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hidePivotFieldList="1"/>
  <xr:revisionPtr revIDLastSave="0" documentId="13_ncr:1_{6EAC7A3B-049E-4D3A-8525-656ACDDAF0B9}" xr6:coauthVersionLast="47" xr6:coauthVersionMax="47" xr10:uidLastSave="{00000000-0000-0000-0000-000000000000}"/>
  <bookViews>
    <workbookView xWindow="-110" yWindow="-110" windowWidth="19420" windowHeight="10300" tabRatio="1000" firstSheet="2" activeTab="7" xr2:uid="{00000000-000D-0000-FFFF-FFFF00000000}"/>
  </bookViews>
  <sheets>
    <sheet name="Cleaned Customer Names 1" sheetId="11" r:id="rId1"/>
    <sheet name="Customer Names" sheetId="3" r:id="rId2"/>
    <sheet name="Cleaned Medical Examinations 2" sheetId="8" r:id="rId3"/>
    <sheet name="Medical Examinations" sheetId="2" r:id="rId4"/>
    <sheet name="Observation 3" sheetId="6" r:id="rId5"/>
    <sheet name="Pivot sheet 1" sheetId="14" r:id="rId6"/>
    <sheet name="Pivot sheet 2" sheetId="18" r:id="rId7"/>
    <sheet name="Healthcare Dashboard 5" sheetId="19" r:id="rId8"/>
    <sheet name="Healthcare 6" sheetId="10" r:id="rId9"/>
    <sheet name="Cleaned Hospitalization 4" sheetId="12" r:id="rId10"/>
    <sheet name="Hospitalisation Details" sheetId="1" r:id="rId11"/>
  </sheets>
  <definedNames>
    <definedName name="ExternalData_1" localSheetId="0" hidden="1">'Cleaned Customer Names 1'!$A$1:$G$2336</definedName>
    <definedName name="ExternalData_1" localSheetId="2" hidden="1">'Cleaned Medical Examinations 2'!$A$1:$I$2336</definedName>
    <definedName name="ExternalData_3" localSheetId="9" hidden="1">'Cleaned Hospitalization 4'!$A$1:$M$2338</definedName>
    <definedName name="Slicer_Any_Transplants">#N/A</definedName>
    <definedName name="Slicer_City_tier">#N/A</definedName>
    <definedName name="Slicer_Heart_Issues">#N/A</definedName>
    <definedName name="Slicer_Hospital_tier">#N/A</definedName>
    <definedName name="Slicer_NumberOfMajorSurgeries">#N/A</definedName>
    <definedName name="Slicer_Weight_Status">#N/A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0" l="1"/>
  <c r="B2" i="10"/>
  <c r="Q2" i="10"/>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674" i="10"/>
  <c r="Q675" i="10"/>
  <c r="Q676" i="10"/>
  <c r="Q677" i="10"/>
  <c r="Q678" i="10"/>
  <c r="Q679" i="10"/>
  <c r="Q680" i="10"/>
  <c r="Q681" i="10"/>
  <c r="Q682" i="10"/>
  <c r="Q683" i="10"/>
  <c r="Q684" i="10"/>
  <c r="Q685" i="10"/>
  <c r="Q686" i="10"/>
  <c r="Q687" i="10"/>
  <c r="Q688" i="10"/>
  <c r="Q689" i="10"/>
  <c r="Q690" i="10"/>
  <c r="Q691" i="10"/>
  <c r="Q692" i="10"/>
  <c r="Q693" i="10"/>
  <c r="Q694" i="10"/>
  <c r="Q695" i="10"/>
  <c r="Q696" i="10"/>
  <c r="Q697" i="10"/>
  <c r="Q698" i="10"/>
  <c r="Q699" i="10"/>
  <c r="Q700" i="10"/>
  <c r="Q701" i="10"/>
  <c r="Q702" i="10"/>
  <c r="Q703" i="10"/>
  <c r="Q704" i="10"/>
  <c r="Q705" i="10"/>
  <c r="Q706" i="10"/>
  <c r="Q707" i="10"/>
  <c r="Q708" i="10"/>
  <c r="Q709" i="10"/>
  <c r="Q710" i="10"/>
  <c r="Q711" i="10"/>
  <c r="Q712" i="10"/>
  <c r="Q713" i="10"/>
  <c r="Q714" i="10"/>
  <c r="Q715" i="10"/>
  <c r="Q716" i="10"/>
  <c r="Q717" i="10"/>
  <c r="Q718" i="10"/>
  <c r="Q719" i="10"/>
  <c r="Q720" i="10"/>
  <c r="Q721" i="10"/>
  <c r="Q722" i="10"/>
  <c r="Q723" i="10"/>
  <c r="Q724" i="10"/>
  <c r="Q725" i="10"/>
  <c r="Q726" i="10"/>
  <c r="Q727" i="10"/>
  <c r="Q728" i="10"/>
  <c r="Q729" i="10"/>
  <c r="Q730" i="10"/>
  <c r="Q731" i="10"/>
  <c r="Q732" i="10"/>
  <c r="Q733" i="10"/>
  <c r="Q734" i="10"/>
  <c r="Q735" i="10"/>
  <c r="Q736" i="10"/>
  <c r="Q737" i="10"/>
  <c r="Q738" i="10"/>
  <c r="Q739" i="10"/>
  <c r="Q740" i="10"/>
  <c r="Q741" i="10"/>
  <c r="Q742" i="10"/>
  <c r="Q743" i="10"/>
  <c r="Q744" i="10"/>
  <c r="Q745" i="10"/>
  <c r="Q746" i="10"/>
  <c r="Q747" i="10"/>
  <c r="Q748" i="10"/>
  <c r="Q749" i="10"/>
  <c r="Q750" i="10"/>
  <c r="Q751" i="10"/>
  <c r="Q752" i="10"/>
  <c r="Q753" i="10"/>
  <c r="Q754" i="10"/>
  <c r="Q755" i="10"/>
  <c r="Q756" i="10"/>
  <c r="Q757" i="10"/>
  <c r="Q758" i="10"/>
  <c r="Q759" i="10"/>
  <c r="Q760" i="10"/>
  <c r="Q761" i="10"/>
  <c r="Q762" i="10"/>
  <c r="Q763" i="10"/>
  <c r="Q764" i="10"/>
  <c r="Q765" i="10"/>
  <c r="Q766" i="10"/>
  <c r="Q767" i="10"/>
  <c r="Q768" i="10"/>
  <c r="Q769" i="10"/>
  <c r="Q770" i="10"/>
  <c r="Q771" i="10"/>
  <c r="Q772" i="10"/>
  <c r="Q773" i="10"/>
  <c r="Q774" i="10"/>
  <c r="Q775" i="10"/>
  <c r="Q776" i="10"/>
  <c r="Q777" i="10"/>
  <c r="Q778" i="10"/>
  <c r="Q779" i="10"/>
  <c r="Q780" i="10"/>
  <c r="Q781" i="10"/>
  <c r="Q782" i="10"/>
  <c r="Q783" i="10"/>
  <c r="Q784" i="10"/>
  <c r="Q785" i="10"/>
  <c r="Q786" i="10"/>
  <c r="Q787" i="10"/>
  <c r="Q788" i="10"/>
  <c r="Q789" i="10"/>
  <c r="Q790" i="10"/>
  <c r="Q791" i="10"/>
  <c r="Q792" i="10"/>
  <c r="Q793" i="10"/>
  <c r="Q794" i="10"/>
  <c r="Q795" i="10"/>
  <c r="Q796" i="10"/>
  <c r="Q797" i="10"/>
  <c r="Q798" i="10"/>
  <c r="Q799" i="10"/>
  <c r="Q800" i="10"/>
  <c r="Q801" i="10"/>
  <c r="Q802" i="10"/>
  <c r="Q803" i="10"/>
  <c r="Q804" i="10"/>
  <c r="Q805" i="10"/>
  <c r="Q806" i="10"/>
  <c r="Q807" i="10"/>
  <c r="Q808" i="10"/>
  <c r="Q809" i="10"/>
  <c r="Q810" i="10"/>
  <c r="Q811" i="10"/>
  <c r="Q812" i="10"/>
  <c r="Q813" i="10"/>
  <c r="Q814" i="10"/>
  <c r="Q815" i="10"/>
  <c r="Q816" i="10"/>
  <c r="Q817" i="10"/>
  <c r="Q818" i="10"/>
  <c r="Q819" i="10"/>
  <c r="Q820" i="10"/>
  <c r="Q821" i="10"/>
  <c r="Q822" i="10"/>
  <c r="Q823" i="10"/>
  <c r="Q824" i="10"/>
  <c r="Q825" i="10"/>
  <c r="Q826" i="10"/>
  <c r="Q827" i="10"/>
  <c r="Q828" i="10"/>
  <c r="Q829" i="10"/>
  <c r="Q830" i="10"/>
  <c r="Q831" i="10"/>
  <c r="Q832" i="10"/>
  <c r="Q833" i="10"/>
  <c r="Q834" i="10"/>
  <c r="Q835" i="10"/>
  <c r="Q836" i="10"/>
  <c r="Q837" i="10"/>
  <c r="Q838" i="10"/>
  <c r="Q839" i="10"/>
  <c r="Q840" i="10"/>
  <c r="Q841" i="10"/>
  <c r="Q842" i="10"/>
  <c r="Q843" i="10"/>
  <c r="Q844" i="10"/>
  <c r="Q845" i="10"/>
  <c r="Q846" i="10"/>
  <c r="Q847" i="10"/>
  <c r="Q848" i="10"/>
  <c r="Q849" i="10"/>
  <c r="Q850" i="10"/>
  <c r="Q851" i="10"/>
  <c r="Q852" i="10"/>
  <c r="Q853" i="10"/>
  <c r="Q854" i="10"/>
  <c r="Q855" i="10"/>
  <c r="Q856" i="10"/>
  <c r="Q857" i="10"/>
  <c r="Q858" i="10"/>
  <c r="Q859" i="10"/>
  <c r="Q860" i="10"/>
  <c r="Q861" i="10"/>
  <c r="Q862" i="10"/>
  <c r="Q863" i="10"/>
  <c r="Q864" i="10"/>
  <c r="Q865" i="10"/>
  <c r="Q866" i="10"/>
  <c r="Q867" i="10"/>
  <c r="Q868" i="10"/>
  <c r="Q869" i="10"/>
  <c r="Q870" i="10"/>
  <c r="Q871" i="10"/>
  <c r="Q872" i="10"/>
  <c r="Q873" i="10"/>
  <c r="Q874" i="10"/>
  <c r="Q875" i="10"/>
  <c r="Q876" i="10"/>
  <c r="Q877" i="10"/>
  <c r="Q878" i="10"/>
  <c r="Q879" i="10"/>
  <c r="Q880" i="10"/>
  <c r="Q881" i="10"/>
  <c r="Q882" i="10"/>
  <c r="Q883" i="10"/>
  <c r="Q884" i="10"/>
  <c r="Q885" i="10"/>
  <c r="Q886" i="10"/>
  <c r="Q887" i="10"/>
  <c r="Q888" i="10"/>
  <c r="Q889" i="10"/>
  <c r="Q890" i="10"/>
  <c r="Q891" i="10"/>
  <c r="Q892" i="10"/>
  <c r="Q893" i="10"/>
  <c r="Q894" i="10"/>
  <c r="Q895" i="10"/>
  <c r="Q896" i="10"/>
  <c r="Q897" i="10"/>
  <c r="Q898" i="10"/>
  <c r="Q899" i="10"/>
  <c r="Q900" i="10"/>
  <c r="Q901" i="10"/>
  <c r="Q902" i="10"/>
  <c r="Q903" i="10"/>
  <c r="Q904" i="10"/>
  <c r="Q905" i="10"/>
  <c r="Q906" i="10"/>
  <c r="Q907" i="10"/>
  <c r="Q908" i="10"/>
  <c r="Q909" i="10"/>
  <c r="Q910" i="10"/>
  <c r="Q911" i="10"/>
  <c r="Q912" i="10"/>
  <c r="Q913" i="10"/>
  <c r="Q914" i="10"/>
  <c r="Q915" i="10"/>
  <c r="Q916" i="10"/>
  <c r="Q917" i="10"/>
  <c r="Q918" i="10"/>
  <c r="Q919" i="10"/>
  <c r="Q920" i="10"/>
  <c r="Q921" i="10"/>
  <c r="Q922" i="10"/>
  <c r="Q923" i="10"/>
  <c r="Q924" i="10"/>
  <c r="Q925" i="10"/>
  <c r="Q926" i="10"/>
  <c r="Q927" i="10"/>
  <c r="Q928" i="10"/>
  <c r="Q929" i="10"/>
  <c r="Q930" i="10"/>
  <c r="Q931" i="10"/>
  <c r="Q932" i="10"/>
  <c r="Q933" i="10"/>
  <c r="Q934" i="10"/>
  <c r="Q935" i="10"/>
  <c r="Q936" i="10"/>
  <c r="Q937" i="10"/>
  <c r="Q938" i="10"/>
  <c r="Q939" i="10"/>
  <c r="Q940" i="10"/>
  <c r="Q941" i="10"/>
  <c r="Q942" i="10"/>
  <c r="Q943" i="10"/>
  <c r="Q944" i="10"/>
  <c r="Q945" i="10"/>
  <c r="Q946" i="10"/>
  <c r="Q947" i="10"/>
  <c r="Q948" i="10"/>
  <c r="Q949" i="10"/>
  <c r="Q950" i="10"/>
  <c r="Q951" i="10"/>
  <c r="Q952" i="10"/>
  <c r="Q953" i="10"/>
  <c r="Q954" i="10"/>
  <c r="Q955" i="10"/>
  <c r="Q956" i="10"/>
  <c r="Q957" i="10"/>
  <c r="Q958" i="10"/>
  <c r="Q959" i="10"/>
  <c r="Q960" i="10"/>
  <c r="Q961" i="10"/>
  <c r="Q962" i="10"/>
  <c r="Q963" i="10"/>
  <c r="Q964" i="10"/>
  <c r="Q965" i="10"/>
  <c r="Q966" i="10"/>
  <c r="Q967" i="10"/>
  <c r="Q968" i="10"/>
  <c r="Q969" i="10"/>
  <c r="Q970" i="10"/>
  <c r="Q971" i="10"/>
  <c r="Q972" i="10"/>
  <c r="Q973" i="10"/>
  <c r="Q974" i="10"/>
  <c r="Q975" i="10"/>
  <c r="Q976" i="10"/>
  <c r="Q977" i="10"/>
  <c r="Q978" i="10"/>
  <c r="Q979" i="10"/>
  <c r="Q980" i="10"/>
  <c r="Q981" i="10"/>
  <c r="Q982" i="10"/>
  <c r="Q983" i="10"/>
  <c r="Q984" i="10"/>
  <c r="Q985" i="10"/>
  <c r="Q986" i="10"/>
  <c r="Q987" i="10"/>
  <c r="Q988" i="10"/>
  <c r="Q989" i="10"/>
  <c r="Q990" i="10"/>
  <c r="Q991" i="10"/>
  <c r="Q992" i="10"/>
  <c r="Q993" i="10"/>
  <c r="Q994" i="10"/>
  <c r="Q995" i="10"/>
  <c r="Q996" i="10"/>
  <c r="Q997" i="10"/>
  <c r="Q998" i="10"/>
  <c r="Q999" i="10"/>
  <c r="Q1000" i="10"/>
  <c r="Q1001" i="10"/>
  <c r="Q1002" i="10"/>
  <c r="Q1003" i="10"/>
  <c r="Q1004" i="10"/>
  <c r="Q1005" i="10"/>
  <c r="Q1006" i="10"/>
  <c r="Q1007" i="10"/>
  <c r="Q1008" i="10"/>
  <c r="Q1009" i="10"/>
  <c r="Q1010" i="10"/>
  <c r="Q1011" i="10"/>
  <c r="Q1012" i="10"/>
  <c r="Q1013" i="10"/>
  <c r="Q1014" i="10"/>
  <c r="Q1015" i="10"/>
  <c r="Q1016" i="10"/>
  <c r="Q1017" i="10"/>
  <c r="Q1018" i="10"/>
  <c r="Q1019" i="10"/>
  <c r="Q1020" i="10"/>
  <c r="Q1021" i="10"/>
  <c r="Q1022" i="10"/>
  <c r="Q1023" i="10"/>
  <c r="Q1024" i="10"/>
  <c r="Q1025" i="10"/>
  <c r="Q1026" i="10"/>
  <c r="Q1027" i="10"/>
  <c r="Q1028" i="10"/>
  <c r="Q1029" i="10"/>
  <c r="Q1030" i="10"/>
  <c r="Q1031" i="10"/>
  <c r="Q1032" i="10"/>
  <c r="Q1033" i="10"/>
  <c r="Q1034" i="10"/>
  <c r="Q1035" i="10"/>
  <c r="Q1036" i="10"/>
  <c r="Q1037" i="10"/>
  <c r="Q1038" i="10"/>
  <c r="Q1039" i="10"/>
  <c r="Q1040" i="10"/>
  <c r="Q1041" i="10"/>
  <c r="Q1042" i="10"/>
  <c r="Q1043" i="10"/>
  <c r="Q1044" i="10"/>
  <c r="Q1045" i="10"/>
  <c r="Q1046" i="10"/>
  <c r="Q1047" i="10"/>
  <c r="Q1048" i="10"/>
  <c r="Q1049" i="10"/>
  <c r="Q1050" i="10"/>
  <c r="Q1051" i="10"/>
  <c r="Q1052" i="10"/>
  <c r="Q1053" i="10"/>
  <c r="Q1054" i="10"/>
  <c r="Q1055" i="10"/>
  <c r="Q1056" i="10"/>
  <c r="Q1057" i="10"/>
  <c r="Q1058" i="10"/>
  <c r="Q1059" i="10"/>
  <c r="Q1060" i="10"/>
  <c r="Q1061" i="10"/>
  <c r="Q1062" i="10"/>
  <c r="Q1063" i="10"/>
  <c r="Q1064" i="10"/>
  <c r="Q1065" i="10"/>
  <c r="Q1066" i="10"/>
  <c r="Q1067" i="10"/>
  <c r="Q1068" i="10"/>
  <c r="Q1069" i="10"/>
  <c r="Q1070" i="10"/>
  <c r="Q1071" i="10"/>
  <c r="Q1072" i="10"/>
  <c r="Q1073" i="10"/>
  <c r="Q1074" i="10"/>
  <c r="Q1075" i="10"/>
  <c r="Q1076" i="10"/>
  <c r="Q1077" i="10"/>
  <c r="Q1078" i="10"/>
  <c r="Q1079" i="10"/>
  <c r="Q1080" i="10"/>
  <c r="Q1081" i="10"/>
  <c r="Q1082" i="10"/>
  <c r="Q1083" i="10"/>
  <c r="Q1084" i="10"/>
  <c r="Q1085" i="10"/>
  <c r="Q1086" i="10"/>
  <c r="Q1087" i="10"/>
  <c r="Q1088" i="10"/>
  <c r="Q1089" i="10"/>
  <c r="Q1090" i="10"/>
  <c r="Q1091" i="10"/>
  <c r="Q1092" i="10"/>
  <c r="Q1093" i="10"/>
  <c r="Q1094" i="10"/>
  <c r="Q1095" i="10"/>
  <c r="Q1096" i="10"/>
  <c r="Q1097" i="10"/>
  <c r="Q1098" i="10"/>
  <c r="Q1099" i="10"/>
  <c r="Q1100" i="10"/>
  <c r="Q1101" i="10"/>
  <c r="Q1102" i="10"/>
  <c r="Q1103" i="10"/>
  <c r="Q1104" i="10"/>
  <c r="Q1105" i="10"/>
  <c r="Q1106" i="10"/>
  <c r="Q1107" i="10"/>
  <c r="Q1108" i="10"/>
  <c r="Q1109" i="10"/>
  <c r="Q1110" i="10"/>
  <c r="Q1111" i="10"/>
  <c r="Q1112" i="10"/>
  <c r="Q1113" i="10"/>
  <c r="Q1114" i="10"/>
  <c r="Q1115" i="10"/>
  <c r="Q1116" i="10"/>
  <c r="Q1117" i="10"/>
  <c r="Q1118" i="10"/>
  <c r="Q1119" i="10"/>
  <c r="Q1120" i="10"/>
  <c r="Q1121" i="10"/>
  <c r="Q1122" i="10"/>
  <c r="Q1123" i="10"/>
  <c r="Q1124" i="10"/>
  <c r="Q1125" i="10"/>
  <c r="Q1126" i="10"/>
  <c r="Q1127" i="10"/>
  <c r="Q1128" i="10"/>
  <c r="Q1129" i="10"/>
  <c r="Q1130" i="10"/>
  <c r="Q1131" i="10"/>
  <c r="Q1132" i="10"/>
  <c r="Q1133" i="10"/>
  <c r="Q1134" i="10"/>
  <c r="Q1135" i="10"/>
  <c r="Q1136" i="10"/>
  <c r="Q1137" i="10"/>
  <c r="Q1138" i="10"/>
  <c r="Q1139" i="10"/>
  <c r="Q1140" i="10"/>
  <c r="Q1141" i="10"/>
  <c r="Q1142" i="10"/>
  <c r="Q1143" i="10"/>
  <c r="Q1144" i="10"/>
  <c r="Q1145" i="10"/>
  <c r="Q1146" i="10"/>
  <c r="Q1147" i="10"/>
  <c r="Q1148" i="10"/>
  <c r="Q1149" i="10"/>
  <c r="Q1150" i="10"/>
  <c r="Q1151" i="10"/>
  <c r="Q1152" i="10"/>
  <c r="Q1153" i="10"/>
  <c r="Q1154" i="10"/>
  <c r="Q1155" i="10"/>
  <c r="Q1156" i="10"/>
  <c r="Q1157" i="10"/>
  <c r="Q1158" i="10"/>
  <c r="Q1159" i="10"/>
  <c r="Q1160" i="10"/>
  <c r="Q1161" i="10"/>
  <c r="Q1162" i="10"/>
  <c r="Q1163" i="10"/>
  <c r="Q1164" i="10"/>
  <c r="Q1165" i="10"/>
  <c r="Q1166" i="10"/>
  <c r="Q1167" i="10"/>
  <c r="Q1168" i="10"/>
  <c r="Q1169" i="10"/>
  <c r="Q1170" i="10"/>
  <c r="Q1171" i="10"/>
  <c r="Q1172" i="10"/>
  <c r="Q1173" i="10"/>
  <c r="Q1174" i="10"/>
  <c r="Q1175" i="10"/>
  <c r="Q1176" i="10"/>
  <c r="Q1177" i="10"/>
  <c r="Q1178" i="10"/>
  <c r="Q1179" i="10"/>
  <c r="Q1180" i="10"/>
  <c r="Q1181" i="10"/>
  <c r="Q1182" i="10"/>
  <c r="Q1183" i="10"/>
  <c r="Q1184" i="10"/>
  <c r="Q1185" i="10"/>
  <c r="Q1186" i="10"/>
  <c r="Q1187" i="10"/>
  <c r="Q1188" i="10"/>
  <c r="Q1189" i="10"/>
  <c r="Q1190" i="10"/>
  <c r="Q1191" i="10"/>
  <c r="Q1192" i="10"/>
  <c r="Q1193" i="10"/>
  <c r="Q1194" i="10"/>
  <c r="Q1195" i="10"/>
  <c r="Q1196" i="10"/>
  <c r="Q1197" i="10"/>
  <c r="Q1198" i="10"/>
  <c r="Q1199" i="10"/>
  <c r="Q1200" i="10"/>
  <c r="Q1201" i="10"/>
  <c r="Q1202" i="10"/>
  <c r="Q1203" i="10"/>
  <c r="Q1204" i="10"/>
  <c r="Q1205" i="10"/>
  <c r="Q1206" i="10"/>
  <c r="Q1207" i="10"/>
  <c r="Q1208" i="10"/>
  <c r="Q1209" i="10"/>
  <c r="Q1210" i="10"/>
  <c r="Q1211" i="10"/>
  <c r="Q1212" i="10"/>
  <c r="Q1213" i="10"/>
  <c r="Q1214" i="10"/>
  <c r="Q1215" i="10"/>
  <c r="Q1216" i="10"/>
  <c r="Q1217" i="10"/>
  <c r="Q1218" i="10"/>
  <c r="Q1219" i="10"/>
  <c r="Q1220" i="10"/>
  <c r="Q1221" i="10"/>
  <c r="Q1222" i="10"/>
  <c r="Q1223" i="10"/>
  <c r="Q1224" i="10"/>
  <c r="Q1225" i="10"/>
  <c r="Q1226" i="10"/>
  <c r="Q1227" i="10"/>
  <c r="Q1228" i="10"/>
  <c r="Q1229" i="10"/>
  <c r="Q1230" i="10"/>
  <c r="Q1231" i="10"/>
  <c r="Q1232" i="10"/>
  <c r="Q1233" i="10"/>
  <c r="Q1234" i="10"/>
  <c r="Q1235" i="10"/>
  <c r="Q1236" i="10"/>
  <c r="Q1237" i="10"/>
  <c r="Q1238" i="10"/>
  <c r="Q1239" i="10"/>
  <c r="Q1240" i="10"/>
  <c r="Q1241" i="10"/>
  <c r="Q1242" i="10"/>
  <c r="Q1243" i="10"/>
  <c r="Q1244" i="10"/>
  <c r="Q1245" i="10"/>
  <c r="Q1246" i="10"/>
  <c r="Q1247" i="10"/>
  <c r="Q1248" i="10"/>
  <c r="Q1249" i="10"/>
  <c r="Q1250" i="10"/>
  <c r="Q1251" i="10"/>
  <c r="Q1252" i="10"/>
  <c r="Q1253" i="10"/>
  <c r="Q1254" i="10"/>
  <c r="Q1255" i="10"/>
  <c r="Q1256" i="10"/>
  <c r="Q1257" i="10"/>
  <c r="Q1258" i="10"/>
  <c r="Q1259" i="10"/>
  <c r="Q1260" i="10"/>
  <c r="Q1261" i="10"/>
  <c r="Q1262" i="10"/>
  <c r="Q1263" i="10"/>
  <c r="Q1264" i="10"/>
  <c r="Q1265" i="10"/>
  <c r="Q1266" i="10"/>
  <c r="Q1267" i="10"/>
  <c r="Q1268" i="10"/>
  <c r="Q1269" i="10"/>
  <c r="Q1270" i="10"/>
  <c r="Q1271" i="10"/>
  <c r="Q1272" i="10"/>
  <c r="Q1273" i="10"/>
  <c r="Q1274" i="10"/>
  <c r="Q1275" i="10"/>
  <c r="Q1276" i="10"/>
  <c r="Q1277" i="10"/>
  <c r="Q1278" i="10"/>
  <c r="Q1279" i="10"/>
  <c r="Q1280" i="10"/>
  <c r="Q1281" i="10"/>
  <c r="Q1282" i="10"/>
  <c r="Q1283" i="10"/>
  <c r="Q1284" i="10"/>
  <c r="Q1285" i="10"/>
  <c r="Q1286" i="10"/>
  <c r="Q1287" i="10"/>
  <c r="Q1288" i="10"/>
  <c r="Q1289" i="10"/>
  <c r="Q1290" i="10"/>
  <c r="Q1291" i="10"/>
  <c r="Q1292" i="10"/>
  <c r="Q1293" i="10"/>
  <c r="Q1294" i="10"/>
  <c r="Q1295" i="10"/>
  <c r="Q1296" i="10"/>
  <c r="Q1297" i="10"/>
  <c r="Q1298" i="10"/>
  <c r="Q1299" i="10"/>
  <c r="Q1300" i="10"/>
  <c r="Q1301" i="10"/>
  <c r="Q1302" i="10"/>
  <c r="Q1303" i="10"/>
  <c r="Q1304" i="10"/>
  <c r="Q1305" i="10"/>
  <c r="Q1306" i="10"/>
  <c r="Q1307" i="10"/>
  <c r="Q1308" i="10"/>
  <c r="Q1309" i="10"/>
  <c r="Q1310" i="10"/>
  <c r="Q1311" i="10"/>
  <c r="Q1312" i="10"/>
  <c r="Q1313" i="10"/>
  <c r="Q1314" i="10"/>
  <c r="Q1315" i="10"/>
  <c r="Q1316" i="10"/>
  <c r="Q1317" i="10"/>
  <c r="Q1318" i="10"/>
  <c r="Q1319" i="10"/>
  <c r="Q1320" i="10"/>
  <c r="Q1321" i="10"/>
  <c r="Q1322" i="10"/>
  <c r="Q1323" i="10"/>
  <c r="Q1324" i="10"/>
  <c r="Q1325" i="10"/>
  <c r="Q1326" i="10"/>
  <c r="Q1327" i="10"/>
  <c r="Q1328" i="10"/>
  <c r="Q1329" i="10"/>
  <c r="Q1330" i="10"/>
  <c r="Q1331" i="10"/>
  <c r="Q1332" i="10"/>
  <c r="Q1333" i="10"/>
  <c r="Q1334" i="10"/>
  <c r="Q1335" i="10"/>
  <c r="Q1336" i="10"/>
  <c r="Q1337" i="10"/>
  <c r="Q1338" i="10"/>
  <c r="Q1339" i="10"/>
  <c r="Q1340" i="10"/>
  <c r="Q1341" i="10"/>
  <c r="Q1342" i="10"/>
  <c r="Q1343" i="10"/>
  <c r="Q1344" i="10"/>
  <c r="Q1345" i="10"/>
  <c r="Q1346" i="10"/>
  <c r="Q1347" i="10"/>
  <c r="Q1348" i="10"/>
  <c r="Q1349" i="10"/>
  <c r="Q1350" i="10"/>
  <c r="Q1351" i="10"/>
  <c r="Q1352" i="10"/>
  <c r="Q1353" i="10"/>
  <c r="Q1354" i="10"/>
  <c r="Q1355" i="10"/>
  <c r="Q1356" i="10"/>
  <c r="Q1357" i="10"/>
  <c r="Q1358" i="10"/>
  <c r="Q1359" i="10"/>
  <c r="Q1360" i="10"/>
  <c r="Q1361" i="10"/>
  <c r="Q1362" i="10"/>
  <c r="Q1363" i="10"/>
  <c r="Q1364" i="10"/>
  <c r="Q1365" i="10"/>
  <c r="Q1366" i="10"/>
  <c r="Q1367" i="10"/>
  <c r="Q1368" i="10"/>
  <c r="Q1369" i="10"/>
  <c r="Q1370" i="10"/>
  <c r="Q1371" i="10"/>
  <c r="Q1372" i="10"/>
  <c r="Q1373" i="10"/>
  <c r="Q1374" i="10"/>
  <c r="Q1375" i="10"/>
  <c r="Q1376" i="10"/>
  <c r="Q1377" i="10"/>
  <c r="Q1378" i="10"/>
  <c r="Q1379" i="10"/>
  <c r="Q1380" i="10"/>
  <c r="Q1381" i="10"/>
  <c r="Q1382" i="10"/>
  <c r="Q1383" i="10"/>
  <c r="Q1384" i="10"/>
  <c r="Q1385" i="10"/>
  <c r="Q1386" i="10"/>
  <c r="Q1387" i="10"/>
  <c r="Q1388" i="10"/>
  <c r="Q1389" i="10"/>
  <c r="Q1390" i="10"/>
  <c r="Q1391" i="10"/>
  <c r="Q1392" i="10"/>
  <c r="Q1393" i="10"/>
  <c r="Q1394" i="10"/>
  <c r="Q1395" i="10"/>
  <c r="Q1396" i="10"/>
  <c r="Q1397" i="10"/>
  <c r="Q1398" i="10"/>
  <c r="Q1399" i="10"/>
  <c r="Q1400" i="10"/>
  <c r="Q1401" i="10"/>
  <c r="Q1402" i="10"/>
  <c r="Q1403" i="10"/>
  <c r="Q1404" i="10"/>
  <c r="Q1405" i="10"/>
  <c r="Q1406" i="10"/>
  <c r="Q1407" i="10"/>
  <c r="Q1408" i="10"/>
  <c r="Q1409" i="10"/>
  <c r="Q1410" i="10"/>
  <c r="Q1411" i="10"/>
  <c r="Q1412" i="10"/>
  <c r="Q1413" i="10"/>
  <c r="Q1414" i="10"/>
  <c r="Q1415" i="10"/>
  <c r="Q1416" i="10"/>
  <c r="Q1417" i="10"/>
  <c r="Q1418" i="10"/>
  <c r="Q1419" i="10"/>
  <c r="Q1420" i="10"/>
  <c r="Q1421" i="10"/>
  <c r="Q1422" i="10"/>
  <c r="Q1423" i="10"/>
  <c r="Q1424" i="10"/>
  <c r="Q1425" i="10"/>
  <c r="Q1426" i="10"/>
  <c r="Q1427" i="10"/>
  <c r="Q1428" i="10"/>
  <c r="Q1429" i="10"/>
  <c r="Q1430" i="10"/>
  <c r="Q1431" i="10"/>
  <c r="Q1432" i="10"/>
  <c r="Q1433" i="10"/>
  <c r="Q1434" i="10"/>
  <c r="Q1435" i="10"/>
  <c r="Q1436" i="10"/>
  <c r="Q1437" i="10"/>
  <c r="Q1438" i="10"/>
  <c r="Q1439" i="10"/>
  <c r="Q1440" i="10"/>
  <c r="Q1441" i="10"/>
  <c r="Q1442" i="10"/>
  <c r="Q1443" i="10"/>
  <c r="Q1444" i="10"/>
  <c r="Q1445" i="10"/>
  <c r="Q1446" i="10"/>
  <c r="Q1447" i="10"/>
  <c r="Q1448" i="10"/>
  <c r="Q1449" i="10"/>
  <c r="Q1450" i="10"/>
  <c r="Q1451" i="10"/>
  <c r="Q1452" i="10"/>
  <c r="Q1453" i="10"/>
  <c r="Q1454" i="10"/>
  <c r="Q1455" i="10"/>
  <c r="Q1456" i="10"/>
  <c r="Q1457" i="10"/>
  <c r="Q1458" i="10"/>
  <c r="Q1459" i="10"/>
  <c r="Q1460" i="10"/>
  <c r="Q1461" i="10"/>
  <c r="Q1462" i="10"/>
  <c r="Q1463" i="10"/>
  <c r="Q1464" i="10"/>
  <c r="Q1465" i="10"/>
  <c r="Q1466" i="10"/>
  <c r="Q1467" i="10"/>
  <c r="Q1468" i="10"/>
  <c r="Q1469" i="10"/>
  <c r="Q1470" i="10"/>
  <c r="Q1471" i="10"/>
  <c r="Q1472" i="10"/>
  <c r="Q1473" i="10"/>
  <c r="Q1474" i="10"/>
  <c r="Q1475" i="10"/>
  <c r="Q1476" i="10"/>
  <c r="Q1477" i="10"/>
  <c r="Q1478" i="10"/>
  <c r="Q1479" i="10"/>
  <c r="Q1480" i="10"/>
  <c r="Q1481" i="10"/>
  <c r="Q1482" i="10"/>
  <c r="Q1483" i="10"/>
  <c r="Q1484" i="10"/>
  <c r="Q1485" i="10"/>
  <c r="Q1486" i="10"/>
  <c r="Q1487" i="10"/>
  <c r="Q1488" i="10"/>
  <c r="Q1489" i="10"/>
  <c r="Q1490" i="10"/>
  <c r="Q1491" i="10"/>
  <c r="Q1492" i="10"/>
  <c r="Q1493" i="10"/>
  <c r="Q1494" i="10"/>
  <c r="Q1495" i="10"/>
  <c r="Q1496" i="10"/>
  <c r="Q1497" i="10"/>
  <c r="Q1498" i="10"/>
  <c r="Q1499" i="10"/>
  <c r="Q1500" i="10"/>
  <c r="Q1501" i="10"/>
  <c r="Q1502" i="10"/>
  <c r="Q1503" i="10"/>
  <c r="Q1504" i="10"/>
  <c r="Q1505" i="10"/>
  <c r="Q1506" i="10"/>
  <c r="Q1507" i="10"/>
  <c r="Q1508" i="10"/>
  <c r="Q1509" i="10"/>
  <c r="Q1510" i="10"/>
  <c r="Q1511" i="10"/>
  <c r="Q1512" i="10"/>
  <c r="Q1513" i="10"/>
  <c r="Q1514" i="10"/>
  <c r="Q1515" i="10"/>
  <c r="Q1516" i="10"/>
  <c r="Q1517" i="10"/>
  <c r="Q1518" i="10"/>
  <c r="Q1519" i="10"/>
  <c r="Q1520" i="10"/>
  <c r="Q1521" i="10"/>
  <c r="Q1522" i="10"/>
  <c r="Q1523" i="10"/>
  <c r="Q1524" i="10"/>
  <c r="Q1525" i="10"/>
  <c r="Q1526" i="10"/>
  <c r="Q1527" i="10"/>
  <c r="Q1528" i="10"/>
  <c r="Q1529" i="10"/>
  <c r="Q1530" i="10"/>
  <c r="Q1531" i="10"/>
  <c r="Q1532" i="10"/>
  <c r="Q1533" i="10"/>
  <c r="Q1534" i="10"/>
  <c r="Q1535" i="10"/>
  <c r="Q1536" i="10"/>
  <c r="Q1537" i="10"/>
  <c r="Q1538" i="10"/>
  <c r="Q1539" i="10"/>
  <c r="Q1540" i="10"/>
  <c r="Q1541" i="10"/>
  <c r="Q1542" i="10"/>
  <c r="Q1543" i="10"/>
  <c r="Q1544" i="10"/>
  <c r="Q1545" i="10"/>
  <c r="Q1546" i="10"/>
  <c r="Q1547" i="10"/>
  <c r="Q1548" i="10"/>
  <c r="Q1549" i="10"/>
  <c r="Q1550" i="10"/>
  <c r="Q1551" i="10"/>
  <c r="Q1552" i="10"/>
  <c r="Q1553" i="10"/>
  <c r="Q1554" i="10"/>
  <c r="Q1555" i="10"/>
  <c r="Q1556" i="10"/>
  <c r="Q1557" i="10"/>
  <c r="Q1558" i="10"/>
  <c r="Q1559" i="10"/>
  <c r="Q1560" i="10"/>
  <c r="Q1561" i="10"/>
  <c r="Q1562" i="10"/>
  <c r="Q1563" i="10"/>
  <c r="Q1564" i="10"/>
  <c r="Q1565" i="10"/>
  <c r="Q1566" i="10"/>
  <c r="Q1567" i="10"/>
  <c r="Q1568" i="10"/>
  <c r="Q1569" i="10"/>
  <c r="Q1570" i="10"/>
  <c r="Q1571" i="10"/>
  <c r="Q1572" i="10"/>
  <c r="Q1573" i="10"/>
  <c r="Q1574" i="10"/>
  <c r="Q1575" i="10"/>
  <c r="Q1576" i="10"/>
  <c r="Q1577" i="10"/>
  <c r="Q1578" i="10"/>
  <c r="Q1579" i="10"/>
  <c r="Q1580" i="10"/>
  <c r="Q1581" i="10"/>
  <c r="Q1582" i="10"/>
  <c r="Q1583" i="10"/>
  <c r="Q1584" i="10"/>
  <c r="Q1585" i="10"/>
  <c r="Q1586" i="10"/>
  <c r="Q1587" i="10"/>
  <c r="Q1588" i="10"/>
  <c r="Q1589" i="10"/>
  <c r="Q1590" i="10"/>
  <c r="Q1591" i="10"/>
  <c r="Q1592" i="10"/>
  <c r="Q1593" i="10"/>
  <c r="Q1594" i="10"/>
  <c r="Q1595" i="10"/>
  <c r="Q1596" i="10"/>
  <c r="Q1597" i="10"/>
  <c r="Q1598" i="10"/>
  <c r="Q1599" i="10"/>
  <c r="Q1600" i="10"/>
  <c r="Q1601" i="10"/>
  <c r="Q1602" i="10"/>
  <c r="Q1603" i="10"/>
  <c r="Q1604" i="10"/>
  <c r="Q1605" i="10"/>
  <c r="Q1606" i="10"/>
  <c r="Q1607" i="10"/>
  <c r="Q1608" i="10"/>
  <c r="Q1609" i="10"/>
  <c r="Q1610" i="10"/>
  <c r="Q1611" i="10"/>
  <c r="Q1612" i="10"/>
  <c r="Q1613" i="10"/>
  <c r="Q1614" i="10"/>
  <c r="Q1615" i="10"/>
  <c r="Q1616" i="10"/>
  <c r="Q1617" i="10"/>
  <c r="Q1618" i="10"/>
  <c r="Q1619" i="10"/>
  <c r="Q1620" i="10"/>
  <c r="Q1621" i="10"/>
  <c r="Q1622" i="10"/>
  <c r="Q1623" i="10"/>
  <c r="Q1624" i="10"/>
  <c r="Q1625" i="10"/>
  <c r="Q1626" i="10"/>
  <c r="Q1627" i="10"/>
  <c r="Q1628" i="10"/>
  <c r="Q1629" i="10"/>
  <c r="Q1630" i="10"/>
  <c r="Q1631" i="10"/>
  <c r="Q1632" i="10"/>
  <c r="Q1633" i="10"/>
  <c r="Q1634" i="10"/>
  <c r="Q1635" i="10"/>
  <c r="Q1636" i="10"/>
  <c r="Q1637" i="10"/>
  <c r="Q1638" i="10"/>
  <c r="Q1639" i="10"/>
  <c r="Q1640" i="10"/>
  <c r="Q1641" i="10"/>
  <c r="Q1642" i="10"/>
  <c r="Q1643" i="10"/>
  <c r="Q1644" i="10"/>
  <c r="Q1645" i="10"/>
  <c r="Q1646" i="10"/>
  <c r="Q1647" i="10"/>
  <c r="Q1648" i="10"/>
  <c r="Q1649" i="10"/>
  <c r="Q1650" i="10"/>
  <c r="Q1651" i="10"/>
  <c r="Q1652" i="10"/>
  <c r="Q1653" i="10"/>
  <c r="Q1654" i="10"/>
  <c r="Q1655" i="10"/>
  <c r="Q1656" i="10"/>
  <c r="Q1657" i="10"/>
  <c r="Q1658" i="10"/>
  <c r="Q1659" i="10"/>
  <c r="Q1660" i="10"/>
  <c r="Q1661" i="10"/>
  <c r="Q1662" i="10"/>
  <c r="Q1663" i="10"/>
  <c r="Q1664" i="10"/>
  <c r="Q1665" i="10"/>
  <c r="Q1666" i="10"/>
  <c r="Q1667" i="10"/>
  <c r="Q1668" i="10"/>
  <c r="Q1669" i="10"/>
  <c r="Q1670" i="10"/>
  <c r="Q1671" i="10"/>
  <c r="Q1672" i="10"/>
  <c r="Q1673" i="10"/>
  <c r="Q1674" i="10"/>
  <c r="Q1675" i="10"/>
  <c r="Q1676" i="10"/>
  <c r="Q1677" i="10"/>
  <c r="Q1678" i="10"/>
  <c r="Q1679" i="10"/>
  <c r="Q1680" i="10"/>
  <c r="Q1681" i="10"/>
  <c r="Q1682" i="10"/>
  <c r="Q1683" i="10"/>
  <c r="Q1684" i="10"/>
  <c r="Q1685" i="10"/>
  <c r="Q1686" i="10"/>
  <c r="Q1687" i="10"/>
  <c r="Q1688" i="10"/>
  <c r="Q1689" i="10"/>
  <c r="Q1690" i="10"/>
  <c r="Q1691" i="10"/>
  <c r="Q1692" i="10"/>
  <c r="Q1693" i="10"/>
  <c r="Q1694" i="10"/>
  <c r="Q1695" i="10"/>
  <c r="Q1696" i="10"/>
  <c r="Q1697" i="10"/>
  <c r="Q1698" i="10"/>
  <c r="Q1699" i="10"/>
  <c r="Q1700" i="10"/>
  <c r="Q1701" i="10"/>
  <c r="Q1702" i="10"/>
  <c r="Q1703" i="10"/>
  <c r="Q1704" i="10"/>
  <c r="Q1705" i="10"/>
  <c r="Q1706" i="10"/>
  <c r="Q1707" i="10"/>
  <c r="Q1708" i="10"/>
  <c r="Q1709" i="10"/>
  <c r="Q1710" i="10"/>
  <c r="Q1711" i="10"/>
  <c r="Q1712" i="10"/>
  <c r="Q1713" i="10"/>
  <c r="Q1714" i="10"/>
  <c r="Q1715" i="10"/>
  <c r="Q1716" i="10"/>
  <c r="Q1717" i="10"/>
  <c r="Q1718" i="10"/>
  <c r="Q1719" i="10"/>
  <c r="Q1720" i="10"/>
  <c r="Q1721" i="10"/>
  <c r="Q1722" i="10"/>
  <c r="Q1723" i="10"/>
  <c r="Q1724" i="10"/>
  <c r="Q1725" i="10"/>
  <c r="Q1726" i="10"/>
  <c r="Q1727" i="10"/>
  <c r="Q1728" i="10"/>
  <c r="Q1729" i="10"/>
  <c r="Q1730" i="10"/>
  <c r="Q1731" i="10"/>
  <c r="Q1732" i="10"/>
  <c r="Q1733" i="10"/>
  <c r="Q1734" i="10"/>
  <c r="Q1735" i="10"/>
  <c r="Q1736" i="10"/>
  <c r="Q1737" i="10"/>
  <c r="Q1738" i="10"/>
  <c r="Q1739" i="10"/>
  <c r="Q1740" i="10"/>
  <c r="Q1741" i="10"/>
  <c r="Q1742" i="10"/>
  <c r="Q1743" i="10"/>
  <c r="Q1744" i="10"/>
  <c r="Q1745" i="10"/>
  <c r="Q1746" i="10"/>
  <c r="Q1747" i="10"/>
  <c r="Q1748" i="10"/>
  <c r="Q1749" i="10"/>
  <c r="Q1750" i="10"/>
  <c r="Q1751" i="10"/>
  <c r="Q1752" i="10"/>
  <c r="Q1753" i="10"/>
  <c r="Q1754" i="10"/>
  <c r="Q1755" i="10"/>
  <c r="Q1756" i="10"/>
  <c r="Q1757" i="10"/>
  <c r="Q1758" i="10"/>
  <c r="Q1759" i="10"/>
  <c r="Q1760" i="10"/>
  <c r="Q1761" i="10"/>
  <c r="Q1762" i="10"/>
  <c r="Q1763" i="10"/>
  <c r="Q1764" i="10"/>
  <c r="Q1765" i="10"/>
  <c r="Q1766" i="10"/>
  <c r="Q1767" i="10"/>
  <c r="Q1768" i="10"/>
  <c r="Q1769" i="10"/>
  <c r="Q1770" i="10"/>
  <c r="Q1771" i="10"/>
  <c r="Q1772" i="10"/>
  <c r="Q1773" i="10"/>
  <c r="Q1774" i="10"/>
  <c r="Q1775" i="10"/>
  <c r="Q1776" i="10"/>
  <c r="Q1777" i="10"/>
  <c r="Q1778" i="10"/>
  <c r="Q1779" i="10"/>
  <c r="Q1780" i="10"/>
  <c r="Q1781" i="10"/>
  <c r="Q1782" i="10"/>
  <c r="Q1783" i="10"/>
  <c r="Q1784" i="10"/>
  <c r="Q1785" i="10"/>
  <c r="Q1786" i="10"/>
  <c r="Q1787" i="10"/>
  <c r="Q1788" i="10"/>
  <c r="Q1789" i="10"/>
  <c r="Q1790" i="10"/>
  <c r="Q1791" i="10"/>
  <c r="Q1792" i="10"/>
  <c r="Q1793" i="10"/>
  <c r="Q1794" i="10"/>
  <c r="Q1795" i="10"/>
  <c r="Q1796" i="10"/>
  <c r="Q1797" i="10"/>
  <c r="Q1798" i="10"/>
  <c r="Q1799" i="10"/>
  <c r="Q1800" i="10"/>
  <c r="Q1801" i="10"/>
  <c r="Q1802" i="10"/>
  <c r="Q1803" i="10"/>
  <c r="Q1804" i="10"/>
  <c r="Q1805" i="10"/>
  <c r="Q1806" i="10"/>
  <c r="Q1807" i="10"/>
  <c r="Q1808" i="10"/>
  <c r="Q1809" i="10"/>
  <c r="Q1810" i="10"/>
  <c r="Q1811" i="10"/>
  <c r="Q1812" i="10"/>
  <c r="Q1813" i="10"/>
  <c r="Q1814" i="10"/>
  <c r="Q1815" i="10"/>
  <c r="Q1816" i="10"/>
  <c r="Q1817" i="10"/>
  <c r="Q1818" i="10"/>
  <c r="Q1819" i="10"/>
  <c r="Q1820" i="10"/>
  <c r="Q1821" i="10"/>
  <c r="Q1822" i="10"/>
  <c r="Q1823" i="10"/>
  <c r="Q1824" i="10"/>
  <c r="Q1825" i="10"/>
  <c r="Q1826" i="10"/>
  <c r="Q1827" i="10"/>
  <c r="Q1828" i="10"/>
  <c r="Q1829" i="10"/>
  <c r="Q1830" i="10"/>
  <c r="Q1831" i="10"/>
  <c r="Q1832" i="10"/>
  <c r="Q1833" i="10"/>
  <c r="Q1834" i="10"/>
  <c r="Q1835" i="10"/>
  <c r="Q1836" i="10"/>
  <c r="Q1837" i="10"/>
  <c r="Q1838" i="10"/>
  <c r="Q1839" i="10"/>
  <c r="Q1840" i="10"/>
  <c r="Q1841" i="10"/>
  <c r="Q1842" i="10"/>
  <c r="Q1843" i="10"/>
  <c r="Q1844" i="10"/>
  <c r="Q1845" i="10"/>
  <c r="Q1846" i="10"/>
  <c r="Q1847" i="10"/>
  <c r="Q1848" i="10"/>
  <c r="Q1849" i="10"/>
  <c r="Q1850" i="10"/>
  <c r="Q1851" i="10"/>
  <c r="Q1852" i="10"/>
  <c r="Q1853" i="10"/>
  <c r="Q1854" i="10"/>
  <c r="Q1855" i="10"/>
  <c r="Q1856" i="10"/>
  <c r="Q1857" i="10"/>
  <c r="Q1858" i="10"/>
  <c r="Q1859" i="10"/>
  <c r="Q1860" i="10"/>
  <c r="Q1861" i="10"/>
  <c r="Q1862" i="10"/>
  <c r="Q1863" i="10"/>
  <c r="Q1864" i="10"/>
  <c r="Q1865" i="10"/>
  <c r="Q1866" i="10"/>
  <c r="Q1867" i="10"/>
  <c r="Q1868" i="10"/>
  <c r="Q1869" i="10"/>
  <c r="Q1870" i="10"/>
  <c r="Q1871" i="10"/>
  <c r="Q1872" i="10"/>
  <c r="Q1873" i="10"/>
  <c r="Q1874" i="10"/>
  <c r="Q1875" i="10"/>
  <c r="Q1876" i="10"/>
  <c r="Q1877" i="10"/>
  <c r="Q1878" i="10"/>
  <c r="Q1879" i="10"/>
  <c r="Q1880" i="10"/>
  <c r="Q1881" i="10"/>
  <c r="Q1882" i="10"/>
  <c r="Q1883" i="10"/>
  <c r="Q1884" i="10"/>
  <c r="Q1885" i="10"/>
  <c r="Q1886" i="10"/>
  <c r="Q1887" i="10"/>
  <c r="Q1888" i="10"/>
  <c r="Q1889" i="10"/>
  <c r="Q1890" i="10"/>
  <c r="Q1891" i="10"/>
  <c r="Q1892" i="10"/>
  <c r="Q1893" i="10"/>
  <c r="Q1894" i="10"/>
  <c r="Q1895" i="10"/>
  <c r="Q1896" i="10"/>
  <c r="Q1897" i="10"/>
  <c r="Q1898" i="10"/>
  <c r="Q1899" i="10"/>
  <c r="Q1900" i="10"/>
  <c r="Q1901" i="10"/>
  <c r="Q1902" i="10"/>
  <c r="Q1903" i="10"/>
  <c r="Q1904" i="10"/>
  <c r="Q1905" i="10"/>
  <c r="Q1906" i="10"/>
  <c r="Q1907" i="10"/>
  <c r="Q1908" i="10"/>
  <c r="Q1909" i="10"/>
  <c r="Q1910" i="10"/>
  <c r="Q1911" i="10"/>
  <c r="Q1912" i="10"/>
  <c r="Q1913" i="10"/>
  <c r="Q1914" i="10"/>
  <c r="Q1915" i="10"/>
  <c r="Q1916" i="10"/>
  <c r="Q1917" i="10"/>
  <c r="Q1918" i="10"/>
  <c r="Q1919" i="10"/>
  <c r="Q1920" i="10"/>
  <c r="Q1921" i="10"/>
  <c r="Q1922" i="10"/>
  <c r="Q1923" i="10"/>
  <c r="Q1924" i="10"/>
  <c r="Q1925" i="10"/>
  <c r="Q1926" i="10"/>
  <c r="Q1927" i="10"/>
  <c r="Q1928" i="10"/>
  <c r="Q1929" i="10"/>
  <c r="Q1930" i="10"/>
  <c r="Q1931" i="10"/>
  <c r="Q1932" i="10"/>
  <c r="Q1933" i="10"/>
  <c r="Q1934" i="10"/>
  <c r="Q1935" i="10"/>
  <c r="Q1936" i="10"/>
  <c r="Q1937" i="10"/>
  <c r="Q1938" i="10"/>
  <c r="Q1939" i="10"/>
  <c r="Q1940" i="10"/>
  <c r="Q1941" i="10"/>
  <c r="Q1942" i="10"/>
  <c r="Q1943" i="10"/>
  <c r="Q1944" i="10"/>
  <c r="Q1945" i="10"/>
  <c r="Q1946" i="10"/>
  <c r="Q1947" i="10"/>
  <c r="Q1948" i="10"/>
  <c r="Q1949" i="10"/>
  <c r="Q1950" i="10"/>
  <c r="Q1951" i="10"/>
  <c r="Q1952" i="10"/>
  <c r="Q1953" i="10"/>
  <c r="Q1954" i="10"/>
  <c r="Q1955" i="10"/>
  <c r="Q1956" i="10"/>
  <c r="Q1957" i="10"/>
  <c r="Q1958" i="10"/>
  <c r="Q1959" i="10"/>
  <c r="Q1960" i="10"/>
  <c r="Q1961" i="10"/>
  <c r="Q1962" i="10"/>
  <c r="Q1963" i="10"/>
  <c r="Q1964" i="10"/>
  <c r="Q1965" i="10"/>
  <c r="Q1966" i="10"/>
  <c r="Q1967" i="10"/>
  <c r="Q1968" i="10"/>
  <c r="Q1969" i="10"/>
  <c r="Q1970" i="10"/>
  <c r="Q1971" i="10"/>
  <c r="Q1972" i="10"/>
  <c r="Q1973" i="10"/>
  <c r="Q1974" i="10"/>
  <c r="Q1975" i="10"/>
  <c r="Q1976" i="10"/>
  <c r="Q1977" i="10"/>
  <c r="Q1978" i="10"/>
  <c r="Q1979" i="10"/>
  <c r="Q1980" i="10"/>
  <c r="Q1981" i="10"/>
  <c r="Q1982" i="10"/>
  <c r="Q1983" i="10"/>
  <c r="Q1984" i="10"/>
  <c r="Q1985" i="10"/>
  <c r="Q1986" i="10"/>
  <c r="Q1987" i="10"/>
  <c r="Q1988" i="10"/>
  <c r="Q1989" i="10"/>
  <c r="Q1990" i="10"/>
  <c r="Q1991" i="10"/>
  <c r="Q1992" i="10"/>
  <c r="Q1993" i="10"/>
  <c r="Q1994" i="10"/>
  <c r="Q1995" i="10"/>
  <c r="Q1996" i="10"/>
  <c r="Q1997" i="10"/>
  <c r="Q1998" i="10"/>
  <c r="Q1999" i="10"/>
  <c r="Q2000" i="10"/>
  <c r="Q2001" i="10"/>
  <c r="Q2002" i="10"/>
  <c r="Q2003" i="10"/>
  <c r="Q2004" i="10"/>
  <c r="Q2005" i="10"/>
  <c r="Q2006" i="10"/>
  <c r="Q2007" i="10"/>
  <c r="Q2008" i="10"/>
  <c r="Q2009" i="10"/>
  <c r="Q2010" i="10"/>
  <c r="Q2011" i="10"/>
  <c r="Q2012" i="10"/>
  <c r="Q2013" i="10"/>
  <c r="Q2014" i="10"/>
  <c r="Q2015" i="10"/>
  <c r="Q2016" i="10"/>
  <c r="Q2017" i="10"/>
  <c r="Q2018" i="10"/>
  <c r="Q2019" i="10"/>
  <c r="Q2020" i="10"/>
  <c r="Q2021" i="10"/>
  <c r="Q2022" i="10"/>
  <c r="Q2023" i="10"/>
  <c r="Q2024" i="10"/>
  <c r="Q2025" i="10"/>
  <c r="Q2026" i="10"/>
  <c r="Q2027" i="10"/>
  <c r="Q2028" i="10"/>
  <c r="Q2029" i="10"/>
  <c r="Q2030" i="10"/>
  <c r="Q2031" i="10"/>
  <c r="Q2032" i="10"/>
  <c r="Q2033" i="10"/>
  <c r="Q2034" i="10"/>
  <c r="Q2035" i="10"/>
  <c r="Q2036" i="10"/>
  <c r="Q2037" i="10"/>
  <c r="Q2038" i="10"/>
  <c r="Q2039" i="10"/>
  <c r="Q2040" i="10"/>
  <c r="Q2041" i="10"/>
  <c r="Q2042" i="10"/>
  <c r="Q2043" i="10"/>
  <c r="Q2044" i="10"/>
  <c r="Q2045" i="10"/>
  <c r="Q2046" i="10"/>
  <c r="Q2047" i="10"/>
  <c r="Q2048" i="10"/>
  <c r="Q2049" i="10"/>
  <c r="Q2050" i="10"/>
  <c r="Q2051" i="10"/>
  <c r="Q2052" i="10"/>
  <c r="Q2053" i="10"/>
  <c r="Q2054" i="10"/>
  <c r="Q2055" i="10"/>
  <c r="Q2056" i="10"/>
  <c r="Q2057" i="10"/>
  <c r="Q2058" i="10"/>
  <c r="Q2059" i="10"/>
  <c r="Q2060" i="10"/>
  <c r="Q2061" i="10"/>
  <c r="Q2062" i="10"/>
  <c r="Q2063" i="10"/>
  <c r="Q2064" i="10"/>
  <c r="Q2065" i="10"/>
  <c r="Q2066" i="10"/>
  <c r="Q2067" i="10"/>
  <c r="Q2068" i="10"/>
  <c r="Q2069" i="10"/>
  <c r="Q2070" i="10"/>
  <c r="Q2071" i="10"/>
  <c r="Q2072" i="10"/>
  <c r="Q2073" i="10"/>
  <c r="Q2074" i="10"/>
  <c r="Q2075" i="10"/>
  <c r="Q2076" i="10"/>
  <c r="Q2077" i="10"/>
  <c r="Q2078" i="10"/>
  <c r="Q2079" i="10"/>
  <c r="Q2080" i="10"/>
  <c r="Q2081" i="10"/>
  <c r="Q2082" i="10"/>
  <c r="Q2083" i="10"/>
  <c r="Q2084" i="10"/>
  <c r="Q2085" i="10"/>
  <c r="Q2086" i="10"/>
  <c r="Q2087" i="10"/>
  <c r="Q2088" i="10"/>
  <c r="Q2089" i="10"/>
  <c r="Q2090" i="10"/>
  <c r="Q2091" i="10"/>
  <c r="Q2092" i="10"/>
  <c r="Q2093" i="10"/>
  <c r="Q2094" i="10"/>
  <c r="Q2095" i="10"/>
  <c r="Q2096" i="10"/>
  <c r="Q2097" i="10"/>
  <c r="Q2098" i="10"/>
  <c r="Q2099" i="10"/>
  <c r="Q2100" i="10"/>
  <c r="Q2101" i="10"/>
  <c r="Q2102" i="10"/>
  <c r="Q2103" i="10"/>
  <c r="Q2104" i="10"/>
  <c r="Q2105" i="10"/>
  <c r="Q2106" i="10"/>
  <c r="Q2107" i="10"/>
  <c r="Q2108" i="10"/>
  <c r="Q2109" i="10"/>
  <c r="Q2110" i="10"/>
  <c r="Q2111" i="10"/>
  <c r="Q2112" i="10"/>
  <c r="Q2113" i="10"/>
  <c r="Q2114" i="10"/>
  <c r="Q2115" i="10"/>
  <c r="Q2116" i="10"/>
  <c r="Q2117" i="10"/>
  <c r="Q2118" i="10"/>
  <c r="Q2119" i="10"/>
  <c r="Q2120" i="10"/>
  <c r="Q2121" i="10"/>
  <c r="Q2122" i="10"/>
  <c r="Q2123" i="10"/>
  <c r="Q2124" i="10"/>
  <c r="Q2125" i="10"/>
  <c r="Q2126" i="10"/>
  <c r="Q2127" i="10"/>
  <c r="Q2128" i="10"/>
  <c r="Q2129" i="10"/>
  <c r="Q2130" i="10"/>
  <c r="Q2131" i="10"/>
  <c r="Q2132" i="10"/>
  <c r="Q2133" i="10"/>
  <c r="Q2134" i="10"/>
  <c r="Q2135" i="10"/>
  <c r="Q2136" i="10"/>
  <c r="Q2137" i="10"/>
  <c r="Q2138" i="10"/>
  <c r="Q2139" i="10"/>
  <c r="Q2140" i="10"/>
  <c r="Q2141" i="10"/>
  <c r="Q2142" i="10"/>
  <c r="Q2143" i="10"/>
  <c r="Q2144" i="10"/>
  <c r="Q2145" i="10"/>
  <c r="Q2146" i="10"/>
  <c r="Q2147" i="10"/>
  <c r="Q2148" i="10"/>
  <c r="Q2149" i="10"/>
  <c r="Q2150" i="10"/>
  <c r="Q2151" i="10"/>
  <c r="Q2152" i="10"/>
  <c r="Q2153" i="10"/>
  <c r="Q2154" i="10"/>
  <c r="Q2155" i="10"/>
  <c r="Q2156" i="10"/>
  <c r="Q2157" i="10"/>
  <c r="Q2158" i="10"/>
  <c r="Q2159" i="10"/>
  <c r="Q2160" i="10"/>
  <c r="Q2161" i="10"/>
  <c r="Q2162" i="10"/>
  <c r="Q2163" i="10"/>
  <c r="Q2164" i="10"/>
  <c r="Q2165" i="10"/>
  <c r="Q2166" i="10"/>
  <c r="Q2167" i="10"/>
  <c r="Q2168" i="10"/>
  <c r="Q2169" i="10"/>
  <c r="Q2170" i="10"/>
  <c r="Q2171" i="10"/>
  <c r="Q2172" i="10"/>
  <c r="Q2173" i="10"/>
  <c r="Q2174" i="10"/>
  <c r="Q2175" i="10"/>
  <c r="Q2176" i="10"/>
  <c r="Q2177" i="10"/>
  <c r="Q2178" i="10"/>
  <c r="Q2179" i="10"/>
  <c r="Q2180" i="10"/>
  <c r="Q2181" i="10"/>
  <c r="Q2182" i="10"/>
  <c r="Q2183" i="10"/>
  <c r="Q2184" i="10"/>
  <c r="Q2185" i="10"/>
  <c r="Q2186" i="10"/>
  <c r="Q2187" i="10"/>
  <c r="Q2188" i="10"/>
  <c r="Q2189" i="10"/>
  <c r="Q2190" i="10"/>
  <c r="Q2191" i="10"/>
  <c r="Q2192" i="10"/>
  <c r="Q2193" i="10"/>
  <c r="Q2194" i="10"/>
  <c r="Q2195" i="10"/>
  <c r="Q2196" i="10"/>
  <c r="Q2197" i="10"/>
  <c r="Q2198" i="10"/>
  <c r="Q2199" i="10"/>
  <c r="Q2200" i="10"/>
  <c r="Q2201" i="10"/>
  <c r="Q2202" i="10"/>
  <c r="Q2203" i="10"/>
  <c r="Q2204" i="10"/>
  <c r="Q2205" i="10"/>
  <c r="Q2206" i="10"/>
  <c r="Q2207" i="10"/>
  <c r="Q2208" i="10"/>
  <c r="Q2209" i="10"/>
  <c r="Q2210" i="10"/>
  <c r="Q2211" i="10"/>
  <c r="Q2212" i="10"/>
  <c r="Q2213" i="10"/>
  <c r="Q2214" i="10"/>
  <c r="Q2215" i="10"/>
  <c r="Q2216" i="10"/>
  <c r="Q2217" i="10"/>
  <c r="Q2218" i="10"/>
  <c r="Q2219" i="10"/>
  <c r="Q2220" i="10"/>
  <c r="Q2221" i="10"/>
  <c r="Q2222" i="10"/>
  <c r="Q2223" i="10"/>
  <c r="Q2224" i="10"/>
  <c r="Q2225" i="10"/>
  <c r="Q2226" i="10"/>
  <c r="Q2227" i="10"/>
  <c r="Q2228" i="10"/>
  <c r="Q2229" i="10"/>
  <c r="Q2230" i="10"/>
  <c r="Q2231" i="10"/>
  <c r="Q2232" i="10"/>
  <c r="Q2233" i="10"/>
  <c r="Q2234" i="10"/>
  <c r="Q2235" i="10"/>
  <c r="Q2236" i="10"/>
  <c r="Q2237" i="10"/>
  <c r="Q2238" i="10"/>
  <c r="Q2239" i="10"/>
  <c r="Q2240" i="10"/>
  <c r="Q2241" i="10"/>
  <c r="Q2242" i="10"/>
  <c r="Q2243" i="10"/>
  <c r="Q2244" i="10"/>
  <c r="Q2245" i="10"/>
  <c r="Q2246" i="10"/>
  <c r="Q2247" i="10"/>
  <c r="Q2248" i="10"/>
  <c r="Q2249" i="10"/>
  <c r="Q2250" i="10"/>
  <c r="Q2251" i="10"/>
  <c r="Q2252" i="10"/>
  <c r="Q2253" i="10"/>
  <c r="Q2254" i="10"/>
  <c r="Q2255" i="10"/>
  <c r="Q2256" i="10"/>
  <c r="Q2257" i="10"/>
  <c r="Q2258" i="10"/>
  <c r="Q2259" i="10"/>
  <c r="Q2260" i="10"/>
  <c r="Q2261" i="10"/>
  <c r="Q2262" i="10"/>
  <c r="Q2263" i="10"/>
  <c r="Q2264" i="10"/>
  <c r="Q2265" i="10"/>
  <c r="Q2266" i="10"/>
  <c r="Q2267" i="10"/>
  <c r="Q2268" i="10"/>
  <c r="Q2269" i="10"/>
  <c r="Q2270" i="10"/>
  <c r="Q2271" i="10"/>
  <c r="Q2272" i="10"/>
  <c r="Q2273" i="10"/>
  <c r="Q2274" i="10"/>
  <c r="Q2275" i="10"/>
  <c r="Q2276" i="10"/>
  <c r="Q2277" i="10"/>
  <c r="Q2278" i="10"/>
  <c r="Q2279" i="10"/>
  <c r="Q2280" i="10"/>
  <c r="Q2281" i="10"/>
  <c r="Q2282" i="10"/>
  <c r="Q2283" i="10"/>
  <c r="Q2284" i="10"/>
  <c r="Q2285" i="10"/>
  <c r="Q2286" i="10"/>
  <c r="Q2287" i="10"/>
  <c r="Q2288" i="10"/>
  <c r="Q2289" i="10"/>
  <c r="Q2290" i="10"/>
  <c r="Q2291" i="10"/>
  <c r="Q2292" i="10"/>
  <c r="Q2293" i="10"/>
  <c r="Q2294" i="10"/>
  <c r="Q2295" i="10"/>
  <c r="Q2296" i="10"/>
  <c r="Q2297" i="10"/>
  <c r="Q2298" i="10"/>
  <c r="Q2299" i="10"/>
  <c r="Q2300" i="10"/>
  <c r="Q2301" i="10"/>
  <c r="Q2302" i="10"/>
  <c r="Q2303" i="10"/>
  <c r="Q2304" i="10"/>
  <c r="Q2305" i="10"/>
  <c r="Q2306" i="10"/>
  <c r="Q2307" i="10"/>
  <c r="Q2308" i="10"/>
  <c r="Q2309" i="10"/>
  <c r="Q2310" i="10"/>
  <c r="Q2311" i="10"/>
  <c r="Q2312" i="10"/>
  <c r="Q2313" i="10"/>
  <c r="Q2314" i="10"/>
  <c r="Q2315" i="10"/>
  <c r="Q2316" i="10"/>
  <c r="Q2317" i="10"/>
  <c r="Q2318" i="10"/>
  <c r="Q2319" i="10"/>
  <c r="Q2320" i="10"/>
  <c r="Q2321" i="10"/>
  <c r="Q2322" i="10"/>
  <c r="Q2323" i="10"/>
  <c r="Q2324" i="10"/>
  <c r="Q2325" i="10"/>
  <c r="Q2326" i="10"/>
  <c r="Q2327" i="10"/>
  <c r="Q2328" i="10"/>
  <c r="Q2329" i="10"/>
  <c r="Q2330" i="10"/>
  <c r="Q2331" i="10"/>
  <c r="Q2332" i="10"/>
  <c r="Q2333" i="10"/>
  <c r="Q2334" i="10"/>
  <c r="Q2335" i="10"/>
  <c r="Q2336" i="10"/>
  <c r="P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N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L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M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E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336" i="10"/>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I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H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F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D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C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7A72C-6DDE-472E-9DF1-AA557A64E86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65A34C3-865D-4241-B9A3-B9B4AFF90668}"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B7C33481-CAC9-42A5-BC61-C6B248399E76}" keepAlive="1" name="Query - Table3__3" description="Connection to the 'Table3__3' query in the workbook." type="5" refreshedVersion="0" background="1">
    <dbPr connection="Provider=Microsoft.Mashup.OleDb.1;Data Source=$Workbook$;Location=Table3__3;Extended Properties=&quot;&quot;" command="SELECT * FROM [Table3__3]"/>
  </connection>
  <connection id="4" xr16:uid="{D8203D38-EAFD-4E46-93E2-80F878346C41}" keepAlive="1" name="Query - Table3__3 (2)" description="Connection to the 'Table3__3 (2)' query in the workbook." type="5" refreshedVersion="8" background="1" saveData="1">
    <dbPr connection="Provider=Microsoft.Mashup.OleDb.1;Data Source=$Workbook$;Location=&quot;Table3__3 (2)&quot;;Extended Properties=&quot;&quot;" command="SELECT * FROM [Table3__3 (2)]"/>
  </connection>
  <connection id="5" xr16:uid="{3E532527-E586-4376-8B54-B391F290EEF6}" keepAlive="1" name="Query - Table6" description="Connection to the 'Table6' query in the workbook." type="5" refreshedVersion="0" background="1">
    <dbPr connection="Provider=Microsoft.Mashup.OleDb.1;Data Source=$Workbook$;Location=Table6;Extended Properties=&quot;&quot;" command="SELECT * FROM [Table6]"/>
  </connection>
  <connection id="6" xr16:uid="{C7F48B1B-2AAC-458D-8052-060E814B9E58}" keepAlive="1" name="Query - Table6 (2)" description="Connection to the 'Table6 (2)' query in the workbook." type="5" refreshedVersion="8" background="1" saveData="1">
    <dbPr connection="Provider=Microsoft.Mashup.OleDb.1;Data Source=$Workbook$;Location=&quot;Table6 (2)&quot;;Extended Properties=&quot;&quot;" command="SELECT * FROM [Table6 (2)]"/>
  </connection>
  <connection id="7" xr16:uid="{8974D435-2C9A-4960-BB02-10255E7BB54E}" keepAlive="1" name="Query - Table6_19" description="Connection to the 'Table6_19' query in the workbook." type="5" refreshedVersion="8" background="1" saveData="1">
    <dbPr connection="Provider=Microsoft.Mashup.OleDb.1;Data Source=$Workbook$;Location=Table6_19;Extended Properties=&quot;&quot;" command="SELECT * FROM [Table6_19]"/>
  </connection>
</connections>
</file>

<file path=xl/sharedStrings.xml><?xml version="1.0" encoding="utf-8"?>
<sst xmlns="http://schemas.openxmlformats.org/spreadsheetml/2006/main" count="79607" uniqueCount="8377">
  <si>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</si>
  <si>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</si>
  <si>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</si>
  <si>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</si>
  <si>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</si>
  <si>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</si>
  <si>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</si>
  <si>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</si>
  <si>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</si>
  <si>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</si>
  <si>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</si>
  <si>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</si>
  <si>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</si>
  <si>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</si>
  <si>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</si>
  <si>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</si>
  <si>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</si>
  <si>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</si>
  <si>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</si>
  <si>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</si>
  <si>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</si>
  <si>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</si>
  <si>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</si>
  <si>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</si>
  <si>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</si>
  <si>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</si>
  <si>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</si>
  <si>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</si>
  <si>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</si>
  <si>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</si>
  <si>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</si>
  <si>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</si>
  <si>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</si>
  <si>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</si>
  <si>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</si>
  <si>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</si>
  <si>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</si>
  <si>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</si>
  <si>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</si>
  <si>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</si>
  <si>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</si>
  <si>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</si>
  <si>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</si>
  <si>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</si>
  <si>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</si>
  <si>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</si>
  <si>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</si>
  <si>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</si>
  <si>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</si>
  <si>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</si>
  <si>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</si>
  <si>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</si>
  <si>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</si>
  <si>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</si>
  <si>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</si>
  <si>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</si>
  <si>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</si>
  <si>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</si>
  <si>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</si>
  <si>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</si>
  <si>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</si>
  <si>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</si>
  <si>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</si>
  <si>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</si>
  <si>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</si>
  <si>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</si>
  <si>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</si>
  <si>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</si>
  <si>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</si>
  <si>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</si>
  <si>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</si>
  <si>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</si>
  <si>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</si>
  <si>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</si>
  <si>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</si>
  <si>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</si>
  <si>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</si>
  <si>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</si>
  <si>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</si>
  <si>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</si>
  <si>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</si>
  <si>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</si>
  <si>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</si>
  <si>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</si>
  <si>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</si>
  <si>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</si>
  <si>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</si>
  <si>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</si>
  <si>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</si>
  <si>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</si>
  <si>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</si>
  <si>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</si>
  <si>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</si>
  <si>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</si>
  <si>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</si>
  <si>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</si>
  <si>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</si>
  <si>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</si>
  <si>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</si>
  <si>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</si>
  <si>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</si>
  <si>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</si>
  <si>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</si>
  <si>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</si>
  <si>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</si>
  <si>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</si>
  <si>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</si>
  <si>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</si>
  <si>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</si>
  <si>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</si>
  <si>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</si>
  <si>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</si>
  <si>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</si>
  <si>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</si>
  <si>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</si>
  <si>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</si>
  <si>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</si>
  <si>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</si>
  <si>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</si>
  <si>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</si>
  <si>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</si>
  <si>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</si>
  <si>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</si>
  <si>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</si>
  <si>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</si>
  <si>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</si>
  <si>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</si>
  <si>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</si>
  <si>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</si>
  <si>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</si>
  <si>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</si>
  <si>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</si>
  <si>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</si>
  <si>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</si>
  <si>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</si>
  <si>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</si>
  <si>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</si>
  <si>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</si>
  <si>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</si>
  <si>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</si>
  <si>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</si>
  <si>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</si>
  <si>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</si>
  <si>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</si>
  <si>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</si>
  <si>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</si>
  <si>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</si>
  <si>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</si>
  <si>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</si>
  <si>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</si>
  <si>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</si>
  <si>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</si>
  <si>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</si>
  <si>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</si>
  <si>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</si>
  <si>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</si>
  <si>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</si>
  <si>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</si>
  <si>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</si>
  <si>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</si>
  <si>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</si>
  <si>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</si>
  <si>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</si>
  <si>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</si>
  <si>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</si>
  <si>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</si>
  <si>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</si>
  <si>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</si>
  <si>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</si>
  <si>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</si>
  <si>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</si>
  <si>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</si>
  <si>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</si>
  <si>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</si>
  <si>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</si>
  <si>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</si>
  <si>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</si>
  <si>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</si>
  <si>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</si>
  <si>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</si>
  <si>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</si>
  <si>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</si>
  <si>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</si>
  <si>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</si>
  <si>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</si>
  <si>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</si>
  <si>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</si>
  <si>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</si>
  <si>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</si>
  <si>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</si>
  <si>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</si>
  <si>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</si>
  <si>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</si>
  <si>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</si>
  <si>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</si>
  <si>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</si>
  <si>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</si>
  <si>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</si>
  <si>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</si>
  <si>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</si>
  <si>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</si>
  <si>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</si>
  <si>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</si>
  <si>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</si>
  <si>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</si>
  <si>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</si>
  <si>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</si>
  <si>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</si>
  <si>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</si>
  <si>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</si>
  <si>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</si>
  <si>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</si>
  <si>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</si>
  <si>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</si>
  <si>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</si>
  <si>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</si>
  <si>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</si>
  <si>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</si>
  <si>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</si>
  <si>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</si>
  <si>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</si>
  <si>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</si>
  <si>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</si>
  <si>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</si>
  <si>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</si>
  <si>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</si>
  <si>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</si>
  <si>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</si>
  <si>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</si>
  <si>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</si>
  <si>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</si>
  <si>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</si>
  <si>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</si>
  <si>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</si>
  <si>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</si>
  <si>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</si>
  <si>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</si>
  <si>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</si>
  <si>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</si>
  <si>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</si>
  <si>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</si>
  <si>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</si>
  <si>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</si>
  <si>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</si>
  <si>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</si>
  <si>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</si>
  <si>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</si>
  <si>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</si>
  <si>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</si>
  <si>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</si>
  <si>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</si>
  <si>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</si>
  <si>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</si>
  <si>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</si>
  <si>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</si>
  <si>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</si>
  <si>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</si>
  <si>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</si>
  <si>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</si>
  <si>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</si>
  <si>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</si>
  <si>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</si>
  <si>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</si>
  <si>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</si>
  <si>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</si>
  <si>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</si>
  <si>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</si>
  <si>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</si>
  <si>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</si>
  <si>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</si>
  <si>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</si>
  <si>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</si>
  <si>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</si>
  <si>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</si>
  <si>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</si>
  <si>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</si>
  <si>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</si>
  <si>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</si>
  <si>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</si>
  <si>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</si>
  <si>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</si>
  <si>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</si>
  <si>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</si>
  <si>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</si>
  <si>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</si>
  <si>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</si>
  <si>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</si>
  <si>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</si>
  <si>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</si>
  <si>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</si>
  <si>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</si>
  <si>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</si>
  <si>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</si>
  <si>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</si>
  <si>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</si>
  <si>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</si>
  <si>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</si>
  <si>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</si>
  <si>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</si>
  <si>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</si>
  <si>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</si>
  <si>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</si>
  <si>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</si>
  <si>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</si>
  <si>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</si>
  <si>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</si>
  <si>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</si>
  <si>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</si>
  <si>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</si>
  <si>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</si>
  <si>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</si>
  <si>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</si>
  <si>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</si>
  <si>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</si>
  <si>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</si>
  <si>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</si>
  <si>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</si>
  <si>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</si>
  <si>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</si>
  <si>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</si>
  <si>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</si>
  <si>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</si>
  <si>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</si>
  <si>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</si>
  <si>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</si>
  <si>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</si>
  <si>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</si>
  <si>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</si>
  <si>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</si>
  <si>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</si>
  <si>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</si>
  <si>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</si>
  <si>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</si>
  <si>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</si>
  <si>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</si>
  <si>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</si>
  <si>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</si>
  <si>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</si>
  <si>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</si>
  <si>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</si>
  <si>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</si>
  <si>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</si>
  <si>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</si>
  <si>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</si>
  <si>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</si>
  <si>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</si>
  <si>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</si>
  <si>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</si>
  <si>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</si>
  <si>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</si>
  <si>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</si>
  <si>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</si>
  <si>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</si>
  <si>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</si>
  <si>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</si>
  <si>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</si>
  <si>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</si>
  <si>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</si>
  <si>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</si>
  <si>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</si>
  <si>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</si>
  <si>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</si>
  <si>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</si>
  <si>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</si>
  <si>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</si>
  <si>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</si>
  <si>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</si>
  <si>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</si>
  <si>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</si>
  <si>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</si>
  <si>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</si>
  <si>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</si>
  <si>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</si>
  <si>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</si>
  <si>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</si>
  <si>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</si>
  <si>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</si>
  <si>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</si>
  <si>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</si>
  <si>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</si>
  <si>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</si>
  <si>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</si>
  <si>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</si>
  <si>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</si>
  <si>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</si>
  <si>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</si>
  <si>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</si>
  <si>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</si>
  <si>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</si>
  <si>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</si>
  <si>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</si>
  <si>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</si>
  <si>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</si>
  <si>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</si>
  <si>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</si>
  <si>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</si>
  <si>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</si>
  <si>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</si>
  <si>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</si>
  <si>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</si>
  <si>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</si>
  <si>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</si>
  <si>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</si>
  <si>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</si>
  <si>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</si>
  <si>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</si>
  <si>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</si>
  <si>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</si>
  <si>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</si>
  <si>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</si>
  <si>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</si>
  <si>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</si>
  <si>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</si>
  <si>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</si>
  <si>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</si>
  <si>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</si>
  <si>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</si>
  <si>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</si>
  <si>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</si>
  <si>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</si>
  <si>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</si>
  <si>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</si>
  <si>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</si>
  <si>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</si>
  <si>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</si>
  <si>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</si>
  <si>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</si>
  <si>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</si>
  <si>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</si>
  <si>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</si>
  <si>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</si>
  <si>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</si>
  <si>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</si>
  <si>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</si>
  <si>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</si>
  <si>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</si>
  <si>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</si>
  <si>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</si>
  <si>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</si>
  <si>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</si>
  <si>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</si>
  <si>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</si>
  <si>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</si>
  <si>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</si>
  <si>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</si>
  <si>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</si>
  <si>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</si>
  <si>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</si>
  <si>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</si>
  <si>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</si>
  <si>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</si>
  <si>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</si>
  <si>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</si>
  <si>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</si>
  <si>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</si>
  <si>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</si>
  <si>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</si>
  <si>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</si>
  <si>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</si>
  <si>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</si>
  <si>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</si>
  <si>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</si>
  <si>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</si>
  <si>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</si>
  <si>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</si>
  <si>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</si>
  <si>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</si>
  <si>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</si>
  <si>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</si>
  <si>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</si>
  <si>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</si>
  <si>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</si>
  <si>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</si>
  <si>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</si>
  <si>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</si>
  <si>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</si>
  <si>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</si>
  <si>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</si>
  <si>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</si>
  <si>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</si>
  <si>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</si>
  <si>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</si>
  <si>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</si>
  <si>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</si>
  <si>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</si>
  <si>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</si>
  <si>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</si>
  <si>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</si>
  <si>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</si>
  <si>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</si>
  <si>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</si>
  <si>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</si>
  <si>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</si>
  <si>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</si>
  <si>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</si>
  <si>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</si>
  <si>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</si>
  <si>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</si>
  <si>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</si>
  <si>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</si>
  <si>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</si>
  <si>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</si>
  <si>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</si>
  <si>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</si>
  <si>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</si>
  <si>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</si>
  <si>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</si>
  <si>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</si>
  <si>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</si>
  <si>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</si>
  <si>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</si>
  <si>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</si>
  <si>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</si>
  <si>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</si>
  <si>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</si>
  <si>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</si>
  <si>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</si>
  <si>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</si>
  <si>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</si>
  <si>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</si>
  <si>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</si>
  <si>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</si>
  <si>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</si>
  <si>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</si>
  <si>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</si>
  <si>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</si>
  <si>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</si>
  <si>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</si>
  <si>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</si>
  <si>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</si>
  <si>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</si>
  <si>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</si>
  <si>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</si>
  <si>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</si>
  <si>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</si>
  <si>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</si>
  <si>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</si>
  <si>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</si>
  <si>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</si>
  <si>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</si>
  <si>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</si>
  <si>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</si>
  <si>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</si>
  <si>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</si>
  <si>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</si>
  <si>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</si>
  <si>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</si>
  <si>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</si>
  <si>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</si>
  <si>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</si>
  <si>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</si>
  <si>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</si>
  <si>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</si>
  <si>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</si>
  <si>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</si>
  <si>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</si>
  <si>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</si>
  <si>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</si>
  <si>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</si>
  <si>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</si>
  <si>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</si>
  <si>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</si>
  <si>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</si>
  <si>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</si>
  <si>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</si>
  <si>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</si>
  <si>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</si>
  <si>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</si>
  <si>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</si>
  <si>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</si>
  <si>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</si>
  <si>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</si>
  <si>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</si>
  <si>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</si>
  <si>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</si>
  <si>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</si>
  <si>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</si>
  <si>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</si>
  <si>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</si>
  <si>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</si>
  <si>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</si>
  <si>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</si>
  <si>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</si>
  <si>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</si>
  <si>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</si>
  <si>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</si>
  <si>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</si>
  <si>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</si>
  <si>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</si>
  <si>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</si>
  <si>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</si>
  <si>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</si>
  <si>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</si>
  <si>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</si>
  <si>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</si>
  <si>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</si>
  <si>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</si>
  <si>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</si>
  <si>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</si>
  <si>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</si>
  <si>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</si>
  <si>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</si>
  <si>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</si>
  <si>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</si>
  <si>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</si>
  <si>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</si>
  <si>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</si>
  <si>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</si>
  <si>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</si>
  <si>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</si>
  <si>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</si>
  <si>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</si>
  <si>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</si>
  <si>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</si>
  <si>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</si>
  <si>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</si>
  <si>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</si>
  <si>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</si>
  <si>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</si>
  <si>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</si>
  <si>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</si>
  <si>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</si>
  <si>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</si>
  <si>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</si>
  <si>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</si>
  <si>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</si>
  <si>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</si>
  <si>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</si>
  <si>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</si>
  <si>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</si>
  <si>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</si>
  <si>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</si>
  <si>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</si>
  <si>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</si>
  <si>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</si>
  <si>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</si>
  <si>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</si>
  <si>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</si>
  <si>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</si>
  <si>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</si>
  <si>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</si>
  <si>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</si>
  <si>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</si>
  <si>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</si>
  <si>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</si>
  <si>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</si>
  <si>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</si>
  <si>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</si>
  <si>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</si>
  <si>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</si>
  <si>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</si>
  <si>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</si>
  <si>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</si>
  <si>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</si>
  <si>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</si>
  <si>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</si>
  <si>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</si>
  <si>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</si>
  <si>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</si>
  <si>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</si>
  <si>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</si>
  <si>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</si>
  <si>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</si>
  <si>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</si>
  <si>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</si>
  <si>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</si>
  <si>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</si>
  <si>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</si>
  <si>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</si>
  <si>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</si>
  <si>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</si>
  <si>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</si>
  <si>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</si>
  <si>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</si>
  <si>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</si>
  <si>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</si>
  <si>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</si>
  <si>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</si>
  <si>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</si>
  <si>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</si>
  <si>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</si>
  <si>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</si>
  <si>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</si>
  <si>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</si>
  <si>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</si>
  <si>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</si>
  <si>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</si>
  <si>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</si>
  <si>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</si>
  <si>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</si>
  <si>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</si>
  <si>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</si>
  <si>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</si>
  <si>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</si>
  <si>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</si>
  <si>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</si>
  <si>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</si>
  <si>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</si>
  <si>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</si>
  <si>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</si>
  <si>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</si>
  <si>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</si>
  <si>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</si>
  <si>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</si>
  <si>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</si>
  <si>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</si>
  <si>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</si>
  <si>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</si>
  <si>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</si>
  <si>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</si>
  <si>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</si>
  <si>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</si>
  <si>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</si>
  <si>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</si>
  <si>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</si>
  <si>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</si>
  <si>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</si>
  <si>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</si>
  <si>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</si>
  <si>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</si>
  <si>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</si>
  <si>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</si>
  <si>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</si>
  <si>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</si>
  <si>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</si>
  <si>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</si>
  <si>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</si>
  <si>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</si>
  <si>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</si>
  <si>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</si>
  <si>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</si>
  <si>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</si>
  <si>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</si>
  <si>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</si>
  <si>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</si>
  <si>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</si>
  <si>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</si>
  <si>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</si>
  <si>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</si>
  <si>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</si>
  <si>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</si>
  <si>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</si>
  <si>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</si>
  <si>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</si>
  <si>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</si>
  <si>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</si>
  <si>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</si>
  <si>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</si>
  <si>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</si>
  <si>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</si>
  <si>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</si>
  <si>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</si>
  <si>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</si>
  <si>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</si>
  <si>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</si>
  <si>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</si>
  <si>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</si>
  <si>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</si>
  <si>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</si>
  <si>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</si>
  <si>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</si>
  <si>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</si>
  <si>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</si>
  <si>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</si>
  <si>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</si>
  <si>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</si>
  <si>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</si>
  <si>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</si>
  <si>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</si>
  <si>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</si>
  <si>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</si>
  <si>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</si>
  <si>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</si>
  <si>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</si>
  <si>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</si>
  <si>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</si>
  <si>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</si>
  <si>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</si>
  <si>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</si>
  <si>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</si>
  <si>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</si>
  <si>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</si>
  <si>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</si>
  <si>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</si>
  <si>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</si>
  <si>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</si>
  <si>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</si>
  <si>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</si>
  <si>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</si>
  <si>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</si>
  <si>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</si>
  <si>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</si>
  <si>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</si>
  <si>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</si>
  <si>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</si>
  <si>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</si>
  <si>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</si>
  <si>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</si>
  <si>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</si>
  <si>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</si>
  <si>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</si>
  <si>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</si>
  <si>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</si>
  <si>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</si>
  <si>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</si>
  <si>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</si>
  <si>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</si>
  <si>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</si>
  <si>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</si>
  <si>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</si>
  <si>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</si>
  <si>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</si>
  <si>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</si>
  <si>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</si>
  <si>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</si>
  <si>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</si>
  <si>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</si>
  <si>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</si>
  <si>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</si>
  <si>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</si>
  <si>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</si>
  <si>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</si>
  <si>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</si>
  <si>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</si>
  <si>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</si>
  <si>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</si>
  <si>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</si>
  <si>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</si>
  <si>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</si>
  <si>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</si>
  <si>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</si>
  <si>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</si>
  <si>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</si>
  <si>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</si>
  <si>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</si>
  <si>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</si>
  <si>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</si>
  <si>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</si>
  <si>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</si>
  <si>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</si>
  <si>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</si>
  <si>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</si>
  <si>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</si>
  <si>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</si>
  <si>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</si>
  <si>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</si>
  <si>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</si>
  <si>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</si>
  <si>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</si>
  <si>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</si>
  <si>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</si>
  <si>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</si>
  <si>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</si>
  <si>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</si>
  <si>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</si>
  <si>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</si>
  <si>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</si>
  <si>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</si>
  <si>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</si>
  <si>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</si>
  <si>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</si>
  <si>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</si>
  <si>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</si>
  <si>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</si>
  <si>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</si>
  <si>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</si>
  <si>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</si>
  <si>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</si>
  <si>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</si>
  <si>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</si>
  <si>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</si>
  <si>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</si>
  <si>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</si>
  <si>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</si>
  <si>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</si>
  <si>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</si>
  <si>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</si>
  <si>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</si>
  <si>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</si>
  <si>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</si>
  <si>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</si>
  <si>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</si>
  <si>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</si>
  <si>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</si>
  <si>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</si>
  <si>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</si>
  <si>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</si>
  <si>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</si>
  <si>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</si>
  <si>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</si>
  <si>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</si>
  <si>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</si>
  <si>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</si>
  <si>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</si>
  <si>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</si>
  <si>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</si>
  <si>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</si>
  <si>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</si>
  <si>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</si>
  <si>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</si>
  <si>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</si>
  <si>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</si>
  <si>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</si>
  <si>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</si>
  <si>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</si>
  <si>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</si>
  <si>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</si>
  <si>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</si>
  <si>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</si>
  <si>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</si>
  <si>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</si>
  <si>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</si>
  <si>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</si>
  <si>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</si>
  <si>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</si>
  <si>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</si>
  <si>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</si>
  <si>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</si>
  <si>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</si>
  <si>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</si>
  <si>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</si>
  <si>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</si>
  <si>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</si>
  <si>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</si>
  <si>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</si>
  <si>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</si>
  <si>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</si>
  <si>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</si>
  <si>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</si>
  <si>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</si>
  <si>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</si>
  <si>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</si>
  <si>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</si>
  <si>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</si>
  <si>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</si>
  <si>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</si>
  <si>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</si>
  <si>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</si>
  <si>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</si>
  <si>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</si>
  <si>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</si>
  <si>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</si>
  <si>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</si>
  <si>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</si>
  <si>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</si>
  <si>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</si>
  <si>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</si>
  <si>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</si>
  <si>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</si>
  <si>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</si>
  <si>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</si>
  <si>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</si>
  <si>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</si>
  <si>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</si>
  <si>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</si>
  <si>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</si>
  <si>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</si>
  <si>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</si>
  <si>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</si>
  <si>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</si>
  <si>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</si>
  <si>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</si>
  <si>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</si>
  <si>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</si>
  <si>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</si>
  <si>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</si>
  <si>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</si>
  <si>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</si>
  <si>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</si>
  <si>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</si>
  <si>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</si>
  <si>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</si>
  <si>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</si>
  <si>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</si>
  <si>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</si>
  <si>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</si>
  <si>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</si>
  <si>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</si>
  <si>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</si>
  <si>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</si>
  <si>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</si>
  <si>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</si>
  <si>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</si>
  <si>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</si>
  <si>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</si>
  <si>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</si>
  <si>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</si>
  <si>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</si>
  <si>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</si>
  <si>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</si>
  <si>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</si>
  <si>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</si>
  <si>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</si>
  <si>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</si>
  <si>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</si>
  <si>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</si>
  <si>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</si>
  <si>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</si>
  <si>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</si>
  <si>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</si>
  <si>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</si>
  <si>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</si>
  <si>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</si>
  <si>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</si>
  <si>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</si>
  <si>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</si>
  <si>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</si>
  <si>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</si>
  <si>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</si>
  <si>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</si>
  <si>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</si>
  <si>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</si>
  <si>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</si>
  <si>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</si>
  <si>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</si>
  <si>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</si>
  <si>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</si>
  <si>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</si>
  <si>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</si>
  <si>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</si>
  <si>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</si>
  <si>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</si>
  <si>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</si>
  <si>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</si>
  <si>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</si>
  <si>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</si>
  <si>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</si>
  <si>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</si>
  <si>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</si>
  <si>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</si>
  <si>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</si>
  <si>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</si>
  <si>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</si>
  <si>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</si>
  <si>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</si>
  <si>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</si>
  <si>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</si>
  <si>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</si>
  <si>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</si>
  <si>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</si>
  <si>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</si>
  <si>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</si>
  <si>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</si>
  <si>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</si>
  <si>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</si>
  <si>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</si>
  <si>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</si>
  <si>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</si>
  <si>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</si>
  <si>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</si>
  <si>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</si>
  <si>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</si>
  <si>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</si>
  <si>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</si>
  <si>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</si>
  <si>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</si>
  <si>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</si>
  <si>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</si>
  <si>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</si>
  <si>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</si>
  <si>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</si>
  <si>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</si>
  <si>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</si>
  <si>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</si>
  <si>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</si>
  <si>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</si>
  <si>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</si>
  <si>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</si>
  <si>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</si>
  <si>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</si>
  <si>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</si>
  <si>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</si>
  <si>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</si>
  <si>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</si>
  <si>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</si>
  <si>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</si>
  <si>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</si>
  <si>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</si>
  <si>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</si>
  <si>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</si>
  <si>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</si>
  <si>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</si>
  <si>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</si>
  <si>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</si>
  <si>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</si>
  <si>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</si>
  <si>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</si>
  <si>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</si>
  <si>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</si>
  <si>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</si>
  <si>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</si>
  <si>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</si>
  <si>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</si>
  <si>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</si>
  <si>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</si>
  <si>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</si>
  <si>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</si>
  <si>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</si>
  <si>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</si>
  <si>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</si>
  <si>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</si>
  <si>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</si>
  <si>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</si>
  <si>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</si>
  <si>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</si>
  <si>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</si>
  <si>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</si>
  <si>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</si>
  <si>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</si>
  <si>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</si>
  <si>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</si>
  <si>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</si>
  <si>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</si>
  <si>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</si>
  <si>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</si>
  <si>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</si>
  <si>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</si>
  <si>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</si>
  <si>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</si>
  <si>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</si>
  <si>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</si>
  <si>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</si>
  <si>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</si>
  <si>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</si>
  <si>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</si>
  <si>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</si>
  <si>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</si>
  <si>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</si>
  <si>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</si>
  <si>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</si>
  <si>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</si>
  <si>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</si>
  <si>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</si>
  <si>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</si>
  <si>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</si>
  <si>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</si>
  <si>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</si>
  <si>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</si>
  <si>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</si>
  <si>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</si>
  <si>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</si>
  <si>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</si>
  <si>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</si>
  <si>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</si>
  <si>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</si>
  <si>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</si>
  <si>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</si>
  <si>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</si>
  <si>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</si>
  <si>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</si>
  <si>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</si>
  <si>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</si>
  <si>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</si>
  <si>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</si>
  <si>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</si>
  <si>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</si>
  <si>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</si>
  <si>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</si>
  <si>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</si>
  <si>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</si>
  <si>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</si>
  <si>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</si>
  <si>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</si>
  <si>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</si>
  <si>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</si>
  <si>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</si>
  <si>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</si>
  <si>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</si>
  <si>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</si>
  <si>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</si>
  <si>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</si>
  <si>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</si>
  <si>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</si>
  <si>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</si>
  <si>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</si>
  <si>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</si>
  <si>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</si>
  <si>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</si>
  <si>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</si>
  <si>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</si>
  <si>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</si>
  <si>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</si>
  <si>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</si>
  <si>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</si>
  <si>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</si>
  <si>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</si>
  <si>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</si>
  <si>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</si>
  <si>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</si>
  <si>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</si>
  <si>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</si>
  <si>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</si>
  <si>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</si>
  <si>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</si>
  <si>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</si>
  <si>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</si>
  <si>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</si>
  <si>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</si>
  <si>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</si>
  <si>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</si>
  <si>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</si>
  <si>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</si>
  <si>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</si>
  <si>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</si>
  <si>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</si>
  <si>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</si>
  <si>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</si>
  <si>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</si>
  <si>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</si>
  <si>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</si>
  <si>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</si>
  <si>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</si>
  <si>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</si>
  <si>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</si>
  <si>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</si>
  <si>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</si>
  <si>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</si>
  <si>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</si>
  <si>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</si>
  <si>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</si>
  <si>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</si>
  <si>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</si>
  <si>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</si>
  <si>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</si>
  <si>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</si>
  <si>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</si>
  <si>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</si>
  <si>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</si>
  <si>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</si>
  <si>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</si>
  <si>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</si>
  <si>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</si>
  <si>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</si>
  <si>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</si>
  <si>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</si>
  <si>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</si>
  <si>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</si>
  <si>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</si>
  <si>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</si>
  <si>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</si>
  <si>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</si>
  <si>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</si>
  <si>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</si>
  <si>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</si>
  <si>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</si>
  <si>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</si>
  <si>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</si>
  <si>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</si>
  <si>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</si>
  <si>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</si>
  <si>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</si>
  <si>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</si>
  <si>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</si>
  <si>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</si>
  <si>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</si>
  <si>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</si>
  <si>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</si>
  <si>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</si>
  <si>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</si>
  <si>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</si>
  <si>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</si>
  <si>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</si>
  <si>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</si>
  <si>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</si>
  <si>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</si>
  <si>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</si>
  <si>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</si>
  <si>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</si>
  <si>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</si>
  <si>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</si>
  <si>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</si>
  <si>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</si>
  <si>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</si>
  <si>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</si>
  <si>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</si>
  <si>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</si>
  <si>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</si>
  <si>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</si>
  <si>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</si>
  <si>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</si>
  <si>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</si>
  <si>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</si>
  <si>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</si>
  <si>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</si>
  <si>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</si>
  <si>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</si>
  <si>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</si>
  <si>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</si>
  <si>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</si>
  <si>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</si>
  <si>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</si>
  <si>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</si>
  <si>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</si>
  <si>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</si>
  <si>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</si>
  <si>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</si>
  <si>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</si>
  <si>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</si>
  <si>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</si>
  <si>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</si>
  <si>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</si>
  <si>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</si>
  <si>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</si>
  <si>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</si>
  <si>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</si>
  <si>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</si>
  <si>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</si>
  <si>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</si>
  <si>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</si>
  <si>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</si>
  <si>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</si>
  <si>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</si>
  <si>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</si>
  <si>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</si>
  <si>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</si>
  <si>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</si>
  <si>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</si>
  <si>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</si>
  <si>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</si>
  <si>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</si>
  <si>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</si>
  <si>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</si>
  <si>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</si>
  <si>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</si>
  <si>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</si>
  <si>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</si>
  <si>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</si>
  <si>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</si>
  <si>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</si>
  <si>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</si>
  <si>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</si>
  <si>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</si>
  <si>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</si>
  <si>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</si>
  <si>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</si>
  <si>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</si>
  <si>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</si>
  <si>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</si>
  <si>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</si>
  <si>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</si>
  <si>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</si>
  <si>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</si>
  <si>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</si>
  <si>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</si>
  <si>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</si>
  <si>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</si>
  <si>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</si>
  <si>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</si>
  <si>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</si>
  <si>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</si>
  <si>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</si>
  <si>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</si>
  <si>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</si>
  <si>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</si>
  <si>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</si>
  <si>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</si>
  <si>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</si>
  <si>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</si>
  <si>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</si>
  <si>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</si>
  <si>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</si>
  <si>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</si>
  <si>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</si>
  <si>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</si>
  <si>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</si>
  <si>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</si>
  <si>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</si>
  <si>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</si>
  <si>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</si>
  <si>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</si>
  <si>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</si>
  <si>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</si>
  <si>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</si>
  <si>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</si>
  <si>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</si>
  <si>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</si>
  <si>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</si>
  <si>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</si>
  <si>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</si>
  <si>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</si>
  <si>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</si>
  <si>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</si>
  <si>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</si>
  <si>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</si>
  <si>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</si>
  <si>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</si>
  <si>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</si>
  <si>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</si>
  <si>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</si>
  <si>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</si>
  <si>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</si>
  <si>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</si>
  <si>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</si>
  <si>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</si>
  <si>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</si>
  <si>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</si>
  <si>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</si>
  <si>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</si>
  <si>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</si>
  <si>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</si>
  <si>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</si>
  <si>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</si>
  <si>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</si>
  <si>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</si>
  <si>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</si>
  <si>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</si>
  <si>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</si>
  <si>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</si>
  <si>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</si>
  <si>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</si>
  <si>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</si>
  <si>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</si>
  <si>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</si>
  <si>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</si>
  <si>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</si>
  <si>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</si>
  <si>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</si>
  <si>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</si>
  <si>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</si>
  <si>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</si>
  <si>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</si>
  <si>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</si>
  <si>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</si>
  <si>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</si>
  <si>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</si>
  <si>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</si>
  <si>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</si>
  <si>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</si>
  <si>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</si>
  <si>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</si>
  <si>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</si>
  <si>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</si>
  <si>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</si>
  <si>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</si>
  <si>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</si>
  <si>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</si>
  <si>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</si>
  <si>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</si>
  <si>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</si>
  <si>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</si>
  <si>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</si>
  <si>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</si>
  <si>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</si>
  <si>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</si>
  <si>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</si>
  <si>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</si>
  <si>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</si>
  <si>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</si>
  <si>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</si>
  <si>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</si>
  <si>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</si>
  <si>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</si>
  <si>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</si>
  <si>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</si>
  <si>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</si>
  <si>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</si>
  <si>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</si>
  <si>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</si>
  <si>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</si>
  <si>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</si>
  <si>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</si>
  <si>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</si>
  <si>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</si>
  <si>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</si>
  <si>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</si>
  <si>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</si>
  <si>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</si>
  <si>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</si>
  <si>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</si>
  <si>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</si>
  <si>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</si>
  <si>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</si>
  <si>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</si>
  <si>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</si>
  <si>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</si>
  <si>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</si>
  <si>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</si>
  <si>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</si>
  <si>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</si>
  <si>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</si>
  <si>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</si>
  <si>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</si>
  <si>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</si>
  <si>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</si>
  <si>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</si>
  <si>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</si>
  <si>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</si>
  <si>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</si>
  <si>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</si>
  <si>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</si>
  <si>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</si>
  <si>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</si>
  <si>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</si>
  <si>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</si>
  <si>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</si>
  <si>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</si>
  <si>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</si>
  <si>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</si>
  <si>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</si>
  <si>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</si>
  <si>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</si>
  <si>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</si>
  <si>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</si>
  <si>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</si>
  <si>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</si>
  <si>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</si>
  <si>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</si>
  <si>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</si>
  <si>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</si>
  <si>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</si>
  <si>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</si>
  <si>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</si>
  <si>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</si>
  <si>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</si>
  <si>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</si>
  <si>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</si>
  <si>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</si>
  <si>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</si>
  <si>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</si>
  <si>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</si>
  <si>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</si>
  <si>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</si>
  <si>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</si>
  <si>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</si>
  <si>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</si>
  <si>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</si>
  <si>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</si>
  <si>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</si>
  <si>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</si>
  <si>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</si>
  <si>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</si>
  <si>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</si>
  <si>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</si>
  <si>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</si>
  <si>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</si>
  <si>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</si>
  <si>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</si>
  <si>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</si>
  <si>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</si>
  <si>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</si>
  <si>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</si>
  <si>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</si>
  <si>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</si>
  <si>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</si>
  <si>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</si>
  <si>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</si>
  <si>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</si>
  <si>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</si>
  <si>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</si>
  <si>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</si>
  <si>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</si>
  <si>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</si>
  <si>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</si>
  <si>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</si>
  <si>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</si>
  <si>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</si>
  <si>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</si>
  <si>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</si>
  <si>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</si>
  <si>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</si>
  <si>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</si>
  <si>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</si>
  <si>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</si>
  <si>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</si>
  <si>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</si>
  <si>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</si>
  <si>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</si>
  <si>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</si>
  <si>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</si>
  <si>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</si>
  <si>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</si>
  <si>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</si>
  <si>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</si>
  <si>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</si>
  <si>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</si>
  <si>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</si>
  <si>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</si>
  <si>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</si>
  <si>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</si>
  <si>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</si>
  <si>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</si>
  <si>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</si>
  <si>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</si>
  <si>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</si>
  <si>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</si>
  <si>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</si>
  <si>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</si>
  <si>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</si>
  <si>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</si>
  <si>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</si>
  <si>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</si>
  <si>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</si>
  <si>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</si>
  <si>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</si>
  <si>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</si>
  <si>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</si>
  <si>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</si>
  <si>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</si>
  <si>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</si>
  <si>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</si>
  <si>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</si>
  <si>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</si>
  <si>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</si>
  <si>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</si>
  <si>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</si>
  <si>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</si>
  <si>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</si>
  <si>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</si>
  <si>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</si>
  <si>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</si>
  <si>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</si>
  <si>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</si>
  <si>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</si>
  <si>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</si>
  <si>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</si>
  <si>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</si>
  <si>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</si>
  <si>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</si>
  <si>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</si>
  <si>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</si>
  <si>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</si>
  <si>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</si>
  <si>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</si>
  <si>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</si>
  <si>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</si>
  <si>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</si>
  <si>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</si>
  <si>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</si>
  <si>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</si>
  <si>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</si>
  <si>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</si>
  <si>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</si>
  <si>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</si>
  <si>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</si>
  <si>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</si>
  <si>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</si>
  <si>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</si>
  <si>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</si>
  <si>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</si>
  <si>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</si>
  <si>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</si>
  <si>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</si>
  <si>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</si>
  <si>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</si>
  <si>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</si>
  <si>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</si>
  <si>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</si>
  <si>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</si>
  <si>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</si>
  <si>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</si>
  <si>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</si>
  <si>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</si>
  <si>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</si>
  <si>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</si>
  <si>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</si>
  <si>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</si>
  <si>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</si>
  <si>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</si>
  <si>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</si>
  <si>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</si>
  <si>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</si>
  <si>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</si>
  <si>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</si>
  <si>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</si>
  <si>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</si>
  <si>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</si>
  <si>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</si>
  <si>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</si>
  <si>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</si>
  <si>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</si>
  <si>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</si>
  <si>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</si>
  <si>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</si>
  <si>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</si>
  <si>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</si>
  <si>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</si>
  <si>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</si>
  <si>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</si>
  <si>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</si>
  <si>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</si>
  <si>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</si>
  <si>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</si>
  <si>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</si>
  <si>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</si>
  <si>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</si>
  <si>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</si>
  <si>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</si>
  <si>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</si>
  <si>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</si>
  <si>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</si>
  <si>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</si>
  <si>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</si>
  <si>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</si>
  <si>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</si>
  <si>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</si>
  <si>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</si>
  <si>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</si>
  <si>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</si>
  <si>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</si>
  <si>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</si>
  <si>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</si>
  <si>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</si>
  <si>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</si>
  <si>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</si>
  <si>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</si>
  <si>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</si>
  <si>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</si>
  <si>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</si>
  <si>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</si>
  <si>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</si>
  <si>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</si>
  <si>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</si>
  <si>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</si>
  <si>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</si>
  <si>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</si>
  <si>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</si>
  <si>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</si>
  <si>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</si>
  <si>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</si>
  <si>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</si>
  <si>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</si>
  <si>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</si>
  <si>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</si>
  <si>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</si>
  <si>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</si>
  <si>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</si>
  <si>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</si>
  <si>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</si>
  <si>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</si>
  <si>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</si>
  <si>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</si>
  <si>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</si>
  <si>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</si>
  <si>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</si>
  <si>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</si>
  <si>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</si>
  <si>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</si>
  <si>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</si>
  <si>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</si>
  <si>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</si>
  <si>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</si>
  <si>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</si>
  <si>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</si>
  <si>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</si>
  <si>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</si>
  <si>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</si>
  <si>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</si>
  <si>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</si>
  <si>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</si>
  <si>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</si>
  <si>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</si>
  <si>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</si>
  <si>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</si>
  <si>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</si>
  <si>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</si>
  <si>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</si>
  <si>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</si>
  <si>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</si>
  <si>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</si>
  <si>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</si>
  <si>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</si>
  <si>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</si>
  <si>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</si>
  <si>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</si>
  <si>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</si>
  <si>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</si>
  <si>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</si>
  <si>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</si>
  <si>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</si>
  <si>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</si>
  <si>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</si>
  <si>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</si>
  <si>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</si>
  <si>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</si>
  <si>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</si>
  <si>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</si>
  <si>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</si>
  <si>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</si>
  <si>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</si>
  <si>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</si>
  <si>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</si>
  <si>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</si>
  <si>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</si>
  <si>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</si>
  <si>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</si>
  <si>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</si>
  <si>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</si>
  <si>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</si>
  <si>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</si>
  <si>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</si>
  <si>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</si>
  <si>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</si>
  <si>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</si>
  <si>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</si>
  <si>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</si>
  <si>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</si>
  <si>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</si>
  <si>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</si>
  <si>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</si>
  <si>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</si>
  <si>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</si>
  <si>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</si>
  <si>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</si>
  <si>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</si>
  <si>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</si>
  <si>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</si>
  <si>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</si>
  <si>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</si>
  <si>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</si>
  <si>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</si>
  <si>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</si>
  <si>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</si>
  <si>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</si>
  <si>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</si>
  <si>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</si>
  <si>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</si>
  <si>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</si>
  <si>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</si>
  <si>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</si>
  <si>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</si>
  <si>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</si>
  <si>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</si>
  <si>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</si>
  <si>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</si>
  <si>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</si>
  <si>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</si>
  <si>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</si>
  <si>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</si>
  <si>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</si>
  <si>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</si>
  <si>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</si>
  <si>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</si>
  <si>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</si>
  <si>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</si>
  <si>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</si>
  <si>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</si>
  <si>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</si>
  <si>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</si>
  <si>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</si>
  <si>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</si>
  <si>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</si>
  <si>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</si>
  <si>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</si>
  <si>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</si>
  <si>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</si>
  <si>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</si>
  <si>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</si>
  <si>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</si>
  <si>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</si>
  <si>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</si>
  <si>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</si>
  <si>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</si>
  <si>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</si>
  <si>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</si>
  <si>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</si>
  <si>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</si>
  <si>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</si>
  <si>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</si>
  <si>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</si>
  <si>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</si>
  <si>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</si>
  <si>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</si>
  <si>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</si>
  <si>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</si>
  <si>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</si>
  <si>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</si>
  <si>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</si>
  <si>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</si>
  <si>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</si>
  <si>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</si>
  <si>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</si>
  <si>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</si>
  <si>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</si>
  <si>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</si>
  <si>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</si>
  <si>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</si>
  <si>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</si>
  <si>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</si>
  <si>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</si>
  <si>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</si>
  <si>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</si>
  <si>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</si>
  <si>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</si>
  <si>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</si>
  <si>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</si>
  <si>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</si>
  <si>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</si>
  <si>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</si>
  <si>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</si>
  <si>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</si>
  <si>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</si>
  <si>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</si>
  <si>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</si>
  <si>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</si>
  <si>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</si>
  <si>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</si>
  <si>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</si>
  <si>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</si>
  <si>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</si>
  <si>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</si>
  <si>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</si>
  <si>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</si>
  <si>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</si>
  <si>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</si>
  <si>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</si>
  <si>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</si>
  <si>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</si>
  <si>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</si>
  <si>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</si>
  <si>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</si>
  <si>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</si>
  <si>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</si>
  <si>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</si>
  <si>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</si>
  <si>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</si>
  <si>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</si>
  <si>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</si>
  <si>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</si>
  <si>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</si>
  <si>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</si>
  <si>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</si>
  <si>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</si>
  <si>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</si>
  <si>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</si>
  <si>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</si>
  <si>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</si>
  <si>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</si>
  <si>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</si>
  <si>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</si>
  <si>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</si>
  <si>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</si>
  <si>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</si>
  <si>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</si>
  <si>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</si>
  <si>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</si>
  <si>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</si>
  <si>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</si>
  <si>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</si>
  <si>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</si>
  <si>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</si>
  <si>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</si>
  <si>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</si>
  <si>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</si>
  <si>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</si>
  <si>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</si>
  <si>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</si>
  <si>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</si>
  <si>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</si>
  <si>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</si>
  <si>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</si>
  <si>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</si>
  <si>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</si>
  <si>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</si>
  <si>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</si>
  <si>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</si>
  <si>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</si>
  <si>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</si>
  <si>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</si>
  <si>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</si>
  <si>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</si>
  <si>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</si>
  <si>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</si>
  <si>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</si>
  <si>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</si>
  <si>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</si>
  <si>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</si>
  <si>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</si>
  <si>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</si>
  <si>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</si>
  <si>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</si>
  <si>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</si>
  <si>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</si>
  <si>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</si>
  <si>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</si>
  <si>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</si>
  <si>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</si>
  <si>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</si>
  <si>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</si>
  <si>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</si>
  <si>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</si>
  <si>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</si>
  <si>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</si>
  <si>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</si>
  <si>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</si>
  <si>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</si>
  <si>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</si>
  <si>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</si>
  <si>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</si>
  <si>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</si>
  <si>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</si>
  <si>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</si>
  <si>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</si>
  <si>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</si>
  <si>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</si>
  <si>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</si>
  <si>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</si>
  <si>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</si>
  <si>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</si>
  <si>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</si>
  <si>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</si>
  <si>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</si>
  <si>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</si>
  <si>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</si>
  <si>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</si>
  <si>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</si>
  <si>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</si>
  <si>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</si>
  <si>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</si>
  <si>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</si>
  <si>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</si>
  <si>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</si>
  <si>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</si>
  <si>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</si>
  <si>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</si>
  <si>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</si>
  <si>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</si>
  <si>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</si>
  <si>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</si>
  <si>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</si>
  <si>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</si>
  <si>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</si>
  <si>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</si>
  <si>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</si>
  <si>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</si>
  <si>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</si>
  <si>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</si>
  <si>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</si>
  <si>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</si>
  <si>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</si>
  <si>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</si>
  <si>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</si>
  <si>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</si>
  <si>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</si>
  <si>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</si>
  <si>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</si>
  <si>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</si>
  <si>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</si>
  <si>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</si>
  <si>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</si>
  <si>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</si>
  <si>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</si>
  <si>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</si>
  <si>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</si>
  <si>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</si>
  <si>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</si>
  <si>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</si>
  <si>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</si>
  <si>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</si>
  <si>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</si>
  <si>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</si>
  <si>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</si>
  <si>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</si>
  <si>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</si>
  <si>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</si>
  <si>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</si>
  <si>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</si>
  <si>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</si>
  <si>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</si>
  <si>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</si>
  <si>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</si>
  <si>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</si>
  <si>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</si>
  <si>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</si>
  <si>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</si>
  <si>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</si>
  <si>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</si>
  <si>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</si>
  <si>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</si>
  <si>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</si>
  <si>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</si>
  <si>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</si>
  <si>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</si>
  <si>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</si>
  <si>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</si>
  <si>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</si>
  <si>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</si>
  <si>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</si>
  <si>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</si>
  <si>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</si>
  <si>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</si>
  <si>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</si>
  <si>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</si>
  <si>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</si>
  <si>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</si>
  <si>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</si>
  <si>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</si>
  <si>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</si>
  <si>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</si>
  <si>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</si>
  <si>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</si>
  <si>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</si>
  <si>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</si>
  <si>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</si>
  <si>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</si>
  <si>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</si>
  <si>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</si>
  <si>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</si>
  <si>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</si>
  <si>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</si>
  <si>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</si>
  <si>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</si>
  <si>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</si>
  <si>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</si>
  <si>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</si>
  <si>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</si>
  <si>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</si>
  <si>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</si>
  <si>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</si>
  <si>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</si>
  <si>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</si>
  <si>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</si>
  <si>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</si>
  <si>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</si>
  <si>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</si>
  <si>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</si>
  <si>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</si>
  <si>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</si>
  <si>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</si>
  <si>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</si>
  <si>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</si>
  <si>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</si>
  <si>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</si>
  <si>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</si>
  <si>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</si>
  <si>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</si>
  <si>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</si>
  <si>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</si>
  <si>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</si>
  <si>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</si>
  <si>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</si>
  <si>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</si>
  <si>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</si>
  <si>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</si>
  <si>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</si>
  <si>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</si>
  <si>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</si>
  <si>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</si>
  <si>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</si>
  <si>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</si>
  <si>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</si>
  <si>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</si>
  <si>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</si>
  <si>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</si>
  <si>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</si>
  <si>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</si>
  <si>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</si>
  <si>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</si>
  <si>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</si>
  <si>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</si>
  <si>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</si>
  <si>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</si>
  <si>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</si>
  <si>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</si>
  <si>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</si>
  <si>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</si>
  <si>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</si>
  <si>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</si>
  <si>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</si>
  <si>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</si>
  <si>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</si>
  <si>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</si>
  <si>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</si>
  <si>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</si>
  <si>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</si>
  <si>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</si>
  <si>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</si>
  <si>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</si>
  <si>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</si>
  <si>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</si>
  <si>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</si>
  <si>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</si>
  <si>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</si>
  <si>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</si>
  <si>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</si>
  <si>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</si>
  <si>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</si>
  <si>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</si>
  <si>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</si>
  <si>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</si>
  <si>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</si>
  <si>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</si>
  <si>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</si>
  <si>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</si>
  <si>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</si>
  <si>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</si>
  <si>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</si>
  <si>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</si>
  <si>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</si>
  <si>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</si>
  <si>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</si>
  <si>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</si>
  <si>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</si>
  <si>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</si>
  <si>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</si>
  <si>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</si>
  <si>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</si>
  <si>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</si>
  <si>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</si>
  <si>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</si>
  <si>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</si>
  <si>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</si>
  <si>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</si>
  <si>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</si>
  <si>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</si>
  <si>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</si>
  <si>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</si>
  <si>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</si>
  <si>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</si>
  <si>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</si>
  <si>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</si>
  <si>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</si>
  <si>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</si>
  <si>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</si>
  <si>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</si>
  <si>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</si>
  <si>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</si>
  <si>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</si>
  <si>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</si>
  <si>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</si>
  <si>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</si>
  <si>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</si>
  <si>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</si>
  <si>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</si>
  <si>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</si>
  <si>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</si>
  <si>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</si>
  <si>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</si>
  <si>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</si>
  <si>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</si>
  <si>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</si>
  <si>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</si>
  <si>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</si>
  <si>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</si>
  <si>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</si>
  <si>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</si>
  <si>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</si>
  <si>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</si>
  <si>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</si>
  <si>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</si>
  <si>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</si>
  <si>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</si>
  <si>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</si>
  <si>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</si>
  <si>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</si>
  <si>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</si>
  <si>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</si>
  <si>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</si>
  <si>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</si>
  <si>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</si>
  <si>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</si>
  <si>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</si>
  <si>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</si>
  <si>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</si>
  <si>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</si>
  <si>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</si>
  <si>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</si>
  <si>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</si>
  <si>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</si>
  <si>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</si>
  <si>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</si>
  <si>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</si>
  <si>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</si>
  <si>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</si>
  <si>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</si>
  <si>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</si>
  <si>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</si>
  <si>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</si>
  <si>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</si>
  <si>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</si>
  <si>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</si>
  <si>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</si>
  <si>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</si>
  <si>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</si>
  <si>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</si>
  <si>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</si>
  <si>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</si>
  <si>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</si>
  <si>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</si>
  <si>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</si>
  <si>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</si>
  <si>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</si>
  <si>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</si>
  <si>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</si>
  <si>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</si>
  <si>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</si>
  <si>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</si>
  <si>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</si>
  <si>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</si>
  <si>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</si>
  <si>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</si>
  <si>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</si>
  <si>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</si>
  <si>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</si>
  <si>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</si>
  <si>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</si>
  <si>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</si>
  <si>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</si>
  <si>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</si>
  <si>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</si>
  <si>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</si>
  <si>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</si>
  <si>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</si>
  <si>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</si>
  <si>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</si>
  <si>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</si>
  <si>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</si>
  <si>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</si>
  <si>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</si>
  <si>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</si>
  <si>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</si>
  <si>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</si>
  <si>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</si>
  <si>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</si>
  <si>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</si>
  <si>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</si>
  <si>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</si>
  <si>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</si>
  <si>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</si>
  <si>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</si>
  <si>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</si>
  <si>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</si>
  <si>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</si>
  <si>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</si>
  <si>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</si>
  <si>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</si>
  <si>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</si>
  <si>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</si>
  <si>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</si>
  <si>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</si>
  <si>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</si>
  <si>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</si>
  <si>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</si>
  <si>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</si>
  <si>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</si>
  <si>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</si>
  <si>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</si>
  <si>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</si>
  <si>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</si>
  <si>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</si>
  <si>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</si>
  <si>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</si>
  <si>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</si>
  <si>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</si>
  <si>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</si>
  <si>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</si>
  <si>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</si>
  <si>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</si>
  <si>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</si>
  <si>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</si>
  <si>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</si>
  <si>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</si>
  <si>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</si>
  <si>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</si>
  <si>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</si>
  <si>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</si>
  <si>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</si>
  <si>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</si>
  <si>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</si>
  <si>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</si>
  <si>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</si>
  <si>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</si>
  <si>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</si>
  <si>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</si>
  <si>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</si>
  <si>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</si>
  <si>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</si>
  <si>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</si>
  <si>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</si>
  <si>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</si>
  <si>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</si>
  <si>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</si>
  <si>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</si>
  <si>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</si>
  <si>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</si>
  <si>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</si>
  <si>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</si>
  <si>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</si>
  <si>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</si>
  <si>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</si>
  <si>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</si>
  <si>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</si>
  <si>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</si>
  <si>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</si>
  <si>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</si>
  <si>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</si>
  <si>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</si>
  <si>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</si>
  <si>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</si>
  <si>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</si>
  <si>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</si>
  <si>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</si>
  <si>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</si>
  <si>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</si>
  <si>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</si>
  <si>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</si>
  <si>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</si>
  <si>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</si>
  <si>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</si>
  <si>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</si>
  <si>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</si>
  <si>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</si>
  <si>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</si>
  <si>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</si>
  <si>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</si>
  <si>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</si>
  <si>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</si>
  <si>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</si>
  <si>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</si>
  <si>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</si>
  <si>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</si>
  <si>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</si>
  <si>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</si>
  <si>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</si>
  <si>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</si>
  <si>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</si>
  <si>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</si>
  <si>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</si>
  <si>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</si>
  <si>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</si>
  <si>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</si>
  <si>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</si>
  <si>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</si>
  <si>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</si>
  <si>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</si>
  <si>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</si>
  <si>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</si>
  <si>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</si>
  <si>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</si>
  <si>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</si>
  <si>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</si>
  <si>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</si>
  <si>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</si>
  <si>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</si>
  <si>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</si>
  <si>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</si>
  <si>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</si>
  <si>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</si>
  <si>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</si>
  <si>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</si>
  <si>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</si>
  <si>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</si>
  <si>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</si>
  <si>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</si>
  <si>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</si>
  <si>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</si>
  <si>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</si>
  <si>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</si>
  <si>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</si>
  <si>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</si>
  <si>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</si>
  <si>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</si>
  <si>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</si>
  <si>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</si>
  <si>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</si>
  <si>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</si>
  <si>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</si>
  <si>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</si>
  <si>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</si>
  <si>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</si>
  <si>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</si>
  <si>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</si>
  <si>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</si>
  <si>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</si>
  <si>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</si>
  <si>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</si>
  <si>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</si>
  <si>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</si>
  <si>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</si>
  <si>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</si>
  <si>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</si>
  <si>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</si>
  <si>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</si>
  <si>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</si>
  <si>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</si>
  <si>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</si>
  <si>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</si>
  <si>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</si>
  <si>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</si>
  <si>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</si>
  <si>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</si>
  <si>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</si>
  <si>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</si>
  <si>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</si>
  <si>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</si>
  <si>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</si>
  <si>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</si>
  <si>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</si>
  <si>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</si>
  <si>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</si>
  <si>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</si>
  <si>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</si>
  <si>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</si>
  <si>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</si>
  <si>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</si>
  <si>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</si>
  <si>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</si>
  <si>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</si>
  <si>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</si>
  <si>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</si>
  <si>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</si>
  <si>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</si>
  <si>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</si>
  <si>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</si>
  <si>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</si>
  <si>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</si>
  <si>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</si>
  <si>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</si>
  <si>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</si>
  <si>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</si>
  <si>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</si>
  <si>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</si>
  <si>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</si>
  <si>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</si>
  <si>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</si>
  <si>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</si>
  <si>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</si>
  <si>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</si>
  <si>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</si>
  <si>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</si>
  <si>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</si>
  <si>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</si>
  <si>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</si>
  <si>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</si>
  <si>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</si>
  <si>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</si>
  <si>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</si>
  <si>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</si>
  <si>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</si>
  <si>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</si>
  <si>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</si>
  <si>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</si>
  <si>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</si>
  <si>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</si>
  <si>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</si>
  <si>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</si>
  <si>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</si>
  <si>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</si>
  <si>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</si>
  <si>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</si>
  <si>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</si>
  <si>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</si>
  <si>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</si>
  <si>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</si>
  <si>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</si>
  <si>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</si>
  <si>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</si>
  <si>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</si>
  <si>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</si>
  <si>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</si>
  <si>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</si>
  <si>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</si>
  <si>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</si>
  <si>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</si>
  <si>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</si>
  <si>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</si>
  <si>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</si>
  <si>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</si>
  <si>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</si>
  <si>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</si>
  <si>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</si>
  <si>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</si>
  <si>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</si>
  <si>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</si>
  <si>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</si>
  <si>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</si>
  <si>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</si>
  <si>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</si>
  <si>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</si>
  <si>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</si>
  <si>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</si>
  <si>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</si>
  <si>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</si>
  <si>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</si>
  <si>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</si>
  <si>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</si>
  <si>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</si>
  <si>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</si>
  <si>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</si>
  <si>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</si>
  <si>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</si>
  <si>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</si>
  <si>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</si>
  <si>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</si>
  <si>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</si>
  <si>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</si>
  <si>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</si>
  <si>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</si>
  <si>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</si>
  <si>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</si>
  <si>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</si>
  <si>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</si>
  <si>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</si>
  <si>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</si>
  <si>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</si>
  <si>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</si>
  <si>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</si>
  <si>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</si>
  <si>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</si>
  <si>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</si>
  <si>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</si>
  <si>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</si>
  <si>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</si>
  <si>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</si>
  <si>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</si>
  <si>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</si>
  <si>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</si>
  <si>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</si>
  <si>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</si>
  <si>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</si>
  <si>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</si>
  <si>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</si>
  <si>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</si>
  <si>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</si>
  <si>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</si>
  <si>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</si>
  <si>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</si>
  <si>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</si>
  <si>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</si>
  <si>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</si>
  <si>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</si>
  <si>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</si>
  <si>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</si>
  <si>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</si>
  <si>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</si>
  <si>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</si>
  <si>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</si>
  <si>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</si>
  <si>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</si>
  <si>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</si>
  <si>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</si>
  <si>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</si>
  <si>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</si>
  <si>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</si>
  <si>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</si>
  <si>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</si>
  <si>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</si>
  <si>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</si>
  <si>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</si>
  <si>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</si>
  <si>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</si>
  <si>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</si>
  <si>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</si>
  <si>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</si>
  <si>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</si>
  <si>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</si>
  <si>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</si>
  <si>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</si>
  <si>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</si>
  <si>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</si>
  <si>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</si>
  <si>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</si>
  <si>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</si>
  <si>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</si>
  <si>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</si>
  <si>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</si>
  <si>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</si>
  <si>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</si>
  <si>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</si>
  <si>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</si>
  <si>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</si>
  <si>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</si>
  <si>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</si>
  <si>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</si>
  <si>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</si>
  <si>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</si>
  <si>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</si>
  <si>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</si>
  <si>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</si>
  <si>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</si>
  <si>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</si>
  <si>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</si>
  <si>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</si>
  <si>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</si>
  <si>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</si>
  <si>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</si>
  <si>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</si>
  <si>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</si>
  <si>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</si>
  <si>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</si>
  <si>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</si>
  <si>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</si>
  <si>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</si>
  <si>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</si>
  <si>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</si>
  <si>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</si>
  <si>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</si>
  <si>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</si>
  <si>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</si>
  <si>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</si>
  <si>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</si>
  <si>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</si>
  <si>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</si>
  <si>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</si>
  <si>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</si>
  <si>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</si>
  <si>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</si>
  <si>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</si>
  <si>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</si>
  <si>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</si>
  <si>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</si>
  <si>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</si>
  <si>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</si>
  <si>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</si>
  <si>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</si>
  <si>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</si>
  <si>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</si>
  <si>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</si>
  <si>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</si>
  <si>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</si>
  <si>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</si>
  <si>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</si>
  <si>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</si>
  <si>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</si>
  <si>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</si>
  <si>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</si>
  <si>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</si>
  <si>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</si>
  <si>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</si>
  <si>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</si>
  <si>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</si>
  <si>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</si>
  <si>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</si>
  <si>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</si>
  <si>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</si>
  <si>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</si>
  <si>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</si>
  <si>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</si>
  <si>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</si>
  <si>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</si>
  <si>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</si>
  <si>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</si>
  <si>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</si>
  <si>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</si>
  <si>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</si>
  <si>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</si>
  <si>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</si>
  <si>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</si>
  <si>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</si>
  <si>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</si>
  <si>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</si>
  <si>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</si>
  <si>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</si>
  <si>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</si>
  <si>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</si>
  <si>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</si>
  <si>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</si>
  <si>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</si>
  <si>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</si>
  <si>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</si>
  <si>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</si>
  <si>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</si>
  <si>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</si>
  <si>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</si>
  <si>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</si>
  <si>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</si>
  <si>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</si>
  <si>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</si>
  <si>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</si>
  <si>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</si>
  <si>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</si>
  <si>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</si>
  <si>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</si>
  <si>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</si>
  <si>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</si>
  <si>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</si>
  <si>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</si>
  <si>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</si>
  <si>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</si>
  <si>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</si>
  <si>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</si>
  <si>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</si>
  <si>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</si>
  <si>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</si>
  <si>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</si>
  <si>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</si>
  <si>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</si>
  <si>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</si>
  <si>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</si>
  <si>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</si>
  <si>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</si>
  <si>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</si>
  <si>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</si>
  <si>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</si>
  <si>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</si>
  <si>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</si>
  <si>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</si>
  <si>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</si>
  <si>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</si>
  <si>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</si>
  <si>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</si>
  <si>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</si>
  <si>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</si>
  <si>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</si>
  <si>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</si>
  <si>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</si>
  <si>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</si>
  <si>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</si>
  <si>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</si>
  <si>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</si>
  <si>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</si>
  <si>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</si>
  <si>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</si>
  <si>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</si>
  <si>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</si>
  <si>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</si>
  <si>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</si>
  <si>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</si>
  <si>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</si>
  <si>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</si>
  <si>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</si>
  <si>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</si>
  <si>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</si>
  <si>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</si>
  <si>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</si>
  <si>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</si>
  <si>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</si>
  <si>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</si>
  <si>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</si>
  <si>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</si>
  <si>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</si>
  <si>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</si>
  <si>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</si>
  <si>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</si>
  <si>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</si>
  <si>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</si>
  <si>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</si>
  <si>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</si>
  <si>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</si>
  <si>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</si>
  <si>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</si>
  <si>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</si>
  <si>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</si>
  <si>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</si>
  <si>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</si>
  <si>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</si>
  <si>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</si>
  <si>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</si>
  <si>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</si>
  <si>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</si>
  <si>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</si>
  <si>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</si>
  <si>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</si>
  <si>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</si>
  <si>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</si>
  <si>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</si>
  <si>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</si>
  <si>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</si>
  <si>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</si>
  <si>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</si>
  <si>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</si>
  <si>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</si>
  <si>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</si>
  <si>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</si>
  <si>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</si>
  <si>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</si>
  <si>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</si>
  <si>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</si>
  <si>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</si>
  <si>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</si>
  <si>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</si>
  <si>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</si>
  <si>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</si>
  <si>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</si>
  <si>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</si>
  <si>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</si>
  <si>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</si>
  <si>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</si>
  <si>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</si>
  <si>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</si>
  <si>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</si>
  <si>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</si>
  <si>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</si>
  <si>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</si>
  <si>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</si>
  <si>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</si>
  <si>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</si>
  <si>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</si>
  <si>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</si>
  <si>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</si>
  <si>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</si>
  <si>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</si>
  <si>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</si>
  <si>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</si>
  <si>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</si>
  <si>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</si>
  <si>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</si>
  <si>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</si>
  <si>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</si>
  <si>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</si>
  <si>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</si>
  <si>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</si>
  <si>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</si>
  <si>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</si>
  <si>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</si>
  <si>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</si>
  <si>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</si>
  <si>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</si>
  <si>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</si>
  <si>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</si>
  <si>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</si>
  <si>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</si>
  <si>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</si>
  <si>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</si>
  <si>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</si>
  <si>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</si>
  <si>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</si>
  <si>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</si>
  <si>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</si>
  <si>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</si>
  <si>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</si>
  <si>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</si>
  <si>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</si>
  <si>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</si>
  <si>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</si>
  <si>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</si>
  <si>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</si>
  <si>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</si>
  <si>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</si>
  <si>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</si>
  <si>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</si>
  <si>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</si>
  <si>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</si>
  <si>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</si>
  <si>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</si>
  <si>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</si>
  <si>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</si>
  <si>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</si>
  <si>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</si>
  <si>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</si>
  <si>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</si>
  <si>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</si>
  <si>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</si>
  <si>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</si>
  <si>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</si>
  <si>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</si>
  <si>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</si>
  <si>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</si>
  <si>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</si>
  <si>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</si>
  <si>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</si>
  <si>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</si>
  <si>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</si>
  <si>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</si>
  <si>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</si>
  <si>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</si>
  <si>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</si>
  <si>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</si>
  <si>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</si>
  <si>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</si>
  <si>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</si>
  <si>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</si>
  <si>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</si>
  <si>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</si>
  <si>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</si>
  <si>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</si>
  <si>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</si>
  <si>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</si>
  <si>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</si>
  <si>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</si>
  <si>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</si>
  <si>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</si>
  <si>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</si>
  <si>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</si>
  <si>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</si>
  <si>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</si>
  <si>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</si>
  <si>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</si>
  <si>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</si>
  <si>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</si>
  <si>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</si>
  <si>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</si>
  <si>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</si>
  <si>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</si>
  <si>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</si>
  <si>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</si>
  <si>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</si>
  <si>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</si>
  <si>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</si>
  <si>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</si>
  <si>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</si>
  <si>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</si>
  <si>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</si>
  <si>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</si>
  <si>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</si>
  <si>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</si>
  <si>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</si>
  <si>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</si>
  <si>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</si>
  <si>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</si>
  <si>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</si>
  <si>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</si>
  <si>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</si>
  <si>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</si>
  <si>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</si>
  <si>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</si>
  <si>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</si>
  <si>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</si>
  <si>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</si>
  <si>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</si>
  <si>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</si>
  <si>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</si>
  <si>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</si>
  <si>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</si>
  <si>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</si>
  <si>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</si>
  <si>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</si>
  <si>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</si>
  <si>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</si>
  <si>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</si>
  <si>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</si>
  <si>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</si>
  <si>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</si>
  <si>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</si>
  <si>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</si>
  <si>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</si>
  <si>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</si>
  <si>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</si>
  <si>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</si>
  <si>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</si>
  <si>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</si>
  <si>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</si>
  <si>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</si>
  <si>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</si>
  <si>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</si>
  <si>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</si>
  <si>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</si>
  <si>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</si>
  <si>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</si>
  <si>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</si>
  <si>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</si>
  <si>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</si>
  <si>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</si>
  <si>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</si>
  <si>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</si>
  <si>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</si>
  <si>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</si>
  <si>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</si>
  <si>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</si>
  <si>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</si>
  <si>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</si>
  <si>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</si>
  <si>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</si>
  <si>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</si>
  <si>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</si>
  <si>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</si>
  <si>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</si>
  <si>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</si>
  <si>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</si>
  <si>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</si>
  <si>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</si>
  <si>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</si>
  <si>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</si>
  <si>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</si>
  <si>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</si>
  <si>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</si>
  <si>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</si>
  <si>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</si>
  <si>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</si>
  <si>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</si>
  <si>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</si>
  <si>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</si>
  <si>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</si>
  <si>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</si>
  <si>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</si>
  <si>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</si>
  <si>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</si>
  <si>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</si>
  <si>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</si>
  <si>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</si>
  <si>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</si>
  <si>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</si>
  <si>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</si>
  <si>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</si>
  <si>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</si>
  <si>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</si>
  <si>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</si>
  <si>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</si>
  <si>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</si>
  <si>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</si>
  <si>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</si>
  <si>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</si>
  <si>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</si>
  <si>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</si>
  <si>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</si>
  <si>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</si>
  <si>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</si>
  <si>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</si>
  <si>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</si>
  <si>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</si>
  <si>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</si>
  <si>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</si>
  <si>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</si>
  <si>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</si>
  <si>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</si>
  <si>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</si>
  <si>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</si>
  <si>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</si>
  <si>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</si>
  <si>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</si>
  <si>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</si>
  <si>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</si>
  <si>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</si>
  <si>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</si>
  <si>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</si>
  <si>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</si>
  <si>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</si>
  <si>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</si>
  <si>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</si>
  <si>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</si>
  <si>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</si>
  <si>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</si>
  <si>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</si>
  <si>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</si>
  <si>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</si>
  <si>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</si>
  <si>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</si>
  <si>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</si>
  <si>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</si>
  <si>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</si>
  <si>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</si>
  <si>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</si>
  <si>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</si>
  <si>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</si>
  <si>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</si>
  <si>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</si>
  <si>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</si>
  <si>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</si>
  <si>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</si>
  <si>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</si>
  <si>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</si>
  <si>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</si>
  <si>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</si>
  <si>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</si>
  <si>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</si>
  <si>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</si>
  <si>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</si>
  <si>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</si>
  <si>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</si>
  <si>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</si>
  <si>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</si>
  <si>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</si>
  <si>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</si>
  <si>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</si>
  <si>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</si>
  <si>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</si>
  <si>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</si>
  <si>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</si>
  <si>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</si>
  <si>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</si>
  <si>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</si>
  <si>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</si>
  <si>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</si>
  <si>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</si>
  <si>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</si>
  <si>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</si>
  <si>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</si>
  <si>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</si>
  <si>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</si>
  <si>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</si>
  <si>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</si>
  <si>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</si>
  <si>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</si>
  <si>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</si>
  <si>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</si>
  <si>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</si>
  <si>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</si>
  <si>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</si>
  <si>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</si>
  <si>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</si>
  <si>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</si>
  <si>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</si>
  <si>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</si>
  <si>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</si>
  <si>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</si>
  <si>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</si>
  <si>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</si>
  <si>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</si>
  <si>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</si>
  <si>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</si>
  <si>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</si>
  <si>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</si>
  <si>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</si>
  <si>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</si>
  <si>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</si>
  <si>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</si>
  <si>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</si>
  <si>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</si>
  <si>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</si>
  <si>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</si>
  <si>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</si>
  <si>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</si>
  <si>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</si>
  <si>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</si>
  <si>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</si>
  <si>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</si>
  <si>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</si>
  <si>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</si>
  <si>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</si>
  <si>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</si>
  <si>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</si>
  <si>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</si>
  <si>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</si>
  <si>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</si>
  <si>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</si>
  <si>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</si>
  <si>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</si>
  <si>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</si>
  <si>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</si>
  <si>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</si>
  <si>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</si>
  <si>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</si>
  <si>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</si>
  <si>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</si>
  <si>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</si>
  <si>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</si>
  <si>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</si>
  <si>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</si>
  <si>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</si>
  <si>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</si>
  <si>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</si>
  <si>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</si>
  <si>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</si>
  <si>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</si>
  <si>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</si>
  <si>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</si>
  <si>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</si>
  <si>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</si>
  <si>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</si>
  <si>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</si>
  <si>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</si>
  <si>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</si>
  <si>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</si>
  <si>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</si>
  <si>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</si>
  <si>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</si>
  <si>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</si>
  <si>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</si>
  <si>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</si>
  <si>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</si>
  <si>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</si>
  <si>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</si>
  <si>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</si>
  <si>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</si>
  <si>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</si>
  <si>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</si>
  <si>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</si>
  <si>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</si>
  <si>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</si>
  <si>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</si>
  <si>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</si>
  <si>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</si>
  <si>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</si>
  <si>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</si>
  <si>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</si>
  <si>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</si>
  <si>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</si>
  <si>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</si>
  <si>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</si>
  <si>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</si>
  <si>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</si>
  <si>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</si>
  <si>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</si>
  <si>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</si>
  <si>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</si>
  <si>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</si>
  <si>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</si>
  <si>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</si>
  <si>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</si>
  <si>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</si>
  <si>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</si>
  <si>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</si>
  <si>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</si>
  <si>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</si>
  <si>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</si>
  <si>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</si>
  <si>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</si>
  <si>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</si>
  <si>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</si>
  <si>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</si>
  <si>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</si>
  <si>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</si>
  <si>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</si>
  <si>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</si>
  <si>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</si>
  <si>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</si>
  <si>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</si>
  <si>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</si>
  <si>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</si>
  <si>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</si>
  <si>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</si>
  <si>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</si>
  <si>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</si>
  <si>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</si>
  <si>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</si>
  <si>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</si>
  <si>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</si>
  <si>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</si>
  <si>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</si>
  <si>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</si>
  <si>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</si>
  <si>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</si>
  <si>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</si>
  <si>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</si>
  <si>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</si>
  <si>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</si>
  <si>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</si>
  <si>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</si>
  <si>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</si>
  <si>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</si>
  <si>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</si>
  <si>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</si>
  <si>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</si>
  <si>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</si>
  <si>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</si>
  <si>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</si>
  <si>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</si>
  <si>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</si>
  <si>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</si>
  <si>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</si>
  <si>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</si>
  <si>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</si>
  <si>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</si>
  <si>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</si>
  <si>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</si>
  <si>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</si>
  <si>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</si>
  <si>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</si>
  <si>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</si>
  <si>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</si>
  <si>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</si>
  <si>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</si>
  <si>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</si>
  <si>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</si>
  <si>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</si>
  <si>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</si>
  <si>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</si>
  <si>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</si>
  <si>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</si>
  <si>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</si>
  <si>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</si>
  <si>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</si>
  <si>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</si>
  <si>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</si>
  <si>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</si>
  <si>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</si>
  <si>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</si>
  <si>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</si>
  <si>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</si>
  <si>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</si>
  <si>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</si>
  <si>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</si>
  <si>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</si>
  <si>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</si>
  <si>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</si>
  <si>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</si>
  <si>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</si>
  <si>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</si>
  <si>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</si>
  <si>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</si>
  <si>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</si>
  <si>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</si>
  <si>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</si>
  <si>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</si>
  <si>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</si>
  <si>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</si>
  <si>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</si>
  <si>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</si>
  <si>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</si>
  <si>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</si>
  <si>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</si>
  <si>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</si>
  <si>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</si>
  <si>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</si>
  <si>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</si>
  <si>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</si>
  <si>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</si>
  <si>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</si>
  <si>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</si>
  <si>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</si>
  <si>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</si>
  <si>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</si>
  <si>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</si>
  <si>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</si>
  <si>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</si>
  <si>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</si>
  <si>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</si>
  <si>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</si>
  <si>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</si>
  <si>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</si>
  <si>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</si>
  <si>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</si>
  <si>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</si>
  <si>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</si>
  <si>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</si>
  <si>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</si>
  <si>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</si>
  <si>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</si>
  <si>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</si>
  <si>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</si>
  <si>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</si>
  <si>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</si>
  <si>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</si>
  <si>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</si>
  <si>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</si>
  <si>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</si>
  <si>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</si>
  <si>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</si>
  <si>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</si>
  <si>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</si>
  <si>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</si>
  <si>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</si>
  <si>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</si>
  <si>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</si>
  <si>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</si>
  <si>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</si>
  <si>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</si>
  <si>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</si>
  <si>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</si>
  <si>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</si>
  <si>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</si>
  <si>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</si>
  <si>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</si>
  <si>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</si>
  <si>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</si>
  <si>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</si>
  <si>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</si>
  <si>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</si>
  <si>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</si>
  <si>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</si>
  <si>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</si>
  <si>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</si>
  <si>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</si>
  <si>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</si>
  <si>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</si>
  <si>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</si>
  <si>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</si>
  <si>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</si>
  <si>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</si>
  <si>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</si>
  <si>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</si>
  <si>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</si>
  <si>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</si>
  <si>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</si>
  <si>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</si>
  <si>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</si>
  <si>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</si>
  <si>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</si>
  <si>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</si>
  <si>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</si>
  <si>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</si>
  <si>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</si>
  <si>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</si>
  <si>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</si>
  <si>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</si>
  <si>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</si>
  <si>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</si>
  <si>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</si>
  <si>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</si>
  <si>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</si>
  <si>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</si>
  <si>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</si>
  <si>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</si>
  <si>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</si>
  <si>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</si>
  <si>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</si>
  <si>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</si>
  <si>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</si>
  <si>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</si>
  <si>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</si>
  <si>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</si>
  <si>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</si>
  <si>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</si>
  <si>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</si>
  <si>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</si>
  <si>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</si>
  <si>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</si>
  <si>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</si>
  <si>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</si>
  <si>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</si>
  <si>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</si>
  <si>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</si>
  <si>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</si>
  <si>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</si>
  <si>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</si>
  <si>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</si>
  <si>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</si>
  <si>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</si>
  <si>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</si>
  <si>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</si>
  <si>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</si>
  <si>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</si>
  <si>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</si>
  <si>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</si>
  <si>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</si>
  <si>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</si>
  <si>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</si>
  <si>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</si>
  <si>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</si>
  <si>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</si>
  <si>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</si>
  <si>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</si>
  <si>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</si>
  <si>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</si>
  <si>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</si>
  <si>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</si>
  <si>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</si>
  <si>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</si>
  <si>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</si>
  <si>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</si>
  <si>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</si>
  <si>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</si>
  <si>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</si>
  <si>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</si>
  <si>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</si>
  <si>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</si>
  <si>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</si>
  <si>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</si>
  <si>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</si>
  <si>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</si>
  <si>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</si>
  <si>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</si>
  <si>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</si>
  <si>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</si>
  <si>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</si>
  <si>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</si>
  <si>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</si>
  <si>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</si>
  <si>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</si>
  <si>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</si>
  <si>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</si>
  <si>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</si>
  <si>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</si>
  <si>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</si>
  <si>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</si>
  <si>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</si>
  <si>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</si>
  <si>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</si>
  <si>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</si>
  <si>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</si>
  <si>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</si>
  <si>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</si>
  <si>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</si>
  <si>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</si>
  <si>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</si>
  <si>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</si>
  <si>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</si>
  <si>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</si>
  <si>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</si>
  <si>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</si>
  <si>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</si>
  <si>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</si>
  <si>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</si>
  <si>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</si>
  <si>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</si>
  <si>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</si>
  <si>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</si>
  <si>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</si>
  <si>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</si>
  <si>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</si>
  <si>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</si>
  <si>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</si>
  <si>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</si>
  <si>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</si>
  <si>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</si>
  <si>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</si>
  <si>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</si>
  <si>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</si>
  <si>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</si>
  <si>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</si>
  <si>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</si>
  <si>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</si>
  <si>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</si>
  <si>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</si>
  <si>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</si>
  <si>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</si>
  <si>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</si>
  <si>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</si>
  <si>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</si>
  <si>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</si>
  <si>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</si>
  <si>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</si>
  <si>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</si>
  <si>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</si>
  <si>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</si>
  <si>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</si>
  <si>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</si>
  <si>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</si>
  <si>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</si>
  <si>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</si>
  <si>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</si>
  <si>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</si>
  <si>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</si>
  <si>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</si>
  <si>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</si>
  <si>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</si>
  <si>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</si>
  <si>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</si>
  <si>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</si>
  <si>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</si>
  <si>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</si>
  <si>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</si>
  <si>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</si>
  <si>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</si>
  <si>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</si>
  <si>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</si>
  <si>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</si>
  <si>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</si>
  <si>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</si>
  <si>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</si>
  <si>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</si>
  <si>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</si>
  <si>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</si>
  <si>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</si>
  <si>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</si>
  <si>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</si>
  <si>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</si>
  <si>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</si>
  <si>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</si>
  <si>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</si>
  <si>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</si>
  <si>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</si>
  <si>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</si>
  <si>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</si>
  <si>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</si>
  <si>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</si>
  <si>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</si>
  <si>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</si>
  <si>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</si>
  <si>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</si>
  <si>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</si>
  <si>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</si>
  <si>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</si>
  <si>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</si>
  <si>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</si>
  <si>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</si>
  <si>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</si>
  <si>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</si>
  <si>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</si>
  <si>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</si>
  <si>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</si>
  <si>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</si>
  <si>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</si>
  <si>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</si>
  <si>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</si>
  <si>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</si>
  <si>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</si>
  <si>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</si>
  <si>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</si>
  <si>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</si>
  <si>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</si>
  <si>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</si>
  <si>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</si>
  <si>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</si>
  <si>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</si>
  <si>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</si>
  <si>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</si>
  <si>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</si>
  <si>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</si>
  <si>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</si>
  <si>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</si>
  <si>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</si>
  <si>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</si>
  <si>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</si>
  <si>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</si>
  <si>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</si>
  <si>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</si>
  <si>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</si>
  <si>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</si>
  <si>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</si>
  <si>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</si>
  <si>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</si>
  <si>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</si>
  <si>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</si>
  <si>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</si>
  <si>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</si>
  <si>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</si>
  <si>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</si>
  <si>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</si>
  <si>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</si>
  <si>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</si>
  <si>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</si>
  <si>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</si>
  <si>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</si>
  <si>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</si>
  <si>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</si>
  <si>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</si>
  <si>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</si>
  <si>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</si>
  <si>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</si>
  <si>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</si>
  <si>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</si>
  <si>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</si>
  <si>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</si>
  <si>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</si>
  <si>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</si>
  <si>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</si>
  <si>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</si>
  <si>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</si>
  <si>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</si>
  <si>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</si>
  <si>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</si>
  <si>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</si>
  <si>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</si>
  <si>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</si>
  <si>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</si>
  <si>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</si>
  <si>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</si>
  <si>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</si>
  <si>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</si>
  <si>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</si>
  <si>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</si>
  <si>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</si>
  <si>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</si>
  <si>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</si>
  <si>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</si>
  <si>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</si>
  <si>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</si>
  <si>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</si>
  <si>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</si>
  <si>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</si>
  <si>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</si>
  <si>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</si>
  <si>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</si>
  <si>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</si>
  <si>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</si>
  <si>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</si>
  <si>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</si>
  <si>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</si>
  <si>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</si>
  <si>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</si>
  <si>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</si>
  <si>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</si>
  <si>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</si>
  <si>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</si>
  <si>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</si>
  <si>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</si>
  <si>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</si>
  <si>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</si>
  <si>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</si>
  <si>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</si>
  <si>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</si>
  <si>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</si>
  <si>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</si>
  <si>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</si>
  <si>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</si>
  <si>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</si>
  <si>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</si>
  <si>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</si>
  <si>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</si>
  <si>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</si>
  <si>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</si>
  <si>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</si>
  <si>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</si>
  <si>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</si>
  <si>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</si>
  <si>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</si>
  <si>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</si>
  <si>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</si>
  <si>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</si>
  <si>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</si>
  <si>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</si>
  <si>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</si>
  <si>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</si>
  <si>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</si>
  <si>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</si>
  <si>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</si>
  <si>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</si>
  <si>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</si>
  <si>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</si>
  <si>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</si>
  <si>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</si>
  <si>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</si>
  <si>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</si>
  <si>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</si>
  <si>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</si>
  <si>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</si>
  <si>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</si>
  <si>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</si>
  <si>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</si>
  <si>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</si>
  <si>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</si>
  <si>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</si>
  <si>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</si>
  <si>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</si>
  <si>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</si>
  <si>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</si>
  <si>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</si>
  <si>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</si>
  <si>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</si>
  <si>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</si>
  <si>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</si>
  <si>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</si>
  <si>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</si>
  <si>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</si>
  <si>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</si>
  <si>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</si>
  <si>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</si>
  <si>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</si>
  <si>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</si>
  <si>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</si>
  <si>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</si>
  <si>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</si>
  <si>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</si>
  <si>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</si>
  <si>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</si>
  <si>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</si>
  <si>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</si>
  <si>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</si>
  <si>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</si>
  <si>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</si>
  <si>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</si>
  <si>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</si>
  <si>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</si>
  <si>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</si>
  <si>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</si>
  <si>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</si>
  <si>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</si>
  <si>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</si>
  <si>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</si>
  <si>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</si>
  <si>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</si>
  <si>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</si>
  <si>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</si>
  <si>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</si>
  <si>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</si>
  <si>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</si>
  <si>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</si>
  <si>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</si>
  <si>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</si>
  <si>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</si>
  <si>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</si>
  <si>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</si>
  <si>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</si>
  <si>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</si>
  <si>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</si>
  <si>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</si>
  <si>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</si>
  <si>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</si>
  <si>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</si>
  <si>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</si>
  <si>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</si>
  <si>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</si>
  <si>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</si>
  <si>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</si>
  <si>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</si>
  <si>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</si>
  <si>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</si>
  <si>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</si>
  <si>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</si>
  <si>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</si>
  <si>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</si>
  <si>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</si>
  <si>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</si>
  <si>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</si>
  <si>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</si>
  <si>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</si>
  <si>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</si>
  <si>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</si>
  <si>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</si>
  <si>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</si>
  <si>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</si>
  <si>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</si>
  <si>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</si>
  <si>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</si>
  <si>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</si>
  <si>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</si>
  <si>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</si>
  <si>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</si>
  <si>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</si>
  <si>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</si>
  <si>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</si>
  <si>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</si>
  <si>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</si>
  <si>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</si>
  <si>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</si>
  <si>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</si>
  <si>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</si>
  <si>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</si>
  <si>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</si>
  <si>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</si>
  <si>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</si>
  <si>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</si>
  <si>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</si>
  <si>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</si>
  <si>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</si>
  <si>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</si>
  <si>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</si>
  <si>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</si>
  <si>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</si>
  <si>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</si>
  <si>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</si>
  <si>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</si>
  <si>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</si>
  <si>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</si>
  <si>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</si>
  <si>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</si>
  <si>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</si>
  <si>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</si>
  <si>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</si>
  <si>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</si>
  <si>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</si>
  <si>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</si>
  <si>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</si>
  <si>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</si>
  <si>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</si>
  <si>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</si>
  <si>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</si>
  <si>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</si>
  <si>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</si>
  <si>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</si>
  <si>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</si>
  <si>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</si>
  <si>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</si>
  <si>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</si>
  <si>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</si>
  <si>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</si>
  <si>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</si>
  <si>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</si>
  <si>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</si>
  <si>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</si>
  <si>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</si>
  <si>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</si>
  <si>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</si>
  <si>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</si>
  <si>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</si>
  <si>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</si>
  <si>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</si>
  <si>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</si>
  <si>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</si>
  <si>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</si>
  <si>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</si>
  <si>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</si>
  <si>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</si>
  <si>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</si>
  <si>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</si>
  <si>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</si>
  <si>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</si>
  <si>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</si>
  <si>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</si>
  <si>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</si>
  <si>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</si>
  <si>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</si>
  <si>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</si>
  <si>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</si>
  <si>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</si>
  <si>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</si>
  <si>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</si>
  <si>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</si>
  <si>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</si>
  <si>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</si>
  <si>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</si>
  <si>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</si>
  <si>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</si>
  <si>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</si>
  <si>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</si>
  <si>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</si>
  <si>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</si>
  <si>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</si>
  <si>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</si>
  <si>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</si>
  <si>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</si>
  <si>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</si>
  <si>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</si>
  <si>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</si>
  <si>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</si>
  <si>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</si>
  <si>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</si>
  <si>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</si>
  <si>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</si>
  <si>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</si>
  <si>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</si>
  <si>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</si>
  <si>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</si>
  <si>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</si>
  <si>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</si>
  <si>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</si>
  <si>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</si>
  <si>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</si>
  <si>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</si>
  <si>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</si>
  <si>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</si>
  <si>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</si>
  <si>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</si>
  <si>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</si>
  <si>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</si>
  <si>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</si>
  <si>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</si>
  <si>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</si>
  <si>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</si>
  <si>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</si>
  <si>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</si>
  <si>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</si>
  <si>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</si>
  <si>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</si>
  <si>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</si>
  <si>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</si>
  <si>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</si>
  <si>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</si>
  <si>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</si>
  <si>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</si>
  <si>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</si>
  <si>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</si>
  <si>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</si>
  <si>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</si>
  <si>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</si>
  <si>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</si>
  <si>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</si>
  <si>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</si>
  <si>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</si>
  <si>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</si>
  <si>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</si>
  <si>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</si>
  <si>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</si>
  <si>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</si>
  <si>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</si>
  <si>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</si>
  <si>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</si>
  <si>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</si>
  <si>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</si>
  <si>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</si>
  <si>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</si>
  <si>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</si>
  <si>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</si>
  <si>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</si>
  <si>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</si>
  <si>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</si>
  <si>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</si>
  <si>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</si>
  <si>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</si>
  <si>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</si>
  <si>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</si>
  <si>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</si>
  <si>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</si>
  <si>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</si>
  <si>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</si>
  <si>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</si>
  <si>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</si>
  <si>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</si>
  <si>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</si>
  <si>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</si>
  <si>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</si>
  <si>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</si>
  <si>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</si>
  <si>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</si>
  <si>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</si>
  <si>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</si>
  <si>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</si>
  <si>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</si>
  <si>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</si>
  <si>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</si>
  <si>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</si>
  <si>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</si>
  <si>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</si>
  <si>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</si>
  <si>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</si>
  <si>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</si>
  <si>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</si>
  <si>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</si>
  <si>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</si>
  <si>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</si>
  <si>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</si>
  <si>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</si>
  <si>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</si>
  <si>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</si>
  <si>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</si>
  <si>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</si>
  <si>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</si>
  <si>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</si>
  <si>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</si>
  <si>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</si>
  <si>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</si>
  <si>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</si>
  <si>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</si>
  <si>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</si>
  <si>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</si>
  <si>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</si>
  <si>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</si>
  <si>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</si>
  <si>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</si>
  <si>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</si>
  <si>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</si>
  <si>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</si>
  <si>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</si>
  <si>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</si>
  <si>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</si>
  <si>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</si>
  <si>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</si>
  <si>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</si>
  <si>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</si>
  <si>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</si>
  <si>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</si>
  <si>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</si>
  <si>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</si>
  <si>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</si>
  <si>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</si>
  <si>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</si>
  <si>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</si>
  <si>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</si>
  <si>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</si>
  <si>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</si>
  <si>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</si>
  <si>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</si>
  <si>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</si>
  <si>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</si>
  <si>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</si>
  <si>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</si>
  <si>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</si>
  <si>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</si>
  <si>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</si>
  <si>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</si>
  <si>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</si>
  <si>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</si>
  <si>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</si>
  <si>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</si>
  <si>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</si>
  <si>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</si>
  <si>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</si>
  <si>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</si>
  <si>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</si>
  <si>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</si>
  <si>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</si>
  <si>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</si>
  <si>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</si>
  <si>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</si>
  <si>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</si>
  <si>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</si>
  <si>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</si>
  <si>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</si>
  <si>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</si>
  <si>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</si>
  <si>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</si>
  <si>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</si>
  <si>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</si>
  <si>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</si>
  <si>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</si>
  <si>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</si>
  <si>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</si>
  <si>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</si>
  <si>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</si>
  <si>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</si>
  <si>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</si>
  <si>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</si>
  <si>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</si>
  <si>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</si>
  <si>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</si>
  <si>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</si>
  <si>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</si>
  <si>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</si>
  <si>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</si>
  <si>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</si>
  <si>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</si>
  <si>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</si>
  <si>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</si>
  <si>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</si>
  <si>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</si>
  <si>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</si>
  <si>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</si>
  <si>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</si>
  <si>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</si>
  <si>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</si>
  <si>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</si>
  <si>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</si>
  <si>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</si>
  <si>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</si>
  <si>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</si>
  <si>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</si>
  <si>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</si>
  <si>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</si>
  <si>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</si>
  <si>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</si>
  <si>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</si>
  <si>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</si>
  <si>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</si>
  <si>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</si>
  <si>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</si>
  <si>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</si>
  <si>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</si>
  <si>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</si>
  <si>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</si>
  <si>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</si>
  <si>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</si>
  <si>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</si>
  <si>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</si>
  <si>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</si>
  <si>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</si>
  <si>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</si>
  <si>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</si>
  <si>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</si>
  <si>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</si>
  <si>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</si>
  <si>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</si>
  <si>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</si>
  <si>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</si>
  <si>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</si>
  <si>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</si>
  <si>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</si>
  <si>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</si>
  <si>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</si>
  <si>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</si>
  <si>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</si>
  <si>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</si>
  <si>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</si>
  <si>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</si>
  <si>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</si>
  <si>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</si>
  <si>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</si>
  <si>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</si>
  <si>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</si>
  <si>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</si>
  <si>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</si>
  <si>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</si>
  <si>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</si>
  <si>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</si>
  <si>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</si>
  <si>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</si>
  <si>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</si>
  <si>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</si>
  <si>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</si>
  <si>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</si>
  <si>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</si>
  <si>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</si>
  <si>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</si>
  <si>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</si>
  <si>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</si>
  <si>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</si>
  <si>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</si>
  <si>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</si>
  <si>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</si>
  <si>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</si>
  <si>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</si>
  <si>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</si>
  <si>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</si>
  <si>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</si>
  <si>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</si>
  <si>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</si>
  <si>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</si>
  <si>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</si>
  <si>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</si>
  <si>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</si>
  <si>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</si>
  <si>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</si>
  <si>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</si>
  <si>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</si>
  <si>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</si>
  <si>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</si>
  <si>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</si>
  <si>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</si>
  <si>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</si>
  <si>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</si>
  <si>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</si>
  <si>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</si>
  <si>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</si>
  <si>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</si>
  <si>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</si>
  <si>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</si>
  <si>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</si>
  <si>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</si>
  <si>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</si>
  <si>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</si>
  <si>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</si>
  <si>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</si>
  <si>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</si>
  <si>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</si>
  <si>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</si>
  <si>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</si>
  <si>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</si>
  <si>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</si>
  <si>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</si>
  <si>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</si>
  <si>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</si>
  <si>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</si>
  <si>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</si>
  <si>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</si>
  <si>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</si>
  <si>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</si>
  <si>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</si>
  <si>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</si>
  <si>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</si>
  <si>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</si>
  <si>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</si>
  <si>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</si>
  <si>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</si>
  <si>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</si>
  <si>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</si>
  <si>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</si>
  <si>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</si>
  <si>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</si>
  <si>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</si>
  <si>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</si>
  <si>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</si>
  <si>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</si>
  <si>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</si>
  <si>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</si>
  <si>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</si>
  <si>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</si>
  <si>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</si>
  <si>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</si>
  <si>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</si>
  <si>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</si>
  <si>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</si>
  <si>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</si>
  <si>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</si>
  <si>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</si>
  <si>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</si>
  <si>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</si>
  <si>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</si>
  <si>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</si>
  <si>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</si>
  <si>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</si>
  <si>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</si>
  <si>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</si>
  <si>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</si>
  <si>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</si>
  <si>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</si>
  <si>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</si>
  <si>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</si>
  <si>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</si>
  <si>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</si>
  <si>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</si>
  <si>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</si>
  <si>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</si>
  <si>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</si>
  <si>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</si>
  <si>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</si>
  <si>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</si>
  <si>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</si>
  <si>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</si>
  <si>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</si>
  <si>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</si>
  <si>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</si>
  <si>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</si>
  <si>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</si>
  <si>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</si>
  <si>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</si>
  <si>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</si>
  <si>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</si>
  <si>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</si>
  <si>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</si>
  <si>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</si>
  <si>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</si>
  <si>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</si>
  <si>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</si>
  <si>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</si>
  <si>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</si>
  <si>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</si>
  <si>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</si>
  <si>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</si>
  <si>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</si>
  <si>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</si>
  <si>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</si>
  <si>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</si>
  <si>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</si>
  <si>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</si>
  <si>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</si>
  <si>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</si>
  <si>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</si>
  <si>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</si>
  <si>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</si>
  <si>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</si>
  <si>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</si>
  <si>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</si>
  <si>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</si>
  <si>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</si>
  <si>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</si>
  <si>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</si>
  <si>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</si>
  <si>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</si>
  <si>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</si>
  <si>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</si>
  <si>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</si>
  <si>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</si>
  <si>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</si>
  <si>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</si>
  <si>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</si>
  <si>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</si>
  <si>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</si>
  <si>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</si>
  <si>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</si>
  <si>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</si>
  <si>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</si>
  <si>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</si>
  <si>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</si>
  <si>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</si>
  <si>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</si>
  <si>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</si>
  <si>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</si>
  <si>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</si>
  <si>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</si>
  <si>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</si>
  <si>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</si>
  <si>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</si>
  <si>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</si>
  <si>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</si>
  <si>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</si>
  <si>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</si>
  <si>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</si>
  <si>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</si>
  <si>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</si>
  <si>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</si>
  <si>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</si>
  <si>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</si>
  <si>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</si>
  <si>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</si>
  <si>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</si>
  <si>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</si>
  <si>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</si>
  <si>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</si>
  <si>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</si>
  <si>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</si>
  <si>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</si>
  <si>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</si>
  <si>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</si>
  <si>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</si>
  <si>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</si>
  <si>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</si>
  <si>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</si>
  <si>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</si>
  <si>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</si>
  <si>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</si>
  <si>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</si>
  <si>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</si>
  <si>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</si>
  <si>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</si>
  <si>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</si>
  <si>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</si>
  <si>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</si>
  <si>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</si>
  <si>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</si>
  <si>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</si>
  <si>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</si>
  <si>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</si>
  <si>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</si>
  <si>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</si>
  <si>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</si>
  <si>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</si>
  <si>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</si>
  <si>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</si>
  <si>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</si>
  <si>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</si>
  <si>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</si>
  <si>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</si>
  <si>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</si>
  <si>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</si>
  <si>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</si>
  <si>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</si>
  <si>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</si>
  <si>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</si>
  <si>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</si>
  <si>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</si>
  <si>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</si>
  <si>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</si>
  <si>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</si>
  <si>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</si>
  <si>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</si>
  <si>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</si>
  <si>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</si>
  <si>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</si>
  <si>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</si>
  <si>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</si>
  <si>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</si>
  <si>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</si>
  <si>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</si>
  <si>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</si>
  <si>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</si>
  <si>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</si>
  <si>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</si>
  <si>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</si>
  <si>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</si>
  <si>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</si>
  <si>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</si>
  <si>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</si>
  <si>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</si>
  <si>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</si>
  <si>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</si>
  <si>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</si>
  <si>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</si>
  <si>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</si>
  <si>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</si>
  <si>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</si>
  <si>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</si>
  <si>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</si>
  <si>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</si>
  <si>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</si>
  <si>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</si>
  <si>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</si>
  <si>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</si>
  <si>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</si>
  <si>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</si>
  <si>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</si>
  <si>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</si>
  <si>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</si>
  <si>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</si>
  <si>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</si>
  <si>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</si>
  <si>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</si>
  <si>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</si>
  <si>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</si>
  <si>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</si>
  <si>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</si>
  <si>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</si>
  <si>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</si>
  <si>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</si>
  <si>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</si>
  <si>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</si>
  <si>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</si>
  <si>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</si>
  <si>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</si>
  <si>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</si>
  <si>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</si>
  <si>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</si>
  <si>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</si>
  <si>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</si>
  <si>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</si>
  <si>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</si>
  <si>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</si>
  <si>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</si>
  <si>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</si>
  <si>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</si>
  <si>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</si>
  <si>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</si>
  <si>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</si>
  <si>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</si>
  <si>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</si>
  <si>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</si>
  <si>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</si>
  <si>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</si>
  <si>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</si>
  <si>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</si>
  <si>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</si>
  <si>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</si>
  <si>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</si>
  <si>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</si>
  <si>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</si>
  <si>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</si>
  <si>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</si>
  <si>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</si>
  <si>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</si>
  <si>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</si>
  <si>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</si>
  <si>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</si>
  <si>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</si>
  <si>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</si>
  <si>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</si>
  <si>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</si>
  <si>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</si>
  <si>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</si>
  <si>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</si>
  <si>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</si>
  <si>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</si>
  <si>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</si>
  <si>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</si>
  <si>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</si>
  <si>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</si>
  <si>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</si>
  <si>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</si>
  <si>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</si>
  <si>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</si>
  <si>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</si>
  <si>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</si>
  <si>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</si>
  <si>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</si>
  <si>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</si>
  <si>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</si>
  <si>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</si>
  <si>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</si>
  <si>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</si>
  <si>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</si>
  <si>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</si>
  <si>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</si>
  <si>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</si>
  <si>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</si>
  <si>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</si>
  <si>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</si>
  <si>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</si>
  <si>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</si>
  <si>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</si>
  <si>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</si>
  <si>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</si>
  <si>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</si>
  <si>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</si>
  <si>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</si>
  <si>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</si>
  <si>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</si>
  <si>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</si>
  <si>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</si>
  <si>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</si>
  <si>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</si>
  <si>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</si>
  <si>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</si>
  <si>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</si>
  <si>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</si>
  <si>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</si>
  <si>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</si>
  <si>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</si>
  <si>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</si>
  <si>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</si>
  <si>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</si>
  <si>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</si>
  <si>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</si>
  <si>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</si>
  <si>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</si>
  <si>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</si>
  <si>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</si>
  <si>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</si>
  <si>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</si>
  <si>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</si>
  <si>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</si>
  <si>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</si>
  <si>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</si>
  <si>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</si>
  <si>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</si>
  <si>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</si>
  <si>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</si>
  <si>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</si>
  <si>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</si>
  <si>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</si>
  <si>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</si>
  <si>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</si>
  <si>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</si>
  <si>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</si>
  <si>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</si>
  <si>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</si>
  <si>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</si>
  <si>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</si>
  <si>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</si>
  <si>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</si>
  <si>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</si>
  <si>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</si>
  <si>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</si>
  <si>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</si>
  <si>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</si>
  <si>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</si>
  <si>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</si>
  <si>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</si>
  <si>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</si>
  <si>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</si>
  <si>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</si>
  <si>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</si>
  <si>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</si>
  <si>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</si>
  <si>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</si>
  <si>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</si>
  <si>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</si>
  <si>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</si>
  <si>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</si>
  <si>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</si>
  <si>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</si>
  <si>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</si>
  <si>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</si>
  <si>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</si>
  <si>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</si>
  <si>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</si>
  <si>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</si>
  <si>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</si>
  <si>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</si>
  <si>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</si>
  <si>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</si>
  <si>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</si>
  <si>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</si>
  <si>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</si>
  <si>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</si>
  <si>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</si>
  <si>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</si>
  <si>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</si>
  <si>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</si>
  <si>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</si>
  <si>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</si>
  <si>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</si>
  <si>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</si>
  <si>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</si>
  <si>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</si>
  <si>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</si>
  <si>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</si>
  <si>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</si>
  <si>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</si>
  <si>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</si>
  <si>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</si>
  <si>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</si>
  <si>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</si>
  <si>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</si>
  <si>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</si>
  <si>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</si>
  <si>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</si>
  <si>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</si>
  <si>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</si>
  <si>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</si>
  <si>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</si>
  <si>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</si>
  <si>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</si>
  <si>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</si>
  <si>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</si>
  <si>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</si>
  <si>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</si>
  <si>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</si>
  <si>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</si>
  <si>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</si>
  <si>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</si>
  <si>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</si>
  <si>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</si>
  <si>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</si>
  <si>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</si>
  <si>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</si>
  <si>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</si>
  <si>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</si>
  <si>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</si>
  <si>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</si>
  <si>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</si>
  <si>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</si>
  <si>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</si>
  <si>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</si>
  <si>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</si>
  <si>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</si>
  <si>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</si>
  <si>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</si>
  <si>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</si>
  <si>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</si>
  <si>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</si>
  <si>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</si>
  <si>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S.No</t>
  </si>
  <si>
    <t>Function &amp; Formulas</t>
  </si>
  <si>
    <t>Remarks</t>
  </si>
  <si>
    <r>
      <t xml:space="preserve">First, I converted the data range in the </t>
    </r>
    <r>
      <rPr>
        <b/>
        <sz val="11"/>
        <color theme="1"/>
        <rFont val="Calibri"/>
        <family val="2"/>
        <scheme val="minor"/>
      </rPr>
      <t>"Medical Examinations"</t>
    </r>
    <r>
      <rPr>
        <sz val="11"/>
        <color theme="1"/>
        <rFont val="Calibri"/>
        <family val="2"/>
        <scheme val="minor"/>
      </rPr>
      <t xml:space="preserve"> sheet into an Excel table. After creating the table, I applied filters to each column to check for data quality issues. During this process, I identified inconsistencies in the use of uppercase and lowercase text in some columns and corrected them</t>
    </r>
  </si>
  <si>
    <r>
      <t xml:space="preserve">Next, I found missing values in the </t>
    </r>
    <r>
      <rPr>
        <b/>
        <sz val="11"/>
        <color theme="1"/>
        <rFont val="Calibri"/>
        <family val="2"/>
        <scheme val="minor"/>
      </rPr>
      <t>"Smoker"</t>
    </r>
    <r>
      <rPr>
        <sz val="11"/>
        <color theme="1"/>
        <rFont val="Calibri"/>
        <family val="2"/>
        <scheme val="minor"/>
      </rPr>
      <t xml:space="preserve"> column. To handle these missing values, I imported the table into </t>
    </r>
    <r>
      <rPr>
        <b/>
        <sz val="11"/>
        <color theme="1"/>
        <rFont val="Calibri"/>
        <family val="2"/>
        <scheme val="minor"/>
      </rPr>
      <t>Power Query</t>
    </r>
    <r>
      <rPr>
        <sz val="11"/>
        <color theme="1"/>
        <rFont val="Calibri"/>
        <family val="2"/>
        <scheme val="minor"/>
      </rPr>
      <t xml:space="preserve">. Using the </t>
    </r>
    <r>
      <rPr>
        <b/>
        <sz val="11"/>
        <color theme="1"/>
        <rFont val="Calibri"/>
        <family val="2"/>
        <scheme val="minor"/>
      </rPr>
      <t>Group By</t>
    </r>
    <r>
      <rPr>
        <sz val="11"/>
        <color theme="1"/>
        <rFont val="Calibri"/>
        <family val="2"/>
        <scheme val="minor"/>
      </rPr>
      <t xml:space="preserve"> option on the </t>
    </r>
    <r>
      <rPr>
        <b/>
        <sz val="11"/>
        <color theme="1"/>
        <rFont val="Calibri"/>
        <family val="2"/>
        <scheme val="minor"/>
      </rPr>
      <t>Home</t>
    </r>
    <r>
      <rPr>
        <sz val="11"/>
        <color theme="1"/>
        <rFont val="Calibri"/>
        <family val="2"/>
        <scheme val="minor"/>
      </rPr>
      <t xml:space="preserve"> tab, I calculated the frequency of each value in the </t>
    </r>
    <r>
      <rPr>
        <b/>
        <sz val="11"/>
        <color theme="1"/>
        <rFont val="Calibri"/>
        <family val="2"/>
        <scheme val="minor"/>
      </rPr>
      <t>"Smoker"</t>
    </r>
    <r>
      <rPr>
        <sz val="11"/>
        <color theme="1"/>
        <rFont val="Calibri"/>
        <family val="2"/>
        <scheme val="minor"/>
      </rPr>
      <t xml:space="preserve"> column and found that </t>
    </r>
    <r>
      <rPr>
        <b/>
        <sz val="11"/>
        <color theme="1"/>
        <rFont val="Calibri"/>
        <family val="2"/>
        <scheme val="minor"/>
      </rPr>
      <t>"No"</t>
    </r>
    <r>
      <rPr>
        <sz val="11"/>
        <color theme="1"/>
        <rFont val="Calibri"/>
        <family val="2"/>
        <scheme val="minor"/>
      </rPr>
      <t xml:space="preserve"> was the most frequently occurring (mode) value. Based on this result, I replaced the missing values in the </t>
    </r>
    <r>
      <rPr>
        <b/>
        <sz val="11"/>
        <color theme="1"/>
        <rFont val="Calibri"/>
        <family val="2"/>
        <scheme val="minor"/>
      </rPr>
      <t>"Smoker"</t>
    </r>
    <r>
      <rPr>
        <sz val="11"/>
        <color theme="1"/>
        <rFont val="Calibri"/>
        <family val="2"/>
        <scheme val="minor"/>
      </rPr>
      <t xml:space="preserve"> column with </t>
    </r>
    <r>
      <rPr>
        <b/>
        <sz val="11"/>
        <color theme="1"/>
        <rFont val="Calibri"/>
        <family val="2"/>
        <scheme val="minor"/>
      </rPr>
      <t>"No"</t>
    </r>
    <r>
      <rPr>
        <sz val="11"/>
        <color theme="1"/>
        <rFont val="Calibri"/>
        <family val="2"/>
        <scheme val="minor"/>
      </rPr>
      <t>.</t>
    </r>
  </si>
  <si>
    <t>Unknown</t>
  </si>
  <si>
    <r>
      <t xml:space="preserve">I applied the same approach to the </t>
    </r>
    <r>
      <rPr>
        <b/>
        <sz val="11"/>
        <color theme="1"/>
        <rFont val="Calibri"/>
        <family val="2"/>
        <scheme val="minor"/>
      </rPr>
      <t>Hospital Tier</t>
    </r>
    <r>
      <rPr>
        <sz val="11"/>
        <color theme="1"/>
        <rFont val="Calibri"/>
        <family val="2"/>
        <scheme val="minor"/>
      </rPr>
      <t xml:space="preserve"> and </t>
    </r>
    <r>
      <rPr>
        <b/>
        <sz val="11"/>
        <color theme="1"/>
        <rFont val="Calibri"/>
        <family val="2"/>
        <scheme val="minor"/>
      </rPr>
      <t>City Tier</t>
    </r>
    <r>
      <rPr>
        <sz val="11"/>
        <color theme="1"/>
        <rFont val="Calibri"/>
        <family val="2"/>
        <scheme val="minor"/>
      </rPr>
      <t xml:space="preserve"> columns. After calculating the frequency of values, I found that </t>
    </r>
    <r>
      <rPr>
        <b/>
        <sz val="11"/>
        <color theme="1"/>
        <rFont val="Calibri"/>
        <family val="2"/>
        <scheme val="minor"/>
      </rPr>
      <t>"Tier-2"</t>
    </r>
    <r>
      <rPr>
        <sz val="11"/>
        <color theme="1"/>
        <rFont val="Calibri"/>
        <family val="2"/>
        <scheme val="minor"/>
      </rPr>
      <t xml:space="preserve"> was the most frequently occurring value in both columns. Therefore, I replaced the missing values in the </t>
    </r>
    <r>
      <rPr>
        <b/>
        <sz val="11"/>
        <color theme="1"/>
        <rFont val="Calibri"/>
        <family val="2"/>
        <scheme val="minor"/>
      </rPr>
      <t>Hospital Tier</t>
    </r>
    <r>
      <rPr>
        <sz val="11"/>
        <color theme="1"/>
        <rFont val="Calibri"/>
        <family val="2"/>
        <scheme val="minor"/>
      </rPr>
      <t xml:space="preserve"> and </t>
    </r>
    <r>
      <rPr>
        <b/>
        <sz val="11"/>
        <color theme="1"/>
        <rFont val="Calibri"/>
        <family val="2"/>
        <scheme val="minor"/>
      </rPr>
      <t>City Tier</t>
    </r>
    <r>
      <rPr>
        <sz val="11"/>
        <color theme="1"/>
        <rFont val="Calibri"/>
        <family val="2"/>
        <scheme val="minor"/>
      </rPr>
      <t xml:space="preserve"> columns with </t>
    </r>
    <r>
      <rPr>
        <b/>
        <sz val="11"/>
        <color theme="1"/>
        <rFont val="Calibri"/>
        <family val="2"/>
        <scheme val="minor"/>
      </rPr>
      <t>"Tier-2"</t>
    </r>
  </si>
  <si>
    <r>
      <t xml:space="preserve">I found missing values in the </t>
    </r>
    <r>
      <rPr>
        <b/>
        <sz val="11"/>
        <color theme="1"/>
        <rFont val="Calibri"/>
        <family val="2"/>
        <scheme val="minor"/>
      </rPr>
      <t>Customer ID</t>
    </r>
    <r>
      <rPr>
        <sz val="11"/>
        <color theme="1"/>
        <rFont val="Calibri"/>
        <family val="2"/>
        <scheme val="minor"/>
      </rPr>
      <t xml:space="preserve"> and </t>
    </r>
    <r>
      <rPr>
        <b/>
        <sz val="11"/>
        <color theme="1"/>
        <rFont val="Calibri"/>
        <family val="2"/>
        <scheme val="minor"/>
      </rPr>
      <t>State ID</t>
    </r>
    <r>
      <rPr>
        <sz val="11"/>
        <color theme="1"/>
        <rFont val="Calibri"/>
        <family val="2"/>
        <scheme val="minor"/>
      </rPr>
      <t xml:space="preserve"> columns. I replaced the missing values with </t>
    </r>
    <r>
      <rPr>
        <b/>
        <sz val="11"/>
        <color theme="1"/>
        <rFont val="Calibri"/>
        <family val="2"/>
        <scheme val="minor"/>
      </rPr>
      <t>"Unknown"</t>
    </r>
    <r>
      <rPr>
        <sz val="11"/>
        <color theme="1"/>
        <rFont val="Calibri"/>
        <family val="2"/>
        <scheme val="minor"/>
      </rPr>
      <t xml:space="preserve"> because these columns contain unique and constant ID values. Since IDs are unique, we cannot use the </t>
    </r>
    <r>
      <rPr>
        <b/>
        <sz val="11"/>
        <color theme="1"/>
        <rFont val="Calibri"/>
        <family val="2"/>
        <scheme val="minor"/>
      </rPr>
      <t>Group By</t>
    </r>
    <r>
      <rPr>
        <sz val="11"/>
        <color theme="1"/>
        <rFont val="Calibri"/>
        <family val="2"/>
        <scheme val="minor"/>
      </rPr>
      <t xml:space="preserve"> or </t>
    </r>
    <r>
      <rPr>
        <b/>
        <sz val="11"/>
        <color theme="1"/>
        <rFont val="Calibri"/>
        <family val="2"/>
        <scheme val="minor"/>
      </rPr>
      <t>mode (most frequent value)</t>
    </r>
    <r>
      <rPr>
        <sz val="11"/>
        <color theme="1"/>
        <rFont val="Calibri"/>
        <family val="2"/>
        <scheme val="minor"/>
      </rPr>
      <t xml:space="preserve"> method to fill the missing values.</t>
    </r>
  </si>
  <si>
    <r>
      <t xml:space="preserve">I identified missing values in the </t>
    </r>
    <r>
      <rPr>
        <b/>
        <sz val="11"/>
        <color theme="1"/>
        <rFont val="Calibri"/>
        <family val="2"/>
        <scheme val="minor"/>
      </rPr>
      <t>Hospitalization Details</t>
    </r>
    <r>
      <rPr>
        <sz val="11"/>
        <color theme="1"/>
        <rFont val="Calibri"/>
        <family val="2"/>
        <scheme val="minor"/>
      </rPr>
      <t xml:space="preserve"> table, specifically in the </t>
    </r>
    <r>
      <rPr>
        <b/>
        <sz val="11"/>
        <color theme="1"/>
        <rFont val="Calibri"/>
        <family val="2"/>
        <scheme val="minor"/>
      </rPr>
      <t>Customer ID</t>
    </r>
    <r>
      <rPr>
        <sz val="11"/>
        <color theme="1"/>
        <rFont val="Calibri"/>
        <family val="2"/>
        <scheme val="minor"/>
      </rPr>
      <t xml:space="preserve">, </t>
    </r>
    <r>
      <rPr>
        <b/>
        <sz val="11"/>
        <color theme="1"/>
        <rFont val="Calibri"/>
        <family val="2"/>
        <scheme val="minor"/>
      </rPr>
      <t>Month</t>
    </r>
    <r>
      <rPr>
        <sz val="11"/>
        <color theme="1"/>
        <rFont val="Calibri"/>
        <family val="2"/>
        <scheme val="minor"/>
      </rPr>
      <t xml:space="preserve">, </t>
    </r>
    <r>
      <rPr>
        <b/>
        <sz val="11"/>
        <color theme="1"/>
        <rFont val="Calibri"/>
        <family val="2"/>
        <scheme val="minor"/>
      </rPr>
      <t>Hospital Tier</t>
    </r>
    <r>
      <rPr>
        <sz val="11"/>
        <color theme="1"/>
        <rFont val="Calibri"/>
        <family val="2"/>
        <scheme val="minor"/>
      </rPr>
      <t xml:space="preserve">, and </t>
    </r>
    <r>
      <rPr>
        <b/>
        <sz val="11"/>
        <color theme="1"/>
        <rFont val="Calibri"/>
        <family val="2"/>
        <scheme val="minor"/>
      </rPr>
      <t>City Tier, State ID</t>
    </r>
    <r>
      <rPr>
        <sz val="11"/>
        <color theme="1"/>
        <rFont val="Calibri"/>
        <family val="2"/>
        <scheme val="minor"/>
      </rPr>
      <t xml:space="preserve"> columns.</t>
    </r>
  </si>
  <si>
    <r>
      <t xml:space="preserve"> I imported the table into </t>
    </r>
    <r>
      <rPr>
        <b/>
        <sz val="11"/>
        <color theme="1"/>
        <rFont val="Calibri"/>
        <family val="2"/>
        <scheme val="minor"/>
      </rPr>
      <t>Power Query</t>
    </r>
    <r>
      <rPr>
        <sz val="11"/>
        <color theme="1"/>
        <rFont val="Calibri"/>
        <family val="2"/>
        <scheme val="minor"/>
      </rPr>
      <t xml:space="preserve">. Using the </t>
    </r>
    <r>
      <rPr>
        <b/>
        <sz val="11"/>
        <color theme="1"/>
        <rFont val="Calibri"/>
        <family val="2"/>
        <scheme val="minor"/>
      </rPr>
      <t>Group By</t>
    </r>
    <r>
      <rPr>
        <sz val="11"/>
        <color theme="1"/>
        <rFont val="Calibri"/>
        <family val="2"/>
        <scheme val="minor"/>
      </rPr>
      <t xml:space="preserve"> option on the </t>
    </r>
    <r>
      <rPr>
        <b/>
        <sz val="11"/>
        <color theme="1"/>
        <rFont val="Calibri"/>
        <family val="2"/>
        <scheme val="minor"/>
      </rPr>
      <t>Home</t>
    </r>
    <r>
      <rPr>
        <sz val="11"/>
        <color theme="1"/>
        <rFont val="Calibri"/>
        <family val="2"/>
        <scheme val="minor"/>
      </rPr>
      <t xml:space="preserve"> tab, I calculated the frequency of values in the </t>
    </r>
    <r>
      <rPr>
        <b/>
        <sz val="11"/>
        <color theme="1"/>
        <rFont val="Calibri"/>
        <family val="2"/>
        <scheme val="minor"/>
      </rPr>
      <t>Month</t>
    </r>
    <r>
      <rPr>
        <sz val="11"/>
        <color theme="1"/>
        <rFont val="Calibri"/>
        <family val="2"/>
        <scheme val="minor"/>
      </rPr>
      <t xml:space="preserve"> column and found that </t>
    </r>
    <r>
      <rPr>
        <b/>
        <sz val="11"/>
        <color theme="1"/>
        <rFont val="Calibri"/>
        <family val="2"/>
        <scheme val="minor"/>
      </rPr>
      <t>"Sep"</t>
    </r>
    <r>
      <rPr>
        <sz val="11"/>
        <color theme="1"/>
        <rFont val="Calibri"/>
        <family val="2"/>
        <scheme val="minor"/>
      </rPr>
      <t xml:space="preserve"> was the most frequently occurring value. I then replaced the missing values in the </t>
    </r>
    <r>
      <rPr>
        <b/>
        <sz val="11"/>
        <color theme="1"/>
        <rFont val="Calibri"/>
        <family val="2"/>
        <scheme val="minor"/>
      </rPr>
      <t>Month</t>
    </r>
    <r>
      <rPr>
        <sz val="11"/>
        <color theme="1"/>
        <rFont val="Calibri"/>
        <family val="2"/>
        <scheme val="minor"/>
      </rPr>
      <t xml:space="preserve"> column with </t>
    </r>
    <r>
      <rPr>
        <b/>
        <sz val="11"/>
        <color theme="1"/>
        <rFont val="Calibri"/>
        <family val="2"/>
        <scheme val="minor"/>
      </rPr>
      <t>"Sep"</t>
    </r>
    <r>
      <rPr>
        <sz val="11"/>
        <color theme="1"/>
        <rFont val="Calibri"/>
        <family val="2"/>
        <scheme val="minor"/>
      </rPr>
      <t>.</t>
    </r>
  </si>
  <si>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</si>
  <si>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</si>
  <si>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</si>
  <si>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</si>
  <si>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</si>
  <si>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</si>
  <si>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</si>
  <si>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</si>
  <si>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</si>
  <si>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</si>
  <si>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</si>
  <si>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</si>
  <si>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</si>
  <si>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</si>
  <si>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</si>
  <si>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</si>
  <si>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</si>
  <si>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</si>
  <si>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</si>
  <si>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</si>
  <si>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</si>
  <si>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</si>
  <si>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</si>
  <si>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</si>
  <si>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</si>
  <si>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</si>
  <si>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</si>
  <si>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</si>
  <si>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</si>
  <si>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</si>
  <si>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</si>
  <si>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</si>
  <si>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</si>
  <si>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</si>
  <si>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</si>
  <si>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</si>
  <si>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</si>
  <si>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</si>
  <si>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</si>
  <si>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</si>
  <si>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</si>
  <si>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</si>
  <si>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</si>
  <si>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</si>
  <si>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</si>
  <si>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</si>
  <si>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</si>
  <si>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</si>
  <si>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</si>
  <si>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</si>
  <si>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</si>
  <si>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</si>
  <si>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</si>
  <si>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</si>
  <si>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</si>
  <si>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</si>
  <si>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</si>
  <si>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</si>
  <si>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</si>
  <si>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</si>
  <si>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</si>
  <si>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</si>
  <si>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</si>
  <si>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</si>
  <si>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</si>
  <si>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</si>
  <si>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</si>
  <si>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</si>
  <si>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</si>
  <si>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</si>
  <si>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</si>
  <si>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</si>
  <si>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</si>
  <si>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</si>
  <si>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</si>
  <si>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</si>
  <si>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</si>
  <si>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</si>
  <si>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</si>
  <si>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</si>
  <si>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</si>
  <si>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</si>
  <si>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</si>
  <si>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</si>
  <si>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</si>
  <si>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</si>
  <si>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</si>
  <si>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</si>
  <si>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</si>
  <si>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</si>
  <si>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</si>
  <si>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</si>
  <si>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</si>
  <si>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</si>
  <si>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</si>
  <si>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</si>
  <si>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</si>
  <si>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</si>
  <si>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</si>
  <si>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</si>
  <si>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</si>
  <si>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</si>
  <si>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</si>
  <si>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</si>
  <si>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</si>
  <si>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</si>
  <si>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</si>
  <si>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</si>
  <si>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</si>
  <si>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</si>
  <si>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</si>
  <si>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</si>
  <si>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</si>
  <si>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</si>
  <si>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</si>
  <si>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</si>
  <si>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</si>
  <si>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</si>
  <si>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</si>
  <si>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</si>
  <si>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</si>
  <si>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</si>
  <si>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</si>
  <si>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</si>
  <si>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</si>
  <si>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</si>
  <si>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</si>
  <si>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</si>
  <si>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</si>
  <si>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</si>
  <si>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</si>
  <si>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</si>
  <si>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</si>
  <si>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</si>
  <si>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</si>
  <si>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</si>
  <si>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</si>
  <si>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</si>
  <si>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</si>
  <si>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</si>
  <si>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</si>
  <si>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</si>
  <si>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</si>
  <si>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</si>
  <si>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</si>
  <si>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</si>
  <si>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</si>
  <si>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</si>
  <si>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</si>
  <si>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</si>
  <si>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</si>
  <si>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</si>
  <si>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</si>
  <si>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</si>
  <si>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</si>
  <si>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</si>
  <si>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</si>
  <si>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</si>
  <si>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</si>
  <si>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</si>
  <si>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</si>
  <si>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</si>
  <si>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</si>
  <si>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</si>
  <si>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</si>
  <si>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</si>
  <si>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</si>
  <si>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</si>
  <si>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</si>
  <si>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</si>
  <si>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</si>
  <si>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</si>
  <si>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</si>
  <si>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</si>
  <si>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</si>
  <si>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</si>
  <si>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</si>
  <si>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</si>
  <si>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</si>
  <si>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</si>
  <si>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</si>
  <si>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</si>
  <si>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</si>
  <si>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</si>
  <si>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</si>
  <si>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</si>
  <si>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</si>
  <si>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</si>
  <si>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</si>
  <si>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</si>
  <si>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</si>
  <si>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</si>
  <si>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</si>
  <si>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</si>
  <si>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</si>
  <si>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</si>
  <si>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</si>
  <si>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</si>
  <si>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</si>
  <si>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</si>
  <si>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</si>
  <si>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</si>
  <si>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</si>
  <si>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</si>
  <si>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</si>
  <si>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</si>
  <si>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</si>
  <si>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</si>
  <si>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</si>
  <si>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</si>
  <si>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</si>
  <si>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</si>
  <si>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</si>
  <si>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</si>
  <si>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</si>
  <si>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</si>
  <si>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</si>
  <si>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</si>
  <si>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</si>
  <si>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</si>
  <si>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</si>
  <si>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</si>
  <si>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</si>
  <si>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</si>
  <si>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</si>
  <si>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</si>
  <si>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</si>
  <si>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</si>
  <si>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</si>
  <si>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</si>
  <si>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</si>
  <si>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</si>
  <si>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</si>
  <si>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</si>
  <si>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</si>
  <si>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</si>
  <si>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</si>
  <si>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</si>
  <si>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</si>
  <si>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</si>
  <si>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</si>
  <si>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</si>
  <si>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</si>
  <si>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</si>
  <si>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</si>
  <si>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</si>
  <si>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</si>
  <si>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</si>
  <si>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</si>
  <si>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</si>
  <si>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</si>
  <si>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</si>
  <si>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</si>
  <si>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</si>
  <si>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</si>
  <si>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</si>
  <si>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</si>
  <si>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</si>
  <si>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</si>
  <si>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</si>
  <si>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</si>
  <si>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</si>
  <si>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</si>
  <si>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</si>
  <si>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</si>
  <si>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</si>
  <si>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</si>
  <si>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</si>
  <si>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</si>
  <si>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</si>
  <si>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</si>
  <si>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</si>
  <si>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</si>
  <si>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</si>
  <si>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</si>
  <si>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</si>
  <si>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</si>
  <si>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</si>
  <si>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</si>
  <si>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</si>
  <si>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</si>
  <si>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</si>
  <si>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</si>
  <si>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</si>
  <si>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</si>
  <si>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</si>
  <si>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</si>
  <si>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</si>
  <si>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</si>
  <si>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</si>
  <si>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</si>
  <si>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</si>
  <si>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</si>
  <si>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</si>
  <si>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</si>
  <si>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</si>
  <si>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</si>
  <si>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</si>
  <si>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</si>
  <si>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</si>
  <si>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</si>
  <si>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</si>
  <si>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</si>
  <si>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</si>
  <si>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</si>
  <si>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</si>
  <si>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</si>
  <si>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</si>
  <si>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</si>
  <si>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</si>
  <si>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</si>
  <si>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</si>
  <si>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</si>
  <si>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</si>
  <si>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</si>
  <si>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</si>
  <si>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</si>
  <si>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</si>
  <si>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</si>
  <si>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</si>
  <si>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</si>
  <si>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</si>
  <si>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</si>
  <si>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</si>
  <si>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</si>
  <si>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</si>
  <si>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</si>
  <si>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</si>
  <si>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</si>
  <si>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</si>
  <si>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</si>
  <si>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</si>
  <si>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</si>
  <si>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</si>
  <si>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</si>
  <si>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</si>
  <si>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</si>
  <si>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</si>
  <si>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</si>
  <si>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</si>
  <si>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</si>
  <si>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</si>
  <si>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</si>
  <si>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</si>
  <si>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</si>
  <si>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</si>
  <si>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</si>
  <si>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</si>
  <si>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</si>
  <si>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</si>
  <si>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</si>
  <si>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</si>
  <si>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</si>
  <si>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</si>
  <si>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</si>
  <si>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</si>
  <si>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</si>
  <si>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</si>
  <si>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</si>
  <si>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</si>
  <si>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</si>
  <si>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</si>
  <si>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</si>
  <si>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</si>
  <si>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</si>
  <si>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</si>
  <si>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</si>
  <si>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</si>
  <si>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</si>
  <si>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</si>
  <si>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</si>
  <si>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</si>
  <si>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</si>
  <si>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</si>
  <si>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</si>
  <si>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</si>
  <si>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</si>
  <si>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</si>
  <si>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</si>
  <si>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</si>
  <si>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</si>
  <si>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</si>
  <si>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</si>
  <si>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</si>
  <si>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</si>
  <si>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</si>
  <si>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</si>
  <si>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</si>
  <si>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</si>
  <si>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</si>
  <si>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</si>
  <si>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</si>
  <si>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</si>
  <si>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</si>
  <si>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</si>
  <si>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</si>
  <si>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</si>
  <si>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</si>
  <si>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</si>
  <si>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</si>
  <si>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</si>
  <si>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</si>
  <si>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</si>
  <si>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</si>
  <si>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</si>
  <si>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</si>
  <si>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</si>
  <si>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</si>
  <si>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</si>
  <si>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</si>
  <si>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</si>
  <si>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</si>
  <si>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</si>
  <si>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</si>
  <si>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</si>
  <si>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</si>
  <si>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</si>
  <si>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</si>
  <si>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</si>
  <si>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</si>
  <si>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</si>
  <si>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</si>
  <si>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</si>
  <si>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</si>
  <si>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</si>
  <si>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</si>
  <si>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</si>
  <si>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</si>
  <si>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</si>
  <si>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</si>
  <si>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</si>
  <si>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</si>
  <si>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</si>
  <si>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</si>
  <si>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</si>
  <si>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</si>
  <si>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</si>
  <si>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</si>
  <si>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</si>
  <si>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</si>
  <si>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</si>
  <si>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</si>
  <si>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</si>
  <si>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</si>
  <si>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</si>
  <si>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</si>
  <si>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</si>
  <si>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</si>
  <si>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</si>
  <si>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</si>
  <si>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</si>
  <si>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</si>
  <si>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</si>
  <si>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</si>
  <si>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</si>
  <si>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</si>
  <si>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</si>
  <si>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</si>
  <si>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</si>
  <si>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</si>
  <si>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</si>
  <si>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</si>
  <si>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</si>
  <si>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</si>
  <si>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</si>
  <si>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</si>
  <si>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</si>
  <si>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</si>
  <si>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</si>
  <si>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</si>
  <si>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</si>
  <si>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</si>
  <si>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</si>
  <si>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</si>
  <si>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</si>
  <si>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</si>
  <si>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</si>
  <si>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</si>
  <si>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</si>
  <si>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</si>
  <si>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</si>
  <si>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</si>
  <si>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</si>
  <si>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</si>
  <si>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</si>
  <si>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</si>
  <si>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</si>
  <si>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</si>
  <si>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</si>
  <si>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</si>
  <si>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</si>
  <si>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</si>
  <si>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</si>
  <si>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</si>
  <si>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</si>
  <si>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</si>
  <si>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</si>
  <si>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</si>
  <si>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</si>
  <si>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</si>
  <si>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</si>
  <si>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</si>
  <si>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</si>
  <si>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</si>
  <si>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</si>
  <si>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</si>
  <si>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</si>
  <si>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</si>
  <si>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</si>
  <si>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</si>
  <si>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</si>
  <si>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</si>
  <si>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</si>
  <si>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</si>
  <si>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</si>
  <si>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</si>
  <si>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</si>
  <si>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</si>
  <si>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</si>
  <si>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</si>
  <si>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</si>
  <si>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</si>
  <si>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</si>
  <si>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</si>
  <si>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</si>
  <si>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</si>
  <si>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</si>
  <si>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</si>
  <si>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</si>
  <si>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</si>
  <si>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</si>
  <si>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</si>
  <si>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</si>
  <si>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</si>
  <si>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</si>
  <si>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</si>
  <si>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</si>
  <si>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</si>
  <si>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</si>
  <si>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</si>
  <si>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</si>
  <si>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</si>
  <si>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</si>
  <si>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</si>
  <si>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</si>
  <si>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</si>
  <si>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</si>
  <si>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</si>
  <si>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</si>
  <si>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</si>
  <si>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</si>
  <si>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</si>
  <si>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</si>
  <si>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</si>
  <si>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</si>
  <si>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</si>
  <si>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</si>
  <si>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</si>
  <si>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</si>
  <si>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</si>
  <si>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</si>
  <si>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</si>
  <si>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</si>
  <si>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</si>
  <si>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</si>
  <si>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</si>
  <si>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</si>
  <si>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</si>
  <si>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</si>
  <si>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</si>
  <si>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</si>
  <si>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</si>
  <si>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</si>
  <si>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</si>
  <si>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</si>
  <si>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</si>
  <si>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</si>
  <si>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</si>
  <si>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</si>
  <si>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</si>
  <si>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</si>
  <si>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</si>
  <si>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</si>
  <si>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</si>
  <si>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</si>
  <si>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</si>
  <si>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</si>
  <si>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</si>
  <si>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</si>
  <si>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</si>
  <si>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</si>
  <si>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</si>
  <si>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</si>
  <si>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</si>
  <si>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</si>
  <si>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</si>
  <si>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</si>
  <si>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</si>
  <si>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</si>
  <si>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</si>
  <si>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</si>
  <si>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</si>
  <si>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</si>
  <si>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</si>
  <si>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</si>
  <si>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</si>
  <si>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</si>
  <si>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</si>
  <si>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</si>
  <si>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</si>
  <si>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</si>
  <si>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</si>
  <si>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</si>
  <si>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</si>
  <si>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</si>
  <si>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</si>
  <si>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</si>
  <si>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</si>
  <si>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</si>
  <si>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</si>
  <si>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</si>
  <si>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</si>
  <si>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</si>
  <si>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</si>
  <si>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</si>
  <si>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</si>
  <si>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</si>
  <si>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</si>
  <si>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</si>
  <si>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</si>
  <si>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</si>
  <si>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</si>
  <si>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</si>
  <si>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</si>
  <si>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</si>
  <si>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</si>
  <si>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</si>
  <si>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</si>
  <si>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</si>
  <si>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</si>
  <si>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</si>
  <si>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</si>
  <si>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</si>
  <si>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</si>
  <si>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</si>
  <si>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</si>
  <si>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</si>
  <si>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</si>
  <si>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</si>
  <si>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</si>
  <si>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</si>
  <si>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</si>
  <si>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</si>
  <si>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</si>
  <si>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</si>
  <si>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</si>
  <si>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</si>
  <si>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</si>
  <si>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</si>
  <si>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</si>
  <si>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</si>
  <si>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</si>
  <si>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</si>
  <si>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</si>
  <si>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</si>
  <si>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</si>
  <si>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</si>
  <si>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</si>
  <si>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</si>
  <si>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</si>
  <si>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</si>
  <si>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</si>
  <si>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</si>
  <si>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</si>
  <si>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</si>
  <si>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</si>
  <si>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</si>
  <si>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</si>
  <si>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</si>
  <si>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</si>
  <si>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</si>
  <si>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</si>
  <si>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</si>
  <si>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</si>
  <si>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</si>
  <si>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</si>
  <si>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</si>
  <si>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</si>
  <si>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</si>
  <si>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</si>
  <si>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</si>
  <si>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</si>
  <si>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</si>
  <si>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</si>
  <si>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</si>
  <si>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</si>
  <si>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</si>
  <si>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</si>
  <si>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</si>
  <si>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</si>
  <si>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</si>
  <si>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</si>
  <si>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</si>
  <si>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</si>
  <si>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</si>
  <si>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</si>
  <si>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</si>
  <si>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</si>
  <si>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</si>
  <si>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</si>
  <si>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</si>
  <si>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</si>
  <si>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</si>
  <si>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</si>
  <si>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</si>
  <si>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</si>
  <si>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</si>
  <si>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</si>
  <si>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</si>
  <si>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</si>
  <si>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</si>
  <si>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</si>
  <si>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</si>
  <si>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</si>
  <si>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</si>
  <si>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</si>
  <si>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</si>
  <si>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</si>
  <si>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</si>
  <si>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</si>
  <si>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</si>
  <si>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</si>
  <si>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</si>
  <si>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</si>
  <si>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</si>
  <si>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</si>
  <si>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</si>
  <si>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</si>
  <si>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</si>
  <si>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</si>
  <si>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</si>
  <si>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</si>
  <si>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</si>
  <si>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</si>
  <si>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</si>
  <si>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</si>
  <si>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</si>
  <si>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</si>
  <si>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</si>
  <si>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</si>
  <si>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</si>
  <si>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</si>
  <si>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</si>
  <si>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</si>
  <si>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</si>
  <si>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</si>
  <si>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</si>
  <si>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</si>
  <si>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</si>
  <si>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</si>
  <si>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</si>
  <si>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</si>
  <si>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</si>
  <si>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</si>
  <si>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</si>
  <si>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</si>
  <si>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</si>
  <si>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</si>
  <si>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</si>
  <si>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</si>
  <si>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</si>
  <si>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</si>
  <si>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</si>
  <si>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</si>
  <si>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</si>
  <si>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</si>
  <si>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</si>
  <si>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</si>
  <si>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</si>
  <si>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</si>
  <si>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</si>
  <si>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</si>
  <si>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</si>
  <si>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</si>
  <si>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</si>
  <si>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</si>
  <si>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</si>
  <si>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</si>
  <si>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</si>
  <si>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</si>
  <si>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</si>
  <si>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</si>
  <si>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</si>
  <si>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</si>
  <si>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</si>
  <si>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</si>
  <si>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</si>
  <si>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</si>
  <si>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</si>
  <si>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</si>
  <si>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</si>
  <si>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</si>
  <si>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</si>
  <si>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</si>
  <si>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</si>
  <si>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</si>
  <si>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</si>
  <si>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</si>
  <si>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</si>
  <si>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</si>
  <si>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</si>
  <si>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</si>
  <si>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</si>
  <si>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</si>
  <si>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</si>
  <si>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</si>
  <si>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</si>
  <si>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</si>
  <si>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</si>
  <si>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</si>
  <si>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</si>
  <si>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</si>
  <si>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</si>
  <si>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</si>
  <si>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</si>
  <si>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</si>
  <si>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</si>
  <si>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</si>
  <si>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</si>
  <si>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</si>
  <si>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</si>
  <si>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</si>
  <si>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</si>
  <si>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</si>
  <si>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</si>
  <si>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</si>
  <si>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</si>
  <si>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</si>
  <si>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</si>
  <si>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</si>
  <si>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</si>
  <si>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</si>
  <si>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</si>
  <si>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</si>
  <si>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</si>
  <si>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</si>
  <si>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</si>
  <si>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</si>
  <si>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</si>
  <si>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</si>
  <si>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</si>
  <si>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</si>
  <si>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</si>
  <si>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</si>
  <si>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</si>
  <si>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</si>
  <si>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</si>
  <si>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</si>
  <si>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</si>
  <si>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</si>
  <si>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</si>
  <si>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</si>
  <si>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</si>
  <si>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</si>
  <si>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</si>
  <si>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</si>
  <si>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</si>
  <si>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</si>
  <si>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</si>
  <si>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</si>
  <si>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</si>
  <si>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</si>
  <si>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</si>
  <si>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</si>
  <si>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</si>
  <si>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</si>
  <si>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</si>
  <si>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</si>
  <si>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</si>
  <si>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</si>
  <si>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</si>
  <si>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</si>
  <si>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</si>
  <si>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</si>
  <si>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</si>
  <si>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</si>
  <si>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</si>
  <si>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</si>
  <si>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</si>
  <si>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</si>
  <si>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</si>
  <si>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</si>
  <si>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</si>
  <si>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</si>
  <si>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</si>
  <si>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</si>
  <si>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</si>
  <si>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</si>
  <si>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</si>
  <si>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</si>
  <si>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</si>
  <si>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</si>
  <si>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</si>
  <si>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</si>
  <si>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</si>
  <si>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</si>
  <si>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</si>
  <si>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</si>
  <si>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</si>
  <si>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</si>
  <si>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</si>
  <si>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</si>
  <si>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</si>
  <si>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</si>
  <si>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</si>
  <si>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</si>
  <si>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</si>
  <si>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</si>
  <si>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</si>
  <si>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</si>
  <si>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</si>
  <si>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</si>
  <si>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</si>
  <si>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</si>
  <si>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</si>
  <si>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</si>
  <si>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</si>
  <si>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</si>
  <si>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</si>
  <si>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</si>
  <si>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</si>
  <si>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</si>
  <si>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</si>
  <si>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</si>
  <si>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</si>
  <si>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</si>
  <si>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</si>
  <si>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</si>
  <si>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</si>
  <si>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</si>
  <si>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</si>
  <si>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</si>
  <si>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</si>
  <si>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</si>
  <si>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</si>
  <si>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</si>
  <si>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</si>
  <si>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</si>
  <si>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</si>
  <si>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</si>
  <si>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</si>
  <si>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</si>
  <si>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</si>
  <si>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</si>
  <si>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</si>
  <si>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</si>
  <si>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</si>
  <si>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</si>
  <si>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</si>
  <si>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</si>
  <si>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</si>
  <si>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</si>
  <si>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</si>
  <si>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</si>
  <si>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</si>
  <si>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</si>
  <si>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</si>
  <si>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</si>
  <si>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</si>
  <si>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</si>
  <si>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</si>
  <si>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</si>
  <si>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</si>
  <si>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</si>
  <si>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</si>
  <si>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</si>
  <si>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</si>
  <si>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</si>
  <si>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</si>
  <si>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</si>
  <si>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</si>
  <si>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</si>
  <si>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</si>
  <si>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</si>
  <si>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</si>
  <si>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</si>
  <si>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</si>
  <si>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</si>
  <si>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</si>
  <si>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</si>
  <si>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</si>
  <si>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</si>
  <si>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</si>
  <si>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</si>
  <si>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</si>
  <si>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</si>
  <si>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</si>
  <si>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</si>
  <si>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</si>
  <si>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</si>
  <si>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</si>
  <si>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</si>
  <si>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</si>
  <si>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</si>
  <si>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</si>
  <si>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</si>
  <si>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</si>
  <si>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</si>
  <si>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</si>
  <si>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</si>
  <si>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</si>
  <si>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</si>
  <si>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</si>
  <si>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</si>
  <si>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</si>
  <si>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</si>
  <si>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</si>
  <si>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</si>
  <si>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</si>
  <si>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</si>
  <si>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</si>
  <si>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</si>
  <si>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</si>
  <si>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</si>
  <si>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</si>
  <si>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</si>
  <si>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</si>
  <si>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</si>
  <si>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</si>
  <si>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</si>
  <si>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</si>
  <si>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</si>
  <si>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</si>
  <si>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</si>
  <si>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</si>
  <si>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</si>
  <si>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</si>
  <si>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</si>
  <si>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</si>
  <si>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</si>
  <si>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</si>
  <si>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</si>
  <si>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</si>
  <si>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</si>
  <si>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</si>
  <si>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</si>
  <si>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</si>
  <si>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</si>
  <si>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</si>
  <si>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</si>
  <si>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</si>
  <si>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</si>
  <si>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</si>
  <si>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</si>
  <si>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</si>
  <si>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</si>
  <si>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</si>
  <si>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</si>
  <si>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</si>
  <si>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</si>
  <si>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</si>
  <si>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</si>
  <si>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</si>
  <si>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</si>
  <si>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</si>
  <si>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</si>
  <si>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</si>
  <si>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</si>
  <si>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</si>
  <si>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</si>
  <si>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</si>
  <si>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</si>
  <si>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</si>
  <si>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</si>
  <si>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</si>
  <si>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</si>
  <si>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</si>
  <si>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</si>
  <si>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</si>
  <si>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</si>
  <si>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</si>
  <si>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</si>
  <si>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</si>
  <si>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</si>
  <si>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</si>
  <si>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</si>
  <si>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</si>
  <si>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</si>
  <si>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</si>
  <si>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</si>
  <si>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</si>
  <si>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</si>
  <si>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</si>
  <si>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</si>
  <si>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</si>
  <si>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</si>
  <si>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</si>
  <si>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</si>
  <si>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</si>
  <si>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</si>
  <si>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</si>
  <si>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</si>
  <si>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</si>
  <si>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</si>
  <si>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</si>
  <si>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</si>
  <si>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</si>
  <si>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</si>
  <si>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</si>
  <si>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</si>
  <si>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</si>
  <si>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</si>
  <si>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</si>
  <si>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</si>
  <si>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</si>
  <si>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</si>
  <si>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</si>
  <si>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</si>
  <si>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</si>
  <si>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</si>
  <si>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</si>
  <si>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</si>
  <si>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</si>
  <si>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</si>
  <si>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</si>
  <si>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</si>
  <si>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</si>
  <si>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</si>
  <si>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</si>
  <si>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</si>
  <si>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</si>
  <si>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</si>
  <si>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</si>
  <si>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</si>
  <si>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</si>
  <si>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</si>
  <si>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</si>
  <si>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</si>
  <si>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</si>
  <si>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</si>
  <si>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</si>
  <si>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</si>
  <si>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</si>
  <si>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</si>
  <si>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</si>
  <si>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</si>
  <si>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</si>
  <si>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</si>
  <si>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</si>
  <si>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</si>
  <si>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</si>
  <si>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</si>
  <si>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</si>
  <si>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</si>
  <si>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</si>
  <si>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</si>
  <si>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</si>
  <si>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</si>
  <si>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</si>
  <si>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</si>
  <si>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</si>
  <si>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</si>
  <si>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</si>
  <si>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</si>
  <si>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</si>
  <si>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</si>
  <si>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</si>
  <si>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</si>
  <si>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</si>
  <si>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</si>
  <si>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</si>
  <si>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</si>
  <si>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</si>
  <si>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</si>
  <si>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</si>
  <si>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</si>
  <si>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</si>
  <si>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</si>
  <si>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</si>
  <si>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</si>
  <si>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</si>
  <si>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</si>
  <si>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</si>
  <si>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</si>
  <si>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</si>
  <si>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</si>
  <si>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</si>
  <si>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</si>
  <si>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</si>
  <si>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</si>
  <si>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</si>
  <si>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</si>
  <si>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</si>
  <si>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</si>
  <si>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</si>
  <si>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</si>
  <si>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</si>
  <si>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</si>
  <si>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</si>
  <si>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</si>
  <si>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</si>
  <si>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</si>
  <si>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</si>
  <si>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</si>
  <si>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</si>
  <si>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</si>
  <si>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</si>
  <si>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</si>
  <si>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</si>
  <si>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</si>
  <si>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</si>
  <si>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</si>
  <si>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</si>
  <si>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</si>
  <si>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</si>
  <si>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</si>
  <si>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</si>
  <si>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</si>
  <si>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</si>
  <si>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</si>
  <si>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</si>
  <si>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</si>
  <si>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</si>
  <si>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</si>
  <si>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</si>
  <si>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</si>
  <si>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</si>
  <si>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</si>
  <si>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</si>
  <si>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</si>
  <si>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</si>
  <si>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</si>
  <si>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</si>
  <si>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</si>
  <si>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</si>
  <si>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</si>
  <si>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</si>
  <si>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</si>
  <si>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</si>
  <si>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</si>
  <si>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</si>
  <si>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</si>
  <si>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</si>
  <si>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</si>
  <si>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</si>
  <si>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</si>
  <si>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</si>
  <si>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</si>
  <si>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</si>
  <si>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</si>
  <si>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</si>
  <si>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</si>
  <si>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</si>
  <si>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</si>
  <si>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</si>
  <si>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</si>
  <si>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</si>
  <si>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</si>
  <si>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</si>
  <si>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</si>
  <si>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</si>
  <si>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</si>
  <si>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</si>
  <si>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</si>
  <si>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</si>
  <si>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</si>
  <si>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</si>
  <si>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</si>
  <si>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</si>
  <si>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</si>
  <si>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</si>
  <si>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</si>
  <si>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</si>
  <si>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</si>
  <si>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</si>
  <si>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</si>
  <si>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</si>
  <si>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</si>
  <si>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</si>
  <si>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</si>
  <si>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</si>
  <si>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</si>
  <si>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</si>
  <si>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</si>
  <si>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</si>
  <si>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</si>
  <si>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</si>
  <si>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</si>
  <si>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</si>
  <si>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</si>
  <si>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</si>
  <si>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</si>
  <si>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</si>
  <si>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</si>
  <si>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</si>
  <si>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</si>
  <si>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</si>
  <si>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</si>
  <si>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</si>
  <si>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</si>
  <si>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</si>
  <si>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</si>
  <si>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</si>
  <si>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</si>
  <si>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</si>
  <si>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</si>
  <si>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</si>
  <si>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</si>
  <si>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</si>
  <si>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</si>
  <si>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</si>
  <si>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</si>
  <si>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</si>
  <si>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</si>
  <si>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</si>
  <si>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</si>
  <si>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</si>
  <si>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</si>
  <si>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</si>
  <si>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</si>
  <si>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</si>
  <si>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</si>
  <si>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</si>
  <si>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</si>
  <si>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</si>
  <si>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</si>
  <si>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</si>
  <si>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</si>
  <si>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</si>
  <si>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</si>
  <si>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</si>
  <si>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</si>
  <si>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</si>
  <si>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</si>
  <si>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</si>
  <si>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</si>
  <si>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</si>
  <si>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</si>
  <si>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</si>
  <si>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</si>
  <si>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</si>
  <si>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</si>
  <si>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</si>
  <si>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</si>
  <si>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</si>
  <si>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</si>
  <si>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</si>
  <si>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</si>
  <si>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</si>
  <si>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</si>
  <si>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</si>
  <si>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</si>
  <si>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</si>
  <si>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</si>
  <si>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</si>
  <si>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</si>
  <si>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</si>
  <si>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</si>
  <si>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</si>
  <si>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</si>
  <si>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</si>
  <si>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</si>
  <si>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</si>
  <si>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</si>
  <si>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</si>
  <si>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</si>
  <si>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</si>
  <si>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</si>
  <si>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</si>
  <si>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</si>
  <si>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</si>
  <si>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</si>
  <si>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</si>
  <si>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</si>
  <si>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</si>
  <si>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</si>
  <si>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</si>
  <si>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</si>
  <si>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</si>
  <si>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</si>
  <si>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</si>
  <si>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</si>
  <si>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</si>
  <si>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</si>
  <si>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</si>
  <si>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</si>
  <si>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</si>
  <si>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</si>
  <si>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</si>
  <si>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</si>
  <si>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</si>
  <si>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</si>
  <si>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</si>
  <si>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</si>
  <si>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</si>
  <si>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</si>
  <si>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</si>
  <si>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</si>
  <si>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</si>
  <si>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</si>
  <si>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</si>
  <si>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</si>
  <si>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</si>
  <si>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</si>
  <si>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</si>
  <si>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</si>
  <si>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</si>
  <si>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</si>
  <si>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</si>
  <si>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</si>
  <si>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</si>
  <si>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</si>
  <si>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</si>
  <si>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</si>
  <si>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</si>
  <si>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</si>
  <si>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</si>
  <si>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</si>
  <si>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</si>
  <si>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</si>
  <si>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</si>
  <si>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</si>
  <si>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</si>
  <si>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</si>
  <si>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</si>
  <si>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</si>
  <si>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</si>
  <si>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</si>
  <si>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</si>
  <si>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</si>
  <si>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</si>
  <si>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</si>
  <si>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</si>
  <si>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</si>
  <si>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</si>
  <si>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</si>
  <si>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</si>
  <si>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</si>
  <si>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</si>
  <si>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</si>
  <si>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</si>
  <si>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</si>
  <si>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</si>
  <si>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</si>
  <si>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</si>
  <si>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</si>
  <si>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</si>
  <si>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</si>
  <si>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</si>
  <si>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</si>
  <si>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</si>
  <si>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</si>
  <si>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</si>
  <si>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</si>
  <si>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</si>
  <si>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</si>
  <si>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</si>
  <si>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</si>
  <si>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</si>
  <si>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</si>
  <si>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</si>
  <si>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</si>
  <si>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</si>
  <si>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</si>
  <si>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</si>
  <si>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</si>
  <si>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</si>
  <si>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</si>
  <si>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</si>
  <si>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</si>
  <si>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</si>
  <si>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</si>
  <si>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</si>
  <si>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</si>
  <si>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</si>
  <si>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</si>
  <si>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</si>
  <si>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</si>
  <si>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</si>
  <si>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</si>
  <si>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</si>
  <si>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</si>
  <si>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</si>
  <si>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</si>
  <si>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</si>
  <si>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</si>
  <si>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</si>
  <si>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</si>
  <si>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</si>
  <si>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</si>
  <si>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</si>
  <si>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</si>
  <si>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</si>
  <si>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</si>
  <si>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</si>
  <si>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</si>
  <si>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</si>
  <si>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</si>
  <si>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</si>
  <si>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</si>
  <si>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</si>
  <si>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</si>
  <si>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</si>
  <si>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</si>
  <si>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</si>
  <si>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</si>
  <si>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</si>
  <si>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</si>
  <si>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</si>
  <si>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</si>
  <si>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</si>
  <si>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</si>
  <si>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</si>
  <si>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</si>
  <si>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</si>
  <si>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</si>
  <si>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</si>
  <si>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</si>
  <si>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</si>
  <si>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</si>
  <si>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</si>
  <si>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</si>
  <si>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</si>
  <si>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</si>
  <si>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</si>
  <si>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</si>
  <si>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</si>
  <si>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</si>
  <si>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</si>
  <si>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</si>
  <si>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</si>
  <si>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</si>
  <si>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</si>
  <si>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</si>
  <si>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</si>
  <si>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</si>
  <si>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</si>
  <si>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</si>
  <si>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</si>
  <si>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</si>
  <si>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</si>
  <si>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</si>
  <si>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</si>
  <si>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</si>
  <si>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</si>
  <si>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</si>
  <si>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</si>
  <si>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</si>
  <si>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</si>
  <si>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</si>
  <si>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</si>
  <si>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</si>
  <si>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</si>
  <si>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</si>
  <si>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</si>
  <si>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</si>
  <si>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</si>
  <si>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</si>
  <si>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</si>
  <si>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</si>
  <si>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</si>
  <si>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</si>
  <si>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</si>
  <si>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</si>
  <si>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</si>
  <si>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</si>
  <si>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</si>
  <si>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</si>
  <si>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</si>
  <si>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</si>
  <si>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</si>
  <si>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</si>
  <si>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</si>
  <si>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</si>
  <si>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</si>
  <si>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</si>
  <si>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</si>
  <si>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</si>
  <si>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</si>
  <si>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</si>
  <si>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</si>
  <si>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</si>
  <si>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</si>
  <si>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</si>
  <si>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</si>
  <si>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</si>
  <si>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</si>
  <si>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</si>
  <si>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</si>
  <si>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</si>
  <si>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</si>
  <si>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</si>
  <si>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</si>
  <si>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</si>
  <si>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</si>
  <si>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</si>
  <si>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</si>
  <si>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</si>
  <si>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</si>
  <si>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</si>
  <si>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</si>
  <si>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</si>
  <si>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</si>
  <si>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</si>
  <si>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</si>
  <si>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</si>
  <si>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</si>
  <si>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</si>
  <si>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</si>
  <si>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</si>
  <si>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</si>
  <si>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</si>
  <si>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</si>
  <si>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</si>
  <si>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</si>
  <si>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</si>
  <si>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</si>
  <si>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</si>
  <si>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</si>
  <si>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</si>
  <si>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</si>
  <si>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</si>
  <si>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</si>
  <si>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</si>
  <si>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</si>
  <si>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</si>
  <si>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</si>
  <si>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</si>
  <si>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</si>
  <si>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</si>
  <si>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</si>
  <si>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</si>
  <si>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</si>
  <si>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</si>
  <si>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</si>
  <si>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</si>
  <si>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</si>
  <si>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</si>
  <si>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</si>
  <si>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</si>
  <si>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</si>
  <si>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</si>
  <si>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</si>
  <si>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</si>
  <si>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</si>
  <si>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</si>
  <si>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</si>
  <si>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</si>
  <si>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</si>
  <si>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</si>
  <si>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</si>
  <si>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</si>
  <si>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</si>
  <si>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</si>
  <si>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</si>
  <si>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</si>
  <si>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</si>
  <si>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</si>
  <si>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</si>
  <si>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</si>
  <si>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</si>
  <si>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</si>
  <si>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</si>
  <si>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</si>
  <si>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</si>
  <si>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</si>
  <si>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</si>
  <si>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</si>
  <si>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</si>
  <si>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</si>
  <si>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</si>
  <si>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</si>
  <si>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</si>
  <si>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</si>
  <si>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</si>
  <si>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</si>
  <si>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</si>
  <si>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</si>
  <si>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</si>
  <si>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</si>
  <si>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</si>
  <si>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</si>
  <si>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</si>
  <si>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</si>
  <si>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</si>
  <si>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</si>
  <si>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</si>
  <si>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</si>
  <si>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</si>
  <si>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</si>
  <si>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</si>
  <si>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</si>
  <si>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</si>
  <si>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</si>
  <si>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</si>
  <si>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</si>
  <si>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</si>
  <si>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</si>
  <si>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</si>
  <si>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</si>
  <si>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</si>
  <si>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</si>
  <si>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</si>
  <si>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</si>
  <si>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</si>
  <si>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</si>
  <si>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</si>
  <si>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</si>
  <si>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</si>
  <si>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</si>
  <si>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</si>
  <si>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</si>
  <si>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</si>
  <si>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</si>
  <si>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</si>
  <si>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</si>
  <si>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</si>
  <si>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</si>
  <si>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</si>
  <si>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</si>
  <si>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</si>
  <si>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</si>
  <si>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</si>
  <si>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</si>
  <si>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</si>
  <si>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</si>
  <si>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</si>
  <si>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</si>
  <si>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</si>
  <si>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</si>
  <si>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</si>
  <si>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</si>
  <si>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</si>
  <si>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</si>
  <si>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</si>
  <si>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</si>
  <si>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</si>
  <si>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</si>
  <si>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</si>
  <si>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</si>
  <si>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</si>
  <si>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</si>
  <si>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</si>
  <si>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</si>
  <si>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</si>
  <si>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</si>
  <si>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</si>
  <si>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</si>
  <si>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</si>
  <si>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</si>
  <si>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</si>
  <si>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</si>
  <si>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</si>
  <si>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</si>
  <si>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</si>
  <si>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</si>
  <si>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</si>
  <si>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</si>
  <si>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</si>
  <si>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</si>
  <si>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</si>
  <si>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</si>
  <si>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</si>
  <si>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</si>
  <si>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</si>
  <si>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</si>
  <si>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</si>
  <si>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</si>
  <si>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</si>
  <si>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</si>
  <si>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</si>
  <si>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</si>
  <si>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</si>
  <si>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</si>
  <si>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</si>
  <si>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</si>
  <si>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</si>
  <si>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</si>
  <si>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</si>
  <si>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</si>
  <si>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</si>
  <si>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</si>
  <si>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</si>
  <si>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</si>
  <si>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</si>
  <si>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</si>
  <si>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</si>
  <si>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</si>
  <si>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</si>
  <si>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</si>
  <si>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</si>
  <si>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</si>
  <si>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</si>
  <si>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</si>
  <si>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</si>
  <si>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</si>
  <si>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</si>
  <si>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</si>
  <si>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</si>
  <si>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</si>
  <si>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</si>
  <si>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</si>
  <si>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</si>
  <si>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</si>
  <si>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</si>
  <si>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</si>
  <si>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</si>
  <si>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</si>
  <si>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</si>
  <si>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</si>
  <si>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</si>
  <si>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</si>
  <si>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</si>
  <si>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</si>
  <si>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</si>
  <si>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</si>
  <si>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</si>
  <si>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</si>
  <si>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</si>
  <si>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</si>
  <si>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</si>
  <si>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</si>
  <si>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</si>
  <si>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</si>
  <si>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</si>
  <si>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</si>
  <si>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</si>
  <si>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</si>
  <si>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</si>
  <si>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</si>
  <si>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</si>
  <si>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</si>
  <si>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</si>
  <si>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</si>
  <si>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</si>
  <si>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</si>
  <si>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</si>
  <si>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</si>
  <si>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</si>
  <si>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</si>
  <si>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</si>
  <si>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</si>
  <si>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</si>
  <si>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</si>
  <si>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</si>
  <si>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</si>
  <si>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</si>
  <si>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</si>
  <si>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</si>
  <si>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</si>
  <si>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</si>
  <si>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</si>
  <si>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</si>
  <si>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</si>
  <si>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</si>
  <si>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</si>
  <si>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</si>
  <si>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</si>
  <si>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</si>
  <si>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</si>
  <si>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</si>
  <si>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</si>
  <si>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</si>
  <si>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</si>
  <si>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</si>
  <si>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</si>
  <si>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</si>
  <si>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</si>
  <si>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</si>
  <si>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</si>
  <si>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</si>
  <si>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</si>
  <si>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</si>
  <si>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</si>
  <si>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</si>
  <si>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</si>
  <si>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</si>
  <si>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</si>
  <si>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</si>
  <si>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</si>
  <si>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</si>
  <si>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</si>
  <si>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</si>
  <si>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</si>
  <si>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</si>
  <si>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</si>
  <si>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</si>
  <si>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</si>
  <si>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</si>
  <si>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</si>
  <si>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</si>
  <si>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</si>
  <si>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</si>
  <si>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</si>
  <si>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</si>
  <si>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</si>
  <si>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</si>
  <si>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</si>
  <si>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</si>
  <si>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</si>
  <si>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</si>
  <si>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</si>
  <si>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</si>
  <si>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</si>
  <si>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</si>
  <si>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</si>
  <si>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</si>
  <si>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</si>
  <si>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</si>
  <si>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</si>
  <si>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</si>
  <si>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</si>
  <si>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</si>
  <si>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</si>
  <si>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</si>
  <si>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</si>
  <si>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</si>
  <si>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</si>
  <si>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</si>
  <si>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</si>
  <si>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</si>
  <si>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</si>
  <si>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</si>
  <si>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</si>
  <si>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</si>
  <si>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</si>
  <si>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</si>
  <si>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</si>
  <si>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</si>
  <si>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</si>
  <si>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</si>
  <si>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</si>
  <si>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</si>
  <si>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</si>
  <si>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</si>
  <si>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</si>
  <si>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</si>
  <si>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</si>
  <si>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</si>
  <si>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</si>
  <si>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</si>
  <si>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</si>
  <si>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</si>
  <si>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</si>
  <si>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</si>
  <si>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</si>
  <si>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</si>
  <si>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</si>
  <si>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</si>
  <si>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</si>
  <si>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</si>
  <si>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</si>
  <si>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</si>
  <si>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</si>
  <si>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</si>
  <si>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</si>
  <si>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</si>
  <si>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</si>
  <si>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</si>
  <si>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</si>
  <si>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</si>
  <si>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</si>
  <si>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</si>
  <si>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</si>
  <si>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</si>
  <si>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</si>
  <si>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</si>
  <si>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</si>
  <si>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</si>
  <si>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</si>
  <si>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</si>
  <si>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</si>
  <si>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</si>
  <si>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</si>
  <si>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</si>
  <si>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</si>
  <si>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</si>
  <si>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</si>
  <si>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</si>
  <si>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</si>
  <si>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</si>
  <si>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</si>
  <si>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</si>
  <si>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</si>
  <si>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</si>
  <si>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</si>
  <si>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</si>
  <si>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</si>
  <si>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</si>
  <si>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</si>
  <si>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</si>
  <si>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</si>
  <si>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</si>
  <si>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</si>
  <si>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</si>
  <si>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</si>
  <si>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</si>
  <si>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</si>
  <si>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</si>
  <si>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</si>
  <si>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</si>
  <si>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</si>
  <si>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</si>
  <si>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</si>
  <si>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</si>
  <si>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</si>
  <si>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</si>
  <si>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</si>
  <si>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</si>
  <si>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</si>
  <si>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</si>
  <si>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</si>
  <si>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</si>
  <si>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</si>
  <si>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</si>
  <si>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</si>
  <si>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</si>
  <si>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</si>
  <si>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</si>
  <si>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</si>
  <si>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</si>
  <si>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</si>
  <si>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</si>
  <si>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</si>
  <si>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</si>
  <si>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</si>
  <si>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</si>
  <si>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</si>
  <si>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</si>
  <si>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</si>
  <si>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</si>
  <si>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</si>
  <si>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</si>
  <si>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</si>
  <si>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</si>
  <si>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</si>
  <si>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</si>
  <si>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</si>
  <si>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</si>
  <si>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</si>
  <si>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</si>
  <si>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</si>
  <si>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</si>
  <si>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</si>
  <si>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</si>
  <si>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</si>
  <si>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</si>
  <si>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</si>
  <si>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</si>
  <si>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</si>
  <si>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</si>
  <si>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</si>
  <si>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</si>
  <si>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</si>
  <si>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</si>
  <si>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</si>
  <si>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</si>
  <si>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</si>
  <si>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</si>
  <si>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</si>
  <si>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</si>
  <si>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</si>
  <si>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</si>
  <si>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</si>
  <si>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</si>
  <si>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</si>
  <si>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</si>
  <si>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</si>
  <si>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</si>
  <si>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</si>
  <si>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</si>
  <si>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</si>
  <si>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</si>
  <si>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</si>
  <si>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</si>
  <si>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</si>
  <si>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</si>
  <si>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</si>
  <si>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</si>
  <si>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</si>
  <si>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</si>
  <si>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</si>
  <si>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</si>
  <si>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</si>
  <si>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</si>
  <si>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</si>
  <si>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</si>
  <si>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</si>
  <si>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</si>
  <si>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</si>
  <si>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</si>
  <si>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</si>
  <si>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</si>
  <si>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</si>
  <si>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</si>
  <si>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</si>
  <si>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</si>
  <si>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</si>
  <si>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</si>
  <si>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</si>
  <si>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</si>
  <si>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</si>
  <si>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</si>
  <si>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</si>
  <si>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</si>
  <si>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</si>
  <si>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</si>
  <si>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</si>
  <si>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</si>
  <si>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</si>
  <si>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</si>
  <si>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</si>
  <si>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</si>
  <si>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</si>
  <si>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</si>
  <si>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</si>
  <si>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</si>
  <si>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</si>
  <si>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</si>
  <si>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</si>
  <si>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</si>
  <si>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</si>
  <si>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</si>
  <si>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</si>
  <si>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</si>
  <si>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</si>
  <si>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</si>
  <si>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</si>
  <si>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</si>
  <si>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</si>
  <si>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</si>
  <si>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</si>
  <si>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</si>
  <si>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</si>
  <si>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</si>
  <si>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</si>
  <si>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</si>
  <si>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</si>
  <si>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</si>
  <si>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</si>
  <si>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</si>
  <si>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</si>
  <si>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</si>
  <si>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</si>
  <si>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</si>
  <si>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</si>
  <si>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</si>
  <si>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</si>
  <si>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</si>
  <si>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</si>
  <si>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</si>
  <si>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</si>
  <si>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</si>
  <si>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</si>
  <si>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</si>
  <si>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</si>
  <si>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</si>
  <si>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</si>
  <si>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</si>
  <si>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</si>
  <si>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</si>
  <si>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</si>
  <si>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</si>
  <si>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</si>
  <si>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</si>
  <si>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</si>
  <si>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</si>
  <si>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</si>
  <si>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</si>
  <si>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</si>
  <si>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</si>
  <si>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</si>
  <si>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</si>
  <si>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</si>
  <si>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</si>
  <si>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</si>
  <si>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</si>
  <si>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</si>
  <si>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</si>
  <si>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</si>
  <si>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</si>
  <si>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</si>
  <si>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</si>
  <si>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</si>
  <si>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</si>
  <si>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</si>
  <si>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</si>
  <si>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</si>
  <si>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</si>
  <si>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</si>
  <si>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</si>
  <si>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</si>
  <si>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</si>
  <si>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</si>
  <si>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</si>
  <si>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</si>
  <si>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</si>
  <si>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</si>
  <si>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</si>
  <si>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</si>
  <si>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</si>
  <si>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</si>
  <si>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</si>
  <si>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</si>
  <si>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</si>
  <si>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</si>
  <si>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</si>
  <si>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</si>
  <si>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</si>
  <si>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</si>
  <si>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</si>
  <si>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</si>
  <si>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</si>
  <si>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</si>
  <si>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</si>
  <si>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</si>
  <si>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</si>
  <si>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</si>
  <si>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</si>
  <si>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</si>
  <si>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</si>
  <si>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</si>
  <si>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</si>
  <si>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</si>
  <si>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</si>
  <si>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</si>
  <si>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</si>
  <si>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</si>
  <si>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</si>
  <si>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</si>
  <si>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</si>
  <si>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</si>
  <si>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</si>
  <si>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</si>
  <si>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</si>
  <si>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</si>
  <si>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</si>
  <si>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</si>
  <si>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</si>
  <si>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</si>
  <si>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</si>
  <si>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</si>
  <si>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</si>
  <si>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</si>
  <si>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</si>
  <si>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</si>
  <si>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</si>
  <si>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</si>
  <si>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</si>
  <si>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</si>
  <si>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</si>
  <si>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</si>
  <si>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</si>
  <si>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</si>
  <si>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</si>
  <si>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</si>
  <si>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</si>
  <si>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</si>
  <si>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</si>
  <si>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</si>
  <si>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</si>
  <si>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</si>
  <si>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</si>
  <si>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</si>
  <si>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</si>
  <si>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</si>
  <si>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</si>
  <si>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</si>
  <si>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</si>
  <si>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</si>
  <si>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</si>
  <si>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</si>
  <si>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</si>
  <si>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</si>
  <si>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</si>
  <si>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</si>
  <si>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</si>
  <si>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</si>
  <si>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</si>
  <si>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</si>
  <si>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</si>
  <si>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</si>
  <si>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</si>
  <si>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</si>
  <si>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</si>
  <si>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</si>
  <si>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</si>
  <si>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</si>
  <si>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</si>
  <si>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</si>
  <si>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</si>
  <si>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</si>
  <si>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</si>
  <si>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</si>
  <si>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</si>
  <si>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</si>
  <si>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</si>
  <si>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</si>
  <si>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</si>
  <si>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</si>
  <si>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</si>
  <si>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</si>
  <si>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</si>
  <si>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</si>
  <si>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</si>
  <si>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</si>
  <si>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</si>
  <si>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</si>
  <si>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</si>
  <si>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</si>
  <si>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</si>
  <si>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</si>
  <si>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</si>
  <si>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</si>
  <si>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</si>
  <si>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</si>
  <si>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</si>
  <si>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</si>
  <si>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</si>
  <si>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</si>
  <si>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</si>
  <si>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</si>
  <si>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</si>
  <si>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</si>
  <si>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</si>
  <si>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</si>
  <si>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</si>
  <si>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</si>
  <si>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</si>
  <si>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</si>
  <si>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</si>
  <si>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</si>
  <si>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</si>
  <si>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</si>
  <si>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</si>
  <si>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</si>
  <si>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</si>
  <si>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</si>
  <si>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</si>
  <si>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</si>
  <si>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</si>
  <si>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</si>
  <si>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</si>
  <si>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</si>
  <si>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</si>
  <si>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</si>
  <si>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</si>
  <si>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</si>
  <si>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</si>
  <si>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</si>
  <si>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</si>
  <si>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</si>
  <si>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</si>
  <si>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</si>
  <si>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</si>
  <si>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</si>
  <si>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</si>
  <si>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</si>
  <si>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</si>
  <si>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</si>
  <si>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</si>
  <si>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</si>
  <si>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</si>
  <si>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</si>
  <si>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</si>
  <si>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</si>
  <si>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</si>
  <si>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</si>
  <si>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</si>
  <si>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</si>
  <si>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</si>
  <si>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</si>
  <si>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</si>
  <si>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</si>
  <si>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</si>
  <si>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</si>
  <si>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</si>
  <si>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</si>
  <si>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</si>
  <si>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</si>
  <si>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</si>
  <si>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</si>
  <si>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</si>
  <si>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</si>
  <si>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</si>
  <si>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</si>
  <si>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</si>
  <si>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</si>
  <si>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</si>
  <si>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</si>
  <si>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</si>
  <si>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</si>
  <si>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</si>
  <si>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</si>
  <si>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</si>
  <si>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</si>
  <si>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</si>
  <si>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</si>
  <si>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</si>
  <si>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</si>
  <si>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</si>
  <si>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</si>
  <si>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</si>
  <si>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</si>
  <si>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</si>
  <si>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</si>
  <si>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</si>
  <si>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</si>
  <si>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</si>
  <si>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</si>
  <si>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</si>
  <si>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</si>
  <si>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</si>
  <si>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</si>
  <si>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</si>
  <si>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</si>
  <si>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</si>
  <si>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</si>
  <si>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</si>
  <si>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</si>
  <si>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</si>
  <si>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</si>
  <si>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</si>
  <si>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</si>
  <si>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</si>
  <si>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</si>
  <si>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</si>
  <si>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</si>
  <si>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</si>
  <si>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</si>
  <si>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</si>
  <si>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</si>
  <si>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</si>
  <si>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</si>
  <si>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</si>
  <si>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</si>
  <si>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</si>
  <si>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</si>
  <si>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</si>
  <si>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</si>
  <si>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</si>
  <si>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</si>
  <si>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</si>
  <si>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</si>
  <si>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</si>
  <si>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</si>
  <si>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</si>
  <si>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</si>
  <si>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</si>
  <si>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</si>
  <si>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</si>
  <si>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</si>
  <si>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</si>
  <si>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</si>
  <si>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</si>
  <si>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</si>
  <si>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</si>
  <si>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</si>
  <si>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</si>
  <si>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</si>
  <si>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</si>
  <si>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</si>
  <si>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</si>
  <si>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</si>
  <si>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</si>
  <si>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</si>
  <si>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</si>
  <si>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</si>
  <si>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</si>
  <si>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</si>
  <si>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</si>
  <si>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</si>
  <si>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</si>
  <si>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</si>
  <si>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</si>
  <si>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</si>
  <si>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</si>
  <si>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</si>
  <si>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</si>
  <si>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</si>
  <si>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</si>
  <si>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</si>
  <si>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</si>
  <si>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</si>
  <si>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</si>
  <si>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</si>
  <si>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</si>
  <si>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</si>
  <si>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</si>
  <si>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</si>
  <si>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</si>
  <si>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</si>
  <si>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</si>
  <si>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</si>
  <si>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</si>
  <si>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</si>
  <si>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</si>
  <si>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</si>
  <si>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</si>
  <si>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</si>
  <si>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</si>
  <si>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</si>
  <si>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</si>
  <si>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</si>
  <si>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</si>
  <si>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</si>
  <si>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</si>
  <si>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</si>
  <si>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</si>
  <si>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</si>
  <si>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</si>
  <si>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</si>
  <si>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</si>
  <si>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</si>
  <si>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</si>
  <si>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</si>
  <si>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</si>
  <si>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</si>
  <si>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</si>
  <si>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</si>
  <si>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</si>
  <si>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</si>
  <si>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</si>
  <si>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</si>
  <si>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</si>
  <si>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</si>
  <si>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</si>
  <si>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</si>
  <si>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</si>
  <si>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</si>
  <si>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</si>
  <si>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</si>
  <si>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</si>
  <si>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</si>
  <si>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</si>
  <si>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</si>
  <si>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</si>
  <si>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</si>
  <si>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</si>
  <si>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</si>
  <si>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</si>
  <si>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</si>
  <si>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</si>
  <si>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</si>
  <si>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</si>
  <si>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</si>
  <si>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</si>
  <si>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</si>
  <si>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</si>
  <si>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</si>
  <si>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</si>
  <si>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</si>
  <si>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</si>
  <si>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</si>
  <si>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</si>
  <si>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</si>
  <si>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</si>
  <si>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</si>
  <si>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</si>
  <si>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</si>
  <si>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</si>
  <si>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</si>
  <si>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</si>
  <si>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</si>
  <si>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</si>
  <si>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</si>
  <si>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</si>
  <si>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</si>
  <si>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</si>
  <si>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</si>
  <si>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</si>
  <si>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</si>
  <si>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</si>
  <si>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</si>
  <si>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</si>
  <si>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</si>
  <si>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</si>
  <si>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</si>
  <si>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</si>
  <si>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</si>
  <si>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</si>
  <si>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</si>
  <si>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</si>
  <si>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</si>
  <si>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</si>
  <si>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</si>
  <si>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</si>
  <si>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</si>
  <si>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</si>
  <si>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</si>
  <si>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</si>
  <si>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</si>
  <si>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</si>
  <si>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</si>
  <si>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</si>
  <si>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</si>
  <si>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</si>
  <si>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</si>
  <si>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</si>
  <si>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</si>
  <si>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</si>
  <si>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</si>
  <si>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</si>
  <si>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</si>
  <si>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</si>
  <si>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</si>
  <si>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</si>
  <si>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</si>
  <si>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</si>
  <si>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</si>
  <si>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</si>
  <si>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</si>
  <si>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</si>
  <si>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</si>
  <si>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</si>
  <si>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</si>
  <si>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</si>
  <si>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</si>
  <si>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</si>
  <si>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</si>
  <si>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</si>
  <si>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</si>
  <si>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</si>
  <si>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</si>
  <si>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</si>
  <si>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</si>
  <si>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</si>
  <si>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</si>
  <si>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</si>
  <si>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</si>
  <si>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</si>
  <si>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</si>
  <si>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</si>
  <si>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</si>
  <si>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</si>
  <si>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</si>
  <si>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</si>
  <si>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</si>
  <si>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</si>
  <si>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</si>
  <si>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</si>
  <si>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</si>
  <si>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</si>
  <si>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</si>
  <si>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</si>
  <si>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</si>
  <si>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</si>
  <si>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</si>
  <si>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</si>
  <si>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</si>
  <si>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</si>
  <si>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</si>
  <si>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</si>
  <si>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</si>
  <si>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</si>
  <si>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</si>
  <si>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</si>
  <si>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</si>
  <si>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</si>
  <si>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</si>
  <si>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</si>
  <si>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</si>
  <si>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</si>
  <si>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</si>
  <si>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</si>
  <si>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</si>
  <si>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</si>
  <si>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</si>
  <si>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</si>
  <si>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</si>
  <si>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</si>
  <si>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</si>
  <si>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</si>
  <si>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</si>
  <si>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</si>
  <si>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</si>
  <si>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</si>
  <si>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</si>
  <si>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</si>
  <si>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</si>
  <si>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</si>
  <si>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</si>
  <si>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</si>
  <si>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</si>
  <si>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</si>
  <si>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</si>
  <si>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</si>
  <si>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</si>
  <si>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</si>
  <si>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</si>
  <si>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</si>
  <si>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</si>
  <si>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</si>
  <si>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</si>
  <si>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</si>
  <si>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</si>
  <si>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</si>
  <si>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</si>
  <si>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</si>
  <si>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</si>
  <si>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</si>
  <si>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</si>
  <si>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</si>
  <si>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</si>
  <si>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</si>
  <si>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</si>
  <si>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</si>
  <si>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</si>
  <si>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</si>
  <si>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</si>
  <si>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</si>
  <si>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</si>
  <si>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</si>
  <si>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</si>
  <si>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</si>
  <si>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</si>
  <si>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</si>
  <si>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</si>
  <si>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</si>
  <si>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</si>
  <si>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</si>
  <si>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</si>
  <si>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</si>
  <si>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</si>
  <si>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</si>
  <si>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</si>
  <si>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</si>
  <si>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</si>
  <si>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</si>
  <si>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</si>
  <si>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</si>
  <si>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</si>
  <si>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</si>
  <si>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</si>
  <si>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</si>
  <si>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</si>
  <si>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</si>
  <si>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</si>
  <si>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</si>
  <si>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</si>
  <si>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</si>
  <si>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</si>
  <si>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</si>
  <si>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</si>
  <si>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</si>
  <si>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</si>
  <si>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</si>
  <si>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</si>
  <si>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</si>
  <si>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</si>
  <si>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</si>
  <si>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</si>
  <si>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</si>
  <si>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</si>
  <si>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</si>
  <si>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</si>
  <si>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</si>
  <si>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</si>
  <si>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</si>
  <si>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</si>
  <si>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</si>
  <si>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</si>
  <si>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</si>
  <si>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</si>
  <si>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</si>
  <si>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</si>
  <si>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</si>
  <si>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</si>
  <si>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</si>
  <si>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</si>
  <si>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</si>
  <si>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</si>
  <si>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</si>
  <si>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</si>
  <si>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</si>
  <si>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</si>
  <si>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</si>
  <si>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</si>
  <si>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</si>
  <si>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</si>
  <si>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</si>
  <si>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</si>
  <si>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</si>
  <si>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</si>
  <si>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</si>
  <si>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</si>
  <si>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</si>
  <si>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</si>
  <si>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</si>
  <si>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</si>
  <si>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</si>
  <si>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</si>
  <si>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</si>
  <si>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</si>
  <si>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</si>
  <si>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</si>
  <si>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</si>
  <si>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</si>
  <si>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</si>
  <si>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</si>
  <si>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</si>
  <si>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</si>
  <si>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</si>
  <si>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</si>
  <si>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</si>
  <si>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</si>
  <si>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</si>
  <si>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</si>
  <si>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</si>
  <si>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</si>
  <si>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</si>
  <si>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</si>
  <si>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</si>
  <si>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</si>
  <si>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</si>
  <si>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</si>
  <si>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</si>
  <si>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</si>
  <si>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</si>
  <si>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</si>
  <si>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</si>
  <si>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</si>
  <si>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</si>
  <si>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</si>
  <si>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</si>
  <si>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</si>
  <si>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</si>
  <si>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</si>
  <si>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</si>
  <si>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</si>
  <si>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</si>
  <si>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</si>
  <si>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</si>
  <si>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</si>
  <si>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</si>
  <si>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</si>
  <si>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</si>
  <si>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</si>
  <si>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</si>
  <si>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</si>
  <si>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</si>
  <si>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</si>
  <si>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</si>
  <si>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</si>
  <si>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</si>
  <si>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</si>
  <si>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</si>
  <si>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</si>
  <si>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</si>
  <si>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</si>
  <si>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</si>
  <si>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</si>
  <si>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</si>
  <si>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</si>
  <si>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</si>
  <si>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</si>
  <si>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</si>
  <si>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</si>
  <si>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</si>
  <si>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</si>
  <si>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</si>
  <si>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</si>
  <si>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</si>
  <si>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</si>
  <si>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</si>
  <si>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</si>
  <si>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</si>
  <si>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</si>
  <si>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</si>
  <si>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</si>
  <si>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</si>
  <si>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</si>
  <si>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</si>
  <si>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</si>
  <si>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</si>
  <si>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</si>
  <si>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</si>
  <si>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</si>
  <si>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</si>
  <si>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</si>
  <si>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</si>
  <si>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</si>
  <si>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</si>
  <si>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</si>
  <si>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</si>
  <si>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</si>
  <si>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</si>
  <si>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</si>
  <si>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</si>
  <si>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</si>
  <si>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</si>
  <si>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</si>
  <si>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</si>
  <si>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</si>
  <si>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</si>
  <si>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</si>
  <si>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</si>
  <si>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</si>
  <si>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</si>
  <si>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</si>
  <si>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</si>
  <si>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</si>
  <si>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</si>
  <si>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</si>
  <si>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</si>
  <si>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</si>
  <si>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</si>
  <si>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</si>
  <si>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</si>
  <si>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</si>
  <si>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</si>
  <si>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</si>
  <si>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</si>
  <si>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</si>
  <si>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</si>
  <si>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</si>
  <si>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</si>
  <si>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</si>
  <si>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</si>
  <si>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</si>
  <si>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</si>
  <si>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</si>
  <si>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</si>
  <si>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</si>
  <si>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</si>
  <si>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</si>
  <si>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</si>
  <si>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</si>
  <si>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</si>
  <si>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</si>
  <si>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</si>
  <si>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</si>
  <si>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</si>
  <si>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</si>
  <si>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</si>
  <si>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</si>
  <si>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</si>
  <si>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</si>
  <si>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</si>
  <si>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</si>
  <si>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</si>
  <si>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</si>
  <si>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</si>
  <si>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</si>
  <si>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</si>
  <si>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</si>
  <si>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</si>
  <si>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</si>
  <si>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</si>
  <si>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</si>
  <si>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</si>
  <si>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</si>
  <si>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</si>
  <si>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</si>
  <si>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</si>
  <si>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</si>
  <si>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</si>
  <si>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</si>
  <si>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</si>
  <si>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</si>
  <si>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</si>
  <si>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</si>
  <si>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</si>
  <si>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</si>
  <si>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</si>
  <si>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</si>
  <si>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</si>
  <si>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</si>
  <si>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</si>
  <si>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</si>
  <si>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</si>
  <si>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</si>
  <si>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</si>
  <si>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</si>
  <si>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</si>
  <si>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</si>
  <si>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</si>
  <si>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</si>
  <si>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</si>
  <si>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</si>
  <si>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</si>
  <si>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</si>
  <si>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</si>
  <si>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</si>
  <si>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</si>
  <si>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</si>
  <si>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</si>
  <si>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</si>
  <si>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</si>
  <si>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</si>
  <si>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</si>
  <si>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</si>
  <si>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</si>
  <si>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</si>
  <si>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</si>
  <si>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</si>
  <si>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</si>
  <si>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</si>
  <si>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</si>
  <si>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</si>
  <si>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</si>
  <si>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</si>
  <si>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</si>
  <si>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</si>
  <si>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</si>
  <si>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</si>
  <si>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</si>
  <si>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</si>
  <si>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</si>
  <si>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</si>
  <si>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</si>
  <si>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</si>
  <si>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</si>
  <si>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</si>
  <si>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</si>
  <si>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</si>
  <si>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</si>
  <si>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</si>
  <si>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</si>
  <si>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</si>
  <si>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</si>
  <si>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</si>
  <si>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</si>
  <si>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</si>
  <si>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</si>
  <si>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</si>
  <si>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</si>
  <si>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</si>
  <si>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</si>
  <si>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</si>
  <si>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</si>
  <si>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</si>
  <si>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</si>
  <si>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</si>
  <si>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</si>
  <si>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</si>
  <si>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</si>
  <si>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</si>
  <si>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</si>
  <si>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</si>
  <si>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</si>
  <si>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</si>
  <si>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</si>
  <si>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</si>
  <si>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</si>
  <si>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</si>
  <si>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</si>
  <si>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</si>
  <si>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</si>
  <si>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</si>
  <si>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</si>
  <si>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</si>
  <si>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</si>
  <si>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</si>
  <si>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</si>
  <si>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</si>
  <si>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</si>
  <si>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</si>
  <si>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</si>
  <si>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</si>
  <si>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</si>
  <si>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</si>
  <si>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</si>
  <si>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</si>
  <si>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</si>
  <si>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</si>
  <si>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</si>
  <si>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</si>
  <si>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</si>
  <si>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</si>
  <si>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</si>
  <si>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</si>
  <si>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</si>
  <si>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</si>
  <si>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</si>
  <si>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</si>
  <si>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</si>
  <si>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</si>
  <si>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</si>
  <si>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</si>
  <si>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</si>
  <si>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</si>
  <si>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</si>
  <si>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</si>
  <si>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</si>
  <si>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</si>
  <si>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</si>
  <si>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</si>
  <si>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</si>
  <si>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</si>
  <si>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</si>
  <si>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</si>
  <si>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</si>
  <si>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</si>
  <si>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</si>
  <si>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</si>
  <si>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</si>
  <si>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</si>
  <si>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</si>
  <si>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</si>
  <si>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</si>
  <si>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</si>
  <si>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</si>
  <si>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</si>
  <si>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</si>
  <si>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</si>
  <si>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</si>
  <si>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</si>
  <si>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</si>
  <si>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</si>
  <si>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</si>
  <si>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</si>
  <si>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</si>
  <si>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</si>
  <si>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</si>
  <si>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</si>
  <si>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</si>
  <si>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</si>
  <si>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</si>
  <si>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</si>
  <si>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</si>
  <si>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</si>
  <si>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</si>
  <si>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</si>
  <si>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</si>
  <si>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</si>
  <si>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</si>
  <si>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</si>
  <si>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</si>
  <si>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</si>
  <si>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</si>
  <si>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</si>
  <si>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</si>
  <si>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</si>
  <si>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</si>
  <si>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</si>
  <si>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</si>
  <si>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</si>
  <si>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</si>
  <si>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</si>
  <si>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</si>
  <si>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</si>
  <si>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</si>
  <si>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</si>
  <si>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</si>
  <si>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</si>
  <si>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</si>
  <si>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</si>
  <si>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</si>
  <si>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</si>
  <si>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</si>
  <si>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</si>
  <si>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</si>
  <si>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</si>
  <si>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</si>
  <si>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</si>
  <si>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</si>
  <si>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</si>
  <si>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</si>
  <si>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</si>
  <si>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</si>
  <si>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</si>
  <si>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</si>
  <si>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</si>
  <si>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</si>
  <si>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</si>
  <si>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</si>
  <si>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</si>
  <si>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</si>
  <si>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</si>
  <si>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</si>
  <si>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</si>
  <si>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</si>
  <si>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</si>
  <si>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</si>
  <si>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</si>
  <si>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</si>
  <si>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</si>
  <si>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</si>
  <si>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</si>
  <si>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</si>
  <si>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</si>
  <si>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</si>
  <si>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</si>
  <si>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</si>
  <si>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</si>
  <si>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</si>
  <si>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</si>
  <si>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</si>
  <si>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</si>
  <si>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</si>
  <si>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</si>
  <si>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</si>
  <si>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</si>
  <si>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</si>
  <si>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</si>
  <si>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</si>
  <si>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</si>
  <si>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</si>
  <si>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</si>
  <si>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</si>
  <si>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</si>
  <si>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</si>
  <si>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</si>
  <si>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</si>
  <si>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</si>
  <si>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</si>
  <si>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</si>
  <si>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</si>
  <si>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</si>
  <si>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</si>
  <si>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</si>
  <si>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</si>
  <si>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</si>
  <si>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</si>
  <si>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</si>
  <si>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</si>
  <si>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</si>
  <si>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</si>
  <si>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</si>
  <si>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</si>
  <si>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</si>
  <si>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</si>
  <si>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</si>
  <si>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</si>
  <si>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</si>
  <si>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</si>
  <si>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</si>
  <si>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</si>
  <si>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</si>
  <si>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</si>
  <si>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</si>
  <si>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</si>
  <si>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</si>
  <si>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</si>
  <si>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</si>
  <si>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</si>
  <si>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</si>
  <si>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</si>
  <si>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</si>
  <si>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</si>
  <si>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</si>
  <si>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</si>
  <si>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</si>
  <si>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</si>
  <si>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</si>
  <si>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</si>
  <si>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</si>
  <si>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</si>
  <si>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</si>
  <si>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</si>
  <si>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</si>
  <si>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</si>
  <si>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</si>
  <si>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</si>
  <si>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</si>
  <si>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</si>
  <si>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</si>
  <si>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</si>
  <si>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</si>
  <si>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</si>
  <si>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</si>
  <si>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</si>
  <si>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</si>
  <si>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</si>
  <si>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</si>
  <si>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</si>
  <si>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</si>
  <si>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</si>
  <si>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</si>
  <si>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</si>
  <si>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</si>
  <si>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</si>
  <si>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</si>
  <si>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</si>
  <si>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</si>
  <si>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</si>
  <si>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</si>
  <si>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</si>
  <si>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</si>
  <si>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</si>
  <si>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</si>
  <si>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</si>
  <si>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</si>
  <si>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</si>
  <si>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</si>
  <si>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</si>
  <si>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</si>
  <si>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</si>
  <si>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</si>
  <si>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</si>
  <si>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</si>
  <si>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</si>
  <si>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</si>
  <si>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</si>
  <si>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</si>
  <si>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</si>
  <si>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</si>
  <si>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</si>
  <si>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</si>
  <si>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</si>
  <si>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</si>
  <si>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</si>
  <si>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</si>
  <si>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</si>
  <si>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</si>
  <si>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</si>
  <si>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</si>
  <si>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</si>
  <si>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</si>
  <si>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</si>
  <si>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</si>
  <si>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</si>
  <si>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</si>
  <si>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</si>
  <si>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</si>
  <si>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</si>
  <si>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</si>
  <si>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</si>
  <si>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</si>
  <si>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</si>
  <si>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</si>
  <si>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</si>
  <si>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</si>
  <si>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</si>
  <si>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</si>
  <si>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</si>
  <si>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</si>
  <si>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</si>
  <si>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</si>
  <si>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</si>
  <si>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</si>
  <si>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</si>
  <si>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</si>
  <si>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</si>
  <si>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</si>
  <si>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</si>
  <si>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</si>
  <si>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</si>
  <si>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</si>
  <si>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</si>
  <si>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</si>
  <si>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</si>
  <si>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</si>
  <si>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</si>
  <si>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</si>
  <si>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</si>
  <si>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</si>
  <si>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</si>
  <si>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</si>
  <si>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</si>
  <si>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</si>
  <si>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</si>
  <si>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</si>
  <si>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</si>
  <si>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</si>
  <si>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</si>
  <si>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</si>
  <si>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</si>
  <si>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</si>
  <si>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</si>
  <si>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</si>
  <si>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</si>
  <si>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</si>
  <si>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</si>
  <si>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</si>
  <si>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</si>
  <si>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</si>
  <si>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</si>
  <si>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</si>
  <si>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</si>
  <si>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</si>
  <si>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</si>
  <si>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</si>
  <si>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</si>
  <si>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</si>
  <si>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</si>
  <si>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</si>
  <si>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</si>
  <si>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</si>
  <si>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</si>
  <si>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</si>
  <si>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</si>
  <si>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</si>
  <si>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</si>
  <si>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</si>
  <si>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</si>
  <si>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</si>
  <si>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</si>
  <si>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</si>
  <si>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</si>
  <si>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</si>
  <si>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</si>
  <si>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</si>
  <si>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</si>
  <si>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</si>
  <si>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</si>
  <si>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</si>
  <si>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</si>
  <si>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</si>
  <si>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</si>
  <si>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</si>
  <si>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</si>
  <si>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</si>
  <si>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</si>
  <si>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</si>
  <si>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</si>
  <si>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</si>
  <si>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</si>
  <si>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</si>
  <si>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</si>
  <si>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</si>
  <si>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</si>
  <si>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</si>
  <si>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</si>
  <si>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</si>
  <si>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</si>
  <si>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</si>
  <si>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</si>
  <si>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</si>
  <si>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</si>
  <si>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</si>
  <si>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</si>
  <si>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</si>
  <si>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</si>
  <si>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</si>
  <si>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</si>
  <si>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</si>
  <si>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</si>
  <si>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</si>
  <si>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</si>
  <si>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</si>
  <si>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</si>
  <si>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</si>
  <si>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</si>
  <si>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</si>
  <si>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</si>
  <si>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</si>
  <si>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</si>
  <si>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</si>
  <si>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</si>
  <si>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</si>
  <si>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</si>
  <si>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</si>
  <si>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</si>
  <si>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</si>
  <si>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</si>
  <si>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</si>
  <si>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</si>
  <si>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</si>
  <si>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</si>
  <si>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</si>
  <si>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</si>
  <si>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</si>
  <si>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</si>
  <si>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</si>
  <si>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</si>
  <si>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</si>
  <si>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</si>
  <si>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</si>
  <si>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</si>
  <si>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</si>
  <si>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</si>
  <si>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</si>
  <si>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</si>
  <si>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</si>
  <si>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</si>
  <si>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</si>
  <si>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</si>
  <si>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</si>
  <si>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</si>
  <si>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</si>
  <si>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</si>
  <si>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</si>
  <si>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</si>
  <si>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</si>
  <si>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</si>
  <si>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</si>
  <si>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</si>
  <si>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</si>
  <si>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</si>
  <si>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</si>
  <si>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</si>
  <si>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</si>
  <si>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</si>
  <si>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</si>
  <si>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</si>
  <si>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</si>
  <si>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</si>
  <si>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</si>
  <si>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</si>
  <si>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</si>
  <si>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</si>
  <si>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</si>
  <si>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</si>
  <si>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</si>
  <si>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</si>
  <si>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</si>
  <si>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</si>
  <si>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</si>
  <si>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</si>
  <si>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</si>
  <si>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</si>
  <si>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</si>
  <si>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</si>
  <si>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</si>
  <si>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</si>
  <si>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</si>
  <si>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</si>
  <si>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</si>
  <si>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</si>
  <si>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</si>
  <si>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</si>
  <si>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</si>
  <si>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</si>
  <si>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</si>
  <si>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</si>
  <si>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</si>
  <si>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</si>
  <si>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</si>
  <si>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</si>
  <si>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</si>
  <si>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</si>
  <si>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</si>
  <si>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</si>
  <si>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</si>
  <si>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</si>
  <si>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</si>
  <si>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</si>
  <si>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</si>
  <si>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</si>
  <si>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</si>
  <si>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</si>
  <si>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</si>
  <si>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</si>
  <si>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</si>
  <si>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</si>
  <si>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</si>
  <si>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</si>
  <si>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</si>
  <si>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</si>
  <si>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</si>
  <si>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</si>
  <si>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</si>
  <si>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</si>
  <si>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</si>
  <si>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</si>
  <si>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</si>
  <si>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</si>
  <si>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</si>
  <si>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</si>
  <si>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</si>
  <si>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</si>
  <si>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</si>
  <si>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</si>
  <si>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</si>
  <si>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</si>
  <si>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</si>
  <si>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</si>
  <si>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</si>
  <si>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</si>
  <si>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</si>
  <si>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</si>
  <si>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</si>
  <si>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</si>
  <si>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</si>
  <si>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</si>
  <si>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</si>
  <si>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</si>
  <si>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</si>
  <si>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</si>
  <si>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</si>
  <si>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</si>
  <si>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</si>
  <si>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</si>
  <si>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</si>
  <si>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</si>
  <si>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</si>
  <si>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</si>
  <si>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</si>
  <si>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</si>
  <si>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</si>
  <si>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</si>
  <si>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</si>
  <si>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</si>
  <si>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</si>
  <si>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</si>
  <si>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</si>
  <si>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</si>
  <si>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</si>
  <si>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</si>
  <si>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</si>
  <si>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</si>
  <si>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</si>
  <si>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</si>
  <si>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</si>
  <si>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</si>
  <si>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</si>
  <si>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</si>
  <si>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</si>
  <si>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</si>
  <si>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</si>
  <si>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</si>
  <si>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Title</t>
  </si>
  <si>
    <t>Last Name</t>
  </si>
  <si>
    <r>
      <t xml:space="preserve">Split the </t>
    </r>
    <r>
      <rPr>
        <b/>
        <sz val="11"/>
        <color theme="1"/>
        <rFont val="Calibri"/>
        <family val="2"/>
        <scheme val="minor"/>
      </rPr>
      <t>'Names'</t>
    </r>
    <r>
      <rPr>
        <sz val="11"/>
        <color theme="1"/>
        <rFont val="Calibri"/>
        <family val="2"/>
        <scheme val="minor"/>
      </rPr>
      <t xml:space="preserve"> column in the </t>
    </r>
    <r>
      <rPr>
        <b/>
        <sz val="11"/>
        <color theme="1"/>
        <rFont val="Calibri"/>
        <family val="2"/>
        <scheme val="minor"/>
      </rPr>
      <t>'Customer Names'</t>
    </r>
    <r>
      <rPr>
        <sz val="11"/>
        <color theme="1"/>
        <rFont val="Calibri"/>
        <family val="2"/>
        <scheme val="minor"/>
      </rPr>
      <t xml:space="preserve"> table into three meaningful columns—</t>
    </r>
    <r>
      <rPr>
        <b/>
        <sz val="11"/>
        <color theme="1"/>
        <rFont val="Calibri"/>
        <family val="2"/>
        <scheme val="minor"/>
      </rPr>
      <t>'Title'</t>
    </r>
    <r>
      <rPr>
        <sz val="11"/>
        <color theme="1"/>
        <rFont val="Calibri"/>
        <family val="2"/>
        <scheme val="minor"/>
      </rPr>
      <t xml:space="preserve">, </t>
    </r>
    <r>
      <rPr>
        <b/>
        <sz val="11"/>
        <color theme="1"/>
        <rFont val="Calibri"/>
        <family val="2"/>
        <scheme val="minor"/>
      </rPr>
      <t>'First Name'</t>
    </r>
    <r>
      <rPr>
        <sz val="11"/>
        <color theme="1"/>
        <rFont val="Calibri"/>
        <family val="2"/>
        <scheme val="minor"/>
      </rPr>
      <t xml:space="preserve">, and </t>
    </r>
    <r>
      <rPr>
        <b/>
        <sz val="11"/>
        <color theme="1"/>
        <rFont val="Calibri"/>
        <family val="2"/>
        <scheme val="minor"/>
      </rPr>
      <t>'Last Name'</t>
    </r>
    <r>
      <rPr>
        <sz val="11"/>
        <color theme="1"/>
        <rFont val="Calibri"/>
        <family val="2"/>
        <scheme val="minor"/>
      </rPr>
      <t xml:space="preserve">—using the </t>
    </r>
    <r>
      <rPr>
        <b/>
        <sz val="11"/>
        <color theme="1"/>
        <rFont val="Calibri"/>
        <family val="2"/>
        <scheme val="minor"/>
      </rPr>
      <t>Delimited</t>
    </r>
    <r>
      <rPr>
        <sz val="11"/>
        <color theme="1"/>
        <rFont val="Calibri"/>
        <family val="2"/>
        <scheme val="minor"/>
      </rPr>
      <t xml:space="preserve"> option in </t>
    </r>
    <r>
      <rPr>
        <b/>
        <sz val="11"/>
        <color theme="1"/>
        <rFont val="Calibri"/>
        <family val="2"/>
        <scheme val="minor"/>
      </rPr>
      <t>Text to Columns</t>
    </r>
    <r>
      <rPr>
        <sz val="11"/>
        <color theme="1"/>
        <rFont val="Calibri"/>
        <family val="2"/>
        <scheme val="minor"/>
      </rPr>
      <t xml:space="preserve"> under the </t>
    </r>
    <r>
      <rPr>
        <b/>
        <sz val="11"/>
        <color theme="1"/>
        <rFont val="Calibri"/>
        <family val="2"/>
        <scheme val="minor"/>
      </rPr>
      <t>Data</t>
    </r>
    <r>
      <rPr>
        <sz val="11"/>
        <color theme="1"/>
        <rFont val="Calibri"/>
        <family val="2"/>
        <scheme val="minor"/>
      </rPr>
      <t xml:space="preserve"> tab and using the feature with two delimiters: a comma (,) and a period (.).</t>
    </r>
  </si>
  <si>
    <r>
      <t xml:space="preserve">Converted the </t>
    </r>
    <r>
      <rPr>
        <b/>
        <sz val="11"/>
        <color theme="1"/>
        <rFont val="Calibri"/>
        <family val="2"/>
        <scheme val="minor"/>
      </rPr>
      <t>"NumberOfMajorSurgeries"</t>
    </r>
    <r>
      <rPr>
        <sz val="11"/>
        <color theme="1"/>
        <rFont val="Calibri"/>
        <family val="2"/>
        <scheme val="minor"/>
      </rPr>
      <t xml:space="preserve"> column in the </t>
    </r>
    <r>
      <rPr>
        <b/>
        <sz val="11"/>
        <color theme="1"/>
        <rFont val="Calibri"/>
        <family val="2"/>
        <scheme val="minor"/>
      </rPr>
      <t>"Medical Examinations"</t>
    </r>
    <r>
      <rPr>
        <sz val="11"/>
        <color theme="1"/>
        <rFont val="Calibri"/>
        <family val="2"/>
        <scheme val="minor"/>
      </rPr>
      <t xml:space="preserve"> table to numeric data by replacing the non-numeric value </t>
    </r>
    <r>
      <rPr>
        <b/>
        <sz val="11"/>
        <color theme="1"/>
        <rFont val="Calibri"/>
        <family val="2"/>
        <scheme val="minor"/>
      </rPr>
      <t>"No Major Surgery"</t>
    </r>
    <r>
      <rPr>
        <sz val="11"/>
        <color theme="1"/>
        <rFont val="Calibri"/>
        <family val="2"/>
        <scheme val="minor"/>
      </rPr>
      <t xml:space="preserve"> with </t>
    </r>
    <r>
      <rPr>
        <b/>
        <sz val="11"/>
        <color theme="1"/>
        <rFont val="Calibri"/>
        <family val="2"/>
        <scheme val="minor"/>
      </rPr>
      <t>0</t>
    </r>
    <r>
      <rPr>
        <sz val="11"/>
        <color theme="1"/>
        <rFont val="Calibri"/>
        <family val="2"/>
        <scheme val="minor"/>
      </rPr>
      <t xml:space="preserve"> using the </t>
    </r>
    <r>
      <rPr>
        <b/>
        <sz val="11"/>
        <color theme="1"/>
        <rFont val="Calibri"/>
        <family val="2"/>
        <scheme val="minor"/>
      </rPr>
      <t>Find and Replace</t>
    </r>
    <r>
      <rPr>
        <sz val="11"/>
        <color theme="1"/>
        <rFont val="Calibri"/>
        <family val="2"/>
        <scheme val="minor"/>
      </rPr>
      <t xml:space="preserve"> feature.</t>
    </r>
  </si>
  <si>
    <r>
      <t xml:space="preserve">Checked and cleaned inconsistencies in the </t>
    </r>
    <r>
      <rPr>
        <b/>
        <sz val="11"/>
        <color theme="1"/>
        <rFont val="Calibri"/>
        <family val="2"/>
        <scheme val="minor"/>
      </rPr>
      <t>'Heart Issues'</t>
    </r>
    <r>
      <rPr>
        <sz val="11"/>
        <color theme="1"/>
        <rFont val="Calibri"/>
        <family val="2"/>
        <scheme val="minor"/>
      </rPr>
      <t xml:space="preserve"> and </t>
    </r>
    <r>
      <rPr>
        <b/>
        <sz val="11"/>
        <color theme="1"/>
        <rFont val="Calibri"/>
        <family val="2"/>
        <scheme val="minor"/>
      </rPr>
      <t>'Smoker'</t>
    </r>
    <r>
      <rPr>
        <sz val="11"/>
        <color theme="1"/>
        <rFont val="Calibri"/>
        <family val="2"/>
        <scheme val="minor"/>
      </rPr>
      <t xml:space="preserve"> columns by replacing the inconsistent value </t>
    </r>
    <r>
      <rPr>
        <b/>
        <sz val="11"/>
        <color theme="1"/>
        <rFont val="Calibri"/>
        <family val="2"/>
        <scheme val="minor"/>
      </rPr>
      <t>"yes"</t>
    </r>
    <r>
      <rPr>
        <sz val="11"/>
        <color theme="1"/>
        <rFont val="Calibri"/>
        <family val="2"/>
        <scheme val="minor"/>
      </rPr>
      <t xml:space="preserve"> with the properly formatted value </t>
    </r>
    <r>
      <rPr>
        <b/>
        <sz val="11"/>
        <color theme="1"/>
        <rFont val="Calibri"/>
        <family val="2"/>
        <scheme val="minor"/>
      </rPr>
      <t>"Yes"</t>
    </r>
    <r>
      <rPr>
        <sz val="11"/>
        <color theme="1"/>
        <rFont val="Calibri"/>
        <family val="2"/>
        <scheme val="minor"/>
      </rPr>
      <t>.</t>
    </r>
  </si>
  <si>
    <t>Weight Status</t>
  </si>
  <si>
    <t>Obesity</t>
  </si>
  <si>
    <t>Overweight</t>
  </si>
  <si>
    <t>Normal Weight</t>
  </si>
  <si>
    <t>Underweight</t>
  </si>
  <si>
    <r>
      <t xml:space="preserve">Created a new column named </t>
    </r>
    <r>
      <rPr>
        <b/>
        <sz val="11"/>
        <color theme="1"/>
        <rFont val="Calibri"/>
        <family val="2"/>
        <scheme val="minor"/>
      </rPr>
      <t>"Weight Status"</t>
    </r>
    <r>
      <rPr>
        <sz val="11"/>
        <color theme="1"/>
        <rFont val="Calibri"/>
        <family val="2"/>
        <scheme val="minor"/>
      </rPr>
      <t xml:space="preserve"> using the </t>
    </r>
    <r>
      <rPr>
        <b/>
        <sz val="11"/>
        <color theme="1"/>
        <rFont val="Calibri"/>
        <family val="2"/>
        <scheme val="minor"/>
      </rPr>
      <t>Conditional Column</t>
    </r>
    <r>
      <rPr>
        <sz val="11"/>
        <color theme="1"/>
        <rFont val="Calibri"/>
        <family val="2"/>
        <scheme val="minor"/>
      </rPr>
      <t xml:space="preserve"> option in </t>
    </r>
    <r>
      <rPr>
        <b/>
        <sz val="11"/>
        <color theme="1"/>
        <rFont val="Calibri"/>
        <family val="2"/>
        <scheme val="minor"/>
      </rPr>
      <t>Power Query</t>
    </r>
    <r>
      <rPr>
        <sz val="11"/>
        <color theme="1"/>
        <rFont val="Calibri"/>
        <family val="2"/>
        <scheme val="minor"/>
      </rPr>
      <t xml:space="preserve"> under the </t>
    </r>
    <r>
      <rPr>
        <b/>
        <sz val="11"/>
        <color theme="1"/>
        <rFont val="Calibri"/>
        <family val="2"/>
        <scheme val="minor"/>
      </rPr>
      <t>Add Column</t>
    </r>
    <r>
      <rPr>
        <sz val="11"/>
        <color theme="1"/>
        <rFont val="Calibri"/>
        <family val="2"/>
        <scheme val="minor"/>
      </rPr>
      <t xml:space="preserve"> tab. The column categorizes BMI values as follows:                                                                                                                                                                                 Below 18.5 – Underweight
18.5 to 24.9 – Normal Weight
25.0 to 29.9 – Overweight
30.0 and above – Obesity</t>
    </r>
  </si>
  <si>
    <t>Date of Birth</t>
  </si>
  <si>
    <t>Age</t>
  </si>
  <si>
    <r>
      <t xml:space="preserve">In </t>
    </r>
    <r>
      <rPr>
        <b/>
        <sz val="11"/>
        <color theme="1"/>
        <rFont val="Calibri"/>
        <family val="2"/>
        <scheme val="minor"/>
      </rPr>
      <t>Power Query</t>
    </r>
    <r>
      <rPr>
        <sz val="11"/>
        <color theme="1"/>
        <rFont val="Calibri"/>
        <family val="2"/>
        <scheme val="minor"/>
      </rPr>
      <t xml:space="preserve">, selected the </t>
    </r>
    <r>
      <rPr>
        <b/>
        <sz val="11"/>
        <color theme="1"/>
        <rFont val="Calibri"/>
        <family val="2"/>
        <scheme val="minor"/>
      </rPr>
      <t>Day</t>
    </r>
    <r>
      <rPr>
        <sz val="11"/>
        <color theme="1"/>
        <rFont val="Calibri"/>
        <family val="2"/>
        <scheme val="minor"/>
      </rPr>
      <t xml:space="preserve">, </t>
    </r>
    <r>
      <rPr>
        <b/>
        <sz val="11"/>
        <color theme="1"/>
        <rFont val="Calibri"/>
        <family val="2"/>
        <scheme val="minor"/>
      </rPr>
      <t>Month</t>
    </r>
    <r>
      <rPr>
        <sz val="11"/>
        <color theme="1"/>
        <rFont val="Calibri"/>
        <family val="2"/>
        <scheme val="minor"/>
      </rPr>
      <t xml:space="preserve">, and </t>
    </r>
    <r>
      <rPr>
        <b/>
        <sz val="11"/>
        <color theme="1"/>
        <rFont val="Calibri"/>
        <family val="2"/>
        <scheme val="minor"/>
      </rPr>
      <t>Year</t>
    </r>
    <r>
      <rPr>
        <sz val="11"/>
        <color theme="1"/>
        <rFont val="Calibri"/>
        <family val="2"/>
        <scheme val="minor"/>
      </rPr>
      <t xml:space="preserve"> columns under the </t>
    </r>
    <r>
      <rPr>
        <b/>
        <sz val="11"/>
        <color theme="1"/>
        <rFont val="Calibri"/>
        <family val="2"/>
        <scheme val="minor"/>
      </rPr>
      <t>Add Column</t>
    </r>
    <r>
      <rPr>
        <sz val="11"/>
        <color theme="1"/>
        <rFont val="Calibri"/>
        <family val="2"/>
        <scheme val="minor"/>
      </rPr>
      <t xml:space="preserve"> tab and used the </t>
    </r>
    <r>
      <rPr>
        <b/>
        <sz val="11"/>
        <color theme="1"/>
        <rFont val="Calibri"/>
        <family val="2"/>
        <scheme val="minor"/>
      </rPr>
      <t>Merge Columns</t>
    </r>
    <r>
      <rPr>
        <sz val="11"/>
        <color theme="1"/>
        <rFont val="Calibri"/>
        <family val="2"/>
        <scheme val="minor"/>
      </rPr>
      <t xml:space="preserve"> option. Inserted a separator between the values and named the merged column </t>
    </r>
    <r>
      <rPr>
        <b/>
        <sz val="11"/>
        <color theme="1"/>
        <rFont val="Calibri"/>
        <family val="2"/>
        <scheme val="minor"/>
      </rPr>
      <t>"Date of Birth"</t>
    </r>
    <r>
      <rPr>
        <sz val="11"/>
        <color theme="1"/>
        <rFont val="Calibri"/>
        <family val="2"/>
        <scheme val="minor"/>
      </rPr>
      <t>.</t>
    </r>
  </si>
  <si>
    <r>
      <t xml:space="preserve">Formatted the </t>
    </r>
    <r>
      <rPr>
        <b/>
        <sz val="11"/>
        <color theme="1"/>
        <rFont val="Calibri"/>
        <family val="2"/>
        <scheme val="minor"/>
      </rPr>
      <t>'Charges'</t>
    </r>
    <r>
      <rPr>
        <sz val="11"/>
        <color theme="1"/>
        <rFont val="Calibri"/>
        <family val="2"/>
        <scheme val="minor"/>
      </rPr>
      <t xml:space="preserve"> column as </t>
    </r>
    <r>
      <rPr>
        <b/>
        <sz val="11"/>
        <color theme="1"/>
        <rFont val="Calibri"/>
        <family val="2"/>
        <scheme val="minor"/>
      </rPr>
      <t>Currency ($)</t>
    </r>
    <r>
      <rPr>
        <sz val="11"/>
        <color theme="1"/>
        <rFont val="Calibri"/>
        <family val="2"/>
        <scheme val="minor"/>
      </rPr>
      <t xml:space="preserve"> using the </t>
    </r>
    <r>
      <rPr>
        <b/>
        <sz val="11"/>
        <color theme="1"/>
        <rFont val="Calibri"/>
        <family val="2"/>
        <scheme val="minor"/>
      </rPr>
      <t>Currency</t>
    </r>
    <r>
      <rPr>
        <sz val="11"/>
        <color theme="1"/>
        <rFont val="Calibri"/>
        <family val="2"/>
        <scheme val="minor"/>
      </rPr>
      <t xml:space="preserve"> number format in the </t>
    </r>
    <r>
      <rPr>
        <b/>
        <sz val="11"/>
        <color theme="1"/>
        <rFont val="Calibri"/>
        <family val="2"/>
        <scheme val="minor"/>
      </rPr>
      <t>'Cleaned Hospitalization Details'</t>
    </r>
    <r>
      <rPr>
        <sz val="11"/>
        <color theme="1"/>
        <rFont val="Calibri"/>
        <family val="2"/>
        <scheme val="minor"/>
      </rPr>
      <t xml:space="preserve"> table sheet in Excel.</t>
    </r>
  </si>
  <si>
    <t>Customer ID - Non Degit</t>
  </si>
  <si>
    <t>Customer ID - Digit</t>
  </si>
  <si>
    <t>Merged Customer ID</t>
  </si>
  <si>
    <t>Id</t>
  </si>
  <si>
    <r>
      <t xml:space="preserve">In the </t>
    </r>
    <r>
      <rPr>
        <b/>
        <sz val="11"/>
        <color theme="1"/>
        <rFont val="Calibri"/>
        <family val="2"/>
        <scheme val="minor"/>
      </rPr>
      <t>Customer Name</t>
    </r>
    <r>
      <rPr>
        <sz val="11"/>
        <color theme="1"/>
        <rFont val="Calibri"/>
        <family val="2"/>
        <scheme val="minor"/>
      </rPr>
      <t xml:space="preserve"> table, the </t>
    </r>
    <r>
      <rPr>
        <b/>
        <sz val="11"/>
        <color theme="1"/>
        <rFont val="Calibri"/>
        <family val="2"/>
        <scheme val="minor"/>
      </rPr>
      <t>Customer ID</t>
    </r>
    <r>
      <rPr>
        <sz val="11"/>
        <color theme="1"/>
        <rFont val="Calibri"/>
        <family val="2"/>
        <scheme val="minor"/>
      </rPr>
      <t xml:space="preserve"> values were not in the correct order. To fix this, I imported the table into </t>
    </r>
    <r>
      <rPr>
        <b/>
        <sz val="11"/>
        <color theme="1"/>
        <rFont val="Calibri"/>
        <family val="2"/>
        <scheme val="minor"/>
      </rPr>
      <t>Power Query</t>
    </r>
    <r>
      <rPr>
        <sz val="11"/>
        <color theme="1"/>
        <rFont val="Calibri"/>
        <family val="2"/>
        <scheme val="minor"/>
      </rPr>
      <t xml:space="preserve">. I used the </t>
    </r>
    <r>
      <rPr>
        <b/>
        <sz val="11"/>
        <color theme="1"/>
        <rFont val="Calibri"/>
        <family val="2"/>
        <scheme val="minor"/>
      </rPr>
      <t>Split Column</t>
    </r>
    <r>
      <rPr>
        <sz val="11"/>
        <color theme="1"/>
        <rFont val="Calibri"/>
        <family val="2"/>
        <scheme val="minor"/>
      </rPr>
      <t xml:space="preserve"> option with the </t>
    </r>
    <r>
      <rPr>
        <b/>
        <sz val="11"/>
        <color theme="1"/>
        <rFont val="Calibri"/>
        <family val="2"/>
        <scheme val="minor"/>
      </rPr>
      <t>Digit to Non-Digit</t>
    </r>
    <r>
      <rPr>
        <sz val="11"/>
        <color theme="1"/>
        <rFont val="Calibri"/>
        <family val="2"/>
        <scheme val="minor"/>
      </rPr>
      <t xml:space="preserve"> delimiter, which separated the numeric and non-numeric parts into different columns. I then sorted the numeric column in ascending order. Finally, I merged the split numeric and non-numeric columns back into a single </t>
    </r>
    <r>
      <rPr>
        <b/>
        <sz val="11"/>
        <color theme="1"/>
        <rFont val="Calibri"/>
        <family val="2"/>
        <scheme val="minor"/>
      </rPr>
      <t>Customer ID</t>
    </r>
    <r>
      <rPr>
        <sz val="11"/>
        <color theme="1"/>
        <rFont val="Calibri"/>
        <family val="2"/>
        <scheme val="minor"/>
      </rPr>
      <t xml:space="preserve"> column. I followed the same process for the Hospitalization Details table to arrange the Customer ID values in the correct order.</t>
    </r>
  </si>
  <si>
    <t>Sugar Status</t>
  </si>
  <si>
    <t>Diabetes Status</t>
  </si>
  <si>
    <r>
      <t xml:space="preserve">Added a new </t>
    </r>
    <r>
      <rPr>
        <b/>
        <sz val="11"/>
        <color theme="1"/>
        <rFont val="Calibri"/>
        <family val="2"/>
        <scheme val="minor"/>
      </rPr>
      <t>Diabetes Status</t>
    </r>
    <r>
      <rPr>
        <sz val="11"/>
        <color theme="1"/>
        <rFont val="Calibri"/>
        <family val="2"/>
        <scheme val="minor"/>
      </rPr>
      <t xml:space="preserve"> column. The status is calculated based on the </t>
    </r>
    <r>
      <rPr>
        <b/>
        <sz val="11"/>
        <color theme="1"/>
        <rFont val="Calibri"/>
        <family val="2"/>
        <scheme val="minor"/>
      </rPr>
      <t>HBA1C value</t>
    </r>
    <r>
      <rPr>
        <sz val="11"/>
        <color theme="1"/>
        <rFont val="Calibri"/>
        <family val="2"/>
        <scheme val="minor"/>
      </rPr>
      <t xml:space="preserve"> using the following criteria:
</t>
    </r>
    <r>
      <rPr>
        <b/>
        <sz val="11"/>
        <color theme="1"/>
        <rFont val="Calibri"/>
        <family val="2"/>
        <scheme val="minor"/>
      </rPr>
      <t>HBA1C</t>
    </r>
    <r>
      <rPr>
        <sz val="11"/>
        <color theme="1"/>
        <rFont val="Calibri"/>
        <family val="2"/>
        <scheme val="minor"/>
      </rPr>
      <t xml:space="preserve"> below 5.7%: Normal
5.7% to 6.4%: Prediabetes
  6.5% or higher: Diabetess</t>
    </r>
  </si>
  <si>
    <t>Id2444</t>
  </si>
  <si>
    <t>Id3444</t>
  </si>
  <si>
    <r>
      <t xml:space="preserve">Calculated the </t>
    </r>
    <r>
      <rPr>
        <b/>
        <sz val="11"/>
        <color theme="1"/>
        <rFont val="Calibri"/>
        <family val="2"/>
        <scheme val="minor"/>
      </rPr>
      <t>'Age'</t>
    </r>
    <r>
      <rPr>
        <sz val="11"/>
        <color theme="1"/>
        <rFont val="Calibri"/>
        <family val="2"/>
        <scheme val="minor"/>
      </rPr>
      <t xml:space="preserve"> of each customer based on their </t>
    </r>
    <r>
      <rPr>
        <b/>
        <sz val="11"/>
        <color theme="1"/>
        <rFont val="Calibri"/>
        <family val="2"/>
        <scheme val="minor"/>
      </rPr>
      <t>'Date of Birth'</t>
    </r>
    <r>
      <rPr>
        <sz val="11"/>
        <color theme="1"/>
        <rFont val="Calibri"/>
        <family val="2"/>
        <scheme val="minor"/>
      </rPr>
      <t xml:space="preserve"> and the dataset collection date (</t>
    </r>
    <r>
      <rPr>
        <b/>
        <sz val="11"/>
        <color theme="1"/>
        <rFont val="Calibri"/>
        <family val="2"/>
        <scheme val="minor"/>
      </rPr>
      <t>8 June 2023</t>
    </r>
    <r>
      <rPr>
        <sz val="11"/>
        <color theme="1"/>
        <rFont val="Calibri"/>
        <family val="2"/>
        <scheme val="minor"/>
      </rPr>
      <t xml:space="preserve">) using the </t>
    </r>
    <r>
      <rPr>
        <b/>
        <sz val="11"/>
        <color theme="1"/>
        <rFont val="Calibri"/>
        <family val="2"/>
        <scheme val="minor"/>
      </rPr>
      <t>YEARFRAC</t>
    </r>
    <r>
      <rPr>
        <sz val="11"/>
        <color theme="1"/>
        <rFont val="Calibri"/>
        <family val="2"/>
        <scheme val="minor"/>
      </rPr>
      <t xml:space="preserve"> and </t>
    </r>
    <r>
      <rPr>
        <b/>
        <sz val="11"/>
        <color theme="1"/>
        <rFont val="Calibri"/>
        <family val="2"/>
        <scheme val="minor"/>
      </rPr>
      <t>DATE</t>
    </r>
    <r>
      <rPr>
        <sz val="11"/>
        <color theme="1"/>
        <rFont val="Calibri"/>
        <family val="2"/>
        <scheme val="minor"/>
      </rPr>
      <t xml:space="preserve"> formulas in Excel. Since the </t>
    </r>
    <r>
      <rPr>
        <b/>
        <sz val="11"/>
        <color theme="1"/>
        <rFont val="Calibri"/>
        <family val="2"/>
        <scheme val="minor"/>
      </rPr>
      <t>YEARFRAC</t>
    </r>
    <r>
      <rPr>
        <sz val="11"/>
        <color theme="1"/>
        <rFont val="Calibri"/>
        <family val="2"/>
        <scheme val="minor"/>
      </rPr>
      <t xml:space="preserve"> formula returned the age as a decimal value, used the </t>
    </r>
    <r>
      <rPr>
        <b/>
        <sz val="11"/>
        <color theme="1"/>
        <rFont val="Calibri"/>
        <family val="2"/>
        <scheme val="minor"/>
      </rPr>
      <t>Decrease Decimal</t>
    </r>
    <r>
      <rPr>
        <sz val="11"/>
        <color theme="1"/>
        <rFont val="Calibri"/>
        <family val="2"/>
        <scheme val="minor"/>
      </rPr>
      <t xml:space="preserve"> option to display the age as a whole number.Alternatively, the DATEDIF function can be used to calculate the completed age in years directly, making it a simpler and more straightforward approach. but here i have applied </t>
    </r>
    <r>
      <rPr>
        <b/>
        <sz val="11"/>
        <color theme="1"/>
        <rFont val="Calibri"/>
        <family val="2"/>
        <scheme val="minor"/>
      </rPr>
      <t xml:space="preserve">YEARFRAC </t>
    </r>
    <r>
      <rPr>
        <sz val="11"/>
        <color theme="1"/>
        <rFont val="Calibri"/>
        <family val="2"/>
        <scheme val="minor"/>
      </rPr>
      <t>formula.</t>
    </r>
  </si>
  <si>
    <t>Charges</t>
  </si>
  <si>
    <r>
      <t xml:space="preserve">Created a new sheet named </t>
    </r>
    <r>
      <rPr>
        <b/>
        <sz val="11"/>
        <color theme="1"/>
        <rFont val="Calibri"/>
        <family val="2"/>
        <scheme val="minor"/>
      </rPr>
      <t>Healthcare</t>
    </r>
    <r>
      <rPr>
        <sz val="11"/>
        <color theme="1"/>
        <rFont val="Calibri"/>
        <family val="2"/>
        <scheme val="minor"/>
      </rPr>
      <t xml:space="preserve"> and combined the three tables into one using Customer ID as the common column with the </t>
    </r>
    <r>
      <rPr>
        <b/>
        <sz val="11"/>
        <color theme="1"/>
        <rFont val="Calibri"/>
        <family val="2"/>
        <scheme val="minor"/>
      </rPr>
      <t>XLOOKUP</t>
    </r>
    <r>
      <rPr>
        <sz val="11"/>
        <color theme="1"/>
        <rFont val="Calibri"/>
        <family val="2"/>
        <scheme val="minor"/>
      </rPr>
      <t xml:space="preserve"> function. Added the required columns: </t>
    </r>
    <r>
      <rPr>
        <b/>
        <sz val="11"/>
        <color theme="1"/>
        <rFont val="Calibri"/>
        <family val="2"/>
        <scheme val="minor"/>
      </rPr>
      <t xml:space="preserve">Customer ID, First Name, BMI, HbA1c, Heart Issues, Any Transplants, Cancer History, Number of Major Surgeries, Smoker, Weight Status, Diabetes Status, Date of Birth, Charges, Hospital Tier, City Tier, State ID, and Age. </t>
    </r>
  </si>
  <si>
    <t>Row Labels</t>
  </si>
  <si>
    <t>Grand Total</t>
  </si>
  <si>
    <t>Count of smoker</t>
  </si>
  <si>
    <t>Column Labels</t>
  </si>
  <si>
    <t>category</t>
  </si>
  <si>
    <t>Count of Merged Customer ID</t>
  </si>
  <si>
    <t>Count of BMI</t>
  </si>
  <si>
    <t>Number of major surgery</t>
  </si>
  <si>
    <t xml:space="preserve"> </t>
  </si>
  <si>
    <t>Count of Age</t>
  </si>
  <si>
    <t>Diabetes</t>
  </si>
  <si>
    <t>Normal</t>
  </si>
  <si>
    <t>Prediabetes</t>
  </si>
  <si>
    <t>Cancer History</t>
  </si>
  <si>
    <t>Sum of Charges</t>
  </si>
  <si>
    <t>Count of Any Transplants</t>
  </si>
  <si>
    <t>Healthcare DashBoard</t>
  </si>
  <si>
    <r>
      <t xml:space="preserve">Using the Healthcare dataset, I created Pivot Tables in Sheet 1 and Sheet 2 to analyze key healthcare metrics. Based on these Pivot Tables, I developed the following charts:
</t>
    </r>
    <r>
      <rPr>
        <b/>
        <sz val="11"/>
        <color theme="1"/>
        <rFont val="Calibri"/>
        <family val="2"/>
        <scheme val="minor"/>
      </rPr>
      <t>Smokers vs. Cancer History
State-wise Transplants
Weight StatusDistribution by BMI
Age-wise Weight &amp; Diabetes 
Charges by Weight Status
Heart Issues with Major Surgeries
Age-wise Major Surgeries
Customer  by  Tier</t>
    </r>
    <r>
      <rPr>
        <sz val="11"/>
        <color theme="1"/>
        <rFont val="Calibri"/>
        <family val="2"/>
        <scheme val="minor"/>
      </rPr>
      <t xml:space="preserve">
Finally, I designed a Healthcare Dashboard that combines all these visualizations and added interactive Slicers to enable dynamic filtering and analysis of the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</si>
</sst>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theme="0"/>
      <name val="Calibri"/>
      <family val="2"/>
      <scheme val="minor"/>
    </font>
    <font>
      <b/>
      <sz val="28"/>
      <color theme="9" tint="-0.249977111117893"/>
      <name val="Calibri"/>
      <family val="2"/>
      <scheme val="minor"/>
    </font>
    <font>
      <b/>
      <sz val="28"/>
      <color rgb="FF00B050"/>
      <name val="Amasis MT Pro Black"/>
      <family val="1"/>
    </font>
    <font>
      <b/>
      <sz val="14"/>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CBFAA8"/>
        <bgColor indexed="64"/>
      </patternFill>
    </fill>
    <fill>
      <patternFill patternType="solid">
        <fgColor theme="8" tint="0.39997558519241921"/>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9" tint="0.39997558519241921"/>
      </left>
      <right style="thin">
        <color theme="9" tint="0.39997558519241921"/>
      </right>
      <top/>
      <bottom style="thin">
        <color theme="9" tint="0.39997558519241921"/>
      </bottom>
      <diagonal/>
    </border>
  </borders>
  <cellStyleXfs count="2">
    <xf numFmtId="0" fontId="0" fillId="0" borderId="0"/>
    <xf numFmtId="0" fontId="1" fillId="0" borderId="0"/>
  </cellStyleXfs>
  <cellXfs count="45">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4" borderId="5" xfId="0" applyFont="1" applyFill="1" applyBorder="1" applyAlignment="1">
      <alignment horizontal="center" vertical="center"/>
    </xf>
    <xf numFmtId="0" fontId="6" fillId="4" borderId="10" xfId="0" applyFont="1" applyFill="1" applyBorder="1" applyAlignment="1">
      <alignment horizontal="center" vertical="center"/>
    </xf>
    <xf numFmtId="0" fontId="0" fillId="0" borderId="0" xfId="0" applyAlignment="1">
      <alignment horizontal="center"/>
    </xf>
    <xf numFmtId="165" fontId="0" fillId="0" borderId="0" xfId="0" applyNumberFormat="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0" fontId="0" fillId="6" borderId="11" xfId="0" applyFill="1" applyBorder="1" applyAlignment="1">
      <alignment horizontal="center"/>
    </xf>
    <xf numFmtId="0" fontId="0" fillId="0" borderId="11" xfId="0" applyBorder="1" applyAlignment="1">
      <alignment horizontal="center"/>
    </xf>
    <xf numFmtId="0" fontId="0" fillId="6" borderId="13" xfId="0" applyFill="1" applyBorder="1" applyAlignment="1">
      <alignment horizontal="center"/>
    </xf>
    <xf numFmtId="14" fontId="0" fillId="6" borderId="11" xfId="0" applyNumberFormat="1" applyFill="1" applyBorder="1" applyAlignment="1">
      <alignment horizontal="center"/>
    </xf>
    <xf numFmtId="14" fontId="0" fillId="0" borderId="11" xfId="0" applyNumberFormat="1" applyBorder="1" applyAlignment="1">
      <alignment horizontal="center"/>
    </xf>
    <xf numFmtId="14" fontId="0" fillId="6" borderId="13" xfId="0" applyNumberFormat="1" applyFill="1" applyBorder="1" applyAlignment="1">
      <alignment horizontal="center"/>
    </xf>
    <xf numFmtId="0" fontId="8" fillId="5" borderId="12" xfId="0" applyFont="1" applyFill="1" applyBorder="1" applyAlignment="1">
      <alignment horizontal="center"/>
    </xf>
    <xf numFmtId="165" fontId="0" fillId="6" borderId="11" xfId="0" applyNumberFormat="1" applyFill="1" applyBorder="1" applyAlignment="1">
      <alignment horizontal="center"/>
    </xf>
    <xf numFmtId="165" fontId="0" fillId="0" borderId="11" xfId="0" applyNumberFormat="1" applyBorder="1" applyAlignment="1">
      <alignment horizontal="center"/>
    </xf>
    <xf numFmtId="165" fontId="0" fillId="6" borderId="13" xfId="0" applyNumberFormat="1" applyFill="1" applyBorder="1" applyAlignment="1">
      <alignment horizontal="center"/>
    </xf>
    <xf numFmtId="0" fontId="1" fillId="0" borderId="0" xfId="1" applyAlignment="1">
      <alignment horizontal="center"/>
    </xf>
    <xf numFmtId="0" fontId="0" fillId="0" borderId="0" xfId="0" pivotButton="1"/>
    <xf numFmtId="0" fontId="0" fillId="0" borderId="0" xfId="0" applyAlignment="1">
      <alignment horizontal="left"/>
    </xf>
    <xf numFmtId="1" fontId="0" fillId="6" borderId="13" xfId="0" applyNumberFormat="1" applyFill="1" applyBorder="1"/>
    <xf numFmtId="1" fontId="0" fillId="0" borderId="13" xfId="0" applyNumberFormat="1" applyBorder="1"/>
    <xf numFmtId="1" fontId="8" fillId="5" borderId="0" xfId="0" applyNumberFormat="1" applyFont="1" applyFill="1" applyAlignment="1">
      <alignment horizontal="center"/>
    </xf>
    <xf numFmtId="1" fontId="0" fillId="0" borderId="14" xfId="0" applyNumberFormat="1" applyBorder="1"/>
    <xf numFmtId="165" fontId="0" fillId="0" borderId="0" xfId="0" applyNumberFormat="1"/>
    <xf numFmtId="0" fontId="0" fillId="0" borderId="2" xfId="0" applyBorder="1" applyAlignment="1">
      <alignment horizontal="center" vertical="center"/>
    </xf>
    <xf numFmtId="0" fontId="10" fillId="7" borderId="0" xfId="0" applyFont="1" applyFill="1" applyAlignment="1">
      <alignment horizontal="center"/>
    </xf>
    <xf numFmtId="0" fontId="9" fillId="7" borderId="0" xfId="0" applyFont="1" applyFill="1" applyAlignment="1">
      <alignment horizontal="center"/>
    </xf>
    <xf numFmtId="0" fontId="0" fillId="9" borderId="2" xfId="0" applyFill="1" applyBorder="1" applyAlignment="1">
      <alignment horizontal="center" vertical="center" wrapText="1"/>
    </xf>
    <xf numFmtId="0" fontId="11" fillId="8" borderId="2" xfId="0" applyFont="1" applyFill="1" applyBorder="1" applyAlignment="1">
      <alignment horizontal="center" vertical="center"/>
    </xf>
  </cellXfs>
  <cellStyles count="2">
    <cellStyle name="Normal" xfId="0" builtinId="0"/>
    <cellStyle name="Normal 2" xfId="1" xr:uid="{00000000-0005-0000-0000-000001000000}"/>
  </cellStyles>
  <dxfs count="95">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numFmt numFmtId="1" formatCode="0"/>
      <fill>
        <patternFill patternType="solid">
          <fgColor theme="9"/>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 #,##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165" formatCode="&quot;₹&quot;\ #,##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165" formatCode="&quot;₹&quot;\ #,##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165" formatCode="&quot;₹&quot;\ #,##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indexed="64"/>
        </top>
      </border>
    </dxf>
    <dxf>
      <alignment horizontal="center" textRotation="0" wrapText="0" indent="0" justifyLastLine="0" shrinkToFit="0" readingOrder="0"/>
    </dxf>
    <dxf>
      <border outline="0">
        <bottom style="thin">
          <color indexed="64"/>
        </bottom>
      </border>
    </dxf>
    <dxf>
      <font>
        <strike val="0"/>
        <outline val="0"/>
        <shadow val="0"/>
        <u val="none"/>
        <vertAlign val="baseline"/>
        <color theme="0"/>
        <name val="Calibri"/>
        <family val="2"/>
        <scheme val="minor"/>
      </font>
      <fill>
        <patternFill>
          <fgColor indexed="64"/>
          <bgColor rgb="FF7030A0"/>
        </patternFill>
      </fill>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CBFAA8"/>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sheet 1!PivotTable1</c:name>
    <c:fmtId val="0"/>
  </c:pivotSource>
  <c:chart>
    <c:title>
      <c:tx>
        <c:rich>
          <a:bodyPr rot="0" spcFirstLastPara="1" vertOverflow="ellipsis" vert="horz" wrap="square" anchor="ctr" anchorCtr="1"/>
          <a:lstStyle/>
          <a:p>
            <a:pPr>
              <a:defRPr sz="1500" b="1" i="0" u="none" strike="noStrike" kern="1200" cap="all" spc="100" normalizeH="0" baseline="0">
                <a:ln w="0">
                  <a:solidFill>
                    <a:sysClr val="windowText" lastClr="000000"/>
                  </a:solidFill>
                </a:ln>
                <a:solidFill>
                  <a:schemeClr val="lt1"/>
                </a:solidFill>
                <a:effectLst>
                  <a:glow rad="63500">
                    <a:schemeClr val="accent1">
                      <a:satMod val="175000"/>
                      <a:alpha val="40000"/>
                    </a:schemeClr>
                  </a:glow>
                  <a:outerShdw blurRad="50800" dist="38100" dir="18900000" algn="bl" rotWithShape="0">
                    <a:prstClr val="black">
                      <a:alpha val="40000"/>
                    </a:prstClr>
                  </a:outerShdw>
                </a:effectLst>
                <a:latin typeface="+mn-lt"/>
                <a:ea typeface="+mn-ea"/>
                <a:cs typeface="+mn-cs"/>
              </a:defRPr>
            </a:pPr>
            <a:r>
              <a:rPr lang="en-US" b="0" cap="none" spc="0" baseline="0">
                <a:ln w="0">
                  <a:solidFill>
                    <a:sysClr val="windowText" lastClr="000000"/>
                  </a:solidFill>
                </a:ln>
                <a:solidFill>
                  <a:schemeClr val="tx1"/>
                </a:solidFill>
                <a:effectLst>
                  <a:glow rad="63500">
                    <a:schemeClr val="accent1">
                      <a:satMod val="175000"/>
                      <a:alpha val="40000"/>
                    </a:schemeClr>
                  </a:glow>
                  <a:outerShdw blurRad="50800" dist="38100" dir="18900000" algn="bl" rotWithShape="0">
                    <a:prstClr val="black">
                      <a:alpha val="40000"/>
                    </a:prstClr>
                  </a:outerShdw>
                </a:effectLst>
              </a:rPr>
              <a:t> </a:t>
            </a:r>
            <a:r>
              <a:rPr lang="en-US" b="0" cap="none" spc="0">
                <a:ln w="0">
                  <a:solidFill>
                    <a:sysClr val="windowText" lastClr="000000"/>
                  </a:solidFill>
                </a:ln>
                <a:solidFill>
                  <a:schemeClr val="tx1"/>
                </a:solidFill>
                <a:effectLst>
                  <a:glow rad="63500">
                    <a:schemeClr val="accent1">
                      <a:satMod val="175000"/>
                      <a:alpha val="40000"/>
                    </a:schemeClr>
                  </a:glow>
                  <a:outerShdw blurRad="50800" dist="38100" dir="18900000" algn="bl" rotWithShape="0">
                    <a:prstClr val="black">
                      <a:alpha val="40000"/>
                    </a:prstClr>
                  </a:outerShdw>
                </a:effectLst>
              </a:rPr>
              <a:t>Smokers with Cancer History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w="0">
                <a:solidFill>
                  <a:sysClr val="windowText" lastClr="000000"/>
                </a:solidFill>
              </a:ln>
              <a:solidFill>
                <a:schemeClr val="lt1"/>
              </a:solidFill>
              <a:effectLst>
                <a:glow rad="63500">
                  <a:schemeClr val="accent1">
                    <a:satMod val="175000"/>
                    <a:alpha val="40000"/>
                  </a:schemeClr>
                </a:glow>
                <a:outerShdw blurRad="50800" dist="38100" dir="18900000" algn="bl" rotWithShape="0">
                  <a:prstClr val="black">
                    <a:alpha val="40000"/>
                  </a:prstClr>
                </a:outerShdw>
              </a:effectLst>
              <a:latin typeface="+mn-lt"/>
              <a:ea typeface="+mn-ea"/>
              <a:cs typeface="+mn-cs"/>
            </a:defRPr>
          </a:pPr>
          <a:endParaRPr lang="en-US"/>
        </a:p>
      </c:txPr>
    </c:title>
    <c:autoTitleDeleted val="0"/>
    <c:pivotFmts>
      <c:pivotFmt>
        <c:idx val="0"/>
        <c:spPr>
          <a:solidFill>
            <a:schemeClr val="lt1"/>
          </a:solidFill>
          <a:ln w="12700" cap="flat" cmpd="sng" algn="ctr">
            <a:solidFill>
              <a:schemeClr val="accent2"/>
            </a:solidFill>
            <a:prstDash val="solid"/>
            <a:miter lim="800000"/>
          </a:ln>
          <a:effectLst>
            <a:innerShdw blurRad="114300">
              <a:prstClr val="black"/>
            </a:innerShdw>
          </a:effectLst>
        </c:spPr>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pivotFmt>
      <c:pivotFmt>
        <c:idx val="2"/>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pivotFmt>
    </c:pivotFmts>
    <c:plotArea>
      <c:layout/>
      <c:pieChart>
        <c:varyColors val="1"/>
        <c:ser>
          <c:idx val="0"/>
          <c:order val="0"/>
          <c:tx>
            <c:strRef>
              <c:f>'Pivot sheet 1'!$B$3</c:f>
              <c:strCache>
                <c:ptCount val="1"/>
                <c:pt idx="0">
                  <c:v>Total</c:v>
                </c:pt>
              </c:strCache>
            </c:strRef>
          </c:tx>
          <c:spPr>
            <a:solidFill>
              <a:schemeClr val="lt1"/>
            </a:solidFill>
            <a:ln w="12700" cap="flat" cmpd="sng" algn="ctr">
              <a:solidFill>
                <a:schemeClr val="accent2"/>
              </a:solidFill>
              <a:prstDash val="solid"/>
              <a:miter lim="800000"/>
            </a:ln>
            <a:effectLst>
              <a:innerShdw blurRad="114300">
                <a:prstClr val="black"/>
              </a:innerShdw>
            </a:effectLst>
          </c:spPr>
          <c:dPt>
            <c:idx val="0"/>
            <c:bubble3D val="0"/>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extLst>
              <c:ext xmlns:c16="http://schemas.microsoft.com/office/drawing/2014/chart" uri="{C3380CC4-5D6E-409C-BE32-E72D297353CC}">
                <c16:uniqueId val="{00000003-F55C-4C40-98DA-B40E74AE24DE}"/>
              </c:ext>
            </c:extLst>
          </c:dPt>
          <c:dPt>
            <c:idx val="1"/>
            <c:bubble3D val="0"/>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extLst>
              <c:ext xmlns:c16="http://schemas.microsoft.com/office/drawing/2014/chart" uri="{C3380CC4-5D6E-409C-BE32-E72D297353CC}">
                <c16:uniqueId val="{00000002-F55C-4C40-98DA-B40E74AE24DE}"/>
              </c:ext>
            </c:extLst>
          </c:dPt>
          <c:dLbls>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sheet 1'!$A$4:$A$6</c:f>
              <c:strCache>
                <c:ptCount val="2"/>
                <c:pt idx="0">
                  <c:v>No</c:v>
                </c:pt>
                <c:pt idx="1">
                  <c:v>Yes</c:v>
                </c:pt>
              </c:strCache>
            </c:strRef>
          </c:cat>
          <c:val>
            <c:numRef>
              <c:f>'Pivot sheet 1'!$B$4:$B$6</c:f>
              <c:numCache>
                <c:formatCode>General</c:formatCode>
                <c:ptCount val="2"/>
                <c:pt idx="0">
                  <c:v>1944</c:v>
                </c:pt>
                <c:pt idx="1">
                  <c:v>391</c:v>
                </c:pt>
              </c:numCache>
            </c:numRef>
          </c:val>
          <c:extLst>
            <c:ext xmlns:c16="http://schemas.microsoft.com/office/drawing/2014/chart" uri="{C3380CC4-5D6E-409C-BE32-E72D297353CC}">
              <c16:uniqueId val="{00000000-F55C-4C40-98DA-B40E74AE24DE}"/>
            </c:ext>
          </c:extLst>
        </c:ser>
        <c:dLbls>
          <c:showLegendKey val="0"/>
          <c:showVal val="0"/>
          <c:showCatName val="0"/>
          <c:showSerName val="0"/>
          <c:showPercent val="0"/>
          <c:showBubbleSize val="0"/>
          <c:showLeaderLines val="0"/>
        </c:dLbls>
        <c:firstSliceAng val="32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lumMod val="75000"/>
        </a:schemeClr>
      </a:solidFill>
      <a:round/>
    </a:ln>
    <a:effectLst>
      <a:glow rad="228600">
        <a:schemeClr val="accent6">
          <a:satMod val="175000"/>
          <a:alpha val="40000"/>
        </a:schemeClr>
      </a:glow>
      <a:innerShdw blurRad="63500" dist="50800" dir="13500000">
        <a:prstClr val="black">
          <a:alpha val="50000"/>
        </a:prstClr>
      </a:innerShdw>
    </a:effectLst>
    <a:scene3d>
      <a:camera prst="orthographicFront"/>
      <a:lightRig rig="flood" dir="t">
        <a:rot lat="0" lon="0" rev="13800000"/>
      </a:lightRig>
    </a:scene3d>
    <a:sp3d prstMaterial="plastic">
      <a:bevelT w="82550" h="63500"/>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1!PivotTable2</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glow rad="228600">
                    <a:schemeClr val="accent5">
                      <a:satMod val="175000"/>
                      <a:alpha val="40000"/>
                    </a:schemeClr>
                  </a:glow>
                </a:effectLst>
                <a:latin typeface="+mn-lt"/>
                <a:ea typeface="+mn-ea"/>
                <a:cs typeface="+mn-cs"/>
              </a:defRPr>
            </a:pPr>
            <a:r>
              <a:rPr lang="en-US"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Statewise Tranplants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glow rad="228600">
                  <a:schemeClr val="accent5">
                    <a:satMod val="175000"/>
                    <a:alpha val="40000"/>
                  </a:schemeClr>
                </a:glo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39227654682699"/>
          <c:y val="0.18481242476269413"/>
          <c:w val="0.75303010979261398"/>
          <c:h val="0.46496797900262465"/>
        </c:manualLayout>
      </c:layout>
      <c:line3DChart>
        <c:grouping val="standard"/>
        <c:varyColors val="0"/>
        <c:ser>
          <c:idx val="0"/>
          <c:order val="0"/>
          <c:tx>
            <c:strRef>
              <c:f>'Pivot sheet 1'!$B$11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sheet 1'!$A$12:$A$29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sheet 1'!$B$12:$B$29</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smooth val="0"/>
          <c:extLst>
            <c:ext xmlns:c16="http://schemas.microsoft.com/office/drawing/2014/chart" uri="{C3380CC4-5D6E-409C-BE32-E72D297353CC}">
              <c16:uniqueId val="{00000003-7700-4F94-A94D-4B92F6B72393}"/>
            </c:ext>
          </c:extLst>
        </c:ser>
        <c:dLbls>
          <c:showLegendKey val="0"/>
          <c:showVal val="0"/>
          <c:showCatName val="0"/>
          <c:showSerName val="0"/>
          <c:showPercent val="0"/>
          <c:showBubbleSize val="0"/>
        </c:dLbls>
        <c:axId val="88048736"/>
        <c:axId val="83993360"/>
        <c:axId val="3118288"/>
      </c:line3DChart>
      <c:catAx>
        <c:axId val="8804873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latin typeface="+mn-lt"/>
                <a:ea typeface="+mn-ea"/>
                <a:cs typeface="+mn-cs"/>
              </a:defRPr>
            </a:pPr>
            <a:endParaRPr lang="en-US"/>
          </a:p>
        </c:txPr>
        <c:crossAx val="83993360"/>
        <c:crosses val="autoZero"/>
        <c:auto val="1"/>
        <c:lblAlgn val="ctr"/>
        <c:lblOffset val="100"/>
        <c:noMultiLvlLbl val="0"/>
      </c:catAx>
      <c:valAx>
        <c:axId val="83993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latin typeface="+mn-lt"/>
                <a:ea typeface="+mn-ea"/>
                <a:cs typeface="+mn-cs"/>
              </a:defRPr>
            </a:pPr>
            <a:endParaRPr lang="en-US"/>
          </a:p>
        </c:txPr>
        <c:crossAx val="88048736"/>
        <c:crosses val="autoZero"/>
        <c:crossBetween val="between"/>
      </c:valAx>
      <c:serAx>
        <c:axId val="311828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latin typeface="+mn-lt"/>
                <a:ea typeface="+mn-ea"/>
                <a:cs typeface="+mn-cs"/>
              </a:defRPr>
            </a:pPr>
            <a:endParaRPr lang="en-US"/>
          </a:p>
        </c:txPr>
        <c:crossAx val="83993360"/>
        <c:crosses val="autoZero"/>
      </c:serAx>
      <c:spPr>
        <a:noFill/>
        <a:ln>
          <a:noFill/>
        </a:ln>
        <a:effectLst>
          <a:glow rad="228600">
            <a:schemeClr val="accent6">
              <a:satMod val="175000"/>
              <a:alpha val="40000"/>
            </a:schemeClr>
          </a:glow>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chemeClr val="tx1"/>
      </a:solidFill>
    </a:ln>
    <a:effectLst>
      <a:glow rad="228600">
        <a:schemeClr val="accent6">
          <a:satMod val="175000"/>
          <a:alpha val="40000"/>
        </a:schemeClr>
      </a:glow>
      <a:outerShdw blurRad="50800" dist="38100" dir="2700000" algn="tl" rotWithShape="0">
        <a:prstClr val="black">
          <a:alpha val="40000"/>
        </a:prstClr>
      </a:outerShdw>
      <a:softEdge rad="31750"/>
    </a:effectLst>
    <a:scene3d>
      <a:camera prst="orthographicFront"/>
      <a:lightRig rig="threePt" dir="t"/>
    </a:scene3d>
    <a:sp3d>
      <a:bevelT/>
    </a:sp3d>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1!PivotTable3</c:name>
    <c:fmtId val="6"/>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b="0" cap="none" spc="0">
                <a:ln w="0"/>
                <a:solidFill>
                  <a:schemeClr val="tx1"/>
                </a:solidFill>
                <a:effectLst>
                  <a:glow rad="63500">
                    <a:schemeClr val="accent1">
                      <a:satMod val="175000"/>
                      <a:alpha val="40000"/>
                    </a:schemeClr>
                  </a:glow>
                  <a:outerShdw blurRad="50800" dist="38100" dir="2700000" algn="tl" rotWithShape="0">
                    <a:prstClr val="black">
                      <a:alpha val="40000"/>
                    </a:prstClr>
                  </a:outerShdw>
                </a:effectLst>
              </a:rPr>
              <a:t>Weight</a:t>
            </a:r>
            <a:r>
              <a:rPr lang="en-US" b="0" cap="none" spc="0" baseline="0">
                <a:ln w="0"/>
                <a:solidFill>
                  <a:schemeClr val="tx1"/>
                </a:solidFill>
                <a:effectLst>
                  <a:glow rad="63500">
                    <a:schemeClr val="accent1">
                      <a:satMod val="175000"/>
                      <a:alpha val="40000"/>
                    </a:schemeClr>
                  </a:glow>
                  <a:outerShdw blurRad="50800" dist="38100" dir="2700000" algn="tl" rotWithShape="0">
                    <a:prstClr val="black">
                      <a:alpha val="40000"/>
                    </a:prstClr>
                  </a:outerShdw>
                </a:effectLst>
              </a:rPr>
              <a:t> Status</a:t>
            </a:r>
            <a:endParaRPr lang="en-US" b="0" cap="none" spc="0">
              <a:ln w="0"/>
              <a:solidFill>
                <a:schemeClr val="tx1"/>
              </a:solidFill>
              <a:effectLst>
                <a:glow rad="63500">
                  <a:schemeClr val="accent1">
                    <a:satMod val="175000"/>
                    <a:alpha val="40000"/>
                  </a:schemeClr>
                </a:glow>
                <a:outerShdw blurRad="50800" dist="38100" dir="2700000" algn="tl" rotWithShape="0">
                  <a:prstClr val="black">
                    <a:alpha val="40000"/>
                  </a:prstClr>
                </a:outerShdw>
              </a:effectLst>
            </a:endParaRPr>
          </a:p>
        </c:rich>
      </c:tx>
      <c:layout>
        <c:manualLayout>
          <c:xMode val="edge"/>
          <c:yMode val="edge"/>
          <c:x val="0.33409206718852674"/>
          <c:y val="0.118799666170760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w="12700" cap="flat" cmpd="sng" algn="ctr">
            <a:solidFill>
              <a:schemeClr val="accent5">
                <a:shade val="15000"/>
              </a:schemeClr>
            </a:solidFill>
            <a:prstDash val="solid"/>
            <a:miter lim="800000"/>
          </a:ln>
          <a:effectLst/>
          <a:sp3d contourW="12700">
            <a:contourClr>
              <a:schemeClr val="accent5">
                <a:shade val="1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sheet 1'!$B$32</c:f>
              <c:strCache>
                <c:ptCount val="1"/>
                <c:pt idx="0">
                  <c:v>Total</c:v>
                </c:pt>
              </c:strCache>
            </c:strRef>
          </c:tx>
          <c:spPr>
            <a:solidFill>
              <a:schemeClr val="accent5"/>
            </a:solidFill>
            <a:ln w="12700" cap="flat" cmpd="sng" algn="ctr">
              <a:solidFill>
                <a:schemeClr val="accent5">
                  <a:shade val="15000"/>
                </a:schemeClr>
              </a:solidFill>
              <a:prstDash val="solid"/>
              <a:miter lim="800000"/>
            </a:ln>
            <a:effectLst/>
            <a:sp3d contourW="12700">
              <a:contourClr>
                <a:schemeClr val="accent5">
                  <a:shade val="15000"/>
                </a:schemeClr>
              </a:contourClr>
            </a:sp3d>
          </c:spP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 1'!$A$33:$A$37</c:f>
              <c:strCache>
                <c:ptCount val="4"/>
                <c:pt idx="0">
                  <c:v>Normal Weight</c:v>
                </c:pt>
                <c:pt idx="1">
                  <c:v>Obesity</c:v>
                </c:pt>
                <c:pt idx="2">
                  <c:v>Overweight</c:v>
                </c:pt>
                <c:pt idx="3">
                  <c:v>Underweight</c:v>
                </c:pt>
              </c:strCache>
            </c:strRef>
          </c:cat>
          <c:val>
            <c:numRef>
              <c:f>'Pivot sheet 1'!$B$33:$B$37</c:f>
              <c:numCache>
                <c:formatCode>General</c:formatCode>
                <c:ptCount val="4"/>
                <c:pt idx="0">
                  <c:v>438</c:v>
                </c:pt>
                <c:pt idx="1">
                  <c:v>1218</c:v>
                </c:pt>
                <c:pt idx="2">
                  <c:v>501</c:v>
                </c:pt>
                <c:pt idx="3">
                  <c:v>178</c:v>
                </c:pt>
              </c:numCache>
            </c:numRef>
          </c:val>
          <c:extLst>
            <c:ext xmlns:c16="http://schemas.microsoft.com/office/drawing/2014/chart" uri="{C3380CC4-5D6E-409C-BE32-E72D297353CC}">
              <c16:uniqueId val="{00000000-21ED-4BA0-999B-ECE3040397D6}"/>
            </c:ext>
          </c:extLst>
        </c:ser>
        <c:dLbls>
          <c:showLegendKey val="0"/>
          <c:showVal val="1"/>
          <c:showCatName val="0"/>
          <c:showSerName val="0"/>
          <c:showPercent val="0"/>
          <c:showBubbleSize val="0"/>
        </c:dLbls>
        <c:axId val="104903584"/>
        <c:axId val="83953040"/>
        <c:axId val="84850048"/>
      </c:area3DChart>
      <c:catAx>
        <c:axId val="10490358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53040"/>
        <c:crosses val="autoZero"/>
        <c:auto val="1"/>
        <c:lblAlgn val="ctr"/>
        <c:lblOffset val="100"/>
        <c:noMultiLvlLbl val="0"/>
      </c:catAx>
      <c:valAx>
        <c:axId val="839530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903584"/>
        <c:crosses val="autoZero"/>
        <c:crossBetween val="midCat"/>
      </c:valAx>
      <c:serAx>
        <c:axId val="8485004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530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accent6">
          <a:shade val="15000"/>
        </a:schemeClr>
      </a:solidFill>
      <a:prstDash val="solid"/>
      <a:miter lim="800000"/>
    </a:ln>
    <a:effectLst>
      <a:glow rad="228600">
        <a:schemeClr val="accent6">
          <a:satMod val="175000"/>
          <a:alpha val="40000"/>
        </a:schemeClr>
      </a:glow>
      <a:softEdge rad="31750"/>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sheet 2!PivotTable8</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Age wise weight</a:t>
            </a:r>
            <a:r>
              <a:rPr lang="en-IN" b="0" cap="none" spc="0" baseline="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 &amp; Diabetes</a:t>
            </a:r>
            <a:endParaRPr lang="en-IN"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marker>
          <c:symbol val="none"/>
        </c:marker>
        <c:dLbl>
          <c:idx val="0"/>
          <c:spPr>
            <a:solidFill>
              <a:srgbClr val="70AD47">
                <a:tint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2700" cap="flat" cmpd="sng" algn="ctr">
            <a:solidFill>
              <a:schemeClr val="accent2">
                <a:shade val="15000"/>
              </a:schemeClr>
            </a:solidFill>
            <a:prstDash val="solid"/>
            <a:miter lim="800000"/>
          </a:ln>
          <a:effectLst/>
          <a:scene3d>
            <a:camera prst="orthographicFront"/>
            <a:lightRig rig="threePt" dir="t"/>
          </a:scene3d>
          <a:sp3d contourW="12700" prstMaterial="flat">
            <a:contourClr>
              <a:schemeClr val="accent2">
                <a:shade val="15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marker>
          <c:symbol val="none"/>
        </c:marker>
        <c:dLbl>
          <c:idx val="0"/>
          <c:spPr>
            <a:solidFill>
              <a:srgbClr val="70AD47">
                <a:shade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pivotFmt>
      <c:pivotFmt>
        <c:idx val="4"/>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scene3d>
          <a:camera prst="orthographicFront"/>
          <a:lightRig rig="threePt" dir="t"/>
        </a:scene3d>
        <a:sp3d contourW="6350">
          <a:bevelT prst="relaxedInset"/>
          <a:contourClr>
            <a:schemeClr val="accent6"/>
          </a:contourClr>
        </a:sp3d>
      </c:spPr>
    </c:sideWall>
    <c:backWall>
      <c:thickness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prstClr val="black"/>
          </a:innerShdw>
        </a:effectLst>
        <a:scene3d>
          <a:camera prst="orthographicFront"/>
          <a:lightRig rig="threePt" dir="t"/>
        </a:scene3d>
        <a:sp3d contourW="6350">
          <a:bevelT prst="relaxedInset"/>
          <a:contourClr>
            <a:schemeClr val="accent6"/>
          </a:contourClr>
        </a:sp3d>
      </c:spPr>
    </c:backWall>
    <c:plotArea>
      <c:layout/>
      <c:bar3DChart>
        <c:barDir val="col"/>
        <c:grouping val="clustered"/>
        <c:varyColors val="0"/>
        <c:ser>
          <c:idx val="0"/>
          <c:order val="0"/>
          <c:tx>
            <c:strRef>
              <c:f>'Pivot sheet 2'!$B$3:$B$4</c:f>
              <c:strCache>
                <c:ptCount val="1"/>
                <c:pt idx="0">
                  <c:v>Diabetes</c:v>
                </c:pt>
              </c:strCache>
            </c:strRef>
          </c:tx>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invertIfNegative val="0"/>
          <c:dLbls>
            <c:spPr>
              <a:solidFill>
                <a:srgbClr val="70AD47">
                  <a:tint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 2'!$A$5:$A$9</c:f>
              <c:strCache>
                <c:ptCount val="4"/>
                <c:pt idx="0">
                  <c:v>Normal Weight</c:v>
                </c:pt>
                <c:pt idx="1">
                  <c:v>Obesity</c:v>
                </c:pt>
                <c:pt idx="2">
                  <c:v>Overweight</c:v>
                </c:pt>
                <c:pt idx="3">
                  <c:v>Underweight</c:v>
                </c:pt>
              </c:strCache>
            </c:strRef>
          </c:cat>
          <c:val>
            <c:numRef>
              <c:f>'Pivot sheet 2'!$B$5:$B$9</c:f>
              <c:numCache>
                <c:formatCode>General</c:formatCode>
                <c:ptCount val="4"/>
                <c:pt idx="0">
                  <c:v>141</c:v>
                </c:pt>
                <c:pt idx="1">
                  <c:v>431</c:v>
                </c:pt>
                <c:pt idx="2">
                  <c:v>159</c:v>
                </c:pt>
                <c:pt idx="3">
                  <c:v>67</c:v>
                </c:pt>
              </c:numCache>
            </c:numRef>
          </c:val>
          <c:extLst>
            <c:ext xmlns:c16="http://schemas.microsoft.com/office/drawing/2014/chart" uri="{C3380CC4-5D6E-409C-BE32-E72D297353CC}">
              <c16:uniqueId val="{00000000-E07D-48B5-89A8-17C1D33278D5}"/>
            </c:ext>
          </c:extLst>
        </c:ser>
        <c:ser>
          <c:idx val="1"/>
          <c:order val="1"/>
          <c:tx>
            <c:strRef>
              <c:f>'Pivot sheet 2'!$C$3:$C$4</c:f>
              <c:strCache>
                <c:ptCount val="1"/>
                <c:pt idx="0">
                  <c:v>Normal</c:v>
                </c:pt>
              </c:strCache>
            </c:strRef>
          </c:tx>
          <c:spPr>
            <a:solidFill>
              <a:schemeClr val="accent2"/>
            </a:solidFill>
            <a:ln w="12700" cap="flat" cmpd="sng" algn="ctr">
              <a:solidFill>
                <a:schemeClr val="accent2">
                  <a:shade val="15000"/>
                </a:schemeClr>
              </a:solidFill>
              <a:prstDash val="solid"/>
              <a:miter lim="800000"/>
            </a:ln>
            <a:effectLst/>
            <a:scene3d>
              <a:camera prst="orthographicFront"/>
              <a:lightRig rig="threePt" dir="t"/>
            </a:scene3d>
            <a:sp3d contourW="12700" prstMaterial="flat">
              <a:contourClr>
                <a:schemeClr val="accent2">
                  <a:shade val="15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 2'!$A$5:$A$9</c:f>
              <c:strCache>
                <c:ptCount val="4"/>
                <c:pt idx="0">
                  <c:v>Normal Weight</c:v>
                </c:pt>
                <c:pt idx="1">
                  <c:v>Obesity</c:v>
                </c:pt>
                <c:pt idx="2">
                  <c:v>Overweight</c:v>
                </c:pt>
                <c:pt idx="3">
                  <c:v>Underweight</c:v>
                </c:pt>
              </c:strCache>
            </c:strRef>
          </c:cat>
          <c:val>
            <c:numRef>
              <c:f>'Pivot sheet 2'!$C$5:$C$9</c:f>
              <c:numCache>
                <c:formatCode>General</c:formatCode>
                <c:ptCount val="4"/>
                <c:pt idx="0">
                  <c:v>216</c:v>
                </c:pt>
                <c:pt idx="1">
                  <c:v>559</c:v>
                </c:pt>
                <c:pt idx="2">
                  <c:v>237</c:v>
                </c:pt>
                <c:pt idx="3">
                  <c:v>83</c:v>
                </c:pt>
              </c:numCache>
            </c:numRef>
          </c:val>
          <c:extLst>
            <c:ext xmlns:c16="http://schemas.microsoft.com/office/drawing/2014/chart" uri="{C3380CC4-5D6E-409C-BE32-E72D297353CC}">
              <c16:uniqueId val="{00000001-E07D-48B5-89A8-17C1D33278D5}"/>
            </c:ext>
          </c:extLst>
        </c:ser>
        <c:ser>
          <c:idx val="2"/>
          <c:order val="2"/>
          <c:tx>
            <c:strRef>
              <c:f>'Pivot sheet 2'!$D$3:$D$4</c:f>
              <c:strCache>
                <c:ptCount val="1"/>
                <c:pt idx="0">
                  <c:v>Prediabetes</c:v>
                </c:pt>
              </c:strCache>
            </c:strRef>
          </c:tx>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invertIfNegative val="0"/>
          <c:dLbls>
            <c:spPr>
              <a:solidFill>
                <a:srgbClr val="70AD47">
                  <a:shade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 2'!$A$5:$A$9</c:f>
              <c:strCache>
                <c:ptCount val="4"/>
                <c:pt idx="0">
                  <c:v>Normal Weight</c:v>
                </c:pt>
                <c:pt idx="1">
                  <c:v>Obesity</c:v>
                </c:pt>
                <c:pt idx="2">
                  <c:v>Overweight</c:v>
                </c:pt>
                <c:pt idx="3">
                  <c:v>Underweight</c:v>
                </c:pt>
              </c:strCache>
            </c:strRef>
          </c:cat>
          <c:val>
            <c:numRef>
              <c:f>'Pivot sheet 2'!$D$5:$D$9</c:f>
              <c:numCache>
                <c:formatCode>General</c:formatCode>
                <c:ptCount val="4"/>
                <c:pt idx="0">
                  <c:v>81</c:v>
                </c:pt>
                <c:pt idx="1">
                  <c:v>228</c:v>
                </c:pt>
                <c:pt idx="2">
                  <c:v>105</c:v>
                </c:pt>
                <c:pt idx="3">
                  <c:v>28</c:v>
                </c:pt>
              </c:numCache>
            </c:numRef>
          </c:val>
          <c:extLst>
            <c:ext xmlns:c16="http://schemas.microsoft.com/office/drawing/2014/chart" uri="{C3380CC4-5D6E-409C-BE32-E72D297353CC}">
              <c16:uniqueId val="{00000002-E07D-48B5-89A8-17C1D33278D5}"/>
            </c:ext>
          </c:extLst>
        </c:ser>
        <c:dLbls>
          <c:showLegendKey val="0"/>
          <c:showVal val="1"/>
          <c:showCatName val="0"/>
          <c:showSerName val="0"/>
          <c:showPercent val="0"/>
          <c:showBubbleSize val="0"/>
        </c:dLbls>
        <c:gapWidth val="84"/>
        <c:gapDepth val="53"/>
        <c:shape val="box"/>
        <c:axId val="261708048"/>
        <c:axId val="83917040"/>
        <c:axId val="0"/>
      </c:bar3DChart>
      <c:catAx>
        <c:axId val="26170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3917040"/>
        <c:crosses val="autoZero"/>
        <c:auto val="1"/>
        <c:lblAlgn val="ctr"/>
        <c:lblOffset val="100"/>
        <c:noMultiLvlLbl val="0"/>
      </c:catAx>
      <c:valAx>
        <c:axId val="83917040"/>
        <c:scaling>
          <c:orientation val="minMax"/>
        </c:scaling>
        <c:delete val="1"/>
        <c:axPos val="l"/>
        <c:numFmt formatCode="General" sourceLinked="1"/>
        <c:majorTickMark val="out"/>
        <c:minorTickMark val="none"/>
        <c:tickLblPos val="nextTo"/>
        <c:crossAx val="261708048"/>
        <c:crosses val="autoZero"/>
        <c:crossBetween val="between"/>
      </c:valAx>
      <c:spPr>
        <a:noFill/>
        <a:ln>
          <a:noFill/>
        </a:ln>
        <a:effectLst>
          <a:softEdge rad="3175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accent6">
          <a:shade val="15000"/>
        </a:schemeClr>
      </a:solidFill>
      <a:prstDash val="solid"/>
      <a:miter lim="800000"/>
    </a:ln>
    <a:effectLst>
      <a:glow rad="2286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2!PivotTable9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Chages</a:t>
            </a:r>
            <a:r>
              <a:rPr lang="en-US" b="0" cap="none" spc="0" baseline="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 by Wieght Status</a:t>
            </a:r>
            <a:endParaRPr lang="en-US"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 2'!$B$20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sheet 2'!$A$21:$A$25</c:f>
              <c:strCache>
                <c:ptCount val="4"/>
                <c:pt idx="0">
                  <c:v>Normal Weight</c:v>
                </c:pt>
                <c:pt idx="1">
                  <c:v>Obesity</c:v>
                </c:pt>
                <c:pt idx="2">
                  <c:v>Overweight</c:v>
                </c:pt>
                <c:pt idx="3">
                  <c:v>Underweight</c:v>
                </c:pt>
              </c:strCache>
            </c:strRef>
          </c:cat>
          <c:val>
            <c:numRef>
              <c:f>'Pivot sheet 2'!$B$21:$B$25</c:f>
              <c:numCache>
                <c:formatCode>"₹"\ #,##0</c:formatCode>
                <c:ptCount val="4"/>
                <c:pt idx="0">
                  <c:v>4330098.9900000049</c:v>
                </c:pt>
                <c:pt idx="1">
                  <c:v>20307101.010000046</c:v>
                </c:pt>
                <c:pt idx="2">
                  <c:v>5734722.7100000018</c:v>
                </c:pt>
                <c:pt idx="3">
                  <c:v>1220435.9000000001</c:v>
                </c:pt>
              </c:numCache>
            </c:numRef>
          </c:val>
          <c:smooth val="0"/>
          <c:extLst>
            <c:ext xmlns:c16="http://schemas.microsoft.com/office/drawing/2014/chart" uri="{C3380CC4-5D6E-409C-BE32-E72D297353CC}">
              <c16:uniqueId val="{00000000-259E-4721-871B-3C5A4CD3C8ED}"/>
            </c:ext>
          </c:extLst>
        </c:ser>
        <c:dLbls>
          <c:showLegendKey val="0"/>
          <c:showVal val="0"/>
          <c:showCatName val="0"/>
          <c:showSerName val="0"/>
          <c:showPercent val="0"/>
          <c:showBubbleSize val="0"/>
        </c:dLbls>
        <c:marker val="1"/>
        <c:smooth val="0"/>
        <c:axId val="104871104"/>
        <c:axId val="84023600"/>
      </c:lineChart>
      <c:catAx>
        <c:axId val="104871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4023600"/>
        <c:crosses val="autoZero"/>
        <c:auto val="1"/>
        <c:lblAlgn val="ctr"/>
        <c:lblOffset val="100"/>
        <c:noMultiLvlLbl val="0"/>
      </c:catAx>
      <c:valAx>
        <c:axId val="8402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87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solidFill>
      <a:round/>
    </a:ln>
    <a:effectLst>
      <a:glow rad="2286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2!PivotTable1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Heart Issues with Major surgeries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lumMod val="75000"/>
            </a:schemeClr>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cene3d>
          <a:camera prst="orthographicFront"/>
          <a:lightRig rig="threePt" dir="t"/>
        </a:scene3d>
        <a:sp3d>
          <a:bevelT w="152400" h="50800" prst="softRound"/>
        </a:sp3d>
      </c:spPr>
    </c:sideWall>
    <c:backWall>
      <c:thickness val="0"/>
      <c:spPr>
        <a:noFill/>
        <a:ln>
          <a:noFill/>
        </a:ln>
        <a:effectLst/>
        <a:scene3d>
          <a:camera prst="orthographicFront"/>
          <a:lightRig rig="threePt" dir="t"/>
        </a:scene3d>
        <a:sp3d>
          <a:bevelT w="152400" h="50800" prst="softRound"/>
        </a:sp3d>
      </c:spPr>
    </c:backWall>
    <c:plotArea>
      <c:layout/>
      <c:bar3DChart>
        <c:barDir val="col"/>
        <c:grouping val="percentStacked"/>
        <c:varyColors val="0"/>
        <c:ser>
          <c:idx val="0"/>
          <c:order val="0"/>
          <c:tx>
            <c:strRef>
              <c:f>'Pivot sheet 2'!$B$31:$B$32</c:f>
              <c:strCache>
                <c:ptCount val="1"/>
                <c:pt idx="0">
                  <c:v>No</c:v>
                </c:pt>
              </c:strCache>
            </c:strRef>
          </c:tx>
          <c:spPr>
            <a:solidFill>
              <a:schemeClr val="accent2">
                <a:lumMod val="75000"/>
              </a:schemeClr>
            </a:soli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2'!$A$33:$A$37</c:f>
              <c:strCache>
                <c:ptCount val="4"/>
                <c:pt idx="0">
                  <c:v>0</c:v>
                </c:pt>
                <c:pt idx="1">
                  <c:v>1</c:v>
                </c:pt>
                <c:pt idx="2">
                  <c:v>2</c:v>
                </c:pt>
                <c:pt idx="3">
                  <c:v>3</c:v>
                </c:pt>
              </c:strCache>
            </c:strRef>
          </c:cat>
          <c:val>
            <c:numRef>
              <c:f>'Pivot sheet 2'!$B$33:$B$37</c:f>
              <c:numCache>
                <c:formatCode>General</c:formatCode>
                <c:ptCount val="4"/>
                <c:pt idx="0">
                  <c:v>779</c:v>
                </c:pt>
                <c:pt idx="1">
                  <c:v>499</c:v>
                </c:pt>
                <c:pt idx="2">
                  <c:v>109</c:v>
                </c:pt>
                <c:pt idx="3">
                  <c:v>22</c:v>
                </c:pt>
              </c:numCache>
            </c:numRef>
          </c:val>
          <c:extLst>
            <c:ext xmlns:c16="http://schemas.microsoft.com/office/drawing/2014/chart" uri="{C3380CC4-5D6E-409C-BE32-E72D297353CC}">
              <c16:uniqueId val="{00000000-D8E9-4F7C-86E7-FADD1103E9A3}"/>
            </c:ext>
          </c:extLst>
        </c:ser>
        <c:ser>
          <c:idx val="1"/>
          <c:order val="1"/>
          <c:tx>
            <c:strRef>
              <c:f>'Pivot sheet 2'!$C$31:$C$32</c:f>
              <c:strCache>
                <c:ptCount val="1"/>
                <c:pt idx="0">
                  <c:v>Yes</c:v>
                </c:pt>
              </c:strCache>
            </c:strRef>
          </c:tx>
          <c:spPr>
            <a:solidFill>
              <a:schemeClr val="accent6">
                <a:lumMod val="75000"/>
              </a:schemeClr>
            </a:soli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2'!$A$33:$A$37</c:f>
              <c:strCache>
                <c:ptCount val="4"/>
                <c:pt idx="0">
                  <c:v>0</c:v>
                </c:pt>
                <c:pt idx="1">
                  <c:v>1</c:v>
                </c:pt>
                <c:pt idx="2">
                  <c:v>2</c:v>
                </c:pt>
                <c:pt idx="3">
                  <c:v>3</c:v>
                </c:pt>
              </c:strCache>
            </c:strRef>
          </c:cat>
          <c:val>
            <c:numRef>
              <c:f>'Pivot sheet 2'!$C$33:$C$37</c:f>
              <c:numCache>
                <c:formatCode>General</c:formatCode>
                <c:ptCount val="4"/>
                <c:pt idx="0">
                  <c:v>295</c:v>
                </c:pt>
                <c:pt idx="1">
                  <c:v>466</c:v>
                </c:pt>
                <c:pt idx="2">
                  <c:v>165</c:v>
                </c:pt>
              </c:numCache>
            </c:numRef>
          </c:val>
          <c:extLst>
            <c:ext xmlns:c16="http://schemas.microsoft.com/office/drawing/2014/chart" uri="{C3380CC4-5D6E-409C-BE32-E72D297353CC}">
              <c16:uniqueId val="{00000001-D8E9-4F7C-86E7-FADD1103E9A3}"/>
            </c:ext>
          </c:extLst>
        </c:ser>
        <c:dLbls>
          <c:showLegendKey val="0"/>
          <c:showVal val="1"/>
          <c:showCatName val="0"/>
          <c:showSerName val="0"/>
          <c:showPercent val="0"/>
          <c:showBubbleSize val="0"/>
        </c:dLbls>
        <c:gapWidth val="150"/>
        <c:shape val="box"/>
        <c:axId val="778928463"/>
        <c:axId val="2090921743"/>
        <c:axId val="0"/>
      </c:bar3DChart>
      <c:catAx>
        <c:axId val="77892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921743"/>
        <c:crosses val="autoZero"/>
        <c:auto val="1"/>
        <c:lblAlgn val="ctr"/>
        <c:lblOffset val="100"/>
        <c:noMultiLvlLbl val="0"/>
      </c:catAx>
      <c:valAx>
        <c:axId val="2090921743"/>
        <c:scaling>
          <c:orientation val="minMax"/>
        </c:scaling>
        <c:delete val="0"/>
        <c:axPos val="l"/>
        <c:majorGridlines>
          <c:spPr>
            <a:ln w="9525" cap="flat" cmpd="sng" algn="ctr">
              <a:solidFill>
                <a:schemeClr val="tx1">
                  <a:lumMod val="15000"/>
                  <a:lumOff val="85000"/>
                </a:schemeClr>
              </a:solidFill>
              <a:round/>
            </a:ln>
            <a:effectLst>
              <a:innerShdw blurRad="63500" dist="50800">
                <a:prstClr val="black">
                  <a:alpha val="50000"/>
                </a:prstClr>
              </a:innerShdw>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78928463"/>
        <c:crosses val="autoZero"/>
        <c:crossBetween val="between"/>
      </c:valAx>
      <c:spPr>
        <a:solidFill>
          <a:schemeClr val="accent6">
            <a:lumMod val="60000"/>
            <a:lumOff val="40000"/>
          </a:schemeClr>
        </a:solidFill>
        <a:ln>
          <a:noFill/>
        </a:ln>
        <a:effectLst/>
        <a:scene3d>
          <a:camera prst="orthographicFront"/>
          <a:lightRig rig="threePt" dir="t"/>
        </a:scene3d>
        <a:sp3d>
          <a:bevelT prst="angle"/>
        </a:sp3d>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tx1"/>
      </a:solidFill>
      <a:prstDash val="solid"/>
      <a:miter lim="800000"/>
    </a:ln>
    <a:effectLst>
      <a:glow rad="1397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ln>
                  <a:solidFill>
                    <a:schemeClr val="tx1"/>
                  </a:solidFill>
                </a:ln>
                <a:solidFill>
                  <a:schemeClr val="tx1"/>
                </a:solidFill>
                <a:effectLst>
                  <a:glow rad="63500">
                    <a:schemeClr val="accent1">
                      <a:satMod val="175000"/>
                      <a:alpha val="40000"/>
                    </a:schemeClr>
                  </a:glow>
                </a:effectLst>
              </a:rPr>
              <a:t>Age wise Major Surgeris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xVal>
            <c:numRef>
              <c:f>'Healthcare 6'!$H$2:$H$2336</c:f>
              <c:numCache>
                <c:formatCode>General</c:formatCode>
                <c:ptCount val="2335"/>
                <c:pt idx="0">
                  <c:v>0</c:v>
                </c:pt>
                <c:pt idx="1">
                  <c:v>0</c:v>
                </c:pt>
                <c:pt idx="2">
                  <c:v>2</c:v>
                </c:pt>
                <c:pt idx="3">
                  <c:v>0</c:v>
                </c:pt>
                <c:pt idx="4">
                  <c:v>0</c:v>
                </c:pt>
                <c:pt idx="5">
                  <c:v>0</c:v>
                </c:pt>
                <c:pt idx="6">
                  <c:v>0</c:v>
                </c:pt>
                <c:pt idx="7">
                  <c:v>3</c:v>
                </c:pt>
                <c:pt idx="8">
                  <c:v>1</c:v>
                </c:pt>
                <c:pt idx="9">
                  <c:v>0</c:v>
                </c:pt>
                <c:pt idx="10">
                  <c:v>2</c:v>
                </c:pt>
                <c:pt idx="11">
                  <c:v>0</c:v>
                </c:pt>
                <c:pt idx="12">
                  <c:v>0</c:v>
                </c:pt>
                <c:pt idx="13">
                  <c:v>0</c:v>
                </c:pt>
                <c:pt idx="14">
                  <c:v>2</c:v>
                </c:pt>
                <c:pt idx="15">
                  <c:v>0</c:v>
                </c:pt>
                <c:pt idx="16">
                  <c:v>3</c:v>
                </c:pt>
                <c:pt idx="17">
                  <c:v>1</c:v>
                </c:pt>
                <c:pt idx="18">
                  <c:v>1</c:v>
                </c:pt>
                <c:pt idx="19">
                  <c:v>0</c:v>
                </c:pt>
                <c:pt idx="20">
                  <c:v>2</c:v>
                </c:pt>
                <c:pt idx="21">
                  <c:v>2</c:v>
                </c:pt>
                <c:pt idx="22">
                  <c:v>3</c:v>
                </c:pt>
                <c:pt idx="23">
                  <c:v>2</c:v>
                </c:pt>
                <c:pt idx="24">
                  <c:v>2</c:v>
                </c:pt>
                <c:pt idx="25">
                  <c:v>3</c:v>
                </c:pt>
                <c:pt idx="26">
                  <c:v>0</c:v>
                </c:pt>
                <c:pt idx="27">
                  <c:v>1</c:v>
                </c:pt>
                <c:pt idx="28">
                  <c:v>2</c:v>
                </c:pt>
                <c:pt idx="29">
                  <c:v>0</c:v>
                </c:pt>
                <c:pt idx="30">
                  <c:v>0</c:v>
                </c:pt>
                <c:pt idx="31">
                  <c:v>0</c:v>
                </c:pt>
                <c:pt idx="32">
                  <c:v>0</c:v>
                </c:pt>
                <c:pt idx="33">
                  <c:v>0</c:v>
                </c:pt>
                <c:pt idx="34">
                  <c:v>1</c:v>
                </c:pt>
                <c:pt idx="35">
                  <c:v>0</c:v>
                </c:pt>
                <c:pt idx="36">
                  <c:v>0</c:v>
                </c:pt>
                <c:pt idx="37">
                  <c:v>0</c:v>
                </c:pt>
                <c:pt idx="38">
                  <c:v>0</c:v>
                </c:pt>
                <c:pt idx="39">
                  <c:v>1</c:v>
                </c:pt>
                <c:pt idx="40">
                  <c:v>1</c:v>
                </c:pt>
                <c:pt idx="41">
                  <c:v>0</c:v>
                </c:pt>
                <c:pt idx="42">
                  <c:v>0</c:v>
                </c:pt>
                <c:pt idx="43">
                  <c:v>0</c:v>
                </c:pt>
                <c:pt idx="44">
                  <c:v>1</c:v>
                </c:pt>
                <c:pt idx="45">
                  <c:v>1</c:v>
                </c:pt>
                <c:pt idx="46">
                  <c:v>2</c:v>
                </c:pt>
                <c:pt idx="47">
                  <c:v>0</c:v>
                </c:pt>
                <c:pt idx="48">
                  <c:v>2</c:v>
                </c:pt>
                <c:pt idx="49">
                  <c:v>2</c:v>
                </c:pt>
                <c:pt idx="50">
                  <c:v>1</c:v>
                </c:pt>
                <c:pt idx="51">
                  <c:v>0</c:v>
                </c:pt>
                <c:pt idx="52">
                  <c:v>1</c:v>
                </c:pt>
                <c:pt idx="53">
                  <c:v>0</c:v>
                </c:pt>
                <c:pt idx="54">
                  <c:v>0</c:v>
                </c:pt>
                <c:pt idx="55">
                  <c:v>1</c:v>
                </c:pt>
                <c:pt idx="56">
                  <c:v>2</c:v>
                </c:pt>
                <c:pt idx="57">
                  <c:v>0</c:v>
                </c:pt>
                <c:pt idx="58">
                  <c:v>0</c:v>
                </c:pt>
                <c:pt idx="59">
                  <c:v>0</c:v>
                </c:pt>
                <c:pt idx="60">
                  <c:v>1</c:v>
                </c:pt>
                <c:pt idx="61">
                  <c:v>0</c:v>
                </c:pt>
                <c:pt idx="62">
                  <c:v>0</c:v>
                </c:pt>
                <c:pt idx="63">
                  <c:v>0</c:v>
                </c:pt>
                <c:pt idx="64">
                  <c:v>1</c:v>
                </c:pt>
                <c:pt idx="65">
                  <c:v>2</c:v>
                </c:pt>
                <c:pt idx="66">
                  <c:v>1</c:v>
                </c:pt>
                <c:pt idx="67">
                  <c:v>1</c:v>
                </c:pt>
                <c:pt idx="68">
                  <c:v>0</c:v>
                </c:pt>
                <c:pt idx="69">
                  <c:v>0</c:v>
                </c:pt>
                <c:pt idx="70">
                  <c:v>1</c:v>
                </c:pt>
                <c:pt idx="71">
                  <c:v>2</c:v>
                </c:pt>
                <c:pt idx="72">
                  <c:v>2</c:v>
                </c:pt>
                <c:pt idx="73">
                  <c:v>0</c:v>
                </c:pt>
                <c:pt idx="74">
                  <c:v>1</c:v>
                </c:pt>
                <c:pt idx="75">
                  <c:v>1</c:v>
                </c:pt>
                <c:pt idx="76">
                  <c:v>0</c:v>
                </c:pt>
                <c:pt idx="77">
                  <c:v>0</c:v>
                </c:pt>
                <c:pt idx="78">
                  <c:v>0</c:v>
                </c:pt>
                <c:pt idx="79">
                  <c:v>0</c:v>
                </c:pt>
                <c:pt idx="80">
                  <c:v>1</c:v>
                </c:pt>
                <c:pt idx="81">
                  <c:v>0</c:v>
                </c:pt>
                <c:pt idx="82">
                  <c:v>1</c:v>
                </c:pt>
                <c:pt idx="83">
                  <c:v>1</c:v>
                </c:pt>
                <c:pt idx="84">
                  <c:v>2</c:v>
                </c:pt>
                <c:pt idx="85">
                  <c:v>2</c:v>
                </c:pt>
                <c:pt idx="86">
                  <c:v>1</c:v>
                </c:pt>
                <c:pt idx="87">
                  <c:v>0</c:v>
                </c:pt>
                <c:pt idx="88">
                  <c:v>1</c:v>
                </c:pt>
                <c:pt idx="89">
                  <c:v>1</c:v>
                </c:pt>
                <c:pt idx="90">
                  <c:v>1</c:v>
                </c:pt>
                <c:pt idx="91">
                  <c:v>0</c:v>
                </c:pt>
                <c:pt idx="92">
                  <c:v>2</c:v>
                </c:pt>
                <c:pt idx="93">
                  <c:v>0</c:v>
                </c:pt>
                <c:pt idx="94">
                  <c:v>2</c:v>
                </c:pt>
                <c:pt idx="95">
                  <c:v>1</c:v>
                </c:pt>
                <c:pt idx="96">
                  <c:v>0</c:v>
                </c:pt>
                <c:pt idx="97">
                  <c:v>2</c:v>
                </c:pt>
                <c:pt idx="98">
                  <c:v>0</c:v>
                </c:pt>
                <c:pt idx="99">
                  <c:v>0</c:v>
                </c:pt>
                <c:pt idx="100">
                  <c:v>0</c:v>
                </c:pt>
                <c:pt idx="101">
                  <c:v>0</c:v>
                </c:pt>
                <c:pt idx="102">
                  <c:v>1</c:v>
                </c:pt>
                <c:pt idx="103">
                  <c:v>0</c:v>
                </c:pt>
                <c:pt idx="104">
                  <c:v>1</c:v>
                </c:pt>
                <c:pt idx="105">
                  <c:v>2</c:v>
                </c:pt>
                <c:pt idx="106">
                  <c:v>0</c:v>
                </c:pt>
                <c:pt idx="107">
                  <c:v>0</c:v>
                </c:pt>
                <c:pt idx="108">
                  <c:v>1</c:v>
                </c:pt>
                <c:pt idx="109">
                  <c:v>1</c:v>
                </c:pt>
                <c:pt idx="110">
                  <c:v>0</c:v>
                </c:pt>
                <c:pt idx="111">
                  <c:v>1</c:v>
                </c:pt>
                <c:pt idx="112">
                  <c:v>0</c:v>
                </c:pt>
                <c:pt idx="113">
                  <c:v>1</c:v>
                </c:pt>
                <c:pt idx="114">
                  <c:v>2</c:v>
                </c:pt>
                <c:pt idx="115">
                  <c:v>0</c:v>
                </c:pt>
                <c:pt idx="116">
                  <c:v>1</c:v>
                </c:pt>
                <c:pt idx="117">
                  <c:v>0</c:v>
                </c:pt>
                <c:pt idx="118">
                  <c:v>0</c:v>
                </c:pt>
                <c:pt idx="119">
                  <c:v>1</c:v>
                </c:pt>
                <c:pt idx="120">
                  <c:v>0</c:v>
                </c:pt>
                <c:pt idx="121">
                  <c:v>0</c:v>
                </c:pt>
                <c:pt idx="122">
                  <c:v>2</c:v>
                </c:pt>
                <c:pt idx="123">
                  <c:v>0</c:v>
                </c:pt>
                <c:pt idx="124">
                  <c:v>0</c:v>
                </c:pt>
                <c:pt idx="125">
                  <c:v>1</c:v>
                </c:pt>
                <c:pt idx="126">
                  <c:v>0</c:v>
                </c:pt>
                <c:pt idx="127">
                  <c:v>0</c:v>
                </c:pt>
                <c:pt idx="128">
                  <c:v>0</c:v>
                </c:pt>
                <c:pt idx="129">
                  <c:v>0</c:v>
                </c:pt>
                <c:pt idx="130">
                  <c:v>0</c:v>
                </c:pt>
                <c:pt idx="131">
                  <c:v>0</c:v>
                </c:pt>
                <c:pt idx="132">
                  <c:v>1</c:v>
                </c:pt>
                <c:pt idx="133">
                  <c:v>0</c:v>
                </c:pt>
                <c:pt idx="134">
                  <c:v>1</c:v>
                </c:pt>
                <c:pt idx="135">
                  <c:v>1</c:v>
                </c:pt>
                <c:pt idx="136">
                  <c:v>1</c:v>
                </c:pt>
                <c:pt idx="137">
                  <c:v>0</c:v>
                </c:pt>
                <c:pt idx="138">
                  <c:v>0</c:v>
                </c:pt>
                <c:pt idx="139">
                  <c:v>0</c:v>
                </c:pt>
                <c:pt idx="140">
                  <c:v>1</c:v>
                </c:pt>
                <c:pt idx="141">
                  <c:v>0</c:v>
                </c:pt>
                <c:pt idx="142">
                  <c:v>0</c:v>
                </c:pt>
                <c:pt idx="143">
                  <c:v>1</c:v>
                </c:pt>
                <c:pt idx="144">
                  <c:v>0</c:v>
                </c:pt>
                <c:pt idx="145">
                  <c:v>2</c:v>
                </c:pt>
                <c:pt idx="146">
                  <c:v>0</c:v>
                </c:pt>
                <c:pt idx="147">
                  <c:v>0</c:v>
                </c:pt>
                <c:pt idx="148">
                  <c:v>0</c:v>
                </c:pt>
                <c:pt idx="149">
                  <c:v>0</c:v>
                </c:pt>
                <c:pt idx="150">
                  <c:v>1</c:v>
                </c:pt>
                <c:pt idx="151">
                  <c:v>0</c:v>
                </c:pt>
                <c:pt idx="152">
                  <c:v>2</c:v>
                </c:pt>
                <c:pt idx="153">
                  <c:v>1</c:v>
                </c:pt>
                <c:pt idx="154">
                  <c:v>1</c:v>
                </c:pt>
                <c:pt idx="155">
                  <c:v>1</c:v>
                </c:pt>
                <c:pt idx="156">
                  <c:v>1</c:v>
                </c:pt>
                <c:pt idx="157">
                  <c:v>0</c:v>
                </c:pt>
                <c:pt idx="158">
                  <c:v>1</c:v>
                </c:pt>
                <c:pt idx="159">
                  <c:v>2</c:v>
                </c:pt>
                <c:pt idx="160">
                  <c:v>0</c:v>
                </c:pt>
                <c:pt idx="161">
                  <c:v>0</c:v>
                </c:pt>
                <c:pt idx="162">
                  <c:v>1</c:v>
                </c:pt>
                <c:pt idx="163">
                  <c:v>0</c:v>
                </c:pt>
                <c:pt idx="164">
                  <c:v>1</c:v>
                </c:pt>
                <c:pt idx="165">
                  <c:v>1</c:v>
                </c:pt>
                <c:pt idx="166">
                  <c:v>1</c:v>
                </c:pt>
                <c:pt idx="167">
                  <c:v>0</c:v>
                </c:pt>
                <c:pt idx="168">
                  <c:v>0</c:v>
                </c:pt>
                <c:pt idx="169">
                  <c:v>2</c:v>
                </c:pt>
                <c:pt idx="170">
                  <c:v>1</c:v>
                </c:pt>
                <c:pt idx="171">
                  <c:v>0</c:v>
                </c:pt>
                <c:pt idx="172">
                  <c:v>1</c:v>
                </c:pt>
                <c:pt idx="173">
                  <c:v>0</c:v>
                </c:pt>
                <c:pt idx="174">
                  <c:v>1</c:v>
                </c:pt>
                <c:pt idx="175">
                  <c:v>1</c:v>
                </c:pt>
                <c:pt idx="176">
                  <c:v>0</c:v>
                </c:pt>
                <c:pt idx="177">
                  <c:v>0</c:v>
                </c:pt>
                <c:pt idx="178">
                  <c:v>0</c:v>
                </c:pt>
                <c:pt idx="179">
                  <c:v>1</c:v>
                </c:pt>
                <c:pt idx="180">
                  <c:v>1</c:v>
                </c:pt>
                <c:pt idx="181">
                  <c:v>2</c:v>
                </c:pt>
                <c:pt idx="182">
                  <c:v>1</c:v>
                </c:pt>
                <c:pt idx="183">
                  <c:v>0</c:v>
                </c:pt>
                <c:pt idx="184">
                  <c:v>2</c:v>
                </c:pt>
                <c:pt idx="185">
                  <c:v>2</c:v>
                </c:pt>
                <c:pt idx="186">
                  <c:v>1</c:v>
                </c:pt>
                <c:pt idx="187">
                  <c:v>2</c:v>
                </c:pt>
                <c:pt idx="188">
                  <c:v>0</c:v>
                </c:pt>
                <c:pt idx="189">
                  <c:v>1</c:v>
                </c:pt>
                <c:pt idx="190">
                  <c:v>1</c:v>
                </c:pt>
                <c:pt idx="191">
                  <c:v>0</c:v>
                </c:pt>
                <c:pt idx="192">
                  <c:v>1</c:v>
                </c:pt>
                <c:pt idx="193">
                  <c:v>1</c:v>
                </c:pt>
                <c:pt idx="194">
                  <c:v>1</c:v>
                </c:pt>
                <c:pt idx="195">
                  <c:v>1</c:v>
                </c:pt>
                <c:pt idx="196">
                  <c:v>0</c:v>
                </c:pt>
                <c:pt idx="197">
                  <c:v>0</c:v>
                </c:pt>
                <c:pt idx="198">
                  <c:v>1</c:v>
                </c:pt>
                <c:pt idx="199">
                  <c:v>1</c:v>
                </c:pt>
                <c:pt idx="200">
                  <c:v>1</c:v>
                </c:pt>
                <c:pt idx="201">
                  <c:v>0</c:v>
                </c:pt>
                <c:pt idx="202">
                  <c:v>1</c:v>
                </c:pt>
                <c:pt idx="203">
                  <c:v>0</c:v>
                </c:pt>
                <c:pt idx="204">
                  <c:v>0</c:v>
                </c:pt>
                <c:pt idx="205">
                  <c:v>1</c:v>
                </c:pt>
                <c:pt idx="206">
                  <c:v>0</c:v>
                </c:pt>
                <c:pt idx="207">
                  <c:v>0</c:v>
                </c:pt>
                <c:pt idx="208">
                  <c:v>0</c:v>
                </c:pt>
                <c:pt idx="209">
                  <c:v>1</c:v>
                </c:pt>
                <c:pt idx="210">
                  <c:v>2</c:v>
                </c:pt>
                <c:pt idx="211">
                  <c:v>0</c:v>
                </c:pt>
                <c:pt idx="212">
                  <c:v>1</c:v>
                </c:pt>
                <c:pt idx="213">
                  <c:v>2</c:v>
                </c:pt>
                <c:pt idx="214">
                  <c:v>1</c:v>
                </c:pt>
                <c:pt idx="215">
                  <c:v>2</c:v>
                </c:pt>
                <c:pt idx="216">
                  <c:v>1</c:v>
                </c:pt>
                <c:pt idx="217">
                  <c:v>0</c:v>
                </c:pt>
                <c:pt idx="218">
                  <c:v>1</c:v>
                </c:pt>
                <c:pt idx="219">
                  <c:v>1</c:v>
                </c:pt>
                <c:pt idx="220">
                  <c:v>0</c:v>
                </c:pt>
                <c:pt idx="221">
                  <c:v>1</c:v>
                </c:pt>
                <c:pt idx="222">
                  <c:v>0</c:v>
                </c:pt>
                <c:pt idx="223">
                  <c:v>1</c:v>
                </c:pt>
                <c:pt idx="224">
                  <c:v>0</c:v>
                </c:pt>
                <c:pt idx="225">
                  <c:v>1</c:v>
                </c:pt>
                <c:pt idx="226">
                  <c:v>1</c:v>
                </c:pt>
                <c:pt idx="227">
                  <c:v>0</c:v>
                </c:pt>
                <c:pt idx="228">
                  <c:v>1</c:v>
                </c:pt>
                <c:pt idx="229">
                  <c:v>1</c:v>
                </c:pt>
                <c:pt idx="230">
                  <c:v>1</c:v>
                </c:pt>
                <c:pt idx="231">
                  <c:v>1</c:v>
                </c:pt>
                <c:pt idx="232">
                  <c:v>1</c:v>
                </c:pt>
                <c:pt idx="233">
                  <c:v>0</c:v>
                </c:pt>
                <c:pt idx="234">
                  <c:v>1</c:v>
                </c:pt>
                <c:pt idx="235">
                  <c:v>0</c:v>
                </c:pt>
                <c:pt idx="236">
                  <c:v>1</c:v>
                </c:pt>
                <c:pt idx="237">
                  <c:v>0</c:v>
                </c:pt>
                <c:pt idx="238">
                  <c:v>1</c:v>
                </c:pt>
                <c:pt idx="239">
                  <c:v>1</c:v>
                </c:pt>
                <c:pt idx="240">
                  <c:v>1</c:v>
                </c:pt>
                <c:pt idx="241">
                  <c:v>1</c:v>
                </c:pt>
                <c:pt idx="242">
                  <c:v>1</c:v>
                </c:pt>
                <c:pt idx="243">
                  <c:v>1</c:v>
                </c:pt>
                <c:pt idx="244">
                  <c:v>0</c:v>
                </c:pt>
                <c:pt idx="245">
                  <c:v>1</c:v>
                </c:pt>
                <c:pt idx="246">
                  <c:v>0</c:v>
                </c:pt>
                <c:pt idx="247">
                  <c:v>0</c:v>
                </c:pt>
                <c:pt idx="248">
                  <c:v>0</c:v>
                </c:pt>
                <c:pt idx="249">
                  <c:v>2</c:v>
                </c:pt>
                <c:pt idx="250">
                  <c:v>0</c:v>
                </c:pt>
                <c:pt idx="251">
                  <c:v>2</c:v>
                </c:pt>
                <c:pt idx="252">
                  <c:v>1</c:v>
                </c:pt>
                <c:pt idx="253">
                  <c:v>2</c:v>
                </c:pt>
                <c:pt idx="254">
                  <c:v>0</c:v>
                </c:pt>
                <c:pt idx="255">
                  <c:v>1</c:v>
                </c:pt>
                <c:pt idx="256">
                  <c:v>1</c:v>
                </c:pt>
                <c:pt idx="257">
                  <c:v>1</c:v>
                </c:pt>
                <c:pt idx="258">
                  <c:v>1</c:v>
                </c:pt>
                <c:pt idx="259">
                  <c:v>1</c:v>
                </c:pt>
                <c:pt idx="260">
                  <c:v>0</c:v>
                </c:pt>
                <c:pt idx="261">
                  <c:v>2</c:v>
                </c:pt>
                <c:pt idx="262">
                  <c:v>0</c:v>
                </c:pt>
                <c:pt idx="263">
                  <c:v>2</c:v>
                </c:pt>
                <c:pt idx="264">
                  <c:v>1</c:v>
                </c:pt>
                <c:pt idx="265">
                  <c:v>0</c:v>
                </c:pt>
                <c:pt idx="266">
                  <c:v>0</c:v>
                </c:pt>
                <c:pt idx="267">
                  <c:v>1</c:v>
                </c:pt>
                <c:pt idx="268">
                  <c:v>0</c:v>
                </c:pt>
                <c:pt idx="269">
                  <c:v>0</c:v>
                </c:pt>
                <c:pt idx="270">
                  <c:v>0</c:v>
                </c:pt>
                <c:pt idx="271">
                  <c:v>1</c:v>
                </c:pt>
                <c:pt idx="272">
                  <c:v>0</c:v>
                </c:pt>
                <c:pt idx="273">
                  <c:v>0</c:v>
                </c:pt>
                <c:pt idx="274">
                  <c:v>1</c:v>
                </c:pt>
                <c:pt idx="275">
                  <c:v>0</c:v>
                </c:pt>
                <c:pt idx="276">
                  <c:v>2</c:v>
                </c:pt>
                <c:pt idx="277">
                  <c:v>0</c:v>
                </c:pt>
                <c:pt idx="278">
                  <c:v>0</c:v>
                </c:pt>
                <c:pt idx="279">
                  <c:v>0</c:v>
                </c:pt>
                <c:pt idx="280">
                  <c:v>0</c:v>
                </c:pt>
                <c:pt idx="281">
                  <c:v>0</c:v>
                </c:pt>
                <c:pt idx="282">
                  <c:v>1</c:v>
                </c:pt>
                <c:pt idx="283">
                  <c:v>0</c:v>
                </c:pt>
                <c:pt idx="284">
                  <c:v>0</c:v>
                </c:pt>
                <c:pt idx="285">
                  <c:v>0</c:v>
                </c:pt>
                <c:pt idx="286">
                  <c:v>2</c:v>
                </c:pt>
                <c:pt idx="287">
                  <c:v>1</c:v>
                </c:pt>
                <c:pt idx="288">
                  <c:v>1</c:v>
                </c:pt>
                <c:pt idx="289">
                  <c:v>0</c:v>
                </c:pt>
                <c:pt idx="290">
                  <c:v>1</c:v>
                </c:pt>
                <c:pt idx="291">
                  <c:v>0</c:v>
                </c:pt>
                <c:pt idx="292">
                  <c:v>1</c:v>
                </c:pt>
                <c:pt idx="293">
                  <c:v>2</c:v>
                </c:pt>
                <c:pt idx="294">
                  <c:v>1</c:v>
                </c:pt>
                <c:pt idx="295">
                  <c:v>1</c:v>
                </c:pt>
                <c:pt idx="296">
                  <c:v>0</c:v>
                </c:pt>
                <c:pt idx="297">
                  <c:v>0</c:v>
                </c:pt>
                <c:pt idx="298">
                  <c:v>1</c:v>
                </c:pt>
                <c:pt idx="299">
                  <c:v>0</c:v>
                </c:pt>
                <c:pt idx="300">
                  <c:v>1</c:v>
                </c:pt>
                <c:pt idx="301">
                  <c:v>0</c:v>
                </c:pt>
                <c:pt idx="302">
                  <c:v>2</c:v>
                </c:pt>
                <c:pt idx="303">
                  <c:v>1</c:v>
                </c:pt>
                <c:pt idx="304">
                  <c:v>2</c:v>
                </c:pt>
                <c:pt idx="305">
                  <c:v>1</c:v>
                </c:pt>
                <c:pt idx="306">
                  <c:v>1</c:v>
                </c:pt>
                <c:pt idx="307">
                  <c:v>0</c:v>
                </c:pt>
                <c:pt idx="308">
                  <c:v>2</c:v>
                </c:pt>
                <c:pt idx="309">
                  <c:v>1</c:v>
                </c:pt>
                <c:pt idx="310">
                  <c:v>1</c:v>
                </c:pt>
                <c:pt idx="311">
                  <c:v>1</c:v>
                </c:pt>
                <c:pt idx="312">
                  <c:v>0</c:v>
                </c:pt>
                <c:pt idx="313">
                  <c:v>1</c:v>
                </c:pt>
                <c:pt idx="314">
                  <c:v>1</c:v>
                </c:pt>
                <c:pt idx="315">
                  <c:v>2</c:v>
                </c:pt>
                <c:pt idx="316">
                  <c:v>0</c:v>
                </c:pt>
                <c:pt idx="317">
                  <c:v>1</c:v>
                </c:pt>
                <c:pt idx="318">
                  <c:v>3</c:v>
                </c:pt>
                <c:pt idx="319">
                  <c:v>0</c:v>
                </c:pt>
                <c:pt idx="320">
                  <c:v>1</c:v>
                </c:pt>
                <c:pt idx="321">
                  <c:v>0</c:v>
                </c:pt>
                <c:pt idx="322">
                  <c:v>0</c:v>
                </c:pt>
                <c:pt idx="323">
                  <c:v>0</c:v>
                </c:pt>
                <c:pt idx="324">
                  <c:v>0</c:v>
                </c:pt>
                <c:pt idx="325">
                  <c:v>1</c:v>
                </c:pt>
                <c:pt idx="326">
                  <c:v>1</c:v>
                </c:pt>
                <c:pt idx="327">
                  <c:v>0</c:v>
                </c:pt>
                <c:pt idx="328">
                  <c:v>0</c:v>
                </c:pt>
                <c:pt idx="329">
                  <c:v>0</c:v>
                </c:pt>
                <c:pt idx="330">
                  <c:v>1</c:v>
                </c:pt>
                <c:pt idx="331">
                  <c:v>2</c:v>
                </c:pt>
                <c:pt idx="332">
                  <c:v>1</c:v>
                </c:pt>
                <c:pt idx="333">
                  <c:v>1</c:v>
                </c:pt>
                <c:pt idx="334">
                  <c:v>2</c:v>
                </c:pt>
                <c:pt idx="335">
                  <c:v>1</c:v>
                </c:pt>
                <c:pt idx="336">
                  <c:v>0</c:v>
                </c:pt>
                <c:pt idx="337">
                  <c:v>3</c:v>
                </c:pt>
                <c:pt idx="338">
                  <c:v>0</c:v>
                </c:pt>
                <c:pt idx="339">
                  <c:v>1</c:v>
                </c:pt>
                <c:pt idx="340">
                  <c:v>0</c:v>
                </c:pt>
                <c:pt idx="341">
                  <c:v>2</c:v>
                </c:pt>
                <c:pt idx="342">
                  <c:v>0</c:v>
                </c:pt>
                <c:pt idx="343">
                  <c:v>0</c:v>
                </c:pt>
                <c:pt idx="344">
                  <c:v>1</c:v>
                </c:pt>
                <c:pt idx="345">
                  <c:v>1</c:v>
                </c:pt>
                <c:pt idx="346">
                  <c:v>2</c:v>
                </c:pt>
                <c:pt idx="347">
                  <c:v>0</c:v>
                </c:pt>
                <c:pt idx="348">
                  <c:v>2</c:v>
                </c:pt>
                <c:pt idx="349">
                  <c:v>0</c:v>
                </c:pt>
                <c:pt idx="350">
                  <c:v>0</c:v>
                </c:pt>
                <c:pt idx="351">
                  <c:v>0</c:v>
                </c:pt>
                <c:pt idx="352">
                  <c:v>0</c:v>
                </c:pt>
                <c:pt idx="353">
                  <c:v>0</c:v>
                </c:pt>
                <c:pt idx="354">
                  <c:v>0</c:v>
                </c:pt>
                <c:pt idx="355">
                  <c:v>1</c:v>
                </c:pt>
                <c:pt idx="356">
                  <c:v>0</c:v>
                </c:pt>
                <c:pt idx="357">
                  <c:v>0</c:v>
                </c:pt>
                <c:pt idx="358">
                  <c:v>0</c:v>
                </c:pt>
                <c:pt idx="359">
                  <c:v>0</c:v>
                </c:pt>
                <c:pt idx="360">
                  <c:v>2</c:v>
                </c:pt>
                <c:pt idx="361">
                  <c:v>0</c:v>
                </c:pt>
                <c:pt idx="362">
                  <c:v>0</c:v>
                </c:pt>
                <c:pt idx="363">
                  <c:v>0</c:v>
                </c:pt>
                <c:pt idx="364">
                  <c:v>0</c:v>
                </c:pt>
                <c:pt idx="365">
                  <c:v>0</c:v>
                </c:pt>
                <c:pt idx="366">
                  <c:v>1</c:v>
                </c:pt>
                <c:pt idx="367">
                  <c:v>1</c:v>
                </c:pt>
                <c:pt idx="368">
                  <c:v>1</c:v>
                </c:pt>
                <c:pt idx="369">
                  <c:v>1</c:v>
                </c:pt>
                <c:pt idx="370">
                  <c:v>0</c:v>
                </c:pt>
                <c:pt idx="371">
                  <c:v>1</c:v>
                </c:pt>
                <c:pt idx="372">
                  <c:v>0</c:v>
                </c:pt>
                <c:pt idx="373">
                  <c:v>0</c:v>
                </c:pt>
                <c:pt idx="374">
                  <c:v>0</c:v>
                </c:pt>
                <c:pt idx="375">
                  <c:v>1</c:v>
                </c:pt>
                <c:pt idx="376">
                  <c:v>1</c:v>
                </c:pt>
                <c:pt idx="377">
                  <c:v>0</c:v>
                </c:pt>
                <c:pt idx="378">
                  <c:v>0</c:v>
                </c:pt>
                <c:pt idx="379">
                  <c:v>0</c:v>
                </c:pt>
                <c:pt idx="380">
                  <c:v>2</c:v>
                </c:pt>
                <c:pt idx="381">
                  <c:v>0</c:v>
                </c:pt>
                <c:pt idx="382">
                  <c:v>0</c:v>
                </c:pt>
                <c:pt idx="383">
                  <c:v>3</c:v>
                </c:pt>
                <c:pt idx="384">
                  <c:v>0</c:v>
                </c:pt>
                <c:pt idx="385">
                  <c:v>2</c:v>
                </c:pt>
                <c:pt idx="386">
                  <c:v>0</c:v>
                </c:pt>
                <c:pt idx="387">
                  <c:v>3</c:v>
                </c:pt>
                <c:pt idx="388">
                  <c:v>0</c:v>
                </c:pt>
                <c:pt idx="389">
                  <c:v>1</c:v>
                </c:pt>
                <c:pt idx="390">
                  <c:v>1</c:v>
                </c:pt>
                <c:pt idx="391">
                  <c:v>2</c:v>
                </c:pt>
                <c:pt idx="392">
                  <c:v>0</c:v>
                </c:pt>
                <c:pt idx="393">
                  <c:v>1</c:v>
                </c:pt>
                <c:pt idx="394">
                  <c:v>1</c:v>
                </c:pt>
                <c:pt idx="395">
                  <c:v>2</c:v>
                </c:pt>
                <c:pt idx="396">
                  <c:v>0</c:v>
                </c:pt>
                <c:pt idx="397">
                  <c:v>2</c:v>
                </c:pt>
                <c:pt idx="398">
                  <c:v>1</c:v>
                </c:pt>
                <c:pt idx="399">
                  <c:v>0</c:v>
                </c:pt>
                <c:pt idx="400">
                  <c:v>2</c:v>
                </c:pt>
                <c:pt idx="401">
                  <c:v>1</c:v>
                </c:pt>
                <c:pt idx="402">
                  <c:v>2</c:v>
                </c:pt>
                <c:pt idx="403">
                  <c:v>0</c:v>
                </c:pt>
                <c:pt idx="404">
                  <c:v>0</c:v>
                </c:pt>
                <c:pt idx="405">
                  <c:v>0</c:v>
                </c:pt>
                <c:pt idx="406">
                  <c:v>2</c:v>
                </c:pt>
                <c:pt idx="407">
                  <c:v>1</c:v>
                </c:pt>
                <c:pt idx="408">
                  <c:v>1</c:v>
                </c:pt>
                <c:pt idx="409">
                  <c:v>1</c:v>
                </c:pt>
                <c:pt idx="410">
                  <c:v>1</c:v>
                </c:pt>
                <c:pt idx="411">
                  <c:v>1</c:v>
                </c:pt>
                <c:pt idx="412">
                  <c:v>1</c:v>
                </c:pt>
                <c:pt idx="413">
                  <c:v>1</c:v>
                </c:pt>
                <c:pt idx="414">
                  <c:v>2</c:v>
                </c:pt>
                <c:pt idx="415">
                  <c:v>1</c:v>
                </c:pt>
                <c:pt idx="416">
                  <c:v>0</c:v>
                </c:pt>
                <c:pt idx="417">
                  <c:v>1</c:v>
                </c:pt>
                <c:pt idx="418">
                  <c:v>0</c:v>
                </c:pt>
                <c:pt idx="419">
                  <c:v>2</c:v>
                </c:pt>
                <c:pt idx="420">
                  <c:v>0</c:v>
                </c:pt>
                <c:pt idx="421">
                  <c:v>1</c:v>
                </c:pt>
                <c:pt idx="422">
                  <c:v>2</c:v>
                </c:pt>
                <c:pt idx="423">
                  <c:v>2</c:v>
                </c:pt>
                <c:pt idx="424">
                  <c:v>0</c:v>
                </c:pt>
                <c:pt idx="425">
                  <c:v>2</c:v>
                </c:pt>
                <c:pt idx="426">
                  <c:v>0</c:v>
                </c:pt>
                <c:pt idx="427">
                  <c:v>1</c:v>
                </c:pt>
                <c:pt idx="428">
                  <c:v>1</c:v>
                </c:pt>
                <c:pt idx="429">
                  <c:v>0</c:v>
                </c:pt>
                <c:pt idx="430">
                  <c:v>2</c:v>
                </c:pt>
                <c:pt idx="431">
                  <c:v>1</c:v>
                </c:pt>
                <c:pt idx="432">
                  <c:v>0</c:v>
                </c:pt>
                <c:pt idx="433">
                  <c:v>2</c:v>
                </c:pt>
                <c:pt idx="434">
                  <c:v>2</c:v>
                </c:pt>
                <c:pt idx="435">
                  <c:v>0</c:v>
                </c:pt>
                <c:pt idx="436">
                  <c:v>1</c:v>
                </c:pt>
                <c:pt idx="437">
                  <c:v>1</c:v>
                </c:pt>
                <c:pt idx="438">
                  <c:v>2</c:v>
                </c:pt>
                <c:pt idx="439">
                  <c:v>0</c:v>
                </c:pt>
                <c:pt idx="440">
                  <c:v>1</c:v>
                </c:pt>
                <c:pt idx="441">
                  <c:v>1</c:v>
                </c:pt>
                <c:pt idx="442">
                  <c:v>1</c:v>
                </c:pt>
                <c:pt idx="443">
                  <c:v>1</c:v>
                </c:pt>
                <c:pt idx="444">
                  <c:v>2</c:v>
                </c:pt>
                <c:pt idx="445">
                  <c:v>1</c:v>
                </c:pt>
                <c:pt idx="446">
                  <c:v>1</c:v>
                </c:pt>
                <c:pt idx="447">
                  <c:v>1</c:v>
                </c:pt>
                <c:pt idx="448">
                  <c:v>2</c:v>
                </c:pt>
                <c:pt idx="449">
                  <c:v>0</c:v>
                </c:pt>
                <c:pt idx="450">
                  <c:v>0</c:v>
                </c:pt>
                <c:pt idx="451">
                  <c:v>0</c:v>
                </c:pt>
                <c:pt idx="452">
                  <c:v>0</c:v>
                </c:pt>
                <c:pt idx="453">
                  <c:v>0</c:v>
                </c:pt>
                <c:pt idx="454">
                  <c:v>0</c:v>
                </c:pt>
                <c:pt idx="455">
                  <c:v>0</c:v>
                </c:pt>
                <c:pt idx="456">
                  <c:v>1</c:v>
                </c:pt>
                <c:pt idx="457">
                  <c:v>1</c:v>
                </c:pt>
                <c:pt idx="458">
                  <c:v>1</c:v>
                </c:pt>
                <c:pt idx="459">
                  <c:v>1</c:v>
                </c:pt>
                <c:pt idx="460">
                  <c:v>1</c:v>
                </c:pt>
                <c:pt idx="461">
                  <c:v>1</c:v>
                </c:pt>
                <c:pt idx="462">
                  <c:v>0</c:v>
                </c:pt>
                <c:pt idx="463">
                  <c:v>0</c:v>
                </c:pt>
                <c:pt idx="464">
                  <c:v>1</c:v>
                </c:pt>
                <c:pt idx="465">
                  <c:v>0</c:v>
                </c:pt>
                <c:pt idx="466">
                  <c:v>0</c:v>
                </c:pt>
                <c:pt idx="467">
                  <c:v>0</c:v>
                </c:pt>
                <c:pt idx="468">
                  <c:v>1</c:v>
                </c:pt>
                <c:pt idx="469">
                  <c:v>0</c:v>
                </c:pt>
                <c:pt idx="470">
                  <c:v>0</c:v>
                </c:pt>
                <c:pt idx="471">
                  <c:v>0</c:v>
                </c:pt>
                <c:pt idx="472">
                  <c:v>1</c:v>
                </c:pt>
                <c:pt idx="473">
                  <c:v>0</c:v>
                </c:pt>
                <c:pt idx="474">
                  <c:v>1</c:v>
                </c:pt>
                <c:pt idx="475">
                  <c:v>1</c:v>
                </c:pt>
                <c:pt idx="476">
                  <c:v>1</c:v>
                </c:pt>
                <c:pt idx="477">
                  <c:v>0</c:v>
                </c:pt>
                <c:pt idx="478">
                  <c:v>1</c:v>
                </c:pt>
                <c:pt idx="479">
                  <c:v>1</c:v>
                </c:pt>
                <c:pt idx="480">
                  <c:v>0</c:v>
                </c:pt>
                <c:pt idx="481">
                  <c:v>0</c:v>
                </c:pt>
                <c:pt idx="482">
                  <c:v>2</c:v>
                </c:pt>
                <c:pt idx="483">
                  <c:v>1</c:v>
                </c:pt>
                <c:pt idx="484">
                  <c:v>0</c:v>
                </c:pt>
                <c:pt idx="485">
                  <c:v>0</c:v>
                </c:pt>
                <c:pt idx="486">
                  <c:v>0</c:v>
                </c:pt>
                <c:pt idx="487">
                  <c:v>0</c:v>
                </c:pt>
                <c:pt idx="488">
                  <c:v>1</c:v>
                </c:pt>
                <c:pt idx="489">
                  <c:v>2</c:v>
                </c:pt>
                <c:pt idx="490">
                  <c:v>1</c:v>
                </c:pt>
                <c:pt idx="491">
                  <c:v>0</c:v>
                </c:pt>
                <c:pt idx="492">
                  <c:v>0</c:v>
                </c:pt>
                <c:pt idx="493">
                  <c:v>1</c:v>
                </c:pt>
                <c:pt idx="494">
                  <c:v>1</c:v>
                </c:pt>
                <c:pt idx="495">
                  <c:v>2</c:v>
                </c:pt>
                <c:pt idx="496">
                  <c:v>0</c:v>
                </c:pt>
                <c:pt idx="497">
                  <c:v>1</c:v>
                </c:pt>
                <c:pt idx="498">
                  <c:v>1</c:v>
                </c:pt>
                <c:pt idx="499">
                  <c:v>2</c:v>
                </c:pt>
                <c:pt idx="500">
                  <c:v>0</c:v>
                </c:pt>
                <c:pt idx="501">
                  <c:v>0</c:v>
                </c:pt>
                <c:pt idx="502">
                  <c:v>0</c:v>
                </c:pt>
                <c:pt idx="503">
                  <c:v>1</c:v>
                </c:pt>
                <c:pt idx="504">
                  <c:v>0</c:v>
                </c:pt>
                <c:pt idx="505">
                  <c:v>1</c:v>
                </c:pt>
                <c:pt idx="506">
                  <c:v>0</c:v>
                </c:pt>
                <c:pt idx="507">
                  <c:v>1</c:v>
                </c:pt>
                <c:pt idx="508">
                  <c:v>0</c:v>
                </c:pt>
                <c:pt idx="509">
                  <c:v>1</c:v>
                </c:pt>
                <c:pt idx="510">
                  <c:v>1</c:v>
                </c:pt>
                <c:pt idx="511">
                  <c:v>0</c:v>
                </c:pt>
                <c:pt idx="512">
                  <c:v>2</c:v>
                </c:pt>
                <c:pt idx="513">
                  <c:v>0</c:v>
                </c:pt>
                <c:pt idx="514">
                  <c:v>0</c:v>
                </c:pt>
                <c:pt idx="515">
                  <c:v>0</c:v>
                </c:pt>
                <c:pt idx="516">
                  <c:v>1</c:v>
                </c:pt>
                <c:pt idx="517">
                  <c:v>1</c:v>
                </c:pt>
                <c:pt idx="518">
                  <c:v>0</c:v>
                </c:pt>
                <c:pt idx="519">
                  <c:v>1</c:v>
                </c:pt>
                <c:pt idx="520">
                  <c:v>1</c:v>
                </c:pt>
                <c:pt idx="521">
                  <c:v>1</c:v>
                </c:pt>
                <c:pt idx="522">
                  <c:v>1</c:v>
                </c:pt>
                <c:pt idx="523">
                  <c:v>1</c:v>
                </c:pt>
                <c:pt idx="524">
                  <c:v>1</c:v>
                </c:pt>
                <c:pt idx="525">
                  <c:v>1</c:v>
                </c:pt>
                <c:pt idx="526">
                  <c:v>1</c:v>
                </c:pt>
                <c:pt idx="527">
                  <c:v>1</c:v>
                </c:pt>
                <c:pt idx="528">
                  <c:v>0</c:v>
                </c:pt>
                <c:pt idx="529">
                  <c:v>1</c:v>
                </c:pt>
                <c:pt idx="530">
                  <c:v>1</c:v>
                </c:pt>
                <c:pt idx="531">
                  <c:v>1</c:v>
                </c:pt>
                <c:pt idx="532">
                  <c:v>1</c:v>
                </c:pt>
                <c:pt idx="533">
                  <c:v>0</c:v>
                </c:pt>
                <c:pt idx="534">
                  <c:v>2</c:v>
                </c:pt>
                <c:pt idx="535">
                  <c:v>1</c:v>
                </c:pt>
                <c:pt idx="536">
                  <c:v>1</c:v>
                </c:pt>
                <c:pt idx="537">
                  <c:v>1</c:v>
                </c:pt>
                <c:pt idx="538">
                  <c:v>0</c:v>
                </c:pt>
                <c:pt idx="539">
                  <c:v>1</c:v>
                </c:pt>
                <c:pt idx="540">
                  <c:v>1</c:v>
                </c:pt>
                <c:pt idx="541">
                  <c:v>1</c:v>
                </c:pt>
                <c:pt idx="542">
                  <c:v>1</c:v>
                </c:pt>
                <c:pt idx="543">
                  <c:v>1</c:v>
                </c:pt>
                <c:pt idx="544">
                  <c:v>1</c:v>
                </c:pt>
                <c:pt idx="545">
                  <c:v>1</c:v>
                </c:pt>
                <c:pt idx="546">
                  <c:v>0</c:v>
                </c:pt>
                <c:pt idx="547">
                  <c:v>0</c:v>
                </c:pt>
                <c:pt idx="548">
                  <c:v>1</c:v>
                </c:pt>
                <c:pt idx="549">
                  <c:v>0</c:v>
                </c:pt>
                <c:pt idx="550">
                  <c:v>0</c:v>
                </c:pt>
                <c:pt idx="551">
                  <c:v>0</c:v>
                </c:pt>
                <c:pt idx="552">
                  <c:v>1</c:v>
                </c:pt>
                <c:pt idx="553">
                  <c:v>1</c:v>
                </c:pt>
                <c:pt idx="554">
                  <c:v>0</c:v>
                </c:pt>
                <c:pt idx="555">
                  <c:v>1</c:v>
                </c:pt>
                <c:pt idx="556">
                  <c:v>1</c:v>
                </c:pt>
                <c:pt idx="557">
                  <c:v>2</c:v>
                </c:pt>
                <c:pt idx="558">
                  <c:v>1</c:v>
                </c:pt>
                <c:pt idx="559">
                  <c:v>0</c:v>
                </c:pt>
                <c:pt idx="560">
                  <c:v>0</c:v>
                </c:pt>
                <c:pt idx="561">
                  <c:v>2</c:v>
                </c:pt>
                <c:pt idx="562">
                  <c:v>0</c:v>
                </c:pt>
                <c:pt idx="563">
                  <c:v>1</c:v>
                </c:pt>
                <c:pt idx="564">
                  <c:v>0</c:v>
                </c:pt>
                <c:pt idx="565">
                  <c:v>0</c:v>
                </c:pt>
                <c:pt idx="566">
                  <c:v>0</c:v>
                </c:pt>
                <c:pt idx="567">
                  <c:v>0</c:v>
                </c:pt>
                <c:pt idx="568">
                  <c:v>1</c:v>
                </c:pt>
                <c:pt idx="569">
                  <c:v>1</c:v>
                </c:pt>
                <c:pt idx="570">
                  <c:v>1</c:v>
                </c:pt>
                <c:pt idx="571">
                  <c:v>1</c:v>
                </c:pt>
                <c:pt idx="572">
                  <c:v>1</c:v>
                </c:pt>
                <c:pt idx="573">
                  <c:v>0</c:v>
                </c:pt>
                <c:pt idx="574">
                  <c:v>1</c:v>
                </c:pt>
                <c:pt idx="575">
                  <c:v>1</c:v>
                </c:pt>
                <c:pt idx="576">
                  <c:v>0</c:v>
                </c:pt>
                <c:pt idx="577">
                  <c:v>1</c:v>
                </c:pt>
                <c:pt idx="578">
                  <c:v>0</c:v>
                </c:pt>
                <c:pt idx="579">
                  <c:v>1</c:v>
                </c:pt>
                <c:pt idx="580">
                  <c:v>0</c:v>
                </c:pt>
                <c:pt idx="581">
                  <c:v>0</c:v>
                </c:pt>
                <c:pt idx="582">
                  <c:v>0</c:v>
                </c:pt>
                <c:pt idx="583">
                  <c:v>0</c:v>
                </c:pt>
                <c:pt idx="584">
                  <c:v>0</c:v>
                </c:pt>
                <c:pt idx="585">
                  <c:v>1</c:v>
                </c:pt>
                <c:pt idx="586">
                  <c:v>0</c:v>
                </c:pt>
                <c:pt idx="587">
                  <c:v>1</c:v>
                </c:pt>
                <c:pt idx="588">
                  <c:v>0</c:v>
                </c:pt>
                <c:pt idx="589">
                  <c:v>0</c:v>
                </c:pt>
                <c:pt idx="590">
                  <c:v>0</c:v>
                </c:pt>
                <c:pt idx="591">
                  <c:v>1</c:v>
                </c:pt>
                <c:pt idx="592">
                  <c:v>0</c:v>
                </c:pt>
                <c:pt idx="593">
                  <c:v>1</c:v>
                </c:pt>
                <c:pt idx="594">
                  <c:v>2</c:v>
                </c:pt>
                <c:pt idx="595">
                  <c:v>1</c:v>
                </c:pt>
                <c:pt idx="596">
                  <c:v>0</c:v>
                </c:pt>
                <c:pt idx="597">
                  <c:v>1</c:v>
                </c:pt>
                <c:pt idx="598">
                  <c:v>3</c:v>
                </c:pt>
                <c:pt idx="599">
                  <c:v>1</c:v>
                </c:pt>
                <c:pt idx="600">
                  <c:v>1</c:v>
                </c:pt>
                <c:pt idx="601">
                  <c:v>0</c:v>
                </c:pt>
                <c:pt idx="602">
                  <c:v>1</c:v>
                </c:pt>
                <c:pt idx="603">
                  <c:v>1</c:v>
                </c:pt>
                <c:pt idx="604">
                  <c:v>2</c:v>
                </c:pt>
                <c:pt idx="605">
                  <c:v>0</c:v>
                </c:pt>
                <c:pt idx="606">
                  <c:v>1</c:v>
                </c:pt>
                <c:pt idx="607">
                  <c:v>1</c:v>
                </c:pt>
                <c:pt idx="608">
                  <c:v>0</c:v>
                </c:pt>
                <c:pt idx="609">
                  <c:v>0</c:v>
                </c:pt>
                <c:pt idx="610">
                  <c:v>1</c:v>
                </c:pt>
                <c:pt idx="611">
                  <c:v>1</c:v>
                </c:pt>
                <c:pt idx="612">
                  <c:v>1</c:v>
                </c:pt>
                <c:pt idx="613">
                  <c:v>0</c:v>
                </c:pt>
                <c:pt idx="614">
                  <c:v>3</c:v>
                </c:pt>
                <c:pt idx="615">
                  <c:v>3</c:v>
                </c:pt>
                <c:pt idx="616">
                  <c:v>0</c:v>
                </c:pt>
                <c:pt idx="617">
                  <c:v>1</c:v>
                </c:pt>
                <c:pt idx="618">
                  <c:v>0</c:v>
                </c:pt>
                <c:pt idx="619">
                  <c:v>0</c:v>
                </c:pt>
                <c:pt idx="620">
                  <c:v>0</c:v>
                </c:pt>
                <c:pt idx="621">
                  <c:v>0</c:v>
                </c:pt>
                <c:pt idx="622">
                  <c:v>0</c:v>
                </c:pt>
                <c:pt idx="623">
                  <c:v>1</c:v>
                </c:pt>
                <c:pt idx="624">
                  <c:v>1</c:v>
                </c:pt>
                <c:pt idx="625">
                  <c:v>0</c:v>
                </c:pt>
                <c:pt idx="626">
                  <c:v>0</c:v>
                </c:pt>
                <c:pt idx="627">
                  <c:v>2</c:v>
                </c:pt>
                <c:pt idx="628">
                  <c:v>1</c:v>
                </c:pt>
                <c:pt idx="629">
                  <c:v>0</c:v>
                </c:pt>
                <c:pt idx="630">
                  <c:v>0</c:v>
                </c:pt>
                <c:pt idx="631">
                  <c:v>0</c:v>
                </c:pt>
                <c:pt idx="632">
                  <c:v>2</c:v>
                </c:pt>
                <c:pt idx="633">
                  <c:v>0</c:v>
                </c:pt>
                <c:pt idx="634">
                  <c:v>1</c:v>
                </c:pt>
                <c:pt idx="635">
                  <c:v>0</c:v>
                </c:pt>
                <c:pt idx="636">
                  <c:v>0</c:v>
                </c:pt>
                <c:pt idx="637">
                  <c:v>1</c:v>
                </c:pt>
                <c:pt idx="638">
                  <c:v>0</c:v>
                </c:pt>
                <c:pt idx="639">
                  <c:v>0</c:v>
                </c:pt>
                <c:pt idx="640">
                  <c:v>1</c:v>
                </c:pt>
                <c:pt idx="641">
                  <c:v>0</c:v>
                </c:pt>
                <c:pt idx="642">
                  <c:v>1</c:v>
                </c:pt>
                <c:pt idx="643">
                  <c:v>1</c:v>
                </c:pt>
                <c:pt idx="644">
                  <c:v>0</c:v>
                </c:pt>
                <c:pt idx="645">
                  <c:v>0</c:v>
                </c:pt>
                <c:pt idx="646">
                  <c:v>0</c:v>
                </c:pt>
                <c:pt idx="647">
                  <c:v>2</c:v>
                </c:pt>
                <c:pt idx="648">
                  <c:v>2</c:v>
                </c:pt>
                <c:pt idx="649">
                  <c:v>0</c:v>
                </c:pt>
                <c:pt idx="650">
                  <c:v>0</c:v>
                </c:pt>
                <c:pt idx="651">
                  <c:v>0</c:v>
                </c:pt>
                <c:pt idx="652">
                  <c:v>2</c:v>
                </c:pt>
                <c:pt idx="653">
                  <c:v>1</c:v>
                </c:pt>
                <c:pt idx="654">
                  <c:v>0</c:v>
                </c:pt>
                <c:pt idx="655">
                  <c:v>0</c:v>
                </c:pt>
                <c:pt idx="656">
                  <c:v>2</c:v>
                </c:pt>
                <c:pt idx="657">
                  <c:v>1</c:v>
                </c:pt>
                <c:pt idx="658">
                  <c:v>0</c:v>
                </c:pt>
                <c:pt idx="659">
                  <c:v>1</c:v>
                </c:pt>
                <c:pt idx="660">
                  <c:v>3</c:v>
                </c:pt>
                <c:pt idx="661">
                  <c:v>0</c:v>
                </c:pt>
                <c:pt idx="662">
                  <c:v>0</c:v>
                </c:pt>
                <c:pt idx="663">
                  <c:v>0</c:v>
                </c:pt>
                <c:pt idx="664">
                  <c:v>3</c:v>
                </c:pt>
                <c:pt idx="665">
                  <c:v>2</c:v>
                </c:pt>
                <c:pt idx="666">
                  <c:v>0</c:v>
                </c:pt>
                <c:pt idx="667">
                  <c:v>1</c:v>
                </c:pt>
                <c:pt idx="668">
                  <c:v>1</c:v>
                </c:pt>
                <c:pt idx="669">
                  <c:v>0</c:v>
                </c:pt>
                <c:pt idx="670">
                  <c:v>0</c:v>
                </c:pt>
                <c:pt idx="671">
                  <c:v>0</c:v>
                </c:pt>
                <c:pt idx="672">
                  <c:v>0</c:v>
                </c:pt>
                <c:pt idx="673">
                  <c:v>3</c:v>
                </c:pt>
                <c:pt idx="674">
                  <c:v>1</c:v>
                </c:pt>
                <c:pt idx="675">
                  <c:v>0</c:v>
                </c:pt>
                <c:pt idx="676">
                  <c:v>0</c:v>
                </c:pt>
                <c:pt idx="677">
                  <c:v>0</c:v>
                </c:pt>
                <c:pt idx="678">
                  <c:v>0</c:v>
                </c:pt>
                <c:pt idx="679">
                  <c:v>0</c:v>
                </c:pt>
                <c:pt idx="680">
                  <c:v>1</c:v>
                </c:pt>
                <c:pt idx="681">
                  <c:v>0</c:v>
                </c:pt>
                <c:pt idx="682">
                  <c:v>1</c:v>
                </c:pt>
                <c:pt idx="683">
                  <c:v>0</c:v>
                </c:pt>
                <c:pt idx="684">
                  <c:v>0</c:v>
                </c:pt>
                <c:pt idx="685">
                  <c:v>1</c:v>
                </c:pt>
                <c:pt idx="686">
                  <c:v>2</c:v>
                </c:pt>
                <c:pt idx="687">
                  <c:v>0</c:v>
                </c:pt>
                <c:pt idx="688">
                  <c:v>0</c:v>
                </c:pt>
                <c:pt idx="689">
                  <c:v>2</c:v>
                </c:pt>
                <c:pt idx="690">
                  <c:v>2</c:v>
                </c:pt>
                <c:pt idx="691">
                  <c:v>0</c:v>
                </c:pt>
                <c:pt idx="692">
                  <c:v>0</c:v>
                </c:pt>
                <c:pt idx="693">
                  <c:v>0</c:v>
                </c:pt>
                <c:pt idx="694">
                  <c:v>3</c:v>
                </c:pt>
                <c:pt idx="695">
                  <c:v>3</c:v>
                </c:pt>
                <c:pt idx="696">
                  <c:v>3</c:v>
                </c:pt>
                <c:pt idx="697">
                  <c:v>0</c:v>
                </c:pt>
                <c:pt idx="698">
                  <c:v>1</c:v>
                </c:pt>
                <c:pt idx="699">
                  <c:v>1</c:v>
                </c:pt>
                <c:pt idx="700">
                  <c:v>0</c:v>
                </c:pt>
                <c:pt idx="701">
                  <c:v>2</c:v>
                </c:pt>
                <c:pt idx="702">
                  <c:v>1</c:v>
                </c:pt>
                <c:pt idx="703">
                  <c:v>3</c:v>
                </c:pt>
                <c:pt idx="704">
                  <c:v>3</c:v>
                </c:pt>
                <c:pt idx="705">
                  <c:v>0</c:v>
                </c:pt>
                <c:pt idx="706">
                  <c:v>1</c:v>
                </c:pt>
                <c:pt idx="707">
                  <c:v>2</c:v>
                </c:pt>
                <c:pt idx="708">
                  <c:v>0</c:v>
                </c:pt>
                <c:pt idx="709">
                  <c:v>2</c:v>
                </c:pt>
                <c:pt idx="710">
                  <c:v>2</c:v>
                </c:pt>
                <c:pt idx="711">
                  <c:v>2</c:v>
                </c:pt>
                <c:pt idx="712">
                  <c:v>3</c:v>
                </c:pt>
                <c:pt idx="713">
                  <c:v>1</c:v>
                </c:pt>
                <c:pt idx="714">
                  <c:v>0</c:v>
                </c:pt>
                <c:pt idx="715">
                  <c:v>1</c:v>
                </c:pt>
                <c:pt idx="716">
                  <c:v>1</c:v>
                </c:pt>
                <c:pt idx="717">
                  <c:v>2</c:v>
                </c:pt>
                <c:pt idx="718">
                  <c:v>0</c:v>
                </c:pt>
                <c:pt idx="719">
                  <c:v>0</c:v>
                </c:pt>
                <c:pt idx="720">
                  <c:v>0</c:v>
                </c:pt>
                <c:pt idx="721">
                  <c:v>1</c:v>
                </c:pt>
                <c:pt idx="722">
                  <c:v>1</c:v>
                </c:pt>
                <c:pt idx="723">
                  <c:v>1</c:v>
                </c:pt>
                <c:pt idx="724">
                  <c:v>2</c:v>
                </c:pt>
                <c:pt idx="725">
                  <c:v>0</c:v>
                </c:pt>
                <c:pt idx="726">
                  <c:v>2</c:v>
                </c:pt>
                <c:pt idx="727">
                  <c:v>0</c:v>
                </c:pt>
                <c:pt idx="728">
                  <c:v>0</c:v>
                </c:pt>
                <c:pt idx="729">
                  <c:v>2</c:v>
                </c:pt>
                <c:pt idx="730">
                  <c:v>2</c:v>
                </c:pt>
                <c:pt idx="731">
                  <c:v>0</c:v>
                </c:pt>
                <c:pt idx="732">
                  <c:v>2</c:v>
                </c:pt>
                <c:pt idx="733">
                  <c:v>0</c:v>
                </c:pt>
                <c:pt idx="734">
                  <c:v>0</c:v>
                </c:pt>
                <c:pt idx="735">
                  <c:v>1</c:v>
                </c:pt>
                <c:pt idx="736">
                  <c:v>3</c:v>
                </c:pt>
                <c:pt idx="737">
                  <c:v>3</c:v>
                </c:pt>
                <c:pt idx="738">
                  <c:v>1</c:v>
                </c:pt>
                <c:pt idx="739">
                  <c:v>2</c:v>
                </c:pt>
                <c:pt idx="740">
                  <c:v>2</c:v>
                </c:pt>
                <c:pt idx="741">
                  <c:v>1</c:v>
                </c:pt>
                <c:pt idx="742">
                  <c:v>1</c:v>
                </c:pt>
                <c:pt idx="743">
                  <c:v>0</c:v>
                </c:pt>
                <c:pt idx="744">
                  <c:v>0</c:v>
                </c:pt>
                <c:pt idx="745">
                  <c:v>1</c:v>
                </c:pt>
                <c:pt idx="746">
                  <c:v>0</c:v>
                </c:pt>
                <c:pt idx="747">
                  <c:v>1</c:v>
                </c:pt>
                <c:pt idx="748">
                  <c:v>1</c:v>
                </c:pt>
                <c:pt idx="749">
                  <c:v>2</c:v>
                </c:pt>
                <c:pt idx="750">
                  <c:v>1</c:v>
                </c:pt>
                <c:pt idx="751">
                  <c:v>2</c:v>
                </c:pt>
                <c:pt idx="752">
                  <c:v>1</c:v>
                </c:pt>
                <c:pt idx="753">
                  <c:v>1</c:v>
                </c:pt>
                <c:pt idx="754">
                  <c:v>0</c:v>
                </c:pt>
                <c:pt idx="755">
                  <c:v>0</c:v>
                </c:pt>
                <c:pt idx="756">
                  <c:v>1</c:v>
                </c:pt>
                <c:pt idx="757">
                  <c:v>0</c:v>
                </c:pt>
                <c:pt idx="758">
                  <c:v>1</c:v>
                </c:pt>
                <c:pt idx="759">
                  <c:v>0</c:v>
                </c:pt>
                <c:pt idx="760">
                  <c:v>0</c:v>
                </c:pt>
                <c:pt idx="761">
                  <c:v>0</c:v>
                </c:pt>
                <c:pt idx="762">
                  <c:v>0</c:v>
                </c:pt>
                <c:pt idx="763">
                  <c:v>0</c:v>
                </c:pt>
                <c:pt idx="764">
                  <c:v>0</c:v>
                </c:pt>
                <c:pt idx="765">
                  <c:v>1</c:v>
                </c:pt>
                <c:pt idx="766">
                  <c:v>2</c:v>
                </c:pt>
                <c:pt idx="767">
                  <c:v>2</c:v>
                </c:pt>
                <c:pt idx="768">
                  <c:v>0</c:v>
                </c:pt>
                <c:pt idx="769">
                  <c:v>2</c:v>
                </c:pt>
                <c:pt idx="770">
                  <c:v>1</c:v>
                </c:pt>
                <c:pt idx="771">
                  <c:v>2</c:v>
                </c:pt>
                <c:pt idx="772">
                  <c:v>2</c:v>
                </c:pt>
                <c:pt idx="773">
                  <c:v>2</c:v>
                </c:pt>
                <c:pt idx="774">
                  <c:v>1</c:v>
                </c:pt>
                <c:pt idx="775">
                  <c:v>1</c:v>
                </c:pt>
                <c:pt idx="776">
                  <c:v>1</c:v>
                </c:pt>
                <c:pt idx="777">
                  <c:v>0</c:v>
                </c:pt>
                <c:pt idx="778">
                  <c:v>0</c:v>
                </c:pt>
                <c:pt idx="779">
                  <c:v>0</c:v>
                </c:pt>
                <c:pt idx="780">
                  <c:v>0</c:v>
                </c:pt>
                <c:pt idx="781">
                  <c:v>0</c:v>
                </c:pt>
                <c:pt idx="782">
                  <c:v>0</c:v>
                </c:pt>
                <c:pt idx="783">
                  <c:v>0</c:v>
                </c:pt>
                <c:pt idx="784">
                  <c:v>0</c:v>
                </c:pt>
                <c:pt idx="785">
                  <c:v>0</c:v>
                </c:pt>
                <c:pt idx="786">
                  <c:v>0</c:v>
                </c:pt>
                <c:pt idx="787">
                  <c:v>2</c:v>
                </c:pt>
                <c:pt idx="788">
                  <c:v>2</c:v>
                </c:pt>
                <c:pt idx="789">
                  <c:v>2</c:v>
                </c:pt>
                <c:pt idx="790">
                  <c:v>0</c:v>
                </c:pt>
                <c:pt idx="791">
                  <c:v>1</c:v>
                </c:pt>
                <c:pt idx="792">
                  <c:v>1</c:v>
                </c:pt>
                <c:pt idx="793">
                  <c:v>0</c:v>
                </c:pt>
                <c:pt idx="794">
                  <c:v>0</c:v>
                </c:pt>
                <c:pt idx="795">
                  <c:v>0</c:v>
                </c:pt>
                <c:pt idx="796">
                  <c:v>2</c:v>
                </c:pt>
                <c:pt idx="797">
                  <c:v>0</c:v>
                </c:pt>
                <c:pt idx="798">
                  <c:v>0</c:v>
                </c:pt>
                <c:pt idx="799">
                  <c:v>1</c:v>
                </c:pt>
                <c:pt idx="800">
                  <c:v>2</c:v>
                </c:pt>
                <c:pt idx="801">
                  <c:v>0</c:v>
                </c:pt>
                <c:pt idx="802">
                  <c:v>1</c:v>
                </c:pt>
                <c:pt idx="803">
                  <c:v>0</c:v>
                </c:pt>
                <c:pt idx="804">
                  <c:v>2</c:v>
                </c:pt>
                <c:pt idx="805">
                  <c:v>1</c:v>
                </c:pt>
                <c:pt idx="806">
                  <c:v>0</c:v>
                </c:pt>
                <c:pt idx="807">
                  <c:v>0</c:v>
                </c:pt>
                <c:pt idx="808">
                  <c:v>1</c:v>
                </c:pt>
                <c:pt idx="809">
                  <c:v>0</c:v>
                </c:pt>
                <c:pt idx="810">
                  <c:v>0</c:v>
                </c:pt>
                <c:pt idx="811">
                  <c:v>0</c:v>
                </c:pt>
                <c:pt idx="812">
                  <c:v>0</c:v>
                </c:pt>
                <c:pt idx="813">
                  <c:v>2</c:v>
                </c:pt>
                <c:pt idx="814">
                  <c:v>2</c:v>
                </c:pt>
                <c:pt idx="815">
                  <c:v>1</c:v>
                </c:pt>
                <c:pt idx="816">
                  <c:v>1</c:v>
                </c:pt>
                <c:pt idx="817">
                  <c:v>1</c:v>
                </c:pt>
                <c:pt idx="818">
                  <c:v>1</c:v>
                </c:pt>
                <c:pt idx="819">
                  <c:v>1</c:v>
                </c:pt>
                <c:pt idx="820">
                  <c:v>1</c:v>
                </c:pt>
                <c:pt idx="821">
                  <c:v>2</c:v>
                </c:pt>
                <c:pt idx="822">
                  <c:v>1</c:v>
                </c:pt>
                <c:pt idx="823">
                  <c:v>1</c:v>
                </c:pt>
                <c:pt idx="824">
                  <c:v>0</c:v>
                </c:pt>
                <c:pt idx="825">
                  <c:v>1</c:v>
                </c:pt>
                <c:pt idx="826">
                  <c:v>0</c:v>
                </c:pt>
                <c:pt idx="827">
                  <c:v>1</c:v>
                </c:pt>
                <c:pt idx="828">
                  <c:v>1</c:v>
                </c:pt>
                <c:pt idx="829">
                  <c:v>2</c:v>
                </c:pt>
                <c:pt idx="830">
                  <c:v>1</c:v>
                </c:pt>
                <c:pt idx="831">
                  <c:v>0</c:v>
                </c:pt>
                <c:pt idx="832">
                  <c:v>0</c:v>
                </c:pt>
                <c:pt idx="833">
                  <c:v>1</c:v>
                </c:pt>
                <c:pt idx="834">
                  <c:v>2</c:v>
                </c:pt>
                <c:pt idx="835">
                  <c:v>1</c:v>
                </c:pt>
                <c:pt idx="836">
                  <c:v>1</c:v>
                </c:pt>
                <c:pt idx="837">
                  <c:v>0</c:v>
                </c:pt>
                <c:pt idx="838">
                  <c:v>0</c:v>
                </c:pt>
                <c:pt idx="839">
                  <c:v>0</c:v>
                </c:pt>
                <c:pt idx="840">
                  <c:v>0</c:v>
                </c:pt>
                <c:pt idx="841">
                  <c:v>2</c:v>
                </c:pt>
                <c:pt idx="842">
                  <c:v>2</c:v>
                </c:pt>
                <c:pt idx="843">
                  <c:v>0</c:v>
                </c:pt>
                <c:pt idx="844">
                  <c:v>0</c:v>
                </c:pt>
                <c:pt idx="845">
                  <c:v>0</c:v>
                </c:pt>
                <c:pt idx="846">
                  <c:v>2</c:v>
                </c:pt>
                <c:pt idx="847">
                  <c:v>1</c:v>
                </c:pt>
                <c:pt idx="848">
                  <c:v>1</c:v>
                </c:pt>
                <c:pt idx="849">
                  <c:v>1</c:v>
                </c:pt>
                <c:pt idx="850">
                  <c:v>2</c:v>
                </c:pt>
                <c:pt idx="851">
                  <c:v>1</c:v>
                </c:pt>
                <c:pt idx="852">
                  <c:v>2</c:v>
                </c:pt>
                <c:pt idx="853">
                  <c:v>2</c:v>
                </c:pt>
                <c:pt idx="854">
                  <c:v>0</c:v>
                </c:pt>
                <c:pt idx="855">
                  <c:v>2</c:v>
                </c:pt>
                <c:pt idx="856">
                  <c:v>0</c:v>
                </c:pt>
                <c:pt idx="857">
                  <c:v>0</c:v>
                </c:pt>
                <c:pt idx="858">
                  <c:v>0</c:v>
                </c:pt>
                <c:pt idx="859">
                  <c:v>0</c:v>
                </c:pt>
                <c:pt idx="860">
                  <c:v>1</c:v>
                </c:pt>
                <c:pt idx="861">
                  <c:v>1</c:v>
                </c:pt>
                <c:pt idx="862">
                  <c:v>1</c:v>
                </c:pt>
                <c:pt idx="863">
                  <c:v>2</c:v>
                </c:pt>
                <c:pt idx="864">
                  <c:v>0</c:v>
                </c:pt>
                <c:pt idx="865">
                  <c:v>0</c:v>
                </c:pt>
                <c:pt idx="866">
                  <c:v>2</c:v>
                </c:pt>
                <c:pt idx="867">
                  <c:v>1</c:v>
                </c:pt>
                <c:pt idx="868">
                  <c:v>1</c:v>
                </c:pt>
                <c:pt idx="869">
                  <c:v>1</c:v>
                </c:pt>
                <c:pt idx="870">
                  <c:v>1</c:v>
                </c:pt>
                <c:pt idx="871">
                  <c:v>0</c:v>
                </c:pt>
                <c:pt idx="872">
                  <c:v>2</c:v>
                </c:pt>
                <c:pt idx="873">
                  <c:v>0</c:v>
                </c:pt>
                <c:pt idx="874">
                  <c:v>0</c:v>
                </c:pt>
                <c:pt idx="875">
                  <c:v>2</c:v>
                </c:pt>
                <c:pt idx="876">
                  <c:v>1</c:v>
                </c:pt>
                <c:pt idx="877">
                  <c:v>0</c:v>
                </c:pt>
                <c:pt idx="878">
                  <c:v>0</c:v>
                </c:pt>
                <c:pt idx="879">
                  <c:v>1</c:v>
                </c:pt>
                <c:pt idx="880">
                  <c:v>2</c:v>
                </c:pt>
                <c:pt idx="881">
                  <c:v>1</c:v>
                </c:pt>
                <c:pt idx="882">
                  <c:v>1</c:v>
                </c:pt>
                <c:pt idx="883">
                  <c:v>1</c:v>
                </c:pt>
                <c:pt idx="884">
                  <c:v>1</c:v>
                </c:pt>
                <c:pt idx="885">
                  <c:v>1</c:v>
                </c:pt>
                <c:pt idx="886">
                  <c:v>0</c:v>
                </c:pt>
                <c:pt idx="887">
                  <c:v>0</c:v>
                </c:pt>
                <c:pt idx="888">
                  <c:v>1</c:v>
                </c:pt>
                <c:pt idx="889">
                  <c:v>0</c:v>
                </c:pt>
                <c:pt idx="890">
                  <c:v>0</c:v>
                </c:pt>
                <c:pt idx="891">
                  <c:v>0</c:v>
                </c:pt>
                <c:pt idx="892">
                  <c:v>0</c:v>
                </c:pt>
                <c:pt idx="893">
                  <c:v>1</c:v>
                </c:pt>
                <c:pt idx="894">
                  <c:v>1</c:v>
                </c:pt>
                <c:pt idx="895">
                  <c:v>0</c:v>
                </c:pt>
                <c:pt idx="896">
                  <c:v>0</c:v>
                </c:pt>
                <c:pt idx="897">
                  <c:v>0</c:v>
                </c:pt>
                <c:pt idx="898">
                  <c:v>1</c:v>
                </c:pt>
                <c:pt idx="899">
                  <c:v>1</c:v>
                </c:pt>
                <c:pt idx="900">
                  <c:v>2</c:v>
                </c:pt>
                <c:pt idx="901">
                  <c:v>1</c:v>
                </c:pt>
                <c:pt idx="902">
                  <c:v>0</c:v>
                </c:pt>
                <c:pt idx="903">
                  <c:v>0</c:v>
                </c:pt>
                <c:pt idx="904">
                  <c:v>0</c:v>
                </c:pt>
                <c:pt idx="905">
                  <c:v>1</c:v>
                </c:pt>
                <c:pt idx="906">
                  <c:v>1</c:v>
                </c:pt>
                <c:pt idx="907">
                  <c:v>0</c:v>
                </c:pt>
                <c:pt idx="908">
                  <c:v>1</c:v>
                </c:pt>
                <c:pt idx="909">
                  <c:v>0</c:v>
                </c:pt>
                <c:pt idx="910">
                  <c:v>1</c:v>
                </c:pt>
                <c:pt idx="911">
                  <c:v>0</c:v>
                </c:pt>
                <c:pt idx="912">
                  <c:v>1</c:v>
                </c:pt>
                <c:pt idx="913">
                  <c:v>1</c:v>
                </c:pt>
                <c:pt idx="914">
                  <c:v>1</c:v>
                </c:pt>
                <c:pt idx="915">
                  <c:v>1</c:v>
                </c:pt>
                <c:pt idx="916">
                  <c:v>0</c:v>
                </c:pt>
                <c:pt idx="917">
                  <c:v>0</c:v>
                </c:pt>
                <c:pt idx="918">
                  <c:v>0</c:v>
                </c:pt>
                <c:pt idx="919">
                  <c:v>0</c:v>
                </c:pt>
                <c:pt idx="920">
                  <c:v>1</c:v>
                </c:pt>
                <c:pt idx="921">
                  <c:v>1</c:v>
                </c:pt>
                <c:pt idx="922">
                  <c:v>0</c:v>
                </c:pt>
                <c:pt idx="923">
                  <c:v>1</c:v>
                </c:pt>
                <c:pt idx="924">
                  <c:v>0</c:v>
                </c:pt>
                <c:pt idx="925">
                  <c:v>1</c:v>
                </c:pt>
                <c:pt idx="926">
                  <c:v>1</c:v>
                </c:pt>
                <c:pt idx="927">
                  <c:v>0</c:v>
                </c:pt>
                <c:pt idx="928">
                  <c:v>0</c:v>
                </c:pt>
                <c:pt idx="929">
                  <c:v>2</c:v>
                </c:pt>
                <c:pt idx="930">
                  <c:v>1</c:v>
                </c:pt>
                <c:pt idx="931">
                  <c:v>1</c:v>
                </c:pt>
                <c:pt idx="932">
                  <c:v>1</c:v>
                </c:pt>
                <c:pt idx="933">
                  <c:v>1</c:v>
                </c:pt>
                <c:pt idx="934">
                  <c:v>1</c:v>
                </c:pt>
                <c:pt idx="935">
                  <c:v>1</c:v>
                </c:pt>
                <c:pt idx="936">
                  <c:v>1</c:v>
                </c:pt>
                <c:pt idx="937">
                  <c:v>1</c:v>
                </c:pt>
                <c:pt idx="938">
                  <c:v>0</c:v>
                </c:pt>
                <c:pt idx="939">
                  <c:v>2</c:v>
                </c:pt>
                <c:pt idx="940">
                  <c:v>2</c:v>
                </c:pt>
                <c:pt idx="941">
                  <c:v>2</c:v>
                </c:pt>
                <c:pt idx="942">
                  <c:v>2</c:v>
                </c:pt>
                <c:pt idx="943">
                  <c:v>0</c:v>
                </c:pt>
                <c:pt idx="944">
                  <c:v>2</c:v>
                </c:pt>
                <c:pt idx="945">
                  <c:v>1</c:v>
                </c:pt>
                <c:pt idx="946">
                  <c:v>1</c:v>
                </c:pt>
                <c:pt idx="947">
                  <c:v>0</c:v>
                </c:pt>
                <c:pt idx="948">
                  <c:v>0</c:v>
                </c:pt>
                <c:pt idx="949">
                  <c:v>0</c:v>
                </c:pt>
                <c:pt idx="950">
                  <c:v>2</c:v>
                </c:pt>
                <c:pt idx="951">
                  <c:v>0</c:v>
                </c:pt>
                <c:pt idx="952">
                  <c:v>0</c:v>
                </c:pt>
                <c:pt idx="953">
                  <c:v>0</c:v>
                </c:pt>
                <c:pt idx="954">
                  <c:v>2</c:v>
                </c:pt>
                <c:pt idx="955">
                  <c:v>1</c:v>
                </c:pt>
                <c:pt idx="956">
                  <c:v>0</c:v>
                </c:pt>
                <c:pt idx="957">
                  <c:v>0</c:v>
                </c:pt>
                <c:pt idx="958">
                  <c:v>0</c:v>
                </c:pt>
                <c:pt idx="959">
                  <c:v>1</c:v>
                </c:pt>
                <c:pt idx="960">
                  <c:v>1</c:v>
                </c:pt>
                <c:pt idx="961">
                  <c:v>2</c:v>
                </c:pt>
                <c:pt idx="962">
                  <c:v>1</c:v>
                </c:pt>
                <c:pt idx="963">
                  <c:v>2</c:v>
                </c:pt>
                <c:pt idx="964">
                  <c:v>0</c:v>
                </c:pt>
                <c:pt idx="965">
                  <c:v>2</c:v>
                </c:pt>
                <c:pt idx="966">
                  <c:v>0</c:v>
                </c:pt>
                <c:pt idx="967">
                  <c:v>0</c:v>
                </c:pt>
                <c:pt idx="968">
                  <c:v>0</c:v>
                </c:pt>
                <c:pt idx="969">
                  <c:v>1</c:v>
                </c:pt>
                <c:pt idx="970">
                  <c:v>2</c:v>
                </c:pt>
                <c:pt idx="971">
                  <c:v>2</c:v>
                </c:pt>
                <c:pt idx="972">
                  <c:v>0</c:v>
                </c:pt>
                <c:pt idx="973">
                  <c:v>1</c:v>
                </c:pt>
                <c:pt idx="974">
                  <c:v>1</c:v>
                </c:pt>
                <c:pt idx="975">
                  <c:v>2</c:v>
                </c:pt>
                <c:pt idx="976">
                  <c:v>1</c:v>
                </c:pt>
                <c:pt idx="977">
                  <c:v>1</c:v>
                </c:pt>
                <c:pt idx="978">
                  <c:v>1</c:v>
                </c:pt>
                <c:pt idx="979">
                  <c:v>1</c:v>
                </c:pt>
                <c:pt idx="980">
                  <c:v>0</c:v>
                </c:pt>
                <c:pt idx="981">
                  <c:v>0</c:v>
                </c:pt>
                <c:pt idx="982">
                  <c:v>1</c:v>
                </c:pt>
                <c:pt idx="983">
                  <c:v>0</c:v>
                </c:pt>
                <c:pt idx="984">
                  <c:v>0</c:v>
                </c:pt>
                <c:pt idx="985">
                  <c:v>0</c:v>
                </c:pt>
                <c:pt idx="986">
                  <c:v>1</c:v>
                </c:pt>
                <c:pt idx="987">
                  <c:v>1</c:v>
                </c:pt>
                <c:pt idx="988">
                  <c:v>1</c:v>
                </c:pt>
                <c:pt idx="989">
                  <c:v>0</c:v>
                </c:pt>
                <c:pt idx="990">
                  <c:v>2</c:v>
                </c:pt>
                <c:pt idx="991">
                  <c:v>1</c:v>
                </c:pt>
                <c:pt idx="992">
                  <c:v>2</c:v>
                </c:pt>
                <c:pt idx="993">
                  <c:v>0</c:v>
                </c:pt>
                <c:pt idx="994">
                  <c:v>1</c:v>
                </c:pt>
                <c:pt idx="995">
                  <c:v>0</c:v>
                </c:pt>
                <c:pt idx="996">
                  <c:v>1</c:v>
                </c:pt>
                <c:pt idx="997">
                  <c:v>0</c:v>
                </c:pt>
                <c:pt idx="998">
                  <c:v>1</c:v>
                </c:pt>
                <c:pt idx="999">
                  <c:v>0</c:v>
                </c:pt>
                <c:pt idx="1000">
                  <c:v>1</c:v>
                </c:pt>
                <c:pt idx="1001">
                  <c:v>0</c:v>
                </c:pt>
                <c:pt idx="1002">
                  <c:v>2</c:v>
                </c:pt>
                <c:pt idx="1003">
                  <c:v>2</c:v>
                </c:pt>
                <c:pt idx="1004">
                  <c:v>2</c:v>
                </c:pt>
                <c:pt idx="1005">
                  <c:v>1</c:v>
                </c:pt>
                <c:pt idx="1006">
                  <c:v>1</c:v>
                </c:pt>
                <c:pt idx="1007">
                  <c:v>0</c:v>
                </c:pt>
                <c:pt idx="1008">
                  <c:v>2</c:v>
                </c:pt>
                <c:pt idx="1009">
                  <c:v>2</c:v>
                </c:pt>
                <c:pt idx="1010">
                  <c:v>2</c:v>
                </c:pt>
                <c:pt idx="1011">
                  <c:v>0</c:v>
                </c:pt>
                <c:pt idx="1012">
                  <c:v>2</c:v>
                </c:pt>
                <c:pt idx="1013">
                  <c:v>2</c:v>
                </c:pt>
                <c:pt idx="1014">
                  <c:v>0</c:v>
                </c:pt>
                <c:pt idx="1015">
                  <c:v>2</c:v>
                </c:pt>
                <c:pt idx="1016">
                  <c:v>0</c:v>
                </c:pt>
                <c:pt idx="1017">
                  <c:v>0</c:v>
                </c:pt>
                <c:pt idx="1018">
                  <c:v>0</c:v>
                </c:pt>
                <c:pt idx="1019">
                  <c:v>0</c:v>
                </c:pt>
                <c:pt idx="1020">
                  <c:v>0</c:v>
                </c:pt>
                <c:pt idx="1021">
                  <c:v>0</c:v>
                </c:pt>
                <c:pt idx="1022">
                  <c:v>0</c:v>
                </c:pt>
                <c:pt idx="1023">
                  <c:v>0</c:v>
                </c:pt>
                <c:pt idx="1024">
                  <c:v>2</c:v>
                </c:pt>
                <c:pt idx="1025">
                  <c:v>0</c:v>
                </c:pt>
                <c:pt idx="1026">
                  <c:v>2</c:v>
                </c:pt>
                <c:pt idx="1027">
                  <c:v>2</c:v>
                </c:pt>
                <c:pt idx="1028">
                  <c:v>0</c:v>
                </c:pt>
                <c:pt idx="1029">
                  <c:v>1</c:v>
                </c:pt>
                <c:pt idx="1030">
                  <c:v>0</c:v>
                </c:pt>
                <c:pt idx="1031">
                  <c:v>1</c:v>
                </c:pt>
                <c:pt idx="1032">
                  <c:v>0</c:v>
                </c:pt>
                <c:pt idx="1033">
                  <c:v>0</c:v>
                </c:pt>
                <c:pt idx="1034">
                  <c:v>0</c:v>
                </c:pt>
                <c:pt idx="1035">
                  <c:v>0</c:v>
                </c:pt>
                <c:pt idx="1036">
                  <c:v>0</c:v>
                </c:pt>
                <c:pt idx="1037">
                  <c:v>0</c:v>
                </c:pt>
                <c:pt idx="1038">
                  <c:v>2</c:v>
                </c:pt>
                <c:pt idx="1039">
                  <c:v>2</c:v>
                </c:pt>
                <c:pt idx="1040">
                  <c:v>0</c:v>
                </c:pt>
                <c:pt idx="1041">
                  <c:v>0</c:v>
                </c:pt>
                <c:pt idx="1042">
                  <c:v>0</c:v>
                </c:pt>
                <c:pt idx="1043">
                  <c:v>0</c:v>
                </c:pt>
                <c:pt idx="1044">
                  <c:v>1</c:v>
                </c:pt>
                <c:pt idx="1045">
                  <c:v>0</c:v>
                </c:pt>
                <c:pt idx="1046">
                  <c:v>1</c:v>
                </c:pt>
                <c:pt idx="1047">
                  <c:v>0</c:v>
                </c:pt>
                <c:pt idx="1048">
                  <c:v>0</c:v>
                </c:pt>
                <c:pt idx="1049">
                  <c:v>2</c:v>
                </c:pt>
                <c:pt idx="1050">
                  <c:v>0</c:v>
                </c:pt>
                <c:pt idx="1051">
                  <c:v>0</c:v>
                </c:pt>
                <c:pt idx="1052">
                  <c:v>0</c:v>
                </c:pt>
                <c:pt idx="1053">
                  <c:v>0</c:v>
                </c:pt>
                <c:pt idx="1054">
                  <c:v>1</c:v>
                </c:pt>
                <c:pt idx="1055">
                  <c:v>0</c:v>
                </c:pt>
                <c:pt idx="1056">
                  <c:v>1</c:v>
                </c:pt>
                <c:pt idx="1057">
                  <c:v>0</c:v>
                </c:pt>
                <c:pt idx="1058">
                  <c:v>2</c:v>
                </c:pt>
                <c:pt idx="1059">
                  <c:v>0</c:v>
                </c:pt>
                <c:pt idx="1060">
                  <c:v>2</c:v>
                </c:pt>
                <c:pt idx="1061">
                  <c:v>2</c:v>
                </c:pt>
                <c:pt idx="1062">
                  <c:v>0</c:v>
                </c:pt>
                <c:pt idx="1063">
                  <c:v>2</c:v>
                </c:pt>
                <c:pt idx="1064">
                  <c:v>1</c:v>
                </c:pt>
                <c:pt idx="1065">
                  <c:v>2</c:v>
                </c:pt>
                <c:pt idx="1066">
                  <c:v>1</c:v>
                </c:pt>
                <c:pt idx="1067">
                  <c:v>0</c:v>
                </c:pt>
                <c:pt idx="1068">
                  <c:v>0</c:v>
                </c:pt>
                <c:pt idx="1069">
                  <c:v>0</c:v>
                </c:pt>
                <c:pt idx="1070">
                  <c:v>2</c:v>
                </c:pt>
                <c:pt idx="1071">
                  <c:v>0</c:v>
                </c:pt>
                <c:pt idx="1072">
                  <c:v>1</c:v>
                </c:pt>
                <c:pt idx="1073">
                  <c:v>1</c:v>
                </c:pt>
                <c:pt idx="1074">
                  <c:v>1</c:v>
                </c:pt>
                <c:pt idx="1075">
                  <c:v>0</c:v>
                </c:pt>
                <c:pt idx="1076">
                  <c:v>1</c:v>
                </c:pt>
                <c:pt idx="1077">
                  <c:v>0</c:v>
                </c:pt>
                <c:pt idx="1078">
                  <c:v>0</c:v>
                </c:pt>
                <c:pt idx="1079">
                  <c:v>0</c:v>
                </c:pt>
                <c:pt idx="1080">
                  <c:v>0</c:v>
                </c:pt>
                <c:pt idx="1081">
                  <c:v>1</c:v>
                </c:pt>
                <c:pt idx="1082">
                  <c:v>2</c:v>
                </c:pt>
                <c:pt idx="1083">
                  <c:v>0</c:v>
                </c:pt>
                <c:pt idx="1084">
                  <c:v>1</c:v>
                </c:pt>
                <c:pt idx="1085">
                  <c:v>1</c:v>
                </c:pt>
                <c:pt idx="1086">
                  <c:v>2</c:v>
                </c:pt>
                <c:pt idx="1087">
                  <c:v>2</c:v>
                </c:pt>
                <c:pt idx="1088">
                  <c:v>0</c:v>
                </c:pt>
                <c:pt idx="1089">
                  <c:v>1</c:v>
                </c:pt>
                <c:pt idx="1090">
                  <c:v>0</c:v>
                </c:pt>
                <c:pt idx="1091">
                  <c:v>2</c:v>
                </c:pt>
                <c:pt idx="1092">
                  <c:v>0</c:v>
                </c:pt>
                <c:pt idx="1093">
                  <c:v>0</c:v>
                </c:pt>
                <c:pt idx="1094">
                  <c:v>2</c:v>
                </c:pt>
                <c:pt idx="1095">
                  <c:v>0</c:v>
                </c:pt>
                <c:pt idx="1096">
                  <c:v>0</c:v>
                </c:pt>
                <c:pt idx="1097">
                  <c:v>0</c:v>
                </c:pt>
                <c:pt idx="1098">
                  <c:v>1</c:v>
                </c:pt>
                <c:pt idx="1099">
                  <c:v>1</c:v>
                </c:pt>
                <c:pt idx="1100">
                  <c:v>2</c:v>
                </c:pt>
                <c:pt idx="1101">
                  <c:v>2</c:v>
                </c:pt>
                <c:pt idx="1102">
                  <c:v>2</c:v>
                </c:pt>
                <c:pt idx="1103">
                  <c:v>1</c:v>
                </c:pt>
                <c:pt idx="1104">
                  <c:v>0</c:v>
                </c:pt>
                <c:pt idx="1105">
                  <c:v>0</c:v>
                </c:pt>
                <c:pt idx="1106">
                  <c:v>0</c:v>
                </c:pt>
                <c:pt idx="1107">
                  <c:v>2</c:v>
                </c:pt>
                <c:pt idx="1108">
                  <c:v>0</c:v>
                </c:pt>
                <c:pt idx="1109">
                  <c:v>2</c:v>
                </c:pt>
                <c:pt idx="1110">
                  <c:v>2</c:v>
                </c:pt>
                <c:pt idx="1111">
                  <c:v>0</c:v>
                </c:pt>
                <c:pt idx="1112">
                  <c:v>0</c:v>
                </c:pt>
                <c:pt idx="1113">
                  <c:v>1</c:v>
                </c:pt>
                <c:pt idx="1114">
                  <c:v>2</c:v>
                </c:pt>
                <c:pt idx="1115">
                  <c:v>1</c:v>
                </c:pt>
                <c:pt idx="1116">
                  <c:v>2</c:v>
                </c:pt>
                <c:pt idx="1117">
                  <c:v>2</c:v>
                </c:pt>
                <c:pt idx="1118">
                  <c:v>0</c:v>
                </c:pt>
                <c:pt idx="1119">
                  <c:v>1</c:v>
                </c:pt>
                <c:pt idx="1120">
                  <c:v>1</c:v>
                </c:pt>
                <c:pt idx="1121">
                  <c:v>1</c:v>
                </c:pt>
                <c:pt idx="1122">
                  <c:v>0</c:v>
                </c:pt>
                <c:pt idx="1123">
                  <c:v>1</c:v>
                </c:pt>
                <c:pt idx="1124">
                  <c:v>1</c:v>
                </c:pt>
                <c:pt idx="1125">
                  <c:v>2</c:v>
                </c:pt>
                <c:pt idx="1126">
                  <c:v>0</c:v>
                </c:pt>
                <c:pt idx="1127">
                  <c:v>0</c:v>
                </c:pt>
                <c:pt idx="1128">
                  <c:v>1</c:v>
                </c:pt>
                <c:pt idx="1129">
                  <c:v>1</c:v>
                </c:pt>
                <c:pt idx="1130">
                  <c:v>0</c:v>
                </c:pt>
                <c:pt idx="1131">
                  <c:v>2</c:v>
                </c:pt>
                <c:pt idx="1132">
                  <c:v>0</c:v>
                </c:pt>
                <c:pt idx="1133">
                  <c:v>0</c:v>
                </c:pt>
                <c:pt idx="1134">
                  <c:v>2</c:v>
                </c:pt>
                <c:pt idx="1135">
                  <c:v>0</c:v>
                </c:pt>
                <c:pt idx="1136">
                  <c:v>0</c:v>
                </c:pt>
                <c:pt idx="1137">
                  <c:v>0</c:v>
                </c:pt>
                <c:pt idx="1138">
                  <c:v>0</c:v>
                </c:pt>
                <c:pt idx="1139">
                  <c:v>1</c:v>
                </c:pt>
                <c:pt idx="1140">
                  <c:v>1</c:v>
                </c:pt>
                <c:pt idx="1141">
                  <c:v>0</c:v>
                </c:pt>
                <c:pt idx="1142">
                  <c:v>1</c:v>
                </c:pt>
                <c:pt idx="1143">
                  <c:v>0</c:v>
                </c:pt>
                <c:pt idx="1144">
                  <c:v>0</c:v>
                </c:pt>
                <c:pt idx="1145">
                  <c:v>0</c:v>
                </c:pt>
                <c:pt idx="1146">
                  <c:v>1</c:v>
                </c:pt>
                <c:pt idx="1147">
                  <c:v>2</c:v>
                </c:pt>
                <c:pt idx="1148">
                  <c:v>2</c:v>
                </c:pt>
                <c:pt idx="1149">
                  <c:v>2</c:v>
                </c:pt>
                <c:pt idx="1150">
                  <c:v>0</c:v>
                </c:pt>
                <c:pt idx="1151">
                  <c:v>0</c:v>
                </c:pt>
                <c:pt idx="1152">
                  <c:v>2</c:v>
                </c:pt>
                <c:pt idx="1153">
                  <c:v>0</c:v>
                </c:pt>
                <c:pt idx="1154">
                  <c:v>0</c:v>
                </c:pt>
                <c:pt idx="1155">
                  <c:v>2</c:v>
                </c:pt>
                <c:pt idx="1156">
                  <c:v>2</c:v>
                </c:pt>
                <c:pt idx="1157">
                  <c:v>2</c:v>
                </c:pt>
                <c:pt idx="1158">
                  <c:v>1</c:v>
                </c:pt>
                <c:pt idx="1159">
                  <c:v>2</c:v>
                </c:pt>
                <c:pt idx="1160">
                  <c:v>0</c:v>
                </c:pt>
                <c:pt idx="1161">
                  <c:v>1</c:v>
                </c:pt>
                <c:pt idx="1162">
                  <c:v>2</c:v>
                </c:pt>
                <c:pt idx="1163">
                  <c:v>0</c:v>
                </c:pt>
                <c:pt idx="1164">
                  <c:v>0</c:v>
                </c:pt>
                <c:pt idx="1165">
                  <c:v>0</c:v>
                </c:pt>
                <c:pt idx="1166">
                  <c:v>2</c:v>
                </c:pt>
                <c:pt idx="1167">
                  <c:v>0</c:v>
                </c:pt>
                <c:pt idx="1168">
                  <c:v>2</c:v>
                </c:pt>
                <c:pt idx="1169">
                  <c:v>1</c:v>
                </c:pt>
                <c:pt idx="1170">
                  <c:v>1</c:v>
                </c:pt>
                <c:pt idx="1171">
                  <c:v>2</c:v>
                </c:pt>
                <c:pt idx="1172">
                  <c:v>1</c:v>
                </c:pt>
                <c:pt idx="1173">
                  <c:v>0</c:v>
                </c:pt>
                <c:pt idx="1174">
                  <c:v>2</c:v>
                </c:pt>
                <c:pt idx="1175">
                  <c:v>1</c:v>
                </c:pt>
                <c:pt idx="1176">
                  <c:v>0</c:v>
                </c:pt>
                <c:pt idx="1177">
                  <c:v>2</c:v>
                </c:pt>
                <c:pt idx="1178">
                  <c:v>2</c:v>
                </c:pt>
                <c:pt idx="1179">
                  <c:v>2</c:v>
                </c:pt>
                <c:pt idx="1180">
                  <c:v>0</c:v>
                </c:pt>
                <c:pt idx="1181">
                  <c:v>2</c:v>
                </c:pt>
                <c:pt idx="1182">
                  <c:v>2</c:v>
                </c:pt>
                <c:pt idx="1183">
                  <c:v>1</c:v>
                </c:pt>
                <c:pt idx="1184">
                  <c:v>2</c:v>
                </c:pt>
                <c:pt idx="1185">
                  <c:v>0</c:v>
                </c:pt>
                <c:pt idx="1186">
                  <c:v>1</c:v>
                </c:pt>
                <c:pt idx="1187">
                  <c:v>1</c:v>
                </c:pt>
                <c:pt idx="1188">
                  <c:v>0</c:v>
                </c:pt>
                <c:pt idx="1189">
                  <c:v>1</c:v>
                </c:pt>
                <c:pt idx="1190">
                  <c:v>1</c:v>
                </c:pt>
                <c:pt idx="1191">
                  <c:v>1</c:v>
                </c:pt>
                <c:pt idx="1192">
                  <c:v>0</c:v>
                </c:pt>
                <c:pt idx="1193">
                  <c:v>0</c:v>
                </c:pt>
                <c:pt idx="1194">
                  <c:v>0</c:v>
                </c:pt>
                <c:pt idx="1195">
                  <c:v>0</c:v>
                </c:pt>
                <c:pt idx="1196">
                  <c:v>0</c:v>
                </c:pt>
                <c:pt idx="1197">
                  <c:v>0</c:v>
                </c:pt>
                <c:pt idx="1198">
                  <c:v>0</c:v>
                </c:pt>
                <c:pt idx="1199">
                  <c:v>1</c:v>
                </c:pt>
                <c:pt idx="1200">
                  <c:v>0</c:v>
                </c:pt>
                <c:pt idx="1201">
                  <c:v>1</c:v>
                </c:pt>
                <c:pt idx="1202">
                  <c:v>0</c:v>
                </c:pt>
                <c:pt idx="1203">
                  <c:v>1</c:v>
                </c:pt>
                <c:pt idx="1204">
                  <c:v>0</c:v>
                </c:pt>
                <c:pt idx="1205">
                  <c:v>1</c:v>
                </c:pt>
                <c:pt idx="1206">
                  <c:v>0</c:v>
                </c:pt>
                <c:pt idx="1207">
                  <c:v>1</c:v>
                </c:pt>
                <c:pt idx="1208">
                  <c:v>2</c:v>
                </c:pt>
                <c:pt idx="1209">
                  <c:v>0</c:v>
                </c:pt>
                <c:pt idx="1210">
                  <c:v>2</c:v>
                </c:pt>
                <c:pt idx="1211">
                  <c:v>2</c:v>
                </c:pt>
                <c:pt idx="1212">
                  <c:v>1</c:v>
                </c:pt>
                <c:pt idx="1213">
                  <c:v>0</c:v>
                </c:pt>
                <c:pt idx="1214">
                  <c:v>2</c:v>
                </c:pt>
                <c:pt idx="1215">
                  <c:v>0</c:v>
                </c:pt>
                <c:pt idx="1216">
                  <c:v>0</c:v>
                </c:pt>
                <c:pt idx="1217">
                  <c:v>0</c:v>
                </c:pt>
                <c:pt idx="1218">
                  <c:v>1</c:v>
                </c:pt>
                <c:pt idx="1219">
                  <c:v>0</c:v>
                </c:pt>
                <c:pt idx="1220">
                  <c:v>1</c:v>
                </c:pt>
                <c:pt idx="1221">
                  <c:v>0</c:v>
                </c:pt>
                <c:pt idx="1222">
                  <c:v>2</c:v>
                </c:pt>
                <c:pt idx="1223">
                  <c:v>0</c:v>
                </c:pt>
                <c:pt idx="1224">
                  <c:v>2</c:v>
                </c:pt>
                <c:pt idx="1225">
                  <c:v>0</c:v>
                </c:pt>
                <c:pt idx="1226">
                  <c:v>0</c:v>
                </c:pt>
                <c:pt idx="1227">
                  <c:v>2</c:v>
                </c:pt>
                <c:pt idx="1228">
                  <c:v>2</c:v>
                </c:pt>
                <c:pt idx="1229">
                  <c:v>0</c:v>
                </c:pt>
                <c:pt idx="1230">
                  <c:v>0</c:v>
                </c:pt>
                <c:pt idx="1231">
                  <c:v>0</c:v>
                </c:pt>
                <c:pt idx="1232">
                  <c:v>2</c:v>
                </c:pt>
                <c:pt idx="1233">
                  <c:v>2</c:v>
                </c:pt>
                <c:pt idx="1234">
                  <c:v>1</c:v>
                </c:pt>
                <c:pt idx="1235">
                  <c:v>1</c:v>
                </c:pt>
                <c:pt idx="1236">
                  <c:v>2</c:v>
                </c:pt>
                <c:pt idx="1237">
                  <c:v>0</c:v>
                </c:pt>
                <c:pt idx="1238">
                  <c:v>0</c:v>
                </c:pt>
                <c:pt idx="1239">
                  <c:v>1</c:v>
                </c:pt>
                <c:pt idx="1240">
                  <c:v>0</c:v>
                </c:pt>
                <c:pt idx="1241">
                  <c:v>1</c:v>
                </c:pt>
                <c:pt idx="1242">
                  <c:v>0</c:v>
                </c:pt>
                <c:pt idx="1243">
                  <c:v>2</c:v>
                </c:pt>
                <c:pt idx="1244">
                  <c:v>1</c:v>
                </c:pt>
                <c:pt idx="1245">
                  <c:v>0</c:v>
                </c:pt>
                <c:pt idx="1246">
                  <c:v>1</c:v>
                </c:pt>
                <c:pt idx="1247">
                  <c:v>0</c:v>
                </c:pt>
                <c:pt idx="1248">
                  <c:v>2</c:v>
                </c:pt>
                <c:pt idx="1249">
                  <c:v>0</c:v>
                </c:pt>
                <c:pt idx="1250">
                  <c:v>2</c:v>
                </c:pt>
                <c:pt idx="1251">
                  <c:v>2</c:v>
                </c:pt>
                <c:pt idx="1252">
                  <c:v>0</c:v>
                </c:pt>
                <c:pt idx="1253">
                  <c:v>1</c:v>
                </c:pt>
                <c:pt idx="1254">
                  <c:v>0</c:v>
                </c:pt>
                <c:pt idx="1255">
                  <c:v>0</c:v>
                </c:pt>
                <c:pt idx="1256">
                  <c:v>0</c:v>
                </c:pt>
                <c:pt idx="1257">
                  <c:v>0</c:v>
                </c:pt>
                <c:pt idx="1258">
                  <c:v>0</c:v>
                </c:pt>
                <c:pt idx="1259">
                  <c:v>0</c:v>
                </c:pt>
                <c:pt idx="1260">
                  <c:v>0</c:v>
                </c:pt>
                <c:pt idx="1261">
                  <c:v>1</c:v>
                </c:pt>
                <c:pt idx="1262">
                  <c:v>0</c:v>
                </c:pt>
                <c:pt idx="1263">
                  <c:v>0</c:v>
                </c:pt>
                <c:pt idx="1264">
                  <c:v>2</c:v>
                </c:pt>
                <c:pt idx="1265">
                  <c:v>0</c:v>
                </c:pt>
                <c:pt idx="1266">
                  <c:v>2</c:v>
                </c:pt>
                <c:pt idx="1267">
                  <c:v>0</c:v>
                </c:pt>
                <c:pt idx="1268">
                  <c:v>1</c:v>
                </c:pt>
                <c:pt idx="1269">
                  <c:v>0</c:v>
                </c:pt>
                <c:pt idx="1270">
                  <c:v>1</c:v>
                </c:pt>
                <c:pt idx="1271">
                  <c:v>0</c:v>
                </c:pt>
                <c:pt idx="1272">
                  <c:v>1</c:v>
                </c:pt>
                <c:pt idx="1273">
                  <c:v>0</c:v>
                </c:pt>
                <c:pt idx="1274">
                  <c:v>0</c:v>
                </c:pt>
                <c:pt idx="1275">
                  <c:v>0</c:v>
                </c:pt>
                <c:pt idx="1276">
                  <c:v>2</c:v>
                </c:pt>
                <c:pt idx="1277">
                  <c:v>1</c:v>
                </c:pt>
                <c:pt idx="1278">
                  <c:v>1</c:v>
                </c:pt>
                <c:pt idx="1279">
                  <c:v>1</c:v>
                </c:pt>
                <c:pt idx="1280">
                  <c:v>0</c:v>
                </c:pt>
                <c:pt idx="1281">
                  <c:v>1</c:v>
                </c:pt>
                <c:pt idx="1282">
                  <c:v>1</c:v>
                </c:pt>
                <c:pt idx="1283">
                  <c:v>1</c:v>
                </c:pt>
                <c:pt idx="1284">
                  <c:v>1</c:v>
                </c:pt>
                <c:pt idx="1285">
                  <c:v>1</c:v>
                </c:pt>
                <c:pt idx="1286">
                  <c:v>1</c:v>
                </c:pt>
                <c:pt idx="1287">
                  <c:v>0</c:v>
                </c:pt>
                <c:pt idx="1288">
                  <c:v>1</c:v>
                </c:pt>
                <c:pt idx="1289">
                  <c:v>0</c:v>
                </c:pt>
                <c:pt idx="1290">
                  <c:v>1</c:v>
                </c:pt>
                <c:pt idx="1291">
                  <c:v>0</c:v>
                </c:pt>
                <c:pt idx="1292">
                  <c:v>0</c:v>
                </c:pt>
                <c:pt idx="1293">
                  <c:v>0</c:v>
                </c:pt>
                <c:pt idx="1294">
                  <c:v>1</c:v>
                </c:pt>
                <c:pt idx="1295">
                  <c:v>1</c:v>
                </c:pt>
                <c:pt idx="1296">
                  <c:v>2</c:v>
                </c:pt>
                <c:pt idx="1297">
                  <c:v>1</c:v>
                </c:pt>
                <c:pt idx="1298">
                  <c:v>2</c:v>
                </c:pt>
                <c:pt idx="1299">
                  <c:v>2</c:v>
                </c:pt>
                <c:pt idx="1300">
                  <c:v>2</c:v>
                </c:pt>
                <c:pt idx="1301">
                  <c:v>1</c:v>
                </c:pt>
                <c:pt idx="1302">
                  <c:v>1</c:v>
                </c:pt>
                <c:pt idx="1303">
                  <c:v>0</c:v>
                </c:pt>
                <c:pt idx="1304">
                  <c:v>1</c:v>
                </c:pt>
                <c:pt idx="1305">
                  <c:v>0</c:v>
                </c:pt>
                <c:pt idx="1306">
                  <c:v>0</c:v>
                </c:pt>
                <c:pt idx="1307">
                  <c:v>1</c:v>
                </c:pt>
                <c:pt idx="1308">
                  <c:v>0</c:v>
                </c:pt>
                <c:pt idx="1309">
                  <c:v>0</c:v>
                </c:pt>
                <c:pt idx="1310">
                  <c:v>0</c:v>
                </c:pt>
                <c:pt idx="1311">
                  <c:v>0</c:v>
                </c:pt>
                <c:pt idx="1312">
                  <c:v>1</c:v>
                </c:pt>
                <c:pt idx="1313">
                  <c:v>1</c:v>
                </c:pt>
                <c:pt idx="1314">
                  <c:v>0</c:v>
                </c:pt>
                <c:pt idx="1315">
                  <c:v>0</c:v>
                </c:pt>
                <c:pt idx="1316">
                  <c:v>0</c:v>
                </c:pt>
                <c:pt idx="1317">
                  <c:v>0</c:v>
                </c:pt>
                <c:pt idx="1318">
                  <c:v>1</c:v>
                </c:pt>
                <c:pt idx="1319">
                  <c:v>0</c:v>
                </c:pt>
                <c:pt idx="1320">
                  <c:v>1</c:v>
                </c:pt>
                <c:pt idx="1321">
                  <c:v>0</c:v>
                </c:pt>
                <c:pt idx="1322">
                  <c:v>0</c:v>
                </c:pt>
                <c:pt idx="1323">
                  <c:v>0</c:v>
                </c:pt>
                <c:pt idx="1324">
                  <c:v>0</c:v>
                </c:pt>
                <c:pt idx="1325">
                  <c:v>0</c:v>
                </c:pt>
                <c:pt idx="1326">
                  <c:v>0</c:v>
                </c:pt>
                <c:pt idx="1327">
                  <c:v>0</c:v>
                </c:pt>
                <c:pt idx="1328">
                  <c:v>1</c:v>
                </c:pt>
                <c:pt idx="1329">
                  <c:v>1</c:v>
                </c:pt>
                <c:pt idx="1330">
                  <c:v>1</c:v>
                </c:pt>
                <c:pt idx="1331">
                  <c:v>0</c:v>
                </c:pt>
                <c:pt idx="1332">
                  <c:v>0</c:v>
                </c:pt>
                <c:pt idx="1333">
                  <c:v>2</c:v>
                </c:pt>
                <c:pt idx="1334">
                  <c:v>2</c:v>
                </c:pt>
                <c:pt idx="1335">
                  <c:v>2</c:v>
                </c:pt>
                <c:pt idx="1336">
                  <c:v>0</c:v>
                </c:pt>
                <c:pt idx="1337">
                  <c:v>2</c:v>
                </c:pt>
                <c:pt idx="1338">
                  <c:v>0</c:v>
                </c:pt>
                <c:pt idx="1339">
                  <c:v>1</c:v>
                </c:pt>
                <c:pt idx="1340">
                  <c:v>0</c:v>
                </c:pt>
                <c:pt idx="1341">
                  <c:v>0</c:v>
                </c:pt>
                <c:pt idx="1342">
                  <c:v>1</c:v>
                </c:pt>
                <c:pt idx="1343">
                  <c:v>0</c:v>
                </c:pt>
                <c:pt idx="1344">
                  <c:v>1</c:v>
                </c:pt>
                <c:pt idx="1345">
                  <c:v>0</c:v>
                </c:pt>
                <c:pt idx="1346">
                  <c:v>1</c:v>
                </c:pt>
                <c:pt idx="1347">
                  <c:v>2</c:v>
                </c:pt>
                <c:pt idx="1348">
                  <c:v>0</c:v>
                </c:pt>
                <c:pt idx="1349">
                  <c:v>0</c:v>
                </c:pt>
                <c:pt idx="1350">
                  <c:v>1</c:v>
                </c:pt>
                <c:pt idx="1351">
                  <c:v>0</c:v>
                </c:pt>
                <c:pt idx="1352">
                  <c:v>0</c:v>
                </c:pt>
                <c:pt idx="1353">
                  <c:v>0</c:v>
                </c:pt>
                <c:pt idx="1354">
                  <c:v>0</c:v>
                </c:pt>
                <c:pt idx="1355">
                  <c:v>0</c:v>
                </c:pt>
                <c:pt idx="1356">
                  <c:v>1</c:v>
                </c:pt>
                <c:pt idx="1357">
                  <c:v>0</c:v>
                </c:pt>
                <c:pt idx="1358">
                  <c:v>1</c:v>
                </c:pt>
                <c:pt idx="1359">
                  <c:v>1</c:v>
                </c:pt>
                <c:pt idx="1360">
                  <c:v>2</c:v>
                </c:pt>
                <c:pt idx="1361">
                  <c:v>1</c:v>
                </c:pt>
                <c:pt idx="1362">
                  <c:v>2</c:v>
                </c:pt>
                <c:pt idx="1363">
                  <c:v>0</c:v>
                </c:pt>
                <c:pt idx="1364">
                  <c:v>2</c:v>
                </c:pt>
                <c:pt idx="1365">
                  <c:v>1</c:v>
                </c:pt>
                <c:pt idx="1366">
                  <c:v>0</c:v>
                </c:pt>
                <c:pt idx="1367">
                  <c:v>0</c:v>
                </c:pt>
                <c:pt idx="1368">
                  <c:v>0</c:v>
                </c:pt>
                <c:pt idx="1369">
                  <c:v>0</c:v>
                </c:pt>
                <c:pt idx="1370">
                  <c:v>0</c:v>
                </c:pt>
                <c:pt idx="1371">
                  <c:v>0</c:v>
                </c:pt>
                <c:pt idx="1372">
                  <c:v>0</c:v>
                </c:pt>
                <c:pt idx="1373">
                  <c:v>1</c:v>
                </c:pt>
                <c:pt idx="1374">
                  <c:v>0</c:v>
                </c:pt>
                <c:pt idx="1375">
                  <c:v>0</c:v>
                </c:pt>
                <c:pt idx="1376">
                  <c:v>1</c:v>
                </c:pt>
                <c:pt idx="1377">
                  <c:v>0</c:v>
                </c:pt>
                <c:pt idx="1378">
                  <c:v>0</c:v>
                </c:pt>
                <c:pt idx="1379">
                  <c:v>0</c:v>
                </c:pt>
                <c:pt idx="1380">
                  <c:v>0</c:v>
                </c:pt>
                <c:pt idx="1381">
                  <c:v>0</c:v>
                </c:pt>
                <c:pt idx="1382">
                  <c:v>0</c:v>
                </c:pt>
                <c:pt idx="1383">
                  <c:v>0</c:v>
                </c:pt>
                <c:pt idx="1384">
                  <c:v>1</c:v>
                </c:pt>
                <c:pt idx="1385">
                  <c:v>0</c:v>
                </c:pt>
                <c:pt idx="1386">
                  <c:v>1</c:v>
                </c:pt>
                <c:pt idx="1387">
                  <c:v>0</c:v>
                </c:pt>
                <c:pt idx="1388">
                  <c:v>0</c:v>
                </c:pt>
                <c:pt idx="1389">
                  <c:v>0</c:v>
                </c:pt>
                <c:pt idx="1390">
                  <c:v>1</c:v>
                </c:pt>
                <c:pt idx="1391">
                  <c:v>0</c:v>
                </c:pt>
                <c:pt idx="1392">
                  <c:v>0</c:v>
                </c:pt>
                <c:pt idx="1393">
                  <c:v>0</c:v>
                </c:pt>
                <c:pt idx="1394">
                  <c:v>1</c:v>
                </c:pt>
                <c:pt idx="1395">
                  <c:v>1</c:v>
                </c:pt>
                <c:pt idx="1396">
                  <c:v>0</c:v>
                </c:pt>
                <c:pt idx="1397">
                  <c:v>0</c:v>
                </c:pt>
                <c:pt idx="1398">
                  <c:v>0</c:v>
                </c:pt>
                <c:pt idx="1399">
                  <c:v>0</c:v>
                </c:pt>
                <c:pt idx="1400">
                  <c:v>0</c:v>
                </c:pt>
                <c:pt idx="1401">
                  <c:v>0</c:v>
                </c:pt>
                <c:pt idx="1402">
                  <c:v>0</c:v>
                </c:pt>
                <c:pt idx="1403">
                  <c:v>0</c:v>
                </c:pt>
                <c:pt idx="1404">
                  <c:v>0</c:v>
                </c:pt>
                <c:pt idx="1405">
                  <c:v>0</c:v>
                </c:pt>
                <c:pt idx="1406">
                  <c:v>0</c:v>
                </c:pt>
                <c:pt idx="1407">
                  <c:v>1</c:v>
                </c:pt>
                <c:pt idx="1408">
                  <c:v>0</c:v>
                </c:pt>
                <c:pt idx="1409">
                  <c:v>0</c:v>
                </c:pt>
                <c:pt idx="1410">
                  <c:v>1</c:v>
                </c:pt>
                <c:pt idx="1411">
                  <c:v>1</c:v>
                </c:pt>
                <c:pt idx="1412">
                  <c:v>0</c:v>
                </c:pt>
                <c:pt idx="1413">
                  <c:v>0</c:v>
                </c:pt>
                <c:pt idx="1414">
                  <c:v>0</c:v>
                </c:pt>
                <c:pt idx="1415">
                  <c:v>1</c:v>
                </c:pt>
                <c:pt idx="1416">
                  <c:v>1</c:v>
                </c:pt>
                <c:pt idx="1417">
                  <c:v>1</c:v>
                </c:pt>
                <c:pt idx="1418">
                  <c:v>0</c:v>
                </c:pt>
                <c:pt idx="1419">
                  <c:v>0</c:v>
                </c:pt>
                <c:pt idx="1420">
                  <c:v>0</c:v>
                </c:pt>
                <c:pt idx="1421">
                  <c:v>0</c:v>
                </c:pt>
                <c:pt idx="1422">
                  <c:v>0</c:v>
                </c:pt>
                <c:pt idx="1423">
                  <c:v>0</c:v>
                </c:pt>
                <c:pt idx="1424">
                  <c:v>1</c:v>
                </c:pt>
                <c:pt idx="1425">
                  <c:v>0</c:v>
                </c:pt>
                <c:pt idx="1426">
                  <c:v>0</c:v>
                </c:pt>
                <c:pt idx="1427">
                  <c:v>0</c:v>
                </c:pt>
                <c:pt idx="1428">
                  <c:v>1</c:v>
                </c:pt>
                <c:pt idx="1429">
                  <c:v>0</c:v>
                </c:pt>
                <c:pt idx="1430">
                  <c:v>1</c:v>
                </c:pt>
                <c:pt idx="1431">
                  <c:v>0</c:v>
                </c:pt>
                <c:pt idx="1432">
                  <c:v>0</c:v>
                </c:pt>
                <c:pt idx="1433">
                  <c:v>0</c:v>
                </c:pt>
                <c:pt idx="1434">
                  <c:v>1</c:v>
                </c:pt>
                <c:pt idx="1435">
                  <c:v>1</c:v>
                </c:pt>
                <c:pt idx="1436">
                  <c:v>0</c:v>
                </c:pt>
                <c:pt idx="1437">
                  <c:v>1</c:v>
                </c:pt>
                <c:pt idx="1438">
                  <c:v>0</c:v>
                </c:pt>
                <c:pt idx="1439">
                  <c:v>1</c:v>
                </c:pt>
                <c:pt idx="1440">
                  <c:v>1</c:v>
                </c:pt>
                <c:pt idx="1441">
                  <c:v>1</c:v>
                </c:pt>
                <c:pt idx="1442">
                  <c:v>1</c:v>
                </c:pt>
                <c:pt idx="1443">
                  <c:v>1</c:v>
                </c:pt>
                <c:pt idx="1444">
                  <c:v>0</c:v>
                </c:pt>
                <c:pt idx="1445">
                  <c:v>2</c:v>
                </c:pt>
                <c:pt idx="1446">
                  <c:v>0</c:v>
                </c:pt>
                <c:pt idx="1447">
                  <c:v>0</c:v>
                </c:pt>
                <c:pt idx="1448">
                  <c:v>2</c:v>
                </c:pt>
                <c:pt idx="1449">
                  <c:v>0</c:v>
                </c:pt>
                <c:pt idx="1450">
                  <c:v>0</c:v>
                </c:pt>
                <c:pt idx="1451">
                  <c:v>0</c:v>
                </c:pt>
                <c:pt idx="1452">
                  <c:v>2</c:v>
                </c:pt>
                <c:pt idx="1453">
                  <c:v>0</c:v>
                </c:pt>
                <c:pt idx="1454">
                  <c:v>0</c:v>
                </c:pt>
                <c:pt idx="1455">
                  <c:v>0</c:v>
                </c:pt>
                <c:pt idx="1456">
                  <c:v>1</c:v>
                </c:pt>
                <c:pt idx="1457">
                  <c:v>1</c:v>
                </c:pt>
                <c:pt idx="1458">
                  <c:v>0</c:v>
                </c:pt>
                <c:pt idx="1459">
                  <c:v>0</c:v>
                </c:pt>
                <c:pt idx="1460">
                  <c:v>1</c:v>
                </c:pt>
                <c:pt idx="1461">
                  <c:v>1</c:v>
                </c:pt>
                <c:pt idx="1462">
                  <c:v>0</c:v>
                </c:pt>
                <c:pt idx="1463">
                  <c:v>0</c:v>
                </c:pt>
                <c:pt idx="1464">
                  <c:v>1</c:v>
                </c:pt>
                <c:pt idx="1465">
                  <c:v>0</c:v>
                </c:pt>
                <c:pt idx="1466">
                  <c:v>0</c:v>
                </c:pt>
                <c:pt idx="1467">
                  <c:v>0</c:v>
                </c:pt>
                <c:pt idx="1468">
                  <c:v>0</c:v>
                </c:pt>
                <c:pt idx="1469">
                  <c:v>0</c:v>
                </c:pt>
                <c:pt idx="1470">
                  <c:v>0</c:v>
                </c:pt>
                <c:pt idx="1471">
                  <c:v>1</c:v>
                </c:pt>
                <c:pt idx="1472">
                  <c:v>0</c:v>
                </c:pt>
                <c:pt idx="1473">
                  <c:v>0</c:v>
                </c:pt>
                <c:pt idx="1474">
                  <c:v>1</c:v>
                </c:pt>
                <c:pt idx="1475">
                  <c:v>0</c:v>
                </c:pt>
                <c:pt idx="1476">
                  <c:v>1</c:v>
                </c:pt>
                <c:pt idx="1477">
                  <c:v>1</c:v>
                </c:pt>
                <c:pt idx="1478">
                  <c:v>0</c:v>
                </c:pt>
                <c:pt idx="1479">
                  <c:v>1</c:v>
                </c:pt>
                <c:pt idx="1480">
                  <c:v>1</c:v>
                </c:pt>
                <c:pt idx="1481">
                  <c:v>0</c:v>
                </c:pt>
                <c:pt idx="1482">
                  <c:v>0</c:v>
                </c:pt>
                <c:pt idx="1483">
                  <c:v>0</c:v>
                </c:pt>
                <c:pt idx="1484">
                  <c:v>0</c:v>
                </c:pt>
                <c:pt idx="1485">
                  <c:v>0</c:v>
                </c:pt>
                <c:pt idx="1486">
                  <c:v>0</c:v>
                </c:pt>
                <c:pt idx="1487">
                  <c:v>1</c:v>
                </c:pt>
                <c:pt idx="1488">
                  <c:v>0</c:v>
                </c:pt>
                <c:pt idx="1489">
                  <c:v>1</c:v>
                </c:pt>
                <c:pt idx="1490">
                  <c:v>0</c:v>
                </c:pt>
                <c:pt idx="1491">
                  <c:v>0</c:v>
                </c:pt>
                <c:pt idx="1492">
                  <c:v>0</c:v>
                </c:pt>
                <c:pt idx="1493">
                  <c:v>1</c:v>
                </c:pt>
                <c:pt idx="1494">
                  <c:v>0</c:v>
                </c:pt>
                <c:pt idx="1495">
                  <c:v>0</c:v>
                </c:pt>
                <c:pt idx="1496">
                  <c:v>0</c:v>
                </c:pt>
                <c:pt idx="1497">
                  <c:v>0</c:v>
                </c:pt>
                <c:pt idx="1498">
                  <c:v>0</c:v>
                </c:pt>
                <c:pt idx="1499">
                  <c:v>1</c:v>
                </c:pt>
                <c:pt idx="1500">
                  <c:v>0</c:v>
                </c:pt>
                <c:pt idx="1501">
                  <c:v>0</c:v>
                </c:pt>
                <c:pt idx="1502">
                  <c:v>1</c:v>
                </c:pt>
                <c:pt idx="1503">
                  <c:v>0</c:v>
                </c:pt>
                <c:pt idx="1504">
                  <c:v>1</c:v>
                </c:pt>
                <c:pt idx="1505">
                  <c:v>0</c:v>
                </c:pt>
                <c:pt idx="1506">
                  <c:v>0</c:v>
                </c:pt>
                <c:pt idx="1507">
                  <c:v>1</c:v>
                </c:pt>
                <c:pt idx="1508">
                  <c:v>0</c:v>
                </c:pt>
                <c:pt idx="1509">
                  <c:v>1</c:v>
                </c:pt>
                <c:pt idx="1510">
                  <c:v>1</c:v>
                </c:pt>
                <c:pt idx="1511">
                  <c:v>0</c:v>
                </c:pt>
                <c:pt idx="1512">
                  <c:v>1</c:v>
                </c:pt>
                <c:pt idx="1513">
                  <c:v>0</c:v>
                </c:pt>
                <c:pt idx="1514">
                  <c:v>0</c:v>
                </c:pt>
                <c:pt idx="1515">
                  <c:v>0</c:v>
                </c:pt>
                <c:pt idx="1516">
                  <c:v>0</c:v>
                </c:pt>
                <c:pt idx="1517">
                  <c:v>0</c:v>
                </c:pt>
                <c:pt idx="1518">
                  <c:v>0</c:v>
                </c:pt>
                <c:pt idx="1519">
                  <c:v>1</c:v>
                </c:pt>
                <c:pt idx="1520">
                  <c:v>2</c:v>
                </c:pt>
                <c:pt idx="1521">
                  <c:v>2</c:v>
                </c:pt>
                <c:pt idx="1522">
                  <c:v>1</c:v>
                </c:pt>
                <c:pt idx="1523">
                  <c:v>1</c:v>
                </c:pt>
                <c:pt idx="1524">
                  <c:v>0</c:v>
                </c:pt>
                <c:pt idx="1525">
                  <c:v>0</c:v>
                </c:pt>
                <c:pt idx="1526">
                  <c:v>0</c:v>
                </c:pt>
                <c:pt idx="1527">
                  <c:v>1</c:v>
                </c:pt>
                <c:pt idx="1528">
                  <c:v>0</c:v>
                </c:pt>
                <c:pt idx="1529">
                  <c:v>0</c:v>
                </c:pt>
                <c:pt idx="1530">
                  <c:v>0</c:v>
                </c:pt>
                <c:pt idx="1531">
                  <c:v>0</c:v>
                </c:pt>
                <c:pt idx="1532">
                  <c:v>0</c:v>
                </c:pt>
                <c:pt idx="1533">
                  <c:v>0</c:v>
                </c:pt>
                <c:pt idx="1534">
                  <c:v>0</c:v>
                </c:pt>
                <c:pt idx="1535">
                  <c:v>1</c:v>
                </c:pt>
                <c:pt idx="1536">
                  <c:v>2</c:v>
                </c:pt>
                <c:pt idx="1537">
                  <c:v>1</c:v>
                </c:pt>
                <c:pt idx="1538">
                  <c:v>0</c:v>
                </c:pt>
                <c:pt idx="1539">
                  <c:v>1</c:v>
                </c:pt>
                <c:pt idx="1540">
                  <c:v>2</c:v>
                </c:pt>
                <c:pt idx="1541">
                  <c:v>0</c:v>
                </c:pt>
                <c:pt idx="1542">
                  <c:v>0</c:v>
                </c:pt>
                <c:pt idx="1543">
                  <c:v>0</c:v>
                </c:pt>
                <c:pt idx="1544">
                  <c:v>0</c:v>
                </c:pt>
                <c:pt idx="1545">
                  <c:v>1</c:v>
                </c:pt>
                <c:pt idx="1546">
                  <c:v>0</c:v>
                </c:pt>
                <c:pt idx="1547">
                  <c:v>1</c:v>
                </c:pt>
                <c:pt idx="1548">
                  <c:v>0</c:v>
                </c:pt>
                <c:pt idx="1549">
                  <c:v>0</c:v>
                </c:pt>
                <c:pt idx="1550">
                  <c:v>1</c:v>
                </c:pt>
                <c:pt idx="1551">
                  <c:v>1</c:v>
                </c:pt>
                <c:pt idx="1552">
                  <c:v>0</c:v>
                </c:pt>
                <c:pt idx="1553">
                  <c:v>0</c:v>
                </c:pt>
                <c:pt idx="1554">
                  <c:v>0</c:v>
                </c:pt>
                <c:pt idx="1555">
                  <c:v>0</c:v>
                </c:pt>
                <c:pt idx="1556">
                  <c:v>0</c:v>
                </c:pt>
                <c:pt idx="1557">
                  <c:v>0</c:v>
                </c:pt>
                <c:pt idx="1558">
                  <c:v>2</c:v>
                </c:pt>
                <c:pt idx="1559">
                  <c:v>0</c:v>
                </c:pt>
                <c:pt idx="1560">
                  <c:v>0</c:v>
                </c:pt>
                <c:pt idx="1561">
                  <c:v>1</c:v>
                </c:pt>
                <c:pt idx="1562">
                  <c:v>1</c:v>
                </c:pt>
                <c:pt idx="1563">
                  <c:v>0</c:v>
                </c:pt>
                <c:pt idx="1564">
                  <c:v>1</c:v>
                </c:pt>
                <c:pt idx="1565">
                  <c:v>0</c:v>
                </c:pt>
                <c:pt idx="1566">
                  <c:v>1</c:v>
                </c:pt>
                <c:pt idx="1567">
                  <c:v>0</c:v>
                </c:pt>
                <c:pt idx="1568">
                  <c:v>2</c:v>
                </c:pt>
                <c:pt idx="1569">
                  <c:v>0</c:v>
                </c:pt>
                <c:pt idx="1570">
                  <c:v>1</c:v>
                </c:pt>
                <c:pt idx="1571">
                  <c:v>0</c:v>
                </c:pt>
                <c:pt idx="1572">
                  <c:v>1</c:v>
                </c:pt>
                <c:pt idx="1573">
                  <c:v>0</c:v>
                </c:pt>
                <c:pt idx="1574">
                  <c:v>0</c:v>
                </c:pt>
                <c:pt idx="1575">
                  <c:v>1</c:v>
                </c:pt>
                <c:pt idx="1576">
                  <c:v>2</c:v>
                </c:pt>
                <c:pt idx="1577">
                  <c:v>0</c:v>
                </c:pt>
                <c:pt idx="1578">
                  <c:v>0</c:v>
                </c:pt>
                <c:pt idx="1579">
                  <c:v>0</c:v>
                </c:pt>
                <c:pt idx="1580">
                  <c:v>1</c:v>
                </c:pt>
                <c:pt idx="1581">
                  <c:v>1</c:v>
                </c:pt>
                <c:pt idx="1582">
                  <c:v>1</c:v>
                </c:pt>
                <c:pt idx="1583">
                  <c:v>0</c:v>
                </c:pt>
                <c:pt idx="1584">
                  <c:v>0</c:v>
                </c:pt>
                <c:pt idx="1585">
                  <c:v>0</c:v>
                </c:pt>
                <c:pt idx="1586">
                  <c:v>1</c:v>
                </c:pt>
                <c:pt idx="1587">
                  <c:v>1</c:v>
                </c:pt>
                <c:pt idx="1588">
                  <c:v>0</c:v>
                </c:pt>
                <c:pt idx="1589">
                  <c:v>0</c:v>
                </c:pt>
                <c:pt idx="1590">
                  <c:v>0</c:v>
                </c:pt>
                <c:pt idx="1591">
                  <c:v>0</c:v>
                </c:pt>
                <c:pt idx="1592">
                  <c:v>1</c:v>
                </c:pt>
                <c:pt idx="1593">
                  <c:v>0</c:v>
                </c:pt>
                <c:pt idx="1594">
                  <c:v>1</c:v>
                </c:pt>
                <c:pt idx="1595">
                  <c:v>1</c:v>
                </c:pt>
                <c:pt idx="1596">
                  <c:v>2</c:v>
                </c:pt>
                <c:pt idx="1597">
                  <c:v>2</c:v>
                </c:pt>
                <c:pt idx="1598">
                  <c:v>2</c:v>
                </c:pt>
                <c:pt idx="1599">
                  <c:v>1</c:v>
                </c:pt>
                <c:pt idx="1600">
                  <c:v>1</c:v>
                </c:pt>
                <c:pt idx="1601">
                  <c:v>0</c:v>
                </c:pt>
                <c:pt idx="1602">
                  <c:v>2</c:v>
                </c:pt>
                <c:pt idx="1603">
                  <c:v>1</c:v>
                </c:pt>
                <c:pt idx="1604">
                  <c:v>0</c:v>
                </c:pt>
                <c:pt idx="1605">
                  <c:v>0</c:v>
                </c:pt>
                <c:pt idx="1606">
                  <c:v>0</c:v>
                </c:pt>
                <c:pt idx="1607">
                  <c:v>1</c:v>
                </c:pt>
                <c:pt idx="1608">
                  <c:v>0</c:v>
                </c:pt>
                <c:pt idx="1609">
                  <c:v>0</c:v>
                </c:pt>
                <c:pt idx="1610">
                  <c:v>1</c:v>
                </c:pt>
                <c:pt idx="1611">
                  <c:v>2</c:v>
                </c:pt>
                <c:pt idx="1612">
                  <c:v>0</c:v>
                </c:pt>
                <c:pt idx="1613">
                  <c:v>1</c:v>
                </c:pt>
                <c:pt idx="1614">
                  <c:v>0</c:v>
                </c:pt>
                <c:pt idx="1615">
                  <c:v>2</c:v>
                </c:pt>
                <c:pt idx="1616">
                  <c:v>2</c:v>
                </c:pt>
                <c:pt idx="1617">
                  <c:v>0</c:v>
                </c:pt>
                <c:pt idx="1618">
                  <c:v>0</c:v>
                </c:pt>
                <c:pt idx="1619">
                  <c:v>1</c:v>
                </c:pt>
                <c:pt idx="1620">
                  <c:v>0</c:v>
                </c:pt>
                <c:pt idx="1621">
                  <c:v>1</c:v>
                </c:pt>
                <c:pt idx="1622">
                  <c:v>1</c:v>
                </c:pt>
                <c:pt idx="1623">
                  <c:v>0</c:v>
                </c:pt>
                <c:pt idx="1624">
                  <c:v>0</c:v>
                </c:pt>
                <c:pt idx="1625">
                  <c:v>1</c:v>
                </c:pt>
                <c:pt idx="1626">
                  <c:v>2</c:v>
                </c:pt>
                <c:pt idx="1627">
                  <c:v>1</c:v>
                </c:pt>
                <c:pt idx="1628">
                  <c:v>1</c:v>
                </c:pt>
                <c:pt idx="1629">
                  <c:v>1</c:v>
                </c:pt>
                <c:pt idx="1630">
                  <c:v>1</c:v>
                </c:pt>
                <c:pt idx="1631">
                  <c:v>0</c:v>
                </c:pt>
                <c:pt idx="1632">
                  <c:v>0</c:v>
                </c:pt>
                <c:pt idx="1633">
                  <c:v>0</c:v>
                </c:pt>
                <c:pt idx="1634">
                  <c:v>0</c:v>
                </c:pt>
                <c:pt idx="1635">
                  <c:v>0</c:v>
                </c:pt>
                <c:pt idx="1636">
                  <c:v>1</c:v>
                </c:pt>
                <c:pt idx="1637">
                  <c:v>0</c:v>
                </c:pt>
                <c:pt idx="1638">
                  <c:v>0</c:v>
                </c:pt>
                <c:pt idx="1639">
                  <c:v>2</c:v>
                </c:pt>
                <c:pt idx="1640">
                  <c:v>1</c:v>
                </c:pt>
                <c:pt idx="1641">
                  <c:v>1</c:v>
                </c:pt>
                <c:pt idx="1642">
                  <c:v>0</c:v>
                </c:pt>
                <c:pt idx="1643">
                  <c:v>0</c:v>
                </c:pt>
                <c:pt idx="1644">
                  <c:v>0</c:v>
                </c:pt>
                <c:pt idx="1645">
                  <c:v>1</c:v>
                </c:pt>
                <c:pt idx="1646">
                  <c:v>1</c:v>
                </c:pt>
                <c:pt idx="1647">
                  <c:v>1</c:v>
                </c:pt>
                <c:pt idx="1648">
                  <c:v>0</c:v>
                </c:pt>
                <c:pt idx="1649">
                  <c:v>1</c:v>
                </c:pt>
                <c:pt idx="1650">
                  <c:v>1</c:v>
                </c:pt>
                <c:pt idx="1651">
                  <c:v>0</c:v>
                </c:pt>
                <c:pt idx="1652">
                  <c:v>0</c:v>
                </c:pt>
                <c:pt idx="1653">
                  <c:v>1</c:v>
                </c:pt>
                <c:pt idx="1654">
                  <c:v>1</c:v>
                </c:pt>
                <c:pt idx="1655">
                  <c:v>0</c:v>
                </c:pt>
                <c:pt idx="1656">
                  <c:v>1</c:v>
                </c:pt>
                <c:pt idx="1657">
                  <c:v>1</c:v>
                </c:pt>
                <c:pt idx="1658">
                  <c:v>1</c:v>
                </c:pt>
                <c:pt idx="1659">
                  <c:v>0</c:v>
                </c:pt>
                <c:pt idx="1660">
                  <c:v>0</c:v>
                </c:pt>
                <c:pt idx="1661">
                  <c:v>2</c:v>
                </c:pt>
                <c:pt idx="1662">
                  <c:v>0</c:v>
                </c:pt>
                <c:pt idx="1663">
                  <c:v>1</c:v>
                </c:pt>
                <c:pt idx="1664">
                  <c:v>1</c:v>
                </c:pt>
                <c:pt idx="1665">
                  <c:v>1</c:v>
                </c:pt>
                <c:pt idx="1666">
                  <c:v>2</c:v>
                </c:pt>
                <c:pt idx="1667">
                  <c:v>1</c:v>
                </c:pt>
                <c:pt idx="1668">
                  <c:v>0</c:v>
                </c:pt>
                <c:pt idx="1669">
                  <c:v>0</c:v>
                </c:pt>
                <c:pt idx="1670">
                  <c:v>1</c:v>
                </c:pt>
                <c:pt idx="1671">
                  <c:v>0</c:v>
                </c:pt>
                <c:pt idx="1672">
                  <c:v>0</c:v>
                </c:pt>
                <c:pt idx="1673">
                  <c:v>1</c:v>
                </c:pt>
                <c:pt idx="1674">
                  <c:v>2</c:v>
                </c:pt>
                <c:pt idx="1675">
                  <c:v>1</c:v>
                </c:pt>
                <c:pt idx="1676">
                  <c:v>1</c:v>
                </c:pt>
                <c:pt idx="1677">
                  <c:v>0</c:v>
                </c:pt>
                <c:pt idx="1678">
                  <c:v>1</c:v>
                </c:pt>
                <c:pt idx="1679">
                  <c:v>1</c:v>
                </c:pt>
                <c:pt idx="1680">
                  <c:v>0</c:v>
                </c:pt>
                <c:pt idx="1681">
                  <c:v>0</c:v>
                </c:pt>
                <c:pt idx="1682">
                  <c:v>1</c:v>
                </c:pt>
                <c:pt idx="1683">
                  <c:v>1</c:v>
                </c:pt>
                <c:pt idx="1684">
                  <c:v>1</c:v>
                </c:pt>
                <c:pt idx="1685">
                  <c:v>0</c:v>
                </c:pt>
                <c:pt idx="1686">
                  <c:v>0</c:v>
                </c:pt>
                <c:pt idx="1687">
                  <c:v>0</c:v>
                </c:pt>
                <c:pt idx="1688">
                  <c:v>0</c:v>
                </c:pt>
                <c:pt idx="1689">
                  <c:v>0</c:v>
                </c:pt>
                <c:pt idx="1690">
                  <c:v>1</c:v>
                </c:pt>
                <c:pt idx="1691">
                  <c:v>1</c:v>
                </c:pt>
                <c:pt idx="1692">
                  <c:v>1</c:v>
                </c:pt>
                <c:pt idx="1693">
                  <c:v>1</c:v>
                </c:pt>
                <c:pt idx="1694">
                  <c:v>1</c:v>
                </c:pt>
                <c:pt idx="1695">
                  <c:v>1</c:v>
                </c:pt>
                <c:pt idx="1696">
                  <c:v>2</c:v>
                </c:pt>
                <c:pt idx="1697">
                  <c:v>1</c:v>
                </c:pt>
                <c:pt idx="1698">
                  <c:v>0</c:v>
                </c:pt>
                <c:pt idx="1699">
                  <c:v>0</c:v>
                </c:pt>
                <c:pt idx="1700">
                  <c:v>1</c:v>
                </c:pt>
                <c:pt idx="1701">
                  <c:v>0</c:v>
                </c:pt>
                <c:pt idx="1702">
                  <c:v>0</c:v>
                </c:pt>
                <c:pt idx="1703">
                  <c:v>1</c:v>
                </c:pt>
                <c:pt idx="1704">
                  <c:v>0</c:v>
                </c:pt>
                <c:pt idx="1705">
                  <c:v>1</c:v>
                </c:pt>
                <c:pt idx="1706">
                  <c:v>1</c:v>
                </c:pt>
                <c:pt idx="1707">
                  <c:v>0</c:v>
                </c:pt>
                <c:pt idx="1708">
                  <c:v>1</c:v>
                </c:pt>
                <c:pt idx="1709">
                  <c:v>1</c:v>
                </c:pt>
                <c:pt idx="1710">
                  <c:v>1</c:v>
                </c:pt>
                <c:pt idx="1711">
                  <c:v>0</c:v>
                </c:pt>
                <c:pt idx="1712">
                  <c:v>1</c:v>
                </c:pt>
                <c:pt idx="1713">
                  <c:v>0</c:v>
                </c:pt>
                <c:pt idx="1714">
                  <c:v>0</c:v>
                </c:pt>
                <c:pt idx="1715">
                  <c:v>2</c:v>
                </c:pt>
                <c:pt idx="1716">
                  <c:v>0</c:v>
                </c:pt>
                <c:pt idx="1717">
                  <c:v>1</c:v>
                </c:pt>
                <c:pt idx="1718">
                  <c:v>0</c:v>
                </c:pt>
                <c:pt idx="1719">
                  <c:v>0</c:v>
                </c:pt>
                <c:pt idx="1720">
                  <c:v>1</c:v>
                </c:pt>
                <c:pt idx="1721">
                  <c:v>1</c:v>
                </c:pt>
                <c:pt idx="1722">
                  <c:v>0</c:v>
                </c:pt>
                <c:pt idx="1723">
                  <c:v>1</c:v>
                </c:pt>
                <c:pt idx="1724">
                  <c:v>1</c:v>
                </c:pt>
                <c:pt idx="1725">
                  <c:v>1</c:v>
                </c:pt>
                <c:pt idx="1726">
                  <c:v>1</c:v>
                </c:pt>
                <c:pt idx="1727">
                  <c:v>0</c:v>
                </c:pt>
                <c:pt idx="1728">
                  <c:v>0</c:v>
                </c:pt>
                <c:pt idx="1729">
                  <c:v>0</c:v>
                </c:pt>
                <c:pt idx="1730">
                  <c:v>1</c:v>
                </c:pt>
                <c:pt idx="1731">
                  <c:v>1</c:v>
                </c:pt>
                <c:pt idx="1732">
                  <c:v>1</c:v>
                </c:pt>
                <c:pt idx="1733">
                  <c:v>1</c:v>
                </c:pt>
                <c:pt idx="1734">
                  <c:v>1</c:v>
                </c:pt>
                <c:pt idx="1735">
                  <c:v>0</c:v>
                </c:pt>
                <c:pt idx="1736">
                  <c:v>1</c:v>
                </c:pt>
                <c:pt idx="1737">
                  <c:v>1</c:v>
                </c:pt>
                <c:pt idx="1738">
                  <c:v>1</c:v>
                </c:pt>
                <c:pt idx="1739">
                  <c:v>1</c:v>
                </c:pt>
                <c:pt idx="1740">
                  <c:v>1</c:v>
                </c:pt>
                <c:pt idx="1741">
                  <c:v>0</c:v>
                </c:pt>
                <c:pt idx="1742">
                  <c:v>0</c:v>
                </c:pt>
                <c:pt idx="1743">
                  <c:v>0</c:v>
                </c:pt>
                <c:pt idx="1744">
                  <c:v>1</c:v>
                </c:pt>
                <c:pt idx="1745">
                  <c:v>1</c:v>
                </c:pt>
                <c:pt idx="1746">
                  <c:v>1</c:v>
                </c:pt>
                <c:pt idx="1747">
                  <c:v>1</c:v>
                </c:pt>
                <c:pt idx="1748">
                  <c:v>1</c:v>
                </c:pt>
                <c:pt idx="1749">
                  <c:v>1</c:v>
                </c:pt>
                <c:pt idx="1750">
                  <c:v>0</c:v>
                </c:pt>
                <c:pt idx="1751">
                  <c:v>1</c:v>
                </c:pt>
                <c:pt idx="1752">
                  <c:v>0</c:v>
                </c:pt>
                <c:pt idx="1753">
                  <c:v>1</c:v>
                </c:pt>
                <c:pt idx="1754">
                  <c:v>0</c:v>
                </c:pt>
                <c:pt idx="1755">
                  <c:v>1</c:v>
                </c:pt>
                <c:pt idx="1756">
                  <c:v>0</c:v>
                </c:pt>
                <c:pt idx="1757">
                  <c:v>1</c:v>
                </c:pt>
                <c:pt idx="1758">
                  <c:v>1</c:v>
                </c:pt>
                <c:pt idx="1759">
                  <c:v>0</c:v>
                </c:pt>
                <c:pt idx="1760">
                  <c:v>0</c:v>
                </c:pt>
                <c:pt idx="1761">
                  <c:v>1</c:v>
                </c:pt>
                <c:pt idx="1762">
                  <c:v>1</c:v>
                </c:pt>
                <c:pt idx="1763">
                  <c:v>0</c:v>
                </c:pt>
                <c:pt idx="1764">
                  <c:v>1</c:v>
                </c:pt>
                <c:pt idx="1765">
                  <c:v>0</c:v>
                </c:pt>
                <c:pt idx="1766">
                  <c:v>1</c:v>
                </c:pt>
                <c:pt idx="1767">
                  <c:v>2</c:v>
                </c:pt>
                <c:pt idx="1768">
                  <c:v>0</c:v>
                </c:pt>
                <c:pt idx="1769">
                  <c:v>0</c:v>
                </c:pt>
                <c:pt idx="1770">
                  <c:v>0</c:v>
                </c:pt>
                <c:pt idx="1771">
                  <c:v>0</c:v>
                </c:pt>
                <c:pt idx="1772">
                  <c:v>1</c:v>
                </c:pt>
                <c:pt idx="1773">
                  <c:v>0</c:v>
                </c:pt>
                <c:pt idx="1774">
                  <c:v>0</c:v>
                </c:pt>
                <c:pt idx="1775">
                  <c:v>1</c:v>
                </c:pt>
                <c:pt idx="1776">
                  <c:v>1</c:v>
                </c:pt>
                <c:pt idx="1777">
                  <c:v>0</c:v>
                </c:pt>
                <c:pt idx="1778">
                  <c:v>0</c:v>
                </c:pt>
                <c:pt idx="1779">
                  <c:v>1</c:v>
                </c:pt>
                <c:pt idx="1780">
                  <c:v>1</c:v>
                </c:pt>
                <c:pt idx="1781">
                  <c:v>1</c:v>
                </c:pt>
                <c:pt idx="1782">
                  <c:v>0</c:v>
                </c:pt>
                <c:pt idx="1783">
                  <c:v>1</c:v>
                </c:pt>
                <c:pt idx="1784">
                  <c:v>0</c:v>
                </c:pt>
                <c:pt idx="1785">
                  <c:v>0</c:v>
                </c:pt>
                <c:pt idx="1786">
                  <c:v>1</c:v>
                </c:pt>
                <c:pt idx="1787">
                  <c:v>1</c:v>
                </c:pt>
                <c:pt idx="1788">
                  <c:v>1</c:v>
                </c:pt>
                <c:pt idx="1789">
                  <c:v>1</c:v>
                </c:pt>
                <c:pt idx="1790">
                  <c:v>1</c:v>
                </c:pt>
                <c:pt idx="1791">
                  <c:v>0</c:v>
                </c:pt>
                <c:pt idx="1792">
                  <c:v>1</c:v>
                </c:pt>
                <c:pt idx="1793">
                  <c:v>0</c:v>
                </c:pt>
                <c:pt idx="1794">
                  <c:v>0</c:v>
                </c:pt>
                <c:pt idx="1795">
                  <c:v>0</c:v>
                </c:pt>
                <c:pt idx="1796">
                  <c:v>1</c:v>
                </c:pt>
                <c:pt idx="1797">
                  <c:v>0</c:v>
                </c:pt>
                <c:pt idx="1798">
                  <c:v>0</c:v>
                </c:pt>
                <c:pt idx="1799">
                  <c:v>1</c:v>
                </c:pt>
                <c:pt idx="1800">
                  <c:v>1</c:v>
                </c:pt>
                <c:pt idx="1801">
                  <c:v>1</c:v>
                </c:pt>
                <c:pt idx="1802">
                  <c:v>1</c:v>
                </c:pt>
                <c:pt idx="1803">
                  <c:v>1</c:v>
                </c:pt>
                <c:pt idx="1804">
                  <c:v>1</c:v>
                </c:pt>
                <c:pt idx="1805">
                  <c:v>0</c:v>
                </c:pt>
                <c:pt idx="1806">
                  <c:v>1</c:v>
                </c:pt>
                <c:pt idx="1807">
                  <c:v>0</c:v>
                </c:pt>
                <c:pt idx="1808">
                  <c:v>0</c:v>
                </c:pt>
                <c:pt idx="1809">
                  <c:v>1</c:v>
                </c:pt>
                <c:pt idx="1810">
                  <c:v>1</c:v>
                </c:pt>
                <c:pt idx="1811">
                  <c:v>0</c:v>
                </c:pt>
                <c:pt idx="1812">
                  <c:v>0</c:v>
                </c:pt>
                <c:pt idx="1813">
                  <c:v>1</c:v>
                </c:pt>
                <c:pt idx="1814">
                  <c:v>0</c:v>
                </c:pt>
                <c:pt idx="1815">
                  <c:v>1</c:v>
                </c:pt>
                <c:pt idx="1816">
                  <c:v>1</c:v>
                </c:pt>
                <c:pt idx="1817">
                  <c:v>0</c:v>
                </c:pt>
                <c:pt idx="1818">
                  <c:v>0</c:v>
                </c:pt>
                <c:pt idx="1819">
                  <c:v>0</c:v>
                </c:pt>
                <c:pt idx="1820">
                  <c:v>0</c:v>
                </c:pt>
                <c:pt idx="1821">
                  <c:v>0</c:v>
                </c:pt>
                <c:pt idx="1822">
                  <c:v>1</c:v>
                </c:pt>
                <c:pt idx="1823">
                  <c:v>1</c:v>
                </c:pt>
                <c:pt idx="1824">
                  <c:v>0</c:v>
                </c:pt>
                <c:pt idx="1825">
                  <c:v>0</c:v>
                </c:pt>
                <c:pt idx="1826">
                  <c:v>0</c:v>
                </c:pt>
                <c:pt idx="1827">
                  <c:v>1</c:v>
                </c:pt>
                <c:pt idx="1828">
                  <c:v>0</c:v>
                </c:pt>
                <c:pt idx="1829">
                  <c:v>1</c:v>
                </c:pt>
                <c:pt idx="1830">
                  <c:v>1</c:v>
                </c:pt>
                <c:pt idx="1831">
                  <c:v>1</c:v>
                </c:pt>
                <c:pt idx="1832">
                  <c:v>1</c:v>
                </c:pt>
                <c:pt idx="1833">
                  <c:v>1</c:v>
                </c:pt>
                <c:pt idx="1834">
                  <c:v>1</c:v>
                </c:pt>
                <c:pt idx="1835">
                  <c:v>0</c:v>
                </c:pt>
                <c:pt idx="1836">
                  <c:v>0</c:v>
                </c:pt>
                <c:pt idx="1837">
                  <c:v>1</c:v>
                </c:pt>
                <c:pt idx="1838">
                  <c:v>1</c:v>
                </c:pt>
                <c:pt idx="1839">
                  <c:v>1</c:v>
                </c:pt>
                <c:pt idx="1840">
                  <c:v>1</c:v>
                </c:pt>
                <c:pt idx="1841">
                  <c:v>0</c:v>
                </c:pt>
                <c:pt idx="1842">
                  <c:v>0</c:v>
                </c:pt>
                <c:pt idx="1843">
                  <c:v>0</c:v>
                </c:pt>
                <c:pt idx="1844">
                  <c:v>0</c:v>
                </c:pt>
                <c:pt idx="1845">
                  <c:v>0</c:v>
                </c:pt>
                <c:pt idx="1846">
                  <c:v>0</c:v>
                </c:pt>
                <c:pt idx="1847">
                  <c:v>0</c:v>
                </c:pt>
                <c:pt idx="1848">
                  <c:v>0</c:v>
                </c:pt>
                <c:pt idx="1849">
                  <c:v>1</c:v>
                </c:pt>
                <c:pt idx="1850">
                  <c:v>1</c:v>
                </c:pt>
                <c:pt idx="1851">
                  <c:v>0</c:v>
                </c:pt>
                <c:pt idx="1852">
                  <c:v>1</c:v>
                </c:pt>
                <c:pt idx="1853">
                  <c:v>1</c:v>
                </c:pt>
                <c:pt idx="1854">
                  <c:v>1</c:v>
                </c:pt>
                <c:pt idx="1855">
                  <c:v>1</c:v>
                </c:pt>
                <c:pt idx="1856">
                  <c:v>1</c:v>
                </c:pt>
                <c:pt idx="1857">
                  <c:v>0</c:v>
                </c:pt>
                <c:pt idx="1858">
                  <c:v>1</c:v>
                </c:pt>
                <c:pt idx="1859">
                  <c:v>0</c:v>
                </c:pt>
                <c:pt idx="1860">
                  <c:v>0</c:v>
                </c:pt>
                <c:pt idx="1861">
                  <c:v>0</c:v>
                </c:pt>
                <c:pt idx="1862">
                  <c:v>0</c:v>
                </c:pt>
                <c:pt idx="1863">
                  <c:v>0</c:v>
                </c:pt>
                <c:pt idx="1864">
                  <c:v>0</c:v>
                </c:pt>
                <c:pt idx="1865">
                  <c:v>1</c:v>
                </c:pt>
                <c:pt idx="1866">
                  <c:v>1</c:v>
                </c:pt>
                <c:pt idx="1867">
                  <c:v>1</c:v>
                </c:pt>
                <c:pt idx="1868">
                  <c:v>1</c:v>
                </c:pt>
                <c:pt idx="1869">
                  <c:v>1</c:v>
                </c:pt>
                <c:pt idx="1870">
                  <c:v>1</c:v>
                </c:pt>
                <c:pt idx="1871">
                  <c:v>0</c:v>
                </c:pt>
                <c:pt idx="1872">
                  <c:v>0</c:v>
                </c:pt>
                <c:pt idx="1873">
                  <c:v>0</c:v>
                </c:pt>
                <c:pt idx="1874">
                  <c:v>1</c:v>
                </c:pt>
                <c:pt idx="1875">
                  <c:v>1</c:v>
                </c:pt>
                <c:pt idx="1876">
                  <c:v>1</c:v>
                </c:pt>
                <c:pt idx="1877">
                  <c:v>1</c:v>
                </c:pt>
                <c:pt idx="1878">
                  <c:v>0</c:v>
                </c:pt>
                <c:pt idx="1879">
                  <c:v>1</c:v>
                </c:pt>
                <c:pt idx="1880">
                  <c:v>1</c:v>
                </c:pt>
                <c:pt idx="1881">
                  <c:v>1</c:v>
                </c:pt>
                <c:pt idx="1882">
                  <c:v>1</c:v>
                </c:pt>
                <c:pt idx="1883">
                  <c:v>1</c:v>
                </c:pt>
                <c:pt idx="1884">
                  <c:v>0</c:v>
                </c:pt>
                <c:pt idx="1885">
                  <c:v>0</c:v>
                </c:pt>
                <c:pt idx="1886">
                  <c:v>0</c:v>
                </c:pt>
                <c:pt idx="1887">
                  <c:v>0</c:v>
                </c:pt>
                <c:pt idx="1888">
                  <c:v>0</c:v>
                </c:pt>
                <c:pt idx="1889">
                  <c:v>1</c:v>
                </c:pt>
                <c:pt idx="1890">
                  <c:v>1</c:v>
                </c:pt>
                <c:pt idx="1891">
                  <c:v>1</c:v>
                </c:pt>
                <c:pt idx="1892">
                  <c:v>1</c:v>
                </c:pt>
                <c:pt idx="1893">
                  <c:v>1</c:v>
                </c:pt>
                <c:pt idx="1894">
                  <c:v>1</c:v>
                </c:pt>
                <c:pt idx="1895">
                  <c:v>1</c:v>
                </c:pt>
                <c:pt idx="1896">
                  <c:v>1</c:v>
                </c:pt>
                <c:pt idx="1897">
                  <c:v>2</c:v>
                </c:pt>
                <c:pt idx="1898">
                  <c:v>0</c:v>
                </c:pt>
                <c:pt idx="1899">
                  <c:v>0</c:v>
                </c:pt>
                <c:pt idx="1900">
                  <c:v>0</c:v>
                </c:pt>
                <c:pt idx="1901">
                  <c:v>0</c:v>
                </c:pt>
                <c:pt idx="1902">
                  <c:v>0</c:v>
                </c:pt>
                <c:pt idx="1903">
                  <c:v>0</c:v>
                </c:pt>
                <c:pt idx="1904">
                  <c:v>1</c:v>
                </c:pt>
                <c:pt idx="1905">
                  <c:v>0</c:v>
                </c:pt>
                <c:pt idx="1906">
                  <c:v>1</c:v>
                </c:pt>
                <c:pt idx="1907">
                  <c:v>1</c:v>
                </c:pt>
                <c:pt idx="1908">
                  <c:v>1</c:v>
                </c:pt>
                <c:pt idx="1909">
                  <c:v>0</c:v>
                </c:pt>
                <c:pt idx="1910">
                  <c:v>2</c:v>
                </c:pt>
                <c:pt idx="1911">
                  <c:v>0</c:v>
                </c:pt>
                <c:pt idx="1912">
                  <c:v>1</c:v>
                </c:pt>
                <c:pt idx="1913">
                  <c:v>0</c:v>
                </c:pt>
                <c:pt idx="1914">
                  <c:v>1</c:v>
                </c:pt>
                <c:pt idx="1915">
                  <c:v>1</c:v>
                </c:pt>
                <c:pt idx="1916">
                  <c:v>0</c:v>
                </c:pt>
                <c:pt idx="1917">
                  <c:v>0</c:v>
                </c:pt>
                <c:pt idx="1918">
                  <c:v>0</c:v>
                </c:pt>
                <c:pt idx="1919">
                  <c:v>0</c:v>
                </c:pt>
                <c:pt idx="1920">
                  <c:v>0</c:v>
                </c:pt>
                <c:pt idx="1921">
                  <c:v>0</c:v>
                </c:pt>
                <c:pt idx="1922">
                  <c:v>0</c:v>
                </c:pt>
                <c:pt idx="1923">
                  <c:v>0</c:v>
                </c:pt>
                <c:pt idx="1924">
                  <c:v>0</c:v>
                </c:pt>
                <c:pt idx="1925">
                  <c:v>1</c:v>
                </c:pt>
                <c:pt idx="1926">
                  <c:v>0</c:v>
                </c:pt>
                <c:pt idx="1927">
                  <c:v>1</c:v>
                </c:pt>
                <c:pt idx="1928">
                  <c:v>0</c:v>
                </c:pt>
                <c:pt idx="1929">
                  <c:v>0</c:v>
                </c:pt>
                <c:pt idx="1930">
                  <c:v>0</c:v>
                </c:pt>
                <c:pt idx="1931">
                  <c:v>0</c:v>
                </c:pt>
                <c:pt idx="1932">
                  <c:v>1</c:v>
                </c:pt>
                <c:pt idx="1933">
                  <c:v>1</c:v>
                </c:pt>
                <c:pt idx="1934">
                  <c:v>0</c:v>
                </c:pt>
                <c:pt idx="1935">
                  <c:v>1</c:v>
                </c:pt>
                <c:pt idx="1936">
                  <c:v>1</c:v>
                </c:pt>
                <c:pt idx="1937">
                  <c:v>0</c:v>
                </c:pt>
                <c:pt idx="1938">
                  <c:v>1</c:v>
                </c:pt>
                <c:pt idx="1939">
                  <c:v>1</c:v>
                </c:pt>
                <c:pt idx="1940">
                  <c:v>0</c:v>
                </c:pt>
                <c:pt idx="1941">
                  <c:v>1</c:v>
                </c:pt>
                <c:pt idx="1942">
                  <c:v>1</c:v>
                </c:pt>
                <c:pt idx="1943">
                  <c:v>1</c:v>
                </c:pt>
                <c:pt idx="1944">
                  <c:v>0</c:v>
                </c:pt>
                <c:pt idx="1945">
                  <c:v>1</c:v>
                </c:pt>
                <c:pt idx="1946">
                  <c:v>0</c:v>
                </c:pt>
                <c:pt idx="1947">
                  <c:v>0</c:v>
                </c:pt>
                <c:pt idx="1948">
                  <c:v>1</c:v>
                </c:pt>
                <c:pt idx="1949">
                  <c:v>0</c:v>
                </c:pt>
                <c:pt idx="1950">
                  <c:v>1</c:v>
                </c:pt>
                <c:pt idx="1951">
                  <c:v>0</c:v>
                </c:pt>
                <c:pt idx="1952">
                  <c:v>1</c:v>
                </c:pt>
                <c:pt idx="1953">
                  <c:v>0</c:v>
                </c:pt>
                <c:pt idx="1954">
                  <c:v>1</c:v>
                </c:pt>
                <c:pt idx="1955">
                  <c:v>1</c:v>
                </c:pt>
                <c:pt idx="1956">
                  <c:v>0</c:v>
                </c:pt>
                <c:pt idx="1957">
                  <c:v>1</c:v>
                </c:pt>
                <c:pt idx="1958">
                  <c:v>1</c:v>
                </c:pt>
                <c:pt idx="1959">
                  <c:v>0</c:v>
                </c:pt>
                <c:pt idx="1960">
                  <c:v>1</c:v>
                </c:pt>
                <c:pt idx="1961">
                  <c:v>1</c:v>
                </c:pt>
                <c:pt idx="1962">
                  <c:v>1</c:v>
                </c:pt>
                <c:pt idx="1963">
                  <c:v>1</c:v>
                </c:pt>
                <c:pt idx="1964">
                  <c:v>0</c:v>
                </c:pt>
                <c:pt idx="1965">
                  <c:v>0</c:v>
                </c:pt>
                <c:pt idx="1966">
                  <c:v>0</c:v>
                </c:pt>
                <c:pt idx="1967">
                  <c:v>1</c:v>
                </c:pt>
                <c:pt idx="1968">
                  <c:v>1</c:v>
                </c:pt>
                <c:pt idx="1969">
                  <c:v>1</c:v>
                </c:pt>
                <c:pt idx="1970">
                  <c:v>1</c:v>
                </c:pt>
                <c:pt idx="1971">
                  <c:v>2</c:v>
                </c:pt>
                <c:pt idx="1972">
                  <c:v>1</c:v>
                </c:pt>
                <c:pt idx="1973">
                  <c:v>0</c:v>
                </c:pt>
                <c:pt idx="1974">
                  <c:v>0</c:v>
                </c:pt>
                <c:pt idx="1975">
                  <c:v>1</c:v>
                </c:pt>
                <c:pt idx="1976">
                  <c:v>0</c:v>
                </c:pt>
                <c:pt idx="1977">
                  <c:v>0</c:v>
                </c:pt>
                <c:pt idx="1978">
                  <c:v>0</c:v>
                </c:pt>
                <c:pt idx="1979">
                  <c:v>0</c:v>
                </c:pt>
                <c:pt idx="1980">
                  <c:v>1</c:v>
                </c:pt>
                <c:pt idx="1981">
                  <c:v>1</c:v>
                </c:pt>
                <c:pt idx="1982">
                  <c:v>1</c:v>
                </c:pt>
                <c:pt idx="1983">
                  <c:v>0</c:v>
                </c:pt>
                <c:pt idx="1984">
                  <c:v>1</c:v>
                </c:pt>
                <c:pt idx="1985">
                  <c:v>1</c:v>
                </c:pt>
                <c:pt idx="1986">
                  <c:v>1</c:v>
                </c:pt>
                <c:pt idx="1987">
                  <c:v>0</c:v>
                </c:pt>
                <c:pt idx="1988">
                  <c:v>1</c:v>
                </c:pt>
                <c:pt idx="1989">
                  <c:v>0</c:v>
                </c:pt>
                <c:pt idx="1990">
                  <c:v>0</c:v>
                </c:pt>
                <c:pt idx="1991">
                  <c:v>0</c:v>
                </c:pt>
                <c:pt idx="1992">
                  <c:v>0</c:v>
                </c:pt>
                <c:pt idx="1993">
                  <c:v>1</c:v>
                </c:pt>
                <c:pt idx="1994">
                  <c:v>1</c:v>
                </c:pt>
                <c:pt idx="1995">
                  <c:v>1</c:v>
                </c:pt>
                <c:pt idx="1996">
                  <c:v>1</c:v>
                </c:pt>
                <c:pt idx="1997">
                  <c:v>1</c:v>
                </c:pt>
                <c:pt idx="1998">
                  <c:v>0</c:v>
                </c:pt>
                <c:pt idx="1999">
                  <c:v>0</c:v>
                </c:pt>
                <c:pt idx="2000">
                  <c:v>2</c:v>
                </c:pt>
                <c:pt idx="2001">
                  <c:v>0</c:v>
                </c:pt>
                <c:pt idx="2002">
                  <c:v>0</c:v>
                </c:pt>
                <c:pt idx="2003">
                  <c:v>0</c:v>
                </c:pt>
                <c:pt idx="2004">
                  <c:v>0</c:v>
                </c:pt>
                <c:pt idx="2005">
                  <c:v>0</c:v>
                </c:pt>
                <c:pt idx="2006">
                  <c:v>1</c:v>
                </c:pt>
                <c:pt idx="2007">
                  <c:v>0</c:v>
                </c:pt>
                <c:pt idx="2008">
                  <c:v>0</c:v>
                </c:pt>
                <c:pt idx="2009">
                  <c:v>1</c:v>
                </c:pt>
                <c:pt idx="2010">
                  <c:v>0</c:v>
                </c:pt>
                <c:pt idx="2011">
                  <c:v>1</c:v>
                </c:pt>
                <c:pt idx="2012">
                  <c:v>0</c:v>
                </c:pt>
                <c:pt idx="2013">
                  <c:v>0</c:v>
                </c:pt>
                <c:pt idx="2014">
                  <c:v>0</c:v>
                </c:pt>
                <c:pt idx="2015">
                  <c:v>1</c:v>
                </c:pt>
                <c:pt idx="2016">
                  <c:v>1</c:v>
                </c:pt>
                <c:pt idx="2017">
                  <c:v>1</c:v>
                </c:pt>
                <c:pt idx="2018">
                  <c:v>1</c:v>
                </c:pt>
                <c:pt idx="2019">
                  <c:v>1</c:v>
                </c:pt>
                <c:pt idx="2020">
                  <c:v>0</c:v>
                </c:pt>
                <c:pt idx="2021">
                  <c:v>0</c:v>
                </c:pt>
                <c:pt idx="2022">
                  <c:v>1</c:v>
                </c:pt>
                <c:pt idx="2023">
                  <c:v>1</c:v>
                </c:pt>
                <c:pt idx="2024">
                  <c:v>0</c:v>
                </c:pt>
                <c:pt idx="2025">
                  <c:v>0</c:v>
                </c:pt>
                <c:pt idx="2026">
                  <c:v>1</c:v>
                </c:pt>
                <c:pt idx="2027">
                  <c:v>0</c:v>
                </c:pt>
                <c:pt idx="2028">
                  <c:v>0</c:v>
                </c:pt>
                <c:pt idx="2029">
                  <c:v>0</c:v>
                </c:pt>
                <c:pt idx="2030">
                  <c:v>2</c:v>
                </c:pt>
                <c:pt idx="2031">
                  <c:v>0</c:v>
                </c:pt>
                <c:pt idx="2032">
                  <c:v>1</c:v>
                </c:pt>
                <c:pt idx="2033">
                  <c:v>1</c:v>
                </c:pt>
                <c:pt idx="2034">
                  <c:v>1</c:v>
                </c:pt>
                <c:pt idx="2035">
                  <c:v>1</c:v>
                </c:pt>
                <c:pt idx="2036">
                  <c:v>1</c:v>
                </c:pt>
                <c:pt idx="2037">
                  <c:v>1</c:v>
                </c:pt>
                <c:pt idx="2038">
                  <c:v>1</c:v>
                </c:pt>
                <c:pt idx="2039">
                  <c:v>1</c:v>
                </c:pt>
                <c:pt idx="2040">
                  <c:v>0</c:v>
                </c:pt>
                <c:pt idx="2041">
                  <c:v>0</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0</c:v>
                </c:pt>
                <c:pt idx="2056">
                  <c:v>0</c:v>
                </c:pt>
                <c:pt idx="2057">
                  <c:v>0</c:v>
                </c:pt>
                <c:pt idx="2058">
                  <c:v>0</c:v>
                </c:pt>
                <c:pt idx="2059">
                  <c:v>0</c:v>
                </c:pt>
                <c:pt idx="2060">
                  <c:v>1</c:v>
                </c:pt>
                <c:pt idx="2061">
                  <c:v>1</c:v>
                </c:pt>
                <c:pt idx="2062">
                  <c:v>1</c:v>
                </c:pt>
                <c:pt idx="2063">
                  <c:v>0</c:v>
                </c:pt>
                <c:pt idx="2064">
                  <c:v>0</c:v>
                </c:pt>
                <c:pt idx="2065">
                  <c:v>0</c:v>
                </c:pt>
                <c:pt idx="2066">
                  <c:v>0</c:v>
                </c:pt>
                <c:pt idx="2067">
                  <c:v>0</c:v>
                </c:pt>
                <c:pt idx="2068">
                  <c:v>0</c:v>
                </c:pt>
                <c:pt idx="2069">
                  <c:v>0</c:v>
                </c:pt>
                <c:pt idx="2070">
                  <c:v>1</c:v>
                </c:pt>
                <c:pt idx="2071">
                  <c:v>2</c:v>
                </c:pt>
                <c:pt idx="2072">
                  <c:v>1</c:v>
                </c:pt>
                <c:pt idx="2073">
                  <c:v>0</c:v>
                </c:pt>
                <c:pt idx="2074">
                  <c:v>1</c:v>
                </c:pt>
                <c:pt idx="2075">
                  <c:v>1</c:v>
                </c:pt>
                <c:pt idx="2076">
                  <c:v>1</c:v>
                </c:pt>
                <c:pt idx="2077">
                  <c:v>1</c:v>
                </c:pt>
                <c:pt idx="2078">
                  <c:v>1</c:v>
                </c:pt>
                <c:pt idx="2079">
                  <c:v>1</c:v>
                </c:pt>
                <c:pt idx="2080">
                  <c:v>1</c:v>
                </c:pt>
                <c:pt idx="2081">
                  <c:v>1</c:v>
                </c:pt>
                <c:pt idx="2082">
                  <c:v>0</c:v>
                </c:pt>
                <c:pt idx="2083">
                  <c:v>1</c:v>
                </c:pt>
                <c:pt idx="2084">
                  <c:v>0</c:v>
                </c:pt>
                <c:pt idx="2085">
                  <c:v>0</c:v>
                </c:pt>
                <c:pt idx="2086">
                  <c:v>0</c:v>
                </c:pt>
                <c:pt idx="2087">
                  <c:v>0</c:v>
                </c:pt>
                <c:pt idx="2088">
                  <c:v>0</c:v>
                </c:pt>
                <c:pt idx="2089">
                  <c:v>0</c:v>
                </c:pt>
                <c:pt idx="2090">
                  <c:v>1</c:v>
                </c:pt>
                <c:pt idx="2091">
                  <c:v>0</c:v>
                </c:pt>
                <c:pt idx="2092">
                  <c:v>1</c:v>
                </c:pt>
                <c:pt idx="2093">
                  <c:v>1</c:v>
                </c:pt>
                <c:pt idx="2094">
                  <c:v>0</c:v>
                </c:pt>
                <c:pt idx="2095">
                  <c:v>1</c:v>
                </c:pt>
                <c:pt idx="2096">
                  <c:v>0</c:v>
                </c:pt>
                <c:pt idx="2097">
                  <c:v>0</c:v>
                </c:pt>
                <c:pt idx="2098">
                  <c:v>0</c:v>
                </c:pt>
                <c:pt idx="2099">
                  <c:v>0</c:v>
                </c:pt>
                <c:pt idx="2100">
                  <c:v>0</c:v>
                </c:pt>
                <c:pt idx="2101">
                  <c:v>2</c:v>
                </c:pt>
                <c:pt idx="2102">
                  <c:v>2</c:v>
                </c:pt>
                <c:pt idx="2103">
                  <c:v>1</c:v>
                </c:pt>
                <c:pt idx="2104">
                  <c:v>1</c:v>
                </c:pt>
                <c:pt idx="2105">
                  <c:v>1</c:v>
                </c:pt>
                <c:pt idx="2106">
                  <c:v>1</c:v>
                </c:pt>
                <c:pt idx="2107">
                  <c:v>0</c:v>
                </c:pt>
                <c:pt idx="2108">
                  <c:v>1</c:v>
                </c:pt>
                <c:pt idx="2109">
                  <c:v>1</c:v>
                </c:pt>
                <c:pt idx="2110">
                  <c:v>1</c:v>
                </c:pt>
                <c:pt idx="2111">
                  <c:v>1</c:v>
                </c:pt>
                <c:pt idx="2112">
                  <c:v>1</c:v>
                </c:pt>
                <c:pt idx="2113">
                  <c:v>1</c:v>
                </c:pt>
                <c:pt idx="2114">
                  <c:v>1</c:v>
                </c:pt>
                <c:pt idx="2115">
                  <c:v>1</c:v>
                </c:pt>
                <c:pt idx="2116">
                  <c:v>1</c:v>
                </c:pt>
                <c:pt idx="2117">
                  <c:v>0</c:v>
                </c:pt>
                <c:pt idx="2118">
                  <c:v>0</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0</c:v>
                </c:pt>
                <c:pt idx="2134">
                  <c:v>0</c:v>
                </c:pt>
                <c:pt idx="2135">
                  <c:v>0</c:v>
                </c:pt>
                <c:pt idx="2136">
                  <c:v>0</c:v>
                </c:pt>
                <c:pt idx="2137">
                  <c:v>1</c:v>
                </c:pt>
                <c:pt idx="2138">
                  <c:v>2</c:v>
                </c:pt>
                <c:pt idx="2139">
                  <c:v>2</c:v>
                </c:pt>
                <c:pt idx="2140">
                  <c:v>0</c:v>
                </c:pt>
                <c:pt idx="2141">
                  <c:v>0</c:v>
                </c:pt>
                <c:pt idx="2142">
                  <c:v>0</c:v>
                </c:pt>
                <c:pt idx="2143">
                  <c:v>0</c:v>
                </c:pt>
                <c:pt idx="2144">
                  <c:v>1</c:v>
                </c:pt>
                <c:pt idx="2145">
                  <c:v>0</c:v>
                </c:pt>
                <c:pt idx="2146">
                  <c:v>1</c:v>
                </c:pt>
                <c:pt idx="2147">
                  <c:v>0</c:v>
                </c:pt>
                <c:pt idx="2148">
                  <c:v>1</c:v>
                </c:pt>
                <c:pt idx="2149">
                  <c:v>1</c:v>
                </c:pt>
                <c:pt idx="2150">
                  <c:v>1</c:v>
                </c:pt>
                <c:pt idx="2151">
                  <c:v>0</c:v>
                </c:pt>
                <c:pt idx="2152">
                  <c:v>0</c:v>
                </c:pt>
                <c:pt idx="2153">
                  <c:v>0</c:v>
                </c:pt>
                <c:pt idx="2154">
                  <c:v>0</c:v>
                </c:pt>
                <c:pt idx="2155">
                  <c:v>0</c:v>
                </c:pt>
                <c:pt idx="2156">
                  <c:v>0</c:v>
                </c:pt>
                <c:pt idx="2157">
                  <c:v>0</c:v>
                </c:pt>
                <c:pt idx="2158">
                  <c:v>0</c:v>
                </c:pt>
                <c:pt idx="2159">
                  <c:v>0</c:v>
                </c:pt>
                <c:pt idx="2160">
                  <c:v>0</c:v>
                </c:pt>
                <c:pt idx="2161">
                  <c:v>0</c:v>
                </c:pt>
                <c:pt idx="2162">
                  <c:v>1</c:v>
                </c:pt>
                <c:pt idx="2163">
                  <c:v>0</c:v>
                </c:pt>
                <c:pt idx="2164">
                  <c:v>1</c:v>
                </c:pt>
                <c:pt idx="2165">
                  <c:v>0</c:v>
                </c:pt>
                <c:pt idx="2166">
                  <c:v>1</c:v>
                </c:pt>
                <c:pt idx="2167">
                  <c:v>1</c:v>
                </c:pt>
                <c:pt idx="2168">
                  <c:v>0</c:v>
                </c:pt>
                <c:pt idx="2169">
                  <c:v>0</c:v>
                </c:pt>
                <c:pt idx="2170">
                  <c:v>1</c:v>
                </c:pt>
                <c:pt idx="2171">
                  <c:v>0</c:v>
                </c:pt>
                <c:pt idx="2172">
                  <c:v>0</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0</c:v>
                </c:pt>
                <c:pt idx="2221">
                  <c:v>0</c:v>
                </c:pt>
                <c:pt idx="2222">
                  <c:v>0</c:v>
                </c:pt>
                <c:pt idx="2223">
                  <c:v>0</c:v>
                </c:pt>
                <c:pt idx="2224">
                  <c:v>1</c:v>
                </c:pt>
                <c:pt idx="2225">
                  <c:v>1</c:v>
                </c:pt>
                <c:pt idx="2226">
                  <c:v>1</c:v>
                </c:pt>
                <c:pt idx="2227">
                  <c:v>1</c:v>
                </c:pt>
                <c:pt idx="2228">
                  <c:v>1</c:v>
                </c:pt>
                <c:pt idx="2229">
                  <c:v>1</c:v>
                </c:pt>
                <c:pt idx="2230">
                  <c:v>1</c:v>
                </c:pt>
                <c:pt idx="2231">
                  <c:v>1</c:v>
                </c:pt>
                <c:pt idx="2232">
                  <c:v>0</c:v>
                </c:pt>
                <c:pt idx="2233">
                  <c:v>0</c:v>
                </c:pt>
                <c:pt idx="2234">
                  <c:v>1</c:v>
                </c:pt>
                <c:pt idx="2235">
                  <c:v>1</c:v>
                </c:pt>
                <c:pt idx="2236">
                  <c:v>0</c:v>
                </c:pt>
                <c:pt idx="2237">
                  <c:v>0</c:v>
                </c:pt>
                <c:pt idx="2238">
                  <c:v>0</c:v>
                </c:pt>
                <c:pt idx="2239">
                  <c:v>0</c:v>
                </c:pt>
                <c:pt idx="2240">
                  <c:v>1</c:v>
                </c:pt>
                <c:pt idx="2241">
                  <c:v>1</c:v>
                </c:pt>
                <c:pt idx="2242">
                  <c:v>1</c:v>
                </c:pt>
                <c:pt idx="2243">
                  <c:v>1</c:v>
                </c:pt>
                <c:pt idx="2244">
                  <c:v>0</c:v>
                </c:pt>
                <c:pt idx="2245">
                  <c:v>0</c:v>
                </c:pt>
                <c:pt idx="2246">
                  <c:v>0</c:v>
                </c:pt>
                <c:pt idx="2247">
                  <c:v>0</c:v>
                </c:pt>
                <c:pt idx="2248">
                  <c:v>0</c:v>
                </c:pt>
                <c:pt idx="2249">
                  <c:v>1</c:v>
                </c:pt>
                <c:pt idx="2250">
                  <c:v>1</c:v>
                </c:pt>
                <c:pt idx="2251">
                  <c:v>1</c:v>
                </c:pt>
                <c:pt idx="2252">
                  <c:v>1</c:v>
                </c:pt>
                <c:pt idx="2253">
                  <c:v>1</c:v>
                </c:pt>
                <c:pt idx="2254">
                  <c:v>0</c:v>
                </c:pt>
                <c:pt idx="2255">
                  <c:v>1</c:v>
                </c:pt>
                <c:pt idx="2256">
                  <c:v>1</c:v>
                </c:pt>
                <c:pt idx="2257">
                  <c:v>1</c:v>
                </c:pt>
                <c:pt idx="2258">
                  <c:v>1</c:v>
                </c:pt>
                <c:pt idx="2259">
                  <c:v>1</c:v>
                </c:pt>
                <c:pt idx="2260">
                  <c:v>1</c:v>
                </c:pt>
                <c:pt idx="2261">
                  <c:v>1</c:v>
                </c:pt>
                <c:pt idx="2262">
                  <c:v>1</c:v>
                </c:pt>
                <c:pt idx="2263">
                  <c:v>1</c:v>
                </c:pt>
                <c:pt idx="2264">
                  <c:v>1</c:v>
                </c:pt>
                <c:pt idx="2265">
                  <c:v>0</c:v>
                </c:pt>
                <c:pt idx="2266">
                  <c:v>1</c:v>
                </c:pt>
                <c:pt idx="2267">
                  <c:v>0</c:v>
                </c:pt>
                <c:pt idx="2268">
                  <c:v>1</c:v>
                </c:pt>
                <c:pt idx="2269">
                  <c:v>1</c:v>
                </c:pt>
                <c:pt idx="2270">
                  <c:v>1</c:v>
                </c:pt>
                <c:pt idx="2271">
                  <c:v>0</c:v>
                </c:pt>
                <c:pt idx="2272">
                  <c:v>1</c:v>
                </c:pt>
                <c:pt idx="2273">
                  <c:v>1</c:v>
                </c:pt>
                <c:pt idx="2274">
                  <c:v>0</c:v>
                </c:pt>
                <c:pt idx="2275">
                  <c:v>0</c:v>
                </c:pt>
                <c:pt idx="2276">
                  <c:v>1</c:v>
                </c:pt>
                <c:pt idx="2277">
                  <c:v>0</c:v>
                </c:pt>
                <c:pt idx="2278">
                  <c:v>0</c:v>
                </c:pt>
                <c:pt idx="2279">
                  <c:v>0</c:v>
                </c:pt>
                <c:pt idx="2280">
                  <c:v>1</c:v>
                </c:pt>
                <c:pt idx="2281">
                  <c:v>0</c:v>
                </c:pt>
                <c:pt idx="2282">
                  <c:v>1</c:v>
                </c:pt>
                <c:pt idx="2283">
                  <c:v>1</c:v>
                </c:pt>
                <c:pt idx="2284">
                  <c:v>1</c:v>
                </c:pt>
                <c:pt idx="2285">
                  <c:v>0</c:v>
                </c:pt>
                <c:pt idx="2286">
                  <c:v>1</c:v>
                </c:pt>
                <c:pt idx="2287">
                  <c:v>0</c:v>
                </c:pt>
                <c:pt idx="2288">
                  <c:v>1</c:v>
                </c:pt>
                <c:pt idx="2289">
                  <c:v>1</c:v>
                </c:pt>
                <c:pt idx="2290">
                  <c:v>0</c:v>
                </c:pt>
                <c:pt idx="2291">
                  <c:v>1</c:v>
                </c:pt>
                <c:pt idx="2292">
                  <c:v>1</c:v>
                </c:pt>
                <c:pt idx="2293">
                  <c:v>1</c:v>
                </c:pt>
                <c:pt idx="2294">
                  <c:v>0</c:v>
                </c:pt>
                <c:pt idx="2295">
                  <c:v>1</c:v>
                </c:pt>
                <c:pt idx="2296">
                  <c:v>1</c:v>
                </c:pt>
                <c:pt idx="2297">
                  <c:v>0</c:v>
                </c:pt>
                <c:pt idx="2298">
                  <c:v>1</c:v>
                </c:pt>
                <c:pt idx="2299">
                  <c:v>1</c:v>
                </c:pt>
                <c:pt idx="2300">
                  <c:v>1</c:v>
                </c:pt>
                <c:pt idx="2301">
                  <c:v>1</c:v>
                </c:pt>
                <c:pt idx="2302">
                  <c:v>1</c:v>
                </c:pt>
                <c:pt idx="2303">
                  <c:v>0</c:v>
                </c:pt>
                <c:pt idx="2304">
                  <c:v>0</c:v>
                </c:pt>
                <c:pt idx="2305">
                  <c:v>0</c:v>
                </c:pt>
                <c:pt idx="2306">
                  <c:v>1</c:v>
                </c:pt>
                <c:pt idx="2307">
                  <c:v>0</c:v>
                </c:pt>
                <c:pt idx="2308">
                  <c:v>1</c:v>
                </c:pt>
                <c:pt idx="2309">
                  <c:v>0</c:v>
                </c:pt>
                <c:pt idx="2310">
                  <c:v>0</c:v>
                </c:pt>
                <c:pt idx="2311">
                  <c:v>1</c:v>
                </c:pt>
                <c:pt idx="2312">
                  <c:v>0</c:v>
                </c:pt>
                <c:pt idx="2313">
                  <c:v>1</c:v>
                </c:pt>
                <c:pt idx="2314">
                  <c:v>1</c:v>
                </c:pt>
                <c:pt idx="2315">
                  <c:v>1</c:v>
                </c:pt>
                <c:pt idx="2316">
                  <c:v>1</c:v>
                </c:pt>
                <c:pt idx="2317">
                  <c:v>0</c:v>
                </c:pt>
                <c:pt idx="2318">
                  <c:v>1</c:v>
                </c:pt>
                <c:pt idx="2319">
                  <c:v>0</c:v>
                </c:pt>
                <c:pt idx="2320">
                  <c:v>1</c:v>
                </c:pt>
                <c:pt idx="2321">
                  <c:v>0</c:v>
                </c:pt>
                <c:pt idx="2322">
                  <c:v>0</c:v>
                </c:pt>
                <c:pt idx="2323">
                  <c:v>0</c:v>
                </c:pt>
                <c:pt idx="2324">
                  <c:v>0</c:v>
                </c:pt>
                <c:pt idx="2325">
                  <c:v>1</c:v>
                </c:pt>
                <c:pt idx="2326">
                  <c:v>0</c:v>
                </c:pt>
                <c:pt idx="2327">
                  <c:v>1</c:v>
                </c:pt>
                <c:pt idx="2328">
                  <c:v>1</c:v>
                </c:pt>
                <c:pt idx="2329">
                  <c:v>0</c:v>
                </c:pt>
                <c:pt idx="2330">
                  <c:v>1</c:v>
                </c:pt>
                <c:pt idx="2331">
                  <c:v>1</c:v>
                </c:pt>
                <c:pt idx="2332">
                  <c:v>1</c:v>
                </c:pt>
                <c:pt idx="2333">
                  <c:v>1</c:v>
                </c:pt>
                <c:pt idx="2334">
                  <c:v>1</c:v>
                </c:pt>
              </c:numCache>
            </c:numRef>
          </c:xVal>
          <c:yVal>
            <c:numRef>
              <c:f>'Healthcare 6'!$Q$2:$Q$2336</c:f>
              <c:numCache>
                <c:formatCode>0</c:formatCode>
                <c:ptCount val="2335"/>
                <c:pt idx="0">
                  <c:v>54.655555555555601</c:v>
                </c:pt>
                <c:pt idx="1">
                  <c:v>46</c:v>
                </c:pt>
                <c:pt idx="2">
                  <c:v>52.741666666666667</c:v>
                </c:pt>
                <c:pt idx="3">
                  <c:v>32.005555555555553</c:v>
                </c:pt>
                <c:pt idx="4">
                  <c:v>33.969444444444441</c:v>
                </c:pt>
                <c:pt idx="5">
                  <c:v>60.844444444444441</c:v>
                </c:pt>
                <c:pt idx="6">
                  <c:v>28.613888888888887</c:v>
                </c:pt>
                <c:pt idx="7">
                  <c:v>64.947222222222223</c:v>
                </c:pt>
                <c:pt idx="8">
                  <c:v>59.761111111111113</c:v>
                </c:pt>
                <c:pt idx="9">
                  <c:v>44.44166666666667</c:v>
                </c:pt>
                <c:pt idx="10">
                  <c:v>63.87777777777778</c:v>
                </c:pt>
                <c:pt idx="11">
                  <c:v>57.613888888888887</c:v>
                </c:pt>
                <c:pt idx="12">
                  <c:v>60.658333333333331</c:v>
                </c:pt>
                <c:pt idx="13">
                  <c:v>54.519444444444446</c:v>
                </c:pt>
                <c:pt idx="14">
                  <c:v>61.463888888888889</c:v>
                </c:pt>
                <c:pt idx="15">
                  <c:v>60.780555555555559</c:v>
                </c:pt>
                <c:pt idx="16">
                  <c:v>64.561111111111117</c:v>
                </c:pt>
                <c:pt idx="17">
                  <c:v>59.841666666666669</c:v>
                </c:pt>
                <c:pt idx="18">
                  <c:v>58.586111111111109</c:v>
                </c:pt>
                <c:pt idx="19">
                  <c:v>51.697222222222223</c:v>
                </c:pt>
                <c:pt idx="20">
                  <c:v>61.986111111111114</c:v>
                </c:pt>
                <c:pt idx="21">
                  <c:v>63.677777777777777</c:v>
                </c:pt>
                <c:pt idx="22">
                  <c:v>64.763888888888886</c:v>
                </c:pt>
                <c:pt idx="23">
                  <c:v>52.444444444444443</c:v>
                </c:pt>
                <c:pt idx="24">
                  <c:v>63.9</c:v>
                </c:pt>
                <c:pt idx="25">
                  <c:v>64.730555555555554</c:v>
                </c:pt>
                <c:pt idx="26">
                  <c:v>62.55833333333333</c:v>
                </c:pt>
                <c:pt idx="27">
                  <c:v>53.958333333333336</c:v>
                </c:pt>
                <c:pt idx="28">
                  <c:v>61.833333333333336</c:v>
                </c:pt>
                <c:pt idx="29">
                  <c:v>51.505555555555553</c:v>
                </c:pt>
                <c:pt idx="30">
                  <c:v>44.80833333333333</c:v>
                </c:pt>
                <c:pt idx="31">
                  <c:v>46.516666666666666</c:v>
                </c:pt>
                <c:pt idx="32">
                  <c:v>60.511111111111113</c:v>
                </c:pt>
                <c:pt idx="33">
                  <c:v>37.68888888888889</c:v>
                </c:pt>
                <c:pt idx="34">
                  <c:v>43.822222222222223</c:v>
                </c:pt>
                <c:pt idx="35">
                  <c:v>62.463888888888889</c:v>
                </c:pt>
                <c:pt idx="36">
                  <c:v>48.830555555555556</c:v>
                </c:pt>
                <c:pt idx="37">
                  <c:v>60.475000000000001</c:v>
                </c:pt>
                <c:pt idx="38">
                  <c:v>51.819444444444443</c:v>
                </c:pt>
                <c:pt idx="39">
                  <c:v>29.658333333333335</c:v>
                </c:pt>
                <c:pt idx="40">
                  <c:v>22.85</c:v>
                </c:pt>
                <c:pt idx="41">
                  <c:v>55.733333333333334</c:v>
                </c:pt>
                <c:pt idx="42">
                  <c:v>51.608333333333334</c:v>
                </c:pt>
                <c:pt idx="43">
                  <c:v>54.538888888888891</c:v>
                </c:pt>
                <c:pt idx="44">
                  <c:v>48.019444444444446</c:v>
                </c:pt>
                <c:pt idx="45">
                  <c:v>34.894444444444446</c:v>
                </c:pt>
                <c:pt idx="46">
                  <c:v>56.674999999999997</c:v>
                </c:pt>
                <c:pt idx="47">
                  <c:v>42.577777777777776</c:v>
                </c:pt>
                <c:pt idx="48">
                  <c:v>56.93333333333333</c:v>
                </c:pt>
                <c:pt idx="49">
                  <c:v>56.619444444444447</c:v>
                </c:pt>
                <c:pt idx="50">
                  <c:v>36.44166666666667</c:v>
                </c:pt>
                <c:pt idx="51">
                  <c:v>57.794444444444444</c:v>
                </c:pt>
                <c:pt idx="52">
                  <c:v>53.513888888888886</c:v>
                </c:pt>
                <c:pt idx="53">
                  <c:v>57.524999999999999</c:v>
                </c:pt>
                <c:pt idx="54">
                  <c:v>44.594444444444441</c:v>
                </c:pt>
                <c:pt idx="55">
                  <c:v>47.625</c:v>
                </c:pt>
                <c:pt idx="56">
                  <c:v>50.744444444444447</c:v>
                </c:pt>
                <c:pt idx="57">
                  <c:v>57.608333333333334</c:v>
                </c:pt>
                <c:pt idx="58">
                  <c:v>45.630555555555553</c:v>
                </c:pt>
                <c:pt idx="59">
                  <c:v>51.597222222222221</c:v>
                </c:pt>
                <c:pt idx="60">
                  <c:v>43.447222222222223</c:v>
                </c:pt>
                <c:pt idx="61">
                  <c:v>55.947222222222223</c:v>
                </c:pt>
                <c:pt idx="62">
                  <c:v>54.847222222222221</c:v>
                </c:pt>
                <c:pt idx="63">
                  <c:v>55.944444444444443</c:v>
                </c:pt>
                <c:pt idx="64">
                  <c:v>47.81388888888889</c:v>
                </c:pt>
                <c:pt idx="65">
                  <c:v>49.722222222222221</c:v>
                </c:pt>
                <c:pt idx="66">
                  <c:v>43.930555555555557</c:v>
                </c:pt>
                <c:pt idx="67">
                  <c:v>25.497222222222224</c:v>
                </c:pt>
                <c:pt idx="68">
                  <c:v>46.527777777777779</c:v>
                </c:pt>
                <c:pt idx="69">
                  <c:v>54.469444444444441</c:v>
                </c:pt>
                <c:pt idx="70">
                  <c:v>38.577777777777776</c:v>
                </c:pt>
                <c:pt idx="71">
                  <c:v>51</c:v>
                </c:pt>
                <c:pt idx="72">
                  <c:v>56.713888888888889</c:v>
                </c:pt>
                <c:pt idx="73">
                  <c:v>60.711111111111109</c:v>
                </c:pt>
                <c:pt idx="74">
                  <c:v>47.69166666666667</c:v>
                </c:pt>
                <c:pt idx="75">
                  <c:v>47.56666666666667</c:v>
                </c:pt>
                <c:pt idx="76">
                  <c:v>46.608333333333334</c:v>
                </c:pt>
                <c:pt idx="77">
                  <c:v>48.538888888888891</c:v>
                </c:pt>
                <c:pt idx="78">
                  <c:v>55.461111111111109</c:v>
                </c:pt>
                <c:pt idx="79">
                  <c:v>51.644444444444446</c:v>
                </c:pt>
                <c:pt idx="80">
                  <c:v>58.669444444444444</c:v>
                </c:pt>
                <c:pt idx="81">
                  <c:v>45.780555555555559</c:v>
                </c:pt>
                <c:pt idx="82">
                  <c:v>59.005555555555553</c:v>
                </c:pt>
                <c:pt idx="83">
                  <c:v>53.833333333333336</c:v>
                </c:pt>
                <c:pt idx="84">
                  <c:v>50.755555555555553</c:v>
                </c:pt>
                <c:pt idx="85">
                  <c:v>50.822222222222223</c:v>
                </c:pt>
                <c:pt idx="86">
                  <c:v>43.658333333333331</c:v>
                </c:pt>
                <c:pt idx="87">
                  <c:v>49.008333333333333</c:v>
                </c:pt>
                <c:pt idx="88">
                  <c:v>39.75</c:v>
                </c:pt>
                <c:pt idx="89">
                  <c:v>43.727777777777774</c:v>
                </c:pt>
                <c:pt idx="90">
                  <c:v>30.844444444444445</c:v>
                </c:pt>
                <c:pt idx="91">
                  <c:v>23.933333333333334</c:v>
                </c:pt>
                <c:pt idx="92">
                  <c:v>50.994444444444447</c:v>
                </c:pt>
                <c:pt idx="93">
                  <c:v>46.45</c:v>
                </c:pt>
                <c:pt idx="94">
                  <c:v>52.702777777777776</c:v>
                </c:pt>
                <c:pt idx="95">
                  <c:v>47.911111111111111</c:v>
                </c:pt>
                <c:pt idx="96">
                  <c:v>37.597222222222221</c:v>
                </c:pt>
                <c:pt idx="97">
                  <c:v>56.822222222222223</c:v>
                </c:pt>
                <c:pt idx="98">
                  <c:v>60.761111111111113</c:v>
                </c:pt>
                <c:pt idx="99">
                  <c:v>45.947222222222223</c:v>
                </c:pt>
                <c:pt idx="100">
                  <c:v>41.677777777777777</c:v>
                </c:pt>
                <c:pt idx="101">
                  <c:v>41.861111111111114</c:v>
                </c:pt>
                <c:pt idx="102">
                  <c:v>43.805555555555557</c:v>
                </c:pt>
                <c:pt idx="103">
                  <c:v>37.630555555555553</c:v>
                </c:pt>
                <c:pt idx="104">
                  <c:v>39.65</c:v>
                </c:pt>
                <c:pt idx="105">
                  <c:v>56.822222222222223</c:v>
                </c:pt>
                <c:pt idx="106">
                  <c:v>44.466666666666669</c:v>
                </c:pt>
                <c:pt idx="107">
                  <c:v>40.452777777777776</c:v>
                </c:pt>
                <c:pt idx="108">
                  <c:v>35.833333333333336</c:v>
                </c:pt>
                <c:pt idx="109">
                  <c:v>47.516666666666666</c:v>
                </c:pt>
                <c:pt idx="110">
                  <c:v>37.794444444444444</c:v>
                </c:pt>
                <c:pt idx="111">
                  <c:v>40.019444444444446</c:v>
                </c:pt>
                <c:pt idx="112">
                  <c:v>37.891666666666666</c:v>
                </c:pt>
                <c:pt idx="113">
                  <c:v>35.87222222222222</c:v>
                </c:pt>
                <c:pt idx="114">
                  <c:v>49.475000000000001</c:v>
                </c:pt>
                <c:pt idx="115">
                  <c:v>45.822222222222223</c:v>
                </c:pt>
                <c:pt idx="116">
                  <c:v>19.894444444444446</c:v>
                </c:pt>
                <c:pt idx="117">
                  <c:v>54.69166666666667</c:v>
                </c:pt>
                <c:pt idx="118">
                  <c:v>45.475000000000001</c:v>
                </c:pt>
                <c:pt idx="119">
                  <c:v>27.836111111111112</c:v>
                </c:pt>
                <c:pt idx="120">
                  <c:v>41.924999999999997</c:v>
                </c:pt>
                <c:pt idx="121">
                  <c:v>44.905555555555559</c:v>
                </c:pt>
                <c:pt idx="122">
                  <c:v>56.955555555555556</c:v>
                </c:pt>
                <c:pt idx="123">
                  <c:v>44.841666666666669</c:v>
                </c:pt>
                <c:pt idx="124">
                  <c:v>40.81111111111111</c:v>
                </c:pt>
                <c:pt idx="125">
                  <c:v>30.522222222222222</c:v>
                </c:pt>
                <c:pt idx="126">
                  <c:v>60.919444444444444</c:v>
                </c:pt>
                <c:pt idx="127">
                  <c:v>40.844444444444441</c:v>
                </c:pt>
                <c:pt idx="128">
                  <c:v>37.716666666666669</c:v>
                </c:pt>
                <c:pt idx="129">
                  <c:v>44.655555555555559</c:v>
                </c:pt>
                <c:pt idx="130">
                  <c:v>42.705555555555556</c:v>
                </c:pt>
                <c:pt idx="131">
                  <c:v>46.480555555555554</c:v>
                </c:pt>
                <c:pt idx="132">
                  <c:v>35.977777777777774</c:v>
                </c:pt>
                <c:pt idx="133">
                  <c:v>55.855555555555554</c:v>
                </c:pt>
                <c:pt idx="134">
                  <c:v>59.005555555555553</c:v>
                </c:pt>
                <c:pt idx="135">
                  <c:v>43.513888888888886</c:v>
                </c:pt>
                <c:pt idx="136">
                  <c:v>18.508333333333333</c:v>
                </c:pt>
                <c:pt idx="137">
                  <c:v>31.583333333333332</c:v>
                </c:pt>
                <c:pt idx="138">
                  <c:v>46.980555555555554</c:v>
                </c:pt>
                <c:pt idx="139">
                  <c:v>31.6</c:v>
                </c:pt>
                <c:pt idx="140">
                  <c:v>36.883333333333333</c:v>
                </c:pt>
                <c:pt idx="141">
                  <c:v>32.902777777777779</c:v>
                </c:pt>
                <c:pt idx="142">
                  <c:v>23.572222222222223</c:v>
                </c:pt>
                <c:pt idx="143">
                  <c:v>36.963888888888889</c:v>
                </c:pt>
                <c:pt idx="144">
                  <c:v>51.458333333333336</c:v>
                </c:pt>
                <c:pt idx="145">
                  <c:v>52.794444444444444</c:v>
                </c:pt>
                <c:pt idx="146">
                  <c:v>20.725000000000001</c:v>
                </c:pt>
                <c:pt idx="147">
                  <c:v>42.988888888888887</c:v>
                </c:pt>
                <c:pt idx="148">
                  <c:v>33.605555555555554</c:v>
                </c:pt>
                <c:pt idx="149">
                  <c:v>42.81111111111111</c:v>
                </c:pt>
                <c:pt idx="150">
                  <c:v>58.977777777777774</c:v>
                </c:pt>
                <c:pt idx="151">
                  <c:v>33.75</c:v>
                </c:pt>
                <c:pt idx="152">
                  <c:v>50.552777777777777</c:v>
                </c:pt>
                <c:pt idx="153">
                  <c:v>24.858333333333334</c:v>
                </c:pt>
                <c:pt idx="154">
                  <c:v>43.74722222222222</c:v>
                </c:pt>
                <c:pt idx="155">
                  <c:v>39.866666666666667</c:v>
                </c:pt>
                <c:pt idx="156">
                  <c:v>36.81388888888889</c:v>
                </c:pt>
                <c:pt idx="157">
                  <c:v>46.722222222222221</c:v>
                </c:pt>
                <c:pt idx="158">
                  <c:v>34.661111111111111</c:v>
                </c:pt>
                <c:pt idx="159">
                  <c:v>52.611111111111114</c:v>
                </c:pt>
                <c:pt idx="160">
                  <c:v>40.966666666666669</c:v>
                </c:pt>
                <c:pt idx="161">
                  <c:v>32.56111111111111</c:v>
                </c:pt>
                <c:pt idx="162">
                  <c:v>22.655555555555555</c:v>
                </c:pt>
                <c:pt idx="163">
                  <c:v>20.697222222222223</c:v>
                </c:pt>
                <c:pt idx="164">
                  <c:v>43.847222222222221</c:v>
                </c:pt>
                <c:pt idx="165">
                  <c:v>53.605555555555554</c:v>
                </c:pt>
                <c:pt idx="166">
                  <c:v>47.580555555555556</c:v>
                </c:pt>
                <c:pt idx="167">
                  <c:v>37.55833333333333</c:v>
                </c:pt>
                <c:pt idx="168">
                  <c:v>32.641666666666666</c:v>
                </c:pt>
                <c:pt idx="169">
                  <c:v>22.758333333333333</c:v>
                </c:pt>
                <c:pt idx="170">
                  <c:v>27.605555555555554</c:v>
                </c:pt>
                <c:pt idx="171">
                  <c:v>33.994444444444447</c:v>
                </c:pt>
                <c:pt idx="172">
                  <c:v>34.475000000000001</c:v>
                </c:pt>
                <c:pt idx="173">
                  <c:v>31.602777777777778</c:v>
                </c:pt>
                <c:pt idx="174">
                  <c:v>30.736111111111111</c:v>
                </c:pt>
                <c:pt idx="175">
                  <c:v>30.786111111111111</c:v>
                </c:pt>
                <c:pt idx="176">
                  <c:v>45.819444444444443</c:v>
                </c:pt>
                <c:pt idx="177">
                  <c:v>54.62777777777778</c:v>
                </c:pt>
                <c:pt idx="178">
                  <c:v>31.994444444444444</c:v>
                </c:pt>
                <c:pt idx="179">
                  <c:v>59.87222222222222</c:v>
                </c:pt>
                <c:pt idx="180">
                  <c:v>19.963888888888889</c:v>
                </c:pt>
                <c:pt idx="181">
                  <c:v>50.508333333333333</c:v>
                </c:pt>
                <c:pt idx="182">
                  <c:v>30.927777777777777</c:v>
                </c:pt>
                <c:pt idx="183">
                  <c:v>57.444444444444443</c:v>
                </c:pt>
                <c:pt idx="184">
                  <c:v>52.9</c:v>
                </c:pt>
                <c:pt idx="185">
                  <c:v>61.858333333333334</c:v>
                </c:pt>
                <c:pt idx="186">
                  <c:v>30.663888888888888</c:v>
                </c:pt>
                <c:pt idx="187">
                  <c:v>49.830555555555556</c:v>
                </c:pt>
                <c:pt idx="188">
                  <c:v>60.552777777777777</c:v>
                </c:pt>
                <c:pt idx="189">
                  <c:v>19.497222222222224</c:v>
                </c:pt>
                <c:pt idx="190">
                  <c:v>48.008333333333333</c:v>
                </c:pt>
                <c:pt idx="191">
                  <c:v>55.638888888888886</c:v>
                </c:pt>
                <c:pt idx="192">
                  <c:v>30.977777777777778</c:v>
                </c:pt>
                <c:pt idx="193">
                  <c:v>18.452777777777779</c:v>
                </c:pt>
                <c:pt idx="194">
                  <c:v>19.758333333333333</c:v>
                </c:pt>
                <c:pt idx="195">
                  <c:v>29.444444444444443</c:v>
                </c:pt>
                <c:pt idx="196">
                  <c:v>23.68611111111111</c:v>
                </c:pt>
                <c:pt idx="197">
                  <c:v>48.505555555555553</c:v>
                </c:pt>
                <c:pt idx="198">
                  <c:v>18.772222222222222</c:v>
                </c:pt>
                <c:pt idx="199">
                  <c:v>25.988888888888887</c:v>
                </c:pt>
                <c:pt idx="200">
                  <c:v>43.594444444444441</c:v>
                </c:pt>
                <c:pt idx="201">
                  <c:v>26.8</c:v>
                </c:pt>
                <c:pt idx="202">
                  <c:v>59.87777777777778</c:v>
                </c:pt>
                <c:pt idx="203">
                  <c:v>23.761111111111113</c:v>
                </c:pt>
                <c:pt idx="204">
                  <c:v>41.544444444444444</c:v>
                </c:pt>
                <c:pt idx="205">
                  <c:v>30.972222222222221</c:v>
                </c:pt>
                <c:pt idx="206">
                  <c:v>46.677777777777777</c:v>
                </c:pt>
                <c:pt idx="207">
                  <c:v>48.897222222222226</c:v>
                </c:pt>
                <c:pt idx="208">
                  <c:v>44.469444444444441</c:v>
                </c:pt>
                <c:pt idx="209">
                  <c:v>22.475000000000001</c:v>
                </c:pt>
                <c:pt idx="210">
                  <c:v>22.552777777777777</c:v>
                </c:pt>
                <c:pt idx="211">
                  <c:v>51.827777777777776</c:v>
                </c:pt>
                <c:pt idx="212">
                  <c:v>58.774999999999999</c:v>
                </c:pt>
                <c:pt idx="213">
                  <c:v>49.613888888888887</c:v>
                </c:pt>
                <c:pt idx="214">
                  <c:v>30.736111111111111</c:v>
                </c:pt>
                <c:pt idx="215">
                  <c:v>49.477777777777774</c:v>
                </c:pt>
                <c:pt idx="216">
                  <c:v>34.549999999999997</c:v>
                </c:pt>
                <c:pt idx="217">
                  <c:v>51.711111111111109</c:v>
                </c:pt>
                <c:pt idx="218">
                  <c:v>34.719444444444441</c:v>
                </c:pt>
                <c:pt idx="219">
                  <c:v>25.913888888888888</c:v>
                </c:pt>
                <c:pt idx="220">
                  <c:v>55.43888888888889</c:v>
                </c:pt>
                <c:pt idx="221">
                  <c:v>24.461111111111112</c:v>
                </c:pt>
                <c:pt idx="222">
                  <c:v>45.94166666666667</c:v>
                </c:pt>
                <c:pt idx="223">
                  <c:v>47.774999999999999</c:v>
                </c:pt>
                <c:pt idx="224">
                  <c:v>40.924999999999997</c:v>
                </c:pt>
                <c:pt idx="225">
                  <c:v>25.794444444444444</c:v>
                </c:pt>
                <c:pt idx="226">
                  <c:v>24.794444444444444</c:v>
                </c:pt>
                <c:pt idx="227">
                  <c:v>55.669444444444444</c:v>
                </c:pt>
                <c:pt idx="228">
                  <c:v>39.858333333333334</c:v>
                </c:pt>
                <c:pt idx="229">
                  <c:v>27.641666666666666</c:v>
                </c:pt>
                <c:pt idx="230">
                  <c:v>19.725000000000001</c:v>
                </c:pt>
                <c:pt idx="231">
                  <c:v>27.447222222222223</c:v>
                </c:pt>
                <c:pt idx="232">
                  <c:v>19.930555555555557</c:v>
                </c:pt>
                <c:pt idx="233">
                  <c:v>28.919444444444444</c:v>
                </c:pt>
                <c:pt idx="234">
                  <c:v>18.663888888888888</c:v>
                </c:pt>
                <c:pt idx="235">
                  <c:v>46.536111111111111</c:v>
                </c:pt>
                <c:pt idx="236">
                  <c:v>24.955555555555556</c:v>
                </c:pt>
                <c:pt idx="237">
                  <c:v>32.705555555555556</c:v>
                </c:pt>
                <c:pt idx="238">
                  <c:v>19.675000000000001</c:v>
                </c:pt>
                <c:pt idx="239">
                  <c:v>38.68611111111111</c:v>
                </c:pt>
                <c:pt idx="240">
                  <c:v>39.68333333333333</c:v>
                </c:pt>
                <c:pt idx="241">
                  <c:v>36.658333333333331</c:v>
                </c:pt>
                <c:pt idx="242">
                  <c:v>27.605555555555554</c:v>
                </c:pt>
                <c:pt idx="243">
                  <c:v>24.991666666666667</c:v>
                </c:pt>
                <c:pt idx="244">
                  <c:v>60.924999999999997</c:v>
                </c:pt>
                <c:pt idx="245">
                  <c:v>47.880555555555553</c:v>
                </c:pt>
                <c:pt idx="246">
                  <c:v>51.786111111111111</c:v>
                </c:pt>
                <c:pt idx="247">
                  <c:v>23.588888888888889</c:v>
                </c:pt>
                <c:pt idx="248">
                  <c:v>20.45</c:v>
                </c:pt>
                <c:pt idx="249">
                  <c:v>50.866666666666667</c:v>
                </c:pt>
                <c:pt idx="250">
                  <c:v>28.702777777777779</c:v>
                </c:pt>
                <c:pt idx="251">
                  <c:v>22.447222222222223</c:v>
                </c:pt>
                <c:pt idx="252">
                  <c:v>25.830555555555556</c:v>
                </c:pt>
                <c:pt idx="253">
                  <c:v>22.616666666666667</c:v>
                </c:pt>
                <c:pt idx="254">
                  <c:v>60.491666666666667</c:v>
                </c:pt>
                <c:pt idx="255">
                  <c:v>19.738888888888887</c:v>
                </c:pt>
                <c:pt idx="256">
                  <c:v>18.602777777777778</c:v>
                </c:pt>
                <c:pt idx="257">
                  <c:v>29.527777777777779</c:v>
                </c:pt>
                <c:pt idx="258">
                  <c:v>19.747222222222224</c:v>
                </c:pt>
                <c:pt idx="259">
                  <c:v>38.87777777777778</c:v>
                </c:pt>
                <c:pt idx="260">
                  <c:v>20.786111111111111</c:v>
                </c:pt>
                <c:pt idx="261">
                  <c:v>52.972222222222221</c:v>
                </c:pt>
                <c:pt idx="262">
                  <c:v>37.50277777777778</c:v>
                </c:pt>
                <c:pt idx="263">
                  <c:v>50.758333333333333</c:v>
                </c:pt>
                <c:pt idx="264">
                  <c:v>19.527777777777779</c:v>
                </c:pt>
                <c:pt idx="265">
                  <c:v>32.655555555555559</c:v>
                </c:pt>
                <c:pt idx="266">
                  <c:v>37.897222222222226</c:v>
                </c:pt>
                <c:pt idx="267">
                  <c:v>53.605555555555554</c:v>
                </c:pt>
                <c:pt idx="268">
                  <c:v>60.93611111111111</c:v>
                </c:pt>
                <c:pt idx="269">
                  <c:v>28.861111111111111</c:v>
                </c:pt>
                <c:pt idx="270">
                  <c:v>55.911111111111111</c:v>
                </c:pt>
                <c:pt idx="271">
                  <c:v>27.916666666666668</c:v>
                </c:pt>
                <c:pt idx="272">
                  <c:v>51.788888888888891</c:v>
                </c:pt>
                <c:pt idx="273">
                  <c:v>41.55833333333333</c:v>
                </c:pt>
                <c:pt idx="274">
                  <c:v>27.511111111111113</c:v>
                </c:pt>
                <c:pt idx="275">
                  <c:v>42.488888888888887</c:v>
                </c:pt>
                <c:pt idx="276">
                  <c:v>50.586111111111109</c:v>
                </c:pt>
                <c:pt idx="277">
                  <c:v>48.505555555555553</c:v>
                </c:pt>
                <c:pt idx="278">
                  <c:v>32.913888888888891</c:v>
                </c:pt>
                <c:pt idx="279">
                  <c:v>32.68888888888889</c:v>
                </c:pt>
                <c:pt idx="280">
                  <c:v>54.602777777777774</c:v>
                </c:pt>
                <c:pt idx="281">
                  <c:v>32.902777777777779</c:v>
                </c:pt>
                <c:pt idx="282">
                  <c:v>19.666666666666668</c:v>
                </c:pt>
                <c:pt idx="283">
                  <c:v>46.719444444444441</c:v>
                </c:pt>
                <c:pt idx="284">
                  <c:v>41.697222222222223</c:v>
                </c:pt>
                <c:pt idx="285">
                  <c:v>46.830555555555556</c:v>
                </c:pt>
                <c:pt idx="286">
                  <c:v>50.636111111111113</c:v>
                </c:pt>
                <c:pt idx="287">
                  <c:v>36.516666666666666</c:v>
                </c:pt>
                <c:pt idx="288">
                  <c:v>47.475000000000001</c:v>
                </c:pt>
                <c:pt idx="289">
                  <c:v>28.75</c:v>
                </c:pt>
                <c:pt idx="290">
                  <c:v>53.741666666666667</c:v>
                </c:pt>
                <c:pt idx="291">
                  <c:v>44.577777777777776</c:v>
                </c:pt>
                <c:pt idx="292">
                  <c:v>29.736111111111111</c:v>
                </c:pt>
                <c:pt idx="293">
                  <c:v>50.713888888888889</c:v>
                </c:pt>
                <c:pt idx="294">
                  <c:v>47.702777777777776</c:v>
                </c:pt>
                <c:pt idx="295">
                  <c:v>38.744444444444447</c:v>
                </c:pt>
                <c:pt idx="296">
                  <c:v>45.65</c:v>
                </c:pt>
                <c:pt idx="297">
                  <c:v>62.486111111111114</c:v>
                </c:pt>
                <c:pt idx="298">
                  <c:v>47.608333333333334</c:v>
                </c:pt>
                <c:pt idx="299">
                  <c:v>48.666666666666664</c:v>
                </c:pt>
                <c:pt idx="300">
                  <c:v>27.697222222222223</c:v>
                </c:pt>
                <c:pt idx="301">
                  <c:v>54.913888888888891</c:v>
                </c:pt>
                <c:pt idx="302">
                  <c:v>22.877777777777776</c:v>
                </c:pt>
                <c:pt idx="303">
                  <c:v>18.580555555555556</c:v>
                </c:pt>
                <c:pt idx="304">
                  <c:v>61.74722222222222</c:v>
                </c:pt>
                <c:pt idx="305">
                  <c:v>34.758333333333333</c:v>
                </c:pt>
                <c:pt idx="306">
                  <c:v>39.463888888888889</c:v>
                </c:pt>
                <c:pt idx="307">
                  <c:v>23.713888888888889</c:v>
                </c:pt>
                <c:pt idx="308">
                  <c:v>52.575000000000003</c:v>
                </c:pt>
                <c:pt idx="309">
                  <c:v>36.827777777777776</c:v>
                </c:pt>
                <c:pt idx="310">
                  <c:v>39.763888888888886</c:v>
                </c:pt>
                <c:pt idx="311">
                  <c:v>24.611111111111111</c:v>
                </c:pt>
                <c:pt idx="312">
                  <c:v>46.763888888888886</c:v>
                </c:pt>
                <c:pt idx="313">
                  <c:v>53.855555555555554</c:v>
                </c:pt>
                <c:pt idx="314">
                  <c:v>19.019444444444446</c:v>
                </c:pt>
                <c:pt idx="315">
                  <c:v>50.87222222222222</c:v>
                </c:pt>
                <c:pt idx="316">
                  <c:v>60.730555555555554</c:v>
                </c:pt>
                <c:pt idx="317">
                  <c:v>59.736111111111114</c:v>
                </c:pt>
                <c:pt idx="318">
                  <c:v>64.825000000000003</c:v>
                </c:pt>
                <c:pt idx="319">
                  <c:v>51.452777777777776</c:v>
                </c:pt>
                <c:pt idx="320">
                  <c:v>43.766666666666666</c:v>
                </c:pt>
                <c:pt idx="321">
                  <c:v>55.977777777777774</c:v>
                </c:pt>
                <c:pt idx="322">
                  <c:v>41.844444444444441</c:v>
                </c:pt>
                <c:pt idx="323">
                  <c:v>31.675000000000001</c:v>
                </c:pt>
                <c:pt idx="324">
                  <c:v>46.988888888888887</c:v>
                </c:pt>
                <c:pt idx="325">
                  <c:v>34.43888888888889</c:v>
                </c:pt>
                <c:pt idx="326">
                  <c:v>47.802777777777777</c:v>
                </c:pt>
                <c:pt idx="327">
                  <c:v>33.43888888888889</c:v>
                </c:pt>
                <c:pt idx="328">
                  <c:v>40.608333333333334</c:v>
                </c:pt>
                <c:pt idx="329">
                  <c:v>41.819444444444443</c:v>
                </c:pt>
                <c:pt idx="330">
                  <c:v>24.966666666666665</c:v>
                </c:pt>
                <c:pt idx="331">
                  <c:v>49.791666666666664</c:v>
                </c:pt>
                <c:pt idx="332">
                  <c:v>29.863888888888887</c:v>
                </c:pt>
                <c:pt idx="333">
                  <c:v>47.597222222222221</c:v>
                </c:pt>
                <c:pt idx="334">
                  <c:v>63.633333333333333</c:v>
                </c:pt>
                <c:pt idx="335">
                  <c:v>35.894444444444446</c:v>
                </c:pt>
                <c:pt idx="336">
                  <c:v>37.586111111111109</c:v>
                </c:pt>
                <c:pt idx="337">
                  <c:v>65.00833333333334</c:v>
                </c:pt>
                <c:pt idx="338">
                  <c:v>44.880555555555553</c:v>
                </c:pt>
                <c:pt idx="339">
                  <c:v>53.913888888888891</c:v>
                </c:pt>
                <c:pt idx="340">
                  <c:v>46.583333333333336</c:v>
                </c:pt>
                <c:pt idx="341">
                  <c:v>61.455555555555556</c:v>
                </c:pt>
                <c:pt idx="342">
                  <c:v>44.524999999999999</c:v>
                </c:pt>
                <c:pt idx="343">
                  <c:v>42.9</c:v>
                </c:pt>
                <c:pt idx="344">
                  <c:v>30.919444444444444</c:v>
                </c:pt>
                <c:pt idx="345">
                  <c:v>19.769444444444446</c:v>
                </c:pt>
                <c:pt idx="346">
                  <c:v>63.508333333333333</c:v>
                </c:pt>
                <c:pt idx="347">
                  <c:v>60.869444444444447</c:v>
                </c:pt>
                <c:pt idx="348">
                  <c:v>61.847222222222221</c:v>
                </c:pt>
                <c:pt idx="349">
                  <c:v>32.508333333333333</c:v>
                </c:pt>
                <c:pt idx="350">
                  <c:v>37.697222222222223</c:v>
                </c:pt>
                <c:pt idx="351">
                  <c:v>40.491666666666667</c:v>
                </c:pt>
                <c:pt idx="352">
                  <c:v>48.727777777777774</c:v>
                </c:pt>
                <c:pt idx="353">
                  <c:v>45.516666666666666</c:v>
                </c:pt>
                <c:pt idx="354">
                  <c:v>32.455555555555556</c:v>
                </c:pt>
                <c:pt idx="355">
                  <c:v>59.536111111111111</c:v>
                </c:pt>
                <c:pt idx="356">
                  <c:v>23.755555555555556</c:v>
                </c:pt>
                <c:pt idx="357">
                  <c:v>62.544444444444444</c:v>
                </c:pt>
                <c:pt idx="358">
                  <c:v>37.524999999999999</c:v>
                </c:pt>
                <c:pt idx="359">
                  <c:v>23.463888888888889</c:v>
                </c:pt>
                <c:pt idx="360">
                  <c:v>61.861111111111114</c:v>
                </c:pt>
                <c:pt idx="361">
                  <c:v>32.011111111111113</c:v>
                </c:pt>
                <c:pt idx="362">
                  <c:v>33.547222222222224</c:v>
                </c:pt>
                <c:pt idx="363">
                  <c:v>37.511111111111113</c:v>
                </c:pt>
                <c:pt idx="364">
                  <c:v>62.922222222222224</c:v>
                </c:pt>
                <c:pt idx="365">
                  <c:v>20.505555555555556</c:v>
                </c:pt>
                <c:pt idx="366">
                  <c:v>30.930555555555557</c:v>
                </c:pt>
                <c:pt idx="367">
                  <c:v>25.669444444444444</c:v>
                </c:pt>
                <c:pt idx="368">
                  <c:v>25.747222222222224</c:v>
                </c:pt>
                <c:pt idx="369">
                  <c:v>30.991666666666667</c:v>
                </c:pt>
                <c:pt idx="370">
                  <c:v>37.588888888888889</c:v>
                </c:pt>
                <c:pt idx="371">
                  <c:v>38.87777777777778</c:v>
                </c:pt>
                <c:pt idx="372">
                  <c:v>57.636111111111113</c:v>
                </c:pt>
                <c:pt idx="373">
                  <c:v>41.680555555555557</c:v>
                </c:pt>
                <c:pt idx="374">
                  <c:v>37.508333333333333</c:v>
                </c:pt>
                <c:pt idx="375">
                  <c:v>34.730555555555554</c:v>
                </c:pt>
                <c:pt idx="376">
                  <c:v>53.644444444444446</c:v>
                </c:pt>
                <c:pt idx="377">
                  <c:v>55.005555555555553</c:v>
                </c:pt>
                <c:pt idx="378">
                  <c:v>23.516666666666666</c:v>
                </c:pt>
                <c:pt idx="379">
                  <c:v>57.463888888888889</c:v>
                </c:pt>
                <c:pt idx="380">
                  <c:v>52.68333333333333</c:v>
                </c:pt>
                <c:pt idx="381">
                  <c:v>32.486111111111114</c:v>
                </c:pt>
                <c:pt idx="382">
                  <c:v>28.933333333333334</c:v>
                </c:pt>
                <c:pt idx="383">
                  <c:v>64.938888888888883</c:v>
                </c:pt>
                <c:pt idx="384">
                  <c:v>62.913888888888891</c:v>
                </c:pt>
                <c:pt idx="385">
                  <c:v>22.580555555555556</c:v>
                </c:pt>
                <c:pt idx="386">
                  <c:v>20.975000000000001</c:v>
                </c:pt>
                <c:pt idx="387">
                  <c:v>64.452777777777783</c:v>
                </c:pt>
                <c:pt idx="388">
                  <c:v>31.794444444444444</c:v>
                </c:pt>
                <c:pt idx="389">
                  <c:v>34.87777777777778</c:v>
                </c:pt>
                <c:pt idx="390">
                  <c:v>18.758333333333333</c:v>
                </c:pt>
                <c:pt idx="391">
                  <c:v>52.780555555555559</c:v>
                </c:pt>
                <c:pt idx="392">
                  <c:v>48.713888888888889</c:v>
                </c:pt>
                <c:pt idx="393">
                  <c:v>18.508333333333333</c:v>
                </c:pt>
                <c:pt idx="394">
                  <c:v>48.011111111111113</c:v>
                </c:pt>
                <c:pt idx="395">
                  <c:v>49.919444444444444</c:v>
                </c:pt>
                <c:pt idx="396">
                  <c:v>20.658333333333335</c:v>
                </c:pt>
                <c:pt idx="397">
                  <c:v>56.913888888888891</c:v>
                </c:pt>
                <c:pt idx="398">
                  <c:v>22.45</c:v>
                </c:pt>
                <c:pt idx="399">
                  <c:v>22.008333333333333</c:v>
                </c:pt>
                <c:pt idx="400">
                  <c:v>52.513888888888886</c:v>
                </c:pt>
                <c:pt idx="401">
                  <c:v>59.797222222222224</c:v>
                </c:pt>
                <c:pt idx="402">
                  <c:v>50.891666666666666</c:v>
                </c:pt>
                <c:pt idx="403">
                  <c:v>21.85</c:v>
                </c:pt>
                <c:pt idx="404">
                  <c:v>54.491666666666667</c:v>
                </c:pt>
                <c:pt idx="405">
                  <c:v>54.794444444444444</c:v>
                </c:pt>
                <c:pt idx="406">
                  <c:v>50.7</c:v>
                </c:pt>
                <c:pt idx="407">
                  <c:v>47.483333333333334</c:v>
                </c:pt>
                <c:pt idx="408">
                  <c:v>24.538888888888888</c:v>
                </c:pt>
                <c:pt idx="409">
                  <c:v>24.983333333333334</c:v>
                </c:pt>
                <c:pt idx="410">
                  <c:v>27.511111111111113</c:v>
                </c:pt>
                <c:pt idx="411">
                  <c:v>47.56666666666667</c:v>
                </c:pt>
                <c:pt idx="412">
                  <c:v>35.983333333333334</c:v>
                </c:pt>
                <c:pt idx="413">
                  <c:v>53.875</c:v>
                </c:pt>
                <c:pt idx="414">
                  <c:v>52.533333333333331</c:v>
                </c:pt>
                <c:pt idx="415">
                  <c:v>27.994444444444444</c:v>
                </c:pt>
                <c:pt idx="416">
                  <c:v>28.747222222222224</c:v>
                </c:pt>
                <c:pt idx="417">
                  <c:v>30.658333333333335</c:v>
                </c:pt>
                <c:pt idx="418">
                  <c:v>26.777777777777779</c:v>
                </c:pt>
                <c:pt idx="419">
                  <c:v>52.988888888888887</c:v>
                </c:pt>
                <c:pt idx="420">
                  <c:v>46.655555555555559</c:v>
                </c:pt>
                <c:pt idx="421">
                  <c:v>47.986111111111114</c:v>
                </c:pt>
                <c:pt idx="422">
                  <c:v>50.733333333333334</c:v>
                </c:pt>
                <c:pt idx="423">
                  <c:v>61.630555555555553</c:v>
                </c:pt>
                <c:pt idx="424">
                  <c:v>54.922222222222224</c:v>
                </c:pt>
                <c:pt idx="425">
                  <c:v>52.522222222222226</c:v>
                </c:pt>
                <c:pt idx="426">
                  <c:v>23.669444444444444</c:v>
                </c:pt>
                <c:pt idx="427">
                  <c:v>18.847222222222221</c:v>
                </c:pt>
                <c:pt idx="428">
                  <c:v>58.477777777777774</c:v>
                </c:pt>
                <c:pt idx="429">
                  <c:v>48.744444444444447</c:v>
                </c:pt>
                <c:pt idx="430">
                  <c:v>49.986111111111114</c:v>
                </c:pt>
                <c:pt idx="431">
                  <c:v>19.43888888888889</c:v>
                </c:pt>
                <c:pt idx="432">
                  <c:v>51.911111111111111</c:v>
                </c:pt>
                <c:pt idx="433">
                  <c:v>52.833333333333336</c:v>
                </c:pt>
                <c:pt idx="434">
                  <c:v>49.947222222222223</c:v>
                </c:pt>
                <c:pt idx="435">
                  <c:v>49.016666666666666</c:v>
                </c:pt>
                <c:pt idx="436">
                  <c:v>39.783333333333331</c:v>
                </c:pt>
                <c:pt idx="437">
                  <c:v>47.569444444444443</c:v>
                </c:pt>
                <c:pt idx="438">
                  <c:v>49.62777777777778</c:v>
                </c:pt>
                <c:pt idx="439">
                  <c:v>28.680555555555557</c:v>
                </c:pt>
                <c:pt idx="440">
                  <c:v>53.56666666666667</c:v>
                </c:pt>
                <c:pt idx="441">
                  <c:v>25.836111111111112</c:v>
                </c:pt>
                <c:pt idx="442">
                  <c:v>19.483333333333334</c:v>
                </c:pt>
                <c:pt idx="443">
                  <c:v>47.74722222222222</c:v>
                </c:pt>
                <c:pt idx="444">
                  <c:v>52.580555555555556</c:v>
                </c:pt>
                <c:pt idx="445">
                  <c:v>19.869444444444444</c:v>
                </c:pt>
                <c:pt idx="446">
                  <c:v>43.56666666666667</c:v>
                </c:pt>
                <c:pt idx="447">
                  <c:v>39.463888888888889</c:v>
                </c:pt>
                <c:pt idx="448">
                  <c:v>56.805555555555557</c:v>
                </c:pt>
                <c:pt idx="449">
                  <c:v>23.783333333333335</c:v>
                </c:pt>
                <c:pt idx="450">
                  <c:v>40.447222222222223</c:v>
                </c:pt>
                <c:pt idx="451">
                  <c:v>51.977777777777774</c:v>
                </c:pt>
                <c:pt idx="452">
                  <c:v>57.788888888888891</c:v>
                </c:pt>
                <c:pt idx="453">
                  <c:v>42.738888888888887</c:v>
                </c:pt>
                <c:pt idx="454">
                  <c:v>21.777777777777779</c:v>
                </c:pt>
                <c:pt idx="455">
                  <c:v>33.65</c:v>
                </c:pt>
                <c:pt idx="456">
                  <c:v>47.469444444444441</c:v>
                </c:pt>
                <c:pt idx="457">
                  <c:v>19.694444444444443</c:v>
                </c:pt>
                <c:pt idx="458">
                  <c:v>43.80833333333333</c:v>
                </c:pt>
                <c:pt idx="459">
                  <c:v>59.780555555555559</c:v>
                </c:pt>
                <c:pt idx="460">
                  <c:v>43.694444444444443</c:v>
                </c:pt>
                <c:pt idx="461">
                  <c:v>43.716666666666669</c:v>
                </c:pt>
                <c:pt idx="462">
                  <c:v>46.888888888888886</c:v>
                </c:pt>
                <c:pt idx="463">
                  <c:v>60.56111111111111</c:v>
                </c:pt>
                <c:pt idx="464">
                  <c:v>39.452777777777776</c:v>
                </c:pt>
                <c:pt idx="465">
                  <c:v>23.988888888888887</c:v>
                </c:pt>
                <c:pt idx="466">
                  <c:v>32.547222222222224</c:v>
                </c:pt>
                <c:pt idx="467">
                  <c:v>42.761111111111113</c:v>
                </c:pt>
                <c:pt idx="468">
                  <c:v>18.844444444444445</c:v>
                </c:pt>
                <c:pt idx="469">
                  <c:v>42.494444444444447</c:v>
                </c:pt>
                <c:pt idx="470">
                  <c:v>48.763888888888886</c:v>
                </c:pt>
                <c:pt idx="471">
                  <c:v>48.65</c:v>
                </c:pt>
                <c:pt idx="472">
                  <c:v>53.783333333333331</c:v>
                </c:pt>
                <c:pt idx="473">
                  <c:v>45.541666666666664</c:v>
                </c:pt>
                <c:pt idx="474">
                  <c:v>39.93333333333333</c:v>
                </c:pt>
                <c:pt idx="475">
                  <c:v>58.552777777777777</c:v>
                </c:pt>
                <c:pt idx="476">
                  <c:v>47.5</c:v>
                </c:pt>
                <c:pt idx="477">
                  <c:v>55.75</c:v>
                </c:pt>
                <c:pt idx="478">
                  <c:v>36.844444444444441</c:v>
                </c:pt>
                <c:pt idx="479">
                  <c:v>30.733333333333334</c:v>
                </c:pt>
                <c:pt idx="480">
                  <c:v>57.852777777777774</c:v>
                </c:pt>
                <c:pt idx="481">
                  <c:v>55.475000000000001</c:v>
                </c:pt>
                <c:pt idx="482">
                  <c:v>56.913888888888891</c:v>
                </c:pt>
                <c:pt idx="483">
                  <c:v>53.652777777777779</c:v>
                </c:pt>
                <c:pt idx="484">
                  <c:v>60.638888888888886</c:v>
                </c:pt>
                <c:pt idx="485">
                  <c:v>37.905555555555559</c:v>
                </c:pt>
                <c:pt idx="486">
                  <c:v>60.93333333333333</c:v>
                </c:pt>
                <c:pt idx="487">
                  <c:v>37.725000000000001</c:v>
                </c:pt>
                <c:pt idx="488">
                  <c:v>29.752777777777776</c:v>
                </c:pt>
                <c:pt idx="489">
                  <c:v>56.794444444444444</c:v>
                </c:pt>
                <c:pt idx="490">
                  <c:v>35.641666666666666</c:v>
                </c:pt>
                <c:pt idx="491">
                  <c:v>29</c:v>
                </c:pt>
                <c:pt idx="492">
                  <c:v>20.913888888888888</c:v>
                </c:pt>
                <c:pt idx="493">
                  <c:v>39.672222222222224</c:v>
                </c:pt>
                <c:pt idx="494">
                  <c:v>34.869444444444447</c:v>
                </c:pt>
                <c:pt idx="495">
                  <c:v>56.827777777777776</c:v>
                </c:pt>
                <c:pt idx="496">
                  <c:v>42.663888888888891</c:v>
                </c:pt>
                <c:pt idx="497">
                  <c:v>25.638888888888889</c:v>
                </c:pt>
                <c:pt idx="498">
                  <c:v>43.605555555555554</c:v>
                </c:pt>
                <c:pt idx="499">
                  <c:v>50.983333333333334</c:v>
                </c:pt>
                <c:pt idx="500">
                  <c:v>32.833333333333336</c:v>
                </c:pt>
                <c:pt idx="501">
                  <c:v>28.780555555555555</c:v>
                </c:pt>
                <c:pt idx="502">
                  <c:v>44.705555555555556</c:v>
                </c:pt>
                <c:pt idx="503">
                  <c:v>59.9</c:v>
                </c:pt>
                <c:pt idx="504">
                  <c:v>37.725000000000001</c:v>
                </c:pt>
                <c:pt idx="505">
                  <c:v>30.802777777777777</c:v>
                </c:pt>
                <c:pt idx="506">
                  <c:v>42.583333333333336</c:v>
                </c:pt>
                <c:pt idx="507">
                  <c:v>35.522222222222226</c:v>
                </c:pt>
                <c:pt idx="508">
                  <c:v>40.480555555555554</c:v>
                </c:pt>
                <c:pt idx="509">
                  <c:v>29.755555555555556</c:v>
                </c:pt>
                <c:pt idx="510">
                  <c:v>35.93888888888889</c:v>
                </c:pt>
                <c:pt idx="511">
                  <c:v>31.788888888888888</c:v>
                </c:pt>
                <c:pt idx="512">
                  <c:v>56.56388888888889</c:v>
                </c:pt>
                <c:pt idx="513">
                  <c:v>55.858333333333334</c:v>
                </c:pt>
                <c:pt idx="514">
                  <c:v>37.444444444444443</c:v>
                </c:pt>
                <c:pt idx="515">
                  <c:v>31.727777777777778</c:v>
                </c:pt>
                <c:pt idx="516">
                  <c:v>43.93333333333333</c:v>
                </c:pt>
                <c:pt idx="517">
                  <c:v>29.694444444444443</c:v>
                </c:pt>
                <c:pt idx="518">
                  <c:v>34.008333333333333</c:v>
                </c:pt>
                <c:pt idx="519">
                  <c:v>39.469444444444441</c:v>
                </c:pt>
                <c:pt idx="520">
                  <c:v>34.62222222222222</c:v>
                </c:pt>
                <c:pt idx="521">
                  <c:v>30.522222222222222</c:v>
                </c:pt>
                <c:pt idx="522">
                  <c:v>24.838888888888889</c:v>
                </c:pt>
                <c:pt idx="523">
                  <c:v>59.633333333333333</c:v>
                </c:pt>
                <c:pt idx="524">
                  <c:v>53.847222222222221</c:v>
                </c:pt>
                <c:pt idx="525">
                  <c:v>27.697222222222223</c:v>
                </c:pt>
                <c:pt idx="526">
                  <c:v>59.505555555555553</c:v>
                </c:pt>
                <c:pt idx="527">
                  <c:v>19.872222222222224</c:v>
                </c:pt>
                <c:pt idx="528">
                  <c:v>60.472222222222221</c:v>
                </c:pt>
                <c:pt idx="529">
                  <c:v>43.647222222222226</c:v>
                </c:pt>
                <c:pt idx="530">
                  <c:v>27.527777777777779</c:v>
                </c:pt>
                <c:pt idx="531">
                  <c:v>43.552777777777777</c:v>
                </c:pt>
                <c:pt idx="532">
                  <c:v>30.447222222222223</c:v>
                </c:pt>
                <c:pt idx="533">
                  <c:v>55.772222222222226</c:v>
                </c:pt>
                <c:pt idx="534">
                  <c:v>52.641666666666666</c:v>
                </c:pt>
                <c:pt idx="535">
                  <c:v>24.708333333333332</c:v>
                </c:pt>
                <c:pt idx="536">
                  <c:v>36.822222222222223</c:v>
                </c:pt>
                <c:pt idx="537">
                  <c:v>58.7</c:v>
                </c:pt>
                <c:pt idx="538">
                  <c:v>23.480555555555554</c:v>
                </c:pt>
                <c:pt idx="539">
                  <c:v>27.927777777777777</c:v>
                </c:pt>
                <c:pt idx="540">
                  <c:v>30.452777777777779</c:v>
                </c:pt>
                <c:pt idx="541">
                  <c:v>27.847222222222221</c:v>
                </c:pt>
                <c:pt idx="542">
                  <c:v>18.744444444444444</c:v>
                </c:pt>
                <c:pt idx="543">
                  <c:v>25.980555555555554</c:v>
                </c:pt>
                <c:pt idx="544">
                  <c:v>59.927777777777777</c:v>
                </c:pt>
                <c:pt idx="545">
                  <c:v>29.905555555555555</c:v>
                </c:pt>
                <c:pt idx="546">
                  <c:v>23.622222222222224</c:v>
                </c:pt>
                <c:pt idx="547">
                  <c:v>57.641666666666666</c:v>
                </c:pt>
                <c:pt idx="548">
                  <c:v>47.947222222222223</c:v>
                </c:pt>
                <c:pt idx="549">
                  <c:v>21.694444444444443</c:v>
                </c:pt>
                <c:pt idx="550">
                  <c:v>45.641666666666666</c:v>
                </c:pt>
                <c:pt idx="551">
                  <c:v>33.511111111111113</c:v>
                </c:pt>
                <c:pt idx="552">
                  <c:v>43.572222222222223</c:v>
                </c:pt>
                <c:pt idx="553">
                  <c:v>25.783333333333335</c:v>
                </c:pt>
                <c:pt idx="554">
                  <c:v>46.488888888888887</c:v>
                </c:pt>
                <c:pt idx="555">
                  <c:v>59.5</c:v>
                </c:pt>
                <c:pt idx="556">
                  <c:v>43.661111111111111</c:v>
                </c:pt>
                <c:pt idx="557">
                  <c:v>56.963888888888889</c:v>
                </c:pt>
                <c:pt idx="558">
                  <c:v>19.899999999999999</c:v>
                </c:pt>
                <c:pt idx="559">
                  <c:v>28.93611111111111</c:v>
                </c:pt>
                <c:pt idx="560">
                  <c:v>32.619444444444447</c:v>
                </c:pt>
                <c:pt idx="561">
                  <c:v>52.866666666666667</c:v>
                </c:pt>
                <c:pt idx="562">
                  <c:v>20.786111111111111</c:v>
                </c:pt>
                <c:pt idx="563">
                  <c:v>59.56111111111111</c:v>
                </c:pt>
                <c:pt idx="564">
                  <c:v>54.905555555555559</c:v>
                </c:pt>
                <c:pt idx="565">
                  <c:v>57.977777777777774</c:v>
                </c:pt>
                <c:pt idx="566">
                  <c:v>32.44166666666667</c:v>
                </c:pt>
                <c:pt idx="567">
                  <c:v>52</c:v>
                </c:pt>
                <c:pt idx="568">
                  <c:v>19.600000000000001</c:v>
                </c:pt>
                <c:pt idx="569">
                  <c:v>30.638888888888889</c:v>
                </c:pt>
                <c:pt idx="570">
                  <c:v>19.602777777777778</c:v>
                </c:pt>
                <c:pt idx="571">
                  <c:v>59.905555555555559</c:v>
                </c:pt>
                <c:pt idx="572">
                  <c:v>47.786111111111111</c:v>
                </c:pt>
                <c:pt idx="573">
                  <c:v>40.62777777777778</c:v>
                </c:pt>
                <c:pt idx="574">
                  <c:v>18.805555555555557</c:v>
                </c:pt>
                <c:pt idx="575">
                  <c:v>59.00277777777778</c:v>
                </c:pt>
                <c:pt idx="576">
                  <c:v>57.727777777777774</c:v>
                </c:pt>
                <c:pt idx="577">
                  <c:v>25.013888888888889</c:v>
                </c:pt>
                <c:pt idx="578">
                  <c:v>20.944444444444443</c:v>
                </c:pt>
                <c:pt idx="579">
                  <c:v>19.45</c:v>
                </c:pt>
                <c:pt idx="580">
                  <c:v>26.994444444444444</c:v>
                </c:pt>
                <c:pt idx="581">
                  <c:v>51.794444444444444</c:v>
                </c:pt>
                <c:pt idx="582">
                  <c:v>42.894444444444446</c:v>
                </c:pt>
                <c:pt idx="583">
                  <c:v>45.786111111111111</c:v>
                </c:pt>
                <c:pt idx="584">
                  <c:v>54.630555555555553</c:v>
                </c:pt>
                <c:pt idx="585">
                  <c:v>19.744444444444444</c:v>
                </c:pt>
                <c:pt idx="586">
                  <c:v>48.833333333333336</c:v>
                </c:pt>
                <c:pt idx="587">
                  <c:v>27.636111111111113</c:v>
                </c:pt>
                <c:pt idx="588">
                  <c:v>60.858333333333334</c:v>
                </c:pt>
                <c:pt idx="589">
                  <c:v>33.708333333333336</c:v>
                </c:pt>
                <c:pt idx="590">
                  <c:v>48.777777777777779</c:v>
                </c:pt>
                <c:pt idx="591">
                  <c:v>29.591666666666665</c:v>
                </c:pt>
                <c:pt idx="592">
                  <c:v>45.702777777777776</c:v>
                </c:pt>
                <c:pt idx="593">
                  <c:v>47.87222222222222</c:v>
                </c:pt>
                <c:pt idx="594">
                  <c:v>52.911111111111111</c:v>
                </c:pt>
                <c:pt idx="595">
                  <c:v>59.952777777777776</c:v>
                </c:pt>
                <c:pt idx="596">
                  <c:v>21.952777777777779</c:v>
                </c:pt>
                <c:pt idx="597">
                  <c:v>27.458333333333332</c:v>
                </c:pt>
                <c:pt idx="598">
                  <c:v>64.661111111111111</c:v>
                </c:pt>
                <c:pt idx="599">
                  <c:v>19.466666666666665</c:v>
                </c:pt>
                <c:pt idx="600">
                  <c:v>27.694444444444443</c:v>
                </c:pt>
                <c:pt idx="601">
                  <c:v>57.508333333333333</c:v>
                </c:pt>
                <c:pt idx="602">
                  <c:v>53.833333333333336</c:v>
                </c:pt>
                <c:pt idx="603">
                  <c:v>19.788888888888888</c:v>
                </c:pt>
                <c:pt idx="604">
                  <c:v>50.855555555555554</c:v>
                </c:pt>
                <c:pt idx="605">
                  <c:v>20.75</c:v>
                </c:pt>
                <c:pt idx="606">
                  <c:v>34.797222222222224</c:v>
                </c:pt>
                <c:pt idx="607">
                  <c:v>34.838888888888889</c:v>
                </c:pt>
                <c:pt idx="608">
                  <c:v>48.741666666666667</c:v>
                </c:pt>
                <c:pt idx="609">
                  <c:v>40.922222222222224</c:v>
                </c:pt>
                <c:pt idx="610">
                  <c:v>29.488888888888887</c:v>
                </c:pt>
                <c:pt idx="611">
                  <c:v>35.672222222222224</c:v>
                </c:pt>
                <c:pt idx="612">
                  <c:v>29.833333333333332</c:v>
                </c:pt>
                <c:pt idx="613">
                  <c:v>37.780555555555559</c:v>
                </c:pt>
                <c:pt idx="614">
                  <c:v>64.963888888888889</c:v>
                </c:pt>
                <c:pt idx="615">
                  <c:v>64.62777777777778</c:v>
                </c:pt>
                <c:pt idx="616">
                  <c:v>44.727777777777774</c:v>
                </c:pt>
                <c:pt idx="617">
                  <c:v>34.508333333333333</c:v>
                </c:pt>
                <c:pt idx="618">
                  <c:v>42.719444444444441</c:v>
                </c:pt>
                <c:pt idx="619">
                  <c:v>40.87222222222222</c:v>
                </c:pt>
                <c:pt idx="620">
                  <c:v>42.655555555555559</c:v>
                </c:pt>
                <c:pt idx="621">
                  <c:v>60.452777777777776</c:v>
                </c:pt>
                <c:pt idx="622">
                  <c:v>40.575000000000003</c:v>
                </c:pt>
                <c:pt idx="623">
                  <c:v>38.950000000000003</c:v>
                </c:pt>
                <c:pt idx="624">
                  <c:v>25.663888888888888</c:v>
                </c:pt>
                <c:pt idx="625">
                  <c:v>48.774999999999999</c:v>
                </c:pt>
                <c:pt idx="626">
                  <c:v>46.716666666666669</c:v>
                </c:pt>
                <c:pt idx="627">
                  <c:v>49.95</c:v>
                </c:pt>
                <c:pt idx="628">
                  <c:v>34.461111111111109</c:v>
                </c:pt>
                <c:pt idx="629">
                  <c:v>63.005555555555553</c:v>
                </c:pt>
                <c:pt idx="630">
                  <c:v>57.611111111111114</c:v>
                </c:pt>
                <c:pt idx="631">
                  <c:v>48.855555555555554</c:v>
                </c:pt>
                <c:pt idx="632">
                  <c:v>63.68333333333333</c:v>
                </c:pt>
                <c:pt idx="633">
                  <c:v>48.944444444444443</c:v>
                </c:pt>
                <c:pt idx="634">
                  <c:v>18.891666666666666</c:v>
                </c:pt>
                <c:pt idx="635">
                  <c:v>46.883333333333333</c:v>
                </c:pt>
                <c:pt idx="636">
                  <c:v>32.619444444444447</c:v>
                </c:pt>
                <c:pt idx="637">
                  <c:v>58.761111111111113</c:v>
                </c:pt>
                <c:pt idx="638">
                  <c:v>60.755555555555553</c:v>
                </c:pt>
                <c:pt idx="639">
                  <c:v>54.888888888888886</c:v>
                </c:pt>
                <c:pt idx="640">
                  <c:v>34.475000000000001</c:v>
                </c:pt>
                <c:pt idx="641">
                  <c:v>21.9</c:v>
                </c:pt>
                <c:pt idx="642">
                  <c:v>59.486111111111114</c:v>
                </c:pt>
                <c:pt idx="643">
                  <c:v>53.727777777777774</c:v>
                </c:pt>
                <c:pt idx="644">
                  <c:v>62.869444444444447</c:v>
                </c:pt>
                <c:pt idx="645">
                  <c:v>44.541666666666664</c:v>
                </c:pt>
                <c:pt idx="646">
                  <c:v>60.975000000000001</c:v>
                </c:pt>
                <c:pt idx="647">
                  <c:v>63.513888888888886</c:v>
                </c:pt>
                <c:pt idx="648">
                  <c:v>64.011111111111106</c:v>
                </c:pt>
                <c:pt idx="649">
                  <c:v>60.619444444444447</c:v>
                </c:pt>
                <c:pt idx="650">
                  <c:v>51.536111111111111</c:v>
                </c:pt>
                <c:pt idx="651">
                  <c:v>44.758333333333333</c:v>
                </c:pt>
                <c:pt idx="652">
                  <c:v>50.586111111111109</c:v>
                </c:pt>
                <c:pt idx="653">
                  <c:v>47.616666666666667</c:v>
                </c:pt>
                <c:pt idx="654">
                  <c:v>54.988888888888887</c:v>
                </c:pt>
                <c:pt idx="655">
                  <c:v>51.81388888888889</c:v>
                </c:pt>
                <c:pt idx="656">
                  <c:v>52.741666666666667</c:v>
                </c:pt>
                <c:pt idx="657">
                  <c:v>43.536111111111111</c:v>
                </c:pt>
                <c:pt idx="658">
                  <c:v>62.833333333333336</c:v>
                </c:pt>
                <c:pt idx="659">
                  <c:v>27.85</c:v>
                </c:pt>
                <c:pt idx="660">
                  <c:v>64.858333333333334</c:v>
                </c:pt>
                <c:pt idx="661">
                  <c:v>60.524999999999999</c:v>
                </c:pt>
                <c:pt idx="662">
                  <c:v>54.583333333333336</c:v>
                </c:pt>
                <c:pt idx="663">
                  <c:v>41.927777777777777</c:v>
                </c:pt>
                <c:pt idx="664">
                  <c:v>64.641666666666666</c:v>
                </c:pt>
                <c:pt idx="665">
                  <c:v>52.575000000000003</c:v>
                </c:pt>
                <c:pt idx="666">
                  <c:v>42.008333333333333</c:v>
                </c:pt>
                <c:pt idx="667">
                  <c:v>43.638888888888886</c:v>
                </c:pt>
                <c:pt idx="668">
                  <c:v>47.494444444444447</c:v>
                </c:pt>
                <c:pt idx="669">
                  <c:v>57.863888888888887</c:v>
                </c:pt>
                <c:pt idx="670">
                  <c:v>60.858333333333334</c:v>
                </c:pt>
                <c:pt idx="671">
                  <c:v>20.705555555555556</c:v>
                </c:pt>
                <c:pt idx="672">
                  <c:v>40.761111111111113</c:v>
                </c:pt>
                <c:pt idx="673">
                  <c:v>64.875</c:v>
                </c:pt>
                <c:pt idx="674">
                  <c:v>53.633333333333333</c:v>
                </c:pt>
                <c:pt idx="675">
                  <c:v>41.569444444444443</c:v>
                </c:pt>
                <c:pt idx="676">
                  <c:v>55.769444444444446</c:v>
                </c:pt>
                <c:pt idx="677">
                  <c:v>31.797222222222221</c:v>
                </c:pt>
                <c:pt idx="678">
                  <c:v>57.583333333333336</c:v>
                </c:pt>
                <c:pt idx="679">
                  <c:v>55.888888888888886</c:v>
                </c:pt>
                <c:pt idx="680">
                  <c:v>59.65</c:v>
                </c:pt>
                <c:pt idx="681">
                  <c:v>60.513888888888886</c:v>
                </c:pt>
                <c:pt idx="682">
                  <c:v>24.738888888888887</c:v>
                </c:pt>
                <c:pt idx="683">
                  <c:v>33.9</c:v>
                </c:pt>
                <c:pt idx="684">
                  <c:v>33.87777777777778</c:v>
                </c:pt>
                <c:pt idx="685">
                  <c:v>43.633333333333333</c:v>
                </c:pt>
                <c:pt idx="686">
                  <c:v>63.55</c:v>
                </c:pt>
                <c:pt idx="687">
                  <c:v>46.530555555555559</c:v>
                </c:pt>
                <c:pt idx="688">
                  <c:v>26.577777777777779</c:v>
                </c:pt>
                <c:pt idx="689">
                  <c:v>63.847222222222221</c:v>
                </c:pt>
                <c:pt idx="690">
                  <c:v>63.94166666666667</c:v>
                </c:pt>
                <c:pt idx="691">
                  <c:v>55.594444444444441</c:v>
                </c:pt>
                <c:pt idx="692">
                  <c:v>55.81388888888889</c:v>
                </c:pt>
                <c:pt idx="693">
                  <c:v>23.827777777777779</c:v>
                </c:pt>
                <c:pt idx="694">
                  <c:v>64.716666666666669</c:v>
                </c:pt>
                <c:pt idx="695">
                  <c:v>64.858333333333334</c:v>
                </c:pt>
                <c:pt idx="696">
                  <c:v>64.733333333333334</c:v>
                </c:pt>
                <c:pt idx="697">
                  <c:v>57.961111111111109</c:v>
                </c:pt>
                <c:pt idx="698">
                  <c:v>59.894444444444446</c:v>
                </c:pt>
                <c:pt idx="699">
                  <c:v>34.56111111111111</c:v>
                </c:pt>
                <c:pt idx="700">
                  <c:v>55.661111111111111</c:v>
                </c:pt>
                <c:pt idx="701">
                  <c:v>63.455555555555556</c:v>
                </c:pt>
                <c:pt idx="702">
                  <c:v>53.7</c:v>
                </c:pt>
                <c:pt idx="703">
                  <c:v>64.911111111111111</c:v>
                </c:pt>
                <c:pt idx="704">
                  <c:v>64.647222222222226</c:v>
                </c:pt>
                <c:pt idx="705">
                  <c:v>54.480555555555554</c:v>
                </c:pt>
                <c:pt idx="706">
                  <c:v>18.755555555555556</c:v>
                </c:pt>
                <c:pt idx="707">
                  <c:v>50.902777777777779</c:v>
                </c:pt>
                <c:pt idx="708">
                  <c:v>48.45</c:v>
                </c:pt>
                <c:pt idx="709">
                  <c:v>63.583333333333336</c:v>
                </c:pt>
                <c:pt idx="710">
                  <c:v>63.661111111111111</c:v>
                </c:pt>
                <c:pt idx="711">
                  <c:v>61.702777777777776</c:v>
                </c:pt>
                <c:pt idx="712">
                  <c:v>64.713888888888889</c:v>
                </c:pt>
                <c:pt idx="713">
                  <c:v>39.55833333333333</c:v>
                </c:pt>
                <c:pt idx="714">
                  <c:v>54.452777777777776</c:v>
                </c:pt>
                <c:pt idx="715">
                  <c:v>38.919444444444444</c:v>
                </c:pt>
                <c:pt idx="716">
                  <c:v>18.922222222222221</c:v>
                </c:pt>
                <c:pt idx="717">
                  <c:v>61.983333333333334</c:v>
                </c:pt>
                <c:pt idx="718">
                  <c:v>46.7</c:v>
                </c:pt>
                <c:pt idx="719">
                  <c:v>31.738888888888887</c:v>
                </c:pt>
                <c:pt idx="720">
                  <c:v>62.583333333333336</c:v>
                </c:pt>
                <c:pt idx="721">
                  <c:v>59.916666666666664</c:v>
                </c:pt>
                <c:pt idx="722">
                  <c:v>59.922222222222224</c:v>
                </c:pt>
                <c:pt idx="723">
                  <c:v>59.458333333333336</c:v>
                </c:pt>
                <c:pt idx="724">
                  <c:v>63.755555555555553</c:v>
                </c:pt>
                <c:pt idx="725">
                  <c:v>32.902777777777779</c:v>
                </c:pt>
                <c:pt idx="726">
                  <c:v>63.774999999999999</c:v>
                </c:pt>
                <c:pt idx="727">
                  <c:v>62.972222222222221</c:v>
                </c:pt>
                <c:pt idx="728">
                  <c:v>60.863888888888887</c:v>
                </c:pt>
                <c:pt idx="729">
                  <c:v>63.919444444444444</c:v>
                </c:pt>
                <c:pt idx="730">
                  <c:v>63.44166666666667</c:v>
                </c:pt>
                <c:pt idx="731">
                  <c:v>37.702777777777776</c:v>
                </c:pt>
                <c:pt idx="732">
                  <c:v>63.674999999999997</c:v>
                </c:pt>
                <c:pt idx="733">
                  <c:v>44.469444444444441</c:v>
                </c:pt>
                <c:pt idx="734">
                  <c:v>62.880555555555553</c:v>
                </c:pt>
                <c:pt idx="735">
                  <c:v>20.002777777777776</c:v>
                </c:pt>
                <c:pt idx="736">
                  <c:v>64.49444444444444</c:v>
                </c:pt>
                <c:pt idx="737">
                  <c:v>64.536111111111111</c:v>
                </c:pt>
                <c:pt idx="738">
                  <c:v>36.5</c:v>
                </c:pt>
                <c:pt idx="739">
                  <c:v>56.577777777777776</c:v>
                </c:pt>
                <c:pt idx="740">
                  <c:v>63.838888888888889</c:v>
                </c:pt>
                <c:pt idx="741">
                  <c:v>18.894444444444446</c:v>
                </c:pt>
                <c:pt idx="742">
                  <c:v>53.625</c:v>
                </c:pt>
                <c:pt idx="743">
                  <c:v>37.774999999999999</c:v>
                </c:pt>
                <c:pt idx="744">
                  <c:v>41.85</c:v>
                </c:pt>
                <c:pt idx="745">
                  <c:v>36.538888888888891</c:v>
                </c:pt>
                <c:pt idx="746">
                  <c:v>37.733333333333334</c:v>
                </c:pt>
                <c:pt idx="747">
                  <c:v>59.844444444444441</c:v>
                </c:pt>
                <c:pt idx="748">
                  <c:v>38.883333333333333</c:v>
                </c:pt>
                <c:pt idx="749">
                  <c:v>61.455555555555556</c:v>
                </c:pt>
                <c:pt idx="750">
                  <c:v>53.866666666666667</c:v>
                </c:pt>
                <c:pt idx="751">
                  <c:v>61.555555555555557</c:v>
                </c:pt>
                <c:pt idx="752">
                  <c:v>58.744444444444447</c:v>
                </c:pt>
                <c:pt idx="753">
                  <c:v>30.816666666666666</c:v>
                </c:pt>
                <c:pt idx="754">
                  <c:v>54.897222222222226</c:v>
                </c:pt>
                <c:pt idx="755">
                  <c:v>62.908333333333331</c:v>
                </c:pt>
                <c:pt idx="756">
                  <c:v>59.65</c:v>
                </c:pt>
                <c:pt idx="757">
                  <c:v>32.772222222222226</c:v>
                </c:pt>
                <c:pt idx="758">
                  <c:v>47.836111111111109</c:v>
                </c:pt>
                <c:pt idx="759">
                  <c:v>62.87222222222222</c:v>
                </c:pt>
                <c:pt idx="760">
                  <c:v>62.861111111111114</c:v>
                </c:pt>
                <c:pt idx="761">
                  <c:v>37.802777777777777</c:v>
                </c:pt>
                <c:pt idx="762">
                  <c:v>62.477777777777774</c:v>
                </c:pt>
                <c:pt idx="763">
                  <c:v>62.908333333333331</c:v>
                </c:pt>
                <c:pt idx="764">
                  <c:v>62.819444444444443</c:v>
                </c:pt>
                <c:pt idx="765">
                  <c:v>47.94166666666667</c:v>
                </c:pt>
                <c:pt idx="766">
                  <c:v>56.56666666666667</c:v>
                </c:pt>
                <c:pt idx="767">
                  <c:v>61.597222222222221</c:v>
                </c:pt>
                <c:pt idx="768">
                  <c:v>28.975000000000001</c:v>
                </c:pt>
                <c:pt idx="769">
                  <c:v>61.87777777777778</c:v>
                </c:pt>
                <c:pt idx="770">
                  <c:v>30.469444444444445</c:v>
                </c:pt>
                <c:pt idx="771">
                  <c:v>63.466666666666669</c:v>
                </c:pt>
                <c:pt idx="772">
                  <c:v>63.536111111111111</c:v>
                </c:pt>
                <c:pt idx="773">
                  <c:v>63.49722222222222</c:v>
                </c:pt>
                <c:pt idx="774">
                  <c:v>39.005555555555553</c:v>
                </c:pt>
                <c:pt idx="775">
                  <c:v>43.68888888888889</c:v>
                </c:pt>
                <c:pt idx="776">
                  <c:v>58.705555555555556</c:v>
                </c:pt>
                <c:pt idx="777">
                  <c:v>32.68333333333333</c:v>
                </c:pt>
                <c:pt idx="778">
                  <c:v>62.575000000000003</c:v>
                </c:pt>
                <c:pt idx="779">
                  <c:v>46.791666666666664</c:v>
                </c:pt>
                <c:pt idx="780">
                  <c:v>28.93611111111111</c:v>
                </c:pt>
                <c:pt idx="781">
                  <c:v>60.658333333333331</c:v>
                </c:pt>
                <c:pt idx="782">
                  <c:v>60.538888888888891</c:v>
                </c:pt>
                <c:pt idx="783">
                  <c:v>57.569444444444443</c:v>
                </c:pt>
                <c:pt idx="784">
                  <c:v>60.50277777777778</c:v>
                </c:pt>
                <c:pt idx="785">
                  <c:v>40.647222222222226</c:v>
                </c:pt>
                <c:pt idx="786">
                  <c:v>60.841666666666669</c:v>
                </c:pt>
                <c:pt idx="787">
                  <c:v>61.505555555555553</c:v>
                </c:pt>
                <c:pt idx="788">
                  <c:v>61.505555555555553</c:v>
                </c:pt>
                <c:pt idx="789">
                  <c:v>61.75277777777778</c:v>
                </c:pt>
                <c:pt idx="790">
                  <c:v>23.81111111111111</c:v>
                </c:pt>
                <c:pt idx="791">
                  <c:v>59.733333333333334</c:v>
                </c:pt>
                <c:pt idx="792">
                  <c:v>30.822222222222223</c:v>
                </c:pt>
                <c:pt idx="793">
                  <c:v>60.85</c:v>
                </c:pt>
                <c:pt idx="794">
                  <c:v>51.605555555555554</c:v>
                </c:pt>
                <c:pt idx="795">
                  <c:v>44.891666666666666</c:v>
                </c:pt>
                <c:pt idx="796">
                  <c:v>61.588888888888889</c:v>
                </c:pt>
                <c:pt idx="797">
                  <c:v>37.616666666666667</c:v>
                </c:pt>
                <c:pt idx="798">
                  <c:v>55.838888888888889</c:v>
                </c:pt>
                <c:pt idx="799">
                  <c:v>53.708333333333336</c:v>
                </c:pt>
                <c:pt idx="800">
                  <c:v>61.580555555555556</c:v>
                </c:pt>
                <c:pt idx="801">
                  <c:v>57.594444444444441</c:v>
                </c:pt>
                <c:pt idx="802">
                  <c:v>58.708333333333336</c:v>
                </c:pt>
                <c:pt idx="803">
                  <c:v>60.883333333333333</c:v>
                </c:pt>
                <c:pt idx="804">
                  <c:v>50.697222222222223</c:v>
                </c:pt>
                <c:pt idx="805">
                  <c:v>53.486111111111114</c:v>
                </c:pt>
                <c:pt idx="806">
                  <c:v>60.955555555555556</c:v>
                </c:pt>
                <c:pt idx="807">
                  <c:v>41.605555555555554</c:v>
                </c:pt>
                <c:pt idx="808">
                  <c:v>43.530555555555559</c:v>
                </c:pt>
                <c:pt idx="809">
                  <c:v>62.527777777777779</c:v>
                </c:pt>
                <c:pt idx="810">
                  <c:v>62.708333333333336</c:v>
                </c:pt>
                <c:pt idx="811">
                  <c:v>62.961111111111109</c:v>
                </c:pt>
                <c:pt idx="812">
                  <c:v>62.594444444444441</c:v>
                </c:pt>
                <c:pt idx="813">
                  <c:v>61.8</c:v>
                </c:pt>
                <c:pt idx="814">
                  <c:v>56.461111111111109</c:v>
                </c:pt>
                <c:pt idx="815">
                  <c:v>59.81666666666667</c:v>
                </c:pt>
                <c:pt idx="816">
                  <c:v>59.769444444444446</c:v>
                </c:pt>
                <c:pt idx="817">
                  <c:v>59.81111111111111</c:v>
                </c:pt>
                <c:pt idx="818">
                  <c:v>18.913888888888888</c:v>
                </c:pt>
                <c:pt idx="819">
                  <c:v>38.838888888888889</c:v>
                </c:pt>
                <c:pt idx="820">
                  <c:v>59.697222222222223</c:v>
                </c:pt>
                <c:pt idx="821">
                  <c:v>49.711111111111109</c:v>
                </c:pt>
                <c:pt idx="822">
                  <c:v>29.697222222222223</c:v>
                </c:pt>
                <c:pt idx="823">
                  <c:v>18.580555555555556</c:v>
                </c:pt>
                <c:pt idx="824">
                  <c:v>55.702777777777776</c:v>
                </c:pt>
                <c:pt idx="825">
                  <c:v>59.883333333333333</c:v>
                </c:pt>
                <c:pt idx="826">
                  <c:v>44.87222222222222</c:v>
                </c:pt>
                <c:pt idx="827">
                  <c:v>39.608333333333334</c:v>
                </c:pt>
                <c:pt idx="828">
                  <c:v>59.508333333333333</c:v>
                </c:pt>
                <c:pt idx="829">
                  <c:v>50.669444444444444</c:v>
                </c:pt>
                <c:pt idx="830">
                  <c:v>47.702777777777776</c:v>
                </c:pt>
                <c:pt idx="831">
                  <c:v>60.68611111111111</c:v>
                </c:pt>
                <c:pt idx="832">
                  <c:v>60.766666666666666</c:v>
                </c:pt>
                <c:pt idx="833">
                  <c:v>34.891666666666666</c:v>
                </c:pt>
                <c:pt idx="834">
                  <c:v>52.916666666666664</c:v>
                </c:pt>
                <c:pt idx="835">
                  <c:v>58.527777777777779</c:v>
                </c:pt>
                <c:pt idx="836">
                  <c:v>30.919444444444444</c:v>
                </c:pt>
                <c:pt idx="837">
                  <c:v>48.705555555555556</c:v>
                </c:pt>
                <c:pt idx="838">
                  <c:v>60.780555555555559</c:v>
                </c:pt>
                <c:pt idx="839">
                  <c:v>57.733333333333334</c:v>
                </c:pt>
                <c:pt idx="840">
                  <c:v>60.908333333333331</c:v>
                </c:pt>
                <c:pt idx="841">
                  <c:v>56.475000000000001</c:v>
                </c:pt>
                <c:pt idx="842">
                  <c:v>50.758333333333333</c:v>
                </c:pt>
                <c:pt idx="843">
                  <c:v>60.87777777777778</c:v>
                </c:pt>
                <c:pt idx="844">
                  <c:v>60.544444444444444</c:v>
                </c:pt>
                <c:pt idx="845">
                  <c:v>57.677777777777777</c:v>
                </c:pt>
                <c:pt idx="846">
                  <c:v>52.444444444444443</c:v>
                </c:pt>
                <c:pt idx="847">
                  <c:v>59.802777777777777</c:v>
                </c:pt>
                <c:pt idx="848">
                  <c:v>24.555555555555557</c:v>
                </c:pt>
                <c:pt idx="849">
                  <c:v>34.825000000000003</c:v>
                </c:pt>
                <c:pt idx="850">
                  <c:v>52.972222222222221</c:v>
                </c:pt>
                <c:pt idx="851">
                  <c:v>53.533333333333331</c:v>
                </c:pt>
                <c:pt idx="852">
                  <c:v>61.527777777777779</c:v>
                </c:pt>
                <c:pt idx="853">
                  <c:v>61.527777777777779</c:v>
                </c:pt>
                <c:pt idx="854">
                  <c:v>60.644444444444446</c:v>
                </c:pt>
                <c:pt idx="855">
                  <c:v>56.905555555555559</c:v>
                </c:pt>
                <c:pt idx="856">
                  <c:v>54.513888888888886</c:v>
                </c:pt>
                <c:pt idx="857">
                  <c:v>55.769444444444446</c:v>
                </c:pt>
                <c:pt idx="858">
                  <c:v>54.572222222222223</c:v>
                </c:pt>
                <c:pt idx="859">
                  <c:v>54.533333333333331</c:v>
                </c:pt>
                <c:pt idx="860">
                  <c:v>27.830555555555556</c:v>
                </c:pt>
                <c:pt idx="861">
                  <c:v>58.844444444444441</c:v>
                </c:pt>
                <c:pt idx="862">
                  <c:v>43.9</c:v>
                </c:pt>
                <c:pt idx="863">
                  <c:v>50.797222222222224</c:v>
                </c:pt>
                <c:pt idx="864">
                  <c:v>33.44166666666667</c:v>
                </c:pt>
                <c:pt idx="865">
                  <c:v>60.7</c:v>
                </c:pt>
                <c:pt idx="866">
                  <c:v>56.44166666666667</c:v>
                </c:pt>
                <c:pt idx="867">
                  <c:v>59.711111111111109</c:v>
                </c:pt>
                <c:pt idx="868">
                  <c:v>59.85</c:v>
                </c:pt>
                <c:pt idx="869">
                  <c:v>59.774999999999999</c:v>
                </c:pt>
                <c:pt idx="870">
                  <c:v>59.611111111111114</c:v>
                </c:pt>
                <c:pt idx="871">
                  <c:v>32.608333333333334</c:v>
                </c:pt>
                <c:pt idx="872">
                  <c:v>56.56111111111111</c:v>
                </c:pt>
                <c:pt idx="873">
                  <c:v>55.777777777777779</c:v>
                </c:pt>
                <c:pt idx="874">
                  <c:v>55.43888888888889</c:v>
                </c:pt>
                <c:pt idx="875">
                  <c:v>56.505555555555553</c:v>
                </c:pt>
                <c:pt idx="876">
                  <c:v>36.819444444444443</c:v>
                </c:pt>
                <c:pt idx="877">
                  <c:v>33.541666666666664</c:v>
                </c:pt>
                <c:pt idx="878">
                  <c:v>48.958333333333336</c:v>
                </c:pt>
                <c:pt idx="879">
                  <c:v>59.891666666666666</c:v>
                </c:pt>
                <c:pt idx="880">
                  <c:v>56.858333333333334</c:v>
                </c:pt>
                <c:pt idx="881">
                  <c:v>58.647222222222226</c:v>
                </c:pt>
                <c:pt idx="882">
                  <c:v>59.886111111111113</c:v>
                </c:pt>
                <c:pt idx="883">
                  <c:v>58.955555555555556</c:v>
                </c:pt>
                <c:pt idx="884">
                  <c:v>58.93333333333333</c:v>
                </c:pt>
                <c:pt idx="885">
                  <c:v>58.883333333333333</c:v>
                </c:pt>
                <c:pt idx="886">
                  <c:v>45.81666666666667</c:v>
                </c:pt>
                <c:pt idx="887">
                  <c:v>31.774999999999999</c:v>
                </c:pt>
                <c:pt idx="888">
                  <c:v>35.674999999999997</c:v>
                </c:pt>
                <c:pt idx="889">
                  <c:v>60.730555555555554</c:v>
                </c:pt>
                <c:pt idx="890">
                  <c:v>60.594444444444441</c:v>
                </c:pt>
                <c:pt idx="891">
                  <c:v>48.727777777777774</c:v>
                </c:pt>
                <c:pt idx="892">
                  <c:v>31.588888888888889</c:v>
                </c:pt>
                <c:pt idx="893">
                  <c:v>60.011111111111113</c:v>
                </c:pt>
                <c:pt idx="894">
                  <c:v>59.883333333333333</c:v>
                </c:pt>
                <c:pt idx="895">
                  <c:v>54.619444444444447</c:v>
                </c:pt>
                <c:pt idx="896">
                  <c:v>54.49722222222222</c:v>
                </c:pt>
                <c:pt idx="897">
                  <c:v>54.963888888888889</c:v>
                </c:pt>
                <c:pt idx="898">
                  <c:v>38.766666666666666</c:v>
                </c:pt>
                <c:pt idx="899">
                  <c:v>36.75277777777778</c:v>
                </c:pt>
                <c:pt idx="900">
                  <c:v>56.538888888888891</c:v>
                </c:pt>
                <c:pt idx="901">
                  <c:v>43.644444444444446</c:v>
                </c:pt>
                <c:pt idx="902">
                  <c:v>57.608333333333334</c:v>
                </c:pt>
                <c:pt idx="903">
                  <c:v>57.99722222222222</c:v>
                </c:pt>
                <c:pt idx="904">
                  <c:v>40.641666666666666</c:v>
                </c:pt>
                <c:pt idx="905">
                  <c:v>29.488888888888887</c:v>
                </c:pt>
                <c:pt idx="906">
                  <c:v>39.927777777777777</c:v>
                </c:pt>
                <c:pt idx="907">
                  <c:v>55.461111111111109</c:v>
                </c:pt>
                <c:pt idx="908">
                  <c:v>58.69166666666667</c:v>
                </c:pt>
                <c:pt idx="909">
                  <c:v>57.602777777777774</c:v>
                </c:pt>
                <c:pt idx="910">
                  <c:v>58.452777777777776</c:v>
                </c:pt>
                <c:pt idx="911">
                  <c:v>31.636111111111113</c:v>
                </c:pt>
                <c:pt idx="912">
                  <c:v>58.85</c:v>
                </c:pt>
                <c:pt idx="913">
                  <c:v>58.466666666666669</c:v>
                </c:pt>
                <c:pt idx="914">
                  <c:v>58.552777777777777</c:v>
                </c:pt>
                <c:pt idx="915">
                  <c:v>19.016666666666666</c:v>
                </c:pt>
                <c:pt idx="916">
                  <c:v>55.608333333333334</c:v>
                </c:pt>
                <c:pt idx="917">
                  <c:v>55.9</c:v>
                </c:pt>
                <c:pt idx="918">
                  <c:v>55.788888888888891</c:v>
                </c:pt>
                <c:pt idx="919">
                  <c:v>48.919444444444444</c:v>
                </c:pt>
                <c:pt idx="920">
                  <c:v>58.69166666666667</c:v>
                </c:pt>
                <c:pt idx="921">
                  <c:v>58.947222222222223</c:v>
                </c:pt>
                <c:pt idx="922">
                  <c:v>57.577777777777776</c:v>
                </c:pt>
                <c:pt idx="923">
                  <c:v>58.908333333333331</c:v>
                </c:pt>
                <c:pt idx="924">
                  <c:v>57.702777777777776</c:v>
                </c:pt>
                <c:pt idx="925">
                  <c:v>58.741666666666667</c:v>
                </c:pt>
                <c:pt idx="926">
                  <c:v>58.947222222222223</c:v>
                </c:pt>
                <c:pt idx="927">
                  <c:v>57.680555555555557</c:v>
                </c:pt>
                <c:pt idx="928">
                  <c:v>40.549999999999997</c:v>
                </c:pt>
                <c:pt idx="929">
                  <c:v>56.869444444444447</c:v>
                </c:pt>
                <c:pt idx="930">
                  <c:v>43.588888888888889</c:v>
                </c:pt>
                <c:pt idx="931">
                  <c:v>58.516666666666666</c:v>
                </c:pt>
                <c:pt idx="932">
                  <c:v>59.99722222222222</c:v>
                </c:pt>
                <c:pt idx="933">
                  <c:v>53.572222222222223</c:v>
                </c:pt>
                <c:pt idx="934">
                  <c:v>34.758333333333333</c:v>
                </c:pt>
                <c:pt idx="935">
                  <c:v>58.580555555555556</c:v>
                </c:pt>
                <c:pt idx="936">
                  <c:v>38.533333333333331</c:v>
                </c:pt>
                <c:pt idx="937">
                  <c:v>53.655555555555559</c:v>
                </c:pt>
                <c:pt idx="938">
                  <c:v>40.630555555555553</c:v>
                </c:pt>
                <c:pt idx="939">
                  <c:v>52.519444444444446</c:v>
                </c:pt>
                <c:pt idx="940">
                  <c:v>56.580555555555556</c:v>
                </c:pt>
                <c:pt idx="941">
                  <c:v>56.791666666666664</c:v>
                </c:pt>
                <c:pt idx="942">
                  <c:v>56.922222222222224</c:v>
                </c:pt>
                <c:pt idx="943">
                  <c:v>28.883333333333333</c:v>
                </c:pt>
                <c:pt idx="944">
                  <c:v>56.677777777777777</c:v>
                </c:pt>
                <c:pt idx="945">
                  <c:v>36.891666666666666</c:v>
                </c:pt>
                <c:pt idx="946">
                  <c:v>58.966666666666669</c:v>
                </c:pt>
                <c:pt idx="947">
                  <c:v>57.588888888888889</c:v>
                </c:pt>
                <c:pt idx="948">
                  <c:v>57.452777777777776</c:v>
                </c:pt>
                <c:pt idx="949">
                  <c:v>57.613888888888887</c:v>
                </c:pt>
                <c:pt idx="950">
                  <c:v>49.875</c:v>
                </c:pt>
                <c:pt idx="951">
                  <c:v>51.519444444444446</c:v>
                </c:pt>
                <c:pt idx="952">
                  <c:v>54.56666666666667</c:v>
                </c:pt>
                <c:pt idx="953">
                  <c:v>57.680555555555557</c:v>
                </c:pt>
                <c:pt idx="954">
                  <c:v>52.875</c:v>
                </c:pt>
                <c:pt idx="955">
                  <c:v>34.988888888888887</c:v>
                </c:pt>
                <c:pt idx="956">
                  <c:v>51.469444444444441</c:v>
                </c:pt>
                <c:pt idx="957">
                  <c:v>54.955555555555556</c:v>
                </c:pt>
                <c:pt idx="958">
                  <c:v>33.672222222222224</c:v>
                </c:pt>
                <c:pt idx="959">
                  <c:v>53.825000000000003</c:v>
                </c:pt>
                <c:pt idx="960">
                  <c:v>40.00277777777778</c:v>
                </c:pt>
                <c:pt idx="961">
                  <c:v>52.652777777777779</c:v>
                </c:pt>
                <c:pt idx="962">
                  <c:v>18.744444444444444</c:v>
                </c:pt>
                <c:pt idx="963">
                  <c:v>56.75277777777778</c:v>
                </c:pt>
                <c:pt idx="964">
                  <c:v>57.958333333333336</c:v>
                </c:pt>
                <c:pt idx="965">
                  <c:v>56.983333333333334</c:v>
                </c:pt>
                <c:pt idx="966">
                  <c:v>51.738888888888887</c:v>
                </c:pt>
                <c:pt idx="967">
                  <c:v>42.891666666666666</c:v>
                </c:pt>
                <c:pt idx="968">
                  <c:v>37.99722222222222</c:v>
                </c:pt>
                <c:pt idx="969">
                  <c:v>39.625</c:v>
                </c:pt>
                <c:pt idx="970">
                  <c:v>52.669444444444444</c:v>
                </c:pt>
                <c:pt idx="971">
                  <c:v>52.68333333333333</c:v>
                </c:pt>
                <c:pt idx="972">
                  <c:v>55.469444444444441</c:v>
                </c:pt>
                <c:pt idx="973">
                  <c:v>25.861111111111111</c:v>
                </c:pt>
                <c:pt idx="974">
                  <c:v>58.986111111111114</c:v>
                </c:pt>
                <c:pt idx="975">
                  <c:v>50.505555555555553</c:v>
                </c:pt>
                <c:pt idx="976">
                  <c:v>44.00277777777778</c:v>
                </c:pt>
                <c:pt idx="977">
                  <c:v>58.486111111111114</c:v>
                </c:pt>
                <c:pt idx="978">
                  <c:v>58.930555555555557</c:v>
                </c:pt>
                <c:pt idx="979">
                  <c:v>58.927777777777777</c:v>
                </c:pt>
                <c:pt idx="980">
                  <c:v>57.7</c:v>
                </c:pt>
                <c:pt idx="981">
                  <c:v>57.524999999999999</c:v>
                </c:pt>
                <c:pt idx="982">
                  <c:v>58.905555555555559</c:v>
                </c:pt>
                <c:pt idx="983">
                  <c:v>54.6</c:v>
                </c:pt>
                <c:pt idx="984">
                  <c:v>33.802777777777777</c:v>
                </c:pt>
                <c:pt idx="985">
                  <c:v>20.716666666666665</c:v>
                </c:pt>
                <c:pt idx="986">
                  <c:v>59.908333333333331</c:v>
                </c:pt>
                <c:pt idx="987">
                  <c:v>27.494444444444444</c:v>
                </c:pt>
                <c:pt idx="988">
                  <c:v>59.544444444444444</c:v>
                </c:pt>
                <c:pt idx="989">
                  <c:v>54.672222222222224</c:v>
                </c:pt>
                <c:pt idx="990">
                  <c:v>50.702777777777776</c:v>
                </c:pt>
                <c:pt idx="991">
                  <c:v>34.56666666666667</c:v>
                </c:pt>
                <c:pt idx="992">
                  <c:v>52.961111111111109</c:v>
                </c:pt>
                <c:pt idx="993">
                  <c:v>55.983333333333334</c:v>
                </c:pt>
                <c:pt idx="994">
                  <c:v>18.677777777777777</c:v>
                </c:pt>
                <c:pt idx="995">
                  <c:v>51.45</c:v>
                </c:pt>
                <c:pt idx="996">
                  <c:v>53.658333333333331</c:v>
                </c:pt>
                <c:pt idx="997">
                  <c:v>41.68333333333333</c:v>
                </c:pt>
                <c:pt idx="998">
                  <c:v>53.8</c:v>
                </c:pt>
                <c:pt idx="999">
                  <c:v>33.475000000000001</c:v>
                </c:pt>
                <c:pt idx="1000">
                  <c:v>53.43888888888889</c:v>
                </c:pt>
                <c:pt idx="1001">
                  <c:v>46.944444444444443</c:v>
                </c:pt>
                <c:pt idx="1002">
                  <c:v>52.983333333333334</c:v>
                </c:pt>
                <c:pt idx="1003">
                  <c:v>50.763888888888886</c:v>
                </c:pt>
                <c:pt idx="1004">
                  <c:v>56.838888888888889</c:v>
                </c:pt>
                <c:pt idx="1005">
                  <c:v>53.952777777777776</c:v>
                </c:pt>
                <c:pt idx="1006">
                  <c:v>53.522222222222226</c:v>
                </c:pt>
                <c:pt idx="1007">
                  <c:v>42.8</c:v>
                </c:pt>
                <c:pt idx="1008">
                  <c:v>56.924999999999997</c:v>
                </c:pt>
                <c:pt idx="1009">
                  <c:v>56.74722222222222</c:v>
                </c:pt>
                <c:pt idx="1010">
                  <c:v>50.669444444444444</c:v>
                </c:pt>
                <c:pt idx="1011">
                  <c:v>55.761111111111113</c:v>
                </c:pt>
                <c:pt idx="1012">
                  <c:v>56.55</c:v>
                </c:pt>
                <c:pt idx="1013">
                  <c:v>56.586111111111109</c:v>
                </c:pt>
                <c:pt idx="1014">
                  <c:v>51.580555555555556</c:v>
                </c:pt>
                <c:pt idx="1015">
                  <c:v>22.722222222222221</c:v>
                </c:pt>
                <c:pt idx="1016">
                  <c:v>21.475000000000001</c:v>
                </c:pt>
                <c:pt idx="1017">
                  <c:v>48.772222222222226</c:v>
                </c:pt>
                <c:pt idx="1018">
                  <c:v>33.619444444444447</c:v>
                </c:pt>
                <c:pt idx="1019">
                  <c:v>48.494444444444447</c:v>
                </c:pt>
                <c:pt idx="1020">
                  <c:v>26.880555555555556</c:v>
                </c:pt>
                <c:pt idx="1021">
                  <c:v>31.95</c:v>
                </c:pt>
                <c:pt idx="1022">
                  <c:v>48.480555555555554</c:v>
                </c:pt>
                <c:pt idx="1023">
                  <c:v>54.62222222222222</c:v>
                </c:pt>
                <c:pt idx="1024">
                  <c:v>22.725000000000001</c:v>
                </c:pt>
                <c:pt idx="1025">
                  <c:v>57.472222222222221</c:v>
                </c:pt>
                <c:pt idx="1026">
                  <c:v>49.630555555555553</c:v>
                </c:pt>
                <c:pt idx="1027">
                  <c:v>56.913888888888891</c:v>
                </c:pt>
                <c:pt idx="1028">
                  <c:v>57.969444444444441</c:v>
                </c:pt>
                <c:pt idx="1029">
                  <c:v>53.81666666666667</c:v>
                </c:pt>
                <c:pt idx="1030">
                  <c:v>57.511111111111113</c:v>
                </c:pt>
                <c:pt idx="1031">
                  <c:v>53.577777777777776</c:v>
                </c:pt>
                <c:pt idx="1032">
                  <c:v>54.572222222222223</c:v>
                </c:pt>
                <c:pt idx="1033">
                  <c:v>54.569444444444443</c:v>
                </c:pt>
                <c:pt idx="1034">
                  <c:v>28.755555555555556</c:v>
                </c:pt>
                <c:pt idx="1035">
                  <c:v>51.466666666666669</c:v>
                </c:pt>
                <c:pt idx="1036">
                  <c:v>54.861111111111114</c:v>
                </c:pt>
                <c:pt idx="1037">
                  <c:v>55.68333333333333</c:v>
                </c:pt>
                <c:pt idx="1038">
                  <c:v>52.472222222222221</c:v>
                </c:pt>
                <c:pt idx="1039">
                  <c:v>52.611111111111114</c:v>
                </c:pt>
                <c:pt idx="1040">
                  <c:v>55.625</c:v>
                </c:pt>
                <c:pt idx="1041">
                  <c:v>23.455555555555556</c:v>
                </c:pt>
                <c:pt idx="1042">
                  <c:v>55.575000000000003</c:v>
                </c:pt>
                <c:pt idx="1043">
                  <c:v>33.536111111111111</c:v>
                </c:pt>
                <c:pt idx="1044">
                  <c:v>36.774999999999999</c:v>
                </c:pt>
                <c:pt idx="1045">
                  <c:v>48.49722222222222</c:v>
                </c:pt>
                <c:pt idx="1046">
                  <c:v>30.952777777777779</c:v>
                </c:pt>
                <c:pt idx="1047">
                  <c:v>55.674999999999997</c:v>
                </c:pt>
                <c:pt idx="1048">
                  <c:v>55.855555555555554</c:v>
                </c:pt>
                <c:pt idx="1049">
                  <c:v>50.62222222222222</c:v>
                </c:pt>
                <c:pt idx="1050">
                  <c:v>46.68888888888889</c:v>
                </c:pt>
                <c:pt idx="1051">
                  <c:v>45.85</c:v>
                </c:pt>
                <c:pt idx="1052">
                  <c:v>60.75277777777778</c:v>
                </c:pt>
                <c:pt idx="1053">
                  <c:v>46.544444444444444</c:v>
                </c:pt>
                <c:pt idx="1054">
                  <c:v>58.833333333333336</c:v>
                </c:pt>
                <c:pt idx="1055">
                  <c:v>32.922222222222224</c:v>
                </c:pt>
                <c:pt idx="1056">
                  <c:v>30.875</c:v>
                </c:pt>
                <c:pt idx="1057">
                  <c:v>57.947222222222223</c:v>
                </c:pt>
                <c:pt idx="1058">
                  <c:v>56.93333333333333</c:v>
                </c:pt>
                <c:pt idx="1059">
                  <c:v>55.958333333333336</c:v>
                </c:pt>
                <c:pt idx="1060">
                  <c:v>56.883333333333333</c:v>
                </c:pt>
                <c:pt idx="1061">
                  <c:v>50.483333333333334</c:v>
                </c:pt>
                <c:pt idx="1062">
                  <c:v>55.524999999999999</c:v>
                </c:pt>
                <c:pt idx="1063">
                  <c:v>56.597222222222221</c:v>
                </c:pt>
                <c:pt idx="1064">
                  <c:v>53.452777777777776</c:v>
                </c:pt>
                <c:pt idx="1065">
                  <c:v>56.491666666666667</c:v>
                </c:pt>
                <c:pt idx="1066">
                  <c:v>53.891666666666666</c:v>
                </c:pt>
                <c:pt idx="1067">
                  <c:v>51.94166666666667</c:v>
                </c:pt>
                <c:pt idx="1068">
                  <c:v>51.7</c:v>
                </c:pt>
                <c:pt idx="1069">
                  <c:v>45.619444444444447</c:v>
                </c:pt>
                <c:pt idx="1070">
                  <c:v>50.636111111111113</c:v>
                </c:pt>
                <c:pt idx="1071">
                  <c:v>44.797222222222224</c:v>
                </c:pt>
                <c:pt idx="1072">
                  <c:v>35.944444444444443</c:v>
                </c:pt>
                <c:pt idx="1073">
                  <c:v>53.711111111111109</c:v>
                </c:pt>
                <c:pt idx="1074">
                  <c:v>58.863888888888887</c:v>
                </c:pt>
                <c:pt idx="1075">
                  <c:v>46.847222222222221</c:v>
                </c:pt>
                <c:pt idx="1076">
                  <c:v>58.65</c:v>
                </c:pt>
                <c:pt idx="1077">
                  <c:v>54.583333333333336</c:v>
                </c:pt>
                <c:pt idx="1078">
                  <c:v>54.774999999999999</c:v>
                </c:pt>
                <c:pt idx="1079">
                  <c:v>54.791666666666664</c:v>
                </c:pt>
                <c:pt idx="1080">
                  <c:v>54.447222222222223</c:v>
                </c:pt>
                <c:pt idx="1081">
                  <c:v>43.536111111111111</c:v>
                </c:pt>
                <c:pt idx="1082">
                  <c:v>49.658333333333331</c:v>
                </c:pt>
                <c:pt idx="1083">
                  <c:v>42.62222222222222</c:v>
                </c:pt>
                <c:pt idx="1084">
                  <c:v>48.008333333333333</c:v>
                </c:pt>
                <c:pt idx="1085">
                  <c:v>53.919444444444444</c:v>
                </c:pt>
                <c:pt idx="1086">
                  <c:v>49.719444444444441</c:v>
                </c:pt>
                <c:pt idx="1087">
                  <c:v>49.69166666666667</c:v>
                </c:pt>
                <c:pt idx="1088">
                  <c:v>51.755555555555553</c:v>
                </c:pt>
                <c:pt idx="1089">
                  <c:v>53.975000000000001</c:v>
                </c:pt>
                <c:pt idx="1090">
                  <c:v>48.69166666666667</c:v>
                </c:pt>
                <c:pt idx="1091">
                  <c:v>49.833333333333336</c:v>
                </c:pt>
                <c:pt idx="1092">
                  <c:v>54.886111111111113</c:v>
                </c:pt>
                <c:pt idx="1093">
                  <c:v>40.880555555555553</c:v>
                </c:pt>
                <c:pt idx="1094">
                  <c:v>52.519444444444446</c:v>
                </c:pt>
                <c:pt idx="1095">
                  <c:v>31.797222222222221</c:v>
                </c:pt>
                <c:pt idx="1096">
                  <c:v>31.558333333333334</c:v>
                </c:pt>
                <c:pt idx="1097">
                  <c:v>60.905555555555559</c:v>
                </c:pt>
                <c:pt idx="1098">
                  <c:v>59.705555555555556</c:v>
                </c:pt>
                <c:pt idx="1099">
                  <c:v>34.733333333333334</c:v>
                </c:pt>
                <c:pt idx="1100">
                  <c:v>52.963888888888889</c:v>
                </c:pt>
                <c:pt idx="1101">
                  <c:v>49.530555555555559</c:v>
                </c:pt>
                <c:pt idx="1102">
                  <c:v>49.758333333333333</c:v>
                </c:pt>
                <c:pt idx="1103">
                  <c:v>47.81388888888889</c:v>
                </c:pt>
                <c:pt idx="1104">
                  <c:v>54.708333333333336</c:v>
                </c:pt>
                <c:pt idx="1105">
                  <c:v>55.944444444444443</c:v>
                </c:pt>
                <c:pt idx="1106">
                  <c:v>55.7</c:v>
                </c:pt>
                <c:pt idx="1107">
                  <c:v>52.455555555555556</c:v>
                </c:pt>
                <c:pt idx="1108">
                  <c:v>37.644444444444446</c:v>
                </c:pt>
                <c:pt idx="1109">
                  <c:v>50.911111111111111</c:v>
                </c:pt>
                <c:pt idx="1110">
                  <c:v>49.652777777777779</c:v>
                </c:pt>
                <c:pt idx="1111">
                  <c:v>41.988888888888887</c:v>
                </c:pt>
                <c:pt idx="1112">
                  <c:v>48.43888888888889</c:v>
                </c:pt>
                <c:pt idx="1113">
                  <c:v>25.758333333333333</c:v>
                </c:pt>
                <c:pt idx="1114">
                  <c:v>50.56111111111111</c:v>
                </c:pt>
                <c:pt idx="1115">
                  <c:v>47.93333333333333</c:v>
                </c:pt>
                <c:pt idx="1116">
                  <c:v>50.833333333333336</c:v>
                </c:pt>
                <c:pt idx="1117">
                  <c:v>50.636111111111113</c:v>
                </c:pt>
                <c:pt idx="1118">
                  <c:v>46.469444444444441</c:v>
                </c:pt>
                <c:pt idx="1119">
                  <c:v>53.930555555555557</c:v>
                </c:pt>
                <c:pt idx="1120">
                  <c:v>53.613888888888887</c:v>
                </c:pt>
                <c:pt idx="1121">
                  <c:v>53.794444444444444</c:v>
                </c:pt>
                <c:pt idx="1122">
                  <c:v>48.772222222222226</c:v>
                </c:pt>
                <c:pt idx="1123">
                  <c:v>43.444444444444443</c:v>
                </c:pt>
                <c:pt idx="1124">
                  <c:v>34.930555555555557</c:v>
                </c:pt>
                <c:pt idx="1125">
                  <c:v>52.825000000000003</c:v>
                </c:pt>
                <c:pt idx="1126">
                  <c:v>51.672222222222224</c:v>
                </c:pt>
                <c:pt idx="1127">
                  <c:v>51.45</c:v>
                </c:pt>
                <c:pt idx="1128">
                  <c:v>58.741666666666667</c:v>
                </c:pt>
                <c:pt idx="1129">
                  <c:v>39.513888888888886</c:v>
                </c:pt>
                <c:pt idx="1130">
                  <c:v>37.802777777777777</c:v>
                </c:pt>
                <c:pt idx="1131">
                  <c:v>50.733333333333334</c:v>
                </c:pt>
                <c:pt idx="1132">
                  <c:v>60.80833333333333</c:v>
                </c:pt>
                <c:pt idx="1133">
                  <c:v>26.916666666666668</c:v>
                </c:pt>
                <c:pt idx="1134">
                  <c:v>56.591666666666669</c:v>
                </c:pt>
                <c:pt idx="1135">
                  <c:v>51.583333333333336</c:v>
                </c:pt>
                <c:pt idx="1136">
                  <c:v>51.680555555555557</c:v>
                </c:pt>
                <c:pt idx="1137">
                  <c:v>51.930555555555557</c:v>
                </c:pt>
                <c:pt idx="1138">
                  <c:v>51.461111111111109</c:v>
                </c:pt>
                <c:pt idx="1139">
                  <c:v>24.922222222222221</c:v>
                </c:pt>
                <c:pt idx="1140">
                  <c:v>53.819444444444443</c:v>
                </c:pt>
                <c:pt idx="1141">
                  <c:v>51.580555555555556</c:v>
                </c:pt>
                <c:pt idx="1142">
                  <c:v>53.633333333333333</c:v>
                </c:pt>
                <c:pt idx="1143">
                  <c:v>51.891666666666666</c:v>
                </c:pt>
                <c:pt idx="1144">
                  <c:v>51.625</c:v>
                </c:pt>
                <c:pt idx="1145">
                  <c:v>54.594444444444441</c:v>
                </c:pt>
                <c:pt idx="1146">
                  <c:v>30.819444444444443</c:v>
                </c:pt>
                <c:pt idx="1147">
                  <c:v>50.7</c:v>
                </c:pt>
                <c:pt idx="1148">
                  <c:v>50.944444444444443</c:v>
                </c:pt>
                <c:pt idx="1149">
                  <c:v>49.725000000000001</c:v>
                </c:pt>
                <c:pt idx="1150">
                  <c:v>46.00277777777778</c:v>
                </c:pt>
                <c:pt idx="1151">
                  <c:v>26.833333333333332</c:v>
                </c:pt>
                <c:pt idx="1152">
                  <c:v>49.919444444444444</c:v>
                </c:pt>
                <c:pt idx="1153">
                  <c:v>57.758333333333333</c:v>
                </c:pt>
                <c:pt idx="1154">
                  <c:v>21.9</c:v>
                </c:pt>
                <c:pt idx="1155">
                  <c:v>52.927777777777777</c:v>
                </c:pt>
                <c:pt idx="1156">
                  <c:v>52.805555555555557</c:v>
                </c:pt>
                <c:pt idx="1157">
                  <c:v>52.738888888888887</c:v>
                </c:pt>
                <c:pt idx="1158">
                  <c:v>47.947222222222223</c:v>
                </c:pt>
                <c:pt idx="1159">
                  <c:v>50.911111111111111</c:v>
                </c:pt>
                <c:pt idx="1160">
                  <c:v>45.719444444444441</c:v>
                </c:pt>
                <c:pt idx="1161">
                  <c:v>58.586111111111109</c:v>
                </c:pt>
                <c:pt idx="1162">
                  <c:v>56.727777777777774</c:v>
                </c:pt>
                <c:pt idx="1163">
                  <c:v>41.833333333333336</c:v>
                </c:pt>
                <c:pt idx="1164">
                  <c:v>48.916666666666664</c:v>
                </c:pt>
                <c:pt idx="1165">
                  <c:v>51.886111111111113</c:v>
                </c:pt>
                <c:pt idx="1166">
                  <c:v>52.68888888888889</c:v>
                </c:pt>
                <c:pt idx="1167">
                  <c:v>54.961111111111109</c:v>
                </c:pt>
                <c:pt idx="1168">
                  <c:v>50.625</c:v>
                </c:pt>
                <c:pt idx="1169">
                  <c:v>43.469444444444441</c:v>
                </c:pt>
                <c:pt idx="1170">
                  <c:v>24.958333333333332</c:v>
                </c:pt>
                <c:pt idx="1171">
                  <c:v>52.477777777777774</c:v>
                </c:pt>
                <c:pt idx="1172">
                  <c:v>47.608333333333334</c:v>
                </c:pt>
                <c:pt idx="1173">
                  <c:v>40.774999999999999</c:v>
                </c:pt>
                <c:pt idx="1174">
                  <c:v>50.447222222222223</c:v>
                </c:pt>
                <c:pt idx="1175">
                  <c:v>58.480555555555554</c:v>
                </c:pt>
                <c:pt idx="1176">
                  <c:v>41.638888888888886</c:v>
                </c:pt>
                <c:pt idx="1177">
                  <c:v>49.527777777777779</c:v>
                </c:pt>
                <c:pt idx="1178">
                  <c:v>56.511111111111113</c:v>
                </c:pt>
                <c:pt idx="1179">
                  <c:v>49.519444444444446</c:v>
                </c:pt>
                <c:pt idx="1180">
                  <c:v>48.81666666666667</c:v>
                </c:pt>
                <c:pt idx="1181">
                  <c:v>50.711111111111109</c:v>
                </c:pt>
                <c:pt idx="1182">
                  <c:v>50.711111111111109</c:v>
                </c:pt>
                <c:pt idx="1183">
                  <c:v>47.861111111111114</c:v>
                </c:pt>
                <c:pt idx="1184">
                  <c:v>49.463888888888889</c:v>
                </c:pt>
                <c:pt idx="1185">
                  <c:v>51.524999999999999</c:v>
                </c:pt>
                <c:pt idx="1186">
                  <c:v>30.794444444444444</c:v>
                </c:pt>
                <c:pt idx="1187">
                  <c:v>53.788888888888891</c:v>
                </c:pt>
                <c:pt idx="1188">
                  <c:v>46.527777777777779</c:v>
                </c:pt>
                <c:pt idx="1189">
                  <c:v>54.011111111111113</c:v>
                </c:pt>
                <c:pt idx="1190">
                  <c:v>43.891666666666666</c:v>
                </c:pt>
                <c:pt idx="1191">
                  <c:v>35.56666666666667</c:v>
                </c:pt>
                <c:pt idx="1192">
                  <c:v>49</c:v>
                </c:pt>
                <c:pt idx="1193">
                  <c:v>48.530555555555559</c:v>
                </c:pt>
                <c:pt idx="1194">
                  <c:v>46.597222222222221</c:v>
                </c:pt>
                <c:pt idx="1195">
                  <c:v>46.605555555555554</c:v>
                </c:pt>
                <c:pt idx="1196">
                  <c:v>46.641666666666666</c:v>
                </c:pt>
                <c:pt idx="1197">
                  <c:v>51.633333333333333</c:v>
                </c:pt>
                <c:pt idx="1198">
                  <c:v>51.44166666666667</c:v>
                </c:pt>
                <c:pt idx="1199">
                  <c:v>47.516666666666666</c:v>
                </c:pt>
                <c:pt idx="1200">
                  <c:v>51.533333333333331</c:v>
                </c:pt>
                <c:pt idx="1201">
                  <c:v>53.538888888888891</c:v>
                </c:pt>
                <c:pt idx="1202">
                  <c:v>51.666666666666664</c:v>
                </c:pt>
                <c:pt idx="1203">
                  <c:v>34.93611111111111</c:v>
                </c:pt>
                <c:pt idx="1204">
                  <c:v>26.655555555555555</c:v>
                </c:pt>
                <c:pt idx="1205">
                  <c:v>34.913888888888891</c:v>
                </c:pt>
                <c:pt idx="1206">
                  <c:v>45.655555555555559</c:v>
                </c:pt>
                <c:pt idx="1207">
                  <c:v>60</c:v>
                </c:pt>
                <c:pt idx="1208">
                  <c:v>49.644444444444446</c:v>
                </c:pt>
                <c:pt idx="1209">
                  <c:v>46.597222222222221</c:v>
                </c:pt>
                <c:pt idx="1210">
                  <c:v>49.722222222222221</c:v>
                </c:pt>
                <c:pt idx="1211">
                  <c:v>49.644444444444446</c:v>
                </c:pt>
                <c:pt idx="1212">
                  <c:v>53.533333333333331</c:v>
                </c:pt>
                <c:pt idx="1213">
                  <c:v>51.93333333333333</c:v>
                </c:pt>
                <c:pt idx="1214">
                  <c:v>49.613888888888887</c:v>
                </c:pt>
                <c:pt idx="1215">
                  <c:v>51.838888888888889</c:v>
                </c:pt>
                <c:pt idx="1216">
                  <c:v>48.797222222222224</c:v>
                </c:pt>
                <c:pt idx="1217">
                  <c:v>42.674999999999997</c:v>
                </c:pt>
                <c:pt idx="1218">
                  <c:v>47.505555555555553</c:v>
                </c:pt>
                <c:pt idx="1219">
                  <c:v>41.508333333333333</c:v>
                </c:pt>
                <c:pt idx="1220">
                  <c:v>36.452777777777776</c:v>
                </c:pt>
                <c:pt idx="1221">
                  <c:v>46.744444444444447</c:v>
                </c:pt>
                <c:pt idx="1222">
                  <c:v>49.452777777777776</c:v>
                </c:pt>
                <c:pt idx="1223">
                  <c:v>51.44166666666667</c:v>
                </c:pt>
                <c:pt idx="1224">
                  <c:v>52.62222222222222</c:v>
                </c:pt>
                <c:pt idx="1225">
                  <c:v>32.791666666666664</c:v>
                </c:pt>
                <c:pt idx="1226">
                  <c:v>40.5</c:v>
                </c:pt>
                <c:pt idx="1227">
                  <c:v>52.638888888888886</c:v>
                </c:pt>
                <c:pt idx="1228">
                  <c:v>52.822222222222223</c:v>
                </c:pt>
                <c:pt idx="1229">
                  <c:v>45.516666666666666</c:v>
                </c:pt>
                <c:pt idx="1230">
                  <c:v>57.580555555555556</c:v>
                </c:pt>
                <c:pt idx="1231">
                  <c:v>45.594444444444441</c:v>
                </c:pt>
                <c:pt idx="1232">
                  <c:v>50.516666666666666</c:v>
                </c:pt>
                <c:pt idx="1233">
                  <c:v>50.50277777777778</c:v>
                </c:pt>
                <c:pt idx="1234">
                  <c:v>29.519444444444446</c:v>
                </c:pt>
                <c:pt idx="1235">
                  <c:v>43.477777777777774</c:v>
                </c:pt>
                <c:pt idx="1236">
                  <c:v>49.658333333333331</c:v>
                </c:pt>
                <c:pt idx="1237">
                  <c:v>48.880555555555553</c:v>
                </c:pt>
                <c:pt idx="1238">
                  <c:v>48.75</c:v>
                </c:pt>
                <c:pt idx="1239">
                  <c:v>39.897222222222226</c:v>
                </c:pt>
                <c:pt idx="1240">
                  <c:v>48.80833333333333</c:v>
                </c:pt>
                <c:pt idx="1241">
                  <c:v>30.697222222222223</c:v>
                </c:pt>
                <c:pt idx="1242">
                  <c:v>46.452777777777776</c:v>
                </c:pt>
                <c:pt idx="1243">
                  <c:v>51.005555555555553</c:v>
                </c:pt>
                <c:pt idx="1244">
                  <c:v>47.919444444444444</c:v>
                </c:pt>
                <c:pt idx="1245">
                  <c:v>55.755555555555553</c:v>
                </c:pt>
                <c:pt idx="1246">
                  <c:v>25.527777777777779</c:v>
                </c:pt>
                <c:pt idx="1247">
                  <c:v>44.477777777777774</c:v>
                </c:pt>
                <c:pt idx="1248">
                  <c:v>49.74722222222222</c:v>
                </c:pt>
                <c:pt idx="1249">
                  <c:v>48.972222222222221</c:v>
                </c:pt>
                <c:pt idx="1250">
                  <c:v>50.544444444444444</c:v>
                </c:pt>
                <c:pt idx="1251">
                  <c:v>50.56666666666667</c:v>
                </c:pt>
                <c:pt idx="1252">
                  <c:v>46.9</c:v>
                </c:pt>
                <c:pt idx="1253">
                  <c:v>34.794444444444444</c:v>
                </c:pt>
                <c:pt idx="1254">
                  <c:v>46.636111111111113</c:v>
                </c:pt>
                <c:pt idx="1255">
                  <c:v>46.983333333333334</c:v>
                </c:pt>
                <c:pt idx="1256">
                  <c:v>21.586111111111112</c:v>
                </c:pt>
                <c:pt idx="1257">
                  <c:v>57.774999999999999</c:v>
                </c:pt>
                <c:pt idx="1258">
                  <c:v>51.972222222222221</c:v>
                </c:pt>
                <c:pt idx="1259">
                  <c:v>51.791666666666664</c:v>
                </c:pt>
                <c:pt idx="1260">
                  <c:v>48.755555555555553</c:v>
                </c:pt>
                <c:pt idx="1261">
                  <c:v>53.74722222222222</c:v>
                </c:pt>
                <c:pt idx="1262">
                  <c:v>23.791666666666668</c:v>
                </c:pt>
                <c:pt idx="1263">
                  <c:v>46.975000000000001</c:v>
                </c:pt>
                <c:pt idx="1264">
                  <c:v>49.952777777777776</c:v>
                </c:pt>
                <c:pt idx="1265">
                  <c:v>42.611111111111114</c:v>
                </c:pt>
                <c:pt idx="1266">
                  <c:v>49.658333333333331</c:v>
                </c:pt>
                <c:pt idx="1267">
                  <c:v>48.81111111111111</c:v>
                </c:pt>
                <c:pt idx="1268">
                  <c:v>53.827777777777776</c:v>
                </c:pt>
                <c:pt idx="1269">
                  <c:v>57.630555555555553</c:v>
                </c:pt>
                <c:pt idx="1270">
                  <c:v>47.847222222222221</c:v>
                </c:pt>
                <c:pt idx="1271">
                  <c:v>45.766666666666666</c:v>
                </c:pt>
                <c:pt idx="1272">
                  <c:v>43.891666666666666</c:v>
                </c:pt>
                <c:pt idx="1273">
                  <c:v>45.647222222222226</c:v>
                </c:pt>
                <c:pt idx="1274">
                  <c:v>45.572222222222223</c:v>
                </c:pt>
                <c:pt idx="1275">
                  <c:v>45.705555555555556</c:v>
                </c:pt>
                <c:pt idx="1276">
                  <c:v>49.908333333333331</c:v>
                </c:pt>
                <c:pt idx="1277">
                  <c:v>39.869444444444447</c:v>
                </c:pt>
                <c:pt idx="1278">
                  <c:v>39.43888888888889</c:v>
                </c:pt>
                <c:pt idx="1279">
                  <c:v>35.575000000000003</c:v>
                </c:pt>
                <c:pt idx="1280">
                  <c:v>40.505555555555553</c:v>
                </c:pt>
                <c:pt idx="1281">
                  <c:v>47.7</c:v>
                </c:pt>
                <c:pt idx="1282">
                  <c:v>34.713888888888889</c:v>
                </c:pt>
                <c:pt idx="1283">
                  <c:v>47.797222222222224</c:v>
                </c:pt>
                <c:pt idx="1284">
                  <c:v>47.838888888888889</c:v>
                </c:pt>
                <c:pt idx="1285">
                  <c:v>3.5111111111111111</c:v>
                </c:pt>
                <c:pt idx="1286">
                  <c:v>47.588888888888889</c:v>
                </c:pt>
                <c:pt idx="1287">
                  <c:v>41.447222222222223</c:v>
                </c:pt>
                <c:pt idx="1288">
                  <c:v>3.1277777777777778</c:v>
                </c:pt>
                <c:pt idx="1289">
                  <c:v>45.866666666666667</c:v>
                </c:pt>
                <c:pt idx="1290">
                  <c:v>43.819444444444443</c:v>
                </c:pt>
                <c:pt idx="1291">
                  <c:v>45.44166666666667</c:v>
                </c:pt>
                <c:pt idx="1292">
                  <c:v>45.963888888888889</c:v>
                </c:pt>
                <c:pt idx="1293">
                  <c:v>45.45</c:v>
                </c:pt>
                <c:pt idx="1294">
                  <c:v>29.577777777777779</c:v>
                </c:pt>
                <c:pt idx="1295">
                  <c:v>30.747222222222224</c:v>
                </c:pt>
                <c:pt idx="1296">
                  <c:v>50.45</c:v>
                </c:pt>
                <c:pt idx="1297">
                  <c:v>38.969444444444441</c:v>
                </c:pt>
                <c:pt idx="1298">
                  <c:v>56.988888888888887</c:v>
                </c:pt>
                <c:pt idx="1299">
                  <c:v>50.761111111111113</c:v>
                </c:pt>
                <c:pt idx="1300">
                  <c:v>50.74722222222222</c:v>
                </c:pt>
                <c:pt idx="1301">
                  <c:v>59.705555555555556</c:v>
                </c:pt>
                <c:pt idx="1302">
                  <c:v>47.694444444444443</c:v>
                </c:pt>
                <c:pt idx="1303">
                  <c:v>45.761111111111113</c:v>
                </c:pt>
                <c:pt idx="1304">
                  <c:v>43.991666666666667</c:v>
                </c:pt>
                <c:pt idx="1305">
                  <c:v>51.722222222222221</c:v>
                </c:pt>
                <c:pt idx="1306">
                  <c:v>51.761111111111113</c:v>
                </c:pt>
                <c:pt idx="1307">
                  <c:v>59.713888888888889</c:v>
                </c:pt>
                <c:pt idx="1308">
                  <c:v>46.988888888888887</c:v>
                </c:pt>
                <c:pt idx="1309">
                  <c:v>46.919444444444444</c:v>
                </c:pt>
                <c:pt idx="1310">
                  <c:v>46.883333333333333</c:v>
                </c:pt>
                <c:pt idx="1311">
                  <c:v>46.905555555555559</c:v>
                </c:pt>
                <c:pt idx="1312">
                  <c:v>29.961111111111112</c:v>
                </c:pt>
                <c:pt idx="1313">
                  <c:v>43.836111111111109</c:v>
                </c:pt>
                <c:pt idx="1314">
                  <c:v>44.95</c:v>
                </c:pt>
                <c:pt idx="1315">
                  <c:v>49.005555555555553</c:v>
                </c:pt>
                <c:pt idx="1316">
                  <c:v>48.461111111111109</c:v>
                </c:pt>
                <c:pt idx="1317">
                  <c:v>48.7</c:v>
                </c:pt>
                <c:pt idx="1318">
                  <c:v>22.527777777777779</c:v>
                </c:pt>
                <c:pt idx="1319">
                  <c:v>48.841666666666669</c:v>
                </c:pt>
                <c:pt idx="1320">
                  <c:v>58.758333333333333</c:v>
                </c:pt>
                <c:pt idx="1321">
                  <c:v>40.697222222222223</c:v>
                </c:pt>
                <c:pt idx="1322">
                  <c:v>46.766666666666666</c:v>
                </c:pt>
                <c:pt idx="1323">
                  <c:v>46.93888888888889</c:v>
                </c:pt>
                <c:pt idx="1324">
                  <c:v>46.763888888888886</c:v>
                </c:pt>
                <c:pt idx="1325">
                  <c:v>44.93888888888889</c:v>
                </c:pt>
                <c:pt idx="1326">
                  <c:v>44.62222222222222</c:v>
                </c:pt>
                <c:pt idx="1327">
                  <c:v>60.541666666666664</c:v>
                </c:pt>
                <c:pt idx="1328">
                  <c:v>25.630555555555556</c:v>
                </c:pt>
                <c:pt idx="1329">
                  <c:v>40</c:v>
                </c:pt>
                <c:pt idx="1330">
                  <c:v>59.591666666666669</c:v>
                </c:pt>
                <c:pt idx="1331">
                  <c:v>40.944444444444443</c:v>
                </c:pt>
                <c:pt idx="1332">
                  <c:v>32.963888888888889</c:v>
                </c:pt>
                <c:pt idx="1333">
                  <c:v>49.763888888888886</c:v>
                </c:pt>
                <c:pt idx="1334">
                  <c:v>49.772222222222226</c:v>
                </c:pt>
                <c:pt idx="1335">
                  <c:v>49.477777777777774</c:v>
                </c:pt>
                <c:pt idx="1336">
                  <c:v>44.769444444444446</c:v>
                </c:pt>
                <c:pt idx="1337">
                  <c:v>49.658333333333331</c:v>
                </c:pt>
                <c:pt idx="1338">
                  <c:v>55.994444444444447</c:v>
                </c:pt>
                <c:pt idx="1339">
                  <c:v>47.463888888888889</c:v>
                </c:pt>
                <c:pt idx="1340">
                  <c:v>28.655555555555555</c:v>
                </c:pt>
                <c:pt idx="1341">
                  <c:v>21.777777777777779</c:v>
                </c:pt>
                <c:pt idx="1342">
                  <c:v>29.586111111111112</c:v>
                </c:pt>
                <c:pt idx="1343">
                  <c:v>57.630555555555553</c:v>
                </c:pt>
                <c:pt idx="1344">
                  <c:v>47.480555555555554</c:v>
                </c:pt>
                <c:pt idx="1345">
                  <c:v>57.825000000000003</c:v>
                </c:pt>
                <c:pt idx="1346">
                  <c:v>47.944444444444443</c:v>
                </c:pt>
                <c:pt idx="1347">
                  <c:v>52.488888888888887</c:v>
                </c:pt>
                <c:pt idx="1348">
                  <c:v>40.447222222222223</c:v>
                </c:pt>
                <c:pt idx="1349">
                  <c:v>37.527777777777779</c:v>
                </c:pt>
                <c:pt idx="1350">
                  <c:v>19.488888888888887</c:v>
                </c:pt>
                <c:pt idx="1351">
                  <c:v>45.588888888888889</c:v>
                </c:pt>
                <c:pt idx="1352">
                  <c:v>46.466666666666669</c:v>
                </c:pt>
                <c:pt idx="1353">
                  <c:v>44.891666666666666</c:v>
                </c:pt>
                <c:pt idx="1354">
                  <c:v>33.597222222222221</c:v>
                </c:pt>
                <c:pt idx="1355">
                  <c:v>42.583333333333336</c:v>
                </c:pt>
                <c:pt idx="1356">
                  <c:v>27.722222222222221</c:v>
                </c:pt>
                <c:pt idx="1357">
                  <c:v>60.794444444444444</c:v>
                </c:pt>
                <c:pt idx="1358">
                  <c:v>39.799999999999997</c:v>
                </c:pt>
                <c:pt idx="1359">
                  <c:v>39.777777777777779</c:v>
                </c:pt>
                <c:pt idx="1360">
                  <c:v>50.541666666666664</c:v>
                </c:pt>
                <c:pt idx="1361">
                  <c:v>47.827777777777776</c:v>
                </c:pt>
                <c:pt idx="1362">
                  <c:v>52.969444444444441</c:v>
                </c:pt>
                <c:pt idx="1363">
                  <c:v>41.444444444444443</c:v>
                </c:pt>
                <c:pt idx="1364">
                  <c:v>56.913888888888891</c:v>
                </c:pt>
                <c:pt idx="1365">
                  <c:v>35.608333333333334</c:v>
                </c:pt>
                <c:pt idx="1366">
                  <c:v>45.883333333333333</c:v>
                </c:pt>
                <c:pt idx="1367">
                  <c:v>60.661111111111111</c:v>
                </c:pt>
                <c:pt idx="1368">
                  <c:v>28.558333333333334</c:v>
                </c:pt>
                <c:pt idx="1369">
                  <c:v>21.675000000000001</c:v>
                </c:pt>
                <c:pt idx="1370">
                  <c:v>33.655555555555559</c:v>
                </c:pt>
                <c:pt idx="1371">
                  <c:v>31.463888888888889</c:v>
                </c:pt>
                <c:pt idx="1372">
                  <c:v>48.580555555555556</c:v>
                </c:pt>
                <c:pt idx="1373">
                  <c:v>25.516666666666666</c:v>
                </c:pt>
                <c:pt idx="1374">
                  <c:v>23.452777777777779</c:v>
                </c:pt>
                <c:pt idx="1375">
                  <c:v>48.505555555555553</c:v>
                </c:pt>
                <c:pt idx="1376">
                  <c:v>25.463888888888889</c:v>
                </c:pt>
                <c:pt idx="1377">
                  <c:v>41.93888888888889</c:v>
                </c:pt>
                <c:pt idx="1378">
                  <c:v>46.488888888888887</c:v>
                </c:pt>
                <c:pt idx="1379">
                  <c:v>44.761111111111113</c:v>
                </c:pt>
                <c:pt idx="1380">
                  <c:v>57.888888888888886</c:v>
                </c:pt>
                <c:pt idx="1381">
                  <c:v>45.774999999999999</c:v>
                </c:pt>
                <c:pt idx="1382">
                  <c:v>44.511111111111113</c:v>
                </c:pt>
                <c:pt idx="1383">
                  <c:v>42.744444444444447</c:v>
                </c:pt>
                <c:pt idx="1384">
                  <c:v>44.016666666666666</c:v>
                </c:pt>
                <c:pt idx="1385">
                  <c:v>44.44166666666667</c:v>
                </c:pt>
                <c:pt idx="1386">
                  <c:v>35.905555555555559</c:v>
                </c:pt>
                <c:pt idx="1387">
                  <c:v>40.472222222222221</c:v>
                </c:pt>
                <c:pt idx="1388">
                  <c:v>41.469444444444441</c:v>
                </c:pt>
                <c:pt idx="1389">
                  <c:v>51.658333333333331</c:v>
                </c:pt>
                <c:pt idx="1390">
                  <c:v>27.736111111111111</c:v>
                </c:pt>
                <c:pt idx="1391">
                  <c:v>26.538888888888888</c:v>
                </c:pt>
                <c:pt idx="1392">
                  <c:v>46.663888888888891</c:v>
                </c:pt>
                <c:pt idx="1393">
                  <c:v>57.447222222222223</c:v>
                </c:pt>
                <c:pt idx="1394">
                  <c:v>24.68888888888889</c:v>
                </c:pt>
                <c:pt idx="1395">
                  <c:v>29.827777777777779</c:v>
                </c:pt>
                <c:pt idx="1396">
                  <c:v>42.644444444444446</c:v>
                </c:pt>
                <c:pt idx="1397">
                  <c:v>23.980555555555554</c:v>
                </c:pt>
                <c:pt idx="1398">
                  <c:v>42.87222222222222</c:v>
                </c:pt>
                <c:pt idx="1399">
                  <c:v>42.966666666666669</c:v>
                </c:pt>
                <c:pt idx="1400">
                  <c:v>21.486111111111111</c:v>
                </c:pt>
                <c:pt idx="1401">
                  <c:v>44.788888888888891</c:v>
                </c:pt>
                <c:pt idx="1402">
                  <c:v>44.524999999999999</c:v>
                </c:pt>
                <c:pt idx="1403">
                  <c:v>44.588888888888889</c:v>
                </c:pt>
                <c:pt idx="1404">
                  <c:v>44.527777777777779</c:v>
                </c:pt>
                <c:pt idx="1405">
                  <c:v>26.725000000000001</c:v>
                </c:pt>
                <c:pt idx="1406">
                  <c:v>54.930555555555557</c:v>
                </c:pt>
                <c:pt idx="1407">
                  <c:v>25.68888888888889</c:v>
                </c:pt>
                <c:pt idx="1408">
                  <c:v>55.891666666666666</c:v>
                </c:pt>
                <c:pt idx="1409">
                  <c:v>28.816666666666666</c:v>
                </c:pt>
                <c:pt idx="1410">
                  <c:v>34.480555555555554</c:v>
                </c:pt>
                <c:pt idx="1411">
                  <c:v>38.794444444444444</c:v>
                </c:pt>
                <c:pt idx="1412">
                  <c:v>44.483333333333334</c:v>
                </c:pt>
                <c:pt idx="1413">
                  <c:v>46.661111111111111</c:v>
                </c:pt>
                <c:pt idx="1414">
                  <c:v>44.638888888888886</c:v>
                </c:pt>
                <c:pt idx="1415">
                  <c:v>39.911111111111111</c:v>
                </c:pt>
                <c:pt idx="1416">
                  <c:v>25.611111111111111</c:v>
                </c:pt>
                <c:pt idx="1417">
                  <c:v>34.480555555555554</c:v>
                </c:pt>
                <c:pt idx="1418">
                  <c:v>26.983333333333334</c:v>
                </c:pt>
                <c:pt idx="1419">
                  <c:v>55.844444444444441</c:v>
                </c:pt>
                <c:pt idx="1420">
                  <c:v>22.019444444444446</c:v>
                </c:pt>
                <c:pt idx="1421">
                  <c:v>45.68888888888889</c:v>
                </c:pt>
                <c:pt idx="1422">
                  <c:v>45.702777777777776</c:v>
                </c:pt>
                <c:pt idx="1423">
                  <c:v>42.919444444444444</c:v>
                </c:pt>
                <c:pt idx="1424">
                  <c:v>43.769444444444446</c:v>
                </c:pt>
                <c:pt idx="1425">
                  <c:v>45.786111111111111</c:v>
                </c:pt>
                <c:pt idx="1426">
                  <c:v>44.516666666666666</c:v>
                </c:pt>
                <c:pt idx="1427">
                  <c:v>44.572222222222223</c:v>
                </c:pt>
                <c:pt idx="1428">
                  <c:v>39.719444444444441</c:v>
                </c:pt>
                <c:pt idx="1429">
                  <c:v>57.508333333333333</c:v>
                </c:pt>
                <c:pt idx="1430">
                  <c:v>29.877777777777776</c:v>
                </c:pt>
                <c:pt idx="1431">
                  <c:v>41.538888888888891</c:v>
                </c:pt>
                <c:pt idx="1432">
                  <c:v>57.49722222222222</c:v>
                </c:pt>
                <c:pt idx="1433">
                  <c:v>41.894444444444446</c:v>
                </c:pt>
                <c:pt idx="1434">
                  <c:v>39.963888888888889</c:v>
                </c:pt>
                <c:pt idx="1435">
                  <c:v>29.675000000000001</c:v>
                </c:pt>
                <c:pt idx="1436">
                  <c:v>45.519444444444446</c:v>
                </c:pt>
                <c:pt idx="1437">
                  <c:v>43.95</c:v>
                </c:pt>
                <c:pt idx="1438">
                  <c:v>45.472222222222221</c:v>
                </c:pt>
                <c:pt idx="1439">
                  <c:v>36.980555555555554</c:v>
                </c:pt>
                <c:pt idx="1440">
                  <c:v>43.719444444444441</c:v>
                </c:pt>
                <c:pt idx="1441">
                  <c:v>38.869444444444447</c:v>
                </c:pt>
                <c:pt idx="1442">
                  <c:v>43.969444444444441</c:v>
                </c:pt>
                <c:pt idx="1443">
                  <c:v>18.56388888888889</c:v>
                </c:pt>
                <c:pt idx="1444">
                  <c:v>57.908333333333331</c:v>
                </c:pt>
                <c:pt idx="1445">
                  <c:v>50.825000000000003</c:v>
                </c:pt>
                <c:pt idx="1446">
                  <c:v>57.952777777777776</c:v>
                </c:pt>
                <c:pt idx="1447">
                  <c:v>58.005555555555553</c:v>
                </c:pt>
                <c:pt idx="1448">
                  <c:v>56.45</c:v>
                </c:pt>
                <c:pt idx="1449">
                  <c:v>37.6</c:v>
                </c:pt>
                <c:pt idx="1450">
                  <c:v>46.472222222222221</c:v>
                </c:pt>
                <c:pt idx="1451">
                  <c:v>41.844444444444441</c:v>
                </c:pt>
                <c:pt idx="1452">
                  <c:v>49.619444444444447</c:v>
                </c:pt>
                <c:pt idx="1453">
                  <c:v>41.986111111111114</c:v>
                </c:pt>
                <c:pt idx="1454">
                  <c:v>41.81666666666667</c:v>
                </c:pt>
                <c:pt idx="1455">
                  <c:v>40.87222222222222</c:v>
                </c:pt>
                <c:pt idx="1456">
                  <c:v>36.766666666666666</c:v>
                </c:pt>
                <c:pt idx="1457">
                  <c:v>36.902777777777779</c:v>
                </c:pt>
                <c:pt idx="1458">
                  <c:v>45.730555555555554</c:v>
                </c:pt>
                <c:pt idx="1459">
                  <c:v>31.944444444444443</c:v>
                </c:pt>
                <c:pt idx="1460">
                  <c:v>39.547222222222224</c:v>
                </c:pt>
                <c:pt idx="1461">
                  <c:v>39.825000000000003</c:v>
                </c:pt>
                <c:pt idx="1462">
                  <c:v>40.733333333333334</c:v>
                </c:pt>
                <c:pt idx="1463">
                  <c:v>54.783333333333331</c:v>
                </c:pt>
                <c:pt idx="1464">
                  <c:v>47.886111111111113</c:v>
                </c:pt>
                <c:pt idx="1465">
                  <c:v>40.81111111111111</c:v>
                </c:pt>
                <c:pt idx="1466">
                  <c:v>42.68888888888889</c:v>
                </c:pt>
                <c:pt idx="1467">
                  <c:v>42.669444444444444</c:v>
                </c:pt>
                <c:pt idx="1468">
                  <c:v>42.961111111111109</c:v>
                </c:pt>
                <c:pt idx="1469">
                  <c:v>41.891666666666666</c:v>
                </c:pt>
                <c:pt idx="1470">
                  <c:v>44.755555555555553</c:v>
                </c:pt>
                <c:pt idx="1471">
                  <c:v>38.94166666666667</c:v>
                </c:pt>
                <c:pt idx="1472">
                  <c:v>44.855555555555554</c:v>
                </c:pt>
                <c:pt idx="1473">
                  <c:v>46.955555555555556</c:v>
                </c:pt>
                <c:pt idx="1474">
                  <c:v>38.547222222222224</c:v>
                </c:pt>
                <c:pt idx="1475">
                  <c:v>23.833333333333332</c:v>
                </c:pt>
                <c:pt idx="1476">
                  <c:v>38.919444444444444</c:v>
                </c:pt>
                <c:pt idx="1477">
                  <c:v>29.852777777777778</c:v>
                </c:pt>
                <c:pt idx="1478">
                  <c:v>54.94166666666667</c:v>
                </c:pt>
                <c:pt idx="1479">
                  <c:v>35.825000000000003</c:v>
                </c:pt>
                <c:pt idx="1480">
                  <c:v>30.972222222222221</c:v>
                </c:pt>
                <c:pt idx="1481">
                  <c:v>40.672222222222224</c:v>
                </c:pt>
                <c:pt idx="1482">
                  <c:v>44.955555555555556</c:v>
                </c:pt>
                <c:pt idx="1483">
                  <c:v>42.944444444444443</c:v>
                </c:pt>
                <c:pt idx="1484">
                  <c:v>42.880555555555553</c:v>
                </c:pt>
                <c:pt idx="1485">
                  <c:v>42.62777777777778</c:v>
                </c:pt>
                <c:pt idx="1486">
                  <c:v>42.866666666666667</c:v>
                </c:pt>
                <c:pt idx="1487">
                  <c:v>27.608333333333334</c:v>
                </c:pt>
                <c:pt idx="1488">
                  <c:v>45.016666666666666</c:v>
                </c:pt>
                <c:pt idx="1489">
                  <c:v>53.922222222222224</c:v>
                </c:pt>
                <c:pt idx="1490">
                  <c:v>40.769444444444446</c:v>
                </c:pt>
                <c:pt idx="1491">
                  <c:v>40.638888888888886</c:v>
                </c:pt>
                <c:pt idx="1492">
                  <c:v>37.494444444444447</c:v>
                </c:pt>
                <c:pt idx="1493">
                  <c:v>48.013888888888886</c:v>
                </c:pt>
                <c:pt idx="1494">
                  <c:v>42.805555555555557</c:v>
                </c:pt>
                <c:pt idx="1495">
                  <c:v>44.480555555555554</c:v>
                </c:pt>
                <c:pt idx="1496">
                  <c:v>42.674999999999997</c:v>
                </c:pt>
                <c:pt idx="1497">
                  <c:v>42.772222222222226</c:v>
                </c:pt>
                <c:pt idx="1498">
                  <c:v>44.524999999999999</c:v>
                </c:pt>
                <c:pt idx="1499">
                  <c:v>38.758333333333333</c:v>
                </c:pt>
                <c:pt idx="1500">
                  <c:v>33.463888888888889</c:v>
                </c:pt>
                <c:pt idx="1501">
                  <c:v>37.744444444444447</c:v>
                </c:pt>
                <c:pt idx="1502">
                  <c:v>18.455555555555556</c:v>
                </c:pt>
                <c:pt idx="1503">
                  <c:v>41.958333333333336</c:v>
                </c:pt>
                <c:pt idx="1504">
                  <c:v>53.625</c:v>
                </c:pt>
                <c:pt idx="1505">
                  <c:v>44.841666666666669</c:v>
                </c:pt>
                <c:pt idx="1506">
                  <c:v>41.969444444444441</c:v>
                </c:pt>
                <c:pt idx="1507">
                  <c:v>43.594444444444441</c:v>
                </c:pt>
                <c:pt idx="1508">
                  <c:v>45.980555555555554</c:v>
                </c:pt>
                <c:pt idx="1509">
                  <c:v>22.522222222222222</c:v>
                </c:pt>
                <c:pt idx="1510">
                  <c:v>43.897222222222226</c:v>
                </c:pt>
                <c:pt idx="1511">
                  <c:v>28.916666666666668</c:v>
                </c:pt>
                <c:pt idx="1512">
                  <c:v>47.80833333333333</c:v>
                </c:pt>
                <c:pt idx="1513">
                  <c:v>31.941666666666666</c:v>
                </c:pt>
                <c:pt idx="1514">
                  <c:v>37.455555555555556</c:v>
                </c:pt>
                <c:pt idx="1515">
                  <c:v>42.541666666666664</c:v>
                </c:pt>
                <c:pt idx="1516">
                  <c:v>41.666666666666664</c:v>
                </c:pt>
                <c:pt idx="1517">
                  <c:v>41.763888888888886</c:v>
                </c:pt>
                <c:pt idx="1518">
                  <c:v>41.713888888888889</c:v>
                </c:pt>
                <c:pt idx="1519">
                  <c:v>34.661111111111111</c:v>
                </c:pt>
                <c:pt idx="1520">
                  <c:v>56.49722222222222</c:v>
                </c:pt>
                <c:pt idx="1521">
                  <c:v>52.975000000000001</c:v>
                </c:pt>
                <c:pt idx="1522">
                  <c:v>37.008333333333333</c:v>
                </c:pt>
                <c:pt idx="1523">
                  <c:v>36.836111111111109</c:v>
                </c:pt>
                <c:pt idx="1524">
                  <c:v>54.888888888888886</c:v>
                </c:pt>
                <c:pt idx="1525">
                  <c:v>44.630555555555553</c:v>
                </c:pt>
                <c:pt idx="1526">
                  <c:v>28.986111111111111</c:v>
                </c:pt>
                <c:pt idx="1527">
                  <c:v>39.988888888888887</c:v>
                </c:pt>
                <c:pt idx="1528">
                  <c:v>51.488888888888887</c:v>
                </c:pt>
                <c:pt idx="1529">
                  <c:v>54.902777777777779</c:v>
                </c:pt>
                <c:pt idx="1530">
                  <c:v>37.913888888888891</c:v>
                </c:pt>
                <c:pt idx="1531">
                  <c:v>33.633333333333333</c:v>
                </c:pt>
                <c:pt idx="1532">
                  <c:v>41.725000000000001</c:v>
                </c:pt>
                <c:pt idx="1533">
                  <c:v>40.697222222222223</c:v>
                </c:pt>
                <c:pt idx="1534">
                  <c:v>33.552777777777777</c:v>
                </c:pt>
                <c:pt idx="1535">
                  <c:v>38.93611111111111</c:v>
                </c:pt>
                <c:pt idx="1536">
                  <c:v>52.583333333333336</c:v>
                </c:pt>
                <c:pt idx="1537">
                  <c:v>38.5</c:v>
                </c:pt>
                <c:pt idx="1538">
                  <c:v>33.005555555555553</c:v>
                </c:pt>
                <c:pt idx="1539">
                  <c:v>19.761111111111113</c:v>
                </c:pt>
                <c:pt idx="1540">
                  <c:v>49.774999999999999</c:v>
                </c:pt>
                <c:pt idx="1541">
                  <c:v>40.777777777777779</c:v>
                </c:pt>
                <c:pt idx="1542">
                  <c:v>40.586111111111109</c:v>
                </c:pt>
                <c:pt idx="1543">
                  <c:v>40.44166666666667</c:v>
                </c:pt>
                <c:pt idx="1544">
                  <c:v>40.544444444444444</c:v>
                </c:pt>
                <c:pt idx="1545">
                  <c:v>38.674999999999997</c:v>
                </c:pt>
                <c:pt idx="1546">
                  <c:v>41.883333333333333</c:v>
                </c:pt>
                <c:pt idx="1547">
                  <c:v>38.716666666666669</c:v>
                </c:pt>
                <c:pt idx="1548">
                  <c:v>54.491666666666667</c:v>
                </c:pt>
                <c:pt idx="1549">
                  <c:v>33.838888888888889</c:v>
                </c:pt>
                <c:pt idx="1550">
                  <c:v>36.472222222222221</c:v>
                </c:pt>
                <c:pt idx="1551">
                  <c:v>53.513888888888886</c:v>
                </c:pt>
                <c:pt idx="1552">
                  <c:v>40.68333333333333</c:v>
                </c:pt>
                <c:pt idx="1553">
                  <c:v>40.822222222222223</c:v>
                </c:pt>
                <c:pt idx="1554">
                  <c:v>46.625</c:v>
                </c:pt>
                <c:pt idx="1555">
                  <c:v>28.919444444444444</c:v>
                </c:pt>
                <c:pt idx="1556">
                  <c:v>40.777777777777779</c:v>
                </c:pt>
                <c:pt idx="1557">
                  <c:v>40.663888888888891</c:v>
                </c:pt>
                <c:pt idx="1558">
                  <c:v>52.519444444444446</c:v>
                </c:pt>
                <c:pt idx="1559">
                  <c:v>43</c:v>
                </c:pt>
                <c:pt idx="1560">
                  <c:v>41.863888888888887</c:v>
                </c:pt>
                <c:pt idx="1561">
                  <c:v>38.602777777777774</c:v>
                </c:pt>
                <c:pt idx="1562">
                  <c:v>38.783333333333331</c:v>
                </c:pt>
                <c:pt idx="1563">
                  <c:v>37.87777777777778</c:v>
                </c:pt>
                <c:pt idx="1564">
                  <c:v>47.841666666666669</c:v>
                </c:pt>
                <c:pt idx="1565">
                  <c:v>46.43888888888889</c:v>
                </c:pt>
                <c:pt idx="1566">
                  <c:v>35.761111111111113</c:v>
                </c:pt>
                <c:pt idx="1567">
                  <c:v>51.794444444444444</c:v>
                </c:pt>
                <c:pt idx="1568">
                  <c:v>52.8</c:v>
                </c:pt>
                <c:pt idx="1569">
                  <c:v>37.494444444444447</c:v>
                </c:pt>
                <c:pt idx="1570">
                  <c:v>35.74722222222222</c:v>
                </c:pt>
                <c:pt idx="1571">
                  <c:v>40.611111111111114</c:v>
                </c:pt>
                <c:pt idx="1572">
                  <c:v>25.81111111111111</c:v>
                </c:pt>
                <c:pt idx="1573">
                  <c:v>40.838888888888889</c:v>
                </c:pt>
                <c:pt idx="1574">
                  <c:v>46.555555555555557</c:v>
                </c:pt>
                <c:pt idx="1575">
                  <c:v>38.819444444444443</c:v>
                </c:pt>
                <c:pt idx="1576">
                  <c:v>52.580555555555556</c:v>
                </c:pt>
                <c:pt idx="1577">
                  <c:v>26.919444444444444</c:v>
                </c:pt>
                <c:pt idx="1578">
                  <c:v>33.955555555555556</c:v>
                </c:pt>
                <c:pt idx="1579">
                  <c:v>42.605555555555554</c:v>
                </c:pt>
                <c:pt idx="1580">
                  <c:v>39.802777777777777</c:v>
                </c:pt>
                <c:pt idx="1581">
                  <c:v>39.630555555555553</c:v>
                </c:pt>
                <c:pt idx="1582">
                  <c:v>36.702777777777776</c:v>
                </c:pt>
                <c:pt idx="1583">
                  <c:v>32.819444444444443</c:v>
                </c:pt>
                <c:pt idx="1584">
                  <c:v>37.480555555555554</c:v>
                </c:pt>
                <c:pt idx="1585">
                  <c:v>37.552777777777777</c:v>
                </c:pt>
                <c:pt idx="1586">
                  <c:v>18.863888888888887</c:v>
                </c:pt>
                <c:pt idx="1587">
                  <c:v>53.761111111111113</c:v>
                </c:pt>
                <c:pt idx="1588">
                  <c:v>48.725000000000001</c:v>
                </c:pt>
                <c:pt idx="1589">
                  <c:v>26.927777777777777</c:v>
                </c:pt>
                <c:pt idx="1590">
                  <c:v>41.783333333333331</c:v>
                </c:pt>
                <c:pt idx="1591">
                  <c:v>41.538888888888891</c:v>
                </c:pt>
                <c:pt idx="1592">
                  <c:v>29.644444444444446</c:v>
                </c:pt>
                <c:pt idx="1593">
                  <c:v>41.93888888888889</c:v>
                </c:pt>
                <c:pt idx="1594">
                  <c:v>38.702777777777776</c:v>
                </c:pt>
                <c:pt idx="1595">
                  <c:v>27.641666666666666</c:v>
                </c:pt>
                <c:pt idx="1596">
                  <c:v>52.658333333333331</c:v>
                </c:pt>
                <c:pt idx="1597">
                  <c:v>50.75</c:v>
                </c:pt>
                <c:pt idx="1598">
                  <c:v>50.575000000000003</c:v>
                </c:pt>
                <c:pt idx="1599">
                  <c:v>43.661111111111111</c:v>
                </c:pt>
                <c:pt idx="1600">
                  <c:v>39.825000000000003</c:v>
                </c:pt>
                <c:pt idx="1601">
                  <c:v>44.719444444444441</c:v>
                </c:pt>
                <c:pt idx="1602">
                  <c:v>50.94166666666667</c:v>
                </c:pt>
                <c:pt idx="1603">
                  <c:v>30.822222222222223</c:v>
                </c:pt>
                <c:pt idx="1604">
                  <c:v>23.744444444444444</c:v>
                </c:pt>
                <c:pt idx="1605">
                  <c:v>37.711111111111109</c:v>
                </c:pt>
                <c:pt idx="1606">
                  <c:v>37.87777777777778</c:v>
                </c:pt>
                <c:pt idx="1607">
                  <c:v>34.625</c:v>
                </c:pt>
                <c:pt idx="1608">
                  <c:v>41.68611111111111</c:v>
                </c:pt>
                <c:pt idx="1609">
                  <c:v>41.544444444444444</c:v>
                </c:pt>
                <c:pt idx="1610">
                  <c:v>34.602777777777774</c:v>
                </c:pt>
                <c:pt idx="1611">
                  <c:v>52.674999999999997</c:v>
                </c:pt>
                <c:pt idx="1612">
                  <c:v>37.830555555555556</c:v>
                </c:pt>
                <c:pt idx="1613">
                  <c:v>38.672222222222224</c:v>
                </c:pt>
                <c:pt idx="1614">
                  <c:v>37.647222222222226</c:v>
                </c:pt>
                <c:pt idx="1615">
                  <c:v>49.588888888888889</c:v>
                </c:pt>
                <c:pt idx="1616">
                  <c:v>52.65</c:v>
                </c:pt>
                <c:pt idx="1617">
                  <c:v>46.488888888888887</c:v>
                </c:pt>
                <c:pt idx="1618">
                  <c:v>44.758333333333333</c:v>
                </c:pt>
                <c:pt idx="1619">
                  <c:v>53.580555555555556</c:v>
                </c:pt>
                <c:pt idx="1620">
                  <c:v>32.805555555555557</c:v>
                </c:pt>
                <c:pt idx="1621">
                  <c:v>39.56111111111111</c:v>
                </c:pt>
                <c:pt idx="1622">
                  <c:v>39.825000000000003</c:v>
                </c:pt>
                <c:pt idx="1623">
                  <c:v>31.869444444444444</c:v>
                </c:pt>
                <c:pt idx="1624">
                  <c:v>37.880555555555553</c:v>
                </c:pt>
                <c:pt idx="1625">
                  <c:v>27.747222222222224</c:v>
                </c:pt>
                <c:pt idx="1626">
                  <c:v>52.99722222222222</c:v>
                </c:pt>
                <c:pt idx="1627">
                  <c:v>38.869444444444447</c:v>
                </c:pt>
                <c:pt idx="1628">
                  <c:v>38.65</c:v>
                </c:pt>
                <c:pt idx="1629">
                  <c:v>43.833333333333336</c:v>
                </c:pt>
                <c:pt idx="1630">
                  <c:v>38.713888888888889</c:v>
                </c:pt>
                <c:pt idx="1631">
                  <c:v>28.583333333333332</c:v>
                </c:pt>
                <c:pt idx="1632">
                  <c:v>26.861111111111111</c:v>
                </c:pt>
                <c:pt idx="1633">
                  <c:v>33.81111111111111</c:v>
                </c:pt>
                <c:pt idx="1634">
                  <c:v>42.833333333333336</c:v>
                </c:pt>
                <c:pt idx="1635">
                  <c:v>48.80833333333333</c:v>
                </c:pt>
                <c:pt idx="1636">
                  <c:v>34.994444444444447</c:v>
                </c:pt>
                <c:pt idx="1637">
                  <c:v>48.658333333333331</c:v>
                </c:pt>
                <c:pt idx="1638">
                  <c:v>42.661111111111111</c:v>
                </c:pt>
                <c:pt idx="1639">
                  <c:v>52.952777777777776</c:v>
                </c:pt>
                <c:pt idx="1640">
                  <c:v>38.575000000000003</c:v>
                </c:pt>
                <c:pt idx="1641">
                  <c:v>38.719444444444441</c:v>
                </c:pt>
                <c:pt idx="1642">
                  <c:v>33.87777777777778</c:v>
                </c:pt>
                <c:pt idx="1643">
                  <c:v>42.880555555555553</c:v>
                </c:pt>
                <c:pt idx="1644">
                  <c:v>42.841666666666669</c:v>
                </c:pt>
                <c:pt idx="1645">
                  <c:v>18.897222222222222</c:v>
                </c:pt>
                <c:pt idx="1646">
                  <c:v>19.819444444444443</c:v>
                </c:pt>
                <c:pt idx="1647">
                  <c:v>35.9</c:v>
                </c:pt>
                <c:pt idx="1648">
                  <c:v>28.855555555555554</c:v>
                </c:pt>
                <c:pt idx="1649">
                  <c:v>29.819444444444443</c:v>
                </c:pt>
                <c:pt idx="1650">
                  <c:v>35.858333333333334</c:v>
                </c:pt>
                <c:pt idx="1651">
                  <c:v>40.463888888888889</c:v>
                </c:pt>
                <c:pt idx="1652">
                  <c:v>40.916666666666664</c:v>
                </c:pt>
                <c:pt idx="1653">
                  <c:v>29.636111111111113</c:v>
                </c:pt>
                <c:pt idx="1654">
                  <c:v>38.544444444444444</c:v>
                </c:pt>
                <c:pt idx="1655">
                  <c:v>37.972222222222221</c:v>
                </c:pt>
                <c:pt idx="1656">
                  <c:v>35.68888888888889</c:v>
                </c:pt>
                <c:pt idx="1657">
                  <c:v>27.8</c:v>
                </c:pt>
                <c:pt idx="1658">
                  <c:v>35.863888888888887</c:v>
                </c:pt>
                <c:pt idx="1659">
                  <c:v>51.697222222222223</c:v>
                </c:pt>
                <c:pt idx="1660">
                  <c:v>20.877777777777776</c:v>
                </c:pt>
                <c:pt idx="1661">
                  <c:v>50.6</c:v>
                </c:pt>
                <c:pt idx="1662">
                  <c:v>42.722222222222221</c:v>
                </c:pt>
                <c:pt idx="1663">
                  <c:v>18.602777777777778</c:v>
                </c:pt>
                <c:pt idx="1664">
                  <c:v>39.772222222222226</c:v>
                </c:pt>
                <c:pt idx="1665">
                  <c:v>29.994444444444444</c:v>
                </c:pt>
                <c:pt idx="1666">
                  <c:v>50.797222222222224</c:v>
                </c:pt>
                <c:pt idx="1667">
                  <c:v>35.636111111111113</c:v>
                </c:pt>
                <c:pt idx="1668">
                  <c:v>51.472222222222221</c:v>
                </c:pt>
                <c:pt idx="1669">
                  <c:v>41.772222222222226</c:v>
                </c:pt>
                <c:pt idx="1670">
                  <c:v>29.597222222222221</c:v>
                </c:pt>
                <c:pt idx="1671">
                  <c:v>41.980555555555554</c:v>
                </c:pt>
                <c:pt idx="1672">
                  <c:v>48.922222222222224</c:v>
                </c:pt>
                <c:pt idx="1673">
                  <c:v>30.597222222222221</c:v>
                </c:pt>
                <c:pt idx="1674">
                  <c:v>50.611111111111114</c:v>
                </c:pt>
                <c:pt idx="1675">
                  <c:v>38.822222222222223</c:v>
                </c:pt>
                <c:pt idx="1676">
                  <c:v>39.763888888888886</c:v>
                </c:pt>
                <c:pt idx="1677">
                  <c:v>44.697222222222223</c:v>
                </c:pt>
                <c:pt idx="1678">
                  <c:v>40</c:v>
                </c:pt>
                <c:pt idx="1679">
                  <c:v>35.49722222222222</c:v>
                </c:pt>
                <c:pt idx="1680">
                  <c:v>28.56388888888889</c:v>
                </c:pt>
                <c:pt idx="1681">
                  <c:v>44.741666666666667</c:v>
                </c:pt>
                <c:pt idx="1682">
                  <c:v>34.555555555555557</c:v>
                </c:pt>
                <c:pt idx="1683">
                  <c:v>39.680555555555557</c:v>
                </c:pt>
                <c:pt idx="1684">
                  <c:v>36.547222222222224</c:v>
                </c:pt>
                <c:pt idx="1685">
                  <c:v>37.758333333333333</c:v>
                </c:pt>
                <c:pt idx="1686">
                  <c:v>48.722222222222221</c:v>
                </c:pt>
                <c:pt idx="1687">
                  <c:v>23.711111111111112</c:v>
                </c:pt>
                <c:pt idx="1688">
                  <c:v>42.50277777777778</c:v>
                </c:pt>
                <c:pt idx="1689">
                  <c:v>41.586111111111109</c:v>
                </c:pt>
                <c:pt idx="1690">
                  <c:v>34.858333333333334</c:v>
                </c:pt>
                <c:pt idx="1691">
                  <c:v>38.80833333333333</c:v>
                </c:pt>
                <c:pt idx="1692">
                  <c:v>38.783333333333331</c:v>
                </c:pt>
                <c:pt idx="1693">
                  <c:v>36.68888888888889</c:v>
                </c:pt>
                <c:pt idx="1694">
                  <c:v>36.905555555555559</c:v>
                </c:pt>
                <c:pt idx="1695">
                  <c:v>36.516666666666666</c:v>
                </c:pt>
                <c:pt idx="1696">
                  <c:v>49.62222222222222</c:v>
                </c:pt>
                <c:pt idx="1697">
                  <c:v>36.452777777777776</c:v>
                </c:pt>
                <c:pt idx="1698">
                  <c:v>40.786111111111111</c:v>
                </c:pt>
                <c:pt idx="1699">
                  <c:v>45</c:v>
                </c:pt>
                <c:pt idx="1700">
                  <c:v>30.725000000000001</c:v>
                </c:pt>
                <c:pt idx="1701">
                  <c:v>31.922222222222221</c:v>
                </c:pt>
                <c:pt idx="1702">
                  <c:v>40.697222222222223</c:v>
                </c:pt>
                <c:pt idx="1703">
                  <c:v>47.697222222222223</c:v>
                </c:pt>
                <c:pt idx="1704">
                  <c:v>37.458333333333336</c:v>
                </c:pt>
                <c:pt idx="1705">
                  <c:v>38.852777777777774</c:v>
                </c:pt>
                <c:pt idx="1706">
                  <c:v>38.763888888888886</c:v>
                </c:pt>
                <c:pt idx="1707">
                  <c:v>33.588888888888889</c:v>
                </c:pt>
                <c:pt idx="1708">
                  <c:v>34.833333333333336</c:v>
                </c:pt>
                <c:pt idx="1709">
                  <c:v>39.019444444444446</c:v>
                </c:pt>
                <c:pt idx="1710">
                  <c:v>36.87777777777778</c:v>
                </c:pt>
                <c:pt idx="1711">
                  <c:v>33.555555555555557</c:v>
                </c:pt>
                <c:pt idx="1712">
                  <c:v>37.019444444444446</c:v>
                </c:pt>
                <c:pt idx="1713">
                  <c:v>28.502777777777776</c:v>
                </c:pt>
                <c:pt idx="1714">
                  <c:v>33.586111111111109</c:v>
                </c:pt>
                <c:pt idx="1715">
                  <c:v>50.480555555555554</c:v>
                </c:pt>
                <c:pt idx="1716">
                  <c:v>31.777777777777779</c:v>
                </c:pt>
                <c:pt idx="1717">
                  <c:v>30.972222222222221</c:v>
                </c:pt>
                <c:pt idx="1718">
                  <c:v>48.766666666666666</c:v>
                </c:pt>
                <c:pt idx="1719">
                  <c:v>28.569444444444443</c:v>
                </c:pt>
                <c:pt idx="1720">
                  <c:v>22.747222222222224</c:v>
                </c:pt>
                <c:pt idx="1721">
                  <c:v>18.794444444444444</c:v>
                </c:pt>
                <c:pt idx="1722">
                  <c:v>48.572222222222223</c:v>
                </c:pt>
                <c:pt idx="1723">
                  <c:v>35.769444444444446</c:v>
                </c:pt>
                <c:pt idx="1724">
                  <c:v>36.633333333333333</c:v>
                </c:pt>
                <c:pt idx="1725">
                  <c:v>36.716666666666669</c:v>
                </c:pt>
                <c:pt idx="1726">
                  <c:v>36.619444444444447</c:v>
                </c:pt>
                <c:pt idx="1727">
                  <c:v>33.886111111111113</c:v>
                </c:pt>
                <c:pt idx="1728">
                  <c:v>33.536111111111111</c:v>
                </c:pt>
                <c:pt idx="1729">
                  <c:v>32.922222222222224</c:v>
                </c:pt>
                <c:pt idx="1730">
                  <c:v>35.74722222222222</c:v>
                </c:pt>
                <c:pt idx="1731">
                  <c:v>35.924999999999997</c:v>
                </c:pt>
                <c:pt idx="1732">
                  <c:v>35.450000000000003</c:v>
                </c:pt>
                <c:pt idx="1733">
                  <c:v>35.94166666666667</c:v>
                </c:pt>
                <c:pt idx="1734">
                  <c:v>28.005555555555556</c:v>
                </c:pt>
                <c:pt idx="1735">
                  <c:v>23.519444444444446</c:v>
                </c:pt>
                <c:pt idx="1736">
                  <c:v>29.975000000000001</c:v>
                </c:pt>
                <c:pt idx="1737">
                  <c:v>39.62222222222222</c:v>
                </c:pt>
                <c:pt idx="1738">
                  <c:v>19.005555555555556</c:v>
                </c:pt>
                <c:pt idx="1739">
                  <c:v>43.738888888888887</c:v>
                </c:pt>
                <c:pt idx="1740">
                  <c:v>38.644444444444446</c:v>
                </c:pt>
                <c:pt idx="1741">
                  <c:v>31.774999999999999</c:v>
                </c:pt>
                <c:pt idx="1742">
                  <c:v>32.663888888888891</c:v>
                </c:pt>
                <c:pt idx="1743">
                  <c:v>32.794444444444444</c:v>
                </c:pt>
                <c:pt idx="1744">
                  <c:v>38.794444444444444</c:v>
                </c:pt>
                <c:pt idx="1745">
                  <c:v>29.494444444444444</c:v>
                </c:pt>
                <c:pt idx="1746">
                  <c:v>34.730555555555554</c:v>
                </c:pt>
                <c:pt idx="1747">
                  <c:v>35.736111111111114</c:v>
                </c:pt>
                <c:pt idx="1748">
                  <c:v>34.602777777777774</c:v>
                </c:pt>
                <c:pt idx="1749">
                  <c:v>35.555555555555557</c:v>
                </c:pt>
                <c:pt idx="1750">
                  <c:v>23.969444444444445</c:v>
                </c:pt>
                <c:pt idx="1751">
                  <c:v>25.9</c:v>
                </c:pt>
                <c:pt idx="1752">
                  <c:v>44.544444444444444</c:v>
                </c:pt>
                <c:pt idx="1753">
                  <c:v>29.991666666666667</c:v>
                </c:pt>
                <c:pt idx="1754">
                  <c:v>42.75277777777778</c:v>
                </c:pt>
                <c:pt idx="1755">
                  <c:v>25.858333333333334</c:v>
                </c:pt>
                <c:pt idx="1756">
                  <c:v>21.644444444444446</c:v>
                </c:pt>
                <c:pt idx="1757">
                  <c:v>25.511111111111113</c:v>
                </c:pt>
                <c:pt idx="1758">
                  <c:v>36.94166666666667</c:v>
                </c:pt>
                <c:pt idx="1759">
                  <c:v>31.744444444444444</c:v>
                </c:pt>
                <c:pt idx="1760">
                  <c:v>37.444444444444443</c:v>
                </c:pt>
                <c:pt idx="1761">
                  <c:v>34.580555555555556</c:v>
                </c:pt>
                <c:pt idx="1762">
                  <c:v>34.916666666666664</c:v>
                </c:pt>
                <c:pt idx="1763">
                  <c:v>45.99722222222222</c:v>
                </c:pt>
                <c:pt idx="1764">
                  <c:v>34.761111111111113</c:v>
                </c:pt>
                <c:pt idx="1765">
                  <c:v>21.675000000000001</c:v>
                </c:pt>
                <c:pt idx="1766">
                  <c:v>34.955555555555556</c:v>
                </c:pt>
                <c:pt idx="1767">
                  <c:v>49.586111111111109</c:v>
                </c:pt>
                <c:pt idx="1768">
                  <c:v>31.772222222222222</c:v>
                </c:pt>
                <c:pt idx="1769">
                  <c:v>48.95</c:v>
                </c:pt>
                <c:pt idx="1770">
                  <c:v>31.530555555555555</c:v>
                </c:pt>
                <c:pt idx="1771">
                  <c:v>31.791666666666668</c:v>
                </c:pt>
                <c:pt idx="1772">
                  <c:v>29.827777777777779</c:v>
                </c:pt>
                <c:pt idx="1773">
                  <c:v>20.797222222222221</c:v>
                </c:pt>
                <c:pt idx="1774">
                  <c:v>41.638888888888886</c:v>
                </c:pt>
                <c:pt idx="1775">
                  <c:v>29.911111111111111</c:v>
                </c:pt>
                <c:pt idx="1776">
                  <c:v>34.708333333333336</c:v>
                </c:pt>
                <c:pt idx="1777">
                  <c:v>32.527777777777779</c:v>
                </c:pt>
                <c:pt idx="1778">
                  <c:v>33.911111111111111</c:v>
                </c:pt>
                <c:pt idx="1779">
                  <c:v>36.613888888888887</c:v>
                </c:pt>
                <c:pt idx="1780">
                  <c:v>36.458333333333336</c:v>
                </c:pt>
                <c:pt idx="1781">
                  <c:v>25.691666666666666</c:v>
                </c:pt>
                <c:pt idx="1782">
                  <c:v>33.769444444444446</c:v>
                </c:pt>
                <c:pt idx="1783">
                  <c:v>27.447222222222223</c:v>
                </c:pt>
                <c:pt idx="1784">
                  <c:v>22.002777777777776</c:v>
                </c:pt>
                <c:pt idx="1785">
                  <c:v>48.741666666666667</c:v>
                </c:pt>
                <c:pt idx="1786">
                  <c:v>43.486111111111114</c:v>
                </c:pt>
                <c:pt idx="1787">
                  <c:v>27.691666666666666</c:v>
                </c:pt>
                <c:pt idx="1788">
                  <c:v>38.647222222222226</c:v>
                </c:pt>
                <c:pt idx="1789">
                  <c:v>30.744444444444444</c:v>
                </c:pt>
                <c:pt idx="1790">
                  <c:v>22.491666666666667</c:v>
                </c:pt>
                <c:pt idx="1791">
                  <c:v>20.947222222222223</c:v>
                </c:pt>
                <c:pt idx="1792">
                  <c:v>27.519444444444446</c:v>
                </c:pt>
                <c:pt idx="1793">
                  <c:v>41.930555555555557</c:v>
                </c:pt>
                <c:pt idx="1794">
                  <c:v>44.680555555555557</c:v>
                </c:pt>
                <c:pt idx="1795">
                  <c:v>33.477777777777774</c:v>
                </c:pt>
                <c:pt idx="1796">
                  <c:v>35.961111111111109</c:v>
                </c:pt>
                <c:pt idx="1797">
                  <c:v>33.49722222222222</c:v>
                </c:pt>
                <c:pt idx="1798">
                  <c:v>33.852777777777774</c:v>
                </c:pt>
                <c:pt idx="1799">
                  <c:v>35.697222222222223</c:v>
                </c:pt>
                <c:pt idx="1800">
                  <c:v>30.81111111111111</c:v>
                </c:pt>
                <c:pt idx="1801">
                  <c:v>35.544444444444444</c:v>
                </c:pt>
                <c:pt idx="1802">
                  <c:v>35.766666666666666</c:v>
                </c:pt>
                <c:pt idx="1803">
                  <c:v>36.008333333333333</c:v>
                </c:pt>
                <c:pt idx="1804">
                  <c:v>18.538888888888888</c:v>
                </c:pt>
                <c:pt idx="1805">
                  <c:v>31.655555555555555</c:v>
                </c:pt>
                <c:pt idx="1806">
                  <c:v>36.758333333333333</c:v>
                </c:pt>
                <c:pt idx="1807">
                  <c:v>42.93333333333333</c:v>
                </c:pt>
                <c:pt idx="1808">
                  <c:v>28.822222222222223</c:v>
                </c:pt>
                <c:pt idx="1809">
                  <c:v>30.694444444444443</c:v>
                </c:pt>
                <c:pt idx="1810">
                  <c:v>30.663888888888888</c:v>
                </c:pt>
                <c:pt idx="1811">
                  <c:v>41.822222222222223</c:v>
                </c:pt>
                <c:pt idx="1812">
                  <c:v>45.511111111111113</c:v>
                </c:pt>
                <c:pt idx="1813">
                  <c:v>19.961111111111112</c:v>
                </c:pt>
                <c:pt idx="1814">
                  <c:v>32.761111111111113</c:v>
                </c:pt>
                <c:pt idx="1815">
                  <c:v>19.677777777777777</c:v>
                </c:pt>
                <c:pt idx="1816">
                  <c:v>43.638888888888886</c:v>
                </c:pt>
                <c:pt idx="1817">
                  <c:v>32.902777777777779</c:v>
                </c:pt>
                <c:pt idx="1818">
                  <c:v>32.700000000000003</c:v>
                </c:pt>
                <c:pt idx="1819">
                  <c:v>32.841666666666669</c:v>
                </c:pt>
                <c:pt idx="1820">
                  <c:v>26.619444444444444</c:v>
                </c:pt>
                <c:pt idx="1821">
                  <c:v>37.961111111111109</c:v>
                </c:pt>
                <c:pt idx="1822">
                  <c:v>24.941666666666666</c:v>
                </c:pt>
                <c:pt idx="1823">
                  <c:v>22.933333333333334</c:v>
                </c:pt>
                <c:pt idx="1824">
                  <c:v>33.722222222222221</c:v>
                </c:pt>
                <c:pt idx="1825">
                  <c:v>26.452777777777779</c:v>
                </c:pt>
                <c:pt idx="1826">
                  <c:v>32.716666666666669</c:v>
                </c:pt>
                <c:pt idx="1827">
                  <c:v>18.461111111111112</c:v>
                </c:pt>
                <c:pt idx="1828">
                  <c:v>32.55833333333333</c:v>
                </c:pt>
                <c:pt idx="1829">
                  <c:v>34.986111111111114</c:v>
                </c:pt>
                <c:pt idx="1830">
                  <c:v>29.941666666666666</c:v>
                </c:pt>
                <c:pt idx="1831">
                  <c:v>30.819444444444443</c:v>
                </c:pt>
                <c:pt idx="1832">
                  <c:v>34.463888888888889</c:v>
                </c:pt>
                <c:pt idx="1833">
                  <c:v>35.508333333333333</c:v>
                </c:pt>
                <c:pt idx="1834">
                  <c:v>19.683333333333334</c:v>
                </c:pt>
                <c:pt idx="1835">
                  <c:v>42.977777777777774</c:v>
                </c:pt>
                <c:pt idx="1836">
                  <c:v>40.697222222222223</c:v>
                </c:pt>
                <c:pt idx="1837">
                  <c:v>25.652777777777779</c:v>
                </c:pt>
                <c:pt idx="1838">
                  <c:v>34.950000000000003</c:v>
                </c:pt>
                <c:pt idx="1839">
                  <c:v>30.905555555555555</c:v>
                </c:pt>
                <c:pt idx="1840">
                  <c:v>18.888888888888889</c:v>
                </c:pt>
                <c:pt idx="1841">
                  <c:v>23.55</c:v>
                </c:pt>
                <c:pt idx="1842">
                  <c:v>31.927777777777777</c:v>
                </c:pt>
                <c:pt idx="1843">
                  <c:v>32.897222222222226</c:v>
                </c:pt>
                <c:pt idx="1844">
                  <c:v>32.833333333333336</c:v>
                </c:pt>
                <c:pt idx="1845">
                  <c:v>28.944444444444443</c:v>
                </c:pt>
                <c:pt idx="1846">
                  <c:v>31.763888888888889</c:v>
                </c:pt>
                <c:pt idx="1847">
                  <c:v>28.622222222222224</c:v>
                </c:pt>
                <c:pt idx="1848">
                  <c:v>28.666666666666668</c:v>
                </c:pt>
                <c:pt idx="1849">
                  <c:v>29.458333333333332</c:v>
                </c:pt>
                <c:pt idx="1850">
                  <c:v>29.761111111111113</c:v>
                </c:pt>
                <c:pt idx="1851">
                  <c:v>28.441666666666666</c:v>
                </c:pt>
                <c:pt idx="1852">
                  <c:v>30.81388888888889</c:v>
                </c:pt>
                <c:pt idx="1853">
                  <c:v>34.727777777777774</c:v>
                </c:pt>
                <c:pt idx="1854">
                  <c:v>36.902777777777779</c:v>
                </c:pt>
                <c:pt idx="1855">
                  <c:v>36.825000000000003</c:v>
                </c:pt>
                <c:pt idx="1856">
                  <c:v>34.888888888888886</c:v>
                </c:pt>
                <c:pt idx="1857">
                  <c:v>40.94166666666667</c:v>
                </c:pt>
                <c:pt idx="1858">
                  <c:v>25.524999999999999</c:v>
                </c:pt>
                <c:pt idx="1859">
                  <c:v>32.777777777777779</c:v>
                </c:pt>
                <c:pt idx="1860">
                  <c:v>31.736111111111111</c:v>
                </c:pt>
                <c:pt idx="1861">
                  <c:v>28.602777777777778</c:v>
                </c:pt>
                <c:pt idx="1862">
                  <c:v>32.019444444444446</c:v>
                </c:pt>
                <c:pt idx="1863">
                  <c:v>28.616666666666667</c:v>
                </c:pt>
                <c:pt idx="1864">
                  <c:v>28.6</c:v>
                </c:pt>
                <c:pt idx="1865">
                  <c:v>34.469444444444441</c:v>
                </c:pt>
                <c:pt idx="1866">
                  <c:v>22.536111111111111</c:v>
                </c:pt>
                <c:pt idx="1867">
                  <c:v>20</c:v>
                </c:pt>
                <c:pt idx="1868">
                  <c:v>30.972222222222221</c:v>
                </c:pt>
                <c:pt idx="1869">
                  <c:v>39.549999999999997</c:v>
                </c:pt>
                <c:pt idx="1870">
                  <c:v>27.65</c:v>
                </c:pt>
                <c:pt idx="1871">
                  <c:v>40.977777777777774</c:v>
                </c:pt>
                <c:pt idx="1872">
                  <c:v>31.519444444444446</c:v>
                </c:pt>
                <c:pt idx="1873">
                  <c:v>31.597222222222221</c:v>
                </c:pt>
                <c:pt idx="1874">
                  <c:v>30.947222222222223</c:v>
                </c:pt>
                <c:pt idx="1875">
                  <c:v>24.483333333333334</c:v>
                </c:pt>
                <c:pt idx="1876">
                  <c:v>25.755555555555556</c:v>
                </c:pt>
                <c:pt idx="1877">
                  <c:v>27.680555555555557</c:v>
                </c:pt>
                <c:pt idx="1878">
                  <c:v>33.952777777777776</c:v>
                </c:pt>
                <c:pt idx="1879">
                  <c:v>38.727777777777774</c:v>
                </c:pt>
                <c:pt idx="1880">
                  <c:v>24.533333333333335</c:v>
                </c:pt>
                <c:pt idx="1881">
                  <c:v>30.844444444444445</c:v>
                </c:pt>
                <c:pt idx="1882">
                  <c:v>30.944444444444443</c:v>
                </c:pt>
                <c:pt idx="1883">
                  <c:v>30.972222222222221</c:v>
                </c:pt>
                <c:pt idx="1884">
                  <c:v>31.838888888888889</c:v>
                </c:pt>
                <c:pt idx="1885">
                  <c:v>28.797222222222221</c:v>
                </c:pt>
                <c:pt idx="1886">
                  <c:v>32.483333333333334</c:v>
                </c:pt>
                <c:pt idx="1887">
                  <c:v>32.519444444444446</c:v>
                </c:pt>
                <c:pt idx="1888">
                  <c:v>20.638888888888889</c:v>
                </c:pt>
                <c:pt idx="1889">
                  <c:v>39.727777777777774</c:v>
                </c:pt>
                <c:pt idx="1890">
                  <c:v>27.733333333333334</c:v>
                </c:pt>
                <c:pt idx="1891">
                  <c:v>29.819444444444443</c:v>
                </c:pt>
                <c:pt idx="1892">
                  <c:v>34.522222222222226</c:v>
                </c:pt>
                <c:pt idx="1893">
                  <c:v>29.45</c:v>
                </c:pt>
                <c:pt idx="1894">
                  <c:v>39.577777777777776</c:v>
                </c:pt>
                <c:pt idx="1895">
                  <c:v>38.919444444444444</c:v>
                </c:pt>
                <c:pt idx="1896">
                  <c:v>30.658333333333335</c:v>
                </c:pt>
                <c:pt idx="1897">
                  <c:v>22.736111111111111</c:v>
                </c:pt>
                <c:pt idx="1898">
                  <c:v>33.911111111111111</c:v>
                </c:pt>
                <c:pt idx="1899">
                  <c:v>32.602777777777774</c:v>
                </c:pt>
                <c:pt idx="1900">
                  <c:v>32.544444444444444</c:v>
                </c:pt>
                <c:pt idx="1901">
                  <c:v>26.75</c:v>
                </c:pt>
                <c:pt idx="1902">
                  <c:v>26.808333333333334</c:v>
                </c:pt>
                <c:pt idx="1903">
                  <c:v>32.858333333333334</c:v>
                </c:pt>
                <c:pt idx="1904">
                  <c:v>27.908333333333335</c:v>
                </c:pt>
                <c:pt idx="1905">
                  <c:v>23.911111111111111</c:v>
                </c:pt>
                <c:pt idx="1906">
                  <c:v>29.574999999999999</c:v>
                </c:pt>
                <c:pt idx="1907">
                  <c:v>29.691666666666666</c:v>
                </c:pt>
                <c:pt idx="1908">
                  <c:v>34.62222222222222</c:v>
                </c:pt>
                <c:pt idx="1909">
                  <c:v>20.980555555555554</c:v>
                </c:pt>
                <c:pt idx="1910">
                  <c:v>22.911111111111111</c:v>
                </c:pt>
                <c:pt idx="1911">
                  <c:v>37.924999999999997</c:v>
                </c:pt>
                <c:pt idx="1912">
                  <c:v>25.538888888888888</c:v>
                </c:pt>
                <c:pt idx="1913">
                  <c:v>41.780555555555559</c:v>
                </c:pt>
                <c:pt idx="1914">
                  <c:v>29.733333333333334</c:v>
                </c:pt>
                <c:pt idx="1915">
                  <c:v>18.902777777777779</c:v>
                </c:pt>
                <c:pt idx="1916">
                  <c:v>26.625</c:v>
                </c:pt>
                <c:pt idx="1917">
                  <c:v>31.869444444444444</c:v>
                </c:pt>
                <c:pt idx="1918">
                  <c:v>32.955555555555556</c:v>
                </c:pt>
                <c:pt idx="1919">
                  <c:v>21.638888888888889</c:v>
                </c:pt>
                <c:pt idx="1920">
                  <c:v>22.005555555555556</c:v>
                </c:pt>
                <c:pt idx="1921">
                  <c:v>31.802777777777777</c:v>
                </c:pt>
                <c:pt idx="1922">
                  <c:v>28.822222222222223</c:v>
                </c:pt>
                <c:pt idx="1923">
                  <c:v>41.69166666666667</c:v>
                </c:pt>
                <c:pt idx="1924">
                  <c:v>23.955555555555556</c:v>
                </c:pt>
                <c:pt idx="1925">
                  <c:v>34.777777777777779</c:v>
                </c:pt>
                <c:pt idx="1926">
                  <c:v>41.486111111111114</c:v>
                </c:pt>
                <c:pt idx="1927">
                  <c:v>35.62222222222222</c:v>
                </c:pt>
                <c:pt idx="1928">
                  <c:v>28.547222222222221</c:v>
                </c:pt>
                <c:pt idx="1929">
                  <c:v>31.622222222222224</c:v>
                </c:pt>
                <c:pt idx="1930">
                  <c:v>31.786111111111111</c:v>
                </c:pt>
                <c:pt idx="1931">
                  <c:v>31.611111111111111</c:v>
                </c:pt>
                <c:pt idx="1932">
                  <c:v>36.74722222222222</c:v>
                </c:pt>
                <c:pt idx="1933">
                  <c:v>29.961111111111112</c:v>
                </c:pt>
                <c:pt idx="1934">
                  <c:v>28.794444444444444</c:v>
                </c:pt>
                <c:pt idx="1935">
                  <c:v>36.519444444444446</c:v>
                </c:pt>
                <c:pt idx="1936">
                  <c:v>18.591666666666665</c:v>
                </c:pt>
                <c:pt idx="1937">
                  <c:v>33.516666666666666</c:v>
                </c:pt>
                <c:pt idx="1938">
                  <c:v>34.805555555555557</c:v>
                </c:pt>
                <c:pt idx="1939">
                  <c:v>27.630555555555556</c:v>
                </c:pt>
                <c:pt idx="1940">
                  <c:v>41.483333333333334</c:v>
                </c:pt>
                <c:pt idx="1941">
                  <c:v>19.911111111111111</c:v>
                </c:pt>
                <c:pt idx="1942">
                  <c:v>38.922222222222224</c:v>
                </c:pt>
                <c:pt idx="1943">
                  <c:v>30.733333333333334</c:v>
                </c:pt>
                <c:pt idx="1944">
                  <c:v>32.583333333333336</c:v>
                </c:pt>
                <c:pt idx="1945">
                  <c:v>30.558333333333334</c:v>
                </c:pt>
                <c:pt idx="1946">
                  <c:v>37.983333333333334</c:v>
                </c:pt>
                <c:pt idx="1947">
                  <c:v>32.658333333333331</c:v>
                </c:pt>
                <c:pt idx="1948">
                  <c:v>34.594444444444441</c:v>
                </c:pt>
                <c:pt idx="1949">
                  <c:v>23.822222222222223</c:v>
                </c:pt>
                <c:pt idx="1950">
                  <c:v>25.594444444444445</c:v>
                </c:pt>
                <c:pt idx="1951">
                  <c:v>24.005555555555556</c:v>
                </c:pt>
                <c:pt idx="1952">
                  <c:v>36.447222222222223</c:v>
                </c:pt>
                <c:pt idx="1953">
                  <c:v>21.574999999999999</c:v>
                </c:pt>
                <c:pt idx="1954">
                  <c:v>27.791666666666668</c:v>
                </c:pt>
                <c:pt idx="1955">
                  <c:v>34.805555555555557</c:v>
                </c:pt>
                <c:pt idx="1956">
                  <c:v>41.661111111111111</c:v>
                </c:pt>
                <c:pt idx="1957">
                  <c:v>27.977777777777778</c:v>
                </c:pt>
                <c:pt idx="1958">
                  <c:v>27.663888888888888</c:v>
                </c:pt>
                <c:pt idx="1959">
                  <c:v>28.705555555555556</c:v>
                </c:pt>
                <c:pt idx="1960">
                  <c:v>30.461111111111112</c:v>
                </c:pt>
                <c:pt idx="1961">
                  <c:v>34.647222222222226</c:v>
                </c:pt>
                <c:pt idx="1962">
                  <c:v>19.788888888888888</c:v>
                </c:pt>
                <c:pt idx="1963">
                  <c:v>24.727777777777778</c:v>
                </c:pt>
                <c:pt idx="1964">
                  <c:v>23.711111111111112</c:v>
                </c:pt>
                <c:pt idx="1965">
                  <c:v>26.722222222222221</c:v>
                </c:pt>
                <c:pt idx="1966">
                  <c:v>26.719444444444445</c:v>
                </c:pt>
                <c:pt idx="1967">
                  <c:v>18.95</c:v>
                </c:pt>
                <c:pt idx="1968">
                  <c:v>29.655555555555555</c:v>
                </c:pt>
                <c:pt idx="1969">
                  <c:v>19.858333333333334</c:v>
                </c:pt>
                <c:pt idx="1970">
                  <c:v>35.733333333333334</c:v>
                </c:pt>
                <c:pt idx="1971">
                  <c:v>22.966666666666665</c:v>
                </c:pt>
                <c:pt idx="1972">
                  <c:v>36.780555555555559</c:v>
                </c:pt>
                <c:pt idx="1973">
                  <c:v>21.45</c:v>
                </c:pt>
                <c:pt idx="1974">
                  <c:v>26.469444444444445</c:v>
                </c:pt>
                <c:pt idx="1975">
                  <c:v>18.894444444444446</c:v>
                </c:pt>
                <c:pt idx="1976">
                  <c:v>26.613888888888887</c:v>
                </c:pt>
                <c:pt idx="1977">
                  <c:v>26.827777777777779</c:v>
                </c:pt>
                <c:pt idx="1978">
                  <c:v>26.569444444444443</c:v>
                </c:pt>
                <c:pt idx="1979">
                  <c:v>26.483333333333334</c:v>
                </c:pt>
                <c:pt idx="1980">
                  <c:v>29.669444444444444</c:v>
                </c:pt>
                <c:pt idx="1981">
                  <c:v>27.958333333333332</c:v>
                </c:pt>
                <c:pt idx="1982">
                  <c:v>29.611111111111111</c:v>
                </c:pt>
                <c:pt idx="1983">
                  <c:v>31.769444444444446</c:v>
                </c:pt>
                <c:pt idx="1984">
                  <c:v>25.966666666666665</c:v>
                </c:pt>
                <c:pt idx="1985">
                  <c:v>19.555555555555557</c:v>
                </c:pt>
                <c:pt idx="1986">
                  <c:v>19.508333333333333</c:v>
                </c:pt>
                <c:pt idx="1987">
                  <c:v>26.558333333333334</c:v>
                </c:pt>
                <c:pt idx="1988">
                  <c:v>19.930555555555557</c:v>
                </c:pt>
                <c:pt idx="1989">
                  <c:v>21.672222222222221</c:v>
                </c:pt>
                <c:pt idx="1990">
                  <c:v>28.93611111111111</c:v>
                </c:pt>
                <c:pt idx="1991">
                  <c:v>28.516666666666666</c:v>
                </c:pt>
                <c:pt idx="1992">
                  <c:v>31.569444444444443</c:v>
                </c:pt>
                <c:pt idx="1993">
                  <c:v>25.766666666666666</c:v>
                </c:pt>
                <c:pt idx="1994">
                  <c:v>25.85</c:v>
                </c:pt>
                <c:pt idx="1995">
                  <c:v>25.922222222222221</c:v>
                </c:pt>
                <c:pt idx="1996">
                  <c:v>25.461111111111112</c:v>
                </c:pt>
                <c:pt idx="1997">
                  <c:v>25.925000000000001</c:v>
                </c:pt>
                <c:pt idx="1998">
                  <c:v>26.658333333333335</c:v>
                </c:pt>
                <c:pt idx="1999">
                  <c:v>21.766666666666666</c:v>
                </c:pt>
                <c:pt idx="2000">
                  <c:v>22.708333333333332</c:v>
                </c:pt>
                <c:pt idx="2001">
                  <c:v>26.930555555555557</c:v>
                </c:pt>
                <c:pt idx="2002">
                  <c:v>26.816666666666666</c:v>
                </c:pt>
                <c:pt idx="2003">
                  <c:v>28.922222222222221</c:v>
                </c:pt>
                <c:pt idx="2004">
                  <c:v>28.619444444444444</c:v>
                </c:pt>
                <c:pt idx="2005">
                  <c:v>21.774999999999999</c:v>
                </c:pt>
                <c:pt idx="2006">
                  <c:v>29.702777777777779</c:v>
                </c:pt>
                <c:pt idx="2007">
                  <c:v>28.911111111111111</c:v>
                </c:pt>
                <c:pt idx="2008">
                  <c:v>23.952777777777779</c:v>
                </c:pt>
                <c:pt idx="2009">
                  <c:v>35.852777777777774</c:v>
                </c:pt>
                <c:pt idx="2010">
                  <c:v>21.652777777777779</c:v>
                </c:pt>
                <c:pt idx="2011">
                  <c:v>27.744444444444444</c:v>
                </c:pt>
                <c:pt idx="2012">
                  <c:v>33.68611111111111</c:v>
                </c:pt>
                <c:pt idx="2013">
                  <c:v>28.7</c:v>
                </c:pt>
                <c:pt idx="2014">
                  <c:v>20.963888888888889</c:v>
                </c:pt>
                <c:pt idx="2015">
                  <c:v>25.461111111111112</c:v>
                </c:pt>
                <c:pt idx="2016">
                  <c:v>24.830555555555556</c:v>
                </c:pt>
                <c:pt idx="2017">
                  <c:v>24.730555555555554</c:v>
                </c:pt>
                <c:pt idx="2018">
                  <c:v>25.469444444444445</c:v>
                </c:pt>
                <c:pt idx="2019">
                  <c:v>34.694444444444443</c:v>
                </c:pt>
                <c:pt idx="2020">
                  <c:v>20.480555555555554</c:v>
                </c:pt>
                <c:pt idx="2021">
                  <c:v>31.55</c:v>
                </c:pt>
                <c:pt idx="2022">
                  <c:v>35.972222222222221</c:v>
                </c:pt>
                <c:pt idx="2023">
                  <c:v>27.705555555555556</c:v>
                </c:pt>
                <c:pt idx="2024">
                  <c:v>20.68888888888889</c:v>
                </c:pt>
                <c:pt idx="2025">
                  <c:v>26.93888888888889</c:v>
                </c:pt>
                <c:pt idx="2026">
                  <c:v>20.008333333333333</c:v>
                </c:pt>
                <c:pt idx="2027">
                  <c:v>26.986111111111111</c:v>
                </c:pt>
                <c:pt idx="2028">
                  <c:v>26.622222222222224</c:v>
                </c:pt>
                <c:pt idx="2029">
                  <c:v>23.602777777777778</c:v>
                </c:pt>
                <c:pt idx="2030">
                  <c:v>22.9</c:v>
                </c:pt>
                <c:pt idx="2031">
                  <c:v>26.963888888888889</c:v>
                </c:pt>
                <c:pt idx="2032">
                  <c:v>29.822222222222223</c:v>
                </c:pt>
                <c:pt idx="2033">
                  <c:v>29.602777777777778</c:v>
                </c:pt>
                <c:pt idx="2034">
                  <c:v>24.761111111111113</c:v>
                </c:pt>
                <c:pt idx="2035">
                  <c:v>24.975000000000001</c:v>
                </c:pt>
                <c:pt idx="2036">
                  <c:v>24.56388888888889</c:v>
                </c:pt>
                <c:pt idx="2037">
                  <c:v>22.68611111111111</c:v>
                </c:pt>
                <c:pt idx="2038">
                  <c:v>19.708333333333332</c:v>
                </c:pt>
                <c:pt idx="2039">
                  <c:v>18.844444444444445</c:v>
                </c:pt>
                <c:pt idx="2040">
                  <c:v>23.455555555555556</c:v>
                </c:pt>
                <c:pt idx="2041">
                  <c:v>23.774999999999999</c:v>
                </c:pt>
                <c:pt idx="2042">
                  <c:v>18.566666666666666</c:v>
                </c:pt>
                <c:pt idx="2043">
                  <c:v>25.827777777777779</c:v>
                </c:pt>
                <c:pt idx="2044">
                  <c:v>22.658333333333335</c:v>
                </c:pt>
                <c:pt idx="2045">
                  <c:v>22.680555555555557</c:v>
                </c:pt>
                <c:pt idx="2046">
                  <c:v>22.475000000000001</c:v>
                </c:pt>
                <c:pt idx="2047">
                  <c:v>19.513888888888889</c:v>
                </c:pt>
                <c:pt idx="2048">
                  <c:v>25.672222222222221</c:v>
                </c:pt>
                <c:pt idx="2049">
                  <c:v>34.799999999999997</c:v>
                </c:pt>
                <c:pt idx="2050">
                  <c:v>25.605555555555554</c:v>
                </c:pt>
                <c:pt idx="2051">
                  <c:v>19.838888888888889</c:v>
                </c:pt>
                <c:pt idx="2052">
                  <c:v>19.519444444444446</c:v>
                </c:pt>
                <c:pt idx="2053">
                  <c:v>19.547222222222221</c:v>
                </c:pt>
                <c:pt idx="2054">
                  <c:v>19.891666666666666</c:v>
                </c:pt>
                <c:pt idx="2055">
                  <c:v>26.986111111111111</c:v>
                </c:pt>
                <c:pt idx="2056">
                  <c:v>23.991666666666667</c:v>
                </c:pt>
                <c:pt idx="2057">
                  <c:v>28.683333333333334</c:v>
                </c:pt>
                <c:pt idx="2058">
                  <c:v>28.725000000000001</c:v>
                </c:pt>
                <c:pt idx="2059">
                  <c:v>26.841666666666665</c:v>
                </c:pt>
                <c:pt idx="2060">
                  <c:v>22.497222222222224</c:v>
                </c:pt>
                <c:pt idx="2061">
                  <c:v>22.955555555555556</c:v>
                </c:pt>
                <c:pt idx="2062">
                  <c:v>25.783333333333335</c:v>
                </c:pt>
                <c:pt idx="2063">
                  <c:v>21.783333333333335</c:v>
                </c:pt>
                <c:pt idx="2064">
                  <c:v>21.861111111111111</c:v>
                </c:pt>
                <c:pt idx="2065">
                  <c:v>21.647222222222222</c:v>
                </c:pt>
                <c:pt idx="2066">
                  <c:v>20.883333333333333</c:v>
                </c:pt>
                <c:pt idx="2067">
                  <c:v>20.658333333333335</c:v>
                </c:pt>
                <c:pt idx="2068">
                  <c:v>31.558333333333334</c:v>
                </c:pt>
                <c:pt idx="2069">
                  <c:v>32.68611111111111</c:v>
                </c:pt>
                <c:pt idx="2070">
                  <c:v>25.861111111111111</c:v>
                </c:pt>
                <c:pt idx="2071">
                  <c:v>22.786111111111111</c:v>
                </c:pt>
                <c:pt idx="2072">
                  <c:v>25.6</c:v>
                </c:pt>
                <c:pt idx="2073">
                  <c:v>31.841666666666665</c:v>
                </c:pt>
                <c:pt idx="2074">
                  <c:v>18.755555555555556</c:v>
                </c:pt>
                <c:pt idx="2075">
                  <c:v>27.647222222222222</c:v>
                </c:pt>
                <c:pt idx="2076">
                  <c:v>27.913888888888888</c:v>
                </c:pt>
                <c:pt idx="2077">
                  <c:v>27.65</c:v>
                </c:pt>
                <c:pt idx="2078">
                  <c:v>27.588888888888889</c:v>
                </c:pt>
                <c:pt idx="2079">
                  <c:v>24.966666666666665</c:v>
                </c:pt>
                <c:pt idx="2080">
                  <c:v>24.933333333333334</c:v>
                </c:pt>
                <c:pt idx="2081">
                  <c:v>24.808333333333334</c:v>
                </c:pt>
                <c:pt idx="2082">
                  <c:v>20.908333333333335</c:v>
                </c:pt>
                <c:pt idx="2083">
                  <c:v>24.552777777777777</c:v>
                </c:pt>
                <c:pt idx="2084">
                  <c:v>20.858333333333334</c:v>
                </c:pt>
                <c:pt idx="2085">
                  <c:v>23.547222222222221</c:v>
                </c:pt>
                <c:pt idx="2086">
                  <c:v>23.572222222222223</c:v>
                </c:pt>
                <c:pt idx="2087">
                  <c:v>22.013888888888889</c:v>
                </c:pt>
                <c:pt idx="2088">
                  <c:v>23.827777777777779</c:v>
                </c:pt>
                <c:pt idx="2089">
                  <c:v>23.475000000000001</c:v>
                </c:pt>
                <c:pt idx="2090">
                  <c:v>34.488888888888887</c:v>
                </c:pt>
                <c:pt idx="2091">
                  <c:v>20.591666666666665</c:v>
                </c:pt>
                <c:pt idx="2092">
                  <c:v>24.630555555555556</c:v>
                </c:pt>
                <c:pt idx="2093">
                  <c:v>19.555555555555557</c:v>
                </c:pt>
                <c:pt idx="2094">
                  <c:v>26.475000000000001</c:v>
                </c:pt>
                <c:pt idx="2095">
                  <c:v>18.755555555555556</c:v>
                </c:pt>
                <c:pt idx="2096">
                  <c:v>26.527777777777779</c:v>
                </c:pt>
                <c:pt idx="2097">
                  <c:v>33.674999999999997</c:v>
                </c:pt>
                <c:pt idx="2098">
                  <c:v>31.977777777777778</c:v>
                </c:pt>
                <c:pt idx="2099">
                  <c:v>20.572222222222223</c:v>
                </c:pt>
                <c:pt idx="2100">
                  <c:v>20.897222222222222</c:v>
                </c:pt>
                <c:pt idx="2101">
                  <c:v>22.491666666666667</c:v>
                </c:pt>
                <c:pt idx="2102">
                  <c:v>22.93888888888889</c:v>
                </c:pt>
                <c:pt idx="2103">
                  <c:v>19.494444444444444</c:v>
                </c:pt>
                <c:pt idx="2104">
                  <c:v>18.488888888888887</c:v>
                </c:pt>
                <c:pt idx="2105">
                  <c:v>18.702777777777779</c:v>
                </c:pt>
                <c:pt idx="2106">
                  <c:v>18.986111111111111</c:v>
                </c:pt>
                <c:pt idx="2107">
                  <c:v>28.558333333333334</c:v>
                </c:pt>
                <c:pt idx="2108">
                  <c:v>18.863888888888887</c:v>
                </c:pt>
                <c:pt idx="2109">
                  <c:v>18.838888888888889</c:v>
                </c:pt>
                <c:pt idx="2110">
                  <c:v>18.569444444444443</c:v>
                </c:pt>
                <c:pt idx="2111">
                  <c:v>18.611111111111111</c:v>
                </c:pt>
                <c:pt idx="2112">
                  <c:v>18.838888888888889</c:v>
                </c:pt>
                <c:pt idx="2113">
                  <c:v>18.863888888888887</c:v>
                </c:pt>
                <c:pt idx="2114">
                  <c:v>18.738888888888887</c:v>
                </c:pt>
                <c:pt idx="2115">
                  <c:v>18.763888888888889</c:v>
                </c:pt>
                <c:pt idx="2116">
                  <c:v>18.502777777777776</c:v>
                </c:pt>
                <c:pt idx="2117">
                  <c:v>31.477777777777778</c:v>
                </c:pt>
                <c:pt idx="2118">
                  <c:v>28.697222222222223</c:v>
                </c:pt>
                <c:pt idx="2119">
                  <c:v>22.791666666666668</c:v>
                </c:pt>
                <c:pt idx="2120">
                  <c:v>22.494444444444444</c:v>
                </c:pt>
                <c:pt idx="2121">
                  <c:v>22.524999999999999</c:v>
                </c:pt>
                <c:pt idx="2122">
                  <c:v>22.627777777777776</c:v>
                </c:pt>
                <c:pt idx="2123">
                  <c:v>22.447222222222223</c:v>
                </c:pt>
                <c:pt idx="2124">
                  <c:v>18.677777777777777</c:v>
                </c:pt>
                <c:pt idx="2125">
                  <c:v>19.802777777777777</c:v>
                </c:pt>
                <c:pt idx="2126">
                  <c:v>25.763888888888889</c:v>
                </c:pt>
                <c:pt idx="2127">
                  <c:v>19.7</c:v>
                </c:pt>
                <c:pt idx="2128">
                  <c:v>19.769444444444446</c:v>
                </c:pt>
                <c:pt idx="2129">
                  <c:v>19.461111111111112</c:v>
                </c:pt>
                <c:pt idx="2130">
                  <c:v>19.772222222222222</c:v>
                </c:pt>
                <c:pt idx="2131">
                  <c:v>18.594444444444445</c:v>
                </c:pt>
                <c:pt idx="2132">
                  <c:v>19.68888888888889</c:v>
                </c:pt>
                <c:pt idx="2133">
                  <c:v>33.880555555555553</c:v>
                </c:pt>
                <c:pt idx="2134">
                  <c:v>21.527777777777779</c:v>
                </c:pt>
                <c:pt idx="2135">
                  <c:v>21.961111111111112</c:v>
                </c:pt>
                <c:pt idx="2136">
                  <c:v>21.816666666666666</c:v>
                </c:pt>
                <c:pt idx="2137">
                  <c:v>18.988888888888887</c:v>
                </c:pt>
                <c:pt idx="2138">
                  <c:v>22.866666666666667</c:v>
                </c:pt>
                <c:pt idx="2139">
                  <c:v>22.766666666666666</c:v>
                </c:pt>
                <c:pt idx="2140">
                  <c:v>21.844444444444445</c:v>
                </c:pt>
                <c:pt idx="2141">
                  <c:v>21.755555555555556</c:v>
                </c:pt>
                <c:pt idx="2142">
                  <c:v>21.93611111111111</c:v>
                </c:pt>
                <c:pt idx="2143">
                  <c:v>21.816666666666666</c:v>
                </c:pt>
                <c:pt idx="2144">
                  <c:v>24.733333333333334</c:v>
                </c:pt>
                <c:pt idx="2145">
                  <c:v>20.691666666666666</c:v>
                </c:pt>
                <c:pt idx="2146">
                  <c:v>24.441666666666666</c:v>
                </c:pt>
                <c:pt idx="2147">
                  <c:v>20.894444444444446</c:v>
                </c:pt>
                <c:pt idx="2148">
                  <c:v>24.691666666666666</c:v>
                </c:pt>
                <c:pt idx="2149">
                  <c:v>24.675000000000001</c:v>
                </c:pt>
                <c:pt idx="2150">
                  <c:v>24.694444444444443</c:v>
                </c:pt>
                <c:pt idx="2151">
                  <c:v>20.858333333333334</c:v>
                </c:pt>
                <c:pt idx="2152">
                  <c:v>20.752777777777776</c:v>
                </c:pt>
                <c:pt idx="2153">
                  <c:v>21.497222222222224</c:v>
                </c:pt>
                <c:pt idx="2154">
                  <c:v>21.847222222222221</c:v>
                </c:pt>
                <c:pt idx="2155">
                  <c:v>28.672222222222221</c:v>
                </c:pt>
                <c:pt idx="2156">
                  <c:v>21.827777777777779</c:v>
                </c:pt>
                <c:pt idx="2157">
                  <c:v>20.797222222222221</c:v>
                </c:pt>
                <c:pt idx="2158">
                  <c:v>20.774999999999999</c:v>
                </c:pt>
                <c:pt idx="2159">
                  <c:v>20.608333333333334</c:v>
                </c:pt>
                <c:pt idx="2160">
                  <c:v>20.711111111111112</c:v>
                </c:pt>
                <c:pt idx="2161">
                  <c:v>26.933333333333334</c:v>
                </c:pt>
                <c:pt idx="2162">
                  <c:v>18.447222222222223</c:v>
                </c:pt>
                <c:pt idx="2163">
                  <c:v>28.505555555555556</c:v>
                </c:pt>
                <c:pt idx="2164">
                  <c:v>19.883333333333333</c:v>
                </c:pt>
                <c:pt idx="2165">
                  <c:v>23.488888888888887</c:v>
                </c:pt>
                <c:pt idx="2166">
                  <c:v>19.844444444444445</c:v>
                </c:pt>
                <c:pt idx="2167">
                  <c:v>19.824999999999999</c:v>
                </c:pt>
                <c:pt idx="2168">
                  <c:v>23.68611111111111</c:v>
                </c:pt>
                <c:pt idx="2169">
                  <c:v>23.558333333333334</c:v>
                </c:pt>
                <c:pt idx="2170">
                  <c:v>18.802777777777777</c:v>
                </c:pt>
                <c:pt idx="2171">
                  <c:v>23.702777777777779</c:v>
                </c:pt>
                <c:pt idx="2172">
                  <c:v>20.486111111111111</c:v>
                </c:pt>
                <c:pt idx="2173">
                  <c:v>19.552777777777777</c:v>
                </c:pt>
                <c:pt idx="2174">
                  <c:v>24.669444444444444</c:v>
                </c:pt>
                <c:pt idx="2175">
                  <c:v>19.7</c:v>
                </c:pt>
                <c:pt idx="2176">
                  <c:v>19.861111111111111</c:v>
                </c:pt>
                <c:pt idx="2177">
                  <c:v>19.869444444444444</c:v>
                </c:pt>
                <c:pt idx="2178">
                  <c:v>19.566666666666666</c:v>
                </c:pt>
                <c:pt idx="2179">
                  <c:v>19.580555555555556</c:v>
                </c:pt>
                <c:pt idx="2180">
                  <c:v>19.769444444444446</c:v>
                </c:pt>
                <c:pt idx="2181">
                  <c:v>19.547222222222221</c:v>
                </c:pt>
                <c:pt idx="2182">
                  <c:v>18.747222222222224</c:v>
                </c:pt>
                <c:pt idx="2183">
                  <c:v>18.630555555555556</c:v>
                </c:pt>
                <c:pt idx="2184">
                  <c:v>18.741666666666667</c:v>
                </c:pt>
                <c:pt idx="2185">
                  <c:v>18.994444444444444</c:v>
                </c:pt>
                <c:pt idx="2186">
                  <c:v>18.713888888888889</c:v>
                </c:pt>
                <c:pt idx="2187">
                  <c:v>18.719444444444445</c:v>
                </c:pt>
                <c:pt idx="2188">
                  <c:v>18.488888888888887</c:v>
                </c:pt>
                <c:pt idx="2189">
                  <c:v>18.641666666666666</c:v>
                </c:pt>
                <c:pt idx="2190">
                  <c:v>18.505555555555556</c:v>
                </c:pt>
                <c:pt idx="2191">
                  <c:v>18.483333333333334</c:v>
                </c:pt>
                <c:pt idx="2192">
                  <c:v>18.586111111111112</c:v>
                </c:pt>
                <c:pt idx="2193">
                  <c:v>18.494444444444444</c:v>
                </c:pt>
                <c:pt idx="2194">
                  <c:v>18.558333333333334</c:v>
                </c:pt>
                <c:pt idx="2195">
                  <c:v>22.630555555555556</c:v>
                </c:pt>
                <c:pt idx="2196">
                  <c:v>22.994444444444444</c:v>
                </c:pt>
                <c:pt idx="2197">
                  <c:v>22.625</c:v>
                </c:pt>
                <c:pt idx="2198">
                  <c:v>19.43888888888889</c:v>
                </c:pt>
                <c:pt idx="2199">
                  <c:v>19.797222222222221</c:v>
                </c:pt>
                <c:pt idx="2200">
                  <c:v>19.727777777777778</c:v>
                </c:pt>
                <c:pt idx="2201">
                  <c:v>19.43888888888889</c:v>
                </c:pt>
                <c:pt idx="2202">
                  <c:v>18.986111111111111</c:v>
                </c:pt>
                <c:pt idx="2203">
                  <c:v>18.833333333333332</c:v>
                </c:pt>
                <c:pt idx="2204">
                  <c:v>18.486111111111111</c:v>
                </c:pt>
                <c:pt idx="2205">
                  <c:v>19.727777777777778</c:v>
                </c:pt>
                <c:pt idx="2206">
                  <c:v>19.680555555555557</c:v>
                </c:pt>
                <c:pt idx="2207">
                  <c:v>18.913888888888888</c:v>
                </c:pt>
                <c:pt idx="2208">
                  <c:v>18.508333333333333</c:v>
                </c:pt>
                <c:pt idx="2209">
                  <c:v>18.677777777777777</c:v>
                </c:pt>
                <c:pt idx="2210">
                  <c:v>19.891666666666666</c:v>
                </c:pt>
                <c:pt idx="2211">
                  <c:v>19.511111111111113</c:v>
                </c:pt>
                <c:pt idx="2212">
                  <c:v>19.747222222222224</c:v>
                </c:pt>
                <c:pt idx="2213">
                  <c:v>18.869444444444444</c:v>
                </c:pt>
                <c:pt idx="2214">
                  <c:v>18.797222222222221</c:v>
                </c:pt>
                <c:pt idx="2215">
                  <c:v>19.733333333333334</c:v>
                </c:pt>
                <c:pt idx="2216">
                  <c:v>27.841666666666665</c:v>
                </c:pt>
                <c:pt idx="2217">
                  <c:v>18.877777777777776</c:v>
                </c:pt>
                <c:pt idx="2218">
                  <c:v>18.552777777777777</c:v>
                </c:pt>
                <c:pt idx="2219">
                  <c:v>30.711111111111112</c:v>
                </c:pt>
                <c:pt idx="2220">
                  <c:v>21.508333333333333</c:v>
                </c:pt>
                <c:pt idx="2221">
                  <c:v>22.016666666666666</c:v>
                </c:pt>
                <c:pt idx="2222">
                  <c:v>21.919444444444444</c:v>
                </c:pt>
                <c:pt idx="2223">
                  <c:v>21.786111111111111</c:v>
                </c:pt>
                <c:pt idx="2224">
                  <c:v>24.969444444444445</c:v>
                </c:pt>
                <c:pt idx="2225">
                  <c:v>27.669444444444444</c:v>
                </c:pt>
                <c:pt idx="2226">
                  <c:v>25.997222222222224</c:v>
                </c:pt>
                <c:pt idx="2227">
                  <c:v>24.502777777777776</c:v>
                </c:pt>
                <c:pt idx="2228">
                  <c:v>19.966666666666665</c:v>
                </c:pt>
                <c:pt idx="2229">
                  <c:v>25.969444444444445</c:v>
                </c:pt>
                <c:pt idx="2230">
                  <c:v>22.769444444444446</c:v>
                </c:pt>
                <c:pt idx="2231">
                  <c:v>25.508333333333333</c:v>
                </c:pt>
                <c:pt idx="2232">
                  <c:v>21.791666666666668</c:v>
                </c:pt>
                <c:pt idx="2233">
                  <c:v>26.958333333333332</c:v>
                </c:pt>
                <c:pt idx="2234">
                  <c:v>25.613888888888887</c:v>
                </c:pt>
                <c:pt idx="2235">
                  <c:v>24.758333333333333</c:v>
                </c:pt>
                <c:pt idx="2236">
                  <c:v>20.461111111111112</c:v>
                </c:pt>
                <c:pt idx="2237">
                  <c:v>20.566666666666666</c:v>
                </c:pt>
                <c:pt idx="2238">
                  <c:v>23.922222222222221</c:v>
                </c:pt>
                <c:pt idx="2239">
                  <c:v>20.81388888888889</c:v>
                </c:pt>
                <c:pt idx="2240">
                  <c:v>24.513888888888889</c:v>
                </c:pt>
                <c:pt idx="2241">
                  <c:v>25.586111111111112</c:v>
                </c:pt>
                <c:pt idx="2242">
                  <c:v>27.855555555555554</c:v>
                </c:pt>
                <c:pt idx="2243">
                  <c:v>24.905555555555555</c:v>
                </c:pt>
                <c:pt idx="2244">
                  <c:v>23.65</c:v>
                </c:pt>
                <c:pt idx="2245">
                  <c:v>20.652777777777779</c:v>
                </c:pt>
                <c:pt idx="2246">
                  <c:v>23.516666666666666</c:v>
                </c:pt>
                <c:pt idx="2247">
                  <c:v>20.494444444444444</c:v>
                </c:pt>
                <c:pt idx="2248">
                  <c:v>21.524999999999999</c:v>
                </c:pt>
                <c:pt idx="2249">
                  <c:v>25.011111111111113</c:v>
                </c:pt>
                <c:pt idx="2250">
                  <c:v>22.95</c:v>
                </c:pt>
                <c:pt idx="2251">
                  <c:v>18.861111111111111</c:v>
                </c:pt>
                <c:pt idx="2252">
                  <c:v>18.68888888888889</c:v>
                </c:pt>
                <c:pt idx="2253">
                  <c:v>25.616666666666667</c:v>
                </c:pt>
                <c:pt idx="2254">
                  <c:v>20.511111111111113</c:v>
                </c:pt>
                <c:pt idx="2255">
                  <c:v>19.547222222222221</c:v>
                </c:pt>
                <c:pt idx="2256">
                  <c:v>19.81388888888889</c:v>
                </c:pt>
                <c:pt idx="2257">
                  <c:v>19.605555555555554</c:v>
                </c:pt>
                <c:pt idx="2258">
                  <c:v>19.652777777777779</c:v>
                </c:pt>
                <c:pt idx="2259">
                  <c:v>19.494444444444444</c:v>
                </c:pt>
                <c:pt idx="2260">
                  <c:v>25.594444444444445</c:v>
                </c:pt>
                <c:pt idx="2261">
                  <c:v>19.730555555555554</c:v>
                </c:pt>
                <c:pt idx="2262">
                  <c:v>19.75</c:v>
                </c:pt>
                <c:pt idx="2263">
                  <c:v>19.730555555555554</c:v>
                </c:pt>
                <c:pt idx="2264">
                  <c:v>19.850000000000001</c:v>
                </c:pt>
                <c:pt idx="2265">
                  <c:v>20.93611111111111</c:v>
                </c:pt>
                <c:pt idx="2266">
                  <c:v>24.658333333333335</c:v>
                </c:pt>
                <c:pt idx="2267">
                  <c:v>20.488888888888887</c:v>
                </c:pt>
                <c:pt idx="2268">
                  <c:v>24.902777777777779</c:v>
                </c:pt>
                <c:pt idx="2269">
                  <c:v>18.644444444444446</c:v>
                </c:pt>
                <c:pt idx="2270">
                  <c:v>18.913888888888888</c:v>
                </c:pt>
                <c:pt idx="2271">
                  <c:v>26.594444444444445</c:v>
                </c:pt>
                <c:pt idx="2272">
                  <c:v>19.016666666666666</c:v>
                </c:pt>
                <c:pt idx="2273">
                  <c:v>30.672222222222221</c:v>
                </c:pt>
                <c:pt idx="2274">
                  <c:v>23.944444444444443</c:v>
                </c:pt>
                <c:pt idx="2275">
                  <c:v>20.783333333333335</c:v>
                </c:pt>
                <c:pt idx="2276">
                  <c:v>25.944444444444443</c:v>
                </c:pt>
                <c:pt idx="2277">
                  <c:v>26.824999999999999</c:v>
                </c:pt>
                <c:pt idx="2278">
                  <c:v>21.572222222222223</c:v>
                </c:pt>
                <c:pt idx="2279">
                  <c:v>20.991666666666667</c:v>
                </c:pt>
                <c:pt idx="2280">
                  <c:v>18.574999999999999</c:v>
                </c:pt>
                <c:pt idx="2281">
                  <c:v>28.866666666666667</c:v>
                </c:pt>
                <c:pt idx="2282">
                  <c:v>18.888888888888889</c:v>
                </c:pt>
                <c:pt idx="2283">
                  <c:v>19.988888888888887</c:v>
                </c:pt>
                <c:pt idx="2284">
                  <c:v>18.994444444444444</c:v>
                </c:pt>
                <c:pt idx="2285">
                  <c:v>20.68611111111111</c:v>
                </c:pt>
                <c:pt idx="2286">
                  <c:v>18.738888888888887</c:v>
                </c:pt>
                <c:pt idx="2287">
                  <c:v>21.619444444444444</c:v>
                </c:pt>
                <c:pt idx="2288">
                  <c:v>18.530555555555555</c:v>
                </c:pt>
                <c:pt idx="2289">
                  <c:v>18.647222222222222</c:v>
                </c:pt>
                <c:pt idx="2290">
                  <c:v>20.824999999999999</c:v>
                </c:pt>
                <c:pt idx="2291">
                  <c:v>18.527777777777779</c:v>
                </c:pt>
                <c:pt idx="2292">
                  <c:v>18.991666666666667</c:v>
                </c:pt>
                <c:pt idx="2293">
                  <c:v>18.672222222222221</c:v>
                </c:pt>
                <c:pt idx="2294">
                  <c:v>20.886111111111113</c:v>
                </c:pt>
                <c:pt idx="2295">
                  <c:v>18.983333333333334</c:v>
                </c:pt>
                <c:pt idx="2296">
                  <c:v>18.572222222222223</c:v>
                </c:pt>
                <c:pt idx="2297">
                  <c:v>20.819444444444443</c:v>
                </c:pt>
                <c:pt idx="2298">
                  <c:v>24.45</c:v>
                </c:pt>
                <c:pt idx="2299">
                  <c:v>25.819444444444443</c:v>
                </c:pt>
                <c:pt idx="2300">
                  <c:v>18.788888888888888</c:v>
                </c:pt>
                <c:pt idx="2301">
                  <c:v>29.694444444444443</c:v>
                </c:pt>
                <c:pt idx="2302">
                  <c:v>28.019444444444446</c:v>
                </c:pt>
                <c:pt idx="2303">
                  <c:v>20.93611111111111</c:v>
                </c:pt>
                <c:pt idx="2304">
                  <c:v>20.883333333333333</c:v>
                </c:pt>
                <c:pt idx="2305">
                  <c:v>28.558333333333334</c:v>
                </c:pt>
                <c:pt idx="2306">
                  <c:v>27.675000000000001</c:v>
                </c:pt>
                <c:pt idx="2307">
                  <c:v>23.841666666666665</c:v>
                </c:pt>
                <c:pt idx="2308">
                  <c:v>22.663888888888888</c:v>
                </c:pt>
                <c:pt idx="2309">
                  <c:v>28.544444444444444</c:v>
                </c:pt>
                <c:pt idx="2310">
                  <c:v>21.802777777777777</c:v>
                </c:pt>
                <c:pt idx="2311">
                  <c:v>27.611111111111111</c:v>
                </c:pt>
                <c:pt idx="2312">
                  <c:v>28.605555555555554</c:v>
                </c:pt>
                <c:pt idx="2313">
                  <c:v>29.530555555555555</c:v>
                </c:pt>
                <c:pt idx="2314">
                  <c:v>22.555555555555557</c:v>
                </c:pt>
                <c:pt idx="2315">
                  <c:v>18.669444444444444</c:v>
                </c:pt>
                <c:pt idx="2316">
                  <c:v>27.502777777777776</c:v>
                </c:pt>
                <c:pt idx="2317">
                  <c:v>26.722222222222221</c:v>
                </c:pt>
                <c:pt idx="2318">
                  <c:v>29.944444444444443</c:v>
                </c:pt>
                <c:pt idx="2319">
                  <c:v>26.627777777777776</c:v>
                </c:pt>
                <c:pt idx="2320">
                  <c:v>29.830555555555556</c:v>
                </c:pt>
                <c:pt idx="2321">
                  <c:v>20.719444444444445</c:v>
                </c:pt>
                <c:pt idx="2322">
                  <c:v>23.483333333333334</c:v>
                </c:pt>
                <c:pt idx="2323">
                  <c:v>23.45</c:v>
                </c:pt>
                <c:pt idx="2324">
                  <c:v>21.738888888888887</c:v>
                </c:pt>
                <c:pt idx="2325">
                  <c:v>25.580555555555556</c:v>
                </c:pt>
                <c:pt idx="2326">
                  <c:v>20.524999999999999</c:v>
                </c:pt>
                <c:pt idx="2327">
                  <c:v>27.927777777777777</c:v>
                </c:pt>
                <c:pt idx="2328">
                  <c:v>30.019444444444446</c:v>
                </c:pt>
                <c:pt idx="2329">
                  <c:v>21.55</c:v>
                </c:pt>
                <c:pt idx="2330">
                  <c:v>24.863888888888887</c:v>
                </c:pt>
                <c:pt idx="2331">
                  <c:v>30.736111111111111</c:v>
                </c:pt>
                <c:pt idx="2332">
                  <c:v>29.93888888888889</c:v>
                </c:pt>
                <c:pt idx="2333">
                  <c:v>30.522222222222222</c:v>
                </c:pt>
                <c:pt idx="2334">
                  <c:v>30.913888888888888</c:v>
                </c:pt>
              </c:numCache>
            </c:numRef>
          </c:yVal>
          <c:smooth val="0"/>
          <c:extLst>
            <c:ext xmlns:c16="http://schemas.microsoft.com/office/drawing/2014/chart" uri="{C3380CC4-5D6E-409C-BE32-E72D297353CC}">
              <c16:uniqueId val="{00000000-C27A-4910-8A85-C4371880B2EC}"/>
            </c:ext>
          </c:extLst>
        </c:ser>
        <c:dLbls>
          <c:showLegendKey val="0"/>
          <c:showVal val="0"/>
          <c:showCatName val="0"/>
          <c:showSerName val="0"/>
          <c:showPercent val="0"/>
          <c:showBubbleSize val="0"/>
        </c:dLbls>
        <c:axId val="1209852607"/>
        <c:axId val="2090896303"/>
      </c:scatterChart>
      <c:valAx>
        <c:axId val="1209852607"/>
        <c:scaling>
          <c:orientation val="minMax"/>
        </c:scaling>
        <c:delete val="0"/>
        <c:axPos val="b"/>
        <c:title>
          <c:tx>
            <c:rich>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r>
                  <a:rPr lang="en-IN" sz="1200">
                    <a:ln>
                      <a:solidFill>
                        <a:schemeClr val="tx1"/>
                      </a:solidFill>
                    </a:ln>
                    <a:solidFill>
                      <a:schemeClr val="tx1"/>
                    </a:solidFill>
                  </a:rPr>
                  <a:t>Number</a:t>
                </a:r>
                <a:r>
                  <a:rPr lang="en-IN" sz="1200" baseline="0">
                    <a:ln>
                      <a:solidFill>
                        <a:schemeClr val="tx1"/>
                      </a:solidFill>
                    </a:ln>
                    <a:solidFill>
                      <a:schemeClr val="tx1"/>
                    </a:solidFill>
                  </a:rPr>
                  <a:t> of Major Surgeries</a:t>
                </a:r>
                <a:endParaRPr lang="en-IN" sz="1200">
                  <a:ln>
                    <a:solidFill>
                      <a:schemeClr val="tx1"/>
                    </a:solidFill>
                  </a:ln>
                  <a:solidFill>
                    <a:schemeClr val="tx1"/>
                  </a:solidFill>
                </a:endParaRPr>
              </a:p>
            </c:rich>
          </c:tx>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2090896303"/>
        <c:crosses val="autoZero"/>
        <c:crossBetween val="midCat"/>
      </c:valAx>
      <c:valAx>
        <c:axId val="2090896303"/>
        <c:scaling>
          <c:orientation val="minMax"/>
        </c:scaling>
        <c:delete val="0"/>
        <c:axPos val="l"/>
        <c:majorGridlines>
          <c:spPr>
            <a:ln w="6350" cap="flat" cmpd="sng" algn="ctr">
              <a:solidFill>
                <a:schemeClr val="accent6"/>
              </a:solidFill>
              <a:prstDash val="solid"/>
              <a:miter lim="800000"/>
            </a:ln>
            <a:effectLst/>
          </c:spPr>
        </c:majorGridlines>
        <c:title>
          <c:tx>
            <c:rich>
              <a:bodyPr rot="-54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r>
                  <a:rPr lang="en-US" sz="1100">
                    <a:ln>
                      <a:solidFill>
                        <a:schemeClr val="tx1"/>
                      </a:solidFill>
                    </a:ln>
                    <a:solidFill>
                      <a:schemeClr val="tx1"/>
                    </a:solidFill>
                  </a:rPr>
                  <a:t>Age</a:t>
                </a:r>
              </a:p>
            </c:rich>
          </c:tx>
          <c:overlay val="0"/>
          <c:spPr>
            <a:noFill/>
            <a:ln>
              <a:noFill/>
            </a:ln>
            <a:effectLst/>
          </c:spPr>
          <c:txPr>
            <a:bodyPr rot="-54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209852607"/>
        <c:crosses val="autoZero"/>
        <c:crossBetween val="midCat"/>
      </c:valA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glow rad="139700">
            <a:schemeClr val="accent6">
              <a:satMod val="175000"/>
              <a:alpha val="40000"/>
            </a:schemeClr>
          </a:glow>
          <a:innerShdw blurRad="114300">
            <a:prstClr val="black"/>
          </a:innerShdw>
          <a:softEdge rad="31750"/>
        </a:effectLst>
        <a:scene3d>
          <a:camera prst="orthographicFront"/>
          <a:lightRig rig="threePt" dir="t"/>
        </a:scene3d>
        <a:sp3d>
          <a:bevelT prst="angle"/>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solidFill>
      <a:round/>
    </a:ln>
    <a:effectLst>
      <a:glow rad="1397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cap="none" spc="0">
                <a:ln w="0">
                  <a:solidFill>
                    <a:sysClr val="windowText" lastClr="000000"/>
                  </a:solidFill>
                </a:ln>
                <a:solidFill>
                  <a:sysClr val="windowText" lastClr="000000"/>
                </a:solidFill>
                <a:effectLst>
                  <a:glow rad="63500">
                    <a:schemeClr val="accent1">
                      <a:satMod val="175000"/>
                      <a:alpha val="40000"/>
                    </a:schemeClr>
                  </a:glow>
                  <a:outerShdw blurRad="38100" dist="19050" dir="2700000" algn="tl" rotWithShape="0">
                    <a:schemeClr val="dk1">
                      <a:alpha val="40000"/>
                    </a:schemeClr>
                  </a:outerShdw>
                </a:effectLst>
              </a:rPr>
              <a:t>Customers by tier</a:t>
            </a:r>
          </a:p>
        </c:rich>
      </c:tx>
      <c:layout>
        <c:manualLayout>
          <c:xMode val="edge"/>
          <c:yMode val="edge"/>
          <c:x val="0.36938188976377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sheet 2'!$B$73:$B$74</c:f>
              <c:strCache>
                <c:ptCount val="1"/>
                <c:pt idx="0">
                  <c:v>tier - 1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2'!$A$75:$A$78</c:f>
              <c:strCache>
                <c:ptCount val="3"/>
                <c:pt idx="0">
                  <c:v>tier - 1</c:v>
                </c:pt>
                <c:pt idx="1">
                  <c:v>tier - 2</c:v>
                </c:pt>
                <c:pt idx="2">
                  <c:v>tier - 3</c:v>
                </c:pt>
              </c:strCache>
            </c:strRef>
          </c:cat>
          <c:val>
            <c:numRef>
              <c:f>'Pivot sheet 2'!$B$75:$B$78</c:f>
              <c:numCache>
                <c:formatCode>General</c:formatCode>
                <c:ptCount val="3"/>
                <c:pt idx="0">
                  <c:v>86</c:v>
                </c:pt>
                <c:pt idx="1">
                  <c:v>107</c:v>
                </c:pt>
                <c:pt idx="2">
                  <c:v>111</c:v>
                </c:pt>
              </c:numCache>
            </c:numRef>
          </c:val>
          <c:smooth val="0"/>
          <c:extLst>
            <c:ext xmlns:c16="http://schemas.microsoft.com/office/drawing/2014/chart" uri="{C3380CC4-5D6E-409C-BE32-E72D297353CC}">
              <c16:uniqueId val="{00000000-53A2-4990-A665-2EC30018CAA6}"/>
            </c:ext>
          </c:extLst>
        </c:ser>
        <c:ser>
          <c:idx val="1"/>
          <c:order val="1"/>
          <c:tx>
            <c:strRef>
              <c:f>'Pivot sheet 2'!$C$73:$C$74</c:f>
              <c:strCache>
                <c:ptCount val="1"/>
                <c:pt idx="0">
                  <c:v>tier - 2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2'!$A$75:$A$78</c:f>
              <c:strCache>
                <c:ptCount val="3"/>
                <c:pt idx="0">
                  <c:v>tier - 1</c:v>
                </c:pt>
                <c:pt idx="1">
                  <c:v>tier - 2</c:v>
                </c:pt>
                <c:pt idx="2">
                  <c:v>tier - 3</c:v>
                </c:pt>
              </c:strCache>
            </c:strRef>
          </c:cat>
          <c:val>
            <c:numRef>
              <c:f>'Pivot sheet 2'!$C$75:$C$78</c:f>
              <c:numCache>
                <c:formatCode>General</c:formatCode>
                <c:ptCount val="3"/>
                <c:pt idx="0">
                  <c:v>404</c:v>
                </c:pt>
                <c:pt idx="1">
                  <c:v>479</c:v>
                </c:pt>
                <c:pt idx="2">
                  <c:v>455</c:v>
                </c:pt>
              </c:numCache>
            </c:numRef>
          </c:val>
          <c:smooth val="0"/>
          <c:extLst>
            <c:ext xmlns:c16="http://schemas.microsoft.com/office/drawing/2014/chart" uri="{C3380CC4-5D6E-409C-BE32-E72D297353CC}">
              <c16:uniqueId val="{00000001-53A2-4990-A665-2EC30018CAA6}"/>
            </c:ext>
          </c:extLst>
        </c:ser>
        <c:ser>
          <c:idx val="2"/>
          <c:order val="2"/>
          <c:tx>
            <c:strRef>
              <c:f>'Pivot sheet 2'!$D$73:$D$74</c:f>
              <c:strCache>
                <c:ptCount val="1"/>
                <c:pt idx="0">
                  <c:v>tier - 3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2'!$A$75:$A$78</c:f>
              <c:strCache>
                <c:ptCount val="3"/>
                <c:pt idx="0">
                  <c:v>tier - 1</c:v>
                </c:pt>
                <c:pt idx="1">
                  <c:v>tier - 2</c:v>
                </c:pt>
                <c:pt idx="2">
                  <c:v>tier - 3</c:v>
                </c:pt>
              </c:strCache>
            </c:strRef>
          </c:cat>
          <c:val>
            <c:numRef>
              <c:f>'Pivot sheet 2'!$D$75:$D$78</c:f>
              <c:numCache>
                <c:formatCode>General</c:formatCode>
                <c:ptCount val="3"/>
                <c:pt idx="0">
                  <c:v>242</c:v>
                </c:pt>
                <c:pt idx="1">
                  <c:v>223</c:v>
                </c:pt>
                <c:pt idx="2">
                  <c:v>228</c:v>
                </c:pt>
              </c:numCache>
            </c:numRef>
          </c:val>
          <c:smooth val="0"/>
          <c:extLst>
            <c:ext xmlns:c16="http://schemas.microsoft.com/office/drawing/2014/chart" uri="{C3380CC4-5D6E-409C-BE32-E72D297353CC}">
              <c16:uniqueId val="{00000002-53A2-4990-A665-2EC30018CAA6}"/>
            </c:ext>
          </c:extLst>
        </c:ser>
        <c:dLbls>
          <c:dLblPos val="t"/>
          <c:showLegendKey val="0"/>
          <c:showVal val="1"/>
          <c:showCatName val="0"/>
          <c:showSerName val="0"/>
          <c:showPercent val="0"/>
          <c:showBubbleSize val="0"/>
        </c:dLbls>
        <c:marker val="1"/>
        <c:smooth val="0"/>
        <c:axId val="18557952"/>
        <c:axId val="1798694927"/>
      </c:lineChart>
      <c:catAx>
        <c:axId val="185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crossAx val="1798694927"/>
        <c:crosses val="autoZero"/>
        <c:auto val="1"/>
        <c:lblAlgn val="ctr"/>
        <c:lblOffset val="100"/>
        <c:noMultiLvlLbl val="0"/>
      </c:catAx>
      <c:valAx>
        <c:axId val="179869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7952"/>
        <c:crosses val="autoZero"/>
        <c:crossBetween val="between"/>
      </c:valAx>
      <c:spPr>
        <a:solidFill>
          <a:schemeClr val="accent6">
            <a:lumMod val="60000"/>
            <a:lumOff val="40000"/>
          </a:schemeClr>
        </a:solidFill>
        <a:ln>
          <a:noFill/>
        </a:ln>
        <a:effectLst>
          <a:glow rad="139700">
            <a:schemeClr val="accent6">
              <a:satMod val="175000"/>
              <a:alpha val="40000"/>
            </a:schemeClr>
          </a:glow>
          <a:outerShdw blurRad="50800" dist="38100" dir="16200000" rotWithShape="0">
            <a:prstClr val="black">
              <a:alpha val="40000"/>
            </a:prstClr>
          </a:outerShdw>
          <a:softEdge rad="31750"/>
        </a:effectLst>
        <a:scene3d>
          <a:camera prst="orthographicFront"/>
          <a:lightRig rig="threePt" dir="t"/>
        </a:scene3d>
        <a:sp3d>
          <a:bevelT w="152400" h="50800" prst="softRound"/>
        </a:sp3d>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solidFill>
      <a:round/>
    </a:ln>
    <a:effectLst>
      <a:glow rad="1397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1!PivotTable2</c:name>
    <c:fmtId val="17"/>
  </c:pivotSource>
  <c:chart>
    <c:title>
      <c:tx>
        <c:rich>
          <a:bodyPr rot="0" spcFirstLastPara="1" vertOverflow="ellipsis" vert="horz" wrap="square" anchor="ctr" anchorCtr="1"/>
          <a:lstStyle/>
          <a:p>
            <a:pPr>
              <a:defRPr sz="1600" b="1" i="0" u="none" strike="noStrike" kern="1200" spc="100" baseline="0">
                <a:solidFill>
                  <a:schemeClr val="tx1"/>
                </a:solidFill>
                <a:effectLst>
                  <a:glow rad="228600">
                    <a:schemeClr val="accent5">
                      <a:satMod val="175000"/>
                      <a:alpha val="40000"/>
                    </a:schemeClr>
                  </a:glow>
                </a:effectLst>
                <a:latin typeface="+mn-lt"/>
                <a:ea typeface="+mn-ea"/>
                <a:cs typeface="+mn-cs"/>
              </a:defRPr>
            </a:pPr>
            <a:r>
              <a:rPr lang="en-US"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Statewise Tranplants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glow rad="228600">
                  <a:schemeClr val="accent5">
                    <a:satMod val="175000"/>
                    <a:alpha val="40000"/>
                  </a:schemeClr>
                </a:glo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7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669330380140638E-2"/>
          <c:y val="0.14808846651667434"/>
          <c:w val="0.75303010979261398"/>
          <c:h val="0.56377512554669074"/>
        </c:manualLayout>
      </c:layout>
      <c:line3DChart>
        <c:grouping val="standard"/>
        <c:varyColors val="0"/>
        <c:ser>
          <c:idx val="0"/>
          <c:order val="0"/>
          <c:tx>
            <c:strRef>
              <c:f>'Pivot sheet 1'!$B$11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 1'!$A$12:$A$29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sheet 1'!$B$12:$B$29</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smooth val="0"/>
          <c:extLst>
            <c:ext xmlns:c16="http://schemas.microsoft.com/office/drawing/2014/chart" uri="{C3380CC4-5D6E-409C-BE32-E72D297353CC}">
              <c16:uniqueId val="{00000000-79EB-4D0C-9E66-EFED98A5A1AB}"/>
            </c:ext>
          </c:extLst>
        </c:ser>
        <c:dLbls>
          <c:showLegendKey val="0"/>
          <c:showVal val="1"/>
          <c:showCatName val="0"/>
          <c:showSerName val="0"/>
          <c:showPercent val="0"/>
          <c:showBubbleSize val="0"/>
        </c:dLbls>
        <c:axId val="88048736"/>
        <c:axId val="83993360"/>
        <c:axId val="3118288"/>
      </c:line3DChart>
      <c:catAx>
        <c:axId val="8804873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latin typeface="+mn-lt"/>
                <a:ea typeface="+mn-ea"/>
                <a:cs typeface="+mn-cs"/>
              </a:defRPr>
            </a:pPr>
            <a:endParaRPr lang="en-US"/>
          </a:p>
        </c:txPr>
        <c:crossAx val="83993360"/>
        <c:crosses val="autoZero"/>
        <c:auto val="1"/>
        <c:lblAlgn val="ctr"/>
        <c:lblOffset val="100"/>
        <c:noMultiLvlLbl val="0"/>
      </c:catAx>
      <c:valAx>
        <c:axId val="83993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latin typeface="+mn-lt"/>
                <a:ea typeface="+mn-ea"/>
                <a:cs typeface="+mn-cs"/>
              </a:defRPr>
            </a:pPr>
            <a:endParaRPr lang="en-US"/>
          </a:p>
        </c:txPr>
        <c:crossAx val="88048736"/>
        <c:crosses val="autoZero"/>
        <c:crossBetween val="between"/>
      </c:valAx>
      <c:serAx>
        <c:axId val="3118288"/>
        <c:scaling>
          <c:orientation val="minMax"/>
        </c:scaling>
        <c:delete val="1"/>
        <c:axPos val="b"/>
        <c:majorTickMark val="out"/>
        <c:minorTickMark val="none"/>
        <c:tickLblPos val="nextTo"/>
        <c:crossAx val="83993360"/>
        <c:crosses val="autoZero"/>
      </c:serAx>
      <c:spPr>
        <a:noFill/>
        <a:ln>
          <a:noFill/>
        </a:ln>
        <a:effectLst>
          <a:glow rad="228600">
            <a:schemeClr val="accent6">
              <a:satMod val="175000"/>
              <a:alpha val="40000"/>
            </a:schemeClr>
          </a:glow>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chemeClr val="tx1"/>
      </a:solidFill>
    </a:ln>
    <a:effectLst>
      <a:glow rad="228600">
        <a:schemeClr val="accent6">
          <a:satMod val="175000"/>
          <a:alpha val="40000"/>
        </a:schemeClr>
      </a:glow>
      <a:outerShdw blurRad="50800" dist="38100" dir="2700000" algn="tl" rotWithShape="0">
        <a:prstClr val="black">
          <a:alpha val="40000"/>
        </a:prstClr>
      </a:outerShdw>
      <a:softEdge rad="31750"/>
    </a:effectLst>
    <a:scene3d>
      <a:camera prst="orthographicFront"/>
      <a:lightRig rig="threePt" dir="t"/>
    </a:scene3d>
    <a:sp3d>
      <a:bevelT/>
    </a:sp3d>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1!PivotTable3</c:name>
    <c:fmtId val="17"/>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b="0" cap="none" spc="0">
                <a:ln w="0">
                  <a:solidFill>
                    <a:sysClr val="windowText" lastClr="000000"/>
                  </a:solidFill>
                </a:ln>
                <a:solidFill>
                  <a:sysClr val="windowText" lastClr="000000"/>
                </a:solidFill>
                <a:effectLst>
                  <a:glow rad="63500">
                    <a:schemeClr val="accent1">
                      <a:satMod val="175000"/>
                      <a:alpha val="40000"/>
                    </a:schemeClr>
                  </a:glow>
                  <a:outerShdw blurRad="50800" dist="38100" dir="2700000" algn="tl" rotWithShape="0">
                    <a:prstClr val="black">
                      <a:alpha val="40000"/>
                    </a:prstClr>
                  </a:outerShdw>
                </a:effectLst>
              </a:rPr>
              <a:t>Weight</a:t>
            </a:r>
            <a:r>
              <a:rPr lang="en-US" b="0" cap="none" spc="0" baseline="0">
                <a:ln w="0">
                  <a:solidFill>
                    <a:sysClr val="windowText" lastClr="000000"/>
                  </a:solidFill>
                </a:ln>
                <a:solidFill>
                  <a:sysClr val="windowText" lastClr="000000"/>
                </a:solidFill>
                <a:effectLst>
                  <a:glow rad="63500">
                    <a:schemeClr val="accent1">
                      <a:satMod val="175000"/>
                      <a:alpha val="40000"/>
                    </a:schemeClr>
                  </a:glow>
                  <a:outerShdw blurRad="50800" dist="38100" dir="2700000" algn="tl" rotWithShape="0">
                    <a:prstClr val="black">
                      <a:alpha val="40000"/>
                    </a:prstClr>
                  </a:outerShdw>
                </a:effectLst>
              </a:rPr>
              <a:t> Status  Distribution by BMI</a:t>
            </a:r>
            <a:endParaRPr lang="en-US" b="0" cap="none" spc="0">
              <a:ln w="0">
                <a:solidFill>
                  <a:sysClr val="windowText" lastClr="000000"/>
                </a:solidFill>
              </a:ln>
              <a:solidFill>
                <a:sysClr val="windowText" lastClr="000000"/>
              </a:solidFill>
              <a:effectLst>
                <a:glow rad="63500">
                  <a:schemeClr val="accent1">
                    <a:satMod val="175000"/>
                    <a:alpha val="40000"/>
                  </a:schemeClr>
                </a:glow>
                <a:outerShdw blurRad="50800" dist="38100" dir="2700000" algn="tl" rotWithShape="0">
                  <a:prstClr val="black">
                    <a:alpha val="40000"/>
                  </a:prstClr>
                </a:outerShdw>
              </a:effectLst>
            </a:endParaRPr>
          </a:p>
        </c:rich>
      </c:tx>
      <c:layout>
        <c:manualLayout>
          <c:xMode val="edge"/>
          <c:yMode val="edge"/>
          <c:x val="0.33409206718852674"/>
          <c:y val="0.118799666170760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w="12700" cap="flat" cmpd="sng" algn="ctr">
            <a:solidFill>
              <a:schemeClr val="accent5">
                <a:shade val="15000"/>
              </a:schemeClr>
            </a:solidFill>
            <a:prstDash val="solid"/>
            <a:miter lim="800000"/>
          </a:ln>
          <a:effectLst/>
          <a:sp3d contourW="12700">
            <a:contourClr>
              <a:schemeClr val="accent5">
                <a:shade val="15000"/>
              </a:schemeClr>
            </a:contourClr>
          </a:sp3d>
        </c:spPr>
        <c:marker>
          <c:symbol val="circle"/>
          <c:size val="6"/>
          <c:spPr>
            <a:solidFill>
              <a:schemeClr val="accent5"/>
            </a:solidFill>
            <a:ln w="12700" cap="flat" cmpd="sng" algn="ctr">
              <a:solidFill>
                <a:schemeClr val="accent5">
                  <a:shade val="15000"/>
                </a:schemeClr>
              </a:solidFill>
              <a:prstDash val="solid"/>
              <a:miter lim="800000"/>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2700" cap="flat" cmpd="sng" algn="ctr">
            <a:solidFill>
              <a:schemeClr val="accent5">
                <a:shade val="15000"/>
              </a:schemeClr>
            </a:solidFill>
            <a:prstDash val="solid"/>
            <a:miter lim="800000"/>
          </a:ln>
          <a:effectLst/>
          <a:sp3d contourW="12700">
            <a:contourClr>
              <a:schemeClr val="accent5">
                <a:shade val="1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2700" cap="flat" cmpd="sng" algn="ctr">
            <a:solidFill>
              <a:schemeClr val="accent5">
                <a:shade val="15000"/>
              </a:schemeClr>
            </a:solidFill>
            <a:prstDash val="solid"/>
            <a:miter lim="800000"/>
          </a:ln>
          <a:effectLst/>
          <a:sp3d contourW="12700">
            <a:contourClr>
              <a:schemeClr val="accent5">
                <a:shade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626028199828991E-2"/>
          <c:y val="0.27921891611766747"/>
          <c:w val="0.81239190862274124"/>
          <c:h val="0.51844911618913747"/>
        </c:manualLayout>
      </c:layout>
      <c:area3DChart>
        <c:grouping val="standard"/>
        <c:varyColors val="0"/>
        <c:ser>
          <c:idx val="0"/>
          <c:order val="0"/>
          <c:tx>
            <c:strRef>
              <c:f>'Pivot sheet 1'!$B$32</c:f>
              <c:strCache>
                <c:ptCount val="1"/>
                <c:pt idx="0">
                  <c:v>Total</c:v>
                </c:pt>
              </c:strCache>
            </c:strRef>
          </c:tx>
          <c:spPr>
            <a:solidFill>
              <a:schemeClr val="accent5"/>
            </a:solidFill>
            <a:ln w="12700" cap="flat" cmpd="sng" algn="ctr">
              <a:solidFill>
                <a:schemeClr val="accent5">
                  <a:shade val="15000"/>
                </a:schemeClr>
              </a:solidFill>
              <a:prstDash val="solid"/>
              <a:miter lim="800000"/>
            </a:ln>
            <a:effectLst/>
            <a:sp3d contourW="12700">
              <a:contourClr>
                <a:schemeClr val="accent5">
                  <a:shade val="1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 1'!$A$33:$A$37</c:f>
              <c:strCache>
                <c:ptCount val="4"/>
                <c:pt idx="0">
                  <c:v>Normal Weight</c:v>
                </c:pt>
                <c:pt idx="1">
                  <c:v>Obesity</c:v>
                </c:pt>
                <c:pt idx="2">
                  <c:v>Overweight</c:v>
                </c:pt>
                <c:pt idx="3">
                  <c:v>Underweight</c:v>
                </c:pt>
              </c:strCache>
            </c:strRef>
          </c:cat>
          <c:val>
            <c:numRef>
              <c:f>'Pivot sheet 1'!$B$33:$B$37</c:f>
              <c:numCache>
                <c:formatCode>General</c:formatCode>
                <c:ptCount val="4"/>
                <c:pt idx="0">
                  <c:v>438</c:v>
                </c:pt>
                <c:pt idx="1">
                  <c:v>1218</c:v>
                </c:pt>
                <c:pt idx="2">
                  <c:v>501</c:v>
                </c:pt>
                <c:pt idx="3">
                  <c:v>178</c:v>
                </c:pt>
              </c:numCache>
            </c:numRef>
          </c:val>
          <c:extLst>
            <c:ext xmlns:c16="http://schemas.microsoft.com/office/drawing/2014/chart" uri="{C3380CC4-5D6E-409C-BE32-E72D297353CC}">
              <c16:uniqueId val="{00000000-231A-4D46-8637-B2CC3C718122}"/>
            </c:ext>
          </c:extLst>
        </c:ser>
        <c:dLbls>
          <c:showLegendKey val="0"/>
          <c:showVal val="1"/>
          <c:showCatName val="0"/>
          <c:showSerName val="0"/>
          <c:showPercent val="0"/>
          <c:showBubbleSize val="0"/>
        </c:dLbls>
        <c:axId val="104903584"/>
        <c:axId val="83953040"/>
        <c:axId val="84850048"/>
      </c:area3DChart>
      <c:catAx>
        <c:axId val="10490358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53040"/>
        <c:crosses val="autoZero"/>
        <c:auto val="1"/>
        <c:lblAlgn val="ctr"/>
        <c:lblOffset val="100"/>
        <c:noMultiLvlLbl val="0"/>
      </c:catAx>
      <c:valAx>
        <c:axId val="839530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903584"/>
        <c:crosses val="autoZero"/>
        <c:crossBetween val="midCat"/>
      </c:valAx>
      <c:serAx>
        <c:axId val="8485004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5304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accent6">
          <a:shade val="15000"/>
        </a:schemeClr>
      </a:solidFill>
      <a:prstDash val="solid"/>
      <a:miter lim="800000"/>
    </a:ln>
    <a:effectLst>
      <a:glow rad="228600">
        <a:schemeClr val="accent6">
          <a:satMod val="175000"/>
          <a:alpha val="40000"/>
        </a:schemeClr>
      </a:glow>
      <a:softEdge rad="31750"/>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sheet 2!PivotTable8</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Age -wise weight</a:t>
            </a:r>
            <a:r>
              <a:rPr lang="en-IN" b="0" cap="none" spc="0" baseline="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 &amp; Diabetes</a:t>
            </a:r>
            <a:endParaRPr lang="en-IN"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endParaRPr>
          </a:p>
        </c:rich>
      </c:tx>
      <c:layout>
        <c:manualLayout>
          <c:xMode val="edge"/>
          <c:yMode val="edge"/>
          <c:x val="0.27613704537865918"/>
          <c:y val="8.774046774314593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marker>
          <c:symbol val="circle"/>
          <c:size val="6"/>
          <c:spPr>
            <a:solidFill>
              <a:schemeClr val="accent6">
                <a:tint val="65000"/>
              </a:schemeClr>
            </a:solidFill>
            <a:ln w="9525">
              <a:solidFill>
                <a:schemeClr val="dk1">
                  <a:lumMod val="75000"/>
                  <a:lumOff val="25000"/>
                </a:schemeClr>
              </a:solidFill>
            </a:ln>
            <a:effectLst/>
          </c:spPr>
        </c:marker>
        <c:dLbl>
          <c:idx val="0"/>
          <c:spPr>
            <a:solidFill>
              <a:srgbClr val="70AD47">
                <a:tint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2700" cap="flat" cmpd="sng" algn="ctr">
            <a:solidFill>
              <a:schemeClr val="accent2">
                <a:shade val="15000"/>
              </a:schemeClr>
            </a:solidFill>
            <a:prstDash val="solid"/>
            <a:miter lim="800000"/>
          </a:ln>
          <a:effectLst/>
          <a:scene3d>
            <a:camera prst="orthographicFront"/>
            <a:lightRig rig="threePt" dir="t"/>
          </a:scene3d>
          <a:sp3d contourW="12700" prstMaterial="flat">
            <a:contourClr>
              <a:schemeClr val="accent2">
                <a:shade val="15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marker>
          <c:symbol val="circle"/>
          <c:size val="6"/>
          <c:spPr>
            <a:solidFill>
              <a:schemeClr val="accent6">
                <a:shade val="65000"/>
              </a:schemeClr>
            </a:solidFill>
            <a:ln w="9525">
              <a:solidFill>
                <a:schemeClr val="dk1">
                  <a:lumMod val="75000"/>
                  <a:lumOff val="25000"/>
                </a:schemeClr>
              </a:solidFill>
            </a:ln>
            <a:effectLst/>
          </c:spPr>
        </c:marker>
        <c:dLbl>
          <c:idx val="0"/>
          <c:spPr>
            <a:solidFill>
              <a:srgbClr val="70AD47">
                <a:shade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pivotFmt>
      <c:pivotFmt>
        <c:idx val="4"/>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pivotFmt>
      <c:pivotFmt>
        <c:idx val="5"/>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marker>
          <c:symbol val="none"/>
        </c:marker>
        <c:dLbl>
          <c:idx val="0"/>
          <c:spPr>
            <a:solidFill>
              <a:srgbClr val="70AD47">
                <a:tint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2700" cap="flat" cmpd="sng" algn="ctr">
            <a:solidFill>
              <a:schemeClr val="accent2">
                <a:shade val="15000"/>
              </a:schemeClr>
            </a:solidFill>
            <a:prstDash val="solid"/>
            <a:miter lim="800000"/>
          </a:ln>
          <a:effectLst/>
          <a:scene3d>
            <a:camera prst="orthographicFront"/>
            <a:lightRig rig="threePt" dir="t"/>
          </a:scene3d>
          <a:sp3d contourW="12700" prstMaterial="flat">
            <a:contourClr>
              <a:schemeClr val="accent2">
                <a:shade val="15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marker>
          <c:symbol val="none"/>
        </c:marker>
        <c:dLbl>
          <c:idx val="0"/>
          <c:spPr>
            <a:solidFill>
              <a:srgbClr val="70AD47">
                <a:shade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marker>
          <c:symbol val="none"/>
        </c:marker>
        <c:dLbl>
          <c:idx val="0"/>
          <c:spPr>
            <a:solidFill>
              <a:srgbClr val="70AD47">
                <a:tint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2700" cap="flat" cmpd="sng" algn="ctr">
            <a:solidFill>
              <a:schemeClr val="accent2">
                <a:shade val="15000"/>
              </a:schemeClr>
            </a:solidFill>
            <a:prstDash val="solid"/>
            <a:miter lim="800000"/>
          </a:ln>
          <a:effectLst/>
          <a:scene3d>
            <a:camera prst="orthographicFront"/>
            <a:lightRig rig="threePt" dir="t"/>
          </a:scene3d>
          <a:sp3d contourW="12700" prstMaterial="flat">
            <a:contourClr>
              <a:schemeClr val="accent2">
                <a:shade val="15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marker>
          <c:symbol val="none"/>
        </c:marker>
        <c:dLbl>
          <c:idx val="0"/>
          <c:spPr>
            <a:solidFill>
              <a:srgbClr val="70AD47">
                <a:shade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scene3d>
          <a:camera prst="orthographicFront"/>
          <a:lightRig rig="threePt" dir="t"/>
        </a:scene3d>
        <a:sp3d contourW="6350">
          <a:bevelT prst="relaxedInset"/>
          <a:contourClr>
            <a:schemeClr val="accent6"/>
          </a:contourClr>
        </a:sp3d>
      </c:spPr>
    </c:sideWall>
    <c:backWall>
      <c:thickness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prstClr val="black"/>
          </a:innerShdw>
        </a:effectLst>
        <a:scene3d>
          <a:camera prst="orthographicFront"/>
          <a:lightRig rig="threePt" dir="t"/>
        </a:scene3d>
        <a:sp3d contourW="6350">
          <a:bevelT prst="relaxedInset"/>
          <a:contourClr>
            <a:schemeClr val="accent6"/>
          </a:contourClr>
        </a:sp3d>
      </c:spPr>
    </c:backWall>
    <c:plotArea>
      <c:layout>
        <c:manualLayout>
          <c:layoutTarget val="inner"/>
          <c:xMode val="edge"/>
          <c:yMode val="edge"/>
          <c:x val="0"/>
          <c:y val="0.24180426775521255"/>
          <c:w val="0.90174396877089702"/>
          <c:h val="0.59010265450783672"/>
        </c:manualLayout>
      </c:layout>
      <c:bar3DChart>
        <c:barDir val="col"/>
        <c:grouping val="clustered"/>
        <c:varyColors val="0"/>
        <c:ser>
          <c:idx val="0"/>
          <c:order val="0"/>
          <c:tx>
            <c:strRef>
              <c:f>'Pivot sheet 2'!$B$3:$B$4</c:f>
              <c:strCache>
                <c:ptCount val="1"/>
                <c:pt idx="0">
                  <c:v>Diabetes</c:v>
                </c:pt>
              </c:strCache>
            </c:strRef>
          </c:tx>
          <c:spPr>
            <a:solidFill>
              <a:schemeClr val="accent1"/>
            </a:solidFill>
            <a:ln w="12700" cap="flat" cmpd="sng" algn="ctr">
              <a:solidFill>
                <a:schemeClr val="accent1">
                  <a:shade val="15000"/>
                </a:schemeClr>
              </a:solidFill>
              <a:prstDash val="solid"/>
              <a:miter lim="800000"/>
            </a:ln>
            <a:effectLst/>
            <a:scene3d>
              <a:camera prst="orthographicFront"/>
              <a:lightRig rig="threePt" dir="t"/>
            </a:scene3d>
            <a:sp3d contourW="12700" prstMaterial="flat">
              <a:contourClr>
                <a:schemeClr val="accent1">
                  <a:shade val="15000"/>
                </a:schemeClr>
              </a:contourClr>
            </a:sp3d>
          </c:spPr>
          <c:invertIfNegative val="0"/>
          <c:dLbls>
            <c:spPr>
              <a:solidFill>
                <a:srgbClr val="70AD47">
                  <a:tint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 2'!$A$5:$A$9</c:f>
              <c:strCache>
                <c:ptCount val="4"/>
                <c:pt idx="0">
                  <c:v>Normal Weight</c:v>
                </c:pt>
                <c:pt idx="1">
                  <c:v>Obesity</c:v>
                </c:pt>
                <c:pt idx="2">
                  <c:v>Overweight</c:v>
                </c:pt>
                <c:pt idx="3">
                  <c:v>Underweight</c:v>
                </c:pt>
              </c:strCache>
            </c:strRef>
          </c:cat>
          <c:val>
            <c:numRef>
              <c:f>'Pivot sheet 2'!$B$5:$B$9</c:f>
              <c:numCache>
                <c:formatCode>General</c:formatCode>
                <c:ptCount val="4"/>
                <c:pt idx="0">
                  <c:v>141</c:v>
                </c:pt>
                <c:pt idx="1">
                  <c:v>431</c:v>
                </c:pt>
                <c:pt idx="2">
                  <c:v>159</c:v>
                </c:pt>
                <c:pt idx="3">
                  <c:v>67</c:v>
                </c:pt>
              </c:numCache>
            </c:numRef>
          </c:val>
          <c:extLst>
            <c:ext xmlns:c16="http://schemas.microsoft.com/office/drawing/2014/chart" uri="{C3380CC4-5D6E-409C-BE32-E72D297353CC}">
              <c16:uniqueId val="{00000000-5E0A-44EC-B02B-B7D7F245B65A}"/>
            </c:ext>
          </c:extLst>
        </c:ser>
        <c:ser>
          <c:idx val="1"/>
          <c:order val="1"/>
          <c:tx>
            <c:strRef>
              <c:f>'Pivot sheet 2'!$C$3:$C$4</c:f>
              <c:strCache>
                <c:ptCount val="1"/>
                <c:pt idx="0">
                  <c:v>Normal</c:v>
                </c:pt>
              </c:strCache>
            </c:strRef>
          </c:tx>
          <c:spPr>
            <a:solidFill>
              <a:schemeClr val="accent2"/>
            </a:solidFill>
            <a:ln w="12700" cap="flat" cmpd="sng" algn="ctr">
              <a:solidFill>
                <a:schemeClr val="accent2">
                  <a:shade val="15000"/>
                </a:schemeClr>
              </a:solidFill>
              <a:prstDash val="solid"/>
              <a:miter lim="800000"/>
            </a:ln>
            <a:effectLst/>
            <a:scene3d>
              <a:camera prst="orthographicFront"/>
              <a:lightRig rig="threePt" dir="t"/>
            </a:scene3d>
            <a:sp3d contourW="12700" prstMaterial="flat">
              <a:contourClr>
                <a:schemeClr val="accent2">
                  <a:shade val="15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 2'!$A$5:$A$9</c:f>
              <c:strCache>
                <c:ptCount val="4"/>
                <c:pt idx="0">
                  <c:v>Normal Weight</c:v>
                </c:pt>
                <c:pt idx="1">
                  <c:v>Obesity</c:v>
                </c:pt>
                <c:pt idx="2">
                  <c:v>Overweight</c:v>
                </c:pt>
                <c:pt idx="3">
                  <c:v>Underweight</c:v>
                </c:pt>
              </c:strCache>
            </c:strRef>
          </c:cat>
          <c:val>
            <c:numRef>
              <c:f>'Pivot sheet 2'!$C$5:$C$9</c:f>
              <c:numCache>
                <c:formatCode>General</c:formatCode>
                <c:ptCount val="4"/>
                <c:pt idx="0">
                  <c:v>216</c:v>
                </c:pt>
                <c:pt idx="1">
                  <c:v>559</c:v>
                </c:pt>
                <c:pt idx="2">
                  <c:v>237</c:v>
                </c:pt>
                <c:pt idx="3">
                  <c:v>83</c:v>
                </c:pt>
              </c:numCache>
            </c:numRef>
          </c:val>
          <c:extLst>
            <c:ext xmlns:c16="http://schemas.microsoft.com/office/drawing/2014/chart" uri="{C3380CC4-5D6E-409C-BE32-E72D297353CC}">
              <c16:uniqueId val="{00000001-5E0A-44EC-B02B-B7D7F245B65A}"/>
            </c:ext>
          </c:extLst>
        </c:ser>
        <c:ser>
          <c:idx val="2"/>
          <c:order val="2"/>
          <c:tx>
            <c:strRef>
              <c:f>'Pivot sheet 2'!$D$3:$D$4</c:f>
              <c:strCache>
                <c:ptCount val="1"/>
                <c:pt idx="0">
                  <c:v>Prediabetes</c:v>
                </c:pt>
              </c:strCache>
            </c:strRef>
          </c:tx>
          <c:spPr>
            <a:solidFill>
              <a:schemeClr val="accent4"/>
            </a:solidFill>
            <a:ln w="12700" cap="flat" cmpd="sng" algn="ctr">
              <a:solidFill>
                <a:schemeClr val="accent4">
                  <a:shade val="15000"/>
                </a:schemeClr>
              </a:solidFill>
              <a:prstDash val="solid"/>
              <a:miter lim="800000"/>
            </a:ln>
            <a:effectLst/>
            <a:scene3d>
              <a:camera prst="orthographicFront"/>
              <a:lightRig rig="threePt" dir="t"/>
            </a:scene3d>
            <a:sp3d contourW="12700" prstMaterial="flat">
              <a:contourClr>
                <a:schemeClr val="accent4">
                  <a:shade val="15000"/>
                </a:schemeClr>
              </a:contourClr>
            </a:sp3d>
          </c:spPr>
          <c:invertIfNegative val="0"/>
          <c:dLbls>
            <c:spPr>
              <a:solidFill>
                <a:srgbClr val="70AD47">
                  <a:shade val="65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 2'!$A$5:$A$9</c:f>
              <c:strCache>
                <c:ptCount val="4"/>
                <c:pt idx="0">
                  <c:v>Normal Weight</c:v>
                </c:pt>
                <c:pt idx="1">
                  <c:v>Obesity</c:v>
                </c:pt>
                <c:pt idx="2">
                  <c:v>Overweight</c:v>
                </c:pt>
                <c:pt idx="3">
                  <c:v>Underweight</c:v>
                </c:pt>
              </c:strCache>
            </c:strRef>
          </c:cat>
          <c:val>
            <c:numRef>
              <c:f>'Pivot sheet 2'!$D$5:$D$9</c:f>
              <c:numCache>
                <c:formatCode>General</c:formatCode>
                <c:ptCount val="4"/>
                <c:pt idx="0">
                  <c:v>81</c:v>
                </c:pt>
                <c:pt idx="1">
                  <c:v>228</c:v>
                </c:pt>
                <c:pt idx="2">
                  <c:v>105</c:v>
                </c:pt>
                <c:pt idx="3">
                  <c:v>28</c:v>
                </c:pt>
              </c:numCache>
            </c:numRef>
          </c:val>
          <c:extLst>
            <c:ext xmlns:c16="http://schemas.microsoft.com/office/drawing/2014/chart" uri="{C3380CC4-5D6E-409C-BE32-E72D297353CC}">
              <c16:uniqueId val="{00000002-5E0A-44EC-B02B-B7D7F245B65A}"/>
            </c:ext>
          </c:extLst>
        </c:ser>
        <c:dLbls>
          <c:showLegendKey val="0"/>
          <c:showVal val="1"/>
          <c:showCatName val="0"/>
          <c:showSerName val="0"/>
          <c:showPercent val="0"/>
          <c:showBubbleSize val="0"/>
        </c:dLbls>
        <c:gapWidth val="84"/>
        <c:gapDepth val="53"/>
        <c:shape val="box"/>
        <c:axId val="261708048"/>
        <c:axId val="83917040"/>
        <c:axId val="0"/>
      </c:bar3DChart>
      <c:catAx>
        <c:axId val="26170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3917040"/>
        <c:crosses val="autoZero"/>
        <c:auto val="1"/>
        <c:lblAlgn val="ctr"/>
        <c:lblOffset val="100"/>
        <c:noMultiLvlLbl val="0"/>
      </c:catAx>
      <c:valAx>
        <c:axId val="83917040"/>
        <c:scaling>
          <c:orientation val="minMax"/>
        </c:scaling>
        <c:delete val="1"/>
        <c:axPos val="l"/>
        <c:numFmt formatCode="General" sourceLinked="1"/>
        <c:majorTickMark val="out"/>
        <c:minorTickMark val="none"/>
        <c:tickLblPos val="nextTo"/>
        <c:crossAx val="261708048"/>
        <c:crosses val="autoZero"/>
        <c:crossBetween val="between"/>
      </c:valAx>
      <c:spPr>
        <a:noFill/>
        <a:ln>
          <a:noFill/>
        </a:ln>
        <a:effectLst>
          <a:softEdge rad="31750"/>
        </a:effectLst>
      </c:spPr>
    </c:plotArea>
    <c:legend>
      <c:legendPos val="r"/>
      <c:layout>
        <c:manualLayout>
          <c:xMode val="edge"/>
          <c:yMode val="edge"/>
          <c:x val="0.81900204773586294"/>
          <c:y val="0.37810439386603995"/>
          <c:w val="0.18099795226413712"/>
          <c:h val="0.30441233384493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accent6">
          <a:shade val="15000"/>
        </a:schemeClr>
      </a:solidFill>
      <a:prstDash val="solid"/>
      <a:miter lim="800000"/>
    </a:ln>
    <a:effectLst>
      <a:glow rad="2286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2!PivotTable9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Chages</a:t>
            </a:r>
            <a:r>
              <a:rPr lang="en-US" b="0" cap="none" spc="0" baseline="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 by Wieght Status</a:t>
            </a:r>
            <a:endParaRPr lang="en-US"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506865506508503"/>
          <c:y val="0.20232963434163104"/>
          <c:w val="0.69702299062219319"/>
          <c:h val="0.61892954041233261"/>
        </c:manualLayout>
      </c:layout>
      <c:lineChart>
        <c:grouping val="standard"/>
        <c:varyColors val="0"/>
        <c:ser>
          <c:idx val="0"/>
          <c:order val="0"/>
          <c:tx>
            <c:strRef>
              <c:f>'Pivot sheet 2'!$B$20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sheet 2'!$A$21:$A$25</c:f>
              <c:strCache>
                <c:ptCount val="4"/>
                <c:pt idx="0">
                  <c:v>Normal Weight</c:v>
                </c:pt>
                <c:pt idx="1">
                  <c:v>Obesity</c:v>
                </c:pt>
                <c:pt idx="2">
                  <c:v>Overweight</c:v>
                </c:pt>
                <c:pt idx="3">
                  <c:v>Underweight</c:v>
                </c:pt>
              </c:strCache>
            </c:strRef>
          </c:cat>
          <c:val>
            <c:numRef>
              <c:f>'Pivot sheet 2'!$B$21:$B$25</c:f>
              <c:numCache>
                <c:formatCode>"₹"\ #,##0</c:formatCode>
                <c:ptCount val="4"/>
                <c:pt idx="0">
                  <c:v>4330098.9900000049</c:v>
                </c:pt>
                <c:pt idx="1">
                  <c:v>20307101.010000046</c:v>
                </c:pt>
                <c:pt idx="2">
                  <c:v>5734722.7100000018</c:v>
                </c:pt>
                <c:pt idx="3">
                  <c:v>1220435.9000000001</c:v>
                </c:pt>
              </c:numCache>
            </c:numRef>
          </c:val>
          <c:smooth val="0"/>
          <c:extLst>
            <c:ext xmlns:c16="http://schemas.microsoft.com/office/drawing/2014/chart" uri="{C3380CC4-5D6E-409C-BE32-E72D297353CC}">
              <c16:uniqueId val="{00000000-703D-417F-B7A6-0ABAFF3B5166}"/>
            </c:ext>
          </c:extLst>
        </c:ser>
        <c:dLbls>
          <c:showLegendKey val="0"/>
          <c:showVal val="0"/>
          <c:showCatName val="0"/>
          <c:showSerName val="0"/>
          <c:showPercent val="0"/>
          <c:showBubbleSize val="0"/>
        </c:dLbls>
        <c:marker val="1"/>
        <c:smooth val="0"/>
        <c:axId val="104871104"/>
        <c:axId val="84023600"/>
      </c:lineChart>
      <c:catAx>
        <c:axId val="104871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4023600"/>
        <c:crosses val="autoZero"/>
        <c:auto val="1"/>
        <c:lblAlgn val="ctr"/>
        <c:lblOffset val="100"/>
        <c:noMultiLvlLbl val="0"/>
      </c:catAx>
      <c:valAx>
        <c:axId val="8402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8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solidFill>
      <a:round/>
    </a:ln>
    <a:effectLst>
      <a:glow rad="2286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2!PivotTable1</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0" cap="none" spc="0">
                <a:ln w="0">
                  <a:solidFill>
                    <a:schemeClr val="tx1"/>
                  </a:solidFill>
                </a:ln>
                <a:solidFill>
                  <a:schemeClr val="tx1"/>
                </a:solidFill>
                <a:effectLst>
                  <a:glow rad="63500">
                    <a:schemeClr val="accent1">
                      <a:satMod val="175000"/>
                      <a:alpha val="40000"/>
                    </a:schemeClr>
                  </a:glow>
                  <a:outerShdw blurRad="38100" dist="19050" dir="2700000" algn="tl" rotWithShape="0">
                    <a:schemeClr val="dk1">
                      <a:alpha val="40000"/>
                    </a:schemeClr>
                  </a:outerShdw>
                </a:effectLst>
              </a:rPr>
              <a:t>Heart Issues with Major surgeries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lumMod val="75000"/>
            </a:schemeClr>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cene3d>
            <a:camera prst="orthographicFront"/>
            <a:lightRig rig="threePt" dir="t"/>
          </a:scene3d>
          <a:sp3d>
            <a:bevelT prst="angle"/>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a:noFill/>
          </a:ln>
          <a:effectLst/>
          <a:scene3d>
            <a:camera prst="orthographicFront"/>
            <a:lightRig rig="threePt" dir="t"/>
          </a:scene3d>
          <a:sp3d>
            <a:bevelT prst="angle"/>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0"/>
    </c:view3D>
    <c:floor>
      <c:thickness val="0"/>
      <c:spPr>
        <a:noFill/>
        <a:ln>
          <a:noFill/>
        </a:ln>
        <a:effectLst/>
        <a:sp3d/>
      </c:spPr>
    </c:floor>
    <c:sideWall>
      <c:thickness val="0"/>
      <c:spPr>
        <a:noFill/>
        <a:ln>
          <a:noFill/>
        </a:ln>
        <a:effectLst/>
        <a:scene3d>
          <a:camera prst="orthographicFront"/>
          <a:lightRig rig="threePt" dir="t"/>
        </a:scene3d>
        <a:sp3d>
          <a:bevelT w="152400" h="50800" prst="softRound"/>
        </a:sp3d>
      </c:spPr>
    </c:sideWall>
    <c:backWall>
      <c:thickness val="0"/>
      <c:spPr>
        <a:noFill/>
        <a:ln>
          <a:noFill/>
        </a:ln>
        <a:effectLst/>
        <a:scene3d>
          <a:camera prst="orthographicFront"/>
          <a:lightRig rig="threePt" dir="t"/>
        </a:scene3d>
        <a:sp3d>
          <a:bevelT w="152400" h="50800" prst="softRound"/>
        </a:sp3d>
      </c:spPr>
    </c:backWall>
    <c:plotArea>
      <c:layout>
        <c:manualLayout>
          <c:layoutTarget val="inner"/>
          <c:xMode val="edge"/>
          <c:yMode val="edge"/>
          <c:x val="8.4163845852479144E-2"/>
          <c:y val="0.21385864850091704"/>
          <c:w val="0.7407163323293452"/>
          <c:h val="0.68093046365655785"/>
        </c:manualLayout>
      </c:layout>
      <c:bar3DChart>
        <c:barDir val="col"/>
        <c:grouping val="percentStacked"/>
        <c:varyColors val="0"/>
        <c:ser>
          <c:idx val="0"/>
          <c:order val="0"/>
          <c:tx>
            <c:strRef>
              <c:f>'Pivot sheet 2'!$B$31:$B$32</c:f>
              <c:strCache>
                <c:ptCount val="1"/>
                <c:pt idx="0">
                  <c:v>No</c:v>
                </c:pt>
              </c:strCache>
            </c:strRef>
          </c:tx>
          <c:spPr>
            <a:solidFill>
              <a:schemeClr val="accent2">
                <a:lumMod val="75000"/>
              </a:schemeClr>
            </a:solidFill>
            <a:ln>
              <a:noFill/>
            </a:ln>
            <a:effectLst/>
            <a:scene3d>
              <a:camera prst="orthographicFront"/>
              <a:lightRig rig="threePt" dir="t"/>
            </a:scene3d>
            <a:sp3d>
              <a:bevelT prst="angle"/>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sheet 2'!$A$33:$A$37</c:f>
              <c:strCache>
                <c:ptCount val="4"/>
                <c:pt idx="0">
                  <c:v>0</c:v>
                </c:pt>
                <c:pt idx="1">
                  <c:v>1</c:v>
                </c:pt>
                <c:pt idx="2">
                  <c:v>2</c:v>
                </c:pt>
                <c:pt idx="3">
                  <c:v>3</c:v>
                </c:pt>
              </c:strCache>
            </c:strRef>
          </c:cat>
          <c:val>
            <c:numRef>
              <c:f>'Pivot sheet 2'!$B$33:$B$37</c:f>
              <c:numCache>
                <c:formatCode>General</c:formatCode>
                <c:ptCount val="4"/>
                <c:pt idx="0">
                  <c:v>779</c:v>
                </c:pt>
                <c:pt idx="1">
                  <c:v>499</c:v>
                </c:pt>
                <c:pt idx="2">
                  <c:v>109</c:v>
                </c:pt>
                <c:pt idx="3">
                  <c:v>22</c:v>
                </c:pt>
              </c:numCache>
            </c:numRef>
          </c:val>
          <c:extLst>
            <c:ext xmlns:c16="http://schemas.microsoft.com/office/drawing/2014/chart" uri="{C3380CC4-5D6E-409C-BE32-E72D297353CC}">
              <c16:uniqueId val="{00000000-C994-49AA-AEA2-80DD40921F61}"/>
            </c:ext>
          </c:extLst>
        </c:ser>
        <c:ser>
          <c:idx val="1"/>
          <c:order val="1"/>
          <c:tx>
            <c:strRef>
              <c:f>'Pivot sheet 2'!$C$31:$C$32</c:f>
              <c:strCache>
                <c:ptCount val="1"/>
                <c:pt idx="0">
                  <c:v>Yes</c:v>
                </c:pt>
              </c:strCache>
            </c:strRef>
          </c:tx>
          <c:spPr>
            <a:solidFill>
              <a:schemeClr val="accent6">
                <a:lumMod val="75000"/>
              </a:schemeClr>
            </a:solidFill>
            <a:ln>
              <a:noFill/>
            </a:ln>
            <a:effectLst/>
            <a:scene3d>
              <a:camera prst="orthographicFront"/>
              <a:lightRig rig="threePt" dir="t"/>
            </a:scene3d>
            <a:sp3d>
              <a:bevelT prst="angle"/>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sheet 2'!$A$33:$A$37</c:f>
              <c:strCache>
                <c:ptCount val="4"/>
                <c:pt idx="0">
                  <c:v>0</c:v>
                </c:pt>
                <c:pt idx="1">
                  <c:v>1</c:v>
                </c:pt>
                <c:pt idx="2">
                  <c:v>2</c:v>
                </c:pt>
                <c:pt idx="3">
                  <c:v>3</c:v>
                </c:pt>
              </c:strCache>
            </c:strRef>
          </c:cat>
          <c:val>
            <c:numRef>
              <c:f>'Pivot sheet 2'!$C$33:$C$37</c:f>
              <c:numCache>
                <c:formatCode>General</c:formatCode>
                <c:ptCount val="4"/>
                <c:pt idx="0">
                  <c:v>295</c:v>
                </c:pt>
                <c:pt idx="1">
                  <c:v>466</c:v>
                </c:pt>
                <c:pt idx="2">
                  <c:v>165</c:v>
                </c:pt>
              </c:numCache>
            </c:numRef>
          </c:val>
          <c:extLst>
            <c:ext xmlns:c16="http://schemas.microsoft.com/office/drawing/2014/chart" uri="{C3380CC4-5D6E-409C-BE32-E72D297353CC}">
              <c16:uniqueId val="{00000001-C994-49AA-AEA2-80DD40921F61}"/>
            </c:ext>
          </c:extLst>
        </c:ser>
        <c:dLbls>
          <c:showLegendKey val="0"/>
          <c:showVal val="0"/>
          <c:showCatName val="0"/>
          <c:showSerName val="0"/>
          <c:showPercent val="0"/>
          <c:showBubbleSize val="0"/>
        </c:dLbls>
        <c:gapWidth val="150"/>
        <c:shape val="box"/>
        <c:axId val="778928463"/>
        <c:axId val="2090921743"/>
        <c:axId val="0"/>
      </c:bar3DChart>
      <c:catAx>
        <c:axId val="77892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921743"/>
        <c:crosses val="autoZero"/>
        <c:auto val="1"/>
        <c:lblAlgn val="ctr"/>
        <c:lblOffset val="100"/>
        <c:noMultiLvlLbl val="0"/>
      </c:catAx>
      <c:valAx>
        <c:axId val="2090921743"/>
        <c:scaling>
          <c:orientation val="minMax"/>
        </c:scaling>
        <c:delete val="0"/>
        <c:axPos val="l"/>
        <c:majorGridlines>
          <c:spPr>
            <a:ln w="9525" cap="flat" cmpd="sng" algn="ctr">
              <a:solidFill>
                <a:schemeClr val="tx1">
                  <a:lumMod val="15000"/>
                  <a:lumOff val="85000"/>
                </a:schemeClr>
              </a:solidFill>
              <a:round/>
            </a:ln>
            <a:effectLst>
              <a:innerShdw blurRad="63500" dist="50800">
                <a:prstClr val="black">
                  <a:alpha val="50000"/>
                </a:prstClr>
              </a:innerShdw>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78928463"/>
        <c:crosses val="autoZero"/>
        <c:crossBetween val="between"/>
      </c:valAx>
      <c:spPr>
        <a:solidFill>
          <a:schemeClr val="accent6">
            <a:lumMod val="60000"/>
            <a:lumOff val="40000"/>
          </a:schemeClr>
        </a:solidFill>
        <a:ln>
          <a:noFill/>
        </a:ln>
        <a:effectLst/>
        <a:scene3d>
          <a:camera prst="orthographicFront"/>
          <a:lightRig rig="threePt" dir="t"/>
        </a:scene3d>
        <a:sp3d>
          <a:bevelT prst="angle"/>
        </a:sp3d>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tx1"/>
      </a:solidFill>
      <a:prstDash val="solid"/>
      <a:miter lim="800000"/>
    </a:ln>
    <a:effectLst>
      <a:glow rad="1397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ln>
                  <a:solidFill>
                    <a:schemeClr val="tx1"/>
                  </a:solidFill>
                </a:ln>
                <a:solidFill>
                  <a:schemeClr val="tx1"/>
                </a:solidFill>
                <a:effectLst>
                  <a:glow rad="63500">
                    <a:schemeClr val="accent1">
                      <a:satMod val="175000"/>
                      <a:alpha val="40000"/>
                    </a:schemeClr>
                  </a:glow>
                </a:effectLst>
              </a:rPr>
              <a:t>Age -wise Major Surgeris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8.8450460564456004E-2"/>
          <c:y val="0.14307551645585834"/>
          <c:w val="0.88417840730922159"/>
          <c:h val="0.70152706552373345"/>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xVal>
            <c:numRef>
              <c:f>'Healthcare 6'!$H$2:$H$2336</c:f>
              <c:numCache>
                <c:formatCode>General</c:formatCode>
                <c:ptCount val="2335"/>
                <c:pt idx="0">
                  <c:v>0</c:v>
                </c:pt>
                <c:pt idx="1">
                  <c:v>0</c:v>
                </c:pt>
                <c:pt idx="2">
                  <c:v>2</c:v>
                </c:pt>
                <c:pt idx="3">
                  <c:v>0</c:v>
                </c:pt>
                <c:pt idx="4">
                  <c:v>0</c:v>
                </c:pt>
                <c:pt idx="5">
                  <c:v>0</c:v>
                </c:pt>
                <c:pt idx="6">
                  <c:v>0</c:v>
                </c:pt>
                <c:pt idx="7">
                  <c:v>3</c:v>
                </c:pt>
                <c:pt idx="8">
                  <c:v>1</c:v>
                </c:pt>
                <c:pt idx="9">
                  <c:v>0</c:v>
                </c:pt>
                <c:pt idx="10">
                  <c:v>2</c:v>
                </c:pt>
                <c:pt idx="11">
                  <c:v>0</c:v>
                </c:pt>
                <c:pt idx="12">
                  <c:v>0</c:v>
                </c:pt>
                <c:pt idx="13">
                  <c:v>0</c:v>
                </c:pt>
                <c:pt idx="14">
                  <c:v>2</c:v>
                </c:pt>
                <c:pt idx="15">
                  <c:v>0</c:v>
                </c:pt>
                <c:pt idx="16">
                  <c:v>3</c:v>
                </c:pt>
                <c:pt idx="17">
                  <c:v>1</c:v>
                </c:pt>
                <c:pt idx="18">
                  <c:v>1</c:v>
                </c:pt>
                <c:pt idx="19">
                  <c:v>0</c:v>
                </c:pt>
                <c:pt idx="20">
                  <c:v>2</c:v>
                </c:pt>
                <c:pt idx="21">
                  <c:v>2</c:v>
                </c:pt>
                <c:pt idx="22">
                  <c:v>3</c:v>
                </c:pt>
                <c:pt idx="23">
                  <c:v>2</c:v>
                </c:pt>
                <c:pt idx="24">
                  <c:v>2</c:v>
                </c:pt>
                <c:pt idx="25">
                  <c:v>3</c:v>
                </c:pt>
                <c:pt idx="26">
                  <c:v>0</c:v>
                </c:pt>
                <c:pt idx="27">
                  <c:v>1</c:v>
                </c:pt>
                <c:pt idx="28">
                  <c:v>2</c:v>
                </c:pt>
                <c:pt idx="29">
                  <c:v>0</c:v>
                </c:pt>
                <c:pt idx="30">
                  <c:v>0</c:v>
                </c:pt>
                <c:pt idx="31">
                  <c:v>0</c:v>
                </c:pt>
                <c:pt idx="32">
                  <c:v>0</c:v>
                </c:pt>
                <c:pt idx="33">
                  <c:v>0</c:v>
                </c:pt>
                <c:pt idx="34">
                  <c:v>1</c:v>
                </c:pt>
                <c:pt idx="35">
                  <c:v>0</c:v>
                </c:pt>
                <c:pt idx="36">
                  <c:v>0</c:v>
                </c:pt>
                <c:pt idx="37">
                  <c:v>0</c:v>
                </c:pt>
                <c:pt idx="38">
                  <c:v>0</c:v>
                </c:pt>
                <c:pt idx="39">
                  <c:v>1</c:v>
                </c:pt>
                <c:pt idx="40">
                  <c:v>1</c:v>
                </c:pt>
                <c:pt idx="41">
                  <c:v>0</c:v>
                </c:pt>
                <c:pt idx="42">
                  <c:v>0</c:v>
                </c:pt>
                <c:pt idx="43">
                  <c:v>0</c:v>
                </c:pt>
                <c:pt idx="44">
                  <c:v>1</c:v>
                </c:pt>
                <c:pt idx="45">
                  <c:v>1</c:v>
                </c:pt>
                <c:pt idx="46">
                  <c:v>2</c:v>
                </c:pt>
                <c:pt idx="47">
                  <c:v>0</c:v>
                </c:pt>
                <c:pt idx="48">
                  <c:v>2</c:v>
                </c:pt>
                <c:pt idx="49">
                  <c:v>2</c:v>
                </c:pt>
                <c:pt idx="50">
                  <c:v>1</c:v>
                </c:pt>
                <c:pt idx="51">
                  <c:v>0</c:v>
                </c:pt>
                <c:pt idx="52">
                  <c:v>1</c:v>
                </c:pt>
                <c:pt idx="53">
                  <c:v>0</c:v>
                </c:pt>
                <c:pt idx="54">
                  <c:v>0</c:v>
                </c:pt>
                <c:pt idx="55">
                  <c:v>1</c:v>
                </c:pt>
                <c:pt idx="56">
                  <c:v>2</c:v>
                </c:pt>
                <c:pt idx="57">
                  <c:v>0</c:v>
                </c:pt>
                <c:pt idx="58">
                  <c:v>0</c:v>
                </c:pt>
                <c:pt idx="59">
                  <c:v>0</c:v>
                </c:pt>
                <c:pt idx="60">
                  <c:v>1</c:v>
                </c:pt>
                <c:pt idx="61">
                  <c:v>0</c:v>
                </c:pt>
                <c:pt idx="62">
                  <c:v>0</c:v>
                </c:pt>
                <c:pt idx="63">
                  <c:v>0</c:v>
                </c:pt>
                <c:pt idx="64">
                  <c:v>1</c:v>
                </c:pt>
                <c:pt idx="65">
                  <c:v>2</c:v>
                </c:pt>
                <c:pt idx="66">
                  <c:v>1</c:v>
                </c:pt>
                <c:pt idx="67">
                  <c:v>1</c:v>
                </c:pt>
                <c:pt idx="68">
                  <c:v>0</c:v>
                </c:pt>
                <c:pt idx="69">
                  <c:v>0</c:v>
                </c:pt>
                <c:pt idx="70">
                  <c:v>1</c:v>
                </c:pt>
                <c:pt idx="71">
                  <c:v>2</c:v>
                </c:pt>
                <c:pt idx="72">
                  <c:v>2</c:v>
                </c:pt>
                <c:pt idx="73">
                  <c:v>0</c:v>
                </c:pt>
                <c:pt idx="74">
                  <c:v>1</c:v>
                </c:pt>
                <c:pt idx="75">
                  <c:v>1</c:v>
                </c:pt>
                <c:pt idx="76">
                  <c:v>0</c:v>
                </c:pt>
                <c:pt idx="77">
                  <c:v>0</c:v>
                </c:pt>
                <c:pt idx="78">
                  <c:v>0</c:v>
                </c:pt>
                <c:pt idx="79">
                  <c:v>0</c:v>
                </c:pt>
                <c:pt idx="80">
                  <c:v>1</c:v>
                </c:pt>
                <c:pt idx="81">
                  <c:v>0</c:v>
                </c:pt>
                <c:pt idx="82">
                  <c:v>1</c:v>
                </c:pt>
                <c:pt idx="83">
                  <c:v>1</c:v>
                </c:pt>
                <c:pt idx="84">
                  <c:v>2</c:v>
                </c:pt>
                <c:pt idx="85">
                  <c:v>2</c:v>
                </c:pt>
                <c:pt idx="86">
                  <c:v>1</c:v>
                </c:pt>
                <c:pt idx="87">
                  <c:v>0</c:v>
                </c:pt>
                <c:pt idx="88">
                  <c:v>1</c:v>
                </c:pt>
                <c:pt idx="89">
                  <c:v>1</c:v>
                </c:pt>
                <c:pt idx="90">
                  <c:v>1</c:v>
                </c:pt>
                <c:pt idx="91">
                  <c:v>0</c:v>
                </c:pt>
                <c:pt idx="92">
                  <c:v>2</c:v>
                </c:pt>
                <c:pt idx="93">
                  <c:v>0</c:v>
                </c:pt>
                <c:pt idx="94">
                  <c:v>2</c:v>
                </c:pt>
                <c:pt idx="95">
                  <c:v>1</c:v>
                </c:pt>
                <c:pt idx="96">
                  <c:v>0</c:v>
                </c:pt>
                <c:pt idx="97">
                  <c:v>2</c:v>
                </c:pt>
                <c:pt idx="98">
                  <c:v>0</c:v>
                </c:pt>
                <c:pt idx="99">
                  <c:v>0</c:v>
                </c:pt>
                <c:pt idx="100">
                  <c:v>0</c:v>
                </c:pt>
                <c:pt idx="101">
                  <c:v>0</c:v>
                </c:pt>
                <c:pt idx="102">
                  <c:v>1</c:v>
                </c:pt>
                <c:pt idx="103">
                  <c:v>0</c:v>
                </c:pt>
                <c:pt idx="104">
                  <c:v>1</c:v>
                </c:pt>
                <c:pt idx="105">
                  <c:v>2</c:v>
                </c:pt>
                <c:pt idx="106">
                  <c:v>0</c:v>
                </c:pt>
                <c:pt idx="107">
                  <c:v>0</c:v>
                </c:pt>
                <c:pt idx="108">
                  <c:v>1</c:v>
                </c:pt>
                <c:pt idx="109">
                  <c:v>1</c:v>
                </c:pt>
                <c:pt idx="110">
                  <c:v>0</c:v>
                </c:pt>
                <c:pt idx="111">
                  <c:v>1</c:v>
                </c:pt>
                <c:pt idx="112">
                  <c:v>0</c:v>
                </c:pt>
                <c:pt idx="113">
                  <c:v>1</c:v>
                </c:pt>
                <c:pt idx="114">
                  <c:v>2</c:v>
                </c:pt>
                <c:pt idx="115">
                  <c:v>0</c:v>
                </c:pt>
                <c:pt idx="116">
                  <c:v>1</c:v>
                </c:pt>
                <c:pt idx="117">
                  <c:v>0</c:v>
                </c:pt>
                <c:pt idx="118">
                  <c:v>0</c:v>
                </c:pt>
                <c:pt idx="119">
                  <c:v>1</c:v>
                </c:pt>
                <c:pt idx="120">
                  <c:v>0</c:v>
                </c:pt>
                <c:pt idx="121">
                  <c:v>0</c:v>
                </c:pt>
                <c:pt idx="122">
                  <c:v>2</c:v>
                </c:pt>
                <c:pt idx="123">
                  <c:v>0</c:v>
                </c:pt>
                <c:pt idx="124">
                  <c:v>0</c:v>
                </c:pt>
                <c:pt idx="125">
                  <c:v>1</c:v>
                </c:pt>
                <c:pt idx="126">
                  <c:v>0</c:v>
                </c:pt>
                <c:pt idx="127">
                  <c:v>0</c:v>
                </c:pt>
                <c:pt idx="128">
                  <c:v>0</c:v>
                </c:pt>
                <c:pt idx="129">
                  <c:v>0</c:v>
                </c:pt>
                <c:pt idx="130">
                  <c:v>0</c:v>
                </c:pt>
                <c:pt idx="131">
                  <c:v>0</c:v>
                </c:pt>
                <c:pt idx="132">
                  <c:v>1</c:v>
                </c:pt>
                <c:pt idx="133">
                  <c:v>0</c:v>
                </c:pt>
                <c:pt idx="134">
                  <c:v>1</c:v>
                </c:pt>
                <c:pt idx="135">
                  <c:v>1</c:v>
                </c:pt>
                <c:pt idx="136">
                  <c:v>1</c:v>
                </c:pt>
                <c:pt idx="137">
                  <c:v>0</c:v>
                </c:pt>
                <c:pt idx="138">
                  <c:v>0</c:v>
                </c:pt>
                <c:pt idx="139">
                  <c:v>0</c:v>
                </c:pt>
                <c:pt idx="140">
                  <c:v>1</c:v>
                </c:pt>
                <c:pt idx="141">
                  <c:v>0</c:v>
                </c:pt>
                <c:pt idx="142">
                  <c:v>0</c:v>
                </c:pt>
                <c:pt idx="143">
                  <c:v>1</c:v>
                </c:pt>
                <c:pt idx="144">
                  <c:v>0</c:v>
                </c:pt>
                <c:pt idx="145">
                  <c:v>2</c:v>
                </c:pt>
                <c:pt idx="146">
                  <c:v>0</c:v>
                </c:pt>
                <c:pt idx="147">
                  <c:v>0</c:v>
                </c:pt>
                <c:pt idx="148">
                  <c:v>0</c:v>
                </c:pt>
                <c:pt idx="149">
                  <c:v>0</c:v>
                </c:pt>
                <c:pt idx="150">
                  <c:v>1</c:v>
                </c:pt>
                <c:pt idx="151">
                  <c:v>0</c:v>
                </c:pt>
                <c:pt idx="152">
                  <c:v>2</c:v>
                </c:pt>
                <c:pt idx="153">
                  <c:v>1</c:v>
                </c:pt>
                <c:pt idx="154">
                  <c:v>1</c:v>
                </c:pt>
                <c:pt idx="155">
                  <c:v>1</c:v>
                </c:pt>
                <c:pt idx="156">
                  <c:v>1</c:v>
                </c:pt>
                <c:pt idx="157">
                  <c:v>0</c:v>
                </c:pt>
                <c:pt idx="158">
                  <c:v>1</c:v>
                </c:pt>
                <c:pt idx="159">
                  <c:v>2</c:v>
                </c:pt>
                <c:pt idx="160">
                  <c:v>0</c:v>
                </c:pt>
                <c:pt idx="161">
                  <c:v>0</c:v>
                </c:pt>
                <c:pt idx="162">
                  <c:v>1</c:v>
                </c:pt>
                <c:pt idx="163">
                  <c:v>0</c:v>
                </c:pt>
                <c:pt idx="164">
                  <c:v>1</c:v>
                </c:pt>
                <c:pt idx="165">
                  <c:v>1</c:v>
                </c:pt>
                <c:pt idx="166">
                  <c:v>1</c:v>
                </c:pt>
                <c:pt idx="167">
                  <c:v>0</c:v>
                </c:pt>
                <c:pt idx="168">
                  <c:v>0</c:v>
                </c:pt>
                <c:pt idx="169">
                  <c:v>2</c:v>
                </c:pt>
                <c:pt idx="170">
                  <c:v>1</c:v>
                </c:pt>
                <c:pt idx="171">
                  <c:v>0</c:v>
                </c:pt>
                <c:pt idx="172">
                  <c:v>1</c:v>
                </c:pt>
                <c:pt idx="173">
                  <c:v>0</c:v>
                </c:pt>
                <c:pt idx="174">
                  <c:v>1</c:v>
                </c:pt>
                <c:pt idx="175">
                  <c:v>1</c:v>
                </c:pt>
                <c:pt idx="176">
                  <c:v>0</c:v>
                </c:pt>
                <c:pt idx="177">
                  <c:v>0</c:v>
                </c:pt>
                <c:pt idx="178">
                  <c:v>0</c:v>
                </c:pt>
                <c:pt idx="179">
                  <c:v>1</c:v>
                </c:pt>
                <c:pt idx="180">
                  <c:v>1</c:v>
                </c:pt>
                <c:pt idx="181">
                  <c:v>2</c:v>
                </c:pt>
                <c:pt idx="182">
                  <c:v>1</c:v>
                </c:pt>
                <c:pt idx="183">
                  <c:v>0</c:v>
                </c:pt>
                <c:pt idx="184">
                  <c:v>2</c:v>
                </c:pt>
                <c:pt idx="185">
                  <c:v>2</c:v>
                </c:pt>
                <c:pt idx="186">
                  <c:v>1</c:v>
                </c:pt>
                <c:pt idx="187">
                  <c:v>2</c:v>
                </c:pt>
                <c:pt idx="188">
                  <c:v>0</c:v>
                </c:pt>
                <c:pt idx="189">
                  <c:v>1</c:v>
                </c:pt>
                <c:pt idx="190">
                  <c:v>1</c:v>
                </c:pt>
                <c:pt idx="191">
                  <c:v>0</c:v>
                </c:pt>
                <c:pt idx="192">
                  <c:v>1</c:v>
                </c:pt>
                <c:pt idx="193">
                  <c:v>1</c:v>
                </c:pt>
                <c:pt idx="194">
                  <c:v>1</c:v>
                </c:pt>
                <c:pt idx="195">
                  <c:v>1</c:v>
                </c:pt>
                <c:pt idx="196">
                  <c:v>0</c:v>
                </c:pt>
                <c:pt idx="197">
                  <c:v>0</c:v>
                </c:pt>
                <c:pt idx="198">
                  <c:v>1</c:v>
                </c:pt>
                <c:pt idx="199">
                  <c:v>1</c:v>
                </c:pt>
                <c:pt idx="200">
                  <c:v>1</c:v>
                </c:pt>
                <c:pt idx="201">
                  <c:v>0</c:v>
                </c:pt>
                <c:pt idx="202">
                  <c:v>1</c:v>
                </c:pt>
                <c:pt idx="203">
                  <c:v>0</c:v>
                </c:pt>
                <c:pt idx="204">
                  <c:v>0</c:v>
                </c:pt>
                <c:pt idx="205">
                  <c:v>1</c:v>
                </c:pt>
                <c:pt idx="206">
                  <c:v>0</c:v>
                </c:pt>
                <c:pt idx="207">
                  <c:v>0</c:v>
                </c:pt>
                <c:pt idx="208">
                  <c:v>0</c:v>
                </c:pt>
                <c:pt idx="209">
                  <c:v>1</c:v>
                </c:pt>
                <c:pt idx="210">
                  <c:v>2</c:v>
                </c:pt>
                <c:pt idx="211">
                  <c:v>0</c:v>
                </c:pt>
                <c:pt idx="212">
                  <c:v>1</c:v>
                </c:pt>
                <c:pt idx="213">
                  <c:v>2</c:v>
                </c:pt>
                <c:pt idx="214">
                  <c:v>1</c:v>
                </c:pt>
                <c:pt idx="215">
                  <c:v>2</c:v>
                </c:pt>
                <c:pt idx="216">
                  <c:v>1</c:v>
                </c:pt>
                <c:pt idx="217">
                  <c:v>0</c:v>
                </c:pt>
                <c:pt idx="218">
                  <c:v>1</c:v>
                </c:pt>
                <c:pt idx="219">
                  <c:v>1</c:v>
                </c:pt>
                <c:pt idx="220">
                  <c:v>0</c:v>
                </c:pt>
                <c:pt idx="221">
                  <c:v>1</c:v>
                </c:pt>
                <c:pt idx="222">
                  <c:v>0</c:v>
                </c:pt>
                <c:pt idx="223">
                  <c:v>1</c:v>
                </c:pt>
                <c:pt idx="224">
                  <c:v>0</c:v>
                </c:pt>
                <c:pt idx="225">
                  <c:v>1</c:v>
                </c:pt>
                <c:pt idx="226">
                  <c:v>1</c:v>
                </c:pt>
                <c:pt idx="227">
                  <c:v>0</c:v>
                </c:pt>
                <c:pt idx="228">
                  <c:v>1</c:v>
                </c:pt>
                <c:pt idx="229">
                  <c:v>1</c:v>
                </c:pt>
                <c:pt idx="230">
                  <c:v>1</c:v>
                </c:pt>
                <c:pt idx="231">
                  <c:v>1</c:v>
                </c:pt>
                <c:pt idx="232">
                  <c:v>1</c:v>
                </c:pt>
                <c:pt idx="233">
                  <c:v>0</c:v>
                </c:pt>
                <c:pt idx="234">
                  <c:v>1</c:v>
                </c:pt>
                <c:pt idx="235">
                  <c:v>0</c:v>
                </c:pt>
                <c:pt idx="236">
                  <c:v>1</c:v>
                </c:pt>
                <c:pt idx="237">
                  <c:v>0</c:v>
                </c:pt>
                <c:pt idx="238">
                  <c:v>1</c:v>
                </c:pt>
                <c:pt idx="239">
                  <c:v>1</c:v>
                </c:pt>
                <c:pt idx="240">
                  <c:v>1</c:v>
                </c:pt>
                <c:pt idx="241">
                  <c:v>1</c:v>
                </c:pt>
                <c:pt idx="242">
                  <c:v>1</c:v>
                </c:pt>
                <c:pt idx="243">
                  <c:v>1</c:v>
                </c:pt>
                <c:pt idx="244">
                  <c:v>0</c:v>
                </c:pt>
                <c:pt idx="245">
                  <c:v>1</c:v>
                </c:pt>
                <c:pt idx="246">
                  <c:v>0</c:v>
                </c:pt>
                <c:pt idx="247">
                  <c:v>0</c:v>
                </c:pt>
                <c:pt idx="248">
                  <c:v>0</c:v>
                </c:pt>
                <c:pt idx="249">
                  <c:v>2</c:v>
                </c:pt>
                <c:pt idx="250">
                  <c:v>0</c:v>
                </c:pt>
                <c:pt idx="251">
                  <c:v>2</c:v>
                </c:pt>
                <c:pt idx="252">
                  <c:v>1</c:v>
                </c:pt>
                <c:pt idx="253">
                  <c:v>2</c:v>
                </c:pt>
                <c:pt idx="254">
                  <c:v>0</c:v>
                </c:pt>
                <c:pt idx="255">
                  <c:v>1</c:v>
                </c:pt>
                <c:pt idx="256">
                  <c:v>1</c:v>
                </c:pt>
                <c:pt idx="257">
                  <c:v>1</c:v>
                </c:pt>
                <c:pt idx="258">
                  <c:v>1</c:v>
                </c:pt>
                <c:pt idx="259">
                  <c:v>1</c:v>
                </c:pt>
                <c:pt idx="260">
                  <c:v>0</c:v>
                </c:pt>
                <c:pt idx="261">
                  <c:v>2</c:v>
                </c:pt>
                <c:pt idx="262">
                  <c:v>0</c:v>
                </c:pt>
                <c:pt idx="263">
                  <c:v>2</c:v>
                </c:pt>
                <c:pt idx="264">
                  <c:v>1</c:v>
                </c:pt>
                <c:pt idx="265">
                  <c:v>0</c:v>
                </c:pt>
                <c:pt idx="266">
                  <c:v>0</c:v>
                </c:pt>
                <c:pt idx="267">
                  <c:v>1</c:v>
                </c:pt>
                <c:pt idx="268">
                  <c:v>0</c:v>
                </c:pt>
                <c:pt idx="269">
                  <c:v>0</c:v>
                </c:pt>
                <c:pt idx="270">
                  <c:v>0</c:v>
                </c:pt>
                <c:pt idx="271">
                  <c:v>1</c:v>
                </c:pt>
                <c:pt idx="272">
                  <c:v>0</c:v>
                </c:pt>
                <c:pt idx="273">
                  <c:v>0</c:v>
                </c:pt>
                <c:pt idx="274">
                  <c:v>1</c:v>
                </c:pt>
                <c:pt idx="275">
                  <c:v>0</c:v>
                </c:pt>
                <c:pt idx="276">
                  <c:v>2</c:v>
                </c:pt>
                <c:pt idx="277">
                  <c:v>0</c:v>
                </c:pt>
                <c:pt idx="278">
                  <c:v>0</c:v>
                </c:pt>
                <c:pt idx="279">
                  <c:v>0</c:v>
                </c:pt>
                <c:pt idx="280">
                  <c:v>0</c:v>
                </c:pt>
                <c:pt idx="281">
                  <c:v>0</c:v>
                </c:pt>
                <c:pt idx="282">
                  <c:v>1</c:v>
                </c:pt>
                <c:pt idx="283">
                  <c:v>0</c:v>
                </c:pt>
                <c:pt idx="284">
                  <c:v>0</c:v>
                </c:pt>
                <c:pt idx="285">
                  <c:v>0</c:v>
                </c:pt>
                <c:pt idx="286">
                  <c:v>2</c:v>
                </c:pt>
                <c:pt idx="287">
                  <c:v>1</c:v>
                </c:pt>
                <c:pt idx="288">
                  <c:v>1</c:v>
                </c:pt>
                <c:pt idx="289">
                  <c:v>0</c:v>
                </c:pt>
                <c:pt idx="290">
                  <c:v>1</c:v>
                </c:pt>
                <c:pt idx="291">
                  <c:v>0</c:v>
                </c:pt>
                <c:pt idx="292">
                  <c:v>1</c:v>
                </c:pt>
                <c:pt idx="293">
                  <c:v>2</c:v>
                </c:pt>
                <c:pt idx="294">
                  <c:v>1</c:v>
                </c:pt>
                <c:pt idx="295">
                  <c:v>1</c:v>
                </c:pt>
                <c:pt idx="296">
                  <c:v>0</c:v>
                </c:pt>
                <c:pt idx="297">
                  <c:v>0</c:v>
                </c:pt>
                <c:pt idx="298">
                  <c:v>1</c:v>
                </c:pt>
                <c:pt idx="299">
                  <c:v>0</c:v>
                </c:pt>
                <c:pt idx="300">
                  <c:v>1</c:v>
                </c:pt>
                <c:pt idx="301">
                  <c:v>0</c:v>
                </c:pt>
                <c:pt idx="302">
                  <c:v>2</c:v>
                </c:pt>
                <c:pt idx="303">
                  <c:v>1</c:v>
                </c:pt>
                <c:pt idx="304">
                  <c:v>2</c:v>
                </c:pt>
                <c:pt idx="305">
                  <c:v>1</c:v>
                </c:pt>
                <c:pt idx="306">
                  <c:v>1</c:v>
                </c:pt>
                <c:pt idx="307">
                  <c:v>0</c:v>
                </c:pt>
                <c:pt idx="308">
                  <c:v>2</c:v>
                </c:pt>
                <c:pt idx="309">
                  <c:v>1</c:v>
                </c:pt>
                <c:pt idx="310">
                  <c:v>1</c:v>
                </c:pt>
                <c:pt idx="311">
                  <c:v>1</c:v>
                </c:pt>
                <c:pt idx="312">
                  <c:v>0</c:v>
                </c:pt>
                <c:pt idx="313">
                  <c:v>1</c:v>
                </c:pt>
                <c:pt idx="314">
                  <c:v>1</c:v>
                </c:pt>
                <c:pt idx="315">
                  <c:v>2</c:v>
                </c:pt>
                <c:pt idx="316">
                  <c:v>0</c:v>
                </c:pt>
                <c:pt idx="317">
                  <c:v>1</c:v>
                </c:pt>
                <c:pt idx="318">
                  <c:v>3</c:v>
                </c:pt>
                <c:pt idx="319">
                  <c:v>0</c:v>
                </c:pt>
                <c:pt idx="320">
                  <c:v>1</c:v>
                </c:pt>
                <c:pt idx="321">
                  <c:v>0</c:v>
                </c:pt>
                <c:pt idx="322">
                  <c:v>0</c:v>
                </c:pt>
                <c:pt idx="323">
                  <c:v>0</c:v>
                </c:pt>
                <c:pt idx="324">
                  <c:v>0</c:v>
                </c:pt>
                <c:pt idx="325">
                  <c:v>1</c:v>
                </c:pt>
                <c:pt idx="326">
                  <c:v>1</c:v>
                </c:pt>
                <c:pt idx="327">
                  <c:v>0</c:v>
                </c:pt>
                <c:pt idx="328">
                  <c:v>0</c:v>
                </c:pt>
                <c:pt idx="329">
                  <c:v>0</c:v>
                </c:pt>
                <c:pt idx="330">
                  <c:v>1</c:v>
                </c:pt>
                <c:pt idx="331">
                  <c:v>2</c:v>
                </c:pt>
                <c:pt idx="332">
                  <c:v>1</c:v>
                </c:pt>
                <c:pt idx="333">
                  <c:v>1</c:v>
                </c:pt>
                <c:pt idx="334">
                  <c:v>2</c:v>
                </c:pt>
                <c:pt idx="335">
                  <c:v>1</c:v>
                </c:pt>
                <c:pt idx="336">
                  <c:v>0</c:v>
                </c:pt>
                <c:pt idx="337">
                  <c:v>3</c:v>
                </c:pt>
                <c:pt idx="338">
                  <c:v>0</c:v>
                </c:pt>
                <c:pt idx="339">
                  <c:v>1</c:v>
                </c:pt>
                <c:pt idx="340">
                  <c:v>0</c:v>
                </c:pt>
                <c:pt idx="341">
                  <c:v>2</c:v>
                </c:pt>
                <c:pt idx="342">
                  <c:v>0</c:v>
                </c:pt>
                <c:pt idx="343">
                  <c:v>0</c:v>
                </c:pt>
                <c:pt idx="344">
                  <c:v>1</c:v>
                </c:pt>
                <c:pt idx="345">
                  <c:v>1</c:v>
                </c:pt>
                <c:pt idx="346">
                  <c:v>2</c:v>
                </c:pt>
                <c:pt idx="347">
                  <c:v>0</c:v>
                </c:pt>
                <c:pt idx="348">
                  <c:v>2</c:v>
                </c:pt>
                <c:pt idx="349">
                  <c:v>0</c:v>
                </c:pt>
                <c:pt idx="350">
                  <c:v>0</c:v>
                </c:pt>
                <c:pt idx="351">
                  <c:v>0</c:v>
                </c:pt>
                <c:pt idx="352">
                  <c:v>0</c:v>
                </c:pt>
                <c:pt idx="353">
                  <c:v>0</c:v>
                </c:pt>
                <c:pt idx="354">
                  <c:v>0</c:v>
                </c:pt>
                <c:pt idx="355">
                  <c:v>1</c:v>
                </c:pt>
                <c:pt idx="356">
                  <c:v>0</c:v>
                </c:pt>
                <c:pt idx="357">
                  <c:v>0</c:v>
                </c:pt>
                <c:pt idx="358">
                  <c:v>0</c:v>
                </c:pt>
                <c:pt idx="359">
                  <c:v>0</c:v>
                </c:pt>
                <c:pt idx="360">
                  <c:v>2</c:v>
                </c:pt>
                <c:pt idx="361">
                  <c:v>0</c:v>
                </c:pt>
                <c:pt idx="362">
                  <c:v>0</c:v>
                </c:pt>
                <c:pt idx="363">
                  <c:v>0</c:v>
                </c:pt>
                <c:pt idx="364">
                  <c:v>0</c:v>
                </c:pt>
                <c:pt idx="365">
                  <c:v>0</c:v>
                </c:pt>
                <c:pt idx="366">
                  <c:v>1</c:v>
                </c:pt>
                <c:pt idx="367">
                  <c:v>1</c:v>
                </c:pt>
                <c:pt idx="368">
                  <c:v>1</c:v>
                </c:pt>
                <c:pt idx="369">
                  <c:v>1</c:v>
                </c:pt>
                <c:pt idx="370">
                  <c:v>0</c:v>
                </c:pt>
                <c:pt idx="371">
                  <c:v>1</c:v>
                </c:pt>
                <c:pt idx="372">
                  <c:v>0</c:v>
                </c:pt>
                <c:pt idx="373">
                  <c:v>0</c:v>
                </c:pt>
                <c:pt idx="374">
                  <c:v>0</c:v>
                </c:pt>
                <c:pt idx="375">
                  <c:v>1</c:v>
                </c:pt>
                <c:pt idx="376">
                  <c:v>1</c:v>
                </c:pt>
                <c:pt idx="377">
                  <c:v>0</c:v>
                </c:pt>
                <c:pt idx="378">
                  <c:v>0</c:v>
                </c:pt>
                <c:pt idx="379">
                  <c:v>0</c:v>
                </c:pt>
                <c:pt idx="380">
                  <c:v>2</c:v>
                </c:pt>
                <c:pt idx="381">
                  <c:v>0</c:v>
                </c:pt>
                <c:pt idx="382">
                  <c:v>0</c:v>
                </c:pt>
                <c:pt idx="383">
                  <c:v>3</c:v>
                </c:pt>
                <c:pt idx="384">
                  <c:v>0</c:v>
                </c:pt>
                <c:pt idx="385">
                  <c:v>2</c:v>
                </c:pt>
                <c:pt idx="386">
                  <c:v>0</c:v>
                </c:pt>
                <c:pt idx="387">
                  <c:v>3</c:v>
                </c:pt>
                <c:pt idx="388">
                  <c:v>0</c:v>
                </c:pt>
                <c:pt idx="389">
                  <c:v>1</c:v>
                </c:pt>
                <c:pt idx="390">
                  <c:v>1</c:v>
                </c:pt>
                <c:pt idx="391">
                  <c:v>2</c:v>
                </c:pt>
                <c:pt idx="392">
                  <c:v>0</c:v>
                </c:pt>
                <c:pt idx="393">
                  <c:v>1</c:v>
                </c:pt>
                <c:pt idx="394">
                  <c:v>1</c:v>
                </c:pt>
                <c:pt idx="395">
                  <c:v>2</c:v>
                </c:pt>
                <c:pt idx="396">
                  <c:v>0</c:v>
                </c:pt>
                <c:pt idx="397">
                  <c:v>2</c:v>
                </c:pt>
                <c:pt idx="398">
                  <c:v>1</c:v>
                </c:pt>
                <c:pt idx="399">
                  <c:v>0</c:v>
                </c:pt>
                <c:pt idx="400">
                  <c:v>2</c:v>
                </c:pt>
                <c:pt idx="401">
                  <c:v>1</c:v>
                </c:pt>
                <c:pt idx="402">
                  <c:v>2</c:v>
                </c:pt>
                <c:pt idx="403">
                  <c:v>0</c:v>
                </c:pt>
                <c:pt idx="404">
                  <c:v>0</c:v>
                </c:pt>
                <c:pt idx="405">
                  <c:v>0</c:v>
                </c:pt>
                <c:pt idx="406">
                  <c:v>2</c:v>
                </c:pt>
                <c:pt idx="407">
                  <c:v>1</c:v>
                </c:pt>
                <c:pt idx="408">
                  <c:v>1</c:v>
                </c:pt>
                <c:pt idx="409">
                  <c:v>1</c:v>
                </c:pt>
                <c:pt idx="410">
                  <c:v>1</c:v>
                </c:pt>
                <c:pt idx="411">
                  <c:v>1</c:v>
                </c:pt>
                <c:pt idx="412">
                  <c:v>1</c:v>
                </c:pt>
                <c:pt idx="413">
                  <c:v>1</c:v>
                </c:pt>
                <c:pt idx="414">
                  <c:v>2</c:v>
                </c:pt>
                <c:pt idx="415">
                  <c:v>1</c:v>
                </c:pt>
                <c:pt idx="416">
                  <c:v>0</c:v>
                </c:pt>
                <c:pt idx="417">
                  <c:v>1</c:v>
                </c:pt>
                <c:pt idx="418">
                  <c:v>0</c:v>
                </c:pt>
                <c:pt idx="419">
                  <c:v>2</c:v>
                </c:pt>
                <c:pt idx="420">
                  <c:v>0</c:v>
                </c:pt>
                <c:pt idx="421">
                  <c:v>1</c:v>
                </c:pt>
                <c:pt idx="422">
                  <c:v>2</c:v>
                </c:pt>
                <c:pt idx="423">
                  <c:v>2</c:v>
                </c:pt>
                <c:pt idx="424">
                  <c:v>0</c:v>
                </c:pt>
                <c:pt idx="425">
                  <c:v>2</c:v>
                </c:pt>
                <c:pt idx="426">
                  <c:v>0</c:v>
                </c:pt>
                <c:pt idx="427">
                  <c:v>1</c:v>
                </c:pt>
                <c:pt idx="428">
                  <c:v>1</c:v>
                </c:pt>
                <c:pt idx="429">
                  <c:v>0</c:v>
                </c:pt>
                <c:pt idx="430">
                  <c:v>2</c:v>
                </c:pt>
                <c:pt idx="431">
                  <c:v>1</c:v>
                </c:pt>
                <c:pt idx="432">
                  <c:v>0</c:v>
                </c:pt>
                <c:pt idx="433">
                  <c:v>2</c:v>
                </c:pt>
                <c:pt idx="434">
                  <c:v>2</c:v>
                </c:pt>
                <c:pt idx="435">
                  <c:v>0</c:v>
                </c:pt>
                <c:pt idx="436">
                  <c:v>1</c:v>
                </c:pt>
                <c:pt idx="437">
                  <c:v>1</c:v>
                </c:pt>
                <c:pt idx="438">
                  <c:v>2</c:v>
                </c:pt>
                <c:pt idx="439">
                  <c:v>0</c:v>
                </c:pt>
                <c:pt idx="440">
                  <c:v>1</c:v>
                </c:pt>
                <c:pt idx="441">
                  <c:v>1</c:v>
                </c:pt>
                <c:pt idx="442">
                  <c:v>1</c:v>
                </c:pt>
                <c:pt idx="443">
                  <c:v>1</c:v>
                </c:pt>
                <c:pt idx="444">
                  <c:v>2</c:v>
                </c:pt>
                <c:pt idx="445">
                  <c:v>1</c:v>
                </c:pt>
                <c:pt idx="446">
                  <c:v>1</c:v>
                </c:pt>
                <c:pt idx="447">
                  <c:v>1</c:v>
                </c:pt>
                <c:pt idx="448">
                  <c:v>2</c:v>
                </c:pt>
                <c:pt idx="449">
                  <c:v>0</c:v>
                </c:pt>
                <c:pt idx="450">
                  <c:v>0</c:v>
                </c:pt>
                <c:pt idx="451">
                  <c:v>0</c:v>
                </c:pt>
                <c:pt idx="452">
                  <c:v>0</c:v>
                </c:pt>
                <c:pt idx="453">
                  <c:v>0</c:v>
                </c:pt>
                <c:pt idx="454">
                  <c:v>0</c:v>
                </c:pt>
                <c:pt idx="455">
                  <c:v>0</c:v>
                </c:pt>
                <c:pt idx="456">
                  <c:v>1</c:v>
                </c:pt>
                <c:pt idx="457">
                  <c:v>1</c:v>
                </c:pt>
                <c:pt idx="458">
                  <c:v>1</c:v>
                </c:pt>
                <c:pt idx="459">
                  <c:v>1</c:v>
                </c:pt>
                <c:pt idx="460">
                  <c:v>1</c:v>
                </c:pt>
                <c:pt idx="461">
                  <c:v>1</c:v>
                </c:pt>
                <c:pt idx="462">
                  <c:v>0</c:v>
                </c:pt>
                <c:pt idx="463">
                  <c:v>0</c:v>
                </c:pt>
                <c:pt idx="464">
                  <c:v>1</c:v>
                </c:pt>
                <c:pt idx="465">
                  <c:v>0</c:v>
                </c:pt>
                <c:pt idx="466">
                  <c:v>0</c:v>
                </c:pt>
                <c:pt idx="467">
                  <c:v>0</c:v>
                </c:pt>
                <c:pt idx="468">
                  <c:v>1</c:v>
                </c:pt>
                <c:pt idx="469">
                  <c:v>0</c:v>
                </c:pt>
                <c:pt idx="470">
                  <c:v>0</c:v>
                </c:pt>
                <c:pt idx="471">
                  <c:v>0</c:v>
                </c:pt>
                <c:pt idx="472">
                  <c:v>1</c:v>
                </c:pt>
                <c:pt idx="473">
                  <c:v>0</c:v>
                </c:pt>
                <c:pt idx="474">
                  <c:v>1</c:v>
                </c:pt>
                <c:pt idx="475">
                  <c:v>1</c:v>
                </c:pt>
                <c:pt idx="476">
                  <c:v>1</c:v>
                </c:pt>
                <c:pt idx="477">
                  <c:v>0</c:v>
                </c:pt>
                <c:pt idx="478">
                  <c:v>1</c:v>
                </c:pt>
                <c:pt idx="479">
                  <c:v>1</c:v>
                </c:pt>
                <c:pt idx="480">
                  <c:v>0</c:v>
                </c:pt>
                <c:pt idx="481">
                  <c:v>0</c:v>
                </c:pt>
                <c:pt idx="482">
                  <c:v>2</c:v>
                </c:pt>
                <c:pt idx="483">
                  <c:v>1</c:v>
                </c:pt>
                <c:pt idx="484">
                  <c:v>0</c:v>
                </c:pt>
                <c:pt idx="485">
                  <c:v>0</c:v>
                </c:pt>
                <c:pt idx="486">
                  <c:v>0</c:v>
                </c:pt>
                <c:pt idx="487">
                  <c:v>0</c:v>
                </c:pt>
                <c:pt idx="488">
                  <c:v>1</c:v>
                </c:pt>
                <c:pt idx="489">
                  <c:v>2</c:v>
                </c:pt>
                <c:pt idx="490">
                  <c:v>1</c:v>
                </c:pt>
                <c:pt idx="491">
                  <c:v>0</c:v>
                </c:pt>
                <c:pt idx="492">
                  <c:v>0</c:v>
                </c:pt>
                <c:pt idx="493">
                  <c:v>1</c:v>
                </c:pt>
                <c:pt idx="494">
                  <c:v>1</c:v>
                </c:pt>
                <c:pt idx="495">
                  <c:v>2</c:v>
                </c:pt>
                <c:pt idx="496">
                  <c:v>0</c:v>
                </c:pt>
                <c:pt idx="497">
                  <c:v>1</c:v>
                </c:pt>
                <c:pt idx="498">
                  <c:v>1</c:v>
                </c:pt>
                <c:pt idx="499">
                  <c:v>2</c:v>
                </c:pt>
                <c:pt idx="500">
                  <c:v>0</c:v>
                </c:pt>
                <c:pt idx="501">
                  <c:v>0</c:v>
                </c:pt>
                <c:pt idx="502">
                  <c:v>0</c:v>
                </c:pt>
                <c:pt idx="503">
                  <c:v>1</c:v>
                </c:pt>
                <c:pt idx="504">
                  <c:v>0</c:v>
                </c:pt>
                <c:pt idx="505">
                  <c:v>1</c:v>
                </c:pt>
                <c:pt idx="506">
                  <c:v>0</c:v>
                </c:pt>
                <c:pt idx="507">
                  <c:v>1</c:v>
                </c:pt>
                <c:pt idx="508">
                  <c:v>0</c:v>
                </c:pt>
                <c:pt idx="509">
                  <c:v>1</c:v>
                </c:pt>
                <c:pt idx="510">
                  <c:v>1</c:v>
                </c:pt>
                <c:pt idx="511">
                  <c:v>0</c:v>
                </c:pt>
                <c:pt idx="512">
                  <c:v>2</c:v>
                </c:pt>
                <c:pt idx="513">
                  <c:v>0</c:v>
                </c:pt>
                <c:pt idx="514">
                  <c:v>0</c:v>
                </c:pt>
                <c:pt idx="515">
                  <c:v>0</c:v>
                </c:pt>
                <c:pt idx="516">
                  <c:v>1</c:v>
                </c:pt>
                <c:pt idx="517">
                  <c:v>1</c:v>
                </c:pt>
                <c:pt idx="518">
                  <c:v>0</c:v>
                </c:pt>
                <c:pt idx="519">
                  <c:v>1</c:v>
                </c:pt>
                <c:pt idx="520">
                  <c:v>1</c:v>
                </c:pt>
                <c:pt idx="521">
                  <c:v>1</c:v>
                </c:pt>
                <c:pt idx="522">
                  <c:v>1</c:v>
                </c:pt>
                <c:pt idx="523">
                  <c:v>1</c:v>
                </c:pt>
                <c:pt idx="524">
                  <c:v>1</c:v>
                </c:pt>
                <c:pt idx="525">
                  <c:v>1</c:v>
                </c:pt>
                <c:pt idx="526">
                  <c:v>1</c:v>
                </c:pt>
                <c:pt idx="527">
                  <c:v>1</c:v>
                </c:pt>
                <c:pt idx="528">
                  <c:v>0</c:v>
                </c:pt>
                <c:pt idx="529">
                  <c:v>1</c:v>
                </c:pt>
                <c:pt idx="530">
                  <c:v>1</c:v>
                </c:pt>
                <c:pt idx="531">
                  <c:v>1</c:v>
                </c:pt>
                <c:pt idx="532">
                  <c:v>1</c:v>
                </c:pt>
                <c:pt idx="533">
                  <c:v>0</c:v>
                </c:pt>
                <c:pt idx="534">
                  <c:v>2</c:v>
                </c:pt>
                <c:pt idx="535">
                  <c:v>1</c:v>
                </c:pt>
                <c:pt idx="536">
                  <c:v>1</c:v>
                </c:pt>
                <c:pt idx="537">
                  <c:v>1</c:v>
                </c:pt>
                <c:pt idx="538">
                  <c:v>0</c:v>
                </c:pt>
                <c:pt idx="539">
                  <c:v>1</c:v>
                </c:pt>
                <c:pt idx="540">
                  <c:v>1</c:v>
                </c:pt>
                <c:pt idx="541">
                  <c:v>1</c:v>
                </c:pt>
                <c:pt idx="542">
                  <c:v>1</c:v>
                </c:pt>
                <c:pt idx="543">
                  <c:v>1</c:v>
                </c:pt>
                <c:pt idx="544">
                  <c:v>1</c:v>
                </c:pt>
                <c:pt idx="545">
                  <c:v>1</c:v>
                </c:pt>
                <c:pt idx="546">
                  <c:v>0</c:v>
                </c:pt>
                <c:pt idx="547">
                  <c:v>0</c:v>
                </c:pt>
                <c:pt idx="548">
                  <c:v>1</c:v>
                </c:pt>
                <c:pt idx="549">
                  <c:v>0</c:v>
                </c:pt>
                <c:pt idx="550">
                  <c:v>0</c:v>
                </c:pt>
                <c:pt idx="551">
                  <c:v>0</c:v>
                </c:pt>
                <c:pt idx="552">
                  <c:v>1</c:v>
                </c:pt>
                <c:pt idx="553">
                  <c:v>1</c:v>
                </c:pt>
                <c:pt idx="554">
                  <c:v>0</c:v>
                </c:pt>
                <c:pt idx="555">
                  <c:v>1</c:v>
                </c:pt>
                <c:pt idx="556">
                  <c:v>1</c:v>
                </c:pt>
                <c:pt idx="557">
                  <c:v>2</c:v>
                </c:pt>
                <c:pt idx="558">
                  <c:v>1</c:v>
                </c:pt>
                <c:pt idx="559">
                  <c:v>0</c:v>
                </c:pt>
                <c:pt idx="560">
                  <c:v>0</c:v>
                </c:pt>
                <c:pt idx="561">
                  <c:v>2</c:v>
                </c:pt>
                <c:pt idx="562">
                  <c:v>0</c:v>
                </c:pt>
                <c:pt idx="563">
                  <c:v>1</c:v>
                </c:pt>
                <c:pt idx="564">
                  <c:v>0</c:v>
                </c:pt>
                <c:pt idx="565">
                  <c:v>0</c:v>
                </c:pt>
                <c:pt idx="566">
                  <c:v>0</c:v>
                </c:pt>
                <c:pt idx="567">
                  <c:v>0</c:v>
                </c:pt>
                <c:pt idx="568">
                  <c:v>1</c:v>
                </c:pt>
                <c:pt idx="569">
                  <c:v>1</c:v>
                </c:pt>
                <c:pt idx="570">
                  <c:v>1</c:v>
                </c:pt>
                <c:pt idx="571">
                  <c:v>1</c:v>
                </c:pt>
                <c:pt idx="572">
                  <c:v>1</c:v>
                </c:pt>
                <c:pt idx="573">
                  <c:v>0</c:v>
                </c:pt>
                <c:pt idx="574">
                  <c:v>1</c:v>
                </c:pt>
                <c:pt idx="575">
                  <c:v>1</c:v>
                </c:pt>
                <c:pt idx="576">
                  <c:v>0</c:v>
                </c:pt>
                <c:pt idx="577">
                  <c:v>1</c:v>
                </c:pt>
                <c:pt idx="578">
                  <c:v>0</c:v>
                </c:pt>
                <c:pt idx="579">
                  <c:v>1</c:v>
                </c:pt>
                <c:pt idx="580">
                  <c:v>0</c:v>
                </c:pt>
                <c:pt idx="581">
                  <c:v>0</c:v>
                </c:pt>
                <c:pt idx="582">
                  <c:v>0</c:v>
                </c:pt>
                <c:pt idx="583">
                  <c:v>0</c:v>
                </c:pt>
                <c:pt idx="584">
                  <c:v>0</c:v>
                </c:pt>
                <c:pt idx="585">
                  <c:v>1</c:v>
                </c:pt>
                <c:pt idx="586">
                  <c:v>0</c:v>
                </c:pt>
                <c:pt idx="587">
                  <c:v>1</c:v>
                </c:pt>
                <c:pt idx="588">
                  <c:v>0</c:v>
                </c:pt>
                <c:pt idx="589">
                  <c:v>0</c:v>
                </c:pt>
                <c:pt idx="590">
                  <c:v>0</c:v>
                </c:pt>
                <c:pt idx="591">
                  <c:v>1</c:v>
                </c:pt>
                <c:pt idx="592">
                  <c:v>0</c:v>
                </c:pt>
                <c:pt idx="593">
                  <c:v>1</c:v>
                </c:pt>
                <c:pt idx="594">
                  <c:v>2</c:v>
                </c:pt>
                <c:pt idx="595">
                  <c:v>1</c:v>
                </c:pt>
                <c:pt idx="596">
                  <c:v>0</c:v>
                </c:pt>
                <c:pt idx="597">
                  <c:v>1</c:v>
                </c:pt>
                <c:pt idx="598">
                  <c:v>3</c:v>
                </c:pt>
                <c:pt idx="599">
                  <c:v>1</c:v>
                </c:pt>
                <c:pt idx="600">
                  <c:v>1</c:v>
                </c:pt>
                <c:pt idx="601">
                  <c:v>0</c:v>
                </c:pt>
                <c:pt idx="602">
                  <c:v>1</c:v>
                </c:pt>
                <c:pt idx="603">
                  <c:v>1</c:v>
                </c:pt>
                <c:pt idx="604">
                  <c:v>2</c:v>
                </c:pt>
                <c:pt idx="605">
                  <c:v>0</c:v>
                </c:pt>
                <c:pt idx="606">
                  <c:v>1</c:v>
                </c:pt>
                <c:pt idx="607">
                  <c:v>1</c:v>
                </c:pt>
                <c:pt idx="608">
                  <c:v>0</c:v>
                </c:pt>
                <c:pt idx="609">
                  <c:v>0</c:v>
                </c:pt>
                <c:pt idx="610">
                  <c:v>1</c:v>
                </c:pt>
                <c:pt idx="611">
                  <c:v>1</c:v>
                </c:pt>
                <c:pt idx="612">
                  <c:v>1</c:v>
                </c:pt>
                <c:pt idx="613">
                  <c:v>0</c:v>
                </c:pt>
                <c:pt idx="614">
                  <c:v>3</c:v>
                </c:pt>
                <c:pt idx="615">
                  <c:v>3</c:v>
                </c:pt>
                <c:pt idx="616">
                  <c:v>0</c:v>
                </c:pt>
                <c:pt idx="617">
                  <c:v>1</c:v>
                </c:pt>
                <c:pt idx="618">
                  <c:v>0</c:v>
                </c:pt>
                <c:pt idx="619">
                  <c:v>0</c:v>
                </c:pt>
                <c:pt idx="620">
                  <c:v>0</c:v>
                </c:pt>
                <c:pt idx="621">
                  <c:v>0</c:v>
                </c:pt>
                <c:pt idx="622">
                  <c:v>0</c:v>
                </c:pt>
                <c:pt idx="623">
                  <c:v>1</c:v>
                </c:pt>
                <c:pt idx="624">
                  <c:v>1</c:v>
                </c:pt>
                <c:pt idx="625">
                  <c:v>0</c:v>
                </c:pt>
                <c:pt idx="626">
                  <c:v>0</c:v>
                </c:pt>
                <c:pt idx="627">
                  <c:v>2</c:v>
                </c:pt>
                <c:pt idx="628">
                  <c:v>1</c:v>
                </c:pt>
                <c:pt idx="629">
                  <c:v>0</c:v>
                </c:pt>
                <c:pt idx="630">
                  <c:v>0</c:v>
                </c:pt>
                <c:pt idx="631">
                  <c:v>0</c:v>
                </c:pt>
                <c:pt idx="632">
                  <c:v>2</c:v>
                </c:pt>
                <c:pt idx="633">
                  <c:v>0</c:v>
                </c:pt>
                <c:pt idx="634">
                  <c:v>1</c:v>
                </c:pt>
                <c:pt idx="635">
                  <c:v>0</c:v>
                </c:pt>
                <c:pt idx="636">
                  <c:v>0</c:v>
                </c:pt>
                <c:pt idx="637">
                  <c:v>1</c:v>
                </c:pt>
                <c:pt idx="638">
                  <c:v>0</c:v>
                </c:pt>
                <c:pt idx="639">
                  <c:v>0</c:v>
                </c:pt>
                <c:pt idx="640">
                  <c:v>1</c:v>
                </c:pt>
                <c:pt idx="641">
                  <c:v>0</c:v>
                </c:pt>
                <c:pt idx="642">
                  <c:v>1</c:v>
                </c:pt>
                <c:pt idx="643">
                  <c:v>1</c:v>
                </c:pt>
                <c:pt idx="644">
                  <c:v>0</c:v>
                </c:pt>
                <c:pt idx="645">
                  <c:v>0</c:v>
                </c:pt>
                <c:pt idx="646">
                  <c:v>0</c:v>
                </c:pt>
                <c:pt idx="647">
                  <c:v>2</c:v>
                </c:pt>
                <c:pt idx="648">
                  <c:v>2</c:v>
                </c:pt>
                <c:pt idx="649">
                  <c:v>0</c:v>
                </c:pt>
                <c:pt idx="650">
                  <c:v>0</c:v>
                </c:pt>
                <c:pt idx="651">
                  <c:v>0</c:v>
                </c:pt>
                <c:pt idx="652">
                  <c:v>2</c:v>
                </c:pt>
                <c:pt idx="653">
                  <c:v>1</c:v>
                </c:pt>
                <c:pt idx="654">
                  <c:v>0</c:v>
                </c:pt>
                <c:pt idx="655">
                  <c:v>0</c:v>
                </c:pt>
                <c:pt idx="656">
                  <c:v>2</c:v>
                </c:pt>
                <c:pt idx="657">
                  <c:v>1</c:v>
                </c:pt>
                <c:pt idx="658">
                  <c:v>0</c:v>
                </c:pt>
                <c:pt idx="659">
                  <c:v>1</c:v>
                </c:pt>
                <c:pt idx="660">
                  <c:v>3</c:v>
                </c:pt>
                <c:pt idx="661">
                  <c:v>0</c:v>
                </c:pt>
                <c:pt idx="662">
                  <c:v>0</c:v>
                </c:pt>
                <c:pt idx="663">
                  <c:v>0</c:v>
                </c:pt>
                <c:pt idx="664">
                  <c:v>3</c:v>
                </c:pt>
                <c:pt idx="665">
                  <c:v>2</c:v>
                </c:pt>
                <c:pt idx="666">
                  <c:v>0</c:v>
                </c:pt>
                <c:pt idx="667">
                  <c:v>1</c:v>
                </c:pt>
                <c:pt idx="668">
                  <c:v>1</c:v>
                </c:pt>
                <c:pt idx="669">
                  <c:v>0</c:v>
                </c:pt>
                <c:pt idx="670">
                  <c:v>0</c:v>
                </c:pt>
                <c:pt idx="671">
                  <c:v>0</c:v>
                </c:pt>
                <c:pt idx="672">
                  <c:v>0</c:v>
                </c:pt>
                <c:pt idx="673">
                  <c:v>3</c:v>
                </c:pt>
                <c:pt idx="674">
                  <c:v>1</c:v>
                </c:pt>
                <c:pt idx="675">
                  <c:v>0</c:v>
                </c:pt>
                <c:pt idx="676">
                  <c:v>0</c:v>
                </c:pt>
                <c:pt idx="677">
                  <c:v>0</c:v>
                </c:pt>
                <c:pt idx="678">
                  <c:v>0</c:v>
                </c:pt>
                <c:pt idx="679">
                  <c:v>0</c:v>
                </c:pt>
                <c:pt idx="680">
                  <c:v>1</c:v>
                </c:pt>
                <c:pt idx="681">
                  <c:v>0</c:v>
                </c:pt>
                <c:pt idx="682">
                  <c:v>1</c:v>
                </c:pt>
                <c:pt idx="683">
                  <c:v>0</c:v>
                </c:pt>
                <c:pt idx="684">
                  <c:v>0</c:v>
                </c:pt>
                <c:pt idx="685">
                  <c:v>1</c:v>
                </c:pt>
                <c:pt idx="686">
                  <c:v>2</c:v>
                </c:pt>
                <c:pt idx="687">
                  <c:v>0</c:v>
                </c:pt>
                <c:pt idx="688">
                  <c:v>0</c:v>
                </c:pt>
                <c:pt idx="689">
                  <c:v>2</c:v>
                </c:pt>
                <c:pt idx="690">
                  <c:v>2</c:v>
                </c:pt>
                <c:pt idx="691">
                  <c:v>0</c:v>
                </c:pt>
                <c:pt idx="692">
                  <c:v>0</c:v>
                </c:pt>
                <c:pt idx="693">
                  <c:v>0</c:v>
                </c:pt>
                <c:pt idx="694">
                  <c:v>3</c:v>
                </c:pt>
                <c:pt idx="695">
                  <c:v>3</c:v>
                </c:pt>
                <c:pt idx="696">
                  <c:v>3</c:v>
                </c:pt>
                <c:pt idx="697">
                  <c:v>0</c:v>
                </c:pt>
                <c:pt idx="698">
                  <c:v>1</c:v>
                </c:pt>
                <c:pt idx="699">
                  <c:v>1</c:v>
                </c:pt>
                <c:pt idx="700">
                  <c:v>0</c:v>
                </c:pt>
                <c:pt idx="701">
                  <c:v>2</c:v>
                </c:pt>
                <c:pt idx="702">
                  <c:v>1</c:v>
                </c:pt>
                <c:pt idx="703">
                  <c:v>3</c:v>
                </c:pt>
                <c:pt idx="704">
                  <c:v>3</c:v>
                </c:pt>
                <c:pt idx="705">
                  <c:v>0</c:v>
                </c:pt>
                <c:pt idx="706">
                  <c:v>1</c:v>
                </c:pt>
                <c:pt idx="707">
                  <c:v>2</c:v>
                </c:pt>
                <c:pt idx="708">
                  <c:v>0</c:v>
                </c:pt>
                <c:pt idx="709">
                  <c:v>2</c:v>
                </c:pt>
                <c:pt idx="710">
                  <c:v>2</c:v>
                </c:pt>
                <c:pt idx="711">
                  <c:v>2</c:v>
                </c:pt>
                <c:pt idx="712">
                  <c:v>3</c:v>
                </c:pt>
                <c:pt idx="713">
                  <c:v>1</c:v>
                </c:pt>
                <c:pt idx="714">
                  <c:v>0</c:v>
                </c:pt>
                <c:pt idx="715">
                  <c:v>1</c:v>
                </c:pt>
                <c:pt idx="716">
                  <c:v>1</c:v>
                </c:pt>
                <c:pt idx="717">
                  <c:v>2</c:v>
                </c:pt>
                <c:pt idx="718">
                  <c:v>0</c:v>
                </c:pt>
                <c:pt idx="719">
                  <c:v>0</c:v>
                </c:pt>
                <c:pt idx="720">
                  <c:v>0</c:v>
                </c:pt>
                <c:pt idx="721">
                  <c:v>1</c:v>
                </c:pt>
                <c:pt idx="722">
                  <c:v>1</c:v>
                </c:pt>
                <c:pt idx="723">
                  <c:v>1</c:v>
                </c:pt>
                <c:pt idx="724">
                  <c:v>2</c:v>
                </c:pt>
                <c:pt idx="725">
                  <c:v>0</c:v>
                </c:pt>
                <c:pt idx="726">
                  <c:v>2</c:v>
                </c:pt>
                <c:pt idx="727">
                  <c:v>0</c:v>
                </c:pt>
                <c:pt idx="728">
                  <c:v>0</c:v>
                </c:pt>
                <c:pt idx="729">
                  <c:v>2</c:v>
                </c:pt>
                <c:pt idx="730">
                  <c:v>2</c:v>
                </c:pt>
                <c:pt idx="731">
                  <c:v>0</c:v>
                </c:pt>
                <c:pt idx="732">
                  <c:v>2</c:v>
                </c:pt>
                <c:pt idx="733">
                  <c:v>0</c:v>
                </c:pt>
                <c:pt idx="734">
                  <c:v>0</c:v>
                </c:pt>
                <c:pt idx="735">
                  <c:v>1</c:v>
                </c:pt>
                <c:pt idx="736">
                  <c:v>3</c:v>
                </c:pt>
                <c:pt idx="737">
                  <c:v>3</c:v>
                </c:pt>
                <c:pt idx="738">
                  <c:v>1</c:v>
                </c:pt>
                <c:pt idx="739">
                  <c:v>2</c:v>
                </c:pt>
                <c:pt idx="740">
                  <c:v>2</c:v>
                </c:pt>
                <c:pt idx="741">
                  <c:v>1</c:v>
                </c:pt>
                <c:pt idx="742">
                  <c:v>1</c:v>
                </c:pt>
                <c:pt idx="743">
                  <c:v>0</c:v>
                </c:pt>
                <c:pt idx="744">
                  <c:v>0</c:v>
                </c:pt>
                <c:pt idx="745">
                  <c:v>1</c:v>
                </c:pt>
                <c:pt idx="746">
                  <c:v>0</c:v>
                </c:pt>
                <c:pt idx="747">
                  <c:v>1</c:v>
                </c:pt>
                <c:pt idx="748">
                  <c:v>1</c:v>
                </c:pt>
                <c:pt idx="749">
                  <c:v>2</c:v>
                </c:pt>
                <c:pt idx="750">
                  <c:v>1</c:v>
                </c:pt>
                <c:pt idx="751">
                  <c:v>2</c:v>
                </c:pt>
                <c:pt idx="752">
                  <c:v>1</c:v>
                </c:pt>
                <c:pt idx="753">
                  <c:v>1</c:v>
                </c:pt>
                <c:pt idx="754">
                  <c:v>0</c:v>
                </c:pt>
                <c:pt idx="755">
                  <c:v>0</c:v>
                </c:pt>
                <c:pt idx="756">
                  <c:v>1</c:v>
                </c:pt>
                <c:pt idx="757">
                  <c:v>0</c:v>
                </c:pt>
                <c:pt idx="758">
                  <c:v>1</c:v>
                </c:pt>
                <c:pt idx="759">
                  <c:v>0</c:v>
                </c:pt>
                <c:pt idx="760">
                  <c:v>0</c:v>
                </c:pt>
                <c:pt idx="761">
                  <c:v>0</c:v>
                </c:pt>
                <c:pt idx="762">
                  <c:v>0</c:v>
                </c:pt>
                <c:pt idx="763">
                  <c:v>0</c:v>
                </c:pt>
                <c:pt idx="764">
                  <c:v>0</c:v>
                </c:pt>
                <c:pt idx="765">
                  <c:v>1</c:v>
                </c:pt>
                <c:pt idx="766">
                  <c:v>2</c:v>
                </c:pt>
                <c:pt idx="767">
                  <c:v>2</c:v>
                </c:pt>
                <c:pt idx="768">
                  <c:v>0</c:v>
                </c:pt>
                <c:pt idx="769">
                  <c:v>2</c:v>
                </c:pt>
                <c:pt idx="770">
                  <c:v>1</c:v>
                </c:pt>
                <c:pt idx="771">
                  <c:v>2</c:v>
                </c:pt>
                <c:pt idx="772">
                  <c:v>2</c:v>
                </c:pt>
                <c:pt idx="773">
                  <c:v>2</c:v>
                </c:pt>
                <c:pt idx="774">
                  <c:v>1</c:v>
                </c:pt>
                <c:pt idx="775">
                  <c:v>1</c:v>
                </c:pt>
                <c:pt idx="776">
                  <c:v>1</c:v>
                </c:pt>
                <c:pt idx="777">
                  <c:v>0</c:v>
                </c:pt>
                <c:pt idx="778">
                  <c:v>0</c:v>
                </c:pt>
                <c:pt idx="779">
                  <c:v>0</c:v>
                </c:pt>
                <c:pt idx="780">
                  <c:v>0</c:v>
                </c:pt>
                <c:pt idx="781">
                  <c:v>0</c:v>
                </c:pt>
                <c:pt idx="782">
                  <c:v>0</c:v>
                </c:pt>
                <c:pt idx="783">
                  <c:v>0</c:v>
                </c:pt>
                <c:pt idx="784">
                  <c:v>0</c:v>
                </c:pt>
                <c:pt idx="785">
                  <c:v>0</c:v>
                </c:pt>
                <c:pt idx="786">
                  <c:v>0</c:v>
                </c:pt>
                <c:pt idx="787">
                  <c:v>2</c:v>
                </c:pt>
                <c:pt idx="788">
                  <c:v>2</c:v>
                </c:pt>
                <c:pt idx="789">
                  <c:v>2</c:v>
                </c:pt>
                <c:pt idx="790">
                  <c:v>0</c:v>
                </c:pt>
                <c:pt idx="791">
                  <c:v>1</c:v>
                </c:pt>
                <c:pt idx="792">
                  <c:v>1</c:v>
                </c:pt>
                <c:pt idx="793">
                  <c:v>0</c:v>
                </c:pt>
                <c:pt idx="794">
                  <c:v>0</c:v>
                </c:pt>
                <c:pt idx="795">
                  <c:v>0</c:v>
                </c:pt>
                <c:pt idx="796">
                  <c:v>2</c:v>
                </c:pt>
                <c:pt idx="797">
                  <c:v>0</c:v>
                </c:pt>
                <c:pt idx="798">
                  <c:v>0</c:v>
                </c:pt>
                <c:pt idx="799">
                  <c:v>1</c:v>
                </c:pt>
                <c:pt idx="800">
                  <c:v>2</c:v>
                </c:pt>
                <c:pt idx="801">
                  <c:v>0</c:v>
                </c:pt>
                <c:pt idx="802">
                  <c:v>1</c:v>
                </c:pt>
                <c:pt idx="803">
                  <c:v>0</c:v>
                </c:pt>
                <c:pt idx="804">
                  <c:v>2</c:v>
                </c:pt>
                <c:pt idx="805">
                  <c:v>1</c:v>
                </c:pt>
                <c:pt idx="806">
                  <c:v>0</c:v>
                </c:pt>
                <c:pt idx="807">
                  <c:v>0</c:v>
                </c:pt>
                <c:pt idx="808">
                  <c:v>1</c:v>
                </c:pt>
                <c:pt idx="809">
                  <c:v>0</c:v>
                </c:pt>
                <c:pt idx="810">
                  <c:v>0</c:v>
                </c:pt>
                <c:pt idx="811">
                  <c:v>0</c:v>
                </c:pt>
                <c:pt idx="812">
                  <c:v>0</c:v>
                </c:pt>
                <c:pt idx="813">
                  <c:v>2</c:v>
                </c:pt>
                <c:pt idx="814">
                  <c:v>2</c:v>
                </c:pt>
                <c:pt idx="815">
                  <c:v>1</c:v>
                </c:pt>
                <c:pt idx="816">
                  <c:v>1</c:v>
                </c:pt>
                <c:pt idx="817">
                  <c:v>1</c:v>
                </c:pt>
                <c:pt idx="818">
                  <c:v>1</c:v>
                </c:pt>
                <c:pt idx="819">
                  <c:v>1</c:v>
                </c:pt>
                <c:pt idx="820">
                  <c:v>1</c:v>
                </c:pt>
                <c:pt idx="821">
                  <c:v>2</c:v>
                </c:pt>
                <c:pt idx="822">
                  <c:v>1</c:v>
                </c:pt>
                <c:pt idx="823">
                  <c:v>1</c:v>
                </c:pt>
                <c:pt idx="824">
                  <c:v>0</c:v>
                </c:pt>
                <c:pt idx="825">
                  <c:v>1</c:v>
                </c:pt>
                <c:pt idx="826">
                  <c:v>0</c:v>
                </c:pt>
                <c:pt idx="827">
                  <c:v>1</c:v>
                </c:pt>
                <c:pt idx="828">
                  <c:v>1</c:v>
                </c:pt>
                <c:pt idx="829">
                  <c:v>2</c:v>
                </c:pt>
                <c:pt idx="830">
                  <c:v>1</c:v>
                </c:pt>
                <c:pt idx="831">
                  <c:v>0</c:v>
                </c:pt>
                <c:pt idx="832">
                  <c:v>0</c:v>
                </c:pt>
                <c:pt idx="833">
                  <c:v>1</c:v>
                </c:pt>
                <c:pt idx="834">
                  <c:v>2</c:v>
                </c:pt>
                <c:pt idx="835">
                  <c:v>1</c:v>
                </c:pt>
                <c:pt idx="836">
                  <c:v>1</c:v>
                </c:pt>
                <c:pt idx="837">
                  <c:v>0</c:v>
                </c:pt>
                <c:pt idx="838">
                  <c:v>0</c:v>
                </c:pt>
                <c:pt idx="839">
                  <c:v>0</c:v>
                </c:pt>
                <c:pt idx="840">
                  <c:v>0</c:v>
                </c:pt>
                <c:pt idx="841">
                  <c:v>2</c:v>
                </c:pt>
                <c:pt idx="842">
                  <c:v>2</c:v>
                </c:pt>
                <c:pt idx="843">
                  <c:v>0</c:v>
                </c:pt>
                <c:pt idx="844">
                  <c:v>0</c:v>
                </c:pt>
                <c:pt idx="845">
                  <c:v>0</c:v>
                </c:pt>
                <c:pt idx="846">
                  <c:v>2</c:v>
                </c:pt>
                <c:pt idx="847">
                  <c:v>1</c:v>
                </c:pt>
                <c:pt idx="848">
                  <c:v>1</c:v>
                </c:pt>
                <c:pt idx="849">
                  <c:v>1</c:v>
                </c:pt>
                <c:pt idx="850">
                  <c:v>2</c:v>
                </c:pt>
                <c:pt idx="851">
                  <c:v>1</c:v>
                </c:pt>
                <c:pt idx="852">
                  <c:v>2</c:v>
                </c:pt>
                <c:pt idx="853">
                  <c:v>2</c:v>
                </c:pt>
                <c:pt idx="854">
                  <c:v>0</c:v>
                </c:pt>
                <c:pt idx="855">
                  <c:v>2</c:v>
                </c:pt>
                <c:pt idx="856">
                  <c:v>0</c:v>
                </c:pt>
                <c:pt idx="857">
                  <c:v>0</c:v>
                </c:pt>
                <c:pt idx="858">
                  <c:v>0</c:v>
                </c:pt>
                <c:pt idx="859">
                  <c:v>0</c:v>
                </c:pt>
                <c:pt idx="860">
                  <c:v>1</c:v>
                </c:pt>
                <c:pt idx="861">
                  <c:v>1</c:v>
                </c:pt>
                <c:pt idx="862">
                  <c:v>1</c:v>
                </c:pt>
                <c:pt idx="863">
                  <c:v>2</c:v>
                </c:pt>
                <c:pt idx="864">
                  <c:v>0</c:v>
                </c:pt>
                <c:pt idx="865">
                  <c:v>0</c:v>
                </c:pt>
                <c:pt idx="866">
                  <c:v>2</c:v>
                </c:pt>
                <c:pt idx="867">
                  <c:v>1</c:v>
                </c:pt>
                <c:pt idx="868">
                  <c:v>1</c:v>
                </c:pt>
                <c:pt idx="869">
                  <c:v>1</c:v>
                </c:pt>
                <c:pt idx="870">
                  <c:v>1</c:v>
                </c:pt>
                <c:pt idx="871">
                  <c:v>0</c:v>
                </c:pt>
                <c:pt idx="872">
                  <c:v>2</c:v>
                </c:pt>
                <c:pt idx="873">
                  <c:v>0</c:v>
                </c:pt>
                <c:pt idx="874">
                  <c:v>0</c:v>
                </c:pt>
                <c:pt idx="875">
                  <c:v>2</c:v>
                </c:pt>
                <c:pt idx="876">
                  <c:v>1</c:v>
                </c:pt>
                <c:pt idx="877">
                  <c:v>0</c:v>
                </c:pt>
                <c:pt idx="878">
                  <c:v>0</c:v>
                </c:pt>
                <c:pt idx="879">
                  <c:v>1</c:v>
                </c:pt>
                <c:pt idx="880">
                  <c:v>2</c:v>
                </c:pt>
                <c:pt idx="881">
                  <c:v>1</c:v>
                </c:pt>
                <c:pt idx="882">
                  <c:v>1</c:v>
                </c:pt>
                <c:pt idx="883">
                  <c:v>1</c:v>
                </c:pt>
                <c:pt idx="884">
                  <c:v>1</c:v>
                </c:pt>
                <c:pt idx="885">
                  <c:v>1</c:v>
                </c:pt>
                <c:pt idx="886">
                  <c:v>0</c:v>
                </c:pt>
                <c:pt idx="887">
                  <c:v>0</c:v>
                </c:pt>
                <c:pt idx="888">
                  <c:v>1</c:v>
                </c:pt>
                <c:pt idx="889">
                  <c:v>0</c:v>
                </c:pt>
                <c:pt idx="890">
                  <c:v>0</c:v>
                </c:pt>
                <c:pt idx="891">
                  <c:v>0</c:v>
                </c:pt>
                <c:pt idx="892">
                  <c:v>0</c:v>
                </c:pt>
                <c:pt idx="893">
                  <c:v>1</c:v>
                </c:pt>
                <c:pt idx="894">
                  <c:v>1</c:v>
                </c:pt>
                <c:pt idx="895">
                  <c:v>0</c:v>
                </c:pt>
                <c:pt idx="896">
                  <c:v>0</c:v>
                </c:pt>
                <c:pt idx="897">
                  <c:v>0</c:v>
                </c:pt>
                <c:pt idx="898">
                  <c:v>1</c:v>
                </c:pt>
                <c:pt idx="899">
                  <c:v>1</c:v>
                </c:pt>
                <c:pt idx="900">
                  <c:v>2</c:v>
                </c:pt>
                <c:pt idx="901">
                  <c:v>1</c:v>
                </c:pt>
                <c:pt idx="902">
                  <c:v>0</c:v>
                </c:pt>
                <c:pt idx="903">
                  <c:v>0</c:v>
                </c:pt>
                <c:pt idx="904">
                  <c:v>0</c:v>
                </c:pt>
                <c:pt idx="905">
                  <c:v>1</c:v>
                </c:pt>
                <c:pt idx="906">
                  <c:v>1</c:v>
                </c:pt>
                <c:pt idx="907">
                  <c:v>0</c:v>
                </c:pt>
                <c:pt idx="908">
                  <c:v>1</c:v>
                </c:pt>
                <c:pt idx="909">
                  <c:v>0</c:v>
                </c:pt>
                <c:pt idx="910">
                  <c:v>1</c:v>
                </c:pt>
                <c:pt idx="911">
                  <c:v>0</c:v>
                </c:pt>
                <c:pt idx="912">
                  <c:v>1</c:v>
                </c:pt>
                <c:pt idx="913">
                  <c:v>1</c:v>
                </c:pt>
                <c:pt idx="914">
                  <c:v>1</c:v>
                </c:pt>
                <c:pt idx="915">
                  <c:v>1</c:v>
                </c:pt>
                <c:pt idx="916">
                  <c:v>0</c:v>
                </c:pt>
                <c:pt idx="917">
                  <c:v>0</c:v>
                </c:pt>
                <c:pt idx="918">
                  <c:v>0</c:v>
                </c:pt>
                <c:pt idx="919">
                  <c:v>0</c:v>
                </c:pt>
                <c:pt idx="920">
                  <c:v>1</c:v>
                </c:pt>
                <c:pt idx="921">
                  <c:v>1</c:v>
                </c:pt>
                <c:pt idx="922">
                  <c:v>0</c:v>
                </c:pt>
                <c:pt idx="923">
                  <c:v>1</c:v>
                </c:pt>
                <c:pt idx="924">
                  <c:v>0</c:v>
                </c:pt>
                <c:pt idx="925">
                  <c:v>1</c:v>
                </c:pt>
                <c:pt idx="926">
                  <c:v>1</c:v>
                </c:pt>
                <c:pt idx="927">
                  <c:v>0</c:v>
                </c:pt>
                <c:pt idx="928">
                  <c:v>0</c:v>
                </c:pt>
                <c:pt idx="929">
                  <c:v>2</c:v>
                </c:pt>
                <c:pt idx="930">
                  <c:v>1</c:v>
                </c:pt>
                <c:pt idx="931">
                  <c:v>1</c:v>
                </c:pt>
                <c:pt idx="932">
                  <c:v>1</c:v>
                </c:pt>
                <c:pt idx="933">
                  <c:v>1</c:v>
                </c:pt>
                <c:pt idx="934">
                  <c:v>1</c:v>
                </c:pt>
                <c:pt idx="935">
                  <c:v>1</c:v>
                </c:pt>
                <c:pt idx="936">
                  <c:v>1</c:v>
                </c:pt>
                <c:pt idx="937">
                  <c:v>1</c:v>
                </c:pt>
                <c:pt idx="938">
                  <c:v>0</c:v>
                </c:pt>
                <c:pt idx="939">
                  <c:v>2</c:v>
                </c:pt>
                <c:pt idx="940">
                  <c:v>2</c:v>
                </c:pt>
                <c:pt idx="941">
                  <c:v>2</c:v>
                </c:pt>
                <c:pt idx="942">
                  <c:v>2</c:v>
                </c:pt>
                <c:pt idx="943">
                  <c:v>0</c:v>
                </c:pt>
                <c:pt idx="944">
                  <c:v>2</c:v>
                </c:pt>
                <c:pt idx="945">
                  <c:v>1</c:v>
                </c:pt>
                <c:pt idx="946">
                  <c:v>1</c:v>
                </c:pt>
                <c:pt idx="947">
                  <c:v>0</c:v>
                </c:pt>
                <c:pt idx="948">
                  <c:v>0</c:v>
                </c:pt>
                <c:pt idx="949">
                  <c:v>0</c:v>
                </c:pt>
                <c:pt idx="950">
                  <c:v>2</c:v>
                </c:pt>
                <c:pt idx="951">
                  <c:v>0</c:v>
                </c:pt>
                <c:pt idx="952">
                  <c:v>0</c:v>
                </c:pt>
                <c:pt idx="953">
                  <c:v>0</c:v>
                </c:pt>
                <c:pt idx="954">
                  <c:v>2</c:v>
                </c:pt>
                <c:pt idx="955">
                  <c:v>1</c:v>
                </c:pt>
                <c:pt idx="956">
                  <c:v>0</c:v>
                </c:pt>
                <c:pt idx="957">
                  <c:v>0</c:v>
                </c:pt>
                <c:pt idx="958">
                  <c:v>0</c:v>
                </c:pt>
                <c:pt idx="959">
                  <c:v>1</c:v>
                </c:pt>
                <c:pt idx="960">
                  <c:v>1</c:v>
                </c:pt>
                <c:pt idx="961">
                  <c:v>2</c:v>
                </c:pt>
                <c:pt idx="962">
                  <c:v>1</c:v>
                </c:pt>
                <c:pt idx="963">
                  <c:v>2</c:v>
                </c:pt>
                <c:pt idx="964">
                  <c:v>0</c:v>
                </c:pt>
                <c:pt idx="965">
                  <c:v>2</c:v>
                </c:pt>
                <c:pt idx="966">
                  <c:v>0</c:v>
                </c:pt>
                <c:pt idx="967">
                  <c:v>0</c:v>
                </c:pt>
                <c:pt idx="968">
                  <c:v>0</c:v>
                </c:pt>
                <c:pt idx="969">
                  <c:v>1</c:v>
                </c:pt>
                <c:pt idx="970">
                  <c:v>2</c:v>
                </c:pt>
                <c:pt idx="971">
                  <c:v>2</c:v>
                </c:pt>
                <c:pt idx="972">
                  <c:v>0</c:v>
                </c:pt>
                <c:pt idx="973">
                  <c:v>1</c:v>
                </c:pt>
                <c:pt idx="974">
                  <c:v>1</c:v>
                </c:pt>
                <c:pt idx="975">
                  <c:v>2</c:v>
                </c:pt>
                <c:pt idx="976">
                  <c:v>1</c:v>
                </c:pt>
                <c:pt idx="977">
                  <c:v>1</c:v>
                </c:pt>
                <c:pt idx="978">
                  <c:v>1</c:v>
                </c:pt>
                <c:pt idx="979">
                  <c:v>1</c:v>
                </c:pt>
                <c:pt idx="980">
                  <c:v>0</c:v>
                </c:pt>
                <c:pt idx="981">
                  <c:v>0</c:v>
                </c:pt>
                <c:pt idx="982">
                  <c:v>1</c:v>
                </c:pt>
                <c:pt idx="983">
                  <c:v>0</c:v>
                </c:pt>
                <c:pt idx="984">
                  <c:v>0</c:v>
                </c:pt>
                <c:pt idx="985">
                  <c:v>0</c:v>
                </c:pt>
                <c:pt idx="986">
                  <c:v>1</c:v>
                </c:pt>
                <c:pt idx="987">
                  <c:v>1</c:v>
                </c:pt>
                <c:pt idx="988">
                  <c:v>1</c:v>
                </c:pt>
                <c:pt idx="989">
                  <c:v>0</c:v>
                </c:pt>
                <c:pt idx="990">
                  <c:v>2</c:v>
                </c:pt>
                <c:pt idx="991">
                  <c:v>1</c:v>
                </c:pt>
                <c:pt idx="992">
                  <c:v>2</c:v>
                </c:pt>
                <c:pt idx="993">
                  <c:v>0</c:v>
                </c:pt>
                <c:pt idx="994">
                  <c:v>1</c:v>
                </c:pt>
                <c:pt idx="995">
                  <c:v>0</c:v>
                </c:pt>
                <c:pt idx="996">
                  <c:v>1</c:v>
                </c:pt>
                <c:pt idx="997">
                  <c:v>0</c:v>
                </c:pt>
                <c:pt idx="998">
                  <c:v>1</c:v>
                </c:pt>
                <c:pt idx="999">
                  <c:v>0</c:v>
                </c:pt>
                <c:pt idx="1000">
                  <c:v>1</c:v>
                </c:pt>
                <c:pt idx="1001">
                  <c:v>0</c:v>
                </c:pt>
                <c:pt idx="1002">
                  <c:v>2</c:v>
                </c:pt>
                <c:pt idx="1003">
                  <c:v>2</c:v>
                </c:pt>
                <c:pt idx="1004">
                  <c:v>2</c:v>
                </c:pt>
                <c:pt idx="1005">
                  <c:v>1</c:v>
                </c:pt>
                <c:pt idx="1006">
                  <c:v>1</c:v>
                </c:pt>
                <c:pt idx="1007">
                  <c:v>0</c:v>
                </c:pt>
                <c:pt idx="1008">
                  <c:v>2</c:v>
                </c:pt>
                <c:pt idx="1009">
                  <c:v>2</c:v>
                </c:pt>
                <c:pt idx="1010">
                  <c:v>2</c:v>
                </c:pt>
                <c:pt idx="1011">
                  <c:v>0</c:v>
                </c:pt>
                <c:pt idx="1012">
                  <c:v>2</c:v>
                </c:pt>
                <c:pt idx="1013">
                  <c:v>2</c:v>
                </c:pt>
                <c:pt idx="1014">
                  <c:v>0</c:v>
                </c:pt>
                <c:pt idx="1015">
                  <c:v>2</c:v>
                </c:pt>
                <c:pt idx="1016">
                  <c:v>0</c:v>
                </c:pt>
                <c:pt idx="1017">
                  <c:v>0</c:v>
                </c:pt>
                <c:pt idx="1018">
                  <c:v>0</c:v>
                </c:pt>
                <c:pt idx="1019">
                  <c:v>0</c:v>
                </c:pt>
                <c:pt idx="1020">
                  <c:v>0</c:v>
                </c:pt>
                <c:pt idx="1021">
                  <c:v>0</c:v>
                </c:pt>
                <c:pt idx="1022">
                  <c:v>0</c:v>
                </c:pt>
                <c:pt idx="1023">
                  <c:v>0</c:v>
                </c:pt>
                <c:pt idx="1024">
                  <c:v>2</c:v>
                </c:pt>
                <c:pt idx="1025">
                  <c:v>0</c:v>
                </c:pt>
                <c:pt idx="1026">
                  <c:v>2</c:v>
                </c:pt>
                <c:pt idx="1027">
                  <c:v>2</c:v>
                </c:pt>
                <c:pt idx="1028">
                  <c:v>0</c:v>
                </c:pt>
                <c:pt idx="1029">
                  <c:v>1</c:v>
                </c:pt>
                <c:pt idx="1030">
                  <c:v>0</c:v>
                </c:pt>
                <c:pt idx="1031">
                  <c:v>1</c:v>
                </c:pt>
                <c:pt idx="1032">
                  <c:v>0</c:v>
                </c:pt>
                <c:pt idx="1033">
                  <c:v>0</c:v>
                </c:pt>
                <c:pt idx="1034">
                  <c:v>0</c:v>
                </c:pt>
                <c:pt idx="1035">
                  <c:v>0</c:v>
                </c:pt>
                <c:pt idx="1036">
                  <c:v>0</c:v>
                </c:pt>
                <c:pt idx="1037">
                  <c:v>0</c:v>
                </c:pt>
                <c:pt idx="1038">
                  <c:v>2</c:v>
                </c:pt>
                <c:pt idx="1039">
                  <c:v>2</c:v>
                </c:pt>
                <c:pt idx="1040">
                  <c:v>0</c:v>
                </c:pt>
                <c:pt idx="1041">
                  <c:v>0</c:v>
                </c:pt>
                <c:pt idx="1042">
                  <c:v>0</c:v>
                </c:pt>
                <c:pt idx="1043">
                  <c:v>0</c:v>
                </c:pt>
                <c:pt idx="1044">
                  <c:v>1</c:v>
                </c:pt>
                <c:pt idx="1045">
                  <c:v>0</c:v>
                </c:pt>
                <c:pt idx="1046">
                  <c:v>1</c:v>
                </c:pt>
                <c:pt idx="1047">
                  <c:v>0</c:v>
                </c:pt>
                <c:pt idx="1048">
                  <c:v>0</c:v>
                </c:pt>
                <c:pt idx="1049">
                  <c:v>2</c:v>
                </c:pt>
                <c:pt idx="1050">
                  <c:v>0</c:v>
                </c:pt>
                <c:pt idx="1051">
                  <c:v>0</c:v>
                </c:pt>
                <c:pt idx="1052">
                  <c:v>0</c:v>
                </c:pt>
                <c:pt idx="1053">
                  <c:v>0</c:v>
                </c:pt>
                <c:pt idx="1054">
                  <c:v>1</c:v>
                </c:pt>
                <c:pt idx="1055">
                  <c:v>0</c:v>
                </c:pt>
                <c:pt idx="1056">
                  <c:v>1</c:v>
                </c:pt>
                <c:pt idx="1057">
                  <c:v>0</c:v>
                </c:pt>
                <c:pt idx="1058">
                  <c:v>2</c:v>
                </c:pt>
                <c:pt idx="1059">
                  <c:v>0</c:v>
                </c:pt>
                <c:pt idx="1060">
                  <c:v>2</c:v>
                </c:pt>
                <c:pt idx="1061">
                  <c:v>2</c:v>
                </c:pt>
                <c:pt idx="1062">
                  <c:v>0</c:v>
                </c:pt>
                <c:pt idx="1063">
                  <c:v>2</c:v>
                </c:pt>
                <c:pt idx="1064">
                  <c:v>1</c:v>
                </c:pt>
                <c:pt idx="1065">
                  <c:v>2</c:v>
                </c:pt>
                <c:pt idx="1066">
                  <c:v>1</c:v>
                </c:pt>
                <c:pt idx="1067">
                  <c:v>0</c:v>
                </c:pt>
                <c:pt idx="1068">
                  <c:v>0</c:v>
                </c:pt>
                <c:pt idx="1069">
                  <c:v>0</c:v>
                </c:pt>
                <c:pt idx="1070">
                  <c:v>2</c:v>
                </c:pt>
                <c:pt idx="1071">
                  <c:v>0</c:v>
                </c:pt>
                <c:pt idx="1072">
                  <c:v>1</c:v>
                </c:pt>
                <c:pt idx="1073">
                  <c:v>1</c:v>
                </c:pt>
                <c:pt idx="1074">
                  <c:v>1</c:v>
                </c:pt>
                <c:pt idx="1075">
                  <c:v>0</c:v>
                </c:pt>
                <c:pt idx="1076">
                  <c:v>1</c:v>
                </c:pt>
                <c:pt idx="1077">
                  <c:v>0</c:v>
                </c:pt>
                <c:pt idx="1078">
                  <c:v>0</c:v>
                </c:pt>
                <c:pt idx="1079">
                  <c:v>0</c:v>
                </c:pt>
                <c:pt idx="1080">
                  <c:v>0</c:v>
                </c:pt>
                <c:pt idx="1081">
                  <c:v>1</c:v>
                </c:pt>
                <c:pt idx="1082">
                  <c:v>2</c:v>
                </c:pt>
                <c:pt idx="1083">
                  <c:v>0</c:v>
                </c:pt>
                <c:pt idx="1084">
                  <c:v>1</c:v>
                </c:pt>
                <c:pt idx="1085">
                  <c:v>1</c:v>
                </c:pt>
                <c:pt idx="1086">
                  <c:v>2</c:v>
                </c:pt>
                <c:pt idx="1087">
                  <c:v>2</c:v>
                </c:pt>
                <c:pt idx="1088">
                  <c:v>0</c:v>
                </c:pt>
                <c:pt idx="1089">
                  <c:v>1</c:v>
                </c:pt>
                <c:pt idx="1090">
                  <c:v>0</c:v>
                </c:pt>
                <c:pt idx="1091">
                  <c:v>2</c:v>
                </c:pt>
                <c:pt idx="1092">
                  <c:v>0</c:v>
                </c:pt>
                <c:pt idx="1093">
                  <c:v>0</c:v>
                </c:pt>
                <c:pt idx="1094">
                  <c:v>2</c:v>
                </c:pt>
                <c:pt idx="1095">
                  <c:v>0</c:v>
                </c:pt>
                <c:pt idx="1096">
                  <c:v>0</c:v>
                </c:pt>
                <c:pt idx="1097">
                  <c:v>0</c:v>
                </c:pt>
                <c:pt idx="1098">
                  <c:v>1</c:v>
                </c:pt>
                <c:pt idx="1099">
                  <c:v>1</c:v>
                </c:pt>
                <c:pt idx="1100">
                  <c:v>2</c:v>
                </c:pt>
                <c:pt idx="1101">
                  <c:v>2</c:v>
                </c:pt>
                <c:pt idx="1102">
                  <c:v>2</c:v>
                </c:pt>
                <c:pt idx="1103">
                  <c:v>1</c:v>
                </c:pt>
                <c:pt idx="1104">
                  <c:v>0</c:v>
                </c:pt>
                <c:pt idx="1105">
                  <c:v>0</c:v>
                </c:pt>
                <c:pt idx="1106">
                  <c:v>0</c:v>
                </c:pt>
                <c:pt idx="1107">
                  <c:v>2</c:v>
                </c:pt>
                <c:pt idx="1108">
                  <c:v>0</c:v>
                </c:pt>
                <c:pt idx="1109">
                  <c:v>2</c:v>
                </c:pt>
                <c:pt idx="1110">
                  <c:v>2</c:v>
                </c:pt>
                <c:pt idx="1111">
                  <c:v>0</c:v>
                </c:pt>
                <c:pt idx="1112">
                  <c:v>0</c:v>
                </c:pt>
                <c:pt idx="1113">
                  <c:v>1</c:v>
                </c:pt>
                <c:pt idx="1114">
                  <c:v>2</c:v>
                </c:pt>
                <c:pt idx="1115">
                  <c:v>1</c:v>
                </c:pt>
                <c:pt idx="1116">
                  <c:v>2</c:v>
                </c:pt>
                <c:pt idx="1117">
                  <c:v>2</c:v>
                </c:pt>
                <c:pt idx="1118">
                  <c:v>0</c:v>
                </c:pt>
                <c:pt idx="1119">
                  <c:v>1</c:v>
                </c:pt>
                <c:pt idx="1120">
                  <c:v>1</c:v>
                </c:pt>
                <c:pt idx="1121">
                  <c:v>1</c:v>
                </c:pt>
                <c:pt idx="1122">
                  <c:v>0</c:v>
                </c:pt>
                <c:pt idx="1123">
                  <c:v>1</c:v>
                </c:pt>
                <c:pt idx="1124">
                  <c:v>1</c:v>
                </c:pt>
                <c:pt idx="1125">
                  <c:v>2</c:v>
                </c:pt>
                <c:pt idx="1126">
                  <c:v>0</c:v>
                </c:pt>
                <c:pt idx="1127">
                  <c:v>0</c:v>
                </c:pt>
                <c:pt idx="1128">
                  <c:v>1</c:v>
                </c:pt>
                <c:pt idx="1129">
                  <c:v>1</c:v>
                </c:pt>
                <c:pt idx="1130">
                  <c:v>0</c:v>
                </c:pt>
                <c:pt idx="1131">
                  <c:v>2</c:v>
                </c:pt>
                <c:pt idx="1132">
                  <c:v>0</c:v>
                </c:pt>
                <c:pt idx="1133">
                  <c:v>0</c:v>
                </c:pt>
                <c:pt idx="1134">
                  <c:v>2</c:v>
                </c:pt>
                <c:pt idx="1135">
                  <c:v>0</c:v>
                </c:pt>
                <c:pt idx="1136">
                  <c:v>0</c:v>
                </c:pt>
                <c:pt idx="1137">
                  <c:v>0</c:v>
                </c:pt>
                <c:pt idx="1138">
                  <c:v>0</c:v>
                </c:pt>
                <c:pt idx="1139">
                  <c:v>1</c:v>
                </c:pt>
                <c:pt idx="1140">
                  <c:v>1</c:v>
                </c:pt>
                <c:pt idx="1141">
                  <c:v>0</c:v>
                </c:pt>
                <c:pt idx="1142">
                  <c:v>1</c:v>
                </c:pt>
                <c:pt idx="1143">
                  <c:v>0</c:v>
                </c:pt>
                <c:pt idx="1144">
                  <c:v>0</c:v>
                </c:pt>
                <c:pt idx="1145">
                  <c:v>0</c:v>
                </c:pt>
                <c:pt idx="1146">
                  <c:v>1</c:v>
                </c:pt>
                <c:pt idx="1147">
                  <c:v>2</c:v>
                </c:pt>
                <c:pt idx="1148">
                  <c:v>2</c:v>
                </c:pt>
                <c:pt idx="1149">
                  <c:v>2</c:v>
                </c:pt>
                <c:pt idx="1150">
                  <c:v>0</c:v>
                </c:pt>
                <c:pt idx="1151">
                  <c:v>0</c:v>
                </c:pt>
                <c:pt idx="1152">
                  <c:v>2</c:v>
                </c:pt>
                <c:pt idx="1153">
                  <c:v>0</c:v>
                </c:pt>
                <c:pt idx="1154">
                  <c:v>0</c:v>
                </c:pt>
                <c:pt idx="1155">
                  <c:v>2</c:v>
                </c:pt>
                <c:pt idx="1156">
                  <c:v>2</c:v>
                </c:pt>
                <c:pt idx="1157">
                  <c:v>2</c:v>
                </c:pt>
                <c:pt idx="1158">
                  <c:v>1</c:v>
                </c:pt>
                <c:pt idx="1159">
                  <c:v>2</c:v>
                </c:pt>
                <c:pt idx="1160">
                  <c:v>0</c:v>
                </c:pt>
                <c:pt idx="1161">
                  <c:v>1</c:v>
                </c:pt>
                <c:pt idx="1162">
                  <c:v>2</c:v>
                </c:pt>
                <c:pt idx="1163">
                  <c:v>0</c:v>
                </c:pt>
                <c:pt idx="1164">
                  <c:v>0</c:v>
                </c:pt>
                <c:pt idx="1165">
                  <c:v>0</c:v>
                </c:pt>
                <c:pt idx="1166">
                  <c:v>2</c:v>
                </c:pt>
                <c:pt idx="1167">
                  <c:v>0</c:v>
                </c:pt>
                <c:pt idx="1168">
                  <c:v>2</c:v>
                </c:pt>
                <c:pt idx="1169">
                  <c:v>1</c:v>
                </c:pt>
                <c:pt idx="1170">
                  <c:v>1</c:v>
                </c:pt>
                <c:pt idx="1171">
                  <c:v>2</c:v>
                </c:pt>
                <c:pt idx="1172">
                  <c:v>1</c:v>
                </c:pt>
                <c:pt idx="1173">
                  <c:v>0</c:v>
                </c:pt>
                <c:pt idx="1174">
                  <c:v>2</c:v>
                </c:pt>
                <c:pt idx="1175">
                  <c:v>1</c:v>
                </c:pt>
                <c:pt idx="1176">
                  <c:v>0</c:v>
                </c:pt>
                <c:pt idx="1177">
                  <c:v>2</c:v>
                </c:pt>
                <c:pt idx="1178">
                  <c:v>2</c:v>
                </c:pt>
                <c:pt idx="1179">
                  <c:v>2</c:v>
                </c:pt>
                <c:pt idx="1180">
                  <c:v>0</c:v>
                </c:pt>
                <c:pt idx="1181">
                  <c:v>2</c:v>
                </c:pt>
                <c:pt idx="1182">
                  <c:v>2</c:v>
                </c:pt>
                <c:pt idx="1183">
                  <c:v>1</c:v>
                </c:pt>
                <c:pt idx="1184">
                  <c:v>2</c:v>
                </c:pt>
                <c:pt idx="1185">
                  <c:v>0</c:v>
                </c:pt>
                <c:pt idx="1186">
                  <c:v>1</c:v>
                </c:pt>
                <c:pt idx="1187">
                  <c:v>1</c:v>
                </c:pt>
                <c:pt idx="1188">
                  <c:v>0</c:v>
                </c:pt>
                <c:pt idx="1189">
                  <c:v>1</c:v>
                </c:pt>
                <c:pt idx="1190">
                  <c:v>1</c:v>
                </c:pt>
                <c:pt idx="1191">
                  <c:v>1</c:v>
                </c:pt>
                <c:pt idx="1192">
                  <c:v>0</c:v>
                </c:pt>
                <c:pt idx="1193">
                  <c:v>0</c:v>
                </c:pt>
                <c:pt idx="1194">
                  <c:v>0</c:v>
                </c:pt>
                <c:pt idx="1195">
                  <c:v>0</c:v>
                </c:pt>
                <c:pt idx="1196">
                  <c:v>0</c:v>
                </c:pt>
                <c:pt idx="1197">
                  <c:v>0</c:v>
                </c:pt>
                <c:pt idx="1198">
                  <c:v>0</c:v>
                </c:pt>
                <c:pt idx="1199">
                  <c:v>1</c:v>
                </c:pt>
                <c:pt idx="1200">
                  <c:v>0</c:v>
                </c:pt>
                <c:pt idx="1201">
                  <c:v>1</c:v>
                </c:pt>
                <c:pt idx="1202">
                  <c:v>0</c:v>
                </c:pt>
                <c:pt idx="1203">
                  <c:v>1</c:v>
                </c:pt>
                <c:pt idx="1204">
                  <c:v>0</c:v>
                </c:pt>
                <c:pt idx="1205">
                  <c:v>1</c:v>
                </c:pt>
                <c:pt idx="1206">
                  <c:v>0</c:v>
                </c:pt>
                <c:pt idx="1207">
                  <c:v>1</c:v>
                </c:pt>
                <c:pt idx="1208">
                  <c:v>2</c:v>
                </c:pt>
                <c:pt idx="1209">
                  <c:v>0</c:v>
                </c:pt>
                <c:pt idx="1210">
                  <c:v>2</c:v>
                </c:pt>
                <c:pt idx="1211">
                  <c:v>2</c:v>
                </c:pt>
                <c:pt idx="1212">
                  <c:v>1</c:v>
                </c:pt>
                <c:pt idx="1213">
                  <c:v>0</c:v>
                </c:pt>
                <c:pt idx="1214">
                  <c:v>2</c:v>
                </c:pt>
                <c:pt idx="1215">
                  <c:v>0</c:v>
                </c:pt>
                <c:pt idx="1216">
                  <c:v>0</c:v>
                </c:pt>
                <c:pt idx="1217">
                  <c:v>0</c:v>
                </c:pt>
                <c:pt idx="1218">
                  <c:v>1</c:v>
                </c:pt>
                <c:pt idx="1219">
                  <c:v>0</c:v>
                </c:pt>
                <c:pt idx="1220">
                  <c:v>1</c:v>
                </c:pt>
                <c:pt idx="1221">
                  <c:v>0</c:v>
                </c:pt>
                <c:pt idx="1222">
                  <c:v>2</c:v>
                </c:pt>
                <c:pt idx="1223">
                  <c:v>0</c:v>
                </c:pt>
                <c:pt idx="1224">
                  <c:v>2</c:v>
                </c:pt>
                <c:pt idx="1225">
                  <c:v>0</c:v>
                </c:pt>
                <c:pt idx="1226">
                  <c:v>0</c:v>
                </c:pt>
                <c:pt idx="1227">
                  <c:v>2</c:v>
                </c:pt>
                <c:pt idx="1228">
                  <c:v>2</c:v>
                </c:pt>
                <c:pt idx="1229">
                  <c:v>0</c:v>
                </c:pt>
                <c:pt idx="1230">
                  <c:v>0</c:v>
                </c:pt>
                <c:pt idx="1231">
                  <c:v>0</c:v>
                </c:pt>
                <c:pt idx="1232">
                  <c:v>2</c:v>
                </c:pt>
                <c:pt idx="1233">
                  <c:v>2</c:v>
                </c:pt>
                <c:pt idx="1234">
                  <c:v>1</c:v>
                </c:pt>
                <c:pt idx="1235">
                  <c:v>1</c:v>
                </c:pt>
                <c:pt idx="1236">
                  <c:v>2</c:v>
                </c:pt>
                <c:pt idx="1237">
                  <c:v>0</c:v>
                </c:pt>
                <c:pt idx="1238">
                  <c:v>0</c:v>
                </c:pt>
                <c:pt idx="1239">
                  <c:v>1</c:v>
                </c:pt>
                <c:pt idx="1240">
                  <c:v>0</c:v>
                </c:pt>
                <c:pt idx="1241">
                  <c:v>1</c:v>
                </c:pt>
                <c:pt idx="1242">
                  <c:v>0</c:v>
                </c:pt>
                <c:pt idx="1243">
                  <c:v>2</c:v>
                </c:pt>
                <c:pt idx="1244">
                  <c:v>1</c:v>
                </c:pt>
                <c:pt idx="1245">
                  <c:v>0</c:v>
                </c:pt>
                <c:pt idx="1246">
                  <c:v>1</c:v>
                </c:pt>
                <c:pt idx="1247">
                  <c:v>0</c:v>
                </c:pt>
                <c:pt idx="1248">
                  <c:v>2</c:v>
                </c:pt>
                <c:pt idx="1249">
                  <c:v>0</c:v>
                </c:pt>
                <c:pt idx="1250">
                  <c:v>2</c:v>
                </c:pt>
                <c:pt idx="1251">
                  <c:v>2</c:v>
                </c:pt>
                <c:pt idx="1252">
                  <c:v>0</c:v>
                </c:pt>
                <c:pt idx="1253">
                  <c:v>1</c:v>
                </c:pt>
                <c:pt idx="1254">
                  <c:v>0</c:v>
                </c:pt>
                <c:pt idx="1255">
                  <c:v>0</c:v>
                </c:pt>
                <c:pt idx="1256">
                  <c:v>0</c:v>
                </c:pt>
                <c:pt idx="1257">
                  <c:v>0</c:v>
                </c:pt>
                <c:pt idx="1258">
                  <c:v>0</c:v>
                </c:pt>
                <c:pt idx="1259">
                  <c:v>0</c:v>
                </c:pt>
                <c:pt idx="1260">
                  <c:v>0</c:v>
                </c:pt>
                <c:pt idx="1261">
                  <c:v>1</c:v>
                </c:pt>
                <c:pt idx="1262">
                  <c:v>0</c:v>
                </c:pt>
                <c:pt idx="1263">
                  <c:v>0</c:v>
                </c:pt>
                <c:pt idx="1264">
                  <c:v>2</c:v>
                </c:pt>
                <c:pt idx="1265">
                  <c:v>0</c:v>
                </c:pt>
                <c:pt idx="1266">
                  <c:v>2</c:v>
                </c:pt>
                <c:pt idx="1267">
                  <c:v>0</c:v>
                </c:pt>
                <c:pt idx="1268">
                  <c:v>1</c:v>
                </c:pt>
                <c:pt idx="1269">
                  <c:v>0</c:v>
                </c:pt>
                <c:pt idx="1270">
                  <c:v>1</c:v>
                </c:pt>
                <c:pt idx="1271">
                  <c:v>0</c:v>
                </c:pt>
                <c:pt idx="1272">
                  <c:v>1</c:v>
                </c:pt>
                <c:pt idx="1273">
                  <c:v>0</c:v>
                </c:pt>
                <c:pt idx="1274">
                  <c:v>0</c:v>
                </c:pt>
                <c:pt idx="1275">
                  <c:v>0</c:v>
                </c:pt>
                <c:pt idx="1276">
                  <c:v>2</c:v>
                </c:pt>
                <c:pt idx="1277">
                  <c:v>1</c:v>
                </c:pt>
                <c:pt idx="1278">
                  <c:v>1</c:v>
                </c:pt>
                <c:pt idx="1279">
                  <c:v>1</c:v>
                </c:pt>
                <c:pt idx="1280">
                  <c:v>0</c:v>
                </c:pt>
                <c:pt idx="1281">
                  <c:v>1</c:v>
                </c:pt>
                <c:pt idx="1282">
                  <c:v>1</c:v>
                </c:pt>
                <c:pt idx="1283">
                  <c:v>1</c:v>
                </c:pt>
                <c:pt idx="1284">
                  <c:v>1</c:v>
                </c:pt>
                <c:pt idx="1285">
                  <c:v>1</c:v>
                </c:pt>
                <c:pt idx="1286">
                  <c:v>1</c:v>
                </c:pt>
                <c:pt idx="1287">
                  <c:v>0</c:v>
                </c:pt>
                <c:pt idx="1288">
                  <c:v>1</c:v>
                </c:pt>
                <c:pt idx="1289">
                  <c:v>0</c:v>
                </c:pt>
                <c:pt idx="1290">
                  <c:v>1</c:v>
                </c:pt>
                <c:pt idx="1291">
                  <c:v>0</c:v>
                </c:pt>
                <c:pt idx="1292">
                  <c:v>0</c:v>
                </c:pt>
                <c:pt idx="1293">
                  <c:v>0</c:v>
                </c:pt>
                <c:pt idx="1294">
                  <c:v>1</c:v>
                </c:pt>
                <c:pt idx="1295">
                  <c:v>1</c:v>
                </c:pt>
                <c:pt idx="1296">
                  <c:v>2</c:v>
                </c:pt>
                <c:pt idx="1297">
                  <c:v>1</c:v>
                </c:pt>
                <c:pt idx="1298">
                  <c:v>2</c:v>
                </c:pt>
                <c:pt idx="1299">
                  <c:v>2</c:v>
                </c:pt>
                <c:pt idx="1300">
                  <c:v>2</c:v>
                </c:pt>
                <c:pt idx="1301">
                  <c:v>1</c:v>
                </c:pt>
                <c:pt idx="1302">
                  <c:v>1</c:v>
                </c:pt>
                <c:pt idx="1303">
                  <c:v>0</c:v>
                </c:pt>
                <c:pt idx="1304">
                  <c:v>1</c:v>
                </c:pt>
                <c:pt idx="1305">
                  <c:v>0</c:v>
                </c:pt>
                <c:pt idx="1306">
                  <c:v>0</c:v>
                </c:pt>
                <c:pt idx="1307">
                  <c:v>1</c:v>
                </c:pt>
                <c:pt idx="1308">
                  <c:v>0</c:v>
                </c:pt>
                <c:pt idx="1309">
                  <c:v>0</c:v>
                </c:pt>
                <c:pt idx="1310">
                  <c:v>0</c:v>
                </c:pt>
                <c:pt idx="1311">
                  <c:v>0</c:v>
                </c:pt>
                <c:pt idx="1312">
                  <c:v>1</c:v>
                </c:pt>
                <c:pt idx="1313">
                  <c:v>1</c:v>
                </c:pt>
                <c:pt idx="1314">
                  <c:v>0</c:v>
                </c:pt>
                <c:pt idx="1315">
                  <c:v>0</c:v>
                </c:pt>
                <c:pt idx="1316">
                  <c:v>0</c:v>
                </c:pt>
                <c:pt idx="1317">
                  <c:v>0</c:v>
                </c:pt>
                <c:pt idx="1318">
                  <c:v>1</c:v>
                </c:pt>
                <c:pt idx="1319">
                  <c:v>0</c:v>
                </c:pt>
                <c:pt idx="1320">
                  <c:v>1</c:v>
                </c:pt>
                <c:pt idx="1321">
                  <c:v>0</c:v>
                </c:pt>
                <c:pt idx="1322">
                  <c:v>0</c:v>
                </c:pt>
                <c:pt idx="1323">
                  <c:v>0</c:v>
                </c:pt>
                <c:pt idx="1324">
                  <c:v>0</c:v>
                </c:pt>
                <c:pt idx="1325">
                  <c:v>0</c:v>
                </c:pt>
                <c:pt idx="1326">
                  <c:v>0</c:v>
                </c:pt>
                <c:pt idx="1327">
                  <c:v>0</c:v>
                </c:pt>
                <c:pt idx="1328">
                  <c:v>1</c:v>
                </c:pt>
                <c:pt idx="1329">
                  <c:v>1</c:v>
                </c:pt>
                <c:pt idx="1330">
                  <c:v>1</c:v>
                </c:pt>
                <c:pt idx="1331">
                  <c:v>0</c:v>
                </c:pt>
                <c:pt idx="1332">
                  <c:v>0</c:v>
                </c:pt>
                <c:pt idx="1333">
                  <c:v>2</c:v>
                </c:pt>
                <c:pt idx="1334">
                  <c:v>2</c:v>
                </c:pt>
                <c:pt idx="1335">
                  <c:v>2</c:v>
                </c:pt>
                <c:pt idx="1336">
                  <c:v>0</c:v>
                </c:pt>
                <c:pt idx="1337">
                  <c:v>2</c:v>
                </c:pt>
                <c:pt idx="1338">
                  <c:v>0</c:v>
                </c:pt>
                <c:pt idx="1339">
                  <c:v>1</c:v>
                </c:pt>
                <c:pt idx="1340">
                  <c:v>0</c:v>
                </c:pt>
                <c:pt idx="1341">
                  <c:v>0</c:v>
                </c:pt>
                <c:pt idx="1342">
                  <c:v>1</c:v>
                </c:pt>
                <c:pt idx="1343">
                  <c:v>0</c:v>
                </c:pt>
                <c:pt idx="1344">
                  <c:v>1</c:v>
                </c:pt>
                <c:pt idx="1345">
                  <c:v>0</c:v>
                </c:pt>
                <c:pt idx="1346">
                  <c:v>1</c:v>
                </c:pt>
                <c:pt idx="1347">
                  <c:v>2</c:v>
                </c:pt>
                <c:pt idx="1348">
                  <c:v>0</c:v>
                </c:pt>
                <c:pt idx="1349">
                  <c:v>0</c:v>
                </c:pt>
                <c:pt idx="1350">
                  <c:v>1</c:v>
                </c:pt>
                <c:pt idx="1351">
                  <c:v>0</c:v>
                </c:pt>
                <c:pt idx="1352">
                  <c:v>0</c:v>
                </c:pt>
                <c:pt idx="1353">
                  <c:v>0</c:v>
                </c:pt>
                <c:pt idx="1354">
                  <c:v>0</c:v>
                </c:pt>
                <c:pt idx="1355">
                  <c:v>0</c:v>
                </c:pt>
                <c:pt idx="1356">
                  <c:v>1</c:v>
                </c:pt>
                <c:pt idx="1357">
                  <c:v>0</c:v>
                </c:pt>
                <c:pt idx="1358">
                  <c:v>1</c:v>
                </c:pt>
                <c:pt idx="1359">
                  <c:v>1</c:v>
                </c:pt>
                <c:pt idx="1360">
                  <c:v>2</c:v>
                </c:pt>
                <c:pt idx="1361">
                  <c:v>1</c:v>
                </c:pt>
                <c:pt idx="1362">
                  <c:v>2</c:v>
                </c:pt>
                <c:pt idx="1363">
                  <c:v>0</c:v>
                </c:pt>
                <c:pt idx="1364">
                  <c:v>2</c:v>
                </c:pt>
                <c:pt idx="1365">
                  <c:v>1</c:v>
                </c:pt>
                <c:pt idx="1366">
                  <c:v>0</c:v>
                </c:pt>
                <c:pt idx="1367">
                  <c:v>0</c:v>
                </c:pt>
                <c:pt idx="1368">
                  <c:v>0</c:v>
                </c:pt>
                <c:pt idx="1369">
                  <c:v>0</c:v>
                </c:pt>
                <c:pt idx="1370">
                  <c:v>0</c:v>
                </c:pt>
                <c:pt idx="1371">
                  <c:v>0</c:v>
                </c:pt>
                <c:pt idx="1372">
                  <c:v>0</c:v>
                </c:pt>
                <c:pt idx="1373">
                  <c:v>1</c:v>
                </c:pt>
                <c:pt idx="1374">
                  <c:v>0</c:v>
                </c:pt>
                <c:pt idx="1375">
                  <c:v>0</c:v>
                </c:pt>
                <c:pt idx="1376">
                  <c:v>1</c:v>
                </c:pt>
                <c:pt idx="1377">
                  <c:v>0</c:v>
                </c:pt>
                <c:pt idx="1378">
                  <c:v>0</c:v>
                </c:pt>
                <c:pt idx="1379">
                  <c:v>0</c:v>
                </c:pt>
                <c:pt idx="1380">
                  <c:v>0</c:v>
                </c:pt>
                <c:pt idx="1381">
                  <c:v>0</c:v>
                </c:pt>
                <c:pt idx="1382">
                  <c:v>0</c:v>
                </c:pt>
                <c:pt idx="1383">
                  <c:v>0</c:v>
                </c:pt>
                <c:pt idx="1384">
                  <c:v>1</c:v>
                </c:pt>
                <c:pt idx="1385">
                  <c:v>0</c:v>
                </c:pt>
                <c:pt idx="1386">
                  <c:v>1</c:v>
                </c:pt>
                <c:pt idx="1387">
                  <c:v>0</c:v>
                </c:pt>
                <c:pt idx="1388">
                  <c:v>0</c:v>
                </c:pt>
                <c:pt idx="1389">
                  <c:v>0</c:v>
                </c:pt>
                <c:pt idx="1390">
                  <c:v>1</c:v>
                </c:pt>
                <c:pt idx="1391">
                  <c:v>0</c:v>
                </c:pt>
                <c:pt idx="1392">
                  <c:v>0</c:v>
                </c:pt>
                <c:pt idx="1393">
                  <c:v>0</c:v>
                </c:pt>
                <c:pt idx="1394">
                  <c:v>1</c:v>
                </c:pt>
                <c:pt idx="1395">
                  <c:v>1</c:v>
                </c:pt>
                <c:pt idx="1396">
                  <c:v>0</c:v>
                </c:pt>
                <c:pt idx="1397">
                  <c:v>0</c:v>
                </c:pt>
                <c:pt idx="1398">
                  <c:v>0</c:v>
                </c:pt>
                <c:pt idx="1399">
                  <c:v>0</c:v>
                </c:pt>
                <c:pt idx="1400">
                  <c:v>0</c:v>
                </c:pt>
                <c:pt idx="1401">
                  <c:v>0</c:v>
                </c:pt>
                <c:pt idx="1402">
                  <c:v>0</c:v>
                </c:pt>
                <c:pt idx="1403">
                  <c:v>0</c:v>
                </c:pt>
                <c:pt idx="1404">
                  <c:v>0</c:v>
                </c:pt>
                <c:pt idx="1405">
                  <c:v>0</c:v>
                </c:pt>
                <c:pt idx="1406">
                  <c:v>0</c:v>
                </c:pt>
                <c:pt idx="1407">
                  <c:v>1</c:v>
                </c:pt>
                <c:pt idx="1408">
                  <c:v>0</c:v>
                </c:pt>
                <c:pt idx="1409">
                  <c:v>0</c:v>
                </c:pt>
                <c:pt idx="1410">
                  <c:v>1</c:v>
                </c:pt>
                <c:pt idx="1411">
                  <c:v>1</c:v>
                </c:pt>
                <c:pt idx="1412">
                  <c:v>0</c:v>
                </c:pt>
                <c:pt idx="1413">
                  <c:v>0</c:v>
                </c:pt>
                <c:pt idx="1414">
                  <c:v>0</c:v>
                </c:pt>
                <c:pt idx="1415">
                  <c:v>1</c:v>
                </c:pt>
                <c:pt idx="1416">
                  <c:v>1</c:v>
                </c:pt>
                <c:pt idx="1417">
                  <c:v>1</c:v>
                </c:pt>
                <c:pt idx="1418">
                  <c:v>0</c:v>
                </c:pt>
                <c:pt idx="1419">
                  <c:v>0</c:v>
                </c:pt>
                <c:pt idx="1420">
                  <c:v>0</c:v>
                </c:pt>
                <c:pt idx="1421">
                  <c:v>0</c:v>
                </c:pt>
                <c:pt idx="1422">
                  <c:v>0</c:v>
                </c:pt>
                <c:pt idx="1423">
                  <c:v>0</c:v>
                </c:pt>
                <c:pt idx="1424">
                  <c:v>1</c:v>
                </c:pt>
                <c:pt idx="1425">
                  <c:v>0</c:v>
                </c:pt>
                <c:pt idx="1426">
                  <c:v>0</c:v>
                </c:pt>
                <c:pt idx="1427">
                  <c:v>0</c:v>
                </c:pt>
                <c:pt idx="1428">
                  <c:v>1</c:v>
                </c:pt>
                <c:pt idx="1429">
                  <c:v>0</c:v>
                </c:pt>
                <c:pt idx="1430">
                  <c:v>1</c:v>
                </c:pt>
                <c:pt idx="1431">
                  <c:v>0</c:v>
                </c:pt>
                <c:pt idx="1432">
                  <c:v>0</c:v>
                </c:pt>
                <c:pt idx="1433">
                  <c:v>0</c:v>
                </c:pt>
                <c:pt idx="1434">
                  <c:v>1</c:v>
                </c:pt>
                <c:pt idx="1435">
                  <c:v>1</c:v>
                </c:pt>
                <c:pt idx="1436">
                  <c:v>0</c:v>
                </c:pt>
                <c:pt idx="1437">
                  <c:v>1</c:v>
                </c:pt>
                <c:pt idx="1438">
                  <c:v>0</c:v>
                </c:pt>
                <c:pt idx="1439">
                  <c:v>1</c:v>
                </c:pt>
                <c:pt idx="1440">
                  <c:v>1</c:v>
                </c:pt>
                <c:pt idx="1441">
                  <c:v>1</c:v>
                </c:pt>
                <c:pt idx="1442">
                  <c:v>1</c:v>
                </c:pt>
                <c:pt idx="1443">
                  <c:v>1</c:v>
                </c:pt>
                <c:pt idx="1444">
                  <c:v>0</c:v>
                </c:pt>
                <c:pt idx="1445">
                  <c:v>2</c:v>
                </c:pt>
                <c:pt idx="1446">
                  <c:v>0</c:v>
                </c:pt>
                <c:pt idx="1447">
                  <c:v>0</c:v>
                </c:pt>
                <c:pt idx="1448">
                  <c:v>2</c:v>
                </c:pt>
                <c:pt idx="1449">
                  <c:v>0</c:v>
                </c:pt>
                <c:pt idx="1450">
                  <c:v>0</c:v>
                </c:pt>
                <c:pt idx="1451">
                  <c:v>0</c:v>
                </c:pt>
                <c:pt idx="1452">
                  <c:v>2</c:v>
                </c:pt>
                <c:pt idx="1453">
                  <c:v>0</c:v>
                </c:pt>
                <c:pt idx="1454">
                  <c:v>0</c:v>
                </c:pt>
                <c:pt idx="1455">
                  <c:v>0</c:v>
                </c:pt>
                <c:pt idx="1456">
                  <c:v>1</c:v>
                </c:pt>
                <c:pt idx="1457">
                  <c:v>1</c:v>
                </c:pt>
                <c:pt idx="1458">
                  <c:v>0</c:v>
                </c:pt>
                <c:pt idx="1459">
                  <c:v>0</c:v>
                </c:pt>
                <c:pt idx="1460">
                  <c:v>1</c:v>
                </c:pt>
                <c:pt idx="1461">
                  <c:v>1</c:v>
                </c:pt>
                <c:pt idx="1462">
                  <c:v>0</c:v>
                </c:pt>
                <c:pt idx="1463">
                  <c:v>0</c:v>
                </c:pt>
                <c:pt idx="1464">
                  <c:v>1</c:v>
                </c:pt>
                <c:pt idx="1465">
                  <c:v>0</c:v>
                </c:pt>
                <c:pt idx="1466">
                  <c:v>0</c:v>
                </c:pt>
                <c:pt idx="1467">
                  <c:v>0</c:v>
                </c:pt>
                <c:pt idx="1468">
                  <c:v>0</c:v>
                </c:pt>
                <c:pt idx="1469">
                  <c:v>0</c:v>
                </c:pt>
                <c:pt idx="1470">
                  <c:v>0</c:v>
                </c:pt>
                <c:pt idx="1471">
                  <c:v>1</c:v>
                </c:pt>
                <c:pt idx="1472">
                  <c:v>0</c:v>
                </c:pt>
                <c:pt idx="1473">
                  <c:v>0</c:v>
                </c:pt>
                <c:pt idx="1474">
                  <c:v>1</c:v>
                </c:pt>
                <c:pt idx="1475">
                  <c:v>0</c:v>
                </c:pt>
                <c:pt idx="1476">
                  <c:v>1</c:v>
                </c:pt>
                <c:pt idx="1477">
                  <c:v>1</c:v>
                </c:pt>
                <c:pt idx="1478">
                  <c:v>0</c:v>
                </c:pt>
                <c:pt idx="1479">
                  <c:v>1</c:v>
                </c:pt>
                <c:pt idx="1480">
                  <c:v>1</c:v>
                </c:pt>
                <c:pt idx="1481">
                  <c:v>0</c:v>
                </c:pt>
                <c:pt idx="1482">
                  <c:v>0</c:v>
                </c:pt>
                <c:pt idx="1483">
                  <c:v>0</c:v>
                </c:pt>
                <c:pt idx="1484">
                  <c:v>0</c:v>
                </c:pt>
                <c:pt idx="1485">
                  <c:v>0</c:v>
                </c:pt>
                <c:pt idx="1486">
                  <c:v>0</c:v>
                </c:pt>
                <c:pt idx="1487">
                  <c:v>1</c:v>
                </c:pt>
                <c:pt idx="1488">
                  <c:v>0</c:v>
                </c:pt>
                <c:pt idx="1489">
                  <c:v>1</c:v>
                </c:pt>
                <c:pt idx="1490">
                  <c:v>0</c:v>
                </c:pt>
                <c:pt idx="1491">
                  <c:v>0</c:v>
                </c:pt>
                <c:pt idx="1492">
                  <c:v>0</c:v>
                </c:pt>
                <c:pt idx="1493">
                  <c:v>1</c:v>
                </c:pt>
                <c:pt idx="1494">
                  <c:v>0</c:v>
                </c:pt>
                <c:pt idx="1495">
                  <c:v>0</c:v>
                </c:pt>
                <c:pt idx="1496">
                  <c:v>0</c:v>
                </c:pt>
                <c:pt idx="1497">
                  <c:v>0</c:v>
                </c:pt>
                <c:pt idx="1498">
                  <c:v>0</c:v>
                </c:pt>
                <c:pt idx="1499">
                  <c:v>1</c:v>
                </c:pt>
                <c:pt idx="1500">
                  <c:v>0</c:v>
                </c:pt>
                <c:pt idx="1501">
                  <c:v>0</c:v>
                </c:pt>
                <c:pt idx="1502">
                  <c:v>1</c:v>
                </c:pt>
                <c:pt idx="1503">
                  <c:v>0</c:v>
                </c:pt>
                <c:pt idx="1504">
                  <c:v>1</c:v>
                </c:pt>
                <c:pt idx="1505">
                  <c:v>0</c:v>
                </c:pt>
                <c:pt idx="1506">
                  <c:v>0</c:v>
                </c:pt>
                <c:pt idx="1507">
                  <c:v>1</c:v>
                </c:pt>
                <c:pt idx="1508">
                  <c:v>0</c:v>
                </c:pt>
                <c:pt idx="1509">
                  <c:v>1</c:v>
                </c:pt>
                <c:pt idx="1510">
                  <c:v>1</c:v>
                </c:pt>
                <c:pt idx="1511">
                  <c:v>0</c:v>
                </c:pt>
                <c:pt idx="1512">
                  <c:v>1</c:v>
                </c:pt>
                <c:pt idx="1513">
                  <c:v>0</c:v>
                </c:pt>
                <c:pt idx="1514">
                  <c:v>0</c:v>
                </c:pt>
                <c:pt idx="1515">
                  <c:v>0</c:v>
                </c:pt>
                <c:pt idx="1516">
                  <c:v>0</c:v>
                </c:pt>
                <c:pt idx="1517">
                  <c:v>0</c:v>
                </c:pt>
                <c:pt idx="1518">
                  <c:v>0</c:v>
                </c:pt>
                <c:pt idx="1519">
                  <c:v>1</c:v>
                </c:pt>
                <c:pt idx="1520">
                  <c:v>2</c:v>
                </c:pt>
                <c:pt idx="1521">
                  <c:v>2</c:v>
                </c:pt>
                <c:pt idx="1522">
                  <c:v>1</c:v>
                </c:pt>
                <c:pt idx="1523">
                  <c:v>1</c:v>
                </c:pt>
                <c:pt idx="1524">
                  <c:v>0</c:v>
                </c:pt>
                <c:pt idx="1525">
                  <c:v>0</c:v>
                </c:pt>
                <c:pt idx="1526">
                  <c:v>0</c:v>
                </c:pt>
                <c:pt idx="1527">
                  <c:v>1</c:v>
                </c:pt>
                <c:pt idx="1528">
                  <c:v>0</c:v>
                </c:pt>
                <c:pt idx="1529">
                  <c:v>0</c:v>
                </c:pt>
                <c:pt idx="1530">
                  <c:v>0</c:v>
                </c:pt>
                <c:pt idx="1531">
                  <c:v>0</c:v>
                </c:pt>
                <c:pt idx="1532">
                  <c:v>0</c:v>
                </c:pt>
                <c:pt idx="1533">
                  <c:v>0</c:v>
                </c:pt>
                <c:pt idx="1534">
                  <c:v>0</c:v>
                </c:pt>
                <c:pt idx="1535">
                  <c:v>1</c:v>
                </c:pt>
                <c:pt idx="1536">
                  <c:v>2</c:v>
                </c:pt>
                <c:pt idx="1537">
                  <c:v>1</c:v>
                </c:pt>
                <c:pt idx="1538">
                  <c:v>0</c:v>
                </c:pt>
                <c:pt idx="1539">
                  <c:v>1</c:v>
                </c:pt>
                <c:pt idx="1540">
                  <c:v>2</c:v>
                </c:pt>
                <c:pt idx="1541">
                  <c:v>0</c:v>
                </c:pt>
                <c:pt idx="1542">
                  <c:v>0</c:v>
                </c:pt>
                <c:pt idx="1543">
                  <c:v>0</c:v>
                </c:pt>
                <c:pt idx="1544">
                  <c:v>0</c:v>
                </c:pt>
                <c:pt idx="1545">
                  <c:v>1</c:v>
                </c:pt>
                <c:pt idx="1546">
                  <c:v>0</c:v>
                </c:pt>
                <c:pt idx="1547">
                  <c:v>1</c:v>
                </c:pt>
                <c:pt idx="1548">
                  <c:v>0</c:v>
                </c:pt>
                <c:pt idx="1549">
                  <c:v>0</c:v>
                </c:pt>
                <c:pt idx="1550">
                  <c:v>1</c:v>
                </c:pt>
                <c:pt idx="1551">
                  <c:v>1</c:v>
                </c:pt>
                <c:pt idx="1552">
                  <c:v>0</c:v>
                </c:pt>
                <c:pt idx="1553">
                  <c:v>0</c:v>
                </c:pt>
                <c:pt idx="1554">
                  <c:v>0</c:v>
                </c:pt>
                <c:pt idx="1555">
                  <c:v>0</c:v>
                </c:pt>
                <c:pt idx="1556">
                  <c:v>0</c:v>
                </c:pt>
                <c:pt idx="1557">
                  <c:v>0</c:v>
                </c:pt>
                <c:pt idx="1558">
                  <c:v>2</c:v>
                </c:pt>
                <c:pt idx="1559">
                  <c:v>0</c:v>
                </c:pt>
                <c:pt idx="1560">
                  <c:v>0</c:v>
                </c:pt>
                <c:pt idx="1561">
                  <c:v>1</c:v>
                </c:pt>
                <c:pt idx="1562">
                  <c:v>1</c:v>
                </c:pt>
                <c:pt idx="1563">
                  <c:v>0</c:v>
                </c:pt>
                <c:pt idx="1564">
                  <c:v>1</c:v>
                </c:pt>
                <c:pt idx="1565">
                  <c:v>0</c:v>
                </c:pt>
                <c:pt idx="1566">
                  <c:v>1</c:v>
                </c:pt>
                <c:pt idx="1567">
                  <c:v>0</c:v>
                </c:pt>
                <c:pt idx="1568">
                  <c:v>2</c:v>
                </c:pt>
                <c:pt idx="1569">
                  <c:v>0</c:v>
                </c:pt>
                <c:pt idx="1570">
                  <c:v>1</c:v>
                </c:pt>
                <c:pt idx="1571">
                  <c:v>0</c:v>
                </c:pt>
                <c:pt idx="1572">
                  <c:v>1</c:v>
                </c:pt>
                <c:pt idx="1573">
                  <c:v>0</c:v>
                </c:pt>
                <c:pt idx="1574">
                  <c:v>0</c:v>
                </c:pt>
                <c:pt idx="1575">
                  <c:v>1</c:v>
                </c:pt>
                <c:pt idx="1576">
                  <c:v>2</c:v>
                </c:pt>
                <c:pt idx="1577">
                  <c:v>0</c:v>
                </c:pt>
                <c:pt idx="1578">
                  <c:v>0</c:v>
                </c:pt>
                <c:pt idx="1579">
                  <c:v>0</c:v>
                </c:pt>
                <c:pt idx="1580">
                  <c:v>1</c:v>
                </c:pt>
                <c:pt idx="1581">
                  <c:v>1</c:v>
                </c:pt>
                <c:pt idx="1582">
                  <c:v>1</c:v>
                </c:pt>
                <c:pt idx="1583">
                  <c:v>0</c:v>
                </c:pt>
                <c:pt idx="1584">
                  <c:v>0</c:v>
                </c:pt>
                <c:pt idx="1585">
                  <c:v>0</c:v>
                </c:pt>
                <c:pt idx="1586">
                  <c:v>1</c:v>
                </c:pt>
                <c:pt idx="1587">
                  <c:v>1</c:v>
                </c:pt>
                <c:pt idx="1588">
                  <c:v>0</c:v>
                </c:pt>
                <c:pt idx="1589">
                  <c:v>0</c:v>
                </c:pt>
                <c:pt idx="1590">
                  <c:v>0</c:v>
                </c:pt>
                <c:pt idx="1591">
                  <c:v>0</c:v>
                </c:pt>
                <c:pt idx="1592">
                  <c:v>1</c:v>
                </c:pt>
                <c:pt idx="1593">
                  <c:v>0</c:v>
                </c:pt>
                <c:pt idx="1594">
                  <c:v>1</c:v>
                </c:pt>
                <c:pt idx="1595">
                  <c:v>1</c:v>
                </c:pt>
                <c:pt idx="1596">
                  <c:v>2</c:v>
                </c:pt>
                <c:pt idx="1597">
                  <c:v>2</c:v>
                </c:pt>
                <c:pt idx="1598">
                  <c:v>2</c:v>
                </c:pt>
                <c:pt idx="1599">
                  <c:v>1</c:v>
                </c:pt>
                <c:pt idx="1600">
                  <c:v>1</c:v>
                </c:pt>
                <c:pt idx="1601">
                  <c:v>0</c:v>
                </c:pt>
                <c:pt idx="1602">
                  <c:v>2</c:v>
                </c:pt>
                <c:pt idx="1603">
                  <c:v>1</c:v>
                </c:pt>
                <c:pt idx="1604">
                  <c:v>0</c:v>
                </c:pt>
                <c:pt idx="1605">
                  <c:v>0</c:v>
                </c:pt>
                <c:pt idx="1606">
                  <c:v>0</c:v>
                </c:pt>
                <c:pt idx="1607">
                  <c:v>1</c:v>
                </c:pt>
                <c:pt idx="1608">
                  <c:v>0</c:v>
                </c:pt>
                <c:pt idx="1609">
                  <c:v>0</c:v>
                </c:pt>
                <c:pt idx="1610">
                  <c:v>1</c:v>
                </c:pt>
                <c:pt idx="1611">
                  <c:v>2</c:v>
                </c:pt>
                <c:pt idx="1612">
                  <c:v>0</c:v>
                </c:pt>
                <c:pt idx="1613">
                  <c:v>1</c:v>
                </c:pt>
                <c:pt idx="1614">
                  <c:v>0</c:v>
                </c:pt>
                <c:pt idx="1615">
                  <c:v>2</c:v>
                </c:pt>
                <c:pt idx="1616">
                  <c:v>2</c:v>
                </c:pt>
                <c:pt idx="1617">
                  <c:v>0</c:v>
                </c:pt>
                <c:pt idx="1618">
                  <c:v>0</c:v>
                </c:pt>
                <c:pt idx="1619">
                  <c:v>1</c:v>
                </c:pt>
                <c:pt idx="1620">
                  <c:v>0</c:v>
                </c:pt>
                <c:pt idx="1621">
                  <c:v>1</c:v>
                </c:pt>
                <c:pt idx="1622">
                  <c:v>1</c:v>
                </c:pt>
                <c:pt idx="1623">
                  <c:v>0</c:v>
                </c:pt>
                <c:pt idx="1624">
                  <c:v>0</c:v>
                </c:pt>
                <c:pt idx="1625">
                  <c:v>1</c:v>
                </c:pt>
                <c:pt idx="1626">
                  <c:v>2</c:v>
                </c:pt>
                <c:pt idx="1627">
                  <c:v>1</c:v>
                </c:pt>
                <c:pt idx="1628">
                  <c:v>1</c:v>
                </c:pt>
                <c:pt idx="1629">
                  <c:v>1</c:v>
                </c:pt>
                <c:pt idx="1630">
                  <c:v>1</c:v>
                </c:pt>
                <c:pt idx="1631">
                  <c:v>0</c:v>
                </c:pt>
                <c:pt idx="1632">
                  <c:v>0</c:v>
                </c:pt>
                <c:pt idx="1633">
                  <c:v>0</c:v>
                </c:pt>
                <c:pt idx="1634">
                  <c:v>0</c:v>
                </c:pt>
                <c:pt idx="1635">
                  <c:v>0</c:v>
                </c:pt>
                <c:pt idx="1636">
                  <c:v>1</c:v>
                </c:pt>
                <c:pt idx="1637">
                  <c:v>0</c:v>
                </c:pt>
                <c:pt idx="1638">
                  <c:v>0</c:v>
                </c:pt>
                <c:pt idx="1639">
                  <c:v>2</c:v>
                </c:pt>
                <c:pt idx="1640">
                  <c:v>1</c:v>
                </c:pt>
                <c:pt idx="1641">
                  <c:v>1</c:v>
                </c:pt>
                <c:pt idx="1642">
                  <c:v>0</c:v>
                </c:pt>
                <c:pt idx="1643">
                  <c:v>0</c:v>
                </c:pt>
                <c:pt idx="1644">
                  <c:v>0</c:v>
                </c:pt>
                <c:pt idx="1645">
                  <c:v>1</c:v>
                </c:pt>
                <c:pt idx="1646">
                  <c:v>1</c:v>
                </c:pt>
                <c:pt idx="1647">
                  <c:v>1</c:v>
                </c:pt>
                <c:pt idx="1648">
                  <c:v>0</c:v>
                </c:pt>
                <c:pt idx="1649">
                  <c:v>1</c:v>
                </c:pt>
                <c:pt idx="1650">
                  <c:v>1</c:v>
                </c:pt>
                <c:pt idx="1651">
                  <c:v>0</c:v>
                </c:pt>
                <c:pt idx="1652">
                  <c:v>0</c:v>
                </c:pt>
                <c:pt idx="1653">
                  <c:v>1</c:v>
                </c:pt>
                <c:pt idx="1654">
                  <c:v>1</c:v>
                </c:pt>
                <c:pt idx="1655">
                  <c:v>0</c:v>
                </c:pt>
                <c:pt idx="1656">
                  <c:v>1</c:v>
                </c:pt>
                <c:pt idx="1657">
                  <c:v>1</c:v>
                </c:pt>
                <c:pt idx="1658">
                  <c:v>1</c:v>
                </c:pt>
                <c:pt idx="1659">
                  <c:v>0</c:v>
                </c:pt>
                <c:pt idx="1660">
                  <c:v>0</c:v>
                </c:pt>
                <c:pt idx="1661">
                  <c:v>2</c:v>
                </c:pt>
                <c:pt idx="1662">
                  <c:v>0</c:v>
                </c:pt>
                <c:pt idx="1663">
                  <c:v>1</c:v>
                </c:pt>
                <c:pt idx="1664">
                  <c:v>1</c:v>
                </c:pt>
                <c:pt idx="1665">
                  <c:v>1</c:v>
                </c:pt>
                <c:pt idx="1666">
                  <c:v>2</c:v>
                </c:pt>
                <c:pt idx="1667">
                  <c:v>1</c:v>
                </c:pt>
                <c:pt idx="1668">
                  <c:v>0</c:v>
                </c:pt>
                <c:pt idx="1669">
                  <c:v>0</c:v>
                </c:pt>
                <c:pt idx="1670">
                  <c:v>1</c:v>
                </c:pt>
                <c:pt idx="1671">
                  <c:v>0</c:v>
                </c:pt>
                <c:pt idx="1672">
                  <c:v>0</c:v>
                </c:pt>
                <c:pt idx="1673">
                  <c:v>1</c:v>
                </c:pt>
                <c:pt idx="1674">
                  <c:v>2</c:v>
                </c:pt>
                <c:pt idx="1675">
                  <c:v>1</c:v>
                </c:pt>
                <c:pt idx="1676">
                  <c:v>1</c:v>
                </c:pt>
                <c:pt idx="1677">
                  <c:v>0</c:v>
                </c:pt>
                <c:pt idx="1678">
                  <c:v>1</c:v>
                </c:pt>
                <c:pt idx="1679">
                  <c:v>1</c:v>
                </c:pt>
                <c:pt idx="1680">
                  <c:v>0</c:v>
                </c:pt>
                <c:pt idx="1681">
                  <c:v>0</c:v>
                </c:pt>
                <c:pt idx="1682">
                  <c:v>1</c:v>
                </c:pt>
                <c:pt idx="1683">
                  <c:v>1</c:v>
                </c:pt>
                <c:pt idx="1684">
                  <c:v>1</c:v>
                </c:pt>
                <c:pt idx="1685">
                  <c:v>0</c:v>
                </c:pt>
                <c:pt idx="1686">
                  <c:v>0</c:v>
                </c:pt>
                <c:pt idx="1687">
                  <c:v>0</c:v>
                </c:pt>
                <c:pt idx="1688">
                  <c:v>0</c:v>
                </c:pt>
                <c:pt idx="1689">
                  <c:v>0</c:v>
                </c:pt>
                <c:pt idx="1690">
                  <c:v>1</c:v>
                </c:pt>
                <c:pt idx="1691">
                  <c:v>1</c:v>
                </c:pt>
                <c:pt idx="1692">
                  <c:v>1</c:v>
                </c:pt>
                <c:pt idx="1693">
                  <c:v>1</c:v>
                </c:pt>
                <c:pt idx="1694">
                  <c:v>1</c:v>
                </c:pt>
                <c:pt idx="1695">
                  <c:v>1</c:v>
                </c:pt>
                <c:pt idx="1696">
                  <c:v>2</c:v>
                </c:pt>
                <c:pt idx="1697">
                  <c:v>1</c:v>
                </c:pt>
                <c:pt idx="1698">
                  <c:v>0</c:v>
                </c:pt>
                <c:pt idx="1699">
                  <c:v>0</c:v>
                </c:pt>
                <c:pt idx="1700">
                  <c:v>1</c:v>
                </c:pt>
                <c:pt idx="1701">
                  <c:v>0</c:v>
                </c:pt>
                <c:pt idx="1702">
                  <c:v>0</c:v>
                </c:pt>
                <c:pt idx="1703">
                  <c:v>1</c:v>
                </c:pt>
                <c:pt idx="1704">
                  <c:v>0</c:v>
                </c:pt>
                <c:pt idx="1705">
                  <c:v>1</c:v>
                </c:pt>
                <c:pt idx="1706">
                  <c:v>1</c:v>
                </c:pt>
                <c:pt idx="1707">
                  <c:v>0</c:v>
                </c:pt>
                <c:pt idx="1708">
                  <c:v>1</c:v>
                </c:pt>
                <c:pt idx="1709">
                  <c:v>1</c:v>
                </c:pt>
                <c:pt idx="1710">
                  <c:v>1</c:v>
                </c:pt>
                <c:pt idx="1711">
                  <c:v>0</c:v>
                </c:pt>
                <c:pt idx="1712">
                  <c:v>1</c:v>
                </c:pt>
                <c:pt idx="1713">
                  <c:v>0</c:v>
                </c:pt>
                <c:pt idx="1714">
                  <c:v>0</c:v>
                </c:pt>
                <c:pt idx="1715">
                  <c:v>2</c:v>
                </c:pt>
                <c:pt idx="1716">
                  <c:v>0</c:v>
                </c:pt>
                <c:pt idx="1717">
                  <c:v>1</c:v>
                </c:pt>
                <c:pt idx="1718">
                  <c:v>0</c:v>
                </c:pt>
                <c:pt idx="1719">
                  <c:v>0</c:v>
                </c:pt>
                <c:pt idx="1720">
                  <c:v>1</c:v>
                </c:pt>
                <c:pt idx="1721">
                  <c:v>1</c:v>
                </c:pt>
                <c:pt idx="1722">
                  <c:v>0</c:v>
                </c:pt>
                <c:pt idx="1723">
                  <c:v>1</c:v>
                </c:pt>
                <c:pt idx="1724">
                  <c:v>1</c:v>
                </c:pt>
                <c:pt idx="1725">
                  <c:v>1</c:v>
                </c:pt>
                <c:pt idx="1726">
                  <c:v>1</c:v>
                </c:pt>
                <c:pt idx="1727">
                  <c:v>0</c:v>
                </c:pt>
                <c:pt idx="1728">
                  <c:v>0</c:v>
                </c:pt>
                <c:pt idx="1729">
                  <c:v>0</c:v>
                </c:pt>
                <c:pt idx="1730">
                  <c:v>1</c:v>
                </c:pt>
                <c:pt idx="1731">
                  <c:v>1</c:v>
                </c:pt>
                <c:pt idx="1732">
                  <c:v>1</c:v>
                </c:pt>
                <c:pt idx="1733">
                  <c:v>1</c:v>
                </c:pt>
                <c:pt idx="1734">
                  <c:v>1</c:v>
                </c:pt>
                <c:pt idx="1735">
                  <c:v>0</c:v>
                </c:pt>
                <c:pt idx="1736">
                  <c:v>1</c:v>
                </c:pt>
                <c:pt idx="1737">
                  <c:v>1</c:v>
                </c:pt>
                <c:pt idx="1738">
                  <c:v>1</c:v>
                </c:pt>
                <c:pt idx="1739">
                  <c:v>1</c:v>
                </c:pt>
                <c:pt idx="1740">
                  <c:v>1</c:v>
                </c:pt>
                <c:pt idx="1741">
                  <c:v>0</c:v>
                </c:pt>
                <c:pt idx="1742">
                  <c:v>0</c:v>
                </c:pt>
                <c:pt idx="1743">
                  <c:v>0</c:v>
                </c:pt>
                <c:pt idx="1744">
                  <c:v>1</c:v>
                </c:pt>
                <c:pt idx="1745">
                  <c:v>1</c:v>
                </c:pt>
                <c:pt idx="1746">
                  <c:v>1</c:v>
                </c:pt>
                <c:pt idx="1747">
                  <c:v>1</c:v>
                </c:pt>
                <c:pt idx="1748">
                  <c:v>1</c:v>
                </c:pt>
                <c:pt idx="1749">
                  <c:v>1</c:v>
                </c:pt>
                <c:pt idx="1750">
                  <c:v>0</c:v>
                </c:pt>
                <c:pt idx="1751">
                  <c:v>1</c:v>
                </c:pt>
                <c:pt idx="1752">
                  <c:v>0</c:v>
                </c:pt>
                <c:pt idx="1753">
                  <c:v>1</c:v>
                </c:pt>
                <c:pt idx="1754">
                  <c:v>0</c:v>
                </c:pt>
                <c:pt idx="1755">
                  <c:v>1</c:v>
                </c:pt>
                <c:pt idx="1756">
                  <c:v>0</c:v>
                </c:pt>
                <c:pt idx="1757">
                  <c:v>1</c:v>
                </c:pt>
                <c:pt idx="1758">
                  <c:v>1</c:v>
                </c:pt>
                <c:pt idx="1759">
                  <c:v>0</c:v>
                </c:pt>
                <c:pt idx="1760">
                  <c:v>0</c:v>
                </c:pt>
                <c:pt idx="1761">
                  <c:v>1</c:v>
                </c:pt>
                <c:pt idx="1762">
                  <c:v>1</c:v>
                </c:pt>
                <c:pt idx="1763">
                  <c:v>0</c:v>
                </c:pt>
                <c:pt idx="1764">
                  <c:v>1</c:v>
                </c:pt>
                <c:pt idx="1765">
                  <c:v>0</c:v>
                </c:pt>
                <c:pt idx="1766">
                  <c:v>1</c:v>
                </c:pt>
                <c:pt idx="1767">
                  <c:v>2</c:v>
                </c:pt>
                <c:pt idx="1768">
                  <c:v>0</c:v>
                </c:pt>
                <c:pt idx="1769">
                  <c:v>0</c:v>
                </c:pt>
                <c:pt idx="1770">
                  <c:v>0</c:v>
                </c:pt>
                <c:pt idx="1771">
                  <c:v>0</c:v>
                </c:pt>
                <c:pt idx="1772">
                  <c:v>1</c:v>
                </c:pt>
                <c:pt idx="1773">
                  <c:v>0</c:v>
                </c:pt>
                <c:pt idx="1774">
                  <c:v>0</c:v>
                </c:pt>
                <c:pt idx="1775">
                  <c:v>1</c:v>
                </c:pt>
                <c:pt idx="1776">
                  <c:v>1</c:v>
                </c:pt>
                <c:pt idx="1777">
                  <c:v>0</c:v>
                </c:pt>
                <c:pt idx="1778">
                  <c:v>0</c:v>
                </c:pt>
                <c:pt idx="1779">
                  <c:v>1</c:v>
                </c:pt>
                <c:pt idx="1780">
                  <c:v>1</c:v>
                </c:pt>
                <c:pt idx="1781">
                  <c:v>1</c:v>
                </c:pt>
                <c:pt idx="1782">
                  <c:v>0</c:v>
                </c:pt>
                <c:pt idx="1783">
                  <c:v>1</c:v>
                </c:pt>
                <c:pt idx="1784">
                  <c:v>0</c:v>
                </c:pt>
                <c:pt idx="1785">
                  <c:v>0</c:v>
                </c:pt>
                <c:pt idx="1786">
                  <c:v>1</c:v>
                </c:pt>
                <c:pt idx="1787">
                  <c:v>1</c:v>
                </c:pt>
                <c:pt idx="1788">
                  <c:v>1</c:v>
                </c:pt>
                <c:pt idx="1789">
                  <c:v>1</c:v>
                </c:pt>
                <c:pt idx="1790">
                  <c:v>1</c:v>
                </c:pt>
                <c:pt idx="1791">
                  <c:v>0</c:v>
                </c:pt>
                <c:pt idx="1792">
                  <c:v>1</c:v>
                </c:pt>
                <c:pt idx="1793">
                  <c:v>0</c:v>
                </c:pt>
                <c:pt idx="1794">
                  <c:v>0</c:v>
                </c:pt>
                <c:pt idx="1795">
                  <c:v>0</c:v>
                </c:pt>
                <c:pt idx="1796">
                  <c:v>1</c:v>
                </c:pt>
                <c:pt idx="1797">
                  <c:v>0</c:v>
                </c:pt>
                <c:pt idx="1798">
                  <c:v>0</c:v>
                </c:pt>
                <c:pt idx="1799">
                  <c:v>1</c:v>
                </c:pt>
                <c:pt idx="1800">
                  <c:v>1</c:v>
                </c:pt>
                <c:pt idx="1801">
                  <c:v>1</c:v>
                </c:pt>
                <c:pt idx="1802">
                  <c:v>1</c:v>
                </c:pt>
                <c:pt idx="1803">
                  <c:v>1</c:v>
                </c:pt>
                <c:pt idx="1804">
                  <c:v>1</c:v>
                </c:pt>
                <c:pt idx="1805">
                  <c:v>0</c:v>
                </c:pt>
                <c:pt idx="1806">
                  <c:v>1</c:v>
                </c:pt>
                <c:pt idx="1807">
                  <c:v>0</c:v>
                </c:pt>
                <c:pt idx="1808">
                  <c:v>0</c:v>
                </c:pt>
                <c:pt idx="1809">
                  <c:v>1</c:v>
                </c:pt>
                <c:pt idx="1810">
                  <c:v>1</c:v>
                </c:pt>
                <c:pt idx="1811">
                  <c:v>0</c:v>
                </c:pt>
                <c:pt idx="1812">
                  <c:v>0</c:v>
                </c:pt>
                <c:pt idx="1813">
                  <c:v>1</c:v>
                </c:pt>
                <c:pt idx="1814">
                  <c:v>0</c:v>
                </c:pt>
                <c:pt idx="1815">
                  <c:v>1</c:v>
                </c:pt>
                <c:pt idx="1816">
                  <c:v>1</c:v>
                </c:pt>
                <c:pt idx="1817">
                  <c:v>0</c:v>
                </c:pt>
                <c:pt idx="1818">
                  <c:v>0</c:v>
                </c:pt>
                <c:pt idx="1819">
                  <c:v>0</c:v>
                </c:pt>
                <c:pt idx="1820">
                  <c:v>0</c:v>
                </c:pt>
                <c:pt idx="1821">
                  <c:v>0</c:v>
                </c:pt>
                <c:pt idx="1822">
                  <c:v>1</c:v>
                </c:pt>
                <c:pt idx="1823">
                  <c:v>1</c:v>
                </c:pt>
                <c:pt idx="1824">
                  <c:v>0</c:v>
                </c:pt>
                <c:pt idx="1825">
                  <c:v>0</c:v>
                </c:pt>
                <c:pt idx="1826">
                  <c:v>0</c:v>
                </c:pt>
                <c:pt idx="1827">
                  <c:v>1</c:v>
                </c:pt>
                <c:pt idx="1828">
                  <c:v>0</c:v>
                </c:pt>
                <c:pt idx="1829">
                  <c:v>1</c:v>
                </c:pt>
                <c:pt idx="1830">
                  <c:v>1</c:v>
                </c:pt>
                <c:pt idx="1831">
                  <c:v>1</c:v>
                </c:pt>
                <c:pt idx="1832">
                  <c:v>1</c:v>
                </c:pt>
                <c:pt idx="1833">
                  <c:v>1</c:v>
                </c:pt>
                <c:pt idx="1834">
                  <c:v>1</c:v>
                </c:pt>
                <c:pt idx="1835">
                  <c:v>0</c:v>
                </c:pt>
                <c:pt idx="1836">
                  <c:v>0</c:v>
                </c:pt>
                <c:pt idx="1837">
                  <c:v>1</c:v>
                </c:pt>
                <c:pt idx="1838">
                  <c:v>1</c:v>
                </c:pt>
                <c:pt idx="1839">
                  <c:v>1</c:v>
                </c:pt>
                <c:pt idx="1840">
                  <c:v>1</c:v>
                </c:pt>
                <c:pt idx="1841">
                  <c:v>0</c:v>
                </c:pt>
                <c:pt idx="1842">
                  <c:v>0</c:v>
                </c:pt>
                <c:pt idx="1843">
                  <c:v>0</c:v>
                </c:pt>
                <c:pt idx="1844">
                  <c:v>0</c:v>
                </c:pt>
                <c:pt idx="1845">
                  <c:v>0</c:v>
                </c:pt>
                <c:pt idx="1846">
                  <c:v>0</c:v>
                </c:pt>
                <c:pt idx="1847">
                  <c:v>0</c:v>
                </c:pt>
                <c:pt idx="1848">
                  <c:v>0</c:v>
                </c:pt>
                <c:pt idx="1849">
                  <c:v>1</c:v>
                </c:pt>
                <c:pt idx="1850">
                  <c:v>1</c:v>
                </c:pt>
                <c:pt idx="1851">
                  <c:v>0</c:v>
                </c:pt>
                <c:pt idx="1852">
                  <c:v>1</c:v>
                </c:pt>
                <c:pt idx="1853">
                  <c:v>1</c:v>
                </c:pt>
                <c:pt idx="1854">
                  <c:v>1</c:v>
                </c:pt>
                <c:pt idx="1855">
                  <c:v>1</c:v>
                </c:pt>
                <c:pt idx="1856">
                  <c:v>1</c:v>
                </c:pt>
                <c:pt idx="1857">
                  <c:v>0</c:v>
                </c:pt>
                <c:pt idx="1858">
                  <c:v>1</c:v>
                </c:pt>
                <c:pt idx="1859">
                  <c:v>0</c:v>
                </c:pt>
                <c:pt idx="1860">
                  <c:v>0</c:v>
                </c:pt>
                <c:pt idx="1861">
                  <c:v>0</c:v>
                </c:pt>
                <c:pt idx="1862">
                  <c:v>0</c:v>
                </c:pt>
                <c:pt idx="1863">
                  <c:v>0</c:v>
                </c:pt>
                <c:pt idx="1864">
                  <c:v>0</c:v>
                </c:pt>
                <c:pt idx="1865">
                  <c:v>1</c:v>
                </c:pt>
                <c:pt idx="1866">
                  <c:v>1</c:v>
                </c:pt>
                <c:pt idx="1867">
                  <c:v>1</c:v>
                </c:pt>
                <c:pt idx="1868">
                  <c:v>1</c:v>
                </c:pt>
                <c:pt idx="1869">
                  <c:v>1</c:v>
                </c:pt>
                <c:pt idx="1870">
                  <c:v>1</c:v>
                </c:pt>
                <c:pt idx="1871">
                  <c:v>0</c:v>
                </c:pt>
                <c:pt idx="1872">
                  <c:v>0</c:v>
                </c:pt>
                <c:pt idx="1873">
                  <c:v>0</c:v>
                </c:pt>
                <c:pt idx="1874">
                  <c:v>1</c:v>
                </c:pt>
                <c:pt idx="1875">
                  <c:v>1</c:v>
                </c:pt>
                <c:pt idx="1876">
                  <c:v>1</c:v>
                </c:pt>
                <c:pt idx="1877">
                  <c:v>1</c:v>
                </c:pt>
                <c:pt idx="1878">
                  <c:v>0</c:v>
                </c:pt>
                <c:pt idx="1879">
                  <c:v>1</c:v>
                </c:pt>
                <c:pt idx="1880">
                  <c:v>1</c:v>
                </c:pt>
                <c:pt idx="1881">
                  <c:v>1</c:v>
                </c:pt>
                <c:pt idx="1882">
                  <c:v>1</c:v>
                </c:pt>
                <c:pt idx="1883">
                  <c:v>1</c:v>
                </c:pt>
                <c:pt idx="1884">
                  <c:v>0</c:v>
                </c:pt>
                <c:pt idx="1885">
                  <c:v>0</c:v>
                </c:pt>
                <c:pt idx="1886">
                  <c:v>0</c:v>
                </c:pt>
                <c:pt idx="1887">
                  <c:v>0</c:v>
                </c:pt>
                <c:pt idx="1888">
                  <c:v>0</c:v>
                </c:pt>
                <c:pt idx="1889">
                  <c:v>1</c:v>
                </c:pt>
                <c:pt idx="1890">
                  <c:v>1</c:v>
                </c:pt>
                <c:pt idx="1891">
                  <c:v>1</c:v>
                </c:pt>
                <c:pt idx="1892">
                  <c:v>1</c:v>
                </c:pt>
                <c:pt idx="1893">
                  <c:v>1</c:v>
                </c:pt>
                <c:pt idx="1894">
                  <c:v>1</c:v>
                </c:pt>
                <c:pt idx="1895">
                  <c:v>1</c:v>
                </c:pt>
                <c:pt idx="1896">
                  <c:v>1</c:v>
                </c:pt>
                <c:pt idx="1897">
                  <c:v>2</c:v>
                </c:pt>
                <c:pt idx="1898">
                  <c:v>0</c:v>
                </c:pt>
                <c:pt idx="1899">
                  <c:v>0</c:v>
                </c:pt>
                <c:pt idx="1900">
                  <c:v>0</c:v>
                </c:pt>
                <c:pt idx="1901">
                  <c:v>0</c:v>
                </c:pt>
                <c:pt idx="1902">
                  <c:v>0</c:v>
                </c:pt>
                <c:pt idx="1903">
                  <c:v>0</c:v>
                </c:pt>
                <c:pt idx="1904">
                  <c:v>1</c:v>
                </c:pt>
                <c:pt idx="1905">
                  <c:v>0</c:v>
                </c:pt>
                <c:pt idx="1906">
                  <c:v>1</c:v>
                </c:pt>
                <c:pt idx="1907">
                  <c:v>1</c:v>
                </c:pt>
                <c:pt idx="1908">
                  <c:v>1</c:v>
                </c:pt>
                <c:pt idx="1909">
                  <c:v>0</c:v>
                </c:pt>
                <c:pt idx="1910">
                  <c:v>2</c:v>
                </c:pt>
                <c:pt idx="1911">
                  <c:v>0</c:v>
                </c:pt>
                <c:pt idx="1912">
                  <c:v>1</c:v>
                </c:pt>
                <c:pt idx="1913">
                  <c:v>0</c:v>
                </c:pt>
                <c:pt idx="1914">
                  <c:v>1</c:v>
                </c:pt>
                <c:pt idx="1915">
                  <c:v>1</c:v>
                </c:pt>
                <c:pt idx="1916">
                  <c:v>0</c:v>
                </c:pt>
                <c:pt idx="1917">
                  <c:v>0</c:v>
                </c:pt>
                <c:pt idx="1918">
                  <c:v>0</c:v>
                </c:pt>
                <c:pt idx="1919">
                  <c:v>0</c:v>
                </c:pt>
                <c:pt idx="1920">
                  <c:v>0</c:v>
                </c:pt>
                <c:pt idx="1921">
                  <c:v>0</c:v>
                </c:pt>
                <c:pt idx="1922">
                  <c:v>0</c:v>
                </c:pt>
                <c:pt idx="1923">
                  <c:v>0</c:v>
                </c:pt>
                <c:pt idx="1924">
                  <c:v>0</c:v>
                </c:pt>
                <c:pt idx="1925">
                  <c:v>1</c:v>
                </c:pt>
                <c:pt idx="1926">
                  <c:v>0</c:v>
                </c:pt>
                <c:pt idx="1927">
                  <c:v>1</c:v>
                </c:pt>
                <c:pt idx="1928">
                  <c:v>0</c:v>
                </c:pt>
                <c:pt idx="1929">
                  <c:v>0</c:v>
                </c:pt>
                <c:pt idx="1930">
                  <c:v>0</c:v>
                </c:pt>
                <c:pt idx="1931">
                  <c:v>0</c:v>
                </c:pt>
                <c:pt idx="1932">
                  <c:v>1</c:v>
                </c:pt>
                <c:pt idx="1933">
                  <c:v>1</c:v>
                </c:pt>
                <c:pt idx="1934">
                  <c:v>0</c:v>
                </c:pt>
                <c:pt idx="1935">
                  <c:v>1</c:v>
                </c:pt>
                <c:pt idx="1936">
                  <c:v>1</c:v>
                </c:pt>
                <c:pt idx="1937">
                  <c:v>0</c:v>
                </c:pt>
                <c:pt idx="1938">
                  <c:v>1</c:v>
                </c:pt>
                <c:pt idx="1939">
                  <c:v>1</c:v>
                </c:pt>
                <c:pt idx="1940">
                  <c:v>0</c:v>
                </c:pt>
                <c:pt idx="1941">
                  <c:v>1</c:v>
                </c:pt>
                <c:pt idx="1942">
                  <c:v>1</c:v>
                </c:pt>
                <c:pt idx="1943">
                  <c:v>1</c:v>
                </c:pt>
                <c:pt idx="1944">
                  <c:v>0</c:v>
                </c:pt>
                <c:pt idx="1945">
                  <c:v>1</c:v>
                </c:pt>
                <c:pt idx="1946">
                  <c:v>0</c:v>
                </c:pt>
                <c:pt idx="1947">
                  <c:v>0</c:v>
                </c:pt>
                <c:pt idx="1948">
                  <c:v>1</c:v>
                </c:pt>
                <c:pt idx="1949">
                  <c:v>0</c:v>
                </c:pt>
                <c:pt idx="1950">
                  <c:v>1</c:v>
                </c:pt>
                <c:pt idx="1951">
                  <c:v>0</c:v>
                </c:pt>
                <c:pt idx="1952">
                  <c:v>1</c:v>
                </c:pt>
                <c:pt idx="1953">
                  <c:v>0</c:v>
                </c:pt>
                <c:pt idx="1954">
                  <c:v>1</c:v>
                </c:pt>
                <c:pt idx="1955">
                  <c:v>1</c:v>
                </c:pt>
                <c:pt idx="1956">
                  <c:v>0</c:v>
                </c:pt>
                <c:pt idx="1957">
                  <c:v>1</c:v>
                </c:pt>
                <c:pt idx="1958">
                  <c:v>1</c:v>
                </c:pt>
                <c:pt idx="1959">
                  <c:v>0</c:v>
                </c:pt>
                <c:pt idx="1960">
                  <c:v>1</c:v>
                </c:pt>
                <c:pt idx="1961">
                  <c:v>1</c:v>
                </c:pt>
                <c:pt idx="1962">
                  <c:v>1</c:v>
                </c:pt>
                <c:pt idx="1963">
                  <c:v>1</c:v>
                </c:pt>
                <c:pt idx="1964">
                  <c:v>0</c:v>
                </c:pt>
                <c:pt idx="1965">
                  <c:v>0</c:v>
                </c:pt>
                <c:pt idx="1966">
                  <c:v>0</c:v>
                </c:pt>
                <c:pt idx="1967">
                  <c:v>1</c:v>
                </c:pt>
                <c:pt idx="1968">
                  <c:v>1</c:v>
                </c:pt>
                <c:pt idx="1969">
                  <c:v>1</c:v>
                </c:pt>
                <c:pt idx="1970">
                  <c:v>1</c:v>
                </c:pt>
                <c:pt idx="1971">
                  <c:v>2</c:v>
                </c:pt>
                <c:pt idx="1972">
                  <c:v>1</c:v>
                </c:pt>
                <c:pt idx="1973">
                  <c:v>0</c:v>
                </c:pt>
                <c:pt idx="1974">
                  <c:v>0</c:v>
                </c:pt>
                <c:pt idx="1975">
                  <c:v>1</c:v>
                </c:pt>
                <c:pt idx="1976">
                  <c:v>0</c:v>
                </c:pt>
                <c:pt idx="1977">
                  <c:v>0</c:v>
                </c:pt>
                <c:pt idx="1978">
                  <c:v>0</c:v>
                </c:pt>
                <c:pt idx="1979">
                  <c:v>0</c:v>
                </c:pt>
                <c:pt idx="1980">
                  <c:v>1</c:v>
                </c:pt>
                <c:pt idx="1981">
                  <c:v>1</c:v>
                </c:pt>
                <c:pt idx="1982">
                  <c:v>1</c:v>
                </c:pt>
                <c:pt idx="1983">
                  <c:v>0</c:v>
                </c:pt>
                <c:pt idx="1984">
                  <c:v>1</c:v>
                </c:pt>
                <c:pt idx="1985">
                  <c:v>1</c:v>
                </c:pt>
                <c:pt idx="1986">
                  <c:v>1</c:v>
                </c:pt>
                <c:pt idx="1987">
                  <c:v>0</c:v>
                </c:pt>
                <c:pt idx="1988">
                  <c:v>1</c:v>
                </c:pt>
                <c:pt idx="1989">
                  <c:v>0</c:v>
                </c:pt>
                <c:pt idx="1990">
                  <c:v>0</c:v>
                </c:pt>
                <c:pt idx="1991">
                  <c:v>0</c:v>
                </c:pt>
                <c:pt idx="1992">
                  <c:v>0</c:v>
                </c:pt>
                <c:pt idx="1993">
                  <c:v>1</c:v>
                </c:pt>
                <c:pt idx="1994">
                  <c:v>1</c:v>
                </c:pt>
                <c:pt idx="1995">
                  <c:v>1</c:v>
                </c:pt>
                <c:pt idx="1996">
                  <c:v>1</c:v>
                </c:pt>
                <c:pt idx="1997">
                  <c:v>1</c:v>
                </c:pt>
                <c:pt idx="1998">
                  <c:v>0</c:v>
                </c:pt>
                <c:pt idx="1999">
                  <c:v>0</c:v>
                </c:pt>
                <c:pt idx="2000">
                  <c:v>2</c:v>
                </c:pt>
                <c:pt idx="2001">
                  <c:v>0</c:v>
                </c:pt>
                <c:pt idx="2002">
                  <c:v>0</c:v>
                </c:pt>
                <c:pt idx="2003">
                  <c:v>0</c:v>
                </c:pt>
                <c:pt idx="2004">
                  <c:v>0</c:v>
                </c:pt>
                <c:pt idx="2005">
                  <c:v>0</c:v>
                </c:pt>
                <c:pt idx="2006">
                  <c:v>1</c:v>
                </c:pt>
                <c:pt idx="2007">
                  <c:v>0</c:v>
                </c:pt>
                <c:pt idx="2008">
                  <c:v>0</c:v>
                </c:pt>
                <c:pt idx="2009">
                  <c:v>1</c:v>
                </c:pt>
                <c:pt idx="2010">
                  <c:v>0</c:v>
                </c:pt>
                <c:pt idx="2011">
                  <c:v>1</c:v>
                </c:pt>
                <c:pt idx="2012">
                  <c:v>0</c:v>
                </c:pt>
                <c:pt idx="2013">
                  <c:v>0</c:v>
                </c:pt>
                <c:pt idx="2014">
                  <c:v>0</c:v>
                </c:pt>
                <c:pt idx="2015">
                  <c:v>1</c:v>
                </c:pt>
                <c:pt idx="2016">
                  <c:v>1</c:v>
                </c:pt>
                <c:pt idx="2017">
                  <c:v>1</c:v>
                </c:pt>
                <c:pt idx="2018">
                  <c:v>1</c:v>
                </c:pt>
                <c:pt idx="2019">
                  <c:v>1</c:v>
                </c:pt>
                <c:pt idx="2020">
                  <c:v>0</c:v>
                </c:pt>
                <c:pt idx="2021">
                  <c:v>0</c:v>
                </c:pt>
                <c:pt idx="2022">
                  <c:v>1</c:v>
                </c:pt>
                <c:pt idx="2023">
                  <c:v>1</c:v>
                </c:pt>
                <c:pt idx="2024">
                  <c:v>0</c:v>
                </c:pt>
                <c:pt idx="2025">
                  <c:v>0</c:v>
                </c:pt>
                <c:pt idx="2026">
                  <c:v>1</c:v>
                </c:pt>
                <c:pt idx="2027">
                  <c:v>0</c:v>
                </c:pt>
                <c:pt idx="2028">
                  <c:v>0</c:v>
                </c:pt>
                <c:pt idx="2029">
                  <c:v>0</c:v>
                </c:pt>
                <c:pt idx="2030">
                  <c:v>2</c:v>
                </c:pt>
                <c:pt idx="2031">
                  <c:v>0</c:v>
                </c:pt>
                <c:pt idx="2032">
                  <c:v>1</c:v>
                </c:pt>
                <c:pt idx="2033">
                  <c:v>1</c:v>
                </c:pt>
                <c:pt idx="2034">
                  <c:v>1</c:v>
                </c:pt>
                <c:pt idx="2035">
                  <c:v>1</c:v>
                </c:pt>
                <c:pt idx="2036">
                  <c:v>1</c:v>
                </c:pt>
                <c:pt idx="2037">
                  <c:v>1</c:v>
                </c:pt>
                <c:pt idx="2038">
                  <c:v>1</c:v>
                </c:pt>
                <c:pt idx="2039">
                  <c:v>1</c:v>
                </c:pt>
                <c:pt idx="2040">
                  <c:v>0</c:v>
                </c:pt>
                <c:pt idx="2041">
                  <c:v>0</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0</c:v>
                </c:pt>
                <c:pt idx="2056">
                  <c:v>0</c:v>
                </c:pt>
                <c:pt idx="2057">
                  <c:v>0</c:v>
                </c:pt>
                <c:pt idx="2058">
                  <c:v>0</c:v>
                </c:pt>
                <c:pt idx="2059">
                  <c:v>0</c:v>
                </c:pt>
                <c:pt idx="2060">
                  <c:v>1</c:v>
                </c:pt>
                <c:pt idx="2061">
                  <c:v>1</c:v>
                </c:pt>
                <c:pt idx="2062">
                  <c:v>1</c:v>
                </c:pt>
                <c:pt idx="2063">
                  <c:v>0</c:v>
                </c:pt>
                <c:pt idx="2064">
                  <c:v>0</c:v>
                </c:pt>
                <c:pt idx="2065">
                  <c:v>0</c:v>
                </c:pt>
                <c:pt idx="2066">
                  <c:v>0</c:v>
                </c:pt>
                <c:pt idx="2067">
                  <c:v>0</c:v>
                </c:pt>
                <c:pt idx="2068">
                  <c:v>0</c:v>
                </c:pt>
                <c:pt idx="2069">
                  <c:v>0</c:v>
                </c:pt>
                <c:pt idx="2070">
                  <c:v>1</c:v>
                </c:pt>
                <c:pt idx="2071">
                  <c:v>2</c:v>
                </c:pt>
                <c:pt idx="2072">
                  <c:v>1</c:v>
                </c:pt>
                <c:pt idx="2073">
                  <c:v>0</c:v>
                </c:pt>
                <c:pt idx="2074">
                  <c:v>1</c:v>
                </c:pt>
                <c:pt idx="2075">
                  <c:v>1</c:v>
                </c:pt>
                <c:pt idx="2076">
                  <c:v>1</c:v>
                </c:pt>
                <c:pt idx="2077">
                  <c:v>1</c:v>
                </c:pt>
                <c:pt idx="2078">
                  <c:v>1</c:v>
                </c:pt>
                <c:pt idx="2079">
                  <c:v>1</c:v>
                </c:pt>
                <c:pt idx="2080">
                  <c:v>1</c:v>
                </c:pt>
                <c:pt idx="2081">
                  <c:v>1</c:v>
                </c:pt>
                <c:pt idx="2082">
                  <c:v>0</c:v>
                </c:pt>
                <c:pt idx="2083">
                  <c:v>1</c:v>
                </c:pt>
                <c:pt idx="2084">
                  <c:v>0</c:v>
                </c:pt>
                <c:pt idx="2085">
                  <c:v>0</c:v>
                </c:pt>
                <c:pt idx="2086">
                  <c:v>0</c:v>
                </c:pt>
                <c:pt idx="2087">
                  <c:v>0</c:v>
                </c:pt>
                <c:pt idx="2088">
                  <c:v>0</c:v>
                </c:pt>
                <c:pt idx="2089">
                  <c:v>0</c:v>
                </c:pt>
                <c:pt idx="2090">
                  <c:v>1</c:v>
                </c:pt>
                <c:pt idx="2091">
                  <c:v>0</c:v>
                </c:pt>
                <c:pt idx="2092">
                  <c:v>1</c:v>
                </c:pt>
                <c:pt idx="2093">
                  <c:v>1</c:v>
                </c:pt>
                <c:pt idx="2094">
                  <c:v>0</c:v>
                </c:pt>
                <c:pt idx="2095">
                  <c:v>1</c:v>
                </c:pt>
                <c:pt idx="2096">
                  <c:v>0</c:v>
                </c:pt>
                <c:pt idx="2097">
                  <c:v>0</c:v>
                </c:pt>
                <c:pt idx="2098">
                  <c:v>0</c:v>
                </c:pt>
                <c:pt idx="2099">
                  <c:v>0</c:v>
                </c:pt>
                <c:pt idx="2100">
                  <c:v>0</c:v>
                </c:pt>
                <c:pt idx="2101">
                  <c:v>2</c:v>
                </c:pt>
                <c:pt idx="2102">
                  <c:v>2</c:v>
                </c:pt>
                <c:pt idx="2103">
                  <c:v>1</c:v>
                </c:pt>
                <c:pt idx="2104">
                  <c:v>1</c:v>
                </c:pt>
                <c:pt idx="2105">
                  <c:v>1</c:v>
                </c:pt>
                <c:pt idx="2106">
                  <c:v>1</c:v>
                </c:pt>
                <c:pt idx="2107">
                  <c:v>0</c:v>
                </c:pt>
                <c:pt idx="2108">
                  <c:v>1</c:v>
                </c:pt>
                <c:pt idx="2109">
                  <c:v>1</c:v>
                </c:pt>
                <c:pt idx="2110">
                  <c:v>1</c:v>
                </c:pt>
                <c:pt idx="2111">
                  <c:v>1</c:v>
                </c:pt>
                <c:pt idx="2112">
                  <c:v>1</c:v>
                </c:pt>
                <c:pt idx="2113">
                  <c:v>1</c:v>
                </c:pt>
                <c:pt idx="2114">
                  <c:v>1</c:v>
                </c:pt>
                <c:pt idx="2115">
                  <c:v>1</c:v>
                </c:pt>
                <c:pt idx="2116">
                  <c:v>1</c:v>
                </c:pt>
                <c:pt idx="2117">
                  <c:v>0</c:v>
                </c:pt>
                <c:pt idx="2118">
                  <c:v>0</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0</c:v>
                </c:pt>
                <c:pt idx="2134">
                  <c:v>0</c:v>
                </c:pt>
                <c:pt idx="2135">
                  <c:v>0</c:v>
                </c:pt>
                <c:pt idx="2136">
                  <c:v>0</c:v>
                </c:pt>
                <c:pt idx="2137">
                  <c:v>1</c:v>
                </c:pt>
                <c:pt idx="2138">
                  <c:v>2</c:v>
                </c:pt>
                <c:pt idx="2139">
                  <c:v>2</c:v>
                </c:pt>
                <c:pt idx="2140">
                  <c:v>0</c:v>
                </c:pt>
                <c:pt idx="2141">
                  <c:v>0</c:v>
                </c:pt>
                <c:pt idx="2142">
                  <c:v>0</c:v>
                </c:pt>
                <c:pt idx="2143">
                  <c:v>0</c:v>
                </c:pt>
                <c:pt idx="2144">
                  <c:v>1</c:v>
                </c:pt>
                <c:pt idx="2145">
                  <c:v>0</c:v>
                </c:pt>
                <c:pt idx="2146">
                  <c:v>1</c:v>
                </c:pt>
                <c:pt idx="2147">
                  <c:v>0</c:v>
                </c:pt>
                <c:pt idx="2148">
                  <c:v>1</c:v>
                </c:pt>
                <c:pt idx="2149">
                  <c:v>1</c:v>
                </c:pt>
                <c:pt idx="2150">
                  <c:v>1</c:v>
                </c:pt>
                <c:pt idx="2151">
                  <c:v>0</c:v>
                </c:pt>
                <c:pt idx="2152">
                  <c:v>0</c:v>
                </c:pt>
                <c:pt idx="2153">
                  <c:v>0</c:v>
                </c:pt>
                <c:pt idx="2154">
                  <c:v>0</c:v>
                </c:pt>
                <c:pt idx="2155">
                  <c:v>0</c:v>
                </c:pt>
                <c:pt idx="2156">
                  <c:v>0</c:v>
                </c:pt>
                <c:pt idx="2157">
                  <c:v>0</c:v>
                </c:pt>
                <c:pt idx="2158">
                  <c:v>0</c:v>
                </c:pt>
                <c:pt idx="2159">
                  <c:v>0</c:v>
                </c:pt>
                <c:pt idx="2160">
                  <c:v>0</c:v>
                </c:pt>
                <c:pt idx="2161">
                  <c:v>0</c:v>
                </c:pt>
                <c:pt idx="2162">
                  <c:v>1</c:v>
                </c:pt>
                <c:pt idx="2163">
                  <c:v>0</c:v>
                </c:pt>
                <c:pt idx="2164">
                  <c:v>1</c:v>
                </c:pt>
                <c:pt idx="2165">
                  <c:v>0</c:v>
                </c:pt>
                <c:pt idx="2166">
                  <c:v>1</c:v>
                </c:pt>
                <c:pt idx="2167">
                  <c:v>1</c:v>
                </c:pt>
                <c:pt idx="2168">
                  <c:v>0</c:v>
                </c:pt>
                <c:pt idx="2169">
                  <c:v>0</c:v>
                </c:pt>
                <c:pt idx="2170">
                  <c:v>1</c:v>
                </c:pt>
                <c:pt idx="2171">
                  <c:v>0</c:v>
                </c:pt>
                <c:pt idx="2172">
                  <c:v>0</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0</c:v>
                </c:pt>
                <c:pt idx="2221">
                  <c:v>0</c:v>
                </c:pt>
                <c:pt idx="2222">
                  <c:v>0</c:v>
                </c:pt>
                <c:pt idx="2223">
                  <c:v>0</c:v>
                </c:pt>
                <c:pt idx="2224">
                  <c:v>1</c:v>
                </c:pt>
                <c:pt idx="2225">
                  <c:v>1</c:v>
                </c:pt>
                <c:pt idx="2226">
                  <c:v>1</c:v>
                </c:pt>
                <c:pt idx="2227">
                  <c:v>1</c:v>
                </c:pt>
                <c:pt idx="2228">
                  <c:v>1</c:v>
                </c:pt>
                <c:pt idx="2229">
                  <c:v>1</c:v>
                </c:pt>
                <c:pt idx="2230">
                  <c:v>1</c:v>
                </c:pt>
                <c:pt idx="2231">
                  <c:v>1</c:v>
                </c:pt>
                <c:pt idx="2232">
                  <c:v>0</c:v>
                </c:pt>
                <c:pt idx="2233">
                  <c:v>0</c:v>
                </c:pt>
                <c:pt idx="2234">
                  <c:v>1</c:v>
                </c:pt>
                <c:pt idx="2235">
                  <c:v>1</c:v>
                </c:pt>
                <c:pt idx="2236">
                  <c:v>0</c:v>
                </c:pt>
                <c:pt idx="2237">
                  <c:v>0</c:v>
                </c:pt>
                <c:pt idx="2238">
                  <c:v>0</c:v>
                </c:pt>
                <c:pt idx="2239">
                  <c:v>0</c:v>
                </c:pt>
                <c:pt idx="2240">
                  <c:v>1</c:v>
                </c:pt>
                <c:pt idx="2241">
                  <c:v>1</c:v>
                </c:pt>
                <c:pt idx="2242">
                  <c:v>1</c:v>
                </c:pt>
                <c:pt idx="2243">
                  <c:v>1</c:v>
                </c:pt>
                <c:pt idx="2244">
                  <c:v>0</c:v>
                </c:pt>
                <c:pt idx="2245">
                  <c:v>0</c:v>
                </c:pt>
                <c:pt idx="2246">
                  <c:v>0</c:v>
                </c:pt>
                <c:pt idx="2247">
                  <c:v>0</c:v>
                </c:pt>
                <c:pt idx="2248">
                  <c:v>0</c:v>
                </c:pt>
                <c:pt idx="2249">
                  <c:v>1</c:v>
                </c:pt>
                <c:pt idx="2250">
                  <c:v>1</c:v>
                </c:pt>
                <c:pt idx="2251">
                  <c:v>1</c:v>
                </c:pt>
                <c:pt idx="2252">
                  <c:v>1</c:v>
                </c:pt>
                <c:pt idx="2253">
                  <c:v>1</c:v>
                </c:pt>
                <c:pt idx="2254">
                  <c:v>0</c:v>
                </c:pt>
                <c:pt idx="2255">
                  <c:v>1</c:v>
                </c:pt>
                <c:pt idx="2256">
                  <c:v>1</c:v>
                </c:pt>
                <c:pt idx="2257">
                  <c:v>1</c:v>
                </c:pt>
                <c:pt idx="2258">
                  <c:v>1</c:v>
                </c:pt>
                <c:pt idx="2259">
                  <c:v>1</c:v>
                </c:pt>
                <c:pt idx="2260">
                  <c:v>1</c:v>
                </c:pt>
                <c:pt idx="2261">
                  <c:v>1</c:v>
                </c:pt>
                <c:pt idx="2262">
                  <c:v>1</c:v>
                </c:pt>
                <c:pt idx="2263">
                  <c:v>1</c:v>
                </c:pt>
                <c:pt idx="2264">
                  <c:v>1</c:v>
                </c:pt>
                <c:pt idx="2265">
                  <c:v>0</c:v>
                </c:pt>
                <c:pt idx="2266">
                  <c:v>1</c:v>
                </c:pt>
                <c:pt idx="2267">
                  <c:v>0</c:v>
                </c:pt>
                <c:pt idx="2268">
                  <c:v>1</c:v>
                </c:pt>
                <c:pt idx="2269">
                  <c:v>1</c:v>
                </c:pt>
                <c:pt idx="2270">
                  <c:v>1</c:v>
                </c:pt>
                <c:pt idx="2271">
                  <c:v>0</c:v>
                </c:pt>
                <c:pt idx="2272">
                  <c:v>1</c:v>
                </c:pt>
                <c:pt idx="2273">
                  <c:v>1</c:v>
                </c:pt>
                <c:pt idx="2274">
                  <c:v>0</c:v>
                </c:pt>
                <c:pt idx="2275">
                  <c:v>0</c:v>
                </c:pt>
                <c:pt idx="2276">
                  <c:v>1</c:v>
                </c:pt>
                <c:pt idx="2277">
                  <c:v>0</c:v>
                </c:pt>
                <c:pt idx="2278">
                  <c:v>0</c:v>
                </c:pt>
                <c:pt idx="2279">
                  <c:v>0</c:v>
                </c:pt>
                <c:pt idx="2280">
                  <c:v>1</c:v>
                </c:pt>
                <c:pt idx="2281">
                  <c:v>0</c:v>
                </c:pt>
                <c:pt idx="2282">
                  <c:v>1</c:v>
                </c:pt>
                <c:pt idx="2283">
                  <c:v>1</c:v>
                </c:pt>
                <c:pt idx="2284">
                  <c:v>1</c:v>
                </c:pt>
                <c:pt idx="2285">
                  <c:v>0</c:v>
                </c:pt>
                <c:pt idx="2286">
                  <c:v>1</c:v>
                </c:pt>
                <c:pt idx="2287">
                  <c:v>0</c:v>
                </c:pt>
                <c:pt idx="2288">
                  <c:v>1</c:v>
                </c:pt>
                <c:pt idx="2289">
                  <c:v>1</c:v>
                </c:pt>
                <c:pt idx="2290">
                  <c:v>0</c:v>
                </c:pt>
                <c:pt idx="2291">
                  <c:v>1</c:v>
                </c:pt>
                <c:pt idx="2292">
                  <c:v>1</c:v>
                </c:pt>
                <c:pt idx="2293">
                  <c:v>1</c:v>
                </c:pt>
                <c:pt idx="2294">
                  <c:v>0</c:v>
                </c:pt>
                <c:pt idx="2295">
                  <c:v>1</c:v>
                </c:pt>
                <c:pt idx="2296">
                  <c:v>1</c:v>
                </c:pt>
                <c:pt idx="2297">
                  <c:v>0</c:v>
                </c:pt>
                <c:pt idx="2298">
                  <c:v>1</c:v>
                </c:pt>
                <c:pt idx="2299">
                  <c:v>1</c:v>
                </c:pt>
                <c:pt idx="2300">
                  <c:v>1</c:v>
                </c:pt>
                <c:pt idx="2301">
                  <c:v>1</c:v>
                </c:pt>
                <c:pt idx="2302">
                  <c:v>1</c:v>
                </c:pt>
                <c:pt idx="2303">
                  <c:v>0</c:v>
                </c:pt>
                <c:pt idx="2304">
                  <c:v>0</c:v>
                </c:pt>
                <c:pt idx="2305">
                  <c:v>0</c:v>
                </c:pt>
                <c:pt idx="2306">
                  <c:v>1</c:v>
                </c:pt>
                <c:pt idx="2307">
                  <c:v>0</c:v>
                </c:pt>
                <c:pt idx="2308">
                  <c:v>1</c:v>
                </c:pt>
                <c:pt idx="2309">
                  <c:v>0</c:v>
                </c:pt>
                <c:pt idx="2310">
                  <c:v>0</c:v>
                </c:pt>
                <c:pt idx="2311">
                  <c:v>1</c:v>
                </c:pt>
                <c:pt idx="2312">
                  <c:v>0</c:v>
                </c:pt>
                <c:pt idx="2313">
                  <c:v>1</c:v>
                </c:pt>
                <c:pt idx="2314">
                  <c:v>1</c:v>
                </c:pt>
                <c:pt idx="2315">
                  <c:v>1</c:v>
                </c:pt>
                <c:pt idx="2316">
                  <c:v>1</c:v>
                </c:pt>
                <c:pt idx="2317">
                  <c:v>0</c:v>
                </c:pt>
                <c:pt idx="2318">
                  <c:v>1</c:v>
                </c:pt>
                <c:pt idx="2319">
                  <c:v>0</c:v>
                </c:pt>
                <c:pt idx="2320">
                  <c:v>1</c:v>
                </c:pt>
                <c:pt idx="2321">
                  <c:v>0</c:v>
                </c:pt>
                <c:pt idx="2322">
                  <c:v>0</c:v>
                </c:pt>
                <c:pt idx="2323">
                  <c:v>0</c:v>
                </c:pt>
                <c:pt idx="2324">
                  <c:v>0</c:v>
                </c:pt>
                <c:pt idx="2325">
                  <c:v>1</c:v>
                </c:pt>
                <c:pt idx="2326">
                  <c:v>0</c:v>
                </c:pt>
                <c:pt idx="2327">
                  <c:v>1</c:v>
                </c:pt>
                <c:pt idx="2328">
                  <c:v>1</c:v>
                </c:pt>
                <c:pt idx="2329">
                  <c:v>0</c:v>
                </c:pt>
                <c:pt idx="2330">
                  <c:v>1</c:v>
                </c:pt>
                <c:pt idx="2331">
                  <c:v>1</c:v>
                </c:pt>
                <c:pt idx="2332">
                  <c:v>1</c:v>
                </c:pt>
                <c:pt idx="2333">
                  <c:v>1</c:v>
                </c:pt>
                <c:pt idx="2334">
                  <c:v>1</c:v>
                </c:pt>
              </c:numCache>
            </c:numRef>
          </c:xVal>
          <c:yVal>
            <c:numRef>
              <c:f>'Healthcare 6'!$Q$2:$Q$2336</c:f>
              <c:numCache>
                <c:formatCode>0</c:formatCode>
                <c:ptCount val="2335"/>
                <c:pt idx="0">
                  <c:v>54.655555555555601</c:v>
                </c:pt>
                <c:pt idx="1">
                  <c:v>46</c:v>
                </c:pt>
                <c:pt idx="2">
                  <c:v>52.741666666666667</c:v>
                </c:pt>
                <c:pt idx="3">
                  <c:v>32.005555555555553</c:v>
                </c:pt>
                <c:pt idx="4">
                  <c:v>33.969444444444441</c:v>
                </c:pt>
                <c:pt idx="5">
                  <c:v>60.844444444444441</c:v>
                </c:pt>
                <c:pt idx="6">
                  <c:v>28.613888888888887</c:v>
                </c:pt>
                <c:pt idx="7">
                  <c:v>64.947222222222223</c:v>
                </c:pt>
                <c:pt idx="8">
                  <c:v>59.761111111111113</c:v>
                </c:pt>
                <c:pt idx="9">
                  <c:v>44.44166666666667</c:v>
                </c:pt>
                <c:pt idx="10">
                  <c:v>63.87777777777778</c:v>
                </c:pt>
                <c:pt idx="11">
                  <c:v>57.613888888888887</c:v>
                </c:pt>
                <c:pt idx="12">
                  <c:v>60.658333333333331</c:v>
                </c:pt>
                <c:pt idx="13">
                  <c:v>54.519444444444446</c:v>
                </c:pt>
                <c:pt idx="14">
                  <c:v>61.463888888888889</c:v>
                </c:pt>
                <c:pt idx="15">
                  <c:v>60.780555555555559</c:v>
                </c:pt>
                <c:pt idx="16">
                  <c:v>64.561111111111117</c:v>
                </c:pt>
                <c:pt idx="17">
                  <c:v>59.841666666666669</c:v>
                </c:pt>
                <c:pt idx="18">
                  <c:v>58.586111111111109</c:v>
                </c:pt>
                <c:pt idx="19">
                  <c:v>51.697222222222223</c:v>
                </c:pt>
                <c:pt idx="20">
                  <c:v>61.986111111111114</c:v>
                </c:pt>
                <c:pt idx="21">
                  <c:v>63.677777777777777</c:v>
                </c:pt>
                <c:pt idx="22">
                  <c:v>64.763888888888886</c:v>
                </c:pt>
                <c:pt idx="23">
                  <c:v>52.444444444444443</c:v>
                </c:pt>
                <c:pt idx="24">
                  <c:v>63.9</c:v>
                </c:pt>
                <c:pt idx="25">
                  <c:v>64.730555555555554</c:v>
                </c:pt>
                <c:pt idx="26">
                  <c:v>62.55833333333333</c:v>
                </c:pt>
                <c:pt idx="27">
                  <c:v>53.958333333333336</c:v>
                </c:pt>
                <c:pt idx="28">
                  <c:v>61.833333333333336</c:v>
                </c:pt>
                <c:pt idx="29">
                  <c:v>51.505555555555553</c:v>
                </c:pt>
                <c:pt idx="30">
                  <c:v>44.80833333333333</c:v>
                </c:pt>
                <c:pt idx="31">
                  <c:v>46.516666666666666</c:v>
                </c:pt>
                <c:pt idx="32">
                  <c:v>60.511111111111113</c:v>
                </c:pt>
                <c:pt idx="33">
                  <c:v>37.68888888888889</c:v>
                </c:pt>
                <c:pt idx="34">
                  <c:v>43.822222222222223</c:v>
                </c:pt>
                <c:pt idx="35">
                  <c:v>62.463888888888889</c:v>
                </c:pt>
                <c:pt idx="36">
                  <c:v>48.830555555555556</c:v>
                </c:pt>
                <c:pt idx="37">
                  <c:v>60.475000000000001</c:v>
                </c:pt>
                <c:pt idx="38">
                  <c:v>51.819444444444443</c:v>
                </c:pt>
                <c:pt idx="39">
                  <c:v>29.658333333333335</c:v>
                </c:pt>
                <c:pt idx="40">
                  <c:v>22.85</c:v>
                </c:pt>
                <c:pt idx="41">
                  <c:v>55.733333333333334</c:v>
                </c:pt>
                <c:pt idx="42">
                  <c:v>51.608333333333334</c:v>
                </c:pt>
                <c:pt idx="43">
                  <c:v>54.538888888888891</c:v>
                </c:pt>
                <c:pt idx="44">
                  <c:v>48.019444444444446</c:v>
                </c:pt>
                <c:pt idx="45">
                  <c:v>34.894444444444446</c:v>
                </c:pt>
                <c:pt idx="46">
                  <c:v>56.674999999999997</c:v>
                </c:pt>
                <c:pt idx="47">
                  <c:v>42.577777777777776</c:v>
                </c:pt>
                <c:pt idx="48">
                  <c:v>56.93333333333333</c:v>
                </c:pt>
                <c:pt idx="49">
                  <c:v>56.619444444444447</c:v>
                </c:pt>
                <c:pt idx="50">
                  <c:v>36.44166666666667</c:v>
                </c:pt>
                <c:pt idx="51">
                  <c:v>57.794444444444444</c:v>
                </c:pt>
                <c:pt idx="52">
                  <c:v>53.513888888888886</c:v>
                </c:pt>
                <c:pt idx="53">
                  <c:v>57.524999999999999</c:v>
                </c:pt>
                <c:pt idx="54">
                  <c:v>44.594444444444441</c:v>
                </c:pt>
                <c:pt idx="55">
                  <c:v>47.625</c:v>
                </c:pt>
                <c:pt idx="56">
                  <c:v>50.744444444444447</c:v>
                </c:pt>
                <c:pt idx="57">
                  <c:v>57.608333333333334</c:v>
                </c:pt>
                <c:pt idx="58">
                  <c:v>45.630555555555553</c:v>
                </c:pt>
                <c:pt idx="59">
                  <c:v>51.597222222222221</c:v>
                </c:pt>
                <c:pt idx="60">
                  <c:v>43.447222222222223</c:v>
                </c:pt>
                <c:pt idx="61">
                  <c:v>55.947222222222223</c:v>
                </c:pt>
                <c:pt idx="62">
                  <c:v>54.847222222222221</c:v>
                </c:pt>
                <c:pt idx="63">
                  <c:v>55.944444444444443</c:v>
                </c:pt>
                <c:pt idx="64">
                  <c:v>47.81388888888889</c:v>
                </c:pt>
                <c:pt idx="65">
                  <c:v>49.722222222222221</c:v>
                </c:pt>
                <c:pt idx="66">
                  <c:v>43.930555555555557</c:v>
                </c:pt>
                <c:pt idx="67">
                  <c:v>25.497222222222224</c:v>
                </c:pt>
                <c:pt idx="68">
                  <c:v>46.527777777777779</c:v>
                </c:pt>
                <c:pt idx="69">
                  <c:v>54.469444444444441</c:v>
                </c:pt>
                <c:pt idx="70">
                  <c:v>38.577777777777776</c:v>
                </c:pt>
                <c:pt idx="71">
                  <c:v>51</c:v>
                </c:pt>
                <c:pt idx="72">
                  <c:v>56.713888888888889</c:v>
                </c:pt>
                <c:pt idx="73">
                  <c:v>60.711111111111109</c:v>
                </c:pt>
                <c:pt idx="74">
                  <c:v>47.69166666666667</c:v>
                </c:pt>
                <c:pt idx="75">
                  <c:v>47.56666666666667</c:v>
                </c:pt>
                <c:pt idx="76">
                  <c:v>46.608333333333334</c:v>
                </c:pt>
                <c:pt idx="77">
                  <c:v>48.538888888888891</c:v>
                </c:pt>
                <c:pt idx="78">
                  <c:v>55.461111111111109</c:v>
                </c:pt>
                <c:pt idx="79">
                  <c:v>51.644444444444446</c:v>
                </c:pt>
                <c:pt idx="80">
                  <c:v>58.669444444444444</c:v>
                </c:pt>
                <c:pt idx="81">
                  <c:v>45.780555555555559</c:v>
                </c:pt>
                <c:pt idx="82">
                  <c:v>59.005555555555553</c:v>
                </c:pt>
                <c:pt idx="83">
                  <c:v>53.833333333333336</c:v>
                </c:pt>
                <c:pt idx="84">
                  <c:v>50.755555555555553</c:v>
                </c:pt>
                <c:pt idx="85">
                  <c:v>50.822222222222223</c:v>
                </c:pt>
                <c:pt idx="86">
                  <c:v>43.658333333333331</c:v>
                </c:pt>
                <c:pt idx="87">
                  <c:v>49.008333333333333</c:v>
                </c:pt>
                <c:pt idx="88">
                  <c:v>39.75</c:v>
                </c:pt>
                <c:pt idx="89">
                  <c:v>43.727777777777774</c:v>
                </c:pt>
                <c:pt idx="90">
                  <c:v>30.844444444444445</c:v>
                </c:pt>
                <c:pt idx="91">
                  <c:v>23.933333333333334</c:v>
                </c:pt>
                <c:pt idx="92">
                  <c:v>50.994444444444447</c:v>
                </c:pt>
                <c:pt idx="93">
                  <c:v>46.45</c:v>
                </c:pt>
                <c:pt idx="94">
                  <c:v>52.702777777777776</c:v>
                </c:pt>
                <c:pt idx="95">
                  <c:v>47.911111111111111</c:v>
                </c:pt>
                <c:pt idx="96">
                  <c:v>37.597222222222221</c:v>
                </c:pt>
                <c:pt idx="97">
                  <c:v>56.822222222222223</c:v>
                </c:pt>
                <c:pt idx="98">
                  <c:v>60.761111111111113</c:v>
                </c:pt>
                <c:pt idx="99">
                  <c:v>45.947222222222223</c:v>
                </c:pt>
                <c:pt idx="100">
                  <c:v>41.677777777777777</c:v>
                </c:pt>
                <c:pt idx="101">
                  <c:v>41.861111111111114</c:v>
                </c:pt>
                <c:pt idx="102">
                  <c:v>43.805555555555557</c:v>
                </c:pt>
                <c:pt idx="103">
                  <c:v>37.630555555555553</c:v>
                </c:pt>
                <c:pt idx="104">
                  <c:v>39.65</c:v>
                </c:pt>
                <c:pt idx="105">
                  <c:v>56.822222222222223</c:v>
                </c:pt>
                <c:pt idx="106">
                  <c:v>44.466666666666669</c:v>
                </c:pt>
                <c:pt idx="107">
                  <c:v>40.452777777777776</c:v>
                </c:pt>
                <c:pt idx="108">
                  <c:v>35.833333333333336</c:v>
                </c:pt>
                <c:pt idx="109">
                  <c:v>47.516666666666666</c:v>
                </c:pt>
                <c:pt idx="110">
                  <c:v>37.794444444444444</c:v>
                </c:pt>
                <c:pt idx="111">
                  <c:v>40.019444444444446</c:v>
                </c:pt>
                <c:pt idx="112">
                  <c:v>37.891666666666666</c:v>
                </c:pt>
                <c:pt idx="113">
                  <c:v>35.87222222222222</c:v>
                </c:pt>
                <c:pt idx="114">
                  <c:v>49.475000000000001</c:v>
                </c:pt>
                <c:pt idx="115">
                  <c:v>45.822222222222223</c:v>
                </c:pt>
                <c:pt idx="116">
                  <c:v>19.894444444444446</c:v>
                </c:pt>
                <c:pt idx="117">
                  <c:v>54.69166666666667</c:v>
                </c:pt>
                <c:pt idx="118">
                  <c:v>45.475000000000001</c:v>
                </c:pt>
                <c:pt idx="119">
                  <c:v>27.836111111111112</c:v>
                </c:pt>
                <c:pt idx="120">
                  <c:v>41.924999999999997</c:v>
                </c:pt>
                <c:pt idx="121">
                  <c:v>44.905555555555559</c:v>
                </c:pt>
                <c:pt idx="122">
                  <c:v>56.955555555555556</c:v>
                </c:pt>
                <c:pt idx="123">
                  <c:v>44.841666666666669</c:v>
                </c:pt>
                <c:pt idx="124">
                  <c:v>40.81111111111111</c:v>
                </c:pt>
                <c:pt idx="125">
                  <c:v>30.522222222222222</c:v>
                </c:pt>
                <c:pt idx="126">
                  <c:v>60.919444444444444</c:v>
                </c:pt>
                <c:pt idx="127">
                  <c:v>40.844444444444441</c:v>
                </c:pt>
                <c:pt idx="128">
                  <c:v>37.716666666666669</c:v>
                </c:pt>
                <c:pt idx="129">
                  <c:v>44.655555555555559</c:v>
                </c:pt>
                <c:pt idx="130">
                  <c:v>42.705555555555556</c:v>
                </c:pt>
                <c:pt idx="131">
                  <c:v>46.480555555555554</c:v>
                </c:pt>
                <c:pt idx="132">
                  <c:v>35.977777777777774</c:v>
                </c:pt>
                <c:pt idx="133">
                  <c:v>55.855555555555554</c:v>
                </c:pt>
                <c:pt idx="134">
                  <c:v>59.005555555555553</c:v>
                </c:pt>
                <c:pt idx="135">
                  <c:v>43.513888888888886</c:v>
                </c:pt>
                <c:pt idx="136">
                  <c:v>18.508333333333333</c:v>
                </c:pt>
                <c:pt idx="137">
                  <c:v>31.583333333333332</c:v>
                </c:pt>
                <c:pt idx="138">
                  <c:v>46.980555555555554</c:v>
                </c:pt>
                <c:pt idx="139">
                  <c:v>31.6</c:v>
                </c:pt>
                <c:pt idx="140">
                  <c:v>36.883333333333333</c:v>
                </c:pt>
                <c:pt idx="141">
                  <c:v>32.902777777777779</c:v>
                </c:pt>
                <c:pt idx="142">
                  <c:v>23.572222222222223</c:v>
                </c:pt>
                <c:pt idx="143">
                  <c:v>36.963888888888889</c:v>
                </c:pt>
                <c:pt idx="144">
                  <c:v>51.458333333333336</c:v>
                </c:pt>
                <c:pt idx="145">
                  <c:v>52.794444444444444</c:v>
                </c:pt>
                <c:pt idx="146">
                  <c:v>20.725000000000001</c:v>
                </c:pt>
                <c:pt idx="147">
                  <c:v>42.988888888888887</c:v>
                </c:pt>
                <c:pt idx="148">
                  <c:v>33.605555555555554</c:v>
                </c:pt>
                <c:pt idx="149">
                  <c:v>42.81111111111111</c:v>
                </c:pt>
                <c:pt idx="150">
                  <c:v>58.977777777777774</c:v>
                </c:pt>
                <c:pt idx="151">
                  <c:v>33.75</c:v>
                </c:pt>
                <c:pt idx="152">
                  <c:v>50.552777777777777</c:v>
                </c:pt>
                <c:pt idx="153">
                  <c:v>24.858333333333334</c:v>
                </c:pt>
                <c:pt idx="154">
                  <c:v>43.74722222222222</c:v>
                </c:pt>
                <c:pt idx="155">
                  <c:v>39.866666666666667</c:v>
                </c:pt>
                <c:pt idx="156">
                  <c:v>36.81388888888889</c:v>
                </c:pt>
                <c:pt idx="157">
                  <c:v>46.722222222222221</c:v>
                </c:pt>
                <c:pt idx="158">
                  <c:v>34.661111111111111</c:v>
                </c:pt>
                <c:pt idx="159">
                  <c:v>52.611111111111114</c:v>
                </c:pt>
                <c:pt idx="160">
                  <c:v>40.966666666666669</c:v>
                </c:pt>
                <c:pt idx="161">
                  <c:v>32.56111111111111</c:v>
                </c:pt>
                <c:pt idx="162">
                  <c:v>22.655555555555555</c:v>
                </c:pt>
                <c:pt idx="163">
                  <c:v>20.697222222222223</c:v>
                </c:pt>
                <c:pt idx="164">
                  <c:v>43.847222222222221</c:v>
                </c:pt>
                <c:pt idx="165">
                  <c:v>53.605555555555554</c:v>
                </c:pt>
                <c:pt idx="166">
                  <c:v>47.580555555555556</c:v>
                </c:pt>
                <c:pt idx="167">
                  <c:v>37.55833333333333</c:v>
                </c:pt>
                <c:pt idx="168">
                  <c:v>32.641666666666666</c:v>
                </c:pt>
                <c:pt idx="169">
                  <c:v>22.758333333333333</c:v>
                </c:pt>
                <c:pt idx="170">
                  <c:v>27.605555555555554</c:v>
                </c:pt>
                <c:pt idx="171">
                  <c:v>33.994444444444447</c:v>
                </c:pt>
                <c:pt idx="172">
                  <c:v>34.475000000000001</c:v>
                </c:pt>
                <c:pt idx="173">
                  <c:v>31.602777777777778</c:v>
                </c:pt>
                <c:pt idx="174">
                  <c:v>30.736111111111111</c:v>
                </c:pt>
                <c:pt idx="175">
                  <c:v>30.786111111111111</c:v>
                </c:pt>
                <c:pt idx="176">
                  <c:v>45.819444444444443</c:v>
                </c:pt>
                <c:pt idx="177">
                  <c:v>54.62777777777778</c:v>
                </c:pt>
                <c:pt idx="178">
                  <c:v>31.994444444444444</c:v>
                </c:pt>
                <c:pt idx="179">
                  <c:v>59.87222222222222</c:v>
                </c:pt>
                <c:pt idx="180">
                  <c:v>19.963888888888889</c:v>
                </c:pt>
                <c:pt idx="181">
                  <c:v>50.508333333333333</c:v>
                </c:pt>
                <c:pt idx="182">
                  <c:v>30.927777777777777</c:v>
                </c:pt>
                <c:pt idx="183">
                  <c:v>57.444444444444443</c:v>
                </c:pt>
                <c:pt idx="184">
                  <c:v>52.9</c:v>
                </c:pt>
                <c:pt idx="185">
                  <c:v>61.858333333333334</c:v>
                </c:pt>
                <c:pt idx="186">
                  <c:v>30.663888888888888</c:v>
                </c:pt>
                <c:pt idx="187">
                  <c:v>49.830555555555556</c:v>
                </c:pt>
                <c:pt idx="188">
                  <c:v>60.552777777777777</c:v>
                </c:pt>
                <c:pt idx="189">
                  <c:v>19.497222222222224</c:v>
                </c:pt>
                <c:pt idx="190">
                  <c:v>48.008333333333333</c:v>
                </c:pt>
                <c:pt idx="191">
                  <c:v>55.638888888888886</c:v>
                </c:pt>
                <c:pt idx="192">
                  <c:v>30.977777777777778</c:v>
                </c:pt>
                <c:pt idx="193">
                  <c:v>18.452777777777779</c:v>
                </c:pt>
                <c:pt idx="194">
                  <c:v>19.758333333333333</c:v>
                </c:pt>
                <c:pt idx="195">
                  <c:v>29.444444444444443</c:v>
                </c:pt>
                <c:pt idx="196">
                  <c:v>23.68611111111111</c:v>
                </c:pt>
                <c:pt idx="197">
                  <c:v>48.505555555555553</c:v>
                </c:pt>
                <c:pt idx="198">
                  <c:v>18.772222222222222</c:v>
                </c:pt>
                <c:pt idx="199">
                  <c:v>25.988888888888887</c:v>
                </c:pt>
                <c:pt idx="200">
                  <c:v>43.594444444444441</c:v>
                </c:pt>
                <c:pt idx="201">
                  <c:v>26.8</c:v>
                </c:pt>
                <c:pt idx="202">
                  <c:v>59.87777777777778</c:v>
                </c:pt>
                <c:pt idx="203">
                  <c:v>23.761111111111113</c:v>
                </c:pt>
                <c:pt idx="204">
                  <c:v>41.544444444444444</c:v>
                </c:pt>
                <c:pt idx="205">
                  <c:v>30.972222222222221</c:v>
                </c:pt>
                <c:pt idx="206">
                  <c:v>46.677777777777777</c:v>
                </c:pt>
                <c:pt idx="207">
                  <c:v>48.897222222222226</c:v>
                </c:pt>
                <c:pt idx="208">
                  <c:v>44.469444444444441</c:v>
                </c:pt>
                <c:pt idx="209">
                  <c:v>22.475000000000001</c:v>
                </c:pt>
                <c:pt idx="210">
                  <c:v>22.552777777777777</c:v>
                </c:pt>
                <c:pt idx="211">
                  <c:v>51.827777777777776</c:v>
                </c:pt>
                <c:pt idx="212">
                  <c:v>58.774999999999999</c:v>
                </c:pt>
                <c:pt idx="213">
                  <c:v>49.613888888888887</c:v>
                </c:pt>
                <c:pt idx="214">
                  <c:v>30.736111111111111</c:v>
                </c:pt>
                <c:pt idx="215">
                  <c:v>49.477777777777774</c:v>
                </c:pt>
                <c:pt idx="216">
                  <c:v>34.549999999999997</c:v>
                </c:pt>
                <c:pt idx="217">
                  <c:v>51.711111111111109</c:v>
                </c:pt>
                <c:pt idx="218">
                  <c:v>34.719444444444441</c:v>
                </c:pt>
                <c:pt idx="219">
                  <c:v>25.913888888888888</c:v>
                </c:pt>
                <c:pt idx="220">
                  <c:v>55.43888888888889</c:v>
                </c:pt>
                <c:pt idx="221">
                  <c:v>24.461111111111112</c:v>
                </c:pt>
                <c:pt idx="222">
                  <c:v>45.94166666666667</c:v>
                </c:pt>
                <c:pt idx="223">
                  <c:v>47.774999999999999</c:v>
                </c:pt>
                <c:pt idx="224">
                  <c:v>40.924999999999997</c:v>
                </c:pt>
                <c:pt idx="225">
                  <c:v>25.794444444444444</c:v>
                </c:pt>
                <c:pt idx="226">
                  <c:v>24.794444444444444</c:v>
                </c:pt>
                <c:pt idx="227">
                  <c:v>55.669444444444444</c:v>
                </c:pt>
                <c:pt idx="228">
                  <c:v>39.858333333333334</c:v>
                </c:pt>
                <c:pt idx="229">
                  <c:v>27.641666666666666</c:v>
                </c:pt>
                <c:pt idx="230">
                  <c:v>19.725000000000001</c:v>
                </c:pt>
                <c:pt idx="231">
                  <c:v>27.447222222222223</c:v>
                </c:pt>
                <c:pt idx="232">
                  <c:v>19.930555555555557</c:v>
                </c:pt>
                <c:pt idx="233">
                  <c:v>28.919444444444444</c:v>
                </c:pt>
                <c:pt idx="234">
                  <c:v>18.663888888888888</c:v>
                </c:pt>
                <c:pt idx="235">
                  <c:v>46.536111111111111</c:v>
                </c:pt>
                <c:pt idx="236">
                  <c:v>24.955555555555556</c:v>
                </c:pt>
                <c:pt idx="237">
                  <c:v>32.705555555555556</c:v>
                </c:pt>
                <c:pt idx="238">
                  <c:v>19.675000000000001</c:v>
                </c:pt>
                <c:pt idx="239">
                  <c:v>38.68611111111111</c:v>
                </c:pt>
                <c:pt idx="240">
                  <c:v>39.68333333333333</c:v>
                </c:pt>
                <c:pt idx="241">
                  <c:v>36.658333333333331</c:v>
                </c:pt>
                <c:pt idx="242">
                  <c:v>27.605555555555554</c:v>
                </c:pt>
                <c:pt idx="243">
                  <c:v>24.991666666666667</c:v>
                </c:pt>
                <c:pt idx="244">
                  <c:v>60.924999999999997</c:v>
                </c:pt>
                <c:pt idx="245">
                  <c:v>47.880555555555553</c:v>
                </c:pt>
                <c:pt idx="246">
                  <c:v>51.786111111111111</c:v>
                </c:pt>
                <c:pt idx="247">
                  <c:v>23.588888888888889</c:v>
                </c:pt>
                <c:pt idx="248">
                  <c:v>20.45</c:v>
                </c:pt>
                <c:pt idx="249">
                  <c:v>50.866666666666667</c:v>
                </c:pt>
                <c:pt idx="250">
                  <c:v>28.702777777777779</c:v>
                </c:pt>
                <c:pt idx="251">
                  <c:v>22.447222222222223</c:v>
                </c:pt>
                <c:pt idx="252">
                  <c:v>25.830555555555556</c:v>
                </c:pt>
                <c:pt idx="253">
                  <c:v>22.616666666666667</c:v>
                </c:pt>
                <c:pt idx="254">
                  <c:v>60.491666666666667</c:v>
                </c:pt>
                <c:pt idx="255">
                  <c:v>19.738888888888887</c:v>
                </c:pt>
                <c:pt idx="256">
                  <c:v>18.602777777777778</c:v>
                </c:pt>
                <c:pt idx="257">
                  <c:v>29.527777777777779</c:v>
                </c:pt>
                <c:pt idx="258">
                  <c:v>19.747222222222224</c:v>
                </c:pt>
                <c:pt idx="259">
                  <c:v>38.87777777777778</c:v>
                </c:pt>
                <c:pt idx="260">
                  <c:v>20.786111111111111</c:v>
                </c:pt>
                <c:pt idx="261">
                  <c:v>52.972222222222221</c:v>
                </c:pt>
                <c:pt idx="262">
                  <c:v>37.50277777777778</c:v>
                </c:pt>
                <c:pt idx="263">
                  <c:v>50.758333333333333</c:v>
                </c:pt>
                <c:pt idx="264">
                  <c:v>19.527777777777779</c:v>
                </c:pt>
                <c:pt idx="265">
                  <c:v>32.655555555555559</c:v>
                </c:pt>
                <c:pt idx="266">
                  <c:v>37.897222222222226</c:v>
                </c:pt>
                <c:pt idx="267">
                  <c:v>53.605555555555554</c:v>
                </c:pt>
                <c:pt idx="268">
                  <c:v>60.93611111111111</c:v>
                </c:pt>
                <c:pt idx="269">
                  <c:v>28.861111111111111</c:v>
                </c:pt>
                <c:pt idx="270">
                  <c:v>55.911111111111111</c:v>
                </c:pt>
                <c:pt idx="271">
                  <c:v>27.916666666666668</c:v>
                </c:pt>
                <c:pt idx="272">
                  <c:v>51.788888888888891</c:v>
                </c:pt>
                <c:pt idx="273">
                  <c:v>41.55833333333333</c:v>
                </c:pt>
                <c:pt idx="274">
                  <c:v>27.511111111111113</c:v>
                </c:pt>
                <c:pt idx="275">
                  <c:v>42.488888888888887</c:v>
                </c:pt>
                <c:pt idx="276">
                  <c:v>50.586111111111109</c:v>
                </c:pt>
                <c:pt idx="277">
                  <c:v>48.505555555555553</c:v>
                </c:pt>
                <c:pt idx="278">
                  <c:v>32.913888888888891</c:v>
                </c:pt>
                <c:pt idx="279">
                  <c:v>32.68888888888889</c:v>
                </c:pt>
                <c:pt idx="280">
                  <c:v>54.602777777777774</c:v>
                </c:pt>
                <c:pt idx="281">
                  <c:v>32.902777777777779</c:v>
                </c:pt>
                <c:pt idx="282">
                  <c:v>19.666666666666668</c:v>
                </c:pt>
                <c:pt idx="283">
                  <c:v>46.719444444444441</c:v>
                </c:pt>
                <c:pt idx="284">
                  <c:v>41.697222222222223</c:v>
                </c:pt>
                <c:pt idx="285">
                  <c:v>46.830555555555556</c:v>
                </c:pt>
                <c:pt idx="286">
                  <c:v>50.636111111111113</c:v>
                </c:pt>
                <c:pt idx="287">
                  <c:v>36.516666666666666</c:v>
                </c:pt>
                <c:pt idx="288">
                  <c:v>47.475000000000001</c:v>
                </c:pt>
                <c:pt idx="289">
                  <c:v>28.75</c:v>
                </c:pt>
                <c:pt idx="290">
                  <c:v>53.741666666666667</c:v>
                </c:pt>
                <c:pt idx="291">
                  <c:v>44.577777777777776</c:v>
                </c:pt>
                <c:pt idx="292">
                  <c:v>29.736111111111111</c:v>
                </c:pt>
                <c:pt idx="293">
                  <c:v>50.713888888888889</c:v>
                </c:pt>
                <c:pt idx="294">
                  <c:v>47.702777777777776</c:v>
                </c:pt>
                <c:pt idx="295">
                  <c:v>38.744444444444447</c:v>
                </c:pt>
                <c:pt idx="296">
                  <c:v>45.65</c:v>
                </c:pt>
                <c:pt idx="297">
                  <c:v>62.486111111111114</c:v>
                </c:pt>
                <c:pt idx="298">
                  <c:v>47.608333333333334</c:v>
                </c:pt>
                <c:pt idx="299">
                  <c:v>48.666666666666664</c:v>
                </c:pt>
                <c:pt idx="300">
                  <c:v>27.697222222222223</c:v>
                </c:pt>
                <c:pt idx="301">
                  <c:v>54.913888888888891</c:v>
                </c:pt>
                <c:pt idx="302">
                  <c:v>22.877777777777776</c:v>
                </c:pt>
                <c:pt idx="303">
                  <c:v>18.580555555555556</c:v>
                </c:pt>
                <c:pt idx="304">
                  <c:v>61.74722222222222</c:v>
                </c:pt>
                <c:pt idx="305">
                  <c:v>34.758333333333333</c:v>
                </c:pt>
                <c:pt idx="306">
                  <c:v>39.463888888888889</c:v>
                </c:pt>
                <c:pt idx="307">
                  <c:v>23.713888888888889</c:v>
                </c:pt>
                <c:pt idx="308">
                  <c:v>52.575000000000003</c:v>
                </c:pt>
                <c:pt idx="309">
                  <c:v>36.827777777777776</c:v>
                </c:pt>
                <c:pt idx="310">
                  <c:v>39.763888888888886</c:v>
                </c:pt>
                <c:pt idx="311">
                  <c:v>24.611111111111111</c:v>
                </c:pt>
                <c:pt idx="312">
                  <c:v>46.763888888888886</c:v>
                </c:pt>
                <c:pt idx="313">
                  <c:v>53.855555555555554</c:v>
                </c:pt>
                <c:pt idx="314">
                  <c:v>19.019444444444446</c:v>
                </c:pt>
                <c:pt idx="315">
                  <c:v>50.87222222222222</c:v>
                </c:pt>
                <c:pt idx="316">
                  <c:v>60.730555555555554</c:v>
                </c:pt>
                <c:pt idx="317">
                  <c:v>59.736111111111114</c:v>
                </c:pt>
                <c:pt idx="318">
                  <c:v>64.825000000000003</c:v>
                </c:pt>
                <c:pt idx="319">
                  <c:v>51.452777777777776</c:v>
                </c:pt>
                <c:pt idx="320">
                  <c:v>43.766666666666666</c:v>
                </c:pt>
                <c:pt idx="321">
                  <c:v>55.977777777777774</c:v>
                </c:pt>
                <c:pt idx="322">
                  <c:v>41.844444444444441</c:v>
                </c:pt>
                <c:pt idx="323">
                  <c:v>31.675000000000001</c:v>
                </c:pt>
                <c:pt idx="324">
                  <c:v>46.988888888888887</c:v>
                </c:pt>
                <c:pt idx="325">
                  <c:v>34.43888888888889</c:v>
                </c:pt>
                <c:pt idx="326">
                  <c:v>47.802777777777777</c:v>
                </c:pt>
                <c:pt idx="327">
                  <c:v>33.43888888888889</c:v>
                </c:pt>
                <c:pt idx="328">
                  <c:v>40.608333333333334</c:v>
                </c:pt>
                <c:pt idx="329">
                  <c:v>41.819444444444443</c:v>
                </c:pt>
                <c:pt idx="330">
                  <c:v>24.966666666666665</c:v>
                </c:pt>
                <c:pt idx="331">
                  <c:v>49.791666666666664</c:v>
                </c:pt>
                <c:pt idx="332">
                  <c:v>29.863888888888887</c:v>
                </c:pt>
                <c:pt idx="333">
                  <c:v>47.597222222222221</c:v>
                </c:pt>
                <c:pt idx="334">
                  <c:v>63.633333333333333</c:v>
                </c:pt>
                <c:pt idx="335">
                  <c:v>35.894444444444446</c:v>
                </c:pt>
                <c:pt idx="336">
                  <c:v>37.586111111111109</c:v>
                </c:pt>
                <c:pt idx="337">
                  <c:v>65.00833333333334</c:v>
                </c:pt>
                <c:pt idx="338">
                  <c:v>44.880555555555553</c:v>
                </c:pt>
                <c:pt idx="339">
                  <c:v>53.913888888888891</c:v>
                </c:pt>
                <c:pt idx="340">
                  <c:v>46.583333333333336</c:v>
                </c:pt>
                <c:pt idx="341">
                  <c:v>61.455555555555556</c:v>
                </c:pt>
                <c:pt idx="342">
                  <c:v>44.524999999999999</c:v>
                </c:pt>
                <c:pt idx="343">
                  <c:v>42.9</c:v>
                </c:pt>
                <c:pt idx="344">
                  <c:v>30.919444444444444</c:v>
                </c:pt>
                <c:pt idx="345">
                  <c:v>19.769444444444446</c:v>
                </c:pt>
                <c:pt idx="346">
                  <c:v>63.508333333333333</c:v>
                </c:pt>
                <c:pt idx="347">
                  <c:v>60.869444444444447</c:v>
                </c:pt>
                <c:pt idx="348">
                  <c:v>61.847222222222221</c:v>
                </c:pt>
                <c:pt idx="349">
                  <c:v>32.508333333333333</c:v>
                </c:pt>
                <c:pt idx="350">
                  <c:v>37.697222222222223</c:v>
                </c:pt>
                <c:pt idx="351">
                  <c:v>40.491666666666667</c:v>
                </c:pt>
                <c:pt idx="352">
                  <c:v>48.727777777777774</c:v>
                </c:pt>
                <c:pt idx="353">
                  <c:v>45.516666666666666</c:v>
                </c:pt>
                <c:pt idx="354">
                  <c:v>32.455555555555556</c:v>
                </c:pt>
                <c:pt idx="355">
                  <c:v>59.536111111111111</c:v>
                </c:pt>
                <c:pt idx="356">
                  <c:v>23.755555555555556</c:v>
                </c:pt>
                <c:pt idx="357">
                  <c:v>62.544444444444444</c:v>
                </c:pt>
                <c:pt idx="358">
                  <c:v>37.524999999999999</c:v>
                </c:pt>
                <c:pt idx="359">
                  <c:v>23.463888888888889</c:v>
                </c:pt>
                <c:pt idx="360">
                  <c:v>61.861111111111114</c:v>
                </c:pt>
                <c:pt idx="361">
                  <c:v>32.011111111111113</c:v>
                </c:pt>
                <c:pt idx="362">
                  <c:v>33.547222222222224</c:v>
                </c:pt>
                <c:pt idx="363">
                  <c:v>37.511111111111113</c:v>
                </c:pt>
                <c:pt idx="364">
                  <c:v>62.922222222222224</c:v>
                </c:pt>
                <c:pt idx="365">
                  <c:v>20.505555555555556</c:v>
                </c:pt>
                <c:pt idx="366">
                  <c:v>30.930555555555557</c:v>
                </c:pt>
                <c:pt idx="367">
                  <c:v>25.669444444444444</c:v>
                </c:pt>
                <c:pt idx="368">
                  <c:v>25.747222222222224</c:v>
                </c:pt>
                <c:pt idx="369">
                  <c:v>30.991666666666667</c:v>
                </c:pt>
                <c:pt idx="370">
                  <c:v>37.588888888888889</c:v>
                </c:pt>
                <c:pt idx="371">
                  <c:v>38.87777777777778</c:v>
                </c:pt>
                <c:pt idx="372">
                  <c:v>57.636111111111113</c:v>
                </c:pt>
                <c:pt idx="373">
                  <c:v>41.680555555555557</c:v>
                </c:pt>
                <c:pt idx="374">
                  <c:v>37.508333333333333</c:v>
                </c:pt>
                <c:pt idx="375">
                  <c:v>34.730555555555554</c:v>
                </c:pt>
                <c:pt idx="376">
                  <c:v>53.644444444444446</c:v>
                </c:pt>
                <c:pt idx="377">
                  <c:v>55.005555555555553</c:v>
                </c:pt>
                <c:pt idx="378">
                  <c:v>23.516666666666666</c:v>
                </c:pt>
                <c:pt idx="379">
                  <c:v>57.463888888888889</c:v>
                </c:pt>
                <c:pt idx="380">
                  <c:v>52.68333333333333</c:v>
                </c:pt>
                <c:pt idx="381">
                  <c:v>32.486111111111114</c:v>
                </c:pt>
                <c:pt idx="382">
                  <c:v>28.933333333333334</c:v>
                </c:pt>
                <c:pt idx="383">
                  <c:v>64.938888888888883</c:v>
                </c:pt>
                <c:pt idx="384">
                  <c:v>62.913888888888891</c:v>
                </c:pt>
                <c:pt idx="385">
                  <c:v>22.580555555555556</c:v>
                </c:pt>
                <c:pt idx="386">
                  <c:v>20.975000000000001</c:v>
                </c:pt>
                <c:pt idx="387">
                  <c:v>64.452777777777783</c:v>
                </c:pt>
                <c:pt idx="388">
                  <c:v>31.794444444444444</c:v>
                </c:pt>
                <c:pt idx="389">
                  <c:v>34.87777777777778</c:v>
                </c:pt>
                <c:pt idx="390">
                  <c:v>18.758333333333333</c:v>
                </c:pt>
                <c:pt idx="391">
                  <c:v>52.780555555555559</c:v>
                </c:pt>
                <c:pt idx="392">
                  <c:v>48.713888888888889</c:v>
                </c:pt>
                <c:pt idx="393">
                  <c:v>18.508333333333333</c:v>
                </c:pt>
                <c:pt idx="394">
                  <c:v>48.011111111111113</c:v>
                </c:pt>
                <c:pt idx="395">
                  <c:v>49.919444444444444</c:v>
                </c:pt>
                <c:pt idx="396">
                  <c:v>20.658333333333335</c:v>
                </c:pt>
                <c:pt idx="397">
                  <c:v>56.913888888888891</c:v>
                </c:pt>
                <c:pt idx="398">
                  <c:v>22.45</c:v>
                </c:pt>
                <c:pt idx="399">
                  <c:v>22.008333333333333</c:v>
                </c:pt>
                <c:pt idx="400">
                  <c:v>52.513888888888886</c:v>
                </c:pt>
                <c:pt idx="401">
                  <c:v>59.797222222222224</c:v>
                </c:pt>
                <c:pt idx="402">
                  <c:v>50.891666666666666</c:v>
                </c:pt>
                <c:pt idx="403">
                  <c:v>21.85</c:v>
                </c:pt>
                <c:pt idx="404">
                  <c:v>54.491666666666667</c:v>
                </c:pt>
                <c:pt idx="405">
                  <c:v>54.794444444444444</c:v>
                </c:pt>
                <c:pt idx="406">
                  <c:v>50.7</c:v>
                </c:pt>
                <c:pt idx="407">
                  <c:v>47.483333333333334</c:v>
                </c:pt>
                <c:pt idx="408">
                  <c:v>24.538888888888888</c:v>
                </c:pt>
                <c:pt idx="409">
                  <c:v>24.983333333333334</c:v>
                </c:pt>
                <c:pt idx="410">
                  <c:v>27.511111111111113</c:v>
                </c:pt>
                <c:pt idx="411">
                  <c:v>47.56666666666667</c:v>
                </c:pt>
                <c:pt idx="412">
                  <c:v>35.983333333333334</c:v>
                </c:pt>
                <c:pt idx="413">
                  <c:v>53.875</c:v>
                </c:pt>
                <c:pt idx="414">
                  <c:v>52.533333333333331</c:v>
                </c:pt>
                <c:pt idx="415">
                  <c:v>27.994444444444444</c:v>
                </c:pt>
                <c:pt idx="416">
                  <c:v>28.747222222222224</c:v>
                </c:pt>
                <c:pt idx="417">
                  <c:v>30.658333333333335</c:v>
                </c:pt>
                <c:pt idx="418">
                  <c:v>26.777777777777779</c:v>
                </c:pt>
                <c:pt idx="419">
                  <c:v>52.988888888888887</c:v>
                </c:pt>
                <c:pt idx="420">
                  <c:v>46.655555555555559</c:v>
                </c:pt>
                <c:pt idx="421">
                  <c:v>47.986111111111114</c:v>
                </c:pt>
                <c:pt idx="422">
                  <c:v>50.733333333333334</c:v>
                </c:pt>
                <c:pt idx="423">
                  <c:v>61.630555555555553</c:v>
                </c:pt>
                <c:pt idx="424">
                  <c:v>54.922222222222224</c:v>
                </c:pt>
                <c:pt idx="425">
                  <c:v>52.522222222222226</c:v>
                </c:pt>
                <c:pt idx="426">
                  <c:v>23.669444444444444</c:v>
                </c:pt>
                <c:pt idx="427">
                  <c:v>18.847222222222221</c:v>
                </c:pt>
                <c:pt idx="428">
                  <c:v>58.477777777777774</c:v>
                </c:pt>
                <c:pt idx="429">
                  <c:v>48.744444444444447</c:v>
                </c:pt>
                <c:pt idx="430">
                  <c:v>49.986111111111114</c:v>
                </c:pt>
                <c:pt idx="431">
                  <c:v>19.43888888888889</c:v>
                </c:pt>
                <c:pt idx="432">
                  <c:v>51.911111111111111</c:v>
                </c:pt>
                <c:pt idx="433">
                  <c:v>52.833333333333336</c:v>
                </c:pt>
                <c:pt idx="434">
                  <c:v>49.947222222222223</c:v>
                </c:pt>
                <c:pt idx="435">
                  <c:v>49.016666666666666</c:v>
                </c:pt>
                <c:pt idx="436">
                  <c:v>39.783333333333331</c:v>
                </c:pt>
                <c:pt idx="437">
                  <c:v>47.569444444444443</c:v>
                </c:pt>
                <c:pt idx="438">
                  <c:v>49.62777777777778</c:v>
                </c:pt>
                <c:pt idx="439">
                  <c:v>28.680555555555557</c:v>
                </c:pt>
                <c:pt idx="440">
                  <c:v>53.56666666666667</c:v>
                </c:pt>
                <c:pt idx="441">
                  <c:v>25.836111111111112</c:v>
                </c:pt>
                <c:pt idx="442">
                  <c:v>19.483333333333334</c:v>
                </c:pt>
                <c:pt idx="443">
                  <c:v>47.74722222222222</c:v>
                </c:pt>
                <c:pt idx="444">
                  <c:v>52.580555555555556</c:v>
                </c:pt>
                <c:pt idx="445">
                  <c:v>19.869444444444444</c:v>
                </c:pt>
                <c:pt idx="446">
                  <c:v>43.56666666666667</c:v>
                </c:pt>
                <c:pt idx="447">
                  <c:v>39.463888888888889</c:v>
                </c:pt>
                <c:pt idx="448">
                  <c:v>56.805555555555557</c:v>
                </c:pt>
                <c:pt idx="449">
                  <c:v>23.783333333333335</c:v>
                </c:pt>
                <c:pt idx="450">
                  <c:v>40.447222222222223</c:v>
                </c:pt>
                <c:pt idx="451">
                  <c:v>51.977777777777774</c:v>
                </c:pt>
                <c:pt idx="452">
                  <c:v>57.788888888888891</c:v>
                </c:pt>
                <c:pt idx="453">
                  <c:v>42.738888888888887</c:v>
                </c:pt>
                <c:pt idx="454">
                  <c:v>21.777777777777779</c:v>
                </c:pt>
                <c:pt idx="455">
                  <c:v>33.65</c:v>
                </c:pt>
                <c:pt idx="456">
                  <c:v>47.469444444444441</c:v>
                </c:pt>
                <c:pt idx="457">
                  <c:v>19.694444444444443</c:v>
                </c:pt>
                <c:pt idx="458">
                  <c:v>43.80833333333333</c:v>
                </c:pt>
                <c:pt idx="459">
                  <c:v>59.780555555555559</c:v>
                </c:pt>
                <c:pt idx="460">
                  <c:v>43.694444444444443</c:v>
                </c:pt>
                <c:pt idx="461">
                  <c:v>43.716666666666669</c:v>
                </c:pt>
                <c:pt idx="462">
                  <c:v>46.888888888888886</c:v>
                </c:pt>
                <c:pt idx="463">
                  <c:v>60.56111111111111</c:v>
                </c:pt>
                <c:pt idx="464">
                  <c:v>39.452777777777776</c:v>
                </c:pt>
                <c:pt idx="465">
                  <c:v>23.988888888888887</c:v>
                </c:pt>
                <c:pt idx="466">
                  <c:v>32.547222222222224</c:v>
                </c:pt>
                <c:pt idx="467">
                  <c:v>42.761111111111113</c:v>
                </c:pt>
                <c:pt idx="468">
                  <c:v>18.844444444444445</c:v>
                </c:pt>
                <c:pt idx="469">
                  <c:v>42.494444444444447</c:v>
                </c:pt>
                <c:pt idx="470">
                  <c:v>48.763888888888886</c:v>
                </c:pt>
                <c:pt idx="471">
                  <c:v>48.65</c:v>
                </c:pt>
                <c:pt idx="472">
                  <c:v>53.783333333333331</c:v>
                </c:pt>
                <c:pt idx="473">
                  <c:v>45.541666666666664</c:v>
                </c:pt>
                <c:pt idx="474">
                  <c:v>39.93333333333333</c:v>
                </c:pt>
                <c:pt idx="475">
                  <c:v>58.552777777777777</c:v>
                </c:pt>
                <c:pt idx="476">
                  <c:v>47.5</c:v>
                </c:pt>
                <c:pt idx="477">
                  <c:v>55.75</c:v>
                </c:pt>
                <c:pt idx="478">
                  <c:v>36.844444444444441</c:v>
                </c:pt>
                <c:pt idx="479">
                  <c:v>30.733333333333334</c:v>
                </c:pt>
                <c:pt idx="480">
                  <c:v>57.852777777777774</c:v>
                </c:pt>
                <c:pt idx="481">
                  <c:v>55.475000000000001</c:v>
                </c:pt>
                <c:pt idx="482">
                  <c:v>56.913888888888891</c:v>
                </c:pt>
                <c:pt idx="483">
                  <c:v>53.652777777777779</c:v>
                </c:pt>
                <c:pt idx="484">
                  <c:v>60.638888888888886</c:v>
                </c:pt>
                <c:pt idx="485">
                  <c:v>37.905555555555559</c:v>
                </c:pt>
                <c:pt idx="486">
                  <c:v>60.93333333333333</c:v>
                </c:pt>
                <c:pt idx="487">
                  <c:v>37.725000000000001</c:v>
                </c:pt>
                <c:pt idx="488">
                  <c:v>29.752777777777776</c:v>
                </c:pt>
                <c:pt idx="489">
                  <c:v>56.794444444444444</c:v>
                </c:pt>
                <c:pt idx="490">
                  <c:v>35.641666666666666</c:v>
                </c:pt>
                <c:pt idx="491">
                  <c:v>29</c:v>
                </c:pt>
                <c:pt idx="492">
                  <c:v>20.913888888888888</c:v>
                </c:pt>
                <c:pt idx="493">
                  <c:v>39.672222222222224</c:v>
                </c:pt>
                <c:pt idx="494">
                  <c:v>34.869444444444447</c:v>
                </c:pt>
                <c:pt idx="495">
                  <c:v>56.827777777777776</c:v>
                </c:pt>
                <c:pt idx="496">
                  <c:v>42.663888888888891</c:v>
                </c:pt>
                <c:pt idx="497">
                  <c:v>25.638888888888889</c:v>
                </c:pt>
                <c:pt idx="498">
                  <c:v>43.605555555555554</c:v>
                </c:pt>
                <c:pt idx="499">
                  <c:v>50.983333333333334</c:v>
                </c:pt>
                <c:pt idx="500">
                  <c:v>32.833333333333336</c:v>
                </c:pt>
                <c:pt idx="501">
                  <c:v>28.780555555555555</c:v>
                </c:pt>
                <c:pt idx="502">
                  <c:v>44.705555555555556</c:v>
                </c:pt>
                <c:pt idx="503">
                  <c:v>59.9</c:v>
                </c:pt>
                <c:pt idx="504">
                  <c:v>37.725000000000001</c:v>
                </c:pt>
                <c:pt idx="505">
                  <c:v>30.802777777777777</c:v>
                </c:pt>
                <c:pt idx="506">
                  <c:v>42.583333333333336</c:v>
                </c:pt>
                <c:pt idx="507">
                  <c:v>35.522222222222226</c:v>
                </c:pt>
                <c:pt idx="508">
                  <c:v>40.480555555555554</c:v>
                </c:pt>
                <c:pt idx="509">
                  <c:v>29.755555555555556</c:v>
                </c:pt>
                <c:pt idx="510">
                  <c:v>35.93888888888889</c:v>
                </c:pt>
                <c:pt idx="511">
                  <c:v>31.788888888888888</c:v>
                </c:pt>
                <c:pt idx="512">
                  <c:v>56.56388888888889</c:v>
                </c:pt>
                <c:pt idx="513">
                  <c:v>55.858333333333334</c:v>
                </c:pt>
                <c:pt idx="514">
                  <c:v>37.444444444444443</c:v>
                </c:pt>
                <c:pt idx="515">
                  <c:v>31.727777777777778</c:v>
                </c:pt>
                <c:pt idx="516">
                  <c:v>43.93333333333333</c:v>
                </c:pt>
                <c:pt idx="517">
                  <c:v>29.694444444444443</c:v>
                </c:pt>
                <c:pt idx="518">
                  <c:v>34.008333333333333</c:v>
                </c:pt>
                <c:pt idx="519">
                  <c:v>39.469444444444441</c:v>
                </c:pt>
                <c:pt idx="520">
                  <c:v>34.62222222222222</c:v>
                </c:pt>
                <c:pt idx="521">
                  <c:v>30.522222222222222</c:v>
                </c:pt>
                <c:pt idx="522">
                  <c:v>24.838888888888889</c:v>
                </c:pt>
                <c:pt idx="523">
                  <c:v>59.633333333333333</c:v>
                </c:pt>
                <c:pt idx="524">
                  <c:v>53.847222222222221</c:v>
                </c:pt>
                <c:pt idx="525">
                  <c:v>27.697222222222223</c:v>
                </c:pt>
                <c:pt idx="526">
                  <c:v>59.505555555555553</c:v>
                </c:pt>
                <c:pt idx="527">
                  <c:v>19.872222222222224</c:v>
                </c:pt>
                <c:pt idx="528">
                  <c:v>60.472222222222221</c:v>
                </c:pt>
                <c:pt idx="529">
                  <c:v>43.647222222222226</c:v>
                </c:pt>
                <c:pt idx="530">
                  <c:v>27.527777777777779</c:v>
                </c:pt>
                <c:pt idx="531">
                  <c:v>43.552777777777777</c:v>
                </c:pt>
                <c:pt idx="532">
                  <c:v>30.447222222222223</c:v>
                </c:pt>
                <c:pt idx="533">
                  <c:v>55.772222222222226</c:v>
                </c:pt>
                <c:pt idx="534">
                  <c:v>52.641666666666666</c:v>
                </c:pt>
                <c:pt idx="535">
                  <c:v>24.708333333333332</c:v>
                </c:pt>
                <c:pt idx="536">
                  <c:v>36.822222222222223</c:v>
                </c:pt>
                <c:pt idx="537">
                  <c:v>58.7</c:v>
                </c:pt>
                <c:pt idx="538">
                  <c:v>23.480555555555554</c:v>
                </c:pt>
                <c:pt idx="539">
                  <c:v>27.927777777777777</c:v>
                </c:pt>
                <c:pt idx="540">
                  <c:v>30.452777777777779</c:v>
                </c:pt>
                <c:pt idx="541">
                  <c:v>27.847222222222221</c:v>
                </c:pt>
                <c:pt idx="542">
                  <c:v>18.744444444444444</c:v>
                </c:pt>
                <c:pt idx="543">
                  <c:v>25.980555555555554</c:v>
                </c:pt>
                <c:pt idx="544">
                  <c:v>59.927777777777777</c:v>
                </c:pt>
                <c:pt idx="545">
                  <c:v>29.905555555555555</c:v>
                </c:pt>
                <c:pt idx="546">
                  <c:v>23.622222222222224</c:v>
                </c:pt>
                <c:pt idx="547">
                  <c:v>57.641666666666666</c:v>
                </c:pt>
                <c:pt idx="548">
                  <c:v>47.947222222222223</c:v>
                </c:pt>
                <c:pt idx="549">
                  <c:v>21.694444444444443</c:v>
                </c:pt>
                <c:pt idx="550">
                  <c:v>45.641666666666666</c:v>
                </c:pt>
                <c:pt idx="551">
                  <c:v>33.511111111111113</c:v>
                </c:pt>
                <c:pt idx="552">
                  <c:v>43.572222222222223</c:v>
                </c:pt>
                <c:pt idx="553">
                  <c:v>25.783333333333335</c:v>
                </c:pt>
                <c:pt idx="554">
                  <c:v>46.488888888888887</c:v>
                </c:pt>
                <c:pt idx="555">
                  <c:v>59.5</c:v>
                </c:pt>
                <c:pt idx="556">
                  <c:v>43.661111111111111</c:v>
                </c:pt>
                <c:pt idx="557">
                  <c:v>56.963888888888889</c:v>
                </c:pt>
                <c:pt idx="558">
                  <c:v>19.899999999999999</c:v>
                </c:pt>
                <c:pt idx="559">
                  <c:v>28.93611111111111</c:v>
                </c:pt>
                <c:pt idx="560">
                  <c:v>32.619444444444447</c:v>
                </c:pt>
                <c:pt idx="561">
                  <c:v>52.866666666666667</c:v>
                </c:pt>
                <c:pt idx="562">
                  <c:v>20.786111111111111</c:v>
                </c:pt>
                <c:pt idx="563">
                  <c:v>59.56111111111111</c:v>
                </c:pt>
                <c:pt idx="564">
                  <c:v>54.905555555555559</c:v>
                </c:pt>
                <c:pt idx="565">
                  <c:v>57.977777777777774</c:v>
                </c:pt>
                <c:pt idx="566">
                  <c:v>32.44166666666667</c:v>
                </c:pt>
                <c:pt idx="567">
                  <c:v>52</c:v>
                </c:pt>
                <c:pt idx="568">
                  <c:v>19.600000000000001</c:v>
                </c:pt>
                <c:pt idx="569">
                  <c:v>30.638888888888889</c:v>
                </c:pt>
                <c:pt idx="570">
                  <c:v>19.602777777777778</c:v>
                </c:pt>
                <c:pt idx="571">
                  <c:v>59.905555555555559</c:v>
                </c:pt>
                <c:pt idx="572">
                  <c:v>47.786111111111111</c:v>
                </c:pt>
                <c:pt idx="573">
                  <c:v>40.62777777777778</c:v>
                </c:pt>
                <c:pt idx="574">
                  <c:v>18.805555555555557</c:v>
                </c:pt>
                <c:pt idx="575">
                  <c:v>59.00277777777778</c:v>
                </c:pt>
                <c:pt idx="576">
                  <c:v>57.727777777777774</c:v>
                </c:pt>
                <c:pt idx="577">
                  <c:v>25.013888888888889</c:v>
                </c:pt>
                <c:pt idx="578">
                  <c:v>20.944444444444443</c:v>
                </c:pt>
                <c:pt idx="579">
                  <c:v>19.45</c:v>
                </c:pt>
                <c:pt idx="580">
                  <c:v>26.994444444444444</c:v>
                </c:pt>
                <c:pt idx="581">
                  <c:v>51.794444444444444</c:v>
                </c:pt>
                <c:pt idx="582">
                  <c:v>42.894444444444446</c:v>
                </c:pt>
                <c:pt idx="583">
                  <c:v>45.786111111111111</c:v>
                </c:pt>
                <c:pt idx="584">
                  <c:v>54.630555555555553</c:v>
                </c:pt>
                <c:pt idx="585">
                  <c:v>19.744444444444444</c:v>
                </c:pt>
                <c:pt idx="586">
                  <c:v>48.833333333333336</c:v>
                </c:pt>
                <c:pt idx="587">
                  <c:v>27.636111111111113</c:v>
                </c:pt>
                <c:pt idx="588">
                  <c:v>60.858333333333334</c:v>
                </c:pt>
                <c:pt idx="589">
                  <c:v>33.708333333333336</c:v>
                </c:pt>
                <c:pt idx="590">
                  <c:v>48.777777777777779</c:v>
                </c:pt>
                <c:pt idx="591">
                  <c:v>29.591666666666665</c:v>
                </c:pt>
                <c:pt idx="592">
                  <c:v>45.702777777777776</c:v>
                </c:pt>
                <c:pt idx="593">
                  <c:v>47.87222222222222</c:v>
                </c:pt>
                <c:pt idx="594">
                  <c:v>52.911111111111111</c:v>
                </c:pt>
                <c:pt idx="595">
                  <c:v>59.952777777777776</c:v>
                </c:pt>
                <c:pt idx="596">
                  <c:v>21.952777777777779</c:v>
                </c:pt>
                <c:pt idx="597">
                  <c:v>27.458333333333332</c:v>
                </c:pt>
                <c:pt idx="598">
                  <c:v>64.661111111111111</c:v>
                </c:pt>
                <c:pt idx="599">
                  <c:v>19.466666666666665</c:v>
                </c:pt>
                <c:pt idx="600">
                  <c:v>27.694444444444443</c:v>
                </c:pt>
                <c:pt idx="601">
                  <c:v>57.508333333333333</c:v>
                </c:pt>
                <c:pt idx="602">
                  <c:v>53.833333333333336</c:v>
                </c:pt>
                <c:pt idx="603">
                  <c:v>19.788888888888888</c:v>
                </c:pt>
                <c:pt idx="604">
                  <c:v>50.855555555555554</c:v>
                </c:pt>
                <c:pt idx="605">
                  <c:v>20.75</c:v>
                </c:pt>
                <c:pt idx="606">
                  <c:v>34.797222222222224</c:v>
                </c:pt>
                <c:pt idx="607">
                  <c:v>34.838888888888889</c:v>
                </c:pt>
                <c:pt idx="608">
                  <c:v>48.741666666666667</c:v>
                </c:pt>
                <c:pt idx="609">
                  <c:v>40.922222222222224</c:v>
                </c:pt>
                <c:pt idx="610">
                  <c:v>29.488888888888887</c:v>
                </c:pt>
                <c:pt idx="611">
                  <c:v>35.672222222222224</c:v>
                </c:pt>
                <c:pt idx="612">
                  <c:v>29.833333333333332</c:v>
                </c:pt>
                <c:pt idx="613">
                  <c:v>37.780555555555559</c:v>
                </c:pt>
                <c:pt idx="614">
                  <c:v>64.963888888888889</c:v>
                </c:pt>
                <c:pt idx="615">
                  <c:v>64.62777777777778</c:v>
                </c:pt>
                <c:pt idx="616">
                  <c:v>44.727777777777774</c:v>
                </c:pt>
                <c:pt idx="617">
                  <c:v>34.508333333333333</c:v>
                </c:pt>
                <c:pt idx="618">
                  <c:v>42.719444444444441</c:v>
                </c:pt>
                <c:pt idx="619">
                  <c:v>40.87222222222222</c:v>
                </c:pt>
                <c:pt idx="620">
                  <c:v>42.655555555555559</c:v>
                </c:pt>
                <c:pt idx="621">
                  <c:v>60.452777777777776</c:v>
                </c:pt>
                <c:pt idx="622">
                  <c:v>40.575000000000003</c:v>
                </c:pt>
                <c:pt idx="623">
                  <c:v>38.950000000000003</c:v>
                </c:pt>
                <c:pt idx="624">
                  <c:v>25.663888888888888</c:v>
                </c:pt>
                <c:pt idx="625">
                  <c:v>48.774999999999999</c:v>
                </c:pt>
                <c:pt idx="626">
                  <c:v>46.716666666666669</c:v>
                </c:pt>
                <c:pt idx="627">
                  <c:v>49.95</c:v>
                </c:pt>
                <c:pt idx="628">
                  <c:v>34.461111111111109</c:v>
                </c:pt>
                <c:pt idx="629">
                  <c:v>63.005555555555553</c:v>
                </c:pt>
                <c:pt idx="630">
                  <c:v>57.611111111111114</c:v>
                </c:pt>
                <c:pt idx="631">
                  <c:v>48.855555555555554</c:v>
                </c:pt>
                <c:pt idx="632">
                  <c:v>63.68333333333333</c:v>
                </c:pt>
                <c:pt idx="633">
                  <c:v>48.944444444444443</c:v>
                </c:pt>
                <c:pt idx="634">
                  <c:v>18.891666666666666</c:v>
                </c:pt>
                <c:pt idx="635">
                  <c:v>46.883333333333333</c:v>
                </c:pt>
                <c:pt idx="636">
                  <c:v>32.619444444444447</c:v>
                </c:pt>
                <c:pt idx="637">
                  <c:v>58.761111111111113</c:v>
                </c:pt>
                <c:pt idx="638">
                  <c:v>60.755555555555553</c:v>
                </c:pt>
                <c:pt idx="639">
                  <c:v>54.888888888888886</c:v>
                </c:pt>
                <c:pt idx="640">
                  <c:v>34.475000000000001</c:v>
                </c:pt>
                <c:pt idx="641">
                  <c:v>21.9</c:v>
                </c:pt>
                <c:pt idx="642">
                  <c:v>59.486111111111114</c:v>
                </c:pt>
                <c:pt idx="643">
                  <c:v>53.727777777777774</c:v>
                </c:pt>
                <c:pt idx="644">
                  <c:v>62.869444444444447</c:v>
                </c:pt>
                <c:pt idx="645">
                  <c:v>44.541666666666664</c:v>
                </c:pt>
                <c:pt idx="646">
                  <c:v>60.975000000000001</c:v>
                </c:pt>
                <c:pt idx="647">
                  <c:v>63.513888888888886</c:v>
                </c:pt>
                <c:pt idx="648">
                  <c:v>64.011111111111106</c:v>
                </c:pt>
                <c:pt idx="649">
                  <c:v>60.619444444444447</c:v>
                </c:pt>
                <c:pt idx="650">
                  <c:v>51.536111111111111</c:v>
                </c:pt>
                <c:pt idx="651">
                  <c:v>44.758333333333333</c:v>
                </c:pt>
                <c:pt idx="652">
                  <c:v>50.586111111111109</c:v>
                </c:pt>
                <c:pt idx="653">
                  <c:v>47.616666666666667</c:v>
                </c:pt>
                <c:pt idx="654">
                  <c:v>54.988888888888887</c:v>
                </c:pt>
                <c:pt idx="655">
                  <c:v>51.81388888888889</c:v>
                </c:pt>
                <c:pt idx="656">
                  <c:v>52.741666666666667</c:v>
                </c:pt>
                <c:pt idx="657">
                  <c:v>43.536111111111111</c:v>
                </c:pt>
                <c:pt idx="658">
                  <c:v>62.833333333333336</c:v>
                </c:pt>
                <c:pt idx="659">
                  <c:v>27.85</c:v>
                </c:pt>
                <c:pt idx="660">
                  <c:v>64.858333333333334</c:v>
                </c:pt>
                <c:pt idx="661">
                  <c:v>60.524999999999999</c:v>
                </c:pt>
                <c:pt idx="662">
                  <c:v>54.583333333333336</c:v>
                </c:pt>
                <c:pt idx="663">
                  <c:v>41.927777777777777</c:v>
                </c:pt>
                <c:pt idx="664">
                  <c:v>64.641666666666666</c:v>
                </c:pt>
                <c:pt idx="665">
                  <c:v>52.575000000000003</c:v>
                </c:pt>
                <c:pt idx="666">
                  <c:v>42.008333333333333</c:v>
                </c:pt>
                <c:pt idx="667">
                  <c:v>43.638888888888886</c:v>
                </c:pt>
                <c:pt idx="668">
                  <c:v>47.494444444444447</c:v>
                </c:pt>
                <c:pt idx="669">
                  <c:v>57.863888888888887</c:v>
                </c:pt>
                <c:pt idx="670">
                  <c:v>60.858333333333334</c:v>
                </c:pt>
                <c:pt idx="671">
                  <c:v>20.705555555555556</c:v>
                </c:pt>
                <c:pt idx="672">
                  <c:v>40.761111111111113</c:v>
                </c:pt>
                <c:pt idx="673">
                  <c:v>64.875</c:v>
                </c:pt>
                <c:pt idx="674">
                  <c:v>53.633333333333333</c:v>
                </c:pt>
                <c:pt idx="675">
                  <c:v>41.569444444444443</c:v>
                </c:pt>
                <c:pt idx="676">
                  <c:v>55.769444444444446</c:v>
                </c:pt>
                <c:pt idx="677">
                  <c:v>31.797222222222221</c:v>
                </c:pt>
                <c:pt idx="678">
                  <c:v>57.583333333333336</c:v>
                </c:pt>
                <c:pt idx="679">
                  <c:v>55.888888888888886</c:v>
                </c:pt>
                <c:pt idx="680">
                  <c:v>59.65</c:v>
                </c:pt>
                <c:pt idx="681">
                  <c:v>60.513888888888886</c:v>
                </c:pt>
                <c:pt idx="682">
                  <c:v>24.738888888888887</c:v>
                </c:pt>
                <c:pt idx="683">
                  <c:v>33.9</c:v>
                </c:pt>
                <c:pt idx="684">
                  <c:v>33.87777777777778</c:v>
                </c:pt>
                <c:pt idx="685">
                  <c:v>43.633333333333333</c:v>
                </c:pt>
                <c:pt idx="686">
                  <c:v>63.55</c:v>
                </c:pt>
                <c:pt idx="687">
                  <c:v>46.530555555555559</c:v>
                </c:pt>
                <c:pt idx="688">
                  <c:v>26.577777777777779</c:v>
                </c:pt>
                <c:pt idx="689">
                  <c:v>63.847222222222221</c:v>
                </c:pt>
                <c:pt idx="690">
                  <c:v>63.94166666666667</c:v>
                </c:pt>
                <c:pt idx="691">
                  <c:v>55.594444444444441</c:v>
                </c:pt>
                <c:pt idx="692">
                  <c:v>55.81388888888889</c:v>
                </c:pt>
                <c:pt idx="693">
                  <c:v>23.827777777777779</c:v>
                </c:pt>
                <c:pt idx="694">
                  <c:v>64.716666666666669</c:v>
                </c:pt>
                <c:pt idx="695">
                  <c:v>64.858333333333334</c:v>
                </c:pt>
                <c:pt idx="696">
                  <c:v>64.733333333333334</c:v>
                </c:pt>
                <c:pt idx="697">
                  <c:v>57.961111111111109</c:v>
                </c:pt>
                <c:pt idx="698">
                  <c:v>59.894444444444446</c:v>
                </c:pt>
                <c:pt idx="699">
                  <c:v>34.56111111111111</c:v>
                </c:pt>
                <c:pt idx="700">
                  <c:v>55.661111111111111</c:v>
                </c:pt>
                <c:pt idx="701">
                  <c:v>63.455555555555556</c:v>
                </c:pt>
                <c:pt idx="702">
                  <c:v>53.7</c:v>
                </c:pt>
                <c:pt idx="703">
                  <c:v>64.911111111111111</c:v>
                </c:pt>
                <c:pt idx="704">
                  <c:v>64.647222222222226</c:v>
                </c:pt>
                <c:pt idx="705">
                  <c:v>54.480555555555554</c:v>
                </c:pt>
                <c:pt idx="706">
                  <c:v>18.755555555555556</c:v>
                </c:pt>
                <c:pt idx="707">
                  <c:v>50.902777777777779</c:v>
                </c:pt>
                <c:pt idx="708">
                  <c:v>48.45</c:v>
                </c:pt>
                <c:pt idx="709">
                  <c:v>63.583333333333336</c:v>
                </c:pt>
                <c:pt idx="710">
                  <c:v>63.661111111111111</c:v>
                </c:pt>
                <c:pt idx="711">
                  <c:v>61.702777777777776</c:v>
                </c:pt>
                <c:pt idx="712">
                  <c:v>64.713888888888889</c:v>
                </c:pt>
                <c:pt idx="713">
                  <c:v>39.55833333333333</c:v>
                </c:pt>
                <c:pt idx="714">
                  <c:v>54.452777777777776</c:v>
                </c:pt>
                <c:pt idx="715">
                  <c:v>38.919444444444444</c:v>
                </c:pt>
                <c:pt idx="716">
                  <c:v>18.922222222222221</c:v>
                </c:pt>
                <c:pt idx="717">
                  <c:v>61.983333333333334</c:v>
                </c:pt>
                <c:pt idx="718">
                  <c:v>46.7</c:v>
                </c:pt>
                <c:pt idx="719">
                  <c:v>31.738888888888887</c:v>
                </c:pt>
                <c:pt idx="720">
                  <c:v>62.583333333333336</c:v>
                </c:pt>
                <c:pt idx="721">
                  <c:v>59.916666666666664</c:v>
                </c:pt>
                <c:pt idx="722">
                  <c:v>59.922222222222224</c:v>
                </c:pt>
                <c:pt idx="723">
                  <c:v>59.458333333333336</c:v>
                </c:pt>
                <c:pt idx="724">
                  <c:v>63.755555555555553</c:v>
                </c:pt>
                <c:pt idx="725">
                  <c:v>32.902777777777779</c:v>
                </c:pt>
                <c:pt idx="726">
                  <c:v>63.774999999999999</c:v>
                </c:pt>
                <c:pt idx="727">
                  <c:v>62.972222222222221</c:v>
                </c:pt>
                <c:pt idx="728">
                  <c:v>60.863888888888887</c:v>
                </c:pt>
                <c:pt idx="729">
                  <c:v>63.919444444444444</c:v>
                </c:pt>
                <c:pt idx="730">
                  <c:v>63.44166666666667</c:v>
                </c:pt>
                <c:pt idx="731">
                  <c:v>37.702777777777776</c:v>
                </c:pt>
                <c:pt idx="732">
                  <c:v>63.674999999999997</c:v>
                </c:pt>
                <c:pt idx="733">
                  <c:v>44.469444444444441</c:v>
                </c:pt>
                <c:pt idx="734">
                  <c:v>62.880555555555553</c:v>
                </c:pt>
                <c:pt idx="735">
                  <c:v>20.002777777777776</c:v>
                </c:pt>
                <c:pt idx="736">
                  <c:v>64.49444444444444</c:v>
                </c:pt>
                <c:pt idx="737">
                  <c:v>64.536111111111111</c:v>
                </c:pt>
                <c:pt idx="738">
                  <c:v>36.5</c:v>
                </c:pt>
                <c:pt idx="739">
                  <c:v>56.577777777777776</c:v>
                </c:pt>
                <c:pt idx="740">
                  <c:v>63.838888888888889</c:v>
                </c:pt>
                <c:pt idx="741">
                  <c:v>18.894444444444446</c:v>
                </c:pt>
                <c:pt idx="742">
                  <c:v>53.625</c:v>
                </c:pt>
                <c:pt idx="743">
                  <c:v>37.774999999999999</c:v>
                </c:pt>
                <c:pt idx="744">
                  <c:v>41.85</c:v>
                </c:pt>
                <c:pt idx="745">
                  <c:v>36.538888888888891</c:v>
                </c:pt>
                <c:pt idx="746">
                  <c:v>37.733333333333334</c:v>
                </c:pt>
                <c:pt idx="747">
                  <c:v>59.844444444444441</c:v>
                </c:pt>
                <c:pt idx="748">
                  <c:v>38.883333333333333</c:v>
                </c:pt>
                <c:pt idx="749">
                  <c:v>61.455555555555556</c:v>
                </c:pt>
                <c:pt idx="750">
                  <c:v>53.866666666666667</c:v>
                </c:pt>
                <c:pt idx="751">
                  <c:v>61.555555555555557</c:v>
                </c:pt>
                <c:pt idx="752">
                  <c:v>58.744444444444447</c:v>
                </c:pt>
                <c:pt idx="753">
                  <c:v>30.816666666666666</c:v>
                </c:pt>
                <c:pt idx="754">
                  <c:v>54.897222222222226</c:v>
                </c:pt>
                <c:pt idx="755">
                  <c:v>62.908333333333331</c:v>
                </c:pt>
                <c:pt idx="756">
                  <c:v>59.65</c:v>
                </c:pt>
                <c:pt idx="757">
                  <c:v>32.772222222222226</c:v>
                </c:pt>
                <c:pt idx="758">
                  <c:v>47.836111111111109</c:v>
                </c:pt>
                <c:pt idx="759">
                  <c:v>62.87222222222222</c:v>
                </c:pt>
                <c:pt idx="760">
                  <c:v>62.861111111111114</c:v>
                </c:pt>
                <c:pt idx="761">
                  <c:v>37.802777777777777</c:v>
                </c:pt>
                <c:pt idx="762">
                  <c:v>62.477777777777774</c:v>
                </c:pt>
                <c:pt idx="763">
                  <c:v>62.908333333333331</c:v>
                </c:pt>
                <c:pt idx="764">
                  <c:v>62.819444444444443</c:v>
                </c:pt>
                <c:pt idx="765">
                  <c:v>47.94166666666667</c:v>
                </c:pt>
                <c:pt idx="766">
                  <c:v>56.56666666666667</c:v>
                </c:pt>
                <c:pt idx="767">
                  <c:v>61.597222222222221</c:v>
                </c:pt>
                <c:pt idx="768">
                  <c:v>28.975000000000001</c:v>
                </c:pt>
                <c:pt idx="769">
                  <c:v>61.87777777777778</c:v>
                </c:pt>
                <c:pt idx="770">
                  <c:v>30.469444444444445</c:v>
                </c:pt>
                <c:pt idx="771">
                  <c:v>63.466666666666669</c:v>
                </c:pt>
                <c:pt idx="772">
                  <c:v>63.536111111111111</c:v>
                </c:pt>
                <c:pt idx="773">
                  <c:v>63.49722222222222</c:v>
                </c:pt>
                <c:pt idx="774">
                  <c:v>39.005555555555553</c:v>
                </c:pt>
                <c:pt idx="775">
                  <c:v>43.68888888888889</c:v>
                </c:pt>
                <c:pt idx="776">
                  <c:v>58.705555555555556</c:v>
                </c:pt>
                <c:pt idx="777">
                  <c:v>32.68333333333333</c:v>
                </c:pt>
                <c:pt idx="778">
                  <c:v>62.575000000000003</c:v>
                </c:pt>
                <c:pt idx="779">
                  <c:v>46.791666666666664</c:v>
                </c:pt>
                <c:pt idx="780">
                  <c:v>28.93611111111111</c:v>
                </c:pt>
                <c:pt idx="781">
                  <c:v>60.658333333333331</c:v>
                </c:pt>
                <c:pt idx="782">
                  <c:v>60.538888888888891</c:v>
                </c:pt>
                <c:pt idx="783">
                  <c:v>57.569444444444443</c:v>
                </c:pt>
                <c:pt idx="784">
                  <c:v>60.50277777777778</c:v>
                </c:pt>
                <c:pt idx="785">
                  <c:v>40.647222222222226</c:v>
                </c:pt>
                <c:pt idx="786">
                  <c:v>60.841666666666669</c:v>
                </c:pt>
                <c:pt idx="787">
                  <c:v>61.505555555555553</c:v>
                </c:pt>
                <c:pt idx="788">
                  <c:v>61.505555555555553</c:v>
                </c:pt>
                <c:pt idx="789">
                  <c:v>61.75277777777778</c:v>
                </c:pt>
                <c:pt idx="790">
                  <c:v>23.81111111111111</c:v>
                </c:pt>
                <c:pt idx="791">
                  <c:v>59.733333333333334</c:v>
                </c:pt>
                <c:pt idx="792">
                  <c:v>30.822222222222223</c:v>
                </c:pt>
                <c:pt idx="793">
                  <c:v>60.85</c:v>
                </c:pt>
                <c:pt idx="794">
                  <c:v>51.605555555555554</c:v>
                </c:pt>
                <c:pt idx="795">
                  <c:v>44.891666666666666</c:v>
                </c:pt>
                <c:pt idx="796">
                  <c:v>61.588888888888889</c:v>
                </c:pt>
                <c:pt idx="797">
                  <c:v>37.616666666666667</c:v>
                </c:pt>
                <c:pt idx="798">
                  <c:v>55.838888888888889</c:v>
                </c:pt>
                <c:pt idx="799">
                  <c:v>53.708333333333336</c:v>
                </c:pt>
                <c:pt idx="800">
                  <c:v>61.580555555555556</c:v>
                </c:pt>
                <c:pt idx="801">
                  <c:v>57.594444444444441</c:v>
                </c:pt>
                <c:pt idx="802">
                  <c:v>58.708333333333336</c:v>
                </c:pt>
                <c:pt idx="803">
                  <c:v>60.883333333333333</c:v>
                </c:pt>
                <c:pt idx="804">
                  <c:v>50.697222222222223</c:v>
                </c:pt>
                <c:pt idx="805">
                  <c:v>53.486111111111114</c:v>
                </c:pt>
                <c:pt idx="806">
                  <c:v>60.955555555555556</c:v>
                </c:pt>
                <c:pt idx="807">
                  <c:v>41.605555555555554</c:v>
                </c:pt>
                <c:pt idx="808">
                  <c:v>43.530555555555559</c:v>
                </c:pt>
                <c:pt idx="809">
                  <c:v>62.527777777777779</c:v>
                </c:pt>
                <c:pt idx="810">
                  <c:v>62.708333333333336</c:v>
                </c:pt>
                <c:pt idx="811">
                  <c:v>62.961111111111109</c:v>
                </c:pt>
                <c:pt idx="812">
                  <c:v>62.594444444444441</c:v>
                </c:pt>
                <c:pt idx="813">
                  <c:v>61.8</c:v>
                </c:pt>
                <c:pt idx="814">
                  <c:v>56.461111111111109</c:v>
                </c:pt>
                <c:pt idx="815">
                  <c:v>59.81666666666667</c:v>
                </c:pt>
                <c:pt idx="816">
                  <c:v>59.769444444444446</c:v>
                </c:pt>
                <c:pt idx="817">
                  <c:v>59.81111111111111</c:v>
                </c:pt>
                <c:pt idx="818">
                  <c:v>18.913888888888888</c:v>
                </c:pt>
                <c:pt idx="819">
                  <c:v>38.838888888888889</c:v>
                </c:pt>
                <c:pt idx="820">
                  <c:v>59.697222222222223</c:v>
                </c:pt>
                <c:pt idx="821">
                  <c:v>49.711111111111109</c:v>
                </c:pt>
                <c:pt idx="822">
                  <c:v>29.697222222222223</c:v>
                </c:pt>
                <c:pt idx="823">
                  <c:v>18.580555555555556</c:v>
                </c:pt>
                <c:pt idx="824">
                  <c:v>55.702777777777776</c:v>
                </c:pt>
                <c:pt idx="825">
                  <c:v>59.883333333333333</c:v>
                </c:pt>
                <c:pt idx="826">
                  <c:v>44.87222222222222</c:v>
                </c:pt>
                <c:pt idx="827">
                  <c:v>39.608333333333334</c:v>
                </c:pt>
                <c:pt idx="828">
                  <c:v>59.508333333333333</c:v>
                </c:pt>
                <c:pt idx="829">
                  <c:v>50.669444444444444</c:v>
                </c:pt>
                <c:pt idx="830">
                  <c:v>47.702777777777776</c:v>
                </c:pt>
                <c:pt idx="831">
                  <c:v>60.68611111111111</c:v>
                </c:pt>
                <c:pt idx="832">
                  <c:v>60.766666666666666</c:v>
                </c:pt>
                <c:pt idx="833">
                  <c:v>34.891666666666666</c:v>
                </c:pt>
                <c:pt idx="834">
                  <c:v>52.916666666666664</c:v>
                </c:pt>
                <c:pt idx="835">
                  <c:v>58.527777777777779</c:v>
                </c:pt>
                <c:pt idx="836">
                  <c:v>30.919444444444444</c:v>
                </c:pt>
                <c:pt idx="837">
                  <c:v>48.705555555555556</c:v>
                </c:pt>
                <c:pt idx="838">
                  <c:v>60.780555555555559</c:v>
                </c:pt>
                <c:pt idx="839">
                  <c:v>57.733333333333334</c:v>
                </c:pt>
                <c:pt idx="840">
                  <c:v>60.908333333333331</c:v>
                </c:pt>
                <c:pt idx="841">
                  <c:v>56.475000000000001</c:v>
                </c:pt>
                <c:pt idx="842">
                  <c:v>50.758333333333333</c:v>
                </c:pt>
                <c:pt idx="843">
                  <c:v>60.87777777777778</c:v>
                </c:pt>
                <c:pt idx="844">
                  <c:v>60.544444444444444</c:v>
                </c:pt>
                <c:pt idx="845">
                  <c:v>57.677777777777777</c:v>
                </c:pt>
                <c:pt idx="846">
                  <c:v>52.444444444444443</c:v>
                </c:pt>
                <c:pt idx="847">
                  <c:v>59.802777777777777</c:v>
                </c:pt>
                <c:pt idx="848">
                  <c:v>24.555555555555557</c:v>
                </c:pt>
                <c:pt idx="849">
                  <c:v>34.825000000000003</c:v>
                </c:pt>
                <c:pt idx="850">
                  <c:v>52.972222222222221</c:v>
                </c:pt>
                <c:pt idx="851">
                  <c:v>53.533333333333331</c:v>
                </c:pt>
                <c:pt idx="852">
                  <c:v>61.527777777777779</c:v>
                </c:pt>
                <c:pt idx="853">
                  <c:v>61.527777777777779</c:v>
                </c:pt>
                <c:pt idx="854">
                  <c:v>60.644444444444446</c:v>
                </c:pt>
                <c:pt idx="855">
                  <c:v>56.905555555555559</c:v>
                </c:pt>
                <c:pt idx="856">
                  <c:v>54.513888888888886</c:v>
                </c:pt>
                <c:pt idx="857">
                  <c:v>55.769444444444446</c:v>
                </c:pt>
                <c:pt idx="858">
                  <c:v>54.572222222222223</c:v>
                </c:pt>
                <c:pt idx="859">
                  <c:v>54.533333333333331</c:v>
                </c:pt>
                <c:pt idx="860">
                  <c:v>27.830555555555556</c:v>
                </c:pt>
                <c:pt idx="861">
                  <c:v>58.844444444444441</c:v>
                </c:pt>
                <c:pt idx="862">
                  <c:v>43.9</c:v>
                </c:pt>
                <c:pt idx="863">
                  <c:v>50.797222222222224</c:v>
                </c:pt>
                <c:pt idx="864">
                  <c:v>33.44166666666667</c:v>
                </c:pt>
                <c:pt idx="865">
                  <c:v>60.7</c:v>
                </c:pt>
                <c:pt idx="866">
                  <c:v>56.44166666666667</c:v>
                </c:pt>
                <c:pt idx="867">
                  <c:v>59.711111111111109</c:v>
                </c:pt>
                <c:pt idx="868">
                  <c:v>59.85</c:v>
                </c:pt>
                <c:pt idx="869">
                  <c:v>59.774999999999999</c:v>
                </c:pt>
                <c:pt idx="870">
                  <c:v>59.611111111111114</c:v>
                </c:pt>
                <c:pt idx="871">
                  <c:v>32.608333333333334</c:v>
                </c:pt>
                <c:pt idx="872">
                  <c:v>56.56111111111111</c:v>
                </c:pt>
                <c:pt idx="873">
                  <c:v>55.777777777777779</c:v>
                </c:pt>
                <c:pt idx="874">
                  <c:v>55.43888888888889</c:v>
                </c:pt>
                <c:pt idx="875">
                  <c:v>56.505555555555553</c:v>
                </c:pt>
                <c:pt idx="876">
                  <c:v>36.819444444444443</c:v>
                </c:pt>
                <c:pt idx="877">
                  <c:v>33.541666666666664</c:v>
                </c:pt>
                <c:pt idx="878">
                  <c:v>48.958333333333336</c:v>
                </c:pt>
                <c:pt idx="879">
                  <c:v>59.891666666666666</c:v>
                </c:pt>
                <c:pt idx="880">
                  <c:v>56.858333333333334</c:v>
                </c:pt>
                <c:pt idx="881">
                  <c:v>58.647222222222226</c:v>
                </c:pt>
                <c:pt idx="882">
                  <c:v>59.886111111111113</c:v>
                </c:pt>
                <c:pt idx="883">
                  <c:v>58.955555555555556</c:v>
                </c:pt>
                <c:pt idx="884">
                  <c:v>58.93333333333333</c:v>
                </c:pt>
                <c:pt idx="885">
                  <c:v>58.883333333333333</c:v>
                </c:pt>
                <c:pt idx="886">
                  <c:v>45.81666666666667</c:v>
                </c:pt>
                <c:pt idx="887">
                  <c:v>31.774999999999999</c:v>
                </c:pt>
                <c:pt idx="888">
                  <c:v>35.674999999999997</c:v>
                </c:pt>
                <c:pt idx="889">
                  <c:v>60.730555555555554</c:v>
                </c:pt>
                <c:pt idx="890">
                  <c:v>60.594444444444441</c:v>
                </c:pt>
                <c:pt idx="891">
                  <c:v>48.727777777777774</c:v>
                </c:pt>
                <c:pt idx="892">
                  <c:v>31.588888888888889</c:v>
                </c:pt>
                <c:pt idx="893">
                  <c:v>60.011111111111113</c:v>
                </c:pt>
                <c:pt idx="894">
                  <c:v>59.883333333333333</c:v>
                </c:pt>
                <c:pt idx="895">
                  <c:v>54.619444444444447</c:v>
                </c:pt>
                <c:pt idx="896">
                  <c:v>54.49722222222222</c:v>
                </c:pt>
                <c:pt idx="897">
                  <c:v>54.963888888888889</c:v>
                </c:pt>
                <c:pt idx="898">
                  <c:v>38.766666666666666</c:v>
                </c:pt>
                <c:pt idx="899">
                  <c:v>36.75277777777778</c:v>
                </c:pt>
                <c:pt idx="900">
                  <c:v>56.538888888888891</c:v>
                </c:pt>
                <c:pt idx="901">
                  <c:v>43.644444444444446</c:v>
                </c:pt>
                <c:pt idx="902">
                  <c:v>57.608333333333334</c:v>
                </c:pt>
                <c:pt idx="903">
                  <c:v>57.99722222222222</c:v>
                </c:pt>
                <c:pt idx="904">
                  <c:v>40.641666666666666</c:v>
                </c:pt>
                <c:pt idx="905">
                  <c:v>29.488888888888887</c:v>
                </c:pt>
                <c:pt idx="906">
                  <c:v>39.927777777777777</c:v>
                </c:pt>
                <c:pt idx="907">
                  <c:v>55.461111111111109</c:v>
                </c:pt>
                <c:pt idx="908">
                  <c:v>58.69166666666667</c:v>
                </c:pt>
                <c:pt idx="909">
                  <c:v>57.602777777777774</c:v>
                </c:pt>
                <c:pt idx="910">
                  <c:v>58.452777777777776</c:v>
                </c:pt>
                <c:pt idx="911">
                  <c:v>31.636111111111113</c:v>
                </c:pt>
                <c:pt idx="912">
                  <c:v>58.85</c:v>
                </c:pt>
                <c:pt idx="913">
                  <c:v>58.466666666666669</c:v>
                </c:pt>
                <c:pt idx="914">
                  <c:v>58.552777777777777</c:v>
                </c:pt>
                <c:pt idx="915">
                  <c:v>19.016666666666666</c:v>
                </c:pt>
                <c:pt idx="916">
                  <c:v>55.608333333333334</c:v>
                </c:pt>
                <c:pt idx="917">
                  <c:v>55.9</c:v>
                </c:pt>
                <c:pt idx="918">
                  <c:v>55.788888888888891</c:v>
                </c:pt>
                <c:pt idx="919">
                  <c:v>48.919444444444444</c:v>
                </c:pt>
                <c:pt idx="920">
                  <c:v>58.69166666666667</c:v>
                </c:pt>
                <c:pt idx="921">
                  <c:v>58.947222222222223</c:v>
                </c:pt>
                <c:pt idx="922">
                  <c:v>57.577777777777776</c:v>
                </c:pt>
                <c:pt idx="923">
                  <c:v>58.908333333333331</c:v>
                </c:pt>
                <c:pt idx="924">
                  <c:v>57.702777777777776</c:v>
                </c:pt>
                <c:pt idx="925">
                  <c:v>58.741666666666667</c:v>
                </c:pt>
                <c:pt idx="926">
                  <c:v>58.947222222222223</c:v>
                </c:pt>
                <c:pt idx="927">
                  <c:v>57.680555555555557</c:v>
                </c:pt>
                <c:pt idx="928">
                  <c:v>40.549999999999997</c:v>
                </c:pt>
                <c:pt idx="929">
                  <c:v>56.869444444444447</c:v>
                </c:pt>
                <c:pt idx="930">
                  <c:v>43.588888888888889</c:v>
                </c:pt>
                <c:pt idx="931">
                  <c:v>58.516666666666666</c:v>
                </c:pt>
                <c:pt idx="932">
                  <c:v>59.99722222222222</c:v>
                </c:pt>
                <c:pt idx="933">
                  <c:v>53.572222222222223</c:v>
                </c:pt>
                <c:pt idx="934">
                  <c:v>34.758333333333333</c:v>
                </c:pt>
                <c:pt idx="935">
                  <c:v>58.580555555555556</c:v>
                </c:pt>
                <c:pt idx="936">
                  <c:v>38.533333333333331</c:v>
                </c:pt>
                <c:pt idx="937">
                  <c:v>53.655555555555559</c:v>
                </c:pt>
                <c:pt idx="938">
                  <c:v>40.630555555555553</c:v>
                </c:pt>
                <c:pt idx="939">
                  <c:v>52.519444444444446</c:v>
                </c:pt>
                <c:pt idx="940">
                  <c:v>56.580555555555556</c:v>
                </c:pt>
                <c:pt idx="941">
                  <c:v>56.791666666666664</c:v>
                </c:pt>
                <c:pt idx="942">
                  <c:v>56.922222222222224</c:v>
                </c:pt>
                <c:pt idx="943">
                  <c:v>28.883333333333333</c:v>
                </c:pt>
                <c:pt idx="944">
                  <c:v>56.677777777777777</c:v>
                </c:pt>
                <c:pt idx="945">
                  <c:v>36.891666666666666</c:v>
                </c:pt>
                <c:pt idx="946">
                  <c:v>58.966666666666669</c:v>
                </c:pt>
                <c:pt idx="947">
                  <c:v>57.588888888888889</c:v>
                </c:pt>
                <c:pt idx="948">
                  <c:v>57.452777777777776</c:v>
                </c:pt>
                <c:pt idx="949">
                  <c:v>57.613888888888887</c:v>
                </c:pt>
                <c:pt idx="950">
                  <c:v>49.875</c:v>
                </c:pt>
                <c:pt idx="951">
                  <c:v>51.519444444444446</c:v>
                </c:pt>
                <c:pt idx="952">
                  <c:v>54.56666666666667</c:v>
                </c:pt>
                <c:pt idx="953">
                  <c:v>57.680555555555557</c:v>
                </c:pt>
                <c:pt idx="954">
                  <c:v>52.875</c:v>
                </c:pt>
                <c:pt idx="955">
                  <c:v>34.988888888888887</c:v>
                </c:pt>
                <c:pt idx="956">
                  <c:v>51.469444444444441</c:v>
                </c:pt>
                <c:pt idx="957">
                  <c:v>54.955555555555556</c:v>
                </c:pt>
                <c:pt idx="958">
                  <c:v>33.672222222222224</c:v>
                </c:pt>
                <c:pt idx="959">
                  <c:v>53.825000000000003</c:v>
                </c:pt>
                <c:pt idx="960">
                  <c:v>40.00277777777778</c:v>
                </c:pt>
                <c:pt idx="961">
                  <c:v>52.652777777777779</c:v>
                </c:pt>
                <c:pt idx="962">
                  <c:v>18.744444444444444</c:v>
                </c:pt>
                <c:pt idx="963">
                  <c:v>56.75277777777778</c:v>
                </c:pt>
                <c:pt idx="964">
                  <c:v>57.958333333333336</c:v>
                </c:pt>
                <c:pt idx="965">
                  <c:v>56.983333333333334</c:v>
                </c:pt>
                <c:pt idx="966">
                  <c:v>51.738888888888887</c:v>
                </c:pt>
                <c:pt idx="967">
                  <c:v>42.891666666666666</c:v>
                </c:pt>
                <c:pt idx="968">
                  <c:v>37.99722222222222</c:v>
                </c:pt>
                <c:pt idx="969">
                  <c:v>39.625</c:v>
                </c:pt>
                <c:pt idx="970">
                  <c:v>52.669444444444444</c:v>
                </c:pt>
                <c:pt idx="971">
                  <c:v>52.68333333333333</c:v>
                </c:pt>
                <c:pt idx="972">
                  <c:v>55.469444444444441</c:v>
                </c:pt>
                <c:pt idx="973">
                  <c:v>25.861111111111111</c:v>
                </c:pt>
                <c:pt idx="974">
                  <c:v>58.986111111111114</c:v>
                </c:pt>
                <c:pt idx="975">
                  <c:v>50.505555555555553</c:v>
                </c:pt>
                <c:pt idx="976">
                  <c:v>44.00277777777778</c:v>
                </c:pt>
                <c:pt idx="977">
                  <c:v>58.486111111111114</c:v>
                </c:pt>
                <c:pt idx="978">
                  <c:v>58.930555555555557</c:v>
                </c:pt>
                <c:pt idx="979">
                  <c:v>58.927777777777777</c:v>
                </c:pt>
                <c:pt idx="980">
                  <c:v>57.7</c:v>
                </c:pt>
                <c:pt idx="981">
                  <c:v>57.524999999999999</c:v>
                </c:pt>
                <c:pt idx="982">
                  <c:v>58.905555555555559</c:v>
                </c:pt>
                <c:pt idx="983">
                  <c:v>54.6</c:v>
                </c:pt>
                <c:pt idx="984">
                  <c:v>33.802777777777777</c:v>
                </c:pt>
                <c:pt idx="985">
                  <c:v>20.716666666666665</c:v>
                </c:pt>
                <c:pt idx="986">
                  <c:v>59.908333333333331</c:v>
                </c:pt>
                <c:pt idx="987">
                  <c:v>27.494444444444444</c:v>
                </c:pt>
                <c:pt idx="988">
                  <c:v>59.544444444444444</c:v>
                </c:pt>
                <c:pt idx="989">
                  <c:v>54.672222222222224</c:v>
                </c:pt>
                <c:pt idx="990">
                  <c:v>50.702777777777776</c:v>
                </c:pt>
                <c:pt idx="991">
                  <c:v>34.56666666666667</c:v>
                </c:pt>
                <c:pt idx="992">
                  <c:v>52.961111111111109</c:v>
                </c:pt>
                <c:pt idx="993">
                  <c:v>55.983333333333334</c:v>
                </c:pt>
                <c:pt idx="994">
                  <c:v>18.677777777777777</c:v>
                </c:pt>
                <c:pt idx="995">
                  <c:v>51.45</c:v>
                </c:pt>
                <c:pt idx="996">
                  <c:v>53.658333333333331</c:v>
                </c:pt>
                <c:pt idx="997">
                  <c:v>41.68333333333333</c:v>
                </c:pt>
                <c:pt idx="998">
                  <c:v>53.8</c:v>
                </c:pt>
                <c:pt idx="999">
                  <c:v>33.475000000000001</c:v>
                </c:pt>
                <c:pt idx="1000">
                  <c:v>53.43888888888889</c:v>
                </c:pt>
                <c:pt idx="1001">
                  <c:v>46.944444444444443</c:v>
                </c:pt>
                <c:pt idx="1002">
                  <c:v>52.983333333333334</c:v>
                </c:pt>
                <c:pt idx="1003">
                  <c:v>50.763888888888886</c:v>
                </c:pt>
                <c:pt idx="1004">
                  <c:v>56.838888888888889</c:v>
                </c:pt>
                <c:pt idx="1005">
                  <c:v>53.952777777777776</c:v>
                </c:pt>
                <c:pt idx="1006">
                  <c:v>53.522222222222226</c:v>
                </c:pt>
                <c:pt idx="1007">
                  <c:v>42.8</c:v>
                </c:pt>
                <c:pt idx="1008">
                  <c:v>56.924999999999997</c:v>
                </c:pt>
                <c:pt idx="1009">
                  <c:v>56.74722222222222</c:v>
                </c:pt>
                <c:pt idx="1010">
                  <c:v>50.669444444444444</c:v>
                </c:pt>
                <c:pt idx="1011">
                  <c:v>55.761111111111113</c:v>
                </c:pt>
                <c:pt idx="1012">
                  <c:v>56.55</c:v>
                </c:pt>
                <c:pt idx="1013">
                  <c:v>56.586111111111109</c:v>
                </c:pt>
                <c:pt idx="1014">
                  <c:v>51.580555555555556</c:v>
                </c:pt>
                <c:pt idx="1015">
                  <c:v>22.722222222222221</c:v>
                </c:pt>
                <c:pt idx="1016">
                  <c:v>21.475000000000001</c:v>
                </c:pt>
                <c:pt idx="1017">
                  <c:v>48.772222222222226</c:v>
                </c:pt>
                <c:pt idx="1018">
                  <c:v>33.619444444444447</c:v>
                </c:pt>
                <c:pt idx="1019">
                  <c:v>48.494444444444447</c:v>
                </c:pt>
                <c:pt idx="1020">
                  <c:v>26.880555555555556</c:v>
                </c:pt>
                <c:pt idx="1021">
                  <c:v>31.95</c:v>
                </c:pt>
                <c:pt idx="1022">
                  <c:v>48.480555555555554</c:v>
                </c:pt>
                <c:pt idx="1023">
                  <c:v>54.62222222222222</c:v>
                </c:pt>
                <c:pt idx="1024">
                  <c:v>22.725000000000001</c:v>
                </c:pt>
                <c:pt idx="1025">
                  <c:v>57.472222222222221</c:v>
                </c:pt>
                <c:pt idx="1026">
                  <c:v>49.630555555555553</c:v>
                </c:pt>
                <c:pt idx="1027">
                  <c:v>56.913888888888891</c:v>
                </c:pt>
                <c:pt idx="1028">
                  <c:v>57.969444444444441</c:v>
                </c:pt>
                <c:pt idx="1029">
                  <c:v>53.81666666666667</c:v>
                </c:pt>
                <c:pt idx="1030">
                  <c:v>57.511111111111113</c:v>
                </c:pt>
                <c:pt idx="1031">
                  <c:v>53.577777777777776</c:v>
                </c:pt>
                <c:pt idx="1032">
                  <c:v>54.572222222222223</c:v>
                </c:pt>
                <c:pt idx="1033">
                  <c:v>54.569444444444443</c:v>
                </c:pt>
                <c:pt idx="1034">
                  <c:v>28.755555555555556</c:v>
                </c:pt>
                <c:pt idx="1035">
                  <c:v>51.466666666666669</c:v>
                </c:pt>
                <c:pt idx="1036">
                  <c:v>54.861111111111114</c:v>
                </c:pt>
                <c:pt idx="1037">
                  <c:v>55.68333333333333</c:v>
                </c:pt>
                <c:pt idx="1038">
                  <c:v>52.472222222222221</c:v>
                </c:pt>
                <c:pt idx="1039">
                  <c:v>52.611111111111114</c:v>
                </c:pt>
                <c:pt idx="1040">
                  <c:v>55.625</c:v>
                </c:pt>
                <c:pt idx="1041">
                  <c:v>23.455555555555556</c:v>
                </c:pt>
                <c:pt idx="1042">
                  <c:v>55.575000000000003</c:v>
                </c:pt>
                <c:pt idx="1043">
                  <c:v>33.536111111111111</c:v>
                </c:pt>
                <c:pt idx="1044">
                  <c:v>36.774999999999999</c:v>
                </c:pt>
                <c:pt idx="1045">
                  <c:v>48.49722222222222</c:v>
                </c:pt>
                <c:pt idx="1046">
                  <c:v>30.952777777777779</c:v>
                </c:pt>
                <c:pt idx="1047">
                  <c:v>55.674999999999997</c:v>
                </c:pt>
                <c:pt idx="1048">
                  <c:v>55.855555555555554</c:v>
                </c:pt>
                <c:pt idx="1049">
                  <c:v>50.62222222222222</c:v>
                </c:pt>
                <c:pt idx="1050">
                  <c:v>46.68888888888889</c:v>
                </c:pt>
                <c:pt idx="1051">
                  <c:v>45.85</c:v>
                </c:pt>
                <c:pt idx="1052">
                  <c:v>60.75277777777778</c:v>
                </c:pt>
                <c:pt idx="1053">
                  <c:v>46.544444444444444</c:v>
                </c:pt>
                <c:pt idx="1054">
                  <c:v>58.833333333333336</c:v>
                </c:pt>
                <c:pt idx="1055">
                  <c:v>32.922222222222224</c:v>
                </c:pt>
                <c:pt idx="1056">
                  <c:v>30.875</c:v>
                </c:pt>
                <c:pt idx="1057">
                  <c:v>57.947222222222223</c:v>
                </c:pt>
                <c:pt idx="1058">
                  <c:v>56.93333333333333</c:v>
                </c:pt>
                <c:pt idx="1059">
                  <c:v>55.958333333333336</c:v>
                </c:pt>
                <c:pt idx="1060">
                  <c:v>56.883333333333333</c:v>
                </c:pt>
                <c:pt idx="1061">
                  <c:v>50.483333333333334</c:v>
                </c:pt>
                <c:pt idx="1062">
                  <c:v>55.524999999999999</c:v>
                </c:pt>
                <c:pt idx="1063">
                  <c:v>56.597222222222221</c:v>
                </c:pt>
                <c:pt idx="1064">
                  <c:v>53.452777777777776</c:v>
                </c:pt>
                <c:pt idx="1065">
                  <c:v>56.491666666666667</c:v>
                </c:pt>
                <c:pt idx="1066">
                  <c:v>53.891666666666666</c:v>
                </c:pt>
                <c:pt idx="1067">
                  <c:v>51.94166666666667</c:v>
                </c:pt>
                <c:pt idx="1068">
                  <c:v>51.7</c:v>
                </c:pt>
                <c:pt idx="1069">
                  <c:v>45.619444444444447</c:v>
                </c:pt>
                <c:pt idx="1070">
                  <c:v>50.636111111111113</c:v>
                </c:pt>
                <c:pt idx="1071">
                  <c:v>44.797222222222224</c:v>
                </c:pt>
                <c:pt idx="1072">
                  <c:v>35.944444444444443</c:v>
                </c:pt>
                <c:pt idx="1073">
                  <c:v>53.711111111111109</c:v>
                </c:pt>
                <c:pt idx="1074">
                  <c:v>58.863888888888887</c:v>
                </c:pt>
                <c:pt idx="1075">
                  <c:v>46.847222222222221</c:v>
                </c:pt>
                <c:pt idx="1076">
                  <c:v>58.65</c:v>
                </c:pt>
                <c:pt idx="1077">
                  <c:v>54.583333333333336</c:v>
                </c:pt>
                <c:pt idx="1078">
                  <c:v>54.774999999999999</c:v>
                </c:pt>
                <c:pt idx="1079">
                  <c:v>54.791666666666664</c:v>
                </c:pt>
                <c:pt idx="1080">
                  <c:v>54.447222222222223</c:v>
                </c:pt>
                <c:pt idx="1081">
                  <c:v>43.536111111111111</c:v>
                </c:pt>
                <c:pt idx="1082">
                  <c:v>49.658333333333331</c:v>
                </c:pt>
                <c:pt idx="1083">
                  <c:v>42.62222222222222</c:v>
                </c:pt>
                <c:pt idx="1084">
                  <c:v>48.008333333333333</c:v>
                </c:pt>
                <c:pt idx="1085">
                  <c:v>53.919444444444444</c:v>
                </c:pt>
                <c:pt idx="1086">
                  <c:v>49.719444444444441</c:v>
                </c:pt>
                <c:pt idx="1087">
                  <c:v>49.69166666666667</c:v>
                </c:pt>
                <c:pt idx="1088">
                  <c:v>51.755555555555553</c:v>
                </c:pt>
                <c:pt idx="1089">
                  <c:v>53.975000000000001</c:v>
                </c:pt>
                <c:pt idx="1090">
                  <c:v>48.69166666666667</c:v>
                </c:pt>
                <c:pt idx="1091">
                  <c:v>49.833333333333336</c:v>
                </c:pt>
                <c:pt idx="1092">
                  <c:v>54.886111111111113</c:v>
                </c:pt>
                <c:pt idx="1093">
                  <c:v>40.880555555555553</c:v>
                </c:pt>
                <c:pt idx="1094">
                  <c:v>52.519444444444446</c:v>
                </c:pt>
                <c:pt idx="1095">
                  <c:v>31.797222222222221</c:v>
                </c:pt>
                <c:pt idx="1096">
                  <c:v>31.558333333333334</c:v>
                </c:pt>
                <c:pt idx="1097">
                  <c:v>60.905555555555559</c:v>
                </c:pt>
                <c:pt idx="1098">
                  <c:v>59.705555555555556</c:v>
                </c:pt>
                <c:pt idx="1099">
                  <c:v>34.733333333333334</c:v>
                </c:pt>
                <c:pt idx="1100">
                  <c:v>52.963888888888889</c:v>
                </c:pt>
                <c:pt idx="1101">
                  <c:v>49.530555555555559</c:v>
                </c:pt>
                <c:pt idx="1102">
                  <c:v>49.758333333333333</c:v>
                </c:pt>
                <c:pt idx="1103">
                  <c:v>47.81388888888889</c:v>
                </c:pt>
                <c:pt idx="1104">
                  <c:v>54.708333333333336</c:v>
                </c:pt>
                <c:pt idx="1105">
                  <c:v>55.944444444444443</c:v>
                </c:pt>
                <c:pt idx="1106">
                  <c:v>55.7</c:v>
                </c:pt>
                <c:pt idx="1107">
                  <c:v>52.455555555555556</c:v>
                </c:pt>
                <c:pt idx="1108">
                  <c:v>37.644444444444446</c:v>
                </c:pt>
                <c:pt idx="1109">
                  <c:v>50.911111111111111</c:v>
                </c:pt>
                <c:pt idx="1110">
                  <c:v>49.652777777777779</c:v>
                </c:pt>
                <c:pt idx="1111">
                  <c:v>41.988888888888887</c:v>
                </c:pt>
                <c:pt idx="1112">
                  <c:v>48.43888888888889</c:v>
                </c:pt>
                <c:pt idx="1113">
                  <c:v>25.758333333333333</c:v>
                </c:pt>
                <c:pt idx="1114">
                  <c:v>50.56111111111111</c:v>
                </c:pt>
                <c:pt idx="1115">
                  <c:v>47.93333333333333</c:v>
                </c:pt>
                <c:pt idx="1116">
                  <c:v>50.833333333333336</c:v>
                </c:pt>
                <c:pt idx="1117">
                  <c:v>50.636111111111113</c:v>
                </c:pt>
                <c:pt idx="1118">
                  <c:v>46.469444444444441</c:v>
                </c:pt>
                <c:pt idx="1119">
                  <c:v>53.930555555555557</c:v>
                </c:pt>
                <c:pt idx="1120">
                  <c:v>53.613888888888887</c:v>
                </c:pt>
                <c:pt idx="1121">
                  <c:v>53.794444444444444</c:v>
                </c:pt>
                <c:pt idx="1122">
                  <c:v>48.772222222222226</c:v>
                </c:pt>
                <c:pt idx="1123">
                  <c:v>43.444444444444443</c:v>
                </c:pt>
                <c:pt idx="1124">
                  <c:v>34.930555555555557</c:v>
                </c:pt>
                <c:pt idx="1125">
                  <c:v>52.825000000000003</c:v>
                </c:pt>
                <c:pt idx="1126">
                  <c:v>51.672222222222224</c:v>
                </c:pt>
                <c:pt idx="1127">
                  <c:v>51.45</c:v>
                </c:pt>
                <c:pt idx="1128">
                  <c:v>58.741666666666667</c:v>
                </c:pt>
                <c:pt idx="1129">
                  <c:v>39.513888888888886</c:v>
                </c:pt>
                <c:pt idx="1130">
                  <c:v>37.802777777777777</c:v>
                </c:pt>
                <c:pt idx="1131">
                  <c:v>50.733333333333334</c:v>
                </c:pt>
                <c:pt idx="1132">
                  <c:v>60.80833333333333</c:v>
                </c:pt>
                <c:pt idx="1133">
                  <c:v>26.916666666666668</c:v>
                </c:pt>
                <c:pt idx="1134">
                  <c:v>56.591666666666669</c:v>
                </c:pt>
                <c:pt idx="1135">
                  <c:v>51.583333333333336</c:v>
                </c:pt>
                <c:pt idx="1136">
                  <c:v>51.680555555555557</c:v>
                </c:pt>
                <c:pt idx="1137">
                  <c:v>51.930555555555557</c:v>
                </c:pt>
                <c:pt idx="1138">
                  <c:v>51.461111111111109</c:v>
                </c:pt>
                <c:pt idx="1139">
                  <c:v>24.922222222222221</c:v>
                </c:pt>
                <c:pt idx="1140">
                  <c:v>53.819444444444443</c:v>
                </c:pt>
                <c:pt idx="1141">
                  <c:v>51.580555555555556</c:v>
                </c:pt>
                <c:pt idx="1142">
                  <c:v>53.633333333333333</c:v>
                </c:pt>
                <c:pt idx="1143">
                  <c:v>51.891666666666666</c:v>
                </c:pt>
                <c:pt idx="1144">
                  <c:v>51.625</c:v>
                </c:pt>
                <c:pt idx="1145">
                  <c:v>54.594444444444441</c:v>
                </c:pt>
                <c:pt idx="1146">
                  <c:v>30.819444444444443</c:v>
                </c:pt>
                <c:pt idx="1147">
                  <c:v>50.7</c:v>
                </c:pt>
                <c:pt idx="1148">
                  <c:v>50.944444444444443</c:v>
                </c:pt>
                <c:pt idx="1149">
                  <c:v>49.725000000000001</c:v>
                </c:pt>
                <c:pt idx="1150">
                  <c:v>46.00277777777778</c:v>
                </c:pt>
                <c:pt idx="1151">
                  <c:v>26.833333333333332</c:v>
                </c:pt>
                <c:pt idx="1152">
                  <c:v>49.919444444444444</c:v>
                </c:pt>
                <c:pt idx="1153">
                  <c:v>57.758333333333333</c:v>
                </c:pt>
                <c:pt idx="1154">
                  <c:v>21.9</c:v>
                </c:pt>
                <c:pt idx="1155">
                  <c:v>52.927777777777777</c:v>
                </c:pt>
                <c:pt idx="1156">
                  <c:v>52.805555555555557</c:v>
                </c:pt>
                <c:pt idx="1157">
                  <c:v>52.738888888888887</c:v>
                </c:pt>
                <c:pt idx="1158">
                  <c:v>47.947222222222223</c:v>
                </c:pt>
                <c:pt idx="1159">
                  <c:v>50.911111111111111</c:v>
                </c:pt>
                <c:pt idx="1160">
                  <c:v>45.719444444444441</c:v>
                </c:pt>
                <c:pt idx="1161">
                  <c:v>58.586111111111109</c:v>
                </c:pt>
                <c:pt idx="1162">
                  <c:v>56.727777777777774</c:v>
                </c:pt>
                <c:pt idx="1163">
                  <c:v>41.833333333333336</c:v>
                </c:pt>
                <c:pt idx="1164">
                  <c:v>48.916666666666664</c:v>
                </c:pt>
                <c:pt idx="1165">
                  <c:v>51.886111111111113</c:v>
                </c:pt>
                <c:pt idx="1166">
                  <c:v>52.68888888888889</c:v>
                </c:pt>
                <c:pt idx="1167">
                  <c:v>54.961111111111109</c:v>
                </c:pt>
                <c:pt idx="1168">
                  <c:v>50.625</c:v>
                </c:pt>
                <c:pt idx="1169">
                  <c:v>43.469444444444441</c:v>
                </c:pt>
                <c:pt idx="1170">
                  <c:v>24.958333333333332</c:v>
                </c:pt>
                <c:pt idx="1171">
                  <c:v>52.477777777777774</c:v>
                </c:pt>
                <c:pt idx="1172">
                  <c:v>47.608333333333334</c:v>
                </c:pt>
                <c:pt idx="1173">
                  <c:v>40.774999999999999</c:v>
                </c:pt>
                <c:pt idx="1174">
                  <c:v>50.447222222222223</c:v>
                </c:pt>
                <c:pt idx="1175">
                  <c:v>58.480555555555554</c:v>
                </c:pt>
                <c:pt idx="1176">
                  <c:v>41.638888888888886</c:v>
                </c:pt>
                <c:pt idx="1177">
                  <c:v>49.527777777777779</c:v>
                </c:pt>
                <c:pt idx="1178">
                  <c:v>56.511111111111113</c:v>
                </c:pt>
                <c:pt idx="1179">
                  <c:v>49.519444444444446</c:v>
                </c:pt>
                <c:pt idx="1180">
                  <c:v>48.81666666666667</c:v>
                </c:pt>
                <c:pt idx="1181">
                  <c:v>50.711111111111109</c:v>
                </c:pt>
                <c:pt idx="1182">
                  <c:v>50.711111111111109</c:v>
                </c:pt>
                <c:pt idx="1183">
                  <c:v>47.861111111111114</c:v>
                </c:pt>
                <c:pt idx="1184">
                  <c:v>49.463888888888889</c:v>
                </c:pt>
                <c:pt idx="1185">
                  <c:v>51.524999999999999</c:v>
                </c:pt>
                <c:pt idx="1186">
                  <c:v>30.794444444444444</c:v>
                </c:pt>
                <c:pt idx="1187">
                  <c:v>53.788888888888891</c:v>
                </c:pt>
                <c:pt idx="1188">
                  <c:v>46.527777777777779</c:v>
                </c:pt>
                <c:pt idx="1189">
                  <c:v>54.011111111111113</c:v>
                </c:pt>
                <c:pt idx="1190">
                  <c:v>43.891666666666666</c:v>
                </c:pt>
                <c:pt idx="1191">
                  <c:v>35.56666666666667</c:v>
                </c:pt>
                <c:pt idx="1192">
                  <c:v>49</c:v>
                </c:pt>
                <c:pt idx="1193">
                  <c:v>48.530555555555559</c:v>
                </c:pt>
                <c:pt idx="1194">
                  <c:v>46.597222222222221</c:v>
                </c:pt>
                <c:pt idx="1195">
                  <c:v>46.605555555555554</c:v>
                </c:pt>
                <c:pt idx="1196">
                  <c:v>46.641666666666666</c:v>
                </c:pt>
                <c:pt idx="1197">
                  <c:v>51.633333333333333</c:v>
                </c:pt>
                <c:pt idx="1198">
                  <c:v>51.44166666666667</c:v>
                </c:pt>
                <c:pt idx="1199">
                  <c:v>47.516666666666666</c:v>
                </c:pt>
                <c:pt idx="1200">
                  <c:v>51.533333333333331</c:v>
                </c:pt>
                <c:pt idx="1201">
                  <c:v>53.538888888888891</c:v>
                </c:pt>
                <c:pt idx="1202">
                  <c:v>51.666666666666664</c:v>
                </c:pt>
                <c:pt idx="1203">
                  <c:v>34.93611111111111</c:v>
                </c:pt>
                <c:pt idx="1204">
                  <c:v>26.655555555555555</c:v>
                </c:pt>
                <c:pt idx="1205">
                  <c:v>34.913888888888891</c:v>
                </c:pt>
                <c:pt idx="1206">
                  <c:v>45.655555555555559</c:v>
                </c:pt>
                <c:pt idx="1207">
                  <c:v>60</c:v>
                </c:pt>
                <c:pt idx="1208">
                  <c:v>49.644444444444446</c:v>
                </c:pt>
                <c:pt idx="1209">
                  <c:v>46.597222222222221</c:v>
                </c:pt>
                <c:pt idx="1210">
                  <c:v>49.722222222222221</c:v>
                </c:pt>
                <c:pt idx="1211">
                  <c:v>49.644444444444446</c:v>
                </c:pt>
                <c:pt idx="1212">
                  <c:v>53.533333333333331</c:v>
                </c:pt>
                <c:pt idx="1213">
                  <c:v>51.93333333333333</c:v>
                </c:pt>
                <c:pt idx="1214">
                  <c:v>49.613888888888887</c:v>
                </c:pt>
                <c:pt idx="1215">
                  <c:v>51.838888888888889</c:v>
                </c:pt>
                <c:pt idx="1216">
                  <c:v>48.797222222222224</c:v>
                </c:pt>
                <c:pt idx="1217">
                  <c:v>42.674999999999997</c:v>
                </c:pt>
                <c:pt idx="1218">
                  <c:v>47.505555555555553</c:v>
                </c:pt>
                <c:pt idx="1219">
                  <c:v>41.508333333333333</c:v>
                </c:pt>
                <c:pt idx="1220">
                  <c:v>36.452777777777776</c:v>
                </c:pt>
                <c:pt idx="1221">
                  <c:v>46.744444444444447</c:v>
                </c:pt>
                <c:pt idx="1222">
                  <c:v>49.452777777777776</c:v>
                </c:pt>
                <c:pt idx="1223">
                  <c:v>51.44166666666667</c:v>
                </c:pt>
                <c:pt idx="1224">
                  <c:v>52.62222222222222</c:v>
                </c:pt>
                <c:pt idx="1225">
                  <c:v>32.791666666666664</c:v>
                </c:pt>
                <c:pt idx="1226">
                  <c:v>40.5</c:v>
                </c:pt>
                <c:pt idx="1227">
                  <c:v>52.638888888888886</c:v>
                </c:pt>
                <c:pt idx="1228">
                  <c:v>52.822222222222223</c:v>
                </c:pt>
                <c:pt idx="1229">
                  <c:v>45.516666666666666</c:v>
                </c:pt>
                <c:pt idx="1230">
                  <c:v>57.580555555555556</c:v>
                </c:pt>
                <c:pt idx="1231">
                  <c:v>45.594444444444441</c:v>
                </c:pt>
                <c:pt idx="1232">
                  <c:v>50.516666666666666</c:v>
                </c:pt>
                <c:pt idx="1233">
                  <c:v>50.50277777777778</c:v>
                </c:pt>
                <c:pt idx="1234">
                  <c:v>29.519444444444446</c:v>
                </c:pt>
                <c:pt idx="1235">
                  <c:v>43.477777777777774</c:v>
                </c:pt>
                <c:pt idx="1236">
                  <c:v>49.658333333333331</c:v>
                </c:pt>
                <c:pt idx="1237">
                  <c:v>48.880555555555553</c:v>
                </c:pt>
                <c:pt idx="1238">
                  <c:v>48.75</c:v>
                </c:pt>
                <c:pt idx="1239">
                  <c:v>39.897222222222226</c:v>
                </c:pt>
                <c:pt idx="1240">
                  <c:v>48.80833333333333</c:v>
                </c:pt>
                <c:pt idx="1241">
                  <c:v>30.697222222222223</c:v>
                </c:pt>
                <c:pt idx="1242">
                  <c:v>46.452777777777776</c:v>
                </c:pt>
                <c:pt idx="1243">
                  <c:v>51.005555555555553</c:v>
                </c:pt>
                <c:pt idx="1244">
                  <c:v>47.919444444444444</c:v>
                </c:pt>
                <c:pt idx="1245">
                  <c:v>55.755555555555553</c:v>
                </c:pt>
                <c:pt idx="1246">
                  <c:v>25.527777777777779</c:v>
                </c:pt>
                <c:pt idx="1247">
                  <c:v>44.477777777777774</c:v>
                </c:pt>
                <c:pt idx="1248">
                  <c:v>49.74722222222222</c:v>
                </c:pt>
                <c:pt idx="1249">
                  <c:v>48.972222222222221</c:v>
                </c:pt>
                <c:pt idx="1250">
                  <c:v>50.544444444444444</c:v>
                </c:pt>
                <c:pt idx="1251">
                  <c:v>50.56666666666667</c:v>
                </c:pt>
                <c:pt idx="1252">
                  <c:v>46.9</c:v>
                </c:pt>
                <c:pt idx="1253">
                  <c:v>34.794444444444444</c:v>
                </c:pt>
                <c:pt idx="1254">
                  <c:v>46.636111111111113</c:v>
                </c:pt>
                <c:pt idx="1255">
                  <c:v>46.983333333333334</c:v>
                </c:pt>
                <c:pt idx="1256">
                  <c:v>21.586111111111112</c:v>
                </c:pt>
                <c:pt idx="1257">
                  <c:v>57.774999999999999</c:v>
                </c:pt>
                <c:pt idx="1258">
                  <c:v>51.972222222222221</c:v>
                </c:pt>
                <c:pt idx="1259">
                  <c:v>51.791666666666664</c:v>
                </c:pt>
                <c:pt idx="1260">
                  <c:v>48.755555555555553</c:v>
                </c:pt>
                <c:pt idx="1261">
                  <c:v>53.74722222222222</c:v>
                </c:pt>
                <c:pt idx="1262">
                  <c:v>23.791666666666668</c:v>
                </c:pt>
                <c:pt idx="1263">
                  <c:v>46.975000000000001</c:v>
                </c:pt>
                <c:pt idx="1264">
                  <c:v>49.952777777777776</c:v>
                </c:pt>
                <c:pt idx="1265">
                  <c:v>42.611111111111114</c:v>
                </c:pt>
                <c:pt idx="1266">
                  <c:v>49.658333333333331</c:v>
                </c:pt>
                <c:pt idx="1267">
                  <c:v>48.81111111111111</c:v>
                </c:pt>
                <c:pt idx="1268">
                  <c:v>53.827777777777776</c:v>
                </c:pt>
                <c:pt idx="1269">
                  <c:v>57.630555555555553</c:v>
                </c:pt>
                <c:pt idx="1270">
                  <c:v>47.847222222222221</c:v>
                </c:pt>
                <c:pt idx="1271">
                  <c:v>45.766666666666666</c:v>
                </c:pt>
                <c:pt idx="1272">
                  <c:v>43.891666666666666</c:v>
                </c:pt>
                <c:pt idx="1273">
                  <c:v>45.647222222222226</c:v>
                </c:pt>
                <c:pt idx="1274">
                  <c:v>45.572222222222223</c:v>
                </c:pt>
                <c:pt idx="1275">
                  <c:v>45.705555555555556</c:v>
                </c:pt>
                <c:pt idx="1276">
                  <c:v>49.908333333333331</c:v>
                </c:pt>
                <c:pt idx="1277">
                  <c:v>39.869444444444447</c:v>
                </c:pt>
                <c:pt idx="1278">
                  <c:v>39.43888888888889</c:v>
                </c:pt>
                <c:pt idx="1279">
                  <c:v>35.575000000000003</c:v>
                </c:pt>
                <c:pt idx="1280">
                  <c:v>40.505555555555553</c:v>
                </c:pt>
                <c:pt idx="1281">
                  <c:v>47.7</c:v>
                </c:pt>
                <c:pt idx="1282">
                  <c:v>34.713888888888889</c:v>
                </c:pt>
                <c:pt idx="1283">
                  <c:v>47.797222222222224</c:v>
                </c:pt>
                <c:pt idx="1284">
                  <c:v>47.838888888888889</c:v>
                </c:pt>
                <c:pt idx="1285">
                  <c:v>3.5111111111111111</c:v>
                </c:pt>
                <c:pt idx="1286">
                  <c:v>47.588888888888889</c:v>
                </c:pt>
                <c:pt idx="1287">
                  <c:v>41.447222222222223</c:v>
                </c:pt>
                <c:pt idx="1288">
                  <c:v>3.1277777777777778</c:v>
                </c:pt>
                <c:pt idx="1289">
                  <c:v>45.866666666666667</c:v>
                </c:pt>
                <c:pt idx="1290">
                  <c:v>43.819444444444443</c:v>
                </c:pt>
                <c:pt idx="1291">
                  <c:v>45.44166666666667</c:v>
                </c:pt>
                <c:pt idx="1292">
                  <c:v>45.963888888888889</c:v>
                </c:pt>
                <c:pt idx="1293">
                  <c:v>45.45</c:v>
                </c:pt>
                <c:pt idx="1294">
                  <c:v>29.577777777777779</c:v>
                </c:pt>
                <c:pt idx="1295">
                  <c:v>30.747222222222224</c:v>
                </c:pt>
                <c:pt idx="1296">
                  <c:v>50.45</c:v>
                </c:pt>
                <c:pt idx="1297">
                  <c:v>38.969444444444441</c:v>
                </c:pt>
                <c:pt idx="1298">
                  <c:v>56.988888888888887</c:v>
                </c:pt>
                <c:pt idx="1299">
                  <c:v>50.761111111111113</c:v>
                </c:pt>
                <c:pt idx="1300">
                  <c:v>50.74722222222222</c:v>
                </c:pt>
                <c:pt idx="1301">
                  <c:v>59.705555555555556</c:v>
                </c:pt>
                <c:pt idx="1302">
                  <c:v>47.694444444444443</c:v>
                </c:pt>
                <c:pt idx="1303">
                  <c:v>45.761111111111113</c:v>
                </c:pt>
                <c:pt idx="1304">
                  <c:v>43.991666666666667</c:v>
                </c:pt>
                <c:pt idx="1305">
                  <c:v>51.722222222222221</c:v>
                </c:pt>
                <c:pt idx="1306">
                  <c:v>51.761111111111113</c:v>
                </c:pt>
                <c:pt idx="1307">
                  <c:v>59.713888888888889</c:v>
                </c:pt>
                <c:pt idx="1308">
                  <c:v>46.988888888888887</c:v>
                </c:pt>
                <c:pt idx="1309">
                  <c:v>46.919444444444444</c:v>
                </c:pt>
                <c:pt idx="1310">
                  <c:v>46.883333333333333</c:v>
                </c:pt>
                <c:pt idx="1311">
                  <c:v>46.905555555555559</c:v>
                </c:pt>
                <c:pt idx="1312">
                  <c:v>29.961111111111112</c:v>
                </c:pt>
                <c:pt idx="1313">
                  <c:v>43.836111111111109</c:v>
                </c:pt>
                <c:pt idx="1314">
                  <c:v>44.95</c:v>
                </c:pt>
                <c:pt idx="1315">
                  <c:v>49.005555555555553</c:v>
                </c:pt>
                <c:pt idx="1316">
                  <c:v>48.461111111111109</c:v>
                </c:pt>
                <c:pt idx="1317">
                  <c:v>48.7</c:v>
                </c:pt>
                <c:pt idx="1318">
                  <c:v>22.527777777777779</c:v>
                </c:pt>
                <c:pt idx="1319">
                  <c:v>48.841666666666669</c:v>
                </c:pt>
                <c:pt idx="1320">
                  <c:v>58.758333333333333</c:v>
                </c:pt>
                <c:pt idx="1321">
                  <c:v>40.697222222222223</c:v>
                </c:pt>
                <c:pt idx="1322">
                  <c:v>46.766666666666666</c:v>
                </c:pt>
                <c:pt idx="1323">
                  <c:v>46.93888888888889</c:v>
                </c:pt>
                <c:pt idx="1324">
                  <c:v>46.763888888888886</c:v>
                </c:pt>
                <c:pt idx="1325">
                  <c:v>44.93888888888889</c:v>
                </c:pt>
                <c:pt idx="1326">
                  <c:v>44.62222222222222</c:v>
                </c:pt>
                <c:pt idx="1327">
                  <c:v>60.541666666666664</c:v>
                </c:pt>
                <c:pt idx="1328">
                  <c:v>25.630555555555556</c:v>
                </c:pt>
                <c:pt idx="1329">
                  <c:v>40</c:v>
                </c:pt>
                <c:pt idx="1330">
                  <c:v>59.591666666666669</c:v>
                </c:pt>
                <c:pt idx="1331">
                  <c:v>40.944444444444443</c:v>
                </c:pt>
                <c:pt idx="1332">
                  <c:v>32.963888888888889</c:v>
                </c:pt>
                <c:pt idx="1333">
                  <c:v>49.763888888888886</c:v>
                </c:pt>
                <c:pt idx="1334">
                  <c:v>49.772222222222226</c:v>
                </c:pt>
                <c:pt idx="1335">
                  <c:v>49.477777777777774</c:v>
                </c:pt>
                <c:pt idx="1336">
                  <c:v>44.769444444444446</c:v>
                </c:pt>
                <c:pt idx="1337">
                  <c:v>49.658333333333331</c:v>
                </c:pt>
                <c:pt idx="1338">
                  <c:v>55.994444444444447</c:v>
                </c:pt>
                <c:pt idx="1339">
                  <c:v>47.463888888888889</c:v>
                </c:pt>
                <c:pt idx="1340">
                  <c:v>28.655555555555555</c:v>
                </c:pt>
                <c:pt idx="1341">
                  <c:v>21.777777777777779</c:v>
                </c:pt>
                <c:pt idx="1342">
                  <c:v>29.586111111111112</c:v>
                </c:pt>
                <c:pt idx="1343">
                  <c:v>57.630555555555553</c:v>
                </c:pt>
                <c:pt idx="1344">
                  <c:v>47.480555555555554</c:v>
                </c:pt>
                <c:pt idx="1345">
                  <c:v>57.825000000000003</c:v>
                </c:pt>
                <c:pt idx="1346">
                  <c:v>47.944444444444443</c:v>
                </c:pt>
                <c:pt idx="1347">
                  <c:v>52.488888888888887</c:v>
                </c:pt>
                <c:pt idx="1348">
                  <c:v>40.447222222222223</c:v>
                </c:pt>
                <c:pt idx="1349">
                  <c:v>37.527777777777779</c:v>
                </c:pt>
                <c:pt idx="1350">
                  <c:v>19.488888888888887</c:v>
                </c:pt>
                <c:pt idx="1351">
                  <c:v>45.588888888888889</c:v>
                </c:pt>
                <c:pt idx="1352">
                  <c:v>46.466666666666669</c:v>
                </c:pt>
                <c:pt idx="1353">
                  <c:v>44.891666666666666</c:v>
                </c:pt>
                <c:pt idx="1354">
                  <c:v>33.597222222222221</c:v>
                </c:pt>
                <c:pt idx="1355">
                  <c:v>42.583333333333336</c:v>
                </c:pt>
                <c:pt idx="1356">
                  <c:v>27.722222222222221</c:v>
                </c:pt>
                <c:pt idx="1357">
                  <c:v>60.794444444444444</c:v>
                </c:pt>
                <c:pt idx="1358">
                  <c:v>39.799999999999997</c:v>
                </c:pt>
                <c:pt idx="1359">
                  <c:v>39.777777777777779</c:v>
                </c:pt>
                <c:pt idx="1360">
                  <c:v>50.541666666666664</c:v>
                </c:pt>
                <c:pt idx="1361">
                  <c:v>47.827777777777776</c:v>
                </c:pt>
                <c:pt idx="1362">
                  <c:v>52.969444444444441</c:v>
                </c:pt>
                <c:pt idx="1363">
                  <c:v>41.444444444444443</c:v>
                </c:pt>
                <c:pt idx="1364">
                  <c:v>56.913888888888891</c:v>
                </c:pt>
                <c:pt idx="1365">
                  <c:v>35.608333333333334</c:v>
                </c:pt>
                <c:pt idx="1366">
                  <c:v>45.883333333333333</c:v>
                </c:pt>
                <c:pt idx="1367">
                  <c:v>60.661111111111111</c:v>
                </c:pt>
                <c:pt idx="1368">
                  <c:v>28.558333333333334</c:v>
                </c:pt>
                <c:pt idx="1369">
                  <c:v>21.675000000000001</c:v>
                </c:pt>
                <c:pt idx="1370">
                  <c:v>33.655555555555559</c:v>
                </c:pt>
                <c:pt idx="1371">
                  <c:v>31.463888888888889</c:v>
                </c:pt>
                <c:pt idx="1372">
                  <c:v>48.580555555555556</c:v>
                </c:pt>
                <c:pt idx="1373">
                  <c:v>25.516666666666666</c:v>
                </c:pt>
                <c:pt idx="1374">
                  <c:v>23.452777777777779</c:v>
                </c:pt>
                <c:pt idx="1375">
                  <c:v>48.505555555555553</c:v>
                </c:pt>
                <c:pt idx="1376">
                  <c:v>25.463888888888889</c:v>
                </c:pt>
                <c:pt idx="1377">
                  <c:v>41.93888888888889</c:v>
                </c:pt>
                <c:pt idx="1378">
                  <c:v>46.488888888888887</c:v>
                </c:pt>
                <c:pt idx="1379">
                  <c:v>44.761111111111113</c:v>
                </c:pt>
                <c:pt idx="1380">
                  <c:v>57.888888888888886</c:v>
                </c:pt>
                <c:pt idx="1381">
                  <c:v>45.774999999999999</c:v>
                </c:pt>
                <c:pt idx="1382">
                  <c:v>44.511111111111113</c:v>
                </c:pt>
                <c:pt idx="1383">
                  <c:v>42.744444444444447</c:v>
                </c:pt>
                <c:pt idx="1384">
                  <c:v>44.016666666666666</c:v>
                </c:pt>
                <c:pt idx="1385">
                  <c:v>44.44166666666667</c:v>
                </c:pt>
                <c:pt idx="1386">
                  <c:v>35.905555555555559</c:v>
                </c:pt>
                <c:pt idx="1387">
                  <c:v>40.472222222222221</c:v>
                </c:pt>
                <c:pt idx="1388">
                  <c:v>41.469444444444441</c:v>
                </c:pt>
                <c:pt idx="1389">
                  <c:v>51.658333333333331</c:v>
                </c:pt>
                <c:pt idx="1390">
                  <c:v>27.736111111111111</c:v>
                </c:pt>
                <c:pt idx="1391">
                  <c:v>26.538888888888888</c:v>
                </c:pt>
                <c:pt idx="1392">
                  <c:v>46.663888888888891</c:v>
                </c:pt>
                <c:pt idx="1393">
                  <c:v>57.447222222222223</c:v>
                </c:pt>
                <c:pt idx="1394">
                  <c:v>24.68888888888889</c:v>
                </c:pt>
                <c:pt idx="1395">
                  <c:v>29.827777777777779</c:v>
                </c:pt>
                <c:pt idx="1396">
                  <c:v>42.644444444444446</c:v>
                </c:pt>
                <c:pt idx="1397">
                  <c:v>23.980555555555554</c:v>
                </c:pt>
                <c:pt idx="1398">
                  <c:v>42.87222222222222</c:v>
                </c:pt>
                <c:pt idx="1399">
                  <c:v>42.966666666666669</c:v>
                </c:pt>
                <c:pt idx="1400">
                  <c:v>21.486111111111111</c:v>
                </c:pt>
                <c:pt idx="1401">
                  <c:v>44.788888888888891</c:v>
                </c:pt>
                <c:pt idx="1402">
                  <c:v>44.524999999999999</c:v>
                </c:pt>
                <c:pt idx="1403">
                  <c:v>44.588888888888889</c:v>
                </c:pt>
                <c:pt idx="1404">
                  <c:v>44.527777777777779</c:v>
                </c:pt>
                <c:pt idx="1405">
                  <c:v>26.725000000000001</c:v>
                </c:pt>
                <c:pt idx="1406">
                  <c:v>54.930555555555557</c:v>
                </c:pt>
                <c:pt idx="1407">
                  <c:v>25.68888888888889</c:v>
                </c:pt>
                <c:pt idx="1408">
                  <c:v>55.891666666666666</c:v>
                </c:pt>
                <c:pt idx="1409">
                  <c:v>28.816666666666666</c:v>
                </c:pt>
                <c:pt idx="1410">
                  <c:v>34.480555555555554</c:v>
                </c:pt>
                <c:pt idx="1411">
                  <c:v>38.794444444444444</c:v>
                </c:pt>
                <c:pt idx="1412">
                  <c:v>44.483333333333334</c:v>
                </c:pt>
                <c:pt idx="1413">
                  <c:v>46.661111111111111</c:v>
                </c:pt>
                <c:pt idx="1414">
                  <c:v>44.638888888888886</c:v>
                </c:pt>
                <c:pt idx="1415">
                  <c:v>39.911111111111111</c:v>
                </c:pt>
                <c:pt idx="1416">
                  <c:v>25.611111111111111</c:v>
                </c:pt>
                <c:pt idx="1417">
                  <c:v>34.480555555555554</c:v>
                </c:pt>
                <c:pt idx="1418">
                  <c:v>26.983333333333334</c:v>
                </c:pt>
                <c:pt idx="1419">
                  <c:v>55.844444444444441</c:v>
                </c:pt>
                <c:pt idx="1420">
                  <c:v>22.019444444444446</c:v>
                </c:pt>
                <c:pt idx="1421">
                  <c:v>45.68888888888889</c:v>
                </c:pt>
                <c:pt idx="1422">
                  <c:v>45.702777777777776</c:v>
                </c:pt>
                <c:pt idx="1423">
                  <c:v>42.919444444444444</c:v>
                </c:pt>
                <c:pt idx="1424">
                  <c:v>43.769444444444446</c:v>
                </c:pt>
                <c:pt idx="1425">
                  <c:v>45.786111111111111</c:v>
                </c:pt>
                <c:pt idx="1426">
                  <c:v>44.516666666666666</c:v>
                </c:pt>
                <c:pt idx="1427">
                  <c:v>44.572222222222223</c:v>
                </c:pt>
                <c:pt idx="1428">
                  <c:v>39.719444444444441</c:v>
                </c:pt>
                <c:pt idx="1429">
                  <c:v>57.508333333333333</c:v>
                </c:pt>
                <c:pt idx="1430">
                  <c:v>29.877777777777776</c:v>
                </c:pt>
                <c:pt idx="1431">
                  <c:v>41.538888888888891</c:v>
                </c:pt>
                <c:pt idx="1432">
                  <c:v>57.49722222222222</c:v>
                </c:pt>
                <c:pt idx="1433">
                  <c:v>41.894444444444446</c:v>
                </c:pt>
                <c:pt idx="1434">
                  <c:v>39.963888888888889</c:v>
                </c:pt>
                <c:pt idx="1435">
                  <c:v>29.675000000000001</c:v>
                </c:pt>
                <c:pt idx="1436">
                  <c:v>45.519444444444446</c:v>
                </c:pt>
                <c:pt idx="1437">
                  <c:v>43.95</c:v>
                </c:pt>
                <c:pt idx="1438">
                  <c:v>45.472222222222221</c:v>
                </c:pt>
                <c:pt idx="1439">
                  <c:v>36.980555555555554</c:v>
                </c:pt>
                <c:pt idx="1440">
                  <c:v>43.719444444444441</c:v>
                </c:pt>
                <c:pt idx="1441">
                  <c:v>38.869444444444447</c:v>
                </c:pt>
                <c:pt idx="1442">
                  <c:v>43.969444444444441</c:v>
                </c:pt>
                <c:pt idx="1443">
                  <c:v>18.56388888888889</c:v>
                </c:pt>
                <c:pt idx="1444">
                  <c:v>57.908333333333331</c:v>
                </c:pt>
                <c:pt idx="1445">
                  <c:v>50.825000000000003</c:v>
                </c:pt>
                <c:pt idx="1446">
                  <c:v>57.952777777777776</c:v>
                </c:pt>
                <c:pt idx="1447">
                  <c:v>58.005555555555553</c:v>
                </c:pt>
                <c:pt idx="1448">
                  <c:v>56.45</c:v>
                </c:pt>
                <c:pt idx="1449">
                  <c:v>37.6</c:v>
                </c:pt>
                <c:pt idx="1450">
                  <c:v>46.472222222222221</c:v>
                </c:pt>
                <c:pt idx="1451">
                  <c:v>41.844444444444441</c:v>
                </c:pt>
                <c:pt idx="1452">
                  <c:v>49.619444444444447</c:v>
                </c:pt>
                <c:pt idx="1453">
                  <c:v>41.986111111111114</c:v>
                </c:pt>
                <c:pt idx="1454">
                  <c:v>41.81666666666667</c:v>
                </c:pt>
                <c:pt idx="1455">
                  <c:v>40.87222222222222</c:v>
                </c:pt>
                <c:pt idx="1456">
                  <c:v>36.766666666666666</c:v>
                </c:pt>
                <c:pt idx="1457">
                  <c:v>36.902777777777779</c:v>
                </c:pt>
                <c:pt idx="1458">
                  <c:v>45.730555555555554</c:v>
                </c:pt>
                <c:pt idx="1459">
                  <c:v>31.944444444444443</c:v>
                </c:pt>
                <c:pt idx="1460">
                  <c:v>39.547222222222224</c:v>
                </c:pt>
                <c:pt idx="1461">
                  <c:v>39.825000000000003</c:v>
                </c:pt>
                <c:pt idx="1462">
                  <c:v>40.733333333333334</c:v>
                </c:pt>
                <c:pt idx="1463">
                  <c:v>54.783333333333331</c:v>
                </c:pt>
                <c:pt idx="1464">
                  <c:v>47.886111111111113</c:v>
                </c:pt>
                <c:pt idx="1465">
                  <c:v>40.81111111111111</c:v>
                </c:pt>
                <c:pt idx="1466">
                  <c:v>42.68888888888889</c:v>
                </c:pt>
                <c:pt idx="1467">
                  <c:v>42.669444444444444</c:v>
                </c:pt>
                <c:pt idx="1468">
                  <c:v>42.961111111111109</c:v>
                </c:pt>
                <c:pt idx="1469">
                  <c:v>41.891666666666666</c:v>
                </c:pt>
                <c:pt idx="1470">
                  <c:v>44.755555555555553</c:v>
                </c:pt>
                <c:pt idx="1471">
                  <c:v>38.94166666666667</c:v>
                </c:pt>
                <c:pt idx="1472">
                  <c:v>44.855555555555554</c:v>
                </c:pt>
                <c:pt idx="1473">
                  <c:v>46.955555555555556</c:v>
                </c:pt>
                <c:pt idx="1474">
                  <c:v>38.547222222222224</c:v>
                </c:pt>
                <c:pt idx="1475">
                  <c:v>23.833333333333332</c:v>
                </c:pt>
                <c:pt idx="1476">
                  <c:v>38.919444444444444</c:v>
                </c:pt>
                <c:pt idx="1477">
                  <c:v>29.852777777777778</c:v>
                </c:pt>
                <c:pt idx="1478">
                  <c:v>54.94166666666667</c:v>
                </c:pt>
                <c:pt idx="1479">
                  <c:v>35.825000000000003</c:v>
                </c:pt>
                <c:pt idx="1480">
                  <c:v>30.972222222222221</c:v>
                </c:pt>
                <c:pt idx="1481">
                  <c:v>40.672222222222224</c:v>
                </c:pt>
                <c:pt idx="1482">
                  <c:v>44.955555555555556</c:v>
                </c:pt>
                <c:pt idx="1483">
                  <c:v>42.944444444444443</c:v>
                </c:pt>
                <c:pt idx="1484">
                  <c:v>42.880555555555553</c:v>
                </c:pt>
                <c:pt idx="1485">
                  <c:v>42.62777777777778</c:v>
                </c:pt>
                <c:pt idx="1486">
                  <c:v>42.866666666666667</c:v>
                </c:pt>
                <c:pt idx="1487">
                  <c:v>27.608333333333334</c:v>
                </c:pt>
                <c:pt idx="1488">
                  <c:v>45.016666666666666</c:v>
                </c:pt>
                <c:pt idx="1489">
                  <c:v>53.922222222222224</c:v>
                </c:pt>
                <c:pt idx="1490">
                  <c:v>40.769444444444446</c:v>
                </c:pt>
                <c:pt idx="1491">
                  <c:v>40.638888888888886</c:v>
                </c:pt>
                <c:pt idx="1492">
                  <c:v>37.494444444444447</c:v>
                </c:pt>
                <c:pt idx="1493">
                  <c:v>48.013888888888886</c:v>
                </c:pt>
                <c:pt idx="1494">
                  <c:v>42.805555555555557</c:v>
                </c:pt>
                <c:pt idx="1495">
                  <c:v>44.480555555555554</c:v>
                </c:pt>
                <c:pt idx="1496">
                  <c:v>42.674999999999997</c:v>
                </c:pt>
                <c:pt idx="1497">
                  <c:v>42.772222222222226</c:v>
                </c:pt>
                <c:pt idx="1498">
                  <c:v>44.524999999999999</c:v>
                </c:pt>
                <c:pt idx="1499">
                  <c:v>38.758333333333333</c:v>
                </c:pt>
                <c:pt idx="1500">
                  <c:v>33.463888888888889</c:v>
                </c:pt>
                <c:pt idx="1501">
                  <c:v>37.744444444444447</c:v>
                </c:pt>
                <c:pt idx="1502">
                  <c:v>18.455555555555556</c:v>
                </c:pt>
                <c:pt idx="1503">
                  <c:v>41.958333333333336</c:v>
                </c:pt>
                <c:pt idx="1504">
                  <c:v>53.625</c:v>
                </c:pt>
                <c:pt idx="1505">
                  <c:v>44.841666666666669</c:v>
                </c:pt>
                <c:pt idx="1506">
                  <c:v>41.969444444444441</c:v>
                </c:pt>
                <c:pt idx="1507">
                  <c:v>43.594444444444441</c:v>
                </c:pt>
                <c:pt idx="1508">
                  <c:v>45.980555555555554</c:v>
                </c:pt>
                <c:pt idx="1509">
                  <c:v>22.522222222222222</c:v>
                </c:pt>
                <c:pt idx="1510">
                  <c:v>43.897222222222226</c:v>
                </c:pt>
                <c:pt idx="1511">
                  <c:v>28.916666666666668</c:v>
                </c:pt>
                <c:pt idx="1512">
                  <c:v>47.80833333333333</c:v>
                </c:pt>
                <c:pt idx="1513">
                  <c:v>31.941666666666666</c:v>
                </c:pt>
                <c:pt idx="1514">
                  <c:v>37.455555555555556</c:v>
                </c:pt>
                <c:pt idx="1515">
                  <c:v>42.541666666666664</c:v>
                </c:pt>
                <c:pt idx="1516">
                  <c:v>41.666666666666664</c:v>
                </c:pt>
                <c:pt idx="1517">
                  <c:v>41.763888888888886</c:v>
                </c:pt>
                <c:pt idx="1518">
                  <c:v>41.713888888888889</c:v>
                </c:pt>
                <c:pt idx="1519">
                  <c:v>34.661111111111111</c:v>
                </c:pt>
                <c:pt idx="1520">
                  <c:v>56.49722222222222</c:v>
                </c:pt>
                <c:pt idx="1521">
                  <c:v>52.975000000000001</c:v>
                </c:pt>
                <c:pt idx="1522">
                  <c:v>37.008333333333333</c:v>
                </c:pt>
                <c:pt idx="1523">
                  <c:v>36.836111111111109</c:v>
                </c:pt>
                <c:pt idx="1524">
                  <c:v>54.888888888888886</c:v>
                </c:pt>
                <c:pt idx="1525">
                  <c:v>44.630555555555553</c:v>
                </c:pt>
                <c:pt idx="1526">
                  <c:v>28.986111111111111</c:v>
                </c:pt>
                <c:pt idx="1527">
                  <c:v>39.988888888888887</c:v>
                </c:pt>
                <c:pt idx="1528">
                  <c:v>51.488888888888887</c:v>
                </c:pt>
                <c:pt idx="1529">
                  <c:v>54.902777777777779</c:v>
                </c:pt>
                <c:pt idx="1530">
                  <c:v>37.913888888888891</c:v>
                </c:pt>
                <c:pt idx="1531">
                  <c:v>33.633333333333333</c:v>
                </c:pt>
                <c:pt idx="1532">
                  <c:v>41.725000000000001</c:v>
                </c:pt>
                <c:pt idx="1533">
                  <c:v>40.697222222222223</c:v>
                </c:pt>
                <c:pt idx="1534">
                  <c:v>33.552777777777777</c:v>
                </c:pt>
                <c:pt idx="1535">
                  <c:v>38.93611111111111</c:v>
                </c:pt>
                <c:pt idx="1536">
                  <c:v>52.583333333333336</c:v>
                </c:pt>
                <c:pt idx="1537">
                  <c:v>38.5</c:v>
                </c:pt>
                <c:pt idx="1538">
                  <c:v>33.005555555555553</c:v>
                </c:pt>
                <c:pt idx="1539">
                  <c:v>19.761111111111113</c:v>
                </c:pt>
                <c:pt idx="1540">
                  <c:v>49.774999999999999</c:v>
                </c:pt>
                <c:pt idx="1541">
                  <c:v>40.777777777777779</c:v>
                </c:pt>
                <c:pt idx="1542">
                  <c:v>40.586111111111109</c:v>
                </c:pt>
                <c:pt idx="1543">
                  <c:v>40.44166666666667</c:v>
                </c:pt>
                <c:pt idx="1544">
                  <c:v>40.544444444444444</c:v>
                </c:pt>
                <c:pt idx="1545">
                  <c:v>38.674999999999997</c:v>
                </c:pt>
                <c:pt idx="1546">
                  <c:v>41.883333333333333</c:v>
                </c:pt>
                <c:pt idx="1547">
                  <c:v>38.716666666666669</c:v>
                </c:pt>
                <c:pt idx="1548">
                  <c:v>54.491666666666667</c:v>
                </c:pt>
                <c:pt idx="1549">
                  <c:v>33.838888888888889</c:v>
                </c:pt>
                <c:pt idx="1550">
                  <c:v>36.472222222222221</c:v>
                </c:pt>
                <c:pt idx="1551">
                  <c:v>53.513888888888886</c:v>
                </c:pt>
                <c:pt idx="1552">
                  <c:v>40.68333333333333</c:v>
                </c:pt>
                <c:pt idx="1553">
                  <c:v>40.822222222222223</c:v>
                </c:pt>
                <c:pt idx="1554">
                  <c:v>46.625</c:v>
                </c:pt>
                <c:pt idx="1555">
                  <c:v>28.919444444444444</c:v>
                </c:pt>
                <c:pt idx="1556">
                  <c:v>40.777777777777779</c:v>
                </c:pt>
                <c:pt idx="1557">
                  <c:v>40.663888888888891</c:v>
                </c:pt>
                <c:pt idx="1558">
                  <c:v>52.519444444444446</c:v>
                </c:pt>
                <c:pt idx="1559">
                  <c:v>43</c:v>
                </c:pt>
                <c:pt idx="1560">
                  <c:v>41.863888888888887</c:v>
                </c:pt>
                <c:pt idx="1561">
                  <c:v>38.602777777777774</c:v>
                </c:pt>
                <c:pt idx="1562">
                  <c:v>38.783333333333331</c:v>
                </c:pt>
                <c:pt idx="1563">
                  <c:v>37.87777777777778</c:v>
                </c:pt>
                <c:pt idx="1564">
                  <c:v>47.841666666666669</c:v>
                </c:pt>
                <c:pt idx="1565">
                  <c:v>46.43888888888889</c:v>
                </c:pt>
                <c:pt idx="1566">
                  <c:v>35.761111111111113</c:v>
                </c:pt>
                <c:pt idx="1567">
                  <c:v>51.794444444444444</c:v>
                </c:pt>
                <c:pt idx="1568">
                  <c:v>52.8</c:v>
                </c:pt>
                <c:pt idx="1569">
                  <c:v>37.494444444444447</c:v>
                </c:pt>
                <c:pt idx="1570">
                  <c:v>35.74722222222222</c:v>
                </c:pt>
                <c:pt idx="1571">
                  <c:v>40.611111111111114</c:v>
                </c:pt>
                <c:pt idx="1572">
                  <c:v>25.81111111111111</c:v>
                </c:pt>
                <c:pt idx="1573">
                  <c:v>40.838888888888889</c:v>
                </c:pt>
                <c:pt idx="1574">
                  <c:v>46.555555555555557</c:v>
                </c:pt>
                <c:pt idx="1575">
                  <c:v>38.819444444444443</c:v>
                </c:pt>
                <c:pt idx="1576">
                  <c:v>52.580555555555556</c:v>
                </c:pt>
                <c:pt idx="1577">
                  <c:v>26.919444444444444</c:v>
                </c:pt>
                <c:pt idx="1578">
                  <c:v>33.955555555555556</c:v>
                </c:pt>
                <c:pt idx="1579">
                  <c:v>42.605555555555554</c:v>
                </c:pt>
                <c:pt idx="1580">
                  <c:v>39.802777777777777</c:v>
                </c:pt>
                <c:pt idx="1581">
                  <c:v>39.630555555555553</c:v>
                </c:pt>
                <c:pt idx="1582">
                  <c:v>36.702777777777776</c:v>
                </c:pt>
                <c:pt idx="1583">
                  <c:v>32.819444444444443</c:v>
                </c:pt>
                <c:pt idx="1584">
                  <c:v>37.480555555555554</c:v>
                </c:pt>
                <c:pt idx="1585">
                  <c:v>37.552777777777777</c:v>
                </c:pt>
                <c:pt idx="1586">
                  <c:v>18.863888888888887</c:v>
                </c:pt>
                <c:pt idx="1587">
                  <c:v>53.761111111111113</c:v>
                </c:pt>
                <c:pt idx="1588">
                  <c:v>48.725000000000001</c:v>
                </c:pt>
                <c:pt idx="1589">
                  <c:v>26.927777777777777</c:v>
                </c:pt>
                <c:pt idx="1590">
                  <c:v>41.783333333333331</c:v>
                </c:pt>
                <c:pt idx="1591">
                  <c:v>41.538888888888891</c:v>
                </c:pt>
                <c:pt idx="1592">
                  <c:v>29.644444444444446</c:v>
                </c:pt>
                <c:pt idx="1593">
                  <c:v>41.93888888888889</c:v>
                </c:pt>
                <c:pt idx="1594">
                  <c:v>38.702777777777776</c:v>
                </c:pt>
                <c:pt idx="1595">
                  <c:v>27.641666666666666</c:v>
                </c:pt>
                <c:pt idx="1596">
                  <c:v>52.658333333333331</c:v>
                </c:pt>
                <c:pt idx="1597">
                  <c:v>50.75</c:v>
                </c:pt>
                <c:pt idx="1598">
                  <c:v>50.575000000000003</c:v>
                </c:pt>
                <c:pt idx="1599">
                  <c:v>43.661111111111111</c:v>
                </c:pt>
                <c:pt idx="1600">
                  <c:v>39.825000000000003</c:v>
                </c:pt>
                <c:pt idx="1601">
                  <c:v>44.719444444444441</c:v>
                </c:pt>
                <c:pt idx="1602">
                  <c:v>50.94166666666667</c:v>
                </c:pt>
                <c:pt idx="1603">
                  <c:v>30.822222222222223</c:v>
                </c:pt>
                <c:pt idx="1604">
                  <c:v>23.744444444444444</c:v>
                </c:pt>
                <c:pt idx="1605">
                  <c:v>37.711111111111109</c:v>
                </c:pt>
                <c:pt idx="1606">
                  <c:v>37.87777777777778</c:v>
                </c:pt>
                <c:pt idx="1607">
                  <c:v>34.625</c:v>
                </c:pt>
                <c:pt idx="1608">
                  <c:v>41.68611111111111</c:v>
                </c:pt>
                <c:pt idx="1609">
                  <c:v>41.544444444444444</c:v>
                </c:pt>
                <c:pt idx="1610">
                  <c:v>34.602777777777774</c:v>
                </c:pt>
                <c:pt idx="1611">
                  <c:v>52.674999999999997</c:v>
                </c:pt>
                <c:pt idx="1612">
                  <c:v>37.830555555555556</c:v>
                </c:pt>
                <c:pt idx="1613">
                  <c:v>38.672222222222224</c:v>
                </c:pt>
                <c:pt idx="1614">
                  <c:v>37.647222222222226</c:v>
                </c:pt>
                <c:pt idx="1615">
                  <c:v>49.588888888888889</c:v>
                </c:pt>
                <c:pt idx="1616">
                  <c:v>52.65</c:v>
                </c:pt>
                <c:pt idx="1617">
                  <c:v>46.488888888888887</c:v>
                </c:pt>
                <c:pt idx="1618">
                  <c:v>44.758333333333333</c:v>
                </c:pt>
                <c:pt idx="1619">
                  <c:v>53.580555555555556</c:v>
                </c:pt>
                <c:pt idx="1620">
                  <c:v>32.805555555555557</c:v>
                </c:pt>
                <c:pt idx="1621">
                  <c:v>39.56111111111111</c:v>
                </c:pt>
                <c:pt idx="1622">
                  <c:v>39.825000000000003</c:v>
                </c:pt>
                <c:pt idx="1623">
                  <c:v>31.869444444444444</c:v>
                </c:pt>
                <c:pt idx="1624">
                  <c:v>37.880555555555553</c:v>
                </c:pt>
                <c:pt idx="1625">
                  <c:v>27.747222222222224</c:v>
                </c:pt>
                <c:pt idx="1626">
                  <c:v>52.99722222222222</c:v>
                </c:pt>
                <c:pt idx="1627">
                  <c:v>38.869444444444447</c:v>
                </c:pt>
                <c:pt idx="1628">
                  <c:v>38.65</c:v>
                </c:pt>
                <c:pt idx="1629">
                  <c:v>43.833333333333336</c:v>
                </c:pt>
                <c:pt idx="1630">
                  <c:v>38.713888888888889</c:v>
                </c:pt>
                <c:pt idx="1631">
                  <c:v>28.583333333333332</c:v>
                </c:pt>
                <c:pt idx="1632">
                  <c:v>26.861111111111111</c:v>
                </c:pt>
                <c:pt idx="1633">
                  <c:v>33.81111111111111</c:v>
                </c:pt>
                <c:pt idx="1634">
                  <c:v>42.833333333333336</c:v>
                </c:pt>
                <c:pt idx="1635">
                  <c:v>48.80833333333333</c:v>
                </c:pt>
                <c:pt idx="1636">
                  <c:v>34.994444444444447</c:v>
                </c:pt>
                <c:pt idx="1637">
                  <c:v>48.658333333333331</c:v>
                </c:pt>
                <c:pt idx="1638">
                  <c:v>42.661111111111111</c:v>
                </c:pt>
                <c:pt idx="1639">
                  <c:v>52.952777777777776</c:v>
                </c:pt>
                <c:pt idx="1640">
                  <c:v>38.575000000000003</c:v>
                </c:pt>
                <c:pt idx="1641">
                  <c:v>38.719444444444441</c:v>
                </c:pt>
                <c:pt idx="1642">
                  <c:v>33.87777777777778</c:v>
                </c:pt>
                <c:pt idx="1643">
                  <c:v>42.880555555555553</c:v>
                </c:pt>
                <c:pt idx="1644">
                  <c:v>42.841666666666669</c:v>
                </c:pt>
                <c:pt idx="1645">
                  <c:v>18.897222222222222</c:v>
                </c:pt>
                <c:pt idx="1646">
                  <c:v>19.819444444444443</c:v>
                </c:pt>
                <c:pt idx="1647">
                  <c:v>35.9</c:v>
                </c:pt>
                <c:pt idx="1648">
                  <c:v>28.855555555555554</c:v>
                </c:pt>
                <c:pt idx="1649">
                  <c:v>29.819444444444443</c:v>
                </c:pt>
                <c:pt idx="1650">
                  <c:v>35.858333333333334</c:v>
                </c:pt>
                <c:pt idx="1651">
                  <c:v>40.463888888888889</c:v>
                </c:pt>
                <c:pt idx="1652">
                  <c:v>40.916666666666664</c:v>
                </c:pt>
                <c:pt idx="1653">
                  <c:v>29.636111111111113</c:v>
                </c:pt>
                <c:pt idx="1654">
                  <c:v>38.544444444444444</c:v>
                </c:pt>
                <c:pt idx="1655">
                  <c:v>37.972222222222221</c:v>
                </c:pt>
                <c:pt idx="1656">
                  <c:v>35.68888888888889</c:v>
                </c:pt>
                <c:pt idx="1657">
                  <c:v>27.8</c:v>
                </c:pt>
                <c:pt idx="1658">
                  <c:v>35.863888888888887</c:v>
                </c:pt>
                <c:pt idx="1659">
                  <c:v>51.697222222222223</c:v>
                </c:pt>
                <c:pt idx="1660">
                  <c:v>20.877777777777776</c:v>
                </c:pt>
                <c:pt idx="1661">
                  <c:v>50.6</c:v>
                </c:pt>
                <c:pt idx="1662">
                  <c:v>42.722222222222221</c:v>
                </c:pt>
                <c:pt idx="1663">
                  <c:v>18.602777777777778</c:v>
                </c:pt>
                <c:pt idx="1664">
                  <c:v>39.772222222222226</c:v>
                </c:pt>
                <c:pt idx="1665">
                  <c:v>29.994444444444444</c:v>
                </c:pt>
                <c:pt idx="1666">
                  <c:v>50.797222222222224</c:v>
                </c:pt>
                <c:pt idx="1667">
                  <c:v>35.636111111111113</c:v>
                </c:pt>
                <c:pt idx="1668">
                  <c:v>51.472222222222221</c:v>
                </c:pt>
                <c:pt idx="1669">
                  <c:v>41.772222222222226</c:v>
                </c:pt>
                <c:pt idx="1670">
                  <c:v>29.597222222222221</c:v>
                </c:pt>
                <c:pt idx="1671">
                  <c:v>41.980555555555554</c:v>
                </c:pt>
                <c:pt idx="1672">
                  <c:v>48.922222222222224</c:v>
                </c:pt>
                <c:pt idx="1673">
                  <c:v>30.597222222222221</c:v>
                </c:pt>
                <c:pt idx="1674">
                  <c:v>50.611111111111114</c:v>
                </c:pt>
                <c:pt idx="1675">
                  <c:v>38.822222222222223</c:v>
                </c:pt>
                <c:pt idx="1676">
                  <c:v>39.763888888888886</c:v>
                </c:pt>
                <c:pt idx="1677">
                  <c:v>44.697222222222223</c:v>
                </c:pt>
                <c:pt idx="1678">
                  <c:v>40</c:v>
                </c:pt>
                <c:pt idx="1679">
                  <c:v>35.49722222222222</c:v>
                </c:pt>
                <c:pt idx="1680">
                  <c:v>28.56388888888889</c:v>
                </c:pt>
                <c:pt idx="1681">
                  <c:v>44.741666666666667</c:v>
                </c:pt>
                <c:pt idx="1682">
                  <c:v>34.555555555555557</c:v>
                </c:pt>
                <c:pt idx="1683">
                  <c:v>39.680555555555557</c:v>
                </c:pt>
                <c:pt idx="1684">
                  <c:v>36.547222222222224</c:v>
                </c:pt>
                <c:pt idx="1685">
                  <c:v>37.758333333333333</c:v>
                </c:pt>
                <c:pt idx="1686">
                  <c:v>48.722222222222221</c:v>
                </c:pt>
                <c:pt idx="1687">
                  <c:v>23.711111111111112</c:v>
                </c:pt>
                <c:pt idx="1688">
                  <c:v>42.50277777777778</c:v>
                </c:pt>
                <c:pt idx="1689">
                  <c:v>41.586111111111109</c:v>
                </c:pt>
                <c:pt idx="1690">
                  <c:v>34.858333333333334</c:v>
                </c:pt>
                <c:pt idx="1691">
                  <c:v>38.80833333333333</c:v>
                </c:pt>
                <c:pt idx="1692">
                  <c:v>38.783333333333331</c:v>
                </c:pt>
                <c:pt idx="1693">
                  <c:v>36.68888888888889</c:v>
                </c:pt>
                <c:pt idx="1694">
                  <c:v>36.905555555555559</c:v>
                </c:pt>
                <c:pt idx="1695">
                  <c:v>36.516666666666666</c:v>
                </c:pt>
                <c:pt idx="1696">
                  <c:v>49.62222222222222</c:v>
                </c:pt>
                <c:pt idx="1697">
                  <c:v>36.452777777777776</c:v>
                </c:pt>
                <c:pt idx="1698">
                  <c:v>40.786111111111111</c:v>
                </c:pt>
                <c:pt idx="1699">
                  <c:v>45</c:v>
                </c:pt>
                <c:pt idx="1700">
                  <c:v>30.725000000000001</c:v>
                </c:pt>
                <c:pt idx="1701">
                  <c:v>31.922222222222221</c:v>
                </c:pt>
                <c:pt idx="1702">
                  <c:v>40.697222222222223</c:v>
                </c:pt>
                <c:pt idx="1703">
                  <c:v>47.697222222222223</c:v>
                </c:pt>
                <c:pt idx="1704">
                  <c:v>37.458333333333336</c:v>
                </c:pt>
                <c:pt idx="1705">
                  <c:v>38.852777777777774</c:v>
                </c:pt>
                <c:pt idx="1706">
                  <c:v>38.763888888888886</c:v>
                </c:pt>
                <c:pt idx="1707">
                  <c:v>33.588888888888889</c:v>
                </c:pt>
                <c:pt idx="1708">
                  <c:v>34.833333333333336</c:v>
                </c:pt>
                <c:pt idx="1709">
                  <c:v>39.019444444444446</c:v>
                </c:pt>
                <c:pt idx="1710">
                  <c:v>36.87777777777778</c:v>
                </c:pt>
                <c:pt idx="1711">
                  <c:v>33.555555555555557</c:v>
                </c:pt>
                <c:pt idx="1712">
                  <c:v>37.019444444444446</c:v>
                </c:pt>
                <c:pt idx="1713">
                  <c:v>28.502777777777776</c:v>
                </c:pt>
                <c:pt idx="1714">
                  <c:v>33.586111111111109</c:v>
                </c:pt>
                <c:pt idx="1715">
                  <c:v>50.480555555555554</c:v>
                </c:pt>
                <c:pt idx="1716">
                  <c:v>31.777777777777779</c:v>
                </c:pt>
                <c:pt idx="1717">
                  <c:v>30.972222222222221</c:v>
                </c:pt>
                <c:pt idx="1718">
                  <c:v>48.766666666666666</c:v>
                </c:pt>
                <c:pt idx="1719">
                  <c:v>28.569444444444443</c:v>
                </c:pt>
                <c:pt idx="1720">
                  <c:v>22.747222222222224</c:v>
                </c:pt>
                <c:pt idx="1721">
                  <c:v>18.794444444444444</c:v>
                </c:pt>
                <c:pt idx="1722">
                  <c:v>48.572222222222223</c:v>
                </c:pt>
                <c:pt idx="1723">
                  <c:v>35.769444444444446</c:v>
                </c:pt>
                <c:pt idx="1724">
                  <c:v>36.633333333333333</c:v>
                </c:pt>
                <c:pt idx="1725">
                  <c:v>36.716666666666669</c:v>
                </c:pt>
                <c:pt idx="1726">
                  <c:v>36.619444444444447</c:v>
                </c:pt>
                <c:pt idx="1727">
                  <c:v>33.886111111111113</c:v>
                </c:pt>
                <c:pt idx="1728">
                  <c:v>33.536111111111111</c:v>
                </c:pt>
                <c:pt idx="1729">
                  <c:v>32.922222222222224</c:v>
                </c:pt>
                <c:pt idx="1730">
                  <c:v>35.74722222222222</c:v>
                </c:pt>
                <c:pt idx="1731">
                  <c:v>35.924999999999997</c:v>
                </c:pt>
                <c:pt idx="1732">
                  <c:v>35.450000000000003</c:v>
                </c:pt>
                <c:pt idx="1733">
                  <c:v>35.94166666666667</c:v>
                </c:pt>
                <c:pt idx="1734">
                  <c:v>28.005555555555556</c:v>
                </c:pt>
                <c:pt idx="1735">
                  <c:v>23.519444444444446</c:v>
                </c:pt>
                <c:pt idx="1736">
                  <c:v>29.975000000000001</c:v>
                </c:pt>
                <c:pt idx="1737">
                  <c:v>39.62222222222222</c:v>
                </c:pt>
                <c:pt idx="1738">
                  <c:v>19.005555555555556</c:v>
                </c:pt>
                <c:pt idx="1739">
                  <c:v>43.738888888888887</c:v>
                </c:pt>
                <c:pt idx="1740">
                  <c:v>38.644444444444446</c:v>
                </c:pt>
                <c:pt idx="1741">
                  <c:v>31.774999999999999</c:v>
                </c:pt>
                <c:pt idx="1742">
                  <c:v>32.663888888888891</c:v>
                </c:pt>
                <c:pt idx="1743">
                  <c:v>32.794444444444444</c:v>
                </c:pt>
                <c:pt idx="1744">
                  <c:v>38.794444444444444</c:v>
                </c:pt>
                <c:pt idx="1745">
                  <c:v>29.494444444444444</c:v>
                </c:pt>
                <c:pt idx="1746">
                  <c:v>34.730555555555554</c:v>
                </c:pt>
                <c:pt idx="1747">
                  <c:v>35.736111111111114</c:v>
                </c:pt>
                <c:pt idx="1748">
                  <c:v>34.602777777777774</c:v>
                </c:pt>
                <c:pt idx="1749">
                  <c:v>35.555555555555557</c:v>
                </c:pt>
                <c:pt idx="1750">
                  <c:v>23.969444444444445</c:v>
                </c:pt>
                <c:pt idx="1751">
                  <c:v>25.9</c:v>
                </c:pt>
                <c:pt idx="1752">
                  <c:v>44.544444444444444</c:v>
                </c:pt>
                <c:pt idx="1753">
                  <c:v>29.991666666666667</c:v>
                </c:pt>
                <c:pt idx="1754">
                  <c:v>42.75277777777778</c:v>
                </c:pt>
                <c:pt idx="1755">
                  <c:v>25.858333333333334</c:v>
                </c:pt>
                <c:pt idx="1756">
                  <c:v>21.644444444444446</c:v>
                </c:pt>
                <c:pt idx="1757">
                  <c:v>25.511111111111113</c:v>
                </c:pt>
                <c:pt idx="1758">
                  <c:v>36.94166666666667</c:v>
                </c:pt>
                <c:pt idx="1759">
                  <c:v>31.744444444444444</c:v>
                </c:pt>
                <c:pt idx="1760">
                  <c:v>37.444444444444443</c:v>
                </c:pt>
                <c:pt idx="1761">
                  <c:v>34.580555555555556</c:v>
                </c:pt>
                <c:pt idx="1762">
                  <c:v>34.916666666666664</c:v>
                </c:pt>
                <c:pt idx="1763">
                  <c:v>45.99722222222222</c:v>
                </c:pt>
                <c:pt idx="1764">
                  <c:v>34.761111111111113</c:v>
                </c:pt>
                <c:pt idx="1765">
                  <c:v>21.675000000000001</c:v>
                </c:pt>
                <c:pt idx="1766">
                  <c:v>34.955555555555556</c:v>
                </c:pt>
                <c:pt idx="1767">
                  <c:v>49.586111111111109</c:v>
                </c:pt>
                <c:pt idx="1768">
                  <c:v>31.772222222222222</c:v>
                </c:pt>
                <c:pt idx="1769">
                  <c:v>48.95</c:v>
                </c:pt>
                <c:pt idx="1770">
                  <c:v>31.530555555555555</c:v>
                </c:pt>
                <c:pt idx="1771">
                  <c:v>31.791666666666668</c:v>
                </c:pt>
                <c:pt idx="1772">
                  <c:v>29.827777777777779</c:v>
                </c:pt>
                <c:pt idx="1773">
                  <c:v>20.797222222222221</c:v>
                </c:pt>
                <c:pt idx="1774">
                  <c:v>41.638888888888886</c:v>
                </c:pt>
                <c:pt idx="1775">
                  <c:v>29.911111111111111</c:v>
                </c:pt>
                <c:pt idx="1776">
                  <c:v>34.708333333333336</c:v>
                </c:pt>
                <c:pt idx="1777">
                  <c:v>32.527777777777779</c:v>
                </c:pt>
                <c:pt idx="1778">
                  <c:v>33.911111111111111</c:v>
                </c:pt>
                <c:pt idx="1779">
                  <c:v>36.613888888888887</c:v>
                </c:pt>
                <c:pt idx="1780">
                  <c:v>36.458333333333336</c:v>
                </c:pt>
                <c:pt idx="1781">
                  <c:v>25.691666666666666</c:v>
                </c:pt>
                <c:pt idx="1782">
                  <c:v>33.769444444444446</c:v>
                </c:pt>
                <c:pt idx="1783">
                  <c:v>27.447222222222223</c:v>
                </c:pt>
                <c:pt idx="1784">
                  <c:v>22.002777777777776</c:v>
                </c:pt>
                <c:pt idx="1785">
                  <c:v>48.741666666666667</c:v>
                </c:pt>
                <c:pt idx="1786">
                  <c:v>43.486111111111114</c:v>
                </c:pt>
                <c:pt idx="1787">
                  <c:v>27.691666666666666</c:v>
                </c:pt>
                <c:pt idx="1788">
                  <c:v>38.647222222222226</c:v>
                </c:pt>
                <c:pt idx="1789">
                  <c:v>30.744444444444444</c:v>
                </c:pt>
                <c:pt idx="1790">
                  <c:v>22.491666666666667</c:v>
                </c:pt>
                <c:pt idx="1791">
                  <c:v>20.947222222222223</c:v>
                </c:pt>
                <c:pt idx="1792">
                  <c:v>27.519444444444446</c:v>
                </c:pt>
                <c:pt idx="1793">
                  <c:v>41.930555555555557</c:v>
                </c:pt>
                <c:pt idx="1794">
                  <c:v>44.680555555555557</c:v>
                </c:pt>
                <c:pt idx="1795">
                  <c:v>33.477777777777774</c:v>
                </c:pt>
                <c:pt idx="1796">
                  <c:v>35.961111111111109</c:v>
                </c:pt>
                <c:pt idx="1797">
                  <c:v>33.49722222222222</c:v>
                </c:pt>
                <c:pt idx="1798">
                  <c:v>33.852777777777774</c:v>
                </c:pt>
                <c:pt idx="1799">
                  <c:v>35.697222222222223</c:v>
                </c:pt>
                <c:pt idx="1800">
                  <c:v>30.81111111111111</c:v>
                </c:pt>
                <c:pt idx="1801">
                  <c:v>35.544444444444444</c:v>
                </c:pt>
                <c:pt idx="1802">
                  <c:v>35.766666666666666</c:v>
                </c:pt>
                <c:pt idx="1803">
                  <c:v>36.008333333333333</c:v>
                </c:pt>
                <c:pt idx="1804">
                  <c:v>18.538888888888888</c:v>
                </c:pt>
                <c:pt idx="1805">
                  <c:v>31.655555555555555</c:v>
                </c:pt>
                <c:pt idx="1806">
                  <c:v>36.758333333333333</c:v>
                </c:pt>
                <c:pt idx="1807">
                  <c:v>42.93333333333333</c:v>
                </c:pt>
                <c:pt idx="1808">
                  <c:v>28.822222222222223</c:v>
                </c:pt>
                <c:pt idx="1809">
                  <c:v>30.694444444444443</c:v>
                </c:pt>
                <c:pt idx="1810">
                  <c:v>30.663888888888888</c:v>
                </c:pt>
                <c:pt idx="1811">
                  <c:v>41.822222222222223</c:v>
                </c:pt>
                <c:pt idx="1812">
                  <c:v>45.511111111111113</c:v>
                </c:pt>
                <c:pt idx="1813">
                  <c:v>19.961111111111112</c:v>
                </c:pt>
                <c:pt idx="1814">
                  <c:v>32.761111111111113</c:v>
                </c:pt>
                <c:pt idx="1815">
                  <c:v>19.677777777777777</c:v>
                </c:pt>
                <c:pt idx="1816">
                  <c:v>43.638888888888886</c:v>
                </c:pt>
                <c:pt idx="1817">
                  <c:v>32.902777777777779</c:v>
                </c:pt>
                <c:pt idx="1818">
                  <c:v>32.700000000000003</c:v>
                </c:pt>
                <c:pt idx="1819">
                  <c:v>32.841666666666669</c:v>
                </c:pt>
                <c:pt idx="1820">
                  <c:v>26.619444444444444</c:v>
                </c:pt>
                <c:pt idx="1821">
                  <c:v>37.961111111111109</c:v>
                </c:pt>
                <c:pt idx="1822">
                  <c:v>24.941666666666666</c:v>
                </c:pt>
                <c:pt idx="1823">
                  <c:v>22.933333333333334</c:v>
                </c:pt>
                <c:pt idx="1824">
                  <c:v>33.722222222222221</c:v>
                </c:pt>
                <c:pt idx="1825">
                  <c:v>26.452777777777779</c:v>
                </c:pt>
                <c:pt idx="1826">
                  <c:v>32.716666666666669</c:v>
                </c:pt>
                <c:pt idx="1827">
                  <c:v>18.461111111111112</c:v>
                </c:pt>
                <c:pt idx="1828">
                  <c:v>32.55833333333333</c:v>
                </c:pt>
                <c:pt idx="1829">
                  <c:v>34.986111111111114</c:v>
                </c:pt>
                <c:pt idx="1830">
                  <c:v>29.941666666666666</c:v>
                </c:pt>
                <c:pt idx="1831">
                  <c:v>30.819444444444443</c:v>
                </c:pt>
                <c:pt idx="1832">
                  <c:v>34.463888888888889</c:v>
                </c:pt>
                <c:pt idx="1833">
                  <c:v>35.508333333333333</c:v>
                </c:pt>
                <c:pt idx="1834">
                  <c:v>19.683333333333334</c:v>
                </c:pt>
                <c:pt idx="1835">
                  <c:v>42.977777777777774</c:v>
                </c:pt>
                <c:pt idx="1836">
                  <c:v>40.697222222222223</c:v>
                </c:pt>
                <c:pt idx="1837">
                  <c:v>25.652777777777779</c:v>
                </c:pt>
                <c:pt idx="1838">
                  <c:v>34.950000000000003</c:v>
                </c:pt>
                <c:pt idx="1839">
                  <c:v>30.905555555555555</c:v>
                </c:pt>
                <c:pt idx="1840">
                  <c:v>18.888888888888889</c:v>
                </c:pt>
                <c:pt idx="1841">
                  <c:v>23.55</c:v>
                </c:pt>
                <c:pt idx="1842">
                  <c:v>31.927777777777777</c:v>
                </c:pt>
                <c:pt idx="1843">
                  <c:v>32.897222222222226</c:v>
                </c:pt>
                <c:pt idx="1844">
                  <c:v>32.833333333333336</c:v>
                </c:pt>
                <c:pt idx="1845">
                  <c:v>28.944444444444443</c:v>
                </c:pt>
                <c:pt idx="1846">
                  <c:v>31.763888888888889</c:v>
                </c:pt>
                <c:pt idx="1847">
                  <c:v>28.622222222222224</c:v>
                </c:pt>
                <c:pt idx="1848">
                  <c:v>28.666666666666668</c:v>
                </c:pt>
                <c:pt idx="1849">
                  <c:v>29.458333333333332</c:v>
                </c:pt>
                <c:pt idx="1850">
                  <c:v>29.761111111111113</c:v>
                </c:pt>
                <c:pt idx="1851">
                  <c:v>28.441666666666666</c:v>
                </c:pt>
                <c:pt idx="1852">
                  <c:v>30.81388888888889</c:v>
                </c:pt>
                <c:pt idx="1853">
                  <c:v>34.727777777777774</c:v>
                </c:pt>
                <c:pt idx="1854">
                  <c:v>36.902777777777779</c:v>
                </c:pt>
                <c:pt idx="1855">
                  <c:v>36.825000000000003</c:v>
                </c:pt>
                <c:pt idx="1856">
                  <c:v>34.888888888888886</c:v>
                </c:pt>
                <c:pt idx="1857">
                  <c:v>40.94166666666667</c:v>
                </c:pt>
                <c:pt idx="1858">
                  <c:v>25.524999999999999</c:v>
                </c:pt>
                <c:pt idx="1859">
                  <c:v>32.777777777777779</c:v>
                </c:pt>
                <c:pt idx="1860">
                  <c:v>31.736111111111111</c:v>
                </c:pt>
                <c:pt idx="1861">
                  <c:v>28.602777777777778</c:v>
                </c:pt>
                <c:pt idx="1862">
                  <c:v>32.019444444444446</c:v>
                </c:pt>
                <c:pt idx="1863">
                  <c:v>28.616666666666667</c:v>
                </c:pt>
                <c:pt idx="1864">
                  <c:v>28.6</c:v>
                </c:pt>
                <c:pt idx="1865">
                  <c:v>34.469444444444441</c:v>
                </c:pt>
                <c:pt idx="1866">
                  <c:v>22.536111111111111</c:v>
                </c:pt>
                <c:pt idx="1867">
                  <c:v>20</c:v>
                </c:pt>
                <c:pt idx="1868">
                  <c:v>30.972222222222221</c:v>
                </c:pt>
                <c:pt idx="1869">
                  <c:v>39.549999999999997</c:v>
                </c:pt>
                <c:pt idx="1870">
                  <c:v>27.65</c:v>
                </c:pt>
                <c:pt idx="1871">
                  <c:v>40.977777777777774</c:v>
                </c:pt>
                <c:pt idx="1872">
                  <c:v>31.519444444444446</c:v>
                </c:pt>
                <c:pt idx="1873">
                  <c:v>31.597222222222221</c:v>
                </c:pt>
                <c:pt idx="1874">
                  <c:v>30.947222222222223</c:v>
                </c:pt>
                <c:pt idx="1875">
                  <c:v>24.483333333333334</c:v>
                </c:pt>
                <c:pt idx="1876">
                  <c:v>25.755555555555556</c:v>
                </c:pt>
                <c:pt idx="1877">
                  <c:v>27.680555555555557</c:v>
                </c:pt>
                <c:pt idx="1878">
                  <c:v>33.952777777777776</c:v>
                </c:pt>
                <c:pt idx="1879">
                  <c:v>38.727777777777774</c:v>
                </c:pt>
                <c:pt idx="1880">
                  <c:v>24.533333333333335</c:v>
                </c:pt>
                <c:pt idx="1881">
                  <c:v>30.844444444444445</c:v>
                </c:pt>
                <c:pt idx="1882">
                  <c:v>30.944444444444443</c:v>
                </c:pt>
                <c:pt idx="1883">
                  <c:v>30.972222222222221</c:v>
                </c:pt>
                <c:pt idx="1884">
                  <c:v>31.838888888888889</c:v>
                </c:pt>
                <c:pt idx="1885">
                  <c:v>28.797222222222221</c:v>
                </c:pt>
                <c:pt idx="1886">
                  <c:v>32.483333333333334</c:v>
                </c:pt>
                <c:pt idx="1887">
                  <c:v>32.519444444444446</c:v>
                </c:pt>
                <c:pt idx="1888">
                  <c:v>20.638888888888889</c:v>
                </c:pt>
                <c:pt idx="1889">
                  <c:v>39.727777777777774</c:v>
                </c:pt>
                <c:pt idx="1890">
                  <c:v>27.733333333333334</c:v>
                </c:pt>
                <c:pt idx="1891">
                  <c:v>29.819444444444443</c:v>
                </c:pt>
                <c:pt idx="1892">
                  <c:v>34.522222222222226</c:v>
                </c:pt>
                <c:pt idx="1893">
                  <c:v>29.45</c:v>
                </c:pt>
                <c:pt idx="1894">
                  <c:v>39.577777777777776</c:v>
                </c:pt>
                <c:pt idx="1895">
                  <c:v>38.919444444444444</c:v>
                </c:pt>
                <c:pt idx="1896">
                  <c:v>30.658333333333335</c:v>
                </c:pt>
                <c:pt idx="1897">
                  <c:v>22.736111111111111</c:v>
                </c:pt>
                <c:pt idx="1898">
                  <c:v>33.911111111111111</c:v>
                </c:pt>
                <c:pt idx="1899">
                  <c:v>32.602777777777774</c:v>
                </c:pt>
                <c:pt idx="1900">
                  <c:v>32.544444444444444</c:v>
                </c:pt>
                <c:pt idx="1901">
                  <c:v>26.75</c:v>
                </c:pt>
                <c:pt idx="1902">
                  <c:v>26.808333333333334</c:v>
                </c:pt>
                <c:pt idx="1903">
                  <c:v>32.858333333333334</c:v>
                </c:pt>
                <c:pt idx="1904">
                  <c:v>27.908333333333335</c:v>
                </c:pt>
                <c:pt idx="1905">
                  <c:v>23.911111111111111</c:v>
                </c:pt>
                <c:pt idx="1906">
                  <c:v>29.574999999999999</c:v>
                </c:pt>
                <c:pt idx="1907">
                  <c:v>29.691666666666666</c:v>
                </c:pt>
                <c:pt idx="1908">
                  <c:v>34.62222222222222</c:v>
                </c:pt>
                <c:pt idx="1909">
                  <c:v>20.980555555555554</c:v>
                </c:pt>
                <c:pt idx="1910">
                  <c:v>22.911111111111111</c:v>
                </c:pt>
                <c:pt idx="1911">
                  <c:v>37.924999999999997</c:v>
                </c:pt>
                <c:pt idx="1912">
                  <c:v>25.538888888888888</c:v>
                </c:pt>
                <c:pt idx="1913">
                  <c:v>41.780555555555559</c:v>
                </c:pt>
                <c:pt idx="1914">
                  <c:v>29.733333333333334</c:v>
                </c:pt>
                <c:pt idx="1915">
                  <c:v>18.902777777777779</c:v>
                </c:pt>
                <c:pt idx="1916">
                  <c:v>26.625</c:v>
                </c:pt>
                <c:pt idx="1917">
                  <c:v>31.869444444444444</c:v>
                </c:pt>
                <c:pt idx="1918">
                  <c:v>32.955555555555556</c:v>
                </c:pt>
                <c:pt idx="1919">
                  <c:v>21.638888888888889</c:v>
                </c:pt>
                <c:pt idx="1920">
                  <c:v>22.005555555555556</c:v>
                </c:pt>
                <c:pt idx="1921">
                  <c:v>31.802777777777777</c:v>
                </c:pt>
                <c:pt idx="1922">
                  <c:v>28.822222222222223</c:v>
                </c:pt>
                <c:pt idx="1923">
                  <c:v>41.69166666666667</c:v>
                </c:pt>
                <c:pt idx="1924">
                  <c:v>23.955555555555556</c:v>
                </c:pt>
                <c:pt idx="1925">
                  <c:v>34.777777777777779</c:v>
                </c:pt>
                <c:pt idx="1926">
                  <c:v>41.486111111111114</c:v>
                </c:pt>
                <c:pt idx="1927">
                  <c:v>35.62222222222222</c:v>
                </c:pt>
                <c:pt idx="1928">
                  <c:v>28.547222222222221</c:v>
                </c:pt>
                <c:pt idx="1929">
                  <c:v>31.622222222222224</c:v>
                </c:pt>
                <c:pt idx="1930">
                  <c:v>31.786111111111111</c:v>
                </c:pt>
                <c:pt idx="1931">
                  <c:v>31.611111111111111</c:v>
                </c:pt>
                <c:pt idx="1932">
                  <c:v>36.74722222222222</c:v>
                </c:pt>
                <c:pt idx="1933">
                  <c:v>29.961111111111112</c:v>
                </c:pt>
                <c:pt idx="1934">
                  <c:v>28.794444444444444</c:v>
                </c:pt>
                <c:pt idx="1935">
                  <c:v>36.519444444444446</c:v>
                </c:pt>
                <c:pt idx="1936">
                  <c:v>18.591666666666665</c:v>
                </c:pt>
                <c:pt idx="1937">
                  <c:v>33.516666666666666</c:v>
                </c:pt>
                <c:pt idx="1938">
                  <c:v>34.805555555555557</c:v>
                </c:pt>
                <c:pt idx="1939">
                  <c:v>27.630555555555556</c:v>
                </c:pt>
                <c:pt idx="1940">
                  <c:v>41.483333333333334</c:v>
                </c:pt>
                <c:pt idx="1941">
                  <c:v>19.911111111111111</c:v>
                </c:pt>
                <c:pt idx="1942">
                  <c:v>38.922222222222224</c:v>
                </c:pt>
                <c:pt idx="1943">
                  <c:v>30.733333333333334</c:v>
                </c:pt>
                <c:pt idx="1944">
                  <c:v>32.583333333333336</c:v>
                </c:pt>
                <c:pt idx="1945">
                  <c:v>30.558333333333334</c:v>
                </c:pt>
                <c:pt idx="1946">
                  <c:v>37.983333333333334</c:v>
                </c:pt>
                <c:pt idx="1947">
                  <c:v>32.658333333333331</c:v>
                </c:pt>
                <c:pt idx="1948">
                  <c:v>34.594444444444441</c:v>
                </c:pt>
                <c:pt idx="1949">
                  <c:v>23.822222222222223</c:v>
                </c:pt>
                <c:pt idx="1950">
                  <c:v>25.594444444444445</c:v>
                </c:pt>
                <c:pt idx="1951">
                  <c:v>24.005555555555556</c:v>
                </c:pt>
                <c:pt idx="1952">
                  <c:v>36.447222222222223</c:v>
                </c:pt>
                <c:pt idx="1953">
                  <c:v>21.574999999999999</c:v>
                </c:pt>
                <c:pt idx="1954">
                  <c:v>27.791666666666668</c:v>
                </c:pt>
                <c:pt idx="1955">
                  <c:v>34.805555555555557</c:v>
                </c:pt>
                <c:pt idx="1956">
                  <c:v>41.661111111111111</c:v>
                </c:pt>
                <c:pt idx="1957">
                  <c:v>27.977777777777778</c:v>
                </c:pt>
                <c:pt idx="1958">
                  <c:v>27.663888888888888</c:v>
                </c:pt>
                <c:pt idx="1959">
                  <c:v>28.705555555555556</c:v>
                </c:pt>
                <c:pt idx="1960">
                  <c:v>30.461111111111112</c:v>
                </c:pt>
                <c:pt idx="1961">
                  <c:v>34.647222222222226</c:v>
                </c:pt>
                <c:pt idx="1962">
                  <c:v>19.788888888888888</c:v>
                </c:pt>
                <c:pt idx="1963">
                  <c:v>24.727777777777778</c:v>
                </c:pt>
                <c:pt idx="1964">
                  <c:v>23.711111111111112</c:v>
                </c:pt>
                <c:pt idx="1965">
                  <c:v>26.722222222222221</c:v>
                </c:pt>
                <c:pt idx="1966">
                  <c:v>26.719444444444445</c:v>
                </c:pt>
                <c:pt idx="1967">
                  <c:v>18.95</c:v>
                </c:pt>
                <c:pt idx="1968">
                  <c:v>29.655555555555555</c:v>
                </c:pt>
                <c:pt idx="1969">
                  <c:v>19.858333333333334</c:v>
                </c:pt>
                <c:pt idx="1970">
                  <c:v>35.733333333333334</c:v>
                </c:pt>
                <c:pt idx="1971">
                  <c:v>22.966666666666665</c:v>
                </c:pt>
                <c:pt idx="1972">
                  <c:v>36.780555555555559</c:v>
                </c:pt>
                <c:pt idx="1973">
                  <c:v>21.45</c:v>
                </c:pt>
                <c:pt idx="1974">
                  <c:v>26.469444444444445</c:v>
                </c:pt>
                <c:pt idx="1975">
                  <c:v>18.894444444444446</c:v>
                </c:pt>
                <c:pt idx="1976">
                  <c:v>26.613888888888887</c:v>
                </c:pt>
                <c:pt idx="1977">
                  <c:v>26.827777777777779</c:v>
                </c:pt>
                <c:pt idx="1978">
                  <c:v>26.569444444444443</c:v>
                </c:pt>
                <c:pt idx="1979">
                  <c:v>26.483333333333334</c:v>
                </c:pt>
                <c:pt idx="1980">
                  <c:v>29.669444444444444</c:v>
                </c:pt>
                <c:pt idx="1981">
                  <c:v>27.958333333333332</c:v>
                </c:pt>
                <c:pt idx="1982">
                  <c:v>29.611111111111111</c:v>
                </c:pt>
                <c:pt idx="1983">
                  <c:v>31.769444444444446</c:v>
                </c:pt>
                <c:pt idx="1984">
                  <c:v>25.966666666666665</c:v>
                </c:pt>
                <c:pt idx="1985">
                  <c:v>19.555555555555557</c:v>
                </c:pt>
                <c:pt idx="1986">
                  <c:v>19.508333333333333</c:v>
                </c:pt>
                <c:pt idx="1987">
                  <c:v>26.558333333333334</c:v>
                </c:pt>
                <c:pt idx="1988">
                  <c:v>19.930555555555557</c:v>
                </c:pt>
                <c:pt idx="1989">
                  <c:v>21.672222222222221</c:v>
                </c:pt>
                <c:pt idx="1990">
                  <c:v>28.93611111111111</c:v>
                </c:pt>
                <c:pt idx="1991">
                  <c:v>28.516666666666666</c:v>
                </c:pt>
                <c:pt idx="1992">
                  <c:v>31.569444444444443</c:v>
                </c:pt>
                <c:pt idx="1993">
                  <c:v>25.766666666666666</c:v>
                </c:pt>
                <c:pt idx="1994">
                  <c:v>25.85</c:v>
                </c:pt>
                <c:pt idx="1995">
                  <c:v>25.922222222222221</c:v>
                </c:pt>
                <c:pt idx="1996">
                  <c:v>25.461111111111112</c:v>
                </c:pt>
                <c:pt idx="1997">
                  <c:v>25.925000000000001</c:v>
                </c:pt>
                <c:pt idx="1998">
                  <c:v>26.658333333333335</c:v>
                </c:pt>
                <c:pt idx="1999">
                  <c:v>21.766666666666666</c:v>
                </c:pt>
                <c:pt idx="2000">
                  <c:v>22.708333333333332</c:v>
                </c:pt>
                <c:pt idx="2001">
                  <c:v>26.930555555555557</c:v>
                </c:pt>
                <c:pt idx="2002">
                  <c:v>26.816666666666666</c:v>
                </c:pt>
                <c:pt idx="2003">
                  <c:v>28.922222222222221</c:v>
                </c:pt>
                <c:pt idx="2004">
                  <c:v>28.619444444444444</c:v>
                </c:pt>
                <c:pt idx="2005">
                  <c:v>21.774999999999999</c:v>
                </c:pt>
                <c:pt idx="2006">
                  <c:v>29.702777777777779</c:v>
                </c:pt>
                <c:pt idx="2007">
                  <c:v>28.911111111111111</c:v>
                </c:pt>
                <c:pt idx="2008">
                  <c:v>23.952777777777779</c:v>
                </c:pt>
                <c:pt idx="2009">
                  <c:v>35.852777777777774</c:v>
                </c:pt>
                <c:pt idx="2010">
                  <c:v>21.652777777777779</c:v>
                </c:pt>
                <c:pt idx="2011">
                  <c:v>27.744444444444444</c:v>
                </c:pt>
                <c:pt idx="2012">
                  <c:v>33.68611111111111</c:v>
                </c:pt>
                <c:pt idx="2013">
                  <c:v>28.7</c:v>
                </c:pt>
                <c:pt idx="2014">
                  <c:v>20.963888888888889</c:v>
                </c:pt>
                <c:pt idx="2015">
                  <c:v>25.461111111111112</c:v>
                </c:pt>
                <c:pt idx="2016">
                  <c:v>24.830555555555556</c:v>
                </c:pt>
                <c:pt idx="2017">
                  <c:v>24.730555555555554</c:v>
                </c:pt>
                <c:pt idx="2018">
                  <c:v>25.469444444444445</c:v>
                </c:pt>
                <c:pt idx="2019">
                  <c:v>34.694444444444443</c:v>
                </c:pt>
                <c:pt idx="2020">
                  <c:v>20.480555555555554</c:v>
                </c:pt>
                <c:pt idx="2021">
                  <c:v>31.55</c:v>
                </c:pt>
                <c:pt idx="2022">
                  <c:v>35.972222222222221</c:v>
                </c:pt>
                <c:pt idx="2023">
                  <c:v>27.705555555555556</c:v>
                </c:pt>
                <c:pt idx="2024">
                  <c:v>20.68888888888889</c:v>
                </c:pt>
                <c:pt idx="2025">
                  <c:v>26.93888888888889</c:v>
                </c:pt>
                <c:pt idx="2026">
                  <c:v>20.008333333333333</c:v>
                </c:pt>
                <c:pt idx="2027">
                  <c:v>26.986111111111111</c:v>
                </c:pt>
                <c:pt idx="2028">
                  <c:v>26.622222222222224</c:v>
                </c:pt>
                <c:pt idx="2029">
                  <c:v>23.602777777777778</c:v>
                </c:pt>
                <c:pt idx="2030">
                  <c:v>22.9</c:v>
                </c:pt>
                <c:pt idx="2031">
                  <c:v>26.963888888888889</c:v>
                </c:pt>
                <c:pt idx="2032">
                  <c:v>29.822222222222223</c:v>
                </c:pt>
                <c:pt idx="2033">
                  <c:v>29.602777777777778</c:v>
                </c:pt>
                <c:pt idx="2034">
                  <c:v>24.761111111111113</c:v>
                </c:pt>
                <c:pt idx="2035">
                  <c:v>24.975000000000001</c:v>
                </c:pt>
                <c:pt idx="2036">
                  <c:v>24.56388888888889</c:v>
                </c:pt>
                <c:pt idx="2037">
                  <c:v>22.68611111111111</c:v>
                </c:pt>
                <c:pt idx="2038">
                  <c:v>19.708333333333332</c:v>
                </c:pt>
                <c:pt idx="2039">
                  <c:v>18.844444444444445</c:v>
                </c:pt>
                <c:pt idx="2040">
                  <c:v>23.455555555555556</c:v>
                </c:pt>
                <c:pt idx="2041">
                  <c:v>23.774999999999999</c:v>
                </c:pt>
                <c:pt idx="2042">
                  <c:v>18.566666666666666</c:v>
                </c:pt>
                <c:pt idx="2043">
                  <c:v>25.827777777777779</c:v>
                </c:pt>
                <c:pt idx="2044">
                  <c:v>22.658333333333335</c:v>
                </c:pt>
                <c:pt idx="2045">
                  <c:v>22.680555555555557</c:v>
                </c:pt>
                <c:pt idx="2046">
                  <c:v>22.475000000000001</c:v>
                </c:pt>
                <c:pt idx="2047">
                  <c:v>19.513888888888889</c:v>
                </c:pt>
                <c:pt idx="2048">
                  <c:v>25.672222222222221</c:v>
                </c:pt>
                <c:pt idx="2049">
                  <c:v>34.799999999999997</c:v>
                </c:pt>
                <c:pt idx="2050">
                  <c:v>25.605555555555554</c:v>
                </c:pt>
                <c:pt idx="2051">
                  <c:v>19.838888888888889</c:v>
                </c:pt>
                <c:pt idx="2052">
                  <c:v>19.519444444444446</c:v>
                </c:pt>
                <c:pt idx="2053">
                  <c:v>19.547222222222221</c:v>
                </c:pt>
                <c:pt idx="2054">
                  <c:v>19.891666666666666</c:v>
                </c:pt>
                <c:pt idx="2055">
                  <c:v>26.986111111111111</c:v>
                </c:pt>
                <c:pt idx="2056">
                  <c:v>23.991666666666667</c:v>
                </c:pt>
                <c:pt idx="2057">
                  <c:v>28.683333333333334</c:v>
                </c:pt>
                <c:pt idx="2058">
                  <c:v>28.725000000000001</c:v>
                </c:pt>
                <c:pt idx="2059">
                  <c:v>26.841666666666665</c:v>
                </c:pt>
                <c:pt idx="2060">
                  <c:v>22.497222222222224</c:v>
                </c:pt>
                <c:pt idx="2061">
                  <c:v>22.955555555555556</c:v>
                </c:pt>
                <c:pt idx="2062">
                  <c:v>25.783333333333335</c:v>
                </c:pt>
                <c:pt idx="2063">
                  <c:v>21.783333333333335</c:v>
                </c:pt>
                <c:pt idx="2064">
                  <c:v>21.861111111111111</c:v>
                </c:pt>
                <c:pt idx="2065">
                  <c:v>21.647222222222222</c:v>
                </c:pt>
                <c:pt idx="2066">
                  <c:v>20.883333333333333</c:v>
                </c:pt>
                <c:pt idx="2067">
                  <c:v>20.658333333333335</c:v>
                </c:pt>
                <c:pt idx="2068">
                  <c:v>31.558333333333334</c:v>
                </c:pt>
                <c:pt idx="2069">
                  <c:v>32.68611111111111</c:v>
                </c:pt>
                <c:pt idx="2070">
                  <c:v>25.861111111111111</c:v>
                </c:pt>
                <c:pt idx="2071">
                  <c:v>22.786111111111111</c:v>
                </c:pt>
                <c:pt idx="2072">
                  <c:v>25.6</c:v>
                </c:pt>
                <c:pt idx="2073">
                  <c:v>31.841666666666665</c:v>
                </c:pt>
                <c:pt idx="2074">
                  <c:v>18.755555555555556</c:v>
                </c:pt>
                <c:pt idx="2075">
                  <c:v>27.647222222222222</c:v>
                </c:pt>
                <c:pt idx="2076">
                  <c:v>27.913888888888888</c:v>
                </c:pt>
                <c:pt idx="2077">
                  <c:v>27.65</c:v>
                </c:pt>
                <c:pt idx="2078">
                  <c:v>27.588888888888889</c:v>
                </c:pt>
                <c:pt idx="2079">
                  <c:v>24.966666666666665</c:v>
                </c:pt>
                <c:pt idx="2080">
                  <c:v>24.933333333333334</c:v>
                </c:pt>
                <c:pt idx="2081">
                  <c:v>24.808333333333334</c:v>
                </c:pt>
                <c:pt idx="2082">
                  <c:v>20.908333333333335</c:v>
                </c:pt>
                <c:pt idx="2083">
                  <c:v>24.552777777777777</c:v>
                </c:pt>
                <c:pt idx="2084">
                  <c:v>20.858333333333334</c:v>
                </c:pt>
                <c:pt idx="2085">
                  <c:v>23.547222222222221</c:v>
                </c:pt>
                <c:pt idx="2086">
                  <c:v>23.572222222222223</c:v>
                </c:pt>
                <c:pt idx="2087">
                  <c:v>22.013888888888889</c:v>
                </c:pt>
                <c:pt idx="2088">
                  <c:v>23.827777777777779</c:v>
                </c:pt>
                <c:pt idx="2089">
                  <c:v>23.475000000000001</c:v>
                </c:pt>
                <c:pt idx="2090">
                  <c:v>34.488888888888887</c:v>
                </c:pt>
                <c:pt idx="2091">
                  <c:v>20.591666666666665</c:v>
                </c:pt>
                <c:pt idx="2092">
                  <c:v>24.630555555555556</c:v>
                </c:pt>
                <c:pt idx="2093">
                  <c:v>19.555555555555557</c:v>
                </c:pt>
                <c:pt idx="2094">
                  <c:v>26.475000000000001</c:v>
                </c:pt>
                <c:pt idx="2095">
                  <c:v>18.755555555555556</c:v>
                </c:pt>
                <c:pt idx="2096">
                  <c:v>26.527777777777779</c:v>
                </c:pt>
                <c:pt idx="2097">
                  <c:v>33.674999999999997</c:v>
                </c:pt>
                <c:pt idx="2098">
                  <c:v>31.977777777777778</c:v>
                </c:pt>
                <c:pt idx="2099">
                  <c:v>20.572222222222223</c:v>
                </c:pt>
                <c:pt idx="2100">
                  <c:v>20.897222222222222</c:v>
                </c:pt>
                <c:pt idx="2101">
                  <c:v>22.491666666666667</c:v>
                </c:pt>
                <c:pt idx="2102">
                  <c:v>22.93888888888889</c:v>
                </c:pt>
                <c:pt idx="2103">
                  <c:v>19.494444444444444</c:v>
                </c:pt>
                <c:pt idx="2104">
                  <c:v>18.488888888888887</c:v>
                </c:pt>
                <c:pt idx="2105">
                  <c:v>18.702777777777779</c:v>
                </c:pt>
                <c:pt idx="2106">
                  <c:v>18.986111111111111</c:v>
                </c:pt>
                <c:pt idx="2107">
                  <c:v>28.558333333333334</c:v>
                </c:pt>
                <c:pt idx="2108">
                  <c:v>18.863888888888887</c:v>
                </c:pt>
                <c:pt idx="2109">
                  <c:v>18.838888888888889</c:v>
                </c:pt>
                <c:pt idx="2110">
                  <c:v>18.569444444444443</c:v>
                </c:pt>
                <c:pt idx="2111">
                  <c:v>18.611111111111111</c:v>
                </c:pt>
                <c:pt idx="2112">
                  <c:v>18.838888888888889</c:v>
                </c:pt>
                <c:pt idx="2113">
                  <c:v>18.863888888888887</c:v>
                </c:pt>
                <c:pt idx="2114">
                  <c:v>18.738888888888887</c:v>
                </c:pt>
                <c:pt idx="2115">
                  <c:v>18.763888888888889</c:v>
                </c:pt>
                <c:pt idx="2116">
                  <c:v>18.502777777777776</c:v>
                </c:pt>
                <c:pt idx="2117">
                  <c:v>31.477777777777778</c:v>
                </c:pt>
                <c:pt idx="2118">
                  <c:v>28.697222222222223</c:v>
                </c:pt>
                <c:pt idx="2119">
                  <c:v>22.791666666666668</c:v>
                </c:pt>
                <c:pt idx="2120">
                  <c:v>22.494444444444444</c:v>
                </c:pt>
                <c:pt idx="2121">
                  <c:v>22.524999999999999</c:v>
                </c:pt>
                <c:pt idx="2122">
                  <c:v>22.627777777777776</c:v>
                </c:pt>
                <c:pt idx="2123">
                  <c:v>22.447222222222223</c:v>
                </c:pt>
                <c:pt idx="2124">
                  <c:v>18.677777777777777</c:v>
                </c:pt>
                <c:pt idx="2125">
                  <c:v>19.802777777777777</c:v>
                </c:pt>
                <c:pt idx="2126">
                  <c:v>25.763888888888889</c:v>
                </c:pt>
                <c:pt idx="2127">
                  <c:v>19.7</c:v>
                </c:pt>
                <c:pt idx="2128">
                  <c:v>19.769444444444446</c:v>
                </c:pt>
                <c:pt idx="2129">
                  <c:v>19.461111111111112</c:v>
                </c:pt>
                <c:pt idx="2130">
                  <c:v>19.772222222222222</c:v>
                </c:pt>
                <c:pt idx="2131">
                  <c:v>18.594444444444445</c:v>
                </c:pt>
                <c:pt idx="2132">
                  <c:v>19.68888888888889</c:v>
                </c:pt>
                <c:pt idx="2133">
                  <c:v>33.880555555555553</c:v>
                </c:pt>
                <c:pt idx="2134">
                  <c:v>21.527777777777779</c:v>
                </c:pt>
                <c:pt idx="2135">
                  <c:v>21.961111111111112</c:v>
                </c:pt>
                <c:pt idx="2136">
                  <c:v>21.816666666666666</c:v>
                </c:pt>
                <c:pt idx="2137">
                  <c:v>18.988888888888887</c:v>
                </c:pt>
                <c:pt idx="2138">
                  <c:v>22.866666666666667</c:v>
                </c:pt>
                <c:pt idx="2139">
                  <c:v>22.766666666666666</c:v>
                </c:pt>
                <c:pt idx="2140">
                  <c:v>21.844444444444445</c:v>
                </c:pt>
                <c:pt idx="2141">
                  <c:v>21.755555555555556</c:v>
                </c:pt>
                <c:pt idx="2142">
                  <c:v>21.93611111111111</c:v>
                </c:pt>
                <c:pt idx="2143">
                  <c:v>21.816666666666666</c:v>
                </c:pt>
                <c:pt idx="2144">
                  <c:v>24.733333333333334</c:v>
                </c:pt>
                <c:pt idx="2145">
                  <c:v>20.691666666666666</c:v>
                </c:pt>
                <c:pt idx="2146">
                  <c:v>24.441666666666666</c:v>
                </c:pt>
                <c:pt idx="2147">
                  <c:v>20.894444444444446</c:v>
                </c:pt>
                <c:pt idx="2148">
                  <c:v>24.691666666666666</c:v>
                </c:pt>
                <c:pt idx="2149">
                  <c:v>24.675000000000001</c:v>
                </c:pt>
                <c:pt idx="2150">
                  <c:v>24.694444444444443</c:v>
                </c:pt>
                <c:pt idx="2151">
                  <c:v>20.858333333333334</c:v>
                </c:pt>
                <c:pt idx="2152">
                  <c:v>20.752777777777776</c:v>
                </c:pt>
                <c:pt idx="2153">
                  <c:v>21.497222222222224</c:v>
                </c:pt>
                <c:pt idx="2154">
                  <c:v>21.847222222222221</c:v>
                </c:pt>
                <c:pt idx="2155">
                  <c:v>28.672222222222221</c:v>
                </c:pt>
                <c:pt idx="2156">
                  <c:v>21.827777777777779</c:v>
                </c:pt>
                <c:pt idx="2157">
                  <c:v>20.797222222222221</c:v>
                </c:pt>
                <c:pt idx="2158">
                  <c:v>20.774999999999999</c:v>
                </c:pt>
                <c:pt idx="2159">
                  <c:v>20.608333333333334</c:v>
                </c:pt>
                <c:pt idx="2160">
                  <c:v>20.711111111111112</c:v>
                </c:pt>
                <c:pt idx="2161">
                  <c:v>26.933333333333334</c:v>
                </c:pt>
                <c:pt idx="2162">
                  <c:v>18.447222222222223</c:v>
                </c:pt>
                <c:pt idx="2163">
                  <c:v>28.505555555555556</c:v>
                </c:pt>
                <c:pt idx="2164">
                  <c:v>19.883333333333333</c:v>
                </c:pt>
                <c:pt idx="2165">
                  <c:v>23.488888888888887</c:v>
                </c:pt>
                <c:pt idx="2166">
                  <c:v>19.844444444444445</c:v>
                </c:pt>
                <c:pt idx="2167">
                  <c:v>19.824999999999999</c:v>
                </c:pt>
                <c:pt idx="2168">
                  <c:v>23.68611111111111</c:v>
                </c:pt>
                <c:pt idx="2169">
                  <c:v>23.558333333333334</c:v>
                </c:pt>
                <c:pt idx="2170">
                  <c:v>18.802777777777777</c:v>
                </c:pt>
                <c:pt idx="2171">
                  <c:v>23.702777777777779</c:v>
                </c:pt>
                <c:pt idx="2172">
                  <c:v>20.486111111111111</c:v>
                </c:pt>
                <c:pt idx="2173">
                  <c:v>19.552777777777777</c:v>
                </c:pt>
                <c:pt idx="2174">
                  <c:v>24.669444444444444</c:v>
                </c:pt>
                <c:pt idx="2175">
                  <c:v>19.7</c:v>
                </c:pt>
                <c:pt idx="2176">
                  <c:v>19.861111111111111</c:v>
                </c:pt>
                <c:pt idx="2177">
                  <c:v>19.869444444444444</c:v>
                </c:pt>
                <c:pt idx="2178">
                  <c:v>19.566666666666666</c:v>
                </c:pt>
                <c:pt idx="2179">
                  <c:v>19.580555555555556</c:v>
                </c:pt>
                <c:pt idx="2180">
                  <c:v>19.769444444444446</c:v>
                </c:pt>
                <c:pt idx="2181">
                  <c:v>19.547222222222221</c:v>
                </c:pt>
                <c:pt idx="2182">
                  <c:v>18.747222222222224</c:v>
                </c:pt>
                <c:pt idx="2183">
                  <c:v>18.630555555555556</c:v>
                </c:pt>
                <c:pt idx="2184">
                  <c:v>18.741666666666667</c:v>
                </c:pt>
                <c:pt idx="2185">
                  <c:v>18.994444444444444</c:v>
                </c:pt>
                <c:pt idx="2186">
                  <c:v>18.713888888888889</c:v>
                </c:pt>
                <c:pt idx="2187">
                  <c:v>18.719444444444445</c:v>
                </c:pt>
                <c:pt idx="2188">
                  <c:v>18.488888888888887</c:v>
                </c:pt>
                <c:pt idx="2189">
                  <c:v>18.641666666666666</c:v>
                </c:pt>
                <c:pt idx="2190">
                  <c:v>18.505555555555556</c:v>
                </c:pt>
                <c:pt idx="2191">
                  <c:v>18.483333333333334</c:v>
                </c:pt>
                <c:pt idx="2192">
                  <c:v>18.586111111111112</c:v>
                </c:pt>
                <c:pt idx="2193">
                  <c:v>18.494444444444444</c:v>
                </c:pt>
                <c:pt idx="2194">
                  <c:v>18.558333333333334</c:v>
                </c:pt>
                <c:pt idx="2195">
                  <c:v>22.630555555555556</c:v>
                </c:pt>
                <c:pt idx="2196">
                  <c:v>22.994444444444444</c:v>
                </c:pt>
                <c:pt idx="2197">
                  <c:v>22.625</c:v>
                </c:pt>
                <c:pt idx="2198">
                  <c:v>19.43888888888889</c:v>
                </c:pt>
                <c:pt idx="2199">
                  <c:v>19.797222222222221</c:v>
                </c:pt>
                <c:pt idx="2200">
                  <c:v>19.727777777777778</c:v>
                </c:pt>
                <c:pt idx="2201">
                  <c:v>19.43888888888889</c:v>
                </c:pt>
                <c:pt idx="2202">
                  <c:v>18.986111111111111</c:v>
                </c:pt>
                <c:pt idx="2203">
                  <c:v>18.833333333333332</c:v>
                </c:pt>
                <c:pt idx="2204">
                  <c:v>18.486111111111111</c:v>
                </c:pt>
                <c:pt idx="2205">
                  <c:v>19.727777777777778</c:v>
                </c:pt>
                <c:pt idx="2206">
                  <c:v>19.680555555555557</c:v>
                </c:pt>
                <c:pt idx="2207">
                  <c:v>18.913888888888888</c:v>
                </c:pt>
                <c:pt idx="2208">
                  <c:v>18.508333333333333</c:v>
                </c:pt>
                <c:pt idx="2209">
                  <c:v>18.677777777777777</c:v>
                </c:pt>
                <c:pt idx="2210">
                  <c:v>19.891666666666666</c:v>
                </c:pt>
                <c:pt idx="2211">
                  <c:v>19.511111111111113</c:v>
                </c:pt>
                <c:pt idx="2212">
                  <c:v>19.747222222222224</c:v>
                </c:pt>
                <c:pt idx="2213">
                  <c:v>18.869444444444444</c:v>
                </c:pt>
                <c:pt idx="2214">
                  <c:v>18.797222222222221</c:v>
                </c:pt>
                <c:pt idx="2215">
                  <c:v>19.733333333333334</c:v>
                </c:pt>
                <c:pt idx="2216">
                  <c:v>27.841666666666665</c:v>
                </c:pt>
                <c:pt idx="2217">
                  <c:v>18.877777777777776</c:v>
                </c:pt>
                <c:pt idx="2218">
                  <c:v>18.552777777777777</c:v>
                </c:pt>
                <c:pt idx="2219">
                  <c:v>30.711111111111112</c:v>
                </c:pt>
                <c:pt idx="2220">
                  <c:v>21.508333333333333</c:v>
                </c:pt>
                <c:pt idx="2221">
                  <c:v>22.016666666666666</c:v>
                </c:pt>
                <c:pt idx="2222">
                  <c:v>21.919444444444444</c:v>
                </c:pt>
                <c:pt idx="2223">
                  <c:v>21.786111111111111</c:v>
                </c:pt>
                <c:pt idx="2224">
                  <c:v>24.969444444444445</c:v>
                </c:pt>
                <c:pt idx="2225">
                  <c:v>27.669444444444444</c:v>
                </c:pt>
                <c:pt idx="2226">
                  <c:v>25.997222222222224</c:v>
                </c:pt>
                <c:pt idx="2227">
                  <c:v>24.502777777777776</c:v>
                </c:pt>
                <c:pt idx="2228">
                  <c:v>19.966666666666665</c:v>
                </c:pt>
                <c:pt idx="2229">
                  <c:v>25.969444444444445</c:v>
                </c:pt>
                <c:pt idx="2230">
                  <c:v>22.769444444444446</c:v>
                </c:pt>
                <c:pt idx="2231">
                  <c:v>25.508333333333333</c:v>
                </c:pt>
                <c:pt idx="2232">
                  <c:v>21.791666666666668</c:v>
                </c:pt>
                <c:pt idx="2233">
                  <c:v>26.958333333333332</c:v>
                </c:pt>
                <c:pt idx="2234">
                  <c:v>25.613888888888887</c:v>
                </c:pt>
                <c:pt idx="2235">
                  <c:v>24.758333333333333</c:v>
                </c:pt>
                <c:pt idx="2236">
                  <c:v>20.461111111111112</c:v>
                </c:pt>
                <c:pt idx="2237">
                  <c:v>20.566666666666666</c:v>
                </c:pt>
                <c:pt idx="2238">
                  <c:v>23.922222222222221</c:v>
                </c:pt>
                <c:pt idx="2239">
                  <c:v>20.81388888888889</c:v>
                </c:pt>
                <c:pt idx="2240">
                  <c:v>24.513888888888889</c:v>
                </c:pt>
                <c:pt idx="2241">
                  <c:v>25.586111111111112</c:v>
                </c:pt>
                <c:pt idx="2242">
                  <c:v>27.855555555555554</c:v>
                </c:pt>
                <c:pt idx="2243">
                  <c:v>24.905555555555555</c:v>
                </c:pt>
                <c:pt idx="2244">
                  <c:v>23.65</c:v>
                </c:pt>
                <c:pt idx="2245">
                  <c:v>20.652777777777779</c:v>
                </c:pt>
                <c:pt idx="2246">
                  <c:v>23.516666666666666</c:v>
                </c:pt>
                <c:pt idx="2247">
                  <c:v>20.494444444444444</c:v>
                </c:pt>
                <c:pt idx="2248">
                  <c:v>21.524999999999999</c:v>
                </c:pt>
                <c:pt idx="2249">
                  <c:v>25.011111111111113</c:v>
                </c:pt>
                <c:pt idx="2250">
                  <c:v>22.95</c:v>
                </c:pt>
                <c:pt idx="2251">
                  <c:v>18.861111111111111</c:v>
                </c:pt>
                <c:pt idx="2252">
                  <c:v>18.68888888888889</c:v>
                </c:pt>
                <c:pt idx="2253">
                  <c:v>25.616666666666667</c:v>
                </c:pt>
                <c:pt idx="2254">
                  <c:v>20.511111111111113</c:v>
                </c:pt>
                <c:pt idx="2255">
                  <c:v>19.547222222222221</c:v>
                </c:pt>
                <c:pt idx="2256">
                  <c:v>19.81388888888889</c:v>
                </c:pt>
                <c:pt idx="2257">
                  <c:v>19.605555555555554</c:v>
                </c:pt>
                <c:pt idx="2258">
                  <c:v>19.652777777777779</c:v>
                </c:pt>
                <c:pt idx="2259">
                  <c:v>19.494444444444444</c:v>
                </c:pt>
                <c:pt idx="2260">
                  <c:v>25.594444444444445</c:v>
                </c:pt>
                <c:pt idx="2261">
                  <c:v>19.730555555555554</c:v>
                </c:pt>
                <c:pt idx="2262">
                  <c:v>19.75</c:v>
                </c:pt>
                <c:pt idx="2263">
                  <c:v>19.730555555555554</c:v>
                </c:pt>
                <c:pt idx="2264">
                  <c:v>19.850000000000001</c:v>
                </c:pt>
                <c:pt idx="2265">
                  <c:v>20.93611111111111</c:v>
                </c:pt>
                <c:pt idx="2266">
                  <c:v>24.658333333333335</c:v>
                </c:pt>
                <c:pt idx="2267">
                  <c:v>20.488888888888887</c:v>
                </c:pt>
                <c:pt idx="2268">
                  <c:v>24.902777777777779</c:v>
                </c:pt>
                <c:pt idx="2269">
                  <c:v>18.644444444444446</c:v>
                </c:pt>
                <c:pt idx="2270">
                  <c:v>18.913888888888888</c:v>
                </c:pt>
                <c:pt idx="2271">
                  <c:v>26.594444444444445</c:v>
                </c:pt>
                <c:pt idx="2272">
                  <c:v>19.016666666666666</c:v>
                </c:pt>
                <c:pt idx="2273">
                  <c:v>30.672222222222221</c:v>
                </c:pt>
                <c:pt idx="2274">
                  <c:v>23.944444444444443</c:v>
                </c:pt>
                <c:pt idx="2275">
                  <c:v>20.783333333333335</c:v>
                </c:pt>
                <c:pt idx="2276">
                  <c:v>25.944444444444443</c:v>
                </c:pt>
                <c:pt idx="2277">
                  <c:v>26.824999999999999</c:v>
                </c:pt>
                <c:pt idx="2278">
                  <c:v>21.572222222222223</c:v>
                </c:pt>
                <c:pt idx="2279">
                  <c:v>20.991666666666667</c:v>
                </c:pt>
                <c:pt idx="2280">
                  <c:v>18.574999999999999</c:v>
                </c:pt>
                <c:pt idx="2281">
                  <c:v>28.866666666666667</c:v>
                </c:pt>
                <c:pt idx="2282">
                  <c:v>18.888888888888889</c:v>
                </c:pt>
                <c:pt idx="2283">
                  <c:v>19.988888888888887</c:v>
                </c:pt>
                <c:pt idx="2284">
                  <c:v>18.994444444444444</c:v>
                </c:pt>
                <c:pt idx="2285">
                  <c:v>20.68611111111111</c:v>
                </c:pt>
                <c:pt idx="2286">
                  <c:v>18.738888888888887</c:v>
                </c:pt>
                <c:pt idx="2287">
                  <c:v>21.619444444444444</c:v>
                </c:pt>
                <c:pt idx="2288">
                  <c:v>18.530555555555555</c:v>
                </c:pt>
                <c:pt idx="2289">
                  <c:v>18.647222222222222</c:v>
                </c:pt>
                <c:pt idx="2290">
                  <c:v>20.824999999999999</c:v>
                </c:pt>
                <c:pt idx="2291">
                  <c:v>18.527777777777779</c:v>
                </c:pt>
                <c:pt idx="2292">
                  <c:v>18.991666666666667</c:v>
                </c:pt>
                <c:pt idx="2293">
                  <c:v>18.672222222222221</c:v>
                </c:pt>
                <c:pt idx="2294">
                  <c:v>20.886111111111113</c:v>
                </c:pt>
                <c:pt idx="2295">
                  <c:v>18.983333333333334</c:v>
                </c:pt>
                <c:pt idx="2296">
                  <c:v>18.572222222222223</c:v>
                </c:pt>
                <c:pt idx="2297">
                  <c:v>20.819444444444443</c:v>
                </c:pt>
                <c:pt idx="2298">
                  <c:v>24.45</c:v>
                </c:pt>
                <c:pt idx="2299">
                  <c:v>25.819444444444443</c:v>
                </c:pt>
                <c:pt idx="2300">
                  <c:v>18.788888888888888</c:v>
                </c:pt>
                <c:pt idx="2301">
                  <c:v>29.694444444444443</c:v>
                </c:pt>
                <c:pt idx="2302">
                  <c:v>28.019444444444446</c:v>
                </c:pt>
                <c:pt idx="2303">
                  <c:v>20.93611111111111</c:v>
                </c:pt>
                <c:pt idx="2304">
                  <c:v>20.883333333333333</c:v>
                </c:pt>
                <c:pt idx="2305">
                  <c:v>28.558333333333334</c:v>
                </c:pt>
                <c:pt idx="2306">
                  <c:v>27.675000000000001</c:v>
                </c:pt>
                <c:pt idx="2307">
                  <c:v>23.841666666666665</c:v>
                </c:pt>
                <c:pt idx="2308">
                  <c:v>22.663888888888888</c:v>
                </c:pt>
                <c:pt idx="2309">
                  <c:v>28.544444444444444</c:v>
                </c:pt>
                <c:pt idx="2310">
                  <c:v>21.802777777777777</c:v>
                </c:pt>
                <c:pt idx="2311">
                  <c:v>27.611111111111111</c:v>
                </c:pt>
                <c:pt idx="2312">
                  <c:v>28.605555555555554</c:v>
                </c:pt>
                <c:pt idx="2313">
                  <c:v>29.530555555555555</c:v>
                </c:pt>
                <c:pt idx="2314">
                  <c:v>22.555555555555557</c:v>
                </c:pt>
                <c:pt idx="2315">
                  <c:v>18.669444444444444</c:v>
                </c:pt>
                <c:pt idx="2316">
                  <c:v>27.502777777777776</c:v>
                </c:pt>
                <c:pt idx="2317">
                  <c:v>26.722222222222221</c:v>
                </c:pt>
                <c:pt idx="2318">
                  <c:v>29.944444444444443</c:v>
                </c:pt>
                <c:pt idx="2319">
                  <c:v>26.627777777777776</c:v>
                </c:pt>
                <c:pt idx="2320">
                  <c:v>29.830555555555556</c:v>
                </c:pt>
                <c:pt idx="2321">
                  <c:v>20.719444444444445</c:v>
                </c:pt>
                <c:pt idx="2322">
                  <c:v>23.483333333333334</c:v>
                </c:pt>
                <c:pt idx="2323">
                  <c:v>23.45</c:v>
                </c:pt>
                <c:pt idx="2324">
                  <c:v>21.738888888888887</c:v>
                </c:pt>
                <c:pt idx="2325">
                  <c:v>25.580555555555556</c:v>
                </c:pt>
                <c:pt idx="2326">
                  <c:v>20.524999999999999</c:v>
                </c:pt>
                <c:pt idx="2327">
                  <c:v>27.927777777777777</c:v>
                </c:pt>
                <c:pt idx="2328">
                  <c:v>30.019444444444446</c:v>
                </c:pt>
                <c:pt idx="2329">
                  <c:v>21.55</c:v>
                </c:pt>
                <c:pt idx="2330">
                  <c:v>24.863888888888887</c:v>
                </c:pt>
                <c:pt idx="2331">
                  <c:v>30.736111111111111</c:v>
                </c:pt>
                <c:pt idx="2332">
                  <c:v>29.93888888888889</c:v>
                </c:pt>
                <c:pt idx="2333">
                  <c:v>30.522222222222222</c:v>
                </c:pt>
                <c:pt idx="2334">
                  <c:v>30.913888888888888</c:v>
                </c:pt>
              </c:numCache>
            </c:numRef>
          </c:yVal>
          <c:smooth val="0"/>
          <c:extLst>
            <c:ext xmlns:c16="http://schemas.microsoft.com/office/drawing/2014/chart" uri="{C3380CC4-5D6E-409C-BE32-E72D297353CC}">
              <c16:uniqueId val="{00000001-6F99-4639-BD5D-8662CBDEAD52}"/>
            </c:ext>
          </c:extLst>
        </c:ser>
        <c:dLbls>
          <c:showLegendKey val="0"/>
          <c:showVal val="0"/>
          <c:showCatName val="0"/>
          <c:showSerName val="0"/>
          <c:showPercent val="0"/>
          <c:showBubbleSize val="0"/>
        </c:dLbls>
        <c:axId val="1209852607"/>
        <c:axId val="2090896303"/>
      </c:scatterChart>
      <c:valAx>
        <c:axId val="1209852607"/>
        <c:scaling>
          <c:orientation val="minMax"/>
        </c:scaling>
        <c:delete val="0"/>
        <c:axPos val="b"/>
        <c:title>
          <c:tx>
            <c:rich>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r>
                  <a:rPr lang="en-IN" sz="1200">
                    <a:ln>
                      <a:solidFill>
                        <a:schemeClr val="tx1"/>
                      </a:solidFill>
                    </a:ln>
                    <a:solidFill>
                      <a:schemeClr val="tx1"/>
                    </a:solidFill>
                  </a:rPr>
                  <a:t>Number</a:t>
                </a:r>
                <a:r>
                  <a:rPr lang="en-IN" sz="1200" baseline="0">
                    <a:ln>
                      <a:solidFill>
                        <a:schemeClr val="tx1"/>
                      </a:solidFill>
                    </a:ln>
                    <a:solidFill>
                      <a:schemeClr val="tx1"/>
                    </a:solidFill>
                  </a:rPr>
                  <a:t> of Major Surgeries</a:t>
                </a:r>
                <a:endParaRPr lang="en-IN" sz="1200">
                  <a:ln>
                    <a:solidFill>
                      <a:schemeClr val="tx1"/>
                    </a:solidFill>
                  </a:ln>
                  <a:solidFill>
                    <a:schemeClr val="tx1"/>
                  </a:solidFill>
                </a:endParaRPr>
              </a:p>
            </c:rich>
          </c:tx>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2090896303"/>
        <c:crosses val="autoZero"/>
        <c:crossBetween val="midCat"/>
      </c:valAx>
      <c:valAx>
        <c:axId val="2090896303"/>
        <c:scaling>
          <c:orientation val="minMax"/>
        </c:scaling>
        <c:delete val="0"/>
        <c:axPos val="l"/>
        <c:majorGridlines>
          <c:spPr>
            <a:ln w="6350" cap="flat" cmpd="sng" algn="ctr">
              <a:solidFill>
                <a:schemeClr val="accent6"/>
              </a:solidFill>
              <a:prstDash val="solid"/>
              <a:miter lim="800000"/>
            </a:ln>
            <a:effectLst/>
          </c:spPr>
        </c:majorGridlines>
        <c:title>
          <c:tx>
            <c:rich>
              <a:bodyPr rot="-54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r>
                  <a:rPr lang="en-US" sz="1100">
                    <a:ln>
                      <a:solidFill>
                        <a:schemeClr val="tx1"/>
                      </a:solidFill>
                    </a:ln>
                    <a:solidFill>
                      <a:schemeClr val="tx1"/>
                    </a:solidFill>
                  </a:rPr>
                  <a:t>Age</a:t>
                </a:r>
              </a:p>
            </c:rich>
          </c:tx>
          <c:overlay val="0"/>
          <c:spPr>
            <a:noFill/>
            <a:ln>
              <a:noFill/>
            </a:ln>
            <a:effectLst/>
          </c:spPr>
          <c:txPr>
            <a:bodyPr rot="-54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209852607"/>
        <c:crosses val="autoZero"/>
        <c:crossBetween val="midCat"/>
      </c:valA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glow rad="139700">
            <a:schemeClr val="accent6">
              <a:satMod val="175000"/>
              <a:alpha val="40000"/>
            </a:schemeClr>
          </a:glow>
          <a:innerShdw blurRad="114300">
            <a:prstClr val="black"/>
          </a:innerShdw>
          <a:softEdge rad="31750"/>
        </a:effectLst>
        <a:scene3d>
          <a:camera prst="orthographicFront"/>
          <a:lightRig rig="threePt" dir="t"/>
        </a:scene3d>
        <a:sp3d>
          <a:bevelT prst="angle"/>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solidFill>
      <a:round/>
    </a:ln>
    <a:effectLst>
      <a:glow rad="1397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[healthcare.xlsx]Pivot sheet 1!PivotTable1</c:name>
    <c:fmtId val="28"/>
  </c:pivotSource>
  <c:chart>
    <c:title>
      <c:tx>
        <c:rich>
          <a:bodyPr rot="0" spcFirstLastPara="1" vertOverflow="ellipsis" vert="horz" wrap="square" anchor="ctr" anchorCtr="1"/>
          <a:lstStyle/>
          <a:p>
            <a:pPr>
              <a:defRPr sz="1500" b="1" i="0" u="none" strike="noStrike" kern="1200" cap="all" spc="100" normalizeH="0" baseline="0">
                <a:ln w="0">
                  <a:solidFill>
                    <a:sysClr val="windowText" lastClr="000000"/>
                  </a:solidFill>
                </a:ln>
                <a:solidFill>
                  <a:schemeClr val="lt1"/>
                </a:solidFill>
                <a:effectLst>
                  <a:glow rad="63500">
                    <a:schemeClr val="accent1">
                      <a:satMod val="175000"/>
                      <a:alpha val="40000"/>
                    </a:schemeClr>
                  </a:glow>
                  <a:outerShdw blurRad="50800" dist="38100" dir="18900000" algn="bl" rotWithShape="0">
                    <a:prstClr val="black">
                      <a:alpha val="40000"/>
                    </a:prstClr>
                  </a:outerShdw>
                </a:effectLst>
                <a:latin typeface="+mn-lt"/>
                <a:ea typeface="+mn-ea"/>
                <a:cs typeface="+mn-cs"/>
              </a:defRPr>
            </a:pPr>
            <a:r>
              <a:rPr lang="en-US" b="0" cap="none" spc="0" baseline="0">
                <a:ln w="0">
                  <a:solidFill>
                    <a:sysClr val="windowText" lastClr="000000"/>
                  </a:solidFill>
                </a:ln>
                <a:solidFill>
                  <a:schemeClr val="tx1"/>
                </a:solidFill>
                <a:effectLst>
                  <a:glow rad="63500">
                    <a:schemeClr val="accent1">
                      <a:satMod val="175000"/>
                      <a:alpha val="40000"/>
                    </a:schemeClr>
                  </a:glow>
                  <a:outerShdw blurRad="50800" dist="38100" dir="18900000" algn="bl" rotWithShape="0">
                    <a:prstClr val="black">
                      <a:alpha val="40000"/>
                    </a:prstClr>
                  </a:outerShdw>
                </a:effectLst>
              </a:rPr>
              <a:t> </a:t>
            </a:r>
            <a:r>
              <a:rPr lang="en-US" b="0" cap="none" spc="0">
                <a:ln w="0">
                  <a:solidFill>
                    <a:sysClr val="windowText" lastClr="000000"/>
                  </a:solidFill>
                </a:ln>
                <a:solidFill>
                  <a:schemeClr val="tx1"/>
                </a:solidFill>
                <a:effectLst>
                  <a:glow rad="63500">
                    <a:schemeClr val="accent1">
                      <a:satMod val="175000"/>
                      <a:alpha val="40000"/>
                    </a:schemeClr>
                  </a:glow>
                  <a:outerShdw blurRad="50800" dist="38100" dir="18900000" algn="bl" rotWithShape="0">
                    <a:prstClr val="black">
                      <a:alpha val="40000"/>
                    </a:prstClr>
                  </a:outerShdw>
                </a:effectLst>
              </a:rPr>
              <a:t>Smokers</a:t>
            </a:r>
            <a:r>
              <a:rPr lang="en-US" b="0" cap="none" spc="0" baseline="0">
                <a:ln w="0">
                  <a:solidFill>
                    <a:sysClr val="windowText" lastClr="000000"/>
                  </a:solidFill>
                </a:ln>
                <a:solidFill>
                  <a:schemeClr val="tx1"/>
                </a:solidFill>
                <a:effectLst>
                  <a:glow rad="63500">
                    <a:schemeClr val="accent1">
                      <a:satMod val="175000"/>
                      <a:alpha val="40000"/>
                    </a:schemeClr>
                  </a:glow>
                  <a:outerShdw blurRad="50800" dist="38100" dir="18900000" algn="bl" rotWithShape="0">
                    <a:prstClr val="black">
                      <a:alpha val="40000"/>
                    </a:prstClr>
                  </a:outerShdw>
                </a:effectLst>
              </a:rPr>
              <a:t> VS</a:t>
            </a:r>
            <a:r>
              <a:rPr lang="en-US" b="0" cap="none" spc="0">
                <a:ln w="0">
                  <a:solidFill>
                    <a:sysClr val="windowText" lastClr="000000"/>
                  </a:solidFill>
                </a:ln>
                <a:solidFill>
                  <a:schemeClr val="tx1"/>
                </a:solidFill>
                <a:effectLst>
                  <a:glow rad="63500">
                    <a:schemeClr val="accent1">
                      <a:satMod val="175000"/>
                      <a:alpha val="40000"/>
                    </a:schemeClr>
                  </a:glow>
                  <a:outerShdw blurRad="50800" dist="38100" dir="18900000" algn="bl" rotWithShape="0">
                    <a:prstClr val="black">
                      <a:alpha val="40000"/>
                    </a:prstClr>
                  </a:outerShdw>
                </a:effectLst>
              </a:rPr>
              <a:t> Cancer History</a:t>
            </a:r>
          </a:p>
        </c:rich>
      </c:tx>
      <c:layout>
        <c:manualLayout>
          <c:xMode val="edge"/>
          <c:yMode val="edge"/>
          <c:x val="0.26117261819614163"/>
          <c:y val="7.079270861502381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ln w="0">
                <a:solidFill>
                  <a:sysClr val="windowText" lastClr="000000"/>
                </a:solidFill>
              </a:ln>
              <a:solidFill>
                <a:schemeClr val="lt1"/>
              </a:solidFill>
              <a:effectLst>
                <a:glow rad="63500">
                  <a:schemeClr val="accent1">
                    <a:satMod val="175000"/>
                    <a:alpha val="40000"/>
                  </a:schemeClr>
                </a:glow>
                <a:outerShdw blurRad="50800" dist="38100" dir="18900000" algn="bl" rotWithShape="0">
                  <a:prstClr val="black">
                    <a:alpha val="40000"/>
                  </a:prstClr>
                </a:outerShdw>
              </a:effectLst>
              <a:latin typeface="+mn-lt"/>
              <a:ea typeface="+mn-ea"/>
              <a:cs typeface="+mn-cs"/>
            </a:defRPr>
          </a:pPr>
          <a:endParaRPr lang="en-US"/>
        </a:p>
      </c:txPr>
    </c:title>
    <c:autoTitleDeleted val="0"/>
    <c:pivotFmts>
      <c:pivotFmt>
        <c:idx val="0"/>
        <c:spPr>
          <a:solidFill>
            <a:schemeClr val="lt1"/>
          </a:solidFill>
          <a:ln w="12700" cap="flat" cmpd="sng" algn="ctr">
            <a:solidFill>
              <a:schemeClr val="accent2"/>
            </a:solidFill>
            <a:prstDash val="solid"/>
            <a:miter lim="800000"/>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dLbl>
          <c:idx val="0"/>
          <c:layout>
            <c:manualLayout>
              <c:x val="0.1400807004933512"/>
              <c:y val="8.659687621014573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783578919854935"/>
                  <c:h val="0.10582832064024782"/>
                </c:manualLayout>
              </c15:layout>
            </c:ext>
          </c:extLst>
        </c:dLbl>
      </c:pivotFmt>
      <c:pivotFmt>
        <c:idx val="2"/>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dLbl>
          <c:idx val="0"/>
          <c:layout>
            <c:manualLayout>
              <c:x val="-0.26064070310713239"/>
              <c:y val="-4.92216341809732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88166105792791"/>
                  <c:h val="0.14263792435781592"/>
                </c:manualLayout>
              </c15:layout>
            </c:ext>
          </c:extLst>
        </c:dLbl>
      </c:pivotFmt>
      <c:pivotFmt>
        <c:idx val="3"/>
        <c:spPr>
          <a:solidFill>
            <a:schemeClr val="lt1"/>
          </a:solidFill>
          <a:ln w="12700" cap="flat" cmpd="sng" algn="ctr">
            <a:solidFill>
              <a:schemeClr val="accent2"/>
            </a:solidFill>
            <a:prstDash val="solid"/>
            <a:miter lim="800000"/>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dLbl>
          <c:idx val="0"/>
          <c:layout>
            <c:manualLayout>
              <c:x val="-0.26064070310713239"/>
              <c:y val="-4.92216341809732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88166105792791"/>
                  <c:h val="0.14263792435781592"/>
                </c:manualLayout>
              </c15:layout>
            </c:ext>
          </c:extLst>
        </c:dLbl>
      </c:pivotFmt>
      <c:pivotFmt>
        <c:idx val="5"/>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dLbl>
          <c:idx val="0"/>
          <c:layout>
            <c:manualLayout>
              <c:x val="0.1400807004933512"/>
              <c:y val="8.659687621014573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783578919854935"/>
                  <c:h val="0.10582832064024782"/>
                </c:manualLayout>
              </c15:layout>
            </c:ext>
          </c:extLst>
        </c:dLbl>
      </c:pivotFmt>
      <c:pivotFmt>
        <c:idx val="6"/>
        <c:spPr>
          <a:solidFill>
            <a:schemeClr val="lt1"/>
          </a:solidFill>
          <a:ln w="12700" cap="flat" cmpd="sng" algn="ctr">
            <a:solidFill>
              <a:schemeClr val="accent2"/>
            </a:solidFill>
            <a:prstDash val="solid"/>
            <a:miter lim="800000"/>
          </a:ln>
          <a:effectLst>
            <a:innerShdw blurRad="114300">
              <a:prstClr val="black"/>
            </a:innerShdw>
          </a:effectLst>
        </c:spPr>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dLbl>
          <c:idx val="0"/>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fld id="{22EDD533-61AF-45D1-8C0E-F64095EBE08E}" type="CATEGORYNAME">
                  <a:rPr lang="en-US" sz="1200" b="0" cap="none" spc="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t>
</a:t>
                </a:r>
                <a:fld id="{ED07D544-1E20-4BED-82D7-D10E775C2CB8}" type="PERCENTAGE">
                  <a:rPr lang="en-US" sz="1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endParaRPr>
              </a:p>
            </c:rich>
          </c:tx>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23209345925401"/>
                  <c:h val="0.22136054006124301"/>
                </c:manualLayout>
              </c15:layout>
              <c15:dlblFieldTable/>
              <c15:showDataLabelsRange val="0"/>
            </c:ext>
          </c:extLst>
        </c:dLbl>
      </c:pivotFmt>
      <c:pivotFmt>
        <c:idx val="8"/>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dLbl>
          <c:idx val="0"/>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fld id="{4A6198CD-B66F-440C-9795-FF989B2F60A6}" type="CATEGORYNAME">
                  <a:rPr lang="en-US" sz="1200" b="0" cap="none" spc="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[CATEGORY NAME]</a:t>
                </a:fld>
                <a:r>
                  <a:rPr lang="en-US" sz="12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t>
</a:t>
                </a:r>
                <a:fld id="{07C82737-D60E-48E5-B9C6-CD8329944305}" type="PERCENTAGE">
                  <a:rPr lang="en-US" sz="12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[PERCENTAGE]</a:t>
                </a:fld>
                <a:endParaRPr lang="en-US" sz="12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endParaRPr>
              </a:p>
            </c:rich>
          </c:tx>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07436211362127"/>
                  <c:h val="0.20699078940470386"/>
                </c:manualLayout>
              </c15:layout>
              <c15:dlblFieldTable/>
              <c15:showDataLabelsRange val="0"/>
            </c:ext>
          </c:extLst>
        </c:dLbl>
      </c:pivotFmt>
    </c:pivotFmts>
    <c:plotArea>
      <c:layout>
        <c:manualLayout>
          <c:layoutTarget val="inner"/>
          <c:xMode val="edge"/>
          <c:yMode val="edge"/>
          <c:x val="0.21476269778258886"/>
          <c:y val="0.2111851725294118"/>
          <c:w val="0.39999516341310559"/>
          <c:h val="0.73612574172994449"/>
        </c:manualLayout>
      </c:layout>
      <c:pieChart>
        <c:varyColors val="1"/>
        <c:ser>
          <c:idx val="0"/>
          <c:order val="0"/>
          <c:tx>
            <c:strRef>
              <c:f>'Pivot sheet 1'!$B$3</c:f>
              <c:strCache>
                <c:ptCount val="1"/>
                <c:pt idx="0">
                  <c:v>Total</c:v>
                </c:pt>
              </c:strCache>
            </c:strRef>
          </c:tx>
          <c:spPr>
            <a:solidFill>
              <a:schemeClr val="lt1"/>
            </a:solidFill>
            <a:ln w="12700" cap="flat" cmpd="sng" algn="ctr">
              <a:solidFill>
                <a:schemeClr val="accent2"/>
              </a:solidFill>
              <a:prstDash val="solid"/>
              <a:miter lim="800000"/>
            </a:ln>
            <a:effectLst>
              <a:innerShdw blurRad="114300">
                <a:prstClr val="black"/>
              </a:innerShdw>
            </a:effectLst>
          </c:spPr>
          <c:dPt>
            <c:idx val="0"/>
            <c:bubble3D val="0"/>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extLst>
              <c:ext xmlns:c16="http://schemas.microsoft.com/office/drawing/2014/chart" uri="{C3380CC4-5D6E-409C-BE32-E72D297353CC}">
                <c16:uniqueId val="{00000001-F4D7-4F6B-AACD-D74964513AC3}"/>
              </c:ext>
            </c:extLst>
          </c:dPt>
          <c:dPt>
            <c:idx val="1"/>
            <c:bubble3D val="0"/>
            <c:spPr>
              <a:solidFill>
                <a:schemeClr val="lt1"/>
              </a:solidFill>
              <a:ln w="12700" cap="flat" cmpd="sng" algn="ctr">
                <a:solidFill>
                  <a:srgbClr val="7030A0"/>
                </a:solidFill>
                <a:prstDash val="solid"/>
                <a:miter lim="800000"/>
              </a:ln>
              <a:effectLst>
                <a:glow rad="228600">
                  <a:schemeClr val="accent5">
                    <a:satMod val="175000"/>
                    <a:alpha val="40000"/>
                  </a:schemeClr>
                </a:glow>
                <a:innerShdw blurRad="114300">
                  <a:prstClr val="black"/>
                </a:innerShdw>
              </a:effectLst>
            </c:spPr>
            <c:extLst>
              <c:ext xmlns:c16="http://schemas.microsoft.com/office/drawing/2014/chart" uri="{C3380CC4-5D6E-409C-BE32-E72D297353CC}">
                <c16:uniqueId val="{00000003-F4D7-4F6B-AACD-D74964513AC3}"/>
              </c:ext>
            </c:extLst>
          </c:dPt>
          <c:dLbls>
            <c:dLbl>
              <c:idx val="0"/>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fld id="{22EDD533-61AF-45D1-8C0E-F64095EBE08E}" type="CATEGORYNAME">
                      <a:rPr lang="en-US" sz="1200" b="0" cap="none" spc="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t>
</a:t>
                    </a:r>
                    <a:fld id="{ED07D544-1E20-4BED-82D7-D10E775C2CB8}" type="PERCENTAGE">
                      <a:rPr lang="en-US" sz="1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endParaRPr>
                  </a:p>
                </c:rich>
              </c:tx>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23209345925401"/>
                      <c:h val="0.22136054006124301"/>
                    </c:manualLayout>
                  </c15:layout>
                  <c15:dlblFieldTable/>
                  <c15:showDataLabelsRange val="0"/>
                </c:ext>
                <c:ext xmlns:c16="http://schemas.microsoft.com/office/drawing/2014/chart" uri="{C3380CC4-5D6E-409C-BE32-E72D297353CC}">
                  <c16:uniqueId val="{00000001-F4D7-4F6B-AACD-D74964513AC3}"/>
                </c:ext>
              </c:extLst>
            </c:dLbl>
            <c:dLbl>
              <c:idx val="1"/>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fld id="{4A6198CD-B66F-440C-9795-FF989B2F60A6}" type="CATEGORYNAME">
                      <a:rPr lang="en-US" sz="1200" b="0" cap="none" spc="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[CATEGORY NAME]</a:t>
                    </a:fld>
                    <a:r>
                      <a:rPr lang="en-US" sz="12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t>
</a:t>
                    </a:r>
                    <a:fld id="{07C82737-D60E-48E5-B9C6-CD8329944305}" type="PERCENTAGE">
                      <a:rPr lang="en-US" sz="12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pPr>
                        <a:defRPr/>
                      </a:pPr>
                      <a:t>[PERCENTAGE]</a:t>
                    </a:fld>
                    <a:endParaRPr lang="en-US" sz="12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endParaRPr>
                  </a:p>
                </c:rich>
              </c:tx>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07436211362127"/>
                      <c:h val="0.20699078940470386"/>
                    </c:manualLayout>
                  </c15:layout>
                  <c15:dlblFieldTable/>
                  <c15:showDataLabelsRange val="0"/>
                </c:ext>
                <c:ext xmlns:c16="http://schemas.microsoft.com/office/drawing/2014/chart" uri="{C3380CC4-5D6E-409C-BE32-E72D297353CC}">
                  <c16:uniqueId val="{00000003-F4D7-4F6B-AACD-D74964513AC3}"/>
                </c:ext>
              </c:extLst>
            </c:dLbl>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sheet 1'!$A$4:$A$6</c:f>
              <c:strCache>
                <c:ptCount val="2"/>
                <c:pt idx="0">
                  <c:v>No</c:v>
                </c:pt>
                <c:pt idx="1">
                  <c:v>Yes</c:v>
                </c:pt>
              </c:strCache>
            </c:strRef>
          </c:cat>
          <c:val>
            <c:numRef>
              <c:f>'Pivot sheet 1'!$B$4:$B$6</c:f>
              <c:numCache>
                <c:formatCode>General</c:formatCode>
                <c:ptCount val="2"/>
                <c:pt idx="0">
                  <c:v>1944</c:v>
                </c:pt>
                <c:pt idx="1">
                  <c:v>391</c:v>
                </c:pt>
              </c:numCache>
            </c:numRef>
          </c:val>
          <c:extLst>
            <c:ext xmlns:c16="http://schemas.microsoft.com/office/drawing/2014/chart" uri="{C3380CC4-5D6E-409C-BE32-E72D297353CC}">
              <c16:uniqueId val="{00000004-F4D7-4F6B-AACD-D74964513AC3}"/>
            </c:ext>
          </c:extLst>
        </c:ser>
        <c:dLbls>
          <c:dLblPos val="ctr"/>
          <c:showLegendKey val="0"/>
          <c:showVal val="1"/>
          <c:showCatName val="0"/>
          <c:showSerName val="0"/>
          <c:showPercent val="0"/>
          <c:showBubbleSize val="0"/>
          <c:showLeaderLines val="0"/>
        </c:dLbls>
        <c:firstSliceAng val="32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lumMod val="75000"/>
        </a:schemeClr>
      </a:solidFill>
      <a:round/>
    </a:ln>
    <a:effectLst>
      <a:glow rad="228600">
        <a:schemeClr val="accent6">
          <a:satMod val="175000"/>
          <a:alpha val="40000"/>
        </a:schemeClr>
      </a:glow>
      <a:innerShdw blurRad="63500" dist="50800" dir="13500000">
        <a:prstClr val="black">
          <a:alpha val="50000"/>
        </a:prstClr>
      </a:innerShdw>
    </a:effectLst>
    <a:scene3d>
      <a:camera prst="orthographicFront"/>
      <a:lightRig rig="flood" dir="t">
        <a:rot lat="0" lon="0" rev="13800000"/>
      </a:lightRig>
    </a:scene3d>
    <a:sp3d prstMaterial="plastic">
      <a:bevelT w="82550" h="63500"/>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sheet 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cap="none" spc="0">
                <a:ln w="0">
                  <a:solidFill>
                    <a:sysClr val="windowText" lastClr="000000"/>
                  </a:solidFill>
                </a:ln>
                <a:solidFill>
                  <a:sysClr val="windowText" lastClr="000000"/>
                </a:solidFill>
                <a:effectLst>
                  <a:glow rad="63500">
                    <a:schemeClr val="accent1">
                      <a:satMod val="175000"/>
                      <a:alpha val="40000"/>
                    </a:schemeClr>
                  </a:glow>
                  <a:outerShdw blurRad="38100" dist="19050" dir="2700000" algn="tl" rotWithShape="0">
                    <a:schemeClr val="dk1">
                      <a:alpha val="40000"/>
                    </a:schemeClr>
                  </a:outerShdw>
                </a:effectLst>
              </a:rPr>
              <a:t>Customers by tier</a:t>
            </a:r>
          </a:p>
        </c:rich>
      </c:tx>
      <c:layout>
        <c:manualLayout>
          <c:xMode val="edge"/>
          <c:yMode val="edge"/>
          <c:x val="0.36938188976377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sheet 2'!$B$73:$B$74</c:f>
              <c:strCache>
                <c:ptCount val="1"/>
                <c:pt idx="0">
                  <c:v>tier - 1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2'!$A$75:$A$78</c:f>
              <c:strCache>
                <c:ptCount val="3"/>
                <c:pt idx="0">
                  <c:v>tier - 1</c:v>
                </c:pt>
                <c:pt idx="1">
                  <c:v>tier - 2</c:v>
                </c:pt>
                <c:pt idx="2">
                  <c:v>tier - 3</c:v>
                </c:pt>
              </c:strCache>
            </c:strRef>
          </c:cat>
          <c:val>
            <c:numRef>
              <c:f>'Pivot sheet 2'!$B$75:$B$78</c:f>
              <c:numCache>
                <c:formatCode>General</c:formatCode>
                <c:ptCount val="3"/>
                <c:pt idx="0">
                  <c:v>86</c:v>
                </c:pt>
                <c:pt idx="1">
                  <c:v>107</c:v>
                </c:pt>
                <c:pt idx="2">
                  <c:v>111</c:v>
                </c:pt>
              </c:numCache>
            </c:numRef>
          </c:val>
          <c:smooth val="0"/>
          <c:extLst>
            <c:ext xmlns:c16="http://schemas.microsoft.com/office/drawing/2014/chart" uri="{C3380CC4-5D6E-409C-BE32-E72D297353CC}">
              <c16:uniqueId val="{00000000-B006-4DDC-BB43-57CAA00E29FB}"/>
            </c:ext>
          </c:extLst>
        </c:ser>
        <c:ser>
          <c:idx val="1"/>
          <c:order val="1"/>
          <c:tx>
            <c:strRef>
              <c:f>'Pivot sheet 2'!$C$73:$C$74</c:f>
              <c:strCache>
                <c:ptCount val="1"/>
                <c:pt idx="0">
                  <c:v>tier - 2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2'!$A$75:$A$78</c:f>
              <c:strCache>
                <c:ptCount val="3"/>
                <c:pt idx="0">
                  <c:v>tier - 1</c:v>
                </c:pt>
                <c:pt idx="1">
                  <c:v>tier - 2</c:v>
                </c:pt>
                <c:pt idx="2">
                  <c:v>tier - 3</c:v>
                </c:pt>
              </c:strCache>
            </c:strRef>
          </c:cat>
          <c:val>
            <c:numRef>
              <c:f>'Pivot sheet 2'!$C$75:$C$78</c:f>
              <c:numCache>
                <c:formatCode>General</c:formatCode>
                <c:ptCount val="3"/>
                <c:pt idx="0">
                  <c:v>404</c:v>
                </c:pt>
                <c:pt idx="1">
                  <c:v>479</c:v>
                </c:pt>
                <c:pt idx="2">
                  <c:v>455</c:v>
                </c:pt>
              </c:numCache>
            </c:numRef>
          </c:val>
          <c:smooth val="0"/>
          <c:extLst>
            <c:ext xmlns:c16="http://schemas.microsoft.com/office/drawing/2014/chart" uri="{C3380CC4-5D6E-409C-BE32-E72D297353CC}">
              <c16:uniqueId val="{00000001-B006-4DDC-BB43-57CAA00E29FB}"/>
            </c:ext>
          </c:extLst>
        </c:ser>
        <c:ser>
          <c:idx val="2"/>
          <c:order val="2"/>
          <c:tx>
            <c:strRef>
              <c:f>'Pivot sheet 2'!$D$73:$D$74</c:f>
              <c:strCache>
                <c:ptCount val="1"/>
                <c:pt idx="0">
                  <c:v>tier - 3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2'!$A$75:$A$78</c:f>
              <c:strCache>
                <c:ptCount val="3"/>
                <c:pt idx="0">
                  <c:v>tier - 1</c:v>
                </c:pt>
                <c:pt idx="1">
                  <c:v>tier - 2</c:v>
                </c:pt>
                <c:pt idx="2">
                  <c:v>tier - 3</c:v>
                </c:pt>
              </c:strCache>
            </c:strRef>
          </c:cat>
          <c:val>
            <c:numRef>
              <c:f>'Pivot sheet 2'!$D$75:$D$78</c:f>
              <c:numCache>
                <c:formatCode>General</c:formatCode>
                <c:ptCount val="3"/>
                <c:pt idx="0">
                  <c:v>242</c:v>
                </c:pt>
                <c:pt idx="1">
                  <c:v>223</c:v>
                </c:pt>
                <c:pt idx="2">
                  <c:v>228</c:v>
                </c:pt>
              </c:numCache>
            </c:numRef>
          </c:val>
          <c:smooth val="0"/>
          <c:extLst>
            <c:ext xmlns:c16="http://schemas.microsoft.com/office/drawing/2014/chart" uri="{C3380CC4-5D6E-409C-BE32-E72D297353CC}">
              <c16:uniqueId val="{00000002-B006-4DDC-BB43-57CAA00E29FB}"/>
            </c:ext>
          </c:extLst>
        </c:ser>
        <c:dLbls>
          <c:dLblPos val="t"/>
          <c:showLegendKey val="0"/>
          <c:showVal val="1"/>
          <c:showCatName val="0"/>
          <c:showSerName val="0"/>
          <c:showPercent val="0"/>
          <c:showBubbleSize val="0"/>
        </c:dLbls>
        <c:marker val="1"/>
        <c:smooth val="0"/>
        <c:axId val="18557952"/>
        <c:axId val="1798694927"/>
      </c:lineChart>
      <c:catAx>
        <c:axId val="185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crossAx val="1798694927"/>
        <c:crosses val="autoZero"/>
        <c:auto val="1"/>
        <c:lblAlgn val="ctr"/>
        <c:lblOffset val="100"/>
        <c:noMultiLvlLbl val="0"/>
      </c:catAx>
      <c:valAx>
        <c:axId val="179869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7952"/>
        <c:crosses val="autoZero"/>
        <c:crossBetween val="between"/>
      </c:valAx>
      <c:spPr>
        <a:solidFill>
          <a:schemeClr val="accent6">
            <a:lumMod val="60000"/>
            <a:lumOff val="40000"/>
          </a:schemeClr>
        </a:solidFill>
        <a:ln>
          <a:noFill/>
        </a:ln>
        <a:effectLst>
          <a:glow rad="139700">
            <a:schemeClr val="accent6">
              <a:satMod val="175000"/>
              <a:alpha val="40000"/>
            </a:schemeClr>
          </a:glow>
          <a:outerShdw blurRad="50800" dist="38100" dir="16200000" rotWithShape="0">
            <a:prstClr val="black">
              <a:alpha val="40000"/>
            </a:prstClr>
          </a:outerShdw>
          <a:softEdge rad="31750"/>
        </a:effectLst>
        <a:scene3d>
          <a:camera prst="orthographicFront"/>
          <a:lightRig rig="threePt" dir="t"/>
        </a:scene3d>
        <a:sp3d>
          <a:bevelT w="152400" h="50800" prst="softRound"/>
        </a:sp3d>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solidFill>
      <a:round/>
    </a:ln>
    <a:effectLst>
      <a:glow rad="139700">
        <a:schemeClr val="accent6">
          <a:satMod val="175000"/>
          <a:alpha val="40000"/>
        </a:schemeClr>
      </a:glow>
      <a:innerShdw blurRad="63500" dist="50800" dir="13500000">
        <a:prstClr val="black">
          <a:alpha val="50000"/>
        </a:prstClr>
      </a:innerShdw>
      <a:softEdge rad="31750"/>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 6'!$H$2:$H$2336</c:f>
              <c:numCache>
                <c:formatCode>General</c:formatCode>
                <c:ptCount val="2335"/>
                <c:pt idx="0">
                  <c:v>0</c:v>
                </c:pt>
                <c:pt idx="1">
                  <c:v>0</c:v>
                </c:pt>
                <c:pt idx="2">
                  <c:v>2</c:v>
                </c:pt>
                <c:pt idx="3">
                  <c:v>0</c:v>
                </c:pt>
                <c:pt idx="4">
                  <c:v>0</c:v>
                </c:pt>
                <c:pt idx="5">
                  <c:v>0</c:v>
                </c:pt>
                <c:pt idx="6">
                  <c:v>0</c:v>
                </c:pt>
                <c:pt idx="7">
                  <c:v>3</c:v>
                </c:pt>
                <c:pt idx="8">
                  <c:v>1</c:v>
                </c:pt>
                <c:pt idx="9">
                  <c:v>0</c:v>
                </c:pt>
                <c:pt idx="10">
                  <c:v>2</c:v>
                </c:pt>
                <c:pt idx="11">
                  <c:v>0</c:v>
                </c:pt>
                <c:pt idx="12">
                  <c:v>0</c:v>
                </c:pt>
                <c:pt idx="13">
                  <c:v>0</c:v>
                </c:pt>
                <c:pt idx="14">
                  <c:v>2</c:v>
                </c:pt>
                <c:pt idx="15">
                  <c:v>0</c:v>
                </c:pt>
                <c:pt idx="16">
                  <c:v>3</c:v>
                </c:pt>
                <c:pt idx="17">
                  <c:v>1</c:v>
                </c:pt>
                <c:pt idx="18">
                  <c:v>1</c:v>
                </c:pt>
                <c:pt idx="19">
                  <c:v>0</c:v>
                </c:pt>
                <c:pt idx="20">
                  <c:v>2</c:v>
                </c:pt>
                <c:pt idx="21">
                  <c:v>2</c:v>
                </c:pt>
                <c:pt idx="22">
                  <c:v>3</c:v>
                </c:pt>
                <c:pt idx="23">
                  <c:v>2</c:v>
                </c:pt>
                <c:pt idx="24">
                  <c:v>2</c:v>
                </c:pt>
                <c:pt idx="25">
                  <c:v>3</c:v>
                </c:pt>
                <c:pt idx="26">
                  <c:v>0</c:v>
                </c:pt>
                <c:pt idx="27">
                  <c:v>1</c:v>
                </c:pt>
                <c:pt idx="28">
                  <c:v>2</c:v>
                </c:pt>
                <c:pt idx="29">
                  <c:v>0</c:v>
                </c:pt>
                <c:pt idx="30">
                  <c:v>0</c:v>
                </c:pt>
                <c:pt idx="31">
                  <c:v>0</c:v>
                </c:pt>
                <c:pt idx="32">
                  <c:v>0</c:v>
                </c:pt>
                <c:pt idx="33">
                  <c:v>0</c:v>
                </c:pt>
                <c:pt idx="34">
                  <c:v>1</c:v>
                </c:pt>
                <c:pt idx="35">
                  <c:v>0</c:v>
                </c:pt>
                <c:pt idx="36">
                  <c:v>0</c:v>
                </c:pt>
                <c:pt idx="37">
                  <c:v>0</c:v>
                </c:pt>
                <c:pt idx="38">
                  <c:v>0</c:v>
                </c:pt>
                <c:pt idx="39">
                  <c:v>1</c:v>
                </c:pt>
                <c:pt idx="40">
                  <c:v>1</c:v>
                </c:pt>
                <c:pt idx="41">
                  <c:v>0</c:v>
                </c:pt>
                <c:pt idx="42">
                  <c:v>0</c:v>
                </c:pt>
                <c:pt idx="43">
                  <c:v>0</c:v>
                </c:pt>
                <c:pt idx="44">
                  <c:v>1</c:v>
                </c:pt>
                <c:pt idx="45">
                  <c:v>1</c:v>
                </c:pt>
                <c:pt idx="46">
                  <c:v>2</c:v>
                </c:pt>
                <c:pt idx="47">
                  <c:v>0</c:v>
                </c:pt>
                <c:pt idx="48">
                  <c:v>2</c:v>
                </c:pt>
                <c:pt idx="49">
                  <c:v>2</c:v>
                </c:pt>
                <c:pt idx="50">
                  <c:v>1</c:v>
                </c:pt>
                <c:pt idx="51">
                  <c:v>0</c:v>
                </c:pt>
                <c:pt idx="52">
                  <c:v>1</c:v>
                </c:pt>
                <c:pt idx="53">
                  <c:v>0</c:v>
                </c:pt>
                <c:pt idx="54">
                  <c:v>0</c:v>
                </c:pt>
                <c:pt idx="55">
                  <c:v>1</c:v>
                </c:pt>
                <c:pt idx="56">
                  <c:v>2</c:v>
                </c:pt>
                <c:pt idx="57">
                  <c:v>0</c:v>
                </c:pt>
                <c:pt idx="58">
                  <c:v>0</c:v>
                </c:pt>
                <c:pt idx="59">
                  <c:v>0</c:v>
                </c:pt>
                <c:pt idx="60">
                  <c:v>1</c:v>
                </c:pt>
                <c:pt idx="61">
                  <c:v>0</c:v>
                </c:pt>
                <c:pt idx="62">
                  <c:v>0</c:v>
                </c:pt>
                <c:pt idx="63">
                  <c:v>0</c:v>
                </c:pt>
                <c:pt idx="64">
                  <c:v>1</c:v>
                </c:pt>
                <c:pt idx="65">
                  <c:v>2</c:v>
                </c:pt>
                <c:pt idx="66">
                  <c:v>1</c:v>
                </c:pt>
                <c:pt idx="67">
                  <c:v>1</c:v>
                </c:pt>
                <c:pt idx="68">
                  <c:v>0</c:v>
                </c:pt>
                <c:pt idx="69">
                  <c:v>0</c:v>
                </c:pt>
                <c:pt idx="70">
                  <c:v>1</c:v>
                </c:pt>
                <c:pt idx="71">
                  <c:v>2</c:v>
                </c:pt>
                <c:pt idx="72">
                  <c:v>2</c:v>
                </c:pt>
                <c:pt idx="73">
                  <c:v>0</c:v>
                </c:pt>
                <c:pt idx="74">
                  <c:v>1</c:v>
                </c:pt>
                <c:pt idx="75">
                  <c:v>1</c:v>
                </c:pt>
                <c:pt idx="76">
                  <c:v>0</c:v>
                </c:pt>
                <c:pt idx="77">
                  <c:v>0</c:v>
                </c:pt>
                <c:pt idx="78">
                  <c:v>0</c:v>
                </c:pt>
                <c:pt idx="79">
                  <c:v>0</c:v>
                </c:pt>
                <c:pt idx="80">
                  <c:v>1</c:v>
                </c:pt>
                <c:pt idx="81">
                  <c:v>0</c:v>
                </c:pt>
                <c:pt idx="82">
                  <c:v>1</c:v>
                </c:pt>
                <c:pt idx="83">
                  <c:v>1</c:v>
                </c:pt>
                <c:pt idx="84">
                  <c:v>2</c:v>
                </c:pt>
                <c:pt idx="85">
                  <c:v>2</c:v>
                </c:pt>
                <c:pt idx="86">
                  <c:v>1</c:v>
                </c:pt>
                <c:pt idx="87">
                  <c:v>0</c:v>
                </c:pt>
                <c:pt idx="88">
                  <c:v>1</c:v>
                </c:pt>
                <c:pt idx="89">
                  <c:v>1</c:v>
                </c:pt>
                <c:pt idx="90">
                  <c:v>1</c:v>
                </c:pt>
                <c:pt idx="91">
                  <c:v>0</c:v>
                </c:pt>
                <c:pt idx="92">
                  <c:v>2</c:v>
                </c:pt>
                <c:pt idx="93">
                  <c:v>0</c:v>
                </c:pt>
                <c:pt idx="94">
                  <c:v>2</c:v>
                </c:pt>
                <c:pt idx="95">
                  <c:v>1</c:v>
                </c:pt>
                <c:pt idx="96">
                  <c:v>0</c:v>
                </c:pt>
                <c:pt idx="97">
                  <c:v>2</c:v>
                </c:pt>
                <c:pt idx="98">
                  <c:v>0</c:v>
                </c:pt>
                <c:pt idx="99">
                  <c:v>0</c:v>
                </c:pt>
                <c:pt idx="100">
                  <c:v>0</c:v>
                </c:pt>
                <c:pt idx="101">
                  <c:v>0</c:v>
                </c:pt>
                <c:pt idx="102">
                  <c:v>1</c:v>
                </c:pt>
                <c:pt idx="103">
                  <c:v>0</c:v>
                </c:pt>
                <c:pt idx="104">
                  <c:v>1</c:v>
                </c:pt>
                <c:pt idx="105">
                  <c:v>2</c:v>
                </c:pt>
                <c:pt idx="106">
                  <c:v>0</c:v>
                </c:pt>
                <c:pt idx="107">
                  <c:v>0</c:v>
                </c:pt>
                <c:pt idx="108">
                  <c:v>1</c:v>
                </c:pt>
                <c:pt idx="109">
                  <c:v>1</c:v>
                </c:pt>
                <c:pt idx="110">
                  <c:v>0</c:v>
                </c:pt>
                <c:pt idx="111">
                  <c:v>1</c:v>
                </c:pt>
                <c:pt idx="112">
                  <c:v>0</c:v>
                </c:pt>
                <c:pt idx="113">
                  <c:v>1</c:v>
                </c:pt>
                <c:pt idx="114">
                  <c:v>2</c:v>
                </c:pt>
                <c:pt idx="115">
                  <c:v>0</c:v>
                </c:pt>
                <c:pt idx="116">
                  <c:v>1</c:v>
                </c:pt>
                <c:pt idx="117">
                  <c:v>0</c:v>
                </c:pt>
                <c:pt idx="118">
                  <c:v>0</c:v>
                </c:pt>
                <c:pt idx="119">
                  <c:v>1</c:v>
                </c:pt>
                <c:pt idx="120">
                  <c:v>0</c:v>
                </c:pt>
                <c:pt idx="121">
                  <c:v>0</c:v>
                </c:pt>
                <c:pt idx="122">
                  <c:v>2</c:v>
                </c:pt>
                <c:pt idx="123">
                  <c:v>0</c:v>
                </c:pt>
                <c:pt idx="124">
                  <c:v>0</c:v>
                </c:pt>
                <c:pt idx="125">
                  <c:v>1</c:v>
                </c:pt>
                <c:pt idx="126">
                  <c:v>0</c:v>
                </c:pt>
                <c:pt idx="127">
                  <c:v>0</c:v>
                </c:pt>
                <c:pt idx="128">
                  <c:v>0</c:v>
                </c:pt>
                <c:pt idx="129">
                  <c:v>0</c:v>
                </c:pt>
                <c:pt idx="130">
                  <c:v>0</c:v>
                </c:pt>
                <c:pt idx="131">
                  <c:v>0</c:v>
                </c:pt>
                <c:pt idx="132">
                  <c:v>1</c:v>
                </c:pt>
                <c:pt idx="133">
                  <c:v>0</c:v>
                </c:pt>
                <c:pt idx="134">
                  <c:v>1</c:v>
                </c:pt>
                <c:pt idx="135">
                  <c:v>1</c:v>
                </c:pt>
                <c:pt idx="136">
                  <c:v>1</c:v>
                </c:pt>
                <c:pt idx="137">
                  <c:v>0</c:v>
                </c:pt>
                <c:pt idx="138">
                  <c:v>0</c:v>
                </c:pt>
                <c:pt idx="139">
                  <c:v>0</c:v>
                </c:pt>
                <c:pt idx="140">
                  <c:v>1</c:v>
                </c:pt>
                <c:pt idx="141">
                  <c:v>0</c:v>
                </c:pt>
                <c:pt idx="142">
                  <c:v>0</c:v>
                </c:pt>
                <c:pt idx="143">
                  <c:v>1</c:v>
                </c:pt>
                <c:pt idx="144">
                  <c:v>0</c:v>
                </c:pt>
                <c:pt idx="145">
                  <c:v>2</c:v>
                </c:pt>
                <c:pt idx="146">
                  <c:v>0</c:v>
                </c:pt>
                <c:pt idx="147">
                  <c:v>0</c:v>
                </c:pt>
                <c:pt idx="148">
                  <c:v>0</c:v>
                </c:pt>
                <c:pt idx="149">
                  <c:v>0</c:v>
                </c:pt>
                <c:pt idx="150">
                  <c:v>1</c:v>
                </c:pt>
                <c:pt idx="151">
                  <c:v>0</c:v>
                </c:pt>
                <c:pt idx="152">
                  <c:v>2</c:v>
                </c:pt>
                <c:pt idx="153">
                  <c:v>1</c:v>
                </c:pt>
                <c:pt idx="154">
                  <c:v>1</c:v>
                </c:pt>
                <c:pt idx="155">
                  <c:v>1</c:v>
                </c:pt>
                <c:pt idx="156">
                  <c:v>1</c:v>
                </c:pt>
                <c:pt idx="157">
                  <c:v>0</c:v>
                </c:pt>
                <c:pt idx="158">
                  <c:v>1</c:v>
                </c:pt>
                <c:pt idx="159">
                  <c:v>2</c:v>
                </c:pt>
                <c:pt idx="160">
                  <c:v>0</c:v>
                </c:pt>
                <c:pt idx="161">
                  <c:v>0</c:v>
                </c:pt>
                <c:pt idx="162">
                  <c:v>1</c:v>
                </c:pt>
                <c:pt idx="163">
                  <c:v>0</c:v>
                </c:pt>
                <c:pt idx="164">
                  <c:v>1</c:v>
                </c:pt>
                <c:pt idx="165">
                  <c:v>1</c:v>
                </c:pt>
                <c:pt idx="166">
                  <c:v>1</c:v>
                </c:pt>
                <c:pt idx="167">
                  <c:v>0</c:v>
                </c:pt>
                <c:pt idx="168">
                  <c:v>0</c:v>
                </c:pt>
                <c:pt idx="169">
                  <c:v>2</c:v>
                </c:pt>
                <c:pt idx="170">
                  <c:v>1</c:v>
                </c:pt>
                <c:pt idx="171">
                  <c:v>0</c:v>
                </c:pt>
                <c:pt idx="172">
                  <c:v>1</c:v>
                </c:pt>
                <c:pt idx="173">
                  <c:v>0</c:v>
                </c:pt>
                <c:pt idx="174">
                  <c:v>1</c:v>
                </c:pt>
                <c:pt idx="175">
                  <c:v>1</c:v>
                </c:pt>
                <c:pt idx="176">
                  <c:v>0</c:v>
                </c:pt>
                <c:pt idx="177">
                  <c:v>0</c:v>
                </c:pt>
                <c:pt idx="178">
                  <c:v>0</c:v>
                </c:pt>
                <c:pt idx="179">
                  <c:v>1</c:v>
                </c:pt>
                <c:pt idx="180">
                  <c:v>1</c:v>
                </c:pt>
                <c:pt idx="181">
                  <c:v>2</c:v>
                </c:pt>
                <c:pt idx="182">
                  <c:v>1</c:v>
                </c:pt>
                <c:pt idx="183">
                  <c:v>0</c:v>
                </c:pt>
                <c:pt idx="184">
                  <c:v>2</c:v>
                </c:pt>
                <c:pt idx="185">
                  <c:v>2</c:v>
                </c:pt>
                <c:pt idx="186">
                  <c:v>1</c:v>
                </c:pt>
                <c:pt idx="187">
                  <c:v>2</c:v>
                </c:pt>
                <c:pt idx="188">
                  <c:v>0</c:v>
                </c:pt>
                <c:pt idx="189">
                  <c:v>1</c:v>
                </c:pt>
                <c:pt idx="190">
                  <c:v>1</c:v>
                </c:pt>
                <c:pt idx="191">
                  <c:v>0</c:v>
                </c:pt>
                <c:pt idx="192">
                  <c:v>1</c:v>
                </c:pt>
                <c:pt idx="193">
                  <c:v>1</c:v>
                </c:pt>
                <c:pt idx="194">
                  <c:v>1</c:v>
                </c:pt>
                <c:pt idx="195">
                  <c:v>1</c:v>
                </c:pt>
                <c:pt idx="196">
                  <c:v>0</c:v>
                </c:pt>
                <c:pt idx="197">
                  <c:v>0</c:v>
                </c:pt>
                <c:pt idx="198">
                  <c:v>1</c:v>
                </c:pt>
                <c:pt idx="199">
                  <c:v>1</c:v>
                </c:pt>
                <c:pt idx="200">
                  <c:v>1</c:v>
                </c:pt>
                <c:pt idx="201">
                  <c:v>0</c:v>
                </c:pt>
                <c:pt idx="202">
                  <c:v>1</c:v>
                </c:pt>
                <c:pt idx="203">
                  <c:v>0</c:v>
                </c:pt>
                <c:pt idx="204">
                  <c:v>0</c:v>
                </c:pt>
                <c:pt idx="205">
                  <c:v>1</c:v>
                </c:pt>
                <c:pt idx="206">
                  <c:v>0</c:v>
                </c:pt>
                <c:pt idx="207">
                  <c:v>0</c:v>
                </c:pt>
                <c:pt idx="208">
                  <c:v>0</c:v>
                </c:pt>
                <c:pt idx="209">
                  <c:v>1</c:v>
                </c:pt>
                <c:pt idx="210">
                  <c:v>2</c:v>
                </c:pt>
                <c:pt idx="211">
                  <c:v>0</c:v>
                </c:pt>
                <c:pt idx="212">
                  <c:v>1</c:v>
                </c:pt>
                <c:pt idx="213">
                  <c:v>2</c:v>
                </c:pt>
                <c:pt idx="214">
                  <c:v>1</c:v>
                </c:pt>
                <c:pt idx="215">
                  <c:v>2</c:v>
                </c:pt>
                <c:pt idx="216">
                  <c:v>1</c:v>
                </c:pt>
                <c:pt idx="217">
                  <c:v>0</c:v>
                </c:pt>
                <c:pt idx="218">
                  <c:v>1</c:v>
                </c:pt>
                <c:pt idx="219">
                  <c:v>1</c:v>
                </c:pt>
                <c:pt idx="220">
                  <c:v>0</c:v>
                </c:pt>
                <c:pt idx="221">
                  <c:v>1</c:v>
                </c:pt>
                <c:pt idx="222">
                  <c:v>0</c:v>
                </c:pt>
                <c:pt idx="223">
                  <c:v>1</c:v>
                </c:pt>
                <c:pt idx="224">
                  <c:v>0</c:v>
                </c:pt>
                <c:pt idx="225">
                  <c:v>1</c:v>
                </c:pt>
                <c:pt idx="226">
                  <c:v>1</c:v>
                </c:pt>
                <c:pt idx="227">
                  <c:v>0</c:v>
                </c:pt>
                <c:pt idx="228">
                  <c:v>1</c:v>
                </c:pt>
                <c:pt idx="229">
                  <c:v>1</c:v>
                </c:pt>
                <c:pt idx="230">
                  <c:v>1</c:v>
                </c:pt>
                <c:pt idx="231">
                  <c:v>1</c:v>
                </c:pt>
                <c:pt idx="232">
                  <c:v>1</c:v>
                </c:pt>
                <c:pt idx="233">
                  <c:v>0</c:v>
                </c:pt>
                <c:pt idx="234">
                  <c:v>1</c:v>
                </c:pt>
                <c:pt idx="235">
                  <c:v>0</c:v>
                </c:pt>
                <c:pt idx="236">
                  <c:v>1</c:v>
                </c:pt>
                <c:pt idx="237">
                  <c:v>0</c:v>
                </c:pt>
                <c:pt idx="238">
                  <c:v>1</c:v>
                </c:pt>
                <c:pt idx="239">
                  <c:v>1</c:v>
                </c:pt>
                <c:pt idx="240">
                  <c:v>1</c:v>
                </c:pt>
                <c:pt idx="241">
                  <c:v>1</c:v>
                </c:pt>
                <c:pt idx="242">
                  <c:v>1</c:v>
                </c:pt>
                <c:pt idx="243">
                  <c:v>1</c:v>
                </c:pt>
                <c:pt idx="244">
                  <c:v>0</c:v>
                </c:pt>
                <c:pt idx="245">
                  <c:v>1</c:v>
                </c:pt>
                <c:pt idx="246">
                  <c:v>0</c:v>
                </c:pt>
                <c:pt idx="247">
                  <c:v>0</c:v>
                </c:pt>
                <c:pt idx="248">
                  <c:v>0</c:v>
                </c:pt>
                <c:pt idx="249">
                  <c:v>2</c:v>
                </c:pt>
                <c:pt idx="250">
                  <c:v>0</c:v>
                </c:pt>
                <c:pt idx="251">
                  <c:v>2</c:v>
                </c:pt>
                <c:pt idx="252">
                  <c:v>1</c:v>
                </c:pt>
                <c:pt idx="253">
                  <c:v>2</c:v>
                </c:pt>
                <c:pt idx="254">
                  <c:v>0</c:v>
                </c:pt>
                <c:pt idx="255">
                  <c:v>1</c:v>
                </c:pt>
                <c:pt idx="256">
                  <c:v>1</c:v>
                </c:pt>
                <c:pt idx="257">
                  <c:v>1</c:v>
                </c:pt>
                <c:pt idx="258">
                  <c:v>1</c:v>
                </c:pt>
                <c:pt idx="259">
                  <c:v>1</c:v>
                </c:pt>
                <c:pt idx="260">
                  <c:v>0</c:v>
                </c:pt>
                <c:pt idx="261">
                  <c:v>2</c:v>
                </c:pt>
                <c:pt idx="262">
                  <c:v>0</c:v>
                </c:pt>
                <c:pt idx="263">
                  <c:v>2</c:v>
                </c:pt>
                <c:pt idx="264">
                  <c:v>1</c:v>
                </c:pt>
                <c:pt idx="265">
                  <c:v>0</c:v>
                </c:pt>
                <c:pt idx="266">
                  <c:v>0</c:v>
                </c:pt>
                <c:pt idx="267">
                  <c:v>1</c:v>
                </c:pt>
                <c:pt idx="268">
                  <c:v>0</c:v>
                </c:pt>
                <c:pt idx="269">
                  <c:v>0</c:v>
                </c:pt>
                <c:pt idx="270">
                  <c:v>0</c:v>
                </c:pt>
                <c:pt idx="271">
                  <c:v>1</c:v>
                </c:pt>
                <c:pt idx="272">
                  <c:v>0</c:v>
                </c:pt>
                <c:pt idx="273">
                  <c:v>0</c:v>
                </c:pt>
                <c:pt idx="274">
                  <c:v>1</c:v>
                </c:pt>
                <c:pt idx="275">
                  <c:v>0</c:v>
                </c:pt>
                <c:pt idx="276">
                  <c:v>2</c:v>
                </c:pt>
                <c:pt idx="277">
                  <c:v>0</c:v>
                </c:pt>
                <c:pt idx="278">
                  <c:v>0</c:v>
                </c:pt>
                <c:pt idx="279">
                  <c:v>0</c:v>
                </c:pt>
                <c:pt idx="280">
                  <c:v>0</c:v>
                </c:pt>
                <c:pt idx="281">
                  <c:v>0</c:v>
                </c:pt>
                <c:pt idx="282">
                  <c:v>1</c:v>
                </c:pt>
                <c:pt idx="283">
                  <c:v>0</c:v>
                </c:pt>
                <c:pt idx="284">
                  <c:v>0</c:v>
                </c:pt>
                <c:pt idx="285">
                  <c:v>0</c:v>
                </c:pt>
                <c:pt idx="286">
                  <c:v>2</c:v>
                </c:pt>
                <c:pt idx="287">
                  <c:v>1</c:v>
                </c:pt>
                <c:pt idx="288">
                  <c:v>1</c:v>
                </c:pt>
                <c:pt idx="289">
                  <c:v>0</c:v>
                </c:pt>
                <c:pt idx="290">
                  <c:v>1</c:v>
                </c:pt>
                <c:pt idx="291">
                  <c:v>0</c:v>
                </c:pt>
                <c:pt idx="292">
                  <c:v>1</c:v>
                </c:pt>
                <c:pt idx="293">
                  <c:v>2</c:v>
                </c:pt>
                <c:pt idx="294">
                  <c:v>1</c:v>
                </c:pt>
                <c:pt idx="295">
                  <c:v>1</c:v>
                </c:pt>
                <c:pt idx="296">
                  <c:v>0</c:v>
                </c:pt>
                <c:pt idx="297">
                  <c:v>0</c:v>
                </c:pt>
                <c:pt idx="298">
                  <c:v>1</c:v>
                </c:pt>
                <c:pt idx="299">
                  <c:v>0</c:v>
                </c:pt>
                <c:pt idx="300">
                  <c:v>1</c:v>
                </c:pt>
                <c:pt idx="301">
                  <c:v>0</c:v>
                </c:pt>
                <c:pt idx="302">
                  <c:v>2</c:v>
                </c:pt>
                <c:pt idx="303">
                  <c:v>1</c:v>
                </c:pt>
                <c:pt idx="304">
                  <c:v>2</c:v>
                </c:pt>
                <c:pt idx="305">
                  <c:v>1</c:v>
                </c:pt>
                <c:pt idx="306">
                  <c:v>1</c:v>
                </c:pt>
                <c:pt idx="307">
                  <c:v>0</c:v>
                </c:pt>
                <c:pt idx="308">
                  <c:v>2</c:v>
                </c:pt>
                <c:pt idx="309">
                  <c:v>1</c:v>
                </c:pt>
                <c:pt idx="310">
                  <c:v>1</c:v>
                </c:pt>
                <c:pt idx="311">
                  <c:v>1</c:v>
                </c:pt>
                <c:pt idx="312">
                  <c:v>0</c:v>
                </c:pt>
                <c:pt idx="313">
                  <c:v>1</c:v>
                </c:pt>
                <c:pt idx="314">
                  <c:v>1</c:v>
                </c:pt>
                <c:pt idx="315">
                  <c:v>2</c:v>
                </c:pt>
                <c:pt idx="316">
                  <c:v>0</c:v>
                </c:pt>
                <c:pt idx="317">
                  <c:v>1</c:v>
                </c:pt>
                <c:pt idx="318">
                  <c:v>3</c:v>
                </c:pt>
                <c:pt idx="319">
                  <c:v>0</c:v>
                </c:pt>
                <c:pt idx="320">
                  <c:v>1</c:v>
                </c:pt>
                <c:pt idx="321">
                  <c:v>0</c:v>
                </c:pt>
                <c:pt idx="322">
                  <c:v>0</c:v>
                </c:pt>
                <c:pt idx="323">
                  <c:v>0</c:v>
                </c:pt>
                <c:pt idx="324">
                  <c:v>0</c:v>
                </c:pt>
                <c:pt idx="325">
                  <c:v>1</c:v>
                </c:pt>
                <c:pt idx="326">
                  <c:v>1</c:v>
                </c:pt>
                <c:pt idx="327">
                  <c:v>0</c:v>
                </c:pt>
                <c:pt idx="328">
                  <c:v>0</c:v>
                </c:pt>
                <c:pt idx="329">
                  <c:v>0</c:v>
                </c:pt>
                <c:pt idx="330">
                  <c:v>1</c:v>
                </c:pt>
                <c:pt idx="331">
                  <c:v>2</c:v>
                </c:pt>
                <c:pt idx="332">
                  <c:v>1</c:v>
                </c:pt>
                <c:pt idx="333">
                  <c:v>1</c:v>
                </c:pt>
                <c:pt idx="334">
                  <c:v>2</c:v>
                </c:pt>
                <c:pt idx="335">
                  <c:v>1</c:v>
                </c:pt>
                <c:pt idx="336">
                  <c:v>0</c:v>
                </c:pt>
                <c:pt idx="337">
                  <c:v>3</c:v>
                </c:pt>
                <c:pt idx="338">
                  <c:v>0</c:v>
                </c:pt>
                <c:pt idx="339">
                  <c:v>1</c:v>
                </c:pt>
                <c:pt idx="340">
                  <c:v>0</c:v>
                </c:pt>
                <c:pt idx="341">
                  <c:v>2</c:v>
                </c:pt>
                <c:pt idx="342">
                  <c:v>0</c:v>
                </c:pt>
                <c:pt idx="343">
                  <c:v>0</c:v>
                </c:pt>
                <c:pt idx="344">
                  <c:v>1</c:v>
                </c:pt>
                <c:pt idx="345">
                  <c:v>1</c:v>
                </c:pt>
                <c:pt idx="346">
                  <c:v>2</c:v>
                </c:pt>
                <c:pt idx="347">
                  <c:v>0</c:v>
                </c:pt>
                <c:pt idx="348">
                  <c:v>2</c:v>
                </c:pt>
                <c:pt idx="349">
                  <c:v>0</c:v>
                </c:pt>
                <c:pt idx="350">
                  <c:v>0</c:v>
                </c:pt>
                <c:pt idx="351">
                  <c:v>0</c:v>
                </c:pt>
                <c:pt idx="352">
                  <c:v>0</c:v>
                </c:pt>
                <c:pt idx="353">
                  <c:v>0</c:v>
                </c:pt>
                <c:pt idx="354">
                  <c:v>0</c:v>
                </c:pt>
                <c:pt idx="355">
                  <c:v>1</c:v>
                </c:pt>
                <c:pt idx="356">
                  <c:v>0</c:v>
                </c:pt>
                <c:pt idx="357">
                  <c:v>0</c:v>
                </c:pt>
                <c:pt idx="358">
                  <c:v>0</c:v>
                </c:pt>
                <c:pt idx="359">
                  <c:v>0</c:v>
                </c:pt>
                <c:pt idx="360">
                  <c:v>2</c:v>
                </c:pt>
                <c:pt idx="361">
                  <c:v>0</c:v>
                </c:pt>
                <c:pt idx="362">
                  <c:v>0</c:v>
                </c:pt>
                <c:pt idx="363">
                  <c:v>0</c:v>
                </c:pt>
                <c:pt idx="364">
                  <c:v>0</c:v>
                </c:pt>
                <c:pt idx="365">
                  <c:v>0</c:v>
                </c:pt>
                <c:pt idx="366">
                  <c:v>1</c:v>
                </c:pt>
                <c:pt idx="367">
                  <c:v>1</c:v>
                </c:pt>
                <c:pt idx="368">
                  <c:v>1</c:v>
                </c:pt>
                <c:pt idx="369">
                  <c:v>1</c:v>
                </c:pt>
                <c:pt idx="370">
                  <c:v>0</c:v>
                </c:pt>
                <c:pt idx="371">
                  <c:v>1</c:v>
                </c:pt>
                <c:pt idx="372">
                  <c:v>0</c:v>
                </c:pt>
                <c:pt idx="373">
                  <c:v>0</c:v>
                </c:pt>
                <c:pt idx="374">
                  <c:v>0</c:v>
                </c:pt>
                <c:pt idx="375">
                  <c:v>1</c:v>
                </c:pt>
                <c:pt idx="376">
                  <c:v>1</c:v>
                </c:pt>
                <c:pt idx="377">
                  <c:v>0</c:v>
                </c:pt>
                <c:pt idx="378">
                  <c:v>0</c:v>
                </c:pt>
                <c:pt idx="379">
                  <c:v>0</c:v>
                </c:pt>
                <c:pt idx="380">
                  <c:v>2</c:v>
                </c:pt>
                <c:pt idx="381">
                  <c:v>0</c:v>
                </c:pt>
                <c:pt idx="382">
                  <c:v>0</c:v>
                </c:pt>
                <c:pt idx="383">
                  <c:v>3</c:v>
                </c:pt>
                <c:pt idx="384">
                  <c:v>0</c:v>
                </c:pt>
                <c:pt idx="385">
                  <c:v>2</c:v>
                </c:pt>
                <c:pt idx="386">
                  <c:v>0</c:v>
                </c:pt>
                <c:pt idx="387">
                  <c:v>3</c:v>
                </c:pt>
                <c:pt idx="388">
                  <c:v>0</c:v>
                </c:pt>
                <c:pt idx="389">
                  <c:v>1</c:v>
                </c:pt>
                <c:pt idx="390">
                  <c:v>1</c:v>
                </c:pt>
                <c:pt idx="391">
                  <c:v>2</c:v>
                </c:pt>
                <c:pt idx="392">
                  <c:v>0</c:v>
                </c:pt>
                <c:pt idx="393">
                  <c:v>1</c:v>
                </c:pt>
                <c:pt idx="394">
                  <c:v>1</c:v>
                </c:pt>
                <c:pt idx="395">
                  <c:v>2</c:v>
                </c:pt>
                <c:pt idx="396">
                  <c:v>0</c:v>
                </c:pt>
                <c:pt idx="397">
                  <c:v>2</c:v>
                </c:pt>
                <c:pt idx="398">
                  <c:v>1</c:v>
                </c:pt>
                <c:pt idx="399">
                  <c:v>0</c:v>
                </c:pt>
                <c:pt idx="400">
                  <c:v>2</c:v>
                </c:pt>
                <c:pt idx="401">
                  <c:v>1</c:v>
                </c:pt>
                <c:pt idx="402">
                  <c:v>2</c:v>
                </c:pt>
                <c:pt idx="403">
                  <c:v>0</c:v>
                </c:pt>
                <c:pt idx="404">
                  <c:v>0</c:v>
                </c:pt>
                <c:pt idx="405">
                  <c:v>0</c:v>
                </c:pt>
                <c:pt idx="406">
                  <c:v>2</c:v>
                </c:pt>
                <c:pt idx="407">
                  <c:v>1</c:v>
                </c:pt>
                <c:pt idx="408">
                  <c:v>1</c:v>
                </c:pt>
                <c:pt idx="409">
                  <c:v>1</c:v>
                </c:pt>
                <c:pt idx="410">
                  <c:v>1</c:v>
                </c:pt>
                <c:pt idx="411">
                  <c:v>1</c:v>
                </c:pt>
                <c:pt idx="412">
                  <c:v>1</c:v>
                </c:pt>
                <c:pt idx="413">
                  <c:v>1</c:v>
                </c:pt>
                <c:pt idx="414">
                  <c:v>2</c:v>
                </c:pt>
                <c:pt idx="415">
                  <c:v>1</c:v>
                </c:pt>
                <c:pt idx="416">
                  <c:v>0</c:v>
                </c:pt>
                <c:pt idx="417">
                  <c:v>1</c:v>
                </c:pt>
                <c:pt idx="418">
                  <c:v>0</c:v>
                </c:pt>
                <c:pt idx="419">
                  <c:v>2</c:v>
                </c:pt>
                <c:pt idx="420">
                  <c:v>0</c:v>
                </c:pt>
                <c:pt idx="421">
                  <c:v>1</c:v>
                </c:pt>
                <c:pt idx="422">
                  <c:v>2</c:v>
                </c:pt>
                <c:pt idx="423">
                  <c:v>2</c:v>
                </c:pt>
                <c:pt idx="424">
                  <c:v>0</c:v>
                </c:pt>
                <c:pt idx="425">
                  <c:v>2</c:v>
                </c:pt>
                <c:pt idx="426">
                  <c:v>0</c:v>
                </c:pt>
                <c:pt idx="427">
                  <c:v>1</c:v>
                </c:pt>
                <c:pt idx="428">
                  <c:v>1</c:v>
                </c:pt>
                <c:pt idx="429">
                  <c:v>0</c:v>
                </c:pt>
                <c:pt idx="430">
                  <c:v>2</c:v>
                </c:pt>
                <c:pt idx="431">
                  <c:v>1</c:v>
                </c:pt>
                <c:pt idx="432">
                  <c:v>0</c:v>
                </c:pt>
                <c:pt idx="433">
                  <c:v>2</c:v>
                </c:pt>
                <c:pt idx="434">
                  <c:v>2</c:v>
                </c:pt>
                <c:pt idx="435">
                  <c:v>0</c:v>
                </c:pt>
                <c:pt idx="436">
                  <c:v>1</c:v>
                </c:pt>
                <c:pt idx="437">
                  <c:v>1</c:v>
                </c:pt>
                <c:pt idx="438">
                  <c:v>2</c:v>
                </c:pt>
                <c:pt idx="439">
                  <c:v>0</c:v>
                </c:pt>
                <c:pt idx="440">
                  <c:v>1</c:v>
                </c:pt>
                <c:pt idx="441">
                  <c:v>1</c:v>
                </c:pt>
                <c:pt idx="442">
                  <c:v>1</c:v>
                </c:pt>
                <c:pt idx="443">
                  <c:v>1</c:v>
                </c:pt>
                <c:pt idx="444">
                  <c:v>2</c:v>
                </c:pt>
                <c:pt idx="445">
                  <c:v>1</c:v>
                </c:pt>
                <c:pt idx="446">
                  <c:v>1</c:v>
                </c:pt>
                <c:pt idx="447">
                  <c:v>1</c:v>
                </c:pt>
                <c:pt idx="448">
                  <c:v>2</c:v>
                </c:pt>
                <c:pt idx="449">
                  <c:v>0</c:v>
                </c:pt>
                <c:pt idx="450">
                  <c:v>0</c:v>
                </c:pt>
                <c:pt idx="451">
                  <c:v>0</c:v>
                </c:pt>
                <c:pt idx="452">
                  <c:v>0</c:v>
                </c:pt>
                <c:pt idx="453">
                  <c:v>0</c:v>
                </c:pt>
                <c:pt idx="454">
                  <c:v>0</c:v>
                </c:pt>
                <c:pt idx="455">
                  <c:v>0</c:v>
                </c:pt>
                <c:pt idx="456">
                  <c:v>1</c:v>
                </c:pt>
                <c:pt idx="457">
                  <c:v>1</c:v>
                </c:pt>
                <c:pt idx="458">
                  <c:v>1</c:v>
                </c:pt>
                <c:pt idx="459">
                  <c:v>1</c:v>
                </c:pt>
                <c:pt idx="460">
                  <c:v>1</c:v>
                </c:pt>
                <c:pt idx="461">
                  <c:v>1</c:v>
                </c:pt>
                <c:pt idx="462">
                  <c:v>0</c:v>
                </c:pt>
                <c:pt idx="463">
                  <c:v>0</c:v>
                </c:pt>
                <c:pt idx="464">
                  <c:v>1</c:v>
                </c:pt>
                <c:pt idx="465">
                  <c:v>0</c:v>
                </c:pt>
                <c:pt idx="466">
                  <c:v>0</c:v>
                </c:pt>
                <c:pt idx="467">
                  <c:v>0</c:v>
                </c:pt>
                <c:pt idx="468">
                  <c:v>1</c:v>
                </c:pt>
                <c:pt idx="469">
                  <c:v>0</c:v>
                </c:pt>
                <c:pt idx="470">
                  <c:v>0</c:v>
                </c:pt>
                <c:pt idx="471">
                  <c:v>0</c:v>
                </c:pt>
                <c:pt idx="472">
                  <c:v>1</c:v>
                </c:pt>
                <c:pt idx="473">
                  <c:v>0</c:v>
                </c:pt>
                <c:pt idx="474">
                  <c:v>1</c:v>
                </c:pt>
                <c:pt idx="475">
                  <c:v>1</c:v>
                </c:pt>
                <c:pt idx="476">
                  <c:v>1</c:v>
                </c:pt>
                <c:pt idx="477">
                  <c:v>0</c:v>
                </c:pt>
                <c:pt idx="478">
                  <c:v>1</c:v>
                </c:pt>
                <c:pt idx="479">
                  <c:v>1</c:v>
                </c:pt>
                <c:pt idx="480">
                  <c:v>0</c:v>
                </c:pt>
                <c:pt idx="481">
                  <c:v>0</c:v>
                </c:pt>
                <c:pt idx="482">
                  <c:v>2</c:v>
                </c:pt>
                <c:pt idx="483">
                  <c:v>1</c:v>
                </c:pt>
                <c:pt idx="484">
                  <c:v>0</c:v>
                </c:pt>
                <c:pt idx="485">
                  <c:v>0</c:v>
                </c:pt>
                <c:pt idx="486">
                  <c:v>0</c:v>
                </c:pt>
                <c:pt idx="487">
                  <c:v>0</c:v>
                </c:pt>
                <c:pt idx="488">
                  <c:v>1</c:v>
                </c:pt>
                <c:pt idx="489">
                  <c:v>2</c:v>
                </c:pt>
                <c:pt idx="490">
                  <c:v>1</c:v>
                </c:pt>
                <c:pt idx="491">
                  <c:v>0</c:v>
                </c:pt>
                <c:pt idx="492">
                  <c:v>0</c:v>
                </c:pt>
                <c:pt idx="493">
                  <c:v>1</c:v>
                </c:pt>
                <c:pt idx="494">
                  <c:v>1</c:v>
                </c:pt>
                <c:pt idx="495">
                  <c:v>2</c:v>
                </c:pt>
                <c:pt idx="496">
                  <c:v>0</c:v>
                </c:pt>
                <c:pt idx="497">
                  <c:v>1</c:v>
                </c:pt>
                <c:pt idx="498">
                  <c:v>1</c:v>
                </c:pt>
                <c:pt idx="499">
                  <c:v>2</c:v>
                </c:pt>
                <c:pt idx="500">
                  <c:v>0</c:v>
                </c:pt>
                <c:pt idx="501">
                  <c:v>0</c:v>
                </c:pt>
                <c:pt idx="502">
                  <c:v>0</c:v>
                </c:pt>
                <c:pt idx="503">
                  <c:v>1</c:v>
                </c:pt>
                <c:pt idx="504">
                  <c:v>0</c:v>
                </c:pt>
                <c:pt idx="505">
                  <c:v>1</c:v>
                </c:pt>
                <c:pt idx="506">
                  <c:v>0</c:v>
                </c:pt>
                <c:pt idx="507">
                  <c:v>1</c:v>
                </c:pt>
                <c:pt idx="508">
                  <c:v>0</c:v>
                </c:pt>
                <c:pt idx="509">
                  <c:v>1</c:v>
                </c:pt>
                <c:pt idx="510">
                  <c:v>1</c:v>
                </c:pt>
                <c:pt idx="511">
                  <c:v>0</c:v>
                </c:pt>
                <c:pt idx="512">
                  <c:v>2</c:v>
                </c:pt>
                <c:pt idx="513">
                  <c:v>0</c:v>
                </c:pt>
                <c:pt idx="514">
                  <c:v>0</c:v>
                </c:pt>
                <c:pt idx="515">
                  <c:v>0</c:v>
                </c:pt>
                <c:pt idx="516">
                  <c:v>1</c:v>
                </c:pt>
                <c:pt idx="517">
                  <c:v>1</c:v>
                </c:pt>
                <c:pt idx="518">
                  <c:v>0</c:v>
                </c:pt>
                <c:pt idx="519">
                  <c:v>1</c:v>
                </c:pt>
                <c:pt idx="520">
                  <c:v>1</c:v>
                </c:pt>
                <c:pt idx="521">
                  <c:v>1</c:v>
                </c:pt>
                <c:pt idx="522">
                  <c:v>1</c:v>
                </c:pt>
                <c:pt idx="523">
                  <c:v>1</c:v>
                </c:pt>
                <c:pt idx="524">
                  <c:v>1</c:v>
                </c:pt>
                <c:pt idx="525">
                  <c:v>1</c:v>
                </c:pt>
                <c:pt idx="526">
                  <c:v>1</c:v>
                </c:pt>
                <c:pt idx="527">
                  <c:v>1</c:v>
                </c:pt>
                <c:pt idx="528">
                  <c:v>0</c:v>
                </c:pt>
                <c:pt idx="529">
                  <c:v>1</c:v>
                </c:pt>
                <c:pt idx="530">
                  <c:v>1</c:v>
                </c:pt>
                <c:pt idx="531">
                  <c:v>1</c:v>
                </c:pt>
                <c:pt idx="532">
                  <c:v>1</c:v>
                </c:pt>
                <c:pt idx="533">
                  <c:v>0</c:v>
                </c:pt>
                <c:pt idx="534">
                  <c:v>2</c:v>
                </c:pt>
                <c:pt idx="535">
                  <c:v>1</c:v>
                </c:pt>
                <c:pt idx="536">
                  <c:v>1</c:v>
                </c:pt>
                <c:pt idx="537">
                  <c:v>1</c:v>
                </c:pt>
                <c:pt idx="538">
                  <c:v>0</c:v>
                </c:pt>
                <c:pt idx="539">
                  <c:v>1</c:v>
                </c:pt>
                <c:pt idx="540">
                  <c:v>1</c:v>
                </c:pt>
                <c:pt idx="541">
                  <c:v>1</c:v>
                </c:pt>
                <c:pt idx="542">
                  <c:v>1</c:v>
                </c:pt>
                <c:pt idx="543">
                  <c:v>1</c:v>
                </c:pt>
                <c:pt idx="544">
                  <c:v>1</c:v>
                </c:pt>
                <c:pt idx="545">
                  <c:v>1</c:v>
                </c:pt>
                <c:pt idx="546">
                  <c:v>0</c:v>
                </c:pt>
                <c:pt idx="547">
                  <c:v>0</c:v>
                </c:pt>
                <c:pt idx="548">
                  <c:v>1</c:v>
                </c:pt>
                <c:pt idx="549">
                  <c:v>0</c:v>
                </c:pt>
                <c:pt idx="550">
                  <c:v>0</c:v>
                </c:pt>
                <c:pt idx="551">
                  <c:v>0</c:v>
                </c:pt>
                <c:pt idx="552">
                  <c:v>1</c:v>
                </c:pt>
                <c:pt idx="553">
                  <c:v>1</c:v>
                </c:pt>
                <c:pt idx="554">
                  <c:v>0</c:v>
                </c:pt>
                <c:pt idx="555">
                  <c:v>1</c:v>
                </c:pt>
                <c:pt idx="556">
                  <c:v>1</c:v>
                </c:pt>
                <c:pt idx="557">
                  <c:v>2</c:v>
                </c:pt>
                <c:pt idx="558">
                  <c:v>1</c:v>
                </c:pt>
                <c:pt idx="559">
                  <c:v>0</c:v>
                </c:pt>
                <c:pt idx="560">
                  <c:v>0</c:v>
                </c:pt>
                <c:pt idx="561">
                  <c:v>2</c:v>
                </c:pt>
                <c:pt idx="562">
                  <c:v>0</c:v>
                </c:pt>
                <c:pt idx="563">
                  <c:v>1</c:v>
                </c:pt>
                <c:pt idx="564">
                  <c:v>0</c:v>
                </c:pt>
                <c:pt idx="565">
                  <c:v>0</c:v>
                </c:pt>
                <c:pt idx="566">
                  <c:v>0</c:v>
                </c:pt>
                <c:pt idx="567">
                  <c:v>0</c:v>
                </c:pt>
                <c:pt idx="568">
                  <c:v>1</c:v>
                </c:pt>
                <c:pt idx="569">
                  <c:v>1</c:v>
                </c:pt>
                <c:pt idx="570">
                  <c:v>1</c:v>
                </c:pt>
                <c:pt idx="571">
                  <c:v>1</c:v>
                </c:pt>
                <c:pt idx="572">
                  <c:v>1</c:v>
                </c:pt>
                <c:pt idx="573">
                  <c:v>0</c:v>
                </c:pt>
                <c:pt idx="574">
                  <c:v>1</c:v>
                </c:pt>
                <c:pt idx="575">
                  <c:v>1</c:v>
                </c:pt>
                <c:pt idx="576">
                  <c:v>0</c:v>
                </c:pt>
                <c:pt idx="577">
                  <c:v>1</c:v>
                </c:pt>
                <c:pt idx="578">
                  <c:v>0</c:v>
                </c:pt>
                <c:pt idx="579">
                  <c:v>1</c:v>
                </c:pt>
                <c:pt idx="580">
                  <c:v>0</c:v>
                </c:pt>
                <c:pt idx="581">
                  <c:v>0</c:v>
                </c:pt>
                <c:pt idx="582">
                  <c:v>0</c:v>
                </c:pt>
                <c:pt idx="583">
                  <c:v>0</c:v>
                </c:pt>
                <c:pt idx="584">
                  <c:v>0</c:v>
                </c:pt>
                <c:pt idx="585">
                  <c:v>1</c:v>
                </c:pt>
                <c:pt idx="586">
                  <c:v>0</c:v>
                </c:pt>
                <c:pt idx="587">
                  <c:v>1</c:v>
                </c:pt>
                <c:pt idx="588">
                  <c:v>0</c:v>
                </c:pt>
                <c:pt idx="589">
                  <c:v>0</c:v>
                </c:pt>
                <c:pt idx="590">
                  <c:v>0</c:v>
                </c:pt>
                <c:pt idx="591">
                  <c:v>1</c:v>
                </c:pt>
                <c:pt idx="592">
                  <c:v>0</c:v>
                </c:pt>
                <c:pt idx="593">
                  <c:v>1</c:v>
                </c:pt>
                <c:pt idx="594">
                  <c:v>2</c:v>
                </c:pt>
                <c:pt idx="595">
                  <c:v>1</c:v>
                </c:pt>
                <c:pt idx="596">
                  <c:v>0</c:v>
                </c:pt>
                <c:pt idx="597">
                  <c:v>1</c:v>
                </c:pt>
                <c:pt idx="598">
                  <c:v>3</c:v>
                </c:pt>
                <c:pt idx="599">
                  <c:v>1</c:v>
                </c:pt>
                <c:pt idx="600">
                  <c:v>1</c:v>
                </c:pt>
                <c:pt idx="601">
                  <c:v>0</c:v>
                </c:pt>
                <c:pt idx="602">
                  <c:v>1</c:v>
                </c:pt>
                <c:pt idx="603">
                  <c:v>1</c:v>
                </c:pt>
                <c:pt idx="604">
                  <c:v>2</c:v>
                </c:pt>
                <c:pt idx="605">
                  <c:v>0</c:v>
                </c:pt>
                <c:pt idx="606">
                  <c:v>1</c:v>
                </c:pt>
                <c:pt idx="607">
                  <c:v>1</c:v>
                </c:pt>
                <c:pt idx="608">
                  <c:v>0</c:v>
                </c:pt>
                <c:pt idx="609">
                  <c:v>0</c:v>
                </c:pt>
                <c:pt idx="610">
                  <c:v>1</c:v>
                </c:pt>
                <c:pt idx="611">
                  <c:v>1</c:v>
                </c:pt>
                <c:pt idx="612">
                  <c:v>1</c:v>
                </c:pt>
                <c:pt idx="613">
                  <c:v>0</c:v>
                </c:pt>
                <c:pt idx="614">
                  <c:v>3</c:v>
                </c:pt>
                <c:pt idx="615">
                  <c:v>3</c:v>
                </c:pt>
                <c:pt idx="616">
                  <c:v>0</c:v>
                </c:pt>
                <c:pt idx="617">
                  <c:v>1</c:v>
                </c:pt>
                <c:pt idx="618">
                  <c:v>0</c:v>
                </c:pt>
                <c:pt idx="619">
                  <c:v>0</c:v>
                </c:pt>
                <c:pt idx="620">
                  <c:v>0</c:v>
                </c:pt>
                <c:pt idx="621">
                  <c:v>0</c:v>
                </c:pt>
                <c:pt idx="622">
                  <c:v>0</c:v>
                </c:pt>
                <c:pt idx="623">
                  <c:v>1</c:v>
                </c:pt>
                <c:pt idx="624">
                  <c:v>1</c:v>
                </c:pt>
                <c:pt idx="625">
                  <c:v>0</c:v>
                </c:pt>
                <c:pt idx="626">
                  <c:v>0</c:v>
                </c:pt>
                <c:pt idx="627">
                  <c:v>2</c:v>
                </c:pt>
                <c:pt idx="628">
                  <c:v>1</c:v>
                </c:pt>
                <c:pt idx="629">
                  <c:v>0</c:v>
                </c:pt>
                <c:pt idx="630">
                  <c:v>0</c:v>
                </c:pt>
                <c:pt idx="631">
                  <c:v>0</c:v>
                </c:pt>
                <c:pt idx="632">
                  <c:v>2</c:v>
                </c:pt>
                <c:pt idx="633">
                  <c:v>0</c:v>
                </c:pt>
                <c:pt idx="634">
                  <c:v>1</c:v>
                </c:pt>
                <c:pt idx="635">
                  <c:v>0</c:v>
                </c:pt>
                <c:pt idx="636">
                  <c:v>0</c:v>
                </c:pt>
                <c:pt idx="637">
                  <c:v>1</c:v>
                </c:pt>
                <c:pt idx="638">
                  <c:v>0</c:v>
                </c:pt>
                <c:pt idx="639">
                  <c:v>0</c:v>
                </c:pt>
                <c:pt idx="640">
                  <c:v>1</c:v>
                </c:pt>
                <c:pt idx="641">
                  <c:v>0</c:v>
                </c:pt>
                <c:pt idx="642">
                  <c:v>1</c:v>
                </c:pt>
                <c:pt idx="643">
                  <c:v>1</c:v>
                </c:pt>
                <c:pt idx="644">
                  <c:v>0</c:v>
                </c:pt>
                <c:pt idx="645">
                  <c:v>0</c:v>
                </c:pt>
                <c:pt idx="646">
                  <c:v>0</c:v>
                </c:pt>
                <c:pt idx="647">
                  <c:v>2</c:v>
                </c:pt>
                <c:pt idx="648">
                  <c:v>2</c:v>
                </c:pt>
                <c:pt idx="649">
                  <c:v>0</c:v>
                </c:pt>
                <c:pt idx="650">
                  <c:v>0</c:v>
                </c:pt>
                <c:pt idx="651">
                  <c:v>0</c:v>
                </c:pt>
                <c:pt idx="652">
                  <c:v>2</c:v>
                </c:pt>
                <c:pt idx="653">
                  <c:v>1</c:v>
                </c:pt>
                <c:pt idx="654">
                  <c:v>0</c:v>
                </c:pt>
                <c:pt idx="655">
                  <c:v>0</c:v>
                </c:pt>
                <c:pt idx="656">
                  <c:v>2</c:v>
                </c:pt>
                <c:pt idx="657">
                  <c:v>1</c:v>
                </c:pt>
                <c:pt idx="658">
                  <c:v>0</c:v>
                </c:pt>
                <c:pt idx="659">
                  <c:v>1</c:v>
                </c:pt>
                <c:pt idx="660">
                  <c:v>3</c:v>
                </c:pt>
                <c:pt idx="661">
                  <c:v>0</c:v>
                </c:pt>
                <c:pt idx="662">
                  <c:v>0</c:v>
                </c:pt>
                <c:pt idx="663">
                  <c:v>0</c:v>
                </c:pt>
                <c:pt idx="664">
                  <c:v>3</c:v>
                </c:pt>
                <c:pt idx="665">
                  <c:v>2</c:v>
                </c:pt>
                <c:pt idx="666">
                  <c:v>0</c:v>
                </c:pt>
                <c:pt idx="667">
                  <c:v>1</c:v>
                </c:pt>
                <c:pt idx="668">
                  <c:v>1</c:v>
                </c:pt>
                <c:pt idx="669">
                  <c:v>0</c:v>
                </c:pt>
                <c:pt idx="670">
                  <c:v>0</c:v>
                </c:pt>
                <c:pt idx="671">
                  <c:v>0</c:v>
                </c:pt>
                <c:pt idx="672">
                  <c:v>0</c:v>
                </c:pt>
                <c:pt idx="673">
                  <c:v>3</c:v>
                </c:pt>
                <c:pt idx="674">
                  <c:v>1</c:v>
                </c:pt>
                <c:pt idx="675">
                  <c:v>0</c:v>
                </c:pt>
                <c:pt idx="676">
                  <c:v>0</c:v>
                </c:pt>
                <c:pt idx="677">
                  <c:v>0</c:v>
                </c:pt>
                <c:pt idx="678">
                  <c:v>0</c:v>
                </c:pt>
                <c:pt idx="679">
                  <c:v>0</c:v>
                </c:pt>
                <c:pt idx="680">
                  <c:v>1</c:v>
                </c:pt>
                <c:pt idx="681">
                  <c:v>0</c:v>
                </c:pt>
                <c:pt idx="682">
                  <c:v>1</c:v>
                </c:pt>
                <c:pt idx="683">
                  <c:v>0</c:v>
                </c:pt>
                <c:pt idx="684">
                  <c:v>0</c:v>
                </c:pt>
                <c:pt idx="685">
                  <c:v>1</c:v>
                </c:pt>
                <c:pt idx="686">
                  <c:v>2</c:v>
                </c:pt>
                <c:pt idx="687">
                  <c:v>0</c:v>
                </c:pt>
                <c:pt idx="688">
                  <c:v>0</c:v>
                </c:pt>
                <c:pt idx="689">
                  <c:v>2</c:v>
                </c:pt>
                <c:pt idx="690">
                  <c:v>2</c:v>
                </c:pt>
                <c:pt idx="691">
                  <c:v>0</c:v>
                </c:pt>
                <c:pt idx="692">
                  <c:v>0</c:v>
                </c:pt>
                <c:pt idx="693">
                  <c:v>0</c:v>
                </c:pt>
                <c:pt idx="694">
                  <c:v>3</c:v>
                </c:pt>
                <c:pt idx="695">
                  <c:v>3</c:v>
                </c:pt>
                <c:pt idx="696">
                  <c:v>3</c:v>
                </c:pt>
                <c:pt idx="697">
                  <c:v>0</c:v>
                </c:pt>
                <c:pt idx="698">
                  <c:v>1</c:v>
                </c:pt>
                <c:pt idx="699">
                  <c:v>1</c:v>
                </c:pt>
                <c:pt idx="700">
                  <c:v>0</c:v>
                </c:pt>
                <c:pt idx="701">
                  <c:v>2</c:v>
                </c:pt>
                <c:pt idx="702">
                  <c:v>1</c:v>
                </c:pt>
                <c:pt idx="703">
                  <c:v>3</c:v>
                </c:pt>
                <c:pt idx="704">
                  <c:v>3</c:v>
                </c:pt>
                <c:pt idx="705">
                  <c:v>0</c:v>
                </c:pt>
                <c:pt idx="706">
                  <c:v>1</c:v>
                </c:pt>
                <c:pt idx="707">
                  <c:v>2</c:v>
                </c:pt>
                <c:pt idx="708">
                  <c:v>0</c:v>
                </c:pt>
                <c:pt idx="709">
                  <c:v>2</c:v>
                </c:pt>
                <c:pt idx="710">
                  <c:v>2</c:v>
                </c:pt>
                <c:pt idx="711">
                  <c:v>2</c:v>
                </c:pt>
                <c:pt idx="712">
                  <c:v>3</c:v>
                </c:pt>
                <c:pt idx="713">
                  <c:v>1</c:v>
                </c:pt>
                <c:pt idx="714">
                  <c:v>0</c:v>
                </c:pt>
                <c:pt idx="715">
                  <c:v>1</c:v>
                </c:pt>
                <c:pt idx="716">
                  <c:v>1</c:v>
                </c:pt>
                <c:pt idx="717">
                  <c:v>2</c:v>
                </c:pt>
                <c:pt idx="718">
                  <c:v>0</c:v>
                </c:pt>
                <c:pt idx="719">
                  <c:v>0</c:v>
                </c:pt>
                <c:pt idx="720">
                  <c:v>0</c:v>
                </c:pt>
                <c:pt idx="721">
                  <c:v>1</c:v>
                </c:pt>
                <c:pt idx="722">
                  <c:v>1</c:v>
                </c:pt>
                <c:pt idx="723">
                  <c:v>1</c:v>
                </c:pt>
                <c:pt idx="724">
                  <c:v>2</c:v>
                </c:pt>
                <c:pt idx="725">
                  <c:v>0</c:v>
                </c:pt>
                <c:pt idx="726">
                  <c:v>2</c:v>
                </c:pt>
                <c:pt idx="727">
                  <c:v>0</c:v>
                </c:pt>
                <c:pt idx="728">
                  <c:v>0</c:v>
                </c:pt>
                <c:pt idx="729">
                  <c:v>2</c:v>
                </c:pt>
                <c:pt idx="730">
                  <c:v>2</c:v>
                </c:pt>
                <c:pt idx="731">
                  <c:v>0</c:v>
                </c:pt>
                <c:pt idx="732">
                  <c:v>2</c:v>
                </c:pt>
                <c:pt idx="733">
                  <c:v>0</c:v>
                </c:pt>
                <c:pt idx="734">
                  <c:v>0</c:v>
                </c:pt>
                <c:pt idx="735">
                  <c:v>1</c:v>
                </c:pt>
                <c:pt idx="736">
                  <c:v>3</c:v>
                </c:pt>
                <c:pt idx="737">
                  <c:v>3</c:v>
                </c:pt>
                <c:pt idx="738">
                  <c:v>1</c:v>
                </c:pt>
                <c:pt idx="739">
                  <c:v>2</c:v>
                </c:pt>
                <c:pt idx="740">
                  <c:v>2</c:v>
                </c:pt>
                <c:pt idx="741">
                  <c:v>1</c:v>
                </c:pt>
                <c:pt idx="742">
                  <c:v>1</c:v>
                </c:pt>
                <c:pt idx="743">
                  <c:v>0</c:v>
                </c:pt>
                <c:pt idx="744">
                  <c:v>0</c:v>
                </c:pt>
                <c:pt idx="745">
                  <c:v>1</c:v>
                </c:pt>
                <c:pt idx="746">
                  <c:v>0</c:v>
                </c:pt>
                <c:pt idx="747">
                  <c:v>1</c:v>
                </c:pt>
                <c:pt idx="748">
                  <c:v>1</c:v>
                </c:pt>
                <c:pt idx="749">
                  <c:v>2</c:v>
                </c:pt>
                <c:pt idx="750">
                  <c:v>1</c:v>
                </c:pt>
                <c:pt idx="751">
                  <c:v>2</c:v>
                </c:pt>
                <c:pt idx="752">
                  <c:v>1</c:v>
                </c:pt>
                <c:pt idx="753">
                  <c:v>1</c:v>
                </c:pt>
                <c:pt idx="754">
                  <c:v>0</c:v>
                </c:pt>
                <c:pt idx="755">
                  <c:v>0</c:v>
                </c:pt>
                <c:pt idx="756">
                  <c:v>1</c:v>
                </c:pt>
                <c:pt idx="757">
                  <c:v>0</c:v>
                </c:pt>
                <c:pt idx="758">
                  <c:v>1</c:v>
                </c:pt>
                <c:pt idx="759">
                  <c:v>0</c:v>
                </c:pt>
                <c:pt idx="760">
                  <c:v>0</c:v>
                </c:pt>
                <c:pt idx="761">
                  <c:v>0</c:v>
                </c:pt>
                <c:pt idx="762">
                  <c:v>0</c:v>
                </c:pt>
                <c:pt idx="763">
                  <c:v>0</c:v>
                </c:pt>
                <c:pt idx="764">
                  <c:v>0</c:v>
                </c:pt>
                <c:pt idx="765">
                  <c:v>1</c:v>
                </c:pt>
                <c:pt idx="766">
                  <c:v>2</c:v>
                </c:pt>
                <c:pt idx="767">
                  <c:v>2</c:v>
                </c:pt>
                <c:pt idx="768">
                  <c:v>0</c:v>
                </c:pt>
                <c:pt idx="769">
                  <c:v>2</c:v>
                </c:pt>
                <c:pt idx="770">
                  <c:v>1</c:v>
                </c:pt>
                <c:pt idx="771">
                  <c:v>2</c:v>
                </c:pt>
                <c:pt idx="772">
                  <c:v>2</c:v>
                </c:pt>
                <c:pt idx="773">
                  <c:v>2</c:v>
                </c:pt>
                <c:pt idx="774">
                  <c:v>1</c:v>
                </c:pt>
                <c:pt idx="775">
                  <c:v>1</c:v>
                </c:pt>
                <c:pt idx="776">
                  <c:v>1</c:v>
                </c:pt>
                <c:pt idx="777">
                  <c:v>0</c:v>
                </c:pt>
                <c:pt idx="778">
                  <c:v>0</c:v>
                </c:pt>
                <c:pt idx="779">
                  <c:v>0</c:v>
                </c:pt>
                <c:pt idx="780">
                  <c:v>0</c:v>
                </c:pt>
                <c:pt idx="781">
                  <c:v>0</c:v>
                </c:pt>
                <c:pt idx="782">
                  <c:v>0</c:v>
                </c:pt>
                <c:pt idx="783">
                  <c:v>0</c:v>
                </c:pt>
                <c:pt idx="784">
                  <c:v>0</c:v>
                </c:pt>
                <c:pt idx="785">
                  <c:v>0</c:v>
                </c:pt>
                <c:pt idx="786">
                  <c:v>0</c:v>
                </c:pt>
                <c:pt idx="787">
                  <c:v>2</c:v>
                </c:pt>
                <c:pt idx="788">
                  <c:v>2</c:v>
                </c:pt>
                <c:pt idx="789">
                  <c:v>2</c:v>
                </c:pt>
                <c:pt idx="790">
                  <c:v>0</c:v>
                </c:pt>
                <c:pt idx="791">
                  <c:v>1</c:v>
                </c:pt>
                <c:pt idx="792">
                  <c:v>1</c:v>
                </c:pt>
                <c:pt idx="793">
                  <c:v>0</c:v>
                </c:pt>
                <c:pt idx="794">
                  <c:v>0</c:v>
                </c:pt>
                <c:pt idx="795">
                  <c:v>0</c:v>
                </c:pt>
                <c:pt idx="796">
                  <c:v>2</c:v>
                </c:pt>
                <c:pt idx="797">
                  <c:v>0</c:v>
                </c:pt>
                <c:pt idx="798">
                  <c:v>0</c:v>
                </c:pt>
                <c:pt idx="799">
                  <c:v>1</c:v>
                </c:pt>
                <c:pt idx="800">
                  <c:v>2</c:v>
                </c:pt>
                <c:pt idx="801">
                  <c:v>0</c:v>
                </c:pt>
                <c:pt idx="802">
                  <c:v>1</c:v>
                </c:pt>
                <c:pt idx="803">
                  <c:v>0</c:v>
                </c:pt>
                <c:pt idx="804">
                  <c:v>2</c:v>
                </c:pt>
                <c:pt idx="805">
                  <c:v>1</c:v>
                </c:pt>
                <c:pt idx="806">
                  <c:v>0</c:v>
                </c:pt>
                <c:pt idx="807">
                  <c:v>0</c:v>
                </c:pt>
                <c:pt idx="808">
                  <c:v>1</c:v>
                </c:pt>
                <c:pt idx="809">
                  <c:v>0</c:v>
                </c:pt>
                <c:pt idx="810">
                  <c:v>0</c:v>
                </c:pt>
                <c:pt idx="811">
                  <c:v>0</c:v>
                </c:pt>
                <c:pt idx="812">
                  <c:v>0</c:v>
                </c:pt>
                <c:pt idx="813">
                  <c:v>2</c:v>
                </c:pt>
                <c:pt idx="814">
                  <c:v>2</c:v>
                </c:pt>
                <c:pt idx="815">
                  <c:v>1</c:v>
                </c:pt>
                <c:pt idx="816">
                  <c:v>1</c:v>
                </c:pt>
                <c:pt idx="817">
                  <c:v>1</c:v>
                </c:pt>
                <c:pt idx="818">
                  <c:v>1</c:v>
                </c:pt>
                <c:pt idx="819">
                  <c:v>1</c:v>
                </c:pt>
                <c:pt idx="820">
                  <c:v>1</c:v>
                </c:pt>
                <c:pt idx="821">
                  <c:v>2</c:v>
                </c:pt>
                <c:pt idx="822">
                  <c:v>1</c:v>
                </c:pt>
                <c:pt idx="823">
                  <c:v>1</c:v>
                </c:pt>
                <c:pt idx="824">
                  <c:v>0</c:v>
                </c:pt>
                <c:pt idx="825">
                  <c:v>1</c:v>
                </c:pt>
                <c:pt idx="826">
                  <c:v>0</c:v>
                </c:pt>
                <c:pt idx="827">
                  <c:v>1</c:v>
                </c:pt>
                <c:pt idx="828">
                  <c:v>1</c:v>
                </c:pt>
                <c:pt idx="829">
                  <c:v>2</c:v>
                </c:pt>
                <c:pt idx="830">
                  <c:v>1</c:v>
                </c:pt>
                <c:pt idx="831">
                  <c:v>0</c:v>
                </c:pt>
                <c:pt idx="832">
                  <c:v>0</c:v>
                </c:pt>
                <c:pt idx="833">
                  <c:v>1</c:v>
                </c:pt>
                <c:pt idx="834">
                  <c:v>2</c:v>
                </c:pt>
                <c:pt idx="835">
                  <c:v>1</c:v>
                </c:pt>
                <c:pt idx="836">
                  <c:v>1</c:v>
                </c:pt>
                <c:pt idx="837">
                  <c:v>0</c:v>
                </c:pt>
                <c:pt idx="838">
                  <c:v>0</c:v>
                </c:pt>
                <c:pt idx="839">
                  <c:v>0</c:v>
                </c:pt>
                <c:pt idx="840">
                  <c:v>0</c:v>
                </c:pt>
                <c:pt idx="841">
                  <c:v>2</c:v>
                </c:pt>
                <c:pt idx="842">
                  <c:v>2</c:v>
                </c:pt>
                <c:pt idx="843">
                  <c:v>0</c:v>
                </c:pt>
                <c:pt idx="844">
                  <c:v>0</c:v>
                </c:pt>
                <c:pt idx="845">
                  <c:v>0</c:v>
                </c:pt>
                <c:pt idx="846">
                  <c:v>2</c:v>
                </c:pt>
                <c:pt idx="847">
                  <c:v>1</c:v>
                </c:pt>
                <c:pt idx="848">
                  <c:v>1</c:v>
                </c:pt>
                <c:pt idx="849">
                  <c:v>1</c:v>
                </c:pt>
                <c:pt idx="850">
                  <c:v>2</c:v>
                </c:pt>
                <c:pt idx="851">
                  <c:v>1</c:v>
                </c:pt>
                <c:pt idx="852">
                  <c:v>2</c:v>
                </c:pt>
                <c:pt idx="853">
                  <c:v>2</c:v>
                </c:pt>
                <c:pt idx="854">
                  <c:v>0</c:v>
                </c:pt>
                <c:pt idx="855">
                  <c:v>2</c:v>
                </c:pt>
                <c:pt idx="856">
                  <c:v>0</c:v>
                </c:pt>
                <c:pt idx="857">
                  <c:v>0</c:v>
                </c:pt>
                <c:pt idx="858">
                  <c:v>0</c:v>
                </c:pt>
                <c:pt idx="859">
                  <c:v>0</c:v>
                </c:pt>
                <c:pt idx="860">
                  <c:v>1</c:v>
                </c:pt>
                <c:pt idx="861">
                  <c:v>1</c:v>
                </c:pt>
                <c:pt idx="862">
                  <c:v>1</c:v>
                </c:pt>
                <c:pt idx="863">
                  <c:v>2</c:v>
                </c:pt>
                <c:pt idx="864">
                  <c:v>0</c:v>
                </c:pt>
                <c:pt idx="865">
                  <c:v>0</c:v>
                </c:pt>
                <c:pt idx="866">
                  <c:v>2</c:v>
                </c:pt>
                <c:pt idx="867">
                  <c:v>1</c:v>
                </c:pt>
                <c:pt idx="868">
                  <c:v>1</c:v>
                </c:pt>
                <c:pt idx="869">
                  <c:v>1</c:v>
                </c:pt>
                <c:pt idx="870">
                  <c:v>1</c:v>
                </c:pt>
                <c:pt idx="871">
                  <c:v>0</c:v>
                </c:pt>
                <c:pt idx="872">
                  <c:v>2</c:v>
                </c:pt>
                <c:pt idx="873">
                  <c:v>0</c:v>
                </c:pt>
                <c:pt idx="874">
                  <c:v>0</c:v>
                </c:pt>
                <c:pt idx="875">
                  <c:v>2</c:v>
                </c:pt>
                <c:pt idx="876">
                  <c:v>1</c:v>
                </c:pt>
                <c:pt idx="877">
                  <c:v>0</c:v>
                </c:pt>
                <c:pt idx="878">
                  <c:v>0</c:v>
                </c:pt>
                <c:pt idx="879">
                  <c:v>1</c:v>
                </c:pt>
                <c:pt idx="880">
                  <c:v>2</c:v>
                </c:pt>
                <c:pt idx="881">
                  <c:v>1</c:v>
                </c:pt>
                <c:pt idx="882">
                  <c:v>1</c:v>
                </c:pt>
                <c:pt idx="883">
                  <c:v>1</c:v>
                </c:pt>
                <c:pt idx="884">
                  <c:v>1</c:v>
                </c:pt>
                <c:pt idx="885">
                  <c:v>1</c:v>
                </c:pt>
                <c:pt idx="886">
                  <c:v>0</c:v>
                </c:pt>
                <c:pt idx="887">
                  <c:v>0</c:v>
                </c:pt>
                <c:pt idx="888">
                  <c:v>1</c:v>
                </c:pt>
                <c:pt idx="889">
                  <c:v>0</c:v>
                </c:pt>
                <c:pt idx="890">
                  <c:v>0</c:v>
                </c:pt>
                <c:pt idx="891">
                  <c:v>0</c:v>
                </c:pt>
                <c:pt idx="892">
                  <c:v>0</c:v>
                </c:pt>
                <c:pt idx="893">
                  <c:v>1</c:v>
                </c:pt>
                <c:pt idx="894">
                  <c:v>1</c:v>
                </c:pt>
                <c:pt idx="895">
                  <c:v>0</c:v>
                </c:pt>
                <c:pt idx="896">
                  <c:v>0</c:v>
                </c:pt>
                <c:pt idx="897">
                  <c:v>0</c:v>
                </c:pt>
                <c:pt idx="898">
                  <c:v>1</c:v>
                </c:pt>
                <c:pt idx="899">
                  <c:v>1</c:v>
                </c:pt>
                <c:pt idx="900">
                  <c:v>2</c:v>
                </c:pt>
                <c:pt idx="901">
                  <c:v>1</c:v>
                </c:pt>
                <c:pt idx="902">
                  <c:v>0</c:v>
                </c:pt>
                <c:pt idx="903">
                  <c:v>0</c:v>
                </c:pt>
                <c:pt idx="904">
                  <c:v>0</c:v>
                </c:pt>
                <c:pt idx="905">
                  <c:v>1</c:v>
                </c:pt>
                <c:pt idx="906">
                  <c:v>1</c:v>
                </c:pt>
                <c:pt idx="907">
                  <c:v>0</c:v>
                </c:pt>
                <c:pt idx="908">
                  <c:v>1</c:v>
                </c:pt>
                <c:pt idx="909">
                  <c:v>0</c:v>
                </c:pt>
                <c:pt idx="910">
                  <c:v>1</c:v>
                </c:pt>
                <c:pt idx="911">
                  <c:v>0</c:v>
                </c:pt>
                <c:pt idx="912">
                  <c:v>1</c:v>
                </c:pt>
                <c:pt idx="913">
                  <c:v>1</c:v>
                </c:pt>
                <c:pt idx="914">
                  <c:v>1</c:v>
                </c:pt>
                <c:pt idx="915">
                  <c:v>1</c:v>
                </c:pt>
                <c:pt idx="916">
                  <c:v>0</c:v>
                </c:pt>
                <c:pt idx="917">
                  <c:v>0</c:v>
                </c:pt>
                <c:pt idx="918">
                  <c:v>0</c:v>
                </c:pt>
                <c:pt idx="919">
                  <c:v>0</c:v>
                </c:pt>
                <c:pt idx="920">
                  <c:v>1</c:v>
                </c:pt>
                <c:pt idx="921">
                  <c:v>1</c:v>
                </c:pt>
                <c:pt idx="922">
                  <c:v>0</c:v>
                </c:pt>
                <c:pt idx="923">
                  <c:v>1</c:v>
                </c:pt>
                <c:pt idx="924">
                  <c:v>0</c:v>
                </c:pt>
                <c:pt idx="925">
                  <c:v>1</c:v>
                </c:pt>
                <c:pt idx="926">
                  <c:v>1</c:v>
                </c:pt>
                <c:pt idx="927">
                  <c:v>0</c:v>
                </c:pt>
                <c:pt idx="928">
                  <c:v>0</c:v>
                </c:pt>
                <c:pt idx="929">
                  <c:v>2</c:v>
                </c:pt>
                <c:pt idx="930">
                  <c:v>1</c:v>
                </c:pt>
                <c:pt idx="931">
                  <c:v>1</c:v>
                </c:pt>
                <c:pt idx="932">
                  <c:v>1</c:v>
                </c:pt>
                <c:pt idx="933">
                  <c:v>1</c:v>
                </c:pt>
                <c:pt idx="934">
                  <c:v>1</c:v>
                </c:pt>
                <c:pt idx="935">
                  <c:v>1</c:v>
                </c:pt>
                <c:pt idx="936">
                  <c:v>1</c:v>
                </c:pt>
                <c:pt idx="937">
                  <c:v>1</c:v>
                </c:pt>
                <c:pt idx="938">
                  <c:v>0</c:v>
                </c:pt>
                <c:pt idx="939">
                  <c:v>2</c:v>
                </c:pt>
                <c:pt idx="940">
                  <c:v>2</c:v>
                </c:pt>
                <c:pt idx="941">
                  <c:v>2</c:v>
                </c:pt>
                <c:pt idx="942">
                  <c:v>2</c:v>
                </c:pt>
                <c:pt idx="943">
                  <c:v>0</c:v>
                </c:pt>
                <c:pt idx="944">
                  <c:v>2</c:v>
                </c:pt>
                <c:pt idx="945">
                  <c:v>1</c:v>
                </c:pt>
                <c:pt idx="946">
                  <c:v>1</c:v>
                </c:pt>
                <c:pt idx="947">
                  <c:v>0</c:v>
                </c:pt>
                <c:pt idx="948">
                  <c:v>0</c:v>
                </c:pt>
                <c:pt idx="949">
                  <c:v>0</c:v>
                </c:pt>
                <c:pt idx="950">
                  <c:v>2</c:v>
                </c:pt>
                <c:pt idx="951">
                  <c:v>0</c:v>
                </c:pt>
                <c:pt idx="952">
                  <c:v>0</c:v>
                </c:pt>
                <c:pt idx="953">
                  <c:v>0</c:v>
                </c:pt>
                <c:pt idx="954">
                  <c:v>2</c:v>
                </c:pt>
                <c:pt idx="955">
                  <c:v>1</c:v>
                </c:pt>
                <c:pt idx="956">
                  <c:v>0</c:v>
                </c:pt>
                <c:pt idx="957">
                  <c:v>0</c:v>
                </c:pt>
                <c:pt idx="958">
                  <c:v>0</c:v>
                </c:pt>
                <c:pt idx="959">
                  <c:v>1</c:v>
                </c:pt>
                <c:pt idx="960">
                  <c:v>1</c:v>
                </c:pt>
                <c:pt idx="961">
                  <c:v>2</c:v>
                </c:pt>
                <c:pt idx="962">
                  <c:v>1</c:v>
                </c:pt>
                <c:pt idx="963">
                  <c:v>2</c:v>
                </c:pt>
                <c:pt idx="964">
                  <c:v>0</c:v>
                </c:pt>
                <c:pt idx="965">
                  <c:v>2</c:v>
                </c:pt>
                <c:pt idx="966">
                  <c:v>0</c:v>
                </c:pt>
                <c:pt idx="967">
                  <c:v>0</c:v>
                </c:pt>
                <c:pt idx="968">
                  <c:v>0</c:v>
                </c:pt>
                <c:pt idx="969">
                  <c:v>1</c:v>
                </c:pt>
                <c:pt idx="970">
                  <c:v>2</c:v>
                </c:pt>
                <c:pt idx="971">
                  <c:v>2</c:v>
                </c:pt>
                <c:pt idx="972">
                  <c:v>0</c:v>
                </c:pt>
                <c:pt idx="973">
                  <c:v>1</c:v>
                </c:pt>
                <c:pt idx="974">
                  <c:v>1</c:v>
                </c:pt>
                <c:pt idx="975">
                  <c:v>2</c:v>
                </c:pt>
                <c:pt idx="976">
                  <c:v>1</c:v>
                </c:pt>
                <c:pt idx="977">
                  <c:v>1</c:v>
                </c:pt>
                <c:pt idx="978">
                  <c:v>1</c:v>
                </c:pt>
                <c:pt idx="979">
                  <c:v>1</c:v>
                </c:pt>
                <c:pt idx="980">
                  <c:v>0</c:v>
                </c:pt>
                <c:pt idx="981">
                  <c:v>0</c:v>
                </c:pt>
                <c:pt idx="982">
                  <c:v>1</c:v>
                </c:pt>
                <c:pt idx="983">
                  <c:v>0</c:v>
                </c:pt>
                <c:pt idx="984">
                  <c:v>0</c:v>
                </c:pt>
                <c:pt idx="985">
                  <c:v>0</c:v>
                </c:pt>
                <c:pt idx="986">
                  <c:v>1</c:v>
                </c:pt>
                <c:pt idx="987">
                  <c:v>1</c:v>
                </c:pt>
                <c:pt idx="988">
                  <c:v>1</c:v>
                </c:pt>
                <c:pt idx="989">
                  <c:v>0</c:v>
                </c:pt>
                <c:pt idx="990">
                  <c:v>2</c:v>
                </c:pt>
                <c:pt idx="991">
                  <c:v>1</c:v>
                </c:pt>
                <c:pt idx="992">
                  <c:v>2</c:v>
                </c:pt>
                <c:pt idx="993">
                  <c:v>0</c:v>
                </c:pt>
                <c:pt idx="994">
                  <c:v>1</c:v>
                </c:pt>
                <c:pt idx="995">
                  <c:v>0</c:v>
                </c:pt>
                <c:pt idx="996">
                  <c:v>1</c:v>
                </c:pt>
                <c:pt idx="997">
                  <c:v>0</c:v>
                </c:pt>
                <c:pt idx="998">
                  <c:v>1</c:v>
                </c:pt>
                <c:pt idx="999">
                  <c:v>0</c:v>
                </c:pt>
                <c:pt idx="1000">
                  <c:v>1</c:v>
                </c:pt>
                <c:pt idx="1001">
                  <c:v>0</c:v>
                </c:pt>
                <c:pt idx="1002">
                  <c:v>2</c:v>
                </c:pt>
                <c:pt idx="1003">
                  <c:v>2</c:v>
                </c:pt>
                <c:pt idx="1004">
                  <c:v>2</c:v>
                </c:pt>
                <c:pt idx="1005">
                  <c:v>1</c:v>
                </c:pt>
                <c:pt idx="1006">
                  <c:v>1</c:v>
                </c:pt>
                <c:pt idx="1007">
                  <c:v>0</c:v>
                </c:pt>
                <c:pt idx="1008">
                  <c:v>2</c:v>
                </c:pt>
                <c:pt idx="1009">
                  <c:v>2</c:v>
                </c:pt>
                <c:pt idx="1010">
                  <c:v>2</c:v>
                </c:pt>
                <c:pt idx="1011">
                  <c:v>0</c:v>
                </c:pt>
                <c:pt idx="1012">
                  <c:v>2</c:v>
                </c:pt>
                <c:pt idx="1013">
                  <c:v>2</c:v>
                </c:pt>
                <c:pt idx="1014">
                  <c:v>0</c:v>
                </c:pt>
                <c:pt idx="1015">
                  <c:v>2</c:v>
                </c:pt>
                <c:pt idx="1016">
                  <c:v>0</c:v>
                </c:pt>
                <c:pt idx="1017">
                  <c:v>0</c:v>
                </c:pt>
                <c:pt idx="1018">
                  <c:v>0</c:v>
                </c:pt>
                <c:pt idx="1019">
                  <c:v>0</c:v>
                </c:pt>
                <c:pt idx="1020">
                  <c:v>0</c:v>
                </c:pt>
                <c:pt idx="1021">
                  <c:v>0</c:v>
                </c:pt>
                <c:pt idx="1022">
                  <c:v>0</c:v>
                </c:pt>
                <c:pt idx="1023">
                  <c:v>0</c:v>
                </c:pt>
                <c:pt idx="1024">
                  <c:v>2</c:v>
                </c:pt>
                <c:pt idx="1025">
                  <c:v>0</c:v>
                </c:pt>
                <c:pt idx="1026">
                  <c:v>2</c:v>
                </c:pt>
                <c:pt idx="1027">
                  <c:v>2</c:v>
                </c:pt>
                <c:pt idx="1028">
                  <c:v>0</c:v>
                </c:pt>
                <c:pt idx="1029">
                  <c:v>1</c:v>
                </c:pt>
                <c:pt idx="1030">
                  <c:v>0</c:v>
                </c:pt>
                <c:pt idx="1031">
                  <c:v>1</c:v>
                </c:pt>
                <c:pt idx="1032">
                  <c:v>0</c:v>
                </c:pt>
                <c:pt idx="1033">
                  <c:v>0</c:v>
                </c:pt>
                <c:pt idx="1034">
                  <c:v>0</c:v>
                </c:pt>
                <c:pt idx="1035">
                  <c:v>0</c:v>
                </c:pt>
                <c:pt idx="1036">
                  <c:v>0</c:v>
                </c:pt>
                <c:pt idx="1037">
                  <c:v>0</c:v>
                </c:pt>
                <c:pt idx="1038">
                  <c:v>2</c:v>
                </c:pt>
                <c:pt idx="1039">
                  <c:v>2</c:v>
                </c:pt>
                <c:pt idx="1040">
                  <c:v>0</c:v>
                </c:pt>
                <c:pt idx="1041">
                  <c:v>0</c:v>
                </c:pt>
                <c:pt idx="1042">
                  <c:v>0</c:v>
                </c:pt>
                <c:pt idx="1043">
                  <c:v>0</c:v>
                </c:pt>
                <c:pt idx="1044">
                  <c:v>1</c:v>
                </c:pt>
                <c:pt idx="1045">
                  <c:v>0</c:v>
                </c:pt>
                <c:pt idx="1046">
                  <c:v>1</c:v>
                </c:pt>
                <c:pt idx="1047">
                  <c:v>0</c:v>
                </c:pt>
                <c:pt idx="1048">
                  <c:v>0</c:v>
                </c:pt>
                <c:pt idx="1049">
                  <c:v>2</c:v>
                </c:pt>
                <c:pt idx="1050">
                  <c:v>0</c:v>
                </c:pt>
                <c:pt idx="1051">
                  <c:v>0</c:v>
                </c:pt>
                <c:pt idx="1052">
                  <c:v>0</c:v>
                </c:pt>
                <c:pt idx="1053">
                  <c:v>0</c:v>
                </c:pt>
                <c:pt idx="1054">
                  <c:v>1</c:v>
                </c:pt>
                <c:pt idx="1055">
                  <c:v>0</c:v>
                </c:pt>
                <c:pt idx="1056">
                  <c:v>1</c:v>
                </c:pt>
                <c:pt idx="1057">
                  <c:v>0</c:v>
                </c:pt>
                <c:pt idx="1058">
                  <c:v>2</c:v>
                </c:pt>
                <c:pt idx="1059">
                  <c:v>0</c:v>
                </c:pt>
                <c:pt idx="1060">
                  <c:v>2</c:v>
                </c:pt>
                <c:pt idx="1061">
                  <c:v>2</c:v>
                </c:pt>
                <c:pt idx="1062">
                  <c:v>0</c:v>
                </c:pt>
                <c:pt idx="1063">
                  <c:v>2</c:v>
                </c:pt>
                <c:pt idx="1064">
                  <c:v>1</c:v>
                </c:pt>
                <c:pt idx="1065">
                  <c:v>2</c:v>
                </c:pt>
                <c:pt idx="1066">
                  <c:v>1</c:v>
                </c:pt>
                <c:pt idx="1067">
                  <c:v>0</c:v>
                </c:pt>
                <c:pt idx="1068">
                  <c:v>0</c:v>
                </c:pt>
                <c:pt idx="1069">
                  <c:v>0</c:v>
                </c:pt>
                <c:pt idx="1070">
                  <c:v>2</c:v>
                </c:pt>
                <c:pt idx="1071">
                  <c:v>0</c:v>
                </c:pt>
                <c:pt idx="1072">
                  <c:v>1</c:v>
                </c:pt>
                <c:pt idx="1073">
                  <c:v>1</c:v>
                </c:pt>
                <c:pt idx="1074">
                  <c:v>1</c:v>
                </c:pt>
                <c:pt idx="1075">
                  <c:v>0</c:v>
                </c:pt>
                <c:pt idx="1076">
                  <c:v>1</c:v>
                </c:pt>
                <c:pt idx="1077">
                  <c:v>0</c:v>
                </c:pt>
                <c:pt idx="1078">
                  <c:v>0</c:v>
                </c:pt>
                <c:pt idx="1079">
                  <c:v>0</c:v>
                </c:pt>
                <c:pt idx="1080">
                  <c:v>0</c:v>
                </c:pt>
                <c:pt idx="1081">
                  <c:v>1</c:v>
                </c:pt>
                <c:pt idx="1082">
                  <c:v>2</c:v>
                </c:pt>
                <c:pt idx="1083">
                  <c:v>0</c:v>
                </c:pt>
                <c:pt idx="1084">
                  <c:v>1</c:v>
                </c:pt>
                <c:pt idx="1085">
                  <c:v>1</c:v>
                </c:pt>
                <c:pt idx="1086">
                  <c:v>2</c:v>
                </c:pt>
                <c:pt idx="1087">
                  <c:v>2</c:v>
                </c:pt>
                <c:pt idx="1088">
                  <c:v>0</c:v>
                </c:pt>
                <c:pt idx="1089">
                  <c:v>1</c:v>
                </c:pt>
                <c:pt idx="1090">
                  <c:v>0</c:v>
                </c:pt>
                <c:pt idx="1091">
                  <c:v>2</c:v>
                </c:pt>
                <c:pt idx="1092">
                  <c:v>0</c:v>
                </c:pt>
                <c:pt idx="1093">
                  <c:v>0</c:v>
                </c:pt>
                <c:pt idx="1094">
                  <c:v>2</c:v>
                </c:pt>
                <c:pt idx="1095">
                  <c:v>0</c:v>
                </c:pt>
                <c:pt idx="1096">
                  <c:v>0</c:v>
                </c:pt>
                <c:pt idx="1097">
                  <c:v>0</c:v>
                </c:pt>
                <c:pt idx="1098">
                  <c:v>1</c:v>
                </c:pt>
                <c:pt idx="1099">
                  <c:v>1</c:v>
                </c:pt>
                <c:pt idx="1100">
                  <c:v>2</c:v>
                </c:pt>
                <c:pt idx="1101">
                  <c:v>2</c:v>
                </c:pt>
                <c:pt idx="1102">
                  <c:v>2</c:v>
                </c:pt>
                <c:pt idx="1103">
                  <c:v>1</c:v>
                </c:pt>
                <c:pt idx="1104">
                  <c:v>0</c:v>
                </c:pt>
                <c:pt idx="1105">
                  <c:v>0</c:v>
                </c:pt>
                <c:pt idx="1106">
                  <c:v>0</c:v>
                </c:pt>
                <c:pt idx="1107">
                  <c:v>2</c:v>
                </c:pt>
                <c:pt idx="1108">
                  <c:v>0</c:v>
                </c:pt>
                <c:pt idx="1109">
                  <c:v>2</c:v>
                </c:pt>
                <c:pt idx="1110">
                  <c:v>2</c:v>
                </c:pt>
                <c:pt idx="1111">
                  <c:v>0</c:v>
                </c:pt>
                <c:pt idx="1112">
                  <c:v>0</c:v>
                </c:pt>
                <c:pt idx="1113">
                  <c:v>1</c:v>
                </c:pt>
                <c:pt idx="1114">
                  <c:v>2</c:v>
                </c:pt>
                <c:pt idx="1115">
                  <c:v>1</c:v>
                </c:pt>
                <c:pt idx="1116">
                  <c:v>2</c:v>
                </c:pt>
                <c:pt idx="1117">
                  <c:v>2</c:v>
                </c:pt>
                <c:pt idx="1118">
                  <c:v>0</c:v>
                </c:pt>
                <c:pt idx="1119">
                  <c:v>1</c:v>
                </c:pt>
                <c:pt idx="1120">
                  <c:v>1</c:v>
                </c:pt>
                <c:pt idx="1121">
                  <c:v>1</c:v>
                </c:pt>
                <c:pt idx="1122">
                  <c:v>0</c:v>
                </c:pt>
                <c:pt idx="1123">
                  <c:v>1</c:v>
                </c:pt>
                <c:pt idx="1124">
                  <c:v>1</c:v>
                </c:pt>
                <c:pt idx="1125">
                  <c:v>2</c:v>
                </c:pt>
                <c:pt idx="1126">
                  <c:v>0</c:v>
                </c:pt>
                <c:pt idx="1127">
                  <c:v>0</c:v>
                </c:pt>
                <c:pt idx="1128">
                  <c:v>1</c:v>
                </c:pt>
                <c:pt idx="1129">
                  <c:v>1</c:v>
                </c:pt>
                <c:pt idx="1130">
                  <c:v>0</c:v>
                </c:pt>
                <c:pt idx="1131">
                  <c:v>2</c:v>
                </c:pt>
                <c:pt idx="1132">
                  <c:v>0</c:v>
                </c:pt>
                <c:pt idx="1133">
                  <c:v>0</c:v>
                </c:pt>
                <c:pt idx="1134">
                  <c:v>2</c:v>
                </c:pt>
                <c:pt idx="1135">
                  <c:v>0</c:v>
                </c:pt>
                <c:pt idx="1136">
                  <c:v>0</c:v>
                </c:pt>
                <c:pt idx="1137">
                  <c:v>0</c:v>
                </c:pt>
                <c:pt idx="1138">
                  <c:v>0</c:v>
                </c:pt>
                <c:pt idx="1139">
                  <c:v>1</c:v>
                </c:pt>
                <c:pt idx="1140">
                  <c:v>1</c:v>
                </c:pt>
                <c:pt idx="1141">
                  <c:v>0</c:v>
                </c:pt>
                <c:pt idx="1142">
                  <c:v>1</c:v>
                </c:pt>
                <c:pt idx="1143">
                  <c:v>0</c:v>
                </c:pt>
                <c:pt idx="1144">
                  <c:v>0</c:v>
                </c:pt>
                <c:pt idx="1145">
                  <c:v>0</c:v>
                </c:pt>
                <c:pt idx="1146">
                  <c:v>1</c:v>
                </c:pt>
                <c:pt idx="1147">
                  <c:v>2</c:v>
                </c:pt>
                <c:pt idx="1148">
                  <c:v>2</c:v>
                </c:pt>
                <c:pt idx="1149">
                  <c:v>2</c:v>
                </c:pt>
                <c:pt idx="1150">
                  <c:v>0</c:v>
                </c:pt>
                <c:pt idx="1151">
                  <c:v>0</c:v>
                </c:pt>
                <c:pt idx="1152">
                  <c:v>2</c:v>
                </c:pt>
                <c:pt idx="1153">
                  <c:v>0</c:v>
                </c:pt>
                <c:pt idx="1154">
                  <c:v>0</c:v>
                </c:pt>
                <c:pt idx="1155">
                  <c:v>2</c:v>
                </c:pt>
                <c:pt idx="1156">
                  <c:v>2</c:v>
                </c:pt>
                <c:pt idx="1157">
                  <c:v>2</c:v>
                </c:pt>
                <c:pt idx="1158">
                  <c:v>1</c:v>
                </c:pt>
                <c:pt idx="1159">
                  <c:v>2</c:v>
                </c:pt>
                <c:pt idx="1160">
                  <c:v>0</c:v>
                </c:pt>
                <c:pt idx="1161">
                  <c:v>1</c:v>
                </c:pt>
                <c:pt idx="1162">
                  <c:v>2</c:v>
                </c:pt>
                <c:pt idx="1163">
                  <c:v>0</c:v>
                </c:pt>
                <c:pt idx="1164">
                  <c:v>0</c:v>
                </c:pt>
                <c:pt idx="1165">
                  <c:v>0</c:v>
                </c:pt>
                <c:pt idx="1166">
                  <c:v>2</c:v>
                </c:pt>
                <c:pt idx="1167">
                  <c:v>0</c:v>
                </c:pt>
                <c:pt idx="1168">
                  <c:v>2</c:v>
                </c:pt>
                <c:pt idx="1169">
                  <c:v>1</c:v>
                </c:pt>
                <c:pt idx="1170">
                  <c:v>1</c:v>
                </c:pt>
                <c:pt idx="1171">
                  <c:v>2</c:v>
                </c:pt>
                <c:pt idx="1172">
                  <c:v>1</c:v>
                </c:pt>
                <c:pt idx="1173">
                  <c:v>0</c:v>
                </c:pt>
                <c:pt idx="1174">
                  <c:v>2</c:v>
                </c:pt>
                <c:pt idx="1175">
                  <c:v>1</c:v>
                </c:pt>
                <c:pt idx="1176">
                  <c:v>0</c:v>
                </c:pt>
                <c:pt idx="1177">
                  <c:v>2</c:v>
                </c:pt>
                <c:pt idx="1178">
                  <c:v>2</c:v>
                </c:pt>
                <c:pt idx="1179">
                  <c:v>2</c:v>
                </c:pt>
                <c:pt idx="1180">
                  <c:v>0</c:v>
                </c:pt>
                <c:pt idx="1181">
                  <c:v>2</c:v>
                </c:pt>
                <c:pt idx="1182">
                  <c:v>2</c:v>
                </c:pt>
                <c:pt idx="1183">
                  <c:v>1</c:v>
                </c:pt>
                <c:pt idx="1184">
                  <c:v>2</c:v>
                </c:pt>
                <c:pt idx="1185">
                  <c:v>0</c:v>
                </c:pt>
                <c:pt idx="1186">
                  <c:v>1</c:v>
                </c:pt>
                <c:pt idx="1187">
                  <c:v>1</c:v>
                </c:pt>
                <c:pt idx="1188">
                  <c:v>0</c:v>
                </c:pt>
                <c:pt idx="1189">
                  <c:v>1</c:v>
                </c:pt>
                <c:pt idx="1190">
                  <c:v>1</c:v>
                </c:pt>
                <c:pt idx="1191">
                  <c:v>1</c:v>
                </c:pt>
                <c:pt idx="1192">
                  <c:v>0</c:v>
                </c:pt>
                <c:pt idx="1193">
                  <c:v>0</c:v>
                </c:pt>
                <c:pt idx="1194">
                  <c:v>0</c:v>
                </c:pt>
                <c:pt idx="1195">
                  <c:v>0</c:v>
                </c:pt>
                <c:pt idx="1196">
                  <c:v>0</c:v>
                </c:pt>
                <c:pt idx="1197">
                  <c:v>0</c:v>
                </c:pt>
                <c:pt idx="1198">
                  <c:v>0</c:v>
                </c:pt>
                <c:pt idx="1199">
                  <c:v>1</c:v>
                </c:pt>
                <c:pt idx="1200">
                  <c:v>0</c:v>
                </c:pt>
                <c:pt idx="1201">
                  <c:v>1</c:v>
                </c:pt>
                <c:pt idx="1202">
                  <c:v>0</c:v>
                </c:pt>
                <c:pt idx="1203">
                  <c:v>1</c:v>
                </c:pt>
                <c:pt idx="1204">
                  <c:v>0</c:v>
                </c:pt>
                <c:pt idx="1205">
                  <c:v>1</c:v>
                </c:pt>
                <c:pt idx="1206">
                  <c:v>0</c:v>
                </c:pt>
                <c:pt idx="1207">
                  <c:v>1</c:v>
                </c:pt>
                <c:pt idx="1208">
                  <c:v>2</c:v>
                </c:pt>
                <c:pt idx="1209">
                  <c:v>0</c:v>
                </c:pt>
                <c:pt idx="1210">
                  <c:v>2</c:v>
                </c:pt>
                <c:pt idx="1211">
                  <c:v>2</c:v>
                </c:pt>
                <c:pt idx="1212">
                  <c:v>1</c:v>
                </c:pt>
                <c:pt idx="1213">
                  <c:v>0</c:v>
                </c:pt>
                <c:pt idx="1214">
                  <c:v>2</c:v>
                </c:pt>
                <c:pt idx="1215">
                  <c:v>0</c:v>
                </c:pt>
                <c:pt idx="1216">
                  <c:v>0</c:v>
                </c:pt>
                <c:pt idx="1217">
                  <c:v>0</c:v>
                </c:pt>
                <c:pt idx="1218">
                  <c:v>1</c:v>
                </c:pt>
                <c:pt idx="1219">
                  <c:v>0</c:v>
                </c:pt>
                <c:pt idx="1220">
                  <c:v>1</c:v>
                </c:pt>
                <c:pt idx="1221">
                  <c:v>0</c:v>
                </c:pt>
                <c:pt idx="1222">
                  <c:v>2</c:v>
                </c:pt>
                <c:pt idx="1223">
                  <c:v>0</c:v>
                </c:pt>
                <c:pt idx="1224">
                  <c:v>2</c:v>
                </c:pt>
                <c:pt idx="1225">
                  <c:v>0</c:v>
                </c:pt>
                <c:pt idx="1226">
                  <c:v>0</c:v>
                </c:pt>
                <c:pt idx="1227">
                  <c:v>2</c:v>
                </c:pt>
                <c:pt idx="1228">
                  <c:v>2</c:v>
                </c:pt>
                <c:pt idx="1229">
                  <c:v>0</c:v>
                </c:pt>
                <c:pt idx="1230">
                  <c:v>0</c:v>
                </c:pt>
                <c:pt idx="1231">
                  <c:v>0</c:v>
                </c:pt>
                <c:pt idx="1232">
                  <c:v>2</c:v>
                </c:pt>
                <c:pt idx="1233">
                  <c:v>2</c:v>
                </c:pt>
                <c:pt idx="1234">
                  <c:v>1</c:v>
                </c:pt>
                <c:pt idx="1235">
                  <c:v>1</c:v>
                </c:pt>
                <c:pt idx="1236">
                  <c:v>2</c:v>
                </c:pt>
                <c:pt idx="1237">
                  <c:v>0</c:v>
                </c:pt>
                <c:pt idx="1238">
                  <c:v>0</c:v>
                </c:pt>
                <c:pt idx="1239">
                  <c:v>1</c:v>
                </c:pt>
                <c:pt idx="1240">
                  <c:v>0</c:v>
                </c:pt>
                <c:pt idx="1241">
                  <c:v>1</c:v>
                </c:pt>
                <c:pt idx="1242">
                  <c:v>0</c:v>
                </c:pt>
                <c:pt idx="1243">
                  <c:v>2</c:v>
                </c:pt>
                <c:pt idx="1244">
                  <c:v>1</c:v>
                </c:pt>
                <c:pt idx="1245">
                  <c:v>0</c:v>
                </c:pt>
                <c:pt idx="1246">
                  <c:v>1</c:v>
                </c:pt>
                <c:pt idx="1247">
                  <c:v>0</c:v>
                </c:pt>
                <c:pt idx="1248">
                  <c:v>2</c:v>
                </c:pt>
                <c:pt idx="1249">
                  <c:v>0</c:v>
                </c:pt>
                <c:pt idx="1250">
                  <c:v>2</c:v>
                </c:pt>
                <c:pt idx="1251">
                  <c:v>2</c:v>
                </c:pt>
                <c:pt idx="1252">
                  <c:v>0</c:v>
                </c:pt>
                <c:pt idx="1253">
                  <c:v>1</c:v>
                </c:pt>
                <c:pt idx="1254">
                  <c:v>0</c:v>
                </c:pt>
                <c:pt idx="1255">
                  <c:v>0</c:v>
                </c:pt>
                <c:pt idx="1256">
                  <c:v>0</c:v>
                </c:pt>
                <c:pt idx="1257">
                  <c:v>0</c:v>
                </c:pt>
                <c:pt idx="1258">
                  <c:v>0</c:v>
                </c:pt>
                <c:pt idx="1259">
                  <c:v>0</c:v>
                </c:pt>
                <c:pt idx="1260">
                  <c:v>0</c:v>
                </c:pt>
                <c:pt idx="1261">
                  <c:v>1</c:v>
                </c:pt>
                <c:pt idx="1262">
                  <c:v>0</c:v>
                </c:pt>
                <c:pt idx="1263">
                  <c:v>0</c:v>
                </c:pt>
                <c:pt idx="1264">
                  <c:v>2</c:v>
                </c:pt>
                <c:pt idx="1265">
                  <c:v>0</c:v>
                </c:pt>
                <c:pt idx="1266">
                  <c:v>2</c:v>
                </c:pt>
                <c:pt idx="1267">
                  <c:v>0</c:v>
                </c:pt>
                <c:pt idx="1268">
                  <c:v>1</c:v>
                </c:pt>
                <c:pt idx="1269">
                  <c:v>0</c:v>
                </c:pt>
                <c:pt idx="1270">
                  <c:v>1</c:v>
                </c:pt>
                <c:pt idx="1271">
                  <c:v>0</c:v>
                </c:pt>
                <c:pt idx="1272">
                  <c:v>1</c:v>
                </c:pt>
                <c:pt idx="1273">
                  <c:v>0</c:v>
                </c:pt>
                <c:pt idx="1274">
                  <c:v>0</c:v>
                </c:pt>
                <c:pt idx="1275">
                  <c:v>0</c:v>
                </c:pt>
                <c:pt idx="1276">
                  <c:v>2</c:v>
                </c:pt>
                <c:pt idx="1277">
                  <c:v>1</c:v>
                </c:pt>
                <c:pt idx="1278">
                  <c:v>1</c:v>
                </c:pt>
                <c:pt idx="1279">
                  <c:v>1</c:v>
                </c:pt>
                <c:pt idx="1280">
                  <c:v>0</c:v>
                </c:pt>
                <c:pt idx="1281">
                  <c:v>1</c:v>
                </c:pt>
                <c:pt idx="1282">
                  <c:v>1</c:v>
                </c:pt>
                <c:pt idx="1283">
                  <c:v>1</c:v>
                </c:pt>
                <c:pt idx="1284">
                  <c:v>1</c:v>
                </c:pt>
                <c:pt idx="1285">
                  <c:v>1</c:v>
                </c:pt>
                <c:pt idx="1286">
                  <c:v>1</c:v>
                </c:pt>
                <c:pt idx="1287">
                  <c:v>0</c:v>
                </c:pt>
                <c:pt idx="1288">
                  <c:v>1</c:v>
                </c:pt>
                <c:pt idx="1289">
                  <c:v>0</c:v>
                </c:pt>
                <c:pt idx="1290">
                  <c:v>1</c:v>
                </c:pt>
                <c:pt idx="1291">
                  <c:v>0</c:v>
                </c:pt>
                <c:pt idx="1292">
                  <c:v>0</c:v>
                </c:pt>
                <c:pt idx="1293">
                  <c:v>0</c:v>
                </c:pt>
                <c:pt idx="1294">
                  <c:v>1</c:v>
                </c:pt>
                <c:pt idx="1295">
                  <c:v>1</c:v>
                </c:pt>
                <c:pt idx="1296">
                  <c:v>2</c:v>
                </c:pt>
                <c:pt idx="1297">
                  <c:v>1</c:v>
                </c:pt>
                <c:pt idx="1298">
                  <c:v>2</c:v>
                </c:pt>
                <c:pt idx="1299">
                  <c:v>2</c:v>
                </c:pt>
                <c:pt idx="1300">
                  <c:v>2</c:v>
                </c:pt>
                <c:pt idx="1301">
                  <c:v>1</c:v>
                </c:pt>
                <c:pt idx="1302">
                  <c:v>1</c:v>
                </c:pt>
                <c:pt idx="1303">
                  <c:v>0</c:v>
                </c:pt>
                <c:pt idx="1304">
                  <c:v>1</c:v>
                </c:pt>
                <c:pt idx="1305">
                  <c:v>0</c:v>
                </c:pt>
                <c:pt idx="1306">
                  <c:v>0</c:v>
                </c:pt>
                <c:pt idx="1307">
                  <c:v>1</c:v>
                </c:pt>
                <c:pt idx="1308">
                  <c:v>0</c:v>
                </c:pt>
                <c:pt idx="1309">
                  <c:v>0</c:v>
                </c:pt>
                <c:pt idx="1310">
                  <c:v>0</c:v>
                </c:pt>
                <c:pt idx="1311">
                  <c:v>0</c:v>
                </c:pt>
                <c:pt idx="1312">
                  <c:v>1</c:v>
                </c:pt>
                <c:pt idx="1313">
                  <c:v>1</c:v>
                </c:pt>
                <c:pt idx="1314">
                  <c:v>0</c:v>
                </c:pt>
                <c:pt idx="1315">
                  <c:v>0</c:v>
                </c:pt>
                <c:pt idx="1316">
                  <c:v>0</c:v>
                </c:pt>
                <c:pt idx="1317">
                  <c:v>0</c:v>
                </c:pt>
                <c:pt idx="1318">
                  <c:v>1</c:v>
                </c:pt>
                <c:pt idx="1319">
                  <c:v>0</c:v>
                </c:pt>
                <c:pt idx="1320">
                  <c:v>1</c:v>
                </c:pt>
                <c:pt idx="1321">
                  <c:v>0</c:v>
                </c:pt>
                <c:pt idx="1322">
                  <c:v>0</c:v>
                </c:pt>
                <c:pt idx="1323">
                  <c:v>0</c:v>
                </c:pt>
                <c:pt idx="1324">
                  <c:v>0</c:v>
                </c:pt>
                <c:pt idx="1325">
                  <c:v>0</c:v>
                </c:pt>
                <c:pt idx="1326">
                  <c:v>0</c:v>
                </c:pt>
                <c:pt idx="1327">
                  <c:v>0</c:v>
                </c:pt>
                <c:pt idx="1328">
                  <c:v>1</c:v>
                </c:pt>
                <c:pt idx="1329">
                  <c:v>1</c:v>
                </c:pt>
                <c:pt idx="1330">
                  <c:v>1</c:v>
                </c:pt>
                <c:pt idx="1331">
                  <c:v>0</c:v>
                </c:pt>
                <c:pt idx="1332">
                  <c:v>0</c:v>
                </c:pt>
                <c:pt idx="1333">
                  <c:v>2</c:v>
                </c:pt>
                <c:pt idx="1334">
                  <c:v>2</c:v>
                </c:pt>
                <c:pt idx="1335">
                  <c:v>2</c:v>
                </c:pt>
                <c:pt idx="1336">
                  <c:v>0</c:v>
                </c:pt>
                <c:pt idx="1337">
                  <c:v>2</c:v>
                </c:pt>
                <c:pt idx="1338">
                  <c:v>0</c:v>
                </c:pt>
                <c:pt idx="1339">
                  <c:v>1</c:v>
                </c:pt>
                <c:pt idx="1340">
                  <c:v>0</c:v>
                </c:pt>
                <c:pt idx="1341">
                  <c:v>0</c:v>
                </c:pt>
                <c:pt idx="1342">
                  <c:v>1</c:v>
                </c:pt>
                <c:pt idx="1343">
                  <c:v>0</c:v>
                </c:pt>
                <c:pt idx="1344">
                  <c:v>1</c:v>
                </c:pt>
                <c:pt idx="1345">
                  <c:v>0</c:v>
                </c:pt>
                <c:pt idx="1346">
                  <c:v>1</c:v>
                </c:pt>
                <c:pt idx="1347">
                  <c:v>2</c:v>
                </c:pt>
                <c:pt idx="1348">
                  <c:v>0</c:v>
                </c:pt>
                <c:pt idx="1349">
                  <c:v>0</c:v>
                </c:pt>
                <c:pt idx="1350">
                  <c:v>1</c:v>
                </c:pt>
                <c:pt idx="1351">
                  <c:v>0</c:v>
                </c:pt>
                <c:pt idx="1352">
                  <c:v>0</c:v>
                </c:pt>
                <c:pt idx="1353">
                  <c:v>0</c:v>
                </c:pt>
                <c:pt idx="1354">
                  <c:v>0</c:v>
                </c:pt>
                <c:pt idx="1355">
                  <c:v>0</c:v>
                </c:pt>
                <c:pt idx="1356">
                  <c:v>1</c:v>
                </c:pt>
                <c:pt idx="1357">
                  <c:v>0</c:v>
                </c:pt>
                <c:pt idx="1358">
                  <c:v>1</c:v>
                </c:pt>
                <c:pt idx="1359">
                  <c:v>1</c:v>
                </c:pt>
                <c:pt idx="1360">
                  <c:v>2</c:v>
                </c:pt>
                <c:pt idx="1361">
                  <c:v>1</c:v>
                </c:pt>
                <c:pt idx="1362">
                  <c:v>2</c:v>
                </c:pt>
                <c:pt idx="1363">
                  <c:v>0</c:v>
                </c:pt>
                <c:pt idx="1364">
                  <c:v>2</c:v>
                </c:pt>
                <c:pt idx="1365">
                  <c:v>1</c:v>
                </c:pt>
                <c:pt idx="1366">
                  <c:v>0</c:v>
                </c:pt>
                <c:pt idx="1367">
                  <c:v>0</c:v>
                </c:pt>
                <c:pt idx="1368">
                  <c:v>0</c:v>
                </c:pt>
                <c:pt idx="1369">
                  <c:v>0</c:v>
                </c:pt>
                <c:pt idx="1370">
                  <c:v>0</c:v>
                </c:pt>
                <c:pt idx="1371">
                  <c:v>0</c:v>
                </c:pt>
                <c:pt idx="1372">
                  <c:v>0</c:v>
                </c:pt>
                <c:pt idx="1373">
                  <c:v>1</c:v>
                </c:pt>
                <c:pt idx="1374">
                  <c:v>0</c:v>
                </c:pt>
                <c:pt idx="1375">
                  <c:v>0</c:v>
                </c:pt>
                <c:pt idx="1376">
                  <c:v>1</c:v>
                </c:pt>
                <c:pt idx="1377">
                  <c:v>0</c:v>
                </c:pt>
                <c:pt idx="1378">
                  <c:v>0</c:v>
                </c:pt>
                <c:pt idx="1379">
                  <c:v>0</c:v>
                </c:pt>
                <c:pt idx="1380">
                  <c:v>0</c:v>
                </c:pt>
                <c:pt idx="1381">
                  <c:v>0</c:v>
                </c:pt>
                <c:pt idx="1382">
                  <c:v>0</c:v>
                </c:pt>
                <c:pt idx="1383">
                  <c:v>0</c:v>
                </c:pt>
                <c:pt idx="1384">
                  <c:v>1</c:v>
                </c:pt>
                <c:pt idx="1385">
                  <c:v>0</c:v>
                </c:pt>
                <c:pt idx="1386">
                  <c:v>1</c:v>
                </c:pt>
                <c:pt idx="1387">
                  <c:v>0</c:v>
                </c:pt>
                <c:pt idx="1388">
                  <c:v>0</c:v>
                </c:pt>
                <c:pt idx="1389">
                  <c:v>0</c:v>
                </c:pt>
                <c:pt idx="1390">
                  <c:v>1</c:v>
                </c:pt>
                <c:pt idx="1391">
                  <c:v>0</c:v>
                </c:pt>
                <c:pt idx="1392">
                  <c:v>0</c:v>
                </c:pt>
                <c:pt idx="1393">
                  <c:v>0</c:v>
                </c:pt>
                <c:pt idx="1394">
                  <c:v>1</c:v>
                </c:pt>
                <c:pt idx="1395">
                  <c:v>1</c:v>
                </c:pt>
                <c:pt idx="1396">
                  <c:v>0</c:v>
                </c:pt>
                <c:pt idx="1397">
                  <c:v>0</c:v>
                </c:pt>
                <c:pt idx="1398">
                  <c:v>0</c:v>
                </c:pt>
                <c:pt idx="1399">
                  <c:v>0</c:v>
                </c:pt>
                <c:pt idx="1400">
                  <c:v>0</c:v>
                </c:pt>
                <c:pt idx="1401">
                  <c:v>0</c:v>
                </c:pt>
                <c:pt idx="1402">
                  <c:v>0</c:v>
                </c:pt>
                <c:pt idx="1403">
                  <c:v>0</c:v>
                </c:pt>
                <c:pt idx="1404">
                  <c:v>0</c:v>
                </c:pt>
                <c:pt idx="1405">
                  <c:v>0</c:v>
                </c:pt>
                <c:pt idx="1406">
                  <c:v>0</c:v>
                </c:pt>
                <c:pt idx="1407">
                  <c:v>1</c:v>
                </c:pt>
                <c:pt idx="1408">
                  <c:v>0</c:v>
                </c:pt>
                <c:pt idx="1409">
                  <c:v>0</c:v>
                </c:pt>
                <c:pt idx="1410">
                  <c:v>1</c:v>
                </c:pt>
                <c:pt idx="1411">
                  <c:v>1</c:v>
                </c:pt>
                <c:pt idx="1412">
                  <c:v>0</c:v>
                </c:pt>
                <c:pt idx="1413">
                  <c:v>0</c:v>
                </c:pt>
                <c:pt idx="1414">
                  <c:v>0</c:v>
                </c:pt>
                <c:pt idx="1415">
                  <c:v>1</c:v>
                </c:pt>
                <c:pt idx="1416">
                  <c:v>1</c:v>
                </c:pt>
                <c:pt idx="1417">
                  <c:v>1</c:v>
                </c:pt>
                <c:pt idx="1418">
                  <c:v>0</c:v>
                </c:pt>
                <c:pt idx="1419">
                  <c:v>0</c:v>
                </c:pt>
                <c:pt idx="1420">
                  <c:v>0</c:v>
                </c:pt>
                <c:pt idx="1421">
                  <c:v>0</c:v>
                </c:pt>
                <c:pt idx="1422">
                  <c:v>0</c:v>
                </c:pt>
                <c:pt idx="1423">
                  <c:v>0</c:v>
                </c:pt>
                <c:pt idx="1424">
                  <c:v>1</c:v>
                </c:pt>
                <c:pt idx="1425">
                  <c:v>0</c:v>
                </c:pt>
                <c:pt idx="1426">
                  <c:v>0</c:v>
                </c:pt>
                <c:pt idx="1427">
                  <c:v>0</c:v>
                </c:pt>
                <c:pt idx="1428">
                  <c:v>1</c:v>
                </c:pt>
                <c:pt idx="1429">
                  <c:v>0</c:v>
                </c:pt>
                <c:pt idx="1430">
                  <c:v>1</c:v>
                </c:pt>
                <c:pt idx="1431">
                  <c:v>0</c:v>
                </c:pt>
                <c:pt idx="1432">
                  <c:v>0</c:v>
                </c:pt>
                <c:pt idx="1433">
                  <c:v>0</c:v>
                </c:pt>
                <c:pt idx="1434">
                  <c:v>1</c:v>
                </c:pt>
                <c:pt idx="1435">
                  <c:v>1</c:v>
                </c:pt>
                <c:pt idx="1436">
                  <c:v>0</c:v>
                </c:pt>
                <c:pt idx="1437">
                  <c:v>1</c:v>
                </c:pt>
                <c:pt idx="1438">
                  <c:v>0</c:v>
                </c:pt>
                <c:pt idx="1439">
                  <c:v>1</c:v>
                </c:pt>
                <c:pt idx="1440">
                  <c:v>1</c:v>
                </c:pt>
                <c:pt idx="1441">
                  <c:v>1</c:v>
                </c:pt>
                <c:pt idx="1442">
                  <c:v>1</c:v>
                </c:pt>
                <c:pt idx="1443">
                  <c:v>1</c:v>
                </c:pt>
                <c:pt idx="1444">
                  <c:v>0</c:v>
                </c:pt>
                <c:pt idx="1445">
                  <c:v>2</c:v>
                </c:pt>
                <c:pt idx="1446">
                  <c:v>0</c:v>
                </c:pt>
                <c:pt idx="1447">
                  <c:v>0</c:v>
                </c:pt>
                <c:pt idx="1448">
                  <c:v>2</c:v>
                </c:pt>
                <c:pt idx="1449">
                  <c:v>0</c:v>
                </c:pt>
                <c:pt idx="1450">
                  <c:v>0</c:v>
                </c:pt>
                <c:pt idx="1451">
                  <c:v>0</c:v>
                </c:pt>
                <c:pt idx="1452">
                  <c:v>2</c:v>
                </c:pt>
                <c:pt idx="1453">
                  <c:v>0</c:v>
                </c:pt>
                <c:pt idx="1454">
                  <c:v>0</c:v>
                </c:pt>
                <c:pt idx="1455">
                  <c:v>0</c:v>
                </c:pt>
                <c:pt idx="1456">
                  <c:v>1</c:v>
                </c:pt>
                <c:pt idx="1457">
                  <c:v>1</c:v>
                </c:pt>
                <c:pt idx="1458">
                  <c:v>0</c:v>
                </c:pt>
                <c:pt idx="1459">
                  <c:v>0</c:v>
                </c:pt>
                <c:pt idx="1460">
                  <c:v>1</c:v>
                </c:pt>
                <c:pt idx="1461">
                  <c:v>1</c:v>
                </c:pt>
                <c:pt idx="1462">
                  <c:v>0</c:v>
                </c:pt>
                <c:pt idx="1463">
                  <c:v>0</c:v>
                </c:pt>
                <c:pt idx="1464">
                  <c:v>1</c:v>
                </c:pt>
                <c:pt idx="1465">
                  <c:v>0</c:v>
                </c:pt>
                <c:pt idx="1466">
                  <c:v>0</c:v>
                </c:pt>
                <c:pt idx="1467">
                  <c:v>0</c:v>
                </c:pt>
                <c:pt idx="1468">
                  <c:v>0</c:v>
                </c:pt>
                <c:pt idx="1469">
                  <c:v>0</c:v>
                </c:pt>
                <c:pt idx="1470">
                  <c:v>0</c:v>
                </c:pt>
                <c:pt idx="1471">
                  <c:v>1</c:v>
                </c:pt>
                <c:pt idx="1472">
                  <c:v>0</c:v>
                </c:pt>
                <c:pt idx="1473">
                  <c:v>0</c:v>
                </c:pt>
                <c:pt idx="1474">
                  <c:v>1</c:v>
                </c:pt>
                <c:pt idx="1475">
                  <c:v>0</c:v>
                </c:pt>
                <c:pt idx="1476">
                  <c:v>1</c:v>
                </c:pt>
                <c:pt idx="1477">
                  <c:v>1</c:v>
                </c:pt>
                <c:pt idx="1478">
                  <c:v>0</c:v>
                </c:pt>
                <c:pt idx="1479">
                  <c:v>1</c:v>
                </c:pt>
                <c:pt idx="1480">
                  <c:v>1</c:v>
                </c:pt>
                <c:pt idx="1481">
                  <c:v>0</c:v>
                </c:pt>
                <c:pt idx="1482">
                  <c:v>0</c:v>
                </c:pt>
                <c:pt idx="1483">
                  <c:v>0</c:v>
                </c:pt>
                <c:pt idx="1484">
                  <c:v>0</c:v>
                </c:pt>
                <c:pt idx="1485">
                  <c:v>0</c:v>
                </c:pt>
                <c:pt idx="1486">
                  <c:v>0</c:v>
                </c:pt>
                <c:pt idx="1487">
                  <c:v>1</c:v>
                </c:pt>
                <c:pt idx="1488">
                  <c:v>0</c:v>
                </c:pt>
                <c:pt idx="1489">
                  <c:v>1</c:v>
                </c:pt>
                <c:pt idx="1490">
                  <c:v>0</c:v>
                </c:pt>
                <c:pt idx="1491">
                  <c:v>0</c:v>
                </c:pt>
                <c:pt idx="1492">
                  <c:v>0</c:v>
                </c:pt>
                <c:pt idx="1493">
                  <c:v>1</c:v>
                </c:pt>
                <c:pt idx="1494">
                  <c:v>0</c:v>
                </c:pt>
                <c:pt idx="1495">
                  <c:v>0</c:v>
                </c:pt>
                <c:pt idx="1496">
                  <c:v>0</c:v>
                </c:pt>
                <c:pt idx="1497">
                  <c:v>0</c:v>
                </c:pt>
                <c:pt idx="1498">
                  <c:v>0</c:v>
                </c:pt>
                <c:pt idx="1499">
                  <c:v>1</c:v>
                </c:pt>
                <c:pt idx="1500">
                  <c:v>0</c:v>
                </c:pt>
                <c:pt idx="1501">
                  <c:v>0</c:v>
                </c:pt>
                <c:pt idx="1502">
                  <c:v>1</c:v>
                </c:pt>
                <c:pt idx="1503">
                  <c:v>0</c:v>
                </c:pt>
                <c:pt idx="1504">
                  <c:v>1</c:v>
                </c:pt>
                <c:pt idx="1505">
                  <c:v>0</c:v>
                </c:pt>
                <c:pt idx="1506">
                  <c:v>0</c:v>
                </c:pt>
                <c:pt idx="1507">
                  <c:v>1</c:v>
                </c:pt>
                <c:pt idx="1508">
                  <c:v>0</c:v>
                </c:pt>
                <c:pt idx="1509">
                  <c:v>1</c:v>
                </c:pt>
                <c:pt idx="1510">
                  <c:v>1</c:v>
                </c:pt>
                <c:pt idx="1511">
                  <c:v>0</c:v>
                </c:pt>
                <c:pt idx="1512">
                  <c:v>1</c:v>
                </c:pt>
                <c:pt idx="1513">
                  <c:v>0</c:v>
                </c:pt>
                <c:pt idx="1514">
                  <c:v>0</c:v>
                </c:pt>
                <c:pt idx="1515">
                  <c:v>0</c:v>
                </c:pt>
                <c:pt idx="1516">
                  <c:v>0</c:v>
                </c:pt>
                <c:pt idx="1517">
                  <c:v>0</c:v>
                </c:pt>
                <c:pt idx="1518">
                  <c:v>0</c:v>
                </c:pt>
                <c:pt idx="1519">
                  <c:v>1</c:v>
                </c:pt>
                <c:pt idx="1520">
                  <c:v>2</c:v>
                </c:pt>
                <c:pt idx="1521">
                  <c:v>2</c:v>
                </c:pt>
                <c:pt idx="1522">
                  <c:v>1</c:v>
                </c:pt>
                <c:pt idx="1523">
                  <c:v>1</c:v>
                </c:pt>
                <c:pt idx="1524">
                  <c:v>0</c:v>
                </c:pt>
                <c:pt idx="1525">
                  <c:v>0</c:v>
                </c:pt>
                <c:pt idx="1526">
                  <c:v>0</c:v>
                </c:pt>
                <c:pt idx="1527">
                  <c:v>1</c:v>
                </c:pt>
                <c:pt idx="1528">
                  <c:v>0</c:v>
                </c:pt>
                <c:pt idx="1529">
                  <c:v>0</c:v>
                </c:pt>
                <c:pt idx="1530">
                  <c:v>0</c:v>
                </c:pt>
                <c:pt idx="1531">
                  <c:v>0</c:v>
                </c:pt>
                <c:pt idx="1532">
                  <c:v>0</c:v>
                </c:pt>
                <c:pt idx="1533">
                  <c:v>0</c:v>
                </c:pt>
                <c:pt idx="1534">
                  <c:v>0</c:v>
                </c:pt>
                <c:pt idx="1535">
                  <c:v>1</c:v>
                </c:pt>
                <c:pt idx="1536">
                  <c:v>2</c:v>
                </c:pt>
                <c:pt idx="1537">
                  <c:v>1</c:v>
                </c:pt>
                <c:pt idx="1538">
                  <c:v>0</c:v>
                </c:pt>
                <c:pt idx="1539">
                  <c:v>1</c:v>
                </c:pt>
                <c:pt idx="1540">
                  <c:v>2</c:v>
                </c:pt>
                <c:pt idx="1541">
                  <c:v>0</c:v>
                </c:pt>
                <c:pt idx="1542">
                  <c:v>0</c:v>
                </c:pt>
                <c:pt idx="1543">
                  <c:v>0</c:v>
                </c:pt>
                <c:pt idx="1544">
                  <c:v>0</c:v>
                </c:pt>
                <c:pt idx="1545">
                  <c:v>1</c:v>
                </c:pt>
                <c:pt idx="1546">
                  <c:v>0</c:v>
                </c:pt>
                <c:pt idx="1547">
                  <c:v>1</c:v>
                </c:pt>
                <c:pt idx="1548">
                  <c:v>0</c:v>
                </c:pt>
                <c:pt idx="1549">
                  <c:v>0</c:v>
                </c:pt>
                <c:pt idx="1550">
                  <c:v>1</c:v>
                </c:pt>
                <c:pt idx="1551">
                  <c:v>1</c:v>
                </c:pt>
                <c:pt idx="1552">
                  <c:v>0</c:v>
                </c:pt>
                <c:pt idx="1553">
                  <c:v>0</c:v>
                </c:pt>
                <c:pt idx="1554">
                  <c:v>0</c:v>
                </c:pt>
                <c:pt idx="1555">
                  <c:v>0</c:v>
                </c:pt>
                <c:pt idx="1556">
                  <c:v>0</c:v>
                </c:pt>
                <c:pt idx="1557">
                  <c:v>0</c:v>
                </c:pt>
                <c:pt idx="1558">
                  <c:v>2</c:v>
                </c:pt>
                <c:pt idx="1559">
                  <c:v>0</c:v>
                </c:pt>
                <c:pt idx="1560">
                  <c:v>0</c:v>
                </c:pt>
                <c:pt idx="1561">
                  <c:v>1</c:v>
                </c:pt>
                <c:pt idx="1562">
                  <c:v>1</c:v>
                </c:pt>
                <c:pt idx="1563">
                  <c:v>0</c:v>
                </c:pt>
                <c:pt idx="1564">
                  <c:v>1</c:v>
                </c:pt>
                <c:pt idx="1565">
                  <c:v>0</c:v>
                </c:pt>
                <c:pt idx="1566">
                  <c:v>1</c:v>
                </c:pt>
                <c:pt idx="1567">
                  <c:v>0</c:v>
                </c:pt>
                <c:pt idx="1568">
                  <c:v>2</c:v>
                </c:pt>
                <c:pt idx="1569">
                  <c:v>0</c:v>
                </c:pt>
                <c:pt idx="1570">
                  <c:v>1</c:v>
                </c:pt>
                <c:pt idx="1571">
                  <c:v>0</c:v>
                </c:pt>
                <c:pt idx="1572">
                  <c:v>1</c:v>
                </c:pt>
                <c:pt idx="1573">
                  <c:v>0</c:v>
                </c:pt>
                <c:pt idx="1574">
                  <c:v>0</c:v>
                </c:pt>
                <c:pt idx="1575">
                  <c:v>1</c:v>
                </c:pt>
                <c:pt idx="1576">
                  <c:v>2</c:v>
                </c:pt>
                <c:pt idx="1577">
                  <c:v>0</c:v>
                </c:pt>
                <c:pt idx="1578">
                  <c:v>0</c:v>
                </c:pt>
                <c:pt idx="1579">
                  <c:v>0</c:v>
                </c:pt>
                <c:pt idx="1580">
                  <c:v>1</c:v>
                </c:pt>
                <c:pt idx="1581">
                  <c:v>1</c:v>
                </c:pt>
                <c:pt idx="1582">
                  <c:v>1</c:v>
                </c:pt>
                <c:pt idx="1583">
                  <c:v>0</c:v>
                </c:pt>
                <c:pt idx="1584">
                  <c:v>0</c:v>
                </c:pt>
                <c:pt idx="1585">
                  <c:v>0</c:v>
                </c:pt>
                <c:pt idx="1586">
                  <c:v>1</c:v>
                </c:pt>
                <c:pt idx="1587">
                  <c:v>1</c:v>
                </c:pt>
                <c:pt idx="1588">
                  <c:v>0</c:v>
                </c:pt>
                <c:pt idx="1589">
                  <c:v>0</c:v>
                </c:pt>
                <c:pt idx="1590">
                  <c:v>0</c:v>
                </c:pt>
                <c:pt idx="1591">
                  <c:v>0</c:v>
                </c:pt>
                <c:pt idx="1592">
                  <c:v>1</c:v>
                </c:pt>
                <c:pt idx="1593">
                  <c:v>0</c:v>
                </c:pt>
                <c:pt idx="1594">
                  <c:v>1</c:v>
                </c:pt>
                <c:pt idx="1595">
                  <c:v>1</c:v>
                </c:pt>
                <c:pt idx="1596">
                  <c:v>2</c:v>
                </c:pt>
                <c:pt idx="1597">
                  <c:v>2</c:v>
                </c:pt>
                <c:pt idx="1598">
                  <c:v>2</c:v>
                </c:pt>
                <c:pt idx="1599">
                  <c:v>1</c:v>
                </c:pt>
                <c:pt idx="1600">
                  <c:v>1</c:v>
                </c:pt>
                <c:pt idx="1601">
                  <c:v>0</c:v>
                </c:pt>
                <c:pt idx="1602">
                  <c:v>2</c:v>
                </c:pt>
                <c:pt idx="1603">
                  <c:v>1</c:v>
                </c:pt>
                <c:pt idx="1604">
                  <c:v>0</c:v>
                </c:pt>
                <c:pt idx="1605">
                  <c:v>0</c:v>
                </c:pt>
                <c:pt idx="1606">
                  <c:v>0</c:v>
                </c:pt>
                <c:pt idx="1607">
                  <c:v>1</c:v>
                </c:pt>
                <c:pt idx="1608">
                  <c:v>0</c:v>
                </c:pt>
                <c:pt idx="1609">
                  <c:v>0</c:v>
                </c:pt>
                <c:pt idx="1610">
                  <c:v>1</c:v>
                </c:pt>
                <c:pt idx="1611">
                  <c:v>2</c:v>
                </c:pt>
                <c:pt idx="1612">
                  <c:v>0</c:v>
                </c:pt>
                <c:pt idx="1613">
                  <c:v>1</c:v>
                </c:pt>
                <c:pt idx="1614">
                  <c:v>0</c:v>
                </c:pt>
                <c:pt idx="1615">
                  <c:v>2</c:v>
                </c:pt>
                <c:pt idx="1616">
                  <c:v>2</c:v>
                </c:pt>
                <c:pt idx="1617">
                  <c:v>0</c:v>
                </c:pt>
                <c:pt idx="1618">
                  <c:v>0</c:v>
                </c:pt>
                <c:pt idx="1619">
                  <c:v>1</c:v>
                </c:pt>
                <c:pt idx="1620">
                  <c:v>0</c:v>
                </c:pt>
                <c:pt idx="1621">
                  <c:v>1</c:v>
                </c:pt>
                <c:pt idx="1622">
                  <c:v>1</c:v>
                </c:pt>
                <c:pt idx="1623">
                  <c:v>0</c:v>
                </c:pt>
                <c:pt idx="1624">
                  <c:v>0</c:v>
                </c:pt>
                <c:pt idx="1625">
                  <c:v>1</c:v>
                </c:pt>
                <c:pt idx="1626">
                  <c:v>2</c:v>
                </c:pt>
                <c:pt idx="1627">
                  <c:v>1</c:v>
                </c:pt>
                <c:pt idx="1628">
                  <c:v>1</c:v>
                </c:pt>
                <c:pt idx="1629">
                  <c:v>1</c:v>
                </c:pt>
                <c:pt idx="1630">
                  <c:v>1</c:v>
                </c:pt>
                <c:pt idx="1631">
                  <c:v>0</c:v>
                </c:pt>
                <c:pt idx="1632">
                  <c:v>0</c:v>
                </c:pt>
                <c:pt idx="1633">
                  <c:v>0</c:v>
                </c:pt>
                <c:pt idx="1634">
                  <c:v>0</c:v>
                </c:pt>
                <c:pt idx="1635">
                  <c:v>0</c:v>
                </c:pt>
                <c:pt idx="1636">
                  <c:v>1</c:v>
                </c:pt>
                <c:pt idx="1637">
                  <c:v>0</c:v>
                </c:pt>
                <c:pt idx="1638">
                  <c:v>0</c:v>
                </c:pt>
                <c:pt idx="1639">
                  <c:v>2</c:v>
                </c:pt>
                <c:pt idx="1640">
                  <c:v>1</c:v>
                </c:pt>
                <c:pt idx="1641">
                  <c:v>1</c:v>
                </c:pt>
                <c:pt idx="1642">
                  <c:v>0</c:v>
                </c:pt>
                <c:pt idx="1643">
                  <c:v>0</c:v>
                </c:pt>
                <c:pt idx="1644">
                  <c:v>0</c:v>
                </c:pt>
                <c:pt idx="1645">
                  <c:v>1</c:v>
                </c:pt>
                <c:pt idx="1646">
                  <c:v>1</c:v>
                </c:pt>
                <c:pt idx="1647">
                  <c:v>1</c:v>
                </c:pt>
                <c:pt idx="1648">
                  <c:v>0</c:v>
                </c:pt>
                <c:pt idx="1649">
                  <c:v>1</c:v>
                </c:pt>
                <c:pt idx="1650">
                  <c:v>1</c:v>
                </c:pt>
                <c:pt idx="1651">
                  <c:v>0</c:v>
                </c:pt>
                <c:pt idx="1652">
                  <c:v>0</c:v>
                </c:pt>
                <c:pt idx="1653">
                  <c:v>1</c:v>
                </c:pt>
                <c:pt idx="1654">
                  <c:v>1</c:v>
                </c:pt>
                <c:pt idx="1655">
                  <c:v>0</c:v>
                </c:pt>
                <c:pt idx="1656">
                  <c:v>1</c:v>
                </c:pt>
                <c:pt idx="1657">
                  <c:v>1</c:v>
                </c:pt>
                <c:pt idx="1658">
                  <c:v>1</c:v>
                </c:pt>
                <c:pt idx="1659">
                  <c:v>0</c:v>
                </c:pt>
                <c:pt idx="1660">
                  <c:v>0</c:v>
                </c:pt>
                <c:pt idx="1661">
                  <c:v>2</c:v>
                </c:pt>
                <c:pt idx="1662">
                  <c:v>0</c:v>
                </c:pt>
                <c:pt idx="1663">
                  <c:v>1</c:v>
                </c:pt>
                <c:pt idx="1664">
                  <c:v>1</c:v>
                </c:pt>
                <c:pt idx="1665">
                  <c:v>1</c:v>
                </c:pt>
                <c:pt idx="1666">
                  <c:v>2</c:v>
                </c:pt>
                <c:pt idx="1667">
                  <c:v>1</c:v>
                </c:pt>
                <c:pt idx="1668">
                  <c:v>0</c:v>
                </c:pt>
                <c:pt idx="1669">
                  <c:v>0</c:v>
                </c:pt>
                <c:pt idx="1670">
                  <c:v>1</c:v>
                </c:pt>
                <c:pt idx="1671">
                  <c:v>0</c:v>
                </c:pt>
                <c:pt idx="1672">
                  <c:v>0</c:v>
                </c:pt>
                <c:pt idx="1673">
                  <c:v>1</c:v>
                </c:pt>
                <c:pt idx="1674">
                  <c:v>2</c:v>
                </c:pt>
                <c:pt idx="1675">
                  <c:v>1</c:v>
                </c:pt>
                <c:pt idx="1676">
                  <c:v>1</c:v>
                </c:pt>
                <c:pt idx="1677">
                  <c:v>0</c:v>
                </c:pt>
                <c:pt idx="1678">
                  <c:v>1</c:v>
                </c:pt>
                <c:pt idx="1679">
                  <c:v>1</c:v>
                </c:pt>
                <c:pt idx="1680">
                  <c:v>0</c:v>
                </c:pt>
                <c:pt idx="1681">
                  <c:v>0</c:v>
                </c:pt>
                <c:pt idx="1682">
                  <c:v>1</c:v>
                </c:pt>
                <c:pt idx="1683">
                  <c:v>1</c:v>
                </c:pt>
                <c:pt idx="1684">
                  <c:v>1</c:v>
                </c:pt>
                <c:pt idx="1685">
                  <c:v>0</c:v>
                </c:pt>
                <c:pt idx="1686">
                  <c:v>0</c:v>
                </c:pt>
                <c:pt idx="1687">
                  <c:v>0</c:v>
                </c:pt>
                <c:pt idx="1688">
                  <c:v>0</c:v>
                </c:pt>
                <c:pt idx="1689">
                  <c:v>0</c:v>
                </c:pt>
                <c:pt idx="1690">
                  <c:v>1</c:v>
                </c:pt>
                <c:pt idx="1691">
                  <c:v>1</c:v>
                </c:pt>
                <c:pt idx="1692">
                  <c:v>1</c:v>
                </c:pt>
                <c:pt idx="1693">
                  <c:v>1</c:v>
                </c:pt>
                <c:pt idx="1694">
                  <c:v>1</c:v>
                </c:pt>
                <c:pt idx="1695">
                  <c:v>1</c:v>
                </c:pt>
                <c:pt idx="1696">
                  <c:v>2</c:v>
                </c:pt>
                <c:pt idx="1697">
                  <c:v>1</c:v>
                </c:pt>
                <c:pt idx="1698">
                  <c:v>0</c:v>
                </c:pt>
                <c:pt idx="1699">
                  <c:v>0</c:v>
                </c:pt>
                <c:pt idx="1700">
                  <c:v>1</c:v>
                </c:pt>
                <c:pt idx="1701">
                  <c:v>0</c:v>
                </c:pt>
                <c:pt idx="1702">
                  <c:v>0</c:v>
                </c:pt>
                <c:pt idx="1703">
                  <c:v>1</c:v>
                </c:pt>
                <c:pt idx="1704">
                  <c:v>0</c:v>
                </c:pt>
                <c:pt idx="1705">
                  <c:v>1</c:v>
                </c:pt>
                <c:pt idx="1706">
                  <c:v>1</c:v>
                </c:pt>
                <c:pt idx="1707">
                  <c:v>0</c:v>
                </c:pt>
                <c:pt idx="1708">
                  <c:v>1</c:v>
                </c:pt>
                <c:pt idx="1709">
                  <c:v>1</c:v>
                </c:pt>
                <c:pt idx="1710">
                  <c:v>1</c:v>
                </c:pt>
                <c:pt idx="1711">
                  <c:v>0</c:v>
                </c:pt>
                <c:pt idx="1712">
                  <c:v>1</c:v>
                </c:pt>
                <c:pt idx="1713">
                  <c:v>0</c:v>
                </c:pt>
                <c:pt idx="1714">
                  <c:v>0</c:v>
                </c:pt>
                <c:pt idx="1715">
                  <c:v>2</c:v>
                </c:pt>
                <c:pt idx="1716">
                  <c:v>0</c:v>
                </c:pt>
                <c:pt idx="1717">
                  <c:v>1</c:v>
                </c:pt>
                <c:pt idx="1718">
                  <c:v>0</c:v>
                </c:pt>
                <c:pt idx="1719">
                  <c:v>0</c:v>
                </c:pt>
                <c:pt idx="1720">
                  <c:v>1</c:v>
                </c:pt>
                <c:pt idx="1721">
                  <c:v>1</c:v>
                </c:pt>
                <c:pt idx="1722">
                  <c:v>0</c:v>
                </c:pt>
                <c:pt idx="1723">
                  <c:v>1</c:v>
                </c:pt>
                <c:pt idx="1724">
                  <c:v>1</c:v>
                </c:pt>
                <c:pt idx="1725">
                  <c:v>1</c:v>
                </c:pt>
                <c:pt idx="1726">
                  <c:v>1</c:v>
                </c:pt>
                <c:pt idx="1727">
                  <c:v>0</c:v>
                </c:pt>
                <c:pt idx="1728">
                  <c:v>0</c:v>
                </c:pt>
                <c:pt idx="1729">
                  <c:v>0</c:v>
                </c:pt>
                <c:pt idx="1730">
                  <c:v>1</c:v>
                </c:pt>
                <c:pt idx="1731">
                  <c:v>1</c:v>
                </c:pt>
                <c:pt idx="1732">
                  <c:v>1</c:v>
                </c:pt>
                <c:pt idx="1733">
                  <c:v>1</c:v>
                </c:pt>
                <c:pt idx="1734">
                  <c:v>1</c:v>
                </c:pt>
                <c:pt idx="1735">
                  <c:v>0</c:v>
                </c:pt>
                <c:pt idx="1736">
                  <c:v>1</c:v>
                </c:pt>
                <c:pt idx="1737">
                  <c:v>1</c:v>
                </c:pt>
                <c:pt idx="1738">
                  <c:v>1</c:v>
                </c:pt>
                <c:pt idx="1739">
                  <c:v>1</c:v>
                </c:pt>
                <c:pt idx="1740">
                  <c:v>1</c:v>
                </c:pt>
                <c:pt idx="1741">
                  <c:v>0</c:v>
                </c:pt>
                <c:pt idx="1742">
                  <c:v>0</c:v>
                </c:pt>
                <c:pt idx="1743">
                  <c:v>0</c:v>
                </c:pt>
                <c:pt idx="1744">
                  <c:v>1</c:v>
                </c:pt>
                <c:pt idx="1745">
                  <c:v>1</c:v>
                </c:pt>
                <c:pt idx="1746">
                  <c:v>1</c:v>
                </c:pt>
                <c:pt idx="1747">
                  <c:v>1</c:v>
                </c:pt>
                <c:pt idx="1748">
                  <c:v>1</c:v>
                </c:pt>
                <c:pt idx="1749">
                  <c:v>1</c:v>
                </c:pt>
                <c:pt idx="1750">
                  <c:v>0</c:v>
                </c:pt>
                <c:pt idx="1751">
                  <c:v>1</c:v>
                </c:pt>
                <c:pt idx="1752">
                  <c:v>0</c:v>
                </c:pt>
                <c:pt idx="1753">
                  <c:v>1</c:v>
                </c:pt>
                <c:pt idx="1754">
                  <c:v>0</c:v>
                </c:pt>
                <c:pt idx="1755">
                  <c:v>1</c:v>
                </c:pt>
                <c:pt idx="1756">
                  <c:v>0</c:v>
                </c:pt>
                <c:pt idx="1757">
                  <c:v>1</c:v>
                </c:pt>
                <c:pt idx="1758">
                  <c:v>1</c:v>
                </c:pt>
                <c:pt idx="1759">
                  <c:v>0</c:v>
                </c:pt>
                <c:pt idx="1760">
                  <c:v>0</c:v>
                </c:pt>
                <c:pt idx="1761">
                  <c:v>1</c:v>
                </c:pt>
                <c:pt idx="1762">
                  <c:v>1</c:v>
                </c:pt>
                <c:pt idx="1763">
                  <c:v>0</c:v>
                </c:pt>
                <c:pt idx="1764">
                  <c:v>1</c:v>
                </c:pt>
                <c:pt idx="1765">
                  <c:v>0</c:v>
                </c:pt>
                <c:pt idx="1766">
                  <c:v>1</c:v>
                </c:pt>
                <c:pt idx="1767">
                  <c:v>2</c:v>
                </c:pt>
                <c:pt idx="1768">
                  <c:v>0</c:v>
                </c:pt>
                <c:pt idx="1769">
                  <c:v>0</c:v>
                </c:pt>
                <c:pt idx="1770">
                  <c:v>0</c:v>
                </c:pt>
                <c:pt idx="1771">
                  <c:v>0</c:v>
                </c:pt>
                <c:pt idx="1772">
                  <c:v>1</c:v>
                </c:pt>
                <c:pt idx="1773">
                  <c:v>0</c:v>
                </c:pt>
                <c:pt idx="1774">
                  <c:v>0</c:v>
                </c:pt>
                <c:pt idx="1775">
                  <c:v>1</c:v>
                </c:pt>
                <c:pt idx="1776">
                  <c:v>1</c:v>
                </c:pt>
                <c:pt idx="1777">
                  <c:v>0</c:v>
                </c:pt>
                <c:pt idx="1778">
                  <c:v>0</c:v>
                </c:pt>
                <c:pt idx="1779">
                  <c:v>1</c:v>
                </c:pt>
                <c:pt idx="1780">
                  <c:v>1</c:v>
                </c:pt>
                <c:pt idx="1781">
                  <c:v>1</c:v>
                </c:pt>
                <c:pt idx="1782">
                  <c:v>0</c:v>
                </c:pt>
                <c:pt idx="1783">
                  <c:v>1</c:v>
                </c:pt>
                <c:pt idx="1784">
                  <c:v>0</c:v>
                </c:pt>
                <c:pt idx="1785">
                  <c:v>0</c:v>
                </c:pt>
                <c:pt idx="1786">
                  <c:v>1</c:v>
                </c:pt>
                <c:pt idx="1787">
                  <c:v>1</c:v>
                </c:pt>
                <c:pt idx="1788">
                  <c:v>1</c:v>
                </c:pt>
                <c:pt idx="1789">
                  <c:v>1</c:v>
                </c:pt>
                <c:pt idx="1790">
                  <c:v>1</c:v>
                </c:pt>
                <c:pt idx="1791">
                  <c:v>0</c:v>
                </c:pt>
                <c:pt idx="1792">
                  <c:v>1</c:v>
                </c:pt>
                <c:pt idx="1793">
                  <c:v>0</c:v>
                </c:pt>
                <c:pt idx="1794">
                  <c:v>0</c:v>
                </c:pt>
                <c:pt idx="1795">
                  <c:v>0</c:v>
                </c:pt>
                <c:pt idx="1796">
                  <c:v>1</c:v>
                </c:pt>
                <c:pt idx="1797">
                  <c:v>0</c:v>
                </c:pt>
                <c:pt idx="1798">
                  <c:v>0</c:v>
                </c:pt>
                <c:pt idx="1799">
                  <c:v>1</c:v>
                </c:pt>
                <c:pt idx="1800">
                  <c:v>1</c:v>
                </c:pt>
                <c:pt idx="1801">
                  <c:v>1</c:v>
                </c:pt>
                <c:pt idx="1802">
                  <c:v>1</c:v>
                </c:pt>
                <c:pt idx="1803">
                  <c:v>1</c:v>
                </c:pt>
                <c:pt idx="1804">
                  <c:v>1</c:v>
                </c:pt>
                <c:pt idx="1805">
                  <c:v>0</c:v>
                </c:pt>
                <c:pt idx="1806">
                  <c:v>1</c:v>
                </c:pt>
                <c:pt idx="1807">
                  <c:v>0</c:v>
                </c:pt>
                <c:pt idx="1808">
                  <c:v>0</c:v>
                </c:pt>
                <c:pt idx="1809">
                  <c:v>1</c:v>
                </c:pt>
                <c:pt idx="1810">
                  <c:v>1</c:v>
                </c:pt>
                <c:pt idx="1811">
                  <c:v>0</c:v>
                </c:pt>
                <c:pt idx="1812">
                  <c:v>0</c:v>
                </c:pt>
                <c:pt idx="1813">
                  <c:v>1</c:v>
                </c:pt>
                <c:pt idx="1814">
                  <c:v>0</c:v>
                </c:pt>
                <c:pt idx="1815">
                  <c:v>1</c:v>
                </c:pt>
                <c:pt idx="1816">
                  <c:v>1</c:v>
                </c:pt>
                <c:pt idx="1817">
                  <c:v>0</c:v>
                </c:pt>
                <c:pt idx="1818">
                  <c:v>0</c:v>
                </c:pt>
                <c:pt idx="1819">
                  <c:v>0</c:v>
                </c:pt>
                <c:pt idx="1820">
                  <c:v>0</c:v>
                </c:pt>
                <c:pt idx="1821">
                  <c:v>0</c:v>
                </c:pt>
                <c:pt idx="1822">
                  <c:v>1</c:v>
                </c:pt>
                <c:pt idx="1823">
                  <c:v>1</c:v>
                </c:pt>
                <c:pt idx="1824">
                  <c:v>0</c:v>
                </c:pt>
                <c:pt idx="1825">
                  <c:v>0</c:v>
                </c:pt>
                <c:pt idx="1826">
                  <c:v>0</c:v>
                </c:pt>
                <c:pt idx="1827">
                  <c:v>1</c:v>
                </c:pt>
                <c:pt idx="1828">
                  <c:v>0</c:v>
                </c:pt>
                <c:pt idx="1829">
                  <c:v>1</c:v>
                </c:pt>
                <c:pt idx="1830">
                  <c:v>1</c:v>
                </c:pt>
                <c:pt idx="1831">
                  <c:v>1</c:v>
                </c:pt>
                <c:pt idx="1832">
                  <c:v>1</c:v>
                </c:pt>
                <c:pt idx="1833">
                  <c:v>1</c:v>
                </c:pt>
                <c:pt idx="1834">
                  <c:v>1</c:v>
                </c:pt>
                <c:pt idx="1835">
                  <c:v>0</c:v>
                </c:pt>
                <c:pt idx="1836">
                  <c:v>0</c:v>
                </c:pt>
                <c:pt idx="1837">
                  <c:v>1</c:v>
                </c:pt>
                <c:pt idx="1838">
                  <c:v>1</c:v>
                </c:pt>
                <c:pt idx="1839">
                  <c:v>1</c:v>
                </c:pt>
                <c:pt idx="1840">
                  <c:v>1</c:v>
                </c:pt>
                <c:pt idx="1841">
                  <c:v>0</c:v>
                </c:pt>
                <c:pt idx="1842">
                  <c:v>0</c:v>
                </c:pt>
                <c:pt idx="1843">
                  <c:v>0</c:v>
                </c:pt>
                <c:pt idx="1844">
                  <c:v>0</c:v>
                </c:pt>
                <c:pt idx="1845">
                  <c:v>0</c:v>
                </c:pt>
                <c:pt idx="1846">
                  <c:v>0</c:v>
                </c:pt>
                <c:pt idx="1847">
                  <c:v>0</c:v>
                </c:pt>
                <c:pt idx="1848">
                  <c:v>0</c:v>
                </c:pt>
                <c:pt idx="1849">
                  <c:v>1</c:v>
                </c:pt>
                <c:pt idx="1850">
                  <c:v>1</c:v>
                </c:pt>
                <c:pt idx="1851">
                  <c:v>0</c:v>
                </c:pt>
                <c:pt idx="1852">
                  <c:v>1</c:v>
                </c:pt>
                <c:pt idx="1853">
                  <c:v>1</c:v>
                </c:pt>
                <c:pt idx="1854">
                  <c:v>1</c:v>
                </c:pt>
                <c:pt idx="1855">
                  <c:v>1</c:v>
                </c:pt>
                <c:pt idx="1856">
                  <c:v>1</c:v>
                </c:pt>
                <c:pt idx="1857">
                  <c:v>0</c:v>
                </c:pt>
                <c:pt idx="1858">
                  <c:v>1</c:v>
                </c:pt>
                <c:pt idx="1859">
                  <c:v>0</c:v>
                </c:pt>
                <c:pt idx="1860">
                  <c:v>0</c:v>
                </c:pt>
                <c:pt idx="1861">
                  <c:v>0</c:v>
                </c:pt>
                <c:pt idx="1862">
                  <c:v>0</c:v>
                </c:pt>
                <c:pt idx="1863">
                  <c:v>0</c:v>
                </c:pt>
                <c:pt idx="1864">
                  <c:v>0</c:v>
                </c:pt>
                <c:pt idx="1865">
                  <c:v>1</c:v>
                </c:pt>
                <c:pt idx="1866">
                  <c:v>1</c:v>
                </c:pt>
                <c:pt idx="1867">
                  <c:v>1</c:v>
                </c:pt>
                <c:pt idx="1868">
                  <c:v>1</c:v>
                </c:pt>
                <c:pt idx="1869">
                  <c:v>1</c:v>
                </c:pt>
                <c:pt idx="1870">
                  <c:v>1</c:v>
                </c:pt>
                <c:pt idx="1871">
                  <c:v>0</c:v>
                </c:pt>
                <c:pt idx="1872">
                  <c:v>0</c:v>
                </c:pt>
                <c:pt idx="1873">
                  <c:v>0</c:v>
                </c:pt>
                <c:pt idx="1874">
                  <c:v>1</c:v>
                </c:pt>
                <c:pt idx="1875">
                  <c:v>1</c:v>
                </c:pt>
                <c:pt idx="1876">
                  <c:v>1</c:v>
                </c:pt>
                <c:pt idx="1877">
                  <c:v>1</c:v>
                </c:pt>
                <c:pt idx="1878">
                  <c:v>0</c:v>
                </c:pt>
                <c:pt idx="1879">
                  <c:v>1</c:v>
                </c:pt>
                <c:pt idx="1880">
                  <c:v>1</c:v>
                </c:pt>
                <c:pt idx="1881">
                  <c:v>1</c:v>
                </c:pt>
                <c:pt idx="1882">
                  <c:v>1</c:v>
                </c:pt>
                <c:pt idx="1883">
                  <c:v>1</c:v>
                </c:pt>
                <c:pt idx="1884">
                  <c:v>0</c:v>
                </c:pt>
                <c:pt idx="1885">
                  <c:v>0</c:v>
                </c:pt>
                <c:pt idx="1886">
                  <c:v>0</c:v>
                </c:pt>
                <c:pt idx="1887">
                  <c:v>0</c:v>
                </c:pt>
                <c:pt idx="1888">
                  <c:v>0</c:v>
                </c:pt>
                <c:pt idx="1889">
                  <c:v>1</c:v>
                </c:pt>
                <c:pt idx="1890">
                  <c:v>1</c:v>
                </c:pt>
                <c:pt idx="1891">
                  <c:v>1</c:v>
                </c:pt>
                <c:pt idx="1892">
                  <c:v>1</c:v>
                </c:pt>
                <c:pt idx="1893">
                  <c:v>1</c:v>
                </c:pt>
                <c:pt idx="1894">
                  <c:v>1</c:v>
                </c:pt>
                <c:pt idx="1895">
                  <c:v>1</c:v>
                </c:pt>
                <c:pt idx="1896">
                  <c:v>1</c:v>
                </c:pt>
                <c:pt idx="1897">
                  <c:v>2</c:v>
                </c:pt>
                <c:pt idx="1898">
                  <c:v>0</c:v>
                </c:pt>
                <c:pt idx="1899">
                  <c:v>0</c:v>
                </c:pt>
                <c:pt idx="1900">
                  <c:v>0</c:v>
                </c:pt>
                <c:pt idx="1901">
                  <c:v>0</c:v>
                </c:pt>
                <c:pt idx="1902">
                  <c:v>0</c:v>
                </c:pt>
                <c:pt idx="1903">
                  <c:v>0</c:v>
                </c:pt>
                <c:pt idx="1904">
                  <c:v>1</c:v>
                </c:pt>
                <c:pt idx="1905">
                  <c:v>0</c:v>
                </c:pt>
                <c:pt idx="1906">
                  <c:v>1</c:v>
                </c:pt>
                <c:pt idx="1907">
                  <c:v>1</c:v>
                </c:pt>
                <c:pt idx="1908">
                  <c:v>1</c:v>
                </c:pt>
                <c:pt idx="1909">
                  <c:v>0</c:v>
                </c:pt>
                <c:pt idx="1910">
                  <c:v>2</c:v>
                </c:pt>
                <c:pt idx="1911">
                  <c:v>0</c:v>
                </c:pt>
                <c:pt idx="1912">
                  <c:v>1</c:v>
                </c:pt>
                <c:pt idx="1913">
                  <c:v>0</c:v>
                </c:pt>
                <c:pt idx="1914">
                  <c:v>1</c:v>
                </c:pt>
                <c:pt idx="1915">
                  <c:v>1</c:v>
                </c:pt>
                <c:pt idx="1916">
                  <c:v>0</c:v>
                </c:pt>
                <c:pt idx="1917">
                  <c:v>0</c:v>
                </c:pt>
                <c:pt idx="1918">
                  <c:v>0</c:v>
                </c:pt>
                <c:pt idx="1919">
                  <c:v>0</c:v>
                </c:pt>
                <c:pt idx="1920">
                  <c:v>0</c:v>
                </c:pt>
                <c:pt idx="1921">
                  <c:v>0</c:v>
                </c:pt>
                <c:pt idx="1922">
                  <c:v>0</c:v>
                </c:pt>
                <c:pt idx="1923">
                  <c:v>0</c:v>
                </c:pt>
                <c:pt idx="1924">
                  <c:v>0</c:v>
                </c:pt>
                <c:pt idx="1925">
                  <c:v>1</c:v>
                </c:pt>
                <c:pt idx="1926">
                  <c:v>0</c:v>
                </c:pt>
                <c:pt idx="1927">
                  <c:v>1</c:v>
                </c:pt>
                <c:pt idx="1928">
                  <c:v>0</c:v>
                </c:pt>
                <c:pt idx="1929">
                  <c:v>0</c:v>
                </c:pt>
                <c:pt idx="1930">
                  <c:v>0</c:v>
                </c:pt>
                <c:pt idx="1931">
                  <c:v>0</c:v>
                </c:pt>
                <c:pt idx="1932">
                  <c:v>1</c:v>
                </c:pt>
                <c:pt idx="1933">
                  <c:v>1</c:v>
                </c:pt>
                <c:pt idx="1934">
                  <c:v>0</c:v>
                </c:pt>
                <c:pt idx="1935">
                  <c:v>1</c:v>
                </c:pt>
                <c:pt idx="1936">
                  <c:v>1</c:v>
                </c:pt>
                <c:pt idx="1937">
                  <c:v>0</c:v>
                </c:pt>
                <c:pt idx="1938">
                  <c:v>1</c:v>
                </c:pt>
                <c:pt idx="1939">
                  <c:v>1</c:v>
                </c:pt>
                <c:pt idx="1940">
                  <c:v>0</c:v>
                </c:pt>
                <c:pt idx="1941">
                  <c:v>1</c:v>
                </c:pt>
                <c:pt idx="1942">
                  <c:v>1</c:v>
                </c:pt>
                <c:pt idx="1943">
                  <c:v>1</c:v>
                </c:pt>
                <c:pt idx="1944">
                  <c:v>0</c:v>
                </c:pt>
                <c:pt idx="1945">
                  <c:v>1</c:v>
                </c:pt>
                <c:pt idx="1946">
                  <c:v>0</c:v>
                </c:pt>
                <c:pt idx="1947">
                  <c:v>0</c:v>
                </c:pt>
                <c:pt idx="1948">
                  <c:v>1</c:v>
                </c:pt>
                <c:pt idx="1949">
                  <c:v>0</c:v>
                </c:pt>
                <c:pt idx="1950">
                  <c:v>1</c:v>
                </c:pt>
                <c:pt idx="1951">
                  <c:v>0</c:v>
                </c:pt>
                <c:pt idx="1952">
                  <c:v>1</c:v>
                </c:pt>
                <c:pt idx="1953">
                  <c:v>0</c:v>
                </c:pt>
                <c:pt idx="1954">
                  <c:v>1</c:v>
                </c:pt>
                <c:pt idx="1955">
                  <c:v>1</c:v>
                </c:pt>
                <c:pt idx="1956">
                  <c:v>0</c:v>
                </c:pt>
                <c:pt idx="1957">
                  <c:v>1</c:v>
                </c:pt>
                <c:pt idx="1958">
                  <c:v>1</c:v>
                </c:pt>
                <c:pt idx="1959">
                  <c:v>0</c:v>
                </c:pt>
                <c:pt idx="1960">
                  <c:v>1</c:v>
                </c:pt>
                <c:pt idx="1961">
                  <c:v>1</c:v>
                </c:pt>
                <c:pt idx="1962">
                  <c:v>1</c:v>
                </c:pt>
                <c:pt idx="1963">
                  <c:v>1</c:v>
                </c:pt>
                <c:pt idx="1964">
                  <c:v>0</c:v>
                </c:pt>
                <c:pt idx="1965">
                  <c:v>0</c:v>
                </c:pt>
                <c:pt idx="1966">
                  <c:v>0</c:v>
                </c:pt>
                <c:pt idx="1967">
                  <c:v>1</c:v>
                </c:pt>
                <c:pt idx="1968">
                  <c:v>1</c:v>
                </c:pt>
                <c:pt idx="1969">
                  <c:v>1</c:v>
                </c:pt>
                <c:pt idx="1970">
                  <c:v>1</c:v>
                </c:pt>
                <c:pt idx="1971">
                  <c:v>2</c:v>
                </c:pt>
                <c:pt idx="1972">
                  <c:v>1</c:v>
                </c:pt>
                <c:pt idx="1973">
                  <c:v>0</c:v>
                </c:pt>
                <c:pt idx="1974">
                  <c:v>0</c:v>
                </c:pt>
                <c:pt idx="1975">
                  <c:v>1</c:v>
                </c:pt>
                <c:pt idx="1976">
                  <c:v>0</c:v>
                </c:pt>
                <c:pt idx="1977">
                  <c:v>0</c:v>
                </c:pt>
                <c:pt idx="1978">
                  <c:v>0</c:v>
                </c:pt>
                <c:pt idx="1979">
                  <c:v>0</c:v>
                </c:pt>
                <c:pt idx="1980">
                  <c:v>1</c:v>
                </c:pt>
                <c:pt idx="1981">
                  <c:v>1</c:v>
                </c:pt>
                <c:pt idx="1982">
                  <c:v>1</c:v>
                </c:pt>
                <c:pt idx="1983">
                  <c:v>0</c:v>
                </c:pt>
                <c:pt idx="1984">
                  <c:v>1</c:v>
                </c:pt>
                <c:pt idx="1985">
                  <c:v>1</c:v>
                </c:pt>
                <c:pt idx="1986">
                  <c:v>1</c:v>
                </c:pt>
                <c:pt idx="1987">
                  <c:v>0</c:v>
                </c:pt>
                <c:pt idx="1988">
                  <c:v>1</c:v>
                </c:pt>
                <c:pt idx="1989">
                  <c:v>0</c:v>
                </c:pt>
                <c:pt idx="1990">
                  <c:v>0</c:v>
                </c:pt>
                <c:pt idx="1991">
                  <c:v>0</c:v>
                </c:pt>
                <c:pt idx="1992">
                  <c:v>0</c:v>
                </c:pt>
                <c:pt idx="1993">
                  <c:v>1</c:v>
                </c:pt>
                <c:pt idx="1994">
                  <c:v>1</c:v>
                </c:pt>
                <c:pt idx="1995">
                  <c:v>1</c:v>
                </c:pt>
                <c:pt idx="1996">
                  <c:v>1</c:v>
                </c:pt>
                <c:pt idx="1997">
                  <c:v>1</c:v>
                </c:pt>
                <c:pt idx="1998">
                  <c:v>0</c:v>
                </c:pt>
                <c:pt idx="1999">
                  <c:v>0</c:v>
                </c:pt>
                <c:pt idx="2000">
                  <c:v>2</c:v>
                </c:pt>
                <c:pt idx="2001">
                  <c:v>0</c:v>
                </c:pt>
                <c:pt idx="2002">
                  <c:v>0</c:v>
                </c:pt>
                <c:pt idx="2003">
                  <c:v>0</c:v>
                </c:pt>
                <c:pt idx="2004">
                  <c:v>0</c:v>
                </c:pt>
                <c:pt idx="2005">
                  <c:v>0</c:v>
                </c:pt>
                <c:pt idx="2006">
                  <c:v>1</c:v>
                </c:pt>
                <c:pt idx="2007">
                  <c:v>0</c:v>
                </c:pt>
                <c:pt idx="2008">
                  <c:v>0</c:v>
                </c:pt>
                <c:pt idx="2009">
                  <c:v>1</c:v>
                </c:pt>
                <c:pt idx="2010">
                  <c:v>0</c:v>
                </c:pt>
                <c:pt idx="2011">
                  <c:v>1</c:v>
                </c:pt>
                <c:pt idx="2012">
                  <c:v>0</c:v>
                </c:pt>
                <c:pt idx="2013">
                  <c:v>0</c:v>
                </c:pt>
                <c:pt idx="2014">
                  <c:v>0</c:v>
                </c:pt>
                <c:pt idx="2015">
                  <c:v>1</c:v>
                </c:pt>
                <c:pt idx="2016">
                  <c:v>1</c:v>
                </c:pt>
                <c:pt idx="2017">
                  <c:v>1</c:v>
                </c:pt>
                <c:pt idx="2018">
                  <c:v>1</c:v>
                </c:pt>
                <c:pt idx="2019">
                  <c:v>1</c:v>
                </c:pt>
                <c:pt idx="2020">
                  <c:v>0</c:v>
                </c:pt>
                <c:pt idx="2021">
                  <c:v>0</c:v>
                </c:pt>
                <c:pt idx="2022">
                  <c:v>1</c:v>
                </c:pt>
                <c:pt idx="2023">
                  <c:v>1</c:v>
                </c:pt>
                <c:pt idx="2024">
                  <c:v>0</c:v>
                </c:pt>
                <c:pt idx="2025">
                  <c:v>0</c:v>
                </c:pt>
                <c:pt idx="2026">
                  <c:v>1</c:v>
                </c:pt>
                <c:pt idx="2027">
                  <c:v>0</c:v>
                </c:pt>
                <c:pt idx="2028">
                  <c:v>0</c:v>
                </c:pt>
                <c:pt idx="2029">
                  <c:v>0</c:v>
                </c:pt>
                <c:pt idx="2030">
                  <c:v>2</c:v>
                </c:pt>
                <c:pt idx="2031">
                  <c:v>0</c:v>
                </c:pt>
                <c:pt idx="2032">
                  <c:v>1</c:v>
                </c:pt>
                <c:pt idx="2033">
                  <c:v>1</c:v>
                </c:pt>
                <c:pt idx="2034">
                  <c:v>1</c:v>
                </c:pt>
                <c:pt idx="2035">
                  <c:v>1</c:v>
                </c:pt>
                <c:pt idx="2036">
                  <c:v>1</c:v>
                </c:pt>
                <c:pt idx="2037">
                  <c:v>1</c:v>
                </c:pt>
                <c:pt idx="2038">
                  <c:v>1</c:v>
                </c:pt>
                <c:pt idx="2039">
                  <c:v>1</c:v>
                </c:pt>
                <c:pt idx="2040">
                  <c:v>0</c:v>
                </c:pt>
                <c:pt idx="2041">
                  <c:v>0</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0</c:v>
                </c:pt>
                <c:pt idx="2056">
                  <c:v>0</c:v>
                </c:pt>
                <c:pt idx="2057">
                  <c:v>0</c:v>
                </c:pt>
                <c:pt idx="2058">
                  <c:v>0</c:v>
                </c:pt>
                <c:pt idx="2059">
                  <c:v>0</c:v>
                </c:pt>
                <c:pt idx="2060">
                  <c:v>1</c:v>
                </c:pt>
                <c:pt idx="2061">
                  <c:v>1</c:v>
                </c:pt>
                <c:pt idx="2062">
                  <c:v>1</c:v>
                </c:pt>
                <c:pt idx="2063">
                  <c:v>0</c:v>
                </c:pt>
                <c:pt idx="2064">
                  <c:v>0</c:v>
                </c:pt>
                <c:pt idx="2065">
                  <c:v>0</c:v>
                </c:pt>
                <c:pt idx="2066">
                  <c:v>0</c:v>
                </c:pt>
                <c:pt idx="2067">
                  <c:v>0</c:v>
                </c:pt>
                <c:pt idx="2068">
                  <c:v>0</c:v>
                </c:pt>
                <c:pt idx="2069">
                  <c:v>0</c:v>
                </c:pt>
                <c:pt idx="2070">
                  <c:v>1</c:v>
                </c:pt>
                <c:pt idx="2071">
                  <c:v>2</c:v>
                </c:pt>
                <c:pt idx="2072">
                  <c:v>1</c:v>
                </c:pt>
                <c:pt idx="2073">
                  <c:v>0</c:v>
                </c:pt>
                <c:pt idx="2074">
                  <c:v>1</c:v>
                </c:pt>
                <c:pt idx="2075">
                  <c:v>1</c:v>
                </c:pt>
                <c:pt idx="2076">
                  <c:v>1</c:v>
                </c:pt>
                <c:pt idx="2077">
                  <c:v>1</c:v>
                </c:pt>
                <c:pt idx="2078">
                  <c:v>1</c:v>
                </c:pt>
                <c:pt idx="2079">
                  <c:v>1</c:v>
                </c:pt>
                <c:pt idx="2080">
                  <c:v>1</c:v>
                </c:pt>
                <c:pt idx="2081">
                  <c:v>1</c:v>
                </c:pt>
                <c:pt idx="2082">
                  <c:v>0</c:v>
                </c:pt>
                <c:pt idx="2083">
                  <c:v>1</c:v>
                </c:pt>
                <c:pt idx="2084">
                  <c:v>0</c:v>
                </c:pt>
                <c:pt idx="2085">
                  <c:v>0</c:v>
                </c:pt>
                <c:pt idx="2086">
                  <c:v>0</c:v>
                </c:pt>
                <c:pt idx="2087">
                  <c:v>0</c:v>
                </c:pt>
                <c:pt idx="2088">
                  <c:v>0</c:v>
                </c:pt>
                <c:pt idx="2089">
                  <c:v>0</c:v>
                </c:pt>
                <c:pt idx="2090">
                  <c:v>1</c:v>
                </c:pt>
                <c:pt idx="2091">
                  <c:v>0</c:v>
                </c:pt>
                <c:pt idx="2092">
                  <c:v>1</c:v>
                </c:pt>
                <c:pt idx="2093">
                  <c:v>1</c:v>
                </c:pt>
                <c:pt idx="2094">
                  <c:v>0</c:v>
                </c:pt>
                <c:pt idx="2095">
                  <c:v>1</c:v>
                </c:pt>
                <c:pt idx="2096">
                  <c:v>0</c:v>
                </c:pt>
                <c:pt idx="2097">
                  <c:v>0</c:v>
                </c:pt>
                <c:pt idx="2098">
                  <c:v>0</c:v>
                </c:pt>
                <c:pt idx="2099">
                  <c:v>0</c:v>
                </c:pt>
                <c:pt idx="2100">
                  <c:v>0</c:v>
                </c:pt>
                <c:pt idx="2101">
                  <c:v>2</c:v>
                </c:pt>
                <c:pt idx="2102">
                  <c:v>2</c:v>
                </c:pt>
                <c:pt idx="2103">
                  <c:v>1</c:v>
                </c:pt>
                <c:pt idx="2104">
                  <c:v>1</c:v>
                </c:pt>
                <c:pt idx="2105">
                  <c:v>1</c:v>
                </c:pt>
                <c:pt idx="2106">
                  <c:v>1</c:v>
                </c:pt>
                <c:pt idx="2107">
                  <c:v>0</c:v>
                </c:pt>
                <c:pt idx="2108">
                  <c:v>1</c:v>
                </c:pt>
                <c:pt idx="2109">
                  <c:v>1</c:v>
                </c:pt>
                <c:pt idx="2110">
                  <c:v>1</c:v>
                </c:pt>
                <c:pt idx="2111">
                  <c:v>1</c:v>
                </c:pt>
                <c:pt idx="2112">
                  <c:v>1</c:v>
                </c:pt>
                <c:pt idx="2113">
                  <c:v>1</c:v>
                </c:pt>
                <c:pt idx="2114">
                  <c:v>1</c:v>
                </c:pt>
                <c:pt idx="2115">
                  <c:v>1</c:v>
                </c:pt>
                <c:pt idx="2116">
                  <c:v>1</c:v>
                </c:pt>
                <c:pt idx="2117">
                  <c:v>0</c:v>
                </c:pt>
                <c:pt idx="2118">
                  <c:v>0</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0</c:v>
                </c:pt>
                <c:pt idx="2134">
                  <c:v>0</c:v>
                </c:pt>
                <c:pt idx="2135">
                  <c:v>0</c:v>
                </c:pt>
                <c:pt idx="2136">
                  <c:v>0</c:v>
                </c:pt>
                <c:pt idx="2137">
                  <c:v>1</c:v>
                </c:pt>
                <c:pt idx="2138">
                  <c:v>2</c:v>
                </c:pt>
                <c:pt idx="2139">
                  <c:v>2</c:v>
                </c:pt>
                <c:pt idx="2140">
                  <c:v>0</c:v>
                </c:pt>
                <c:pt idx="2141">
                  <c:v>0</c:v>
                </c:pt>
                <c:pt idx="2142">
                  <c:v>0</c:v>
                </c:pt>
                <c:pt idx="2143">
                  <c:v>0</c:v>
                </c:pt>
                <c:pt idx="2144">
                  <c:v>1</c:v>
                </c:pt>
                <c:pt idx="2145">
                  <c:v>0</c:v>
                </c:pt>
                <c:pt idx="2146">
                  <c:v>1</c:v>
                </c:pt>
                <c:pt idx="2147">
                  <c:v>0</c:v>
                </c:pt>
                <c:pt idx="2148">
                  <c:v>1</c:v>
                </c:pt>
                <c:pt idx="2149">
                  <c:v>1</c:v>
                </c:pt>
                <c:pt idx="2150">
                  <c:v>1</c:v>
                </c:pt>
                <c:pt idx="2151">
                  <c:v>0</c:v>
                </c:pt>
                <c:pt idx="2152">
                  <c:v>0</c:v>
                </c:pt>
                <c:pt idx="2153">
                  <c:v>0</c:v>
                </c:pt>
                <c:pt idx="2154">
                  <c:v>0</c:v>
                </c:pt>
                <c:pt idx="2155">
                  <c:v>0</c:v>
                </c:pt>
                <c:pt idx="2156">
                  <c:v>0</c:v>
                </c:pt>
                <c:pt idx="2157">
                  <c:v>0</c:v>
                </c:pt>
                <c:pt idx="2158">
                  <c:v>0</c:v>
                </c:pt>
                <c:pt idx="2159">
                  <c:v>0</c:v>
                </c:pt>
                <c:pt idx="2160">
                  <c:v>0</c:v>
                </c:pt>
                <c:pt idx="2161">
                  <c:v>0</c:v>
                </c:pt>
                <c:pt idx="2162">
                  <c:v>1</c:v>
                </c:pt>
                <c:pt idx="2163">
                  <c:v>0</c:v>
                </c:pt>
                <c:pt idx="2164">
                  <c:v>1</c:v>
                </c:pt>
                <c:pt idx="2165">
                  <c:v>0</c:v>
                </c:pt>
                <c:pt idx="2166">
                  <c:v>1</c:v>
                </c:pt>
                <c:pt idx="2167">
                  <c:v>1</c:v>
                </c:pt>
                <c:pt idx="2168">
                  <c:v>0</c:v>
                </c:pt>
                <c:pt idx="2169">
                  <c:v>0</c:v>
                </c:pt>
                <c:pt idx="2170">
                  <c:v>1</c:v>
                </c:pt>
                <c:pt idx="2171">
                  <c:v>0</c:v>
                </c:pt>
                <c:pt idx="2172">
                  <c:v>0</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0</c:v>
                </c:pt>
                <c:pt idx="2221">
                  <c:v>0</c:v>
                </c:pt>
                <c:pt idx="2222">
                  <c:v>0</c:v>
                </c:pt>
                <c:pt idx="2223">
                  <c:v>0</c:v>
                </c:pt>
                <c:pt idx="2224">
                  <c:v>1</c:v>
                </c:pt>
                <c:pt idx="2225">
                  <c:v>1</c:v>
                </c:pt>
                <c:pt idx="2226">
                  <c:v>1</c:v>
                </c:pt>
                <c:pt idx="2227">
                  <c:v>1</c:v>
                </c:pt>
                <c:pt idx="2228">
                  <c:v>1</c:v>
                </c:pt>
                <c:pt idx="2229">
                  <c:v>1</c:v>
                </c:pt>
                <c:pt idx="2230">
                  <c:v>1</c:v>
                </c:pt>
                <c:pt idx="2231">
                  <c:v>1</c:v>
                </c:pt>
                <c:pt idx="2232">
                  <c:v>0</c:v>
                </c:pt>
                <c:pt idx="2233">
                  <c:v>0</c:v>
                </c:pt>
                <c:pt idx="2234">
                  <c:v>1</c:v>
                </c:pt>
                <c:pt idx="2235">
                  <c:v>1</c:v>
                </c:pt>
                <c:pt idx="2236">
                  <c:v>0</c:v>
                </c:pt>
                <c:pt idx="2237">
                  <c:v>0</c:v>
                </c:pt>
                <c:pt idx="2238">
                  <c:v>0</c:v>
                </c:pt>
                <c:pt idx="2239">
                  <c:v>0</c:v>
                </c:pt>
                <c:pt idx="2240">
                  <c:v>1</c:v>
                </c:pt>
                <c:pt idx="2241">
                  <c:v>1</c:v>
                </c:pt>
                <c:pt idx="2242">
                  <c:v>1</c:v>
                </c:pt>
                <c:pt idx="2243">
                  <c:v>1</c:v>
                </c:pt>
                <c:pt idx="2244">
                  <c:v>0</c:v>
                </c:pt>
                <c:pt idx="2245">
                  <c:v>0</c:v>
                </c:pt>
                <c:pt idx="2246">
                  <c:v>0</c:v>
                </c:pt>
                <c:pt idx="2247">
                  <c:v>0</c:v>
                </c:pt>
                <c:pt idx="2248">
                  <c:v>0</c:v>
                </c:pt>
                <c:pt idx="2249">
                  <c:v>1</c:v>
                </c:pt>
                <c:pt idx="2250">
                  <c:v>1</c:v>
                </c:pt>
                <c:pt idx="2251">
                  <c:v>1</c:v>
                </c:pt>
                <c:pt idx="2252">
                  <c:v>1</c:v>
                </c:pt>
                <c:pt idx="2253">
                  <c:v>1</c:v>
                </c:pt>
                <c:pt idx="2254">
                  <c:v>0</c:v>
                </c:pt>
                <c:pt idx="2255">
                  <c:v>1</c:v>
                </c:pt>
                <c:pt idx="2256">
                  <c:v>1</c:v>
                </c:pt>
                <c:pt idx="2257">
                  <c:v>1</c:v>
                </c:pt>
                <c:pt idx="2258">
                  <c:v>1</c:v>
                </c:pt>
                <c:pt idx="2259">
                  <c:v>1</c:v>
                </c:pt>
                <c:pt idx="2260">
                  <c:v>1</c:v>
                </c:pt>
                <c:pt idx="2261">
                  <c:v>1</c:v>
                </c:pt>
                <c:pt idx="2262">
                  <c:v>1</c:v>
                </c:pt>
                <c:pt idx="2263">
                  <c:v>1</c:v>
                </c:pt>
                <c:pt idx="2264">
                  <c:v>1</c:v>
                </c:pt>
                <c:pt idx="2265">
                  <c:v>0</c:v>
                </c:pt>
                <c:pt idx="2266">
                  <c:v>1</c:v>
                </c:pt>
                <c:pt idx="2267">
                  <c:v>0</c:v>
                </c:pt>
                <c:pt idx="2268">
                  <c:v>1</c:v>
                </c:pt>
                <c:pt idx="2269">
                  <c:v>1</c:v>
                </c:pt>
                <c:pt idx="2270">
                  <c:v>1</c:v>
                </c:pt>
                <c:pt idx="2271">
                  <c:v>0</c:v>
                </c:pt>
                <c:pt idx="2272">
                  <c:v>1</c:v>
                </c:pt>
                <c:pt idx="2273">
                  <c:v>1</c:v>
                </c:pt>
                <c:pt idx="2274">
                  <c:v>0</c:v>
                </c:pt>
                <c:pt idx="2275">
                  <c:v>0</c:v>
                </c:pt>
                <c:pt idx="2276">
                  <c:v>1</c:v>
                </c:pt>
                <c:pt idx="2277">
                  <c:v>0</c:v>
                </c:pt>
                <c:pt idx="2278">
                  <c:v>0</c:v>
                </c:pt>
                <c:pt idx="2279">
                  <c:v>0</c:v>
                </c:pt>
                <c:pt idx="2280">
                  <c:v>1</c:v>
                </c:pt>
                <c:pt idx="2281">
                  <c:v>0</c:v>
                </c:pt>
                <c:pt idx="2282">
                  <c:v>1</c:v>
                </c:pt>
                <c:pt idx="2283">
                  <c:v>1</c:v>
                </c:pt>
                <c:pt idx="2284">
                  <c:v>1</c:v>
                </c:pt>
                <c:pt idx="2285">
                  <c:v>0</c:v>
                </c:pt>
                <c:pt idx="2286">
                  <c:v>1</c:v>
                </c:pt>
                <c:pt idx="2287">
                  <c:v>0</c:v>
                </c:pt>
                <c:pt idx="2288">
                  <c:v>1</c:v>
                </c:pt>
                <c:pt idx="2289">
                  <c:v>1</c:v>
                </c:pt>
                <c:pt idx="2290">
                  <c:v>0</c:v>
                </c:pt>
                <c:pt idx="2291">
                  <c:v>1</c:v>
                </c:pt>
                <c:pt idx="2292">
                  <c:v>1</c:v>
                </c:pt>
                <c:pt idx="2293">
                  <c:v>1</c:v>
                </c:pt>
                <c:pt idx="2294">
                  <c:v>0</c:v>
                </c:pt>
                <c:pt idx="2295">
                  <c:v>1</c:v>
                </c:pt>
                <c:pt idx="2296">
                  <c:v>1</c:v>
                </c:pt>
                <c:pt idx="2297">
                  <c:v>0</c:v>
                </c:pt>
                <c:pt idx="2298">
                  <c:v>1</c:v>
                </c:pt>
                <c:pt idx="2299">
                  <c:v>1</c:v>
                </c:pt>
                <c:pt idx="2300">
                  <c:v>1</c:v>
                </c:pt>
                <c:pt idx="2301">
                  <c:v>1</c:v>
                </c:pt>
                <c:pt idx="2302">
                  <c:v>1</c:v>
                </c:pt>
                <c:pt idx="2303">
                  <c:v>0</c:v>
                </c:pt>
                <c:pt idx="2304">
                  <c:v>0</c:v>
                </c:pt>
                <c:pt idx="2305">
                  <c:v>0</c:v>
                </c:pt>
                <c:pt idx="2306">
                  <c:v>1</c:v>
                </c:pt>
                <c:pt idx="2307">
                  <c:v>0</c:v>
                </c:pt>
                <c:pt idx="2308">
                  <c:v>1</c:v>
                </c:pt>
                <c:pt idx="2309">
                  <c:v>0</c:v>
                </c:pt>
                <c:pt idx="2310">
                  <c:v>0</c:v>
                </c:pt>
                <c:pt idx="2311">
                  <c:v>1</c:v>
                </c:pt>
                <c:pt idx="2312">
                  <c:v>0</c:v>
                </c:pt>
                <c:pt idx="2313">
                  <c:v>1</c:v>
                </c:pt>
                <c:pt idx="2314">
                  <c:v>1</c:v>
                </c:pt>
                <c:pt idx="2315">
                  <c:v>1</c:v>
                </c:pt>
                <c:pt idx="2316">
                  <c:v>1</c:v>
                </c:pt>
                <c:pt idx="2317">
                  <c:v>0</c:v>
                </c:pt>
                <c:pt idx="2318">
                  <c:v>1</c:v>
                </c:pt>
                <c:pt idx="2319">
                  <c:v>0</c:v>
                </c:pt>
                <c:pt idx="2320">
                  <c:v>1</c:v>
                </c:pt>
                <c:pt idx="2321">
                  <c:v>0</c:v>
                </c:pt>
                <c:pt idx="2322">
                  <c:v>0</c:v>
                </c:pt>
                <c:pt idx="2323">
                  <c:v>0</c:v>
                </c:pt>
                <c:pt idx="2324">
                  <c:v>0</c:v>
                </c:pt>
                <c:pt idx="2325">
                  <c:v>1</c:v>
                </c:pt>
                <c:pt idx="2326">
                  <c:v>0</c:v>
                </c:pt>
                <c:pt idx="2327">
                  <c:v>1</c:v>
                </c:pt>
                <c:pt idx="2328">
                  <c:v>1</c:v>
                </c:pt>
                <c:pt idx="2329">
                  <c:v>0</c:v>
                </c:pt>
                <c:pt idx="2330">
                  <c:v>1</c:v>
                </c:pt>
                <c:pt idx="2331">
                  <c:v>1</c:v>
                </c:pt>
                <c:pt idx="2332">
                  <c:v>1</c:v>
                </c:pt>
                <c:pt idx="2333">
                  <c:v>1</c:v>
                </c:pt>
                <c:pt idx="2334">
                  <c:v>1</c:v>
                </c:pt>
              </c:numCache>
            </c:numRef>
          </c:xVal>
          <c:yVal>
            <c:numRef>
              <c:f>'Healthcare 6'!$Q$2:$Q$2336</c:f>
              <c:numCache>
                <c:formatCode>0</c:formatCode>
                <c:ptCount val="2335"/>
                <c:pt idx="0">
                  <c:v>54.655555555555601</c:v>
                </c:pt>
                <c:pt idx="1">
                  <c:v>46</c:v>
                </c:pt>
                <c:pt idx="2">
                  <c:v>52.741666666666667</c:v>
                </c:pt>
                <c:pt idx="3">
                  <c:v>32.005555555555553</c:v>
                </c:pt>
                <c:pt idx="4">
                  <c:v>33.969444444444441</c:v>
                </c:pt>
                <c:pt idx="5">
                  <c:v>60.844444444444441</c:v>
                </c:pt>
                <c:pt idx="6">
                  <c:v>28.613888888888887</c:v>
                </c:pt>
                <c:pt idx="7">
                  <c:v>64.947222222222223</c:v>
                </c:pt>
                <c:pt idx="8">
                  <c:v>59.761111111111113</c:v>
                </c:pt>
                <c:pt idx="9">
                  <c:v>44.44166666666667</c:v>
                </c:pt>
                <c:pt idx="10">
                  <c:v>63.87777777777778</c:v>
                </c:pt>
                <c:pt idx="11">
                  <c:v>57.613888888888887</c:v>
                </c:pt>
                <c:pt idx="12">
                  <c:v>60.658333333333331</c:v>
                </c:pt>
                <c:pt idx="13">
                  <c:v>54.519444444444446</c:v>
                </c:pt>
                <c:pt idx="14">
                  <c:v>61.463888888888889</c:v>
                </c:pt>
                <c:pt idx="15">
                  <c:v>60.780555555555559</c:v>
                </c:pt>
                <c:pt idx="16">
                  <c:v>64.561111111111117</c:v>
                </c:pt>
                <c:pt idx="17">
                  <c:v>59.841666666666669</c:v>
                </c:pt>
                <c:pt idx="18">
                  <c:v>58.586111111111109</c:v>
                </c:pt>
                <c:pt idx="19">
                  <c:v>51.697222222222223</c:v>
                </c:pt>
                <c:pt idx="20">
                  <c:v>61.986111111111114</c:v>
                </c:pt>
                <c:pt idx="21">
                  <c:v>63.677777777777777</c:v>
                </c:pt>
                <c:pt idx="22">
                  <c:v>64.763888888888886</c:v>
                </c:pt>
                <c:pt idx="23">
                  <c:v>52.444444444444443</c:v>
                </c:pt>
                <c:pt idx="24">
                  <c:v>63.9</c:v>
                </c:pt>
                <c:pt idx="25">
                  <c:v>64.730555555555554</c:v>
                </c:pt>
                <c:pt idx="26">
                  <c:v>62.55833333333333</c:v>
                </c:pt>
                <c:pt idx="27">
                  <c:v>53.958333333333336</c:v>
                </c:pt>
                <c:pt idx="28">
                  <c:v>61.833333333333336</c:v>
                </c:pt>
                <c:pt idx="29">
                  <c:v>51.505555555555553</c:v>
                </c:pt>
                <c:pt idx="30">
                  <c:v>44.80833333333333</c:v>
                </c:pt>
                <c:pt idx="31">
                  <c:v>46.516666666666666</c:v>
                </c:pt>
                <c:pt idx="32">
                  <c:v>60.511111111111113</c:v>
                </c:pt>
                <c:pt idx="33">
                  <c:v>37.68888888888889</c:v>
                </c:pt>
                <c:pt idx="34">
                  <c:v>43.822222222222223</c:v>
                </c:pt>
                <c:pt idx="35">
                  <c:v>62.463888888888889</c:v>
                </c:pt>
                <c:pt idx="36">
                  <c:v>48.830555555555556</c:v>
                </c:pt>
                <c:pt idx="37">
                  <c:v>60.475000000000001</c:v>
                </c:pt>
                <c:pt idx="38">
                  <c:v>51.819444444444443</c:v>
                </c:pt>
                <c:pt idx="39">
                  <c:v>29.658333333333335</c:v>
                </c:pt>
                <c:pt idx="40">
                  <c:v>22.85</c:v>
                </c:pt>
                <c:pt idx="41">
                  <c:v>55.733333333333334</c:v>
                </c:pt>
                <c:pt idx="42">
                  <c:v>51.608333333333334</c:v>
                </c:pt>
                <c:pt idx="43">
                  <c:v>54.538888888888891</c:v>
                </c:pt>
                <c:pt idx="44">
                  <c:v>48.019444444444446</c:v>
                </c:pt>
                <c:pt idx="45">
                  <c:v>34.894444444444446</c:v>
                </c:pt>
                <c:pt idx="46">
                  <c:v>56.674999999999997</c:v>
                </c:pt>
                <c:pt idx="47">
                  <c:v>42.577777777777776</c:v>
                </c:pt>
                <c:pt idx="48">
                  <c:v>56.93333333333333</c:v>
                </c:pt>
                <c:pt idx="49">
                  <c:v>56.619444444444447</c:v>
                </c:pt>
                <c:pt idx="50">
                  <c:v>36.44166666666667</c:v>
                </c:pt>
                <c:pt idx="51">
                  <c:v>57.794444444444444</c:v>
                </c:pt>
                <c:pt idx="52">
                  <c:v>53.513888888888886</c:v>
                </c:pt>
                <c:pt idx="53">
                  <c:v>57.524999999999999</c:v>
                </c:pt>
                <c:pt idx="54">
                  <c:v>44.594444444444441</c:v>
                </c:pt>
                <c:pt idx="55">
                  <c:v>47.625</c:v>
                </c:pt>
                <c:pt idx="56">
                  <c:v>50.744444444444447</c:v>
                </c:pt>
                <c:pt idx="57">
                  <c:v>57.608333333333334</c:v>
                </c:pt>
                <c:pt idx="58">
                  <c:v>45.630555555555553</c:v>
                </c:pt>
                <c:pt idx="59">
                  <c:v>51.597222222222221</c:v>
                </c:pt>
                <c:pt idx="60">
                  <c:v>43.447222222222223</c:v>
                </c:pt>
                <c:pt idx="61">
                  <c:v>55.947222222222223</c:v>
                </c:pt>
                <c:pt idx="62">
                  <c:v>54.847222222222221</c:v>
                </c:pt>
                <c:pt idx="63">
                  <c:v>55.944444444444443</c:v>
                </c:pt>
                <c:pt idx="64">
                  <c:v>47.81388888888889</c:v>
                </c:pt>
                <c:pt idx="65">
                  <c:v>49.722222222222221</c:v>
                </c:pt>
                <c:pt idx="66">
                  <c:v>43.930555555555557</c:v>
                </c:pt>
                <c:pt idx="67">
                  <c:v>25.497222222222224</c:v>
                </c:pt>
                <c:pt idx="68">
                  <c:v>46.527777777777779</c:v>
                </c:pt>
                <c:pt idx="69">
                  <c:v>54.469444444444441</c:v>
                </c:pt>
                <c:pt idx="70">
                  <c:v>38.577777777777776</c:v>
                </c:pt>
                <c:pt idx="71">
                  <c:v>51</c:v>
                </c:pt>
                <c:pt idx="72">
                  <c:v>56.713888888888889</c:v>
                </c:pt>
                <c:pt idx="73">
                  <c:v>60.711111111111109</c:v>
                </c:pt>
                <c:pt idx="74">
                  <c:v>47.69166666666667</c:v>
                </c:pt>
                <c:pt idx="75">
                  <c:v>47.56666666666667</c:v>
                </c:pt>
                <c:pt idx="76">
                  <c:v>46.608333333333334</c:v>
                </c:pt>
                <c:pt idx="77">
                  <c:v>48.538888888888891</c:v>
                </c:pt>
                <c:pt idx="78">
                  <c:v>55.461111111111109</c:v>
                </c:pt>
                <c:pt idx="79">
                  <c:v>51.644444444444446</c:v>
                </c:pt>
                <c:pt idx="80">
                  <c:v>58.669444444444444</c:v>
                </c:pt>
                <c:pt idx="81">
                  <c:v>45.780555555555559</c:v>
                </c:pt>
                <c:pt idx="82">
                  <c:v>59.005555555555553</c:v>
                </c:pt>
                <c:pt idx="83">
                  <c:v>53.833333333333336</c:v>
                </c:pt>
                <c:pt idx="84">
                  <c:v>50.755555555555553</c:v>
                </c:pt>
                <c:pt idx="85">
                  <c:v>50.822222222222223</c:v>
                </c:pt>
                <c:pt idx="86">
                  <c:v>43.658333333333331</c:v>
                </c:pt>
                <c:pt idx="87">
                  <c:v>49.008333333333333</c:v>
                </c:pt>
                <c:pt idx="88">
                  <c:v>39.75</c:v>
                </c:pt>
                <c:pt idx="89">
                  <c:v>43.727777777777774</c:v>
                </c:pt>
                <c:pt idx="90">
                  <c:v>30.844444444444445</c:v>
                </c:pt>
                <c:pt idx="91">
                  <c:v>23.933333333333334</c:v>
                </c:pt>
                <c:pt idx="92">
                  <c:v>50.994444444444447</c:v>
                </c:pt>
                <c:pt idx="93">
                  <c:v>46.45</c:v>
                </c:pt>
                <c:pt idx="94">
                  <c:v>52.702777777777776</c:v>
                </c:pt>
                <c:pt idx="95">
                  <c:v>47.911111111111111</c:v>
                </c:pt>
                <c:pt idx="96">
                  <c:v>37.597222222222221</c:v>
                </c:pt>
                <c:pt idx="97">
                  <c:v>56.822222222222223</c:v>
                </c:pt>
                <c:pt idx="98">
                  <c:v>60.761111111111113</c:v>
                </c:pt>
                <c:pt idx="99">
                  <c:v>45.947222222222223</c:v>
                </c:pt>
                <c:pt idx="100">
                  <c:v>41.677777777777777</c:v>
                </c:pt>
                <c:pt idx="101">
                  <c:v>41.861111111111114</c:v>
                </c:pt>
                <c:pt idx="102">
                  <c:v>43.805555555555557</c:v>
                </c:pt>
                <c:pt idx="103">
                  <c:v>37.630555555555553</c:v>
                </c:pt>
                <c:pt idx="104">
                  <c:v>39.65</c:v>
                </c:pt>
                <c:pt idx="105">
                  <c:v>56.822222222222223</c:v>
                </c:pt>
                <c:pt idx="106">
                  <c:v>44.466666666666669</c:v>
                </c:pt>
                <c:pt idx="107">
                  <c:v>40.452777777777776</c:v>
                </c:pt>
                <c:pt idx="108">
                  <c:v>35.833333333333336</c:v>
                </c:pt>
                <c:pt idx="109">
                  <c:v>47.516666666666666</c:v>
                </c:pt>
                <c:pt idx="110">
                  <c:v>37.794444444444444</c:v>
                </c:pt>
                <c:pt idx="111">
                  <c:v>40.019444444444446</c:v>
                </c:pt>
                <c:pt idx="112">
                  <c:v>37.891666666666666</c:v>
                </c:pt>
                <c:pt idx="113">
                  <c:v>35.87222222222222</c:v>
                </c:pt>
                <c:pt idx="114">
                  <c:v>49.475000000000001</c:v>
                </c:pt>
                <c:pt idx="115">
                  <c:v>45.822222222222223</c:v>
                </c:pt>
                <c:pt idx="116">
                  <c:v>19.894444444444446</c:v>
                </c:pt>
                <c:pt idx="117">
                  <c:v>54.69166666666667</c:v>
                </c:pt>
                <c:pt idx="118">
                  <c:v>45.475000000000001</c:v>
                </c:pt>
                <c:pt idx="119">
                  <c:v>27.836111111111112</c:v>
                </c:pt>
                <c:pt idx="120">
                  <c:v>41.924999999999997</c:v>
                </c:pt>
                <c:pt idx="121">
                  <c:v>44.905555555555559</c:v>
                </c:pt>
                <c:pt idx="122">
                  <c:v>56.955555555555556</c:v>
                </c:pt>
                <c:pt idx="123">
                  <c:v>44.841666666666669</c:v>
                </c:pt>
                <c:pt idx="124">
                  <c:v>40.81111111111111</c:v>
                </c:pt>
                <c:pt idx="125">
                  <c:v>30.522222222222222</c:v>
                </c:pt>
                <c:pt idx="126">
                  <c:v>60.919444444444444</c:v>
                </c:pt>
                <c:pt idx="127">
                  <c:v>40.844444444444441</c:v>
                </c:pt>
                <c:pt idx="128">
                  <c:v>37.716666666666669</c:v>
                </c:pt>
                <c:pt idx="129">
                  <c:v>44.655555555555559</c:v>
                </c:pt>
                <c:pt idx="130">
                  <c:v>42.705555555555556</c:v>
                </c:pt>
                <c:pt idx="131">
                  <c:v>46.480555555555554</c:v>
                </c:pt>
                <c:pt idx="132">
                  <c:v>35.977777777777774</c:v>
                </c:pt>
                <c:pt idx="133">
                  <c:v>55.855555555555554</c:v>
                </c:pt>
                <c:pt idx="134">
                  <c:v>59.005555555555553</c:v>
                </c:pt>
                <c:pt idx="135">
                  <c:v>43.513888888888886</c:v>
                </c:pt>
                <c:pt idx="136">
                  <c:v>18.508333333333333</c:v>
                </c:pt>
                <c:pt idx="137">
                  <c:v>31.583333333333332</c:v>
                </c:pt>
                <c:pt idx="138">
                  <c:v>46.980555555555554</c:v>
                </c:pt>
                <c:pt idx="139">
                  <c:v>31.6</c:v>
                </c:pt>
                <c:pt idx="140">
                  <c:v>36.883333333333333</c:v>
                </c:pt>
                <c:pt idx="141">
                  <c:v>32.902777777777779</c:v>
                </c:pt>
                <c:pt idx="142">
                  <c:v>23.572222222222223</c:v>
                </c:pt>
                <c:pt idx="143">
                  <c:v>36.963888888888889</c:v>
                </c:pt>
                <c:pt idx="144">
                  <c:v>51.458333333333336</c:v>
                </c:pt>
                <c:pt idx="145">
                  <c:v>52.794444444444444</c:v>
                </c:pt>
                <c:pt idx="146">
                  <c:v>20.725000000000001</c:v>
                </c:pt>
                <c:pt idx="147">
                  <c:v>42.988888888888887</c:v>
                </c:pt>
                <c:pt idx="148">
                  <c:v>33.605555555555554</c:v>
                </c:pt>
                <c:pt idx="149">
                  <c:v>42.81111111111111</c:v>
                </c:pt>
                <c:pt idx="150">
                  <c:v>58.977777777777774</c:v>
                </c:pt>
                <c:pt idx="151">
                  <c:v>33.75</c:v>
                </c:pt>
                <c:pt idx="152">
                  <c:v>50.552777777777777</c:v>
                </c:pt>
                <c:pt idx="153">
                  <c:v>24.858333333333334</c:v>
                </c:pt>
                <c:pt idx="154">
                  <c:v>43.74722222222222</c:v>
                </c:pt>
                <c:pt idx="155">
                  <c:v>39.866666666666667</c:v>
                </c:pt>
                <c:pt idx="156">
                  <c:v>36.81388888888889</c:v>
                </c:pt>
                <c:pt idx="157">
                  <c:v>46.722222222222221</c:v>
                </c:pt>
                <c:pt idx="158">
                  <c:v>34.661111111111111</c:v>
                </c:pt>
                <c:pt idx="159">
                  <c:v>52.611111111111114</c:v>
                </c:pt>
                <c:pt idx="160">
                  <c:v>40.966666666666669</c:v>
                </c:pt>
                <c:pt idx="161">
                  <c:v>32.56111111111111</c:v>
                </c:pt>
                <c:pt idx="162">
                  <c:v>22.655555555555555</c:v>
                </c:pt>
                <c:pt idx="163">
                  <c:v>20.697222222222223</c:v>
                </c:pt>
                <c:pt idx="164">
                  <c:v>43.847222222222221</c:v>
                </c:pt>
                <c:pt idx="165">
                  <c:v>53.605555555555554</c:v>
                </c:pt>
                <c:pt idx="166">
                  <c:v>47.580555555555556</c:v>
                </c:pt>
                <c:pt idx="167">
                  <c:v>37.55833333333333</c:v>
                </c:pt>
                <c:pt idx="168">
                  <c:v>32.641666666666666</c:v>
                </c:pt>
                <c:pt idx="169">
                  <c:v>22.758333333333333</c:v>
                </c:pt>
                <c:pt idx="170">
                  <c:v>27.605555555555554</c:v>
                </c:pt>
                <c:pt idx="171">
                  <c:v>33.994444444444447</c:v>
                </c:pt>
                <c:pt idx="172">
                  <c:v>34.475000000000001</c:v>
                </c:pt>
                <c:pt idx="173">
                  <c:v>31.602777777777778</c:v>
                </c:pt>
                <c:pt idx="174">
                  <c:v>30.736111111111111</c:v>
                </c:pt>
                <c:pt idx="175">
                  <c:v>30.786111111111111</c:v>
                </c:pt>
                <c:pt idx="176">
                  <c:v>45.819444444444443</c:v>
                </c:pt>
                <c:pt idx="177">
                  <c:v>54.62777777777778</c:v>
                </c:pt>
                <c:pt idx="178">
                  <c:v>31.994444444444444</c:v>
                </c:pt>
                <c:pt idx="179">
                  <c:v>59.87222222222222</c:v>
                </c:pt>
                <c:pt idx="180">
                  <c:v>19.963888888888889</c:v>
                </c:pt>
                <c:pt idx="181">
                  <c:v>50.508333333333333</c:v>
                </c:pt>
                <c:pt idx="182">
                  <c:v>30.927777777777777</c:v>
                </c:pt>
                <c:pt idx="183">
                  <c:v>57.444444444444443</c:v>
                </c:pt>
                <c:pt idx="184">
                  <c:v>52.9</c:v>
                </c:pt>
                <c:pt idx="185">
                  <c:v>61.858333333333334</c:v>
                </c:pt>
                <c:pt idx="186">
                  <c:v>30.663888888888888</c:v>
                </c:pt>
                <c:pt idx="187">
                  <c:v>49.830555555555556</c:v>
                </c:pt>
                <c:pt idx="188">
                  <c:v>60.552777777777777</c:v>
                </c:pt>
                <c:pt idx="189">
                  <c:v>19.497222222222224</c:v>
                </c:pt>
                <c:pt idx="190">
                  <c:v>48.008333333333333</c:v>
                </c:pt>
                <c:pt idx="191">
                  <c:v>55.638888888888886</c:v>
                </c:pt>
                <c:pt idx="192">
                  <c:v>30.977777777777778</c:v>
                </c:pt>
                <c:pt idx="193">
                  <c:v>18.452777777777779</c:v>
                </c:pt>
                <c:pt idx="194">
                  <c:v>19.758333333333333</c:v>
                </c:pt>
                <c:pt idx="195">
                  <c:v>29.444444444444443</c:v>
                </c:pt>
                <c:pt idx="196">
                  <c:v>23.68611111111111</c:v>
                </c:pt>
                <c:pt idx="197">
                  <c:v>48.505555555555553</c:v>
                </c:pt>
                <c:pt idx="198">
                  <c:v>18.772222222222222</c:v>
                </c:pt>
                <c:pt idx="199">
                  <c:v>25.988888888888887</c:v>
                </c:pt>
                <c:pt idx="200">
                  <c:v>43.594444444444441</c:v>
                </c:pt>
                <c:pt idx="201">
                  <c:v>26.8</c:v>
                </c:pt>
                <c:pt idx="202">
                  <c:v>59.87777777777778</c:v>
                </c:pt>
                <c:pt idx="203">
                  <c:v>23.761111111111113</c:v>
                </c:pt>
                <c:pt idx="204">
                  <c:v>41.544444444444444</c:v>
                </c:pt>
                <c:pt idx="205">
                  <c:v>30.972222222222221</c:v>
                </c:pt>
                <c:pt idx="206">
                  <c:v>46.677777777777777</c:v>
                </c:pt>
                <c:pt idx="207">
                  <c:v>48.897222222222226</c:v>
                </c:pt>
                <c:pt idx="208">
                  <c:v>44.469444444444441</c:v>
                </c:pt>
                <c:pt idx="209">
                  <c:v>22.475000000000001</c:v>
                </c:pt>
                <c:pt idx="210">
                  <c:v>22.552777777777777</c:v>
                </c:pt>
                <c:pt idx="211">
                  <c:v>51.827777777777776</c:v>
                </c:pt>
                <c:pt idx="212">
                  <c:v>58.774999999999999</c:v>
                </c:pt>
                <c:pt idx="213">
                  <c:v>49.613888888888887</c:v>
                </c:pt>
                <c:pt idx="214">
                  <c:v>30.736111111111111</c:v>
                </c:pt>
                <c:pt idx="215">
                  <c:v>49.477777777777774</c:v>
                </c:pt>
                <c:pt idx="216">
                  <c:v>34.549999999999997</c:v>
                </c:pt>
                <c:pt idx="217">
                  <c:v>51.711111111111109</c:v>
                </c:pt>
                <c:pt idx="218">
                  <c:v>34.719444444444441</c:v>
                </c:pt>
                <c:pt idx="219">
                  <c:v>25.913888888888888</c:v>
                </c:pt>
                <c:pt idx="220">
                  <c:v>55.43888888888889</c:v>
                </c:pt>
                <c:pt idx="221">
                  <c:v>24.461111111111112</c:v>
                </c:pt>
                <c:pt idx="222">
                  <c:v>45.94166666666667</c:v>
                </c:pt>
                <c:pt idx="223">
                  <c:v>47.774999999999999</c:v>
                </c:pt>
                <c:pt idx="224">
                  <c:v>40.924999999999997</c:v>
                </c:pt>
                <c:pt idx="225">
                  <c:v>25.794444444444444</c:v>
                </c:pt>
                <c:pt idx="226">
                  <c:v>24.794444444444444</c:v>
                </c:pt>
                <c:pt idx="227">
                  <c:v>55.669444444444444</c:v>
                </c:pt>
                <c:pt idx="228">
                  <c:v>39.858333333333334</c:v>
                </c:pt>
                <c:pt idx="229">
                  <c:v>27.641666666666666</c:v>
                </c:pt>
                <c:pt idx="230">
                  <c:v>19.725000000000001</c:v>
                </c:pt>
                <c:pt idx="231">
                  <c:v>27.447222222222223</c:v>
                </c:pt>
                <c:pt idx="232">
                  <c:v>19.930555555555557</c:v>
                </c:pt>
                <c:pt idx="233">
                  <c:v>28.919444444444444</c:v>
                </c:pt>
                <c:pt idx="234">
                  <c:v>18.663888888888888</c:v>
                </c:pt>
                <c:pt idx="235">
                  <c:v>46.536111111111111</c:v>
                </c:pt>
                <c:pt idx="236">
                  <c:v>24.955555555555556</c:v>
                </c:pt>
                <c:pt idx="237">
                  <c:v>32.705555555555556</c:v>
                </c:pt>
                <c:pt idx="238">
                  <c:v>19.675000000000001</c:v>
                </c:pt>
                <c:pt idx="239">
                  <c:v>38.68611111111111</c:v>
                </c:pt>
                <c:pt idx="240">
                  <c:v>39.68333333333333</c:v>
                </c:pt>
                <c:pt idx="241">
                  <c:v>36.658333333333331</c:v>
                </c:pt>
                <c:pt idx="242">
                  <c:v>27.605555555555554</c:v>
                </c:pt>
                <c:pt idx="243">
                  <c:v>24.991666666666667</c:v>
                </c:pt>
                <c:pt idx="244">
                  <c:v>60.924999999999997</c:v>
                </c:pt>
                <c:pt idx="245">
                  <c:v>47.880555555555553</c:v>
                </c:pt>
                <c:pt idx="246">
                  <c:v>51.786111111111111</c:v>
                </c:pt>
                <c:pt idx="247">
                  <c:v>23.588888888888889</c:v>
                </c:pt>
                <c:pt idx="248">
                  <c:v>20.45</c:v>
                </c:pt>
                <c:pt idx="249">
                  <c:v>50.866666666666667</c:v>
                </c:pt>
                <c:pt idx="250">
                  <c:v>28.702777777777779</c:v>
                </c:pt>
                <c:pt idx="251">
                  <c:v>22.447222222222223</c:v>
                </c:pt>
                <c:pt idx="252">
                  <c:v>25.830555555555556</c:v>
                </c:pt>
                <c:pt idx="253">
                  <c:v>22.616666666666667</c:v>
                </c:pt>
                <c:pt idx="254">
                  <c:v>60.491666666666667</c:v>
                </c:pt>
                <c:pt idx="255">
                  <c:v>19.738888888888887</c:v>
                </c:pt>
                <c:pt idx="256">
                  <c:v>18.602777777777778</c:v>
                </c:pt>
                <c:pt idx="257">
                  <c:v>29.527777777777779</c:v>
                </c:pt>
                <c:pt idx="258">
                  <c:v>19.747222222222224</c:v>
                </c:pt>
                <c:pt idx="259">
                  <c:v>38.87777777777778</c:v>
                </c:pt>
                <c:pt idx="260">
                  <c:v>20.786111111111111</c:v>
                </c:pt>
                <c:pt idx="261">
                  <c:v>52.972222222222221</c:v>
                </c:pt>
                <c:pt idx="262">
                  <c:v>37.50277777777778</c:v>
                </c:pt>
                <c:pt idx="263">
                  <c:v>50.758333333333333</c:v>
                </c:pt>
                <c:pt idx="264">
                  <c:v>19.527777777777779</c:v>
                </c:pt>
                <c:pt idx="265">
                  <c:v>32.655555555555559</c:v>
                </c:pt>
                <c:pt idx="266">
                  <c:v>37.897222222222226</c:v>
                </c:pt>
                <c:pt idx="267">
                  <c:v>53.605555555555554</c:v>
                </c:pt>
                <c:pt idx="268">
                  <c:v>60.93611111111111</c:v>
                </c:pt>
                <c:pt idx="269">
                  <c:v>28.861111111111111</c:v>
                </c:pt>
                <c:pt idx="270">
                  <c:v>55.911111111111111</c:v>
                </c:pt>
                <c:pt idx="271">
                  <c:v>27.916666666666668</c:v>
                </c:pt>
                <c:pt idx="272">
                  <c:v>51.788888888888891</c:v>
                </c:pt>
                <c:pt idx="273">
                  <c:v>41.55833333333333</c:v>
                </c:pt>
                <c:pt idx="274">
                  <c:v>27.511111111111113</c:v>
                </c:pt>
                <c:pt idx="275">
                  <c:v>42.488888888888887</c:v>
                </c:pt>
                <c:pt idx="276">
                  <c:v>50.586111111111109</c:v>
                </c:pt>
                <c:pt idx="277">
                  <c:v>48.505555555555553</c:v>
                </c:pt>
                <c:pt idx="278">
                  <c:v>32.913888888888891</c:v>
                </c:pt>
                <c:pt idx="279">
                  <c:v>32.68888888888889</c:v>
                </c:pt>
                <c:pt idx="280">
                  <c:v>54.602777777777774</c:v>
                </c:pt>
                <c:pt idx="281">
                  <c:v>32.902777777777779</c:v>
                </c:pt>
                <c:pt idx="282">
                  <c:v>19.666666666666668</c:v>
                </c:pt>
                <c:pt idx="283">
                  <c:v>46.719444444444441</c:v>
                </c:pt>
                <c:pt idx="284">
                  <c:v>41.697222222222223</c:v>
                </c:pt>
                <c:pt idx="285">
                  <c:v>46.830555555555556</c:v>
                </c:pt>
                <c:pt idx="286">
                  <c:v>50.636111111111113</c:v>
                </c:pt>
                <c:pt idx="287">
                  <c:v>36.516666666666666</c:v>
                </c:pt>
                <c:pt idx="288">
                  <c:v>47.475000000000001</c:v>
                </c:pt>
                <c:pt idx="289">
                  <c:v>28.75</c:v>
                </c:pt>
                <c:pt idx="290">
                  <c:v>53.741666666666667</c:v>
                </c:pt>
                <c:pt idx="291">
                  <c:v>44.577777777777776</c:v>
                </c:pt>
                <c:pt idx="292">
                  <c:v>29.736111111111111</c:v>
                </c:pt>
                <c:pt idx="293">
                  <c:v>50.713888888888889</c:v>
                </c:pt>
                <c:pt idx="294">
                  <c:v>47.702777777777776</c:v>
                </c:pt>
                <c:pt idx="295">
                  <c:v>38.744444444444447</c:v>
                </c:pt>
                <c:pt idx="296">
                  <c:v>45.65</c:v>
                </c:pt>
                <c:pt idx="297">
                  <c:v>62.486111111111114</c:v>
                </c:pt>
                <c:pt idx="298">
                  <c:v>47.608333333333334</c:v>
                </c:pt>
                <c:pt idx="299">
                  <c:v>48.666666666666664</c:v>
                </c:pt>
                <c:pt idx="300">
                  <c:v>27.697222222222223</c:v>
                </c:pt>
                <c:pt idx="301">
                  <c:v>54.913888888888891</c:v>
                </c:pt>
                <c:pt idx="302">
                  <c:v>22.877777777777776</c:v>
                </c:pt>
                <c:pt idx="303">
                  <c:v>18.580555555555556</c:v>
                </c:pt>
                <c:pt idx="304">
                  <c:v>61.74722222222222</c:v>
                </c:pt>
                <c:pt idx="305">
                  <c:v>34.758333333333333</c:v>
                </c:pt>
                <c:pt idx="306">
                  <c:v>39.463888888888889</c:v>
                </c:pt>
                <c:pt idx="307">
                  <c:v>23.713888888888889</c:v>
                </c:pt>
                <c:pt idx="308">
                  <c:v>52.575000000000003</c:v>
                </c:pt>
                <c:pt idx="309">
                  <c:v>36.827777777777776</c:v>
                </c:pt>
                <c:pt idx="310">
                  <c:v>39.763888888888886</c:v>
                </c:pt>
                <c:pt idx="311">
                  <c:v>24.611111111111111</c:v>
                </c:pt>
                <c:pt idx="312">
                  <c:v>46.763888888888886</c:v>
                </c:pt>
                <c:pt idx="313">
                  <c:v>53.855555555555554</c:v>
                </c:pt>
                <c:pt idx="314">
                  <c:v>19.019444444444446</c:v>
                </c:pt>
                <c:pt idx="315">
                  <c:v>50.87222222222222</c:v>
                </c:pt>
                <c:pt idx="316">
                  <c:v>60.730555555555554</c:v>
                </c:pt>
                <c:pt idx="317">
                  <c:v>59.736111111111114</c:v>
                </c:pt>
                <c:pt idx="318">
                  <c:v>64.825000000000003</c:v>
                </c:pt>
                <c:pt idx="319">
                  <c:v>51.452777777777776</c:v>
                </c:pt>
                <c:pt idx="320">
                  <c:v>43.766666666666666</c:v>
                </c:pt>
                <c:pt idx="321">
                  <c:v>55.977777777777774</c:v>
                </c:pt>
                <c:pt idx="322">
                  <c:v>41.844444444444441</c:v>
                </c:pt>
                <c:pt idx="323">
                  <c:v>31.675000000000001</c:v>
                </c:pt>
                <c:pt idx="324">
                  <c:v>46.988888888888887</c:v>
                </c:pt>
                <c:pt idx="325">
                  <c:v>34.43888888888889</c:v>
                </c:pt>
                <c:pt idx="326">
                  <c:v>47.802777777777777</c:v>
                </c:pt>
                <c:pt idx="327">
                  <c:v>33.43888888888889</c:v>
                </c:pt>
                <c:pt idx="328">
                  <c:v>40.608333333333334</c:v>
                </c:pt>
                <c:pt idx="329">
                  <c:v>41.819444444444443</c:v>
                </c:pt>
                <c:pt idx="330">
                  <c:v>24.966666666666665</c:v>
                </c:pt>
                <c:pt idx="331">
                  <c:v>49.791666666666664</c:v>
                </c:pt>
                <c:pt idx="332">
                  <c:v>29.863888888888887</c:v>
                </c:pt>
                <c:pt idx="333">
                  <c:v>47.597222222222221</c:v>
                </c:pt>
                <c:pt idx="334">
                  <c:v>63.633333333333333</c:v>
                </c:pt>
                <c:pt idx="335">
                  <c:v>35.894444444444446</c:v>
                </c:pt>
                <c:pt idx="336">
                  <c:v>37.586111111111109</c:v>
                </c:pt>
                <c:pt idx="337">
                  <c:v>65.00833333333334</c:v>
                </c:pt>
                <c:pt idx="338">
                  <c:v>44.880555555555553</c:v>
                </c:pt>
                <c:pt idx="339">
                  <c:v>53.913888888888891</c:v>
                </c:pt>
                <c:pt idx="340">
                  <c:v>46.583333333333336</c:v>
                </c:pt>
                <c:pt idx="341">
                  <c:v>61.455555555555556</c:v>
                </c:pt>
                <c:pt idx="342">
                  <c:v>44.524999999999999</c:v>
                </c:pt>
                <c:pt idx="343">
                  <c:v>42.9</c:v>
                </c:pt>
                <c:pt idx="344">
                  <c:v>30.919444444444444</c:v>
                </c:pt>
                <c:pt idx="345">
                  <c:v>19.769444444444446</c:v>
                </c:pt>
                <c:pt idx="346">
                  <c:v>63.508333333333333</c:v>
                </c:pt>
                <c:pt idx="347">
                  <c:v>60.869444444444447</c:v>
                </c:pt>
                <c:pt idx="348">
                  <c:v>61.847222222222221</c:v>
                </c:pt>
                <c:pt idx="349">
                  <c:v>32.508333333333333</c:v>
                </c:pt>
                <c:pt idx="350">
                  <c:v>37.697222222222223</c:v>
                </c:pt>
                <c:pt idx="351">
                  <c:v>40.491666666666667</c:v>
                </c:pt>
                <c:pt idx="352">
                  <c:v>48.727777777777774</c:v>
                </c:pt>
                <c:pt idx="353">
                  <c:v>45.516666666666666</c:v>
                </c:pt>
                <c:pt idx="354">
                  <c:v>32.455555555555556</c:v>
                </c:pt>
                <c:pt idx="355">
                  <c:v>59.536111111111111</c:v>
                </c:pt>
                <c:pt idx="356">
                  <c:v>23.755555555555556</c:v>
                </c:pt>
                <c:pt idx="357">
                  <c:v>62.544444444444444</c:v>
                </c:pt>
                <c:pt idx="358">
                  <c:v>37.524999999999999</c:v>
                </c:pt>
                <c:pt idx="359">
                  <c:v>23.463888888888889</c:v>
                </c:pt>
                <c:pt idx="360">
                  <c:v>61.861111111111114</c:v>
                </c:pt>
                <c:pt idx="361">
                  <c:v>32.011111111111113</c:v>
                </c:pt>
                <c:pt idx="362">
                  <c:v>33.547222222222224</c:v>
                </c:pt>
                <c:pt idx="363">
                  <c:v>37.511111111111113</c:v>
                </c:pt>
                <c:pt idx="364">
                  <c:v>62.922222222222224</c:v>
                </c:pt>
                <c:pt idx="365">
                  <c:v>20.505555555555556</c:v>
                </c:pt>
                <c:pt idx="366">
                  <c:v>30.930555555555557</c:v>
                </c:pt>
                <c:pt idx="367">
                  <c:v>25.669444444444444</c:v>
                </c:pt>
                <c:pt idx="368">
                  <c:v>25.747222222222224</c:v>
                </c:pt>
                <c:pt idx="369">
                  <c:v>30.991666666666667</c:v>
                </c:pt>
                <c:pt idx="370">
                  <c:v>37.588888888888889</c:v>
                </c:pt>
                <c:pt idx="371">
                  <c:v>38.87777777777778</c:v>
                </c:pt>
                <c:pt idx="372">
                  <c:v>57.636111111111113</c:v>
                </c:pt>
                <c:pt idx="373">
                  <c:v>41.680555555555557</c:v>
                </c:pt>
                <c:pt idx="374">
                  <c:v>37.508333333333333</c:v>
                </c:pt>
                <c:pt idx="375">
                  <c:v>34.730555555555554</c:v>
                </c:pt>
                <c:pt idx="376">
                  <c:v>53.644444444444446</c:v>
                </c:pt>
                <c:pt idx="377">
                  <c:v>55.005555555555553</c:v>
                </c:pt>
                <c:pt idx="378">
                  <c:v>23.516666666666666</c:v>
                </c:pt>
                <c:pt idx="379">
                  <c:v>57.463888888888889</c:v>
                </c:pt>
                <c:pt idx="380">
                  <c:v>52.68333333333333</c:v>
                </c:pt>
                <c:pt idx="381">
                  <c:v>32.486111111111114</c:v>
                </c:pt>
                <c:pt idx="382">
                  <c:v>28.933333333333334</c:v>
                </c:pt>
                <c:pt idx="383">
                  <c:v>64.938888888888883</c:v>
                </c:pt>
                <c:pt idx="384">
                  <c:v>62.913888888888891</c:v>
                </c:pt>
                <c:pt idx="385">
                  <c:v>22.580555555555556</c:v>
                </c:pt>
                <c:pt idx="386">
                  <c:v>20.975000000000001</c:v>
                </c:pt>
                <c:pt idx="387">
                  <c:v>64.452777777777783</c:v>
                </c:pt>
                <c:pt idx="388">
                  <c:v>31.794444444444444</c:v>
                </c:pt>
                <c:pt idx="389">
                  <c:v>34.87777777777778</c:v>
                </c:pt>
                <c:pt idx="390">
                  <c:v>18.758333333333333</c:v>
                </c:pt>
                <c:pt idx="391">
                  <c:v>52.780555555555559</c:v>
                </c:pt>
                <c:pt idx="392">
                  <c:v>48.713888888888889</c:v>
                </c:pt>
                <c:pt idx="393">
                  <c:v>18.508333333333333</c:v>
                </c:pt>
                <c:pt idx="394">
                  <c:v>48.011111111111113</c:v>
                </c:pt>
                <c:pt idx="395">
                  <c:v>49.919444444444444</c:v>
                </c:pt>
                <c:pt idx="396">
                  <c:v>20.658333333333335</c:v>
                </c:pt>
                <c:pt idx="397">
                  <c:v>56.913888888888891</c:v>
                </c:pt>
                <c:pt idx="398">
                  <c:v>22.45</c:v>
                </c:pt>
                <c:pt idx="399">
                  <c:v>22.008333333333333</c:v>
                </c:pt>
                <c:pt idx="400">
                  <c:v>52.513888888888886</c:v>
                </c:pt>
                <c:pt idx="401">
                  <c:v>59.797222222222224</c:v>
                </c:pt>
                <c:pt idx="402">
                  <c:v>50.891666666666666</c:v>
                </c:pt>
                <c:pt idx="403">
                  <c:v>21.85</c:v>
                </c:pt>
                <c:pt idx="404">
                  <c:v>54.491666666666667</c:v>
                </c:pt>
                <c:pt idx="405">
                  <c:v>54.794444444444444</c:v>
                </c:pt>
                <c:pt idx="406">
                  <c:v>50.7</c:v>
                </c:pt>
                <c:pt idx="407">
                  <c:v>47.483333333333334</c:v>
                </c:pt>
                <c:pt idx="408">
                  <c:v>24.538888888888888</c:v>
                </c:pt>
                <c:pt idx="409">
                  <c:v>24.983333333333334</c:v>
                </c:pt>
                <c:pt idx="410">
                  <c:v>27.511111111111113</c:v>
                </c:pt>
                <c:pt idx="411">
                  <c:v>47.56666666666667</c:v>
                </c:pt>
                <c:pt idx="412">
                  <c:v>35.983333333333334</c:v>
                </c:pt>
                <c:pt idx="413">
                  <c:v>53.875</c:v>
                </c:pt>
                <c:pt idx="414">
                  <c:v>52.533333333333331</c:v>
                </c:pt>
                <c:pt idx="415">
                  <c:v>27.994444444444444</c:v>
                </c:pt>
                <c:pt idx="416">
                  <c:v>28.747222222222224</c:v>
                </c:pt>
                <c:pt idx="417">
                  <c:v>30.658333333333335</c:v>
                </c:pt>
                <c:pt idx="418">
                  <c:v>26.777777777777779</c:v>
                </c:pt>
                <c:pt idx="419">
                  <c:v>52.988888888888887</c:v>
                </c:pt>
                <c:pt idx="420">
                  <c:v>46.655555555555559</c:v>
                </c:pt>
                <c:pt idx="421">
                  <c:v>47.986111111111114</c:v>
                </c:pt>
                <c:pt idx="422">
                  <c:v>50.733333333333334</c:v>
                </c:pt>
                <c:pt idx="423">
                  <c:v>61.630555555555553</c:v>
                </c:pt>
                <c:pt idx="424">
                  <c:v>54.922222222222224</c:v>
                </c:pt>
                <c:pt idx="425">
                  <c:v>52.522222222222226</c:v>
                </c:pt>
                <c:pt idx="426">
                  <c:v>23.669444444444444</c:v>
                </c:pt>
                <c:pt idx="427">
                  <c:v>18.847222222222221</c:v>
                </c:pt>
                <c:pt idx="428">
                  <c:v>58.477777777777774</c:v>
                </c:pt>
                <c:pt idx="429">
                  <c:v>48.744444444444447</c:v>
                </c:pt>
                <c:pt idx="430">
                  <c:v>49.986111111111114</c:v>
                </c:pt>
                <c:pt idx="431">
                  <c:v>19.43888888888889</c:v>
                </c:pt>
                <c:pt idx="432">
                  <c:v>51.911111111111111</c:v>
                </c:pt>
                <c:pt idx="433">
                  <c:v>52.833333333333336</c:v>
                </c:pt>
                <c:pt idx="434">
                  <c:v>49.947222222222223</c:v>
                </c:pt>
                <c:pt idx="435">
                  <c:v>49.016666666666666</c:v>
                </c:pt>
                <c:pt idx="436">
                  <c:v>39.783333333333331</c:v>
                </c:pt>
                <c:pt idx="437">
                  <c:v>47.569444444444443</c:v>
                </c:pt>
                <c:pt idx="438">
                  <c:v>49.62777777777778</c:v>
                </c:pt>
                <c:pt idx="439">
                  <c:v>28.680555555555557</c:v>
                </c:pt>
                <c:pt idx="440">
                  <c:v>53.56666666666667</c:v>
                </c:pt>
                <c:pt idx="441">
                  <c:v>25.836111111111112</c:v>
                </c:pt>
                <c:pt idx="442">
                  <c:v>19.483333333333334</c:v>
                </c:pt>
                <c:pt idx="443">
                  <c:v>47.74722222222222</c:v>
                </c:pt>
                <c:pt idx="444">
                  <c:v>52.580555555555556</c:v>
                </c:pt>
                <c:pt idx="445">
                  <c:v>19.869444444444444</c:v>
                </c:pt>
                <c:pt idx="446">
                  <c:v>43.56666666666667</c:v>
                </c:pt>
                <c:pt idx="447">
                  <c:v>39.463888888888889</c:v>
                </c:pt>
                <c:pt idx="448">
                  <c:v>56.805555555555557</c:v>
                </c:pt>
                <c:pt idx="449">
                  <c:v>23.783333333333335</c:v>
                </c:pt>
                <c:pt idx="450">
                  <c:v>40.447222222222223</c:v>
                </c:pt>
                <c:pt idx="451">
                  <c:v>51.977777777777774</c:v>
                </c:pt>
                <c:pt idx="452">
                  <c:v>57.788888888888891</c:v>
                </c:pt>
                <c:pt idx="453">
                  <c:v>42.738888888888887</c:v>
                </c:pt>
                <c:pt idx="454">
                  <c:v>21.777777777777779</c:v>
                </c:pt>
                <c:pt idx="455">
                  <c:v>33.65</c:v>
                </c:pt>
                <c:pt idx="456">
                  <c:v>47.469444444444441</c:v>
                </c:pt>
                <c:pt idx="457">
                  <c:v>19.694444444444443</c:v>
                </c:pt>
                <c:pt idx="458">
                  <c:v>43.80833333333333</c:v>
                </c:pt>
                <c:pt idx="459">
                  <c:v>59.780555555555559</c:v>
                </c:pt>
                <c:pt idx="460">
                  <c:v>43.694444444444443</c:v>
                </c:pt>
                <c:pt idx="461">
                  <c:v>43.716666666666669</c:v>
                </c:pt>
                <c:pt idx="462">
                  <c:v>46.888888888888886</c:v>
                </c:pt>
                <c:pt idx="463">
                  <c:v>60.56111111111111</c:v>
                </c:pt>
                <c:pt idx="464">
                  <c:v>39.452777777777776</c:v>
                </c:pt>
                <c:pt idx="465">
                  <c:v>23.988888888888887</c:v>
                </c:pt>
                <c:pt idx="466">
                  <c:v>32.547222222222224</c:v>
                </c:pt>
                <c:pt idx="467">
                  <c:v>42.761111111111113</c:v>
                </c:pt>
                <c:pt idx="468">
                  <c:v>18.844444444444445</c:v>
                </c:pt>
                <c:pt idx="469">
                  <c:v>42.494444444444447</c:v>
                </c:pt>
                <c:pt idx="470">
                  <c:v>48.763888888888886</c:v>
                </c:pt>
                <c:pt idx="471">
                  <c:v>48.65</c:v>
                </c:pt>
                <c:pt idx="472">
                  <c:v>53.783333333333331</c:v>
                </c:pt>
                <c:pt idx="473">
                  <c:v>45.541666666666664</c:v>
                </c:pt>
                <c:pt idx="474">
                  <c:v>39.93333333333333</c:v>
                </c:pt>
                <c:pt idx="475">
                  <c:v>58.552777777777777</c:v>
                </c:pt>
                <c:pt idx="476">
                  <c:v>47.5</c:v>
                </c:pt>
                <c:pt idx="477">
                  <c:v>55.75</c:v>
                </c:pt>
                <c:pt idx="478">
                  <c:v>36.844444444444441</c:v>
                </c:pt>
                <c:pt idx="479">
                  <c:v>30.733333333333334</c:v>
                </c:pt>
                <c:pt idx="480">
                  <c:v>57.852777777777774</c:v>
                </c:pt>
                <c:pt idx="481">
                  <c:v>55.475000000000001</c:v>
                </c:pt>
                <c:pt idx="482">
                  <c:v>56.913888888888891</c:v>
                </c:pt>
                <c:pt idx="483">
                  <c:v>53.652777777777779</c:v>
                </c:pt>
                <c:pt idx="484">
                  <c:v>60.638888888888886</c:v>
                </c:pt>
                <c:pt idx="485">
                  <c:v>37.905555555555559</c:v>
                </c:pt>
                <c:pt idx="486">
                  <c:v>60.93333333333333</c:v>
                </c:pt>
                <c:pt idx="487">
                  <c:v>37.725000000000001</c:v>
                </c:pt>
                <c:pt idx="488">
                  <c:v>29.752777777777776</c:v>
                </c:pt>
                <c:pt idx="489">
                  <c:v>56.794444444444444</c:v>
                </c:pt>
                <c:pt idx="490">
                  <c:v>35.641666666666666</c:v>
                </c:pt>
                <c:pt idx="491">
                  <c:v>29</c:v>
                </c:pt>
                <c:pt idx="492">
                  <c:v>20.913888888888888</c:v>
                </c:pt>
                <c:pt idx="493">
                  <c:v>39.672222222222224</c:v>
                </c:pt>
                <c:pt idx="494">
                  <c:v>34.869444444444447</c:v>
                </c:pt>
                <c:pt idx="495">
                  <c:v>56.827777777777776</c:v>
                </c:pt>
                <c:pt idx="496">
                  <c:v>42.663888888888891</c:v>
                </c:pt>
                <c:pt idx="497">
                  <c:v>25.638888888888889</c:v>
                </c:pt>
                <c:pt idx="498">
                  <c:v>43.605555555555554</c:v>
                </c:pt>
                <c:pt idx="499">
                  <c:v>50.983333333333334</c:v>
                </c:pt>
                <c:pt idx="500">
                  <c:v>32.833333333333336</c:v>
                </c:pt>
                <c:pt idx="501">
                  <c:v>28.780555555555555</c:v>
                </c:pt>
                <c:pt idx="502">
                  <c:v>44.705555555555556</c:v>
                </c:pt>
                <c:pt idx="503">
                  <c:v>59.9</c:v>
                </c:pt>
                <c:pt idx="504">
                  <c:v>37.725000000000001</c:v>
                </c:pt>
                <c:pt idx="505">
                  <c:v>30.802777777777777</c:v>
                </c:pt>
                <c:pt idx="506">
                  <c:v>42.583333333333336</c:v>
                </c:pt>
                <c:pt idx="507">
                  <c:v>35.522222222222226</c:v>
                </c:pt>
                <c:pt idx="508">
                  <c:v>40.480555555555554</c:v>
                </c:pt>
                <c:pt idx="509">
                  <c:v>29.755555555555556</c:v>
                </c:pt>
                <c:pt idx="510">
                  <c:v>35.93888888888889</c:v>
                </c:pt>
                <c:pt idx="511">
                  <c:v>31.788888888888888</c:v>
                </c:pt>
                <c:pt idx="512">
                  <c:v>56.56388888888889</c:v>
                </c:pt>
                <c:pt idx="513">
                  <c:v>55.858333333333334</c:v>
                </c:pt>
                <c:pt idx="514">
                  <c:v>37.444444444444443</c:v>
                </c:pt>
                <c:pt idx="515">
                  <c:v>31.727777777777778</c:v>
                </c:pt>
                <c:pt idx="516">
                  <c:v>43.93333333333333</c:v>
                </c:pt>
                <c:pt idx="517">
                  <c:v>29.694444444444443</c:v>
                </c:pt>
                <c:pt idx="518">
                  <c:v>34.008333333333333</c:v>
                </c:pt>
                <c:pt idx="519">
                  <c:v>39.469444444444441</c:v>
                </c:pt>
                <c:pt idx="520">
                  <c:v>34.62222222222222</c:v>
                </c:pt>
                <c:pt idx="521">
                  <c:v>30.522222222222222</c:v>
                </c:pt>
                <c:pt idx="522">
                  <c:v>24.838888888888889</c:v>
                </c:pt>
                <c:pt idx="523">
                  <c:v>59.633333333333333</c:v>
                </c:pt>
                <c:pt idx="524">
                  <c:v>53.847222222222221</c:v>
                </c:pt>
                <c:pt idx="525">
                  <c:v>27.697222222222223</c:v>
                </c:pt>
                <c:pt idx="526">
                  <c:v>59.505555555555553</c:v>
                </c:pt>
                <c:pt idx="527">
                  <c:v>19.872222222222224</c:v>
                </c:pt>
                <c:pt idx="528">
                  <c:v>60.472222222222221</c:v>
                </c:pt>
                <c:pt idx="529">
                  <c:v>43.647222222222226</c:v>
                </c:pt>
                <c:pt idx="530">
                  <c:v>27.527777777777779</c:v>
                </c:pt>
                <c:pt idx="531">
                  <c:v>43.552777777777777</c:v>
                </c:pt>
                <c:pt idx="532">
                  <c:v>30.447222222222223</c:v>
                </c:pt>
                <c:pt idx="533">
                  <c:v>55.772222222222226</c:v>
                </c:pt>
                <c:pt idx="534">
                  <c:v>52.641666666666666</c:v>
                </c:pt>
                <c:pt idx="535">
                  <c:v>24.708333333333332</c:v>
                </c:pt>
                <c:pt idx="536">
                  <c:v>36.822222222222223</c:v>
                </c:pt>
                <c:pt idx="537">
                  <c:v>58.7</c:v>
                </c:pt>
                <c:pt idx="538">
                  <c:v>23.480555555555554</c:v>
                </c:pt>
                <c:pt idx="539">
                  <c:v>27.927777777777777</c:v>
                </c:pt>
                <c:pt idx="540">
                  <c:v>30.452777777777779</c:v>
                </c:pt>
                <c:pt idx="541">
                  <c:v>27.847222222222221</c:v>
                </c:pt>
                <c:pt idx="542">
                  <c:v>18.744444444444444</c:v>
                </c:pt>
                <c:pt idx="543">
                  <c:v>25.980555555555554</c:v>
                </c:pt>
                <c:pt idx="544">
                  <c:v>59.927777777777777</c:v>
                </c:pt>
                <c:pt idx="545">
                  <c:v>29.905555555555555</c:v>
                </c:pt>
                <c:pt idx="546">
                  <c:v>23.622222222222224</c:v>
                </c:pt>
                <c:pt idx="547">
                  <c:v>57.641666666666666</c:v>
                </c:pt>
                <c:pt idx="548">
                  <c:v>47.947222222222223</c:v>
                </c:pt>
                <c:pt idx="549">
                  <c:v>21.694444444444443</c:v>
                </c:pt>
                <c:pt idx="550">
                  <c:v>45.641666666666666</c:v>
                </c:pt>
                <c:pt idx="551">
                  <c:v>33.511111111111113</c:v>
                </c:pt>
                <c:pt idx="552">
                  <c:v>43.572222222222223</c:v>
                </c:pt>
                <c:pt idx="553">
                  <c:v>25.783333333333335</c:v>
                </c:pt>
                <c:pt idx="554">
                  <c:v>46.488888888888887</c:v>
                </c:pt>
                <c:pt idx="555">
                  <c:v>59.5</c:v>
                </c:pt>
                <c:pt idx="556">
                  <c:v>43.661111111111111</c:v>
                </c:pt>
                <c:pt idx="557">
                  <c:v>56.963888888888889</c:v>
                </c:pt>
                <c:pt idx="558">
                  <c:v>19.899999999999999</c:v>
                </c:pt>
                <c:pt idx="559">
                  <c:v>28.93611111111111</c:v>
                </c:pt>
                <c:pt idx="560">
                  <c:v>32.619444444444447</c:v>
                </c:pt>
                <c:pt idx="561">
                  <c:v>52.866666666666667</c:v>
                </c:pt>
                <c:pt idx="562">
                  <c:v>20.786111111111111</c:v>
                </c:pt>
                <c:pt idx="563">
                  <c:v>59.56111111111111</c:v>
                </c:pt>
                <c:pt idx="564">
                  <c:v>54.905555555555559</c:v>
                </c:pt>
                <c:pt idx="565">
                  <c:v>57.977777777777774</c:v>
                </c:pt>
                <c:pt idx="566">
                  <c:v>32.44166666666667</c:v>
                </c:pt>
                <c:pt idx="567">
                  <c:v>52</c:v>
                </c:pt>
                <c:pt idx="568">
                  <c:v>19.600000000000001</c:v>
                </c:pt>
                <c:pt idx="569">
                  <c:v>30.638888888888889</c:v>
                </c:pt>
                <c:pt idx="570">
                  <c:v>19.602777777777778</c:v>
                </c:pt>
                <c:pt idx="571">
                  <c:v>59.905555555555559</c:v>
                </c:pt>
                <c:pt idx="572">
                  <c:v>47.786111111111111</c:v>
                </c:pt>
                <c:pt idx="573">
                  <c:v>40.62777777777778</c:v>
                </c:pt>
                <c:pt idx="574">
                  <c:v>18.805555555555557</c:v>
                </c:pt>
                <c:pt idx="575">
                  <c:v>59.00277777777778</c:v>
                </c:pt>
                <c:pt idx="576">
                  <c:v>57.727777777777774</c:v>
                </c:pt>
                <c:pt idx="577">
                  <c:v>25.013888888888889</c:v>
                </c:pt>
                <c:pt idx="578">
                  <c:v>20.944444444444443</c:v>
                </c:pt>
                <c:pt idx="579">
                  <c:v>19.45</c:v>
                </c:pt>
                <c:pt idx="580">
                  <c:v>26.994444444444444</c:v>
                </c:pt>
                <c:pt idx="581">
                  <c:v>51.794444444444444</c:v>
                </c:pt>
                <c:pt idx="582">
                  <c:v>42.894444444444446</c:v>
                </c:pt>
                <c:pt idx="583">
                  <c:v>45.786111111111111</c:v>
                </c:pt>
                <c:pt idx="584">
                  <c:v>54.630555555555553</c:v>
                </c:pt>
                <c:pt idx="585">
                  <c:v>19.744444444444444</c:v>
                </c:pt>
                <c:pt idx="586">
                  <c:v>48.833333333333336</c:v>
                </c:pt>
                <c:pt idx="587">
                  <c:v>27.636111111111113</c:v>
                </c:pt>
                <c:pt idx="588">
                  <c:v>60.858333333333334</c:v>
                </c:pt>
                <c:pt idx="589">
                  <c:v>33.708333333333336</c:v>
                </c:pt>
                <c:pt idx="590">
                  <c:v>48.777777777777779</c:v>
                </c:pt>
                <c:pt idx="591">
                  <c:v>29.591666666666665</c:v>
                </c:pt>
                <c:pt idx="592">
                  <c:v>45.702777777777776</c:v>
                </c:pt>
                <c:pt idx="593">
                  <c:v>47.87222222222222</c:v>
                </c:pt>
                <c:pt idx="594">
                  <c:v>52.911111111111111</c:v>
                </c:pt>
                <c:pt idx="595">
                  <c:v>59.952777777777776</c:v>
                </c:pt>
                <c:pt idx="596">
                  <c:v>21.952777777777779</c:v>
                </c:pt>
                <c:pt idx="597">
                  <c:v>27.458333333333332</c:v>
                </c:pt>
                <c:pt idx="598">
                  <c:v>64.661111111111111</c:v>
                </c:pt>
                <c:pt idx="599">
                  <c:v>19.466666666666665</c:v>
                </c:pt>
                <c:pt idx="600">
                  <c:v>27.694444444444443</c:v>
                </c:pt>
                <c:pt idx="601">
                  <c:v>57.508333333333333</c:v>
                </c:pt>
                <c:pt idx="602">
                  <c:v>53.833333333333336</c:v>
                </c:pt>
                <c:pt idx="603">
                  <c:v>19.788888888888888</c:v>
                </c:pt>
                <c:pt idx="604">
                  <c:v>50.855555555555554</c:v>
                </c:pt>
                <c:pt idx="605">
                  <c:v>20.75</c:v>
                </c:pt>
                <c:pt idx="606">
                  <c:v>34.797222222222224</c:v>
                </c:pt>
                <c:pt idx="607">
                  <c:v>34.838888888888889</c:v>
                </c:pt>
                <c:pt idx="608">
                  <c:v>48.741666666666667</c:v>
                </c:pt>
                <c:pt idx="609">
                  <c:v>40.922222222222224</c:v>
                </c:pt>
                <c:pt idx="610">
                  <c:v>29.488888888888887</c:v>
                </c:pt>
                <c:pt idx="611">
                  <c:v>35.672222222222224</c:v>
                </c:pt>
                <c:pt idx="612">
                  <c:v>29.833333333333332</c:v>
                </c:pt>
                <c:pt idx="613">
                  <c:v>37.780555555555559</c:v>
                </c:pt>
                <c:pt idx="614">
                  <c:v>64.963888888888889</c:v>
                </c:pt>
                <c:pt idx="615">
                  <c:v>64.62777777777778</c:v>
                </c:pt>
                <c:pt idx="616">
                  <c:v>44.727777777777774</c:v>
                </c:pt>
                <c:pt idx="617">
                  <c:v>34.508333333333333</c:v>
                </c:pt>
                <c:pt idx="618">
                  <c:v>42.719444444444441</c:v>
                </c:pt>
                <c:pt idx="619">
                  <c:v>40.87222222222222</c:v>
                </c:pt>
                <c:pt idx="620">
                  <c:v>42.655555555555559</c:v>
                </c:pt>
                <c:pt idx="621">
                  <c:v>60.452777777777776</c:v>
                </c:pt>
                <c:pt idx="622">
                  <c:v>40.575000000000003</c:v>
                </c:pt>
                <c:pt idx="623">
                  <c:v>38.950000000000003</c:v>
                </c:pt>
                <c:pt idx="624">
                  <c:v>25.663888888888888</c:v>
                </c:pt>
                <c:pt idx="625">
                  <c:v>48.774999999999999</c:v>
                </c:pt>
                <c:pt idx="626">
                  <c:v>46.716666666666669</c:v>
                </c:pt>
                <c:pt idx="627">
                  <c:v>49.95</c:v>
                </c:pt>
                <c:pt idx="628">
                  <c:v>34.461111111111109</c:v>
                </c:pt>
                <c:pt idx="629">
                  <c:v>63.005555555555553</c:v>
                </c:pt>
                <c:pt idx="630">
                  <c:v>57.611111111111114</c:v>
                </c:pt>
                <c:pt idx="631">
                  <c:v>48.855555555555554</c:v>
                </c:pt>
                <c:pt idx="632">
                  <c:v>63.68333333333333</c:v>
                </c:pt>
                <c:pt idx="633">
                  <c:v>48.944444444444443</c:v>
                </c:pt>
                <c:pt idx="634">
                  <c:v>18.891666666666666</c:v>
                </c:pt>
                <c:pt idx="635">
                  <c:v>46.883333333333333</c:v>
                </c:pt>
                <c:pt idx="636">
                  <c:v>32.619444444444447</c:v>
                </c:pt>
                <c:pt idx="637">
                  <c:v>58.761111111111113</c:v>
                </c:pt>
                <c:pt idx="638">
                  <c:v>60.755555555555553</c:v>
                </c:pt>
                <c:pt idx="639">
                  <c:v>54.888888888888886</c:v>
                </c:pt>
                <c:pt idx="640">
                  <c:v>34.475000000000001</c:v>
                </c:pt>
                <c:pt idx="641">
                  <c:v>21.9</c:v>
                </c:pt>
                <c:pt idx="642">
                  <c:v>59.486111111111114</c:v>
                </c:pt>
                <c:pt idx="643">
                  <c:v>53.727777777777774</c:v>
                </c:pt>
                <c:pt idx="644">
                  <c:v>62.869444444444447</c:v>
                </c:pt>
                <c:pt idx="645">
                  <c:v>44.541666666666664</c:v>
                </c:pt>
                <c:pt idx="646">
                  <c:v>60.975000000000001</c:v>
                </c:pt>
                <c:pt idx="647">
                  <c:v>63.513888888888886</c:v>
                </c:pt>
                <c:pt idx="648">
                  <c:v>64.011111111111106</c:v>
                </c:pt>
                <c:pt idx="649">
                  <c:v>60.619444444444447</c:v>
                </c:pt>
                <c:pt idx="650">
                  <c:v>51.536111111111111</c:v>
                </c:pt>
                <c:pt idx="651">
                  <c:v>44.758333333333333</c:v>
                </c:pt>
                <c:pt idx="652">
                  <c:v>50.586111111111109</c:v>
                </c:pt>
                <c:pt idx="653">
                  <c:v>47.616666666666667</c:v>
                </c:pt>
                <c:pt idx="654">
                  <c:v>54.988888888888887</c:v>
                </c:pt>
                <c:pt idx="655">
                  <c:v>51.81388888888889</c:v>
                </c:pt>
                <c:pt idx="656">
                  <c:v>52.741666666666667</c:v>
                </c:pt>
                <c:pt idx="657">
                  <c:v>43.536111111111111</c:v>
                </c:pt>
                <c:pt idx="658">
                  <c:v>62.833333333333336</c:v>
                </c:pt>
                <c:pt idx="659">
                  <c:v>27.85</c:v>
                </c:pt>
                <c:pt idx="660">
                  <c:v>64.858333333333334</c:v>
                </c:pt>
                <c:pt idx="661">
                  <c:v>60.524999999999999</c:v>
                </c:pt>
                <c:pt idx="662">
                  <c:v>54.583333333333336</c:v>
                </c:pt>
                <c:pt idx="663">
                  <c:v>41.927777777777777</c:v>
                </c:pt>
                <c:pt idx="664">
                  <c:v>64.641666666666666</c:v>
                </c:pt>
                <c:pt idx="665">
                  <c:v>52.575000000000003</c:v>
                </c:pt>
                <c:pt idx="666">
                  <c:v>42.008333333333333</c:v>
                </c:pt>
                <c:pt idx="667">
                  <c:v>43.638888888888886</c:v>
                </c:pt>
                <c:pt idx="668">
                  <c:v>47.494444444444447</c:v>
                </c:pt>
                <c:pt idx="669">
                  <c:v>57.863888888888887</c:v>
                </c:pt>
                <c:pt idx="670">
                  <c:v>60.858333333333334</c:v>
                </c:pt>
                <c:pt idx="671">
                  <c:v>20.705555555555556</c:v>
                </c:pt>
                <c:pt idx="672">
                  <c:v>40.761111111111113</c:v>
                </c:pt>
                <c:pt idx="673">
                  <c:v>64.875</c:v>
                </c:pt>
                <c:pt idx="674">
                  <c:v>53.633333333333333</c:v>
                </c:pt>
                <c:pt idx="675">
                  <c:v>41.569444444444443</c:v>
                </c:pt>
                <c:pt idx="676">
                  <c:v>55.769444444444446</c:v>
                </c:pt>
                <c:pt idx="677">
                  <c:v>31.797222222222221</c:v>
                </c:pt>
                <c:pt idx="678">
                  <c:v>57.583333333333336</c:v>
                </c:pt>
                <c:pt idx="679">
                  <c:v>55.888888888888886</c:v>
                </c:pt>
                <c:pt idx="680">
                  <c:v>59.65</c:v>
                </c:pt>
                <c:pt idx="681">
                  <c:v>60.513888888888886</c:v>
                </c:pt>
                <c:pt idx="682">
                  <c:v>24.738888888888887</c:v>
                </c:pt>
                <c:pt idx="683">
                  <c:v>33.9</c:v>
                </c:pt>
                <c:pt idx="684">
                  <c:v>33.87777777777778</c:v>
                </c:pt>
                <c:pt idx="685">
                  <c:v>43.633333333333333</c:v>
                </c:pt>
                <c:pt idx="686">
                  <c:v>63.55</c:v>
                </c:pt>
                <c:pt idx="687">
                  <c:v>46.530555555555559</c:v>
                </c:pt>
                <c:pt idx="688">
                  <c:v>26.577777777777779</c:v>
                </c:pt>
                <c:pt idx="689">
                  <c:v>63.847222222222221</c:v>
                </c:pt>
                <c:pt idx="690">
                  <c:v>63.94166666666667</c:v>
                </c:pt>
                <c:pt idx="691">
                  <c:v>55.594444444444441</c:v>
                </c:pt>
                <c:pt idx="692">
                  <c:v>55.81388888888889</c:v>
                </c:pt>
                <c:pt idx="693">
                  <c:v>23.827777777777779</c:v>
                </c:pt>
                <c:pt idx="694">
                  <c:v>64.716666666666669</c:v>
                </c:pt>
                <c:pt idx="695">
                  <c:v>64.858333333333334</c:v>
                </c:pt>
                <c:pt idx="696">
                  <c:v>64.733333333333334</c:v>
                </c:pt>
                <c:pt idx="697">
                  <c:v>57.961111111111109</c:v>
                </c:pt>
                <c:pt idx="698">
                  <c:v>59.894444444444446</c:v>
                </c:pt>
                <c:pt idx="699">
                  <c:v>34.56111111111111</c:v>
                </c:pt>
                <c:pt idx="700">
                  <c:v>55.661111111111111</c:v>
                </c:pt>
                <c:pt idx="701">
                  <c:v>63.455555555555556</c:v>
                </c:pt>
                <c:pt idx="702">
                  <c:v>53.7</c:v>
                </c:pt>
                <c:pt idx="703">
                  <c:v>64.911111111111111</c:v>
                </c:pt>
                <c:pt idx="704">
                  <c:v>64.647222222222226</c:v>
                </c:pt>
                <c:pt idx="705">
                  <c:v>54.480555555555554</c:v>
                </c:pt>
                <c:pt idx="706">
                  <c:v>18.755555555555556</c:v>
                </c:pt>
                <c:pt idx="707">
                  <c:v>50.902777777777779</c:v>
                </c:pt>
                <c:pt idx="708">
                  <c:v>48.45</c:v>
                </c:pt>
                <c:pt idx="709">
                  <c:v>63.583333333333336</c:v>
                </c:pt>
                <c:pt idx="710">
                  <c:v>63.661111111111111</c:v>
                </c:pt>
                <c:pt idx="711">
                  <c:v>61.702777777777776</c:v>
                </c:pt>
                <c:pt idx="712">
                  <c:v>64.713888888888889</c:v>
                </c:pt>
                <c:pt idx="713">
                  <c:v>39.55833333333333</c:v>
                </c:pt>
                <c:pt idx="714">
                  <c:v>54.452777777777776</c:v>
                </c:pt>
                <c:pt idx="715">
                  <c:v>38.919444444444444</c:v>
                </c:pt>
                <c:pt idx="716">
                  <c:v>18.922222222222221</c:v>
                </c:pt>
                <c:pt idx="717">
                  <c:v>61.983333333333334</c:v>
                </c:pt>
                <c:pt idx="718">
                  <c:v>46.7</c:v>
                </c:pt>
                <c:pt idx="719">
                  <c:v>31.738888888888887</c:v>
                </c:pt>
                <c:pt idx="720">
                  <c:v>62.583333333333336</c:v>
                </c:pt>
                <c:pt idx="721">
                  <c:v>59.916666666666664</c:v>
                </c:pt>
                <c:pt idx="722">
                  <c:v>59.922222222222224</c:v>
                </c:pt>
                <c:pt idx="723">
                  <c:v>59.458333333333336</c:v>
                </c:pt>
                <c:pt idx="724">
                  <c:v>63.755555555555553</c:v>
                </c:pt>
                <c:pt idx="725">
                  <c:v>32.902777777777779</c:v>
                </c:pt>
                <c:pt idx="726">
                  <c:v>63.774999999999999</c:v>
                </c:pt>
                <c:pt idx="727">
                  <c:v>62.972222222222221</c:v>
                </c:pt>
                <c:pt idx="728">
                  <c:v>60.863888888888887</c:v>
                </c:pt>
                <c:pt idx="729">
                  <c:v>63.919444444444444</c:v>
                </c:pt>
                <c:pt idx="730">
                  <c:v>63.44166666666667</c:v>
                </c:pt>
                <c:pt idx="731">
                  <c:v>37.702777777777776</c:v>
                </c:pt>
                <c:pt idx="732">
                  <c:v>63.674999999999997</c:v>
                </c:pt>
                <c:pt idx="733">
                  <c:v>44.469444444444441</c:v>
                </c:pt>
                <c:pt idx="734">
                  <c:v>62.880555555555553</c:v>
                </c:pt>
                <c:pt idx="735">
                  <c:v>20.002777777777776</c:v>
                </c:pt>
                <c:pt idx="736">
                  <c:v>64.49444444444444</c:v>
                </c:pt>
                <c:pt idx="737">
                  <c:v>64.536111111111111</c:v>
                </c:pt>
                <c:pt idx="738">
                  <c:v>36.5</c:v>
                </c:pt>
                <c:pt idx="739">
                  <c:v>56.577777777777776</c:v>
                </c:pt>
                <c:pt idx="740">
                  <c:v>63.838888888888889</c:v>
                </c:pt>
                <c:pt idx="741">
                  <c:v>18.894444444444446</c:v>
                </c:pt>
                <c:pt idx="742">
                  <c:v>53.625</c:v>
                </c:pt>
                <c:pt idx="743">
                  <c:v>37.774999999999999</c:v>
                </c:pt>
                <c:pt idx="744">
                  <c:v>41.85</c:v>
                </c:pt>
                <c:pt idx="745">
                  <c:v>36.538888888888891</c:v>
                </c:pt>
                <c:pt idx="746">
                  <c:v>37.733333333333334</c:v>
                </c:pt>
                <c:pt idx="747">
                  <c:v>59.844444444444441</c:v>
                </c:pt>
                <c:pt idx="748">
                  <c:v>38.883333333333333</c:v>
                </c:pt>
                <c:pt idx="749">
                  <c:v>61.455555555555556</c:v>
                </c:pt>
                <c:pt idx="750">
                  <c:v>53.866666666666667</c:v>
                </c:pt>
                <c:pt idx="751">
                  <c:v>61.555555555555557</c:v>
                </c:pt>
                <c:pt idx="752">
                  <c:v>58.744444444444447</c:v>
                </c:pt>
                <c:pt idx="753">
                  <c:v>30.816666666666666</c:v>
                </c:pt>
                <c:pt idx="754">
                  <c:v>54.897222222222226</c:v>
                </c:pt>
                <c:pt idx="755">
                  <c:v>62.908333333333331</c:v>
                </c:pt>
                <c:pt idx="756">
                  <c:v>59.65</c:v>
                </c:pt>
                <c:pt idx="757">
                  <c:v>32.772222222222226</c:v>
                </c:pt>
                <c:pt idx="758">
                  <c:v>47.836111111111109</c:v>
                </c:pt>
                <c:pt idx="759">
                  <c:v>62.87222222222222</c:v>
                </c:pt>
                <c:pt idx="760">
                  <c:v>62.861111111111114</c:v>
                </c:pt>
                <c:pt idx="761">
                  <c:v>37.802777777777777</c:v>
                </c:pt>
                <c:pt idx="762">
                  <c:v>62.477777777777774</c:v>
                </c:pt>
                <c:pt idx="763">
                  <c:v>62.908333333333331</c:v>
                </c:pt>
                <c:pt idx="764">
                  <c:v>62.819444444444443</c:v>
                </c:pt>
                <c:pt idx="765">
                  <c:v>47.94166666666667</c:v>
                </c:pt>
                <c:pt idx="766">
                  <c:v>56.56666666666667</c:v>
                </c:pt>
                <c:pt idx="767">
                  <c:v>61.597222222222221</c:v>
                </c:pt>
                <c:pt idx="768">
                  <c:v>28.975000000000001</c:v>
                </c:pt>
                <c:pt idx="769">
                  <c:v>61.87777777777778</c:v>
                </c:pt>
                <c:pt idx="770">
                  <c:v>30.469444444444445</c:v>
                </c:pt>
                <c:pt idx="771">
                  <c:v>63.466666666666669</c:v>
                </c:pt>
                <c:pt idx="772">
                  <c:v>63.536111111111111</c:v>
                </c:pt>
                <c:pt idx="773">
                  <c:v>63.49722222222222</c:v>
                </c:pt>
                <c:pt idx="774">
                  <c:v>39.005555555555553</c:v>
                </c:pt>
                <c:pt idx="775">
                  <c:v>43.68888888888889</c:v>
                </c:pt>
                <c:pt idx="776">
                  <c:v>58.705555555555556</c:v>
                </c:pt>
                <c:pt idx="777">
                  <c:v>32.68333333333333</c:v>
                </c:pt>
                <c:pt idx="778">
                  <c:v>62.575000000000003</c:v>
                </c:pt>
                <c:pt idx="779">
                  <c:v>46.791666666666664</c:v>
                </c:pt>
                <c:pt idx="780">
                  <c:v>28.93611111111111</c:v>
                </c:pt>
                <c:pt idx="781">
                  <c:v>60.658333333333331</c:v>
                </c:pt>
                <c:pt idx="782">
                  <c:v>60.538888888888891</c:v>
                </c:pt>
                <c:pt idx="783">
                  <c:v>57.569444444444443</c:v>
                </c:pt>
                <c:pt idx="784">
                  <c:v>60.50277777777778</c:v>
                </c:pt>
                <c:pt idx="785">
                  <c:v>40.647222222222226</c:v>
                </c:pt>
                <c:pt idx="786">
                  <c:v>60.841666666666669</c:v>
                </c:pt>
                <c:pt idx="787">
                  <c:v>61.505555555555553</c:v>
                </c:pt>
                <c:pt idx="788">
                  <c:v>61.505555555555553</c:v>
                </c:pt>
                <c:pt idx="789">
                  <c:v>61.75277777777778</c:v>
                </c:pt>
                <c:pt idx="790">
                  <c:v>23.81111111111111</c:v>
                </c:pt>
                <c:pt idx="791">
                  <c:v>59.733333333333334</c:v>
                </c:pt>
                <c:pt idx="792">
                  <c:v>30.822222222222223</c:v>
                </c:pt>
                <c:pt idx="793">
                  <c:v>60.85</c:v>
                </c:pt>
                <c:pt idx="794">
                  <c:v>51.605555555555554</c:v>
                </c:pt>
                <c:pt idx="795">
                  <c:v>44.891666666666666</c:v>
                </c:pt>
                <c:pt idx="796">
                  <c:v>61.588888888888889</c:v>
                </c:pt>
                <c:pt idx="797">
                  <c:v>37.616666666666667</c:v>
                </c:pt>
                <c:pt idx="798">
                  <c:v>55.838888888888889</c:v>
                </c:pt>
                <c:pt idx="799">
                  <c:v>53.708333333333336</c:v>
                </c:pt>
                <c:pt idx="800">
                  <c:v>61.580555555555556</c:v>
                </c:pt>
                <c:pt idx="801">
                  <c:v>57.594444444444441</c:v>
                </c:pt>
                <c:pt idx="802">
                  <c:v>58.708333333333336</c:v>
                </c:pt>
                <c:pt idx="803">
                  <c:v>60.883333333333333</c:v>
                </c:pt>
                <c:pt idx="804">
                  <c:v>50.697222222222223</c:v>
                </c:pt>
                <c:pt idx="805">
                  <c:v>53.486111111111114</c:v>
                </c:pt>
                <c:pt idx="806">
                  <c:v>60.955555555555556</c:v>
                </c:pt>
                <c:pt idx="807">
                  <c:v>41.605555555555554</c:v>
                </c:pt>
                <c:pt idx="808">
                  <c:v>43.530555555555559</c:v>
                </c:pt>
                <c:pt idx="809">
                  <c:v>62.527777777777779</c:v>
                </c:pt>
                <c:pt idx="810">
                  <c:v>62.708333333333336</c:v>
                </c:pt>
                <c:pt idx="811">
                  <c:v>62.961111111111109</c:v>
                </c:pt>
                <c:pt idx="812">
                  <c:v>62.594444444444441</c:v>
                </c:pt>
                <c:pt idx="813">
                  <c:v>61.8</c:v>
                </c:pt>
                <c:pt idx="814">
                  <c:v>56.461111111111109</c:v>
                </c:pt>
                <c:pt idx="815">
                  <c:v>59.81666666666667</c:v>
                </c:pt>
                <c:pt idx="816">
                  <c:v>59.769444444444446</c:v>
                </c:pt>
                <c:pt idx="817">
                  <c:v>59.81111111111111</c:v>
                </c:pt>
                <c:pt idx="818">
                  <c:v>18.913888888888888</c:v>
                </c:pt>
                <c:pt idx="819">
                  <c:v>38.838888888888889</c:v>
                </c:pt>
                <c:pt idx="820">
                  <c:v>59.697222222222223</c:v>
                </c:pt>
                <c:pt idx="821">
                  <c:v>49.711111111111109</c:v>
                </c:pt>
                <c:pt idx="822">
                  <c:v>29.697222222222223</c:v>
                </c:pt>
                <c:pt idx="823">
                  <c:v>18.580555555555556</c:v>
                </c:pt>
                <c:pt idx="824">
                  <c:v>55.702777777777776</c:v>
                </c:pt>
                <c:pt idx="825">
                  <c:v>59.883333333333333</c:v>
                </c:pt>
                <c:pt idx="826">
                  <c:v>44.87222222222222</c:v>
                </c:pt>
                <c:pt idx="827">
                  <c:v>39.608333333333334</c:v>
                </c:pt>
                <c:pt idx="828">
                  <c:v>59.508333333333333</c:v>
                </c:pt>
                <c:pt idx="829">
                  <c:v>50.669444444444444</c:v>
                </c:pt>
                <c:pt idx="830">
                  <c:v>47.702777777777776</c:v>
                </c:pt>
                <c:pt idx="831">
                  <c:v>60.68611111111111</c:v>
                </c:pt>
                <c:pt idx="832">
                  <c:v>60.766666666666666</c:v>
                </c:pt>
                <c:pt idx="833">
                  <c:v>34.891666666666666</c:v>
                </c:pt>
                <c:pt idx="834">
                  <c:v>52.916666666666664</c:v>
                </c:pt>
                <c:pt idx="835">
                  <c:v>58.527777777777779</c:v>
                </c:pt>
                <c:pt idx="836">
                  <c:v>30.919444444444444</c:v>
                </c:pt>
                <c:pt idx="837">
                  <c:v>48.705555555555556</c:v>
                </c:pt>
                <c:pt idx="838">
                  <c:v>60.780555555555559</c:v>
                </c:pt>
                <c:pt idx="839">
                  <c:v>57.733333333333334</c:v>
                </c:pt>
                <c:pt idx="840">
                  <c:v>60.908333333333331</c:v>
                </c:pt>
                <c:pt idx="841">
                  <c:v>56.475000000000001</c:v>
                </c:pt>
                <c:pt idx="842">
                  <c:v>50.758333333333333</c:v>
                </c:pt>
                <c:pt idx="843">
                  <c:v>60.87777777777778</c:v>
                </c:pt>
                <c:pt idx="844">
                  <c:v>60.544444444444444</c:v>
                </c:pt>
                <c:pt idx="845">
                  <c:v>57.677777777777777</c:v>
                </c:pt>
                <c:pt idx="846">
                  <c:v>52.444444444444443</c:v>
                </c:pt>
                <c:pt idx="847">
                  <c:v>59.802777777777777</c:v>
                </c:pt>
                <c:pt idx="848">
                  <c:v>24.555555555555557</c:v>
                </c:pt>
                <c:pt idx="849">
                  <c:v>34.825000000000003</c:v>
                </c:pt>
                <c:pt idx="850">
                  <c:v>52.972222222222221</c:v>
                </c:pt>
                <c:pt idx="851">
                  <c:v>53.533333333333331</c:v>
                </c:pt>
                <c:pt idx="852">
                  <c:v>61.527777777777779</c:v>
                </c:pt>
                <c:pt idx="853">
                  <c:v>61.527777777777779</c:v>
                </c:pt>
                <c:pt idx="854">
                  <c:v>60.644444444444446</c:v>
                </c:pt>
                <c:pt idx="855">
                  <c:v>56.905555555555559</c:v>
                </c:pt>
                <c:pt idx="856">
                  <c:v>54.513888888888886</c:v>
                </c:pt>
                <c:pt idx="857">
                  <c:v>55.769444444444446</c:v>
                </c:pt>
                <c:pt idx="858">
                  <c:v>54.572222222222223</c:v>
                </c:pt>
                <c:pt idx="859">
                  <c:v>54.533333333333331</c:v>
                </c:pt>
                <c:pt idx="860">
                  <c:v>27.830555555555556</c:v>
                </c:pt>
                <c:pt idx="861">
                  <c:v>58.844444444444441</c:v>
                </c:pt>
                <c:pt idx="862">
                  <c:v>43.9</c:v>
                </c:pt>
                <c:pt idx="863">
                  <c:v>50.797222222222224</c:v>
                </c:pt>
                <c:pt idx="864">
                  <c:v>33.44166666666667</c:v>
                </c:pt>
                <c:pt idx="865">
                  <c:v>60.7</c:v>
                </c:pt>
                <c:pt idx="866">
                  <c:v>56.44166666666667</c:v>
                </c:pt>
                <c:pt idx="867">
                  <c:v>59.711111111111109</c:v>
                </c:pt>
                <c:pt idx="868">
                  <c:v>59.85</c:v>
                </c:pt>
                <c:pt idx="869">
                  <c:v>59.774999999999999</c:v>
                </c:pt>
                <c:pt idx="870">
                  <c:v>59.611111111111114</c:v>
                </c:pt>
                <c:pt idx="871">
                  <c:v>32.608333333333334</c:v>
                </c:pt>
                <c:pt idx="872">
                  <c:v>56.56111111111111</c:v>
                </c:pt>
                <c:pt idx="873">
                  <c:v>55.777777777777779</c:v>
                </c:pt>
                <c:pt idx="874">
                  <c:v>55.43888888888889</c:v>
                </c:pt>
                <c:pt idx="875">
                  <c:v>56.505555555555553</c:v>
                </c:pt>
                <c:pt idx="876">
                  <c:v>36.819444444444443</c:v>
                </c:pt>
                <c:pt idx="877">
                  <c:v>33.541666666666664</c:v>
                </c:pt>
                <c:pt idx="878">
                  <c:v>48.958333333333336</c:v>
                </c:pt>
                <c:pt idx="879">
                  <c:v>59.891666666666666</c:v>
                </c:pt>
                <c:pt idx="880">
                  <c:v>56.858333333333334</c:v>
                </c:pt>
                <c:pt idx="881">
                  <c:v>58.647222222222226</c:v>
                </c:pt>
                <c:pt idx="882">
                  <c:v>59.886111111111113</c:v>
                </c:pt>
                <c:pt idx="883">
                  <c:v>58.955555555555556</c:v>
                </c:pt>
                <c:pt idx="884">
                  <c:v>58.93333333333333</c:v>
                </c:pt>
                <c:pt idx="885">
                  <c:v>58.883333333333333</c:v>
                </c:pt>
                <c:pt idx="886">
                  <c:v>45.81666666666667</c:v>
                </c:pt>
                <c:pt idx="887">
                  <c:v>31.774999999999999</c:v>
                </c:pt>
                <c:pt idx="888">
                  <c:v>35.674999999999997</c:v>
                </c:pt>
                <c:pt idx="889">
                  <c:v>60.730555555555554</c:v>
                </c:pt>
                <c:pt idx="890">
                  <c:v>60.594444444444441</c:v>
                </c:pt>
                <c:pt idx="891">
                  <c:v>48.727777777777774</c:v>
                </c:pt>
                <c:pt idx="892">
                  <c:v>31.588888888888889</c:v>
                </c:pt>
                <c:pt idx="893">
                  <c:v>60.011111111111113</c:v>
                </c:pt>
                <c:pt idx="894">
                  <c:v>59.883333333333333</c:v>
                </c:pt>
                <c:pt idx="895">
                  <c:v>54.619444444444447</c:v>
                </c:pt>
                <c:pt idx="896">
                  <c:v>54.49722222222222</c:v>
                </c:pt>
                <c:pt idx="897">
                  <c:v>54.963888888888889</c:v>
                </c:pt>
                <c:pt idx="898">
                  <c:v>38.766666666666666</c:v>
                </c:pt>
                <c:pt idx="899">
                  <c:v>36.75277777777778</c:v>
                </c:pt>
                <c:pt idx="900">
                  <c:v>56.538888888888891</c:v>
                </c:pt>
                <c:pt idx="901">
                  <c:v>43.644444444444446</c:v>
                </c:pt>
                <c:pt idx="902">
                  <c:v>57.608333333333334</c:v>
                </c:pt>
                <c:pt idx="903">
                  <c:v>57.99722222222222</c:v>
                </c:pt>
                <c:pt idx="904">
                  <c:v>40.641666666666666</c:v>
                </c:pt>
                <c:pt idx="905">
                  <c:v>29.488888888888887</c:v>
                </c:pt>
                <c:pt idx="906">
                  <c:v>39.927777777777777</c:v>
                </c:pt>
                <c:pt idx="907">
                  <c:v>55.461111111111109</c:v>
                </c:pt>
                <c:pt idx="908">
                  <c:v>58.69166666666667</c:v>
                </c:pt>
                <c:pt idx="909">
                  <c:v>57.602777777777774</c:v>
                </c:pt>
                <c:pt idx="910">
                  <c:v>58.452777777777776</c:v>
                </c:pt>
                <c:pt idx="911">
                  <c:v>31.636111111111113</c:v>
                </c:pt>
                <c:pt idx="912">
                  <c:v>58.85</c:v>
                </c:pt>
                <c:pt idx="913">
                  <c:v>58.466666666666669</c:v>
                </c:pt>
                <c:pt idx="914">
                  <c:v>58.552777777777777</c:v>
                </c:pt>
                <c:pt idx="915">
                  <c:v>19.016666666666666</c:v>
                </c:pt>
                <c:pt idx="916">
                  <c:v>55.608333333333334</c:v>
                </c:pt>
                <c:pt idx="917">
                  <c:v>55.9</c:v>
                </c:pt>
                <c:pt idx="918">
                  <c:v>55.788888888888891</c:v>
                </c:pt>
                <c:pt idx="919">
                  <c:v>48.919444444444444</c:v>
                </c:pt>
                <c:pt idx="920">
                  <c:v>58.69166666666667</c:v>
                </c:pt>
                <c:pt idx="921">
                  <c:v>58.947222222222223</c:v>
                </c:pt>
                <c:pt idx="922">
                  <c:v>57.577777777777776</c:v>
                </c:pt>
                <c:pt idx="923">
                  <c:v>58.908333333333331</c:v>
                </c:pt>
                <c:pt idx="924">
                  <c:v>57.702777777777776</c:v>
                </c:pt>
                <c:pt idx="925">
                  <c:v>58.741666666666667</c:v>
                </c:pt>
                <c:pt idx="926">
                  <c:v>58.947222222222223</c:v>
                </c:pt>
                <c:pt idx="927">
                  <c:v>57.680555555555557</c:v>
                </c:pt>
                <c:pt idx="928">
                  <c:v>40.549999999999997</c:v>
                </c:pt>
                <c:pt idx="929">
                  <c:v>56.869444444444447</c:v>
                </c:pt>
                <c:pt idx="930">
                  <c:v>43.588888888888889</c:v>
                </c:pt>
                <c:pt idx="931">
                  <c:v>58.516666666666666</c:v>
                </c:pt>
                <c:pt idx="932">
                  <c:v>59.99722222222222</c:v>
                </c:pt>
                <c:pt idx="933">
                  <c:v>53.572222222222223</c:v>
                </c:pt>
                <c:pt idx="934">
                  <c:v>34.758333333333333</c:v>
                </c:pt>
                <c:pt idx="935">
                  <c:v>58.580555555555556</c:v>
                </c:pt>
                <c:pt idx="936">
                  <c:v>38.533333333333331</c:v>
                </c:pt>
                <c:pt idx="937">
                  <c:v>53.655555555555559</c:v>
                </c:pt>
                <c:pt idx="938">
                  <c:v>40.630555555555553</c:v>
                </c:pt>
                <c:pt idx="939">
                  <c:v>52.519444444444446</c:v>
                </c:pt>
                <c:pt idx="940">
                  <c:v>56.580555555555556</c:v>
                </c:pt>
                <c:pt idx="941">
                  <c:v>56.791666666666664</c:v>
                </c:pt>
                <c:pt idx="942">
                  <c:v>56.922222222222224</c:v>
                </c:pt>
                <c:pt idx="943">
                  <c:v>28.883333333333333</c:v>
                </c:pt>
                <c:pt idx="944">
                  <c:v>56.677777777777777</c:v>
                </c:pt>
                <c:pt idx="945">
                  <c:v>36.891666666666666</c:v>
                </c:pt>
                <c:pt idx="946">
                  <c:v>58.966666666666669</c:v>
                </c:pt>
                <c:pt idx="947">
                  <c:v>57.588888888888889</c:v>
                </c:pt>
                <c:pt idx="948">
                  <c:v>57.452777777777776</c:v>
                </c:pt>
                <c:pt idx="949">
                  <c:v>57.613888888888887</c:v>
                </c:pt>
                <c:pt idx="950">
                  <c:v>49.875</c:v>
                </c:pt>
                <c:pt idx="951">
                  <c:v>51.519444444444446</c:v>
                </c:pt>
                <c:pt idx="952">
                  <c:v>54.56666666666667</c:v>
                </c:pt>
                <c:pt idx="953">
                  <c:v>57.680555555555557</c:v>
                </c:pt>
                <c:pt idx="954">
                  <c:v>52.875</c:v>
                </c:pt>
                <c:pt idx="955">
                  <c:v>34.988888888888887</c:v>
                </c:pt>
                <c:pt idx="956">
                  <c:v>51.469444444444441</c:v>
                </c:pt>
                <c:pt idx="957">
                  <c:v>54.955555555555556</c:v>
                </c:pt>
                <c:pt idx="958">
                  <c:v>33.672222222222224</c:v>
                </c:pt>
                <c:pt idx="959">
                  <c:v>53.825000000000003</c:v>
                </c:pt>
                <c:pt idx="960">
                  <c:v>40.00277777777778</c:v>
                </c:pt>
                <c:pt idx="961">
                  <c:v>52.652777777777779</c:v>
                </c:pt>
                <c:pt idx="962">
                  <c:v>18.744444444444444</c:v>
                </c:pt>
                <c:pt idx="963">
                  <c:v>56.75277777777778</c:v>
                </c:pt>
                <c:pt idx="964">
                  <c:v>57.958333333333336</c:v>
                </c:pt>
                <c:pt idx="965">
                  <c:v>56.983333333333334</c:v>
                </c:pt>
                <c:pt idx="966">
                  <c:v>51.738888888888887</c:v>
                </c:pt>
                <c:pt idx="967">
                  <c:v>42.891666666666666</c:v>
                </c:pt>
                <c:pt idx="968">
                  <c:v>37.99722222222222</c:v>
                </c:pt>
                <c:pt idx="969">
                  <c:v>39.625</c:v>
                </c:pt>
                <c:pt idx="970">
                  <c:v>52.669444444444444</c:v>
                </c:pt>
                <c:pt idx="971">
                  <c:v>52.68333333333333</c:v>
                </c:pt>
                <c:pt idx="972">
                  <c:v>55.469444444444441</c:v>
                </c:pt>
                <c:pt idx="973">
                  <c:v>25.861111111111111</c:v>
                </c:pt>
                <c:pt idx="974">
                  <c:v>58.986111111111114</c:v>
                </c:pt>
                <c:pt idx="975">
                  <c:v>50.505555555555553</c:v>
                </c:pt>
                <c:pt idx="976">
                  <c:v>44.00277777777778</c:v>
                </c:pt>
                <c:pt idx="977">
                  <c:v>58.486111111111114</c:v>
                </c:pt>
                <c:pt idx="978">
                  <c:v>58.930555555555557</c:v>
                </c:pt>
                <c:pt idx="979">
                  <c:v>58.927777777777777</c:v>
                </c:pt>
                <c:pt idx="980">
                  <c:v>57.7</c:v>
                </c:pt>
                <c:pt idx="981">
                  <c:v>57.524999999999999</c:v>
                </c:pt>
                <c:pt idx="982">
                  <c:v>58.905555555555559</c:v>
                </c:pt>
                <c:pt idx="983">
                  <c:v>54.6</c:v>
                </c:pt>
                <c:pt idx="984">
                  <c:v>33.802777777777777</c:v>
                </c:pt>
                <c:pt idx="985">
                  <c:v>20.716666666666665</c:v>
                </c:pt>
                <c:pt idx="986">
                  <c:v>59.908333333333331</c:v>
                </c:pt>
                <c:pt idx="987">
                  <c:v>27.494444444444444</c:v>
                </c:pt>
                <c:pt idx="988">
                  <c:v>59.544444444444444</c:v>
                </c:pt>
                <c:pt idx="989">
                  <c:v>54.672222222222224</c:v>
                </c:pt>
                <c:pt idx="990">
                  <c:v>50.702777777777776</c:v>
                </c:pt>
                <c:pt idx="991">
                  <c:v>34.56666666666667</c:v>
                </c:pt>
                <c:pt idx="992">
                  <c:v>52.961111111111109</c:v>
                </c:pt>
                <c:pt idx="993">
                  <c:v>55.983333333333334</c:v>
                </c:pt>
                <c:pt idx="994">
                  <c:v>18.677777777777777</c:v>
                </c:pt>
                <c:pt idx="995">
                  <c:v>51.45</c:v>
                </c:pt>
                <c:pt idx="996">
                  <c:v>53.658333333333331</c:v>
                </c:pt>
                <c:pt idx="997">
                  <c:v>41.68333333333333</c:v>
                </c:pt>
                <c:pt idx="998">
                  <c:v>53.8</c:v>
                </c:pt>
                <c:pt idx="999">
                  <c:v>33.475000000000001</c:v>
                </c:pt>
                <c:pt idx="1000">
                  <c:v>53.43888888888889</c:v>
                </c:pt>
                <c:pt idx="1001">
                  <c:v>46.944444444444443</c:v>
                </c:pt>
                <c:pt idx="1002">
                  <c:v>52.983333333333334</c:v>
                </c:pt>
                <c:pt idx="1003">
                  <c:v>50.763888888888886</c:v>
                </c:pt>
                <c:pt idx="1004">
                  <c:v>56.838888888888889</c:v>
                </c:pt>
                <c:pt idx="1005">
                  <c:v>53.952777777777776</c:v>
                </c:pt>
                <c:pt idx="1006">
                  <c:v>53.522222222222226</c:v>
                </c:pt>
                <c:pt idx="1007">
                  <c:v>42.8</c:v>
                </c:pt>
                <c:pt idx="1008">
                  <c:v>56.924999999999997</c:v>
                </c:pt>
                <c:pt idx="1009">
                  <c:v>56.74722222222222</c:v>
                </c:pt>
                <c:pt idx="1010">
                  <c:v>50.669444444444444</c:v>
                </c:pt>
                <c:pt idx="1011">
                  <c:v>55.761111111111113</c:v>
                </c:pt>
                <c:pt idx="1012">
                  <c:v>56.55</c:v>
                </c:pt>
                <c:pt idx="1013">
                  <c:v>56.586111111111109</c:v>
                </c:pt>
                <c:pt idx="1014">
                  <c:v>51.580555555555556</c:v>
                </c:pt>
                <c:pt idx="1015">
                  <c:v>22.722222222222221</c:v>
                </c:pt>
                <c:pt idx="1016">
                  <c:v>21.475000000000001</c:v>
                </c:pt>
                <c:pt idx="1017">
                  <c:v>48.772222222222226</c:v>
                </c:pt>
                <c:pt idx="1018">
                  <c:v>33.619444444444447</c:v>
                </c:pt>
                <c:pt idx="1019">
                  <c:v>48.494444444444447</c:v>
                </c:pt>
                <c:pt idx="1020">
                  <c:v>26.880555555555556</c:v>
                </c:pt>
                <c:pt idx="1021">
                  <c:v>31.95</c:v>
                </c:pt>
                <c:pt idx="1022">
                  <c:v>48.480555555555554</c:v>
                </c:pt>
                <c:pt idx="1023">
                  <c:v>54.62222222222222</c:v>
                </c:pt>
                <c:pt idx="1024">
                  <c:v>22.725000000000001</c:v>
                </c:pt>
                <c:pt idx="1025">
                  <c:v>57.472222222222221</c:v>
                </c:pt>
                <c:pt idx="1026">
                  <c:v>49.630555555555553</c:v>
                </c:pt>
                <c:pt idx="1027">
                  <c:v>56.913888888888891</c:v>
                </c:pt>
                <c:pt idx="1028">
                  <c:v>57.969444444444441</c:v>
                </c:pt>
                <c:pt idx="1029">
                  <c:v>53.81666666666667</c:v>
                </c:pt>
                <c:pt idx="1030">
                  <c:v>57.511111111111113</c:v>
                </c:pt>
                <c:pt idx="1031">
                  <c:v>53.577777777777776</c:v>
                </c:pt>
                <c:pt idx="1032">
                  <c:v>54.572222222222223</c:v>
                </c:pt>
                <c:pt idx="1033">
                  <c:v>54.569444444444443</c:v>
                </c:pt>
                <c:pt idx="1034">
                  <c:v>28.755555555555556</c:v>
                </c:pt>
                <c:pt idx="1035">
                  <c:v>51.466666666666669</c:v>
                </c:pt>
                <c:pt idx="1036">
                  <c:v>54.861111111111114</c:v>
                </c:pt>
                <c:pt idx="1037">
                  <c:v>55.68333333333333</c:v>
                </c:pt>
                <c:pt idx="1038">
                  <c:v>52.472222222222221</c:v>
                </c:pt>
                <c:pt idx="1039">
                  <c:v>52.611111111111114</c:v>
                </c:pt>
                <c:pt idx="1040">
                  <c:v>55.625</c:v>
                </c:pt>
                <c:pt idx="1041">
                  <c:v>23.455555555555556</c:v>
                </c:pt>
                <c:pt idx="1042">
                  <c:v>55.575000000000003</c:v>
                </c:pt>
                <c:pt idx="1043">
                  <c:v>33.536111111111111</c:v>
                </c:pt>
                <c:pt idx="1044">
                  <c:v>36.774999999999999</c:v>
                </c:pt>
                <c:pt idx="1045">
                  <c:v>48.49722222222222</c:v>
                </c:pt>
                <c:pt idx="1046">
                  <c:v>30.952777777777779</c:v>
                </c:pt>
                <c:pt idx="1047">
                  <c:v>55.674999999999997</c:v>
                </c:pt>
                <c:pt idx="1048">
                  <c:v>55.855555555555554</c:v>
                </c:pt>
                <c:pt idx="1049">
                  <c:v>50.62222222222222</c:v>
                </c:pt>
                <c:pt idx="1050">
                  <c:v>46.68888888888889</c:v>
                </c:pt>
                <c:pt idx="1051">
                  <c:v>45.85</c:v>
                </c:pt>
                <c:pt idx="1052">
                  <c:v>60.75277777777778</c:v>
                </c:pt>
                <c:pt idx="1053">
                  <c:v>46.544444444444444</c:v>
                </c:pt>
                <c:pt idx="1054">
                  <c:v>58.833333333333336</c:v>
                </c:pt>
                <c:pt idx="1055">
                  <c:v>32.922222222222224</c:v>
                </c:pt>
                <c:pt idx="1056">
                  <c:v>30.875</c:v>
                </c:pt>
                <c:pt idx="1057">
                  <c:v>57.947222222222223</c:v>
                </c:pt>
                <c:pt idx="1058">
                  <c:v>56.93333333333333</c:v>
                </c:pt>
                <c:pt idx="1059">
                  <c:v>55.958333333333336</c:v>
                </c:pt>
                <c:pt idx="1060">
                  <c:v>56.883333333333333</c:v>
                </c:pt>
                <c:pt idx="1061">
                  <c:v>50.483333333333334</c:v>
                </c:pt>
                <c:pt idx="1062">
                  <c:v>55.524999999999999</c:v>
                </c:pt>
                <c:pt idx="1063">
                  <c:v>56.597222222222221</c:v>
                </c:pt>
                <c:pt idx="1064">
                  <c:v>53.452777777777776</c:v>
                </c:pt>
                <c:pt idx="1065">
                  <c:v>56.491666666666667</c:v>
                </c:pt>
                <c:pt idx="1066">
                  <c:v>53.891666666666666</c:v>
                </c:pt>
                <c:pt idx="1067">
                  <c:v>51.94166666666667</c:v>
                </c:pt>
                <c:pt idx="1068">
                  <c:v>51.7</c:v>
                </c:pt>
                <c:pt idx="1069">
                  <c:v>45.619444444444447</c:v>
                </c:pt>
                <c:pt idx="1070">
                  <c:v>50.636111111111113</c:v>
                </c:pt>
                <c:pt idx="1071">
                  <c:v>44.797222222222224</c:v>
                </c:pt>
                <c:pt idx="1072">
                  <c:v>35.944444444444443</c:v>
                </c:pt>
                <c:pt idx="1073">
                  <c:v>53.711111111111109</c:v>
                </c:pt>
                <c:pt idx="1074">
                  <c:v>58.863888888888887</c:v>
                </c:pt>
                <c:pt idx="1075">
                  <c:v>46.847222222222221</c:v>
                </c:pt>
                <c:pt idx="1076">
                  <c:v>58.65</c:v>
                </c:pt>
                <c:pt idx="1077">
                  <c:v>54.583333333333336</c:v>
                </c:pt>
                <c:pt idx="1078">
                  <c:v>54.774999999999999</c:v>
                </c:pt>
                <c:pt idx="1079">
                  <c:v>54.791666666666664</c:v>
                </c:pt>
                <c:pt idx="1080">
                  <c:v>54.447222222222223</c:v>
                </c:pt>
                <c:pt idx="1081">
                  <c:v>43.536111111111111</c:v>
                </c:pt>
                <c:pt idx="1082">
                  <c:v>49.658333333333331</c:v>
                </c:pt>
                <c:pt idx="1083">
                  <c:v>42.62222222222222</c:v>
                </c:pt>
                <c:pt idx="1084">
                  <c:v>48.008333333333333</c:v>
                </c:pt>
                <c:pt idx="1085">
                  <c:v>53.919444444444444</c:v>
                </c:pt>
                <c:pt idx="1086">
                  <c:v>49.719444444444441</c:v>
                </c:pt>
                <c:pt idx="1087">
                  <c:v>49.69166666666667</c:v>
                </c:pt>
                <c:pt idx="1088">
                  <c:v>51.755555555555553</c:v>
                </c:pt>
                <c:pt idx="1089">
                  <c:v>53.975000000000001</c:v>
                </c:pt>
                <c:pt idx="1090">
                  <c:v>48.69166666666667</c:v>
                </c:pt>
                <c:pt idx="1091">
                  <c:v>49.833333333333336</c:v>
                </c:pt>
                <c:pt idx="1092">
                  <c:v>54.886111111111113</c:v>
                </c:pt>
                <c:pt idx="1093">
                  <c:v>40.880555555555553</c:v>
                </c:pt>
                <c:pt idx="1094">
                  <c:v>52.519444444444446</c:v>
                </c:pt>
                <c:pt idx="1095">
                  <c:v>31.797222222222221</c:v>
                </c:pt>
                <c:pt idx="1096">
                  <c:v>31.558333333333334</c:v>
                </c:pt>
                <c:pt idx="1097">
                  <c:v>60.905555555555559</c:v>
                </c:pt>
                <c:pt idx="1098">
                  <c:v>59.705555555555556</c:v>
                </c:pt>
                <c:pt idx="1099">
                  <c:v>34.733333333333334</c:v>
                </c:pt>
                <c:pt idx="1100">
                  <c:v>52.963888888888889</c:v>
                </c:pt>
                <c:pt idx="1101">
                  <c:v>49.530555555555559</c:v>
                </c:pt>
                <c:pt idx="1102">
                  <c:v>49.758333333333333</c:v>
                </c:pt>
                <c:pt idx="1103">
                  <c:v>47.81388888888889</c:v>
                </c:pt>
                <c:pt idx="1104">
                  <c:v>54.708333333333336</c:v>
                </c:pt>
                <c:pt idx="1105">
                  <c:v>55.944444444444443</c:v>
                </c:pt>
                <c:pt idx="1106">
                  <c:v>55.7</c:v>
                </c:pt>
                <c:pt idx="1107">
                  <c:v>52.455555555555556</c:v>
                </c:pt>
                <c:pt idx="1108">
                  <c:v>37.644444444444446</c:v>
                </c:pt>
                <c:pt idx="1109">
                  <c:v>50.911111111111111</c:v>
                </c:pt>
                <c:pt idx="1110">
                  <c:v>49.652777777777779</c:v>
                </c:pt>
                <c:pt idx="1111">
                  <c:v>41.988888888888887</c:v>
                </c:pt>
                <c:pt idx="1112">
                  <c:v>48.43888888888889</c:v>
                </c:pt>
                <c:pt idx="1113">
                  <c:v>25.758333333333333</c:v>
                </c:pt>
                <c:pt idx="1114">
                  <c:v>50.56111111111111</c:v>
                </c:pt>
                <c:pt idx="1115">
                  <c:v>47.93333333333333</c:v>
                </c:pt>
                <c:pt idx="1116">
                  <c:v>50.833333333333336</c:v>
                </c:pt>
                <c:pt idx="1117">
                  <c:v>50.636111111111113</c:v>
                </c:pt>
                <c:pt idx="1118">
                  <c:v>46.469444444444441</c:v>
                </c:pt>
                <c:pt idx="1119">
                  <c:v>53.930555555555557</c:v>
                </c:pt>
                <c:pt idx="1120">
                  <c:v>53.613888888888887</c:v>
                </c:pt>
                <c:pt idx="1121">
                  <c:v>53.794444444444444</c:v>
                </c:pt>
                <c:pt idx="1122">
                  <c:v>48.772222222222226</c:v>
                </c:pt>
                <c:pt idx="1123">
                  <c:v>43.444444444444443</c:v>
                </c:pt>
                <c:pt idx="1124">
                  <c:v>34.930555555555557</c:v>
                </c:pt>
                <c:pt idx="1125">
                  <c:v>52.825000000000003</c:v>
                </c:pt>
                <c:pt idx="1126">
                  <c:v>51.672222222222224</c:v>
                </c:pt>
                <c:pt idx="1127">
                  <c:v>51.45</c:v>
                </c:pt>
                <c:pt idx="1128">
                  <c:v>58.741666666666667</c:v>
                </c:pt>
                <c:pt idx="1129">
                  <c:v>39.513888888888886</c:v>
                </c:pt>
                <c:pt idx="1130">
                  <c:v>37.802777777777777</c:v>
                </c:pt>
                <c:pt idx="1131">
                  <c:v>50.733333333333334</c:v>
                </c:pt>
                <c:pt idx="1132">
                  <c:v>60.80833333333333</c:v>
                </c:pt>
                <c:pt idx="1133">
                  <c:v>26.916666666666668</c:v>
                </c:pt>
                <c:pt idx="1134">
                  <c:v>56.591666666666669</c:v>
                </c:pt>
                <c:pt idx="1135">
                  <c:v>51.583333333333336</c:v>
                </c:pt>
                <c:pt idx="1136">
                  <c:v>51.680555555555557</c:v>
                </c:pt>
                <c:pt idx="1137">
                  <c:v>51.930555555555557</c:v>
                </c:pt>
                <c:pt idx="1138">
                  <c:v>51.461111111111109</c:v>
                </c:pt>
                <c:pt idx="1139">
                  <c:v>24.922222222222221</c:v>
                </c:pt>
                <c:pt idx="1140">
                  <c:v>53.819444444444443</c:v>
                </c:pt>
                <c:pt idx="1141">
                  <c:v>51.580555555555556</c:v>
                </c:pt>
                <c:pt idx="1142">
                  <c:v>53.633333333333333</c:v>
                </c:pt>
                <c:pt idx="1143">
                  <c:v>51.891666666666666</c:v>
                </c:pt>
                <c:pt idx="1144">
                  <c:v>51.625</c:v>
                </c:pt>
                <c:pt idx="1145">
                  <c:v>54.594444444444441</c:v>
                </c:pt>
                <c:pt idx="1146">
                  <c:v>30.819444444444443</c:v>
                </c:pt>
                <c:pt idx="1147">
                  <c:v>50.7</c:v>
                </c:pt>
                <c:pt idx="1148">
                  <c:v>50.944444444444443</c:v>
                </c:pt>
                <c:pt idx="1149">
                  <c:v>49.725000000000001</c:v>
                </c:pt>
                <c:pt idx="1150">
                  <c:v>46.00277777777778</c:v>
                </c:pt>
                <c:pt idx="1151">
                  <c:v>26.833333333333332</c:v>
                </c:pt>
                <c:pt idx="1152">
                  <c:v>49.919444444444444</c:v>
                </c:pt>
                <c:pt idx="1153">
                  <c:v>57.758333333333333</c:v>
                </c:pt>
                <c:pt idx="1154">
                  <c:v>21.9</c:v>
                </c:pt>
                <c:pt idx="1155">
                  <c:v>52.927777777777777</c:v>
                </c:pt>
                <c:pt idx="1156">
                  <c:v>52.805555555555557</c:v>
                </c:pt>
                <c:pt idx="1157">
                  <c:v>52.738888888888887</c:v>
                </c:pt>
                <c:pt idx="1158">
                  <c:v>47.947222222222223</c:v>
                </c:pt>
                <c:pt idx="1159">
                  <c:v>50.911111111111111</c:v>
                </c:pt>
                <c:pt idx="1160">
                  <c:v>45.719444444444441</c:v>
                </c:pt>
                <c:pt idx="1161">
                  <c:v>58.586111111111109</c:v>
                </c:pt>
                <c:pt idx="1162">
                  <c:v>56.727777777777774</c:v>
                </c:pt>
                <c:pt idx="1163">
                  <c:v>41.833333333333336</c:v>
                </c:pt>
                <c:pt idx="1164">
                  <c:v>48.916666666666664</c:v>
                </c:pt>
                <c:pt idx="1165">
                  <c:v>51.886111111111113</c:v>
                </c:pt>
                <c:pt idx="1166">
                  <c:v>52.68888888888889</c:v>
                </c:pt>
                <c:pt idx="1167">
                  <c:v>54.961111111111109</c:v>
                </c:pt>
                <c:pt idx="1168">
                  <c:v>50.625</c:v>
                </c:pt>
                <c:pt idx="1169">
                  <c:v>43.469444444444441</c:v>
                </c:pt>
                <c:pt idx="1170">
                  <c:v>24.958333333333332</c:v>
                </c:pt>
                <c:pt idx="1171">
                  <c:v>52.477777777777774</c:v>
                </c:pt>
                <c:pt idx="1172">
                  <c:v>47.608333333333334</c:v>
                </c:pt>
                <c:pt idx="1173">
                  <c:v>40.774999999999999</c:v>
                </c:pt>
                <c:pt idx="1174">
                  <c:v>50.447222222222223</c:v>
                </c:pt>
                <c:pt idx="1175">
                  <c:v>58.480555555555554</c:v>
                </c:pt>
                <c:pt idx="1176">
                  <c:v>41.638888888888886</c:v>
                </c:pt>
                <c:pt idx="1177">
                  <c:v>49.527777777777779</c:v>
                </c:pt>
                <c:pt idx="1178">
                  <c:v>56.511111111111113</c:v>
                </c:pt>
                <c:pt idx="1179">
                  <c:v>49.519444444444446</c:v>
                </c:pt>
                <c:pt idx="1180">
                  <c:v>48.81666666666667</c:v>
                </c:pt>
                <c:pt idx="1181">
                  <c:v>50.711111111111109</c:v>
                </c:pt>
                <c:pt idx="1182">
                  <c:v>50.711111111111109</c:v>
                </c:pt>
                <c:pt idx="1183">
                  <c:v>47.861111111111114</c:v>
                </c:pt>
                <c:pt idx="1184">
                  <c:v>49.463888888888889</c:v>
                </c:pt>
                <c:pt idx="1185">
                  <c:v>51.524999999999999</c:v>
                </c:pt>
                <c:pt idx="1186">
                  <c:v>30.794444444444444</c:v>
                </c:pt>
                <c:pt idx="1187">
                  <c:v>53.788888888888891</c:v>
                </c:pt>
                <c:pt idx="1188">
                  <c:v>46.527777777777779</c:v>
                </c:pt>
                <c:pt idx="1189">
                  <c:v>54.011111111111113</c:v>
                </c:pt>
                <c:pt idx="1190">
                  <c:v>43.891666666666666</c:v>
                </c:pt>
                <c:pt idx="1191">
                  <c:v>35.56666666666667</c:v>
                </c:pt>
                <c:pt idx="1192">
                  <c:v>49</c:v>
                </c:pt>
                <c:pt idx="1193">
                  <c:v>48.530555555555559</c:v>
                </c:pt>
                <c:pt idx="1194">
                  <c:v>46.597222222222221</c:v>
                </c:pt>
                <c:pt idx="1195">
                  <c:v>46.605555555555554</c:v>
                </c:pt>
                <c:pt idx="1196">
                  <c:v>46.641666666666666</c:v>
                </c:pt>
                <c:pt idx="1197">
                  <c:v>51.633333333333333</c:v>
                </c:pt>
                <c:pt idx="1198">
                  <c:v>51.44166666666667</c:v>
                </c:pt>
                <c:pt idx="1199">
                  <c:v>47.516666666666666</c:v>
                </c:pt>
                <c:pt idx="1200">
                  <c:v>51.533333333333331</c:v>
                </c:pt>
                <c:pt idx="1201">
                  <c:v>53.538888888888891</c:v>
                </c:pt>
                <c:pt idx="1202">
                  <c:v>51.666666666666664</c:v>
                </c:pt>
                <c:pt idx="1203">
                  <c:v>34.93611111111111</c:v>
                </c:pt>
                <c:pt idx="1204">
                  <c:v>26.655555555555555</c:v>
                </c:pt>
                <c:pt idx="1205">
                  <c:v>34.913888888888891</c:v>
                </c:pt>
                <c:pt idx="1206">
                  <c:v>45.655555555555559</c:v>
                </c:pt>
                <c:pt idx="1207">
                  <c:v>60</c:v>
                </c:pt>
                <c:pt idx="1208">
                  <c:v>49.644444444444446</c:v>
                </c:pt>
                <c:pt idx="1209">
                  <c:v>46.597222222222221</c:v>
                </c:pt>
                <c:pt idx="1210">
                  <c:v>49.722222222222221</c:v>
                </c:pt>
                <c:pt idx="1211">
                  <c:v>49.644444444444446</c:v>
                </c:pt>
                <c:pt idx="1212">
                  <c:v>53.533333333333331</c:v>
                </c:pt>
                <c:pt idx="1213">
                  <c:v>51.93333333333333</c:v>
                </c:pt>
                <c:pt idx="1214">
                  <c:v>49.613888888888887</c:v>
                </c:pt>
                <c:pt idx="1215">
                  <c:v>51.838888888888889</c:v>
                </c:pt>
                <c:pt idx="1216">
                  <c:v>48.797222222222224</c:v>
                </c:pt>
                <c:pt idx="1217">
                  <c:v>42.674999999999997</c:v>
                </c:pt>
                <c:pt idx="1218">
                  <c:v>47.505555555555553</c:v>
                </c:pt>
                <c:pt idx="1219">
                  <c:v>41.508333333333333</c:v>
                </c:pt>
                <c:pt idx="1220">
                  <c:v>36.452777777777776</c:v>
                </c:pt>
                <c:pt idx="1221">
                  <c:v>46.744444444444447</c:v>
                </c:pt>
                <c:pt idx="1222">
                  <c:v>49.452777777777776</c:v>
                </c:pt>
                <c:pt idx="1223">
                  <c:v>51.44166666666667</c:v>
                </c:pt>
                <c:pt idx="1224">
                  <c:v>52.62222222222222</c:v>
                </c:pt>
                <c:pt idx="1225">
                  <c:v>32.791666666666664</c:v>
                </c:pt>
                <c:pt idx="1226">
                  <c:v>40.5</c:v>
                </c:pt>
                <c:pt idx="1227">
                  <c:v>52.638888888888886</c:v>
                </c:pt>
                <c:pt idx="1228">
                  <c:v>52.822222222222223</c:v>
                </c:pt>
                <c:pt idx="1229">
                  <c:v>45.516666666666666</c:v>
                </c:pt>
                <c:pt idx="1230">
                  <c:v>57.580555555555556</c:v>
                </c:pt>
                <c:pt idx="1231">
                  <c:v>45.594444444444441</c:v>
                </c:pt>
                <c:pt idx="1232">
                  <c:v>50.516666666666666</c:v>
                </c:pt>
                <c:pt idx="1233">
                  <c:v>50.50277777777778</c:v>
                </c:pt>
                <c:pt idx="1234">
                  <c:v>29.519444444444446</c:v>
                </c:pt>
                <c:pt idx="1235">
                  <c:v>43.477777777777774</c:v>
                </c:pt>
                <c:pt idx="1236">
                  <c:v>49.658333333333331</c:v>
                </c:pt>
                <c:pt idx="1237">
                  <c:v>48.880555555555553</c:v>
                </c:pt>
                <c:pt idx="1238">
                  <c:v>48.75</c:v>
                </c:pt>
                <c:pt idx="1239">
                  <c:v>39.897222222222226</c:v>
                </c:pt>
                <c:pt idx="1240">
                  <c:v>48.80833333333333</c:v>
                </c:pt>
                <c:pt idx="1241">
                  <c:v>30.697222222222223</c:v>
                </c:pt>
                <c:pt idx="1242">
                  <c:v>46.452777777777776</c:v>
                </c:pt>
                <c:pt idx="1243">
                  <c:v>51.005555555555553</c:v>
                </c:pt>
                <c:pt idx="1244">
                  <c:v>47.919444444444444</c:v>
                </c:pt>
                <c:pt idx="1245">
                  <c:v>55.755555555555553</c:v>
                </c:pt>
                <c:pt idx="1246">
                  <c:v>25.527777777777779</c:v>
                </c:pt>
                <c:pt idx="1247">
                  <c:v>44.477777777777774</c:v>
                </c:pt>
                <c:pt idx="1248">
                  <c:v>49.74722222222222</c:v>
                </c:pt>
                <c:pt idx="1249">
                  <c:v>48.972222222222221</c:v>
                </c:pt>
                <c:pt idx="1250">
                  <c:v>50.544444444444444</c:v>
                </c:pt>
                <c:pt idx="1251">
                  <c:v>50.56666666666667</c:v>
                </c:pt>
                <c:pt idx="1252">
                  <c:v>46.9</c:v>
                </c:pt>
                <c:pt idx="1253">
                  <c:v>34.794444444444444</c:v>
                </c:pt>
                <c:pt idx="1254">
                  <c:v>46.636111111111113</c:v>
                </c:pt>
                <c:pt idx="1255">
                  <c:v>46.983333333333334</c:v>
                </c:pt>
                <c:pt idx="1256">
                  <c:v>21.586111111111112</c:v>
                </c:pt>
                <c:pt idx="1257">
                  <c:v>57.774999999999999</c:v>
                </c:pt>
                <c:pt idx="1258">
                  <c:v>51.972222222222221</c:v>
                </c:pt>
                <c:pt idx="1259">
                  <c:v>51.791666666666664</c:v>
                </c:pt>
                <c:pt idx="1260">
                  <c:v>48.755555555555553</c:v>
                </c:pt>
                <c:pt idx="1261">
                  <c:v>53.74722222222222</c:v>
                </c:pt>
                <c:pt idx="1262">
                  <c:v>23.791666666666668</c:v>
                </c:pt>
                <c:pt idx="1263">
                  <c:v>46.975000000000001</c:v>
                </c:pt>
                <c:pt idx="1264">
                  <c:v>49.952777777777776</c:v>
                </c:pt>
                <c:pt idx="1265">
                  <c:v>42.611111111111114</c:v>
                </c:pt>
                <c:pt idx="1266">
                  <c:v>49.658333333333331</c:v>
                </c:pt>
                <c:pt idx="1267">
                  <c:v>48.81111111111111</c:v>
                </c:pt>
                <c:pt idx="1268">
                  <c:v>53.827777777777776</c:v>
                </c:pt>
                <c:pt idx="1269">
                  <c:v>57.630555555555553</c:v>
                </c:pt>
                <c:pt idx="1270">
                  <c:v>47.847222222222221</c:v>
                </c:pt>
                <c:pt idx="1271">
                  <c:v>45.766666666666666</c:v>
                </c:pt>
                <c:pt idx="1272">
                  <c:v>43.891666666666666</c:v>
                </c:pt>
                <c:pt idx="1273">
                  <c:v>45.647222222222226</c:v>
                </c:pt>
                <c:pt idx="1274">
                  <c:v>45.572222222222223</c:v>
                </c:pt>
                <c:pt idx="1275">
                  <c:v>45.705555555555556</c:v>
                </c:pt>
                <c:pt idx="1276">
                  <c:v>49.908333333333331</c:v>
                </c:pt>
                <c:pt idx="1277">
                  <c:v>39.869444444444447</c:v>
                </c:pt>
                <c:pt idx="1278">
                  <c:v>39.43888888888889</c:v>
                </c:pt>
                <c:pt idx="1279">
                  <c:v>35.575000000000003</c:v>
                </c:pt>
                <c:pt idx="1280">
                  <c:v>40.505555555555553</c:v>
                </c:pt>
                <c:pt idx="1281">
                  <c:v>47.7</c:v>
                </c:pt>
                <c:pt idx="1282">
                  <c:v>34.713888888888889</c:v>
                </c:pt>
                <c:pt idx="1283">
                  <c:v>47.797222222222224</c:v>
                </c:pt>
                <c:pt idx="1284">
                  <c:v>47.838888888888889</c:v>
                </c:pt>
                <c:pt idx="1285">
                  <c:v>3.5111111111111111</c:v>
                </c:pt>
                <c:pt idx="1286">
                  <c:v>47.588888888888889</c:v>
                </c:pt>
                <c:pt idx="1287">
                  <c:v>41.447222222222223</c:v>
                </c:pt>
                <c:pt idx="1288">
                  <c:v>3.1277777777777778</c:v>
                </c:pt>
                <c:pt idx="1289">
                  <c:v>45.866666666666667</c:v>
                </c:pt>
                <c:pt idx="1290">
                  <c:v>43.819444444444443</c:v>
                </c:pt>
                <c:pt idx="1291">
                  <c:v>45.44166666666667</c:v>
                </c:pt>
                <c:pt idx="1292">
                  <c:v>45.963888888888889</c:v>
                </c:pt>
                <c:pt idx="1293">
                  <c:v>45.45</c:v>
                </c:pt>
                <c:pt idx="1294">
                  <c:v>29.577777777777779</c:v>
                </c:pt>
                <c:pt idx="1295">
                  <c:v>30.747222222222224</c:v>
                </c:pt>
                <c:pt idx="1296">
                  <c:v>50.45</c:v>
                </c:pt>
                <c:pt idx="1297">
                  <c:v>38.969444444444441</c:v>
                </c:pt>
                <c:pt idx="1298">
                  <c:v>56.988888888888887</c:v>
                </c:pt>
                <c:pt idx="1299">
                  <c:v>50.761111111111113</c:v>
                </c:pt>
                <c:pt idx="1300">
                  <c:v>50.74722222222222</c:v>
                </c:pt>
                <c:pt idx="1301">
                  <c:v>59.705555555555556</c:v>
                </c:pt>
                <c:pt idx="1302">
                  <c:v>47.694444444444443</c:v>
                </c:pt>
                <c:pt idx="1303">
                  <c:v>45.761111111111113</c:v>
                </c:pt>
                <c:pt idx="1304">
                  <c:v>43.991666666666667</c:v>
                </c:pt>
                <c:pt idx="1305">
                  <c:v>51.722222222222221</c:v>
                </c:pt>
                <c:pt idx="1306">
                  <c:v>51.761111111111113</c:v>
                </c:pt>
                <c:pt idx="1307">
                  <c:v>59.713888888888889</c:v>
                </c:pt>
                <c:pt idx="1308">
                  <c:v>46.988888888888887</c:v>
                </c:pt>
                <c:pt idx="1309">
                  <c:v>46.919444444444444</c:v>
                </c:pt>
                <c:pt idx="1310">
                  <c:v>46.883333333333333</c:v>
                </c:pt>
                <c:pt idx="1311">
                  <c:v>46.905555555555559</c:v>
                </c:pt>
                <c:pt idx="1312">
                  <c:v>29.961111111111112</c:v>
                </c:pt>
                <c:pt idx="1313">
                  <c:v>43.836111111111109</c:v>
                </c:pt>
                <c:pt idx="1314">
                  <c:v>44.95</c:v>
                </c:pt>
                <c:pt idx="1315">
                  <c:v>49.005555555555553</c:v>
                </c:pt>
                <c:pt idx="1316">
                  <c:v>48.461111111111109</c:v>
                </c:pt>
                <c:pt idx="1317">
                  <c:v>48.7</c:v>
                </c:pt>
                <c:pt idx="1318">
                  <c:v>22.527777777777779</c:v>
                </c:pt>
                <c:pt idx="1319">
                  <c:v>48.841666666666669</c:v>
                </c:pt>
                <c:pt idx="1320">
                  <c:v>58.758333333333333</c:v>
                </c:pt>
                <c:pt idx="1321">
                  <c:v>40.697222222222223</c:v>
                </c:pt>
                <c:pt idx="1322">
                  <c:v>46.766666666666666</c:v>
                </c:pt>
                <c:pt idx="1323">
                  <c:v>46.93888888888889</c:v>
                </c:pt>
                <c:pt idx="1324">
                  <c:v>46.763888888888886</c:v>
                </c:pt>
                <c:pt idx="1325">
                  <c:v>44.93888888888889</c:v>
                </c:pt>
                <c:pt idx="1326">
                  <c:v>44.62222222222222</c:v>
                </c:pt>
                <c:pt idx="1327">
                  <c:v>60.541666666666664</c:v>
                </c:pt>
                <c:pt idx="1328">
                  <c:v>25.630555555555556</c:v>
                </c:pt>
                <c:pt idx="1329">
                  <c:v>40</c:v>
                </c:pt>
                <c:pt idx="1330">
                  <c:v>59.591666666666669</c:v>
                </c:pt>
                <c:pt idx="1331">
                  <c:v>40.944444444444443</c:v>
                </c:pt>
                <c:pt idx="1332">
                  <c:v>32.963888888888889</c:v>
                </c:pt>
                <c:pt idx="1333">
                  <c:v>49.763888888888886</c:v>
                </c:pt>
                <c:pt idx="1334">
                  <c:v>49.772222222222226</c:v>
                </c:pt>
                <c:pt idx="1335">
                  <c:v>49.477777777777774</c:v>
                </c:pt>
                <c:pt idx="1336">
                  <c:v>44.769444444444446</c:v>
                </c:pt>
                <c:pt idx="1337">
                  <c:v>49.658333333333331</c:v>
                </c:pt>
                <c:pt idx="1338">
                  <c:v>55.994444444444447</c:v>
                </c:pt>
                <c:pt idx="1339">
                  <c:v>47.463888888888889</c:v>
                </c:pt>
                <c:pt idx="1340">
                  <c:v>28.655555555555555</c:v>
                </c:pt>
                <c:pt idx="1341">
                  <c:v>21.777777777777779</c:v>
                </c:pt>
                <c:pt idx="1342">
                  <c:v>29.586111111111112</c:v>
                </c:pt>
                <c:pt idx="1343">
                  <c:v>57.630555555555553</c:v>
                </c:pt>
                <c:pt idx="1344">
                  <c:v>47.480555555555554</c:v>
                </c:pt>
                <c:pt idx="1345">
                  <c:v>57.825000000000003</c:v>
                </c:pt>
                <c:pt idx="1346">
                  <c:v>47.944444444444443</c:v>
                </c:pt>
                <c:pt idx="1347">
                  <c:v>52.488888888888887</c:v>
                </c:pt>
                <c:pt idx="1348">
                  <c:v>40.447222222222223</c:v>
                </c:pt>
                <c:pt idx="1349">
                  <c:v>37.527777777777779</c:v>
                </c:pt>
                <c:pt idx="1350">
                  <c:v>19.488888888888887</c:v>
                </c:pt>
                <c:pt idx="1351">
                  <c:v>45.588888888888889</c:v>
                </c:pt>
                <c:pt idx="1352">
                  <c:v>46.466666666666669</c:v>
                </c:pt>
                <c:pt idx="1353">
                  <c:v>44.891666666666666</c:v>
                </c:pt>
                <c:pt idx="1354">
                  <c:v>33.597222222222221</c:v>
                </c:pt>
                <c:pt idx="1355">
                  <c:v>42.583333333333336</c:v>
                </c:pt>
                <c:pt idx="1356">
                  <c:v>27.722222222222221</c:v>
                </c:pt>
                <c:pt idx="1357">
                  <c:v>60.794444444444444</c:v>
                </c:pt>
                <c:pt idx="1358">
                  <c:v>39.799999999999997</c:v>
                </c:pt>
                <c:pt idx="1359">
                  <c:v>39.777777777777779</c:v>
                </c:pt>
                <c:pt idx="1360">
                  <c:v>50.541666666666664</c:v>
                </c:pt>
                <c:pt idx="1361">
                  <c:v>47.827777777777776</c:v>
                </c:pt>
                <c:pt idx="1362">
                  <c:v>52.969444444444441</c:v>
                </c:pt>
                <c:pt idx="1363">
                  <c:v>41.444444444444443</c:v>
                </c:pt>
                <c:pt idx="1364">
                  <c:v>56.913888888888891</c:v>
                </c:pt>
                <c:pt idx="1365">
                  <c:v>35.608333333333334</c:v>
                </c:pt>
                <c:pt idx="1366">
                  <c:v>45.883333333333333</c:v>
                </c:pt>
                <c:pt idx="1367">
                  <c:v>60.661111111111111</c:v>
                </c:pt>
                <c:pt idx="1368">
                  <c:v>28.558333333333334</c:v>
                </c:pt>
                <c:pt idx="1369">
                  <c:v>21.675000000000001</c:v>
                </c:pt>
                <c:pt idx="1370">
                  <c:v>33.655555555555559</c:v>
                </c:pt>
                <c:pt idx="1371">
                  <c:v>31.463888888888889</c:v>
                </c:pt>
                <c:pt idx="1372">
                  <c:v>48.580555555555556</c:v>
                </c:pt>
                <c:pt idx="1373">
                  <c:v>25.516666666666666</c:v>
                </c:pt>
                <c:pt idx="1374">
                  <c:v>23.452777777777779</c:v>
                </c:pt>
                <c:pt idx="1375">
                  <c:v>48.505555555555553</c:v>
                </c:pt>
                <c:pt idx="1376">
                  <c:v>25.463888888888889</c:v>
                </c:pt>
                <c:pt idx="1377">
                  <c:v>41.93888888888889</c:v>
                </c:pt>
                <c:pt idx="1378">
                  <c:v>46.488888888888887</c:v>
                </c:pt>
                <c:pt idx="1379">
                  <c:v>44.761111111111113</c:v>
                </c:pt>
                <c:pt idx="1380">
                  <c:v>57.888888888888886</c:v>
                </c:pt>
                <c:pt idx="1381">
                  <c:v>45.774999999999999</c:v>
                </c:pt>
                <c:pt idx="1382">
                  <c:v>44.511111111111113</c:v>
                </c:pt>
                <c:pt idx="1383">
                  <c:v>42.744444444444447</c:v>
                </c:pt>
                <c:pt idx="1384">
                  <c:v>44.016666666666666</c:v>
                </c:pt>
                <c:pt idx="1385">
                  <c:v>44.44166666666667</c:v>
                </c:pt>
                <c:pt idx="1386">
                  <c:v>35.905555555555559</c:v>
                </c:pt>
                <c:pt idx="1387">
                  <c:v>40.472222222222221</c:v>
                </c:pt>
                <c:pt idx="1388">
                  <c:v>41.469444444444441</c:v>
                </c:pt>
                <c:pt idx="1389">
                  <c:v>51.658333333333331</c:v>
                </c:pt>
                <c:pt idx="1390">
                  <c:v>27.736111111111111</c:v>
                </c:pt>
                <c:pt idx="1391">
                  <c:v>26.538888888888888</c:v>
                </c:pt>
                <c:pt idx="1392">
                  <c:v>46.663888888888891</c:v>
                </c:pt>
                <c:pt idx="1393">
                  <c:v>57.447222222222223</c:v>
                </c:pt>
                <c:pt idx="1394">
                  <c:v>24.68888888888889</c:v>
                </c:pt>
                <c:pt idx="1395">
                  <c:v>29.827777777777779</c:v>
                </c:pt>
                <c:pt idx="1396">
                  <c:v>42.644444444444446</c:v>
                </c:pt>
                <c:pt idx="1397">
                  <c:v>23.980555555555554</c:v>
                </c:pt>
                <c:pt idx="1398">
                  <c:v>42.87222222222222</c:v>
                </c:pt>
                <c:pt idx="1399">
                  <c:v>42.966666666666669</c:v>
                </c:pt>
                <c:pt idx="1400">
                  <c:v>21.486111111111111</c:v>
                </c:pt>
                <c:pt idx="1401">
                  <c:v>44.788888888888891</c:v>
                </c:pt>
                <c:pt idx="1402">
                  <c:v>44.524999999999999</c:v>
                </c:pt>
                <c:pt idx="1403">
                  <c:v>44.588888888888889</c:v>
                </c:pt>
                <c:pt idx="1404">
                  <c:v>44.527777777777779</c:v>
                </c:pt>
                <c:pt idx="1405">
                  <c:v>26.725000000000001</c:v>
                </c:pt>
                <c:pt idx="1406">
                  <c:v>54.930555555555557</c:v>
                </c:pt>
                <c:pt idx="1407">
                  <c:v>25.68888888888889</c:v>
                </c:pt>
                <c:pt idx="1408">
                  <c:v>55.891666666666666</c:v>
                </c:pt>
                <c:pt idx="1409">
                  <c:v>28.816666666666666</c:v>
                </c:pt>
                <c:pt idx="1410">
                  <c:v>34.480555555555554</c:v>
                </c:pt>
                <c:pt idx="1411">
                  <c:v>38.794444444444444</c:v>
                </c:pt>
                <c:pt idx="1412">
                  <c:v>44.483333333333334</c:v>
                </c:pt>
                <c:pt idx="1413">
                  <c:v>46.661111111111111</c:v>
                </c:pt>
                <c:pt idx="1414">
                  <c:v>44.638888888888886</c:v>
                </c:pt>
                <c:pt idx="1415">
                  <c:v>39.911111111111111</c:v>
                </c:pt>
                <c:pt idx="1416">
                  <c:v>25.611111111111111</c:v>
                </c:pt>
                <c:pt idx="1417">
                  <c:v>34.480555555555554</c:v>
                </c:pt>
                <c:pt idx="1418">
                  <c:v>26.983333333333334</c:v>
                </c:pt>
                <c:pt idx="1419">
                  <c:v>55.844444444444441</c:v>
                </c:pt>
                <c:pt idx="1420">
                  <c:v>22.019444444444446</c:v>
                </c:pt>
                <c:pt idx="1421">
                  <c:v>45.68888888888889</c:v>
                </c:pt>
                <c:pt idx="1422">
                  <c:v>45.702777777777776</c:v>
                </c:pt>
                <c:pt idx="1423">
                  <c:v>42.919444444444444</c:v>
                </c:pt>
                <c:pt idx="1424">
                  <c:v>43.769444444444446</c:v>
                </c:pt>
                <c:pt idx="1425">
                  <c:v>45.786111111111111</c:v>
                </c:pt>
                <c:pt idx="1426">
                  <c:v>44.516666666666666</c:v>
                </c:pt>
                <c:pt idx="1427">
                  <c:v>44.572222222222223</c:v>
                </c:pt>
                <c:pt idx="1428">
                  <c:v>39.719444444444441</c:v>
                </c:pt>
                <c:pt idx="1429">
                  <c:v>57.508333333333333</c:v>
                </c:pt>
                <c:pt idx="1430">
                  <c:v>29.877777777777776</c:v>
                </c:pt>
                <c:pt idx="1431">
                  <c:v>41.538888888888891</c:v>
                </c:pt>
                <c:pt idx="1432">
                  <c:v>57.49722222222222</c:v>
                </c:pt>
                <c:pt idx="1433">
                  <c:v>41.894444444444446</c:v>
                </c:pt>
                <c:pt idx="1434">
                  <c:v>39.963888888888889</c:v>
                </c:pt>
                <c:pt idx="1435">
                  <c:v>29.675000000000001</c:v>
                </c:pt>
                <c:pt idx="1436">
                  <c:v>45.519444444444446</c:v>
                </c:pt>
                <c:pt idx="1437">
                  <c:v>43.95</c:v>
                </c:pt>
                <c:pt idx="1438">
                  <c:v>45.472222222222221</c:v>
                </c:pt>
                <c:pt idx="1439">
                  <c:v>36.980555555555554</c:v>
                </c:pt>
                <c:pt idx="1440">
                  <c:v>43.719444444444441</c:v>
                </c:pt>
                <c:pt idx="1441">
                  <c:v>38.869444444444447</c:v>
                </c:pt>
                <c:pt idx="1442">
                  <c:v>43.969444444444441</c:v>
                </c:pt>
                <c:pt idx="1443">
                  <c:v>18.56388888888889</c:v>
                </c:pt>
                <c:pt idx="1444">
                  <c:v>57.908333333333331</c:v>
                </c:pt>
                <c:pt idx="1445">
                  <c:v>50.825000000000003</c:v>
                </c:pt>
                <c:pt idx="1446">
                  <c:v>57.952777777777776</c:v>
                </c:pt>
                <c:pt idx="1447">
                  <c:v>58.005555555555553</c:v>
                </c:pt>
                <c:pt idx="1448">
                  <c:v>56.45</c:v>
                </c:pt>
                <c:pt idx="1449">
                  <c:v>37.6</c:v>
                </c:pt>
                <c:pt idx="1450">
                  <c:v>46.472222222222221</c:v>
                </c:pt>
                <c:pt idx="1451">
                  <c:v>41.844444444444441</c:v>
                </c:pt>
                <c:pt idx="1452">
                  <c:v>49.619444444444447</c:v>
                </c:pt>
                <c:pt idx="1453">
                  <c:v>41.986111111111114</c:v>
                </c:pt>
                <c:pt idx="1454">
                  <c:v>41.81666666666667</c:v>
                </c:pt>
                <c:pt idx="1455">
                  <c:v>40.87222222222222</c:v>
                </c:pt>
                <c:pt idx="1456">
                  <c:v>36.766666666666666</c:v>
                </c:pt>
                <c:pt idx="1457">
                  <c:v>36.902777777777779</c:v>
                </c:pt>
                <c:pt idx="1458">
                  <c:v>45.730555555555554</c:v>
                </c:pt>
                <c:pt idx="1459">
                  <c:v>31.944444444444443</c:v>
                </c:pt>
                <c:pt idx="1460">
                  <c:v>39.547222222222224</c:v>
                </c:pt>
                <c:pt idx="1461">
                  <c:v>39.825000000000003</c:v>
                </c:pt>
                <c:pt idx="1462">
                  <c:v>40.733333333333334</c:v>
                </c:pt>
                <c:pt idx="1463">
                  <c:v>54.783333333333331</c:v>
                </c:pt>
                <c:pt idx="1464">
                  <c:v>47.886111111111113</c:v>
                </c:pt>
                <c:pt idx="1465">
                  <c:v>40.81111111111111</c:v>
                </c:pt>
                <c:pt idx="1466">
                  <c:v>42.68888888888889</c:v>
                </c:pt>
                <c:pt idx="1467">
                  <c:v>42.669444444444444</c:v>
                </c:pt>
                <c:pt idx="1468">
                  <c:v>42.961111111111109</c:v>
                </c:pt>
                <c:pt idx="1469">
                  <c:v>41.891666666666666</c:v>
                </c:pt>
                <c:pt idx="1470">
                  <c:v>44.755555555555553</c:v>
                </c:pt>
                <c:pt idx="1471">
                  <c:v>38.94166666666667</c:v>
                </c:pt>
                <c:pt idx="1472">
                  <c:v>44.855555555555554</c:v>
                </c:pt>
                <c:pt idx="1473">
                  <c:v>46.955555555555556</c:v>
                </c:pt>
                <c:pt idx="1474">
                  <c:v>38.547222222222224</c:v>
                </c:pt>
                <c:pt idx="1475">
                  <c:v>23.833333333333332</c:v>
                </c:pt>
                <c:pt idx="1476">
                  <c:v>38.919444444444444</c:v>
                </c:pt>
                <c:pt idx="1477">
                  <c:v>29.852777777777778</c:v>
                </c:pt>
                <c:pt idx="1478">
                  <c:v>54.94166666666667</c:v>
                </c:pt>
                <c:pt idx="1479">
                  <c:v>35.825000000000003</c:v>
                </c:pt>
                <c:pt idx="1480">
                  <c:v>30.972222222222221</c:v>
                </c:pt>
                <c:pt idx="1481">
                  <c:v>40.672222222222224</c:v>
                </c:pt>
                <c:pt idx="1482">
                  <c:v>44.955555555555556</c:v>
                </c:pt>
                <c:pt idx="1483">
                  <c:v>42.944444444444443</c:v>
                </c:pt>
                <c:pt idx="1484">
                  <c:v>42.880555555555553</c:v>
                </c:pt>
                <c:pt idx="1485">
                  <c:v>42.62777777777778</c:v>
                </c:pt>
                <c:pt idx="1486">
                  <c:v>42.866666666666667</c:v>
                </c:pt>
                <c:pt idx="1487">
                  <c:v>27.608333333333334</c:v>
                </c:pt>
                <c:pt idx="1488">
                  <c:v>45.016666666666666</c:v>
                </c:pt>
                <c:pt idx="1489">
                  <c:v>53.922222222222224</c:v>
                </c:pt>
                <c:pt idx="1490">
                  <c:v>40.769444444444446</c:v>
                </c:pt>
                <c:pt idx="1491">
                  <c:v>40.638888888888886</c:v>
                </c:pt>
                <c:pt idx="1492">
                  <c:v>37.494444444444447</c:v>
                </c:pt>
                <c:pt idx="1493">
                  <c:v>48.013888888888886</c:v>
                </c:pt>
                <c:pt idx="1494">
                  <c:v>42.805555555555557</c:v>
                </c:pt>
                <c:pt idx="1495">
                  <c:v>44.480555555555554</c:v>
                </c:pt>
                <c:pt idx="1496">
                  <c:v>42.674999999999997</c:v>
                </c:pt>
                <c:pt idx="1497">
                  <c:v>42.772222222222226</c:v>
                </c:pt>
                <c:pt idx="1498">
                  <c:v>44.524999999999999</c:v>
                </c:pt>
                <c:pt idx="1499">
                  <c:v>38.758333333333333</c:v>
                </c:pt>
                <c:pt idx="1500">
                  <c:v>33.463888888888889</c:v>
                </c:pt>
                <c:pt idx="1501">
                  <c:v>37.744444444444447</c:v>
                </c:pt>
                <c:pt idx="1502">
                  <c:v>18.455555555555556</c:v>
                </c:pt>
                <c:pt idx="1503">
                  <c:v>41.958333333333336</c:v>
                </c:pt>
                <c:pt idx="1504">
                  <c:v>53.625</c:v>
                </c:pt>
                <c:pt idx="1505">
                  <c:v>44.841666666666669</c:v>
                </c:pt>
                <c:pt idx="1506">
                  <c:v>41.969444444444441</c:v>
                </c:pt>
                <c:pt idx="1507">
                  <c:v>43.594444444444441</c:v>
                </c:pt>
                <c:pt idx="1508">
                  <c:v>45.980555555555554</c:v>
                </c:pt>
                <c:pt idx="1509">
                  <c:v>22.522222222222222</c:v>
                </c:pt>
                <c:pt idx="1510">
                  <c:v>43.897222222222226</c:v>
                </c:pt>
                <c:pt idx="1511">
                  <c:v>28.916666666666668</c:v>
                </c:pt>
                <c:pt idx="1512">
                  <c:v>47.80833333333333</c:v>
                </c:pt>
                <c:pt idx="1513">
                  <c:v>31.941666666666666</c:v>
                </c:pt>
                <c:pt idx="1514">
                  <c:v>37.455555555555556</c:v>
                </c:pt>
                <c:pt idx="1515">
                  <c:v>42.541666666666664</c:v>
                </c:pt>
                <c:pt idx="1516">
                  <c:v>41.666666666666664</c:v>
                </c:pt>
                <c:pt idx="1517">
                  <c:v>41.763888888888886</c:v>
                </c:pt>
                <c:pt idx="1518">
                  <c:v>41.713888888888889</c:v>
                </c:pt>
                <c:pt idx="1519">
                  <c:v>34.661111111111111</c:v>
                </c:pt>
                <c:pt idx="1520">
                  <c:v>56.49722222222222</c:v>
                </c:pt>
                <c:pt idx="1521">
                  <c:v>52.975000000000001</c:v>
                </c:pt>
                <c:pt idx="1522">
                  <c:v>37.008333333333333</c:v>
                </c:pt>
                <c:pt idx="1523">
                  <c:v>36.836111111111109</c:v>
                </c:pt>
                <c:pt idx="1524">
                  <c:v>54.888888888888886</c:v>
                </c:pt>
                <c:pt idx="1525">
                  <c:v>44.630555555555553</c:v>
                </c:pt>
                <c:pt idx="1526">
                  <c:v>28.986111111111111</c:v>
                </c:pt>
                <c:pt idx="1527">
                  <c:v>39.988888888888887</c:v>
                </c:pt>
                <c:pt idx="1528">
                  <c:v>51.488888888888887</c:v>
                </c:pt>
                <c:pt idx="1529">
                  <c:v>54.902777777777779</c:v>
                </c:pt>
                <c:pt idx="1530">
                  <c:v>37.913888888888891</c:v>
                </c:pt>
                <c:pt idx="1531">
                  <c:v>33.633333333333333</c:v>
                </c:pt>
                <c:pt idx="1532">
                  <c:v>41.725000000000001</c:v>
                </c:pt>
                <c:pt idx="1533">
                  <c:v>40.697222222222223</c:v>
                </c:pt>
                <c:pt idx="1534">
                  <c:v>33.552777777777777</c:v>
                </c:pt>
                <c:pt idx="1535">
                  <c:v>38.93611111111111</c:v>
                </c:pt>
                <c:pt idx="1536">
                  <c:v>52.583333333333336</c:v>
                </c:pt>
                <c:pt idx="1537">
                  <c:v>38.5</c:v>
                </c:pt>
                <c:pt idx="1538">
                  <c:v>33.005555555555553</c:v>
                </c:pt>
                <c:pt idx="1539">
                  <c:v>19.761111111111113</c:v>
                </c:pt>
                <c:pt idx="1540">
                  <c:v>49.774999999999999</c:v>
                </c:pt>
                <c:pt idx="1541">
                  <c:v>40.777777777777779</c:v>
                </c:pt>
                <c:pt idx="1542">
                  <c:v>40.586111111111109</c:v>
                </c:pt>
                <c:pt idx="1543">
                  <c:v>40.44166666666667</c:v>
                </c:pt>
                <c:pt idx="1544">
                  <c:v>40.544444444444444</c:v>
                </c:pt>
                <c:pt idx="1545">
                  <c:v>38.674999999999997</c:v>
                </c:pt>
                <c:pt idx="1546">
                  <c:v>41.883333333333333</c:v>
                </c:pt>
                <c:pt idx="1547">
                  <c:v>38.716666666666669</c:v>
                </c:pt>
                <c:pt idx="1548">
                  <c:v>54.491666666666667</c:v>
                </c:pt>
                <c:pt idx="1549">
                  <c:v>33.838888888888889</c:v>
                </c:pt>
                <c:pt idx="1550">
                  <c:v>36.472222222222221</c:v>
                </c:pt>
                <c:pt idx="1551">
                  <c:v>53.513888888888886</c:v>
                </c:pt>
                <c:pt idx="1552">
                  <c:v>40.68333333333333</c:v>
                </c:pt>
                <c:pt idx="1553">
                  <c:v>40.822222222222223</c:v>
                </c:pt>
                <c:pt idx="1554">
                  <c:v>46.625</c:v>
                </c:pt>
                <c:pt idx="1555">
                  <c:v>28.919444444444444</c:v>
                </c:pt>
                <c:pt idx="1556">
                  <c:v>40.777777777777779</c:v>
                </c:pt>
                <c:pt idx="1557">
                  <c:v>40.663888888888891</c:v>
                </c:pt>
                <c:pt idx="1558">
                  <c:v>52.519444444444446</c:v>
                </c:pt>
                <c:pt idx="1559">
                  <c:v>43</c:v>
                </c:pt>
                <c:pt idx="1560">
                  <c:v>41.863888888888887</c:v>
                </c:pt>
                <c:pt idx="1561">
                  <c:v>38.602777777777774</c:v>
                </c:pt>
                <c:pt idx="1562">
                  <c:v>38.783333333333331</c:v>
                </c:pt>
                <c:pt idx="1563">
                  <c:v>37.87777777777778</c:v>
                </c:pt>
                <c:pt idx="1564">
                  <c:v>47.841666666666669</c:v>
                </c:pt>
                <c:pt idx="1565">
                  <c:v>46.43888888888889</c:v>
                </c:pt>
                <c:pt idx="1566">
                  <c:v>35.761111111111113</c:v>
                </c:pt>
                <c:pt idx="1567">
                  <c:v>51.794444444444444</c:v>
                </c:pt>
                <c:pt idx="1568">
                  <c:v>52.8</c:v>
                </c:pt>
                <c:pt idx="1569">
                  <c:v>37.494444444444447</c:v>
                </c:pt>
                <c:pt idx="1570">
                  <c:v>35.74722222222222</c:v>
                </c:pt>
                <c:pt idx="1571">
                  <c:v>40.611111111111114</c:v>
                </c:pt>
                <c:pt idx="1572">
                  <c:v>25.81111111111111</c:v>
                </c:pt>
                <c:pt idx="1573">
                  <c:v>40.838888888888889</c:v>
                </c:pt>
                <c:pt idx="1574">
                  <c:v>46.555555555555557</c:v>
                </c:pt>
                <c:pt idx="1575">
                  <c:v>38.819444444444443</c:v>
                </c:pt>
                <c:pt idx="1576">
                  <c:v>52.580555555555556</c:v>
                </c:pt>
                <c:pt idx="1577">
                  <c:v>26.919444444444444</c:v>
                </c:pt>
                <c:pt idx="1578">
                  <c:v>33.955555555555556</c:v>
                </c:pt>
                <c:pt idx="1579">
                  <c:v>42.605555555555554</c:v>
                </c:pt>
                <c:pt idx="1580">
                  <c:v>39.802777777777777</c:v>
                </c:pt>
                <c:pt idx="1581">
                  <c:v>39.630555555555553</c:v>
                </c:pt>
                <c:pt idx="1582">
                  <c:v>36.702777777777776</c:v>
                </c:pt>
                <c:pt idx="1583">
                  <c:v>32.819444444444443</c:v>
                </c:pt>
                <c:pt idx="1584">
                  <c:v>37.480555555555554</c:v>
                </c:pt>
                <c:pt idx="1585">
                  <c:v>37.552777777777777</c:v>
                </c:pt>
                <c:pt idx="1586">
                  <c:v>18.863888888888887</c:v>
                </c:pt>
                <c:pt idx="1587">
                  <c:v>53.761111111111113</c:v>
                </c:pt>
                <c:pt idx="1588">
                  <c:v>48.725000000000001</c:v>
                </c:pt>
                <c:pt idx="1589">
                  <c:v>26.927777777777777</c:v>
                </c:pt>
                <c:pt idx="1590">
                  <c:v>41.783333333333331</c:v>
                </c:pt>
                <c:pt idx="1591">
                  <c:v>41.538888888888891</c:v>
                </c:pt>
                <c:pt idx="1592">
                  <c:v>29.644444444444446</c:v>
                </c:pt>
                <c:pt idx="1593">
                  <c:v>41.93888888888889</c:v>
                </c:pt>
                <c:pt idx="1594">
                  <c:v>38.702777777777776</c:v>
                </c:pt>
                <c:pt idx="1595">
                  <c:v>27.641666666666666</c:v>
                </c:pt>
                <c:pt idx="1596">
                  <c:v>52.658333333333331</c:v>
                </c:pt>
                <c:pt idx="1597">
                  <c:v>50.75</c:v>
                </c:pt>
                <c:pt idx="1598">
                  <c:v>50.575000000000003</c:v>
                </c:pt>
                <c:pt idx="1599">
                  <c:v>43.661111111111111</c:v>
                </c:pt>
                <c:pt idx="1600">
                  <c:v>39.825000000000003</c:v>
                </c:pt>
                <c:pt idx="1601">
                  <c:v>44.719444444444441</c:v>
                </c:pt>
                <c:pt idx="1602">
                  <c:v>50.94166666666667</c:v>
                </c:pt>
                <c:pt idx="1603">
                  <c:v>30.822222222222223</c:v>
                </c:pt>
                <c:pt idx="1604">
                  <c:v>23.744444444444444</c:v>
                </c:pt>
                <c:pt idx="1605">
                  <c:v>37.711111111111109</c:v>
                </c:pt>
                <c:pt idx="1606">
                  <c:v>37.87777777777778</c:v>
                </c:pt>
                <c:pt idx="1607">
                  <c:v>34.625</c:v>
                </c:pt>
                <c:pt idx="1608">
                  <c:v>41.68611111111111</c:v>
                </c:pt>
                <c:pt idx="1609">
                  <c:v>41.544444444444444</c:v>
                </c:pt>
                <c:pt idx="1610">
                  <c:v>34.602777777777774</c:v>
                </c:pt>
                <c:pt idx="1611">
                  <c:v>52.674999999999997</c:v>
                </c:pt>
                <c:pt idx="1612">
                  <c:v>37.830555555555556</c:v>
                </c:pt>
                <c:pt idx="1613">
                  <c:v>38.672222222222224</c:v>
                </c:pt>
                <c:pt idx="1614">
                  <c:v>37.647222222222226</c:v>
                </c:pt>
                <c:pt idx="1615">
                  <c:v>49.588888888888889</c:v>
                </c:pt>
                <c:pt idx="1616">
                  <c:v>52.65</c:v>
                </c:pt>
                <c:pt idx="1617">
                  <c:v>46.488888888888887</c:v>
                </c:pt>
                <c:pt idx="1618">
                  <c:v>44.758333333333333</c:v>
                </c:pt>
                <c:pt idx="1619">
                  <c:v>53.580555555555556</c:v>
                </c:pt>
                <c:pt idx="1620">
                  <c:v>32.805555555555557</c:v>
                </c:pt>
                <c:pt idx="1621">
                  <c:v>39.56111111111111</c:v>
                </c:pt>
                <c:pt idx="1622">
                  <c:v>39.825000000000003</c:v>
                </c:pt>
                <c:pt idx="1623">
                  <c:v>31.869444444444444</c:v>
                </c:pt>
                <c:pt idx="1624">
                  <c:v>37.880555555555553</c:v>
                </c:pt>
                <c:pt idx="1625">
                  <c:v>27.747222222222224</c:v>
                </c:pt>
                <c:pt idx="1626">
                  <c:v>52.99722222222222</c:v>
                </c:pt>
                <c:pt idx="1627">
                  <c:v>38.869444444444447</c:v>
                </c:pt>
                <c:pt idx="1628">
                  <c:v>38.65</c:v>
                </c:pt>
                <c:pt idx="1629">
                  <c:v>43.833333333333336</c:v>
                </c:pt>
                <c:pt idx="1630">
                  <c:v>38.713888888888889</c:v>
                </c:pt>
                <c:pt idx="1631">
                  <c:v>28.583333333333332</c:v>
                </c:pt>
                <c:pt idx="1632">
                  <c:v>26.861111111111111</c:v>
                </c:pt>
                <c:pt idx="1633">
                  <c:v>33.81111111111111</c:v>
                </c:pt>
                <c:pt idx="1634">
                  <c:v>42.833333333333336</c:v>
                </c:pt>
                <c:pt idx="1635">
                  <c:v>48.80833333333333</c:v>
                </c:pt>
                <c:pt idx="1636">
                  <c:v>34.994444444444447</c:v>
                </c:pt>
                <c:pt idx="1637">
                  <c:v>48.658333333333331</c:v>
                </c:pt>
                <c:pt idx="1638">
                  <c:v>42.661111111111111</c:v>
                </c:pt>
                <c:pt idx="1639">
                  <c:v>52.952777777777776</c:v>
                </c:pt>
                <c:pt idx="1640">
                  <c:v>38.575000000000003</c:v>
                </c:pt>
                <c:pt idx="1641">
                  <c:v>38.719444444444441</c:v>
                </c:pt>
                <c:pt idx="1642">
                  <c:v>33.87777777777778</c:v>
                </c:pt>
                <c:pt idx="1643">
                  <c:v>42.880555555555553</c:v>
                </c:pt>
                <c:pt idx="1644">
                  <c:v>42.841666666666669</c:v>
                </c:pt>
                <c:pt idx="1645">
                  <c:v>18.897222222222222</c:v>
                </c:pt>
                <c:pt idx="1646">
                  <c:v>19.819444444444443</c:v>
                </c:pt>
                <c:pt idx="1647">
                  <c:v>35.9</c:v>
                </c:pt>
                <c:pt idx="1648">
                  <c:v>28.855555555555554</c:v>
                </c:pt>
                <c:pt idx="1649">
                  <c:v>29.819444444444443</c:v>
                </c:pt>
                <c:pt idx="1650">
                  <c:v>35.858333333333334</c:v>
                </c:pt>
                <c:pt idx="1651">
                  <c:v>40.463888888888889</c:v>
                </c:pt>
                <c:pt idx="1652">
                  <c:v>40.916666666666664</c:v>
                </c:pt>
                <c:pt idx="1653">
                  <c:v>29.636111111111113</c:v>
                </c:pt>
                <c:pt idx="1654">
                  <c:v>38.544444444444444</c:v>
                </c:pt>
                <c:pt idx="1655">
                  <c:v>37.972222222222221</c:v>
                </c:pt>
                <c:pt idx="1656">
                  <c:v>35.68888888888889</c:v>
                </c:pt>
                <c:pt idx="1657">
                  <c:v>27.8</c:v>
                </c:pt>
                <c:pt idx="1658">
                  <c:v>35.863888888888887</c:v>
                </c:pt>
                <c:pt idx="1659">
                  <c:v>51.697222222222223</c:v>
                </c:pt>
                <c:pt idx="1660">
                  <c:v>20.877777777777776</c:v>
                </c:pt>
                <c:pt idx="1661">
                  <c:v>50.6</c:v>
                </c:pt>
                <c:pt idx="1662">
                  <c:v>42.722222222222221</c:v>
                </c:pt>
                <c:pt idx="1663">
                  <c:v>18.602777777777778</c:v>
                </c:pt>
                <c:pt idx="1664">
                  <c:v>39.772222222222226</c:v>
                </c:pt>
                <c:pt idx="1665">
                  <c:v>29.994444444444444</c:v>
                </c:pt>
                <c:pt idx="1666">
                  <c:v>50.797222222222224</c:v>
                </c:pt>
                <c:pt idx="1667">
                  <c:v>35.636111111111113</c:v>
                </c:pt>
                <c:pt idx="1668">
                  <c:v>51.472222222222221</c:v>
                </c:pt>
                <c:pt idx="1669">
                  <c:v>41.772222222222226</c:v>
                </c:pt>
                <c:pt idx="1670">
                  <c:v>29.597222222222221</c:v>
                </c:pt>
                <c:pt idx="1671">
                  <c:v>41.980555555555554</c:v>
                </c:pt>
                <c:pt idx="1672">
                  <c:v>48.922222222222224</c:v>
                </c:pt>
                <c:pt idx="1673">
                  <c:v>30.597222222222221</c:v>
                </c:pt>
                <c:pt idx="1674">
                  <c:v>50.611111111111114</c:v>
                </c:pt>
                <c:pt idx="1675">
                  <c:v>38.822222222222223</c:v>
                </c:pt>
                <c:pt idx="1676">
                  <c:v>39.763888888888886</c:v>
                </c:pt>
                <c:pt idx="1677">
                  <c:v>44.697222222222223</c:v>
                </c:pt>
                <c:pt idx="1678">
                  <c:v>40</c:v>
                </c:pt>
                <c:pt idx="1679">
                  <c:v>35.49722222222222</c:v>
                </c:pt>
                <c:pt idx="1680">
                  <c:v>28.56388888888889</c:v>
                </c:pt>
                <c:pt idx="1681">
                  <c:v>44.741666666666667</c:v>
                </c:pt>
                <c:pt idx="1682">
                  <c:v>34.555555555555557</c:v>
                </c:pt>
                <c:pt idx="1683">
                  <c:v>39.680555555555557</c:v>
                </c:pt>
                <c:pt idx="1684">
                  <c:v>36.547222222222224</c:v>
                </c:pt>
                <c:pt idx="1685">
                  <c:v>37.758333333333333</c:v>
                </c:pt>
                <c:pt idx="1686">
                  <c:v>48.722222222222221</c:v>
                </c:pt>
                <c:pt idx="1687">
                  <c:v>23.711111111111112</c:v>
                </c:pt>
                <c:pt idx="1688">
                  <c:v>42.50277777777778</c:v>
                </c:pt>
                <c:pt idx="1689">
                  <c:v>41.586111111111109</c:v>
                </c:pt>
                <c:pt idx="1690">
                  <c:v>34.858333333333334</c:v>
                </c:pt>
                <c:pt idx="1691">
                  <c:v>38.80833333333333</c:v>
                </c:pt>
                <c:pt idx="1692">
                  <c:v>38.783333333333331</c:v>
                </c:pt>
                <c:pt idx="1693">
                  <c:v>36.68888888888889</c:v>
                </c:pt>
                <c:pt idx="1694">
                  <c:v>36.905555555555559</c:v>
                </c:pt>
                <c:pt idx="1695">
                  <c:v>36.516666666666666</c:v>
                </c:pt>
                <c:pt idx="1696">
                  <c:v>49.62222222222222</c:v>
                </c:pt>
                <c:pt idx="1697">
                  <c:v>36.452777777777776</c:v>
                </c:pt>
                <c:pt idx="1698">
                  <c:v>40.786111111111111</c:v>
                </c:pt>
                <c:pt idx="1699">
                  <c:v>45</c:v>
                </c:pt>
                <c:pt idx="1700">
                  <c:v>30.725000000000001</c:v>
                </c:pt>
                <c:pt idx="1701">
                  <c:v>31.922222222222221</c:v>
                </c:pt>
                <c:pt idx="1702">
                  <c:v>40.697222222222223</c:v>
                </c:pt>
                <c:pt idx="1703">
                  <c:v>47.697222222222223</c:v>
                </c:pt>
                <c:pt idx="1704">
                  <c:v>37.458333333333336</c:v>
                </c:pt>
                <c:pt idx="1705">
                  <c:v>38.852777777777774</c:v>
                </c:pt>
                <c:pt idx="1706">
                  <c:v>38.763888888888886</c:v>
                </c:pt>
                <c:pt idx="1707">
                  <c:v>33.588888888888889</c:v>
                </c:pt>
                <c:pt idx="1708">
                  <c:v>34.833333333333336</c:v>
                </c:pt>
                <c:pt idx="1709">
                  <c:v>39.019444444444446</c:v>
                </c:pt>
                <c:pt idx="1710">
                  <c:v>36.87777777777778</c:v>
                </c:pt>
                <c:pt idx="1711">
                  <c:v>33.555555555555557</c:v>
                </c:pt>
                <c:pt idx="1712">
                  <c:v>37.019444444444446</c:v>
                </c:pt>
                <c:pt idx="1713">
                  <c:v>28.502777777777776</c:v>
                </c:pt>
                <c:pt idx="1714">
                  <c:v>33.586111111111109</c:v>
                </c:pt>
                <c:pt idx="1715">
                  <c:v>50.480555555555554</c:v>
                </c:pt>
                <c:pt idx="1716">
                  <c:v>31.777777777777779</c:v>
                </c:pt>
                <c:pt idx="1717">
                  <c:v>30.972222222222221</c:v>
                </c:pt>
                <c:pt idx="1718">
                  <c:v>48.766666666666666</c:v>
                </c:pt>
                <c:pt idx="1719">
                  <c:v>28.569444444444443</c:v>
                </c:pt>
                <c:pt idx="1720">
                  <c:v>22.747222222222224</c:v>
                </c:pt>
                <c:pt idx="1721">
                  <c:v>18.794444444444444</c:v>
                </c:pt>
                <c:pt idx="1722">
                  <c:v>48.572222222222223</c:v>
                </c:pt>
                <c:pt idx="1723">
                  <c:v>35.769444444444446</c:v>
                </c:pt>
                <c:pt idx="1724">
                  <c:v>36.633333333333333</c:v>
                </c:pt>
                <c:pt idx="1725">
                  <c:v>36.716666666666669</c:v>
                </c:pt>
                <c:pt idx="1726">
                  <c:v>36.619444444444447</c:v>
                </c:pt>
                <c:pt idx="1727">
                  <c:v>33.886111111111113</c:v>
                </c:pt>
                <c:pt idx="1728">
                  <c:v>33.536111111111111</c:v>
                </c:pt>
                <c:pt idx="1729">
                  <c:v>32.922222222222224</c:v>
                </c:pt>
                <c:pt idx="1730">
                  <c:v>35.74722222222222</c:v>
                </c:pt>
                <c:pt idx="1731">
                  <c:v>35.924999999999997</c:v>
                </c:pt>
                <c:pt idx="1732">
                  <c:v>35.450000000000003</c:v>
                </c:pt>
                <c:pt idx="1733">
                  <c:v>35.94166666666667</c:v>
                </c:pt>
                <c:pt idx="1734">
                  <c:v>28.005555555555556</c:v>
                </c:pt>
                <c:pt idx="1735">
                  <c:v>23.519444444444446</c:v>
                </c:pt>
                <c:pt idx="1736">
                  <c:v>29.975000000000001</c:v>
                </c:pt>
                <c:pt idx="1737">
                  <c:v>39.62222222222222</c:v>
                </c:pt>
                <c:pt idx="1738">
                  <c:v>19.005555555555556</c:v>
                </c:pt>
                <c:pt idx="1739">
                  <c:v>43.738888888888887</c:v>
                </c:pt>
                <c:pt idx="1740">
                  <c:v>38.644444444444446</c:v>
                </c:pt>
                <c:pt idx="1741">
                  <c:v>31.774999999999999</c:v>
                </c:pt>
                <c:pt idx="1742">
                  <c:v>32.663888888888891</c:v>
                </c:pt>
                <c:pt idx="1743">
                  <c:v>32.794444444444444</c:v>
                </c:pt>
                <c:pt idx="1744">
                  <c:v>38.794444444444444</c:v>
                </c:pt>
                <c:pt idx="1745">
                  <c:v>29.494444444444444</c:v>
                </c:pt>
                <c:pt idx="1746">
                  <c:v>34.730555555555554</c:v>
                </c:pt>
                <c:pt idx="1747">
                  <c:v>35.736111111111114</c:v>
                </c:pt>
                <c:pt idx="1748">
                  <c:v>34.602777777777774</c:v>
                </c:pt>
                <c:pt idx="1749">
                  <c:v>35.555555555555557</c:v>
                </c:pt>
                <c:pt idx="1750">
                  <c:v>23.969444444444445</c:v>
                </c:pt>
                <c:pt idx="1751">
                  <c:v>25.9</c:v>
                </c:pt>
                <c:pt idx="1752">
                  <c:v>44.544444444444444</c:v>
                </c:pt>
                <c:pt idx="1753">
                  <c:v>29.991666666666667</c:v>
                </c:pt>
                <c:pt idx="1754">
                  <c:v>42.75277777777778</c:v>
                </c:pt>
                <c:pt idx="1755">
                  <c:v>25.858333333333334</c:v>
                </c:pt>
                <c:pt idx="1756">
                  <c:v>21.644444444444446</c:v>
                </c:pt>
                <c:pt idx="1757">
                  <c:v>25.511111111111113</c:v>
                </c:pt>
                <c:pt idx="1758">
                  <c:v>36.94166666666667</c:v>
                </c:pt>
                <c:pt idx="1759">
                  <c:v>31.744444444444444</c:v>
                </c:pt>
                <c:pt idx="1760">
                  <c:v>37.444444444444443</c:v>
                </c:pt>
                <c:pt idx="1761">
                  <c:v>34.580555555555556</c:v>
                </c:pt>
                <c:pt idx="1762">
                  <c:v>34.916666666666664</c:v>
                </c:pt>
                <c:pt idx="1763">
                  <c:v>45.99722222222222</c:v>
                </c:pt>
                <c:pt idx="1764">
                  <c:v>34.761111111111113</c:v>
                </c:pt>
                <c:pt idx="1765">
                  <c:v>21.675000000000001</c:v>
                </c:pt>
                <c:pt idx="1766">
                  <c:v>34.955555555555556</c:v>
                </c:pt>
                <c:pt idx="1767">
                  <c:v>49.586111111111109</c:v>
                </c:pt>
                <c:pt idx="1768">
                  <c:v>31.772222222222222</c:v>
                </c:pt>
                <c:pt idx="1769">
                  <c:v>48.95</c:v>
                </c:pt>
                <c:pt idx="1770">
                  <c:v>31.530555555555555</c:v>
                </c:pt>
                <c:pt idx="1771">
                  <c:v>31.791666666666668</c:v>
                </c:pt>
                <c:pt idx="1772">
                  <c:v>29.827777777777779</c:v>
                </c:pt>
                <c:pt idx="1773">
                  <c:v>20.797222222222221</c:v>
                </c:pt>
                <c:pt idx="1774">
                  <c:v>41.638888888888886</c:v>
                </c:pt>
                <c:pt idx="1775">
                  <c:v>29.911111111111111</c:v>
                </c:pt>
                <c:pt idx="1776">
                  <c:v>34.708333333333336</c:v>
                </c:pt>
                <c:pt idx="1777">
                  <c:v>32.527777777777779</c:v>
                </c:pt>
                <c:pt idx="1778">
                  <c:v>33.911111111111111</c:v>
                </c:pt>
                <c:pt idx="1779">
                  <c:v>36.613888888888887</c:v>
                </c:pt>
                <c:pt idx="1780">
                  <c:v>36.458333333333336</c:v>
                </c:pt>
                <c:pt idx="1781">
                  <c:v>25.691666666666666</c:v>
                </c:pt>
                <c:pt idx="1782">
                  <c:v>33.769444444444446</c:v>
                </c:pt>
                <c:pt idx="1783">
                  <c:v>27.447222222222223</c:v>
                </c:pt>
                <c:pt idx="1784">
                  <c:v>22.002777777777776</c:v>
                </c:pt>
                <c:pt idx="1785">
                  <c:v>48.741666666666667</c:v>
                </c:pt>
                <c:pt idx="1786">
                  <c:v>43.486111111111114</c:v>
                </c:pt>
                <c:pt idx="1787">
                  <c:v>27.691666666666666</c:v>
                </c:pt>
                <c:pt idx="1788">
                  <c:v>38.647222222222226</c:v>
                </c:pt>
                <c:pt idx="1789">
                  <c:v>30.744444444444444</c:v>
                </c:pt>
                <c:pt idx="1790">
                  <c:v>22.491666666666667</c:v>
                </c:pt>
                <c:pt idx="1791">
                  <c:v>20.947222222222223</c:v>
                </c:pt>
                <c:pt idx="1792">
                  <c:v>27.519444444444446</c:v>
                </c:pt>
                <c:pt idx="1793">
                  <c:v>41.930555555555557</c:v>
                </c:pt>
                <c:pt idx="1794">
                  <c:v>44.680555555555557</c:v>
                </c:pt>
                <c:pt idx="1795">
                  <c:v>33.477777777777774</c:v>
                </c:pt>
                <c:pt idx="1796">
                  <c:v>35.961111111111109</c:v>
                </c:pt>
                <c:pt idx="1797">
                  <c:v>33.49722222222222</c:v>
                </c:pt>
                <c:pt idx="1798">
                  <c:v>33.852777777777774</c:v>
                </c:pt>
                <c:pt idx="1799">
                  <c:v>35.697222222222223</c:v>
                </c:pt>
                <c:pt idx="1800">
                  <c:v>30.81111111111111</c:v>
                </c:pt>
                <c:pt idx="1801">
                  <c:v>35.544444444444444</c:v>
                </c:pt>
                <c:pt idx="1802">
                  <c:v>35.766666666666666</c:v>
                </c:pt>
                <c:pt idx="1803">
                  <c:v>36.008333333333333</c:v>
                </c:pt>
                <c:pt idx="1804">
                  <c:v>18.538888888888888</c:v>
                </c:pt>
                <c:pt idx="1805">
                  <c:v>31.655555555555555</c:v>
                </c:pt>
                <c:pt idx="1806">
                  <c:v>36.758333333333333</c:v>
                </c:pt>
                <c:pt idx="1807">
                  <c:v>42.93333333333333</c:v>
                </c:pt>
                <c:pt idx="1808">
                  <c:v>28.822222222222223</c:v>
                </c:pt>
                <c:pt idx="1809">
                  <c:v>30.694444444444443</c:v>
                </c:pt>
                <c:pt idx="1810">
                  <c:v>30.663888888888888</c:v>
                </c:pt>
                <c:pt idx="1811">
                  <c:v>41.822222222222223</c:v>
                </c:pt>
                <c:pt idx="1812">
                  <c:v>45.511111111111113</c:v>
                </c:pt>
                <c:pt idx="1813">
                  <c:v>19.961111111111112</c:v>
                </c:pt>
                <c:pt idx="1814">
                  <c:v>32.761111111111113</c:v>
                </c:pt>
                <c:pt idx="1815">
                  <c:v>19.677777777777777</c:v>
                </c:pt>
                <c:pt idx="1816">
                  <c:v>43.638888888888886</c:v>
                </c:pt>
                <c:pt idx="1817">
                  <c:v>32.902777777777779</c:v>
                </c:pt>
                <c:pt idx="1818">
                  <c:v>32.700000000000003</c:v>
                </c:pt>
                <c:pt idx="1819">
                  <c:v>32.841666666666669</c:v>
                </c:pt>
                <c:pt idx="1820">
                  <c:v>26.619444444444444</c:v>
                </c:pt>
                <c:pt idx="1821">
                  <c:v>37.961111111111109</c:v>
                </c:pt>
                <c:pt idx="1822">
                  <c:v>24.941666666666666</c:v>
                </c:pt>
                <c:pt idx="1823">
                  <c:v>22.933333333333334</c:v>
                </c:pt>
                <c:pt idx="1824">
                  <c:v>33.722222222222221</c:v>
                </c:pt>
                <c:pt idx="1825">
                  <c:v>26.452777777777779</c:v>
                </c:pt>
                <c:pt idx="1826">
                  <c:v>32.716666666666669</c:v>
                </c:pt>
                <c:pt idx="1827">
                  <c:v>18.461111111111112</c:v>
                </c:pt>
                <c:pt idx="1828">
                  <c:v>32.55833333333333</c:v>
                </c:pt>
                <c:pt idx="1829">
                  <c:v>34.986111111111114</c:v>
                </c:pt>
                <c:pt idx="1830">
                  <c:v>29.941666666666666</c:v>
                </c:pt>
                <c:pt idx="1831">
                  <c:v>30.819444444444443</c:v>
                </c:pt>
                <c:pt idx="1832">
                  <c:v>34.463888888888889</c:v>
                </c:pt>
                <c:pt idx="1833">
                  <c:v>35.508333333333333</c:v>
                </c:pt>
                <c:pt idx="1834">
                  <c:v>19.683333333333334</c:v>
                </c:pt>
                <c:pt idx="1835">
                  <c:v>42.977777777777774</c:v>
                </c:pt>
                <c:pt idx="1836">
                  <c:v>40.697222222222223</c:v>
                </c:pt>
                <c:pt idx="1837">
                  <c:v>25.652777777777779</c:v>
                </c:pt>
                <c:pt idx="1838">
                  <c:v>34.950000000000003</c:v>
                </c:pt>
                <c:pt idx="1839">
                  <c:v>30.905555555555555</c:v>
                </c:pt>
                <c:pt idx="1840">
                  <c:v>18.888888888888889</c:v>
                </c:pt>
                <c:pt idx="1841">
                  <c:v>23.55</c:v>
                </c:pt>
                <c:pt idx="1842">
                  <c:v>31.927777777777777</c:v>
                </c:pt>
                <c:pt idx="1843">
                  <c:v>32.897222222222226</c:v>
                </c:pt>
                <c:pt idx="1844">
                  <c:v>32.833333333333336</c:v>
                </c:pt>
                <c:pt idx="1845">
                  <c:v>28.944444444444443</c:v>
                </c:pt>
                <c:pt idx="1846">
                  <c:v>31.763888888888889</c:v>
                </c:pt>
                <c:pt idx="1847">
                  <c:v>28.622222222222224</c:v>
                </c:pt>
                <c:pt idx="1848">
                  <c:v>28.666666666666668</c:v>
                </c:pt>
                <c:pt idx="1849">
                  <c:v>29.458333333333332</c:v>
                </c:pt>
                <c:pt idx="1850">
                  <c:v>29.761111111111113</c:v>
                </c:pt>
                <c:pt idx="1851">
                  <c:v>28.441666666666666</c:v>
                </c:pt>
                <c:pt idx="1852">
                  <c:v>30.81388888888889</c:v>
                </c:pt>
                <c:pt idx="1853">
                  <c:v>34.727777777777774</c:v>
                </c:pt>
                <c:pt idx="1854">
                  <c:v>36.902777777777779</c:v>
                </c:pt>
                <c:pt idx="1855">
                  <c:v>36.825000000000003</c:v>
                </c:pt>
                <c:pt idx="1856">
                  <c:v>34.888888888888886</c:v>
                </c:pt>
                <c:pt idx="1857">
                  <c:v>40.94166666666667</c:v>
                </c:pt>
                <c:pt idx="1858">
                  <c:v>25.524999999999999</c:v>
                </c:pt>
                <c:pt idx="1859">
                  <c:v>32.777777777777779</c:v>
                </c:pt>
                <c:pt idx="1860">
                  <c:v>31.736111111111111</c:v>
                </c:pt>
                <c:pt idx="1861">
                  <c:v>28.602777777777778</c:v>
                </c:pt>
                <c:pt idx="1862">
                  <c:v>32.019444444444446</c:v>
                </c:pt>
                <c:pt idx="1863">
                  <c:v>28.616666666666667</c:v>
                </c:pt>
                <c:pt idx="1864">
                  <c:v>28.6</c:v>
                </c:pt>
                <c:pt idx="1865">
                  <c:v>34.469444444444441</c:v>
                </c:pt>
                <c:pt idx="1866">
                  <c:v>22.536111111111111</c:v>
                </c:pt>
                <c:pt idx="1867">
                  <c:v>20</c:v>
                </c:pt>
                <c:pt idx="1868">
                  <c:v>30.972222222222221</c:v>
                </c:pt>
                <c:pt idx="1869">
                  <c:v>39.549999999999997</c:v>
                </c:pt>
                <c:pt idx="1870">
                  <c:v>27.65</c:v>
                </c:pt>
                <c:pt idx="1871">
                  <c:v>40.977777777777774</c:v>
                </c:pt>
                <c:pt idx="1872">
                  <c:v>31.519444444444446</c:v>
                </c:pt>
                <c:pt idx="1873">
                  <c:v>31.597222222222221</c:v>
                </c:pt>
                <c:pt idx="1874">
                  <c:v>30.947222222222223</c:v>
                </c:pt>
                <c:pt idx="1875">
                  <c:v>24.483333333333334</c:v>
                </c:pt>
                <c:pt idx="1876">
                  <c:v>25.755555555555556</c:v>
                </c:pt>
                <c:pt idx="1877">
                  <c:v>27.680555555555557</c:v>
                </c:pt>
                <c:pt idx="1878">
                  <c:v>33.952777777777776</c:v>
                </c:pt>
                <c:pt idx="1879">
                  <c:v>38.727777777777774</c:v>
                </c:pt>
                <c:pt idx="1880">
                  <c:v>24.533333333333335</c:v>
                </c:pt>
                <c:pt idx="1881">
                  <c:v>30.844444444444445</c:v>
                </c:pt>
                <c:pt idx="1882">
                  <c:v>30.944444444444443</c:v>
                </c:pt>
                <c:pt idx="1883">
                  <c:v>30.972222222222221</c:v>
                </c:pt>
                <c:pt idx="1884">
                  <c:v>31.838888888888889</c:v>
                </c:pt>
                <c:pt idx="1885">
                  <c:v>28.797222222222221</c:v>
                </c:pt>
                <c:pt idx="1886">
                  <c:v>32.483333333333334</c:v>
                </c:pt>
                <c:pt idx="1887">
                  <c:v>32.519444444444446</c:v>
                </c:pt>
                <c:pt idx="1888">
                  <c:v>20.638888888888889</c:v>
                </c:pt>
                <c:pt idx="1889">
                  <c:v>39.727777777777774</c:v>
                </c:pt>
                <c:pt idx="1890">
                  <c:v>27.733333333333334</c:v>
                </c:pt>
                <c:pt idx="1891">
                  <c:v>29.819444444444443</c:v>
                </c:pt>
                <c:pt idx="1892">
                  <c:v>34.522222222222226</c:v>
                </c:pt>
                <c:pt idx="1893">
                  <c:v>29.45</c:v>
                </c:pt>
                <c:pt idx="1894">
                  <c:v>39.577777777777776</c:v>
                </c:pt>
                <c:pt idx="1895">
                  <c:v>38.919444444444444</c:v>
                </c:pt>
                <c:pt idx="1896">
                  <c:v>30.658333333333335</c:v>
                </c:pt>
                <c:pt idx="1897">
                  <c:v>22.736111111111111</c:v>
                </c:pt>
                <c:pt idx="1898">
                  <c:v>33.911111111111111</c:v>
                </c:pt>
                <c:pt idx="1899">
                  <c:v>32.602777777777774</c:v>
                </c:pt>
                <c:pt idx="1900">
                  <c:v>32.544444444444444</c:v>
                </c:pt>
                <c:pt idx="1901">
                  <c:v>26.75</c:v>
                </c:pt>
                <c:pt idx="1902">
                  <c:v>26.808333333333334</c:v>
                </c:pt>
                <c:pt idx="1903">
                  <c:v>32.858333333333334</c:v>
                </c:pt>
                <c:pt idx="1904">
                  <c:v>27.908333333333335</c:v>
                </c:pt>
                <c:pt idx="1905">
                  <c:v>23.911111111111111</c:v>
                </c:pt>
                <c:pt idx="1906">
                  <c:v>29.574999999999999</c:v>
                </c:pt>
                <c:pt idx="1907">
                  <c:v>29.691666666666666</c:v>
                </c:pt>
                <c:pt idx="1908">
                  <c:v>34.62222222222222</c:v>
                </c:pt>
                <c:pt idx="1909">
                  <c:v>20.980555555555554</c:v>
                </c:pt>
                <c:pt idx="1910">
                  <c:v>22.911111111111111</c:v>
                </c:pt>
                <c:pt idx="1911">
                  <c:v>37.924999999999997</c:v>
                </c:pt>
                <c:pt idx="1912">
                  <c:v>25.538888888888888</c:v>
                </c:pt>
                <c:pt idx="1913">
                  <c:v>41.780555555555559</c:v>
                </c:pt>
                <c:pt idx="1914">
                  <c:v>29.733333333333334</c:v>
                </c:pt>
                <c:pt idx="1915">
                  <c:v>18.902777777777779</c:v>
                </c:pt>
                <c:pt idx="1916">
                  <c:v>26.625</c:v>
                </c:pt>
                <c:pt idx="1917">
                  <c:v>31.869444444444444</c:v>
                </c:pt>
                <c:pt idx="1918">
                  <c:v>32.955555555555556</c:v>
                </c:pt>
                <c:pt idx="1919">
                  <c:v>21.638888888888889</c:v>
                </c:pt>
                <c:pt idx="1920">
                  <c:v>22.005555555555556</c:v>
                </c:pt>
                <c:pt idx="1921">
                  <c:v>31.802777777777777</c:v>
                </c:pt>
                <c:pt idx="1922">
                  <c:v>28.822222222222223</c:v>
                </c:pt>
                <c:pt idx="1923">
                  <c:v>41.69166666666667</c:v>
                </c:pt>
                <c:pt idx="1924">
                  <c:v>23.955555555555556</c:v>
                </c:pt>
                <c:pt idx="1925">
                  <c:v>34.777777777777779</c:v>
                </c:pt>
                <c:pt idx="1926">
                  <c:v>41.486111111111114</c:v>
                </c:pt>
                <c:pt idx="1927">
                  <c:v>35.62222222222222</c:v>
                </c:pt>
                <c:pt idx="1928">
                  <c:v>28.547222222222221</c:v>
                </c:pt>
                <c:pt idx="1929">
                  <c:v>31.622222222222224</c:v>
                </c:pt>
                <c:pt idx="1930">
                  <c:v>31.786111111111111</c:v>
                </c:pt>
                <c:pt idx="1931">
                  <c:v>31.611111111111111</c:v>
                </c:pt>
                <c:pt idx="1932">
                  <c:v>36.74722222222222</c:v>
                </c:pt>
                <c:pt idx="1933">
                  <c:v>29.961111111111112</c:v>
                </c:pt>
                <c:pt idx="1934">
                  <c:v>28.794444444444444</c:v>
                </c:pt>
                <c:pt idx="1935">
                  <c:v>36.519444444444446</c:v>
                </c:pt>
                <c:pt idx="1936">
                  <c:v>18.591666666666665</c:v>
                </c:pt>
                <c:pt idx="1937">
                  <c:v>33.516666666666666</c:v>
                </c:pt>
                <c:pt idx="1938">
                  <c:v>34.805555555555557</c:v>
                </c:pt>
                <c:pt idx="1939">
                  <c:v>27.630555555555556</c:v>
                </c:pt>
                <c:pt idx="1940">
                  <c:v>41.483333333333334</c:v>
                </c:pt>
                <c:pt idx="1941">
                  <c:v>19.911111111111111</c:v>
                </c:pt>
                <c:pt idx="1942">
                  <c:v>38.922222222222224</c:v>
                </c:pt>
                <c:pt idx="1943">
                  <c:v>30.733333333333334</c:v>
                </c:pt>
                <c:pt idx="1944">
                  <c:v>32.583333333333336</c:v>
                </c:pt>
                <c:pt idx="1945">
                  <c:v>30.558333333333334</c:v>
                </c:pt>
                <c:pt idx="1946">
                  <c:v>37.983333333333334</c:v>
                </c:pt>
                <c:pt idx="1947">
                  <c:v>32.658333333333331</c:v>
                </c:pt>
                <c:pt idx="1948">
                  <c:v>34.594444444444441</c:v>
                </c:pt>
                <c:pt idx="1949">
                  <c:v>23.822222222222223</c:v>
                </c:pt>
                <c:pt idx="1950">
                  <c:v>25.594444444444445</c:v>
                </c:pt>
                <c:pt idx="1951">
                  <c:v>24.005555555555556</c:v>
                </c:pt>
                <c:pt idx="1952">
                  <c:v>36.447222222222223</c:v>
                </c:pt>
                <c:pt idx="1953">
                  <c:v>21.574999999999999</c:v>
                </c:pt>
                <c:pt idx="1954">
                  <c:v>27.791666666666668</c:v>
                </c:pt>
                <c:pt idx="1955">
                  <c:v>34.805555555555557</c:v>
                </c:pt>
                <c:pt idx="1956">
                  <c:v>41.661111111111111</c:v>
                </c:pt>
                <c:pt idx="1957">
                  <c:v>27.977777777777778</c:v>
                </c:pt>
                <c:pt idx="1958">
                  <c:v>27.663888888888888</c:v>
                </c:pt>
                <c:pt idx="1959">
                  <c:v>28.705555555555556</c:v>
                </c:pt>
                <c:pt idx="1960">
                  <c:v>30.461111111111112</c:v>
                </c:pt>
                <c:pt idx="1961">
                  <c:v>34.647222222222226</c:v>
                </c:pt>
                <c:pt idx="1962">
                  <c:v>19.788888888888888</c:v>
                </c:pt>
                <c:pt idx="1963">
                  <c:v>24.727777777777778</c:v>
                </c:pt>
                <c:pt idx="1964">
                  <c:v>23.711111111111112</c:v>
                </c:pt>
                <c:pt idx="1965">
                  <c:v>26.722222222222221</c:v>
                </c:pt>
                <c:pt idx="1966">
                  <c:v>26.719444444444445</c:v>
                </c:pt>
                <c:pt idx="1967">
                  <c:v>18.95</c:v>
                </c:pt>
                <c:pt idx="1968">
                  <c:v>29.655555555555555</c:v>
                </c:pt>
                <c:pt idx="1969">
                  <c:v>19.858333333333334</c:v>
                </c:pt>
                <c:pt idx="1970">
                  <c:v>35.733333333333334</c:v>
                </c:pt>
                <c:pt idx="1971">
                  <c:v>22.966666666666665</c:v>
                </c:pt>
                <c:pt idx="1972">
                  <c:v>36.780555555555559</c:v>
                </c:pt>
                <c:pt idx="1973">
                  <c:v>21.45</c:v>
                </c:pt>
                <c:pt idx="1974">
                  <c:v>26.469444444444445</c:v>
                </c:pt>
                <c:pt idx="1975">
                  <c:v>18.894444444444446</c:v>
                </c:pt>
                <c:pt idx="1976">
                  <c:v>26.613888888888887</c:v>
                </c:pt>
                <c:pt idx="1977">
                  <c:v>26.827777777777779</c:v>
                </c:pt>
                <c:pt idx="1978">
                  <c:v>26.569444444444443</c:v>
                </c:pt>
                <c:pt idx="1979">
                  <c:v>26.483333333333334</c:v>
                </c:pt>
                <c:pt idx="1980">
                  <c:v>29.669444444444444</c:v>
                </c:pt>
                <c:pt idx="1981">
                  <c:v>27.958333333333332</c:v>
                </c:pt>
                <c:pt idx="1982">
                  <c:v>29.611111111111111</c:v>
                </c:pt>
                <c:pt idx="1983">
                  <c:v>31.769444444444446</c:v>
                </c:pt>
                <c:pt idx="1984">
                  <c:v>25.966666666666665</c:v>
                </c:pt>
                <c:pt idx="1985">
                  <c:v>19.555555555555557</c:v>
                </c:pt>
                <c:pt idx="1986">
                  <c:v>19.508333333333333</c:v>
                </c:pt>
                <c:pt idx="1987">
                  <c:v>26.558333333333334</c:v>
                </c:pt>
                <c:pt idx="1988">
                  <c:v>19.930555555555557</c:v>
                </c:pt>
                <c:pt idx="1989">
                  <c:v>21.672222222222221</c:v>
                </c:pt>
                <c:pt idx="1990">
                  <c:v>28.93611111111111</c:v>
                </c:pt>
                <c:pt idx="1991">
                  <c:v>28.516666666666666</c:v>
                </c:pt>
                <c:pt idx="1992">
                  <c:v>31.569444444444443</c:v>
                </c:pt>
                <c:pt idx="1993">
                  <c:v>25.766666666666666</c:v>
                </c:pt>
                <c:pt idx="1994">
                  <c:v>25.85</c:v>
                </c:pt>
                <c:pt idx="1995">
                  <c:v>25.922222222222221</c:v>
                </c:pt>
                <c:pt idx="1996">
                  <c:v>25.461111111111112</c:v>
                </c:pt>
                <c:pt idx="1997">
                  <c:v>25.925000000000001</c:v>
                </c:pt>
                <c:pt idx="1998">
                  <c:v>26.658333333333335</c:v>
                </c:pt>
                <c:pt idx="1999">
                  <c:v>21.766666666666666</c:v>
                </c:pt>
                <c:pt idx="2000">
                  <c:v>22.708333333333332</c:v>
                </c:pt>
                <c:pt idx="2001">
                  <c:v>26.930555555555557</c:v>
                </c:pt>
                <c:pt idx="2002">
                  <c:v>26.816666666666666</c:v>
                </c:pt>
                <c:pt idx="2003">
                  <c:v>28.922222222222221</c:v>
                </c:pt>
                <c:pt idx="2004">
                  <c:v>28.619444444444444</c:v>
                </c:pt>
                <c:pt idx="2005">
                  <c:v>21.774999999999999</c:v>
                </c:pt>
                <c:pt idx="2006">
                  <c:v>29.702777777777779</c:v>
                </c:pt>
                <c:pt idx="2007">
                  <c:v>28.911111111111111</c:v>
                </c:pt>
                <c:pt idx="2008">
                  <c:v>23.952777777777779</c:v>
                </c:pt>
                <c:pt idx="2009">
                  <c:v>35.852777777777774</c:v>
                </c:pt>
                <c:pt idx="2010">
                  <c:v>21.652777777777779</c:v>
                </c:pt>
                <c:pt idx="2011">
                  <c:v>27.744444444444444</c:v>
                </c:pt>
                <c:pt idx="2012">
                  <c:v>33.68611111111111</c:v>
                </c:pt>
                <c:pt idx="2013">
                  <c:v>28.7</c:v>
                </c:pt>
                <c:pt idx="2014">
                  <c:v>20.963888888888889</c:v>
                </c:pt>
                <c:pt idx="2015">
                  <c:v>25.461111111111112</c:v>
                </c:pt>
                <c:pt idx="2016">
                  <c:v>24.830555555555556</c:v>
                </c:pt>
                <c:pt idx="2017">
                  <c:v>24.730555555555554</c:v>
                </c:pt>
                <c:pt idx="2018">
                  <c:v>25.469444444444445</c:v>
                </c:pt>
                <c:pt idx="2019">
                  <c:v>34.694444444444443</c:v>
                </c:pt>
                <c:pt idx="2020">
                  <c:v>20.480555555555554</c:v>
                </c:pt>
                <c:pt idx="2021">
                  <c:v>31.55</c:v>
                </c:pt>
                <c:pt idx="2022">
                  <c:v>35.972222222222221</c:v>
                </c:pt>
                <c:pt idx="2023">
                  <c:v>27.705555555555556</c:v>
                </c:pt>
                <c:pt idx="2024">
                  <c:v>20.68888888888889</c:v>
                </c:pt>
                <c:pt idx="2025">
                  <c:v>26.93888888888889</c:v>
                </c:pt>
                <c:pt idx="2026">
                  <c:v>20.008333333333333</c:v>
                </c:pt>
                <c:pt idx="2027">
                  <c:v>26.986111111111111</c:v>
                </c:pt>
                <c:pt idx="2028">
                  <c:v>26.622222222222224</c:v>
                </c:pt>
                <c:pt idx="2029">
                  <c:v>23.602777777777778</c:v>
                </c:pt>
                <c:pt idx="2030">
                  <c:v>22.9</c:v>
                </c:pt>
                <c:pt idx="2031">
                  <c:v>26.963888888888889</c:v>
                </c:pt>
                <c:pt idx="2032">
                  <c:v>29.822222222222223</c:v>
                </c:pt>
                <c:pt idx="2033">
                  <c:v>29.602777777777778</c:v>
                </c:pt>
                <c:pt idx="2034">
                  <c:v>24.761111111111113</c:v>
                </c:pt>
                <c:pt idx="2035">
                  <c:v>24.975000000000001</c:v>
                </c:pt>
                <c:pt idx="2036">
                  <c:v>24.56388888888889</c:v>
                </c:pt>
                <c:pt idx="2037">
                  <c:v>22.68611111111111</c:v>
                </c:pt>
                <c:pt idx="2038">
                  <c:v>19.708333333333332</c:v>
                </c:pt>
                <c:pt idx="2039">
                  <c:v>18.844444444444445</c:v>
                </c:pt>
                <c:pt idx="2040">
                  <c:v>23.455555555555556</c:v>
                </c:pt>
                <c:pt idx="2041">
                  <c:v>23.774999999999999</c:v>
                </c:pt>
                <c:pt idx="2042">
                  <c:v>18.566666666666666</c:v>
                </c:pt>
                <c:pt idx="2043">
                  <c:v>25.827777777777779</c:v>
                </c:pt>
                <c:pt idx="2044">
                  <c:v>22.658333333333335</c:v>
                </c:pt>
                <c:pt idx="2045">
                  <c:v>22.680555555555557</c:v>
                </c:pt>
                <c:pt idx="2046">
                  <c:v>22.475000000000001</c:v>
                </c:pt>
                <c:pt idx="2047">
                  <c:v>19.513888888888889</c:v>
                </c:pt>
                <c:pt idx="2048">
                  <c:v>25.672222222222221</c:v>
                </c:pt>
                <c:pt idx="2049">
                  <c:v>34.799999999999997</c:v>
                </c:pt>
                <c:pt idx="2050">
                  <c:v>25.605555555555554</c:v>
                </c:pt>
                <c:pt idx="2051">
                  <c:v>19.838888888888889</c:v>
                </c:pt>
                <c:pt idx="2052">
                  <c:v>19.519444444444446</c:v>
                </c:pt>
                <c:pt idx="2053">
                  <c:v>19.547222222222221</c:v>
                </c:pt>
                <c:pt idx="2054">
                  <c:v>19.891666666666666</c:v>
                </c:pt>
                <c:pt idx="2055">
                  <c:v>26.986111111111111</c:v>
                </c:pt>
                <c:pt idx="2056">
                  <c:v>23.991666666666667</c:v>
                </c:pt>
                <c:pt idx="2057">
                  <c:v>28.683333333333334</c:v>
                </c:pt>
                <c:pt idx="2058">
                  <c:v>28.725000000000001</c:v>
                </c:pt>
                <c:pt idx="2059">
                  <c:v>26.841666666666665</c:v>
                </c:pt>
                <c:pt idx="2060">
                  <c:v>22.497222222222224</c:v>
                </c:pt>
                <c:pt idx="2061">
                  <c:v>22.955555555555556</c:v>
                </c:pt>
                <c:pt idx="2062">
                  <c:v>25.783333333333335</c:v>
                </c:pt>
                <c:pt idx="2063">
                  <c:v>21.783333333333335</c:v>
                </c:pt>
                <c:pt idx="2064">
                  <c:v>21.861111111111111</c:v>
                </c:pt>
                <c:pt idx="2065">
                  <c:v>21.647222222222222</c:v>
                </c:pt>
                <c:pt idx="2066">
                  <c:v>20.883333333333333</c:v>
                </c:pt>
                <c:pt idx="2067">
                  <c:v>20.658333333333335</c:v>
                </c:pt>
                <c:pt idx="2068">
                  <c:v>31.558333333333334</c:v>
                </c:pt>
                <c:pt idx="2069">
                  <c:v>32.68611111111111</c:v>
                </c:pt>
                <c:pt idx="2070">
                  <c:v>25.861111111111111</c:v>
                </c:pt>
                <c:pt idx="2071">
                  <c:v>22.786111111111111</c:v>
                </c:pt>
                <c:pt idx="2072">
                  <c:v>25.6</c:v>
                </c:pt>
                <c:pt idx="2073">
                  <c:v>31.841666666666665</c:v>
                </c:pt>
                <c:pt idx="2074">
                  <c:v>18.755555555555556</c:v>
                </c:pt>
                <c:pt idx="2075">
                  <c:v>27.647222222222222</c:v>
                </c:pt>
                <c:pt idx="2076">
                  <c:v>27.913888888888888</c:v>
                </c:pt>
                <c:pt idx="2077">
                  <c:v>27.65</c:v>
                </c:pt>
                <c:pt idx="2078">
                  <c:v>27.588888888888889</c:v>
                </c:pt>
                <c:pt idx="2079">
                  <c:v>24.966666666666665</c:v>
                </c:pt>
                <c:pt idx="2080">
                  <c:v>24.933333333333334</c:v>
                </c:pt>
                <c:pt idx="2081">
                  <c:v>24.808333333333334</c:v>
                </c:pt>
                <c:pt idx="2082">
                  <c:v>20.908333333333335</c:v>
                </c:pt>
                <c:pt idx="2083">
                  <c:v>24.552777777777777</c:v>
                </c:pt>
                <c:pt idx="2084">
                  <c:v>20.858333333333334</c:v>
                </c:pt>
                <c:pt idx="2085">
                  <c:v>23.547222222222221</c:v>
                </c:pt>
                <c:pt idx="2086">
                  <c:v>23.572222222222223</c:v>
                </c:pt>
                <c:pt idx="2087">
                  <c:v>22.013888888888889</c:v>
                </c:pt>
                <c:pt idx="2088">
                  <c:v>23.827777777777779</c:v>
                </c:pt>
                <c:pt idx="2089">
                  <c:v>23.475000000000001</c:v>
                </c:pt>
                <c:pt idx="2090">
                  <c:v>34.488888888888887</c:v>
                </c:pt>
                <c:pt idx="2091">
                  <c:v>20.591666666666665</c:v>
                </c:pt>
                <c:pt idx="2092">
                  <c:v>24.630555555555556</c:v>
                </c:pt>
                <c:pt idx="2093">
                  <c:v>19.555555555555557</c:v>
                </c:pt>
                <c:pt idx="2094">
                  <c:v>26.475000000000001</c:v>
                </c:pt>
                <c:pt idx="2095">
                  <c:v>18.755555555555556</c:v>
                </c:pt>
                <c:pt idx="2096">
                  <c:v>26.527777777777779</c:v>
                </c:pt>
                <c:pt idx="2097">
                  <c:v>33.674999999999997</c:v>
                </c:pt>
                <c:pt idx="2098">
                  <c:v>31.977777777777778</c:v>
                </c:pt>
                <c:pt idx="2099">
                  <c:v>20.572222222222223</c:v>
                </c:pt>
                <c:pt idx="2100">
                  <c:v>20.897222222222222</c:v>
                </c:pt>
                <c:pt idx="2101">
                  <c:v>22.491666666666667</c:v>
                </c:pt>
                <c:pt idx="2102">
                  <c:v>22.93888888888889</c:v>
                </c:pt>
                <c:pt idx="2103">
                  <c:v>19.494444444444444</c:v>
                </c:pt>
                <c:pt idx="2104">
                  <c:v>18.488888888888887</c:v>
                </c:pt>
                <c:pt idx="2105">
                  <c:v>18.702777777777779</c:v>
                </c:pt>
                <c:pt idx="2106">
                  <c:v>18.986111111111111</c:v>
                </c:pt>
                <c:pt idx="2107">
                  <c:v>28.558333333333334</c:v>
                </c:pt>
                <c:pt idx="2108">
                  <c:v>18.863888888888887</c:v>
                </c:pt>
                <c:pt idx="2109">
                  <c:v>18.838888888888889</c:v>
                </c:pt>
                <c:pt idx="2110">
                  <c:v>18.569444444444443</c:v>
                </c:pt>
                <c:pt idx="2111">
                  <c:v>18.611111111111111</c:v>
                </c:pt>
                <c:pt idx="2112">
                  <c:v>18.838888888888889</c:v>
                </c:pt>
                <c:pt idx="2113">
                  <c:v>18.863888888888887</c:v>
                </c:pt>
                <c:pt idx="2114">
                  <c:v>18.738888888888887</c:v>
                </c:pt>
                <c:pt idx="2115">
                  <c:v>18.763888888888889</c:v>
                </c:pt>
                <c:pt idx="2116">
                  <c:v>18.502777777777776</c:v>
                </c:pt>
                <c:pt idx="2117">
                  <c:v>31.477777777777778</c:v>
                </c:pt>
                <c:pt idx="2118">
                  <c:v>28.697222222222223</c:v>
                </c:pt>
                <c:pt idx="2119">
                  <c:v>22.791666666666668</c:v>
                </c:pt>
                <c:pt idx="2120">
                  <c:v>22.494444444444444</c:v>
                </c:pt>
                <c:pt idx="2121">
                  <c:v>22.524999999999999</c:v>
                </c:pt>
                <c:pt idx="2122">
                  <c:v>22.627777777777776</c:v>
                </c:pt>
                <c:pt idx="2123">
                  <c:v>22.447222222222223</c:v>
                </c:pt>
                <c:pt idx="2124">
                  <c:v>18.677777777777777</c:v>
                </c:pt>
                <c:pt idx="2125">
                  <c:v>19.802777777777777</c:v>
                </c:pt>
                <c:pt idx="2126">
                  <c:v>25.763888888888889</c:v>
                </c:pt>
                <c:pt idx="2127">
                  <c:v>19.7</c:v>
                </c:pt>
                <c:pt idx="2128">
                  <c:v>19.769444444444446</c:v>
                </c:pt>
                <c:pt idx="2129">
                  <c:v>19.461111111111112</c:v>
                </c:pt>
                <c:pt idx="2130">
                  <c:v>19.772222222222222</c:v>
                </c:pt>
                <c:pt idx="2131">
                  <c:v>18.594444444444445</c:v>
                </c:pt>
                <c:pt idx="2132">
                  <c:v>19.68888888888889</c:v>
                </c:pt>
                <c:pt idx="2133">
                  <c:v>33.880555555555553</c:v>
                </c:pt>
                <c:pt idx="2134">
                  <c:v>21.527777777777779</c:v>
                </c:pt>
                <c:pt idx="2135">
                  <c:v>21.961111111111112</c:v>
                </c:pt>
                <c:pt idx="2136">
                  <c:v>21.816666666666666</c:v>
                </c:pt>
                <c:pt idx="2137">
                  <c:v>18.988888888888887</c:v>
                </c:pt>
                <c:pt idx="2138">
                  <c:v>22.866666666666667</c:v>
                </c:pt>
                <c:pt idx="2139">
                  <c:v>22.766666666666666</c:v>
                </c:pt>
                <c:pt idx="2140">
                  <c:v>21.844444444444445</c:v>
                </c:pt>
                <c:pt idx="2141">
                  <c:v>21.755555555555556</c:v>
                </c:pt>
                <c:pt idx="2142">
                  <c:v>21.93611111111111</c:v>
                </c:pt>
                <c:pt idx="2143">
                  <c:v>21.816666666666666</c:v>
                </c:pt>
                <c:pt idx="2144">
                  <c:v>24.733333333333334</c:v>
                </c:pt>
                <c:pt idx="2145">
                  <c:v>20.691666666666666</c:v>
                </c:pt>
                <c:pt idx="2146">
                  <c:v>24.441666666666666</c:v>
                </c:pt>
                <c:pt idx="2147">
                  <c:v>20.894444444444446</c:v>
                </c:pt>
                <c:pt idx="2148">
                  <c:v>24.691666666666666</c:v>
                </c:pt>
                <c:pt idx="2149">
                  <c:v>24.675000000000001</c:v>
                </c:pt>
                <c:pt idx="2150">
                  <c:v>24.694444444444443</c:v>
                </c:pt>
                <c:pt idx="2151">
                  <c:v>20.858333333333334</c:v>
                </c:pt>
                <c:pt idx="2152">
                  <c:v>20.752777777777776</c:v>
                </c:pt>
                <c:pt idx="2153">
                  <c:v>21.497222222222224</c:v>
                </c:pt>
                <c:pt idx="2154">
                  <c:v>21.847222222222221</c:v>
                </c:pt>
                <c:pt idx="2155">
                  <c:v>28.672222222222221</c:v>
                </c:pt>
                <c:pt idx="2156">
                  <c:v>21.827777777777779</c:v>
                </c:pt>
                <c:pt idx="2157">
                  <c:v>20.797222222222221</c:v>
                </c:pt>
                <c:pt idx="2158">
                  <c:v>20.774999999999999</c:v>
                </c:pt>
                <c:pt idx="2159">
                  <c:v>20.608333333333334</c:v>
                </c:pt>
                <c:pt idx="2160">
                  <c:v>20.711111111111112</c:v>
                </c:pt>
                <c:pt idx="2161">
                  <c:v>26.933333333333334</c:v>
                </c:pt>
                <c:pt idx="2162">
                  <c:v>18.447222222222223</c:v>
                </c:pt>
                <c:pt idx="2163">
                  <c:v>28.505555555555556</c:v>
                </c:pt>
                <c:pt idx="2164">
                  <c:v>19.883333333333333</c:v>
                </c:pt>
                <c:pt idx="2165">
                  <c:v>23.488888888888887</c:v>
                </c:pt>
                <c:pt idx="2166">
                  <c:v>19.844444444444445</c:v>
                </c:pt>
                <c:pt idx="2167">
                  <c:v>19.824999999999999</c:v>
                </c:pt>
                <c:pt idx="2168">
                  <c:v>23.68611111111111</c:v>
                </c:pt>
                <c:pt idx="2169">
                  <c:v>23.558333333333334</c:v>
                </c:pt>
                <c:pt idx="2170">
                  <c:v>18.802777777777777</c:v>
                </c:pt>
                <c:pt idx="2171">
                  <c:v>23.702777777777779</c:v>
                </c:pt>
                <c:pt idx="2172">
                  <c:v>20.486111111111111</c:v>
                </c:pt>
                <c:pt idx="2173">
                  <c:v>19.552777777777777</c:v>
                </c:pt>
                <c:pt idx="2174">
                  <c:v>24.669444444444444</c:v>
                </c:pt>
                <c:pt idx="2175">
                  <c:v>19.7</c:v>
                </c:pt>
                <c:pt idx="2176">
                  <c:v>19.861111111111111</c:v>
                </c:pt>
                <c:pt idx="2177">
                  <c:v>19.869444444444444</c:v>
                </c:pt>
                <c:pt idx="2178">
                  <c:v>19.566666666666666</c:v>
                </c:pt>
                <c:pt idx="2179">
                  <c:v>19.580555555555556</c:v>
                </c:pt>
                <c:pt idx="2180">
                  <c:v>19.769444444444446</c:v>
                </c:pt>
                <c:pt idx="2181">
                  <c:v>19.547222222222221</c:v>
                </c:pt>
                <c:pt idx="2182">
                  <c:v>18.747222222222224</c:v>
                </c:pt>
                <c:pt idx="2183">
                  <c:v>18.630555555555556</c:v>
                </c:pt>
                <c:pt idx="2184">
                  <c:v>18.741666666666667</c:v>
                </c:pt>
                <c:pt idx="2185">
                  <c:v>18.994444444444444</c:v>
                </c:pt>
                <c:pt idx="2186">
                  <c:v>18.713888888888889</c:v>
                </c:pt>
                <c:pt idx="2187">
                  <c:v>18.719444444444445</c:v>
                </c:pt>
                <c:pt idx="2188">
                  <c:v>18.488888888888887</c:v>
                </c:pt>
                <c:pt idx="2189">
                  <c:v>18.641666666666666</c:v>
                </c:pt>
                <c:pt idx="2190">
                  <c:v>18.505555555555556</c:v>
                </c:pt>
                <c:pt idx="2191">
                  <c:v>18.483333333333334</c:v>
                </c:pt>
                <c:pt idx="2192">
                  <c:v>18.586111111111112</c:v>
                </c:pt>
                <c:pt idx="2193">
                  <c:v>18.494444444444444</c:v>
                </c:pt>
                <c:pt idx="2194">
                  <c:v>18.558333333333334</c:v>
                </c:pt>
                <c:pt idx="2195">
                  <c:v>22.630555555555556</c:v>
                </c:pt>
                <c:pt idx="2196">
                  <c:v>22.994444444444444</c:v>
                </c:pt>
                <c:pt idx="2197">
                  <c:v>22.625</c:v>
                </c:pt>
                <c:pt idx="2198">
                  <c:v>19.43888888888889</c:v>
                </c:pt>
                <c:pt idx="2199">
                  <c:v>19.797222222222221</c:v>
                </c:pt>
                <c:pt idx="2200">
                  <c:v>19.727777777777778</c:v>
                </c:pt>
                <c:pt idx="2201">
                  <c:v>19.43888888888889</c:v>
                </c:pt>
                <c:pt idx="2202">
                  <c:v>18.986111111111111</c:v>
                </c:pt>
                <c:pt idx="2203">
                  <c:v>18.833333333333332</c:v>
                </c:pt>
                <c:pt idx="2204">
                  <c:v>18.486111111111111</c:v>
                </c:pt>
                <c:pt idx="2205">
                  <c:v>19.727777777777778</c:v>
                </c:pt>
                <c:pt idx="2206">
                  <c:v>19.680555555555557</c:v>
                </c:pt>
                <c:pt idx="2207">
                  <c:v>18.913888888888888</c:v>
                </c:pt>
                <c:pt idx="2208">
                  <c:v>18.508333333333333</c:v>
                </c:pt>
                <c:pt idx="2209">
                  <c:v>18.677777777777777</c:v>
                </c:pt>
                <c:pt idx="2210">
                  <c:v>19.891666666666666</c:v>
                </c:pt>
                <c:pt idx="2211">
                  <c:v>19.511111111111113</c:v>
                </c:pt>
                <c:pt idx="2212">
                  <c:v>19.747222222222224</c:v>
                </c:pt>
                <c:pt idx="2213">
                  <c:v>18.869444444444444</c:v>
                </c:pt>
                <c:pt idx="2214">
                  <c:v>18.797222222222221</c:v>
                </c:pt>
                <c:pt idx="2215">
                  <c:v>19.733333333333334</c:v>
                </c:pt>
                <c:pt idx="2216">
                  <c:v>27.841666666666665</c:v>
                </c:pt>
                <c:pt idx="2217">
                  <c:v>18.877777777777776</c:v>
                </c:pt>
                <c:pt idx="2218">
                  <c:v>18.552777777777777</c:v>
                </c:pt>
                <c:pt idx="2219">
                  <c:v>30.711111111111112</c:v>
                </c:pt>
                <c:pt idx="2220">
                  <c:v>21.508333333333333</c:v>
                </c:pt>
                <c:pt idx="2221">
                  <c:v>22.016666666666666</c:v>
                </c:pt>
                <c:pt idx="2222">
                  <c:v>21.919444444444444</c:v>
                </c:pt>
                <c:pt idx="2223">
                  <c:v>21.786111111111111</c:v>
                </c:pt>
                <c:pt idx="2224">
                  <c:v>24.969444444444445</c:v>
                </c:pt>
                <c:pt idx="2225">
                  <c:v>27.669444444444444</c:v>
                </c:pt>
                <c:pt idx="2226">
                  <c:v>25.997222222222224</c:v>
                </c:pt>
                <c:pt idx="2227">
                  <c:v>24.502777777777776</c:v>
                </c:pt>
                <c:pt idx="2228">
                  <c:v>19.966666666666665</c:v>
                </c:pt>
                <c:pt idx="2229">
                  <c:v>25.969444444444445</c:v>
                </c:pt>
                <c:pt idx="2230">
                  <c:v>22.769444444444446</c:v>
                </c:pt>
                <c:pt idx="2231">
                  <c:v>25.508333333333333</c:v>
                </c:pt>
                <c:pt idx="2232">
                  <c:v>21.791666666666668</c:v>
                </c:pt>
                <c:pt idx="2233">
                  <c:v>26.958333333333332</c:v>
                </c:pt>
                <c:pt idx="2234">
                  <c:v>25.613888888888887</c:v>
                </c:pt>
                <c:pt idx="2235">
                  <c:v>24.758333333333333</c:v>
                </c:pt>
                <c:pt idx="2236">
                  <c:v>20.461111111111112</c:v>
                </c:pt>
                <c:pt idx="2237">
                  <c:v>20.566666666666666</c:v>
                </c:pt>
                <c:pt idx="2238">
                  <c:v>23.922222222222221</c:v>
                </c:pt>
                <c:pt idx="2239">
                  <c:v>20.81388888888889</c:v>
                </c:pt>
                <c:pt idx="2240">
                  <c:v>24.513888888888889</c:v>
                </c:pt>
                <c:pt idx="2241">
                  <c:v>25.586111111111112</c:v>
                </c:pt>
                <c:pt idx="2242">
                  <c:v>27.855555555555554</c:v>
                </c:pt>
                <c:pt idx="2243">
                  <c:v>24.905555555555555</c:v>
                </c:pt>
                <c:pt idx="2244">
                  <c:v>23.65</c:v>
                </c:pt>
                <c:pt idx="2245">
                  <c:v>20.652777777777779</c:v>
                </c:pt>
                <c:pt idx="2246">
                  <c:v>23.516666666666666</c:v>
                </c:pt>
                <c:pt idx="2247">
                  <c:v>20.494444444444444</c:v>
                </c:pt>
                <c:pt idx="2248">
                  <c:v>21.524999999999999</c:v>
                </c:pt>
                <c:pt idx="2249">
                  <c:v>25.011111111111113</c:v>
                </c:pt>
                <c:pt idx="2250">
                  <c:v>22.95</c:v>
                </c:pt>
                <c:pt idx="2251">
                  <c:v>18.861111111111111</c:v>
                </c:pt>
                <c:pt idx="2252">
                  <c:v>18.68888888888889</c:v>
                </c:pt>
                <c:pt idx="2253">
                  <c:v>25.616666666666667</c:v>
                </c:pt>
                <c:pt idx="2254">
                  <c:v>20.511111111111113</c:v>
                </c:pt>
                <c:pt idx="2255">
                  <c:v>19.547222222222221</c:v>
                </c:pt>
                <c:pt idx="2256">
                  <c:v>19.81388888888889</c:v>
                </c:pt>
                <c:pt idx="2257">
                  <c:v>19.605555555555554</c:v>
                </c:pt>
                <c:pt idx="2258">
                  <c:v>19.652777777777779</c:v>
                </c:pt>
                <c:pt idx="2259">
                  <c:v>19.494444444444444</c:v>
                </c:pt>
                <c:pt idx="2260">
                  <c:v>25.594444444444445</c:v>
                </c:pt>
                <c:pt idx="2261">
                  <c:v>19.730555555555554</c:v>
                </c:pt>
                <c:pt idx="2262">
                  <c:v>19.75</c:v>
                </c:pt>
                <c:pt idx="2263">
                  <c:v>19.730555555555554</c:v>
                </c:pt>
                <c:pt idx="2264">
                  <c:v>19.850000000000001</c:v>
                </c:pt>
                <c:pt idx="2265">
                  <c:v>20.93611111111111</c:v>
                </c:pt>
                <c:pt idx="2266">
                  <c:v>24.658333333333335</c:v>
                </c:pt>
                <c:pt idx="2267">
                  <c:v>20.488888888888887</c:v>
                </c:pt>
                <c:pt idx="2268">
                  <c:v>24.902777777777779</c:v>
                </c:pt>
                <c:pt idx="2269">
                  <c:v>18.644444444444446</c:v>
                </c:pt>
                <c:pt idx="2270">
                  <c:v>18.913888888888888</c:v>
                </c:pt>
                <c:pt idx="2271">
                  <c:v>26.594444444444445</c:v>
                </c:pt>
                <c:pt idx="2272">
                  <c:v>19.016666666666666</c:v>
                </c:pt>
                <c:pt idx="2273">
                  <c:v>30.672222222222221</c:v>
                </c:pt>
                <c:pt idx="2274">
                  <c:v>23.944444444444443</c:v>
                </c:pt>
                <c:pt idx="2275">
                  <c:v>20.783333333333335</c:v>
                </c:pt>
                <c:pt idx="2276">
                  <c:v>25.944444444444443</c:v>
                </c:pt>
                <c:pt idx="2277">
                  <c:v>26.824999999999999</c:v>
                </c:pt>
                <c:pt idx="2278">
                  <c:v>21.572222222222223</c:v>
                </c:pt>
                <c:pt idx="2279">
                  <c:v>20.991666666666667</c:v>
                </c:pt>
                <c:pt idx="2280">
                  <c:v>18.574999999999999</c:v>
                </c:pt>
                <c:pt idx="2281">
                  <c:v>28.866666666666667</c:v>
                </c:pt>
                <c:pt idx="2282">
                  <c:v>18.888888888888889</c:v>
                </c:pt>
                <c:pt idx="2283">
                  <c:v>19.988888888888887</c:v>
                </c:pt>
                <c:pt idx="2284">
                  <c:v>18.994444444444444</c:v>
                </c:pt>
                <c:pt idx="2285">
                  <c:v>20.68611111111111</c:v>
                </c:pt>
                <c:pt idx="2286">
                  <c:v>18.738888888888887</c:v>
                </c:pt>
                <c:pt idx="2287">
                  <c:v>21.619444444444444</c:v>
                </c:pt>
                <c:pt idx="2288">
                  <c:v>18.530555555555555</c:v>
                </c:pt>
                <c:pt idx="2289">
                  <c:v>18.647222222222222</c:v>
                </c:pt>
                <c:pt idx="2290">
                  <c:v>20.824999999999999</c:v>
                </c:pt>
                <c:pt idx="2291">
                  <c:v>18.527777777777779</c:v>
                </c:pt>
                <c:pt idx="2292">
                  <c:v>18.991666666666667</c:v>
                </c:pt>
                <c:pt idx="2293">
                  <c:v>18.672222222222221</c:v>
                </c:pt>
                <c:pt idx="2294">
                  <c:v>20.886111111111113</c:v>
                </c:pt>
                <c:pt idx="2295">
                  <c:v>18.983333333333334</c:v>
                </c:pt>
                <c:pt idx="2296">
                  <c:v>18.572222222222223</c:v>
                </c:pt>
                <c:pt idx="2297">
                  <c:v>20.819444444444443</c:v>
                </c:pt>
                <c:pt idx="2298">
                  <c:v>24.45</c:v>
                </c:pt>
                <c:pt idx="2299">
                  <c:v>25.819444444444443</c:v>
                </c:pt>
                <c:pt idx="2300">
                  <c:v>18.788888888888888</c:v>
                </c:pt>
                <c:pt idx="2301">
                  <c:v>29.694444444444443</c:v>
                </c:pt>
                <c:pt idx="2302">
                  <c:v>28.019444444444446</c:v>
                </c:pt>
                <c:pt idx="2303">
                  <c:v>20.93611111111111</c:v>
                </c:pt>
                <c:pt idx="2304">
                  <c:v>20.883333333333333</c:v>
                </c:pt>
                <c:pt idx="2305">
                  <c:v>28.558333333333334</c:v>
                </c:pt>
                <c:pt idx="2306">
                  <c:v>27.675000000000001</c:v>
                </c:pt>
                <c:pt idx="2307">
                  <c:v>23.841666666666665</c:v>
                </c:pt>
                <c:pt idx="2308">
                  <c:v>22.663888888888888</c:v>
                </c:pt>
                <c:pt idx="2309">
                  <c:v>28.544444444444444</c:v>
                </c:pt>
                <c:pt idx="2310">
                  <c:v>21.802777777777777</c:v>
                </c:pt>
                <c:pt idx="2311">
                  <c:v>27.611111111111111</c:v>
                </c:pt>
                <c:pt idx="2312">
                  <c:v>28.605555555555554</c:v>
                </c:pt>
                <c:pt idx="2313">
                  <c:v>29.530555555555555</c:v>
                </c:pt>
                <c:pt idx="2314">
                  <c:v>22.555555555555557</c:v>
                </c:pt>
                <c:pt idx="2315">
                  <c:v>18.669444444444444</c:v>
                </c:pt>
                <c:pt idx="2316">
                  <c:v>27.502777777777776</c:v>
                </c:pt>
                <c:pt idx="2317">
                  <c:v>26.722222222222221</c:v>
                </c:pt>
                <c:pt idx="2318">
                  <c:v>29.944444444444443</c:v>
                </c:pt>
                <c:pt idx="2319">
                  <c:v>26.627777777777776</c:v>
                </c:pt>
                <c:pt idx="2320">
                  <c:v>29.830555555555556</c:v>
                </c:pt>
                <c:pt idx="2321">
                  <c:v>20.719444444444445</c:v>
                </c:pt>
                <c:pt idx="2322">
                  <c:v>23.483333333333334</c:v>
                </c:pt>
                <c:pt idx="2323">
                  <c:v>23.45</c:v>
                </c:pt>
                <c:pt idx="2324">
                  <c:v>21.738888888888887</c:v>
                </c:pt>
                <c:pt idx="2325">
                  <c:v>25.580555555555556</c:v>
                </c:pt>
                <c:pt idx="2326">
                  <c:v>20.524999999999999</c:v>
                </c:pt>
                <c:pt idx="2327">
                  <c:v>27.927777777777777</c:v>
                </c:pt>
                <c:pt idx="2328">
                  <c:v>30.019444444444446</c:v>
                </c:pt>
                <c:pt idx="2329">
                  <c:v>21.55</c:v>
                </c:pt>
                <c:pt idx="2330">
                  <c:v>24.863888888888887</c:v>
                </c:pt>
                <c:pt idx="2331">
                  <c:v>30.736111111111111</c:v>
                </c:pt>
                <c:pt idx="2332">
                  <c:v>29.93888888888889</c:v>
                </c:pt>
                <c:pt idx="2333">
                  <c:v>30.522222222222222</c:v>
                </c:pt>
                <c:pt idx="2334">
                  <c:v>30.913888888888888</c:v>
                </c:pt>
              </c:numCache>
            </c:numRef>
          </c:yVal>
          <c:smooth val="0"/>
          <c:extLst>
            <c:ext xmlns:c16="http://schemas.microsoft.com/office/drawing/2014/chart" uri="{C3380CC4-5D6E-409C-BE32-E72D297353CC}">
              <c16:uniqueId val="{00000000-8628-4B61-B079-6BC5C83EE913}"/>
            </c:ext>
          </c:extLst>
        </c:ser>
        <c:dLbls>
          <c:showLegendKey val="0"/>
          <c:showVal val="0"/>
          <c:showCatName val="0"/>
          <c:showSerName val="0"/>
          <c:showPercent val="0"/>
          <c:showBubbleSize val="0"/>
        </c:dLbls>
        <c:axId val="1209957007"/>
        <c:axId val="2090924143"/>
      </c:scatterChart>
      <c:valAx>
        <c:axId val="120995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924143"/>
        <c:crosses val="autoZero"/>
        <c:crossBetween val="midCat"/>
      </c:valAx>
      <c:valAx>
        <c:axId val="209092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57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xdr:col>
      <xdr:colOff>2292350</xdr:colOff>
      <xdr:row>2</xdr:row>
      <xdr:rowOff>876300</xdr:rowOff>
    </xdr:to>
    <xdr:pic>
      <xdr:nvPicPr>
        <xdr:cNvPr id="2" name="Picture 1">
          <a:extLst>
            <a:ext uri="{FF2B5EF4-FFF2-40B4-BE49-F238E27FC236}">
              <a16:creationId xmlns:a16="http://schemas.microsoft.com/office/drawing/2014/main" id="{AAA35B15-42B5-5E1D-D938-76FE36EF3E74}"/>
            </a:ext>
          </a:extLst>
        </xdr:cNvPr>
        <xdr:cNvPicPr>
          <a:picLocks noChangeAspect="1"/>
        </xdr:cNvPicPr>
      </xdr:nvPicPr>
      <xdr:blipFill>
        <a:blip xmlns:r="http://schemas.openxmlformats.org/officeDocument/2006/relationships" r:embed="rId1"/>
        <a:stretch>
          <a:fillRect/>
        </a:stretch>
      </xdr:blipFill>
      <xdr:spPr>
        <a:xfrm>
          <a:off x="609600" y="184151"/>
          <a:ext cx="2292350" cy="1612899"/>
        </a:xfrm>
        <a:prstGeom prst="rect">
          <a:avLst/>
        </a:prstGeom>
      </xdr:spPr>
    </xdr:pic>
    <xdr:clientData/>
  </xdr:twoCellAnchor>
  <xdr:twoCellAnchor editAs="oneCell">
    <xdr:from>
      <xdr:col>1</xdr:col>
      <xdr:colOff>57149</xdr:colOff>
      <xdr:row>2</xdr:row>
      <xdr:rowOff>958850</xdr:rowOff>
    </xdr:from>
    <xdr:to>
      <xdr:col>1</xdr:col>
      <xdr:colOff>2336702</xdr:colOff>
      <xdr:row>2</xdr:row>
      <xdr:rowOff>1638299</xdr:rowOff>
    </xdr:to>
    <xdr:pic>
      <xdr:nvPicPr>
        <xdr:cNvPr id="6" name="Picture 5">
          <a:extLst>
            <a:ext uri="{FF2B5EF4-FFF2-40B4-BE49-F238E27FC236}">
              <a16:creationId xmlns:a16="http://schemas.microsoft.com/office/drawing/2014/main" id="{7A26553E-72C2-5EF9-BABB-2FF806AD62F4}"/>
            </a:ext>
          </a:extLst>
        </xdr:cNvPr>
        <xdr:cNvPicPr>
          <a:picLocks noChangeAspect="1"/>
        </xdr:cNvPicPr>
      </xdr:nvPicPr>
      <xdr:blipFill>
        <a:blip xmlns:r="http://schemas.openxmlformats.org/officeDocument/2006/relationships" r:embed="rId2"/>
        <a:stretch>
          <a:fillRect/>
        </a:stretch>
      </xdr:blipFill>
      <xdr:spPr>
        <a:xfrm>
          <a:off x="666749" y="1879600"/>
          <a:ext cx="2279553" cy="679449"/>
        </a:xfrm>
        <a:prstGeom prst="rect">
          <a:avLst/>
        </a:prstGeom>
      </xdr:spPr>
    </xdr:pic>
    <xdr:clientData/>
  </xdr:twoCellAnchor>
  <xdr:twoCellAnchor editAs="oneCell">
    <xdr:from>
      <xdr:col>1</xdr:col>
      <xdr:colOff>25400</xdr:colOff>
      <xdr:row>4</xdr:row>
      <xdr:rowOff>44885</xdr:rowOff>
    </xdr:from>
    <xdr:to>
      <xdr:col>1</xdr:col>
      <xdr:colOff>1790700</xdr:colOff>
      <xdr:row>4</xdr:row>
      <xdr:rowOff>971551</xdr:rowOff>
    </xdr:to>
    <xdr:pic>
      <xdr:nvPicPr>
        <xdr:cNvPr id="3" name="Picture 2">
          <a:extLst>
            <a:ext uri="{FF2B5EF4-FFF2-40B4-BE49-F238E27FC236}">
              <a16:creationId xmlns:a16="http://schemas.microsoft.com/office/drawing/2014/main" id="{B64498A1-7577-4B94-7B49-80A99FB8802B}"/>
            </a:ext>
          </a:extLst>
        </xdr:cNvPr>
        <xdr:cNvPicPr>
          <a:picLocks noChangeAspect="1"/>
        </xdr:cNvPicPr>
      </xdr:nvPicPr>
      <xdr:blipFill>
        <a:blip xmlns:r="http://schemas.openxmlformats.org/officeDocument/2006/relationships" r:embed="rId3"/>
        <a:stretch>
          <a:fillRect/>
        </a:stretch>
      </xdr:blipFill>
      <xdr:spPr>
        <a:xfrm>
          <a:off x="635000" y="3619935"/>
          <a:ext cx="1765300" cy="926666"/>
        </a:xfrm>
        <a:prstGeom prst="rect">
          <a:avLst/>
        </a:prstGeom>
      </xdr:spPr>
    </xdr:pic>
    <xdr:clientData/>
  </xdr:twoCellAnchor>
  <xdr:twoCellAnchor editAs="oneCell">
    <xdr:from>
      <xdr:col>1</xdr:col>
      <xdr:colOff>25400</xdr:colOff>
      <xdr:row>2</xdr:row>
      <xdr:rowOff>1651000</xdr:rowOff>
    </xdr:from>
    <xdr:to>
      <xdr:col>1</xdr:col>
      <xdr:colOff>2133600</xdr:colOff>
      <xdr:row>3</xdr:row>
      <xdr:rowOff>971550</xdr:rowOff>
    </xdr:to>
    <xdr:pic>
      <xdr:nvPicPr>
        <xdr:cNvPr id="4" name="Picture 3">
          <a:extLst>
            <a:ext uri="{FF2B5EF4-FFF2-40B4-BE49-F238E27FC236}">
              <a16:creationId xmlns:a16="http://schemas.microsoft.com/office/drawing/2014/main" id="{E52FB945-88F5-5B1E-448E-9A136DC27332}"/>
            </a:ext>
          </a:extLst>
        </xdr:cNvPr>
        <xdr:cNvPicPr>
          <a:picLocks noChangeAspect="1"/>
        </xdr:cNvPicPr>
      </xdr:nvPicPr>
      <xdr:blipFill>
        <a:blip xmlns:r="http://schemas.openxmlformats.org/officeDocument/2006/relationships" r:embed="rId4"/>
        <a:stretch>
          <a:fillRect/>
        </a:stretch>
      </xdr:blipFill>
      <xdr:spPr>
        <a:xfrm>
          <a:off x="635000" y="2571750"/>
          <a:ext cx="2108200" cy="996950"/>
        </a:xfrm>
        <a:prstGeom prst="rect">
          <a:avLst/>
        </a:prstGeom>
      </xdr:spPr>
    </xdr:pic>
    <xdr:clientData/>
  </xdr:twoCellAnchor>
  <xdr:twoCellAnchor editAs="oneCell">
    <xdr:from>
      <xdr:col>1</xdr:col>
      <xdr:colOff>25400</xdr:colOff>
      <xdr:row>4</xdr:row>
      <xdr:rowOff>1047750</xdr:rowOff>
    </xdr:from>
    <xdr:to>
      <xdr:col>1</xdr:col>
      <xdr:colOff>1727200</xdr:colOff>
      <xdr:row>5</xdr:row>
      <xdr:rowOff>793750</xdr:rowOff>
    </xdr:to>
    <xdr:pic>
      <xdr:nvPicPr>
        <xdr:cNvPr id="5" name="Picture 4">
          <a:extLst>
            <a:ext uri="{FF2B5EF4-FFF2-40B4-BE49-F238E27FC236}">
              <a16:creationId xmlns:a16="http://schemas.microsoft.com/office/drawing/2014/main" id="{870D32E6-59E0-EF2F-C11E-E6105F51D803}"/>
            </a:ext>
          </a:extLst>
        </xdr:cNvPr>
        <xdr:cNvPicPr>
          <a:picLocks noChangeAspect="1"/>
        </xdr:cNvPicPr>
      </xdr:nvPicPr>
      <xdr:blipFill>
        <a:blip xmlns:r="http://schemas.openxmlformats.org/officeDocument/2006/relationships" r:embed="rId5"/>
        <a:stretch>
          <a:fillRect/>
        </a:stretch>
      </xdr:blipFill>
      <xdr:spPr>
        <a:xfrm>
          <a:off x="635000" y="4622800"/>
          <a:ext cx="1701800" cy="1143000"/>
        </a:xfrm>
        <a:prstGeom prst="rect">
          <a:avLst/>
        </a:prstGeom>
      </xdr:spPr>
    </xdr:pic>
    <xdr:clientData/>
  </xdr:twoCellAnchor>
  <xdr:twoCellAnchor editAs="oneCell">
    <xdr:from>
      <xdr:col>1</xdr:col>
      <xdr:colOff>19050</xdr:colOff>
      <xdr:row>5</xdr:row>
      <xdr:rowOff>673100</xdr:rowOff>
    </xdr:from>
    <xdr:to>
      <xdr:col>1</xdr:col>
      <xdr:colOff>1701800</xdr:colOff>
      <xdr:row>6</xdr:row>
      <xdr:rowOff>361950</xdr:rowOff>
    </xdr:to>
    <xdr:pic>
      <xdr:nvPicPr>
        <xdr:cNvPr id="7" name="Picture 6">
          <a:extLst>
            <a:ext uri="{FF2B5EF4-FFF2-40B4-BE49-F238E27FC236}">
              <a16:creationId xmlns:a16="http://schemas.microsoft.com/office/drawing/2014/main" id="{06A2A19E-9779-6A4A-B2A5-600940E6AC3B}"/>
            </a:ext>
          </a:extLst>
        </xdr:cNvPr>
        <xdr:cNvPicPr>
          <a:picLocks noChangeAspect="1"/>
        </xdr:cNvPicPr>
      </xdr:nvPicPr>
      <xdr:blipFill>
        <a:blip xmlns:r="http://schemas.openxmlformats.org/officeDocument/2006/relationships" r:embed="rId6"/>
        <a:stretch>
          <a:fillRect/>
        </a:stretch>
      </xdr:blipFill>
      <xdr:spPr>
        <a:xfrm>
          <a:off x="628650" y="5645150"/>
          <a:ext cx="1682750" cy="958850"/>
        </a:xfrm>
        <a:prstGeom prst="rect">
          <a:avLst/>
        </a:prstGeom>
      </xdr:spPr>
    </xdr:pic>
    <xdr:clientData/>
  </xdr:twoCellAnchor>
  <xdr:twoCellAnchor editAs="oneCell">
    <xdr:from>
      <xdr:col>1</xdr:col>
      <xdr:colOff>50800</xdr:colOff>
      <xdr:row>6</xdr:row>
      <xdr:rowOff>374650</xdr:rowOff>
    </xdr:from>
    <xdr:to>
      <xdr:col>1</xdr:col>
      <xdr:colOff>2055668</xdr:colOff>
      <xdr:row>6</xdr:row>
      <xdr:rowOff>1333500</xdr:rowOff>
    </xdr:to>
    <xdr:pic>
      <xdr:nvPicPr>
        <xdr:cNvPr id="8" name="Picture 7">
          <a:extLst>
            <a:ext uri="{FF2B5EF4-FFF2-40B4-BE49-F238E27FC236}">
              <a16:creationId xmlns:a16="http://schemas.microsoft.com/office/drawing/2014/main" id="{4EA9F9CD-3F88-E695-CD09-95E102579B08}"/>
            </a:ext>
          </a:extLst>
        </xdr:cNvPr>
        <xdr:cNvPicPr>
          <a:picLocks noChangeAspect="1"/>
        </xdr:cNvPicPr>
      </xdr:nvPicPr>
      <xdr:blipFill>
        <a:blip xmlns:r="http://schemas.openxmlformats.org/officeDocument/2006/relationships" r:embed="rId7"/>
        <a:stretch>
          <a:fillRect/>
        </a:stretch>
      </xdr:blipFill>
      <xdr:spPr>
        <a:xfrm>
          <a:off x="660400" y="6616700"/>
          <a:ext cx="2004868" cy="958850"/>
        </a:xfrm>
        <a:prstGeom prst="rect">
          <a:avLst/>
        </a:prstGeom>
      </xdr:spPr>
    </xdr:pic>
    <xdr:clientData/>
  </xdr:twoCellAnchor>
  <xdr:twoCellAnchor editAs="oneCell">
    <xdr:from>
      <xdr:col>1</xdr:col>
      <xdr:colOff>38100</xdr:colOff>
      <xdr:row>6</xdr:row>
      <xdr:rowOff>1473200</xdr:rowOff>
    </xdr:from>
    <xdr:to>
      <xdr:col>1</xdr:col>
      <xdr:colOff>1670050</xdr:colOff>
      <xdr:row>6</xdr:row>
      <xdr:rowOff>2275853</xdr:rowOff>
    </xdr:to>
    <xdr:pic>
      <xdr:nvPicPr>
        <xdr:cNvPr id="9" name="Picture 8">
          <a:extLst>
            <a:ext uri="{FF2B5EF4-FFF2-40B4-BE49-F238E27FC236}">
              <a16:creationId xmlns:a16="http://schemas.microsoft.com/office/drawing/2014/main" id="{B2B47517-E203-32EF-27EE-EDEE5F628C65}"/>
            </a:ext>
          </a:extLst>
        </xdr:cNvPr>
        <xdr:cNvPicPr>
          <a:picLocks noChangeAspect="1"/>
        </xdr:cNvPicPr>
      </xdr:nvPicPr>
      <xdr:blipFill>
        <a:blip xmlns:r="http://schemas.openxmlformats.org/officeDocument/2006/relationships" r:embed="rId8"/>
        <a:stretch>
          <a:fillRect/>
        </a:stretch>
      </xdr:blipFill>
      <xdr:spPr>
        <a:xfrm>
          <a:off x="647700" y="7715250"/>
          <a:ext cx="1631950" cy="802653"/>
        </a:xfrm>
        <a:prstGeom prst="rect">
          <a:avLst/>
        </a:prstGeom>
      </xdr:spPr>
    </xdr:pic>
    <xdr:clientData/>
  </xdr:twoCellAnchor>
  <xdr:twoCellAnchor editAs="oneCell">
    <xdr:from>
      <xdr:col>1</xdr:col>
      <xdr:colOff>95250</xdr:colOff>
      <xdr:row>7</xdr:row>
      <xdr:rowOff>76200</xdr:rowOff>
    </xdr:from>
    <xdr:to>
      <xdr:col>1</xdr:col>
      <xdr:colOff>2317750</xdr:colOff>
      <xdr:row>7</xdr:row>
      <xdr:rowOff>1593850</xdr:rowOff>
    </xdr:to>
    <xdr:pic>
      <xdr:nvPicPr>
        <xdr:cNvPr id="10" name="Picture 9">
          <a:extLst>
            <a:ext uri="{FF2B5EF4-FFF2-40B4-BE49-F238E27FC236}">
              <a16:creationId xmlns:a16="http://schemas.microsoft.com/office/drawing/2014/main" id="{948014E6-7067-DB8F-4269-7FA4F62F4DA3}"/>
            </a:ext>
          </a:extLst>
        </xdr:cNvPr>
        <xdr:cNvPicPr>
          <a:picLocks noChangeAspect="1"/>
        </xdr:cNvPicPr>
      </xdr:nvPicPr>
      <xdr:blipFill>
        <a:blip xmlns:r="http://schemas.openxmlformats.org/officeDocument/2006/relationships" r:embed="rId9"/>
        <a:stretch>
          <a:fillRect/>
        </a:stretch>
      </xdr:blipFill>
      <xdr:spPr>
        <a:xfrm>
          <a:off x="704850" y="8604250"/>
          <a:ext cx="2222500" cy="1517650"/>
        </a:xfrm>
        <a:prstGeom prst="rect">
          <a:avLst/>
        </a:prstGeom>
      </xdr:spPr>
    </xdr:pic>
    <xdr:clientData/>
  </xdr:twoCellAnchor>
  <xdr:twoCellAnchor editAs="oneCell">
    <xdr:from>
      <xdr:col>1</xdr:col>
      <xdr:colOff>63501</xdr:colOff>
      <xdr:row>8</xdr:row>
      <xdr:rowOff>38100</xdr:rowOff>
    </xdr:from>
    <xdr:to>
      <xdr:col>1</xdr:col>
      <xdr:colOff>2209800</xdr:colOff>
      <xdr:row>8</xdr:row>
      <xdr:rowOff>1541465</xdr:rowOff>
    </xdr:to>
    <xdr:pic>
      <xdr:nvPicPr>
        <xdr:cNvPr id="11" name="Picture 10">
          <a:extLst>
            <a:ext uri="{FF2B5EF4-FFF2-40B4-BE49-F238E27FC236}">
              <a16:creationId xmlns:a16="http://schemas.microsoft.com/office/drawing/2014/main" id="{54338890-8B2F-1AFA-559F-6ACB24327D24}"/>
            </a:ext>
          </a:extLst>
        </xdr:cNvPr>
        <xdr:cNvPicPr>
          <a:picLocks noChangeAspect="1"/>
        </xdr:cNvPicPr>
      </xdr:nvPicPr>
      <xdr:blipFill>
        <a:blip xmlns:r="http://schemas.openxmlformats.org/officeDocument/2006/relationships" r:embed="rId10"/>
        <a:stretch>
          <a:fillRect/>
        </a:stretch>
      </xdr:blipFill>
      <xdr:spPr>
        <a:xfrm>
          <a:off x="673101" y="10280650"/>
          <a:ext cx="2146299" cy="1503365"/>
        </a:xfrm>
        <a:prstGeom prst="rect">
          <a:avLst/>
        </a:prstGeom>
      </xdr:spPr>
    </xdr:pic>
    <xdr:clientData/>
  </xdr:twoCellAnchor>
  <xdr:twoCellAnchor editAs="oneCell">
    <xdr:from>
      <xdr:col>1</xdr:col>
      <xdr:colOff>50800</xdr:colOff>
      <xdr:row>9</xdr:row>
      <xdr:rowOff>42962</xdr:rowOff>
    </xdr:from>
    <xdr:to>
      <xdr:col>1</xdr:col>
      <xdr:colOff>2311400</xdr:colOff>
      <xdr:row>9</xdr:row>
      <xdr:rowOff>1123949</xdr:rowOff>
    </xdr:to>
    <xdr:pic>
      <xdr:nvPicPr>
        <xdr:cNvPr id="12" name="Picture 11">
          <a:extLst>
            <a:ext uri="{FF2B5EF4-FFF2-40B4-BE49-F238E27FC236}">
              <a16:creationId xmlns:a16="http://schemas.microsoft.com/office/drawing/2014/main" id="{CD99ABFE-2F93-05CB-4321-EEEB03828B89}"/>
            </a:ext>
          </a:extLst>
        </xdr:cNvPr>
        <xdr:cNvPicPr>
          <a:picLocks noChangeAspect="1"/>
        </xdr:cNvPicPr>
      </xdr:nvPicPr>
      <xdr:blipFill>
        <a:blip xmlns:r="http://schemas.openxmlformats.org/officeDocument/2006/relationships" r:embed="rId11"/>
        <a:stretch>
          <a:fillRect/>
        </a:stretch>
      </xdr:blipFill>
      <xdr:spPr>
        <a:xfrm>
          <a:off x="660400" y="11911112"/>
          <a:ext cx="2260600" cy="1080987"/>
        </a:xfrm>
        <a:prstGeom prst="rect">
          <a:avLst/>
        </a:prstGeom>
      </xdr:spPr>
    </xdr:pic>
    <xdr:clientData/>
  </xdr:twoCellAnchor>
  <xdr:twoCellAnchor editAs="oneCell">
    <xdr:from>
      <xdr:col>1</xdr:col>
      <xdr:colOff>44450</xdr:colOff>
      <xdr:row>10</xdr:row>
      <xdr:rowOff>31751</xdr:rowOff>
    </xdr:from>
    <xdr:to>
      <xdr:col>1</xdr:col>
      <xdr:colOff>2813050</xdr:colOff>
      <xdr:row>10</xdr:row>
      <xdr:rowOff>1708150</xdr:rowOff>
    </xdr:to>
    <xdr:pic>
      <xdr:nvPicPr>
        <xdr:cNvPr id="13" name="Picture 12">
          <a:extLst>
            <a:ext uri="{FF2B5EF4-FFF2-40B4-BE49-F238E27FC236}">
              <a16:creationId xmlns:a16="http://schemas.microsoft.com/office/drawing/2014/main" id="{E3ED09E1-8F59-61F8-0932-5F96971778CD}"/>
            </a:ext>
          </a:extLst>
        </xdr:cNvPr>
        <xdr:cNvPicPr>
          <a:picLocks noChangeAspect="1"/>
        </xdr:cNvPicPr>
      </xdr:nvPicPr>
      <xdr:blipFill>
        <a:blip xmlns:r="http://schemas.openxmlformats.org/officeDocument/2006/relationships" r:embed="rId12"/>
        <a:stretch>
          <a:fillRect/>
        </a:stretch>
      </xdr:blipFill>
      <xdr:spPr>
        <a:xfrm>
          <a:off x="654050" y="13093701"/>
          <a:ext cx="2768600" cy="1676399"/>
        </a:xfrm>
        <a:prstGeom prst="rect">
          <a:avLst/>
        </a:prstGeom>
      </xdr:spPr>
    </xdr:pic>
    <xdr:clientData/>
  </xdr:twoCellAnchor>
  <xdr:twoCellAnchor editAs="oneCell">
    <xdr:from>
      <xdr:col>1</xdr:col>
      <xdr:colOff>120650</xdr:colOff>
      <xdr:row>10</xdr:row>
      <xdr:rowOff>1809749</xdr:rowOff>
    </xdr:from>
    <xdr:to>
      <xdr:col>1</xdr:col>
      <xdr:colOff>2660650</xdr:colOff>
      <xdr:row>11</xdr:row>
      <xdr:rowOff>1795870</xdr:rowOff>
    </xdr:to>
    <xdr:pic>
      <xdr:nvPicPr>
        <xdr:cNvPr id="14" name="Picture 13">
          <a:extLst>
            <a:ext uri="{FF2B5EF4-FFF2-40B4-BE49-F238E27FC236}">
              <a16:creationId xmlns:a16="http://schemas.microsoft.com/office/drawing/2014/main" id="{A67FA22E-9CE2-5909-9630-276BF619E61C}"/>
            </a:ext>
          </a:extLst>
        </xdr:cNvPr>
        <xdr:cNvPicPr>
          <a:picLocks noChangeAspect="1"/>
        </xdr:cNvPicPr>
      </xdr:nvPicPr>
      <xdr:blipFill>
        <a:blip xmlns:r="http://schemas.openxmlformats.org/officeDocument/2006/relationships" r:embed="rId13"/>
        <a:stretch>
          <a:fillRect/>
        </a:stretch>
      </xdr:blipFill>
      <xdr:spPr>
        <a:xfrm>
          <a:off x="730250" y="14871699"/>
          <a:ext cx="2540000" cy="1795871"/>
        </a:xfrm>
        <a:prstGeom prst="rect">
          <a:avLst/>
        </a:prstGeom>
      </xdr:spPr>
    </xdr:pic>
    <xdr:clientData/>
  </xdr:twoCellAnchor>
  <xdr:twoCellAnchor editAs="oneCell">
    <xdr:from>
      <xdr:col>1</xdr:col>
      <xdr:colOff>107951</xdr:colOff>
      <xdr:row>12</xdr:row>
      <xdr:rowOff>304800</xdr:rowOff>
    </xdr:from>
    <xdr:to>
      <xdr:col>1</xdr:col>
      <xdr:colOff>3409950</xdr:colOff>
      <xdr:row>12</xdr:row>
      <xdr:rowOff>533400</xdr:rowOff>
    </xdr:to>
    <xdr:pic>
      <xdr:nvPicPr>
        <xdr:cNvPr id="16" name="Picture 15">
          <a:extLst>
            <a:ext uri="{FF2B5EF4-FFF2-40B4-BE49-F238E27FC236}">
              <a16:creationId xmlns:a16="http://schemas.microsoft.com/office/drawing/2014/main" id="{D1C752E2-D760-4778-AFF1-3ED287D6273B}"/>
            </a:ext>
          </a:extLst>
        </xdr:cNvPr>
        <xdr:cNvPicPr>
          <a:picLocks noChangeAspect="1"/>
        </xdr:cNvPicPr>
      </xdr:nvPicPr>
      <xdr:blipFill>
        <a:blip xmlns:r="http://schemas.openxmlformats.org/officeDocument/2006/relationships" r:embed="rId14"/>
        <a:stretch>
          <a:fillRect/>
        </a:stretch>
      </xdr:blipFill>
      <xdr:spPr>
        <a:xfrm>
          <a:off x="717551" y="17011650"/>
          <a:ext cx="3301999" cy="228600"/>
        </a:xfrm>
        <a:prstGeom prst="rect">
          <a:avLst/>
        </a:prstGeom>
      </xdr:spPr>
    </xdr:pic>
    <xdr:clientData/>
  </xdr:twoCellAnchor>
  <xdr:twoCellAnchor editAs="oneCell">
    <xdr:from>
      <xdr:col>1</xdr:col>
      <xdr:colOff>88900</xdr:colOff>
      <xdr:row>13</xdr:row>
      <xdr:rowOff>31750</xdr:rowOff>
    </xdr:from>
    <xdr:to>
      <xdr:col>1</xdr:col>
      <xdr:colOff>1727284</xdr:colOff>
      <xdr:row>13</xdr:row>
      <xdr:rowOff>781089</xdr:rowOff>
    </xdr:to>
    <xdr:pic>
      <xdr:nvPicPr>
        <xdr:cNvPr id="17" name="Picture 16">
          <a:extLst>
            <a:ext uri="{FF2B5EF4-FFF2-40B4-BE49-F238E27FC236}">
              <a16:creationId xmlns:a16="http://schemas.microsoft.com/office/drawing/2014/main" id="{0EBA57CE-845F-F561-C653-3A1F8E33D7FA}"/>
            </a:ext>
          </a:extLst>
        </xdr:cNvPr>
        <xdr:cNvPicPr>
          <a:picLocks noChangeAspect="1"/>
        </xdr:cNvPicPr>
      </xdr:nvPicPr>
      <xdr:blipFill>
        <a:blip xmlns:r="http://schemas.openxmlformats.org/officeDocument/2006/relationships" r:embed="rId15"/>
        <a:stretch>
          <a:fillRect/>
        </a:stretch>
      </xdr:blipFill>
      <xdr:spPr>
        <a:xfrm>
          <a:off x="698500" y="17475200"/>
          <a:ext cx="1638384" cy="749339"/>
        </a:xfrm>
        <a:prstGeom prst="rect">
          <a:avLst/>
        </a:prstGeom>
      </xdr:spPr>
    </xdr:pic>
    <xdr:clientData/>
  </xdr:twoCellAnchor>
  <xdr:twoCellAnchor editAs="oneCell">
    <xdr:from>
      <xdr:col>1</xdr:col>
      <xdr:colOff>215900</xdr:colOff>
      <xdr:row>14</xdr:row>
      <xdr:rowOff>88902</xdr:rowOff>
    </xdr:from>
    <xdr:to>
      <xdr:col>1</xdr:col>
      <xdr:colOff>2495550</xdr:colOff>
      <xdr:row>14</xdr:row>
      <xdr:rowOff>1244600</xdr:rowOff>
    </xdr:to>
    <xdr:pic>
      <xdr:nvPicPr>
        <xdr:cNvPr id="18" name="Picture 17">
          <a:extLst>
            <a:ext uri="{FF2B5EF4-FFF2-40B4-BE49-F238E27FC236}">
              <a16:creationId xmlns:a16="http://schemas.microsoft.com/office/drawing/2014/main" id="{FD01A9DA-B394-663E-D8BE-56C68DFE6DF4}"/>
            </a:ext>
          </a:extLst>
        </xdr:cNvPr>
        <xdr:cNvPicPr>
          <a:picLocks noChangeAspect="1"/>
        </xdr:cNvPicPr>
      </xdr:nvPicPr>
      <xdr:blipFill>
        <a:blip xmlns:r="http://schemas.openxmlformats.org/officeDocument/2006/relationships" r:embed="rId16"/>
        <a:stretch>
          <a:fillRect/>
        </a:stretch>
      </xdr:blipFill>
      <xdr:spPr>
        <a:xfrm>
          <a:off x="825500" y="18910302"/>
          <a:ext cx="2279650" cy="1155698"/>
        </a:xfrm>
        <a:prstGeom prst="rect">
          <a:avLst/>
        </a:prstGeom>
      </xdr:spPr>
    </xdr:pic>
    <xdr:clientData/>
  </xdr:twoCellAnchor>
  <xdr:twoCellAnchor editAs="oneCell">
    <xdr:from>
      <xdr:col>1</xdr:col>
      <xdr:colOff>50798</xdr:colOff>
      <xdr:row>15</xdr:row>
      <xdr:rowOff>514350</xdr:rowOff>
    </xdr:from>
    <xdr:to>
      <xdr:col>1</xdr:col>
      <xdr:colOff>3994149</xdr:colOff>
      <xdr:row>15</xdr:row>
      <xdr:rowOff>749300</xdr:rowOff>
    </xdr:to>
    <xdr:pic>
      <xdr:nvPicPr>
        <xdr:cNvPr id="19" name="Picture 18">
          <a:extLst>
            <a:ext uri="{FF2B5EF4-FFF2-40B4-BE49-F238E27FC236}">
              <a16:creationId xmlns:a16="http://schemas.microsoft.com/office/drawing/2014/main" id="{B9C843D3-30C8-D45B-4116-17722023125B}"/>
            </a:ext>
          </a:extLst>
        </xdr:cNvPr>
        <xdr:cNvPicPr>
          <a:picLocks noChangeAspect="1"/>
        </xdr:cNvPicPr>
      </xdr:nvPicPr>
      <xdr:blipFill>
        <a:blip xmlns:r="http://schemas.openxmlformats.org/officeDocument/2006/relationships" r:embed="rId17"/>
        <a:stretch>
          <a:fillRect/>
        </a:stretch>
      </xdr:blipFill>
      <xdr:spPr>
        <a:xfrm>
          <a:off x="660398" y="20173950"/>
          <a:ext cx="3943351" cy="234950"/>
        </a:xfrm>
        <a:prstGeom prst="rect">
          <a:avLst/>
        </a:prstGeom>
      </xdr:spPr>
    </xdr:pic>
    <xdr:clientData/>
  </xdr:twoCellAnchor>
  <xdr:twoCellAnchor editAs="oneCell">
    <xdr:from>
      <xdr:col>1</xdr:col>
      <xdr:colOff>120650</xdr:colOff>
      <xdr:row>12</xdr:row>
      <xdr:rowOff>82550</xdr:rowOff>
    </xdr:from>
    <xdr:to>
      <xdr:col>1</xdr:col>
      <xdr:colOff>3740336</xdr:colOff>
      <xdr:row>12</xdr:row>
      <xdr:rowOff>241308</xdr:rowOff>
    </xdr:to>
    <xdr:pic>
      <xdr:nvPicPr>
        <xdr:cNvPr id="20" name="Picture 19">
          <a:extLst>
            <a:ext uri="{FF2B5EF4-FFF2-40B4-BE49-F238E27FC236}">
              <a16:creationId xmlns:a16="http://schemas.microsoft.com/office/drawing/2014/main" id="{B9B175CF-485E-64A7-D728-F0F983352629}"/>
            </a:ext>
          </a:extLst>
        </xdr:cNvPr>
        <xdr:cNvPicPr>
          <a:picLocks noChangeAspect="1"/>
        </xdr:cNvPicPr>
      </xdr:nvPicPr>
      <xdr:blipFill>
        <a:blip xmlns:r="http://schemas.openxmlformats.org/officeDocument/2006/relationships" r:embed="rId18"/>
        <a:stretch>
          <a:fillRect/>
        </a:stretch>
      </xdr:blipFill>
      <xdr:spPr>
        <a:xfrm>
          <a:off x="730250" y="16789400"/>
          <a:ext cx="3619686" cy="158758"/>
        </a:xfrm>
        <a:prstGeom prst="rect">
          <a:avLst/>
        </a:prstGeom>
      </xdr:spPr>
    </xdr:pic>
    <xdr:clientData/>
  </xdr:twoCellAnchor>
  <xdr:twoCellAnchor editAs="oneCell">
    <xdr:from>
      <xdr:col>1</xdr:col>
      <xdr:colOff>6351</xdr:colOff>
      <xdr:row>16</xdr:row>
      <xdr:rowOff>336551</xdr:rowOff>
    </xdr:from>
    <xdr:to>
      <xdr:col>1</xdr:col>
      <xdr:colOff>3981451</xdr:colOff>
      <xdr:row>16</xdr:row>
      <xdr:rowOff>516591</xdr:rowOff>
    </xdr:to>
    <xdr:pic>
      <xdr:nvPicPr>
        <xdr:cNvPr id="22" name="Picture 21">
          <a:extLst>
            <a:ext uri="{FF2B5EF4-FFF2-40B4-BE49-F238E27FC236}">
              <a16:creationId xmlns:a16="http://schemas.microsoft.com/office/drawing/2014/main" id="{31181EA3-0D14-E42B-2B39-B288132EFFF3}"/>
            </a:ext>
          </a:extLst>
        </xdr:cNvPr>
        <xdr:cNvPicPr>
          <a:picLocks noChangeAspect="1"/>
        </xdr:cNvPicPr>
      </xdr:nvPicPr>
      <xdr:blipFill>
        <a:blip xmlns:r="http://schemas.openxmlformats.org/officeDocument/2006/relationships" r:embed="rId19"/>
        <a:stretch>
          <a:fillRect/>
        </a:stretch>
      </xdr:blipFill>
      <xdr:spPr>
        <a:xfrm>
          <a:off x="615951" y="21653501"/>
          <a:ext cx="3975100" cy="180040"/>
        </a:xfrm>
        <a:prstGeom prst="rect">
          <a:avLst/>
        </a:prstGeom>
      </xdr:spPr>
    </xdr:pic>
    <xdr:clientData/>
  </xdr:twoCellAnchor>
  <xdr:twoCellAnchor editAs="oneCell">
    <xdr:from>
      <xdr:col>1</xdr:col>
      <xdr:colOff>127002</xdr:colOff>
      <xdr:row>17</xdr:row>
      <xdr:rowOff>88900</xdr:rowOff>
    </xdr:from>
    <xdr:to>
      <xdr:col>1</xdr:col>
      <xdr:colOff>3871985</xdr:colOff>
      <xdr:row>17</xdr:row>
      <xdr:rowOff>2882900</xdr:rowOff>
    </xdr:to>
    <xdr:pic>
      <xdr:nvPicPr>
        <xdr:cNvPr id="15" name="Picture 14">
          <a:extLst>
            <a:ext uri="{FF2B5EF4-FFF2-40B4-BE49-F238E27FC236}">
              <a16:creationId xmlns:a16="http://schemas.microsoft.com/office/drawing/2014/main" id="{4C20C916-C5F7-0539-D536-2EE3DDA05200}"/>
            </a:ext>
          </a:extLst>
        </xdr:cNvPr>
        <xdr:cNvPicPr>
          <a:picLocks noChangeAspect="1"/>
        </xdr:cNvPicPr>
      </xdr:nvPicPr>
      <xdr:blipFill>
        <a:blip xmlns:r="http://schemas.openxmlformats.org/officeDocument/2006/relationships" r:embed="rId20"/>
        <a:stretch>
          <a:fillRect/>
        </a:stretch>
      </xdr:blipFill>
      <xdr:spPr>
        <a:xfrm>
          <a:off x="736602" y="22326600"/>
          <a:ext cx="3744983" cy="279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0</xdr:row>
      <xdr:rowOff>0</xdr:rowOff>
    </xdr:from>
    <xdr:to>
      <xdr:col>9</xdr:col>
      <xdr:colOff>222250</xdr:colOff>
      <xdr:row>10</xdr:row>
      <xdr:rowOff>95250</xdr:rowOff>
    </xdr:to>
    <xdr:graphicFrame macro="">
      <xdr:nvGraphicFramePr>
        <xdr:cNvPr id="2" name="Chart 1">
          <a:extLst>
            <a:ext uri="{FF2B5EF4-FFF2-40B4-BE49-F238E27FC236}">
              <a16:creationId xmlns:a16="http://schemas.microsoft.com/office/drawing/2014/main" id="{DDDC62B9-F174-E478-987B-B99C78C6D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152400</xdr:colOff>
      <xdr:row>0</xdr:row>
      <xdr:rowOff>19050</xdr:rowOff>
    </xdr:from>
    <xdr:to>
      <xdr:col>23</xdr:col>
      <xdr:colOff>177800</xdr:colOff>
      <xdr:row>13</xdr:row>
      <xdr:rowOff>158750</xdr:rowOff>
    </xdr:to>
    <xdr:graphicFrame macro="">
      <xdr:nvGraphicFramePr>
        <xdr:cNvPr id="3" name="Chart 2">
          <a:extLst>
            <a:ext uri="{FF2B5EF4-FFF2-40B4-BE49-F238E27FC236}">
              <a16:creationId xmlns:a16="http://schemas.microsoft.com/office/drawing/2014/main" id="{A50015AD-28D1-4350-AABB-CFB37F0F7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304800</xdr:colOff>
      <xdr:row>14</xdr:row>
      <xdr:rowOff>19050</xdr:rowOff>
    </xdr:from>
    <xdr:to>
      <xdr:col>12</xdr:col>
      <xdr:colOff>120650</xdr:colOff>
      <xdr:row>29</xdr:row>
      <xdr:rowOff>12700</xdr:rowOff>
    </xdr:to>
    <xdr:graphicFrame macro="">
      <xdr:nvGraphicFramePr>
        <xdr:cNvPr id="4" name="Chart 3">
          <a:extLst>
            <a:ext uri="{FF2B5EF4-FFF2-40B4-BE49-F238E27FC236}">
              <a16:creationId xmlns:a16="http://schemas.microsoft.com/office/drawing/2014/main" id="{C38E9C0C-0D75-5537-C4A8-6DDF5C63C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0</xdr:row>
      <xdr:rowOff>152400</xdr:rowOff>
    </xdr:from>
    <xdr:to>
      <xdr:col>13</xdr:col>
      <xdr:colOff>381000</xdr:colOff>
      <xdr:row>18</xdr:row>
      <xdr:rowOff>12700</xdr:rowOff>
    </xdr:to>
    <xdr:graphicFrame macro="">
      <xdr:nvGraphicFramePr>
        <xdr:cNvPr id="2" name="Chart 1">
          <a:extLst>
            <a:ext uri="{FF2B5EF4-FFF2-40B4-BE49-F238E27FC236}">
              <a16:creationId xmlns:a16="http://schemas.microsoft.com/office/drawing/2014/main" id="{96A97AF8-10EE-372A-6E13-D46B968EC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146050</xdr:colOff>
      <xdr:row>18</xdr:row>
      <xdr:rowOff>44450</xdr:rowOff>
    </xdr:from>
    <xdr:to>
      <xdr:col>13</xdr:col>
      <xdr:colOff>368300</xdr:colOff>
      <xdr:row>31</xdr:row>
      <xdr:rowOff>114300</xdr:rowOff>
    </xdr:to>
    <xdr:graphicFrame macro="">
      <xdr:nvGraphicFramePr>
        <xdr:cNvPr id="3" name="Chart 2">
          <a:extLst>
            <a:ext uri="{FF2B5EF4-FFF2-40B4-BE49-F238E27FC236}">
              <a16:creationId xmlns:a16="http://schemas.microsoft.com/office/drawing/2014/main" id="{07A7BE3F-019C-2CBA-D4BB-2C2734E24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98425</xdr:colOff>
      <xdr:row>32</xdr:row>
      <xdr:rowOff>12700</xdr:rowOff>
    </xdr:from>
    <xdr:to>
      <xdr:col>13</xdr:col>
      <xdr:colOff>355600</xdr:colOff>
      <xdr:row>49</xdr:row>
      <xdr:rowOff>165100</xdr:rowOff>
    </xdr:to>
    <xdr:graphicFrame macro="">
      <xdr:nvGraphicFramePr>
        <xdr:cNvPr id="4" name="Chart 3">
          <a:extLst>
            <a:ext uri="{FF2B5EF4-FFF2-40B4-BE49-F238E27FC236}">
              <a16:creationId xmlns:a16="http://schemas.microsoft.com/office/drawing/2014/main" id="{F7EB72F4-8D26-FB2A-5E63-D30A2A806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49</xdr:row>
      <xdr:rowOff>158750</xdr:rowOff>
    </xdr:from>
    <xdr:to>
      <xdr:col>13</xdr:col>
      <xdr:colOff>368300</xdr:colOff>
      <xdr:row>69</xdr:row>
      <xdr:rowOff>57150</xdr:rowOff>
    </xdr:to>
    <xdr:graphicFrame macro="">
      <xdr:nvGraphicFramePr>
        <xdr:cNvPr id="5" name="Chart 4">
          <a:extLst>
            <a:ext uri="{FF2B5EF4-FFF2-40B4-BE49-F238E27FC236}">
              <a16:creationId xmlns:a16="http://schemas.microsoft.com/office/drawing/2014/main" id="{E247DA4E-0310-49D2-B452-1F7718995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266700</xdr:colOff>
      <xdr:row>69</xdr:row>
      <xdr:rowOff>69850</xdr:rowOff>
    </xdr:from>
    <xdr:to>
      <xdr:col>9</xdr:col>
      <xdr:colOff>0</xdr:colOff>
      <xdr:row>81</xdr:row>
      <xdr:rowOff>133350</xdr:rowOff>
    </xdr:to>
    <xdr:graphicFrame macro="">
      <xdr:nvGraphicFramePr>
        <xdr:cNvPr id="6" name="Chart 5">
          <a:extLst>
            <a:ext uri="{FF2B5EF4-FFF2-40B4-BE49-F238E27FC236}">
              <a16:creationId xmlns:a16="http://schemas.microsoft.com/office/drawing/2014/main" id="{36F5375E-89EC-4A8A-959D-998E63AF7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479034</xdr:colOff>
      <xdr:row>2</xdr:row>
      <xdr:rowOff>22280</xdr:rowOff>
    </xdr:from>
    <xdr:to>
      <xdr:col>17</xdr:col>
      <xdr:colOff>579297</xdr:colOff>
      <xdr:row>16</xdr:row>
      <xdr:rowOff>133685</xdr:rowOff>
    </xdr:to>
    <xdr:graphicFrame macro="">
      <xdr:nvGraphicFramePr>
        <xdr:cNvPr id="4" name="Chart 3">
          <a:extLst>
            <a:ext uri="{FF2B5EF4-FFF2-40B4-BE49-F238E27FC236}">
              <a16:creationId xmlns:a16="http://schemas.microsoft.com/office/drawing/2014/main" id="{B65FB864-C544-46AC-B7A6-1F2FF9BF6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601579</xdr:colOff>
      <xdr:row>2</xdr:row>
      <xdr:rowOff>44561</xdr:rowOff>
    </xdr:from>
    <xdr:to>
      <xdr:col>25</xdr:col>
      <xdr:colOff>445614</xdr:colOff>
      <xdr:row>16</xdr:row>
      <xdr:rowOff>111405</xdr:rowOff>
    </xdr:to>
    <xdr:graphicFrame macro="">
      <xdr:nvGraphicFramePr>
        <xdr:cNvPr id="5" name="Chart 4">
          <a:extLst>
            <a:ext uri="{FF2B5EF4-FFF2-40B4-BE49-F238E27FC236}">
              <a16:creationId xmlns:a16="http://schemas.microsoft.com/office/drawing/2014/main" id="{82871FCF-F230-4A0D-B7AE-C7FA10147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479036</xdr:colOff>
      <xdr:row>2</xdr:row>
      <xdr:rowOff>0</xdr:rowOff>
    </xdr:from>
    <xdr:to>
      <xdr:col>33</xdr:col>
      <xdr:colOff>590438</xdr:colOff>
      <xdr:row>16</xdr:row>
      <xdr:rowOff>66841</xdr:rowOff>
    </xdr:to>
    <xdr:graphicFrame macro="">
      <xdr:nvGraphicFramePr>
        <xdr:cNvPr id="6" name="Chart 5">
          <a:extLst>
            <a:ext uri="{FF2B5EF4-FFF2-40B4-BE49-F238E27FC236}">
              <a16:creationId xmlns:a16="http://schemas.microsoft.com/office/drawing/2014/main" id="{18809DA8-69C3-4DD9-BBF0-F81E6474E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33420</xdr:colOff>
      <xdr:row>16</xdr:row>
      <xdr:rowOff>167104</xdr:rowOff>
    </xdr:from>
    <xdr:to>
      <xdr:col>9</xdr:col>
      <xdr:colOff>568157</xdr:colOff>
      <xdr:row>34</xdr:row>
      <xdr:rowOff>167104</xdr:rowOff>
    </xdr:to>
    <xdr:graphicFrame macro="">
      <xdr:nvGraphicFramePr>
        <xdr:cNvPr id="7" name="Chart 6">
          <a:extLst>
            <a:ext uri="{FF2B5EF4-FFF2-40B4-BE49-F238E27FC236}">
              <a16:creationId xmlns:a16="http://schemas.microsoft.com/office/drawing/2014/main" id="{3FA0CDC6-7F04-4431-900C-427750A6A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579298</xdr:colOff>
      <xdr:row>16</xdr:row>
      <xdr:rowOff>149504</xdr:rowOff>
    </xdr:from>
    <xdr:to>
      <xdr:col>17</xdr:col>
      <xdr:colOff>579298</xdr:colOff>
      <xdr:row>34</xdr:row>
      <xdr:rowOff>117754</xdr:rowOff>
    </xdr:to>
    <xdr:graphicFrame macro="">
      <xdr:nvGraphicFramePr>
        <xdr:cNvPr id="8" name="Chart 7">
          <a:extLst>
            <a:ext uri="{FF2B5EF4-FFF2-40B4-BE49-F238E27FC236}">
              <a16:creationId xmlns:a16="http://schemas.microsoft.com/office/drawing/2014/main" id="{EEEAA0CD-F816-449B-A9DC-5CCDEE185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590439</xdr:colOff>
      <xdr:row>16</xdr:row>
      <xdr:rowOff>77982</xdr:rowOff>
    </xdr:from>
    <xdr:to>
      <xdr:col>26</xdr:col>
      <xdr:colOff>311930</xdr:colOff>
      <xdr:row>34</xdr:row>
      <xdr:rowOff>89123</xdr:rowOff>
    </xdr:to>
    <xdr:graphicFrame macro="">
      <xdr:nvGraphicFramePr>
        <xdr:cNvPr id="9" name="Chart 8">
          <a:extLst>
            <a:ext uri="{FF2B5EF4-FFF2-40B4-BE49-F238E27FC236}">
              <a16:creationId xmlns:a16="http://schemas.microsoft.com/office/drawing/2014/main" id="{508125B6-88C2-4AAC-A838-4A50FDFF4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545876</xdr:colOff>
      <xdr:row>2</xdr:row>
      <xdr:rowOff>33421</xdr:rowOff>
    </xdr:from>
    <xdr:to>
      <xdr:col>9</xdr:col>
      <xdr:colOff>490174</xdr:colOff>
      <xdr:row>16</xdr:row>
      <xdr:rowOff>167105</xdr:rowOff>
    </xdr:to>
    <xdr:graphicFrame macro="">
      <xdr:nvGraphicFramePr>
        <xdr:cNvPr id="2" name="Chart 1">
          <a:extLst>
            <a:ext uri="{FF2B5EF4-FFF2-40B4-BE49-F238E27FC236}">
              <a16:creationId xmlns:a16="http://schemas.microsoft.com/office/drawing/2014/main" id="{A6ABBE18-3258-4D87-BC3F-EDF354651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345351</xdr:colOff>
      <xdr:row>16</xdr:row>
      <xdr:rowOff>100263</xdr:rowOff>
    </xdr:from>
    <xdr:to>
      <xdr:col>33</xdr:col>
      <xdr:colOff>590438</xdr:colOff>
      <xdr:row>34</xdr:row>
      <xdr:rowOff>111403</xdr:rowOff>
    </xdr:to>
    <xdr:graphicFrame macro="">
      <xdr:nvGraphicFramePr>
        <xdr:cNvPr id="10" name="Chart 9">
          <a:extLst>
            <a:ext uri="{FF2B5EF4-FFF2-40B4-BE49-F238E27FC236}">
              <a16:creationId xmlns:a16="http://schemas.microsoft.com/office/drawing/2014/main" id="{0CBA27AA-2E3B-4E1F-B6EC-A8F2A87AA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2</xdr:col>
      <xdr:colOff>603361</xdr:colOff>
      <xdr:row>19</xdr:row>
      <xdr:rowOff>167440</xdr:rowOff>
    </xdr:to>
    <mc:AlternateContent xmlns:mc="http://schemas.openxmlformats.org/markup-compatibility/2006" xmlns:a14="http://schemas.microsoft.com/office/drawing/2010/main">
      <mc:Choice Requires="a14">
        <xdr:graphicFrame macro="">
          <xdr:nvGraphicFramePr>
            <xdr:cNvPr id="19" name="Any Transplants">
              <a:extLst>
                <a:ext uri="{FF2B5EF4-FFF2-40B4-BE49-F238E27FC236}">
                  <a16:creationId xmlns:a16="http://schemas.microsoft.com/office/drawing/2014/main" id="{90F290E1-BD6F-D97F-EA1C-1E01895A15E3}"/>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mlns="">
        <xdr:sp macro="" textlink="">
          <xdr:nvSpPr>
            <xdr:cNvPr id="0" name=""/>
            <xdr:cNvSpPr>
              <a:spLocks noTextEdit="1"/>
            </xdr:cNvSpPr>
          </xdr:nvSpPr>
          <xdr:spPr>
            <a:xfrm>
              <a:off x="0" y="0"/>
              <a:ext cx="1828800" cy="3821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92579</xdr:rowOff>
    </xdr:from>
    <xdr:to>
      <xdr:col>2</xdr:col>
      <xdr:colOff>603361</xdr:colOff>
      <xdr:row>17</xdr:row>
      <xdr:rowOff>154687</xdr:rowOff>
    </xdr:to>
    <mc:AlternateContent xmlns:mc="http://schemas.openxmlformats.org/markup-compatibility/2006" xmlns:a14="http://schemas.microsoft.com/office/drawing/2010/main">
      <mc:Choice Requires="a14">
        <xdr:graphicFrame macro="">
          <xdr:nvGraphicFramePr>
            <xdr:cNvPr id="20" name="Weight Status">
              <a:extLst>
                <a:ext uri="{FF2B5EF4-FFF2-40B4-BE49-F238E27FC236}">
                  <a16:creationId xmlns:a16="http://schemas.microsoft.com/office/drawing/2014/main" id="{FA17DBBC-C56A-7F7A-5F9A-17390C3CCAA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905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25734</xdr:rowOff>
    </xdr:from>
    <xdr:to>
      <xdr:col>2</xdr:col>
      <xdr:colOff>603361</xdr:colOff>
      <xdr:row>25</xdr:row>
      <xdr:rowOff>87841</xdr:rowOff>
    </xdr:to>
    <mc:AlternateContent xmlns:mc="http://schemas.openxmlformats.org/markup-compatibility/2006" xmlns:a14="http://schemas.microsoft.com/office/drawing/2010/main">
      <mc:Choice Requires="a14">
        <xdr:graphicFrame macro="">
          <xdr:nvGraphicFramePr>
            <xdr:cNvPr id="22" name="Heart Issues">
              <a:extLst>
                <a:ext uri="{FF2B5EF4-FFF2-40B4-BE49-F238E27FC236}">
                  <a16:creationId xmlns:a16="http://schemas.microsoft.com/office/drawing/2014/main" id="{A21F78D9-E1D3-665C-E9EE-0FB12B3325A5}"/>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0" y="235406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11143</xdr:colOff>
      <xdr:row>16</xdr:row>
      <xdr:rowOff>178915</xdr:rowOff>
    </xdr:from>
    <xdr:to>
      <xdr:col>3</xdr:col>
      <xdr:colOff>1785</xdr:colOff>
      <xdr:row>30</xdr:row>
      <xdr:rowOff>51636</xdr:rowOff>
    </xdr:to>
    <mc:AlternateContent xmlns:mc="http://schemas.openxmlformats.org/markup-compatibility/2006" xmlns:a14="http://schemas.microsoft.com/office/drawing/2010/main">
      <mc:Choice Requires="a14">
        <xdr:graphicFrame macro="">
          <xdr:nvGraphicFramePr>
            <xdr:cNvPr id="23" name="NumberOfMajorSurgeries">
              <a:extLst>
                <a:ext uri="{FF2B5EF4-FFF2-40B4-BE49-F238E27FC236}">
                  <a16:creationId xmlns:a16="http://schemas.microsoft.com/office/drawing/2014/main" id="{670029C7-FF8C-96C5-4E3E-CF502E89D631}"/>
                </a:ext>
              </a:extLst>
            </xdr:cNvPr>
            <xdr:cNvGraphicFramePr/>
          </xdr:nvGraphicFramePr>
          <xdr:xfrm>
            <a:off x="0" y="0"/>
            <a:ext cx="0" cy="0"/>
          </xdr:xfrm>
          <a:graphic>
            <a:graphicData uri="http://schemas.microsoft.com/office/drawing/2010/slicer">
              <sle:slicer xmlns:sle="http://schemas.microsoft.com/office/drawing/2010/slicer" name="NumberOfMajorSurgeries"/>
            </a:graphicData>
          </a:graphic>
        </xdr:graphicFrame>
      </mc:Choice>
      <mc:Fallback xmlns="">
        <xdr:sp macro="" textlink="">
          <xdr:nvSpPr>
            <xdr:cNvPr id="0" name=""/>
            <xdr:cNvSpPr>
              <a:spLocks noTextEdit="1"/>
            </xdr:cNvSpPr>
          </xdr:nvSpPr>
          <xdr:spPr>
            <a:xfrm>
              <a:off x="11143" y="326479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30636</xdr:colOff>
      <xdr:row>24</xdr:row>
      <xdr:rowOff>137138</xdr:rowOff>
    </xdr:from>
    <xdr:to>
      <xdr:col>3</xdr:col>
      <xdr:colOff>21278</xdr:colOff>
      <xdr:row>38</xdr:row>
      <xdr:rowOff>9860</xdr:rowOff>
    </xdr:to>
    <mc:AlternateContent xmlns:mc="http://schemas.openxmlformats.org/markup-compatibility/2006" xmlns:a14="http://schemas.microsoft.com/office/drawing/2010/main">
      <mc:Choice Requires="a14">
        <xdr:graphicFrame macro="">
          <xdr:nvGraphicFramePr>
            <xdr:cNvPr id="24" name="Hospital tier">
              <a:extLst>
                <a:ext uri="{FF2B5EF4-FFF2-40B4-BE49-F238E27FC236}">
                  <a16:creationId xmlns:a16="http://schemas.microsoft.com/office/drawing/2014/main" id="{95F1D061-A064-A73B-DC3F-DBFE21BD9B9D}"/>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30636" y="473810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38991</xdr:colOff>
      <xdr:row>31</xdr:row>
      <xdr:rowOff>34089</xdr:rowOff>
    </xdr:from>
    <xdr:to>
      <xdr:col>3</xdr:col>
      <xdr:colOff>29633</xdr:colOff>
      <xdr:row>44</xdr:row>
      <xdr:rowOff>96197</xdr:rowOff>
    </xdr:to>
    <mc:AlternateContent xmlns:mc="http://schemas.openxmlformats.org/markup-compatibility/2006" xmlns:a14="http://schemas.microsoft.com/office/drawing/2010/main">
      <mc:Choice Requires="a14">
        <xdr:graphicFrame macro="">
          <xdr:nvGraphicFramePr>
            <xdr:cNvPr id="25" name="City tier">
              <a:extLst>
                <a:ext uri="{FF2B5EF4-FFF2-40B4-BE49-F238E27FC236}">
                  <a16:creationId xmlns:a16="http://schemas.microsoft.com/office/drawing/2014/main" id="{4BD9EC7C-FAEF-D6F2-CABC-E01C710D26B6}"/>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38991" y="596075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1235075</xdr:colOff>
      <xdr:row>339</xdr:row>
      <xdr:rowOff>158750</xdr:rowOff>
    </xdr:from>
    <xdr:to>
      <xdr:col>11</xdr:col>
      <xdr:colOff>923925</xdr:colOff>
      <xdr:row>354</xdr:row>
      <xdr:rowOff>139700</xdr:rowOff>
    </xdr:to>
    <xdr:graphicFrame macro="">
      <xdr:nvGraphicFramePr>
        <xdr:cNvPr id="6" name="Chart 5">
          <a:extLst>
            <a:ext uri="{FF2B5EF4-FFF2-40B4-BE49-F238E27FC236}">
              <a16:creationId xmlns:a16="http://schemas.microsoft.com/office/drawing/2014/main" id="{90AE32E5-42EB-B0D7-EA4F-42FD2529C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6.818743402779" createdVersion="8" refreshedVersion="8" minRefreshableVersion="3" recordCount="2335" xr:uid="{594A872A-B89D-4C11-850C-7B0E63939F6B}">
  <cacheSource type="worksheet">
    <worksheetSource name="Table7"/>
  </cacheSource>
  <cacheFields count="16">
    <cacheField name="Merged 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acheField>
    <cacheField name="Date of Birth" numFmtId="14">
      <sharedItems containsSemiMixedTypes="0" containsNonDate="0" containsDate="1" containsString="0" minDate="1958-06-05T00:00:00" maxDate="2026-12-13T00:00:00"/>
    </cacheField>
    <cacheField name="Charges" numFmtId="165">
      <sharedItems containsSemiMixedTypes="0" containsString="0" containsNumber="1" minValue="563.84" maxValue="63770.43"/>
    </cacheField>
    <cacheField name="Hospital tier" numFmtId="165">
      <sharedItems/>
    </cacheField>
    <cacheField name="City tier" numFmtId="165">
      <sharedItems/>
    </cacheField>
    <cacheField name="State ID" numFmtId="165">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17969372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6.860124537037" createdVersion="8" refreshedVersion="8" minRefreshableVersion="3" recordCount="2335" xr:uid="{48EB1A23-06A0-4FAD-BAC6-A46934E9A68D}">
  <cacheSource type="worksheet">
    <worksheetSource ref="A1:Q2336" sheet="Healthcare 6"/>
  </cacheSource>
  <cacheFields count="20">
    <cacheField name="Merged 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26-12-13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2026-12-12T00:00:00"/>
        <d v="1975-11-06T00:00:00"/>
        <d v="1981-12-27T00:00:00"/>
        <d v="2026-07-24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sharedItems>
      <fieldGroup par="19"/>
    </cacheField>
    <cacheField name="Charges" numFmtId="165">
      <sharedItems containsSemiMixedTypes="0" containsString="0" containsNumber="1" minValue="563.84" maxValue="63770.43"/>
    </cacheField>
    <cacheField name="Hospital tier" numFmtId="165">
      <sharedItems count="3">
        <s v="tier - 1"/>
        <s v="tier - 2"/>
        <s v="tier - 3"/>
      </sharedItems>
    </cacheField>
    <cacheField name="City tier" numFmtId="165">
      <sharedItems count="3">
        <s v="tier - 3"/>
        <s v="tier - 1"/>
        <s v="tier - 2"/>
      </sharedItems>
    </cacheField>
    <cacheField name="State ID" numFmtId="165">
      <sharedItems count="17">
        <s v="R1013"/>
        <s v="R1012"/>
        <s v="R1024"/>
        <s v="R1011"/>
        <s v="R1016"/>
        <s v="R1015"/>
        <s v="R1017"/>
        <s v="R1014"/>
        <s v="R1023"/>
        <s v="R1019"/>
        <s v="Unknown"/>
        <s v="R1018"/>
        <s v="R1026"/>
        <s v="R1022"/>
        <s v="R1021"/>
        <s v="R1025"/>
        <s v="R1020"/>
      </sharedItems>
    </cacheField>
    <cacheField name="Age" numFmtId="1">
      <sharedItems containsSemiMixedTypes="0" containsString="0" containsNumber="1" minValue="3.1277777777777778" maxValue="65.00833333333334" count="2071">
        <n v="54.655555555555601"/>
        <n v="46"/>
        <n v="52.741666666666667"/>
        <n v="32.005555555555553"/>
        <n v="33.969444444444441"/>
        <n v="60.844444444444441"/>
        <n v="28.613888888888887"/>
        <n v="64.947222222222223"/>
        <n v="59.761111111111113"/>
        <n v="44.44166666666667"/>
        <n v="63.87777777777778"/>
        <n v="57.613888888888887"/>
        <n v="60.658333333333331"/>
        <n v="54.519444444444446"/>
        <n v="61.463888888888889"/>
        <n v="60.780555555555559"/>
        <n v="64.561111111111117"/>
        <n v="59.841666666666669"/>
        <n v="58.586111111111109"/>
        <n v="51.697222222222223"/>
        <n v="61.986111111111114"/>
        <n v="63.677777777777777"/>
        <n v="64.763888888888886"/>
        <n v="52.444444444444443"/>
        <n v="63.9"/>
        <n v="64.730555555555554"/>
        <n v="62.55833333333333"/>
        <n v="53.958333333333336"/>
        <n v="61.833333333333336"/>
        <n v="51.505555555555553"/>
        <n v="44.80833333333333"/>
        <n v="46.516666666666666"/>
        <n v="60.511111111111113"/>
        <n v="37.68888888888889"/>
        <n v="43.822222222222223"/>
        <n v="62.463888888888889"/>
        <n v="48.830555555555556"/>
        <n v="60.475000000000001"/>
        <n v="51.819444444444443"/>
        <n v="29.658333333333335"/>
        <n v="22.85"/>
        <n v="55.733333333333334"/>
        <n v="51.608333333333334"/>
        <n v="54.538888888888891"/>
        <n v="48.019444444444446"/>
        <n v="34.894444444444446"/>
        <n v="56.674999999999997"/>
        <n v="42.577777777777776"/>
        <n v="56.93333333333333"/>
        <n v="56.619444444444447"/>
        <n v="36.44166666666667"/>
        <n v="57.794444444444444"/>
        <n v="53.513888888888886"/>
        <n v="57.524999999999999"/>
        <n v="44.594444444444441"/>
        <n v="47.625"/>
        <n v="50.744444444444447"/>
        <n v="57.608333333333334"/>
        <n v="45.630555555555553"/>
        <n v="51.597222222222221"/>
        <n v="43.447222222222223"/>
        <n v="55.947222222222223"/>
        <n v="54.847222222222221"/>
        <n v="55.944444444444443"/>
        <n v="47.81388888888889"/>
        <n v="49.722222222222221"/>
        <n v="43.930555555555557"/>
        <n v="25.497222222222224"/>
        <n v="46.527777777777779"/>
        <n v="54.469444444444441"/>
        <n v="38.577777777777776"/>
        <n v="51"/>
        <n v="56.713888888888889"/>
        <n v="60.711111111111109"/>
        <n v="47.69166666666667"/>
        <n v="47.56666666666667"/>
        <n v="46.608333333333334"/>
        <n v="48.538888888888891"/>
        <n v="55.461111111111109"/>
        <n v="51.644444444444446"/>
        <n v="58.669444444444444"/>
        <n v="45.780555555555559"/>
        <n v="59.005555555555553"/>
        <n v="53.833333333333336"/>
        <n v="50.755555555555553"/>
        <n v="50.822222222222223"/>
        <n v="43.658333333333331"/>
        <n v="49.008333333333333"/>
        <n v="39.75"/>
        <n v="43.727777777777774"/>
        <n v="30.844444444444445"/>
        <n v="23.933333333333334"/>
        <n v="50.994444444444447"/>
        <n v="46.45"/>
        <n v="52.702777777777776"/>
        <n v="47.911111111111111"/>
        <n v="37.597222222222221"/>
        <n v="56.822222222222223"/>
        <n v="60.761111111111113"/>
        <n v="45.947222222222223"/>
        <n v="41.677777777777777"/>
        <n v="41.861111111111114"/>
        <n v="43.805555555555557"/>
        <n v="37.630555555555553"/>
        <n v="39.65"/>
        <n v="44.466666666666669"/>
        <n v="40.452777777777776"/>
        <n v="35.833333333333336"/>
        <n v="47.516666666666666"/>
        <n v="37.794444444444444"/>
        <n v="40.019444444444446"/>
        <n v="37.891666666666666"/>
        <n v="35.87222222222222"/>
        <n v="49.475000000000001"/>
        <n v="45.822222222222223"/>
        <n v="19.894444444444446"/>
        <n v="54.69166666666667"/>
        <n v="45.475000000000001"/>
        <n v="27.836111111111112"/>
        <n v="41.924999999999997"/>
        <n v="44.905555555555559"/>
        <n v="56.955555555555556"/>
        <n v="44.841666666666669"/>
        <n v="40.81111111111111"/>
        <n v="30.522222222222222"/>
        <n v="60.919444444444444"/>
        <n v="40.844444444444441"/>
        <n v="37.716666666666669"/>
        <n v="44.655555555555559"/>
        <n v="42.705555555555556"/>
        <n v="46.480555555555554"/>
        <n v="35.977777777777774"/>
        <n v="55.855555555555554"/>
        <n v="43.513888888888886"/>
        <n v="18.508333333333333"/>
        <n v="31.583333333333332"/>
        <n v="46.980555555555554"/>
        <n v="31.6"/>
        <n v="36.883333333333333"/>
        <n v="32.902777777777779"/>
        <n v="23.572222222222223"/>
        <n v="36.963888888888889"/>
        <n v="51.458333333333336"/>
        <n v="52.794444444444444"/>
        <n v="20.725000000000001"/>
        <n v="42.988888888888887"/>
        <n v="33.605555555555554"/>
        <n v="42.81111111111111"/>
        <n v="58.977777777777774"/>
        <n v="33.75"/>
        <n v="50.552777777777777"/>
        <n v="24.858333333333334"/>
        <n v="43.74722222222222"/>
        <n v="39.866666666666667"/>
        <n v="36.81388888888889"/>
        <n v="46.722222222222221"/>
        <n v="34.661111111111111"/>
        <n v="52.611111111111114"/>
        <n v="40.966666666666669"/>
        <n v="32.56111111111111"/>
        <n v="22.655555555555555"/>
        <n v="20.697222222222223"/>
        <n v="43.847222222222221"/>
        <n v="53.605555555555554"/>
        <n v="47.580555555555556"/>
        <n v="37.55833333333333"/>
        <n v="32.641666666666666"/>
        <n v="22.758333333333333"/>
        <n v="27.605555555555554"/>
        <n v="33.994444444444447"/>
        <n v="34.475000000000001"/>
        <n v="31.602777777777778"/>
        <n v="30.736111111111111"/>
        <n v="30.786111111111111"/>
        <n v="45.819444444444443"/>
        <n v="54.62777777777778"/>
        <n v="31.994444444444444"/>
        <n v="59.87222222222222"/>
        <n v="19.963888888888889"/>
        <n v="50.508333333333333"/>
        <n v="30.927777777777777"/>
        <n v="57.444444444444443"/>
        <n v="52.9"/>
        <n v="61.858333333333334"/>
        <n v="30.663888888888888"/>
        <n v="49.830555555555556"/>
        <n v="60.552777777777777"/>
        <n v="19.497222222222224"/>
        <n v="48.008333333333333"/>
        <n v="55.638888888888886"/>
        <n v="30.977777777777778"/>
        <n v="18.452777777777779"/>
        <n v="19.758333333333333"/>
        <n v="29.444444444444443"/>
        <n v="23.68611111111111"/>
        <n v="48.505555555555553"/>
        <n v="18.772222222222222"/>
        <n v="25.988888888888887"/>
        <n v="43.594444444444441"/>
        <n v="26.8"/>
        <n v="59.87777777777778"/>
        <n v="23.761111111111113"/>
        <n v="41.544444444444444"/>
        <n v="30.972222222222221"/>
        <n v="46.677777777777777"/>
        <n v="48.897222222222226"/>
        <n v="44.469444444444441"/>
        <n v="22.475000000000001"/>
        <n v="22.552777777777777"/>
        <n v="51.827777777777776"/>
        <n v="58.774999999999999"/>
        <n v="49.613888888888887"/>
        <n v="49.477777777777774"/>
        <n v="34.549999999999997"/>
        <n v="51.711111111111109"/>
        <n v="34.719444444444441"/>
        <n v="25.913888888888888"/>
        <n v="55.43888888888889"/>
        <n v="24.461111111111112"/>
        <n v="45.94166666666667"/>
        <n v="47.774999999999999"/>
        <n v="40.924999999999997"/>
        <n v="25.794444444444444"/>
        <n v="24.794444444444444"/>
        <n v="55.669444444444444"/>
        <n v="39.858333333333334"/>
        <n v="27.641666666666666"/>
        <n v="19.725000000000001"/>
        <n v="27.447222222222223"/>
        <n v="19.930555555555557"/>
        <n v="28.919444444444444"/>
        <n v="18.663888888888888"/>
        <n v="46.536111111111111"/>
        <n v="24.955555555555556"/>
        <n v="32.705555555555556"/>
        <n v="19.675000000000001"/>
        <n v="38.68611111111111"/>
        <n v="39.68333333333333"/>
        <n v="36.658333333333331"/>
        <n v="24.991666666666667"/>
        <n v="60.924999999999997"/>
        <n v="47.880555555555553"/>
        <n v="51.786111111111111"/>
        <n v="23.588888888888889"/>
        <n v="20.45"/>
        <n v="50.866666666666667"/>
        <n v="28.702777777777779"/>
        <n v="22.447222222222223"/>
        <n v="25.830555555555556"/>
        <n v="22.616666666666667"/>
        <n v="60.491666666666667"/>
        <n v="19.738888888888887"/>
        <n v="18.602777777777778"/>
        <n v="29.527777777777779"/>
        <n v="19.747222222222224"/>
        <n v="38.87777777777778"/>
        <n v="20.786111111111111"/>
        <n v="52.972222222222221"/>
        <n v="37.50277777777778"/>
        <n v="50.758333333333333"/>
        <n v="19.527777777777779"/>
        <n v="32.655555555555559"/>
        <n v="37.897222222222226"/>
        <n v="60.93611111111111"/>
        <n v="28.861111111111111"/>
        <n v="55.911111111111111"/>
        <n v="27.916666666666668"/>
        <n v="51.788888888888891"/>
        <n v="41.55833333333333"/>
        <n v="27.511111111111113"/>
        <n v="42.488888888888887"/>
        <n v="50.586111111111109"/>
        <n v="32.913888888888891"/>
        <n v="32.68888888888889"/>
        <n v="54.602777777777774"/>
        <n v="19.666666666666668"/>
        <n v="46.719444444444441"/>
        <n v="41.697222222222223"/>
        <n v="46.830555555555556"/>
        <n v="50.636111111111113"/>
        <n v="36.516666666666666"/>
        <n v="47.475000000000001"/>
        <n v="28.75"/>
        <n v="53.741666666666667"/>
        <n v="44.577777777777776"/>
        <n v="29.736111111111111"/>
        <n v="50.713888888888889"/>
        <n v="47.702777777777776"/>
        <n v="38.744444444444447"/>
        <n v="45.65"/>
        <n v="62.486111111111114"/>
        <n v="47.608333333333334"/>
        <n v="48.666666666666664"/>
        <n v="27.697222222222223"/>
        <n v="54.913888888888891"/>
        <n v="22.877777777777776"/>
        <n v="18.580555555555556"/>
        <n v="61.74722222222222"/>
        <n v="34.758333333333333"/>
        <n v="39.463888888888889"/>
        <n v="23.713888888888889"/>
        <n v="52.575000000000003"/>
        <n v="36.827777777777776"/>
        <n v="39.763888888888886"/>
        <n v="24.611111111111111"/>
        <n v="46.763888888888886"/>
        <n v="53.855555555555554"/>
        <n v="19.019444444444446"/>
        <n v="50.87222222222222"/>
        <n v="60.730555555555554"/>
        <n v="59.736111111111114"/>
        <n v="64.825000000000003"/>
        <n v="51.452777777777776"/>
        <n v="43.766666666666666"/>
        <n v="55.977777777777774"/>
        <n v="41.844444444444441"/>
        <n v="31.675000000000001"/>
        <n v="46.988888888888887"/>
        <n v="34.43888888888889"/>
        <n v="47.802777777777777"/>
        <n v="33.43888888888889"/>
        <n v="40.608333333333334"/>
        <n v="41.819444444444443"/>
        <n v="24.966666666666665"/>
        <n v="49.791666666666664"/>
        <n v="29.863888888888887"/>
        <n v="47.597222222222221"/>
        <n v="63.633333333333333"/>
        <n v="35.894444444444446"/>
        <n v="37.586111111111109"/>
        <n v="65.00833333333334"/>
        <n v="44.880555555555553"/>
        <n v="53.913888888888891"/>
        <n v="46.583333333333336"/>
        <n v="61.455555555555556"/>
        <n v="44.524999999999999"/>
        <n v="42.9"/>
        <n v="30.919444444444444"/>
        <n v="19.769444444444446"/>
        <n v="63.508333333333333"/>
        <n v="60.869444444444447"/>
        <n v="61.847222222222221"/>
        <n v="32.508333333333333"/>
        <n v="37.697222222222223"/>
        <n v="40.491666666666667"/>
        <n v="48.727777777777774"/>
        <n v="45.516666666666666"/>
        <n v="32.455555555555556"/>
        <n v="59.536111111111111"/>
        <n v="23.755555555555556"/>
        <n v="62.544444444444444"/>
        <n v="37.524999999999999"/>
        <n v="23.463888888888889"/>
        <n v="61.861111111111114"/>
        <n v="32.011111111111113"/>
        <n v="33.547222222222224"/>
        <n v="37.511111111111113"/>
        <n v="62.922222222222224"/>
        <n v="20.505555555555556"/>
        <n v="30.930555555555557"/>
        <n v="25.669444444444444"/>
        <n v="25.747222222222224"/>
        <n v="30.991666666666667"/>
        <n v="37.588888888888889"/>
        <n v="57.636111111111113"/>
        <n v="41.680555555555557"/>
        <n v="37.508333333333333"/>
        <n v="34.730555555555554"/>
        <n v="53.644444444444446"/>
        <n v="55.005555555555553"/>
        <n v="23.516666666666666"/>
        <n v="57.463888888888889"/>
        <n v="52.68333333333333"/>
        <n v="32.486111111111114"/>
        <n v="28.933333333333334"/>
        <n v="64.938888888888883"/>
        <n v="62.913888888888891"/>
        <n v="22.580555555555556"/>
        <n v="20.975000000000001"/>
        <n v="64.452777777777783"/>
        <n v="31.794444444444444"/>
        <n v="34.87777777777778"/>
        <n v="18.758333333333333"/>
        <n v="52.780555555555559"/>
        <n v="48.713888888888889"/>
        <n v="48.011111111111113"/>
        <n v="49.919444444444444"/>
        <n v="20.658333333333335"/>
        <n v="56.913888888888891"/>
        <n v="22.45"/>
        <n v="22.008333333333333"/>
        <n v="52.513888888888886"/>
        <n v="59.797222222222224"/>
        <n v="50.891666666666666"/>
        <n v="21.85"/>
        <n v="54.491666666666667"/>
        <n v="54.794444444444444"/>
        <n v="50.7"/>
        <n v="47.483333333333334"/>
        <n v="24.538888888888888"/>
        <n v="24.983333333333334"/>
        <n v="35.983333333333334"/>
        <n v="53.875"/>
        <n v="52.533333333333331"/>
        <n v="27.994444444444444"/>
        <n v="28.747222222222224"/>
        <n v="30.658333333333335"/>
        <n v="26.777777777777779"/>
        <n v="52.988888888888887"/>
        <n v="46.655555555555559"/>
        <n v="47.986111111111114"/>
        <n v="50.733333333333334"/>
        <n v="61.630555555555553"/>
        <n v="54.922222222222224"/>
        <n v="52.522222222222226"/>
        <n v="23.669444444444444"/>
        <n v="18.847222222222221"/>
        <n v="58.477777777777774"/>
        <n v="48.744444444444447"/>
        <n v="49.986111111111114"/>
        <n v="19.43888888888889"/>
        <n v="51.911111111111111"/>
        <n v="52.833333333333336"/>
        <n v="49.947222222222223"/>
        <n v="49.016666666666666"/>
        <n v="39.783333333333331"/>
        <n v="47.569444444444443"/>
        <n v="49.62777777777778"/>
        <n v="28.680555555555557"/>
        <n v="53.56666666666667"/>
        <n v="25.836111111111112"/>
        <n v="19.483333333333334"/>
        <n v="47.74722222222222"/>
        <n v="52.580555555555556"/>
        <n v="19.869444444444444"/>
        <n v="43.56666666666667"/>
        <n v="56.805555555555557"/>
        <n v="23.783333333333335"/>
        <n v="40.447222222222223"/>
        <n v="51.977777777777774"/>
        <n v="57.788888888888891"/>
        <n v="42.738888888888887"/>
        <n v="21.777777777777779"/>
        <n v="33.65"/>
        <n v="47.469444444444441"/>
        <n v="19.694444444444443"/>
        <n v="43.80833333333333"/>
        <n v="59.780555555555559"/>
        <n v="43.694444444444443"/>
        <n v="43.716666666666669"/>
        <n v="46.888888888888886"/>
        <n v="60.56111111111111"/>
        <n v="39.452777777777776"/>
        <n v="23.988888888888887"/>
        <n v="32.547222222222224"/>
        <n v="42.761111111111113"/>
        <n v="18.844444444444445"/>
        <n v="42.494444444444447"/>
        <n v="48.763888888888886"/>
        <n v="48.65"/>
        <n v="53.783333333333331"/>
        <n v="45.541666666666664"/>
        <n v="39.93333333333333"/>
        <n v="58.552777777777777"/>
        <n v="47.5"/>
        <n v="55.75"/>
        <n v="36.844444444444441"/>
        <n v="30.733333333333334"/>
        <n v="57.852777777777774"/>
        <n v="55.475000000000001"/>
        <n v="53.652777777777779"/>
        <n v="60.638888888888886"/>
        <n v="37.905555555555559"/>
        <n v="60.93333333333333"/>
        <n v="37.725000000000001"/>
        <n v="29.752777777777776"/>
        <n v="56.794444444444444"/>
        <n v="35.641666666666666"/>
        <n v="29"/>
        <n v="20.913888888888888"/>
        <n v="39.672222222222224"/>
        <n v="34.869444444444447"/>
        <n v="56.827777777777776"/>
        <n v="42.663888888888891"/>
        <n v="25.638888888888889"/>
        <n v="43.605555555555554"/>
        <n v="50.983333333333334"/>
        <n v="32.833333333333336"/>
        <n v="28.780555555555555"/>
        <n v="44.705555555555556"/>
        <n v="59.9"/>
        <n v="30.802777777777777"/>
        <n v="42.583333333333336"/>
        <n v="35.522222222222226"/>
        <n v="40.480555555555554"/>
        <n v="29.755555555555556"/>
        <n v="35.93888888888889"/>
        <n v="31.788888888888888"/>
        <n v="56.56388888888889"/>
        <n v="55.858333333333334"/>
        <n v="37.444444444444443"/>
        <n v="31.727777777777778"/>
        <n v="43.93333333333333"/>
        <n v="29.694444444444443"/>
        <n v="34.008333333333333"/>
        <n v="39.469444444444441"/>
        <n v="34.62222222222222"/>
        <n v="24.838888888888889"/>
        <n v="59.633333333333333"/>
        <n v="53.847222222222221"/>
        <n v="59.505555555555553"/>
        <n v="19.872222222222224"/>
        <n v="60.472222222222221"/>
        <n v="43.647222222222226"/>
        <n v="27.527777777777779"/>
        <n v="43.552777777777777"/>
        <n v="30.447222222222223"/>
        <n v="55.772222222222226"/>
        <n v="52.641666666666666"/>
        <n v="24.708333333333332"/>
        <n v="36.822222222222223"/>
        <n v="58.7"/>
        <n v="23.480555555555554"/>
        <n v="27.927777777777777"/>
        <n v="30.452777777777779"/>
        <n v="27.847222222222221"/>
        <n v="18.744444444444444"/>
        <n v="25.980555555555554"/>
        <n v="59.927777777777777"/>
        <n v="29.905555555555555"/>
        <n v="23.622222222222224"/>
        <n v="57.641666666666666"/>
        <n v="47.947222222222223"/>
        <n v="21.694444444444443"/>
        <n v="45.641666666666666"/>
        <n v="33.511111111111113"/>
        <n v="43.572222222222223"/>
        <n v="25.783333333333335"/>
        <n v="46.488888888888887"/>
        <n v="59.5"/>
        <n v="43.661111111111111"/>
        <n v="56.963888888888889"/>
        <n v="19.899999999999999"/>
        <n v="28.93611111111111"/>
        <n v="32.619444444444447"/>
        <n v="52.866666666666667"/>
        <n v="59.56111111111111"/>
        <n v="54.905555555555559"/>
        <n v="57.977777777777774"/>
        <n v="32.44166666666667"/>
        <n v="52"/>
        <n v="19.600000000000001"/>
        <n v="30.638888888888889"/>
        <n v="19.602777777777778"/>
        <n v="59.905555555555559"/>
        <n v="47.786111111111111"/>
        <n v="40.62777777777778"/>
        <n v="18.805555555555557"/>
        <n v="59.00277777777778"/>
        <n v="57.727777777777774"/>
        <n v="25.013888888888889"/>
        <n v="20.944444444444443"/>
        <n v="19.45"/>
        <n v="26.994444444444444"/>
        <n v="51.794444444444444"/>
        <n v="42.894444444444446"/>
        <n v="45.786111111111111"/>
        <n v="54.630555555555553"/>
        <n v="19.744444444444444"/>
        <n v="48.833333333333336"/>
        <n v="27.636111111111113"/>
        <n v="60.858333333333334"/>
        <n v="33.708333333333336"/>
        <n v="48.777777777777779"/>
        <n v="29.591666666666665"/>
        <n v="45.702777777777776"/>
        <n v="47.87222222222222"/>
        <n v="52.911111111111111"/>
        <n v="59.952777777777776"/>
        <n v="21.952777777777779"/>
        <n v="27.458333333333332"/>
        <n v="64.661111111111111"/>
        <n v="19.466666666666665"/>
        <n v="27.694444444444443"/>
        <n v="57.508333333333333"/>
        <n v="19.788888888888888"/>
        <n v="50.855555555555554"/>
        <n v="20.75"/>
        <n v="34.797222222222224"/>
        <n v="34.838888888888889"/>
        <n v="48.741666666666667"/>
        <n v="40.922222222222224"/>
        <n v="29.488888888888887"/>
        <n v="35.672222222222224"/>
        <n v="29.833333333333332"/>
        <n v="37.780555555555559"/>
        <n v="64.963888888888889"/>
        <n v="64.62777777777778"/>
        <n v="44.727777777777774"/>
        <n v="34.508333333333333"/>
        <n v="42.719444444444441"/>
        <n v="40.87222222222222"/>
        <n v="42.655555555555559"/>
        <n v="60.452777777777776"/>
        <n v="40.575000000000003"/>
        <n v="38.950000000000003"/>
        <n v="25.663888888888888"/>
        <n v="48.774999999999999"/>
        <n v="46.716666666666669"/>
        <n v="49.95"/>
        <n v="34.461111111111109"/>
        <n v="63.005555555555553"/>
        <n v="57.611111111111114"/>
        <n v="48.855555555555554"/>
        <n v="63.68333333333333"/>
        <n v="48.944444444444443"/>
        <n v="18.891666666666666"/>
        <n v="46.883333333333333"/>
        <n v="58.761111111111113"/>
        <n v="60.755555555555553"/>
        <n v="54.888888888888886"/>
        <n v="21.9"/>
        <n v="59.486111111111114"/>
        <n v="53.727777777777774"/>
        <n v="62.869444444444447"/>
        <n v="44.541666666666664"/>
        <n v="60.975000000000001"/>
        <n v="63.513888888888886"/>
        <n v="64.011111111111106"/>
        <n v="60.619444444444447"/>
        <n v="51.536111111111111"/>
        <n v="44.758333333333333"/>
        <n v="47.616666666666667"/>
        <n v="54.988888888888887"/>
        <n v="51.81388888888889"/>
        <n v="43.536111111111111"/>
        <n v="62.833333333333336"/>
        <n v="27.85"/>
        <n v="64.858333333333334"/>
        <n v="60.524999999999999"/>
        <n v="54.583333333333336"/>
        <n v="41.927777777777777"/>
        <n v="64.641666666666666"/>
        <n v="42.008333333333333"/>
        <n v="43.638888888888886"/>
        <n v="47.494444444444447"/>
        <n v="57.863888888888887"/>
        <n v="20.705555555555556"/>
        <n v="40.761111111111113"/>
        <n v="64.875"/>
        <n v="53.633333333333333"/>
        <n v="41.569444444444443"/>
        <n v="55.769444444444446"/>
        <n v="31.797222222222221"/>
        <n v="57.583333333333336"/>
        <n v="55.888888888888886"/>
        <n v="59.65"/>
        <n v="60.513888888888886"/>
        <n v="24.738888888888887"/>
        <n v="33.9"/>
        <n v="33.87777777777778"/>
        <n v="43.633333333333333"/>
        <n v="63.55"/>
        <n v="46.530555555555559"/>
        <n v="26.577777777777779"/>
        <n v="63.847222222222221"/>
        <n v="63.94166666666667"/>
        <n v="55.594444444444441"/>
        <n v="55.81388888888889"/>
        <n v="23.827777777777779"/>
        <n v="64.716666666666669"/>
        <n v="64.733333333333334"/>
        <n v="57.961111111111109"/>
        <n v="59.894444444444446"/>
        <n v="34.56111111111111"/>
        <n v="55.661111111111111"/>
        <n v="63.455555555555556"/>
        <n v="53.7"/>
        <n v="64.911111111111111"/>
        <n v="64.647222222222226"/>
        <n v="54.480555555555554"/>
        <n v="18.755555555555556"/>
        <n v="50.902777777777779"/>
        <n v="48.45"/>
        <n v="63.583333333333336"/>
        <n v="63.661111111111111"/>
        <n v="61.702777777777776"/>
        <n v="64.713888888888889"/>
        <n v="39.55833333333333"/>
        <n v="54.452777777777776"/>
        <n v="38.919444444444444"/>
        <n v="18.922222222222221"/>
        <n v="61.983333333333334"/>
        <n v="46.7"/>
        <n v="31.738888888888887"/>
        <n v="62.583333333333336"/>
        <n v="59.916666666666664"/>
        <n v="59.922222222222224"/>
        <n v="59.458333333333336"/>
        <n v="63.755555555555553"/>
        <n v="63.774999999999999"/>
        <n v="62.972222222222221"/>
        <n v="60.863888888888887"/>
        <n v="63.919444444444444"/>
        <n v="63.44166666666667"/>
        <n v="37.702777777777776"/>
        <n v="63.674999999999997"/>
        <n v="62.880555555555553"/>
        <n v="20.002777777777776"/>
        <n v="64.49444444444444"/>
        <n v="64.536111111111111"/>
        <n v="36.5"/>
        <n v="56.577777777777776"/>
        <n v="63.838888888888889"/>
        <n v="18.894444444444446"/>
        <n v="53.625"/>
        <n v="37.774999999999999"/>
        <n v="41.85"/>
        <n v="36.538888888888891"/>
        <n v="37.733333333333334"/>
        <n v="59.844444444444441"/>
        <n v="38.883333333333333"/>
        <n v="53.866666666666667"/>
        <n v="61.555555555555557"/>
        <n v="58.744444444444447"/>
        <n v="30.816666666666666"/>
        <n v="54.897222222222226"/>
        <n v="62.908333333333331"/>
        <n v="32.772222222222226"/>
        <n v="47.836111111111109"/>
        <n v="62.87222222222222"/>
        <n v="62.861111111111114"/>
        <n v="37.802777777777777"/>
        <n v="62.477777777777774"/>
        <n v="62.819444444444443"/>
        <n v="47.94166666666667"/>
        <n v="56.56666666666667"/>
        <n v="61.597222222222221"/>
        <n v="28.975000000000001"/>
        <n v="61.87777777777778"/>
        <n v="30.469444444444445"/>
        <n v="63.466666666666669"/>
        <n v="63.536111111111111"/>
        <n v="63.49722222222222"/>
        <n v="39.005555555555553"/>
        <n v="43.68888888888889"/>
        <n v="58.705555555555556"/>
        <n v="32.68333333333333"/>
        <n v="62.575000000000003"/>
        <n v="46.791666666666664"/>
        <n v="60.538888888888891"/>
        <n v="57.569444444444443"/>
        <n v="60.50277777777778"/>
        <n v="40.647222222222226"/>
        <n v="60.841666666666669"/>
        <n v="61.505555555555553"/>
        <n v="61.75277777777778"/>
        <n v="23.81111111111111"/>
        <n v="59.733333333333334"/>
        <n v="30.822222222222223"/>
        <n v="60.85"/>
        <n v="51.605555555555554"/>
        <n v="44.891666666666666"/>
        <n v="61.588888888888889"/>
        <n v="37.616666666666667"/>
        <n v="55.838888888888889"/>
        <n v="53.708333333333336"/>
        <n v="61.580555555555556"/>
        <n v="57.594444444444441"/>
        <n v="58.708333333333336"/>
        <n v="60.883333333333333"/>
        <n v="50.697222222222223"/>
        <n v="53.486111111111114"/>
        <n v="60.955555555555556"/>
        <n v="41.605555555555554"/>
        <n v="43.530555555555559"/>
        <n v="62.527777777777779"/>
        <n v="62.708333333333336"/>
        <n v="62.961111111111109"/>
        <n v="62.594444444444441"/>
        <n v="61.8"/>
        <n v="56.461111111111109"/>
        <n v="59.81666666666667"/>
        <n v="59.769444444444446"/>
        <n v="59.81111111111111"/>
        <n v="18.913888888888888"/>
        <n v="38.838888888888889"/>
        <n v="59.697222222222223"/>
        <n v="49.711111111111109"/>
        <n v="29.697222222222223"/>
        <n v="55.702777777777776"/>
        <n v="59.883333333333333"/>
        <n v="44.87222222222222"/>
        <n v="39.608333333333334"/>
        <n v="59.508333333333333"/>
        <n v="50.669444444444444"/>
        <n v="60.68611111111111"/>
        <n v="60.766666666666666"/>
        <n v="34.891666666666666"/>
        <n v="52.916666666666664"/>
        <n v="58.527777777777779"/>
        <n v="48.705555555555556"/>
        <n v="57.733333333333334"/>
        <n v="60.908333333333331"/>
        <n v="56.475000000000001"/>
        <n v="60.87777777777778"/>
        <n v="60.544444444444444"/>
        <n v="57.677777777777777"/>
        <n v="59.802777777777777"/>
        <n v="24.555555555555557"/>
        <n v="34.825000000000003"/>
        <n v="53.533333333333331"/>
        <n v="61.527777777777779"/>
        <n v="60.644444444444446"/>
        <n v="56.905555555555559"/>
        <n v="54.513888888888886"/>
        <n v="54.572222222222223"/>
        <n v="54.533333333333331"/>
        <n v="27.830555555555556"/>
        <n v="58.844444444444441"/>
        <n v="43.9"/>
        <n v="50.797222222222224"/>
        <n v="33.44166666666667"/>
        <n v="60.7"/>
        <n v="56.44166666666667"/>
        <n v="59.711111111111109"/>
        <n v="59.85"/>
        <n v="59.774999999999999"/>
        <n v="59.611111111111114"/>
        <n v="32.608333333333334"/>
        <n v="56.56111111111111"/>
        <n v="55.777777777777779"/>
        <n v="56.505555555555553"/>
        <n v="36.819444444444443"/>
        <n v="33.541666666666664"/>
        <n v="48.958333333333336"/>
        <n v="59.891666666666666"/>
        <n v="56.858333333333334"/>
        <n v="58.647222222222226"/>
        <n v="59.886111111111113"/>
        <n v="58.955555555555556"/>
        <n v="58.93333333333333"/>
        <n v="58.883333333333333"/>
        <n v="45.81666666666667"/>
        <n v="31.774999999999999"/>
        <n v="35.674999999999997"/>
        <n v="60.594444444444441"/>
        <n v="31.588888888888889"/>
        <n v="60.011111111111113"/>
        <n v="54.619444444444447"/>
        <n v="54.49722222222222"/>
        <n v="54.963888888888889"/>
        <n v="38.766666666666666"/>
        <n v="36.75277777777778"/>
        <n v="56.538888888888891"/>
        <n v="43.644444444444446"/>
        <n v="57.99722222222222"/>
        <n v="40.641666666666666"/>
        <n v="39.927777777777777"/>
        <n v="58.69166666666667"/>
        <n v="57.602777777777774"/>
        <n v="58.452777777777776"/>
        <n v="31.636111111111113"/>
        <n v="58.85"/>
        <n v="58.466666666666669"/>
        <n v="19.016666666666666"/>
        <n v="55.608333333333334"/>
        <n v="55.9"/>
        <n v="55.788888888888891"/>
        <n v="48.919444444444444"/>
        <n v="58.947222222222223"/>
        <n v="57.577777777777776"/>
        <n v="58.908333333333331"/>
        <n v="57.702777777777776"/>
        <n v="58.741666666666667"/>
        <n v="57.680555555555557"/>
        <n v="40.549999999999997"/>
        <n v="56.869444444444447"/>
        <n v="43.588888888888889"/>
        <n v="58.516666666666666"/>
        <n v="59.99722222222222"/>
        <n v="53.572222222222223"/>
        <n v="58.580555555555556"/>
        <n v="38.533333333333331"/>
        <n v="53.655555555555559"/>
        <n v="40.630555555555553"/>
        <n v="52.519444444444446"/>
        <n v="56.580555555555556"/>
        <n v="56.791666666666664"/>
        <n v="56.922222222222224"/>
        <n v="28.883333333333333"/>
        <n v="56.677777777777777"/>
        <n v="36.891666666666666"/>
        <n v="58.966666666666669"/>
        <n v="57.588888888888889"/>
        <n v="57.452777777777776"/>
        <n v="49.875"/>
        <n v="51.519444444444446"/>
        <n v="54.56666666666667"/>
        <n v="52.875"/>
        <n v="34.988888888888887"/>
        <n v="51.469444444444441"/>
        <n v="54.955555555555556"/>
        <n v="33.672222222222224"/>
        <n v="53.825000000000003"/>
        <n v="40.00277777777778"/>
        <n v="52.652777777777779"/>
        <n v="56.75277777777778"/>
        <n v="57.958333333333336"/>
        <n v="56.983333333333334"/>
        <n v="51.738888888888887"/>
        <n v="42.891666666666666"/>
        <n v="37.99722222222222"/>
        <n v="39.625"/>
        <n v="52.669444444444444"/>
        <n v="55.469444444444441"/>
        <n v="25.861111111111111"/>
        <n v="58.986111111111114"/>
        <n v="50.505555555555553"/>
        <n v="44.00277777777778"/>
        <n v="58.486111111111114"/>
        <n v="58.930555555555557"/>
        <n v="58.927777777777777"/>
        <n v="57.7"/>
        <n v="58.905555555555559"/>
        <n v="54.6"/>
        <n v="33.802777777777777"/>
        <n v="20.716666666666665"/>
        <n v="59.908333333333331"/>
        <n v="27.494444444444444"/>
        <n v="59.544444444444444"/>
        <n v="54.672222222222224"/>
        <n v="50.702777777777776"/>
        <n v="34.56666666666667"/>
        <n v="52.961111111111109"/>
        <n v="55.983333333333334"/>
        <n v="18.677777777777777"/>
        <n v="51.45"/>
        <n v="53.658333333333331"/>
        <n v="41.68333333333333"/>
        <n v="53.8"/>
        <n v="33.475000000000001"/>
        <n v="53.43888888888889"/>
        <n v="46.944444444444443"/>
        <n v="52.983333333333334"/>
        <n v="50.763888888888886"/>
        <n v="56.838888888888889"/>
        <n v="53.952777777777776"/>
        <n v="53.522222222222226"/>
        <n v="42.8"/>
        <n v="56.924999999999997"/>
        <n v="56.74722222222222"/>
        <n v="55.761111111111113"/>
        <n v="56.55"/>
        <n v="56.586111111111109"/>
        <n v="51.580555555555556"/>
        <n v="22.722222222222221"/>
        <n v="21.475000000000001"/>
        <n v="48.772222222222226"/>
        <n v="33.619444444444447"/>
        <n v="48.494444444444447"/>
        <n v="26.880555555555556"/>
        <n v="31.95"/>
        <n v="48.480555555555554"/>
        <n v="54.62222222222222"/>
        <n v="22.725000000000001"/>
        <n v="57.472222222222221"/>
        <n v="49.630555555555553"/>
        <n v="57.969444444444441"/>
        <n v="53.81666666666667"/>
        <n v="57.511111111111113"/>
        <n v="53.577777777777776"/>
        <n v="54.569444444444443"/>
        <n v="28.755555555555556"/>
        <n v="51.466666666666669"/>
        <n v="54.861111111111114"/>
        <n v="55.68333333333333"/>
        <n v="52.472222222222221"/>
        <n v="55.625"/>
        <n v="23.455555555555556"/>
        <n v="55.575000000000003"/>
        <n v="33.536111111111111"/>
        <n v="36.774999999999999"/>
        <n v="48.49722222222222"/>
        <n v="30.952777777777779"/>
        <n v="55.674999999999997"/>
        <n v="50.62222222222222"/>
        <n v="46.68888888888889"/>
        <n v="45.85"/>
        <n v="60.75277777777778"/>
        <n v="46.544444444444444"/>
        <n v="58.833333333333336"/>
        <n v="32.922222222222224"/>
        <n v="30.875"/>
        <n v="57.947222222222223"/>
        <n v="55.958333333333336"/>
        <n v="56.883333333333333"/>
        <n v="50.483333333333334"/>
        <n v="55.524999999999999"/>
        <n v="56.597222222222221"/>
        <n v="53.452777777777776"/>
        <n v="56.491666666666667"/>
        <n v="53.891666666666666"/>
        <n v="51.94166666666667"/>
        <n v="51.7"/>
        <n v="45.619444444444447"/>
        <n v="44.797222222222224"/>
        <n v="35.944444444444443"/>
        <n v="53.711111111111109"/>
        <n v="58.863888888888887"/>
        <n v="46.847222222222221"/>
        <n v="58.65"/>
        <n v="54.774999999999999"/>
        <n v="54.791666666666664"/>
        <n v="54.447222222222223"/>
        <n v="49.658333333333331"/>
        <n v="42.62222222222222"/>
        <n v="53.919444444444444"/>
        <n v="49.719444444444441"/>
        <n v="49.69166666666667"/>
        <n v="51.755555555555553"/>
        <n v="53.975000000000001"/>
        <n v="48.69166666666667"/>
        <n v="49.833333333333336"/>
        <n v="54.886111111111113"/>
        <n v="40.880555555555553"/>
        <n v="31.558333333333334"/>
        <n v="60.905555555555559"/>
        <n v="59.705555555555556"/>
        <n v="34.733333333333334"/>
        <n v="52.963888888888889"/>
        <n v="49.530555555555559"/>
        <n v="49.758333333333333"/>
        <n v="54.708333333333336"/>
        <n v="55.7"/>
        <n v="52.455555555555556"/>
        <n v="37.644444444444446"/>
        <n v="50.911111111111111"/>
        <n v="49.652777777777779"/>
        <n v="41.988888888888887"/>
        <n v="48.43888888888889"/>
        <n v="25.758333333333333"/>
        <n v="50.56111111111111"/>
        <n v="47.93333333333333"/>
        <n v="50.833333333333336"/>
        <n v="46.469444444444441"/>
        <n v="53.930555555555557"/>
        <n v="53.613888888888887"/>
        <n v="53.794444444444444"/>
        <n v="43.444444444444443"/>
        <n v="34.930555555555557"/>
        <n v="52.825000000000003"/>
        <n v="51.672222222222224"/>
        <n v="39.513888888888886"/>
        <n v="60.80833333333333"/>
        <n v="26.916666666666668"/>
        <n v="56.591666666666669"/>
        <n v="51.583333333333336"/>
        <n v="51.680555555555557"/>
        <n v="51.930555555555557"/>
        <n v="51.461111111111109"/>
        <n v="24.922222222222221"/>
        <n v="53.819444444444443"/>
        <n v="51.891666666666666"/>
        <n v="51.625"/>
        <n v="54.594444444444441"/>
        <n v="30.819444444444443"/>
        <n v="50.944444444444443"/>
        <n v="49.725000000000001"/>
        <n v="46.00277777777778"/>
        <n v="26.833333333333332"/>
        <n v="57.758333333333333"/>
        <n v="52.927777777777777"/>
        <n v="52.805555555555557"/>
        <n v="52.738888888888887"/>
        <n v="45.719444444444441"/>
        <n v="56.727777777777774"/>
        <n v="41.833333333333336"/>
        <n v="48.916666666666664"/>
        <n v="51.886111111111113"/>
        <n v="52.68888888888889"/>
        <n v="54.961111111111109"/>
        <n v="50.625"/>
        <n v="43.469444444444441"/>
        <n v="24.958333333333332"/>
        <n v="52.477777777777774"/>
        <n v="40.774999999999999"/>
        <n v="50.447222222222223"/>
        <n v="58.480555555555554"/>
        <n v="41.638888888888886"/>
        <n v="49.527777777777779"/>
        <n v="56.511111111111113"/>
        <n v="49.519444444444446"/>
        <n v="48.81666666666667"/>
        <n v="50.711111111111109"/>
        <n v="47.861111111111114"/>
        <n v="49.463888888888889"/>
        <n v="51.524999999999999"/>
        <n v="30.794444444444444"/>
        <n v="53.788888888888891"/>
        <n v="54.011111111111113"/>
        <n v="43.891666666666666"/>
        <n v="35.56666666666667"/>
        <n v="49"/>
        <n v="48.530555555555559"/>
        <n v="46.597222222222221"/>
        <n v="46.605555555555554"/>
        <n v="46.641666666666666"/>
        <n v="51.633333333333333"/>
        <n v="51.44166666666667"/>
        <n v="51.533333333333331"/>
        <n v="53.538888888888891"/>
        <n v="51.666666666666664"/>
        <n v="34.93611111111111"/>
        <n v="26.655555555555555"/>
        <n v="34.913888888888891"/>
        <n v="45.655555555555559"/>
        <n v="60"/>
        <n v="49.644444444444446"/>
        <n v="51.93333333333333"/>
        <n v="51.838888888888889"/>
        <n v="48.797222222222224"/>
        <n v="42.674999999999997"/>
        <n v="47.505555555555553"/>
        <n v="41.508333333333333"/>
        <n v="36.452777777777776"/>
        <n v="46.744444444444447"/>
        <n v="49.452777777777776"/>
        <n v="52.62222222222222"/>
        <n v="32.791666666666664"/>
        <n v="40.5"/>
        <n v="52.638888888888886"/>
        <n v="52.822222222222223"/>
        <n v="57.580555555555556"/>
        <n v="45.594444444444441"/>
        <n v="50.516666666666666"/>
        <n v="50.50277777777778"/>
        <n v="29.519444444444446"/>
        <n v="43.477777777777774"/>
        <n v="48.880555555555553"/>
        <n v="48.75"/>
        <n v="39.897222222222226"/>
        <n v="48.80833333333333"/>
        <n v="30.697222222222223"/>
        <n v="46.452777777777776"/>
        <n v="51.005555555555553"/>
        <n v="47.919444444444444"/>
        <n v="55.755555555555553"/>
        <n v="25.527777777777779"/>
        <n v="44.477777777777774"/>
        <n v="49.74722222222222"/>
        <n v="48.972222222222221"/>
        <n v="50.544444444444444"/>
        <n v="50.56666666666667"/>
        <n v="46.9"/>
        <n v="34.794444444444444"/>
        <n v="46.636111111111113"/>
        <n v="46.983333333333334"/>
        <n v="21.586111111111112"/>
        <n v="57.774999999999999"/>
        <n v="51.972222222222221"/>
        <n v="51.791666666666664"/>
        <n v="48.755555555555553"/>
        <n v="53.74722222222222"/>
        <n v="23.791666666666668"/>
        <n v="46.975000000000001"/>
        <n v="49.952777777777776"/>
        <n v="42.611111111111114"/>
        <n v="48.81111111111111"/>
        <n v="53.827777777777776"/>
        <n v="57.630555555555553"/>
        <n v="47.847222222222221"/>
        <n v="45.766666666666666"/>
        <n v="45.647222222222226"/>
        <n v="45.572222222222223"/>
        <n v="45.705555555555556"/>
        <n v="49.908333333333331"/>
        <n v="39.869444444444447"/>
        <n v="39.43888888888889"/>
        <n v="35.575000000000003"/>
        <n v="40.505555555555553"/>
        <n v="47.7"/>
        <n v="34.713888888888889"/>
        <n v="47.797222222222224"/>
        <n v="47.838888888888889"/>
        <n v="3.5111111111111111"/>
        <n v="47.588888888888889"/>
        <n v="41.447222222222223"/>
        <n v="3.1277777777777778"/>
        <n v="45.866666666666667"/>
        <n v="43.819444444444443"/>
        <n v="45.44166666666667"/>
        <n v="45.963888888888889"/>
        <n v="45.45"/>
        <n v="29.577777777777779"/>
        <n v="30.747222222222224"/>
        <n v="50.45"/>
        <n v="38.969444444444441"/>
        <n v="56.988888888888887"/>
        <n v="50.761111111111113"/>
        <n v="50.74722222222222"/>
        <n v="47.694444444444443"/>
        <n v="45.761111111111113"/>
        <n v="43.991666666666667"/>
        <n v="51.722222222222221"/>
        <n v="51.761111111111113"/>
        <n v="59.713888888888889"/>
        <n v="46.919444444444444"/>
        <n v="46.905555555555559"/>
        <n v="29.961111111111112"/>
        <n v="43.836111111111109"/>
        <n v="44.95"/>
        <n v="49.005555555555553"/>
        <n v="48.461111111111109"/>
        <n v="48.7"/>
        <n v="22.527777777777779"/>
        <n v="48.841666666666669"/>
        <n v="58.758333333333333"/>
        <n v="40.697222222222223"/>
        <n v="46.766666666666666"/>
        <n v="46.93888888888889"/>
        <n v="44.93888888888889"/>
        <n v="44.62222222222222"/>
        <n v="60.541666666666664"/>
        <n v="25.630555555555556"/>
        <n v="40"/>
        <n v="59.591666666666669"/>
        <n v="40.944444444444443"/>
        <n v="32.963888888888889"/>
        <n v="49.763888888888886"/>
        <n v="49.772222222222226"/>
        <n v="44.769444444444446"/>
        <n v="55.994444444444447"/>
        <n v="47.463888888888889"/>
        <n v="28.655555555555555"/>
        <n v="29.586111111111112"/>
        <n v="47.480555555555554"/>
        <n v="57.825000000000003"/>
        <n v="47.944444444444443"/>
        <n v="52.488888888888887"/>
        <n v="37.527777777777779"/>
        <n v="19.488888888888887"/>
        <n v="45.588888888888889"/>
        <n v="46.466666666666669"/>
        <n v="33.597222222222221"/>
        <n v="27.722222222222221"/>
        <n v="60.794444444444444"/>
        <n v="39.799999999999997"/>
        <n v="39.777777777777779"/>
        <n v="50.541666666666664"/>
        <n v="47.827777777777776"/>
        <n v="52.969444444444441"/>
        <n v="41.444444444444443"/>
        <n v="35.608333333333334"/>
        <n v="45.883333333333333"/>
        <n v="60.661111111111111"/>
        <n v="28.558333333333334"/>
        <n v="21.675000000000001"/>
        <n v="33.655555555555559"/>
        <n v="31.463888888888889"/>
        <n v="48.580555555555556"/>
        <n v="25.516666666666666"/>
        <n v="23.452777777777779"/>
        <n v="25.463888888888889"/>
        <n v="41.93888888888889"/>
        <n v="44.761111111111113"/>
        <n v="57.888888888888886"/>
        <n v="45.774999999999999"/>
        <n v="44.511111111111113"/>
        <n v="42.744444444444447"/>
        <n v="44.016666666666666"/>
        <n v="35.905555555555559"/>
        <n v="40.472222222222221"/>
        <n v="41.469444444444441"/>
        <n v="51.658333333333331"/>
        <n v="27.736111111111111"/>
        <n v="26.538888888888888"/>
        <n v="46.663888888888891"/>
        <n v="57.447222222222223"/>
        <n v="24.68888888888889"/>
        <n v="29.827777777777779"/>
        <n v="42.644444444444446"/>
        <n v="23.980555555555554"/>
        <n v="42.87222222222222"/>
        <n v="42.966666666666669"/>
        <n v="21.486111111111111"/>
        <n v="44.788888888888891"/>
        <n v="44.588888888888889"/>
        <n v="44.527777777777779"/>
        <n v="26.725000000000001"/>
        <n v="54.930555555555557"/>
        <n v="25.68888888888889"/>
        <n v="55.891666666666666"/>
        <n v="28.816666666666666"/>
        <n v="34.480555555555554"/>
        <n v="38.794444444444444"/>
        <n v="44.483333333333334"/>
        <n v="46.661111111111111"/>
        <n v="44.638888888888886"/>
        <n v="39.911111111111111"/>
        <n v="25.611111111111111"/>
        <n v="26.983333333333334"/>
        <n v="55.844444444444441"/>
        <n v="22.019444444444446"/>
        <n v="45.68888888888889"/>
        <n v="42.919444444444444"/>
        <n v="43.769444444444446"/>
        <n v="44.516666666666666"/>
        <n v="44.572222222222223"/>
        <n v="39.719444444444441"/>
        <n v="29.877777777777776"/>
        <n v="41.538888888888891"/>
        <n v="57.49722222222222"/>
        <n v="41.894444444444446"/>
        <n v="39.963888888888889"/>
        <n v="29.675000000000001"/>
        <n v="45.519444444444446"/>
        <n v="43.95"/>
        <n v="45.472222222222221"/>
        <n v="36.980555555555554"/>
        <n v="43.719444444444441"/>
        <n v="38.869444444444447"/>
        <n v="43.969444444444441"/>
        <n v="18.56388888888889"/>
        <n v="57.908333333333331"/>
        <n v="50.825000000000003"/>
        <n v="57.952777777777776"/>
        <n v="58.005555555555553"/>
        <n v="56.45"/>
        <n v="37.6"/>
        <n v="46.472222222222221"/>
        <n v="49.619444444444447"/>
        <n v="41.986111111111114"/>
        <n v="41.81666666666667"/>
        <n v="36.766666666666666"/>
        <n v="36.902777777777779"/>
        <n v="45.730555555555554"/>
        <n v="31.944444444444443"/>
        <n v="39.547222222222224"/>
        <n v="39.825000000000003"/>
        <n v="40.733333333333334"/>
        <n v="54.783333333333331"/>
        <n v="47.886111111111113"/>
        <n v="42.68888888888889"/>
        <n v="42.669444444444444"/>
        <n v="42.961111111111109"/>
        <n v="41.891666666666666"/>
        <n v="44.755555555555553"/>
        <n v="38.94166666666667"/>
        <n v="44.855555555555554"/>
        <n v="46.955555555555556"/>
        <n v="38.547222222222224"/>
        <n v="23.833333333333332"/>
        <n v="29.852777777777778"/>
        <n v="54.94166666666667"/>
        <n v="35.825000000000003"/>
        <n v="40.672222222222224"/>
        <n v="44.955555555555556"/>
        <n v="42.944444444444443"/>
        <n v="42.880555555555553"/>
        <n v="42.62777777777778"/>
        <n v="42.866666666666667"/>
        <n v="27.608333333333334"/>
        <n v="45.016666666666666"/>
        <n v="53.922222222222224"/>
        <n v="40.769444444444446"/>
        <n v="40.638888888888886"/>
        <n v="37.494444444444447"/>
        <n v="48.013888888888886"/>
        <n v="42.805555555555557"/>
        <n v="44.480555555555554"/>
        <n v="42.772222222222226"/>
        <n v="38.758333333333333"/>
        <n v="33.463888888888889"/>
        <n v="37.744444444444447"/>
        <n v="18.455555555555556"/>
        <n v="41.958333333333336"/>
        <n v="41.969444444444441"/>
        <n v="45.980555555555554"/>
        <n v="22.522222222222222"/>
        <n v="43.897222222222226"/>
        <n v="28.916666666666668"/>
        <n v="47.80833333333333"/>
        <n v="31.941666666666666"/>
        <n v="37.455555555555556"/>
        <n v="42.541666666666664"/>
        <n v="41.666666666666664"/>
        <n v="41.763888888888886"/>
        <n v="41.713888888888889"/>
        <n v="56.49722222222222"/>
        <n v="52.975000000000001"/>
        <n v="37.008333333333333"/>
        <n v="36.836111111111109"/>
        <n v="44.630555555555553"/>
        <n v="28.986111111111111"/>
        <n v="39.988888888888887"/>
        <n v="51.488888888888887"/>
        <n v="54.902777777777779"/>
        <n v="37.913888888888891"/>
        <n v="33.633333333333333"/>
        <n v="41.725000000000001"/>
        <n v="33.552777777777777"/>
        <n v="38.93611111111111"/>
        <n v="52.583333333333336"/>
        <n v="38.5"/>
        <n v="33.005555555555553"/>
        <n v="19.761111111111113"/>
        <n v="49.774999999999999"/>
        <n v="40.777777777777779"/>
        <n v="40.586111111111109"/>
        <n v="40.44166666666667"/>
        <n v="40.544444444444444"/>
        <n v="38.674999999999997"/>
        <n v="41.883333333333333"/>
        <n v="38.716666666666669"/>
        <n v="33.838888888888889"/>
        <n v="36.472222222222221"/>
        <n v="40.68333333333333"/>
        <n v="40.822222222222223"/>
        <n v="46.625"/>
        <n v="40.663888888888891"/>
        <n v="43"/>
        <n v="41.863888888888887"/>
        <n v="38.602777777777774"/>
        <n v="38.783333333333331"/>
        <n v="37.87777777777778"/>
        <n v="47.841666666666669"/>
        <n v="46.43888888888889"/>
        <n v="35.761111111111113"/>
        <n v="52.8"/>
        <n v="35.74722222222222"/>
        <n v="40.611111111111114"/>
        <n v="25.81111111111111"/>
        <n v="40.838888888888889"/>
        <n v="46.555555555555557"/>
        <n v="38.819444444444443"/>
        <n v="26.919444444444444"/>
        <n v="33.955555555555556"/>
        <n v="42.605555555555554"/>
        <n v="39.802777777777777"/>
        <n v="39.630555555555553"/>
        <n v="36.702777777777776"/>
        <n v="32.819444444444443"/>
        <n v="37.480555555555554"/>
        <n v="37.552777777777777"/>
        <n v="18.863888888888887"/>
        <n v="53.761111111111113"/>
        <n v="48.725000000000001"/>
        <n v="26.927777777777777"/>
        <n v="41.783333333333331"/>
        <n v="29.644444444444446"/>
        <n v="38.702777777777776"/>
        <n v="52.658333333333331"/>
        <n v="50.75"/>
        <n v="50.575000000000003"/>
        <n v="44.719444444444441"/>
        <n v="50.94166666666667"/>
        <n v="23.744444444444444"/>
        <n v="37.711111111111109"/>
        <n v="34.625"/>
        <n v="41.68611111111111"/>
        <n v="34.602777777777774"/>
        <n v="52.674999999999997"/>
        <n v="37.830555555555556"/>
        <n v="38.672222222222224"/>
        <n v="37.647222222222226"/>
        <n v="49.588888888888889"/>
        <n v="52.65"/>
        <n v="53.580555555555556"/>
        <n v="32.805555555555557"/>
        <n v="39.56111111111111"/>
        <n v="31.869444444444444"/>
        <n v="37.880555555555553"/>
        <n v="27.747222222222224"/>
        <n v="52.99722222222222"/>
        <n v="38.65"/>
        <n v="43.833333333333336"/>
        <n v="38.713888888888889"/>
        <n v="28.583333333333332"/>
        <n v="26.861111111111111"/>
        <n v="33.81111111111111"/>
        <n v="42.833333333333336"/>
        <n v="34.994444444444447"/>
        <n v="48.658333333333331"/>
        <n v="42.661111111111111"/>
        <n v="52.952777777777776"/>
        <n v="38.575000000000003"/>
        <n v="38.719444444444441"/>
        <n v="42.841666666666669"/>
        <n v="18.897222222222222"/>
        <n v="19.819444444444443"/>
        <n v="35.9"/>
        <n v="28.855555555555554"/>
        <n v="29.819444444444443"/>
        <n v="35.858333333333334"/>
        <n v="40.463888888888889"/>
        <n v="40.916666666666664"/>
        <n v="29.636111111111113"/>
        <n v="38.544444444444444"/>
        <n v="37.972222222222221"/>
        <n v="35.68888888888889"/>
        <n v="27.8"/>
        <n v="35.863888888888887"/>
        <n v="20.877777777777776"/>
        <n v="50.6"/>
        <n v="42.722222222222221"/>
        <n v="39.772222222222226"/>
        <n v="29.994444444444444"/>
        <n v="35.636111111111113"/>
        <n v="51.472222222222221"/>
        <n v="41.772222222222226"/>
        <n v="29.597222222222221"/>
        <n v="41.980555555555554"/>
        <n v="48.922222222222224"/>
        <n v="30.597222222222221"/>
        <n v="50.611111111111114"/>
        <n v="38.822222222222223"/>
        <n v="44.697222222222223"/>
        <n v="35.49722222222222"/>
        <n v="28.56388888888889"/>
        <n v="44.741666666666667"/>
        <n v="34.555555555555557"/>
        <n v="39.680555555555557"/>
        <n v="36.547222222222224"/>
        <n v="37.758333333333333"/>
        <n v="48.722222222222221"/>
        <n v="23.711111111111112"/>
        <n v="42.50277777777778"/>
        <n v="41.586111111111109"/>
        <n v="34.858333333333334"/>
        <n v="38.80833333333333"/>
        <n v="36.68888888888889"/>
        <n v="36.905555555555559"/>
        <n v="49.62222222222222"/>
        <n v="40.786111111111111"/>
        <n v="45"/>
        <n v="30.725000000000001"/>
        <n v="31.922222222222221"/>
        <n v="47.697222222222223"/>
        <n v="37.458333333333336"/>
        <n v="38.852777777777774"/>
        <n v="38.763888888888886"/>
        <n v="33.588888888888889"/>
        <n v="34.833333333333336"/>
        <n v="39.019444444444446"/>
        <n v="36.87777777777778"/>
        <n v="33.555555555555557"/>
        <n v="37.019444444444446"/>
        <n v="28.502777777777776"/>
        <n v="33.586111111111109"/>
        <n v="50.480555555555554"/>
        <n v="31.777777777777779"/>
        <n v="48.766666666666666"/>
        <n v="28.569444444444443"/>
        <n v="22.747222222222224"/>
        <n v="18.794444444444444"/>
        <n v="48.572222222222223"/>
        <n v="35.769444444444446"/>
        <n v="36.633333333333333"/>
        <n v="36.716666666666669"/>
        <n v="36.619444444444447"/>
        <n v="33.886111111111113"/>
        <n v="35.924999999999997"/>
        <n v="35.450000000000003"/>
        <n v="35.94166666666667"/>
        <n v="28.005555555555556"/>
        <n v="23.519444444444446"/>
        <n v="29.975000000000001"/>
        <n v="39.62222222222222"/>
        <n v="19.005555555555556"/>
        <n v="43.738888888888887"/>
        <n v="38.644444444444446"/>
        <n v="32.663888888888891"/>
        <n v="32.794444444444444"/>
        <n v="29.494444444444444"/>
        <n v="35.736111111111114"/>
        <n v="35.555555555555557"/>
        <n v="23.969444444444445"/>
        <n v="25.9"/>
        <n v="44.544444444444444"/>
        <n v="29.991666666666667"/>
        <n v="42.75277777777778"/>
        <n v="25.858333333333334"/>
        <n v="21.644444444444446"/>
        <n v="25.511111111111113"/>
        <n v="36.94166666666667"/>
        <n v="31.744444444444444"/>
        <n v="34.580555555555556"/>
        <n v="34.916666666666664"/>
        <n v="45.99722222222222"/>
        <n v="34.761111111111113"/>
        <n v="34.955555555555556"/>
        <n v="49.586111111111109"/>
        <n v="31.772222222222222"/>
        <n v="48.95"/>
        <n v="31.530555555555555"/>
        <n v="31.791666666666668"/>
        <n v="20.797222222222221"/>
        <n v="29.911111111111111"/>
        <n v="34.708333333333336"/>
        <n v="32.527777777777779"/>
        <n v="33.911111111111111"/>
        <n v="36.613888888888887"/>
        <n v="36.458333333333336"/>
        <n v="25.691666666666666"/>
        <n v="33.769444444444446"/>
        <n v="22.002777777777776"/>
        <n v="43.486111111111114"/>
        <n v="27.691666666666666"/>
        <n v="38.647222222222226"/>
        <n v="30.744444444444444"/>
        <n v="22.491666666666667"/>
        <n v="20.947222222222223"/>
        <n v="27.519444444444446"/>
        <n v="41.930555555555557"/>
        <n v="44.680555555555557"/>
        <n v="33.477777777777774"/>
        <n v="35.961111111111109"/>
        <n v="33.49722222222222"/>
        <n v="33.852777777777774"/>
        <n v="35.697222222222223"/>
        <n v="30.81111111111111"/>
        <n v="35.544444444444444"/>
        <n v="35.766666666666666"/>
        <n v="36.008333333333333"/>
        <n v="18.538888888888888"/>
        <n v="31.655555555555555"/>
        <n v="36.758333333333333"/>
        <n v="42.93333333333333"/>
        <n v="28.822222222222223"/>
        <n v="30.694444444444443"/>
        <n v="41.822222222222223"/>
        <n v="45.511111111111113"/>
        <n v="19.961111111111112"/>
        <n v="32.761111111111113"/>
        <n v="19.677777777777777"/>
        <n v="32.700000000000003"/>
        <n v="32.841666666666669"/>
        <n v="26.619444444444444"/>
        <n v="37.961111111111109"/>
        <n v="24.941666666666666"/>
        <n v="22.933333333333334"/>
        <n v="33.722222222222221"/>
        <n v="26.452777777777779"/>
        <n v="32.716666666666669"/>
        <n v="18.461111111111112"/>
        <n v="32.55833333333333"/>
        <n v="34.986111111111114"/>
        <n v="29.941666666666666"/>
        <n v="34.463888888888889"/>
        <n v="35.508333333333333"/>
        <n v="19.683333333333334"/>
        <n v="42.977777777777774"/>
        <n v="25.652777777777779"/>
        <n v="34.950000000000003"/>
        <n v="30.905555555555555"/>
        <n v="18.888888888888889"/>
        <n v="23.55"/>
        <n v="31.927777777777777"/>
        <n v="32.897222222222226"/>
        <n v="28.944444444444443"/>
        <n v="31.763888888888889"/>
        <n v="28.622222222222224"/>
        <n v="28.666666666666668"/>
        <n v="29.458333333333332"/>
        <n v="29.761111111111113"/>
        <n v="28.441666666666666"/>
        <n v="30.81388888888889"/>
        <n v="34.727777777777774"/>
        <n v="36.825000000000003"/>
        <n v="34.888888888888886"/>
        <n v="40.94166666666667"/>
        <n v="25.524999999999999"/>
        <n v="32.777777777777779"/>
        <n v="31.736111111111111"/>
        <n v="28.602777777777778"/>
        <n v="32.019444444444446"/>
        <n v="28.616666666666667"/>
        <n v="28.6"/>
        <n v="34.469444444444441"/>
        <n v="22.536111111111111"/>
        <n v="20"/>
        <n v="39.549999999999997"/>
        <n v="27.65"/>
        <n v="40.977777777777774"/>
        <n v="31.519444444444446"/>
        <n v="31.597222222222221"/>
        <n v="30.947222222222223"/>
        <n v="24.483333333333334"/>
        <n v="25.755555555555556"/>
        <n v="27.680555555555557"/>
        <n v="33.952777777777776"/>
        <n v="38.727777777777774"/>
        <n v="24.533333333333335"/>
        <n v="30.944444444444443"/>
        <n v="31.838888888888889"/>
        <n v="28.797222222222221"/>
        <n v="32.483333333333334"/>
        <n v="32.519444444444446"/>
        <n v="20.638888888888889"/>
        <n v="39.727777777777774"/>
        <n v="27.733333333333334"/>
        <n v="34.522222222222226"/>
        <n v="29.45"/>
        <n v="39.577777777777776"/>
        <n v="22.736111111111111"/>
        <n v="32.602777777777774"/>
        <n v="32.544444444444444"/>
        <n v="26.75"/>
        <n v="26.808333333333334"/>
        <n v="32.858333333333334"/>
        <n v="27.908333333333335"/>
        <n v="23.911111111111111"/>
        <n v="29.574999999999999"/>
        <n v="29.691666666666666"/>
        <n v="20.980555555555554"/>
        <n v="22.911111111111111"/>
        <n v="37.924999999999997"/>
        <n v="25.538888888888888"/>
        <n v="41.780555555555559"/>
        <n v="29.733333333333334"/>
        <n v="18.902777777777779"/>
        <n v="26.625"/>
        <n v="32.955555555555556"/>
        <n v="21.638888888888889"/>
        <n v="22.005555555555556"/>
        <n v="31.802777777777777"/>
        <n v="41.69166666666667"/>
        <n v="23.955555555555556"/>
        <n v="34.777777777777779"/>
        <n v="41.486111111111114"/>
        <n v="35.62222222222222"/>
        <n v="28.547222222222221"/>
        <n v="31.622222222222224"/>
        <n v="31.786111111111111"/>
        <n v="31.611111111111111"/>
        <n v="36.74722222222222"/>
        <n v="28.794444444444444"/>
        <n v="36.519444444444446"/>
        <n v="18.591666666666665"/>
        <n v="33.516666666666666"/>
        <n v="34.805555555555557"/>
        <n v="27.630555555555556"/>
        <n v="41.483333333333334"/>
        <n v="19.911111111111111"/>
        <n v="38.922222222222224"/>
        <n v="32.583333333333336"/>
        <n v="30.558333333333334"/>
        <n v="37.983333333333334"/>
        <n v="32.658333333333331"/>
        <n v="34.594444444444441"/>
        <n v="23.822222222222223"/>
        <n v="25.594444444444445"/>
        <n v="24.005555555555556"/>
        <n v="36.447222222222223"/>
        <n v="21.574999999999999"/>
        <n v="27.791666666666668"/>
        <n v="41.661111111111111"/>
        <n v="27.977777777777778"/>
        <n v="27.663888888888888"/>
        <n v="28.705555555555556"/>
        <n v="30.461111111111112"/>
        <n v="34.647222222222226"/>
        <n v="24.727777777777778"/>
        <n v="26.722222222222221"/>
        <n v="26.719444444444445"/>
        <n v="18.95"/>
        <n v="29.655555555555555"/>
        <n v="19.858333333333334"/>
        <n v="35.733333333333334"/>
        <n v="22.966666666666665"/>
        <n v="36.780555555555559"/>
        <n v="21.45"/>
        <n v="26.469444444444445"/>
        <n v="26.613888888888887"/>
        <n v="26.827777777777779"/>
        <n v="26.569444444444443"/>
        <n v="26.483333333333334"/>
        <n v="29.669444444444444"/>
        <n v="27.958333333333332"/>
        <n v="29.611111111111111"/>
        <n v="31.769444444444446"/>
        <n v="25.966666666666665"/>
        <n v="19.555555555555557"/>
        <n v="19.508333333333333"/>
        <n v="26.558333333333334"/>
        <n v="21.672222222222221"/>
        <n v="28.516666666666666"/>
        <n v="31.569444444444443"/>
        <n v="25.766666666666666"/>
        <n v="25.85"/>
        <n v="25.922222222222221"/>
        <n v="25.461111111111112"/>
        <n v="25.925000000000001"/>
        <n v="26.658333333333335"/>
        <n v="21.766666666666666"/>
        <n v="22.708333333333332"/>
        <n v="26.930555555555557"/>
        <n v="26.816666666666666"/>
        <n v="28.922222222222221"/>
        <n v="28.619444444444444"/>
        <n v="21.774999999999999"/>
        <n v="29.702777777777779"/>
        <n v="28.911111111111111"/>
        <n v="23.952777777777779"/>
        <n v="35.852777777777774"/>
        <n v="21.652777777777779"/>
        <n v="27.744444444444444"/>
        <n v="33.68611111111111"/>
        <n v="28.7"/>
        <n v="20.963888888888889"/>
        <n v="24.830555555555556"/>
        <n v="24.730555555555554"/>
        <n v="25.469444444444445"/>
        <n v="34.694444444444443"/>
        <n v="20.480555555555554"/>
        <n v="31.55"/>
        <n v="35.972222222222221"/>
        <n v="27.705555555555556"/>
        <n v="20.68888888888889"/>
        <n v="26.93888888888889"/>
        <n v="20.008333333333333"/>
        <n v="26.986111111111111"/>
        <n v="26.622222222222224"/>
        <n v="23.602777777777778"/>
        <n v="22.9"/>
        <n v="26.963888888888889"/>
        <n v="29.822222222222223"/>
        <n v="29.602777777777778"/>
        <n v="24.761111111111113"/>
        <n v="24.975000000000001"/>
        <n v="24.56388888888889"/>
        <n v="22.68611111111111"/>
        <n v="19.708333333333332"/>
        <n v="23.774999999999999"/>
        <n v="18.566666666666666"/>
        <n v="25.827777777777779"/>
        <n v="22.658333333333335"/>
        <n v="22.680555555555557"/>
        <n v="19.513888888888889"/>
        <n v="25.672222222222221"/>
        <n v="34.799999999999997"/>
        <n v="25.605555555555554"/>
        <n v="19.838888888888889"/>
        <n v="19.519444444444446"/>
        <n v="19.547222222222221"/>
        <n v="19.891666666666666"/>
        <n v="23.991666666666667"/>
        <n v="28.683333333333334"/>
        <n v="28.725000000000001"/>
        <n v="26.841666666666665"/>
        <n v="22.497222222222224"/>
        <n v="22.955555555555556"/>
        <n v="21.783333333333335"/>
        <n v="21.861111111111111"/>
        <n v="21.647222222222222"/>
        <n v="20.883333333333333"/>
        <n v="32.68611111111111"/>
        <n v="22.786111111111111"/>
        <n v="25.6"/>
        <n v="31.841666666666665"/>
        <n v="27.647222222222222"/>
        <n v="27.913888888888888"/>
        <n v="27.588888888888889"/>
        <n v="24.933333333333334"/>
        <n v="24.808333333333334"/>
        <n v="20.908333333333335"/>
        <n v="24.552777777777777"/>
        <n v="20.858333333333334"/>
        <n v="23.547222222222221"/>
        <n v="22.013888888888889"/>
        <n v="23.475000000000001"/>
        <n v="34.488888888888887"/>
        <n v="20.591666666666665"/>
        <n v="24.630555555555556"/>
        <n v="26.475000000000001"/>
        <n v="26.527777777777779"/>
        <n v="33.674999999999997"/>
        <n v="31.977777777777778"/>
        <n v="20.572222222222223"/>
        <n v="20.897222222222222"/>
        <n v="22.93888888888889"/>
        <n v="19.494444444444444"/>
        <n v="18.488888888888887"/>
        <n v="18.702777777777779"/>
        <n v="18.986111111111111"/>
        <n v="18.838888888888889"/>
        <n v="18.569444444444443"/>
        <n v="18.611111111111111"/>
        <n v="18.738888888888887"/>
        <n v="18.763888888888889"/>
        <n v="18.502777777777776"/>
        <n v="31.477777777777778"/>
        <n v="28.697222222222223"/>
        <n v="22.791666666666668"/>
        <n v="22.494444444444444"/>
        <n v="22.524999999999999"/>
        <n v="22.627777777777776"/>
        <n v="19.802777777777777"/>
        <n v="25.763888888888889"/>
        <n v="19.7"/>
        <n v="19.461111111111112"/>
        <n v="19.772222222222222"/>
        <n v="18.594444444444445"/>
        <n v="19.68888888888889"/>
        <n v="33.880555555555553"/>
        <n v="21.527777777777779"/>
        <n v="21.961111111111112"/>
        <n v="21.816666666666666"/>
        <n v="18.988888888888887"/>
        <n v="22.866666666666667"/>
        <n v="22.766666666666666"/>
        <n v="21.844444444444445"/>
        <n v="21.755555555555556"/>
        <n v="21.93611111111111"/>
        <n v="24.733333333333334"/>
        <n v="20.691666666666666"/>
        <n v="24.441666666666666"/>
        <n v="20.894444444444446"/>
        <n v="24.691666666666666"/>
        <n v="24.675000000000001"/>
        <n v="24.694444444444443"/>
        <n v="20.752777777777776"/>
        <n v="21.497222222222224"/>
        <n v="21.847222222222221"/>
        <n v="28.672222222222221"/>
        <n v="21.827777777777779"/>
        <n v="20.774999999999999"/>
        <n v="20.608333333333334"/>
        <n v="20.711111111111112"/>
        <n v="26.933333333333334"/>
        <n v="18.447222222222223"/>
        <n v="28.505555555555556"/>
        <n v="19.883333333333333"/>
        <n v="23.488888888888887"/>
        <n v="19.844444444444445"/>
        <n v="19.824999999999999"/>
        <n v="23.558333333333334"/>
        <n v="18.802777777777777"/>
        <n v="23.702777777777779"/>
        <n v="20.486111111111111"/>
        <n v="19.552777777777777"/>
        <n v="24.669444444444444"/>
        <n v="19.861111111111111"/>
        <n v="19.566666666666666"/>
        <n v="19.580555555555556"/>
        <n v="18.747222222222224"/>
        <n v="18.630555555555556"/>
        <n v="18.741666666666667"/>
        <n v="18.994444444444444"/>
        <n v="18.713888888888889"/>
        <n v="18.719444444444445"/>
        <n v="18.641666666666666"/>
        <n v="18.505555555555556"/>
        <n v="18.483333333333334"/>
        <n v="18.586111111111112"/>
        <n v="18.494444444444444"/>
        <n v="18.558333333333334"/>
        <n v="22.630555555555556"/>
        <n v="22.994444444444444"/>
        <n v="22.625"/>
        <n v="19.797222222222221"/>
        <n v="19.727777777777778"/>
        <n v="18.833333333333332"/>
        <n v="18.486111111111111"/>
        <n v="19.680555555555557"/>
        <n v="19.511111111111113"/>
        <n v="18.869444444444444"/>
        <n v="18.797222222222221"/>
        <n v="19.733333333333334"/>
        <n v="27.841666666666665"/>
        <n v="18.877777777777776"/>
        <n v="18.552777777777777"/>
        <n v="30.711111111111112"/>
        <n v="21.508333333333333"/>
        <n v="22.016666666666666"/>
        <n v="21.919444444444444"/>
        <n v="21.786111111111111"/>
        <n v="24.969444444444445"/>
        <n v="27.669444444444444"/>
        <n v="25.997222222222224"/>
        <n v="24.502777777777776"/>
        <n v="19.966666666666665"/>
        <n v="25.969444444444445"/>
        <n v="22.769444444444446"/>
        <n v="25.508333333333333"/>
        <n v="21.791666666666668"/>
        <n v="26.958333333333332"/>
        <n v="25.613888888888887"/>
        <n v="24.758333333333333"/>
        <n v="20.461111111111112"/>
        <n v="20.566666666666666"/>
        <n v="23.922222222222221"/>
        <n v="20.81388888888889"/>
        <n v="24.513888888888889"/>
        <n v="25.586111111111112"/>
        <n v="27.855555555555554"/>
        <n v="24.905555555555555"/>
        <n v="23.65"/>
        <n v="20.652777777777779"/>
        <n v="20.494444444444444"/>
        <n v="21.524999999999999"/>
        <n v="25.011111111111113"/>
        <n v="22.95"/>
        <n v="18.861111111111111"/>
        <n v="18.68888888888889"/>
        <n v="25.616666666666667"/>
        <n v="20.511111111111113"/>
        <n v="19.81388888888889"/>
        <n v="19.605555555555554"/>
        <n v="19.652777777777779"/>
        <n v="19.730555555555554"/>
        <n v="19.75"/>
        <n v="19.850000000000001"/>
        <n v="20.93611111111111"/>
        <n v="24.658333333333335"/>
        <n v="20.488888888888887"/>
        <n v="24.902777777777779"/>
        <n v="18.644444444444446"/>
        <n v="26.594444444444445"/>
        <n v="30.672222222222221"/>
        <n v="23.944444444444443"/>
        <n v="20.783333333333335"/>
        <n v="25.944444444444443"/>
        <n v="26.824999999999999"/>
        <n v="21.572222222222223"/>
        <n v="20.991666666666667"/>
        <n v="18.574999999999999"/>
        <n v="28.866666666666667"/>
        <n v="19.988888888888887"/>
        <n v="20.68611111111111"/>
        <n v="21.619444444444444"/>
        <n v="18.530555555555555"/>
        <n v="18.647222222222222"/>
        <n v="20.824999999999999"/>
        <n v="18.527777777777779"/>
        <n v="18.991666666666667"/>
        <n v="18.672222222222221"/>
        <n v="20.886111111111113"/>
        <n v="18.983333333333334"/>
        <n v="18.572222222222223"/>
        <n v="20.819444444444443"/>
        <n v="24.45"/>
        <n v="25.819444444444443"/>
        <n v="18.788888888888888"/>
        <n v="28.019444444444446"/>
        <n v="27.675000000000001"/>
        <n v="23.841666666666665"/>
        <n v="22.663888888888888"/>
        <n v="28.544444444444444"/>
        <n v="21.802777777777777"/>
        <n v="27.611111111111111"/>
        <n v="28.605555555555554"/>
        <n v="29.530555555555555"/>
        <n v="22.555555555555557"/>
        <n v="18.669444444444444"/>
        <n v="27.502777777777776"/>
        <n v="29.944444444444443"/>
        <n v="26.627777777777776"/>
        <n v="29.830555555555556"/>
        <n v="20.719444444444445"/>
        <n v="23.483333333333334"/>
        <n v="23.45"/>
        <n v="21.738888888888887"/>
        <n v="25.580555555555556"/>
        <n v="20.524999999999999"/>
        <n v="30.019444444444446"/>
        <n v="21.55"/>
        <n v="24.863888888888887"/>
        <n v="29.93888888888889"/>
        <n v="30.913888888888888"/>
      </sharedItems>
    </cacheField>
    <cacheField name="Months (Date of Birth)" numFmtId="0" databaseField="0">
      <fieldGroup base="11">
        <rangePr groupBy="months" startDate="1958-06-05T00:00:00" endDate="2026-12-13T00:00:00"/>
        <groupItems count="14">
          <s v="&lt;05-06-1958"/>
          <s v="Jan"/>
          <s v="Feb"/>
          <s v="Mar"/>
          <s v="Apr"/>
          <s v="May"/>
          <s v="Jun"/>
          <s v="Jul"/>
          <s v="Aug"/>
          <s v="Sep"/>
          <s v="Oct"/>
          <s v="Nov"/>
          <s v="Dec"/>
          <s v="&gt;13-12-2026"/>
        </groupItems>
      </fieldGroup>
    </cacheField>
    <cacheField name="Quarters (Date of Birth)" numFmtId="0" databaseField="0">
      <fieldGroup base="11">
        <rangePr groupBy="quarters" startDate="1958-06-05T00:00:00" endDate="2026-12-13T00:00:00"/>
        <groupItems count="6">
          <s v="&lt;05-06-1958"/>
          <s v="Qtr1"/>
          <s v="Qtr2"/>
          <s v="Qtr3"/>
          <s v="Qtr4"/>
          <s v="&gt;13-12-2026"/>
        </groupItems>
      </fieldGroup>
    </cacheField>
    <cacheField name="Years (Date of Birth)" numFmtId="0" databaseField="0">
      <fieldGroup base="11">
        <rangePr groupBy="years" startDate="1958-06-05T00:00:00" endDate="2026-12-13T00:00:00"/>
        <groupItems count="71">
          <s v="&lt;05-06-1958"/>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13-12-2026"/>
        </groupItems>
      </fieldGroup>
    </cacheField>
  </cacheFields>
  <extLst>
    <ext xmlns:x14="http://schemas.microsoft.com/office/spreadsheetml/2009/9/main" uri="{725AE2AE-9491-48be-B2B4-4EB974FC3084}">
      <x14:pivotCacheDefinition pivotCacheId="571203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x v="0"/>
    <n v="7.47"/>
    <s v="No"/>
    <x v="0"/>
    <x v="0"/>
    <x v="0"/>
    <x v="0"/>
    <x v="0"/>
    <s v="Diabetes"/>
    <d v="1968-10-12T00:00:00"/>
    <n v="63770.43"/>
    <s v="tier - 1"/>
    <s v="tier - 3"/>
    <x v="0"/>
  </r>
  <r>
    <x v="1"/>
    <x v="1"/>
    <x v="1"/>
    <n v="5.77"/>
    <s v="No"/>
    <x v="0"/>
    <x v="0"/>
    <x v="0"/>
    <x v="0"/>
    <x v="0"/>
    <s v="Prediabetes"/>
    <d v="1977-06-08T00:00:00"/>
    <n v="62592.87"/>
    <s v="tier - 2"/>
    <s v="tier - 3"/>
    <x v="0"/>
  </r>
  <r>
    <x v="2"/>
    <x v="2"/>
    <x v="2"/>
    <n v="11.87"/>
    <s v="Yes"/>
    <x v="0"/>
    <x v="0"/>
    <x v="1"/>
    <x v="0"/>
    <x v="0"/>
    <s v="Diabetes"/>
    <d v="1970-09-11T00:00:00"/>
    <n v="60021.4"/>
    <s v="tier - 1"/>
    <s v="tier - 1"/>
    <x v="1"/>
  </r>
  <r>
    <x v="3"/>
    <x v="3"/>
    <x v="3"/>
    <n v="6.05"/>
    <s v="No"/>
    <x v="0"/>
    <x v="0"/>
    <x v="0"/>
    <x v="0"/>
    <x v="0"/>
    <s v="Prediabetes"/>
    <d v="1991-06-06T00:00:00"/>
    <n v="58571.07"/>
    <s v="tier - 1"/>
    <s v="tier - 3"/>
    <x v="2"/>
  </r>
  <r>
    <x v="4"/>
    <x v="4"/>
    <x v="4"/>
    <n v="5.45"/>
    <s v="No"/>
    <x v="0"/>
    <x v="0"/>
    <x v="0"/>
    <x v="0"/>
    <x v="0"/>
    <s v="Normal"/>
    <d v="1989-06-19T00:00:00"/>
    <n v="55135.4"/>
    <s v="tier - 1"/>
    <s v="tier - 2"/>
    <x v="1"/>
  </r>
  <r>
    <x v="5"/>
    <x v="5"/>
    <x v="5"/>
    <n v="6.59"/>
    <s v="No"/>
    <x v="0"/>
    <x v="0"/>
    <x v="0"/>
    <x v="0"/>
    <x v="0"/>
    <s v="Diabetes"/>
    <d v="1962-08-04T00:00:00"/>
    <n v="52590.83"/>
    <s v="tier - 1"/>
    <s v="tier - 3"/>
    <x v="3"/>
  </r>
  <r>
    <x v="6"/>
    <x v="6"/>
    <x v="6"/>
    <n v="6.07"/>
    <s v="No"/>
    <x v="0"/>
    <x v="0"/>
    <x v="0"/>
    <x v="0"/>
    <x v="0"/>
    <s v="Prediabetes"/>
    <d v="1994-10-27T00:00:00"/>
    <n v="51194.559999999998"/>
    <s v="tier - 1"/>
    <s v="tier - 3"/>
    <x v="3"/>
  </r>
  <r>
    <x v="7"/>
    <x v="7"/>
    <x v="7"/>
    <n v="7.93"/>
    <s v="No"/>
    <x v="0"/>
    <x v="0"/>
    <x v="2"/>
    <x v="0"/>
    <x v="0"/>
    <s v="Diabetes"/>
    <d v="1958-06-27T00:00:00"/>
    <n v="49577.66"/>
    <s v="tier - 2"/>
    <s v="tier - 2"/>
    <x v="0"/>
  </r>
  <r>
    <x v="8"/>
    <x v="8"/>
    <x v="8"/>
    <n v="9.58"/>
    <s v="Yes"/>
    <x v="0"/>
    <x v="1"/>
    <x v="3"/>
    <x v="0"/>
    <x v="0"/>
    <s v="Diabetes"/>
    <d v="1963-09-04T00:00:00"/>
    <n v="48970.25"/>
    <s v="tier - 1"/>
    <s v="tier - 2"/>
    <x v="0"/>
  </r>
  <r>
    <x v="9"/>
    <x v="9"/>
    <x v="9"/>
    <n v="10.79"/>
    <s v="No"/>
    <x v="0"/>
    <x v="0"/>
    <x v="0"/>
    <x v="0"/>
    <x v="0"/>
    <s v="Diabetes"/>
    <d v="1978-12-29T00:00:00"/>
    <n v="48885.14"/>
    <s v="tier - 1"/>
    <s v="tier - 2"/>
    <x v="0"/>
  </r>
  <r>
    <x v="10"/>
    <x v="10"/>
    <x v="10"/>
    <n v="5.96"/>
    <s v="Yes"/>
    <x v="0"/>
    <x v="0"/>
    <x v="1"/>
    <x v="0"/>
    <x v="0"/>
    <s v="Prediabetes"/>
    <d v="1959-07-22T00:00:00"/>
    <n v="48824.45"/>
    <s v="tier - 2"/>
    <s v="tier - 1"/>
    <x v="3"/>
  </r>
  <r>
    <x v="11"/>
    <x v="11"/>
    <x v="11"/>
    <n v="11.9"/>
    <s v="No"/>
    <x v="0"/>
    <x v="0"/>
    <x v="0"/>
    <x v="0"/>
    <x v="0"/>
    <s v="Diabetes"/>
    <d v="1965-10-27T00:00:00"/>
    <n v="48675.519999999997"/>
    <s v="tier - 1"/>
    <s v="tier - 2"/>
    <x v="0"/>
  </r>
  <r>
    <x v="12"/>
    <x v="12"/>
    <x v="12"/>
    <n v="8.41"/>
    <s v="No"/>
    <x v="0"/>
    <x v="0"/>
    <x v="0"/>
    <x v="0"/>
    <x v="0"/>
    <s v="Diabetes"/>
    <d v="1962-10-11T00:00:00"/>
    <n v="48673.56"/>
    <s v="tier - 1"/>
    <s v="tier - 2"/>
    <x v="0"/>
  </r>
  <r>
    <x v="13"/>
    <x v="13"/>
    <x v="13"/>
    <n v="7.02"/>
    <s v="No"/>
    <x v="0"/>
    <x v="0"/>
    <x v="0"/>
    <x v="0"/>
    <x v="0"/>
    <s v="Diabetes"/>
    <d v="1968-12-01T00:00:00"/>
    <n v="48549.18"/>
    <s v="tier - 1"/>
    <s v="tier - 3"/>
    <x v="4"/>
  </r>
  <r>
    <x v="14"/>
    <x v="14"/>
    <x v="14"/>
    <n v="7.59"/>
    <s v="Yes"/>
    <x v="0"/>
    <x v="0"/>
    <x v="1"/>
    <x v="0"/>
    <x v="0"/>
    <s v="Diabetes"/>
    <d v="1961-12-21T00:00:00"/>
    <n v="48517.56"/>
    <s v="tier - 1"/>
    <s v="tier - 3"/>
    <x v="2"/>
  </r>
  <r>
    <x v="15"/>
    <x v="15"/>
    <x v="15"/>
    <n v="11.32"/>
    <s v="No"/>
    <x v="0"/>
    <x v="0"/>
    <x v="0"/>
    <x v="0"/>
    <x v="0"/>
    <s v="Diabetes"/>
    <d v="1962-08-27T00:00:00"/>
    <n v="48173.36"/>
    <s v="tier - 1"/>
    <s v="tier - 3"/>
    <x v="3"/>
  </r>
  <r>
    <x v="16"/>
    <x v="16"/>
    <x v="16"/>
    <n v="7.67"/>
    <s v="No"/>
    <x v="0"/>
    <x v="0"/>
    <x v="2"/>
    <x v="0"/>
    <x v="0"/>
    <s v="Diabetes"/>
    <d v="1958-11-16T00:00:00"/>
    <n v="47928.03"/>
    <s v="tier - 2"/>
    <s v="tier - 3"/>
    <x v="3"/>
  </r>
  <r>
    <x v="17"/>
    <x v="17"/>
    <x v="17"/>
    <n v="7.29"/>
    <s v="Yes"/>
    <x v="0"/>
    <x v="1"/>
    <x v="3"/>
    <x v="0"/>
    <x v="0"/>
    <s v="Diabetes"/>
    <d v="1963-08-05T00:00:00"/>
    <n v="47896.79"/>
    <s v="tier - 1"/>
    <s v="tier - 3"/>
    <x v="2"/>
  </r>
  <r>
    <x v="18"/>
    <x v="18"/>
    <x v="18"/>
    <n v="4.72"/>
    <s v="Yes"/>
    <x v="0"/>
    <x v="0"/>
    <x v="3"/>
    <x v="0"/>
    <x v="0"/>
    <s v="Normal"/>
    <d v="1964-11-07T00:00:00"/>
    <n v="47496.49"/>
    <s v="tier - 1"/>
    <s v="tier - 3"/>
    <x v="1"/>
  </r>
  <r>
    <x v="19"/>
    <x v="19"/>
    <x v="19"/>
    <n v="11.41"/>
    <s v="No"/>
    <x v="0"/>
    <x v="0"/>
    <x v="0"/>
    <x v="0"/>
    <x v="0"/>
    <s v="Diabetes"/>
    <d v="1971-09-27T00:00:00"/>
    <n v="47462.89"/>
    <s v="tier - 1"/>
    <s v="tier - 2"/>
    <x v="0"/>
  </r>
  <r>
    <x v="20"/>
    <x v="20"/>
    <x v="20"/>
    <n v="11.5"/>
    <s v="Yes"/>
    <x v="0"/>
    <x v="0"/>
    <x v="1"/>
    <x v="0"/>
    <x v="0"/>
    <s v="Diabetes"/>
    <d v="1961-06-13T00:00:00"/>
    <n v="47403.88"/>
    <s v="tier - 1"/>
    <s v="tier - 3"/>
    <x v="3"/>
  </r>
  <r>
    <x v="21"/>
    <x v="21"/>
    <x v="21"/>
    <n v="6.22"/>
    <s v="Yes"/>
    <x v="0"/>
    <x v="0"/>
    <x v="1"/>
    <x v="0"/>
    <x v="0"/>
    <s v="Prediabetes"/>
    <d v="1959-10-04T00:00:00"/>
    <n v="47305.31"/>
    <s v="tier - 2"/>
    <s v="tier - 1"/>
    <x v="3"/>
  </r>
  <r>
    <x v="22"/>
    <x v="22"/>
    <x v="22"/>
    <n v="11.38"/>
    <s v="No"/>
    <x v="0"/>
    <x v="0"/>
    <x v="2"/>
    <x v="0"/>
    <x v="0"/>
    <s v="Diabetes"/>
    <d v="1958-09-03T00:00:00"/>
    <n v="47291.06"/>
    <s v="tier - 2"/>
    <s v="tier - 1"/>
    <x v="3"/>
  </r>
  <r>
    <x v="23"/>
    <x v="23"/>
    <x v="23"/>
    <n v="7.89"/>
    <s v="Yes"/>
    <x v="0"/>
    <x v="0"/>
    <x v="1"/>
    <x v="0"/>
    <x v="0"/>
    <s v="Diabetes"/>
    <d v="1970-12-28T00:00:00"/>
    <n v="47269.85"/>
    <s v="tier - 1"/>
    <s v="tier - 2"/>
    <x v="0"/>
  </r>
  <r>
    <x v="24"/>
    <x v="24"/>
    <x v="24"/>
    <n v="4.38"/>
    <s v="Yes"/>
    <x v="0"/>
    <x v="0"/>
    <x v="1"/>
    <x v="0"/>
    <x v="0"/>
    <s v="Normal"/>
    <d v="1959-07-14T00:00:00"/>
    <n v="47055.53"/>
    <s v="tier - 2"/>
    <s v="tier - 1"/>
    <x v="0"/>
  </r>
  <r>
    <x v="25"/>
    <x v="25"/>
    <x v="25"/>
    <n v="7.01"/>
    <s v="No"/>
    <x v="0"/>
    <x v="0"/>
    <x v="2"/>
    <x v="0"/>
    <x v="0"/>
    <s v="Diabetes"/>
    <d v="1958-09-15T00:00:00"/>
    <n v="46889.26"/>
    <s v="tier - 2"/>
    <s v="tier - 3"/>
    <x v="0"/>
  </r>
  <r>
    <x v="26"/>
    <x v="26"/>
    <x v="26"/>
    <n v="11.88"/>
    <s v="No"/>
    <x v="0"/>
    <x v="0"/>
    <x v="0"/>
    <x v="0"/>
    <x v="0"/>
    <s v="Diabetes"/>
    <d v="1960-11-17T00:00:00"/>
    <n v="46718.16"/>
    <s v="tier - 1"/>
    <s v="tier - 1"/>
    <x v="1"/>
  </r>
  <r>
    <x v="27"/>
    <x v="27"/>
    <x v="27"/>
    <n v="5.19"/>
    <s v="Yes"/>
    <x v="0"/>
    <x v="1"/>
    <x v="3"/>
    <x v="0"/>
    <x v="0"/>
    <s v="Normal"/>
    <d v="1969-06-23T00:00:00"/>
    <n v="46661.440000000002"/>
    <s v="tier - 1"/>
    <s v="tier - 3"/>
    <x v="1"/>
  </r>
  <r>
    <x v="28"/>
    <x v="28"/>
    <x v="28"/>
    <n v="6.74"/>
    <s v="Yes"/>
    <x v="0"/>
    <x v="0"/>
    <x v="1"/>
    <x v="0"/>
    <x v="0"/>
    <s v="Diabetes"/>
    <d v="1961-08-08T00:00:00"/>
    <n v="46599.11"/>
    <s v="tier - 1"/>
    <s v="tier - 1"/>
    <x v="0"/>
  </r>
  <r>
    <x v="29"/>
    <x v="29"/>
    <x v="29"/>
    <n v="8.44"/>
    <s v="No"/>
    <x v="0"/>
    <x v="0"/>
    <x v="0"/>
    <x v="0"/>
    <x v="0"/>
    <s v="Diabetes"/>
    <d v="1971-12-06T00:00:00"/>
    <n v="46255.11"/>
    <s v="tier - 1"/>
    <s v="tier - 3"/>
    <x v="2"/>
  </r>
  <r>
    <x v="30"/>
    <x v="30"/>
    <x v="30"/>
    <n v="8.7100000000000009"/>
    <s v="No"/>
    <x v="0"/>
    <x v="0"/>
    <x v="0"/>
    <x v="0"/>
    <x v="0"/>
    <s v="Diabetes"/>
    <d v="1978-08-17T00:00:00"/>
    <n v="46200.99"/>
    <s v="tier - 1"/>
    <s v="tier - 1"/>
    <x v="0"/>
  </r>
  <r>
    <x v="31"/>
    <x v="31"/>
    <x v="31"/>
    <n v="5.08"/>
    <s v="Yes"/>
    <x v="0"/>
    <x v="0"/>
    <x v="0"/>
    <x v="0"/>
    <x v="0"/>
    <s v="Normal"/>
    <d v="1976-12-02T00:00:00"/>
    <n v="46151.12"/>
    <s v="tier - 1"/>
    <s v="tier - 3"/>
    <x v="0"/>
  </r>
  <r>
    <x v="32"/>
    <x v="32"/>
    <x v="32"/>
    <n v="6.86"/>
    <s v="No"/>
    <x v="0"/>
    <x v="0"/>
    <x v="0"/>
    <x v="0"/>
    <x v="0"/>
    <s v="Diabetes"/>
    <d v="1962-12-04T00:00:00"/>
    <n v="46130.53"/>
    <s v="tier - 1"/>
    <s v="tier - 1"/>
    <x v="1"/>
  </r>
  <r>
    <x v="33"/>
    <x v="33"/>
    <x v="33"/>
    <n v="5.95"/>
    <s v="Yes"/>
    <x v="0"/>
    <x v="0"/>
    <x v="0"/>
    <x v="0"/>
    <x v="0"/>
    <s v="Prediabetes"/>
    <d v="1985-09-30T00:00:00"/>
    <n v="46113.51"/>
    <s v="tier - 2"/>
    <s v="tier - 3"/>
    <x v="3"/>
  </r>
  <r>
    <x v="34"/>
    <x v="34"/>
    <x v="34"/>
    <n v="6.09"/>
    <s v="No"/>
    <x v="0"/>
    <x v="1"/>
    <x v="3"/>
    <x v="0"/>
    <x v="0"/>
    <s v="Prediabetes"/>
    <d v="1979-08-12T00:00:00"/>
    <n v="45863.21"/>
    <s v="tier - 2"/>
    <s v="tier - 1"/>
    <x v="0"/>
  </r>
  <r>
    <x v="35"/>
    <x v="35"/>
    <x v="35"/>
    <n v="11.75"/>
    <s v="No"/>
    <x v="0"/>
    <x v="0"/>
    <x v="0"/>
    <x v="0"/>
    <x v="0"/>
    <s v="Diabetes"/>
    <d v="1960-12-21T00:00:00"/>
    <n v="45710.21"/>
    <s v="tier - 2"/>
    <s v="tier - 2"/>
    <x v="4"/>
  </r>
  <r>
    <x v="36"/>
    <x v="36"/>
    <x v="13"/>
    <n v="7.37"/>
    <s v="No"/>
    <x v="0"/>
    <x v="0"/>
    <x v="0"/>
    <x v="0"/>
    <x v="0"/>
    <s v="Diabetes"/>
    <d v="1974-08-09T00:00:00"/>
    <n v="45702.02"/>
    <s v="tier - 2"/>
    <s v="tier - 2"/>
    <x v="1"/>
  </r>
  <r>
    <x v="37"/>
    <x v="37"/>
    <x v="36"/>
    <n v="11.91"/>
    <s v="No"/>
    <x v="0"/>
    <x v="0"/>
    <x v="0"/>
    <x v="0"/>
    <x v="0"/>
    <s v="Diabetes"/>
    <d v="1962-12-17T00:00:00"/>
    <n v="45008.959999999999"/>
    <s v="tier - 2"/>
    <s v="tier - 2"/>
    <x v="0"/>
  </r>
  <r>
    <x v="38"/>
    <x v="38"/>
    <x v="37"/>
    <n v="6.52"/>
    <s v="No"/>
    <x v="0"/>
    <x v="0"/>
    <x v="0"/>
    <x v="0"/>
    <x v="0"/>
    <s v="Diabetes"/>
    <d v="1971-08-13T00:00:00"/>
    <n v="44641.2"/>
    <s v="tier - 2"/>
    <s v="tier - 3"/>
    <x v="2"/>
  </r>
  <r>
    <x v="39"/>
    <x v="39"/>
    <x v="38"/>
    <n v="5.14"/>
    <s v="No"/>
    <x v="0"/>
    <x v="1"/>
    <x v="3"/>
    <x v="0"/>
    <x v="0"/>
    <s v="Normal"/>
    <d v="1993-10-11T00:00:00"/>
    <n v="44585.46"/>
    <s v="tier - 2"/>
    <s v="tier - 2"/>
    <x v="3"/>
  </r>
  <r>
    <x v="40"/>
    <x v="40"/>
    <x v="39"/>
    <n v="4.1900000000000004"/>
    <s v="No"/>
    <x v="1"/>
    <x v="0"/>
    <x v="3"/>
    <x v="0"/>
    <x v="0"/>
    <s v="Normal"/>
    <d v="2000-08-02T00:00:00"/>
    <n v="44501.4"/>
    <s v="tier - 2"/>
    <s v="tier - 3"/>
    <x v="0"/>
  </r>
  <r>
    <x v="41"/>
    <x v="41"/>
    <x v="40"/>
    <n v="11.68"/>
    <s v="Yes"/>
    <x v="0"/>
    <x v="0"/>
    <x v="0"/>
    <x v="0"/>
    <x v="0"/>
    <s v="Diabetes"/>
    <d v="1967-09-14T00:00:00"/>
    <n v="44423.8"/>
    <s v="tier - 2"/>
    <s v="tier - 3"/>
    <x v="0"/>
  </r>
  <r>
    <x v="42"/>
    <x v="42"/>
    <x v="9"/>
    <n v="6.98"/>
    <s v="No"/>
    <x v="0"/>
    <x v="0"/>
    <x v="0"/>
    <x v="0"/>
    <x v="0"/>
    <s v="Diabetes"/>
    <d v="1971-10-29T00:00:00"/>
    <n v="44400.41"/>
    <s v="tier - 2"/>
    <s v="tier - 2"/>
    <x v="0"/>
  </r>
  <r>
    <x v="43"/>
    <x v="43"/>
    <x v="41"/>
    <n v="8.34"/>
    <s v="No"/>
    <x v="0"/>
    <x v="0"/>
    <x v="0"/>
    <x v="0"/>
    <x v="0"/>
    <s v="Diabetes"/>
    <d v="1968-11-24T00:00:00"/>
    <n v="44260.75"/>
    <s v="tier - 2"/>
    <s v="tier - 1"/>
    <x v="0"/>
  </r>
  <r>
    <x v="44"/>
    <x v="44"/>
    <x v="42"/>
    <n v="8.49"/>
    <s v="Yes"/>
    <x v="0"/>
    <x v="0"/>
    <x v="3"/>
    <x v="0"/>
    <x v="0"/>
    <s v="Diabetes"/>
    <d v="1975-06-01T00:00:00"/>
    <n v="44202.65"/>
    <s v="tier - 2"/>
    <s v="tier - 2"/>
    <x v="0"/>
  </r>
  <r>
    <x v="45"/>
    <x v="45"/>
    <x v="43"/>
    <n v="5.34"/>
    <s v="Yes"/>
    <x v="0"/>
    <x v="0"/>
    <x v="3"/>
    <x v="0"/>
    <x v="0"/>
    <s v="Normal"/>
    <d v="1988-07-16T00:00:00"/>
    <n v="43943.88"/>
    <s v="tier - 2"/>
    <s v="tier - 1"/>
    <x v="1"/>
  </r>
  <r>
    <x v="46"/>
    <x v="46"/>
    <x v="44"/>
    <n v="4.43"/>
    <s v="Yes"/>
    <x v="0"/>
    <x v="0"/>
    <x v="1"/>
    <x v="0"/>
    <x v="0"/>
    <s v="Normal"/>
    <d v="1966-10-05T00:00:00"/>
    <n v="43921.18"/>
    <s v="tier - 2"/>
    <s v="tier - 2"/>
    <x v="1"/>
  </r>
  <r>
    <x v="47"/>
    <x v="41"/>
    <x v="45"/>
    <n v="4.47"/>
    <s v="No"/>
    <x v="0"/>
    <x v="0"/>
    <x v="0"/>
    <x v="0"/>
    <x v="0"/>
    <s v="Normal"/>
    <d v="1980-11-10T00:00:00"/>
    <n v="43896.38"/>
    <s v="tier - 2"/>
    <s v="tier - 1"/>
    <x v="0"/>
  </r>
  <r>
    <x v="48"/>
    <x v="47"/>
    <x v="46"/>
    <n v="4.82"/>
    <s v="Yes"/>
    <x v="0"/>
    <x v="0"/>
    <x v="1"/>
    <x v="0"/>
    <x v="0"/>
    <s v="Normal"/>
    <d v="1966-07-02T00:00:00"/>
    <n v="43817.45"/>
    <s v="tier - 2"/>
    <s v="tier - 3"/>
    <x v="1"/>
  </r>
  <r>
    <x v="49"/>
    <x v="48"/>
    <x v="47"/>
    <n v="5.51"/>
    <s v="Yes"/>
    <x v="0"/>
    <x v="0"/>
    <x v="1"/>
    <x v="0"/>
    <x v="0"/>
    <s v="Normal"/>
    <d v="1966-10-25T00:00:00"/>
    <n v="43813.87"/>
    <s v="tier - 2"/>
    <s v="tier - 2"/>
    <x v="0"/>
  </r>
  <r>
    <x v="50"/>
    <x v="49"/>
    <x v="48"/>
    <n v="10.87"/>
    <s v="Yes"/>
    <x v="0"/>
    <x v="0"/>
    <x v="3"/>
    <x v="0"/>
    <x v="0"/>
    <s v="Diabetes"/>
    <d v="1986-12-29T00:00:00"/>
    <n v="43753.34"/>
    <s v="tier - 2"/>
    <s v="tier - 1"/>
    <x v="5"/>
  </r>
  <r>
    <x v="51"/>
    <x v="50"/>
    <x v="49"/>
    <n v="9.34"/>
    <s v="No"/>
    <x v="0"/>
    <x v="0"/>
    <x v="0"/>
    <x v="0"/>
    <x v="0"/>
    <s v="Diabetes"/>
    <d v="1965-08-22T00:00:00"/>
    <n v="43578.94"/>
    <s v="tier - 2"/>
    <s v="tier - 2"/>
    <x v="1"/>
  </r>
  <r>
    <x v="52"/>
    <x v="51"/>
    <x v="50"/>
    <n v="5.03"/>
    <s v="Yes"/>
    <x v="0"/>
    <x v="1"/>
    <x v="3"/>
    <x v="0"/>
    <x v="0"/>
    <s v="Normal"/>
    <d v="1969-12-03T00:00:00"/>
    <n v="43254.42"/>
    <s v="tier - 2"/>
    <s v="tier - 2"/>
    <x v="4"/>
  </r>
  <r>
    <x v="53"/>
    <x v="52"/>
    <x v="51"/>
    <n v="11.05"/>
    <s v="No"/>
    <x v="0"/>
    <x v="0"/>
    <x v="0"/>
    <x v="0"/>
    <x v="0"/>
    <s v="Diabetes"/>
    <d v="1965-11-29T00:00:00"/>
    <n v="43073.760000000002"/>
    <s v="tier - 2"/>
    <s v="tier - 2"/>
    <x v="3"/>
  </r>
  <r>
    <x v="54"/>
    <x v="53"/>
    <x v="52"/>
    <n v="11.95"/>
    <s v="No"/>
    <x v="0"/>
    <x v="0"/>
    <x v="0"/>
    <x v="0"/>
    <x v="0"/>
    <s v="Diabetes"/>
    <d v="1978-11-04T00:00:00"/>
    <n v="42983.46"/>
    <s v="tier - 1"/>
    <s v="tier - 2"/>
    <x v="1"/>
  </r>
  <r>
    <x v="55"/>
    <x v="54"/>
    <x v="53"/>
    <n v="7.72"/>
    <s v="Yes"/>
    <x v="0"/>
    <x v="0"/>
    <x v="3"/>
    <x v="0"/>
    <x v="0"/>
    <s v="Diabetes"/>
    <d v="1975-10-23T00:00:00"/>
    <n v="42969.85"/>
    <s v="tier - 1"/>
    <s v="tier - 3"/>
    <x v="0"/>
  </r>
  <r>
    <x v="56"/>
    <x v="55"/>
    <x v="54"/>
    <n v="5.75"/>
    <s v="No"/>
    <x v="0"/>
    <x v="0"/>
    <x v="1"/>
    <x v="0"/>
    <x v="0"/>
    <s v="Prediabetes"/>
    <d v="1972-09-10T00:00:00"/>
    <n v="42856.84"/>
    <s v="tier - 1"/>
    <s v="tier - 1"/>
    <x v="3"/>
  </r>
  <r>
    <x v="57"/>
    <x v="56"/>
    <x v="55"/>
    <n v="11.89"/>
    <s v="No"/>
    <x v="0"/>
    <x v="0"/>
    <x v="0"/>
    <x v="0"/>
    <x v="0"/>
    <s v="Diabetes"/>
    <d v="1965-10-29T00:00:00"/>
    <n v="42764.12"/>
    <s v="tier - 1"/>
    <s v="tier - 2"/>
    <x v="3"/>
  </r>
  <r>
    <x v="58"/>
    <x v="57"/>
    <x v="56"/>
    <n v="6.2"/>
    <s v="No"/>
    <x v="0"/>
    <x v="0"/>
    <x v="0"/>
    <x v="0"/>
    <x v="0"/>
    <s v="Prediabetes"/>
    <d v="1977-10-21T00:00:00"/>
    <n v="42760.5"/>
    <s v="tier - 1"/>
    <s v="tier - 2"/>
    <x v="1"/>
  </r>
  <r>
    <x v="59"/>
    <x v="58"/>
    <x v="57"/>
    <n v="10.61"/>
    <s v="No"/>
    <x v="0"/>
    <x v="0"/>
    <x v="0"/>
    <x v="0"/>
    <x v="0"/>
    <s v="Diabetes"/>
    <d v="1971-11-03T00:00:00"/>
    <n v="42644.2"/>
    <s v="tier - 1"/>
    <s v="tier - 3"/>
    <x v="3"/>
  </r>
  <r>
    <x v="60"/>
    <x v="59"/>
    <x v="9"/>
    <n v="6.04"/>
    <s v="No"/>
    <x v="0"/>
    <x v="1"/>
    <x v="3"/>
    <x v="0"/>
    <x v="0"/>
    <s v="Prediabetes"/>
    <d v="1979-12-27T00:00:00"/>
    <n v="42560.43"/>
    <s v="tier - 1"/>
    <s v="tier - 3"/>
    <x v="0"/>
  </r>
  <r>
    <x v="61"/>
    <x v="60"/>
    <x v="58"/>
    <n v="9.33"/>
    <s v="Yes"/>
    <x v="0"/>
    <x v="0"/>
    <x v="0"/>
    <x v="0"/>
    <x v="0"/>
    <s v="Diabetes"/>
    <d v="1967-06-27T00:00:00"/>
    <n v="42538.720000000001"/>
    <s v="tier - 1"/>
    <s v="tier - 3"/>
    <x v="3"/>
  </r>
  <r>
    <x v="62"/>
    <x v="61"/>
    <x v="59"/>
    <n v="11.47"/>
    <s v="No"/>
    <x v="0"/>
    <x v="0"/>
    <x v="0"/>
    <x v="0"/>
    <x v="0"/>
    <s v="Diabetes"/>
    <d v="1968-08-03T00:00:00"/>
    <n v="42478.6"/>
    <s v="tier - 1"/>
    <s v="tier - 2"/>
    <x v="3"/>
  </r>
  <r>
    <x v="63"/>
    <x v="62"/>
    <x v="60"/>
    <n v="7.02"/>
    <s v="Yes"/>
    <x v="0"/>
    <x v="0"/>
    <x v="0"/>
    <x v="0"/>
    <x v="0"/>
    <s v="Diabetes"/>
    <d v="1967-06-28T00:00:00"/>
    <n v="42303.69"/>
    <s v="tier - 1"/>
    <s v="tier - 2"/>
    <x v="4"/>
  </r>
  <r>
    <x v="64"/>
    <x v="63"/>
    <x v="61"/>
    <n v="8.8000000000000007"/>
    <s v="Yes"/>
    <x v="0"/>
    <x v="0"/>
    <x v="3"/>
    <x v="0"/>
    <x v="0"/>
    <s v="Diabetes"/>
    <d v="1975-08-15T00:00:00"/>
    <n v="42211.14"/>
    <s v="tier - 1"/>
    <s v="tier - 3"/>
    <x v="0"/>
  </r>
  <r>
    <x v="65"/>
    <x v="64"/>
    <x v="62"/>
    <n v="8.68"/>
    <s v="No"/>
    <x v="0"/>
    <x v="0"/>
    <x v="1"/>
    <x v="0"/>
    <x v="0"/>
    <s v="Diabetes"/>
    <d v="1973-09-18T00:00:00"/>
    <n v="42188.15"/>
    <s v="tier - 1"/>
    <s v="tier - 1"/>
    <x v="3"/>
  </r>
  <r>
    <x v="66"/>
    <x v="65"/>
    <x v="63"/>
    <n v="6.12"/>
    <s v="No"/>
    <x v="0"/>
    <x v="1"/>
    <x v="3"/>
    <x v="0"/>
    <x v="0"/>
    <s v="Prediabetes"/>
    <d v="1979-07-03T00:00:00"/>
    <n v="42124.52"/>
    <s v="tier - 1"/>
    <s v="tier - 1"/>
    <x v="0"/>
  </r>
  <r>
    <x v="67"/>
    <x v="66"/>
    <x v="64"/>
    <n v="5.4"/>
    <s v="Yes"/>
    <x v="0"/>
    <x v="1"/>
    <x v="3"/>
    <x v="0"/>
    <x v="0"/>
    <s v="Normal"/>
    <d v="1997-12-09T00:00:00"/>
    <n v="42112.24"/>
    <s v="tier - 1"/>
    <s v="tier - 3"/>
    <x v="0"/>
  </r>
  <r>
    <x v="68"/>
    <x v="67"/>
    <x v="4"/>
    <n v="4.3600000000000003"/>
    <s v="Yes"/>
    <x v="0"/>
    <x v="0"/>
    <x v="0"/>
    <x v="0"/>
    <x v="0"/>
    <s v="Normal"/>
    <d v="1976-11-28T00:00:00"/>
    <n v="42111.66"/>
    <s v="tier - 1"/>
    <s v="tier - 1"/>
    <x v="2"/>
  </r>
  <r>
    <x v="69"/>
    <x v="68"/>
    <x v="65"/>
    <n v="9.77"/>
    <s v="No"/>
    <x v="0"/>
    <x v="0"/>
    <x v="0"/>
    <x v="0"/>
    <x v="0"/>
    <s v="Diabetes"/>
    <d v="1968-12-19T00:00:00"/>
    <n v="41999.519999999997"/>
    <s v="tier - 1"/>
    <s v="tier - 3"/>
    <x v="0"/>
  </r>
  <r>
    <x v="70"/>
    <x v="69"/>
    <x v="66"/>
    <n v="4.25"/>
    <s v="No"/>
    <x v="0"/>
    <x v="0"/>
    <x v="3"/>
    <x v="0"/>
    <x v="0"/>
    <s v="Normal"/>
    <d v="1984-11-10T00:00:00"/>
    <n v="41949.24"/>
    <s v="tier - 1"/>
    <s v="tier - 1"/>
    <x v="0"/>
  </r>
  <r>
    <x v="71"/>
    <x v="70"/>
    <x v="67"/>
    <n v="4.76"/>
    <s v="No"/>
    <x v="0"/>
    <x v="0"/>
    <x v="1"/>
    <x v="0"/>
    <x v="0"/>
    <s v="Normal"/>
    <d v="1972-06-08T00:00:00"/>
    <n v="41919.1"/>
    <s v="tier - 1"/>
    <s v="tier - 1"/>
    <x v="4"/>
  </r>
  <r>
    <x v="72"/>
    <x v="71"/>
    <x v="68"/>
    <n v="6.22"/>
    <s v="Yes"/>
    <x v="0"/>
    <x v="0"/>
    <x v="1"/>
    <x v="0"/>
    <x v="0"/>
    <s v="Prediabetes"/>
    <d v="1966-09-21T00:00:00"/>
    <n v="41886.54"/>
    <s v="tier - 1"/>
    <s v="tier - 3"/>
    <x v="3"/>
  </r>
  <r>
    <x v="73"/>
    <x v="72"/>
    <x v="69"/>
    <n v="7.96"/>
    <s v="No"/>
    <x v="0"/>
    <x v="0"/>
    <x v="0"/>
    <x v="0"/>
    <x v="0"/>
    <s v="Diabetes"/>
    <d v="1962-09-22T00:00:00"/>
    <n v="41794.629999999997"/>
    <s v="tier - 1"/>
    <s v="tier - 3"/>
    <x v="3"/>
  </r>
  <r>
    <x v="74"/>
    <x v="73"/>
    <x v="70"/>
    <n v="10.92"/>
    <s v="Yes"/>
    <x v="0"/>
    <x v="0"/>
    <x v="3"/>
    <x v="0"/>
    <x v="0"/>
    <s v="Diabetes"/>
    <d v="1975-09-29T00:00:00"/>
    <n v="41681.86"/>
    <s v="tier - 1"/>
    <s v="tier - 1"/>
    <x v="3"/>
  </r>
  <r>
    <x v="75"/>
    <x v="74"/>
    <x v="71"/>
    <n v="11.51"/>
    <s v="Yes"/>
    <x v="0"/>
    <x v="0"/>
    <x v="3"/>
    <x v="0"/>
    <x v="0"/>
    <s v="Diabetes"/>
    <d v="1975-11-14T00:00:00"/>
    <n v="41676.080000000002"/>
    <s v="tier - 1"/>
    <s v="tier - 2"/>
    <x v="0"/>
  </r>
  <r>
    <x v="76"/>
    <x v="75"/>
    <x v="72"/>
    <n v="5.99"/>
    <s v="Yes"/>
    <x v="0"/>
    <x v="0"/>
    <x v="0"/>
    <x v="0"/>
    <x v="0"/>
    <s v="Prediabetes"/>
    <d v="1976-10-29T00:00:00"/>
    <n v="41661.599999999999"/>
    <s v="tier - 1"/>
    <s v="tier - 3"/>
    <x v="3"/>
  </r>
  <r>
    <x v="77"/>
    <x v="76"/>
    <x v="73"/>
    <n v="11.57"/>
    <s v="No"/>
    <x v="0"/>
    <x v="0"/>
    <x v="0"/>
    <x v="0"/>
    <x v="0"/>
    <s v="Diabetes"/>
    <d v="1974-11-24T00:00:00"/>
    <n v="41636.199999999997"/>
    <s v="tier - 1"/>
    <s v="tier - 1"/>
    <x v="3"/>
  </r>
  <r>
    <x v="78"/>
    <x v="77"/>
    <x v="74"/>
    <n v="6.67"/>
    <s v="Yes"/>
    <x v="0"/>
    <x v="0"/>
    <x v="0"/>
    <x v="0"/>
    <x v="0"/>
    <s v="Diabetes"/>
    <d v="1967-12-22T00:00:00"/>
    <n v="41505.15"/>
    <s v="tier - 1"/>
    <s v="tier - 2"/>
    <x v="3"/>
  </r>
  <r>
    <x v="79"/>
    <x v="78"/>
    <x v="75"/>
    <n v="9.1999999999999993"/>
    <s v="No"/>
    <x v="0"/>
    <x v="0"/>
    <x v="0"/>
    <x v="0"/>
    <x v="0"/>
    <s v="Diabetes"/>
    <d v="1971-10-16T00:00:00"/>
    <n v="41351.879999999997"/>
    <s v="tier - 1"/>
    <s v="tier - 2"/>
    <x v="3"/>
  </r>
  <r>
    <x v="80"/>
    <x v="79"/>
    <x v="76"/>
    <n v="5.1100000000000003"/>
    <s v="Yes"/>
    <x v="0"/>
    <x v="0"/>
    <x v="3"/>
    <x v="0"/>
    <x v="0"/>
    <s v="Normal"/>
    <d v="1964-10-07T00:00:00"/>
    <n v="41331.79"/>
    <s v="tier - 1"/>
    <s v="tier - 2"/>
    <x v="3"/>
  </r>
  <r>
    <x v="81"/>
    <x v="80"/>
    <x v="77"/>
    <n v="5.34"/>
    <s v="No"/>
    <x v="0"/>
    <x v="0"/>
    <x v="0"/>
    <x v="0"/>
    <x v="0"/>
    <s v="Normal"/>
    <d v="1977-08-27T00:00:00"/>
    <n v="41271.5"/>
    <s v="tier - 1"/>
    <s v="tier - 2"/>
    <x v="3"/>
  </r>
  <r>
    <x v="82"/>
    <x v="81"/>
    <x v="78"/>
    <n v="4.03"/>
    <s v="Yes"/>
    <x v="0"/>
    <x v="0"/>
    <x v="3"/>
    <x v="0"/>
    <x v="0"/>
    <s v="Normal"/>
    <d v="1964-06-06T00:00:00"/>
    <n v="41250.39"/>
    <s v="tier - 1"/>
    <s v="tier - 3"/>
    <x v="3"/>
  </r>
  <r>
    <x v="83"/>
    <x v="82"/>
    <x v="79"/>
    <n v="4.2300000000000004"/>
    <s v="Yes"/>
    <x v="0"/>
    <x v="1"/>
    <x v="3"/>
    <x v="0"/>
    <x v="0"/>
    <s v="Normal"/>
    <d v="1969-08-08T00:00:00"/>
    <n v="41191.57"/>
    <s v="tier - 1"/>
    <s v="tier - 2"/>
    <x v="3"/>
  </r>
  <r>
    <x v="84"/>
    <x v="83"/>
    <x v="80"/>
    <n v="4.0599999999999996"/>
    <s v="No"/>
    <x v="0"/>
    <x v="0"/>
    <x v="1"/>
    <x v="0"/>
    <x v="0"/>
    <s v="Normal"/>
    <d v="1972-09-06T00:00:00"/>
    <n v="41097.160000000003"/>
    <s v="tier - 1"/>
    <s v="tier - 3"/>
    <x v="4"/>
  </r>
  <r>
    <x v="85"/>
    <x v="84"/>
    <x v="81"/>
    <n v="4.68"/>
    <s v="No"/>
    <x v="0"/>
    <x v="0"/>
    <x v="1"/>
    <x v="0"/>
    <x v="0"/>
    <s v="Normal"/>
    <d v="1972-08-12T00:00:00"/>
    <n v="41055.29"/>
    <s v="tier - 1"/>
    <s v="tier - 2"/>
    <x v="3"/>
  </r>
  <r>
    <x v="86"/>
    <x v="85"/>
    <x v="37"/>
    <n v="4.34"/>
    <s v="No"/>
    <x v="0"/>
    <x v="1"/>
    <x v="3"/>
    <x v="0"/>
    <x v="0"/>
    <s v="Normal"/>
    <d v="1979-10-11T00:00:00"/>
    <n v="41034.22"/>
    <s v="tier - 1"/>
    <s v="tier - 3"/>
    <x v="6"/>
  </r>
  <r>
    <x v="87"/>
    <x v="86"/>
    <x v="82"/>
    <n v="10.51"/>
    <s v="No"/>
    <x v="0"/>
    <x v="0"/>
    <x v="0"/>
    <x v="0"/>
    <x v="0"/>
    <s v="Diabetes"/>
    <d v="1974-06-05T00:00:00"/>
    <n v="40974.160000000003"/>
    <s v="tier - 1"/>
    <s v="tier - 2"/>
    <x v="0"/>
  </r>
  <r>
    <x v="88"/>
    <x v="87"/>
    <x v="83"/>
    <n v="5.84"/>
    <s v="Yes"/>
    <x v="0"/>
    <x v="1"/>
    <x v="3"/>
    <x v="0"/>
    <x v="0"/>
    <s v="Prediabetes"/>
    <d v="1983-09-08T00:00:00"/>
    <n v="40961.29"/>
    <s v="tier - 1"/>
    <s v="tier - 2"/>
    <x v="3"/>
  </r>
  <r>
    <x v="89"/>
    <x v="88"/>
    <x v="84"/>
    <n v="5.41"/>
    <s v="No"/>
    <x v="0"/>
    <x v="1"/>
    <x v="3"/>
    <x v="0"/>
    <x v="0"/>
    <s v="Normal"/>
    <d v="1979-09-16T00:00:00"/>
    <n v="40941.29"/>
    <s v="tier - 1"/>
    <s v="tier - 2"/>
    <x v="0"/>
  </r>
  <r>
    <x v="90"/>
    <x v="89"/>
    <x v="85"/>
    <n v="6.06"/>
    <s v="No"/>
    <x v="0"/>
    <x v="0"/>
    <x v="3"/>
    <x v="0"/>
    <x v="0"/>
    <s v="Prediabetes"/>
    <d v="1992-08-04T00:00:00"/>
    <n v="40932.43"/>
    <s v="tier - 1"/>
    <s v="tier - 2"/>
    <x v="0"/>
  </r>
  <r>
    <x v="91"/>
    <x v="90"/>
    <x v="86"/>
    <n v="4.22"/>
    <s v="No"/>
    <x v="0"/>
    <x v="0"/>
    <x v="0"/>
    <x v="0"/>
    <x v="0"/>
    <s v="Normal"/>
    <d v="1999-07-02T00:00:00"/>
    <n v="40904.199999999997"/>
    <s v="tier - 1"/>
    <s v="tier - 1"/>
    <x v="2"/>
  </r>
  <r>
    <x v="92"/>
    <x v="91"/>
    <x v="87"/>
    <n v="5.12"/>
    <s v="No"/>
    <x v="0"/>
    <x v="0"/>
    <x v="1"/>
    <x v="0"/>
    <x v="0"/>
    <s v="Normal"/>
    <d v="1972-06-10T00:00:00"/>
    <n v="40817.85"/>
    <s v="tier - 1"/>
    <s v="tier - 3"/>
    <x v="3"/>
  </r>
  <r>
    <x v="93"/>
    <x v="92"/>
    <x v="88"/>
    <n v="4.57"/>
    <s v="Yes"/>
    <x v="0"/>
    <x v="0"/>
    <x v="0"/>
    <x v="0"/>
    <x v="0"/>
    <s v="Normal"/>
    <d v="1976-12-26T00:00:00"/>
    <n v="40720.550000000003"/>
    <s v="tier - 1"/>
    <s v="tier - 3"/>
    <x v="1"/>
  </r>
  <r>
    <x v="94"/>
    <x v="93"/>
    <x v="89"/>
    <n v="9.58"/>
    <s v="Yes"/>
    <x v="0"/>
    <x v="0"/>
    <x v="1"/>
    <x v="0"/>
    <x v="0"/>
    <s v="Diabetes"/>
    <d v="1970-09-25T00:00:00"/>
    <n v="40692.910000000003"/>
    <s v="tier - 1"/>
    <s v="tier - 1"/>
    <x v="3"/>
  </r>
  <r>
    <x v="95"/>
    <x v="94"/>
    <x v="90"/>
    <n v="9.7799999999999994"/>
    <s v="Yes"/>
    <x v="0"/>
    <x v="0"/>
    <x v="3"/>
    <x v="0"/>
    <x v="0"/>
    <s v="Diabetes"/>
    <d v="1975-07-10T00:00:00"/>
    <n v="40590.550000000003"/>
    <s v="tier - 1"/>
    <s v="tier - 3"/>
    <x v="1"/>
  </r>
  <r>
    <x v="96"/>
    <x v="95"/>
    <x v="66"/>
    <n v="4.1100000000000003"/>
    <s v="Yes"/>
    <x v="0"/>
    <x v="0"/>
    <x v="0"/>
    <x v="0"/>
    <x v="0"/>
    <s v="Normal"/>
    <d v="1985-11-03T00:00:00"/>
    <n v="40419.019999999997"/>
    <s v="tier - 1"/>
    <s v="tier - 2"/>
    <x v="0"/>
  </r>
  <r>
    <x v="97"/>
    <x v="96"/>
    <x v="91"/>
    <n v="4.0199999999999996"/>
    <s v="Yes"/>
    <x v="0"/>
    <x v="0"/>
    <x v="1"/>
    <x v="0"/>
    <x v="0"/>
    <s v="Normal"/>
    <d v="1966-08-12T00:00:00"/>
    <n v="40373.74"/>
    <s v="tier - 1"/>
    <s v="tier - 3"/>
    <x v="3"/>
  </r>
  <r>
    <x v="98"/>
    <x v="97"/>
    <x v="92"/>
    <n v="6.92"/>
    <s v="No"/>
    <x v="0"/>
    <x v="0"/>
    <x v="0"/>
    <x v="0"/>
    <x v="0"/>
    <s v="Diabetes"/>
    <d v="1962-09-04T00:00:00"/>
    <n v="40309.93"/>
    <s v="tier - 1"/>
    <s v="tier - 3"/>
    <x v="3"/>
  </r>
  <r>
    <x v="99"/>
    <x v="98"/>
    <x v="93"/>
    <n v="4.84"/>
    <s v="No"/>
    <x v="0"/>
    <x v="0"/>
    <x v="0"/>
    <x v="0"/>
    <x v="0"/>
    <s v="Normal"/>
    <d v="1977-06-27T00:00:00"/>
    <n v="40284.379999999997"/>
    <s v="tier - 1"/>
    <s v="tier - 3"/>
    <x v="1"/>
  </r>
  <r>
    <x v="100"/>
    <x v="99"/>
    <x v="94"/>
    <n v="8"/>
    <s v="Yes"/>
    <x v="0"/>
    <x v="0"/>
    <x v="0"/>
    <x v="0"/>
    <x v="0"/>
    <s v="Diabetes"/>
    <d v="1981-10-04T00:00:00"/>
    <n v="40273.65"/>
    <s v="tier - 1"/>
    <s v="tier - 3"/>
    <x v="0"/>
  </r>
  <r>
    <x v="101"/>
    <x v="100"/>
    <x v="95"/>
    <n v="8.77"/>
    <s v="Yes"/>
    <x v="0"/>
    <x v="0"/>
    <x v="0"/>
    <x v="0"/>
    <x v="0"/>
    <s v="Diabetes"/>
    <d v="1981-07-28T00:00:00"/>
    <n v="40208.559999999998"/>
    <s v="tier - 1"/>
    <s v="tier - 2"/>
    <x v="3"/>
  </r>
  <r>
    <x v="102"/>
    <x v="101"/>
    <x v="96"/>
    <n v="4.96"/>
    <s v="No"/>
    <x v="0"/>
    <x v="1"/>
    <x v="3"/>
    <x v="0"/>
    <x v="0"/>
    <s v="Normal"/>
    <d v="1979-08-18T00:00:00"/>
    <n v="40204.83"/>
    <s v="tier - 1"/>
    <s v="tier - 3"/>
    <x v="1"/>
  </r>
  <r>
    <x v="103"/>
    <x v="102"/>
    <x v="97"/>
    <n v="4.43"/>
    <s v="Yes"/>
    <x v="0"/>
    <x v="0"/>
    <x v="0"/>
    <x v="0"/>
    <x v="0"/>
    <s v="Normal"/>
    <d v="1985-10-21T00:00:00"/>
    <n v="40182.25"/>
    <s v="tier - 1"/>
    <s v="tier - 2"/>
    <x v="3"/>
  </r>
  <r>
    <x v="104"/>
    <x v="103"/>
    <x v="98"/>
    <n v="5.82"/>
    <s v="Yes"/>
    <x v="0"/>
    <x v="1"/>
    <x v="3"/>
    <x v="0"/>
    <x v="0"/>
    <s v="Prediabetes"/>
    <d v="1983-10-14T00:00:00"/>
    <n v="40103.89"/>
    <s v="tier - 1"/>
    <s v="tier - 2"/>
    <x v="3"/>
  </r>
  <r>
    <x v="105"/>
    <x v="104"/>
    <x v="99"/>
    <n v="6.03"/>
    <s v="Yes"/>
    <x v="0"/>
    <x v="0"/>
    <x v="1"/>
    <x v="0"/>
    <x v="0"/>
    <s v="Prediabetes"/>
    <d v="1966-08-12T00:00:00"/>
    <n v="40069.440000000002"/>
    <s v="tier - 1"/>
    <s v="tier - 3"/>
    <x v="3"/>
  </r>
  <r>
    <x v="106"/>
    <x v="105"/>
    <x v="100"/>
    <n v="9.27"/>
    <s v="No"/>
    <x v="0"/>
    <x v="0"/>
    <x v="0"/>
    <x v="0"/>
    <x v="0"/>
    <s v="Diabetes"/>
    <d v="1978-12-20T00:00:00"/>
    <n v="40054.730000000003"/>
    <s v="tier - 1"/>
    <s v="tier - 3"/>
    <x v="3"/>
  </r>
  <r>
    <x v="107"/>
    <x v="106"/>
    <x v="101"/>
    <n v="5.53"/>
    <s v="No"/>
    <x v="0"/>
    <x v="0"/>
    <x v="0"/>
    <x v="0"/>
    <x v="0"/>
    <s v="Normal"/>
    <d v="1982-12-25T00:00:00"/>
    <n v="40003.33"/>
    <s v="tier - 1"/>
    <s v="tier - 1"/>
    <x v="1"/>
  </r>
  <r>
    <x v="108"/>
    <x v="107"/>
    <x v="50"/>
    <n v="5.07"/>
    <s v="No"/>
    <x v="0"/>
    <x v="0"/>
    <x v="3"/>
    <x v="0"/>
    <x v="0"/>
    <s v="Normal"/>
    <d v="1987-08-08T00:00:00"/>
    <n v="39983.43"/>
    <s v="tier - 2"/>
    <s v="tier - 3"/>
    <x v="1"/>
  </r>
  <r>
    <x v="109"/>
    <x v="108"/>
    <x v="102"/>
    <n v="11.17"/>
    <s v="Yes"/>
    <x v="0"/>
    <x v="0"/>
    <x v="3"/>
    <x v="0"/>
    <x v="0"/>
    <s v="Diabetes"/>
    <d v="1975-12-02T00:00:00"/>
    <n v="39963.120000000003"/>
    <s v="tier - 2"/>
    <s v="tier - 2"/>
    <x v="3"/>
  </r>
  <r>
    <x v="110"/>
    <x v="109"/>
    <x v="103"/>
    <n v="6.14"/>
    <s v="Yes"/>
    <x v="0"/>
    <x v="0"/>
    <x v="0"/>
    <x v="0"/>
    <x v="0"/>
    <s v="Prediabetes"/>
    <d v="1985-08-22T00:00:00"/>
    <n v="39871.699999999997"/>
    <s v="tier - 1"/>
    <s v="tier - 2"/>
    <x v="0"/>
  </r>
  <r>
    <x v="111"/>
    <x v="110"/>
    <x v="104"/>
    <n v="6.26"/>
    <s v="Yes"/>
    <x v="0"/>
    <x v="1"/>
    <x v="3"/>
    <x v="0"/>
    <x v="0"/>
    <s v="Prediabetes"/>
    <d v="1983-06-01T00:00:00"/>
    <n v="39865.699999999997"/>
    <s v="tier - 2"/>
    <s v="tier - 2"/>
    <x v="3"/>
  </r>
  <r>
    <x v="112"/>
    <x v="111"/>
    <x v="105"/>
    <n v="4.72"/>
    <s v="Yes"/>
    <x v="0"/>
    <x v="0"/>
    <x v="0"/>
    <x v="0"/>
    <x v="0"/>
    <s v="Normal"/>
    <d v="1985-07-17T00:00:00"/>
    <n v="39836.519999999997"/>
    <s v="tier - 2"/>
    <s v="tier - 1"/>
    <x v="3"/>
  </r>
  <r>
    <x v="113"/>
    <x v="112"/>
    <x v="106"/>
    <n v="5.18"/>
    <s v="No"/>
    <x v="0"/>
    <x v="0"/>
    <x v="3"/>
    <x v="0"/>
    <x v="0"/>
    <s v="Normal"/>
    <d v="1987-07-24T00:00:00"/>
    <n v="39774.28"/>
    <s v="tier - 1"/>
    <s v="tier - 1"/>
    <x v="7"/>
  </r>
  <r>
    <x v="114"/>
    <x v="113"/>
    <x v="107"/>
    <n v="9.4"/>
    <s v="No"/>
    <x v="0"/>
    <x v="0"/>
    <x v="1"/>
    <x v="0"/>
    <x v="0"/>
    <s v="Diabetes"/>
    <d v="1973-12-17T00:00:00"/>
    <n v="39727.61"/>
    <s v="tier - 1"/>
    <s v="tier - 2"/>
    <x v="3"/>
  </r>
  <r>
    <x v="115"/>
    <x v="114"/>
    <x v="88"/>
    <n v="6.29"/>
    <s v="No"/>
    <x v="0"/>
    <x v="0"/>
    <x v="0"/>
    <x v="0"/>
    <x v="0"/>
    <s v="Prediabetes"/>
    <d v="1977-08-12T00:00:00"/>
    <n v="39725.519999999997"/>
    <s v="tier - 2"/>
    <s v="tier - 1"/>
    <x v="1"/>
  </r>
  <r>
    <x v="116"/>
    <x v="115"/>
    <x v="108"/>
    <n v="6.04"/>
    <s v="No"/>
    <x v="0"/>
    <x v="1"/>
    <x v="3"/>
    <x v="0"/>
    <x v="0"/>
    <s v="Prediabetes"/>
    <d v="2003-07-16T00:00:00"/>
    <n v="39722.75"/>
    <s v="tier - 1"/>
    <s v="tier - 1"/>
    <x v="0"/>
  </r>
  <r>
    <x v="117"/>
    <x v="116"/>
    <x v="109"/>
    <n v="10.55"/>
    <s v="No"/>
    <x v="0"/>
    <x v="0"/>
    <x v="0"/>
    <x v="0"/>
    <x v="0"/>
    <s v="Diabetes"/>
    <d v="1968-09-29T00:00:00"/>
    <n v="39721.93"/>
    <s v="tier - 2"/>
    <s v="tier - 2"/>
    <x v="3"/>
  </r>
  <r>
    <x v="118"/>
    <x v="117"/>
    <x v="110"/>
    <n v="5.09"/>
    <s v="No"/>
    <x v="0"/>
    <x v="0"/>
    <x v="0"/>
    <x v="0"/>
    <x v="0"/>
    <s v="Normal"/>
    <d v="1977-12-17T00:00:00"/>
    <n v="39670.44"/>
    <s v="tier - 2"/>
    <s v="tier - 1"/>
    <x v="1"/>
  </r>
  <r>
    <x v="119"/>
    <x v="118"/>
    <x v="11"/>
    <n v="5.2"/>
    <s v="Yes"/>
    <x v="0"/>
    <x v="0"/>
    <x v="3"/>
    <x v="0"/>
    <x v="0"/>
    <s v="Normal"/>
    <d v="1995-08-07T00:00:00"/>
    <n v="39611.760000000002"/>
    <s v="tier - 1"/>
    <s v="tier - 3"/>
    <x v="0"/>
  </r>
  <r>
    <x v="120"/>
    <x v="119"/>
    <x v="111"/>
    <n v="8.4499999999999993"/>
    <s v="Yes"/>
    <x v="0"/>
    <x v="0"/>
    <x v="0"/>
    <x v="0"/>
    <x v="0"/>
    <s v="Diabetes"/>
    <d v="1981-07-05T00:00:00"/>
    <n v="39597.410000000003"/>
    <s v="tier - 1"/>
    <s v="tier - 2"/>
    <x v="6"/>
  </r>
  <r>
    <x v="121"/>
    <x v="120"/>
    <x v="32"/>
    <n v="9.5399999999999991"/>
    <s v="No"/>
    <x v="0"/>
    <x v="0"/>
    <x v="0"/>
    <x v="0"/>
    <x v="0"/>
    <s v="Diabetes"/>
    <d v="1978-07-12T00:00:00"/>
    <n v="39556.49"/>
    <s v="tier - 1"/>
    <s v="tier - 2"/>
    <x v="5"/>
  </r>
  <r>
    <x v="122"/>
    <x v="121"/>
    <x v="112"/>
    <n v="4.99"/>
    <s v="Yes"/>
    <x v="0"/>
    <x v="0"/>
    <x v="1"/>
    <x v="0"/>
    <x v="0"/>
    <s v="Normal"/>
    <d v="1966-06-24T00:00:00"/>
    <n v="39396.86"/>
    <s v="tier - 2"/>
    <s v="tier - 2"/>
    <x v="3"/>
  </r>
  <r>
    <x v="123"/>
    <x v="122"/>
    <x v="113"/>
    <n v="10.54"/>
    <s v="No"/>
    <x v="0"/>
    <x v="0"/>
    <x v="0"/>
    <x v="0"/>
    <x v="0"/>
    <s v="Diabetes"/>
    <d v="1978-08-05T00:00:00"/>
    <n v="39352.6"/>
    <s v="tier - 2"/>
    <s v="tier - 3"/>
    <x v="3"/>
  </r>
  <r>
    <x v="124"/>
    <x v="123"/>
    <x v="114"/>
    <n v="4.54"/>
    <s v="No"/>
    <x v="0"/>
    <x v="0"/>
    <x v="0"/>
    <x v="0"/>
    <x v="0"/>
    <s v="Normal"/>
    <d v="1982-08-16T00:00:00"/>
    <n v="39315.279999999999"/>
    <s v="tier - 2"/>
    <s v="tier - 3"/>
    <x v="3"/>
  </r>
  <r>
    <x v="125"/>
    <x v="124"/>
    <x v="115"/>
    <n v="6.29"/>
    <s v="No"/>
    <x v="0"/>
    <x v="0"/>
    <x v="3"/>
    <x v="0"/>
    <x v="0"/>
    <s v="Prediabetes"/>
    <d v="1992-11-30T00:00:00"/>
    <n v="39241.440000000002"/>
    <s v="tier - 1"/>
    <s v="tier - 3"/>
    <x v="3"/>
  </r>
  <r>
    <x v="126"/>
    <x v="125"/>
    <x v="116"/>
    <n v="9.51"/>
    <s v="No"/>
    <x v="0"/>
    <x v="0"/>
    <x v="0"/>
    <x v="0"/>
    <x v="0"/>
    <s v="Diabetes"/>
    <d v="1962-07-07T00:00:00"/>
    <n v="39221.120000000003"/>
    <s v="tier - 2"/>
    <s v="tier - 1"/>
    <x v="3"/>
  </r>
  <r>
    <x v="127"/>
    <x v="126"/>
    <x v="101"/>
    <n v="4.72"/>
    <s v="No"/>
    <x v="0"/>
    <x v="0"/>
    <x v="0"/>
    <x v="0"/>
    <x v="0"/>
    <s v="Normal"/>
    <d v="1982-08-04T00:00:00"/>
    <n v="39125.33"/>
    <s v="tier - 1"/>
    <s v="tier - 1"/>
    <x v="4"/>
  </r>
  <r>
    <x v="128"/>
    <x v="127"/>
    <x v="54"/>
    <n v="5.91"/>
    <s v="Yes"/>
    <x v="0"/>
    <x v="0"/>
    <x v="0"/>
    <x v="0"/>
    <x v="0"/>
    <s v="Prediabetes"/>
    <d v="1985-09-20T00:00:00"/>
    <n v="39047.29"/>
    <s v="tier - 1"/>
    <s v="tier - 3"/>
    <x v="6"/>
  </r>
  <r>
    <x v="129"/>
    <x v="128"/>
    <x v="117"/>
    <n v="9.58"/>
    <s v="No"/>
    <x v="0"/>
    <x v="0"/>
    <x v="0"/>
    <x v="0"/>
    <x v="0"/>
    <s v="Diabetes"/>
    <d v="1978-10-12T00:00:00"/>
    <n v="38998.550000000003"/>
    <s v="tier - 1"/>
    <s v="tier - 1"/>
    <x v="3"/>
  </r>
  <r>
    <x v="130"/>
    <x v="129"/>
    <x v="118"/>
    <n v="5.77"/>
    <s v="No"/>
    <x v="0"/>
    <x v="0"/>
    <x v="0"/>
    <x v="0"/>
    <x v="0"/>
    <s v="Prediabetes"/>
    <d v="1980-09-24T00:00:00"/>
    <n v="38947.43"/>
    <s v="tier - 2"/>
    <s v="tier - 3"/>
    <x v="3"/>
  </r>
  <r>
    <x v="131"/>
    <x v="130"/>
    <x v="119"/>
    <n v="4.38"/>
    <s v="Yes"/>
    <x v="0"/>
    <x v="0"/>
    <x v="0"/>
    <x v="0"/>
    <x v="0"/>
    <s v="Normal"/>
    <d v="1976-12-15T00:00:00"/>
    <n v="38932.559999999998"/>
    <s v="tier - 2"/>
    <s v="tier - 3"/>
    <x v="3"/>
  </r>
  <r>
    <x v="132"/>
    <x v="131"/>
    <x v="120"/>
    <n v="5.65"/>
    <s v="No"/>
    <x v="0"/>
    <x v="0"/>
    <x v="3"/>
    <x v="0"/>
    <x v="0"/>
    <s v="Normal"/>
    <d v="1987-06-16T00:00:00"/>
    <n v="38924.04"/>
    <s v="tier - 2"/>
    <s v="tier - 2"/>
    <x v="3"/>
  </r>
  <r>
    <x v="133"/>
    <x v="132"/>
    <x v="121"/>
    <n v="7.54"/>
    <s v="Yes"/>
    <x v="0"/>
    <x v="0"/>
    <x v="0"/>
    <x v="0"/>
    <x v="0"/>
    <s v="Diabetes"/>
    <d v="1967-07-30T00:00:00"/>
    <n v="38893.360000000001"/>
    <s v="tier - 1"/>
    <s v="tier - 2"/>
    <x v="3"/>
  </r>
  <r>
    <x v="134"/>
    <x v="133"/>
    <x v="66"/>
    <n v="5.1100000000000003"/>
    <s v="Yes"/>
    <x v="0"/>
    <x v="0"/>
    <x v="3"/>
    <x v="0"/>
    <x v="0"/>
    <s v="Normal"/>
    <d v="1964-06-06T00:00:00"/>
    <n v="38869.25"/>
    <s v="tier - 2"/>
    <s v="tier - 2"/>
    <x v="3"/>
  </r>
  <r>
    <x v="135"/>
    <x v="134"/>
    <x v="122"/>
    <n v="4.25"/>
    <s v="No"/>
    <x v="0"/>
    <x v="1"/>
    <x v="3"/>
    <x v="0"/>
    <x v="0"/>
    <s v="Normal"/>
    <d v="1979-12-03T00:00:00"/>
    <n v="38836.980000000003"/>
    <s v="tier - 2"/>
    <s v="tier - 1"/>
    <x v="3"/>
  </r>
  <r>
    <x v="136"/>
    <x v="135"/>
    <x v="123"/>
    <n v="5.55"/>
    <s v="No"/>
    <x v="1"/>
    <x v="0"/>
    <x v="3"/>
    <x v="0"/>
    <x v="0"/>
    <s v="Normal"/>
    <d v="2004-12-05T00:00:00"/>
    <n v="38792.69"/>
    <s v="tier - 2"/>
    <s v="tier - 2"/>
    <x v="0"/>
  </r>
  <r>
    <x v="137"/>
    <x v="136"/>
    <x v="124"/>
    <n v="5.78"/>
    <s v="No"/>
    <x v="0"/>
    <x v="0"/>
    <x v="0"/>
    <x v="0"/>
    <x v="0"/>
    <s v="Prediabetes"/>
    <d v="1991-11-08T00:00:00"/>
    <n v="38746.36"/>
    <s v="tier - 1"/>
    <s v="tier - 2"/>
    <x v="1"/>
  </r>
  <r>
    <x v="138"/>
    <x v="137"/>
    <x v="125"/>
    <n v="5.28"/>
    <s v="Yes"/>
    <x v="0"/>
    <x v="0"/>
    <x v="0"/>
    <x v="0"/>
    <x v="0"/>
    <s v="Normal"/>
    <d v="1976-06-15T00:00:00"/>
    <n v="38740.120000000003"/>
    <s v="tier - 2"/>
    <s v="tier - 2"/>
    <x v="1"/>
  </r>
  <r>
    <x v="139"/>
    <x v="138"/>
    <x v="20"/>
    <n v="5.39"/>
    <s v="No"/>
    <x v="0"/>
    <x v="0"/>
    <x v="0"/>
    <x v="0"/>
    <x v="0"/>
    <s v="Normal"/>
    <d v="1991-11-02T00:00:00"/>
    <n v="38711"/>
    <s v="tier - 2"/>
    <s v="tier - 2"/>
    <x v="3"/>
  </r>
  <r>
    <x v="140"/>
    <x v="139"/>
    <x v="40"/>
    <n v="8.01"/>
    <s v="Yes"/>
    <x v="0"/>
    <x v="0"/>
    <x v="3"/>
    <x v="0"/>
    <x v="0"/>
    <s v="Diabetes"/>
    <d v="1986-07-20T00:00:00"/>
    <n v="38709.18"/>
    <s v="tier - 1"/>
    <s v="tier - 3"/>
    <x v="0"/>
  </r>
  <r>
    <x v="141"/>
    <x v="140"/>
    <x v="126"/>
    <n v="5.21"/>
    <s v="No"/>
    <x v="0"/>
    <x v="0"/>
    <x v="0"/>
    <x v="0"/>
    <x v="0"/>
    <s v="Normal"/>
    <d v="1990-07-13T00:00:00"/>
    <n v="38652.089999999997"/>
    <s v="tier - 2"/>
    <s v="tier - 2"/>
    <x v="3"/>
  </r>
  <r>
    <x v="142"/>
    <x v="141"/>
    <x v="106"/>
    <n v="6.27"/>
    <s v="No"/>
    <x v="0"/>
    <x v="0"/>
    <x v="0"/>
    <x v="0"/>
    <x v="0"/>
    <s v="Prediabetes"/>
    <d v="1999-11-12T00:00:00"/>
    <n v="38511.629999999997"/>
    <s v="tier - 2"/>
    <s v="tier - 2"/>
    <x v="2"/>
  </r>
  <r>
    <x v="143"/>
    <x v="142"/>
    <x v="127"/>
    <n v="10.73"/>
    <s v="Yes"/>
    <x v="0"/>
    <x v="0"/>
    <x v="3"/>
    <x v="0"/>
    <x v="0"/>
    <s v="Diabetes"/>
    <d v="1986-06-21T00:00:00"/>
    <n v="38415.47"/>
    <s v="tier - 1"/>
    <s v="tier - 2"/>
    <x v="3"/>
  </r>
  <r>
    <x v="144"/>
    <x v="143"/>
    <x v="128"/>
    <n v="10.52"/>
    <s v="No"/>
    <x v="0"/>
    <x v="0"/>
    <x v="0"/>
    <x v="0"/>
    <x v="0"/>
    <s v="Diabetes"/>
    <d v="1971-12-23T00:00:00"/>
    <n v="38405.26"/>
    <s v="tier - 2"/>
    <s v="tier - 1"/>
    <x v="3"/>
  </r>
  <r>
    <x v="145"/>
    <x v="144"/>
    <x v="129"/>
    <n v="11.82"/>
    <s v="Yes"/>
    <x v="0"/>
    <x v="0"/>
    <x v="1"/>
    <x v="0"/>
    <x v="0"/>
    <s v="Diabetes"/>
    <d v="1970-08-22T00:00:00"/>
    <n v="38389.79"/>
    <s v="tier - 2"/>
    <s v="tier - 3"/>
    <x v="3"/>
  </r>
  <r>
    <x v="146"/>
    <x v="79"/>
    <x v="130"/>
    <n v="6.76"/>
    <s v="No"/>
    <x v="0"/>
    <x v="0"/>
    <x v="0"/>
    <x v="0"/>
    <x v="0"/>
    <s v="Diabetes"/>
    <d v="2002-09-17T00:00:00"/>
    <n v="38344.57"/>
    <s v="tier - 1"/>
    <s v="tier - 3"/>
    <x v="3"/>
  </r>
  <r>
    <x v="147"/>
    <x v="145"/>
    <x v="131"/>
    <n v="5.62"/>
    <s v="No"/>
    <x v="0"/>
    <x v="0"/>
    <x v="0"/>
    <x v="0"/>
    <x v="0"/>
    <s v="Normal"/>
    <d v="1980-06-12T00:00:00"/>
    <n v="38313.129999999997"/>
    <s v="tier - 1"/>
    <s v="tier - 3"/>
    <x v="3"/>
  </r>
  <r>
    <x v="148"/>
    <x v="146"/>
    <x v="94"/>
    <n v="4.1900000000000004"/>
    <s v="No"/>
    <x v="0"/>
    <x v="0"/>
    <x v="0"/>
    <x v="0"/>
    <x v="0"/>
    <s v="Normal"/>
    <d v="1989-10-30T00:00:00"/>
    <n v="38282.75"/>
    <s v="tier - 1"/>
    <s v="tier - 2"/>
    <x v="0"/>
  </r>
  <r>
    <x v="149"/>
    <x v="147"/>
    <x v="132"/>
    <n v="5.32"/>
    <s v="No"/>
    <x v="0"/>
    <x v="0"/>
    <x v="0"/>
    <x v="0"/>
    <x v="1"/>
    <s v="Normal"/>
    <d v="1980-08-16T00:00:00"/>
    <n v="38245.589999999997"/>
    <s v="tier - 1"/>
    <s v="tier - 2"/>
    <x v="0"/>
  </r>
  <r>
    <x v="150"/>
    <x v="148"/>
    <x v="133"/>
    <n v="4.46"/>
    <s v="Yes"/>
    <x v="0"/>
    <x v="0"/>
    <x v="3"/>
    <x v="0"/>
    <x v="0"/>
    <s v="Normal"/>
    <d v="1964-06-16T00:00:00"/>
    <n v="38241.74"/>
    <s v="tier - 2"/>
    <s v="tier - 3"/>
    <x v="3"/>
  </r>
  <r>
    <x v="151"/>
    <x v="149"/>
    <x v="134"/>
    <n v="5.65"/>
    <s v="No"/>
    <x v="0"/>
    <x v="0"/>
    <x v="0"/>
    <x v="0"/>
    <x v="0"/>
    <s v="Normal"/>
    <d v="1989-09-08T00:00:00"/>
    <n v="38237.339999999997"/>
    <s v="tier - 2"/>
    <s v="tier - 3"/>
    <x v="3"/>
  </r>
  <r>
    <x v="152"/>
    <x v="150"/>
    <x v="135"/>
    <n v="6.04"/>
    <s v="No"/>
    <x v="0"/>
    <x v="0"/>
    <x v="1"/>
    <x v="0"/>
    <x v="0"/>
    <s v="Prediabetes"/>
    <d v="1972-11-19T00:00:00"/>
    <n v="38189.1"/>
    <s v="tier - 2"/>
    <s v="tier - 2"/>
    <x v="3"/>
  </r>
  <r>
    <x v="153"/>
    <x v="151"/>
    <x v="136"/>
    <n v="5.76"/>
    <s v="No"/>
    <x v="0"/>
    <x v="0"/>
    <x v="3"/>
    <x v="0"/>
    <x v="0"/>
    <s v="Prediabetes"/>
    <d v="1998-07-29T00:00:00"/>
    <n v="38126.25"/>
    <s v="tier - 1"/>
    <s v="tier - 3"/>
    <x v="0"/>
  </r>
  <r>
    <x v="154"/>
    <x v="152"/>
    <x v="137"/>
    <n v="4.3600000000000003"/>
    <s v="No"/>
    <x v="0"/>
    <x v="1"/>
    <x v="3"/>
    <x v="0"/>
    <x v="1"/>
    <s v="Normal"/>
    <d v="1979-09-09T00:00:00"/>
    <n v="37829.72"/>
    <s v="tier - 1"/>
    <s v="tier - 2"/>
    <x v="3"/>
  </r>
  <r>
    <x v="155"/>
    <x v="153"/>
    <x v="138"/>
    <n v="4.76"/>
    <s v="Yes"/>
    <x v="0"/>
    <x v="1"/>
    <x v="3"/>
    <x v="0"/>
    <x v="0"/>
    <s v="Normal"/>
    <d v="1983-07-26T00:00:00"/>
    <n v="37800.980000000003"/>
    <s v="tier - 2"/>
    <s v="tier - 2"/>
    <x v="3"/>
  </r>
  <r>
    <x v="156"/>
    <x v="154"/>
    <x v="139"/>
    <n v="10.82"/>
    <s v="Yes"/>
    <x v="0"/>
    <x v="0"/>
    <x v="3"/>
    <x v="0"/>
    <x v="0"/>
    <s v="Diabetes"/>
    <d v="1986-08-15T00:00:00"/>
    <n v="37742.58"/>
    <s v="tier - 1"/>
    <s v="tier - 1"/>
    <x v="0"/>
  </r>
  <r>
    <x v="157"/>
    <x v="155"/>
    <x v="140"/>
    <n v="4.01"/>
    <s v="Yes"/>
    <x v="0"/>
    <x v="0"/>
    <x v="0"/>
    <x v="0"/>
    <x v="0"/>
    <s v="Normal"/>
    <d v="1976-09-18T00:00:00"/>
    <n v="37735.199999999997"/>
    <s v="tier - 2"/>
    <s v="tier - 2"/>
    <x v="3"/>
  </r>
  <r>
    <x v="158"/>
    <x v="156"/>
    <x v="141"/>
    <n v="5.12"/>
    <s v="Yes"/>
    <x v="0"/>
    <x v="0"/>
    <x v="3"/>
    <x v="0"/>
    <x v="0"/>
    <s v="Normal"/>
    <d v="1988-10-10T00:00:00"/>
    <n v="37701.879999999997"/>
    <s v="tier - 2"/>
    <s v="tier - 3"/>
    <x v="8"/>
  </r>
  <r>
    <x v="159"/>
    <x v="157"/>
    <x v="142"/>
    <n v="10.54"/>
    <s v="Yes"/>
    <x v="0"/>
    <x v="0"/>
    <x v="1"/>
    <x v="0"/>
    <x v="0"/>
    <s v="Diabetes"/>
    <d v="1970-10-28T00:00:00"/>
    <n v="37675.06"/>
    <s v="tier - 2"/>
    <s v="tier - 3"/>
    <x v="3"/>
  </r>
  <r>
    <x v="160"/>
    <x v="158"/>
    <x v="143"/>
    <n v="4.21"/>
    <s v="No"/>
    <x v="0"/>
    <x v="0"/>
    <x v="0"/>
    <x v="0"/>
    <x v="0"/>
    <s v="Normal"/>
    <d v="1982-06-20T00:00:00"/>
    <n v="37650.74"/>
    <s v="tier - 2"/>
    <s v="tier - 2"/>
    <x v="1"/>
  </r>
  <r>
    <x v="161"/>
    <x v="159"/>
    <x v="44"/>
    <n v="5.42"/>
    <s v="No"/>
    <x v="0"/>
    <x v="0"/>
    <x v="0"/>
    <x v="0"/>
    <x v="0"/>
    <s v="Normal"/>
    <d v="1990-11-16T00:00:00"/>
    <n v="37607.53"/>
    <s v="tier - 1"/>
    <s v="tier - 2"/>
    <x v="9"/>
  </r>
  <r>
    <x v="162"/>
    <x v="160"/>
    <x v="103"/>
    <n v="4.28"/>
    <s v="No"/>
    <x v="1"/>
    <x v="0"/>
    <x v="3"/>
    <x v="0"/>
    <x v="0"/>
    <s v="Normal"/>
    <d v="2000-10-12T00:00:00"/>
    <n v="37484.449999999997"/>
    <s v="tier - 1"/>
    <s v="tier - 1"/>
    <x v="0"/>
  </r>
  <r>
    <x v="163"/>
    <x v="161"/>
    <x v="144"/>
    <n v="8.9"/>
    <s v="No"/>
    <x v="0"/>
    <x v="0"/>
    <x v="0"/>
    <x v="0"/>
    <x v="0"/>
    <s v="Diabetes"/>
    <d v="2002-09-27T00:00:00"/>
    <n v="37465.339999999997"/>
    <s v="tier - 1"/>
    <s v="tier - 2"/>
    <x v="1"/>
  </r>
  <r>
    <x v="164"/>
    <x v="162"/>
    <x v="145"/>
    <n v="4.8899999999999997"/>
    <s v="No"/>
    <x v="0"/>
    <x v="1"/>
    <x v="3"/>
    <x v="0"/>
    <x v="0"/>
    <s v="Normal"/>
    <d v="1979-08-03T00:00:00"/>
    <n v="37425.94"/>
    <s v="tier - 2"/>
    <s v="tier - 1"/>
    <x v="3"/>
  </r>
  <r>
    <x v="165"/>
    <x v="163"/>
    <x v="146"/>
    <n v="4.29"/>
    <s v="Yes"/>
    <x v="0"/>
    <x v="1"/>
    <x v="3"/>
    <x v="0"/>
    <x v="0"/>
    <s v="Normal"/>
    <d v="1969-10-30T00:00:00"/>
    <n v="37277.269999999997"/>
    <s v="tier - 1"/>
    <s v="tier - 3"/>
    <x v="3"/>
  </r>
  <r>
    <x v="166"/>
    <x v="164"/>
    <x v="147"/>
    <n v="8"/>
    <s v="Yes"/>
    <x v="0"/>
    <x v="0"/>
    <x v="3"/>
    <x v="0"/>
    <x v="0"/>
    <s v="Diabetes"/>
    <d v="1975-11-09T00:00:00"/>
    <n v="37272.339999999997"/>
    <s v="tier - 2"/>
    <s v="tier - 3"/>
    <x v="3"/>
  </r>
  <r>
    <x v="167"/>
    <x v="165"/>
    <x v="111"/>
    <n v="4.67"/>
    <s v="Yes"/>
    <x v="0"/>
    <x v="0"/>
    <x v="0"/>
    <x v="0"/>
    <x v="0"/>
    <s v="Normal"/>
    <d v="1985-11-17T00:00:00"/>
    <n v="37270.15"/>
    <s v="tier - 2"/>
    <s v="tier - 1"/>
    <x v="2"/>
  </r>
  <r>
    <x v="168"/>
    <x v="166"/>
    <x v="148"/>
    <n v="4.5"/>
    <s v="No"/>
    <x v="0"/>
    <x v="0"/>
    <x v="0"/>
    <x v="0"/>
    <x v="0"/>
    <s v="Normal"/>
    <d v="1990-10-17T00:00:00"/>
    <n v="37251.22"/>
    <s v="tier - 2"/>
    <s v="tier - 2"/>
    <x v="3"/>
  </r>
  <r>
    <x v="169"/>
    <x v="167"/>
    <x v="149"/>
    <n v="6.32"/>
    <s v="Yes"/>
    <x v="1"/>
    <x v="0"/>
    <x v="1"/>
    <x v="0"/>
    <x v="0"/>
    <s v="Prediabetes"/>
    <d v="2000-09-05T00:00:00"/>
    <n v="37165.160000000003"/>
    <s v="tier - 1"/>
    <s v="tier - 3"/>
    <x v="10"/>
  </r>
  <r>
    <x v="170"/>
    <x v="168"/>
    <x v="61"/>
    <n v="6.1"/>
    <s v="Yes"/>
    <x v="0"/>
    <x v="0"/>
    <x v="3"/>
    <x v="0"/>
    <x v="0"/>
    <s v="Prediabetes"/>
    <d v="1995-10-30T00:00:00"/>
    <n v="37133.9"/>
    <s v="tier - 2"/>
    <s v="tier - 2"/>
    <x v="0"/>
  </r>
  <r>
    <x v="171"/>
    <x v="169"/>
    <x v="150"/>
    <n v="5.4"/>
    <s v="No"/>
    <x v="0"/>
    <x v="0"/>
    <x v="0"/>
    <x v="0"/>
    <x v="0"/>
    <s v="Normal"/>
    <d v="1989-06-10T00:00:00"/>
    <n v="37079.370000000003"/>
    <s v="tier - 2"/>
    <s v="tier - 3"/>
    <x v="3"/>
  </r>
  <r>
    <x v="172"/>
    <x v="170"/>
    <x v="151"/>
    <n v="6.24"/>
    <s v="Yes"/>
    <x v="0"/>
    <x v="0"/>
    <x v="3"/>
    <x v="0"/>
    <x v="0"/>
    <s v="Prediabetes"/>
    <d v="1988-12-17T00:00:00"/>
    <n v="37076.370000000003"/>
    <s v="tier - 2"/>
    <s v="tier - 1"/>
    <x v="3"/>
  </r>
  <r>
    <x v="173"/>
    <x v="171"/>
    <x v="152"/>
    <n v="4.45"/>
    <s v="No"/>
    <x v="0"/>
    <x v="0"/>
    <x v="0"/>
    <x v="0"/>
    <x v="0"/>
    <s v="Normal"/>
    <d v="1991-11-01T00:00:00"/>
    <n v="37040.879999999997"/>
    <s v="tier - 2"/>
    <s v="tier - 2"/>
    <x v="3"/>
  </r>
  <r>
    <x v="174"/>
    <x v="172"/>
    <x v="153"/>
    <n v="5.22"/>
    <s v="No"/>
    <x v="0"/>
    <x v="0"/>
    <x v="3"/>
    <x v="0"/>
    <x v="0"/>
    <s v="Normal"/>
    <d v="1992-09-13T00:00:00"/>
    <n v="36976.449999999997"/>
    <s v="tier - 2"/>
    <s v="tier - 3"/>
    <x v="3"/>
  </r>
  <r>
    <x v="175"/>
    <x v="173"/>
    <x v="4"/>
    <n v="4.6100000000000003"/>
    <s v="No"/>
    <x v="0"/>
    <x v="0"/>
    <x v="3"/>
    <x v="0"/>
    <x v="0"/>
    <s v="Normal"/>
    <d v="1992-08-25T00:00:00"/>
    <n v="36950.26"/>
    <s v="tier - 1"/>
    <s v="tier - 1"/>
    <x v="0"/>
  </r>
  <r>
    <x v="176"/>
    <x v="174"/>
    <x v="154"/>
    <n v="6.24"/>
    <s v="No"/>
    <x v="0"/>
    <x v="0"/>
    <x v="0"/>
    <x v="0"/>
    <x v="0"/>
    <s v="Prediabetes"/>
    <d v="1977-08-13T00:00:00"/>
    <n v="36935.64"/>
    <s v="tier - 2"/>
    <s v="tier - 1"/>
    <x v="3"/>
  </r>
  <r>
    <x v="177"/>
    <x v="175"/>
    <x v="155"/>
    <n v="10.039999999999999"/>
    <s v="No"/>
    <x v="0"/>
    <x v="0"/>
    <x v="0"/>
    <x v="0"/>
    <x v="0"/>
    <s v="Diabetes"/>
    <d v="1968-10-22T00:00:00"/>
    <n v="36922.61"/>
    <s v="tier - 2"/>
    <s v="tier - 1"/>
    <x v="3"/>
  </r>
  <r>
    <x v="178"/>
    <x v="176"/>
    <x v="156"/>
    <n v="6.09"/>
    <s v="No"/>
    <x v="0"/>
    <x v="0"/>
    <x v="0"/>
    <x v="0"/>
    <x v="0"/>
    <s v="Prediabetes"/>
    <d v="1991-06-10T00:00:00"/>
    <n v="36911.99"/>
    <s v="tier - 2"/>
    <s v="tier - 2"/>
    <x v="3"/>
  </r>
  <r>
    <x v="179"/>
    <x v="177"/>
    <x v="105"/>
    <n v="11.4"/>
    <s v="Yes"/>
    <x v="0"/>
    <x v="1"/>
    <x v="3"/>
    <x v="1"/>
    <x v="0"/>
    <s v="Diabetes"/>
    <d v="1963-07-24T00:00:00"/>
    <n v="36910.61"/>
    <s v="tier - 2"/>
    <s v="tier - 2"/>
    <x v="3"/>
  </r>
  <r>
    <x v="180"/>
    <x v="178"/>
    <x v="157"/>
    <n v="4.29"/>
    <s v="No"/>
    <x v="0"/>
    <x v="1"/>
    <x v="3"/>
    <x v="0"/>
    <x v="0"/>
    <s v="Normal"/>
    <d v="2003-06-21T00:00:00"/>
    <n v="36898.730000000003"/>
    <s v="tier - 2"/>
    <s v="tier - 1"/>
    <x v="1"/>
  </r>
  <r>
    <x v="181"/>
    <x v="179"/>
    <x v="158"/>
    <n v="5.7"/>
    <s v="No"/>
    <x v="0"/>
    <x v="0"/>
    <x v="1"/>
    <x v="0"/>
    <x v="0"/>
    <s v="Prediabetes"/>
    <d v="1972-12-05T00:00:00"/>
    <n v="36889.99"/>
    <s v="tier - 1"/>
    <s v="tier - 3"/>
    <x v="3"/>
  </r>
  <r>
    <x v="182"/>
    <x v="180"/>
    <x v="98"/>
    <n v="6.09"/>
    <s v="No"/>
    <x v="0"/>
    <x v="0"/>
    <x v="3"/>
    <x v="0"/>
    <x v="0"/>
    <s v="Prediabetes"/>
    <d v="1992-07-04T00:00:00"/>
    <n v="36837.47"/>
    <s v="tier - 2"/>
    <s v="tier - 3"/>
    <x v="3"/>
  </r>
  <r>
    <x v="183"/>
    <x v="181"/>
    <x v="159"/>
    <n v="10.67"/>
    <s v="No"/>
    <x v="0"/>
    <x v="0"/>
    <x v="0"/>
    <x v="0"/>
    <x v="0"/>
    <s v="Diabetes"/>
    <d v="1965-12-28T00:00:00"/>
    <n v="36795.29"/>
    <s v="tier - 2"/>
    <s v="tier - 1"/>
    <x v="3"/>
  </r>
  <r>
    <x v="184"/>
    <x v="182"/>
    <x v="160"/>
    <n v="6.75"/>
    <s v="Yes"/>
    <x v="0"/>
    <x v="0"/>
    <x v="1"/>
    <x v="0"/>
    <x v="0"/>
    <s v="Diabetes"/>
    <d v="1970-07-14T00:00:00"/>
    <n v="36786.370000000003"/>
    <s v="tier - 1"/>
    <s v="tier - 1"/>
    <x v="3"/>
  </r>
  <r>
    <x v="185"/>
    <x v="183"/>
    <x v="161"/>
    <n v="9.26"/>
    <s v="Yes"/>
    <x v="0"/>
    <x v="0"/>
    <x v="1"/>
    <x v="1"/>
    <x v="0"/>
    <s v="Diabetes"/>
    <d v="1961-07-29T00:00:00"/>
    <n v="36580.28"/>
    <s v="tier - 2"/>
    <s v="tier - 2"/>
    <x v="0"/>
  </r>
  <r>
    <x v="186"/>
    <x v="184"/>
    <x v="162"/>
    <n v="4.2699999999999996"/>
    <s v="No"/>
    <x v="0"/>
    <x v="0"/>
    <x v="3"/>
    <x v="0"/>
    <x v="0"/>
    <s v="Normal"/>
    <d v="1992-10-09T00:00:00"/>
    <n v="36572.800000000003"/>
    <s v="tier - 1"/>
    <s v="tier - 2"/>
    <x v="3"/>
  </r>
  <r>
    <x v="187"/>
    <x v="185"/>
    <x v="163"/>
    <n v="11.51"/>
    <s v="No"/>
    <x v="0"/>
    <x v="0"/>
    <x v="1"/>
    <x v="0"/>
    <x v="0"/>
    <s v="Diabetes"/>
    <d v="1973-08-09T00:00:00"/>
    <n v="36541.550000000003"/>
    <s v="tier - 2"/>
    <s v="tier - 3"/>
    <x v="3"/>
  </r>
  <r>
    <x v="188"/>
    <x v="186"/>
    <x v="164"/>
    <n v="7.22"/>
    <s v="No"/>
    <x v="0"/>
    <x v="0"/>
    <x v="0"/>
    <x v="0"/>
    <x v="1"/>
    <s v="Diabetes"/>
    <d v="1962-11-19T00:00:00"/>
    <n v="36445.550000000003"/>
    <s v="tier - 2"/>
    <s v="tier - 2"/>
    <x v="3"/>
  </r>
  <r>
    <x v="189"/>
    <x v="187"/>
    <x v="165"/>
    <n v="4.37"/>
    <s v="No"/>
    <x v="0"/>
    <x v="1"/>
    <x v="3"/>
    <x v="0"/>
    <x v="0"/>
    <s v="Normal"/>
    <d v="2003-12-09T00:00:00"/>
    <n v="36397.58"/>
    <s v="tier - 2"/>
    <s v="tier - 3"/>
    <x v="3"/>
  </r>
  <r>
    <x v="190"/>
    <x v="188"/>
    <x v="166"/>
    <n v="11.56"/>
    <s v="Yes"/>
    <x v="0"/>
    <x v="0"/>
    <x v="3"/>
    <x v="0"/>
    <x v="0"/>
    <s v="Diabetes"/>
    <d v="1975-06-05T00:00:00"/>
    <n v="36350.71"/>
    <s v="tier - 1"/>
    <s v="tier - 2"/>
    <x v="3"/>
  </r>
  <r>
    <x v="191"/>
    <x v="189"/>
    <x v="167"/>
    <n v="8.82"/>
    <s v="Yes"/>
    <x v="0"/>
    <x v="0"/>
    <x v="0"/>
    <x v="0"/>
    <x v="0"/>
    <s v="Diabetes"/>
    <d v="1967-10-18T00:00:00"/>
    <n v="36332.449999999997"/>
    <s v="tier - 1"/>
    <s v="tier - 3"/>
    <x v="3"/>
  </r>
  <r>
    <x v="192"/>
    <x v="190"/>
    <x v="59"/>
    <n v="4.6900000000000004"/>
    <s v="No"/>
    <x v="0"/>
    <x v="0"/>
    <x v="3"/>
    <x v="0"/>
    <x v="0"/>
    <s v="Normal"/>
    <d v="1992-06-16T00:00:00"/>
    <n v="36314.050000000003"/>
    <s v="tier - 2"/>
    <s v="tier - 2"/>
    <x v="3"/>
  </r>
  <r>
    <x v="193"/>
    <x v="191"/>
    <x v="168"/>
    <n v="4.53"/>
    <s v="No"/>
    <x v="1"/>
    <x v="0"/>
    <x v="3"/>
    <x v="0"/>
    <x v="0"/>
    <s v="Normal"/>
    <d v="2004-12-25T00:00:00"/>
    <n v="36307.800000000003"/>
    <s v="tier - 1"/>
    <s v="tier - 2"/>
    <x v="0"/>
  </r>
  <r>
    <x v="194"/>
    <x v="192"/>
    <x v="18"/>
    <n v="5.84"/>
    <s v="No"/>
    <x v="0"/>
    <x v="1"/>
    <x v="3"/>
    <x v="0"/>
    <x v="0"/>
    <s v="Prediabetes"/>
    <d v="2003-09-05T00:00:00"/>
    <n v="36219.410000000003"/>
    <s v="tier - 1"/>
    <s v="tier - 1"/>
    <x v="1"/>
  </r>
  <r>
    <x v="195"/>
    <x v="193"/>
    <x v="169"/>
    <n v="4.9000000000000004"/>
    <s v="No"/>
    <x v="0"/>
    <x v="1"/>
    <x v="3"/>
    <x v="0"/>
    <x v="0"/>
    <s v="Normal"/>
    <d v="1993-12-28T00:00:00"/>
    <n v="36197.699999999997"/>
    <s v="tier - 1"/>
    <s v="tier - 3"/>
    <x v="3"/>
  </r>
  <r>
    <x v="196"/>
    <x v="194"/>
    <x v="170"/>
    <n v="4.3"/>
    <s v="No"/>
    <x v="0"/>
    <x v="0"/>
    <x v="0"/>
    <x v="0"/>
    <x v="0"/>
    <s v="Normal"/>
    <d v="1999-10-01T00:00:00"/>
    <n v="36189.1"/>
    <s v="tier - 1"/>
    <s v="tier - 3"/>
    <x v="4"/>
  </r>
  <r>
    <x v="197"/>
    <x v="195"/>
    <x v="171"/>
    <n v="11.34"/>
    <s v="No"/>
    <x v="0"/>
    <x v="0"/>
    <x v="0"/>
    <x v="0"/>
    <x v="0"/>
    <s v="Diabetes"/>
    <d v="1974-12-06T00:00:00"/>
    <n v="36182.870000000003"/>
    <s v="tier - 2"/>
    <s v="tier - 3"/>
    <x v="1"/>
  </r>
  <r>
    <x v="198"/>
    <x v="196"/>
    <x v="172"/>
    <n v="5.88"/>
    <s v="No"/>
    <x v="1"/>
    <x v="0"/>
    <x v="3"/>
    <x v="0"/>
    <x v="0"/>
    <s v="Prediabetes"/>
    <d v="2004-08-30T00:00:00"/>
    <n v="36149.480000000003"/>
    <s v="tier - 2"/>
    <s v="tier - 2"/>
    <x v="0"/>
  </r>
  <r>
    <x v="199"/>
    <x v="197"/>
    <x v="161"/>
    <n v="5.01"/>
    <s v="Yes"/>
    <x v="0"/>
    <x v="1"/>
    <x v="3"/>
    <x v="0"/>
    <x v="0"/>
    <s v="Normal"/>
    <d v="1997-06-12T00:00:00"/>
    <n v="36124.57"/>
    <s v="tier - 1"/>
    <s v="tier - 3"/>
    <x v="0"/>
  </r>
  <r>
    <x v="200"/>
    <x v="198"/>
    <x v="173"/>
    <n v="4.4000000000000004"/>
    <s v="No"/>
    <x v="0"/>
    <x v="1"/>
    <x v="3"/>
    <x v="0"/>
    <x v="0"/>
    <s v="Normal"/>
    <d v="1979-11-04T00:00:00"/>
    <n v="36090.49"/>
    <s v="tier - 2"/>
    <s v="tier - 2"/>
    <x v="3"/>
  </r>
  <r>
    <x v="201"/>
    <x v="199"/>
    <x v="174"/>
    <n v="6.26"/>
    <s v="Yes"/>
    <x v="0"/>
    <x v="0"/>
    <x v="0"/>
    <x v="0"/>
    <x v="0"/>
    <s v="Prediabetes"/>
    <d v="1996-08-20T00:00:00"/>
    <n v="36085.22"/>
    <s v="tier - 1"/>
    <s v="tier - 1"/>
    <x v="3"/>
  </r>
  <r>
    <x v="202"/>
    <x v="200"/>
    <x v="175"/>
    <n v="10.27"/>
    <s v="Yes"/>
    <x v="0"/>
    <x v="1"/>
    <x v="3"/>
    <x v="0"/>
    <x v="1"/>
    <s v="Diabetes"/>
    <d v="1963-07-22T00:00:00"/>
    <n v="36074.339999999997"/>
    <s v="tier - 2"/>
    <s v="tier - 1"/>
    <x v="3"/>
  </r>
  <r>
    <x v="203"/>
    <x v="201"/>
    <x v="176"/>
    <n v="5.27"/>
    <s v="No"/>
    <x v="0"/>
    <x v="0"/>
    <x v="0"/>
    <x v="0"/>
    <x v="0"/>
    <s v="Normal"/>
    <d v="1999-09-04T00:00:00"/>
    <n v="36021.01"/>
    <s v="tier - 2"/>
    <s v="tier - 3"/>
    <x v="0"/>
  </r>
  <r>
    <x v="204"/>
    <x v="202"/>
    <x v="177"/>
    <n v="10.73"/>
    <s v="Yes"/>
    <x v="0"/>
    <x v="0"/>
    <x v="0"/>
    <x v="0"/>
    <x v="0"/>
    <s v="Diabetes"/>
    <d v="1981-11-22T00:00:00"/>
    <n v="35952.65"/>
    <s v="tier - 1"/>
    <s v="tier - 3"/>
    <x v="3"/>
  </r>
  <r>
    <x v="205"/>
    <x v="203"/>
    <x v="178"/>
    <n v="4.45"/>
    <s v="No"/>
    <x v="0"/>
    <x v="0"/>
    <x v="3"/>
    <x v="0"/>
    <x v="0"/>
    <s v="Normal"/>
    <d v="1992-06-18T00:00:00"/>
    <n v="35883.269999999997"/>
    <s v="tier - 2"/>
    <s v="tier - 1"/>
    <x v="3"/>
  </r>
  <r>
    <x v="206"/>
    <x v="204"/>
    <x v="179"/>
    <n v="5.25"/>
    <s v="Yes"/>
    <x v="0"/>
    <x v="0"/>
    <x v="0"/>
    <x v="0"/>
    <x v="0"/>
    <s v="Normal"/>
    <d v="1976-10-04T00:00:00"/>
    <n v="35733.96"/>
    <s v="tier - 2"/>
    <s v="tier - 2"/>
    <x v="3"/>
  </r>
  <r>
    <x v="207"/>
    <x v="205"/>
    <x v="180"/>
    <n v="9.51"/>
    <s v="No"/>
    <x v="0"/>
    <x v="0"/>
    <x v="0"/>
    <x v="0"/>
    <x v="0"/>
    <s v="Diabetes"/>
    <d v="1974-07-15T00:00:00"/>
    <n v="35711.39"/>
    <s v="tier - 2"/>
    <s v="tier - 3"/>
    <x v="1"/>
  </r>
  <r>
    <x v="208"/>
    <x v="206"/>
    <x v="172"/>
    <n v="11.12"/>
    <s v="No"/>
    <x v="0"/>
    <x v="0"/>
    <x v="0"/>
    <x v="0"/>
    <x v="0"/>
    <s v="Diabetes"/>
    <d v="1978-12-19T00:00:00"/>
    <n v="35701.9"/>
    <s v="tier - 2"/>
    <s v="tier - 1"/>
    <x v="3"/>
  </r>
  <r>
    <x v="209"/>
    <x v="207"/>
    <x v="181"/>
    <n v="4.5599999999999996"/>
    <s v="No"/>
    <x v="1"/>
    <x v="0"/>
    <x v="3"/>
    <x v="0"/>
    <x v="0"/>
    <s v="Normal"/>
    <d v="2000-12-17T00:00:00"/>
    <n v="35595.589999999997"/>
    <s v="tier - 2"/>
    <s v="tier - 3"/>
    <x v="0"/>
  </r>
  <r>
    <x v="210"/>
    <x v="208"/>
    <x v="182"/>
    <n v="4.0199999999999996"/>
    <s v="Yes"/>
    <x v="1"/>
    <x v="0"/>
    <x v="1"/>
    <x v="0"/>
    <x v="0"/>
    <s v="Normal"/>
    <d v="2000-11-19T00:00:00"/>
    <n v="35585.58"/>
    <s v="tier - 2"/>
    <s v="tier - 3"/>
    <x v="3"/>
  </r>
  <r>
    <x v="211"/>
    <x v="209"/>
    <x v="124"/>
    <n v="8.7200000000000006"/>
    <s v="No"/>
    <x v="0"/>
    <x v="0"/>
    <x v="0"/>
    <x v="0"/>
    <x v="0"/>
    <s v="Diabetes"/>
    <d v="1971-08-10T00:00:00"/>
    <n v="35583.17"/>
    <s v="tier - 1"/>
    <s v="tier - 3"/>
    <x v="3"/>
  </r>
  <r>
    <x v="212"/>
    <x v="210"/>
    <x v="183"/>
    <n v="6.25"/>
    <s v="Yes"/>
    <x v="0"/>
    <x v="0"/>
    <x v="3"/>
    <x v="0"/>
    <x v="1"/>
    <s v="Prediabetes"/>
    <d v="1964-08-29T00:00:00"/>
    <n v="35573.26"/>
    <s v="tier - 2"/>
    <s v="tier - 1"/>
    <x v="3"/>
  </r>
  <r>
    <x v="213"/>
    <x v="211"/>
    <x v="184"/>
    <n v="7.32"/>
    <s v="No"/>
    <x v="0"/>
    <x v="0"/>
    <x v="1"/>
    <x v="0"/>
    <x v="0"/>
    <s v="Diabetes"/>
    <d v="1973-10-27T00:00:00"/>
    <n v="35547.72"/>
    <s v="tier - 1"/>
    <s v="tier - 1"/>
    <x v="3"/>
  </r>
  <r>
    <x v="214"/>
    <x v="212"/>
    <x v="185"/>
    <n v="4.24"/>
    <s v="No"/>
    <x v="0"/>
    <x v="0"/>
    <x v="3"/>
    <x v="0"/>
    <x v="0"/>
    <s v="Normal"/>
    <d v="1992-09-13T00:00:00"/>
    <n v="35547.47"/>
    <s v="tier - 2"/>
    <s v="tier - 3"/>
    <x v="3"/>
  </r>
  <r>
    <x v="215"/>
    <x v="213"/>
    <x v="186"/>
    <n v="6.84"/>
    <s v="No"/>
    <x v="0"/>
    <x v="0"/>
    <x v="1"/>
    <x v="0"/>
    <x v="0"/>
    <s v="Diabetes"/>
    <d v="1973-12-16T00:00:00"/>
    <n v="35517.19"/>
    <s v="tier - 2"/>
    <s v="tier - 2"/>
    <x v="3"/>
  </r>
  <r>
    <x v="216"/>
    <x v="214"/>
    <x v="65"/>
    <n v="5.23"/>
    <s v="Yes"/>
    <x v="0"/>
    <x v="0"/>
    <x v="3"/>
    <x v="0"/>
    <x v="0"/>
    <s v="Normal"/>
    <d v="1988-11-20T00:00:00"/>
    <n v="35491.64"/>
    <s v="tier - 1"/>
    <s v="tier - 2"/>
    <x v="3"/>
  </r>
  <r>
    <x v="217"/>
    <x v="215"/>
    <x v="187"/>
    <n v="9.68"/>
    <s v="No"/>
    <x v="0"/>
    <x v="0"/>
    <x v="0"/>
    <x v="0"/>
    <x v="0"/>
    <s v="Diabetes"/>
    <d v="1971-09-22T00:00:00"/>
    <n v="35345.730000000003"/>
    <s v="tier - 2"/>
    <s v="tier - 3"/>
    <x v="3"/>
  </r>
  <r>
    <x v="218"/>
    <x v="216"/>
    <x v="188"/>
    <n v="6.05"/>
    <s v="Yes"/>
    <x v="0"/>
    <x v="0"/>
    <x v="3"/>
    <x v="0"/>
    <x v="0"/>
    <s v="Prediabetes"/>
    <d v="1988-09-19T00:00:00"/>
    <n v="35315.96"/>
    <s v="tier - 2"/>
    <s v="tier - 1"/>
    <x v="3"/>
  </r>
  <r>
    <x v="219"/>
    <x v="79"/>
    <x v="189"/>
    <n v="6.11"/>
    <s v="Yes"/>
    <x v="0"/>
    <x v="1"/>
    <x v="3"/>
    <x v="0"/>
    <x v="0"/>
    <s v="Prediabetes"/>
    <d v="1997-07-09T00:00:00"/>
    <n v="35302.089999999997"/>
    <s v="tier - 1"/>
    <s v="tier - 2"/>
    <x v="3"/>
  </r>
  <r>
    <x v="220"/>
    <x v="217"/>
    <x v="190"/>
    <n v="10.93"/>
    <s v="Yes"/>
    <x v="0"/>
    <x v="0"/>
    <x v="0"/>
    <x v="1"/>
    <x v="1"/>
    <s v="Diabetes"/>
    <d v="1967-12-30T00:00:00"/>
    <n v="35160.129999999997"/>
    <s v="tier - 2"/>
    <s v="tier - 2"/>
    <x v="3"/>
  </r>
  <r>
    <x v="221"/>
    <x v="218"/>
    <x v="191"/>
    <n v="5.12"/>
    <s v="No"/>
    <x v="0"/>
    <x v="0"/>
    <x v="3"/>
    <x v="0"/>
    <x v="1"/>
    <s v="Normal"/>
    <d v="1998-12-22T00:00:00"/>
    <n v="35147.53"/>
    <s v="tier - 1"/>
    <s v="tier - 1"/>
    <x v="4"/>
  </r>
  <r>
    <x v="222"/>
    <x v="219"/>
    <x v="192"/>
    <n v="5.72"/>
    <s v="No"/>
    <x v="0"/>
    <x v="0"/>
    <x v="0"/>
    <x v="0"/>
    <x v="2"/>
    <s v="Prediabetes"/>
    <d v="1977-06-29T00:00:00"/>
    <n v="35069.370000000003"/>
    <s v="tier - 1"/>
    <s v="tier - 1"/>
    <x v="6"/>
  </r>
  <r>
    <x v="223"/>
    <x v="220"/>
    <x v="193"/>
    <n v="11.83"/>
    <s v="Yes"/>
    <x v="0"/>
    <x v="0"/>
    <x v="3"/>
    <x v="0"/>
    <x v="0"/>
    <s v="Diabetes"/>
    <d v="1975-08-29T00:00:00"/>
    <n v="35050.620000000003"/>
    <s v="tier - 2"/>
    <s v="tier - 1"/>
    <x v="3"/>
  </r>
  <r>
    <x v="224"/>
    <x v="221"/>
    <x v="194"/>
    <n v="4.55"/>
    <s v="No"/>
    <x v="0"/>
    <x v="0"/>
    <x v="0"/>
    <x v="0"/>
    <x v="0"/>
    <s v="Normal"/>
    <d v="1982-07-05T00:00:00"/>
    <n v="35000.730000000003"/>
    <s v="tier - 2"/>
    <s v="tier - 3"/>
    <x v="3"/>
  </r>
  <r>
    <x v="225"/>
    <x v="63"/>
    <x v="195"/>
    <n v="4.87"/>
    <s v="Yes"/>
    <x v="0"/>
    <x v="1"/>
    <x v="3"/>
    <x v="0"/>
    <x v="0"/>
    <s v="Normal"/>
    <d v="1997-08-22T00:00:00"/>
    <n v="34979.86"/>
    <s v="tier - 2"/>
    <s v="tier - 2"/>
    <x v="3"/>
  </r>
  <r>
    <x v="226"/>
    <x v="222"/>
    <x v="196"/>
    <n v="4.45"/>
    <s v="No"/>
    <x v="0"/>
    <x v="0"/>
    <x v="3"/>
    <x v="0"/>
    <x v="0"/>
    <s v="Normal"/>
    <d v="1998-08-22T00:00:00"/>
    <n v="34976.42"/>
    <s v="tier - 2"/>
    <s v="tier - 1"/>
    <x v="3"/>
  </r>
  <r>
    <x v="227"/>
    <x v="223"/>
    <x v="197"/>
    <n v="9.42"/>
    <s v="Yes"/>
    <x v="0"/>
    <x v="0"/>
    <x v="0"/>
    <x v="0"/>
    <x v="1"/>
    <s v="Diabetes"/>
    <d v="1967-10-07T00:00:00"/>
    <n v="34975.68"/>
    <s v="tier - 2"/>
    <s v="tier - 2"/>
    <x v="3"/>
  </r>
  <r>
    <x v="228"/>
    <x v="224"/>
    <x v="198"/>
    <n v="5.37"/>
    <s v="Yes"/>
    <x v="0"/>
    <x v="1"/>
    <x v="3"/>
    <x v="0"/>
    <x v="0"/>
    <s v="Normal"/>
    <d v="1983-07-29T00:00:00"/>
    <n v="34940.61"/>
    <s v="tier - 2"/>
    <s v="tier - 3"/>
    <x v="3"/>
  </r>
  <r>
    <x v="229"/>
    <x v="225"/>
    <x v="199"/>
    <n v="4.5999999999999996"/>
    <s v="Yes"/>
    <x v="0"/>
    <x v="0"/>
    <x v="3"/>
    <x v="0"/>
    <x v="0"/>
    <s v="Normal"/>
    <d v="1995-10-17T00:00:00"/>
    <n v="34838.870000000003"/>
    <s v="tier - 2"/>
    <s v="tier - 3"/>
    <x v="3"/>
  </r>
  <r>
    <x v="230"/>
    <x v="226"/>
    <x v="200"/>
    <n v="6.22"/>
    <s v="No"/>
    <x v="0"/>
    <x v="1"/>
    <x v="3"/>
    <x v="0"/>
    <x v="0"/>
    <s v="Prediabetes"/>
    <d v="2003-09-17T00:00:00"/>
    <n v="34828.65"/>
    <s v="tier - 1"/>
    <s v="tier - 3"/>
    <x v="3"/>
  </r>
  <r>
    <x v="231"/>
    <x v="227"/>
    <x v="201"/>
    <n v="4.5199999999999996"/>
    <s v="Yes"/>
    <x v="0"/>
    <x v="0"/>
    <x v="3"/>
    <x v="0"/>
    <x v="0"/>
    <s v="Normal"/>
    <d v="1995-12-27T00:00:00"/>
    <n v="34806.47"/>
    <s v="tier - 1"/>
    <s v="tier - 2"/>
    <x v="0"/>
  </r>
  <r>
    <x v="232"/>
    <x v="228"/>
    <x v="105"/>
    <n v="6.18"/>
    <s v="No"/>
    <x v="0"/>
    <x v="1"/>
    <x v="3"/>
    <x v="0"/>
    <x v="0"/>
    <s v="Prediabetes"/>
    <d v="2003-07-03T00:00:00"/>
    <n v="34779.620000000003"/>
    <s v="tier - 1"/>
    <s v="tier - 2"/>
    <x v="3"/>
  </r>
  <r>
    <x v="233"/>
    <x v="229"/>
    <x v="202"/>
    <n v="4.4000000000000004"/>
    <s v="No"/>
    <x v="0"/>
    <x v="0"/>
    <x v="0"/>
    <x v="0"/>
    <x v="0"/>
    <s v="Normal"/>
    <d v="1994-07-07T00:00:00"/>
    <n v="34672.15"/>
    <s v="tier - 1"/>
    <s v="tier - 3"/>
    <x v="0"/>
  </r>
  <r>
    <x v="234"/>
    <x v="132"/>
    <x v="203"/>
    <n v="6.23"/>
    <s v="No"/>
    <x v="1"/>
    <x v="0"/>
    <x v="3"/>
    <x v="0"/>
    <x v="0"/>
    <s v="Prediabetes"/>
    <d v="2004-10-09T00:00:00"/>
    <n v="34617.839999999997"/>
    <s v="tier - 1"/>
    <s v="tier - 3"/>
    <x v="4"/>
  </r>
  <r>
    <x v="235"/>
    <x v="230"/>
    <x v="141"/>
    <n v="5.33"/>
    <s v="Yes"/>
    <x v="0"/>
    <x v="0"/>
    <x v="0"/>
    <x v="0"/>
    <x v="0"/>
    <s v="Normal"/>
    <d v="1976-11-25T00:00:00"/>
    <n v="34543.39"/>
    <s v="tier - 2"/>
    <s v="tier - 3"/>
    <x v="3"/>
  </r>
  <r>
    <x v="236"/>
    <x v="231"/>
    <x v="204"/>
    <n v="4.09"/>
    <s v="No"/>
    <x v="0"/>
    <x v="0"/>
    <x v="3"/>
    <x v="0"/>
    <x v="0"/>
    <s v="Normal"/>
    <d v="1998-06-24T00:00:00"/>
    <n v="34472.839999999997"/>
    <s v="tier - 1"/>
    <s v="tier - 3"/>
    <x v="3"/>
  </r>
  <r>
    <x v="237"/>
    <x v="232"/>
    <x v="205"/>
    <n v="5.19"/>
    <s v="No"/>
    <x v="0"/>
    <x v="0"/>
    <x v="0"/>
    <x v="0"/>
    <x v="0"/>
    <s v="Normal"/>
    <d v="1990-09-24T00:00:00"/>
    <n v="34456.269999999997"/>
    <s v="tier - 1"/>
    <s v="tier - 2"/>
    <x v="3"/>
  </r>
  <r>
    <x v="238"/>
    <x v="233"/>
    <x v="82"/>
    <n v="4.12"/>
    <s v="No"/>
    <x v="0"/>
    <x v="1"/>
    <x v="3"/>
    <x v="0"/>
    <x v="0"/>
    <s v="Normal"/>
    <d v="2003-10-05T00:00:00"/>
    <n v="34439.86"/>
    <s v="tier - 2"/>
    <s v="tier - 1"/>
    <x v="0"/>
  </r>
  <r>
    <x v="239"/>
    <x v="234"/>
    <x v="206"/>
    <n v="5.0999999999999996"/>
    <s v="No"/>
    <x v="0"/>
    <x v="0"/>
    <x v="3"/>
    <x v="0"/>
    <x v="0"/>
    <s v="Normal"/>
    <d v="1984-10-01T00:00:00"/>
    <n v="34402.22"/>
    <s v="tier - 2"/>
    <s v="tier - 3"/>
    <x v="3"/>
  </r>
  <r>
    <x v="240"/>
    <x v="235"/>
    <x v="207"/>
    <n v="6.21"/>
    <s v="Yes"/>
    <x v="0"/>
    <x v="1"/>
    <x v="3"/>
    <x v="0"/>
    <x v="0"/>
    <s v="Prediabetes"/>
    <d v="1983-10-02T00:00:00"/>
    <n v="34307.22"/>
    <s v="tier - 2"/>
    <s v="tier - 2"/>
    <x v="1"/>
  </r>
  <r>
    <x v="241"/>
    <x v="236"/>
    <x v="208"/>
    <n v="9.5299999999999994"/>
    <s v="Yes"/>
    <x v="0"/>
    <x v="0"/>
    <x v="3"/>
    <x v="0"/>
    <x v="0"/>
    <s v="Diabetes"/>
    <d v="1986-10-11T00:00:00"/>
    <n v="34293.120000000003"/>
    <s v="tier - 1"/>
    <s v="tier - 2"/>
    <x v="3"/>
  </r>
  <r>
    <x v="242"/>
    <x v="237"/>
    <x v="209"/>
    <n v="4.6399999999999997"/>
    <s v="Yes"/>
    <x v="0"/>
    <x v="0"/>
    <x v="3"/>
    <x v="0"/>
    <x v="0"/>
    <s v="Normal"/>
    <d v="1995-10-30T00:00:00"/>
    <n v="34289.43"/>
    <s v="tier - 1"/>
    <s v="tier - 1"/>
    <x v="3"/>
  </r>
  <r>
    <x v="243"/>
    <x v="238"/>
    <x v="210"/>
    <n v="5.05"/>
    <s v="No"/>
    <x v="0"/>
    <x v="0"/>
    <x v="3"/>
    <x v="0"/>
    <x v="0"/>
    <s v="Normal"/>
    <d v="1998-06-11T00:00:00"/>
    <n v="34254.050000000003"/>
    <s v="tier - 1"/>
    <s v="tier - 3"/>
    <x v="9"/>
  </r>
  <r>
    <x v="244"/>
    <x v="239"/>
    <x v="211"/>
    <n v="10.38"/>
    <s v="No"/>
    <x v="0"/>
    <x v="0"/>
    <x v="0"/>
    <x v="0"/>
    <x v="2"/>
    <s v="Diabetes"/>
    <d v="1962-07-05T00:00:00"/>
    <n v="34218.019999999997"/>
    <s v="tier - 1"/>
    <s v="tier - 1"/>
    <x v="3"/>
  </r>
  <r>
    <x v="245"/>
    <x v="240"/>
    <x v="212"/>
    <n v="8.31"/>
    <s v="Yes"/>
    <x v="0"/>
    <x v="0"/>
    <x v="3"/>
    <x v="0"/>
    <x v="0"/>
    <s v="Diabetes"/>
    <d v="1975-07-21T00:00:00"/>
    <n v="34210.33"/>
    <s v="tier - 2"/>
    <s v="tier - 1"/>
    <x v="1"/>
  </r>
  <r>
    <x v="246"/>
    <x v="241"/>
    <x v="213"/>
    <n v="7.59"/>
    <s v="No"/>
    <x v="0"/>
    <x v="0"/>
    <x v="0"/>
    <x v="0"/>
    <x v="1"/>
    <s v="Diabetes"/>
    <d v="1971-08-25T00:00:00"/>
    <n v="34205.07"/>
    <s v="tier - 2"/>
    <s v="tier - 2"/>
    <x v="3"/>
  </r>
  <r>
    <x v="247"/>
    <x v="242"/>
    <x v="199"/>
    <n v="5.49"/>
    <s v="No"/>
    <x v="0"/>
    <x v="0"/>
    <x v="0"/>
    <x v="0"/>
    <x v="0"/>
    <s v="Normal"/>
    <d v="1999-11-06T00:00:00"/>
    <n v="34166.269999999997"/>
    <s v="tier - 2"/>
    <s v="tier - 3"/>
    <x v="3"/>
  </r>
  <r>
    <x v="248"/>
    <x v="243"/>
    <x v="214"/>
    <n v="11.68"/>
    <s v="No"/>
    <x v="0"/>
    <x v="0"/>
    <x v="0"/>
    <x v="0"/>
    <x v="0"/>
    <s v="Diabetes"/>
    <d v="2002-12-26T00:00:00"/>
    <n v="34084.68"/>
    <s v="tier - 2"/>
    <s v="tier - 3"/>
    <x v="3"/>
  </r>
  <r>
    <x v="249"/>
    <x v="244"/>
    <x v="215"/>
    <n v="4.1900000000000004"/>
    <s v="No"/>
    <x v="0"/>
    <x v="0"/>
    <x v="1"/>
    <x v="0"/>
    <x v="0"/>
    <s v="Normal"/>
    <d v="1972-07-26T00:00:00"/>
    <n v="34053.360000000001"/>
    <s v="tier - 2"/>
    <s v="tier - 2"/>
    <x v="3"/>
  </r>
  <r>
    <x v="250"/>
    <x v="245"/>
    <x v="216"/>
    <n v="4.01"/>
    <s v="No"/>
    <x v="0"/>
    <x v="0"/>
    <x v="0"/>
    <x v="0"/>
    <x v="0"/>
    <s v="Normal"/>
    <d v="1994-09-25T00:00:00"/>
    <n v="33975.47"/>
    <s v="tier - 2"/>
    <s v="tier - 2"/>
    <x v="3"/>
  </r>
  <r>
    <x v="251"/>
    <x v="246"/>
    <x v="217"/>
    <n v="5.91"/>
    <s v="No"/>
    <x v="1"/>
    <x v="0"/>
    <x v="1"/>
    <x v="0"/>
    <x v="0"/>
    <s v="Prediabetes"/>
    <d v="2000-12-27T00:00:00"/>
    <n v="33907.550000000003"/>
    <s v="tier - 2"/>
    <s v="tier - 2"/>
    <x v="1"/>
  </r>
  <r>
    <x v="252"/>
    <x v="247"/>
    <x v="117"/>
    <n v="4.47"/>
    <s v="Yes"/>
    <x v="0"/>
    <x v="1"/>
    <x v="3"/>
    <x v="0"/>
    <x v="0"/>
    <s v="Normal"/>
    <d v="1997-08-09T00:00:00"/>
    <n v="33900.65"/>
    <s v="tier - 2"/>
    <s v="tier - 3"/>
    <x v="3"/>
  </r>
  <r>
    <x v="253"/>
    <x v="248"/>
    <x v="218"/>
    <n v="4.5599999999999996"/>
    <s v="Yes"/>
    <x v="1"/>
    <x v="0"/>
    <x v="1"/>
    <x v="0"/>
    <x v="0"/>
    <s v="Normal"/>
    <d v="2000-10-26T00:00:00"/>
    <n v="33829.39"/>
    <s v="tier - 2"/>
    <s v="tier - 3"/>
    <x v="3"/>
  </r>
  <r>
    <x v="254"/>
    <x v="249"/>
    <x v="219"/>
    <n v="9.9"/>
    <s v="No"/>
    <x v="0"/>
    <x v="0"/>
    <x v="0"/>
    <x v="0"/>
    <x v="2"/>
    <s v="Diabetes"/>
    <d v="1962-12-11T00:00:00"/>
    <n v="33753.32"/>
    <s v="tier - 1"/>
    <s v="tier - 3"/>
    <x v="3"/>
  </r>
  <r>
    <x v="255"/>
    <x v="250"/>
    <x v="141"/>
    <n v="5.1100000000000003"/>
    <s v="No"/>
    <x v="0"/>
    <x v="1"/>
    <x v="3"/>
    <x v="0"/>
    <x v="0"/>
    <s v="Normal"/>
    <d v="2003-09-12T00:00:00"/>
    <n v="33750.29"/>
    <s v="tier - 1"/>
    <s v="tier - 3"/>
    <x v="1"/>
  </r>
  <r>
    <x v="256"/>
    <x v="251"/>
    <x v="170"/>
    <n v="5.73"/>
    <s v="No"/>
    <x v="1"/>
    <x v="0"/>
    <x v="3"/>
    <x v="0"/>
    <x v="0"/>
    <s v="Prediabetes"/>
    <d v="2004-11-01T00:00:00"/>
    <n v="33732.69"/>
    <s v="tier - 1"/>
    <s v="tier - 1"/>
    <x v="6"/>
  </r>
  <r>
    <x v="257"/>
    <x v="252"/>
    <x v="220"/>
    <n v="6.04"/>
    <s v="No"/>
    <x v="0"/>
    <x v="1"/>
    <x v="3"/>
    <x v="0"/>
    <x v="0"/>
    <s v="Prediabetes"/>
    <d v="1993-11-28T00:00:00"/>
    <n v="33707.550000000003"/>
    <s v="tier - 2"/>
    <s v="tier - 2"/>
    <x v="3"/>
  </r>
  <r>
    <x v="258"/>
    <x v="253"/>
    <x v="221"/>
    <n v="5.19"/>
    <s v="No"/>
    <x v="0"/>
    <x v="1"/>
    <x v="3"/>
    <x v="0"/>
    <x v="0"/>
    <s v="Normal"/>
    <d v="2003-09-09T00:00:00"/>
    <n v="33611.71"/>
    <s v="tier - 1"/>
    <s v="tier - 2"/>
    <x v="3"/>
  </r>
  <r>
    <x v="259"/>
    <x v="254"/>
    <x v="222"/>
    <n v="5.56"/>
    <s v="No"/>
    <x v="0"/>
    <x v="0"/>
    <x v="3"/>
    <x v="0"/>
    <x v="0"/>
    <s v="Normal"/>
    <d v="1984-07-22T00:00:00"/>
    <n v="33527.1"/>
    <s v="tier - 2"/>
    <s v="tier - 3"/>
    <x v="3"/>
  </r>
  <r>
    <x v="260"/>
    <x v="255"/>
    <x v="60"/>
    <n v="8.23"/>
    <s v="No"/>
    <x v="0"/>
    <x v="0"/>
    <x v="0"/>
    <x v="0"/>
    <x v="0"/>
    <s v="Diabetes"/>
    <d v="2002-08-25T00:00:00"/>
    <n v="33475.82"/>
    <s v="tier - 1"/>
    <s v="tier - 1"/>
    <x v="11"/>
  </r>
  <r>
    <x v="261"/>
    <x v="256"/>
    <x v="223"/>
    <n v="9.0299999999999994"/>
    <s v="Yes"/>
    <x v="0"/>
    <x v="0"/>
    <x v="1"/>
    <x v="1"/>
    <x v="0"/>
    <s v="Diabetes"/>
    <d v="1970-06-18T00:00:00"/>
    <n v="33471.97"/>
    <s v="tier - 2"/>
    <s v="tier - 2"/>
    <x v="1"/>
  </r>
  <r>
    <x v="262"/>
    <x v="257"/>
    <x v="224"/>
    <n v="4.07"/>
    <s v="Yes"/>
    <x v="0"/>
    <x v="0"/>
    <x v="0"/>
    <x v="0"/>
    <x v="0"/>
    <s v="Normal"/>
    <d v="1985-12-07T00:00:00"/>
    <n v="33450.99"/>
    <s v="tier - 2"/>
    <s v="tier - 2"/>
    <x v="3"/>
  </r>
  <r>
    <x v="263"/>
    <x v="258"/>
    <x v="225"/>
    <n v="5.77"/>
    <s v="No"/>
    <x v="0"/>
    <x v="0"/>
    <x v="1"/>
    <x v="0"/>
    <x v="1"/>
    <s v="Prediabetes"/>
    <d v="1972-09-05T00:00:00"/>
    <n v="33344.449999999997"/>
    <s v="tier - 2"/>
    <s v="tier - 3"/>
    <x v="3"/>
  </r>
  <r>
    <x v="264"/>
    <x v="259"/>
    <x v="226"/>
    <n v="5.98"/>
    <s v="No"/>
    <x v="0"/>
    <x v="1"/>
    <x v="3"/>
    <x v="0"/>
    <x v="0"/>
    <s v="Prediabetes"/>
    <d v="2003-11-28T00:00:00"/>
    <n v="33307.550000000003"/>
    <s v="tier - 2"/>
    <s v="tier - 3"/>
    <x v="1"/>
  </r>
  <r>
    <x v="265"/>
    <x v="260"/>
    <x v="227"/>
    <n v="6.01"/>
    <s v="No"/>
    <x v="0"/>
    <x v="0"/>
    <x v="0"/>
    <x v="0"/>
    <x v="0"/>
    <s v="Prediabetes"/>
    <d v="1990-10-12T00:00:00"/>
    <n v="33292.83"/>
    <s v="tier - 2"/>
    <s v="tier - 1"/>
    <x v="3"/>
  </r>
  <r>
    <x v="266"/>
    <x v="261"/>
    <x v="228"/>
    <n v="5.67"/>
    <s v="Yes"/>
    <x v="0"/>
    <x v="0"/>
    <x v="0"/>
    <x v="0"/>
    <x v="0"/>
    <s v="Normal"/>
    <d v="1985-07-15T00:00:00"/>
    <n v="33121"/>
    <s v="tier - 2"/>
    <s v="tier - 1"/>
    <x v="3"/>
  </r>
  <r>
    <x v="267"/>
    <x v="187"/>
    <x v="229"/>
    <n v="6.02"/>
    <s v="Yes"/>
    <x v="0"/>
    <x v="1"/>
    <x v="3"/>
    <x v="0"/>
    <x v="1"/>
    <s v="Prediabetes"/>
    <d v="1969-10-30T00:00:00"/>
    <n v="33090.660000000003"/>
    <s v="tier - 2"/>
    <s v="tier - 2"/>
    <x v="3"/>
  </r>
  <r>
    <x v="268"/>
    <x v="262"/>
    <x v="230"/>
    <n v="11.19"/>
    <s v="No"/>
    <x v="0"/>
    <x v="0"/>
    <x v="0"/>
    <x v="0"/>
    <x v="2"/>
    <s v="Diabetes"/>
    <d v="1962-07-01T00:00:00"/>
    <n v="33074.94"/>
    <s v="tier - 1"/>
    <s v="tier - 2"/>
    <x v="3"/>
  </r>
  <r>
    <x v="269"/>
    <x v="263"/>
    <x v="231"/>
    <n v="5.1100000000000003"/>
    <s v="No"/>
    <x v="0"/>
    <x v="0"/>
    <x v="0"/>
    <x v="0"/>
    <x v="0"/>
    <s v="Normal"/>
    <d v="1994-07-28T00:00:00"/>
    <n v="33057.230000000003"/>
    <s v="tier - 1"/>
    <s v="tier - 2"/>
    <x v="3"/>
  </r>
  <r>
    <x v="270"/>
    <x v="264"/>
    <x v="232"/>
    <n v="10.85"/>
    <s v="Yes"/>
    <x v="0"/>
    <x v="0"/>
    <x v="0"/>
    <x v="0"/>
    <x v="2"/>
    <s v="Diabetes"/>
    <d v="1967-07-10T00:00:00"/>
    <n v="33025.32"/>
    <s v="tier - 2"/>
    <s v="tier - 3"/>
    <x v="3"/>
  </r>
  <r>
    <x v="271"/>
    <x v="265"/>
    <x v="233"/>
    <n v="5.24"/>
    <s v="Yes"/>
    <x v="0"/>
    <x v="0"/>
    <x v="3"/>
    <x v="0"/>
    <x v="0"/>
    <s v="Normal"/>
    <d v="1995-07-08T00:00:00"/>
    <n v="33017.46"/>
    <s v="tier - 1"/>
    <s v="tier - 1"/>
    <x v="3"/>
  </r>
  <r>
    <x v="272"/>
    <x v="266"/>
    <x v="234"/>
    <n v="10.08"/>
    <s v="No"/>
    <x v="0"/>
    <x v="0"/>
    <x v="0"/>
    <x v="0"/>
    <x v="1"/>
    <s v="Diabetes"/>
    <d v="1971-08-24T00:00:00"/>
    <n v="32947.629999999997"/>
    <s v="tier - 2"/>
    <s v="tier - 1"/>
    <x v="3"/>
  </r>
  <r>
    <x v="273"/>
    <x v="267"/>
    <x v="235"/>
    <n v="10.97"/>
    <s v="Yes"/>
    <x v="0"/>
    <x v="0"/>
    <x v="0"/>
    <x v="0"/>
    <x v="0"/>
    <s v="Diabetes"/>
    <d v="1981-11-17T00:00:00"/>
    <n v="32906.69"/>
    <s v="tier - 2"/>
    <s v="tier - 3"/>
    <x v="3"/>
  </r>
  <r>
    <x v="274"/>
    <x v="268"/>
    <x v="236"/>
    <n v="4.9000000000000004"/>
    <s v="Yes"/>
    <x v="0"/>
    <x v="0"/>
    <x v="3"/>
    <x v="0"/>
    <x v="0"/>
    <s v="Normal"/>
    <d v="1995-12-04T00:00:00"/>
    <n v="32827.51"/>
    <s v="tier - 1"/>
    <s v="tier - 2"/>
    <x v="3"/>
  </r>
  <r>
    <x v="275"/>
    <x v="269"/>
    <x v="237"/>
    <n v="5.33"/>
    <s v="No"/>
    <x v="0"/>
    <x v="0"/>
    <x v="0"/>
    <x v="0"/>
    <x v="1"/>
    <s v="Normal"/>
    <d v="1980-12-12T00:00:00"/>
    <n v="32787.46"/>
    <s v="tier - 1"/>
    <s v="tier - 3"/>
    <x v="1"/>
  </r>
  <r>
    <x v="276"/>
    <x v="270"/>
    <x v="238"/>
    <n v="4.6100000000000003"/>
    <s v="No"/>
    <x v="0"/>
    <x v="0"/>
    <x v="1"/>
    <x v="0"/>
    <x v="1"/>
    <s v="Normal"/>
    <d v="1972-11-07T00:00:00"/>
    <n v="32765.33"/>
    <s v="tier - 2"/>
    <s v="tier - 2"/>
    <x v="1"/>
  </r>
  <r>
    <x v="277"/>
    <x v="271"/>
    <x v="239"/>
    <n v="8.18"/>
    <s v="No"/>
    <x v="0"/>
    <x v="0"/>
    <x v="0"/>
    <x v="0"/>
    <x v="1"/>
    <s v="Diabetes"/>
    <d v="1974-12-06T00:00:00"/>
    <n v="32760.48"/>
    <s v="tier - 1"/>
    <s v="tier - 1"/>
    <x v="3"/>
  </r>
  <r>
    <x v="278"/>
    <x v="178"/>
    <x v="240"/>
    <n v="5.62"/>
    <s v="No"/>
    <x v="0"/>
    <x v="0"/>
    <x v="0"/>
    <x v="0"/>
    <x v="3"/>
    <s v="Normal"/>
    <d v="1990-07-09T00:00:00"/>
    <n v="32734.19"/>
    <s v="tier - 2"/>
    <s v="tier - 1"/>
    <x v="1"/>
  </r>
  <r>
    <x v="279"/>
    <x v="272"/>
    <x v="241"/>
    <n v="5.82"/>
    <s v="No"/>
    <x v="0"/>
    <x v="0"/>
    <x v="0"/>
    <x v="0"/>
    <x v="0"/>
    <s v="Prediabetes"/>
    <d v="1990-09-30T00:00:00"/>
    <n v="32716.2"/>
    <s v="tier - 1"/>
    <s v="tier - 2"/>
    <x v="3"/>
  </r>
  <r>
    <x v="280"/>
    <x v="273"/>
    <x v="242"/>
    <n v="7.66"/>
    <s v="No"/>
    <x v="0"/>
    <x v="0"/>
    <x v="0"/>
    <x v="0"/>
    <x v="2"/>
    <s v="Diabetes"/>
    <d v="1968-11-01T00:00:00"/>
    <n v="32686.080000000002"/>
    <s v="tier - 2"/>
    <s v="tier - 3"/>
    <x v="3"/>
  </r>
  <r>
    <x v="281"/>
    <x v="92"/>
    <x v="243"/>
    <n v="4.2300000000000004"/>
    <s v="No"/>
    <x v="0"/>
    <x v="0"/>
    <x v="0"/>
    <x v="0"/>
    <x v="0"/>
    <s v="Normal"/>
    <d v="1990-07-13T00:00:00"/>
    <n v="32672.11"/>
    <s v="tier - 1"/>
    <s v="tier - 1"/>
    <x v="3"/>
  </r>
  <r>
    <x v="282"/>
    <x v="274"/>
    <x v="215"/>
    <n v="5.58"/>
    <s v="No"/>
    <x v="0"/>
    <x v="1"/>
    <x v="3"/>
    <x v="0"/>
    <x v="0"/>
    <s v="Normal"/>
    <d v="2003-10-08T00:00:00"/>
    <n v="32548.34"/>
    <s v="tier - 1"/>
    <s v="tier - 2"/>
    <x v="0"/>
  </r>
  <r>
    <x v="283"/>
    <x v="275"/>
    <x v="244"/>
    <n v="6.26"/>
    <s v="Yes"/>
    <x v="0"/>
    <x v="0"/>
    <x v="0"/>
    <x v="0"/>
    <x v="1"/>
    <s v="Prediabetes"/>
    <d v="1976-09-19T00:00:00"/>
    <n v="32485.46"/>
    <s v="tier - 2"/>
    <s v="tier - 1"/>
    <x v="3"/>
  </r>
  <r>
    <x v="284"/>
    <x v="276"/>
    <x v="245"/>
    <n v="10.6"/>
    <s v="Yes"/>
    <x v="0"/>
    <x v="0"/>
    <x v="0"/>
    <x v="0"/>
    <x v="0"/>
    <s v="Diabetes"/>
    <d v="1981-09-27T00:00:00"/>
    <n v="32462.35"/>
    <s v="tier - 2"/>
    <s v="tier - 2"/>
    <x v="3"/>
  </r>
  <r>
    <x v="285"/>
    <x v="277"/>
    <x v="246"/>
    <n v="4.78"/>
    <s v="Yes"/>
    <x v="0"/>
    <x v="0"/>
    <x v="0"/>
    <x v="0"/>
    <x v="1"/>
    <s v="Normal"/>
    <d v="1976-08-09T00:00:00"/>
    <n v="32430.22"/>
    <s v="tier - 2"/>
    <s v="tier - 3"/>
    <x v="3"/>
  </r>
  <r>
    <x v="286"/>
    <x v="278"/>
    <x v="247"/>
    <n v="6.03"/>
    <s v="No"/>
    <x v="0"/>
    <x v="0"/>
    <x v="1"/>
    <x v="0"/>
    <x v="1"/>
    <s v="Prediabetes"/>
    <d v="1972-10-19T00:00:00"/>
    <n v="32428.63"/>
    <s v="tier - 2"/>
    <s v="tier - 2"/>
    <x v="3"/>
  </r>
  <r>
    <x v="287"/>
    <x v="279"/>
    <x v="248"/>
    <n v="11.55"/>
    <s v="Yes"/>
    <x v="0"/>
    <x v="0"/>
    <x v="3"/>
    <x v="0"/>
    <x v="0"/>
    <s v="Diabetes"/>
    <d v="1986-12-02T00:00:00"/>
    <n v="32288.49"/>
    <s v="tier - 2"/>
    <s v="tier - 2"/>
    <x v="3"/>
  </r>
  <r>
    <x v="288"/>
    <x v="280"/>
    <x v="249"/>
    <n v="7.59"/>
    <s v="Yes"/>
    <x v="0"/>
    <x v="0"/>
    <x v="3"/>
    <x v="0"/>
    <x v="2"/>
    <s v="Diabetes"/>
    <d v="1975-12-17T00:00:00"/>
    <n v="32259.96"/>
    <s v="tier - 2"/>
    <s v="tier - 3"/>
    <x v="1"/>
  </r>
  <r>
    <x v="289"/>
    <x v="281"/>
    <x v="250"/>
    <n v="4.26"/>
    <s v="No"/>
    <x v="0"/>
    <x v="0"/>
    <x v="0"/>
    <x v="0"/>
    <x v="0"/>
    <s v="Normal"/>
    <d v="1994-09-08T00:00:00"/>
    <n v="32222.81"/>
    <s v="tier - 2"/>
    <s v="tier - 1"/>
    <x v="3"/>
  </r>
  <r>
    <x v="290"/>
    <x v="282"/>
    <x v="251"/>
    <n v="5.9"/>
    <s v="Yes"/>
    <x v="0"/>
    <x v="1"/>
    <x v="3"/>
    <x v="0"/>
    <x v="2"/>
    <s v="Prediabetes"/>
    <d v="1969-09-11T00:00:00"/>
    <n v="32192.76"/>
    <s v="tier - 1"/>
    <s v="tier - 2"/>
    <x v="3"/>
  </r>
  <r>
    <x v="291"/>
    <x v="283"/>
    <x v="252"/>
    <n v="7.79"/>
    <s v="No"/>
    <x v="0"/>
    <x v="0"/>
    <x v="0"/>
    <x v="1"/>
    <x v="1"/>
    <s v="Diabetes"/>
    <d v="1978-11-10T00:00:00"/>
    <n v="32108.66"/>
    <s v="tier - 1"/>
    <s v="tier - 3"/>
    <x v="6"/>
  </r>
  <r>
    <x v="292"/>
    <x v="284"/>
    <x v="253"/>
    <n v="5.28"/>
    <s v="No"/>
    <x v="0"/>
    <x v="1"/>
    <x v="3"/>
    <x v="0"/>
    <x v="0"/>
    <s v="Normal"/>
    <d v="1993-09-13T00:00:00"/>
    <n v="32086.21"/>
    <s v="tier - 1"/>
    <s v="tier - 3"/>
    <x v="3"/>
  </r>
  <r>
    <x v="293"/>
    <x v="285"/>
    <x v="254"/>
    <n v="5.87"/>
    <s v="No"/>
    <x v="0"/>
    <x v="0"/>
    <x v="1"/>
    <x v="0"/>
    <x v="2"/>
    <s v="Prediabetes"/>
    <d v="1972-09-21T00:00:00"/>
    <n v="31980.89"/>
    <s v="tier - 2"/>
    <s v="tier - 1"/>
    <x v="3"/>
  </r>
  <r>
    <x v="294"/>
    <x v="286"/>
    <x v="255"/>
    <n v="9.08"/>
    <s v="Yes"/>
    <x v="0"/>
    <x v="0"/>
    <x v="3"/>
    <x v="0"/>
    <x v="1"/>
    <s v="Diabetes"/>
    <d v="1975-09-25T00:00:00"/>
    <n v="31897.1"/>
    <s v="tier - 2"/>
    <s v="tier - 3"/>
    <x v="3"/>
  </r>
  <r>
    <x v="295"/>
    <x v="287"/>
    <x v="256"/>
    <n v="5.2"/>
    <s v="No"/>
    <x v="0"/>
    <x v="0"/>
    <x v="3"/>
    <x v="0"/>
    <x v="1"/>
    <s v="Normal"/>
    <d v="1984-09-10T00:00:00"/>
    <n v="31743.919999999998"/>
    <s v="tier - 2"/>
    <s v="tier - 1"/>
    <x v="3"/>
  </r>
  <r>
    <x v="296"/>
    <x v="288"/>
    <x v="257"/>
    <n v="5.48"/>
    <s v="No"/>
    <x v="0"/>
    <x v="0"/>
    <x v="0"/>
    <x v="0"/>
    <x v="2"/>
    <s v="Normal"/>
    <d v="1977-10-14T00:00:00"/>
    <n v="31736.7"/>
    <s v="tier - 2"/>
    <s v="tier - 2"/>
    <x v="1"/>
  </r>
  <r>
    <x v="297"/>
    <x v="289"/>
    <x v="27"/>
    <n v="11.95"/>
    <s v="No"/>
    <x v="0"/>
    <x v="0"/>
    <x v="0"/>
    <x v="1"/>
    <x v="0"/>
    <s v="Diabetes"/>
    <d v="1960-12-13T00:00:00"/>
    <n v="31620"/>
    <s v="tier - 2"/>
    <s v="tier - 1"/>
    <x v="2"/>
  </r>
  <r>
    <x v="298"/>
    <x v="290"/>
    <x v="258"/>
    <n v="8.6999999999999993"/>
    <s v="Yes"/>
    <x v="0"/>
    <x v="0"/>
    <x v="3"/>
    <x v="0"/>
    <x v="2"/>
    <s v="Diabetes"/>
    <d v="1975-10-29T00:00:00"/>
    <n v="31591.82"/>
    <s v="tier - 2"/>
    <s v="tier - 1"/>
    <x v="3"/>
  </r>
  <r>
    <x v="299"/>
    <x v="291"/>
    <x v="259"/>
    <n v="7.84"/>
    <s v="No"/>
    <x v="0"/>
    <x v="0"/>
    <x v="0"/>
    <x v="0"/>
    <x v="2"/>
    <s v="Diabetes"/>
    <d v="1974-10-08T00:00:00"/>
    <n v="31368.81"/>
    <s v="tier - 2"/>
    <s v="tier - 3"/>
    <x v="3"/>
  </r>
  <r>
    <x v="300"/>
    <x v="237"/>
    <x v="260"/>
    <n v="5.19"/>
    <s v="Yes"/>
    <x v="0"/>
    <x v="0"/>
    <x v="3"/>
    <x v="0"/>
    <x v="0"/>
    <s v="Normal"/>
    <d v="1995-09-27T00:00:00"/>
    <n v="31328.27"/>
    <s v="tier - 2"/>
    <s v="tier - 2"/>
    <x v="3"/>
  </r>
  <r>
    <x v="301"/>
    <x v="292"/>
    <x v="261"/>
    <n v="8.41"/>
    <s v="No"/>
    <x v="0"/>
    <x v="0"/>
    <x v="0"/>
    <x v="0"/>
    <x v="2"/>
    <s v="Diabetes"/>
    <d v="1968-07-09T00:00:00"/>
    <n v="31322.53"/>
    <s v="tier - 2"/>
    <s v="tier - 1"/>
    <x v="3"/>
  </r>
  <r>
    <x v="302"/>
    <x v="293"/>
    <x v="262"/>
    <n v="5.86"/>
    <s v="Yes"/>
    <x v="1"/>
    <x v="0"/>
    <x v="1"/>
    <x v="0"/>
    <x v="0"/>
    <s v="Prediabetes"/>
    <d v="2000-07-22T00:00:00"/>
    <n v="31234.560000000001"/>
    <s v="tier - 1"/>
    <s v="tier - 1"/>
    <x v="3"/>
  </r>
  <r>
    <x v="303"/>
    <x v="294"/>
    <x v="263"/>
    <n v="4.18"/>
    <s v="No"/>
    <x v="1"/>
    <x v="0"/>
    <x v="3"/>
    <x v="0"/>
    <x v="0"/>
    <s v="Normal"/>
    <d v="2004-11-09T00:00:00"/>
    <n v="31196.61"/>
    <s v="tier - 2"/>
    <s v="tier - 1"/>
    <x v="3"/>
  </r>
  <r>
    <x v="304"/>
    <x v="295"/>
    <x v="264"/>
    <n v="11.99"/>
    <s v="Yes"/>
    <x v="0"/>
    <x v="0"/>
    <x v="1"/>
    <x v="0"/>
    <x v="1"/>
    <s v="Diabetes"/>
    <d v="1961-09-09T00:00:00"/>
    <n v="30942.19"/>
    <s v="tier - 2"/>
    <s v="tier - 2"/>
    <x v="0"/>
  </r>
  <r>
    <x v="305"/>
    <x v="234"/>
    <x v="265"/>
    <n v="4.8499999999999996"/>
    <s v="Yes"/>
    <x v="0"/>
    <x v="0"/>
    <x v="3"/>
    <x v="0"/>
    <x v="1"/>
    <s v="Normal"/>
    <d v="1988-09-05T00:00:00"/>
    <n v="30763.01"/>
    <s v="tier - 2"/>
    <s v="tier - 1"/>
    <x v="3"/>
  </r>
  <r>
    <x v="306"/>
    <x v="296"/>
    <x v="266"/>
    <n v="6.18"/>
    <s v="Yes"/>
    <x v="0"/>
    <x v="1"/>
    <x v="3"/>
    <x v="0"/>
    <x v="2"/>
    <s v="Prediabetes"/>
    <d v="1983-12-21T00:00:00"/>
    <n v="30724.44"/>
    <s v="tier - 2"/>
    <s v="tier - 3"/>
    <x v="3"/>
  </r>
  <r>
    <x v="307"/>
    <x v="297"/>
    <x v="267"/>
    <n v="6.37"/>
    <s v="No"/>
    <x v="0"/>
    <x v="0"/>
    <x v="0"/>
    <x v="0"/>
    <x v="0"/>
    <s v="Prediabetes"/>
    <d v="1999-09-21T00:00:00"/>
    <n v="30697.71"/>
    <s v="tier - 1"/>
    <s v="tier - 2"/>
    <x v="3"/>
  </r>
  <r>
    <x v="308"/>
    <x v="298"/>
    <x v="268"/>
    <n v="9.81"/>
    <s v="Yes"/>
    <x v="0"/>
    <x v="0"/>
    <x v="1"/>
    <x v="0"/>
    <x v="2"/>
    <s v="Diabetes"/>
    <d v="1970-11-11T00:00:00"/>
    <n v="30625.65"/>
    <s v="tier - 2"/>
    <s v="tier - 3"/>
    <x v="3"/>
  </r>
  <r>
    <x v="309"/>
    <x v="299"/>
    <x v="269"/>
    <n v="11.8"/>
    <s v="Yes"/>
    <x v="0"/>
    <x v="0"/>
    <x v="3"/>
    <x v="0"/>
    <x v="1"/>
    <s v="Diabetes"/>
    <d v="1986-08-10T00:00:00"/>
    <n v="30530.5"/>
    <s v="tier - 2"/>
    <s v="tier - 1"/>
    <x v="3"/>
  </r>
  <r>
    <x v="310"/>
    <x v="69"/>
    <x v="270"/>
    <n v="5.86"/>
    <s v="Yes"/>
    <x v="0"/>
    <x v="1"/>
    <x v="3"/>
    <x v="0"/>
    <x v="2"/>
    <s v="Prediabetes"/>
    <d v="1983-09-03T00:00:00"/>
    <n v="30457.37"/>
    <s v="tier - 2"/>
    <s v="tier - 1"/>
    <x v="1"/>
  </r>
  <r>
    <x v="311"/>
    <x v="300"/>
    <x v="271"/>
    <n v="4.28"/>
    <s v="No"/>
    <x v="0"/>
    <x v="0"/>
    <x v="3"/>
    <x v="0"/>
    <x v="0"/>
    <s v="Normal"/>
    <d v="1998-10-28T00:00:00"/>
    <n v="30422.03"/>
    <s v="tier - 2"/>
    <s v="tier - 3"/>
    <x v="3"/>
  </r>
  <r>
    <x v="312"/>
    <x v="301"/>
    <x v="272"/>
    <n v="4.16"/>
    <s v="Yes"/>
    <x v="0"/>
    <x v="0"/>
    <x v="0"/>
    <x v="0"/>
    <x v="3"/>
    <s v="Normal"/>
    <d v="1976-09-03T00:00:00"/>
    <n v="30409.53"/>
    <s v="tier - 2"/>
    <s v="tier - 3"/>
    <x v="1"/>
  </r>
  <r>
    <x v="313"/>
    <x v="302"/>
    <x v="273"/>
    <n v="4.9800000000000004"/>
    <s v="Yes"/>
    <x v="0"/>
    <x v="1"/>
    <x v="3"/>
    <x v="0"/>
    <x v="3"/>
    <s v="Normal"/>
    <d v="1969-07-30T00:00:00"/>
    <n v="30366.93"/>
    <s v="tier - 2"/>
    <s v="tier - 2"/>
    <x v="3"/>
  </r>
  <r>
    <x v="314"/>
    <x v="303"/>
    <x v="274"/>
    <n v="6.38"/>
    <s v="No"/>
    <x v="1"/>
    <x v="0"/>
    <x v="3"/>
    <x v="0"/>
    <x v="0"/>
    <s v="Prediabetes"/>
    <d v="2004-06-01T00:00:00"/>
    <n v="30328.27"/>
    <s v="tier - 2"/>
    <s v="tier - 2"/>
    <x v="3"/>
  </r>
  <r>
    <x v="315"/>
    <x v="304"/>
    <x v="275"/>
    <n v="5.19"/>
    <s v="No"/>
    <x v="0"/>
    <x v="0"/>
    <x v="1"/>
    <x v="1"/>
    <x v="1"/>
    <s v="Normal"/>
    <d v="1972-07-24T00:00:00"/>
    <n v="30284.639999999999"/>
    <s v="tier - 1"/>
    <s v="tier - 1"/>
    <x v="1"/>
  </r>
  <r>
    <x v="316"/>
    <x v="305"/>
    <x v="276"/>
    <n v="10.210000000000001"/>
    <s v="No"/>
    <x v="0"/>
    <x v="0"/>
    <x v="0"/>
    <x v="1"/>
    <x v="1"/>
    <s v="Diabetes"/>
    <d v="1962-09-15T00:00:00"/>
    <n v="30260"/>
    <s v="tier - 1"/>
    <s v="tier - 1"/>
    <x v="7"/>
  </r>
  <r>
    <x v="317"/>
    <x v="306"/>
    <x v="277"/>
    <n v="9.6999999999999993"/>
    <s v="Yes"/>
    <x v="0"/>
    <x v="1"/>
    <x v="3"/>
    <x v="0"/>
    <x v="1"/>
    <s v="Diabetes"/>
    <d v="1963-09-13T00:00:00"/>
    <n v="30184.94"/>
    <s v="tier - 1"/>
    <s v="tier - 1"/>
    <x v="7"/>
  </r>
  <r>
    <x v="318"/>
    <x v="307"/>
    <x v="278"/>
    <n v="10.25"/>
    <s v="No"/>
    <x v="0"/>
    <x v="0"/>
    <x v="2"/>
    <x v="1"/>
    <x v="2"/>
    <s v="Diabetes"/>
    <d v="1958-08-11T00:00:00"/>
    <n v="30166.62"/>
    <s v="tier - 1"/>
    <s v="tier - 3"/>
    <x v="1"/>
  </r>
  <r>
    <x v="319"/>
    <x v="308"/>
    <x v="279"/>
    <n v="9.77"/>
    <s v="No"/>
    <x v="0"/>
    <x v="0"/>
    <x v="0"/>
    <x v="0"/>
    <x v="3"/>
    <s v="Diabetes"/>
    <d v="1971-12-25T00:00:00"/>
    <n v="30134.75"/>
    <s v="tier - 2"/>
    <s v="tier - 3"/>
    <x v="3"/>
  </r>
  <r>
    <x v="320"/>
    <x v="309"/>
    <x v="280"/>
    <n v="4.83"/>
    <s v="No"/>
    <x v="0"/>
    <x v="1"/>
    <x v="3"/>
    <x v="0"/>
    <x v="2"/>
    <s v="Normal"/>
    <d v="1979-09-02T00:00:00"/>
    <n v="30095.97"/>
    <s v="tier - 2"/>
    <s v="tier - 3"/>
    <x v="3"/>
  </r>
  <r>
    <x v="321"/>
    <x v="310"/>
    <x v="281"/>
    <n v="10.86"/>
    <s v="Yes"/>
    <x v="0"/>
    <x v="0"/>
    <x v="0"/>
    <x v="1"/>
    <x v="0"/>
    <s v="Diabetes"/>
    <d v="1967-06-16T00:00:00"/>
    <n v="30063.58"/>
    <s v="tier - 1"/>
    <s v="tier - 1"/>
    <x v="1"/>
  </r>
  <r>
    <x v="322"/>
    <x v="274"/>
    <x v="282"/>
    <n v="9.5299999999999994"/>
    <s v="Yes"/>
    <x v="0"/>
    <x v="0"/>
    <x v="0"/>
    <x v="0"/>
    <x v="2"/>
    <s v="Diabetes"/>
    <d v="1981-08-04T00:00:00"/>
    <n v="30026.87"/>
    <s v="tier - 2"/>
    <s v="tier - 3"/>
    <x v="1"/>
  </r>
  <r>
    <x v="323"/>
    <x v="311"/>
    <x v="283"/>
    <n v="5.68"/>
    <s v="No"/>
    <x v="0"/>
    <x v="0"/>
    <x v="0"/>
    <x v="0"/>
    <x v="1"/>
    <s v="Normal"/>
    <d v="1991-10-05T00:00:00"/>
    <n v="29969.67"/>
    <s v="tier - 1"/>
    <s v="tier - 1"/>
    <x v="3"/>
  </r>
  <r>
    <x v="324"/>
    <x v="312"/>
    <x v="272"/>
    <n v="5.57"/>
    <s v="Yes"/>
    <x v="0"/>
    <x v="0"/>
    <x v="0"/>
    <x v="0"/>
    <x v="3"/>
    <s v="Normal"/>
    <d v="1976-06-12T00:00:00"/>
    <n v="29933.75"/>
    <s v="tier - 1"/>
    <s v="tier - 1"/>
    <x v="3"/>
  </r>
  <r>
    <x v="325"/>
    <x v="313"/>
    <x v="284"/>
    <n v="4.58"/>
    <s v="Yes"/>
    <x v="0"/>
    <x v="0"/>
    <x v="3"/>
    <x v="0"/>
    <x v="1"/>
    <s v="Normal"/>
    <d v="1988-12-30T00:00:00"/>
    <n v="29929.56"/>
    <s v="tier - 1"/>
    <s v="tier - 1"/>
    <x v="3"/>
  </r>
  <r>
    <x v="326"/>
    <x v="314"/>
    <x v="285"/>
    <n v="8.9600000000000009"/>
    <s v="Yes"/>
    <x v="0"/>
    <x v="0"/>
    <x v="3"/>
    <x v="0"/>
    <x v="2"/>
    <s v="Diabetes"/>
    <d v="1975-08-19T00:00:00"/>
    <n v="29899.25"/>
    <s v="tier - 1"/>
    <s v="tier - 3"/>
    <x v="3"/>
  </r>
  <r>
    <x v="327"/>
    <x v="315"/>
    <x v="286"/>
    <n v="6.09"/>
    <s v="No"/>
    <x v="0"/>
    <x v="0"/>
    <x v="0"/>
    <x v="0"/>
    <x v="1"/>
    <s v="Prediabetes"/>
    <d v="1989-12-30T00:00:00"/>
    <n v="29852.48"/>
    <s v="tier - 1"/>
    <s v="tier - 3"/>
    <x v="3"/>
  </r>
  <r>
    <x v="328"/>
    <x v="316"/>
    <x v="287"/>
    <n v="4.3600000000000003"/>
    <s v="No"/>
    <x v="0"/>
    <x v="0"/>
    <x v="0"/>
    <x v="0"/>
    <x v="2"/>
    <s v="Normal"/>
    <d v="1982-10-29T00:00:00"/>
    <n v="29818.76"/>
    <s v="tier - 1"/>
    <s v="tier - 1"/>
    <x v="1"/>
  </r>
  <r>
    <x v="329"/>
    <x v="317"/>
    <x v="288"/>
    <n v="11.74"/>
    <s v="Yes"/>
    <x v="0"/>
    <x v="0"/>
    <x v="0"/>
    <x v="0"/>
    <x v="2"/>
    <s v="Diabetes"/>
    <d v="1981-08-13T00:00:00"/>
    <n v="29816.639999999999"/>
    <s v="tier - 1"/>
    <s v="tier - 2"/>
    <x v="3"/>
  </r>
  <r>
    <x v="330"/>
    <x v="318"/>
    <x v="289"/>
    <n v="5.89"/>
    <s v="No"/>
    <x v="0"/>
    <x v="0"/>
    <x v="3"/>
    <x v="0"/>
    <x v="0"/>
    <s v="Prediabetes"/>
    <d v="1998-06-20T00:00:00"/>
    <n v="29760.6"/>
    <s v="tier - 1"/>
    <s v="tier - 2"/>
    <x v="3"/>
  </r>
  <r>
    <x v="331"/>
    <x v="319"/>
    <x v="290"/>
    <n v="10.64"/>
    <s v="No"/>
    <x v="0"/>
    <x v="0"/>
    <x v="1"/>
    <x v="0"/>
    <x v="2"/>
    <s v="Diabetes"/>
    <d v="1973-08-23T00:00:00"/>
    <n v="29757.69"/>
    <s v="tier - 1"/>
    <s v="tier - 3"/>
    <x v="3"/>
  </r>
  <r>
    <x v="332"/>
    <x v="320"/>
    <x v="291"/>
    <n v="6.06"/>
    <s v="No"/>
    <x v="0"/>
    <x v="1"/>
    <x v="3"/>
    <x v="0"/>
    <x v="0"/>
    <s v="Prediabetes"/>
    <d v="1993-07-27T00:00:00"/>
    <n v="29622.69"/>
    <s v="tier - 1"/>
    <s v="tier - 1"/>
    <x v="3"/>
  </r>
  <r>
    <x v="333"/>
    <x v="321"/>
    <x v="272"/>
    <n v="7.46"/>
    <s v="Yes"/>
    <x v="0"/>
    <x v="0"/>
    <x v="3"/>
    <x v="0"/>
    <x v="3"/>
    <s v="Diabetes"/>
    <d v="1975-11-03T00:00:00"/>
    <n v="29583.8"/>
    <s v="tier - 1"/>
    <s v="tier - 1"/>
    <x v="3"/>
  </r>
  <r>
    <x v="334"/>
    <x v="322"/>
    <x v="292"/>
    <n v="4.68"/>
    <s v="Yes"/>
    <x v="0"/>
    <x v="0"/>
    <x v="1"/>
    <x v="0"/>
    <x v="1"/>
    <s v="Normal"/>
    <d v="1959-10-20T00:00:00"/>
    <n v="29523.17"/>
    <s v="tier - 1"/>
    <s v="tier - 2"/>
    <x v="2"/>
  </r>
  <r>
    <x v="335"/>
    <x v="323"/>
    <x v="293"/>
    <n v="6.15"/>
    <s v="No"/>
    <x v="0"/>
    <x v="0"/>
    <x v="3"/>
    <x v="0"/>
    <x v="2"/>
    <s v="Prediabetes"/>
    <d v="1987-07-16T00:00:00"/>
    <n v="29443.59"/>
    <s v="tier - 1"/>
    <s v="tier - 1"/>
    <x v="3"/>
  </r>
  <r>
    <x v="336"/>
    <x v="324"/>
    <x v="294"/>
    <n v="4.28"/>
    <s v="Yes"/>
    <x v="0"/>
    <x v="0"/>
    <x v="0"/>
    <x v="0"/>
    <x v="2"/>
    <s v="Normal"/>
    <d v="1985-11-07T00:00:00"/>
    <n v="29352.560000000001"/>
    <s v="tier - 1"/>
    <s v="tier - 1"/>
    <x v="3"/>
  </r>
  <r>
    <x v="337"/>
    <x v="325"/>
    <x v="295"/>
    <n v="9.86"/>
    <s v="No"/>
    <x v="0"/>
    <x v="0"/>
    <x v="2"/>
    <x v="0"/>
    <x v="1"/>
    <s v="Diabetes"/>
    <d v="1958-06-05T00:00:00"/>
    <n v="29330.98"/>
    <s v="tier - 1"/>
    <s v="tier - 2"/>
    <x v="1"/>
  </r>
  <r>
    <x v="338"/>
    <x v="326"/>
    <x v="296"/>
    <n v="11.19"/>
    <s v="No"/>
    <x v="0"/>
    <x v="0"/>
    <x v="0"/>
    <x v="0"/>
    <x v="3"/>
    <s v="Diabetes"/>
    <d v="1978-07-21T00:00:00"/>
    <n v="29227.599999999999"/>
    <s v="tier - 1"/>
    <s v="tier - 3"/>
    <x v="1"/>
  </r>
  <r>
    <x v="339"/>
    <x v="327"/>
    <x v="67"/>
    <n v="4.8899999999999997"/>
    <s v="Yes"/>
    <x v="0"/>
    <x v="1"/>
    <x v="3"/>
    <x v="1"/>
    <x v="0"/>
    <s v="Normal"/>
    <d v="1969-07-09T00:00:00"/>
    <n v="29186.48"/>
    <s v="tier - 1"/>
    <s v="tier - 3"/>
    <x v="2"/>
  </r>
  <r>
    <x v="340"/>
    <x v="328"/>
    <x v="297"/>
    <n v="4.3499999999999996"/>
    <s v="Yes"/>
    <x v="0"/>
    <x v="0"/>
    <x v="0"/>
    <x v="0"/>
    <x v="3"/>
    <s v="Normal"/>
    <d v="1976-11-08T00:00:00"/>
    <n v="29160.39"/>
    <s v="tier - 1"/>
    <s v="tier - 2"/>
    <x v="3"/>
  </r>
  <r>
    <x v="341"/>
    <x v="329"/>
    <x v="298"/>
    <n v="8.66"/>
    <s v="Yes"/>
    <x v="0"/>
    <x v="0"/>
    <x v="1"/>
    <x v="0"/>
    <x v="1"/>
    <s v="Diabetes"/>
    <d v="1961-12-24T00:00:00"/>
    <n v="29141.360000000001"/>
    <s v="tier - 1"/>
    <s v="tier - 3"/>
    <x v="1"/>
  </r>
  <r>
    <x v="342"/>
    <x v="330"/>
    <x v="299"/>
    <n v="8.64"/>
    <s v="No"/>
    <x v="0"/>
    <x v="0"/>
    <x v="0"/>
    <x v="0"/>
    <x v="3"/>
    <s v="Diabetes"/>
    <d v="1978-11-29T00:00:00"/>
    <n v="29114.77"/>
    <s v="tier - 1"/>
    <s v="tier - 1"/>
    <x v="3"/>
  </r>
  <r>
    <x v="343"/>
    <x v="331"/>
    <x v="300"/>
    <n v="4.2699999999999996"/>
    <s v="No"/>
    <x v="0"/>
    <x v="0"/>
    <x v="0"/>
    <x v="0"/>
    <x v="2"/>
    <s v="Normal"/>
    <d v="1980-07-14T00:00:00"/>
    <n v="29114.21"/>
    <s v="tier - 1"/>
    <s v="tier - 3"/>
    <x v="3"/>
  </r>
  <r>
    <x v="344"/>
    <x v="332"/>
    <x v="301"/>
    <n v="4.21"/>
    <s v="No"/>
    <x v="0"/>
    <x v="0"/>
    <x v="3"/>
    <x v="0"/>
    <x v="0"/>
    <s v="Normal"/>
    <d v="1992-07-07T00:00:00"/>
    <n v="29007.82"/>
    <s v="tier - 1"/>
    <s v="tier - 3"/>
    <x v="3"/>
  </r>
  <r>
    <x v="345"/>
    <x v="333"/>
    <x v="302"/>
    <n v="5.04"/>
    <s v="No"/>
    <x v="0"/>
    <x v="1"/>
    <x v="3"/>
    <x v="0"/>
    <x v="0"/>
    <s v="Normal"/>
    <d v="2003-09-01T00:00:00"/>
    <n v="28998.68"/>
    <s v="tier - 1"/>
    <s v="tier - 3"/>
    <x v="3"/>
  </r>
  <r>
    <x v="346"/>
    <x v="334"/>
    <x v="303"/>
    <n v="5.21"/>
    <s v="Yes"/>
    <x v="0"/>
    <x v="0"/>
    <x v="1"/>
    <x v="0"/>
    <x v="1"/>
    <s v="Normal"/>
    <d v="1959-12-05T00:00:00"/>
    <n v="28950.47"/>
    <s v="tier - 1"/>
    <s v="tier - 1"/>
    <x v="1"/>
  </r>
  <r>
    <x v="347"/>
    <x v="335"/>
    <x v="304"/>
    <n v="8.83"/>
    <s v="No"/>
    <x v="0"/>
    <x v="0"/>
    <x v="0"/>
    <x v="1"/>
    <x v="1"/>
    <s v="Diabetes"/>
    <d v="1962-07-25T00:00:00"/>
    <n v="28923.14"/>
    <s v="tier - 1"/>
    <s v="tier - 1"/>
    <x v="1"/>
  </r>
  <r>
    <x v="348"/>
    <x v="336"/>
    <x v="237"/>
    <n v="8.4700000000000006"/>
    <s v="Yes"/>
    <x v="0"/>
    <x v="0"/>
    <x v="1"/>
    <x v="0"/>
    <x v="1"/>
    <s v="Diabetes"/>
    <d v="1961-08-03T00:00:00"/>
    <n v="28868.66"/>
    <s v="tier - 1"/>
    <s v="tier - 2"/>
    <x v="1"/>
  </r>
  <r>
    <x v="349"/>
    <x v="337"/>
    <x v="305"/>
    <n v="4.2"/>
    <s v="No"/>
    <x v="0"/>
    <x v="0"/>
    <x v="0"/>
    <x v="0"/>
    <x v="2"/>
    <s v="Normal"/>
    <d v="1990-12-05T00:00:00"/>
    <n v="28716.14"/>
    <s v="tier - 1"/>
    <s v="tier - 3"/>
    <x v="3"/>
  </r>
  <r>
    <x v="350"/>
    <x v="338"/>
    <x v="306"/>
    <n v="6.14"/>
    <s v="Yes"/>
    <x v="0"/>
    <x v="0"/>
    <x v="0"/>
    <x v="0"/>
    <x v="2"/>
    <s v="Prediabetes"/>
    <d v="1985-09-27T00:00:00"/>
    <n v="28542.86"/>
    <s v="tier - 1"/>
    <s v="tier - 3"/>
    <x v="3"/>
  </r>
  <r>
    <x v="351"/>
    <x v="339"/>
    <x v="307"/>
    <n v="6.07"/>
    <s v="No"/>
    <x v="0"/>
    <x v="0"/>
    <x v="0"/>
    <x v="1"/>
    <x v="0"/>
    <s v="Prediabetes"/>
    <d v="1982-12-11T00:00:00"/>
    <n v="28476.73"/>
    <s v="tier - 1"/>
    <s v="tier - 2"/>
    <x v="1"/>
  </r>
  <r>
    <x v="352"/>
    <x v="79"/>
    <x v="106"/>
    <n v="10.210000000000001"/>
    <s v="No"/>
    <x v="0"/>
    <x v="0"/>
    <x v="0"/>
    <x v="1"/>
    <x v="0"/>
    <s v="Diabetes"/>
    <d v="1974-09-16T00:00:00"/>
    <n v="28468.92"/>
    <s v="tier - 1"/>
    <s v="tier - 1"/>
    <x v="1"/>
  </r>
  <r>
    <x v="353"/>
    <x v="340"/>
    <x v="308"/>
    <n v="4.6900000000000004"/>
    <s v="No"/>
    <x v="0"/>
    <x v="0"/>
    <x v="0"/>
    <x v="1"/>
    <x v="1"/>
    <s v="Normal"/>
    <d v="1977-12-02T00:00:00"/>
    <n v="28340.19"/>
    <s v="tier - 1"/>
    <s v="tier - 2"/>
    <x v="1"/>
  </r>
  <r>
    <x v="354"/>
    <x v="341"/>
    <x v="309"/>
    <n v="5.71"/>
    <s v="No"/>
    <x v="0"/>
    <x v="0"/>
    <x v="0"/>
    <x v="0"/>
    <x v="2"/>
    <s v="Prediabetes"/>
    <d v="1990-12-24T00:00:00"/>
    <n v="28302.33"/>
    <s v="tier - 1"/>
    <s v="tier - 2"/>
    <x v="3"/>
  </r>
  <r>
    <x v="355"/>
    <x v="342"/>
    <x v="310"/>
    <n v="9.07"/>
    <s v="Yes"/>
    <x v="0"/>
    <x v="1"/>
    <x v="3"/>
    <x v="1"/>
    <x v="0"/>
    <s v="Diabetes"/>
    <d v="1963-11-25T00:00:00"/>
    <n v="28287.9"/>
    <s v="tier - 1"/>
    <s v="tier - 1"/>
    <x v="0"/>
  </r>
  <r>
    <x v="356"/>
    <x v="343"/>
    <x v="311"/>
    <n v="4.99"/>
    <s v="No"/>
    <x v="0"/>
    <x v="0"/>
    <x v="0"/>
    <x v="0"/>
    <x v="0"/>
    <s v="Normal"/>
    <d v="1999-09-06T00:00:00"/>
    <n v="28245.34"/>
    <s v="tier - 1"/>
    <s v="tier - 3"/>
    <x v="3"/>
  </r>
  <r>
    <x v="357"/>
    <x v="344"/>
    <x v="312"/>
    <n v="8.31"/>
    <s v="No"/>
    <x v="0"/>
    <x v="0"/>
    <x v="0"/>
    <x v="0"/>
    <x v="1"/>
    <s v="Diabetes"/>
    <d v="1960-11-22T00:00:00"/>
    <n v="28101.33"/>
    <s v="tier - 1"/>
    <s v="tier - 2"/>
    <x v="9"/>
  </r>
  <r>
    <x v="358"/>
    <x v="345"/>
    <x v="313"/>
    <n v="5.07"/>
    <s v="Yes"/>
    <x v="0"/>
    <x v="0"/>
    <x v="0"/>
    <x v="0"/>
    <x v="3"/>
    <s v="Normal"/>
    <d v="1985-11-29T00:00:00"/>
    <n v="28006.94"/>
    <s v="tier - 1"/>
    <s v="tier - 2"/>
    <x v="3"/>
  </r>
  <r>
    <x v="359"/>
    <x v="186"/>
    <x v="314"/>
    <n v="4.79"/>
    <s v="No"/>
    <x v="0"/>
    <x v="0"/>
    <x v="0"/>
    <x v="0"/>
    <x v="0"/>
    <s v="Normal"/>
    <d v="1999-12-21T00:00:00"/>
    <n v="27980.77"/>
    <s v="tier - 1"/>
    <s v="tier - 1"/>
    <x v="3"/>
  </r>
  <r>
    <x v="360"/>
    <x v="346"/>
    <x v="315"/>
    <n v="11.39"/>
    <s v="Yes"/>
    <x v="0"/>
    <x v="0"/>
    <x v="1"/>
    <x v="1"/>
    <x v="0"/>
    <s v="Diabetes"/>
    <d v="1961-07-28T00:00:00"/>
    <n v="27941.29"/>
    <s v="tier - 1"/>
    <s v="tier - 3"/>
    <x v="3"/>
  </r>
  <r>
    <x v="361"/>
    <x v="347"/>
    <x v="316"/>
    <n v="6"/>
    <s v="No"/>
    <x v="0"/>
    <x v="0"/>
    <x v="0"/>
    <x v="0"/>
    <x v="2"/>
    <s v="Prediabetes"/>
    <d v="1991-06-04T00:00:00"/>
    <n v="27931.11"/>
    <s v="tier - 1"/>
    <s v="tier - 3"/>
    <x v="3"/>
  </r>
  <r>
    <x v="362"/>
    <x v="348"/>
    <x v="317"/>
    <n v="5.13"/>
    <s v="No"/>
    <x v="0"/>
    <x v="0"/>
    <x v="0"/>
    <x v="0"/>
    <x v="2"/>
    <s v="Normal"/>
    <d v="1989-11-21T00:00:00"/>
    <n v="27925.86"/>
    <s v="tier - 1"/>
    <s v="tier - 2"/>
    <x v="3"/>
  </r>
  <r>
    <x v="363"/>
    <x v="349"/>
    <x v="318"/>
    <n v="5.26"/>
    <s v="Yes"/>
    <x v="0"/>
    <x v="0"/>
    <x v="0"/>
    <x v="0"/>
    <x v="3"/>
    <s v="Normal"/>
    <d v="1985-12-04T00:00:00"/>
    <n v="27849.94"/>
    <s v="tier - 1"/>
    <s v="tier - 1"/>
    <x v="3"/>
  </r>
  <r>
    <x v="364"/>
    <x v="350"/>
    <x v="319"/>
    <n v="6.84"/>
    <s v="No"/>
    <x v="0"/>
    <x v="0"/>
    <x v="0"/>
    <x v="0"/>
    <x v="1"/>
    <s v="Diabetes"/>
    <d v="1960-07-06T00:00:00"/>
    <n v="27808.73"/>
    <s v="tier - 1"/>
    <s v="tier - 1"/>
    <x v="0"/>
  </r>
  <r>
    <x v="365"/>
    <x v="351"/>
    <x v="320"/>
    <n v="9.0399999999999991"/>
    <s v="No"/>
    <x v="0"/>
    <x v="0"/>
    <x v="0"/>
    <x v="1"/>
    <x v="0"/>
    <s v="Diabetes"/>
    <d v="2002-12-06T00:00:00"/>
    <n v="27724.29"/>
    <s v="tier - 1"/>
    <s v="tier - 3"/>
    <x v="0"/>
  </r>
  <r>
    <x v="366"/>
    <x v="352"/>
    <x v="321"/>
    <n v="4.0999999999999996"/>
    <s v="No"/>
    <x v="0"/>
    <x v="0"/>
    <x v="3"/>
    <x v="0"/>
    <x v="1"/>
    <s v="Normal"/>
    <d v="1992-07-03T00:00:00"/>
    <n v="27696.11"/>
    <s v="tier - 1"/>
    <s v="tier - 2"/>
    <x v="3"/>
  </r>
  <r>
    <x v="367"/>
    <x v="353"/>
    <x v="322"/>
    <n v="4.2300000000000004"/>
    <s v="Yes"/>
    <x v="0"/>
    <x v="1"/>
    <x v="3"/>
    <x v="0"/>
    <x v="0"/>
    <s v="Normal"/>
    <d v="1997-10-07T00:00:00"/>
    <n v="27625.17"/>
    <s v="tier - 1"/>
    <s v="tier - 1"/>
    <x v="3"/>
  </r>
  <r>
    <x v="368"/>
    <x v="354"/>
    <x v="323"/>
    <n v="6.48"/>
    <s v="Yes"/>
    <x v="0"/>
    <x v="1"/>
    <x v="3"/>
    <x v="0"/>
    <x v="0"/>
    <s v="Diabetes"/>
    <d v="1997-09-09T00:00:00"/>
    <n v="27619.360000000001"/>
    <s v="tier - 2"/>
    <s v="tier - 3"/>
    <x v="3"/>
  </r>
  <r>
    <x v="369"/>
    <x v="355"/>
    <x v="190"/>
    <n v="5.53"/>
    <s v="No"/>
    <x v="0"/>
    <x v="0"/>
    <x v="3"/>
    <x v="0"/>
    <x v="1"/>
    <s v="Normal"/>
    <d v="1992-06-11T00:00:00"/>
    <n v="27614.71"/>
    <s v="tier - 2"/>
    <s v="tier - 3"/>
    <x v="3"/>
  </r>
  <r>
    <x v="370"/>
    <x v="356"/>
    <x v="324"/>
    <n v="4.07"/>
    <s v="Yes"/>
    <x v="0"/>
    <x v="0"/>
    <x v="0"/>
    <x v="0"/>
    <x v="3"/>
    <s v="Normal"/>
    <d v="1985-11-06T00:00:00"/>
    <n v="27598.93"/>
    <s v="tier - 2"/>
    <s v="tier - 1"/>
    <x v="3"/>
  </r>
  <r>
    <x v="371"/>
    <x v="357"/>
    <x v="325"/>
    <n v="5.51"/>
    <s v="No"/>
    <x v="0"/>
    <x v="0"/>
    <x v="3"/>
    <x v="0"/>
    <x v="3"/>
    <s v="Normal"/>
    <d v="1984-07-22T00:00:00"/>
    <n v="27534.53"/>
    <s v="tier - 2"/>
    <s v="tier - 2"/>
    <x v="3"/>
  </r>
  <r>
    <x v="372"/>
    <x v="358"/>
    <x v="326"/>
    <n v="11.66"/>
    <s v="No"/>
    <x v="0"/>
    <x v="0"/>
    <x v="0"/>
    <x v="0"/>
    <x v="1"/>
    <s v="Diabetes"/>
    <d v="1965-10-19T00:00:00"/>
    <n v="27533.91"/>
    <s v="tier - 2"/>
    <s v="tier - 3"/>
    <x v="0"/>
  </r>
  <r>
    <x v="373"/>
    <x v="359"/>
    <x v="327"/>
    <n v="7.26"/>
    <s v="Yes"/>
    <x v="0"/>
    <x v="0"/>
    <x v="0"/>
    <x v="0"/>
    <x v="3"/>
    <s v="Diabetes"/>
    <d v="1981-10-03T00:00:00"/>
    <n v="27495.59"/>
    <s v="tier - 2"/>
    <s v="tier - 1"/>
    <x v="3"/>
  </r>
  <r>
    <x v="374"/>
    <x v="360"/>
    <x v="328"/>
    <n v="4.79"/>
    <s v="Yes"/>
    <x v="0"/>
    <x v="0"/>
    <x v="0"/>
    <x v="0"/>
    <x v="3"/>
    <s v="Normal"/>
    <d v="1985-12-05T00:00:00"/>
    <n v="27432.73"/>
    <s v="tier - 2"/>
    <s v="tier - 1"/>
    <x v="3"/>
  </r>
  <r>
    <x v="375"/>
    <x v="361"/>
    <x v="329"/>
    <n v="4.68"/>
    <s v="Yes"/>
    <x v="0"/>
    <x v="0"/>
    <x v="3"/>
    <x v="1"/>
    <x v="2"/>
    <s v="Normal"/>
    <d v="1988-09-15T00:00:00"/>
    <n v="27375.9"/>
    <s v="tier - 2"/>
    <s v="tier - 3"/>
    <x v="5"/>
  </r>
  <r>
    <x v="376"/>
    <x v="362"/>
    <x v="32"/>
    <n v="4.33"/>
    <s v="Yes"/>
    <x v="0"/>
    <x v="1"/>
    <x v="3"/>
    <x v="1"/>
    <x v="0"/>
    <s v="Normal"/>
    <d v="1969-10-16T00:00:00"/>
    <n v="27346.04"/>
    <s v="tier - 2"/>
    <s v="tier - 2"/>
    <x v="0"/>
  </r>
  <r>
    <x v="377"/>
    <x v="363"/>
    <x v="330"/>
    <n v="11.89"/>
    <s v="No"/>
    <x v="0"/>
    <x v="0"/>
    <x v="0"/>
    <x v="1"/>
    <x v="0"/>
    <s v="Diabetes"/>
    <d v="1968-06-06T00:00:00"/>
    <n v="27322.73"/>
    <s v="tier - 2"/>
    <s v="tier - 2"/>
    <x v="0"/>
  </r>
  <r>
    <x v="378"/>
    <x v="364"/>
    <x v="323"/>
    <n v="5.24"/>
    <s v="No"/>
    <x v="0"/>
    <x v="0"/>
    <x v="0"/>
    <x v="0"/>
    <x v="0"/>
    <s v="Normal"/>
    <d v="1999-12-02T00:00:00"/>
    <n v="27236.959999999999"/>
    <s v="tier - 2"/>
    <s v="tier - 1"/>
    <x v="3"/>
  </r>
  <r>
    <x v="379"/>
    <x v="365"/>
    <x v="331"/>
    <n v="7.63"/>
    <s v="No"/>
    <x v="0"/>
    <x v="0"/>
    <x v="0"/>
    <x v="0"/>
    <x v="1"/>
    <s v="Diabetes"/>
    <d v="1965-12-21T00:00:00"/>
    <n v="27218.44"/>
    <s v="tier - 2"/>
    <s v="tier - 1"/>
    <x v="6"/>
  </r>
  <r>
    <x v="380"/>
    <x v="366"/>
    <x v="332"/>
    <n v="8.92"/>
    <s v="Yes"/>
    <x v="0"/>
    <x v="0"/>
    <x v="1"/>
    <x v="1"/>
    <x v="2"/>
    <s v="Diabetes"/>
    <d v="1970-10-02T00:00:00"/>
    <n v="27117.99"/>
    <s v="tier - 2"/>
    <s v="tier - 2"/>
    <x v="0"/>
  </r>
  <r>
    <x v="381"/>
    <x v="367"/>
    <x v="333"/>
    <n v="5.37"/>
    <s v="No"/>
    <x v="0"/>
    <x v="0"/>
    <x v="0"/>
    <x v="0"/>
    <x v="2"/>
    <s v="Normal"/>
    <d v="1990-12-13T00:00:00"/>
    <n v="27092.38"/>
    <s v="tier - 2"/>
    <s v="tier - 3"/>
    <x v="3"/>
  </r>
  <r>
    <x v="382"/>
    <x v="368"/>
    <x v="334"/>
    <n v="4.3099999999999996"/>
    <s v="No"/>
    <x v="0"/>
    <x v="0"/>
    <x v="0"/>
    <x v="0"/>
    <x v="1"/>
    <s v="Normal"/>
    <d v="1994-07-02T00:00:00"/>
    <n v="27080.639999999999"/>
    <s v="tier - 2"/>
    <s v="tier - 2"/>
    <x v="3"/>
  </r>
  <r>
    <x v="383"/>
    <x v="369"/>
    <x v="335"/>
    <n v="10.46"/>
    <s v="No"/>
    <x v="0"/>
    <x v="0"/>
    <x v="2"/>
    <x v="0"/>
    <x v="2"/>
    <s v="Diabetes"/>
    <d v="1958-06-30T00:00:00"/>
    <n v="27037.91"/>
    <s v="tier - 2"/>
    <s v="tier - 2"/>
    <x v="0"/>
  </r>
  <r>
    <x v="384"/>
    <x v="370"/>
    <x v="336"/>
    <n v="7.39"/>
    <s v="No"/>
    <x v="0"/>
    <x v="0"/>
    <x v="0"/>
    <x v="1"/>
    <x v="0"/>
    <s v="Diabetes"/>
    <d v="1960-07-09T00:00:00"/>
    <n v="27000.98"/>
    <s v="tier - 2"/>
    <s v="tier - 2"/>
    <x v="0"/>
  </r>
  <r>
    <x v="385"/>
    <x v="371"/>
    <x v="337"/>
    <n v="6.18"/>
    <s v="No"/>
    <x v="1"/>
    <x v="0"/>
    <x v="1"/>
    <x v="0"/>
    <x v="0"/>
    <s v="Prediabetes"/>
    <d v="2000-11-09T00:00:00"/>
    <n v="26936.98"/>
    <s v="tier - 2"/>
    <s v="tier - 3"/>
    <x v="3"/>
  </r>
  <r>
    <x v="386"/>
    <x v="372"/>
    <x v="338"/>
    <n v="8.86"/>
    <s v="No"/>
    <x v="0"/>
    <x v="0"/>
    <x v="0"/>
    <x v="0"/>
    <x v="0"/>
    <s v="Diabetes"/>
    <d v="2002-06-17T00:00:00"/>
    <n v="26927.69"/>
    <s v="tier - 2"/>
    <s v="tier - 2"/>
    <x v="3"/>
  </r>
  <r>
    <x v="387"/>
    <x v="373"/>
    <x v="339"/>
    <n v="10.96"/>
    <s v="No"/>
    <x v="0"/>
    <x v="0"/>
    <x v="2"/>
    <x v="0"/>
    <x v="2"/>
    <s v="Diabetes"/>
    <d v="1958-12-25T00:00:00"/>
    <n v="26926.51"/>
    <s v="tier - 2"/>
    <s v="tier - 1"/>
    <x v="0"/>
  </r>
  <r>
    <x v="388"/>
    <x v="374"/>
    <x v="340"/>
    <n v="6.28"/>
    <s v="No"/>
    <x v="0"/>
    <x v="0"/>
    <x v="0"/>
    <x v="0"/>
    <x v="2"/>
    <s v="Prediabetes"/>
    <d v="1991-08-22T00:00:00"/>
    <n v="26912.560000000001"/>
    <s v="tier - 2"/>
    <s v="tier - 2"/>
    <x v="3"/>
  </r>
  <r>
    <x v="389"/>
    <x v="375"/>
    <x v="341"/>
    <n v="6.29"/>
    <s v="Yes"/>
    <x v="0"/>
    <x v="0"/>
    <x v="3"/>
    <x v="0"/>
    <x v="3"/>
    <s v="Prediabetes"/>
    <d v="1988-07-22T00:00:00"/>
    <n v="26607.89"/>
    <s v="tier - 2"/>
    <s v="tier - 1"/>
    <x v="3"/>
  </r>
  <r>
    <x v="390"/>
    <x v="376"/>
    <x v="342"/>
    <n v="4.0199999999999996"/>
    <s v="No"/>
    <x v="1"/>
    <x v="0"/>
    <x v="3"/>
    <x v="0"/>
    <x v="0"/>
    <s v="Normal"/>
    <d v="2004-09-05T00:00:00"/>
    <n v="26479.4"/>
    <s v="tier - 2"/>
    <s v="tier - 2"/>
    <x v="3"/>
  </r>
  <r>
    <x v="391"/>
    <x v="377"/>
    <x v="17"/>
    <n v="11.95"/>
    <s v="Yes"/>
    <x v="0"/>
    <x v="0"/>
    <x v="1"/>
    <x v="1"/>
    <x v="0"/>
    <s v="Diabetes"/>
    <d v="1970-08-27T00:00:00"/>
    <n v="26467.1"/>
    <s v="tier - 2"/>
    <s v="tier - 3"/>
    <x v="1"/>
  </r>
  <r>
    <x v="392"/>
    <x v="378"/>
    <x v="343"/>
    <n v="8.7100000000000009"/>
    <s v="No"/>
    <x v="0"/>
    <x v="0"/>
    <x v="0"/>
    <x v="1"/>
    <x v="0"/>
    <s v="Diabetes"/>
    <d v="1974-09-21T00:00:00"/>
    <n v="26392.26"/>
    <s v="tier - 2"/>
    <s v="tier - 2"/>
    <x v="2"/>
  </r>
  <r>
    <x v="393"/>
    <x v="203"/>
    <x v="344"/>
    <n v="4.67"/>
    <s v="No"/>
    <x v="1"/>
    <x v="0"/>
    <x v="3"/>
    <x v="0"/>
    <x v="0"/>
    <s v="Normal"/>
    <d v="2004-12-05T00:00:00"/>
    <n v="26316.59"/>
    <s v="tier - 2"/>
    <s v="tier - 3"/>
    <x v="3"/>
  </r>
  <r>
    <x v="394"/>
    <x v="379"/>
    <x v="345"/>
    <n v="11.14"/>
    <s v="Yes"/>
    <x v="0"/>
    <x v="0"/>
    <x v="3"/>
    <x v="1"/>
    <x v="2"/>
    <s v="Diabetes"/>
    <d v="1975-06-04T00:00:00"/>
    <n v="26236.58"/>
    <s v="tier - 2"/>
    <s v="tier - 1"/>
    <x v="3"/>
  </r>
  <r>
    <x v="395"/>
    <x v="380"/>
    <x v="346"/>
    <n v="9.0500000000000007"/>
    <s v="No"/>
    <x v="0"/>
    <x v="0"/>
    <x v="1"/>
    <x v="1"/>
    <x v="1"/>
    <s v="Diabetes"/>
    <d v="1973-07-07T00:00:00"/>
    <n v="26140.36"/>
    <s v="tier - 2"/>
    <s v="tier - 3"/>
    <x v="3"/>
  </r>
  <r>
    <x v="396"/>
    <x v="381"/>
    <x v="347"/>
    <n v="11.31"/>
    <s v="No"/>
    <x v="0"/>
    <x v="0"/>
    <x v="0"/>
    <x v="0"/>
    <x v="2"/>
    <s v="Diabetes"/>
    <d v="2002-10-11T00:00:00"/>
    <n v="26125.67"/>
    <s v="tier - 2"/>
    <s v="tier - 1"/>
    <x v="0"/>
  </r>
  <r>
    <x v="397"/>
    <x v="382"/>
    <x v="312"/>
    <n v="4.68"/>
    <s v="Yes"/>
    <x v="0"/>
    <x v="0"/>
    <x v="1"/>
    <x v="0"/>
    <x v="1"/>
    <s v="Normal"/>
    <d v="1966-07-09T00:00:00"/>
    <n v="26109.33"/>
    <s v="tier - 2"/>
    <s v="tier - 3"/>
    <x v="1"/>
  </r>
  <r>
    <x v="398"/>
    <x v="383"/>
    <x v="348"/>
    <n v="6.05"/>
    <s v="Yes"/>
    <x v="1"/>
    <x v="0"/>
    <x v="3"/>
    <x v="0"/>
    <x v="1"/>
    <s v="Prediabetes"/>
    <d v="2000-12-26T00:00:00"/>
    <n v="26026.97"/>
    <s v="tier - 2"/>
    <s v="tier - 3"/>
    <x v="3"/>
  </r>
  <r>
    <x v="399"/>
    <x v="384"/>
    <x v="349"/>
    <n v="4.68"/>
    <s v="Yes"/>
    <x v="0"/>
    <x v="0"/>
    <x v="0"/>
    <x v="1"/>
    <x v="0"/>
    <s v="Normal"/>
    <d v="2001-06-05T00:00:00"/>
    <n v="26018.95"/>
    <s v="tier - 2"/>
    <s v="tier - 2"/>
    <x v="1"/>
  </r>
  <r>
    <x v="400"/>
    <x v="385"/>
    <x v="350"/>
    <n v="9.5"/>
    <s v="Yes"/>
    <x v="0"/>
    <x v="0"/>
    <x v="1"/>
    <x v="1"/>
    <x v="1"/>
    <s v="Diabetes"/>
    <d v="1970-12-03T00:00:00"/>
    <n v="25992.82"/>
    <s v="tier - 2"/>
    <s v="tier - 2"/>
    <x v="0"/>
  </r>
  <r>
    <x v="401"/>
    <x v="386"/>
    <x v="351"/>
    <n v="10.84"/>
    <s v="Yes"/>
    <x v="0"/>
    <x v="1"/>
    <x v="3"/>
    <x v="0"/>
    <x v="2"/>
    <s v="Diabetes"/>
    <d v="1963-08-21T00:00:00"/>
    <n v="25678.78"/>
    <s v="tier - 2"/>
    <s v="tier - 3"/>
    <x v="1"/>
  </r>
  <r>
    <x v="402"/>
    <x v="387"/>
    <x v="352"/>
    <n v="5.88"/>
    <s v="No"/>
    <x v="0"/>
    <x v="0"/>
    <x v="1"/>
    <x v="1"/>
    <x v="1"/>
    <s v="Prediabetes"/>
    <d v="1972-07-17T00:00:00"/>
    <n v="25656.58"/>
    <s v="tier - 2"/>
    <s v="tier - 3"/>
    <x v="2"/>
  </r>
  <r>
    <x v="403"/>
    <x v="388"/>
    <x v="353"/>
    <n v="5.24"/>
    <s v="Yes"/>
    <x v="0"/>
    <x v="0"/>
    <x v="0"/>
    <x v="0"/>
    <x v="1"/>
    <s v="Normal"/>
    <d v="2001-08-02T00:00:00"/>
    <n v="25648.98"/>
    <s v="tier - 2"/>
    <s v="tier - 1"/>
    <x v="3"/>
  </r>
  <r>
    <x v="404"/>
    <x v="389"/>
    <x v="247"/>
    <n v="11.75"/>
    <s v="No"/>
    <x v="0"/>
    <x v="0"/>
    <x v="0"/>
    <x v="1"/>
    <x v="1"/>
    <s v="Diabetes"/>
    <d v="1968-12-11T00:00:00"/>
    <n v="25517.11"/>
    <s v="tier - 2"/>
    <s v="tier - 3"/>
    <x v="6"/>
  </r>
  <r>
    <x v="405"/>
    <x v="390"/>
    <x v="354"/>
    <n v="6.97"/>
    <s v="No"/>
    <x v="0"/>
    <x v="0"/>
    <x v="0"/>
    <x v="0"/>
    <x v="1"/>
    <s v="Diabetes"/>
    <d v="1968-08-22T00:00:00"/>
    <n v="25382.3"/>
    <s v="tier - 2"/>
    <s v="tier - 2"/>
    <x v="3"/>
  </r>
  <r>
    <x v="406"/>
    <x v="391"/>
    <x v="355"/>
    <n v="4.76"/>
    <s v="No"/>
    <x v="0"/>
    <x v="0"/>
    <x v="1"/>
    <x v="1"/>
    <x v="0"/>
    <s v="Normal"/>
    <d v="1972-09-26T00:00:00"/>
    <n v="25333.33"/>
    <s v="tier - 2"/>
    <s v="tier - 2"/>
    <x v="6"/>
  </r>
  <r>
    <x v="407"/>
    <x v="392"/>
    <x v="356"/>
    <n v="8.24"/>
    <s v="Yes"/>
    <x v="0"/>
    <x v="0"/>
    <x v="3"/>
    <x v="0"/>
    <x v="1"/>
    <s v="Diabetes"/>
    <d v="1975-12-14T00:00:00"/>
    <n v="25309.49"/>
    <s v="tier - 2"/>
    <s v="tier - 1"/>
    <x v="3"/>
  </r>
  <r>
    <x v="408"/>
    <x v="393"/>
    <x v="357"/>
    <n v="4.76"/>
    <s v="No"/>
    <x v="0"/>
    <x v="0"/>
    <x v="3"/>
    <x v="0"/>
    <x v="2"/>
    <s v="Normal"/>
    <d v="1998-11-24T00:00:00"/>
    <n v="25127.22"/>
    <s v="tier - 2"/>
    <s v="tier - 3"/>
    <x v="3"/>
  </r>
  <r>
    <x v="409"/>
    <x v="394"/>
    <x v="358"/>
    <n v="6.03"/>
    <s v="No"/>
    <x v="0"/>
    <x v="0"/>
    <x v="3"/>
    <x v="1"/>
    <x v="2"/>
    <s v="Prediabetes"/>
    <d v="1998-06-14T00:00:00"/>
    <n v="25081.77"/>
    <s v="tier - 2"/>
    <s v="tier - 2"/>
    <x v="0"/>
  </r>
  <r>
    <x v="410"/>
    <x v="395"/>
    <x v="359"/>
    <n v="4.07"/>
    <s v="Yes"/>
    <x v="0"/>
    <x v="0"/>
    <x v="3"/>
    <x v="0"/>
    <x v="2"/>
    <s v="Normal"/>
    <d v="1995-12-04T00:00:00"/>
    <n v="25075.97"/>
    <s v="tier - 2"/>
    <s v="tier - 2"/>
    <x v="3"/>
  </r>
  <r>
    <x v="411"/>
    <x v="396"/>
    <x v="360"/>
    <n v="8.26"/>
    <s v="Yes"/>
    <x v="0"/>
    <x v="0"/>
    <x v="3"/>
    <x v="0"/>
    <x v="1"/>
    <s v="Diabetes"/>
    <d v="1975-11-14T00:00:00"/>
    <n v="24915.22"/>
    <s v="tier - 2"/>
    <s v="tier - 3"/>
    <x v="1"/>
  </r>
  <r>
    <x v="412"/>
    <x v="397"/>
    <x v="3"/>
    <n v="4.76"/>
    <s v="No"/>
    <x v="0"/>
    <x v="0"/>
    <x v="3"/>
    <x v="1"/>
    <x v="0"/>
    <s v="Normal"/>
    <d v="1987-06-14T00:00:00"/>
    <n v="24915.05"/>
    <s v="tier - 2"/>
    <s v="tier - 1"/>
    <x v="2"/>
  </r>
  <r>
    <x v="413"/>
    <x v="398"/>
    <x v="361"/>
    <n v="6.13"/>
    <s v="Yes"/>
    <x v="0"/>
    <x v="1"/>
    <x v="3"/>
    <x v="0"/>
    <x v="2"/>
    <s v="Prediabetes"/>
    <d v="1969-07-23T00:00:00"/>
    <n v="24873.38"/>
    <s v="tier - 2"/>
    <s v="tier - 1"/>
    <x v="2"/>
  </r>
  <r>
    <x v="414"/>
    <x v="399"/>
    <x v="362"/>
    <n v="10.47"/>
    <s v="Yes"/>
    <x v="0"/>
    <x v="0"/>
    <x v="1"/>
    <x v="0"/>
    <x v="2"/>
    <s v="Diabetes"/>
    <d v="1970-11-26T00:00:00"/>
    <n v="24869.84"/>
    <s v="tier - 2"/>
    <s v="tier - 2"/>
    <x v="4"/>
  </r>
  <r>
    <x v="415"/>
    <x v="400"/>
    <x v="363"/>
    <n v="4.04"/>
    <s v="Yes"/>
    <x v="0"/>
    <x v="0"/>
    <x v="3"/>
    <x v="0"/>
    <x v="2"/>
    <s v="Normal"/>
    <d v="1995-06-10T00:00:00"/>
    <n v="24863.25"/>
    <s v="tier - 2"/>
    <s v="tier - 3"/>
    <x v="3"/>
  </r>
  <r>
    <x v="416"/>
    <x v="401"/>
    <x v="364"/>
    <n v="5.74"/>
    <s v="No"/>
    <x v="0"/>
    <x v="0"/>
    <x v="0"/>
    <x v="0"/>
    <x v="2"/>
    <s v="Prediabetes"/>
    <d v="1994-09-09T00:00:00"/>
    <n v="24817.25"/>
    <s v="tier - 2"/>
    <s v="tier - 2"/>
    <x v="3"/>
  </r>
  <r>
    <x v="417"/>
    <x v="402"/>
    <x v="365"/>
    <n v="6.33"/>
    <s v="No"/>
    <x v="0"/>
    <x v="0"/>
    <x v="3"/>
    <x v="0"/>
    <x v="3"/>
    <s v="Prediabetes"/>
    <d v="1992-10-11T00:00:00"/>
    <n v="24795.040000000001"/>
    <s v="tier - 2"/>
    <s v="tier - 3"/>
    <x v="3"/>
  </r>
  <r>
    <x v="418"/>
    <x v="403"/>
    <x v="366"/>
    <n v="4.28"/>
    <s v="Yes"/>
    <x v="0"/>
    <x v="0"/>
    <x v="0"/>
    <x v="1"/>
    <x v="1"/>
    <s v="Normal"/>
    <d v="1996-08-28T00:00:00"/>
    <n v="24671.66"/>
    <s v="tier - 2"/>
    <s v="tier - 1"/>
    <x v="2"/>
  </r>
  <r>
    <x v="419"/>
    <x v="404"/>
    <x v="367"/>
    <n v="9.4700000000000006"/>
    <s v="Yes"/>
    <x v="0"/>
    <x v="0"/>
    <x v="1"/>
    <x v="0"/>
    <x v="1"/>
    <s v="Diabetes"/>
    <d v="1970-06-12T00:00:00"/>
    <n v="24667.42"/>
    <s v="tier - 2"/>
    <s v="tier - 3"/>
    <x v="0"/>
  </r>
  <r>
    <x v="420"/>
    <x v="405"/>
    <x v="368"/>
    <n v="4.8499999999999996"/>
    <s v="Yes"/>
    <x v="0"/>
    <x v="0"/>
    <x v="0"/>
    <x v="1"/>
    <x v="1"/>
    <s v="Normal"/>
    <d v="1976-10-12T00:00:00"/>
    <n v="24603.05"/>
    <s v="tier - 2"/>
    <s v="tier - 2"/>
    <x v="3"/>
  </r>
  <r>
    <x v="421"/>
    <x v="109"/>
    <x v="308"/>
    <n v="11.03"/>
    <s v="Yes"/>
    <x v="0"/>
    <x v="0"/>
    <x v="3"/>
    <x v="0"/>
    <x v="1"/>
    <s v="Diabetes"/>
    <d v="1975-06-13T00:00:00"/>
    <n v="24535.7"/>
    <s v="tier - 2"/>
    <s v="tier - 2"/>
    <x v="1"/>
  </r>
  <r>
    <x v="422"/>
    <x v="406"/>
    <x v="368"/>
    <n v="5.22"/>
    <s v="No"/>
    <x v="0"/>
    <x v="0"/>
    <x v="1"/>
    <x v="0"/>
    <x v="1"/>
    <s v="Normal"/>
    <d v="1972-09-14T00:00:00"/>
    <n v="24520.26"/>
    <s v="tier - 2"/>
    <s v="tier - 3"/>
    <x v="3"/>
  </r>
  <r>
    <x v="423"/>
    <x v="407"/>
    <x v="369"/>
    <n v="9.52"/>
    <s v="Yes"/>
    <x v="0"/>
    <x v="0"/>
    <x v="1"/>
    <x v="1"/>
    <x v="1"/>
    <s v="Diabetes"/>
    <d v="1961-10-21T00:00:00"/>
    <n v="24513.09"/>
    <s v="tier - 2"/>
    <s v="tier - 2"/>
    <x v="0"/>
  </r>
  <r>
    <x v="424"/>
    <x v="408"/>
    <x v="226"/>
    <n v="11.09"/>
    <s v="No"/>
    <x v="0"/>
    <x v="0"/>
    <x v="0"/>
    <x v="1"/>
    <x v="0"/>
    <s v="Diabetes"/>
    <d v="1968-07-06T00:00:00"/>
    <n v="24476.48"/>
    <s v="tier - 2"/>
    <s v="tier - 2"/>
    <x v="1"/>
  </r>
  <r>
    <x v="425"/>
    <x v="409"/>
    <x v="352"/>
    <n v="9.4499999999999993"/>
    <s v="Yes"/>
    <x v="0"/>
    <x v="0"/>
    <x v="1"/>
    <x v="0"/>
    <x v="1"/>
    <s v="Diabetes"/>
    <d v="1970-11-30T00:00:00"/>
    <n v="24393.62"/>
    <s v="tier - 2"/>
    <s v="tier - 3"/>
    <x v="1"/>
  </r>
  <r>
    <x v="426"/>
    <x v="410"/>
    <x v="370"/>
    <n v="5.51"/>
    <s v="No"/>
    <x v="0"/>
    <x v="0"/>
    <x v="0"/>
    <x v="0"/>
    <x v="2"/>
    <s v="Normal"/>
    <d v="1999-10-07T00:00:00"/>
    <n v="24387.74"/>
    <s v="tier - 2"/>
    <s v="tier - 1"/>
    <x v="3"/>
  </r>
  <r>
    <x v="427"/>
    <x v="411"/>
    <x v="371"/>
    <n v="4.18"/>
    <s v="No"/>
    <x v="1"/>
    <x v="0"/>
    <x v="3"/>
    <x v="0"/>
    <x v="1"/>
    <s v="Normal"/>
    <d v="2004-08-03T00:00:00"/>
    <n v="24294.02"/>
    <s v="tier - 2"/>
    <s v="tier - 1"/>
    <x v="3"/>
  </r>
  <r>
    <x v="428"/>
    <x v="412"/>
    <x v="372"/>
    <n v="5.98"/>
    <s v="Yes"/>
    <x v="0"/>
    <x v="0"/>
    <x v="3"/>
    <x v="1"/>
    <x v="0"/>
    <s v="Prediabetes"/>
    <d v="1964-12-16T00:00:00"/>
    <n v="24227.34"/>
    <s v="tier - 2"/>
    <s v="tier - 1"/>
    <x v="0"/>
  </r>
  <r>
    <x v="429"/>
    <x v="413"/>
    <x v="373"/>
    <n v="10.16"/>
    <s v="No"/>
    <x v="0"/>
    <x v="0"/>
    <x v="0"/>
    <x v="0"/>
    <x v="1"/>
    <s v="Diabetes"/>
    <d v="1974-09-10T00:00:00"/>
    <n v="24180.93"/>
    <s v="tier - 2"/>
    <s v="tier - 1"/>
    <x v="0"/>
  </r>
  <r>
    <x v="430"/>
    <x v="414"/>
    <x v="374"/>
    <n v="11.71"/>
    <s v="No"/>
    <x v="0"/>
    <x v="0"/>
    <x v="1"/>
    <x v="0"/>
    <x v="2"/>
    <s v="Diabetes"/>
    <d v="1973-06-13T00:00:00"/>
    <n v="24106.91"/>
    <s v="tier - 2"/>
    <s v="tier - 2"/>
    <x v="2"/>
  </r>
  <r>
    <x v="431"/>
    <x v="415"/>
    <x v="375"/>
    <n v="5.23"/>
    <s v="No"/>
    <x v="0"/>
    <x v="1"/>
    <x v="3"/>
    <x v="1"/>
    <x v="0"/>
    <s v="Normal"/>
    <d v="2003-12-30T00:00:00"/>
    <n v="24059.68"/>
    <s v="tier - 2"/>
    <s v="tier - 2"/>
    <x v="1"/>
  </r>
  <r>
    <x v="432"/>
    <x v="416"/>
    <x v="376"/>
    <n v="6.85"/>
    <s v="No"/>
    <x v="0"/>
    <x v="0"/>
    <x v="0"/>
    <x v="0"/>
    <x v="2"/>
    <s v="Diabetes"/>
    <d v="1971-07-10T00:00:00"/>
    <n v="23967.38"/>
    <s v="tier - 2"/>
    <s v="tier - 2"/>
    <x v="1"/>
  </r>
  <r>
    <x v="433"/>
    <x v="417"/>
    <x v="377"/>
    <n v="7.05"/>
    <s v="Yes"/>
    <x v="0"/>
    <x v="0"/>
    <x v="1"/>
    <x v="0"/>
    <x v="2"/>
    <s v="Diabetes"/>
    <d v="1970-08-08T00:00:00"/>
    <n v="23887.66"/>
    <s v="tier - 2"/>
    <s v="tier - 3"/>
    <x v="1"/>
  </r>
  <r>
    <x v="434"/>
    <x v="418"/>
    <x v="304"/>
    <n v="11.64"/>
    <s v="No"/>
    <x v="0"/>
    <x v="0"/>
    <x v="1"/>
    <x v="0"/>
    <x v="1"/>
    <s v="Diabetes"/>
    <d v="1973-06-27T00:00:00"/>
    <n v="23807.24"/>
    <s v="tier - 2"/>
    <s v="tier - 3"/>
    <x v="1"/>
  </r>
  <r>
    <x v="435"/>
    <x v="419"/>
    <x v="378"/>
    <n v="10.52"/>
    <s v="No"/>
    <x v="0"/>
    <x v="0"/>
    <x v="0"/>
    <x v="0"/>
    <x v="1"/>
    <s v="Diabetes"/>
    <d v="1974-06-02T00:00:00"/>
    <n v="23568.27"/>
    <s v="tier - 2"/>
    <s v="tier - 2"/>
    <x v="3"/>
  </r>
  <r>
    <x v="436"/>
    <x v="420"/>
    <x v="97"/>
    <n v="4.01"/>
    <s v="Yes"/>
    <x v="0"/>
    <x v="1"/>
    <x v="3"/>
    <x v="1"/>
    <x v="0"/>
    <s v="Normal"/>
    <d v="1983-08-26T00:00:00"/>
    <n v="23563.02"/>
    <s v="tier - 2"/>
    <s v="tier - 2"/>
    <x v="0"/>
  </r>
  <r>
    <x v="437"/>
    <x v="421"/>
    <x v="379"/>
    <n v="8.56"/>
    <s v="Yes"/>
    <x v="0"/>
    <x v="0"/>
    <x v="3"/>
    <x v="0"/>
    <x v="1"/>
    <s v="Diabetes"/>
    <d v="1975-11-13T00:00:00"/>
    <n v="23401.31"/>
    <s v="tier - 2"/>
    <s v="tier - 3"/>
    <x v="2"/>
  </r>
  <r>
    <x v="438"/>
    <x v="422"/>
    <x v="380"/>
    <n v="10.5"/>
    <s v="No"/>
    <x v="0"/>
    <x v="0"/>
    <x v="1"/>
    <x v="0"/>
    <x v="1"/>
    <s v="Diabetes"/>
    <d v="1973-10-22T00:00:00"/>
    <n v="23306.55"/>
    <s v="tier - 2"/>
    <s v="tier - 2"/>
    <x v="3"/>
  </r>
  <r>
    <x v="439"/>
    <x v="423"/>
    <x v="362"/>
    <n v="6.39"/>
    <s v="No"/>
    <x v="0"/>
    <x v="0"/>
    <x v="0"/>
    <x v="1"/>
    <x v="2"/>
    <s v="Prediabetes"/>
    <d v="1994-10-03T00:00:00"/>
    <n v="23288.93"/>
    <s v="tier - 2"/>
    <s v="tier - 3"/>
    <x v="2"/>
  </r>
  <r>
    <x v="440"/>
    <x v="424"/>
    <x v="251"/>
    <n v="5.71"/>
    <s v="Yes"/>
    <x v="0"/>
    <x v="1"/>
    <x v="3"/>
    <x v="0"/>
    <x v="2"/>
    <s v="Prediabetes"/>
    <d v="1969-11-14T00:00:00"/>
    <n v="23244.79"/>
    <s v="tier - 2"/>
    <s v="tier - 3"/>
    <x v="0"/>
  </r>
  <r>
    <x v="441"/>
    <x v="425"/>
    <x v="381"/>
    <n v="4.43"/>
    <s v="Yes"/>
    <x v="0"/>
    <x v="1"/>
    <x v="3"/>
    <x v="1"/>
    <x v="2"/>
    <s v="Normal"/>
    <d v="1997-08-07T00:00:00"/>
    <n v="23241.47"/>
    <s v="tier - 2"/>
    <s v="tier - 3"/>
    <x v="11"/>
  </r>
  <r>
    <x v="442"/>
    <x v="68"/>
    <x v="382"/>
    <n v="5.52"/>
    <s v="No"/>
    <x v="0"/>
    <x v="1"/>
    <x v="3"/>
    <x v="1"/>
    <x v="0"/>
    <s v="Normal"/>
    <d v="2003-12-14T00:00:00"/>
    <n v="23082.959999999999"/>
    <s v="tier - 2"/>
    <s v="tier - 2"/>
    <x v="3"/>
  </r>
  <r>
    <x v="443"/>
    <x v="426"/>
    <x v="383"/>
    <n v="9.1999999999999993"/>
    <s v="Yes"/>
    <x v="0"/>
    <x v="0"/>
    <x v="3"/>
    <x v="0"/>
    <x v="1"/>
    <s v="Diabetes"/>
    <d v="1975-09-09T00:00:00"/>
    <n v="23065.42"/>
    <s v="tier - 2"/>
    <s v="tier - 2"/>
    <x v="0"/>
  </r>
  <r>
    <x v="444"/>
    <x v="427"/>
    <x v="26"/>
    <n v="10.97"/>
    <s v="Yes"/>
    <x v="0"/>
    <x v="0"/>
    <x v="1"/>
    <x v="1"/>
    <x v="0"/>
    <s v="Diabetes"/>
    <d v="1970-11-09T00:00:00"/>
    <n v="23045.57"/>
    <s v="tier - 2"/>
    <s v="tier - 2"/>
    <x v="2"/>
  </r>
  <r>
    <x v="445"/>
    <x v="428"/>
    <x v="384"/>
    <n v="4.25"/>
    <s v="No"/>
    <x v="0"/>
    <x v="1"/>
    <x v="3"/>
    <x v="1"/>
    <x v="1"/>
    <s v="Normal"/>
    <d v="2003-07-25T00:00:00"/>
    <n v="22493.66"/>
    <s v="tier - 2"/>
    <s v="tier - 1"/>
    <x v="1"/>
  </r>
  <r>
    <x v="446"/>
    <x v="429"/>
    <x v="385"/>
    <n v="5.23"/>
    <s v="No"/>
    <x v="0"/>
    <x v="1"/>
    <x v="3"/>
    <x v="0"/>
    <x v="1"/>
    <s v="Normal"/>
    <d v="1979-11-14T00:00:00"/>
    <n v="22478.6"/>
    <s v="tier - 3"/>
    <s v="tier - 2"/>
    <x v="3"/>
  </r>
  <r>
    <x v="447"/>
    <x v="430"/>
    <x v="386"/>
    <n v="5.96"/>
    <s v="Yes"/>
    <x v="0"/>
    <x v="1"/>
    <x v="3"/>
    <x v="0"/>
    <x v="1"/>
    <s v="Prediabetes"/>
    <d v="1983-12-21T00:00:00"/>
    <n v="22462.04"/>
    <s v="tier - 3"/>
    <s v="tier - 1"/>
    <x v="9"/>
  </r>
  <r>
    <x v="448"/>
    <x v="431"/>
    <x v="387"/>
    <n v="4.29"/>
    <s v="Yes"/>
    <x v="0"/>
    <x v="0"/>
    <x v="1"/>
    <x v="0"/>
    <x v="2"/>
    <s v="Normal"/>
    <d v="1966-08-18T00:00:00"/>
    <n v="22412.65"/>
    <s v="tier - 3"/>
    <s v="tier - 3"/>
    <x v="7"/>
  </r>
  <r>
    <x v="449"/>
    <x v="432"/>
    <x v="388"/>
    <n v="4.09"/>
    <s v="No"/>
    <x v="0"/>
    <x v="0"/>
    <x v="0"/>
    <x v="1"/>
    <x v="2"/>
    <s v="Normal"/>
    <d v="1999-08-26T00:00:00"/>
    <n v="22395.74"/>
    <s v="tier - 3"/>
    <s v="tier - 2"/>
    <x v="2"/>
  </r>
  <r>
    <x v="450"/>
    <x v="337"/>
    <x v="389"/>
    <n v="4.88"/>
    <s v="No"/>
    <x v="0"/>
    <x v="0"/>
    <x v="0"/>
    <x v="0"/>
    <x v="1"/>
    <s v="Normal"/>
    <d v="1982-12-27T00:00:00"/>
    <n v="22331.57"/>
    <s v="tier - 2"/>
    <s v="tier - 3"/>
    <x v="2"/>
  </r>
  <r>
    <x v="451"/>
    <x v="50"/>
    <x v="358"/>
    <n v="6.76"/>
    <s v="No"/>
    <x v="0"/>
    <x v="0"/>
    <x v="0"/>
    <x v="0"/>
    <x v="2"/>
    <s v="Diabetes"/>
    <d v="1971-06-16T00:00:00"/>
    <n v="22218.11"/>
    <s v="tier - 2"/>
    <s v="tier - 3"/>
    <x v="0"/>
  </r>
  <r>
    <x v="452"/>
    <x v="433"/>
    <x v="390"/>
    <n v="10.67"/>
    <s v="No"/>
    <x v="0"/>
    <x v="0"/>
    <x v="0"/>
    <x v="1"/>
    <x v="2"/>
    <s v="Diabetes"/>
    <d v="1965-08-24T00:00:00"/>
    <n v="22192.44"/>
    <s v="tier - 3"/>
    <s v="tier - 1"/>
    <x v="0"/>
  </r>
  <r>
    <x v="453"/>
    <x v="434"/>
    <x v="391"/>
    <n v="6.21"/>
    <s v="No"/>
    <x v="0"/>
    <x v="0"/>
    <x v="0"/>
    <x v="0"/>
    <x v="1"/>
    <s v="Prediabetes"/>
    <d v="1980-09-12T00:00:00"/>
    <n v="22144.03"/>
    <s v="tier - 2"/>
    <s v="tier - 2"/>
    <x v="3"/>
  </r>
  <r>
    <x v="454"/>
    <x v="435"/>
    <x v="392"/>
    <n v="5.03"/>
    <s v="Yes"/>
    <x v="0"/>
    <x v="0"/>
    <x v="0"/>
    <x v="0"/>
    <x v="3"/>
    <s v="Normal"/>
    <d v="2001-08-28T00:00:00"/>
    <n v="22097.62"/>
    <s v="tier - 3"/>
    <s v="tier - 1"/>
    <x v="3"/>
  </r>
  <r>
    <x v="455"/>
    <x v="436"/>
    <x v="393"/>
    <n v="5.27"/>
    <s v="No"/>
    <x v="0"/>
    <x v="0"/>
    <x v="0"/>
    <x v="1"/>
    <x v="2"/>
    <s v="Normal"/>
    <d v="1989-10-14T00:00:00"/>
    <n v="21984.47"/>
    <s v="tier - 3"/>
    <s v="tier - 1"/>
    <x v="1"/>
  </r>
  <r>
    <x v="456"/>
    <x v="437"/>
    <x v="394"/>
    <n v="10.53"/>
    <s v="Yes"/>
    <x v="0"/>
    <x v="0"/>
    <x v="3"/>
    <x v="0"/>
    <x v="1"/>
    <s v="Diabetes"/>
    <d v="1975-12-19T00:00:00"/>
    <n v="21978.68"/>
    <s v="tier - 3"/>
    <s v="tier - 3"/>
    <x v="0"/>
  </r>
  <r>
    <x v="457"/>
    <x v="438"/>
    <x v="395"/>
    <n v="5.78"/>
    <s v="No"/>
    <x v="0"/>
    <x v="1"/>
    <x v="3"/>
    <x v="0"/>
    <x v="3"/>
    <s v="Prediabetes"/>
    <d v="2003-09-28T00:00:00"/>
    <n v="21882.400000000001"/>
    <s v="tier - 2"/>
    <s v="tier - 1"/>
    <x v="3"/>
  </r>
  <r>
    <x v="458"/>
    <x v="439"/>
    <x v="278"/>
    <n v="4.3600000000000003"/>
    <s v="No"/>
    <x v="0"/>
    <x v="1"/>
    <x v="3"/>
    <x v="0"/>
    <x v="2"/>
    <s v="Normal"/>
    <d v="1979-08-17T00:00:00"/>
    <n v="21880.82"/>
    <s v="tier - 3"/>
    <s v="tier - 1"/>
    <x v="1"/>
  </r>
  <r>
    <x v="459"/>
    <x v="63"/>
    <x v="396"/>
    <n v="9.7200000000000006"/>
    <s v="Yes"/>
    <x v="0"/>
    <x v="1"/>
    <x v="3"/>
    <x v="1"/>
    <x v="0"/>
    <s v="Diabetes"/>
    <d v="1963-08-27T00:00:00"/>
    <n v="21797"/>
    <s v="tier - 3"/>
    <s v="tier - 1"/>
    <x v="3"/>
  </r>
  <r>
    <x v="460"/>
    <x v="286"/>
    <x v="295"/>
    <n v="5.18"/>
    <s v="No"/>
    <x v="0"/>
    <x v="1"/>
    <x v="3"/>
    <x v="0"/>
    <x v="1"/>
    <s v="Normal"/>
    <d v="1979-09-28T00:00:00"/>
    <n v="21774.32"/>
    <s v="tier - 3"/>
    <s v="tier - 2"/>
    <x v="1"/>
  </r>
  <r>
    <x v="461"/>
    <x v="79"/>
    <x v="397"/>
    <n v="5.29"/>
    <s v="No"/>
    <x v="0"/>
    <x v="1"/>
    <x v="3"/>
    <x v="0"/>
    <x v="1"/>
    <s v="Normal"/>
    <d v="1979-09-20T00:00:00"/>
    <n v="21771.34"/>
    <s v="tier - 3"/>
    <s v="tier - 1"/>
    <x v="2"/>
  </r>
  <r>
    <x v="462"/>
    <x v="440"/>
    <x v="351"/>
    <n v="4.8600000000000003"/>
    <s v="Yes"/>
    <x v="0"/>
    <x v="0"/>
    <x v="0"/>
    <x v="0"/>
    <x v="2"/>
    <s v="Normal"/>
    <d v="1976-07-18T00:00:00"/>
    <n v="21677.279999999999"/>
    <s v="tier - 3"/>
    <s v="tier - 1"/>
    <x v="1"/>
  </r>
  <r>
    <x v="463"/>
    <x v="441"/>
    <x v="398"/>
    <n v="7.66"/>
    <s v="No"/>
    <x v="0"/>
    <x v="0"/>
    <x v="0"/>
    <x v="1"/>
    <x v="0"/>
    <s v="Diabetes"/>
    <d v="1962-11-16T00:00:00"/>
    <n v="21661.16"/>
    <s v="tier - 2"/>
    <s v="tier - 2"/>
    <x v="1"/>
  </r>
  <r>
    <x v="464"/>
    <x v="442"/>
    <x v="399"/>
    <n v="6.1"/>
    <s v="Yes"/>
    <x v="0"/>
    <x v="1"/>
    <x v="3"/>
    <x v="0"/>
    <x v="2"/>
    <s v="Prediabetes"/>
    <d v="1983-12-25T00:00:00"/>
    <n v="21659.93"/>
    <s v="tier - 3"/>
    <s v="tier - 3"/>
    <x v="2"/>
  </r>
  <r>
    <x v="465"/>
    <x v="443"/>
    <x v="400"/>
    <n v="4.4400000000000004"/>
    <s v="No"/>
    <x v="0"/>
    <x v="0"/>
    <x v="0"/>
    <x v="1"/>
    <x v="2"/>
    <s v="Normal"/>
    <d v="1999-06-12T00:00:00"/>
    <n v="21595.38"/>
    <s v="tier - 2"/>
    <s v="tier - 3"/>
    <x v="1"/>
  </r>
  <r>
    <x v="466"/>
    <x v="66"/>
    <x v="389"/>
    <n v="6.15"/>
    <s v="No"/>
    <x v="0"/>
    <x v="0"/>
    <x v="0"/>
    <x v="0"/>
    <x v="1"/>
    <s v="Prediabetes"/>
    <d v="1990-11-21T00:00:00"/>
    <n v="21472.48"/>
    <s v="tier - 2"/>
    <s v="tier - 2"/>
    <x v="1"/>
  </r>
  <r>
    <x v="467"/>
    <x v="444"/>
    <x v="401"/>
    <n v="4.53"/>
    <s v="No"/>
    <x v="0"/>
    <x v="0"/>
    <x v="0"/>
    <x v="0"/>
    <x v="1"/>
    <s v="Normal"/>
    <d v="1980-09-04T00:00:00"/>
    <n v="21348.71"/>
    <s v="tier - 2"/>
    <s v="tier - 1"/>
    <x v="1"/>
  </r>
  <r>
    <x v="468"/>
    <x v="445"/>
    <x v="402"/>
    <n v="5.48"/>
    <s v="No"/>
    <x v="1"/>
    <x v="0"/>
    <x v="3"/>
    <x v="1"/>
    <x v="0"/>
    <s v="Normal"/>
    <d v="2004-08-04T00:00:00"/>
    <n v="21344.85"/>
    <s v="tier - 3"/>
    <s v="tier - 1"/>
    <x v="2"/>
  </r>
  <r>
    <x v="469"/>
    <x v="446"/>
    <x v="403"/>
    <n v="5.48"/>
    <s v="No"/>
    <x v="0"/>
    <x v="0"/>
    <x v="0"/>
    <x v="0"/>
    <x v="2"/>
    <s v="Normal"/>
    <d v="1980-12-10T00:00:00"/>
    <n v="21259.38"/>
    <s v="tier - 3"/>
    <s v="tier - 3"/>
    <x v="9"/>
  </r>
  <r>
    <x v="470"/>
    <x v="447"/>
    <x v="404"/>
    <n v="8.1"/>
    <s v="No"/>
    <x v="0"/>
    <x v="0"/>
    <x v="0"/>
    <x v="1"/>
    <x v="1"/>
    <s v="Diabetes"/>
    <d v="1974-09-03T00:00:00"/>
    <n v="21232.18"/>
    <s v="tier - 3"/>
    <s v="tier - 2"/>
    <x v="3"/>
  </r>
  <r>
    <x v="471"/>
    <x v="448"/>
    <x v="347"/>
    <n v="7.16"/>
    <s v="No"/>
    <x v="0"/>
    <x v="0"/>
    <x v="0"/>
    <x v="0"/>
    <x v="2"/>
    <s v="Diabetes"/>
    <d v="1974-10-14T00:00:00"/>
    <n v="21223.68"/>
    <s v="tier - 3"/>
    <s v="tier - 2"/>
    <x v="0"/>
  </r>
  <r>
    <x v="472"/>
    <x v="239"/>
    <x v="405"/>
    <n v="4.55"/>
    <s v="Yes"/>
    <x v="0"/>
    <x v="1"/>
    <x v="3"/>
    <x v="0"/>
    <x v="2"/>
    <s v="Normal"/>
    <d v="1969-08-26T00:00:00"/>
    <n v="21195.82"/>
    <s v="tier - 3"/>
    <s v="tier - 1"/>
    <x v="0"/>
  </r>
  <r>
    <x v="473"/>
    <x v="449"/>
    <x v="192"/>
    <n v="6.03"/>
    <s v="No"/>
    <x v="0"/>
    <x v="0"/>
    <x v="0"/>
    <x v="0"/>
    <x v="2"/>
    <s v="Prediabetes"/>
    <d v="1977-11-23T00:00:00"/>
    <n v="21098.55"/>
    <s v="tier - 3"/>
    <s v="tier - 3"/>
    <x v="1"/>
  </r>
  <r>
    <x v="474"/>
    <x v="450"/>
    <x v="406"/>
    <n v="5.47"/>
    <s v="Yes"/>
    <x v="0"/>
    <x v="1"/>
    <x v="3"/>
    <x v="0"/>
    <x v="1"/>
    <s v="Normal"/>
    <d v="1983-07-02T00:00:00"/>
    <n v="21082.16"/>
    <s v="tier - 3"/>
    <s v="tier - 2"/>
    <x v="3"/>
  </r>
  <r>
    <x v="475"/>
    <x v="451"/>
    <x v="407"/>
    <n v="4.1500000000000004"/>
    <s v="Yes"/>
    <x v="0"/>
    <x v="0"/>
    <x v="3"/>
    <x v="1"/>
    <x v="0"/>
    <s v="Normal"/>
    <d v="1964-11-19T00:00:00"/>
    <n v="20893.060000000001"/>
    <s v="tier - 2"/>
    <s v="tier - 3"/>
    <x v="1"/>
  </r>
  <r>
    <x v="476"/>
    <x v="452"/>
    <x v="408"/>
    <n v="11.32"/>
    <s v="Yes"/>
    <x v="0"/>
    <x v="0"/>
    <x v="3"/>
    <x v="1"/>
    <x v="0"/>
    <s v="Diabetes"/>
    <d v="1975-12-08T00:00:00"/>
    <n v="20878.78"/>
    <s v="tier - 2"/>
    <s v="tier - 1"/>
    <x v="2"/>
  </r>
  <r>
    <x v="477"/>
    <x v="453"/>
    <x v="409"/>
    <n v="9.51"/>
    <s v="Yes"/>
    <x v="0"/>
    <x v="0"/>
    <x v="0"/>
    <x v="1"/>
    <x v="0"/>
    <s v="Diabetes"/>
    <d v="1967-09-08T00:00:00"/>
    <n v="20781.490000000002"/>
    <s v="tier - 2"/>
    <s v="tier - 3"/>
    <x v="0"/>
  </r>
  <r>
    <x v="478"/>
    <x v="454"/>
    <x v="410"/>
    <n v="7.67"/>
    <s v="Yes"/>
    <x v="0"/>
    <x v="0"/>
    <x v="3"/>
    <x v="0"/>
    <x v="1"/>
    <s v="Diabetes"/>
    <d v="1986-08-04T00:00:00"/>
    <n v="20773.63"/>
    <s v="tier - 2"/>
    <s v="tier - 3"/>
    <x v="6"/>
  </r>
  <r>
    <x v="479"/>
    <x v="455"/>
    <x v="411"/>
    <n v="6.23"/>
    <s v="No"/>
    <x v="0"/>
    <x v="0"/>
    <x v="3"/>
    <x v="0"/>
    <x v="1"/>
    <s v="Prediabetes"/>
    <d v="1992-09-14T00:00:00"/>
    <n v="20745.990000000002"/>
    <s v="tier - 3"/>
    <s v="tier - 1"/>
    <x v="1"/>
  </r>
  <r>
    <x v="480"/>
    <x v="456"/>
    <x v="412"/>
    <n v="8.9"/>
    <s v="No"/>
    <x v="0"/>
    <x v="0"/>
    <x v="0"/>
    <x v="1"/>
    <x v="0"/>
    <s v="Diabetes"/>
    <d v="1965-08-01T00:00:00"/>
    <n v="20709.02"/>
    <s v="tier - 3"/>
    <s v="tier - 2"/>
    <x v="9"/>
  </r>
  <r>
    <x v="481"/>
    <x v="457"/>
    <x v="413"/>
    <n v="7.79"/>
    <s v="Yes"/>
    <x v="0"/>
    <x v="0"/>
    <x v="0"/>
    <x v="1"/>
    <x v="0"/>
    <s v="Diabetes"/>
    <d v="1967-12-17T00:00:00"/>
    <n v="20630.28"/>
    <s v="tier - 2"/>
    <s v="tier - 3"/>
    <x v="3"/>
  </r>
  <r>
    <x v="482"/>
    <x v="458"/>
    <x v="414"/>
    <n v="4.49"/>
    <s v="Yes"/>
    <x v="0"/>
    <x v="0"/>
    <x v="1"/>
    <x v="1"/>
    <x v="0"/>
    <s v="Normal"/>
    <d v="1966-07-09T00:00:00"/>
    <n v="20568.32"/>
    <s v="tier - 3"/>
    <s v="tier - 2"/>
    <x v="1"/>
  </r>
  <r>
    <x v="483"/>
    <x v="129"/>
    <x v="9"/>
    <n v="5.24"/>
    <s v="Yes"/>
    <x v="0"/>
    <x v="1"/>
    <x v="3"/>
    <x v="1"/>
    <x v="0"/>
    <s v="Normal"/>
    <d v="1969-10-13T00:00:00"/>
    <n v="20463"/>
    <s v="tier - 2"/>
    <s v="tier - 2"/>
    <x v="0"/>
  </r>
  <r>
    <x v="484"/>
    <x v="459"/>
    <x v="415"/>
    <n v="9.6"/>
    <s v="No"/>
    <x v="0"/>
    <x v="0"/>
    <x v="0"/>
    <x v="1"/>
    <x v="0"/>
    <s v="Diabetes"/>
    <d v="1962-10-18T00:00:00"/>
    <n v="20446.849999999999"/>
    <s v="tier - 2"/>
    <s v="tier - 1"/>
    <x v="1"/>
  </r>
  <r>
    <x v="485"/>
    <x v="316"/>
    <x v="356"/>
    <n v="5.78"/>
    <s v="Yes"/>
    <x v="0"/>
    <x v="0"/>
    <x v="0"/>
    <x v="1"/>
    <x v="1"/>
    <s v="Prediabetes"/>
    <d v="1985-07-12T00:00:00"/>
    <n v="20420.599999999999"/>
    <s v="tier - 3"/>
    <s v="tier - 2"/>
    <x v="3"/>
  </r>
  <r>
    <x v="486"/>
    <x v="460"/>
    <x v="416"/>
    <n v="7.02"/>
    <s v="No"/>
    <x v="0"/>
    <x v="0"/>
    <x v="0"/>
    <x v="1"/>
    <x v="0"/>
    <s v="Diabetes"/>
    <d v="1962-07-02T00:00:00"/>
    <n v="20354.5"/>
    <s v="tier - 3"/>
    <s v="tier - 2"/>
    <x v="12"/>
  </r>
  <r>
    <x v="487"/>
    <x v="461"/>
    <x v="417"/>
    <n v="4.09"/>
    <s v="Yes"/>
    <x v="0"/>
    <x v="0"/>
    <x v="0"/>
    <x v="0"/>
    <x v="1"/>
    <s v="Normal"/>
    <d v="1985-09-17T00:00:00"/>
    <n v="20296.86"/>
    <s v="tier - 3"/>
    <s v="tier - 1"/>
    <x v="2"/>
  </r>
  <r>
    <x v="488"/>
    <x v="462"/>
    <x v="366"/>
    <n v="4.93"/>
    <s v="No"/>
    <x v="0"/>
    <x v="1"/>
    <x v="3"/>
    <x v="1"/>
    <x v="1"/>
    <s v="Normal"/>
    <d v="1993-09-07T00:00:00"/>
    <n v="20277.810000000001"/>
    <s v="tier - 3"/>
    <s v="tier - 3"/>
    <x v="4"/>
  </r>
  <r>
    <x v="489"/>
    <x v="463"/>
    <x v="418"/>
    <n v="5.34"/>
    <s v="Yes"/>
    <x v="0"/>
    <x v="0"/>
    <x v="1"/>
    <x v="1"/>
    <x v="0"/>
    <s v="Normal"/>
    <d v="1966-08-22T00:00:00"/>
    <n v="20253.84"/>
    <s v="tier - 2"/>
    <s v="tier - 3"/>
    <x v="1"/>
  </r>
  <r>
    <x v="490"/>
    <x v="464"/>
    <x v="410"/>
    <n v="5.65"/>
    <s v="No"/>
    <x v="0"/>
    <x v="0"/>
    <x v="3"/>
    <x v="0"/>
    <x v="1"/>
    <s v="Normal"/>
    <d v="1987-10-17T00:00:00"/>
    <n v="20234.849999999999"/>
    <s v="tier - 2"/>
    <s v="tier - 3"/>
    <x v="1"/>
  </r>
  <r>
    <x v="491"/>
    <x v="465"/>
    <x v="419"/>
    <n v="4.49"/>
    <s v="No"/>
    <x v="0"/>
    <x v="0"/>
    <x v="0"/>
    <x v="1"/>
    <x v="1"/>
    <s v="Normal"/>
    <d v="1994-06-08T00:00:00"/>
    <n v="20177.669999999998"/>
    <s v="tier - 2"/>
    <s v="tier - 1"/>
    <x v="3"/>
  </r>
  <r>
    <x v="492"/>
    <x v="466"/>
    <x v="420"/>
    <n v="10.55"/>
    <s v="No"/>
    <x v="0"/>
    <x v="0"/>
    <x v="0"/>
    <x v="0"/>
    <x v="2"/>
    <s v="Diabetes"/>
    <d v="2002-07-09T00:00:00"/>
    <n v="20167.34"/>
    <s v="tier - 3"/>
    <s v="tier - 3"/>
    <x v="3"/>
  </r>
  <r>
    <x v="493"/>
    <x v="467"/>
    <x v="421"/>
    <n v="4.92"/>
    <s v="Yes"/>
    <x v="0"/>
    <x v="1"/>
    <x v="3"/>
    <x v="0"/>
    <x v="1"/>
    <s v="Normal"/>
    <d v="1983-10-06T00:00:00"/>
    <n v="20149.32"/>
    <s v="tier - 2"/>
    <s v="tier - 1"/>
    <x v="4"/>
  </r>
  <r>
    <x v="494"/>
    <x v="456"/>
    <x v="422"/>
    <n v="5.9"/>
    <s v="Yes"/>
    <x v="0"/>
    <x v="0"/>
    <x v="3"/>
    <x v="0"/>
    <x v="1"/>
    <s v="Prediabetes"/>
    <d v="1988-07-25T00:00:00"/>
    <n v="20009.63"/>
    <s v="tier - 2"/>
    <s v="tier - 1"/>
    <x v="1"/>
  </r>
  <r>
    <x v="495"/>
    <x v="468"/>
    <x v="423"/>
    <n v="4.9800000000000004"/>
    <s v="Yes"/>
    <x v="0"/>
    <x v="0"/>
    <x v="1"/>
    <x v="1"/>
    <x v="0"/>
    <s v="Normal"/>
    <d v="1966-08-10T00:00:00"/>
    <n v="19995.29"/>
    <s v="tier - 1"/>
    <s v="tier - 3"/>
    <x v="12"/>
  </r>
  <r>
    <x v="496"/>
    <x v="469"/>
    <x v="424"/>
    <n v="5.8"/>
    <s v="No"/>
    <x v="0"/>
    <x v="0"/>
    <x v="0"/>
    <x v="0"/>
    <x v="2"/>
    <s v="Prediabetes"/>
    <d v="1980-10-09T00:00:00"/>
    <n v="19964.75"/>
    <s v="tier - 1"/>
    <s v="tier - 2"/>
    <x v="2"/>
  </r>
  <r>
    <x v="497"/>
    <x v="470"/>
    <x v="425"/>
    <n v="6.21"/>
    <s v="Yes"/>
    <x v="0"/>
    <x v="1"/>
    <x v="3"/>
    <x v="0"/>
    <x v="1"/>
    <s v="Prediabetes"/>
    <d v="1997-10-18T00:00:00"/>
    <n v="19933.46"/>
    <s v="tier - 1"/>
    <s v="tier - 3"/>
    <x v="3"/>
  </r>
  <r>
    <x v="498"/>
    <x v="471"/>
    <x v="426"/>
    <n v="6.17"/>
    <s v="No"/>
    <x v="0"/>
    <x v="1"/>
    <x v="3"/>
    <x v="0"/>
    <x v="2"/>
    <s v="Prediabetes"/>
    <d v="1979-10-30T00:00:00"/>
    <n v="19798.05"/>
    <s v="tier - 1"/>
    <s v="tier - 1"/>
    <x v="2"/>
  </r>
  <r>
    <x v="499"/>
    <x v="472"/>
    <x v="383"/>
    <n v="5.36"/>
    <s v="No"/>
    <x v="0"/>
    <x v="0"/>
    <x v="1"/>
    <x v="1"/>
    <x v="1"/>
    <s v="Normal"/>
    <d v="1972-06-14T00:00:00"/>
    <n v="19749.38"/>
    <s v="tier - 1"/>
    <s v="tier - 3"/>
    <x v="0"/>
  </r>
  <r>
    <x v="500"/>
    <x v="473"/>
    <x v="427"/>
    <n v="5.2"/>
    <s v="No"/>
    <x v="0"/>
    <x v="0"/>
    <x v="0"/>
    <x v="0"/>
    <x v="1"/>
    <s v="Normal"/>
    <d v="1990-08-08T00:00:00"/>
    <n v="19719.689999999999"/>
    <s v="tier - 1"/>
    <s v="tier - 2"/>
    <x v="0"/>
  </r>
  <r>
    <x v="501"/>
    <x v="68"/>
    <x v="428"/>
    <n v="5.42"/>
    <s v="No"/>
    <x v="0"/>
    <x v="0"/>
    <x v="0"/>
    <x v="1"/>
    <x v="0"/>
    <s v="Normal"/>
    <d v="1994-08-27T00:00:00"/>
    <n v="19673.34"/>
    <s v="tier - 1"/>
    <s v="tier - 2"/>
    <x v="1"/>
  </r>
  <r>
    <x v="502"/>
    <x v="474"/>
    <x v="429"/>
    <n v="6.84"/>
    <s v="No"/>
    <x v="0"/>
    <x v="0"/>
    <x v="0"/>
    <x v="0"/>
    <x v="2"/>
    <s v="Diabetes"/>
    <d v="1978-09-24T00:00:00"/>
    <n v="19594.810000000001"/>
    <s v="tier - 1"/>
    <s v="tier - 1"/>
    <x v="2"/>
  </r>
  <r>
    <x v="503"/>
    <x v="475"/>
    <x v="430"/>
    <n v="10.9"/>
    <s v="Yes"/>
    <x v="0"/>
    <x v="1"/>
    <x v="3"/>
    <x v="1"/>
    <x v="0"/>
    <s v="Diabetes"/>
    <d v="1963-07-14T00:00:00"/>
    <n v="19551.34"/>
    <s v="tier - 1"/>
    <s v="tier - 3"/>
    <x v="1"/>
  </r>
  <r>
    <x v="504"/>
    <x v="476"/>
    <x v="350"/>
    <n v="4.87"/>
    <s v="Yes"/>
    <x v="0"/>
    <x v="0"/>
    <x v="0"/>
    <x v="0"/>
    <x v="1"/>
    <s v="Normal"/>
    <d v="1985-09-17T00:00:00"/>
    <n v="19539.240000000002"/>
    <s v="tier - 1"/>
    <s v="tier - 1"/>
    <x v="0"/>
  </r>
  <r>
    <x v="505"/>
    <x v="477"/>
    <x v="431"/>
    <n v="6.07"/>
    <s v="No"/>
    <x v="0"/>
    <x v="0"/>
    <x v="3"/>
    <x v="0"/>
    <x v="1"/>
    <s v="Prediabetes"/>
    <d v="1992-08-19T00:00:00"/>
    <n v="19521.97"/>
    <s v="tier - 1"/>
    <s v="tier - 2"/>
    <x v="0"/>
  </r>
  <r>
    <x v="506"/>
    <x v="478"/>
    <x v="432"/>
    <n v="4.33"/>
    <s v="No"/>
    <x v="0"/>
    <x v="0"/>
    <x v="0"/>
    <x v="0"/>
    <x v="2"/>
    <s v="Normal"/>
    <d v="1980-11-08T00:00:00"/>
    <n v="19515.54"/>
    <s v="tier - 1"/>
    <s v="tier - 1"/>
    <x v="0"/>
  </r>
  <r>
    <x v="507"/>
    <x v="479"/>
    <x v="433"/>
    <n v="5.83"/>
    <s v="No"/>
    <x v="0"/>
    <x v="0"/>
    <x v="3"/>
    <x v="1"/>
    <x v="0"/>
    <s v="Prediabetes"/>
    <d v="1987-11-30T00:00:00"/>
    <n v="19496.72"/>
    <s v="tier - 1"/>
    <s v="tier - 3"/>
    <x v="9"/>
  </r>
  <r>
    <x v="508"/>
    <x v="480"/>
    <x v="434"/>
    <n v="5.5"/>
    <s v="No"/>
    <x v="0"/>
    <x v="0"/>
    <x v="0"/>
    <x v="0"/>
    <x v="2"/>
    <s v="Normal"/>
    <d v="1982-12-15T00:00:00"/>
    <n v="19444.27"/>
    <s v="tier - 1"/>
    <s v="tier - 1"/>
    <x v="0"/>
  </r>
  <r>
    <x v="509"/>
    <x v="481"/>
    <x v="408"/>
    <n v="4.79"/>
    <s v="No"/>
    <x v="0"/>
    <x v="1"/>
    <x v="3"/>
    <x v="1"/>
    <x v="0"/>
    <s v="Normal"/>
    <d v="1993-09-06T00:00:00"/>
    <n v="19442.349999999999"/>
    <s v="tier - 1"/>
    <s v="tier - 3"/>
    <x v="1"/>
  </r>
  <r>
    <x v="510"/>
    <x v="482"/>
    <x v="347"/>
    <n v="5.81"/>
    <s v="No"/>
    <x v="0"/>
    <x v="0"/>
    <x v="3"/>
    <x v="0"/>
    <x v="2"/>
    <s v="Prediabetes"/>
    <d v="1987-06-30T00:00:00"/>
    <n v="19362"/>
    <s v="tier - 1"/>
    <s v="tier - 3"/>
    <x v="0"/>
  </r>
  <r>
    <x v="511"/>
    <x v="483"/>
    <x v="326"/>
    <n v="5.58"/>
    <s v="No"/>
    <x v="0"/>
    <x v="0"/>
    <x v="0"/>
    <x v="0"/>
    <x v="1"/>
    <s v="Normal"/>
    <d v="1991-08-24T00:00:00"/>
    <n v="19350.37"/>
    <s v="tier - 1"/>
    <s v="tier - 3"/>
    <x v="0"/>
  </r>
  <r>
    <x v="512"/>
    <x v="484"/>
    <x v="218"/>
    <n v="4.4000000000000004"/>
    <s v="Yes"/>
    <x v="0"/>
    <x v="0"/>
    <x v="1"/>
    <x v="1"/>
    <x v="0"/>
    <s v="Normal"/>
    <d v="1966-11-15T00:00:00"/>
    <n v="19321.060000000001"/>
    <s v="tier - 1"/>
    <s v="tier - 1"/>
    <x v="1"/>
  </r>
  <r>
    <x v="513"/>
    <x v="485"/>
    <x v="435"/>
    <n v="8.18"/>
    <s v="Yes"/>
    <x v="0"/>
    <x v="0"/>
    <x v="0"/>
    <x v="1"/>
    <x v="0"/>
    <s v="Diabetes"/>
    <d v="1967-07-29T00:00:00"/>
    <n v="19259.96"/>
    <s v="tier - 1"/>
    <s v="tier - 1"/>
    <x v="1"/>
  </r>
  <r>
    <x v="514"/>
    <x v="486"/>
    <x v="71"/>
    <n v="5.52"/>
    <s v="Yes"/>
    <x v="0"/>
    <x v="0"/>
    <x v="0"/>
    <x v="1"/>
    <x v="0"/>
    <s v="Normal"/>
    <d v="1985-12-28T00:00:00"/>
    <n v="19214.71"/>
    <s v="tier - 1"/>
    <s v="tier - 3"/>
    <x v="0"/>
  </r>
  <r>
    <x v="515"/>
    <x v="487"/>
    <x v="436"/>
    <n v="4.84"/>
    <s v="No"/>
    <x v="0"/>
    <x v="0"/>
    <x v="0"/>
    <x v="0"/>
    <x v="1"/>
    <s v="Normal"/>
    <d v="1991-09-16T00:00:00"/>
    <n v="19199.939999999999"/>
    <s v="tier - 1"/>
    <s v="tier - 3"/>
    <x v="3"/>
  </r>
  <r>
    <x v="516"/>
    <x v="488"/>
    <x v="437"/>
    <n v="4.08"/>
    <s v="No"/>
    <x v="0"/>
    <x v="1"/>
    <x v="3"/>
    <x v="1"/>
    <x v="0"/>
    <s v="Normal"/>
    <d v="1979-07-02T00:00:00"/>
    <n v="19144.580000000002"/>
    <s v="tier - 1"/>
    <s v="tier - 1"/>
    <x v="2"/>
  </r>
  <r>
    <x v="517"/>
    <x v="489"/>
    <x v="438"/>
    <n v="4.4800000000000004"/>
    <s v="No"/>
    <x v="0"/>
    <x v="1"/>
    <x v="3"/>
    <x v="0"/>
    <x v="1"/>
    <s v="Normal"/>
    <d v="1993-09-28T00:00:00"/>
    <n v="19107.78"/>
    <s v="tier - 1"/>
    <s v="tier - 2"/>
    <x v="0"/>
  </r>
  <r>
    <x v="518"/>
    <x v="490"/>
    <x v="346"/>
    <n v="5.73"/>
    <s v="No"/>
    <x v="0"/>
    <x v="0"/>
    <x v="0"/>
    <x v="0"/>
    <x v="1"/>
    <s v="Prediabetes"/>
    <d v="1989-06-05T00:00:00"/>
    <n v="19040.88"/>
    <s v="tier - 1"/>
    <s v="tier - 3"/>
    <x v="3"/>
  </r>
  <r>
    <x v="519"/>
    <x v="491"/>
    <x v="439"/>
    <n v="5.46"/>
    <s v="Yes"/>
    <x v="0"/>
    <x v="1"/>
    <x v="3"/>
    <x v="0"/>
    <x v="3"/>
    <s v="Normal"/>
    <d v="1983-12-19T00:00:00"/>
    <n v="19023.259999999998"/>
    <s v="tier - 1"/>
    <s v="tier - 3"/>
    <x v="3"/>
  </r>
  <r>
    <x v="520"/>
    <x v="492"/>
    <x v="367"/>
    <n v="5.0199999999999996"/>
    <s v="Yes"/>
    <x v="0"/>
    <x v="0"/>
    <x v="3"/>
    <x v="0"/>
    <x v="1"/>
    <s v="Normal"/>
    <d v="1988-10-24T00:00:00"/>
    <n v="18972.5"/>
    <s v="tier - 1"/>
    <s v="tier - 3"/>
    <x v="0"/>
  </r>
  <r>
    <x v="521"/>
    <x v="493"/>
    <x v="440"/>
    <n v="6.36"/>
    <s v="No"/>
    <x v="0"/>
    <x v="0"/>
    <x v="3"/>
    <x v="1"/>
    <x v="0"/>
    <s v="Prediabetes"/>
    <d v="1992-11-30T00:00:00"/>
    <n v="18963.169999999998"/>
    <s v="tier - 1"/>
    <s v="tier - 1"/>
    <x v="0"/>
  </r>
  <r>
    <x v="522"/>
    <x v="494"/>
    <x v="368"/>
    <n v="5.36"/>
    <s v="No"/>
    <x v="0"/>
    <x v="0"/>
    <x v="3"/>
    <x v="1"/>
    <x v="1"/>
    <s v="Normal"/>
    <d v="1998-08-06T00:00:00"/>
    <n v="18955.22"/>
    <s v="tier - 1"/>
    <s v="tier - 3"/>
    <x v="3"/>
  </r>
  <r>
    <x v="523"/>
    <x v="495"/>
    <x v="441"/>
    <n v="8.3699999999999992"/>
    <s v="Yes"/>
    <x v="0"/>
    <x v="1"/>
    <x v="3"/>
    <x v="1"/>
    <x v="0"/>
    <s v="Diabetes"/>
    <d v="1963-10-20T00:00:00"/>
    <n v="18954.560000000001"/>
    <s v="tier - 1"/>
    <s v="tier - 1"/>
    <x v="12"/>
  </r>
  <r>
    <x v="524"/>
    <x v="496"/>
    <x v="442"/>
    <n v="5.18"/>
    <s v="Yes"/>
    <x v="0"/>
    <x v="1"/>
    <x v="3"/>
    <x v="1"/>
    <x v="0"/>
    <s v="Normal"/>
    <d v="1969-08-03T00:00:00"/>
    <n v="18932.810000000001"/>
    <s v="tier - 1"/>
    <s v="tier - 3"/>
    <x v="1"/>
  </r>
  <r>
    <x v="525"/>
    <x v="497"/>
    <x v="443"/>
    <n v="5.68"/>
    <s v="Yes"/>
    <x v="0"/>
    <x v="0"/>
    <x v="3"/>
    <x v="1"/>
    <x v="0"/>
    <s v="Normal"/>
    <d v="1995-09-27T00:00:00"/>
    <n v="18903.490000000002"/>
    <s v="tier - 1"/>
    <s v="tier - 2"/>
    <x v="2"/>
  </r>
  <r>
    <x v="526"/>
    <x v="498"/>
    <x v="444"/>
    <n v="7.31"/>
    <s v="Yes"/>
    <x v="0"/>
    <x v="1"/>
    <x v="3"/>
    <x v="1"/>
    <x v="0"/>
    <s v="Diabetes"/>
    <d v="1963-12-06T00:00:00"/>
    <n v="18883.330000000002"/>
    <s v="tier - 1"/>
    <s v="tier - 1"/>
    <x v="12"/>
  </r>
  <r>
    <x v="527"/>
    <x v="499"/>
    <x v="445"/>
    <n v="4.67"/>
    <s v="No"/>
    <x v="0"/>
    <x v="1"/>
    <x v="3"/>
    <x v="1"/>
    <x v="1"/>
    <s v="Normal"/>
    <d v="2003-07-24T00:00:00"/>
    <n v="18838.7"/>
    <s v="tier - 1"/>
    <s v="tier - 3"/>
    <x v="1"/>
  </r>
  <r>
    <x v="528"/>
    <x v="500"/>
    <x v="446"/>
    <n v="6.87"/>
    <s v="No"/>
    <x v="0"/>
    <x v="0"/>
    <x v="0"/>
    <x v="1"/>
    <x v="0"/>
    <s v="Diabetes"/>
    <d v="1962-12-18T00:00:00"/>
    <n v="18815.53"/>
    <s v="tier - 1"/>
    <s v="tier - 1"/>
    <x v="8"/>
  </r>
  <r>
    <x v="529"/>
    <x v="501"/>
    <x v="320"/>
    <n v="5.87"/>
    <s v="No"/>
    <x v="0"/>
    <x v="1"/>
    <x v="3"/>
    <x v="1"/>
    <x v="0"/>
    <s v="Prediabetes"/>
    <d v="1979-10-15T00:00:00"/>
    <n v="18806.150000000001"/>
    <s v="tier - 1"/>
    <s v="tier - 2"/>
    <x v="0"/>
  </r>
  <r>
    <x v="530"/>
    <x v="502"/>
    <x v="217"/>
    <n v="4.07"/>
    <s v="Yes"/>
    <x v="0"/>
    <x v="0"/>
    <x v="3"/>
    <x v="1"/>
    <x v="0"/>
    <s v="Normal"/>
    <d v="1995-11-28T00:00:00"/>
    <n v="18804.75"/>
    <s v="tier - 1"/>
    <s v="tier - 1"/>
    <x v="1"/>
  </r>
  <r>
    <x v="531"/>
    <x v="503"/>
    <x v="447"/>
    <n v="6.47"/>
    <s v="No"/>
    <x v="0"/>
    <x v="1"/>
    <x v="3"/>
    <x v="0"/>
    <x v="2"/>
    <s v="Diabetes"/>
    <d v="1979-11-19T00:00:00"/>
    <n v="18767.740000000002"/>
    <s v="tier - 1"/>
    <s v="tier - 1"/>
    <x v="0"/>
  </r>
  <r>
    <x v="532"/>
    <x v="504"/>
    <x v="351"/>
    <n v="5.14"/>
    <s v="No"/>
    <x v="0"/>
    <x v="0"/>
    <x v="3"/>
    <x v="0"/>
    <x v="2"/>
    <s v="Normal"/>
    <d v="1992-12-27T00:00:00"/>
    <n v="18765.88"/>
    <s v="tier - 1"/>
    <s v="tier - 2"/>
    <x v="1"/>
  </r>
  <r>
    <x v="533"/>
    <x v="505"/>
    <x v="448"/>
    <n v="9.77"/>
    <s v="Yes"/>
    <x v="0"/>
    <x v="0"/>
    <x v="0"/>
    <x v="1"/>
    <x v="0"/>
    <s v="Diabetes"/>
    <d v="1967-08-30T00:00:00"/>
    <n v="18694.689999999999"/>
    <s v="tier - 1"/>
    <s v="tier - 1"/>
    <x v="8"/>
  </r>
  <r>
    <x v="534"/>
    <x v="506"/>
    <x v="449"/>
    <n v="8.8000000000000007"/>
    <s v="Yes"/>
    <x v="0"/>
    <x v="0"/>
    <x v="1"/>
    <x v="1"/>
    <x v="0"/>
    <s v="Diabetes"/>
    <d v="1970-10-17T00:00:00"/>
    <n v="18682.740000000002"/>
    <s v="tier - 1"/>
    <s v="tier - 3"/>
    <x v="1"/>
  </r>
  <r>
    <x v="535"/>
    <x v="68"/>
    <x v="277"/>
    <n v="5.84"/>
    <s v="No"/>
    <x v="0"/>
    <x v="0"/>
    <x v="3"/>
    <x v="0"/>
    <x v="1"/>
    <s v="Prediabetes"/>
    <d v="1998-09-23T00:00:00"/>
    <n v="18648.419999999998"/>
    <s v="tier - 1"/>
    <s v="tier - 1"/>
    <x v="9"/>
  </r>
  <r>
    <x v="536"/>
    <x v="507"/>
    <x v="450"/>
    <n v="10.43"/>
    <s v="Yes"/>
    <x v="0"/>
    <x v="0"/>
    <x v="3"/>
    <x v="0"/>
    <x v="2"/>
    <s v="Diabetes"/>
    <d v="1986-08-12T00:00:00"/>
    <n v="18608.259999999998"/>
    <s v="tier - 1"/>
    <s v="tier - 3"/>
    <x v="3"/>
  </r>
  <r>
    <x v="537"/>
    <x v="508"/>
    <x v="451"/>
    <n v="4.25"/>
    <s v="Yes"/>
    <x v="0"/>
    <x v="0"/>
    <x v="3"/>
    <x v="1"/>
    <x v="0"/>
    <s v="Normal"/>
    <d v="1964-09-26T00:00:00"/>
    <n v="18443.11"/>
    <s v="tier - 1"/>
    <s v="tier - 2"/>
    <x v="1"/>
  </r>
  <r>
    <x v="538"/>
    <x v="509"/>
    <x v="452"/>
    <n v="4.8899999999999997"/>
    <s v="No"/>
    <x v="0"/>
    <x v="0"/>
    <x v="0"/>
    <x v="0"/>
    <x v="1"/>
    <s v="Normal"/>
    <d v="1999-12-15T00:00:00"/>
    <n v="18328.240000000002"/>
    <s v="tier - 1"/>
    <s v="tier - 2"/>
    <x v="0"/>
  </r>
  <r>
    <x v="539"/>
    <x v="510"/>
    <x v="191"/>
    <n v="5.55"/>
    <s v="Yes"/>
    <x v="0"/>
    <x v="0"/>
    <x v="3"/>
    <x v="0"/>
    <x v="1"/>
    <s v="Normal"/>
    <d v="1995-07-04T00:00:00"/>
    <n v="18310.740000000002"/>
    <s v="tier - 1"/>
    <s v="tier - 3"/>
    <x v="1"/>
  </r>
  <r>
    <x v="540"/>
    <x v="511"/>
    <x v="453"/>
    <n v="4.5199999999999996"/>
    <s v="No"/>
    <x v="0"/>
    <x v="0"/>
    <x v="3"/>
    <x v="0"/>
    <x v="2"/>
    <s v="Normal"/>
    <d v="1992-12-25T00:00:00"/>
    <n v="18259.22"/>
    <s v="tier - 1"/>
    <s v="tier - 3"/>
    <x v="3"/>
  </r>
  <r>
    <x v="541"/>
    <x v="512"/>
    <x v="454"/>
    <n v="4.45"/>
    <s v="Yes"/>
    <x v="0"/>
    <x v="0"/>
    <x v="3"/>
    <x v="0"/>
    <x v="1"/>
    <s v="Normal"/>
    <d v="1995-08-03T00:00:00"/>
    <n v="18246.5"/>
    <s v="tier - 1"/>
    <s v="tier - 1"/>
    <x v="0"/>
  </r>
  <r>
    <x v="542"/>
    <x v="513"/>
    <x v="455"/>
    <n v="4.72"/>
    <s v="No"/>
    <x v="1"/>
    <x v="0"/>
    <x v="3"/>
    <x v="0"/>
    <x v="1"/>
    <s v="Normal"/>
    <d v="2004-09-10T00:00:00"/>
    <n v="18223.45"/>
    <s v="tier - 1"/>
    <s v="tier - 3"/>
    <x v="0"/>
  </r>
  <r>
    <x v="543"/>
    <x v="514"/>
    <x v="456"/>
    <n v="4.6500000000000004"/>
    <s v="Yes"/>
    <x v="0"/>
    <x v="1"/>
    <x v="3"/>
    <x v="1"/>
    <x v="0"/>
    <s v="Normal"/>
    <d v="1997-06-15T00:00:00"/>
    <n v="18218.16"/>
    <s v="tier - 1"/>
    <s v="tier - 1"/>
    <x v="0"/>
  </r>
  <r>
    <x v="544"/>
    <x v="515"/>
    <x v="457"/>
    <n v="11.34"/>
    <s v="Yes"/>
    <x v="0"/>
    <x v="1"/>
    <x v="3"/>
    <x v="1"/>
    <x v="0"/>
    <s v="Diabetes"/>
    <d v="1963-07-04T00:00:00"/>
    <n v="18208.34"/>
    <s v="tier - 1"/>
    <s v="tier - 2"/>
    <x v="12"/>
  </r>
  <r>
    <x v="545"/>
    <x v="516"/>
    <x v="252"/>
    <n v="4.53"/>
    <s v="No"/>
    <x v="0"/>
    <x v="1"/>
    <x v="3"/>
    <x v="1"/>
    <x v="1"/>
    <s v="Normal"/>
    <d v="1993-07-12T00:00:00"/>
    <n v="18157.88"/>
    <s v="tier - 1"/>
    <s v="tier - 1"/>
    <x v="1"/>
  </r>
  <r>
    <x v="546"/>
    <x v="517"/>
    <x v="237"/>
    <n v="6.35"/>
    <s v="No"/>
    <x v="0"/>
    <x v="0"/>
    <x v="0"/>
    <x v="0"/>
    <x v="1"/>
    <s v="Prediabetes"/>
    <d v="1999-10-24T00:00:00"/>
    <n v="18033.97"/>
    <s v="tier - 1"/>
    <s v="tier - 1"/>
    <x v="1"/>
  </r>
  <r>
    <x v="547"/>
    <x v="518"/>
    <x v="458"/>
    <n v="8.51"/>
    <s v="No"/>
    <x v="0"/>
    <x v="0"/>
    <x v="0"/>
    <x v="1"/>
    <x v="0"/>
    <s v="Diabetes"/>
    <d v="1965-10-17T00:00:00"/>
    <n v="18031.189999999999"/>
    <s v="tier - 1"/>
    <s v="tier - 2"/>
    <x v="1"/>
  </r>
  <r>
    <x v="548"/>
    <x v="519"/>
    <x v="459"/>
    <n v="8.59"/>
    <s v="Yes"/>
    <x v="0"/>
    <x v="0"/>
    <x v="3"/>
    <x v="1"/>
    <x v="0"/>
    <s v="Diabetes"/>
    <d v="1975-06-27T00:00:00"/>
    <n v="18031.16"/>
    <s v="tier - 1"/>
    <s v="tier - 3"/>
    <x v="8"/>
  </r>
  <r>
    <x v="549"/>
    <x v="520"/>
    <x v="460"/>
    <n v="4.13"/>
    <s v="Yes"/>
    <x v="0"/>
    <x v="0"/>
    <x v="0"/>
    <x v="0"/>
    <x v="1"/>
    <s v="Normal"/>
    <d v="2001-09-28T00:00:00"/>
    <n v="17942.11"/>
    <s v="tier - 1"/>
    <s v="tier - 2"/>
    <x v="3"/>
  </r>
  <r>
    <x v="550"/>
    <x v="521"/>
    <x v="47"/>
    <n v="4.55"/>
    <s v="No"/>
    <x v="0"/>
    <x v="0"/>
    <x v="0"/>
    <x v="1"/>
    <x v="0"/>
    <s v="Normal"/>
    <d v="1977-10-17T00:00:00"/>
    <n v="17929.3"/>
    <s v="tier - 1"/>
    <s v="tier - 2"/>
    <x v="0"/>
  </r>
  <r>
    <x v="551"/>
    <x v="177"/>
    <x v="376"/>
    <n v="4.5199999999999996"/>
    <s v="No"/>
    <x v="0"/>
    <x v="0"/>
    <x v="0"/>
    <x v="0"/>
    <x v="2"/>
    <s v="Normal"/>
    <d v="1989-12-04T00:00:00"/>
    <n v="17904.53"/>
    <s v="tier - 1"/>
    <s v="tier - 2"/>
    <x v="6"/>
  </r>
  <r>
    <x v="552"/>
    <x v="522"/>
    <x v="461"/>
    <n v="5.07"/>
    <s v="No"/>
    <x v="0"/>
    <x v="1"/>
    <x v="3"/>
    <x v="1"/>
    <x v="0"/>
    <s v="Normal"/>
    <d v="1979-11-12T00:00:00"/>
    <n v="17882.669999999998"/>
    <s v="tier - 1"/>
    <s v="tier - 3"/>
    <x v="1"/>
  </r>
  <r>
    <x v="553"/>
    <x v="523"/>
    <x v="462"/>
    <n v="4.04"/>
    <s v="Yes"/>
    <x v="0"/>
    <x v="1"/>
    <x v="3"/>
    <x v="1"/>
    <x v="0"/>
    <s v="Normal"/>
    <d v="1997-08-26T00:00:00"/>
    <n v="17878.900000000001"/>
    <s v="tier - 1"/>
    <s v="tier - 2"/>
    <x v="2"/>
  </r>
  <r>
    <x v="554"/>
    <x v="524"/>
    <x v="463"/>
    <n v="5.3"/>
    <s v="Yes"/>
    <x v="0"/>
    <x v="0"/>
    <x v="0"/>
    <x v="1"/>
    <x v="0"/>
    <s v="Normal"/>
    <d v="1976-12-12T00:00:00"/>
    <n v="17862.919999999998"/>
    <s v="tier - 1"/>
    <s v="tier - 2"/>
    <x v="1"/>
  </r>
  <r>
    <x v="555"/>
    <x v="525"/>
    <x v="464"/>
    <n v="8.64"/>
    <s v="Yes"/>
    <x v="0"/>
    <x v="1"/>
    <x v="3"/>
    <x v="1"/>
    <x v="0"/>
    <s v="Diabetes"/>
    <d v="1963-12-08T00:00:00"/>
    <n v="17832.599999999999"/>
    <s v="tier - 1"/>
    <s v="tier - 2"/>
    <x v="1"/>
  </r>
  <r>
    <x v="556"/>
    <x v="526"/>
    <x v="465"/>
    <n v="4.03"/>
    <s v="No"/>
    <x v="0"/>
    <x v="1"/>
    <x v="3"/>
    <x v="1"/>
    <x v="0"/>
    <s v="Normal"/>
    <d v="1979-10-10T00:00:00"/>
    <n v="17779.939999999999"/>
    <s v="tier - 1"/>
    <s v="tier - 2"/>
    <x v="1"/>
  </r>
  <r>
    <x v="557"/>
    <x v="527"/>
    <x v="466"/>
    <n v="4.26"/>
    <s v="Yes"/>
    <x v="0"/>
    <x v="0"/>
    <x v="1"/>
    <x v="1"/>
    <x v="0"/>
    <s v="Normal"/>
    <d v="1966-06-21T00:00:00"/>
    <n v="17777.73"/>
    <s v="tier - 1"/>
    <s v="tier - 3"/>
    <x v="1"/>
  </r>
  <r>
    <x v="558"/>
    <x v="528"/>
    <x v="467"/>
    <n v="5.35"/>
    <s v="No"/>
    <x v="0"/>
    <x v="1"/>
    <x v="3"/>
    <x v="0"/>
    <x v="1"/>
    <s v="Normal"/>
    <d v="2003-07-14T00:00:00"/>
    <n v="17748.509999999998"/>
    <s v="tier - 1"/>
    <s v="tier - 1"/>
    <x v="1"/>
  </r>
  <r>
    <x v="559"/>
    <x v="529"/>
    <x v="390"/>
    <n v="4.9000000000000004"/>
    <s v="No"/>
    <x v="0"/>
    <x v="0"/>
    <x v="0"/>
    <x v="1"/>
    <x v="2"/>
    <s v="Normal"/>
    <d v="1994-07-01T00:00:00"/>
    <n v="17663.14"/>
    <s v="tier - 1"/>
    <s v="tier - 3"/>
    <x v="0"/>
  </r>
  <r>
    <x v="560"/>
    <x v="530"/>
    <x v="468"/>
    <n v="4.5"/>
    <s v="No"/>
    <x v="0"/>
    <x v="0"/>
    <x v="0"/>
    <x v="1"/>
    <x v="2"/>
    <s v="Normal"/>
    <d v="1990-10-25T00:00:00"/>
    <n v="17626.240000000002"/>
    <s v="tier - 1"/>
    <s v="tier - 3"/>
    <x v="0"/>
  </r>
  <r>
    <x v="561"/>
    <x v="531"/>
    <x v="469"/>
    <n v="8.3800000000000008"/>
    <s v="Yes"/>
    <x v="0"/>
    <x v="0"/>
    <x v="1"/>
    <x v="1"/>
    <x v="0"/>
    <s v="Diabetes"/>
    <d v="1970-07-26T00:00:00"/>
    <n v="17584.72"/>
    <s v="tier - 1"/>
    <s v="tier - 3"/>
    <x v="1"/>
  </r>
  <r>
    <x v="562"/>
    <x v="532"/>
    <x v="410"/>
    <n v="7.03"/>
    <s v="No"/>
    <x v="0"/>
    <x v="0"/>
    <x v="0"/>
    <x v="0"/>
    <x v="1"/>
    <s v="Diabetes"/>
    <d v="2002-08-25T00:00:00"/>
    <n v="17560.38"/>
    <s v="tier - 1"/>
    <s v="tier - 1"/>
    <x v="1"/>
  </r>
  <r>
    <x v="563"/>
    <x v="533"/>
    <x v="470"/>
    <n v="8.75"/>
    <s v="Yes"/>
    <x v="0"/>
    <x v="1"/>
    <x v="3"/>
    <x v="1"/>
    <x v="0"/>
    <s v="Diabetes"/>
    <d v="1963-11-16T00:00:00"/>
    <n v="17556.88"/>
    <s v="tier - 1"/>
    <s v="tier - 2"/>
    <x v="1"/>
  </r>
  <r>
    <x v="564"/>
    <x v="534"/>
    <x v="471"/>
    <n v="9.51"/>
    <s v="No"/>
    <x v="0"/>
    <x v="0"/>
    <x v="0"/>
    <x v="1"/>
    <x v="0"/>
    <s v="Diabetes"/>
    <d v="1968-07-12T00:00:00"/>
    <n v="17507.47"/>
    <s v="tier - 1"/>
    <s v="tier - 1"/>
    <x v="12"/>
  </r>
  <r>
    <x v="565"/>
    <x v="535"/>
    <x v="472"/>
    <n v="9.36"/>
    <s v="No"/>
    <x v="0"/>
    <x v="0"/>
    <x v="0"/>
    <x v="1"/>
    <x v="0"/>
    <s v="Diabetes"/>
    <d v="1965-06-16T00:00:00"/>
    <n v="17505.650000000001"/>
    <s v="tier - 1"/>
    <s v="tier - 2"/>
    <x v="8"/>
  </r>
  <r>
    <x v="566"/>
    <x v="536"/>
    <x v="473"/>
    <n v="4.8099999999999996"/>
    <s v="No"/>
    <x v="0"/>
    <x v="0"/>
    <x v="0"/>
    <x v="0"/>
    <x v="2"/>
    <s v="Normal"/>
    <d v="1990-12-29T00:00:00"/>
    <n v="17496.310000000001"/>
    <s v="tier - 1"/>
    <s v="tier - 2"/>
    <x v="3"/>
  </r>
  <r>
    <x v="567"/>
    <x v="537"/>
    <x v="474"/>
    <n v="8.08"/>
    <s v="No"/>
    <x v="0"/>
    <x v="0"/>
    <x v="0"/>
    <x v="1"/>
    <x v="0"/>
    <s v="Diabetes"/>
    <d v="1971-06-08T00:00:00"/>
    <n v="17479.53"/>
    <s v="tier - 1"/>
    <s v="tier - 1"/>
    <x v="1"/>
  </r>
  <r>
    <x v="568"/>
    <x v="538"/>
    <x v="237"/>
    <n v="6.29"/>
    <s v="No"/>
    <x v="0"/>
    <x v="1"/>
    <x v="3"/>
    <x v="0"/>
    <x v="1"/>
    <s v="Prediabetes"/>
    <d v="2003-11-02T00:00:00"/>
    <n v="17468.98"/>
    <s v="tier - 2"/>
    <s v="tier - 1"/>
    <x v="1"/>
  </r>
  <r>
    <x v="569"/>
    <x v="539"/>
    <x v="335"/>
    <n v="6.29"/>
    <s v="No"/>
    <x v="0"/>
    <x v="0"/>
    <x v="3"/>
    <x v="0"/>
    <x v="2"/>
    <s v="Prediabetes"/>
    <d v="1992-10-18T00:00:00"/>
    <n v="17361.77"/>
    <s v="tier - 2"/>
    <s v="tier - 1"/>
    <x v="1"/>
  </r>
  <r>
    <x v="570"/>
    <x v="540"/>
    <x v="298"/>
    <n v="5.12"/>
    <s v="No"/>
    <x v="0"/>
    <x v="1"/>
    <x v="3"/>
    <x v="0"/>
    <x v="1"/>
    <s v="Normal"/>
    <d v="2003-11-01T00:00:00"/>
    <n v="17352.68"/>
    <s v="tier - 2"/>
    <s v="tier - 3"/>
    <x v="1"/>
  </r>
  <r>
    <x v="571"/>
    <x v="541"/>
    <x v="475"/>
    <n v="9.9499999999999993"/>
    <s v="Yes"/>
    <x v="0"/>
    <x v="1"/>
    <x v="3"/>
    <x v="1"/>
    <x v="0"/>
    <s v="Diabetes"/>
    <d v="1963-07-12T00:00:00"/>
    <n v="17337.580000000002"/>
    <s v="tier - 2"/>
    <s v="tier - 3"/>
    <x v="8"/>
  </r>
  <r>
    <x v="572"/>
    <x v="542"/>
    <x v="476"/>
    <n v="9.08"/>
    <s v="Yes"/>
    <x v="0"/>
    <x v="0"/>
    <x v="3"/>
    <x v="1"/>
    <x v="0"/>
    <s v="Diabetes"/>
    <d v="1975-08-25T00:00:00"/>
    <n v="17253.43"/>
    <s v="tier - 2"/>
    <s v="tier - 3"/>
    <x v="12"/>
  </r>
  <r>
    <x v="573"/>
    <x v="543"/>
    <x v="477"/>
    <n v="4.82"/>
    <s v="No"/>
    <x v="0"/>
    <x v="0"/>
    <x v="0"/>
    <x v="0"/>
    <x v="2"/>
    <s v="Normal"/>
    <d v="1982-10-22T00:00:00"/>
    <n v="17179.52"/>
    <s v="tier - 2"/>
    <s v="tier - 1"/>
    <x v="0"/>
  </r>
  <r>
    <x v="574"/>
    <x v="544"/>
    <x v="352"/>
    <n v="4.6500000000000004"/>
    <s v="No"/>
    <x v="1"/>
    <x v="0"/>
    <x v="3"/>
    <x v="0"/>
    <x v="1"/>
    <s v="Normal"/>
    <d v="2004-08-18T00:00:00"/>
    <n v="17178.68"/>
    <s v="tier - 2"/>
    <s v="tier - 2"/>
    <x v="9"/>
  </r>
  <r>
    <x v="575"/>
    <x v="545"/>
    <x v="478"/>
    <n v="5.16"/>
    <s v="Yes"/>
    <x v="0"/>
    <x v="0"/>
    <x v="3"/>
    <x v="1"/>
    <x v="0"/>
    <s v="Normal"/>
    <d v="1964-06-07T00:00:00"/>
    <n v="17174.52"/>
    <s v="tier - 2"/>
    <s v="tier - 2"/>
    <x v="1"/>
  </r>
  <r>
    <x v="576"/>
    <x v="546"/>
    <x v="479"/>
    <n v="10.44"/>
    <s v="No"/>
    <x v="0"/>
    <x v="0"/>
    <x v="0"/>
    <x v="1"/>
    <x v="0"/>
    <s v="Diabetes"/>
    <d v="1965-09-16T00:00:00"/>
    <n v="17172.27"/>
    <s v="tier - 2"/>
    <s v="tier - 2"/>
    <x v="12"/>
  </r>
  <r>
    <x v="577"/>
    <x v="547"/>
    <x v="44"/>
    <n v="5.69"/>
    <s v="No"/>
    <x v="0"/>
    <x v="0"/>
    <x v="3"/>
    <x v="1"/>
    <x v="0"/>
    <s v="Normal"/>
    <d v="1998-06-03T00:00:00"/>
    <n v="17128.43"/>
    <s v="tier - 2"/>
    <s v="tier - 3"/>
    <x v="4"/>
  </r>
  <r>
    <x v="578"/>
    <x v="548"/>
    <x v="480"/>
    <n v="6.5"/>
    <s v="No"/>
    <x v="0"/>
    <x v="0"/>
    <x v="0"/>
    <x v="0"/>
    <x v="1"/>
    <s v="Diabetes"/>
    <d v="2002-06-28T00:00:00"/>
    <n v="17085.27"/>
    <s v="tier - 2"/>
    <s v="tier - 3"/>
    <x v="0"/>
  </r>
  <r>
    <x v="579"/>
    <x v="549"/>
    <x v="406"/>
    <n v="5.73"/>
    <s v="No"/>
    <x v="0"/>
    <x v="1"/>
    <x v="3"/>
    <x v="0"/>
    <x v="1"/>
    <s v="Prediabetes"/>
    <d v="2003-12-26T00:00:00"/>
    <n v="17081.080000000002"/>
    <s v="tier - 2"/>
    <s v="tier - 2"/>
    <x v="3"/>
  </r>
  <r>
    <x v="580"/>
    <x v="550"/>
    <x v="481"/>
    <n v="5.74"/>
    <s v="Yes"/>
    <x v="0"/>
    <x v="0"/>
    <x v="0"/>
    <x v="0"/>
    <x v="1"/>
    <s v="Prediabetes"/>
    <d v="1996-06-10T00:00:00"/>
    <n v="17043.34"/>
    <s v="tier - 2"/>
    <s v="tier - 3"/>
    <x v="0"/>
  </r>
  <r>
    <x v="581"/>
    <x v="551"/>
    <x v="482"/>
    <n v="8.6999999999999993"/>
    <s v="No"/>
    <x v="0"/>
    <x v="0"/>
    <x v="0"/>
    <x v="1"/>
    <x v="0"/>
    <s v="Diabetes"/>
    <d v="1971-08-22T00:00:00"/>
    <n v="17016.009999999998"/>
    <s v="tier - 2"/>
    <s v="tier - 2"/>
    <x v="8"/>
  </r>
  <r>
    <x v="582"/>
    <x v="552"/>
    <x v="483"/>
    <n v="5.09"/>
    <s v="No"/>
    <x v="0"/>
    <x v="0"/>
    <x v="0"/>
    <x v="1"/>
    <x v="0"/>
    <s v="Normal"/>
    <d v="1980-07-16T00:00:00"/>
    <n v="16990.55"/>
    <s v="tier - 2"/>
    <s v="tier - 3"/>
    <x v="1"/>
  </r>
  <r>
    <x v="583"/>
    <x v="553"/>
    <x v="484"/>
    <n v="5.57"/>
    <s v="No"/>
    <x v="0"/>
    <x v="0"/>
    <x v="0"/>
    <x v="1"/>
    <x v="0"/>
    <s v="Normal"/>
    <d v="1977-08-25T00:00:00"/>
    <n v="16921.09"/>
    <s v="tier - 2"/>
    <s v="tier - 3"/>
    <x v="8"/>
  </r>
  <r>
    <x v="584"/>
    <x v="554"/>
    <x v="485"/>
    <n v="10.87"/>
    <s v="No"/>
    <x v="0"/>
    <x v="0"/>
    <x v="0"/>
    <x v="1"/>
    <x v="0"/>
    <s v="Diabetes"/>
    <d v="1968-10-21T00:00:00"/>
    <n v="16903.5"/>
    <s v="tier - 2"/>
    <s v="tier - 3"/>
    <x v="1"/>
  </r>
  <r>
    <x v="585"/>
    <x v="555"/>
    <x v="486"/>
    <n v="6.02"/>
    <s v="No"/>
    <x v="0"/>
    <x v="1"/>
    <x v="3"/>
    <x v="0"/>
    <x v="1"/>
    <s v="Prediabetes"/>
    <d v="2003-09-10T00:00:00"/>
    <n v="16884.919999999998"/>
    <s v="tier - 2"/>
    <s v="tier - 2"/>
    <x v="3"/>
  </r>
  <r>
    <x v="586"/>
    <x v="556"/>
    <x v="487"/>
    <n v="7"/>
    <s v="No"/>
    <x v="0"/>
    <x v="0"/>
    <x v="0"/>
    <x v="1"/>
    <x v="0"/>
    <s v="Diabetes"/>
    <d v="1974-08-08T00:00:00"/>
    <n v="16841.32"/>
    <s v="tier - 2"/>
    <s v="tier - 3"/>
    <x v="3"/>
  </r>
  <r>
    <x v="587"/>
    <x v="557"/>
    <x v="375"/>
    <n v="5.56"/>
    <s v="Yes"/>
    <x v="0"/>
    <x v="0"/>
    <x v="3"/>
    <x v="1"/>
    <x v="0"/>
    <s v="Normal"/>
    <d v="1995-10-19T00:00:00"/>
    <n v="16796.41"/>
    <s v="tier - 2"/>
    <s v="tier - 3"/>
    <x v="2"/>
  </r>
  <r>
    <x v="588"/>
    <x v="77"/>
    <x v="488"/>
    <n v="8.4499999999999993"/>
    <s v="No"/>
    <x v="0"/>
    <x v="0"/>
    <x v="0"/>
    <x v="1"/>
    <x v="0"/>
    <s v="Diabetes"/>
    <d v="1962-07-29T00:00:00"/>
    <n v="16779.400000000001"/>
    <s v="tier - 2"/>
    <s v="tier - 2"/>
    <x v="12"/>
  </r>
  <r>
    <x v="589"/>
    <x v="558"/>
    <x v="489"/>
    <n v="6.19"/>
    <s v="No"/>
    <x v="0"/>
    <x v="0"/>
    <x v="0"/>
    <x v="0"/>
    <x v="2"/>
    <s v="Prediabetes"/>
    <d v="1989-09-23T00:00:00"/>
    <n v="16776.3"/>
    <s v="tier - 2"/>
    <s v="tier - 2"/>
    <x v="2"/>
  </r>
  <r>
    <x v="590"/>
    <x v="559"/>
    <x v="490"/>
    <n v="7.71"/>
    <s v="No"/>
    <x v="0"/>
    <x v="0"/>
    <x v="0"/>
    <x v="1"/>
    <x v="0"/>
    <s v="Diabetes"/>
    <d v="1974-08-28T00:00:00"/>
    <n v="16770.990000000002"/>
    <s v="tier - 2"/>
    <s v="tier - 1"/>
    <x v="1"/>
  </r>
  <r>
    <x v="591"/>
    <x v="66"/>
    <x v="491"/>
    <n v="4.63"/>
    <s v="No"/>
    <x v="0"/>
    <x v="1"/>
    <x v="3"/>
    <x v="0"/>
    <x v="2"/>
    <s v="Normal"/>
    <d v="1993-11-05T00:00:00"/>
    <n v="16657.72"/>
    <s v="tier - 2"/>
    <s v="tier - 1"/>
    <x v="2"/>
  </r>
  <r>
    <x v="592"/>
    <x v="560"/>
    <x v="492"/>
    <n v="4.6100000000000003"/>
    <s v="No"/>
    <x v="0"/>
    <x v="0"/>
    <x v="0"/>
    <x v="1"/>
    <x v="0"/>
    <s v="Normal"/>
    <d v="1977-09-25T00:00:00"/>
    <n v="16631.61"/>
    <s v="tier - 2"/>
    <s v="tier - 1"/>
    <x v="1"/>
  </r>
  <r>
    <x v="593"/>
    <x v="561"/>
    <x v="493"/>
    <n v="9.5299999999999994"/>
    <s v="Yes"/>
    <x v="0"/>
    <x v="0"/>
    <x v="3"/>
    <x v="1"/>
    <x v="0"/>
    <s v="Diabetes"/>
    <d v="1975-07-24T00:00:00"/>
    <n v="16602.18"/>
    <s v="tier - 2"/>
    <s v="tier - 1"/>
    <x v="12"/>
  </r>
  <r>
    <x v="594"/>
    <x v="562"/>
    <x v="494"/>
    <n v="11.43"/>
    <s v="Yes"/>
    <x v="0"/>
    <x v="0"/>
    <x v="1"/>
    <x v="1"/>
    <x v="0"/>
    <s v="Diabetes"/>
    <d v="1970-07-10T00:00:00"/>
    <n v="16600.16"/>
    <s v="tier - 2"/>
    <s v="tier - 2"/>
    <x v="3"/>
  </r>
  <r>
    <x v="595"/>
    <x v="563"/>
    <x v="495"/>
    <n v="7.65"/>
    <s v="Yes"/>
    <x v="0"/>
    <x v="1"/>
    <x v="3"/>
    <x v="1"/>
    <x v="0"/>
    <s v="Diabetes"/>
    <d v="1963-06-25T00:00:00"/>
    <n v="16587.96"/>
    <s v="tier - 2"/>
    <s v="tier - 2"/>
    <x v="8"/>
  </r>
  <r>
    <x v="596"/>
    <x v="564"/>
    <x v="181"/>
    <n v="5.87"/>
    <s v="Yes"/>
    <x v="0"/>
    <x v="0"/>
    <x v="0"/>
    <x v="1"/>
    <x v="0"/>
    <s v="Prediabetes"/>
    <d v="2001-06-25T00:00:00"/>
    <n v="16586.5"/>
    <s v="tier - 2"/>
    <s v="tier - 1"/>
    <x v="0"/>
  </r>
  <r>
    <x v="597"/>
    <x v="565"/>
    <x v="496"/>
    <n v="4.3600000000000003"/>
    <s v="Yes"/>
    <x v="0"/>
    <x v="0"/>
    <x v="3"/>
    <x v="0"/>
    <x v="2"/>
    <s v="Normal"/>
    <d v="1995-12-23T00:00:00"/>
    <n v="16577.78"/>
    <s v="tier - 2"/>
    <s v="tier - 1"/>
    <x v="0"/>
  </r>
  <r>
    <x v="598"/>
    <x v="566"/>
    <x v="402"/>
    <n v="10.119999999999999"/>
    <s v="No"/>
    <x v="0"/>
    <x v="0"/>
    <x v="2"/>
    <x v="1"/>
    <x v="0"/>
    <s v="Diabetes"/>
    <d v="1958-10-10T00:00:00"/>
    <n v="16455.71"/>
    <s v="tier - 2"/>
    <s v="tier - 2"/>
    <x v="1"/>
  </r>
  <r>
    <x v="599"/>
    <x v="567"/>
    <x v="497"/>
    <n v="4.01"/>
    <s v="No"/>
    <x v="0"/>
    <x v="1"/>
    <x v="3"/>
    <x v="0"/>
    <x v="1"/>
    <s v="Normal"/>
    <d v="2003-12-20T00:00:00"/>
    <n v="16450.89"/>
    <s v="tier - 2"/>
    <s v="tier - 1"/>
    <x v="1"/>
  </r>
  <r>
    <x v="600"/>
    <x v="568"/>
    <x v="426"/>
    <n v="4.7699999999999996"/>
    <s v="Yes"/>
    <x v="0"/>
    <x v="0"/>
    <x v="3"/>
    <x v="0"/>
    <x v="2"/>
    <s v="Normal"/>
    <d v="1995-09-28T00:00:00"/>
    <n v="16420.490000000002"/>
    <s v="tier - 2"/>
    <s v="tier - 3"/>
    <x v="1"/>
  </r>
  <r>
    <x v="601"/>
    <x v="569"/>
    <x v="498"/>
    <n v="6.83"/>
    <s v="No"/>
    <x v="0"/>
    <x v="0"/>
    <x v="0"/>
    <x v="1"/>
    <x v="0"/>
    <s v="Diabetes"/>
    <d v="1965-12-05T00:00:00"/>
    <n v="16351.42"/>
    <s v="tier - 2"/>
    <s v="tier - 3"/>
    <x v="12"/>
  </r>
  <r>
    <x v="602"/>
    <x v="570"/>
    <x v="499"/>
    <n v="6.14"/>
    <s v="Yes"/>
    <x v="0"/>
    <x v="1"/>
    <x v="3"/>
    <x v="1"/>
    <x v="0"/>
    <s v="Prediabetes"/>
    <d v="1969-08-08T00:00:00"/>
    <n v="16311.05"/>
    <s v="tier - 2"/>
    <s v="tier - 3"/>
    <x v="12"/>
  </r>
  <r>
    <x v="603"/>
    <x v="571"/>
    <x v="500"/>
    <n v="5.6"/>
    <s v="No"/>
    <x v="0"/>
    <x v="1"/>
    <x v="3"/>
    <x v="0"/>
    <x v="1"/>
    <s v="Normal"/>
    <d v="2003-08-24T00:00:00"/>
    <n v="16297.85"/>
    <s v="tier - 2"/>
    <s v="tier - 3"/>
    <x v="3"/>
  </r>
  <r>
    <x v="604"/>
    <x v="114"/>
    <x v="501"/>
    <n v="4.8"/>
    <s v="No"/>
    <x v="0"/>
    <x v="0"/>
    <x v="1"/>
    <x v="1"/>
    <x v="0"/>
    <s v="Normal"/>
    <d v="1972-07-30T00:00:00"/>
    <n v="16267.32"/>
    <s v="tier - 2"/>
    <s v="tier - 2"/>
    <x v="8"/>
  </r>
  <r>
    <x v="605"/>
    <x v="572"/>
    <x v="502"/>
    <n v="11.89"/>
    <s v="No"/>
    <x v="0"/>
    <x v="0"/>
    <x v="0"/>
    <x v="0"/>
    <x v="1"/>
    <s v="Diabetes"/>
    <d v="2002-09-08T00:00:00"/>
    <n v="16232.85"/>
    <s v="tier - 2"/>
    <s v="tier - 1"/>
    <x v="3"/>
  </r>
  <r>
    <x v="606"/>
    <x v="573"/>
    <x v="503"/>
    <n v="4.7300000000000004"/>
    <s v="Yes"/>
    <x v="0"/>
    <x v="0"/>
    <x v="3"/>
    <x v="1"/>
    <x v="0"/>
    <s v="Normal"/>
    <d v="1988-08-21T00:00:00"/>
    <n v="16205.88"/>
    <s v="tier - 2"/>
    <s v="tier - 1"/>
    <x v="1"/>
  </r>
  <r>
    <x v="607"/>
    <x v="574"/>
    <x v="504"/>
    <n v="4.6100000000000003"/>
    <s v="Yes"/>
    <x v="0"/>
    <x v="0"/>
    <x v="3"/>
    <x v="1"/>
    <x v="0"/>
    <s v="Normal"/>
    <d v="1988-08-06T00:00:00"/>
    <n v="16199.1"/>
    <s v="tier - 2"/>
    <s v="tier - 2"/>
    <x v="1"/>
  </r>
  <r>
    <x v="608"/>
    <x v="575"/>
    <x v="505"/>
    <n v="7.3"/>
    <s v="No"/>
    <x v="0"/>
    <x v="0"/>
    <x v="0"/>
    <x v="1"/>
    <x v="0"/>
    <s v="Diabetes"/>
    <d v="1974-09-11T00:00:00"/>
    <n v="16190.97"/>
    <s v="tier - 2"/>
    <s v="tier - 3"/>
    <x v="1"/>
  </r>
  <r>
    <x v="609"/>
    <x v="576"/>
    <x v="118"/>
    <n v="5.88"/>
    <s v="No"/>
    <x v="0"/>
    <x v="0"/>
    <x v="0"/>
    <x v="1"/>
    <x v="0"/>
    <s v="Prediabetes"/>
    <d v="1982-07-06T00:00:00"/>
    <n v="16152.04"/>
    <s v="tier - 2"/>
    <s v="tier - 1"/>
    <x v="12"/>
  </r>
  <r>
    <x v="610"/>
    <x v="577"/>
    <x v="192"/>
    <n v="4.0599999999999996"/>
    <s v="No"/>
    <x v="0"/>
    <x v="1"/>
    <x v="3"/>
    <x v="0"/>
    <x v="2"/>
    <s v="Normal"/>
    <d v="1993-12-12T00:00:00"/>
    <n v="16138.76"/>
    <s v="tier - 2"/>
    <s v="tier - 3"/>
    <x v="6"/>
  </r>
  <r>
    <x v="611"/>
    <x v="578"/>
    <x v="506"/>
    <n v="4.9000000000000004"/>
    <s v="No"/>
    <x v="0"/>
    <x v="0"/>
    <x v="3"/>
    <x v="1"/>
    <x v="0"/>
    <s v="Normal"/>
    <d v="1987-10-06T00:00:00"/>
    <n v="16122.65"/>
    <s v="tier - 2"/>
    <s v="tier - 1"/>
    <x v="3"/>
  </r>
  <r>
    <x v="612"/>
    <x v="579"/>
    <x v="507"/>
    <n v="5.52"/>
    <s v="No"/>
    <x v="0"/>
    <x v="1"/>
    <x v="3"/>
    <x v="0"/>
    <x v="2"/>
    <s v="Normal"/>
    <d v="1993-08-08T00:00:00"/>
    <n v="16115.3"/>
    <s v="tier - 2"/>
    <s v="tier - 1"/>
    <x v="2"/>
  </r>
  <r>
    <x v="613"/>
    <x v="580"/>
    <x v="508"/>
    <n v="5.2"/>
    <s v="Yes"/>
    <x v="0"/>
    <x v="0"/>
    <x v="0"/>
    <x v="1"/>
    <x v="0"/>
    <s v="Normal"/>
    <d v="1985-08-27T00:00:00"/>
    <n v="16097.94"/>
    <s v="tier - 2"/>
    <s v="tier - 3"/>
    <x v="1"/>
  </r>
  <r>
    <x v="614"/>
    <x v="581"/>
    <x v="85"/>
    <n v="7.59"/>
    <s v="No"/>
    <x v="0"/>
    <x v="0"/>
    <x v="2"/>
    <x v="1"/>
    <x v="0"/>
    <s v="Diabetes"/>
    <d v="1958-06-21T00:00:00"/>
    <n v="16085.13"/>
    <s v="tier - 2"/>
    <s v="tier - 2"/>
    <x v="0"/>
  </r>
  <r>
    <x v="615"/>
    <x v="69"/>
    <x v="80"/>
    <n v="8.2799999999999994"/>
    <s v="No"/>
    <x v="0"/>
    <x v="0"/>
    <x v="2"/>
    <x v="1"/>
    <x v="0"/>
    <s v="Diabetes"/>
    <d v="1958-10-22T00:00:00"/>
    <n v="16069.08"/>
    <s v="tier - 2"/>
    <s v="tier - 2"/>
    <x v="2"/>
  </r>
  <r>
    <x v="616"/>
    <x v="274"/>
    <x v="509"/>
    <n v="6.72"/>
    <s v="No"/>
    <x v="0"/>
    <x v="0"/>
    <x v="0"/>
    <x v="1"/>
    <x v="0"/>
    <s v="Diabetes"/>
    <d v="1978-09-16T00:00:00"/>
    <n v="16062.89"/>
    <s v="tier - 2"/>
    <s v="tier - 2"/>
    <x v="12"/>
  </r>
  <r>
    <x v="617"/>
    <x v="582"/>
    <x v="510"/>
    <n v="5.47"/>
    <s v="Yes"/>
    <x v="0"/>
    <x v="0"/>
    <x v="3"/>
    <x v="1"/>
    <x v="0"/>
    <s v="Normal"/>
    <d v="1988-12-05T00:00:00"/>
    <n v="16059.06"/>
    <s v="tier - 2"/>
    <s v="tier - 3"/>
    <x v="1"/>
  </r>
  <r>
    <x v="618"/>
    <x v="583"/>
    <x v="511"/>
    <n v="4.71"/>
    <s v="No"/>
    <x v="0"/>
    <x v="0"/>
    <x v="0"/>
    <x v="1"/>
    <x v="0"/>
    <s v="Normal"/>
    <d v="1980-09-19T00:00:00"/>
    <n v="15966.19"/>
    <s v="tier - 2"/>
    <s v="tier - 2"/>
    <x v="1"/>
  </r>
  <r>
    <x v="619"/>
    <x v="584"/>
    <x v="512"/>
    <n v="5.49"/>
    <s v="No"/>
    <x v="0"/>
    <x v="0"/>
    <x v="0"/>
    <x v="1"/>
    <x v="0"/>
    <s v="Normal"/>
    <d v="1982-07-24T00:00:00"/>
    <n v="15965.29"/>
    <s v="tier - 2"/>
    <s v="tier - 1"/>
    <x v="1"/>
  </r>
  <r>
    <x v="620"/>
    <x v="585"/>
    <x v="513"/>
    <n v="4.72"/>
    <s v="No"/>
    <x v="0"/>
    <x v="0"/>
    <x v="0"/>
    <x v="1"/>
    <x v="0"/>
    <s v="Normal"/>
    <d v="1980-10-12T00:00:00"/>
    <n v="15922.29"/>
    <s v="tier - 2"/>
    <s v="tier - 3"/>
    <x v="12"/>
  </r>
  <r>
    <x v="621"/>
    <x v="586"/>
    <x v="172"/>
    <n v="6.7"/>
    <s v="No"/>
    <x v="0"/>
    <x v="0"/>
    <x v="0"/>
    <x v="1"/>
    <x v="0"/>
    <s v="Diabetes"/>
    <d v="1962-12-25T00:00:00"/>
    <n v="15840.81"/>
    <s v="tier - 2"/>
    <s v="tier - 1"/>
    <x v="13"/>
  </r>
  <r>
    <x v="622"/>
    <x v="587"/>
    <x v="514"/>
    <n v="5.5"/>
    <s v="No"/>
    <x v="0"/>
    <x v="0"/>
    <x v="0"/>
    <x v="1"/>
    <x v="1"/>
    <s v="Normal"/>
    <d v="1982-11-11T00:00:00"/>
    <n v="15828.82"/>
    <s v="tier - 2"/>
    <s v="tier - 3"/>
    <x v="3"/>
  </r>
  <r>
    <x v="623"/>
    <x v="588"/>
    <x v="515"/>
    <n v="4.46"/>
    <s v="No"/>
    <x v="0"/>
    <x v="0"/>
    <x v="3"/>
    <x v="0"/>
    <x v="2"/>
    <s v="Normal"/>
    <d v="1984-06-26T00:00:00"/>
    <n v="15820.7"/>
    <s v="tier - 2"/>
    <s v="tier - 3"/>
    <x v="3"/>
  </r>
  <r>
    <x v="624"/>
    <x v="589"/>
    <x v="377"/>
    <n v="5.29"/>
    <s v="Yes"/>
    <x v="0"/>
    <x v="1"/>
    <x v="3"/>
    <x v="0"/>
    <x v="2"/>
    <s v="Normal"/>
    <d v="1997-10-09T00:00:00"/>
    <n v="15817.99"/>
    <s v="tier - 2"/>
    <s v="tier - 2"/>
    <x v="1"/>
  </r>
  <r>
    <x v="625"/>
    <x v="590"/>
    <x v="516"/>
    <n v="10.99"/>
    <s v="No"/>
    <x v="0"/>
    <x v="0"/>
    <x v="0"/>
    <x v="1"/>
    <x v="0"/>
    <s v="Diabetes"/>
    <d v="1974-08-29T00:00:00"/>
    <n v="15746.62"/>
    <s v="tier - 2"/>
    <s v="tier - 1"/>
    <x v="1"/>
  </r>
  <r>
    <x v="626"/>
    <x v="591"/>
    <x v="517"/>
    <n v="5.2"/>
    <s v="Yes"/>
    <x v="0"/>
    <x v="0"/>
    <x v="0"/>
    <x v="1"/>
    <x v="0"/>
    <s v="Normal"/>
    <d v="1976-09-20T00:00:00"/>
    <n v="15698.86"/>
    <s v="tier - 2"/>
    <s v="tier - 2"/>
    <x v="1"/>
  </r>
  <r>
    <x v="627"/>
    <x v="592"/>
    <x v="518"/>
    <n v="9.66"/>
    <s v="No"/>
    <x v="0"/>
    <x v="0"/>
    <x v="1"/>
    <x v="1"/>
    <x v="0"/>
    <s v="Diabetes"/>
    <d v="1973-06-26T00:00:00"/>
    <n v="15670.3"/>
    <s v="tier - 2"/>
    <s v="tier - 2"/>
    <x v="12"/>
  </r>
  <r>
    <x v="628"/>
    <x v="593"/>
    <x v="519"/>
    <n v="4.22"/>
    <s v="Yes"/>
    <x v="0"/>
    <x v="0"/>
    <x v="3"/>
    <x v="1"/>
    <x v="0"/>
    <s v="Normal"/>
    <d v="1988-12-22T00:00:00"/>
    <n v="15646.28"/>
    <s v="tier - 2"/>
    <s v="tier - 2"/>
    <x v="3"/>
  </r>
  <r>
    <x v="629"/>
    <x v="264"/>
    <x v="520"/>
    <n v="11.78"/>
    <s v="No"/>
    <x v="0"/>
    <x v="0"/>
    <x v="0"/>
    <x v="1"/>
    <x v="0"/>
    <s v="Diabetes"/>
    <d v="1960-06-06T00:00:00"/>
    <n v="15612.19"/>
    <s v="tier - 2"/>
    <s v="tier - 2"/>
    <x v="1"/>
  </r>
  <r>
    <x v="630"/>
    <x v="594"/>
    <x v="521"/>
    <n v="9.6199999999999992"/>
    <s v="No"/>
    <x v="0"/>
    <x v="0"/>
    <x v="0"/>
    <x v="1"/>
    <x v="0"/>
    <s v="Diabetes"/>
    <d v="1965-10-28T00:00:00"/>
    <n v="15608.58"/>
    <s v="tier - 2"/>
    <s v="tier - 2"/>
    <x v="12"/>
  </r>
  <r>
    <x v="631"/>
    <x v="595"/>
    <x v="522"/>
    <n v="10.78"/>
    <s v="No"/>
    <x v="0"/>
    <x v="0"/>
    <x v="0"/>
    <x v="1"/>
    <x v="0"/>
    <s v="Diabetes"/>
    <d v="1974-07-30T00:00:00"/>
    <n v="15556.67"/>
    <s v="tier - 2"/>
    <s v="tier - 2"/>
    <x v="1"/>
  </r>
  <r>
    <x v="632"/>
    <x v="596"/>
    <x v="462"/>
    <n v="5.1100000000000003"/>
    <s v="Yes"/>
    <x v="0"/>
    <x v="0"/>
    <x v="1"/>
    <x v="1"/>
    <x v="0"/>
    <s v="Normal"/>
    <d v="1959-10-02T00:00:00"/>
    <n v="15555.19"/>
    <s v="tier - 2"/>
    <s v="tier - 3"/>
    <x v="1"/>
  </r>
  <r>
    <x v="633"/>
    <x v="597"/>
    <x v="523"/>
    <n v="7.18"/>
    <s v="No"/>
    <x v="0"/>
    <x v="0"/>
    <x v="0"/>
    <x v="1"/>
    <x v="0"/>
    <s v="Diabetes"/>
    <d v="1974-06-28T00:00:00"/>
    <n v="15532.16"/>
    <s v="tier - 2"/>
    <s v="tier - 2"/>
    <x v="12"/>
  </r>
  <r>
    <x v="634"/>
    <x v="319"/>
    <x v="524"/>
    <n v="4.96"/>
    <s v="No"/>
    <x v="1"/>
    <x v="0"/>
    <x v="3"/>
    <x v="1"/>
    <x v="1"/>
    <s v="Normal"/>
    <d v="2004-07-17T00:00:00"/>
    <n v="15518.18"/>
    <s v="tier - 2"/>
    <s v="tier - 3"/>
    <x v="5"/>
  </r>
  <r>
    <x v="635"/>
    <x v="598"/>
    <x v="525"/>
    <n v="4.67"/>
    <s v="Yes"/>
    <x v="0"/>
    <x v="0"/>
    <x v="0"/>
    <x v="1"/>
    <x v="0"/>
    <s v="Normal"/>
    <d v="1976-07-20T00:00:00"/>
    <n v="15450.48"/>
    <s v="tier - 2"/>
    <s v="tier - 1"/>
    <x v="12"/>
  </r>
  <r>
    <x v="636"/>
    <x v="599"/>
    <x v="526"/>
    <n v="5.0599999999999996"/>
    <s v="No"/>
    <x v="0"/>
    <x v="0"/>
    <x v="0"/>
    <x v="1"/>
    <x v="0"/>
    <s v="Normal"/>
    <d v="1990-10-25T00:00:00"/>
    <n v="15440.2"/>
    <s v="tier - 2"/>
    <s v="tier - 1"/>
    <x v="1"/>
  </r>
  <r>
    <x v="637"/>
    <x v="600"/>
    <x v="527"/>
    <n v="5.0199999999999996"/>
    <s v="Yes"/>
    <x v="0"/>
    <x v="0"/>
    <x v="3"/>
    <x v="1"/>
    <x v="0"/>
    <s v="Normal"/>
    <d v="1964-09-04T00:00:00"/>
    <n v="15377.77"/>
    <s v="tier - 2"/>
    <s v="tier - 2"/>
    <x v="1"/>
  </r>
  <r>
    <x v="638"/>
    <x v="601"/>
    <x v="528"/>
    <n v="7.76"/>
    <s v="No"/>
    <x v="0"/>
    <x v="0"/>
    <x v="0"/>
    <x v="1"/>
    <x v="0"/>
    <s v="Diabetes"/>
    <d v="1962-09-06T00:00:00"/>
    <n v="15368.22"/>
    <s v="tier - 2"/>
    <s v="tier - 2"/>
    <x v="3"/>
  </r>
  <r>
    <x v="639"/>
    <x v="3"/>
    <x v="529"/>
    <n v="9.32"/>
    <s v="No"/>
    <x v="0"/>
    <x v="0"/>
    <x v="0"/>
    <x v="1"/>
    <x v="0"/>
    <s v="Diabetes"/>
    <d v="1968-07-18T00:00:00"/>
    <n v="15363.77"/>
    <s v="tier - 2"/>
    <s v="tier - 1"/>
    <x v="12"/>
  </r>
  <r>
    <x v="640"/>
    <x v="602"/>
    <x v="530"/>
    <n v="5.31"/>
    <s v="Yes"/>
    <x v="0"/>
    <x v="0"/>
    <x v="3"/>
    <x v="1"/>
    <x v="0"/>
    <s v="Normal"/>
    <d v="1988-12-17T00:00:00"/>
    <n v="15361.5"/>
    <s v="tier - 2"/>
    <s v="tier - 3"/>
    <x v="8"/>
  </r>
  <r>
    <x v="641"/>
    <x v="63"/>
    <x v="507"/>
    <n v="5.56"/>
    <s v="Yes"/>
    <x v="0"/>
    <x v="0"/>
    <x v="0"/>
    <x v="0"/>
    <x v="2"/>
    <s v="Normal"/>
    <d v="2001-07-14T00:00:00"/>
    <n v="15359.1"/>
    <s v="tier - 2"/>
    <s v="tier - 3"/>
    <x v="2"/>
  </r>
  <r>
    <x v="642"/>
    <x v="603"/>
    <x v="61"/>
    <n v="7.11"/>
    <s v="Yes"/>
    <x v="0"/>
    <x v="1"/>
    <x v="3"/>
    <x v="1"/>
    <x v="0"/>
    <s v="Diabetes"/>
    <d v="1963-12-13T00:00:00"/>
    <n v="15322.77"/>
    <s v="tier - 2"/>
    <s v="tier - 3"/>
    <x v="14"/>
  </r>
  <r>
    <x v="643"/>
    <x v="604"/>
    <x v="531"/>
    <n v="5.13"/>
    <s v="Yes"/>
    <x v="0"/>
    <x v="1"/>
    <x v="3"/>
    <x v="1"/>
    <x v="0"/>
    <s v="Normal"/>
    <d v="1969-09-16T00:00:00"/>
    <n v="15260.52"/>
    <s v="tier - 2"/>
    <s v="tier - 2"/>
    <x v="8"/>
  </r>
  <r>
    <x v="644"/>
    <x v="605"/>
    <x v="3"/>
    <n v="10.199999999999999"/>
    <s v="No"/>
    <x v="0"/>
    <x v="0"/>
    <x v="0"/>
    <x v="1"/>
    <x v="0"/>
    <s v="Diabetes"/>
    <d v="1960-07-25T00:00:00"/>
    <n v="15230.32"/>
    <s v="tier - 2"/>
    <s v="tier - 2"/>
    <x v="2"/>
  </r>
  <r>
    <x v="645"/>
    <x v="606"/>
    <x v="532"/>
    <n v="10.4"/>
    <s v="No"/>
    <x v="0"/>
    <x v="0"/>
    <x v="0"/>
    <x v="1"/>
    <x v="0"/>
    <s v="Diabetes"/>
    <d v="1978-11-23T00:00:00"/>
    <n v="15207.92"/>
    <s v="tier - 2"/>
    <s v="tier - 1"/>
    <x v="1"/>
  </r>
  <r>
    <x v="646"/>
    <x v="607"/>
    <x v="533"/>
    <n v="10.67"/>
    <s v="No"/>
    <x v="0"/>
    <x v="0"/>
    <x v="0"/>
    <x v="1"/>
    <x v="0"/>
    <s v="Diabetes"/>
    <d v="1962-06-17T00:00:00"/>
    <n v="15174.81"/>
    <s v="tier - 2"/>
    <s v="tier - 1"/>
    <x v="1"/>
  </r>
  <r>
    <x v="647"/>
    <x v="608"/>
    <x v="142"/>
    <n v="4.6500000000000004"/>
    <s v="Yes"/>
    <x v="0"/>
    <x v="0"/>
    <x v="1"/>
    <x v="1"/>
    <x v="0"/>
    <s v="Normal"/>
    <d v="1959-12-03T00:00:00"/>
    <n v="15170.07"/>
    <s v="tier - 2"/>
    <s v="tier - 3"/>
    <x v="3"/>
  </r>
  <r>
    <x v="648"/>
    <x v="609"/>
    <x v="534"/>
    <n v="5.65"/>
    <s v="Yes"/>
    <x v="0"/>
    <x v="0"/>
    <x v="1"/>
    <x v="1"/>
    <x v="0"/>
    <s v="Normal"/>
    <d v="1959-06-04T00:00:00"/>
    <n v="15161.53"/>
    <s v="tier - 2"/>
    <s v="tier - 1"/>
    <x v="0"/>
  </r>
  <r>
    <x v="649"/>
    <x v="610"/>
    <x v="38"/>
    <n v="11.97"/>
    <s v="No"/>
    <x v="0"/>
    <x v="0"/>
    <x v="0"/>
    <x v="1"/>
    <x v="0"/>
    <s v="Diabetes"/>
    <d v="1962-10-25T00:00:00"/>
    <n v="15161.25"/>
    <s v="tier - 2"/>
    <s v="tier - 2"/>
    <x v="1"/>
  </r>
  <r>
    <x v="650"/>
    <x v="611"/>
    <x v="535"/>
    <n v="6.71"/>
    <s v="No"/>
    <x v="0"/>
    <x v="0"/>
    <x v="0"/>
    <x v="1"/>
    <x v="0"/>
    <s v="Diabetes"/>
    <d v="1971-11-25T00:00:00"/>
    <n v="15150.44"/>
    <s v="tier - 2"/>
    <s v="tier - 1"/>
    <x v="8"/>
  </r>
  <r>
    <x v="651"/>
    <x v="612"/>
    <x v="536"/>
    <n v="11.92"/>
    <s v="No"/>
    <x v="0"/>
    <x v="0"/>
    <x v="0"/>
    <x v="1"/>
    <x v="0"/>
    <s v="Diabetes"/>
    <d v="1978-09-05T00:00:00"/>
    <n v="15123.19"/>
    <s v="tier - 2"/>
    <s v="tier - 1"/>
    <x v="3"/>
  </r>
  <r>
    <x v="652"/>
    <x v="613"/>
    <x v="537"/>
    <n v="5.35"/>
    <s v="No"/>
    <x v="0"/>
    <x v="0"/>
    <x v="1"/>
    <x v="1"/>
    <x v="0"/>
    <s v="Normal"/>
    <d v="1972-11-07T00:00:00"/>
    <n v="15103.69"/>
    <s v="tier - 2"/>
    <s v="tier - 1"/>
    <x v="1"/>
  </r>
  <r>
    <x v="653"/>
    <x v="614"/>
    <x v="538"/>
    <n v="8.9600000000000009"/>
    <s v="Yes"/>
    <x v="0"/>
    <x v="0"/>
    <x v="3"/>
    <x v="1"/>
    <x v="0"/>
    <s v="Diabetes"/>
    <d v="1975-10-26T00:00:00"/>
    <n v="15090.35"/>
    <s v="tier - 2"/>
    <s v="tier - 1"/>
    <x v="8"/>
  </r>
  <r>
    <x v="654"/>
    <x v="615"/>
    <x v="539"/>
    <n v="11.93"/>
    <s v="No"/>
    <x v="0"/>
    <x v="0"/>
    <x v="0"/>
    <x v="1"/>
    <x v="0"/>
    <s v="Diabetes"/>
    <d v="1968-06-12T00:00:00"/>
    <n v="15052.68"/>
    <s v="tier - 2"/>
    <s v="tier - 2"/>
    <x v="13"/>
  </r>
  <r>
    <x v="655"/>
    <x v="616"/>
    <x v="540"/>
    <n v="9.59"/>
    <s v="No"/>
    <x v="0"/>
    <x v="0"/>
    <x v="0"/>
    <x v="1"/>
    <x v="0"/>
    <s v="Diabetes"/>
    <d v="1971-08-15T00:00:00"/>
    <n v="15038.51"/>
    <s v="tier - 2"/>
    <s v="tier - 3"/>
    <x v="8"/>
  </r>
  <r>
    <x v="656"/>
    <x v="617"/>
    <x v="478"/>
    <n v="11.88"/>
    <s v="Yes"/>
    <x v="0"/>
    <x v="0"/>
    <x v="1"/>
    <x v="1"/>
    <x v="0"/>
    <s v="Diabetes"/>
    <d v="1970-09-11T00:00:00"/>
    <n v="15026.3"/>
    <s v="tier - 2"/>
    <s v="tier - 3"/>
    <x v="3"/>
  </r>
  <r>
    <x v="657"/>
    <x v="618"/>
    <x v="541"/>
    <n v="4.6399999999999997"/>
    <s v="No"/>
    <x v="0"/>
    <x v="1"/>
    <x v="3"/>
    <x v="1"/>
    <x v="0"/>
    <s v="Normal"/>
    <d v="1979-11-25T00:00:00"/>
    <n v="15025.76"/>
    <s v="tier - 2"/>
    <s v="tier - 1"/>
    <x v="3"/>
  </r>
  <r>
    <x v="658"/>
    <x v="619"/>
    <x v="88"/>
    <n v="9.5299999999999994"/>
    <s v="No"/>
    <x v="0"/>
    <x v="0"/>
    <x v="0"/>
    <x v="1"/>
    <x v="0"/>
    <s v="Diabetes"/>
    <d v="1960-08-08T00:00:00"/>
    <n v="15019.76"/>
    <s v="tier - 2"/>
    <s v="tier - 2"/>
    <x v="1"/>
  </r>
  <r>
    <x v="659"/>
    <x v="620"/>
    <x v="542"/>
    <n v="5.29"/>
    <s v="Yes"/>
    <x v="0"/>
    <x v="0"/>
    <x v="3"/>
    <x v="0"/>
    <x v="3"/>
    <s v="Normal"/>
    <d v="1995-08-02T00:00:00"/>
    <n v="15006.58"/>
    <s v="tier - 2"/>
    <s v="tier - 2"/>
    <x v="2"/>
  </r>
  <r>
    <x v="660"/>
    <x v="621"/>
    <x v="380"/>
    <n v="10.95"/>
    <s v="No"/>
    <x v="0"/>
    <x v="0"/>
    <x v="2"/>
    <x v="1"/>
    <x v="1"/>
    <s v="Diabetes"/>
    <d v="1958-07-29T00:00:00"/>
    <n v="14988.43"/>
    <s v="tier - 2"/>
    <s v="tier - 3"/>
    <x v="3"/>
  </r>
  <r>
    <x v="661"/>
    <x v="622"/>
    <x v="41"/>
    <n v="9.17"/>
    <s v="No"/>
    <x v="0"/>
    <x v="0"/>
    <x v="0"/>
    <x v="1"/>
    <x v="0"/>
    <s v="Diabetes"/>
    <d v="1962-11-29T00:00:00"/>
    <n v="14945.34"/>
    <s v="tier - 2"/>
    <s v="tier - 1"/>
    <x v="14"/>
  </r>
  <r>
    <x v="662"/>
    <x v="623"/>
    <x v="543"/>
    <n v="7.39"/>
    <s v="No"/>
    <x v="0"/>
    <x v="0"/>
    <x v="0"/>
    <x v="1"/>
    <x v="0"/>
    <s v="Diabetes"/>
    <d v="1968-11-08T00:00:00"/>
    <n v="14926.97"/>
    <s v="tier - 2"/>
    <s v="tier - 2"/>
    <x v="1"/>
  </r>
  <r>
    <x v="663"/>
    <x v="624"/>
    <x v="544"/>
    <n v="9.1300000000000008"/>
    <s v="Yes"/>
    <x v="0"/>
    <x v="0"/>
    <x v="0"/>
    <x v="1"/>
    <x v="0"/>
    <s v="Diabetes"/>
    <d v="1981-07-04T00:00:00"/>
    <n v="14908.27"/>
    <s v="tier - 2"/>
    <s v="tier - 1"/>
    <x v="3"/>
  </r>
  <r>
    <x v="664"/>
    <x v="625"/>
    <x v="545"/>
    <n v="10.4"/>
    <s v="No"/>
    <x v="0"/>
    <x v="0"/>
    <x v="2"/>
    <x v="1"/>
    <x v="0"/>
    <s v="Diabetes"/>
    <d v="1958-10-17T00:00:00"/>
    <n v="14901.52"/>
    <s v="tier - 2"/>
    <s v="tier - 2"/>
    <x v="2"/>
  </r>
  <r>
    <x v="665"/>
    <x v="626"/>
    <x v="546"/>
    <n v="9.4600000000000009"/>
    <s v="Yes"/>
    <x v="0"/>
    <x v="0"/>
    <x v="1"/>
    <x v="1"/>
    <x v="0"/>
    <s v="Diabetes"/>
    <d v="1970-11-11T00:00:00"/>
    <n v="14847.63"/>
    <s v="tier - 2"/>
    <s v="tier - 2"/>
    <x v="8"/>
  </r>
  <r>
    <x v="666"/>
    <x v="627"/>
    <x v="547"/>
    <n v="8.69"/>
    <s v="Yes"/>
    <x v="0"/>
    <x v="0"/>
    <x v="0"/>
    <x v="1"/>
    <x v="0"/>
    <s v="Diabetes"/>
    <d v="1981-06-05T00:00:00"/>
    <n v="14843.96"/>
    <s v="tier - 2"/>
    <s v="tier - 3"/>
    <x v="12"/>
  </r>
  <r>
    <x v="667"/>
    <x v="628"/>
    <x v="548"/>
    <n v="4.2300000000000004"/>
    <s v="No"/>
    <x v="0"/>
    <x v="1"/>
    <x v="3"/>
    <x v="1"/>
    <x v="0"/>
    <s v="Normal"/>
    <d v="1979-10-18T00:00:00"/>
    <n v="14839.34"/>
    <s v="tier - 2"/>
    <s v="tier - 3"/>
    <x v="12"/>
  </r>
  <r>
    <x v="668"/>
    <x v="629"/>
    <x v="549"/>
    <n v="9.16"/>
    <s v="Yes"/>
    <x v="0"/>
    <x v="0"/>
    <x v="3"/>
    <x v="1"/>
    <x v="0"/>
    <s v="Diabetes"/>
    <d v="1975-12-10T00:00:00"/>
    <n v="14819"/>
    <s v="tier - 2"/>
    <s v="tier - 3"/>
    <x v="8"/>
  </r>
  <r>
    <x v="669"/>
    <x v="351"/>
    <x v="550"/>
    <n v="8.26"/>
    <s v="No"/>
    <x v="0"/>
    <x v="0"/>
    <x v="0"/>
    <x v="1"/>
    <x v="0"/>
    <s v="Diabetes"/>
    <d v="1965-07-27T00:00:00"/>
    <n v="14750.42"/>
    <s v="tier - 2"/>
    <s v="tier - 2"/>
    <x v="12"/>
  </r>
  <r>
    <x v="670"/>
    <x v="630"/>
    <x v="551"/>
    <n v="11.25"/>
    <s v="No"/>
    <x v="0"/>
    <x v="0"/>
    <x v="0"/>
    <x v="1"/>
    <x v="0"/>
    <s v="Diabetes"/>
    <d v="1962-07-29T00:00:00"/>
    <n v="14738.43"/>
    <s v="tier - 2"/>
    <s v="tier - 3"/>
    <x v="14"/>
  </r>
  <r>
    <x v="671"/>
    <x v="631"/>
    <x v="329"/>
    <n v="6.74"/>
    <s v="No"/>
    <x v="0"/>
    <x v="0"/>
    <x v="0"/>
    <x v="0"/>
    <x v="2"/>
    <s v="Diabetes"/>
    <d v="2002-09-24T00:00:00"/>
    <n v="14711.74"/>
    <s v="tier - 2"/>
    <s v="tier - 2"/>
    <x v="1"/>
  </r>
  <r>
    <x v="672"/>
    <x v="632"/>
    <x v="552"/>
    <n v="4.87"/>
    <s v="No"/>
    <x v="0"/>
    <x v="0"/>
    <x v="0"/>
    <x v="1"/>
    <x v="0"/>
    <s v="Normal"/>
    <d v="1982-09-04T00:00:00"/>
    <n v="14696.77"/>
    <s v="tier - 2"/>
    <s v="tier - 2"/>
    <x v="3"/>
  </r>
  <r>
    <x v="673"/>
    <x v="633"/>
    <x v="520"/>
    <n v="6.68"/>
    <s v="No"/>
    <x v="0"/>
    <x v="0"/>
    <x v="2"/>
    <x v="1"/>
    <x v="0"/>
    <s v="Diabetes"/>
    <d v="1958-07-23T00:00:00"/>
    <n v="14692.67"/>
    <s v="tier - 2"/>
    <s v="tier - 1"/>
    <x v="1"/>
  </r>
  <r>
    <x v="674"/>
    <x v="634"/>
    <x v="553"/>
    <n v="5.0199999999999996"/>
    <s v="Yes"/>
    <x v="0"/>
    <x v="1"/>
    <x v="3"/>
    <x v="1"/>
    <x v="0"/>
    <s v="Normal"/>
    <d v="1969-10-20T00:00:00"/>
    <n v="14665.75"/>
    <s v="tier - 2"/>
    <s v="tier - 1"/>
    <x v="1"/>
  </r>
  <r>
    <x v="675"/>
    <x v="635"/>
    <x v="554"/>
    <n v="10.64"/>
    <s v="Yes"/>
    <x v="0"/>
    <x v="0"/>
    <x v="0"/>
    <x v="1"/>
    <x v="0"/>
    <s v="Diabetes"/>
    <d v="1981-11-13T00:00:00"/>
    <n v="14657.2"/>
    <s v="tier - 2"/>
    <s v="tier - 1"/>
    <x v="1"/>
  </r>
  <r>
    <x v="676"/>
    <x v="636"/>
    <x v="555"/>
    <n v="8.74"/>
    <s v="Yes"/>
    <x v="0"/>
    <x v="0"/>
    <x v="0"/>
    <x v="1"/>
    <x v="0"/>
    <s v="Diabetes"/>
    <d v="1967-09-01T00:00:00"/>
    <n v="14640.35"/>
    <s v="tier - 2"/>
    <s v="tier - 3"/>
    <x v="12"/>
  </r>
  <r>
    <x v="677"/>
    <x v="637"/>
    <x v="556"/>
    <n v="5.64"/>
    <s v="No"/>
    <x v="0"/>
    <x v="0"/>
    <x v="0"/>
    <x v="1"/>
    <x v="0"/>
    <s v="Normal"/>
    <d v="1991-08-21T00:00:00"/>
    <n v="14630.52"/>
    <s v="tier - 2"/>
    <s v="tier - 3"/>
    <x v="3"/>
  </r>
  <r>
    <x v="678"/>
    <x v="638"/>
    <x v="38"/>
    <n v="10.37"/>
    <s v="No"/>
    <x v="0"/>
    <x v="0"/>
    <x v="0"/>
    <x v="1"/>
    <x v="0"/>
    <s v="Diabetes"/>
    <d v="1965-11-08T00:00:00"/>
    <n v="14612.33"/>
    <s v="tier - 2"/>
    <s v="tier - 3"/>
    <x v="14"/>
  </r>
  <r>
    <x v="679"/>
    <x v="639"/>
    <x v="557"/>
    <n v="9.56"/>
    <s v="Yes"/>
    <x v="0"/>
    <x v="0"/>
    <x v="0"/>
    <x v="1"/>
    <x v="0"/>
    <s v="Diabetes"/>
    <d v="1967-07-18T00:00:00"/>
    <n v="14600.62"/>
    <s v="tier - 2"/>
    <s v="tier - 3"/>
    <x v="13"/>
  </r>
  <r>
    <x v="680"/>
    <x v="640"/>
    <x v="443"/>
    <n v="8.23"/>
    <s v="Yes"/>
    <x v="0"/>
    <x v="1"/>
    <x v="3"/>
    <x v="1"/>
    <x v="0"/>
    <s v="Diabetes"/>
    <d v="1963-10-14T00:00:00"/>
    <n v="14590.63"/>
    <s v="tier - 2"/>
    <s v="tier - 1"/>
    <x v="2"/>
  </r>
  <r>
    <x v="681"/>
    <x v="641"/>
    <x v="558"/>
    <n v="7.03"/>
    <s v="No"/>
    <x v="0"/>
    <x v="0"/>
    <x v="0"/>
    <x v="1"/>
    <x v="0"/>
    <s v="Diabetes"/>
    <d v="1962-12-03T00:00:00"/>
    <n v="14574.64"/>
    <s v="tier - 2"/>
    <s v="tier - 1"/>
    <x v="15"/>
  </r>
  <r>
    <x v="682"/>
    <x v="642"/>
    <x v="559"/>
    <n v="5.45"/>
    <s v="No"/>
    <x v="0"/>
    <x v="0"/>
    <x v="3"/>
    <x v="0"/>
    <x v="2"/>
    <s v="Normal"/>
    <d v="1998-09-12T00:00:00"/>
    <n v="14571.89"/>
    <s v="tier - 2"/>
    <s v="tier - 1"/>
    <x v="2"/>
  </r>
  <r>
    <x v="683"/>
    <x v="643"/>
    <x v="483"/>
    <n v="5.76"/>
    <s v="No"/>
    <x v="0"/>
    <x v="0"/>
    <x v="0"/>
    <x v="1"/>
    <x v="0"/>
    <s v="Prediabetes"/>
    <d v="1989-07-14T00:00:00"/>
    <n v="14547.26"/>
    <s v="tier - 2"/>
    <s v="tier - 3"/>
    <x v="3"/>
  </r>
  <r>
    <x v="684"/>
    <x v="644"/>
    <x v="560"/>
    <n v="5.4"/>
    <s v="No"/>
    <x v="0"/>
    <x v="0"/>
    <x v="0"/>
    <x v="1"/>
    <x v="0"/>
    <s v="Normal"/>
    <d v="1989-07-22T00:00:00"/>
    <n v="14507.46"/>
    <s v="tier - 2"/>
    <s v="tier - 3"/>
    <x v="1"/>
  </r>
  <r>
    <x v="685"/>
    <x v="645"/>
    <x v="561"/>
    <n v="6.35"/>
    <s v="No"/>
    <x v="0"/>
    <x v="1"/>
    <x v="3"/>
    <x v="1"/>
    <x v="1"/>
    <s v="Prediabetes"/>
    <d v="1979-10-20T00:00:00"/>
    <n v="14478.33"/>
    <s v="tier - 2"/>
    <s v="tier - 2"/>
    <x v="0"/>
  </r>
  <r>
    <x v="686"/>
    <x v="646"/>
    <x v="40"/>
    <n v="6.26"/>
    <s v="Yes"/>
    <x v="0"/>
    <x v="0"/>
    <x v="1"/>
    <x v="1"/>
    <x v="0"/>
    <s v="Prediabetes"/>
    <d v="1959-11-20T00:00:00"/>
    <n v="14474.68"/>
    <s v="tier - 2"/>
    <s v="tier - 2"/>
    <x v="0"/>
  </r>
  <r>
    <x v="687"/>
    <x v="647"/>
    <x v="562"/>
    <n v="5.97"/>
    <s v="Yes"/>
    <x v="0"/>
    <x v="0"/>
    <x v="0"/>
    <x v="1"/>
    <x v="0"/>
    <s v="Prediabetes"/>
    <d v="1976-11-27T00:00:00"/>
    <n v="14470.01"/>
    <s v="tier - 2"/>
    <s v="tier - 3"/>
    <x v="1"/>
  </r>
  <r>
    <x v="688"/>
    <x v="648"/>
    <x v="563"/>
    <n v="5.29"/>
    <s v="Yes"/>
    <x v="0"/>
    <x v="0"/>
    <x v="0"/>
    <x v="0"/>
    <x v="3"/>
    <s v="Normal"/>
    <d v="1996-11-10T00:00:00"/>
    <n v="14455.64"/>
    <s v="tier - 2"/>
    <s v="tier - 3"/>
    <x v="2"/>
  </r>
  <r>
    <x v="689"/>
    <x v="649"/>
    <x v="564"/>
    <n v="4.2699999999999996"/>
    <s v="Yes"/>
    <x v="0"/>
    <x v="0"/>
    <x v="1"/>
    <x v="1"/>
    <x v="2"/>
    <s v="Normal"/>
    <d v="1959-08-03T00:00:00"/>
    <n v="14451.84"/>
    <s v="tier - 2"/>
    <s v="tier - 3"/>
    <x v="8"/>
  </r>
  <r>
    <x v="690"/>
    <x v="650"/>
    <x v="565"/>
    <n v="5.2"/>
    <s v="Yes"/>
    <x v="0"/>
    <x v="0"/>
    <x v="1"/>
    <x v="1"/>
    <x v="2"/>
    <s v="Normal"/>
    <d v="1959-06-29T00:00:00"/>
    <n v="14449.85"/>
    <s v="tier - 2"/>
    <s v="tier - 1"/>
    <x v="2"/>
  </r>
  <r>
    <x v="691"/>
    <x v="651"/>
    <x v="566"/>
    <n v="8.23"/>
    <s v="Yes"/>
    <x v="0"/>
    <x v="0"/>
    <x v="0"/>
    <x v="1"/>
    <x v="0"/>
    <s v="Diabetes"/>
    <d v="1967-11-04T00:00:00"/>
    <n v="14427.63"/>
    <s v="tier - 2"/>
    <s v="tier - 2"/>
    <x v="14"/>
  </r>
  <r>
    <x v="692"/>
    <x v="652"/>
    <x v="61"/>
    <n v="10.33"/>
    <s v="Yes"/>
    <x v="0"/>
    <x v="0"/>
    <x v="0"/>
    <x v="1"/>
    <x v="0"/>
    <s v="Diabetes"/>
    <d v="1967-08-15T00:00:00"/>
    <n v="14426.66"/>
    <s v="tier - 2"/>
    <s v="tier - 2"/>
    <x v="12"/>
  </r>
  <r>
    <x v="693"/>
    <x v="653"/>
    <x v="567"/>
    <n v="6.13"/>
    <s v="No"/>
    <x v="0"/>
    <x v="0"/>
    <x v="0"/>
    <x v="1"/>
    <x v="2"/>
    <s v="Prediabetes"/>
    <d v="1999-08-10T00:00:00"/>
    <n v="14426.07"/>
    <s v="tier - 2"/>
    <s v="tier - 1"/>
    <x v="1"/>
  </r>
  <r>
    <x v="694"/>
    <x v="654"/>
    <x v="568"/>
    <n v="8.08"/>
    <s v="No"/>
    <x v="0"/>
    <x v="0"/>
    <x v="2"/>
    <x v="1"/>
    <x v="0"/>
    <s v="Diabetes"/>
    <d v="1958-09-20T00:00:00"/>
    <n v="14418.28"/>
    <s v="tier - 2"/>
    <s v="tier - 3"/>
    <x v="0"/>
  </r>
  <r>
    <x v="695"/>
    <x v="655"/>
    <x v="569"/>
    <n v="10.49"/>
    <s v="No"/>
    <x v="0"/>
    <x v="0"/>
    <x v="2"/>
    <x v="1"/>
    <x v="0"/>
    <s v="Diabetes"/>
    <d v="1958-07-29T00:00:00"/>
    <n v="14410.93"/>
    <s v="tier - 2"/>
    <s v="tier - 2"/>
    <x v="4"/>
  </r>
  <r>
    <x v="696"/>
    <x v="656"/>
    <x v="421"/>
    <n v="8.11"/>
    <s v="No"/>
    <x v="0"/>
    <x v="0"/>
    <x v="2"/>
    <x v="1"/>
    <x v="1"/>
    <s v="Diabetes"/>
    <d v="1958-09-14T00:00:00"/>
    <n v="14394.56"/>
    <s v="tier - 2"/>
    <s v="tier - 1"/>
    <x v="11"/>
  </r>
  <r>
    <x v="697"/>
    <x v="657"/>
    <x v="570"/>
    <n v="6.6"/>
    <s v="No"/>
    <x v="0"/>
    <x v="0"/>
    <x v="0"/>
    <x v="1"/>
    <x v="1"/>
    <s v="Diabetes"/>
    <d v="1965-06-22T00:00:00"/>
    <n v="14394.4"/>
    <s v="tier - 2"/>
    <s v="tier - 3"/>
    <x v="2"/>
  </r>
  <r>
    <x v="698"/>
    <x v="658"/>
    <x v="312"/>
    <n v="10.14"/>
    <s v="Yes"/>
    <x v="0"/>
    <x v="1"/>
    <x v="3"/>
    <x v="1"/>
    <x v="1"/>
    <s v="Diabetes"/>
    <d v="1963-07-16T00:00:00"/>
    <n v="14382.71"/>
    <s v="tier - 2"/>
    <s v="tier - 2"/>
    <x v="1"/>
  </r>
  <r>
    <x v="699"/>
    <x v="659"/>
    <x v="5"/>
    <n v="6.06"/>
    <s v="Yes"/>
    <x v="0"/>
    <x v="0"/>
    <x v="3"/>
    <x v="1"/>
    <x v="0"/>
    <s v="Prediabetes"/>
    <d v="1988-11-16T00:00:00"/>
    <n v="14358.36"/>
    <s v="tier - 2"/>
    <s v="tier - 2"/>
    <x v="3"/>
  </r>
  <r>
    <x v="700"/>
    <x v="660"/>
    <x v="571"/>
    <n v="9.91"/>
    <s v="Yes"/>
    <x v="0"/>
    <x v="0"/>
    <x v="0"/>
    <x v="1"/>
    <x v="0"/>
    <s v="Diabetes"/>
    <d v="1967-10-10T00:00:00"/>
    <n v="14355.43"/>
    <s v="tier - 2"/>
    <s v="tier - 1"/>
    <x v="12"/>
  </r>
  <r>
    <x v="701"/>
    <x v="661"/>
    <x v="565"/>
    <n v="4.1399999999999997"/>
    <s v="Yes"/>
    <x v="0"/>
    <x v="0"/>
    <x v="1"/>
    <x v="1"/>
    <x v="2"/>
    <s v="Normal"/>
    <d v="1959-12-24T00:00:00"/>
    <n v="14349.85"/>
    <s v="tier - 2"/>
    <s v="tier - 2"/>
    <x v="1"/>
  </r>
  <r>
    <x v="702"/>
    <x v="662"/>
    <x v="572"/>
    <n v="4.38"/>
    <s v="Yes"/>
    <x v="0"/>
    <x v="1"/>
    <x v="3"/>
    <x v="1"/>
    <x v="0"/>
    <s v="Normal"/>
    <d v="1969-09-26T00:00:00"/>
    <n v="14337.91"/>
    <s v="tier - 2"/>
    <s v="tier - 3"/>
    <x v="13"/>
  </r>
  <r>
    <x v="703"/>
    <x v="663"/>
    <x v="573"/>
    <n v="9.83"/>
    <s v="No"/>
    <x v="0"/>
    <x v="0"/>
    <x v="2"/>
    <x v="1"/>
    <x v="0"/>
    <s v="Diabetes"/>
    <d v="1958-07-10T00:00:00"/>
    <n v="14319.03"/>
    <s v="tier - 2"/>
    <s v="tier - 2"/>
    <x v="3"/>
  </r>
  <r>
    <x v="704"/>
    <x v="664"/>
    <x v="63"/>
    <n v="11.08"/>
    <s v="No"/>
    <x v="0"/>
    <x v="0"/>
    <x v="2"/>
    <x v="1"/>
    <x v="0"/>
    <s v="Diabetes"/>
    <d v="1958-10-15T00:00:00"/>
    <n v="14313.85"/>
    <s v="tier - 2"/>
    <s v="tier - 3"/>
    <x v="0"/>
  </r>
  <r>
    <x v="705"/>
    <x v="665"/>
    <x v="574"/>
    <n v="11.01"/>
    <s v="No"/>
    <x v="0"/>
    <x v="0"/>
    <x v="0"/>
    <x v="1"/>
    <x v="0"/>
    <s v="Diabetes"/>
    <d v="1968-12-15T00:00:00"/>
    <n v="14285.9"/>
    <s v="tier - 2"/>
    <s v="tier - 3"/>
    <x v="1"/>
  </r>
  <r>
    <x v="706"/>
    <x v="666"/>
    <x v="565"/>
    <n v="4.37"/>
    <s v="No"/>
    <x v="1"/>
    <x v="0"/>
    <x v="3"/>
    <x v="0"/>
    <x v="2"/>
    <s v="Normal"/>
    <d v="2004-09-06T00:00:00"/>
    <n v="14283.46"/>
    <s v="tier - 2"/>
    <s v="tier - 2"/>
    <x v="2"/>
  </r>
  <r>
    <x v="707"/>
    <x v="456"/>
    <x v="575"/>
    <n v="5.91"/>
    <s v="No"/>
    <x v="0"/>
    <x v="0"/>
    <x v="1"/>
    <x v="1"/>
    <x v="0"/>
    <s v="Prediabetes"/>
    <d v="1972-07-13T00:00:00"/>
    <n v="14258.33"/>
    <s v="tier - 2"/>
    <s v="tier - 2"/>
    <x v="12"/>
  </r>
  <r>
    <x v="708"/>
    <x v="667"/>
    <x v="576"/>
    <n v="7.65"/>
    <s v="No"/>
    <x v="0"/>
    <x v="0"/>
    <x v="0"/>
    <x v="1"/>
    <x v="0"/>
    <s v="Diabetes"/>
    <d v="1974-12-26T00:00:00"/>
    <n v="14256.79"/>
    <s v="tier - 2"/>
    <s v="tier - 2"/>
    <x v="12"/>
  </r>
  <r>
    <x v="709"/>
    <x v="668"/>
    <x v="577"/>
    <n v="5.37"/>
    <s v="Yes"/>
    <x v="0"/>
    <x v="0"/>
    <x v="1"/>
    <x v="1"/>
    <x v="1"/>
    <s v="Normal"/>
    <d v="1959-11-08T00:00:00"/>
    <n v="14256.19"/>
    <s v="tier - 2"/>
    <s v="tier - 3"/>
    <x v="1"/>
  </r>
  <r>
    <x v="710"/>
    <x v="669"/>
    <x v="369"/>
    <n v="5.75"/>
    <s v="Yes"/>
    <x v="0"/>
    <x v="0"/>
    <x v="1"/>
    <x v="1"/>
    <x v="1"/>
    <s v="Prediabetes"/>
    <d v="1959-10-10T00:00:00"/>
    <n v="14254.61"/>
    <s v="tier - 2"/>
    <s v="tier - 1"/>
    <x v="1"/>
  </r>
  <r>
    <x v="711"/>
    <x v="670"/>
    <x v="578"/>
    <n v="6.79"/>
    <s v="Yes"/>
    <x v="0"/>
    <x v="0"/>
    <x v="1"/>
    <x v="1"/>
    <x v="0"/>
    <s v="Diabetes"/>
    <d v="1961-09-25T00:00:00"/>
    <n v="14235.07"/>
    <s v="tier - 2"/>
    <s v="tier - 1"/>
    <x v="3"/>
  </r>
  <r>
    <x v="712"/>
    <x v="671"/>
    <x v="579"/>
    <n v="7.03"/>
    <s v="No"/>
    <x v="0"/>
    <x v="0"/>
    <x v="2"/>
    <x v="1"/>
    <x v="0"/>
    <s v="Diabetes"/>
    <d v="1958-09-21T00:00:00"/>
    <n v="14210.54"/>
    <s v="tier - 2"/>
    <s v="tier - 2"/>
    <x v="1"/>
  </r>
  <r>
    <x v="713"/>
    <x v="672"/>
    <x v="580"/>
    <n v="5.41"/>
    <s v="Yes"/>
    <x v="0"/>
    <x v="1"/>
    <x v="3"/>
    <x v="1"/>
    <x v="0"/>
    <s v="Normal"/>
    <d v="1983-11-17T00:00:00"/>
    <n v="14209.4"/>
    <s v="tier - 2"/>
    <s v="tier - 1"/>
    <x v="12"/>
  </r>
  <r>
    <x v="714"/>
    <x v="63"/>
    <x v="581"/>
    <n v="8.0500000000000007"/>
    <s v="No"/>
    <x v="0"/>
    <x v="0"/>
    <x v="0"/>
    <x v="1"/>
    <x v="0"/>
    <s v="Diabetes"/>
    <d v="1968-12-25T00:00:00"/>
    <n v="14193.55"/>
    <s v="tier - 2"/>
    <s v="tier - 1"/>
    <x v="12"/>
  </r>
  <r>
    <x v="715"/>
    <x v="673"/>
    <x v="582"/>
    <n v="5.94"/>
    <s v="No"/>
    <x v="0"/>
    <x v="0"/>
    <x v="3"/>
    <x v="1"/>
    <x v="0"/>
    <s v="Prediabetes"/>
    <d v="1984-07-07T00:00:00"/>
    <n v="14152.46"/>
    <s v="tier - 2"/>
    <s v="tier - 1"/>
    <x v="1"/>
  </r>
  <r>
    <x v="716"/>
    <x v="674"/>
    <x v="166"/>
    <n v="5.51"/>
    <s v="No"/>
    <x v="1"/>
    <x v="0"/>
    <x v="3"/>
    <x v="1"/>
    <x v="0"/>
    <s v="Normal"/>
    <d v="2004-07-06T00:00:00"/>
    <n v="14133.04"/>
    <s v="tier - 2"/>
    <s v="tier - 3"/>
    <x v="0"/>
  </r>
  <r>
    <x v="717"/>
    <x v="675"/>
    <x v="67"/>
    <n v="6.55"/>
    <s v="Yes"/>
    <x v="0"/>
    <x v="0"/>
    <x v="1"/>
    <x v="1"/>
    <x v="0"/>
    <s v="Diabetes"/>
    <d v="1961-06-14T00:00:00"/>
    <n v="14119.62"/>
    <s v="tier - 2"/>
    <s v="tier - 1"/>
    <x v="1"/>
  </r>
  <r>
    <x v="718"/>
    <x v="676"/>
    <x v="583"/>
    <n v="5.79"/>
    <s v="Yes"/>
    <x v="0"/>
    <x v="0"/>
    <x v="0"/>
    <x v="1"/>
    <x v="0"/>
    <s v="Prediabetes"/>
    <d v="1976-09-26T00:00:00"/>
    <n v="14098.07"/>
    <s v="tier - 2"/>
    <s v="tier - 3"/>
    <x v="8"/>
  </r>
  <r>
    <x v="719"/>
    <x v="677"/>
    <x v="584"/>
    <n v="4.5599999999999996"/>
    <s v="No"/>
    <x v="0"/>
    <x v="0"/>
    <x v="0"/>
    <x v="1"/>
    <x v="0"/>
    <s v="Normal"/>
    <d v="1991-09-12T00:00:00"/>
    <n v="14081.93"/>
    <s v="tier - 2"/>
    <s v="tier - 3"/>
    <x v="1"/>
  </r>
  <r>
    <x v="720"/>
    <x v="678"/>
    <x v="170"/>
    <n v="7"/>
    <s v="No"/>
    <x v="0"/>
    <x v="0"/>
    <x v="0"/>
    <x v="1"/>
    <x v="0"/>
    <s v="Diabetes"/>
    <d v="1960-11-08T00:00:00"/>
    <n v="14043.48"/>
    <s v="tier - 2"/>
    <s v="tier - 3"/>
    <x v="2"/>
  </r>
  <r>
    <x v="721"/>
    <x v="679"/>
    <x v="585"/>
    <n v="6.57"/>
    <s v="Yes"/>
    <x v="0"/>
    <x v="1"/>
    <x v="3"/>
    <x v="1"/>
    <x v="0"/>
    <s v="Diabetes"/>
    <d v="1963-07-08T00:00:00"/>
    <n v="14007.22"/>
    <s v="tier - 2"/>
    <s v="tier - 3"/>
    <x v="3"/>
  </r>
  <r>
    <x v="722"/>
    <x v="680"/>
    <x v="383"/>
    <n v="11.61"/>
    <s v="Yes"/>
    <x v="0"/>
    <x v="1"/>
    <x v="3"/>
    <x v="1"/>
    <x v="1"/>
    <s v="Diabetes"/>
    <d v="1963-07-06T00:00:00"/>
    <n v="14001.29"/>
    <s v="tier - 2"/>
    <s v="tier - 2"/>
    <x v="0"/>
  </r>
  <r>
    <x v="723"/>
    <x v="681"/>
    <x v="586"/>
    <n v="8.16"/>
    <s v="Yes"/>
    <x v="0"/>
    <x v="1"/>
    <x v="3"/>
    <x v="1"/>
    <x v="1"/>
    <s v="Diabetes"/>
    <d v="1963-12-23T00:00:00"/>
    <n v="14001.13"/>
    <s v="tier - 2"/>
    <s v="tier - 1"/>
    <x v="0"/>
  </r>
  <r>
    <x v="724"/>
    <x v="682"/>
    <x v="17"/>
    <n v="4.4800000000000004"/>
    <s v="Yes"/>
    <x v="0"/>
    <x v="0"/>
    <x v="1"/>
    <x v="1"/>
    <x v="0"/>
    <s v="Normal"/>
    <d v="1959-09-06T00:00:00"/>
    <n v="13981.85"/>
    <s v="tier - 2"/>
    <s v="tier - 1"/>
    <x v="4"/>
  </r>
  <r>
    <x v="725"/>
    <x v="87"/>
    <x v="587"/>
    <n v="4.08"/>
    <s v="No"/>
    <x v="0"/>
    <x v="0"/>
    <x v="0"/>
    <x v="1"/>
    <x v="0"/>
    <s v="Normal"/>
    <d v="1990-07-13T00:00:00"/>
    <n v="13979.45"/>
    <s v="tier - 2"/>
    <s v="tier - 1"/>
    <x v="8"/>
  </r>
  <r>
    <x v="726"/>
    <x v="683"/>
    <x v="588"/>
    <n v="4.4000000000000004"/>
    <s v="Yes"/>
    <x v="0"/>
    <x v="0"/>
    <x v="1"/>
    <x v="1"/>
    <x v="0"/>
    <s v="Normal"/>
    <d v="1959-08-29T00:00:00"/>
    <n v="13974.46"/>
    <s v="tier - 2"/>
    <s v="tier - 2"/>
    <x v="9"/>
  </r>
  <r>
    <x v="727"/>
    <x v="684"/>
    <x v="589"/>
    <n v="9.02"/>
    <s v="No"/>
    <x v="0"/>
    <x v="0"/>
    <x v="0"/>
    <x v="1"/>
    <x v="1"/>
    <s v="Diabetes"/>
    <d v="1960-06-18T00:00:00"/>
    <n v="13937.67"/>
    <s v="tier - 2"/>
    <s v="tier - 1"/>
    <x v="1"/>
  </r>
  <r>
    <x v="728"/>
    <x v="676"/>
    <x v="82"/>
    <n v="8.06"/>
    <s v="No"/>
    <x v="0"/>
    <x v="0"/>
    <x v="0"/>
    <x v="1"/>
    <x v="0"/>
    <s v="Diabetes"/>
    <d v="1962-07-27T00:00:00"/>
    <n v="13919.82"/>
    <s v="tier - 2"/>
    <s v="tier - 2"/>
    <x v="0"/>
  </r>
  <r>
    <x v="729"/>
    <x v="685"/>
    <x v="172"/>
    <n v="6.21"/>
    <s v="Yes"/>
    <x v="0"/>
    <x v="0"/>
    <x v="1"/>
    <x v="1"/>
    <x v="0"/>
    <s v="Prediabetes"/>
    <d v="1959-07-07T00:00:00"/>
    <n v="13887.97"/>
    <s v="tier - 2"/>
    <s v="tier - 2"/>
    <x v="0"/>
  </r>
  <r>
    <x v="730"/>
    <x v="686"/>
    <x v="20"/>
    <n v="5.79"/>
    <s v="Yes"/>
    <x v="0"/>
    <x v="0"/>
    <x v="1"/>
    <x v="1"/>
    <x v="0"/>
    <s v="Prediabetes"/>
    <d v="1959-12-29T00:00:00"/>
    <n v="13887.2"/>
    <s v="tier - 2"/>
    <s v="tier - 3"/>
    <x v="0"/>
  </r>
  <r>
    <x v="731"/>
    <x v="687"/>
    <x v="590"/>
    <n v="5.69"/>
    <s v="Yes"/>
    <x v="0"/>
    <x v="0"/>
    <x v="0"/>
    <x v="1"/>
    <x v="0"/>
    <s v="Normal"/>
    <d v="1985-09-25T00:00:00"/>
    <n v="13886.4"/>
    <s v="tier - 2"/>
    <s v="tier - 2"/>
    <x v="1"/>
  </r>
  <r>
    <x v="732"/>
    <x v="688"/>
    <x v="591"/>
    <n v="5.36"/>
    <s v="Yes"/>
    <x v="0"/>
    <x v="0"/>
    <x v="1"/>
    <x v="1"/>
    <x v="0"/>
    <s v="Normal"/>
    <d v="1959-10-05T00:00:00"/>
    <n v="13880.95"/>
    <s v="tier - 2"/>
    <s v="tier - 2"/>
    <x v="3"/>
  </r>
  <r>
    <x v="733"/>
    <x v="66"/>
    <x v="592"/>
    <n v="11.37"/>
    <s v="No"/>
    <x v="0"/>
    <x v="0"/>
    <x v="0"/>
    <x v="1"/>
    <x v="0"/>
    <s v="Diabetes"/>
    <d v="1978-12-19T00:00:00"/>
    <n v="13874.89"/>
    <s v="tier - 2"/>
    <s v="tier - 1"/>
    <x v="1"/>
  </r>
  <r>
    <x v="734"/>
    <x v="689"/>
    <x v="349"/>
    <n v="11.87"/>
    <s v="No"/>
    <x v="0"/>
    <x v="0"/>
    <x v="0"/>
    <x v="1"/>
    <x v="0"/>
    <s v="Diabetes"/>
    <d v="1960-07-21T00:00:00"/>
    <n v="13844.8"/>
    <s v="tier - 2"/>
    <s v="tier - 2"/>
    <x v="1"/>
  </r>
  <r>
    <x v="735"/>
    <x v="690"/>
    <x v="593"/>
    <n v="4.9000000000000004"/>
    <s v="No"/>
    <x v="0"/>
    <x v="1"/>
    <x v="3"/>
    <x v="0"/>
    <x v="2"/>
    <s v="Normal"/>
    <d v="2003-06-07T00:00:00"/>
    <n v="13844.51"/>
    <s v="tier - 2"/>
    <s v="tier - 1"/>
    <x v="3"/>
  </r>
  <r>
    <x v="736"/>
    <x v="691"/>
    <x v="594"/>
    <n v="6.7"/>
    <s v="No"/>
    <x v="0"/>
    <x v="0"/>
    <x v="2"/>
    <x v="1"/>
    <x v="0"/>
    <s v="Diabetes"/>
    <d v="1958-12-10T00:00:00"/>
    <n v="13831.12"/>
    <s v="tier - 3"/>
    <s v="tier - 1"/>
    <x v="0"/>
  </r>
  <r>
    <x v="737"/>
    <x v="692"/>
    <x v="224"/>
    <n v="10.3"/>
    <s v="No"/>
    <x v="0"/>
    <x v="0"/>
    <x v="2"/>
    <x v="1"/>
    <x v="0"/>
    <s v="Diabetes"/>
    <d v="1958-11-25T00:00:00"/>
    <n v="13822.8"/>
    <s v="tier - 3"/>
    <s v="tier - 3"/>
    <x v="3"/>
  </r>
  <r>
    <x v="738"/>
    <x v="693"/>
    <x v="595"/>
    <n v="11.14"/>
    <s v="Yes"/>
    <x v="0"/>
    <x v="0"/>
    <x v="3"/>
    <x v="1"/>
    <x v="0"/>
    <s v="Diabetes"/>
    <d v="1986-12-08T00:00:00"/>
    <n v="13819.49"/>
    <s v="tier - 3"/>
    <s v="tier - 2"/>
    <x v="1"/>
  </r>
  <r>
    <x v="739"/>
    <x v="694"/>
    <x v="596"/>
    <n v="4.74"/>
    <s v="Yes"/>
    <x v="0"/>
    <x v="0"/>
    <x v="1"/>
    <x v="1"/>
    <x v="0"/>
    <s v="Normal"/>
    <d v="1966-11-10T00:00:00"/>
    <n v="13801.61"/>
    <s v="tier - 3"/>
    <s v="tier - 3"/>
    <x v="12"/>
  </r>
  <r>
    <x v="740"/>
    <x v="695"/>
    <x v="237"/>
    <n v="5.96"/>
    <s v="Yes"/>
    <x v="0"/>
    <x v="0"/>
    <x v="1"/>
    <x v="1"/>
    <x v="1"/>
    <s v="Prediabetes"/>
    <d v="1959-08-06T00:00:00"/>
    <n v="13770.1"/>
    <s v="tier - 3"/>
    <s v="tier - 1"/>
    <x v="1"/>
  </r>
  <r>
    <x v="741"/>
    <x v="696"/>
    <x v="597"/>
    <n v="4.95"/>
    <s v="No"/>
    <x v="1"/>
    <x v="0"/>
    <x v="3"/>
    <x v="0"/>
    <x v="2"/>
    <s v="Normal"/>
    <d v="2004-07-16T00:00:00"/>
    <n v="13747.87"/>
    <s v="tier - 3"/>
    <s v="tier - 2"/>
    <x v="11"/>
  </r>
  <r>
    <x v="742"/>
    <x v="697"/>
    <x v="598"/>
    <n v="5.21"/>
    <s v="Yes"/>
    <x v="0"/>
    <x v="1"/>
    <x v="3"/>
    <x v="1"/>
    <x v="0"/>
    <s v="Normal"/>
    <d v="1969-10-23T00:00:00"/>
    <n v="13746.74"/>
    <s v="tier - 3"/>
    <s v="tier - 2"/>
    <x v="12"/>
  </r>
  <r>
    <x v="743"/>
    <x v="21"/>
    <x v="599"/>
    <n v="4.8600000000000003"/>
    <s v="Yes"/>
    <x v="0"/>
    <x v="0"/>
    <x v="0"/>
    <x v="1"/>
    <x v="0"/>
    <s v="Normal"/>
    <d v="1985-08-29T00:00:00"/>
    <n v="13726.21"/>
    <s v="tier - 3"/>
    <s v="tier - 3"/>
    <x v="12"/>
  </r>
  <r>
    <x v="744"/>
    <x v="698"/>
    <x v="491"/>
    <n v="7.79"/>
    <s v="Yes"/>
    <x v="0"/>
    <x v="0"/>
    <x v="0"/>
    <x v="1"/>
    <x v="2"/>
    <s v="Diabetes"/>
    <d v="1981-08-02T00:00:00"/>
    <n v="13725.47"/>
    <s v="tier - 3"/>
    <s v="tier - 2"/>
    <x v="2"/>
  </r>
  <r>
    <x v="745"/>
    <x v="699"/>
    <x v="600"/>
    <n v="7.12"/>
    <s v="Yes"/>
    <x v="0"/>
    <x v="0"/>
    <x v="3"/>
    <x v="1"/>
    <x v="0"/>
    <s v="Diabetes"/>
    <d v="1986-11-24T00:00:00"/>
    <n v="13714.55"/>
    <s v="tier - 3"/>
    <s v="tier - 2"/>
    <x v="8"/>
  </r>
  <r>
    <x v="746"/>
    <x v="700"/>
    <x v="470"/>
    <n v="4.67"/>
    <s v="Yes"/>
    <x v="0"/>
    <x v="0"/>
    <x v="0"/>
    <x v="1"/>
    <x v="0"/>
    <s v="Normal"/>
    <d v="1985-09-14T00:00:00"/>
    <n v="13685.51"/>
    <s v="tier - 3"/>
    <s v="tier - 1"/>
    <x v="12"/>
  </r>
  <r>
    <x v="747"/>
    <x v="701"/>
    <x v="601"/>
    <n v="9.1199999999999992"/>
    <s v="Yes"/>
    <x v="0"/>
    <x v="1"/>
    <x v="3"/>
    <x v="1"/>
    <x v="0"/>
    <s v="Diabetes"/>
    <d v="1963-08-04T00:00:00"/>
    <n v="13677.68"/>
    <s v="tier - 3"/>
    <s v="tier - 2"/>
    <x v="14"/>
  </r>
  <r>
    <x v="748"/>
    <x v="702"/>
    <x v="602"/>
    <n v="4.1500000000000004"/>
    <s v="No"/>
    <x v="0"/>
    <x v="0"/>
    <x v="3"/>
    <x v="1"/>
    <x v="0"/>
    <s v="Normal"/>
    <d v="1984-07-20T00:00:00"/>
    <n v="13638.06"/>
    <s v="tier - 3"/>
    <s v="tier - 3"/>
    <x v="8"/>
  </r>
  <r>
    <x v="749"/>
    <x v="703"/>
    <x v="343"/>
    <n v="6.72"/>
    <s v="Yes"/>
    <x v="0"/>
    <x v="0"/>
    <x v="1"/>
    <x v="1"/>
    <x v="0"/>
    <s v="Diabetes"/>
    <d v="1961-12-24T00:00:00"/>
    <n v="13635.64"/>
    <s v="tier - 3"/>
    <s v="tier - 3"/>
    <x v="2"/>
  </r>
  <r>
    <x v="750"/>
    <x v="704"/>
    <x v="603"/>
    <n v="5.01"/>
    <s v="Yes"/>
    <x v="0"/>
    <x v="1"/>
    <x v="3"/>
    <x v="1"/>
    <x v="0"/>
    <s v="Normal"/>
    <d v="1969-07-26T00:00:00"/>
    <n v="13622.01"/>
    <s v="tier - 3"/>
    <s v="tier - 3"/>
    <x v="1"/>
  </r>
  <r>
    <x v="751"/>
    <x v="705"/>
    <x v="604"/>
    <n v="10.9"/>
    <s v="Yes"/>
    <x v="0"/>
    <x v="0"/>
    <x v="1"/>
    <x v="1"/>
    <x v="2"/>
    <s v="Diabetes"/>
    <d v="1961-11-18T00:00:00"/>
    <n v="13616.36"/>
    <s v="tier - 3"/>
    <s v="tier - 3"/>
    <x v="2"/>
  </r>
  <r>
    <x v="752"/>
    <x v="706"/>
    <x v="80"/>
    <n v="5.52"/>
    <s v="Yes"/>
    <x v="0"/>
    <x v="0"/>
    <x v="3"/>
    <x v="1"/>
    <x v="0"/>
    <s v="Normal"/>
    <d v="1964-09-10T00:00:00"/>
    <n v="13607.37"/>
    <s v="tier - 3"/>
    <s v="tier - 1"/>
    <x v="2"/>
  </r>
  <r>
    <x v="753"/>
    <x v="707"/>
    <x v="605"/>
    <n v="4.55"/>
    <s v="No"/>
    <x v="0"/>
    <x v="0"/>
    <x v="3"/>
    <x v="1"/>
    <x v="0"/>
    <s v="Normal"/>
    <d v="1992-08-14T00:00:00"/>
    <n v="13588.17"/>
    <s v="tier - 3"/>
    <s v="tier - 1"/>
    <x v="1"/>
  </r>
  <r>
    <x v="754"/>
    <x v="708"/>
    <x v="606"/>
    <n v="11.76"/>
    <s v="No"/>
    <x v="0"/>
    <x v="0"/>
    <x v="0"/>
    <x v="1"/>
    <x v="0"/>
    <s v="Diabetes"/>
    <d v="1968-07-15T00:00:00"/>
    <n v="13566.04"/>
    <s v="tier - 3"/>
    <s v="tier - 3"/>
    <x v="12"/>
  </r>
  <r>
    <x v="755"/>
    <x v="709"/>
    <x v="355"/>
    <n v="7.06"/>
    <s v="No"/>
    <x v="0"/>
    <x v="0"/>
    <x v="0"/>
    <x v="1"/>
    <x v="0"/>
    <s v="Diabetes"/>
    <d v="1960-07-11T00:00:00"/>
    <n v="13555"/>
    <s v="tier - 3"/>
    <s v="tier - 3"/>
    <x v="6"/>
  </r>
  <r>
    <x v="756"/>
    <x v="710"/>
    <x v="607"/>
    <n v="11.35"/>
    <s v="Yes"/>
    <x v="0"/>
    <x v="1"/>
    <x v="3"/>
    <x v="1"/>
    <x v="0"/>
    <s v="Diabetes"/>
    <d v="1963-10-14T00:00:00"/>
    <n v="13511.28"/>
    <s v="tier - 3"/>
    <s v="tier - 1"/>
    <x v="1"/>
  </r>
  <r>
    <x v="757"/>
    <x v="711"/>
    <x v="608"/>
    <n v="5.52"/>
    <s v="No"/>
    <x v="0"/>
    <x v="0"/>
    <x v="0"/>
    <x v="1"/>
    <x v="0"/>
    <s v="Normal"/>
    <d v="1990-08-30T00:00:00"/>
    <n v="13480.83"/>
    <s v="tier - 3"/>
    <s v="tier - 2"/>
    <x v="8"/>
  </r>
  <r>
    <x v="758"/>
    <x v="712"/>
    <x v="609"/>
    <n v="7.86"/>
    <s v="Yes"/>
    <x v="0"/>
    <x v="0"/>
    <x v="3"/>
    <x v="1"/>
    <x v="0"/>
    <s v="Diabetes"/>
    <d v="1975-08-07T00:00:00"/>
    <n v="13472.19"/>
    <s v="tier - 3"/>
    <s v="tier - 2"/>
    <x v="1"/>
  </r>
  <r>
    <x v="759"/>
    <x v="713"/>
    <x v="610"/>
    <n v="11.38"/>
    <s v="No"/>
    <x v="0"/>
    <x v="0"/>
    <x v="0"/>
    <x v="1"/>
    <x v="0"/>
    <s v="Diabetes"/>
    <d v="1960-07-24T00:00:00"/>
    <n v="13470.86"/>
    <s v="tier - 3"/>
    <s v="tier - 3"/>
    <x v="3"/>
  </r>
  <r>
    <x v="760"/>
    <x v="714"/>
    <x v="568"/>
    <n v="10.48"/>
    <s v="No"/>
    <x v="0"/>
    <x v="0"/>
    <x v="0"/>
    <x v="1"/>
    <x v="0"/>
    <s v="Diabetes"/>
    <d v="1960-07-28T00:00:00"/>
    <n v="13470.8"/>
    <s v="tier - 3"/>
    <s v="tier - 2"/>
    <x v="0"/>
  </r>
  <r>
    <x v="761"/>
    <x v="715"/>
    <x v="611"/>
    <n v="5.04"/>
    <s v="Yes"/>
    <x v="0"/>
    <x v="0"/>
    <x v="0"/>
    <x v="1"/>
    <x v="0"/>
    <s v="Normal"/>
    <d v="1985-08-19T00:00:00"/>
    <n v="13465.8"/>
    <s v="tier - 3"/>
    <s v="tier - 1"/>
    <x v="1"/>
  </r>
  <r>
    <x v="762"/>
    <x v="716"/>
    <x v="612"/>
    <n v="9.06"/>
    <s v="No"/>
    <x v="0"/>
    <x v="0"/>
    <x v="0"/>
    <x v="1"/>
    <x v="0"/>
    <s v="Diabetes"/>
    <d v="1960-12-16T00:00:00"/>
    <n v="13462.52"/>
    <s v="tier - 3"/>
    <s v="tier - 2"/>
    <x v="3"/>
  </r>
  <r>
    <x v="763"/>
    <x v="717"/>
    <x v="264"/>
    <n v="11.07"/>
    <s v="No"/>
    <x v="0"/>
    <x v="0"/>
    <x v="0"/>
    <x v="1"/>
    <x v="1"/>
    <s v="Diabetes"/>
    <d v="1960-07-11T00:00:00"/>
    <n v="13457.96"/>
    <s v="tier - 3"/>
    <s v="tier - 1"/>
    <x v="0"/>
  </r>
  <r>
    <x v="764"/>
    <x v="718"/>
    <x v="613"/>
    <n v="10.45"/>
    <s v="No"/>
    <x v="0"/>
    <x v="0"/>
    <x v="0"/>
    <x v="1"/>
    <x v="2"/>
    <s v="Diabetes"/>
    <d v="1960-08-13T00:00:00"/>
    <n v="13451.12"/>
    <s v="tier - 3"/>
    <s v="tier - 1"/>
    <x v="3"/>
  </r>
  <r>
    <x v="765"/>
    <x v="719"/>
    <x v="614"/>
    <n v="8.6300000000000008"/>
    <s v="Yes"/>
    <x v="0"/>
    <x v="0"/>
    <x v="3"/>
    <x v="1"/>
    <x v="0"/>
    <s v="Diabetes"/>
    <d v="1975-06-29T00:00:00"/>
    <n v="13440.7"/>
    <s v="tier - 3"/>
    <s v="tier - 2"/>
    <x v="1"/>
  </r>
  <r>
    <x v="766"/>
    <x v="720"/>
    <x v="67"/>
    <n v="5.28"/>
    <s v="Yes"/>
    <x v="0"/>
    <x v="0"/>
    <x v="1"/>
    <x v="1"/>
    <x v="0"/>
    <s v="Normal"/>
    <d v="1966-11-14T00:00:00"/>
    <n v="13430.27"/>
    <s v="tier - 3"/>
    <s v="tier - 3"/>
    <x v="2"/>
  </r>
  <r>
    <x v="767"/>
    <x v="721"/>
    <x v="49"/>
    <n v="7.49"/>
    <s v="Yes"/>
    <x v="0"/>
    <x v="0"/>
    <x v="1"/>
    <x v="1"/>
    <x v="0"/>
    <s v="Diabetes"/>
    <d v="1961-11-03T00:00:00"/>
    <n v="13429.04"/>
    <s v="tier - 3"/>
    <s v="tier - 3"/>
    <x v="1"/>
  </r>
  <r>
    <x v="768"/>
    <x v="722"/>
    <x v="519"/>
    <n v="4.2699999999999996"/>
    <s v="No"/>
    <x v="0"/>
    <x v="0"/>
    <x v="0"/>
    <x v="1"/>
    <x v="0"/>
    <s v="Normal"/>
    <d v="1994-06-17T00:00:00"/>
    <n v="13417.05"/>
    <s v="tier - 3"/>
    <s v="tier - 3"/>
    <x v="1"/>
  </r>
  <r>
    <x v="769"/>
    <x v="723"/>
    <x v="615"/>
    <n v="9.2200000000000006"/>
    <s v="Yes"/>
    <x v="0"/>
    <x v="0"/>
    <x v="1"/>
    <x v="1"/>
    <x v="2"/>
    <s v="Diabetes"/>
    <d v="1961-07-22T00:00:00"/>
    <n v="13415.04"/>
    <s v="tier - 3"/>
    <s v="tier - 2"/>
    <x v="1"/>
  </r>
  <r>
    <x v="770"/>
    <x v="724"/>
    <x v="616"/>
    <n v="5.99"/>
    <s v="No"/>
    <x v="0"/>
    <x v="0"/>
    <x v="3"/>
    <x v="1"/>
    <x v="0"/>
    <s v="Prediabetes"/>
    <d v="1992-12-19T00:00:00"/>
    <n v="13412.97"/>
    <s v="tier - 3"/>
    <s v="tier - 3"/>
    <x v="8"/>
  </r>
  <r>
    <x v="771"/>
    <x v="725"/>
    <x v="617"/>
    <n v="5.86"/>
    <s v="Yes"/>
    <x v="0"/>
    <x v="0"/>
    <x v="1"/>
    <x v="1"/>
    <x v="0"/>
    <s v="Prediabetes"/>
    <d v="1959-12-20T00:00:00"/>
    <n v="13405.39"/>
    <s v="tier - 3"/>
    <s v="tier - 3"/>
    <x v="0"/>
  </r>
  <r>
    <x v="772"/>
    <x v="726"/>
    <x v="382"/>
    <n v="5.19"/>
    <s v="Yes"/>
    <x v="0"/>
    <x v="0"/>
    <x v="1"/>
    <x v="1"/>
    <x v="0"/>
    <s v="Normal"/>
    <d v="1959-11-25T00:00:00"/>
    <n v="13393.76"/>
    <s v="tier - 3"/>
    <s v="tier - 1"/>
    <x v="3"/>
  </r>
  <r>
    <x v="773"/>
    <x v="727"/>
    <x v="65"/>
    <n v="4.37"/>
    <s v="Yes"/>
    <x v="0"/>
    <x v="0"/>
    <x v="1"/>
    <x v="1"/>
    <x v="0"/>
    <s v="Normal"/>
    <d v="1959-12-09T00:00:00"/>
    <n v="13390.56"/>
    <s v="tier - 3"/>
    <s v="tier - 3"/>
    <x v="3"/>
  </r>
  <r>
    <x v="774"/>
    <x v="728"/>
    <x v="618"/>
    <n v="5.32"/>
    <s v="No"/>
    <x v="0"/>
    <x v="0"/>
    <x v="3"/>
    <x v="1"/>
    <x v="0"/>
    <s v="Normal"/>
    <d v="1984-06-06T00:00:00"/>
    <n v="13383.67"/>
    <s v="tier - 3"/>
    <s v="tier - 2"/>
    <x v="8"/>
  </r>
  <r>
    <x v="775"/>
    <x v="729"/>
    <x v="619"/>
    <n v="5.64"/>
    <s v="No"/>
    <x v="0"/>
    <x v="1"/>
    <x v="3"/>
    <x v="1"/>
    <x v="0"/>
    <s v="Normal"/>
    <d v="1979-09-30T00:00:00"/>
    <n v="13377.41"/>
    <s v="tier - 3"/>
    <s v="tier - 3"/>
    <x v="12"/>
  </r>
  <r>
    <x v="776"/>
    <x v="68"/>
    <x v="620"/>
    <n v="5.59"/>
    <s v="Yes"/>
    <x v="0"/>
    <x v="0"/>
    <x v="3"/>
    <x v="1"/>
    <x v="0"/>
    <s v="Normal"/>
    <d v="1964-09-24T00:00:00"/>
    <n v="13375.76"/>
    <s v="tier - 3"/>
    <s v="tier - 2"/>
    <x v="15"/>
  </r>
  <r>
    <x v="777"/>
    <x v="730"/>
    <x v="621"/>
    <n v="5.29"/>
    <s v="No"/>
    <x v="0"/>
    <x v="0"/>
    <x v="0"/>
    <x v="1"/>
    <x v="0"/>
    <s v="Normal"/>
    <d v="1990-10-02T00:00:00"/>
    <n v="13360.94"/>
    <s v="tier - 3"/>
    <s v="tier - 1"/>
    <x v="1"/>
  </r>
  <r>
    <x v="778"/>
    <x v="731"/>
    <x v="226"/>
    <n v="6.65"/>
    <s v="No"/>
    <x v="0"/>
    <x v="0"/>
    <x v="0"/>
    <x v="1"/>
    <x v="0"/>
    <s v="Diabetes"/>
    <d v="1960-11-11T00:00:00"/>
    <n v="13352.1"/>
    <s v="tier - 3"/>
    <s v="tier - 1"/>
    <x v="1"/>
  </r>
  <r>
    <x v="779"/>
    <x v="732"/>
    <x v="622"/>
    <n v="5.68"/>
    <s v="Yes"/>
    <x v="0"/>
    <x v="0"/>
    <x v="0"/>
    <x v="1"/>
    <x v="0"/>
    <s v="Normal"/>
    <d v="1976-08-23T00:00:00"/>
    <n v="13333.71"/>
    <s v="tier - 3"/>
    <s v="tier - 2"/>
    <x v="1"/>
  </r>
  <r>
    <x v="780"/>
    <x v="733"/>
    <x v="623"/>
    <n v="4.49"/>
    <s v="No"/>
    <x v="0"/>
    <x v="0"/>
    <x v="0"/>
    <x v="1"/>
    <x v="0"/>
    <s v="Normal"/>
    <d v="1994-07-01T00:00:00"/>
    <n v="13292.52"/>
    <s v="tier - 3"/>
    <s v="tier - 3"/>
    <x v="1"/>
  </r>
  <r>
    <x v="781"/>
    <x v="627"/>
    <x v="624"/>
    <n v="6.9"/>
    <s v="No"/>
    <x v="0"/>
    <x v="0"/>
    <x v="0"/>
    <x v="1"/>
    <x v="0"/>
    <s v="Diabetes"/>
    <d v="1962-10-11T00:00:00"/>
    <n v="13228.85"/>
    <s v="tier - 3"/>
    <s v="tier - 3"/>
    <x v="8"/>
  </r>
  <r>
    <x v="782"/>
    <x v="734"/>
    <x v="625"/>
    <n v="11.52"/>
    <s v="No"/>
    <x v="0"/>
    <x v="0"/>
    <x v="0"/>
    <x v="1"/>
    <x v="1"/>
    <s v="Diabetes"/>
    <d v="1962-11-24T00:00:00"/>
    <n v="13224.69"/>
    <s v="tier - 3"/>
    <s v="tier - 2"/>
    <x v="3"/>
  </r>
  <r>
    <x v="783"/>
    <x v="735"/>
    <x v="626"/>
    <n v="11.24"/>
    <s v="No"/>
    <x v="0"/>
    <x v="0"/>
    <x v="0"/>
    <x v="1"/>
    <x v="0"/>
    <s v="Diabetes"/>
    <d v="1965-11-13T00:00:00"/>
    <n v="13224.06"/>
    <s v="tier - 3"/>
    <s v="tier - 3"/>
    <x v="2"/>
  </r>
  <r>
    <x v="784"/>
    <x v="736"/>
    <x v="589"/>
    <n v="10.98"/>
    <s v="No"/>
    <x v="0"/>
    <x v="0"/>
    <x v="0"/>
    <x v="1"/>
    <x v="1"/>
    <s v="Diabetes"/>
    <d v="1962-12-07T00:00:00"/>
    <n v="13217.09"/>
    <s v="tier - 3"/>
    <s v="tier - 1"/>
    <x v="2"/>
  </r>
  <r>
    <x v="785"/>
    <x v="737"/>
    <x v="627"/>
    <n v="5.42"/>
    <s v="No"/>
    <x v="0"/>
    <x v="0"/>
    <x v="0"/>
    <x v="1"/>
    <x v="0"/>
    <s v="Normal"/>
    <d v="1982-10-15T00:00:00"/>
    <n v="13214.43"/>
    <s v="tier - 3"/>
    <s v="tier - 2"/>
    <x v="1"/>
  </r>
  <r>
    <x v="786"/>
    <x v="738"/>
    <x v="628"/>
    <n v="10.97"/>
    <s v="No"/>
    <x v="0"/>
    <x v="0"/>
    <x v="0"/>
    <x v="1"/>
    <x v="3"/>
    <s v="Diabetes"/>
    <d v="1962-08-05T00:00:00"/>
    <n v="13204.29"/>
    <s v="tier - 3"/>
    <s v="tier - 1"/>
    <x v="2"/>
  </r>
  <r>
    <x v="787"/>
    <x v="39"/>
    <x v="629"/>
    <n v="9.56"/>
    <s v="Yes"/>
    <x v="0"/>
    <x v="0"/>
    <x v="1"/>
    <x v="1"/>
    <x v="0"/>
    <s v="Diabetes"/>
    <d v="1961-12-06T00:00:00"/>
    <n v="13143.86"/>
    <s v="tier - 3"/>
    <s v="tier - 2"/>
    <x v="4"/>
  </r>
  <r>
    <x v="788"/>
    <x v="739"/>
    <x v="203"/>
    <n v="9.4"/>
    <s v="Yes"/>
    <x v="0"/>
    <x v="0"/>
    <x v="1"/>
    <x v="1"/>
    <x v="0"/>
    <s v="Diabetes"/>
    <d v="1961-12-06T00:00:00"/>
    <n v="13143.34"/>
    <s v="tier - 3"/>
    <s v="tier - 2"/>
    <x v="16"/>
  </r>
  <r>
    <x v="789"/>
    <x v="740"/>
    <x v="351"/>
    <n v="8.48"/>
    <s v="Yes"/>
    <x v="0"/>
    <x v="0"/>
    <x v="1"/>
    <x v="1"/>
    <x v="2"/>
    <s v="Diabetes"/>
    <d v="1961-09-07T00:00:00"/>
    <n v="13129.6"/>
    <s v="tier - 3"/>
    <s v="tier - 2"/>
    <x v="6"/>
  </r>
  <r>
    <x v="790"/>
    <x v="741"/>
    <x v="378"/>
    <n v="5.57"/>
    <s v="No"/>
    <x v="0"/>
    <x v="0"/>
    <x v="0"/>
    <x v="1"/>
    <x v="1"/>
    <s v="Normal"/>
    <d v="1999-08-16T00:00:00"/>
    <n v="13126.68"/>
    <s v="tier - 3"/>
    <s v="tier - 3"/>
    <x v="3"/>
  </r>
  <r>
    <x v="791"/>
    <x v="742"/>
    <x v="322"/>
    <n v="6.94"/>
    <s v="Yes"/>
    <x v="0"/>
    <x v="1"/>
    <x v="3"/>
    <x v="1"/>
    <x v="0"/>
    <s v="Diabetes"/>
    <d v="1963-09-14T00:00:00"/>
    <n v="13116.84"/>
    <s v="tier - 3"/>
    <s v="tier - 1"/>
    <x v="1"/>
  </r>
  <r>
    <x v="792"/>
    <x v="743"/>
    <x v="630"/>
    <n v="4.05"/>
    <s v="No"/>
    <x v="0"/>
    <x v="0"/>
    <x v="3"/>
    <x v="1"/>
    <x v="0"/>
    <s v="Normal"/>
    <d v="1992-08-12T00:00:00"/>
    <n v="13113.51"/>
    <s v="tier - 3"/>
    <s v="tier - 2"/>
    <x v="12"/>
  </r>
  <r>
    <x v="793"/>
    <x v="744"/>
    <x v="362"/>
    <n v="10.220000000000001"/>
    <s v="No"/>
    <x v="0"/>
    <x v="0"/>
    <x v="0"/>
    <x v="1"/>
    <x v="2"/>
    <s v="Diabetes"/>
    <d v="1962-08-02T00:00:00"/>
    <n v="13112.6"/>
    <s v="tier - 3"/>
    <s v="tier - 3"/>
    <x v="1"/>
  </r>
  <r>
    <x v="794"/>
    <x v="745"/>
    <x v="9"/>
    <n v="9.24"/>
    <s v="No"/>
    <x v="0"/>
    <x v="0"/>
    <x v="0"/>
    <x v="1"/>
    <x v="0"/>
    <s v="Diabetes"/>
    <d v="1971-10-30T00:00:00"/>
    <n v="13110.79"/>
    <s v="tier - 3"/>
    <s v="tier - 2"/>
    <x v="3"/>
  </r>
  <r>
    <x v="795"/>
    <x v="746"/>
    <x v="10"/>
    <n v="8.6"/>
    <s v="No"/>
    <x v="0"/>
    <x v="0"/>
    <x v="0"/>
    <x v="1"/>
    <x v="0"/>
    <s v="Diabetes"/>
    <d v="1978-07-17T00:00:00"/>
    <n v="13101.74"/>
    <s v="tier - 3"/>
    <s v="tier - 2"/>
    <x v="12"/>
  </r>
  <r>
    <x v="796"/>
    <x v="747"/>
    <x v="631"/>
    <n v="9.32"/>
    <s v="Yes"/>
    <x v="0"/>
    <x v="0"/>
    <x v="1"/>
    <x v="1"/>
    <x v="0"/>
    <s v="Diabetes"/>
    <d v="1961-11-06T00:00:00"/>
    <n v="13063.88"/>
    <s v="tier - 3"/>
    <s v="tier - 2"/>
    <x v="3"/>
  </r>
  <r>
    <x v="797"/>
    <x v="748"/>
    <x v="632"/>
    <n v="6.12"/>
    <s v="Yes"/>
    <x v="0"/>
    <x v="0"/>
    <x v="0"/>
    <x v="1"/>
    <x v="0"/>
    <s v="Prediabetes"/>
    <d v="1985-10-26T00:00:00"/>
    <n v="13051.22"/>
    <s v="tier - 3"/>
    <s v="tier - 1"/>
    <x v="12"/>
  </r>
  <r>
    <x v="798"/>
    <x v="465"/>
    <x v="275"/>
    <n v="9.19"/>
    <s v="Yes"/>
    <x v="0"/>
    <x v="0"/>
    <x v="0"/>
    <x v="1"/>
    <x v="1"/>
    <s v="Diabetes"/>
    <d v="1967-08-06T00:00:00"/>
    <n v="13047.33"/>
    <s v="tier - 3"/>
    <s v="tier - 3"/>
    <x v="2"/>
  </r>
  <r>
    <x v="799"/>
    <x v="749"/>
    <x v="633"/>
    <n v="5.84"/>
    <s v="Yes"/>
    <x v="0"/>
    <x v="1"/>
    <x v="3"/>
    <x v="1"/>
    <x v="0"/>
    <s v="Prediabetes"/>
    <d v="1969-09-23T00:00:00"/>
    <n v="13044.41"/>
    <s v="tier - 3"/>
    <s v="tier - 1"/>
    <x v="1"/>
  </r>
  <r>
    <x v="800"/>
    <x v="750"/>
    <x v="634"/>
    <n v="7.19"/>
    <s v="Yes"/>
    <x v="0"/>
    <x v="0"/>
    <x v="1"/>
    <x v="1"/>
    <x v="1"/>
    <s v="Diabetes"/>
    <d v="1961-11-09T00:00:00"/>
    <n v="13041.92"/>
    <s v="tier - 3"/>
    <s v="tier - 1"/>
    <x v="3"/>
  </r>
  <r>
    <x v="801"/>
    <x v="751"/>
    <x v="635"/>
    <n v="9.39"/>
    <s v="No"/>
    <x v="0"/>
    <x v="0"/>
    <x v="0"/>
    <x v="1"/>
    <x v="0"/>
    <s v="Diabetes"/>
    <d v="1965-11-04T00:00:00"/>
    <n v="13023.93"/>
    <s v="tier - 3"/>
    <s v="tier - 2"/>
    <x v="15"/>
  </r>
  <r>
    <x v="802"/>
    <x v="264"/>
    <x v="443"/>
    <n v="4.2699999999999996"/>
    <s v="Yes"/>
    <x v="0"/>
    <x v="0"/>
    <x v="3"/>
    <x v="1"/>
    <x v="0"/>
    <s v="Normal"/>
    <d v="1964-09-23T00:00:00"/>
    <n v="13019.16"/>
    <s v="tier - 3"/>
    <s v="tier - 1"/>
    <x v="2"/>
  </r>
  <r>
    <x v="803"/>
    <x v="752"/>
    <x v="636"/>
    <n v="11.71"/>
    <s v="No"/>
    <x v="0"/>
    <x v="0"/>
    <x v="0"/>
    <x v="1"/>
    <x v="2"/>
    <s v="Diabetes"/>
    <d v="1962-07-20T00:00:00"/>
    <n v="13012.21"/>
    <s v="tier - 3"/>
    <s v="tier - 1"/>
    <x v="1"/>
  </r>
  <r>
    <x v="804"/>
    <x v="753"/>
    <x v="637"/>
    <n v="5.29"/>
    <s v="No"/>
    <x v="0"/>
    <x v="0"/>
    <x v="1"/>
    <x v="1"/>
    <x v="0"/>
    <s v="Normal"/>
    <d v="1972-09-27T00:00:00"/>
    <n v="13010.86"/>
    <s v="tier - 3"/>
    <s v="tier - 2"/>
    <x v="1"/>
  </r>
  <r>
    <x v="805"/>
    <x v="754"/>
    <x v="638"/>
    <n v="6"/>
    <s v="Yes"/>
    <x v="0"/>
    <x v="1"/>
    <x v="3"/>
    <x v="1"/>
    <x v="0"/>
    <s v="Prediabetes"/>
    <d v="1969-12-13T00:00:00"/>
    <n v="13008.07"/>
    <s v="tier - 3"/>
    <s v="tier - 3"/>
    <x v="1"/>
  </r>
  <r>
    <x v="806"/>
    <x v="755"/>
    <x v="639"/>
    <n v="10.64"/>
    <s v="No"/>
    <x v="0"/>
    <x v="0"/>
    <x v="0"/>
    <x v="1"/>
    <x v="1"/>
    <s v="Diabetes"/>
    <d v="1962-06-24T00:00:00"/>
    <n v="13004.95"/>
    <s v="tier - 3"/>
    <s v="tier - 1"/>
    <x v="1"/>
  </r>
  <r>
    <x v="807"/>
    <x v="756"/>
    <x v="640"/>
    <n v="8.2100000000000009"/>
    <s v="Yes"/>
    <x v="0"/>
    <x v="0"/>
    <x v="0"/>
    <x v="1"/>
    <x v="0"/>
    <s v="Diabetes"/>
    <d v="1981-10-30T00:00:00"/>
    <n v="13002.91"/>
    <s v="tier - 3"/>
    <s v="tier - 1"/>
    <x v="1"/>
  </r>
  <r>
    <x v="808"/>
    <x v="757"/>
    <x v="641"/>
    <n v="5.58"/>
    <s v="No"/>
    <x v="0"/>
    <x v="1"/>
    <x v="3"/>
    <x v="1"/>
    <x v="0"/>
    <s v="Normal"/>
    <d v="1979-11-27T00:00:00"/>
    <n v="12994.12"/>
    <s v="tier - 3"/>
    <s v="tier - 2"/>
    <x v="12"/>
  </r>
  <r>
    <x v="809"/>
    <x v="758"/>
    <x v="642"/>
    <n v="8.75"/>
    <s v="No"/>
    <x v="0"/>
    <x v="0"/>
    <x v="0"/>
    <x v="1"/>
    <x v="0"/>
    <s v="Diabetes"/>
    <d v="1960-11-28T00:00:00"/>
    <n v="12982.87"/>
    <s v="tier - 3"/>
    <s v="tier - 1"/>
    <x v="0"/>
  </r>
  <r>
    <x v="810"/>
    <x v="759"/>
    <x v="440"/>
    <n v="11.86"/>
    <s v="No"/>
    <x v="0"/>
    <x v="0"/>
    <x v="0"/>
    <x v="1"/>
    <x v="0"/>
    <s v="Diabetes"/>
    <d v="1960-09-23T00:00:00"/>
    <n v="12981.35"/>
    <s v="tier - 3"/>
    <s v="tier - 3"/>
    <x v="0"/>
  </r>
  <r>
    <x v="811"/>
    <x v="384"/>
    <x v="396"/>
    <n v="11.46"/>
    <s v="No"/>
    <x v="0"/>
    <x v="0"/>
    <x v="0"/>
    <x v="1"/>
    <x v="0"/>
    <s v="Diabetes"/>
    <d v="1960-06-22T00:00:00"/>
    <n v="12979.36"/>
    <s v="tier - 3"/>
    <s v="tier - 1"/>
    <x v="3"/>
  </r>
  <r>
    <x v="812"/>
    <x v="760"/>
    <x v="643"/>
    <n v="9.0299999999999994"/>
    <s v="No"/>
    <x v="0"/>
    <x v="0"/>
    <x v="0"/>
    <x v="1"/>
    <x v="2"/>
    <s v="Diabetes"/>
    <d v="1960-11-04T00:00:00"/>
    <n v="12957.12"/>
    <s v="tier - 3"/>
    <s v="tier - 1"/>
    <x v="3"/>
  </r>
  <r>
    <x v="813"/>
    <x v="761"/>
    <x v="644"/>
    <n v="8.26"/>
    <s v="Yes"/>
    <x v="0"/>
    <x v="0"/>
    <x v="1"/>
    <x v="1"/>
    <x v="0"/>
    <s v="Diabetes"/>
    <d v="1961-08-20T00:00:00"/>
    <n v="12950.07"/>
    <s v="tier - 3"/>
    <s v="tier - 1"/>
    <x v="1"/>
  </r>
  <r>
    <x v="814"/>
    <x v="762"/>
    <x v="534"/>
    <n v="5.42"/>
    <s v="Yes"/>
    <x v="0"/>
    <x v="0"/>
    <x v="1"/>
    <x v="1"/>
    <x v="0"/>
    <s v="Normal"/>
    <d v="1966-12-22T00:00:00"/>
    <n v="12949.16"/>
    <s v="tier - 3"/>
    <s v="tier - 3"/>
    <x v="0"/>
  </r>
  <r>
    <x v="815"/>
    <x v="763"/>
    <x v="47"/>
    <n v="11.33"/>
    <s v="Yes"/>
    <x v="0"/>
    <x v="1"/>
    <x v="3"/>
    <x v="1"/>
    <x v="0"/>
    <s v="Diabetes"/>
    <d v="1963-08-14T00:00:00"/>
    <n v="12928.79"/>
    <s v="tier - 3"/>
    <s v="tier - 2"/>
    <x v="0"/>
  </r>
  <r>
    <x v="816"/>
    <x v="764"/>
    <x v="425"/>
    <n v="7.69"/>
    <s v="Yes"/>
    <x v="0"/>
    <x v="1"/>
    <x v="3"/>
    <x v="1"/>
    <x v="1"/>
    <s v="Diabetes"/>
    <d v="1963-09-01T00:00:00"/>
    <n v="12925.89"/>
    <s v="tier - 3"/>
    <s v="tier - 2"/>
    <x v="0"/>
  </r>
  <r>
    <x v="817"/>
    <x v="294"/>
    <x v="247"/>
    <n v="8.77"/>
    <s v="Yes"/>
    <x v="0"/>
    <x v="1"/>
    <x v="3"/>
    <x v="1"/>
    <x v="1"/>
    <s v="Diabetes"/>
    <d v="1963-08-16T00:00:00"/>
    <n v="12913.99"/>
    <s v="tier - 3"/>
    <s v="tier - 2"/>
    <x v="4"/>
  </r>
  <r>
    <x v="818"/>
    <x v="765"/>
    <x v="173"/>
    <n v="4.91"/>
    <s v="No"/>
    <x v="1"/>
    <x v="0"/>
    <x v="3"/>
    <x v="1"/>
    <x v="0"/>
    <s v="Normal"/>
    <d v="2004-07-09T00:00:00"/>
    <n v="12890.06"/>
    <s v="tier - 3"/>
    <s v="tier - 1"/>
    <x v="9"/>
  </r>
  <r>
    <x v="819"/>
    <x v="766"/>
    <x v="645"/>
    <n v="4.95"/>
    <s v="No"/>
    <x v="0"/>
    <x v="0"/>
    <x v="3"/>
    <x v="1"/>
    <x v="0"/>
    <s v="Normal"/>
    <d v="1984-08-06T00:00:00"/>
    <n v="12870.31"/>
    <s v="tier - 3"/>
    <s v="tier - 3"/>
    <x v="1"/>
  </r>
  <r>
    <x v="820"/>
    <x v="767"/>
    <x v="646"/>
    <n v="10.8"/>
    <s v="Yes"/>
    <x v="0"/>
    <x v="1"/>
    <x v="3"/>
    <x v="1"/>
    <x v="1"/>
    <s v="Diabetes"/>
    <d v="1963-09-27T00:00:00"/>
    <n v="12856.84"/>
    <s v="tier - 3"/>
    <s v="tier - 3"/>
    <x v="14"/>
  </r>
  <r>
    <x v="821"/>
    <x v="768"/>
    <x v="647"/>
    <n v="7.21"/>
    <s v="No"/>
    <x v="0"/>
    <x v="0"/>
    <x v="1"/>
    <x v="1"/>
    <x v="0"/>
    <s v="Diabetes"/>
    <d v="1973-09-22T00:00:00"/>
    <n v="12852.37"/>
    <s v="tier - 3"/>
    <s v="tier - 1"/>
    <x v="1"/>
  </r>
  <r>
    <x v="822"/>
    <x v="769"/>
    <x v="648"/>
    <n v="5.12"/>
    <s v="No"/>
    <x v="0"/>
    <x v="1"/>
    <x v="3"/>
    <x v="1"/>
    <x v="0"/>
    <s v="Normal"/>
    <d v="1993-09-27T00:00:00"/>
    <n v="12847.24"/>
    <s v="tier - 3"/>
    <s v="tier - 2"/>
    <x v="1"/>
  </r>
  <r>
    <x v="823"/>
    <x v="649"/>
    <x v="649"/>
    <n v="4.62"/>
    <s v="No"/>
    <x v="1"/>
    <x v="0"/>
    <x v="3"/>
    <x v="0"/>
    <x v="3"/>
    <s v="Normal"/>
    <d v="2004-11-09T00:00:00"/>
    <n v="12829.46"/>
    <s v="tier - 3"/>
    <s v="tier - 3"/>
    <x v="4"/>
  </r>
  <r>
    <x v="824"/>
    <x v="770"/>
    <x v="650"/>
    <n v="7.68"/>
    <s v="Yes"/>
    <x v="0"/>
    <x v="0"/>
    <x v="0"/>
    <x v="1"/>
    <x v="0"/>
    <s v="Diabetes"/>
    <d v="1967-09-25T00:00:00"/>
    <n v="12823.25"/>
    <s v="tier - 3"/>
    <s v="tier - 3"/>
    <x v="14"/>
  </r>
  <r>
    <x v="825"/>
    <x v="771"/>
    <x v="651"/>
    <n v="6.79"/>
    <s v="Yes"/>
    <x v="0"/>
    <x v="1"/>
    <x v="3"/>
    <x v="1"/>
    <x v="1"/>
    <s v="Diabetes"/>
    <d v="1963-07-20T00:00:00"/>
    <n v="12815.44"/>
    <s v="tier - 3"/>
    <s v="tier - 3"/>
    <x v="2"/>
  </r>
  <r>
    <x v="826"/>
    <x v="772"/>
    <x v="56"/>
    <n v="11.09"/>
    <s v="No"/>
    <x v="0"/>
    <x v="0"/>
    <x v="0"/>
    <x v="1"/>
    <x v="0"/>
    <s v="Diabetes"/>
    <d v="1978-07-24T00:00:00"/>
    <n v="12797.21"/>
    <s v="tier - 3"/>
    <s v="tier - 1"/>
    <x v="2"/>
  </r>
  <r>
    <x v="827"/>
    <x v="465"/>
    <x v="568"/>
    <n v="5.24"/>
    <s v="Yes"/>
    <x v="0"/>
    <x v="1"/>
    <x v="3"/>
    <x v="1"/>
    <x v="0"/>
    <s v="Normal"/>
    <d v="1983-10-29T00:00:00"/>
    <n v="12788.18"/>
    <s v="tier - 3"/>
    <s v="tier - 1"/>
    <x v="12"/>
  </r>
  <r>
    <x v="828"/>
    <x v="481"/>
    <x v="652"/>
    <n v="7.51"/>
    <s v="Yes"/>
    <x v="0"/>
    <x v="1"/>
    <x v="3"/>
    <x v="1"/>
    <x v="1"/>
    <s v="Diabetes"/>
    <d v="1963-12-05T00:00:00"/>
    <n v="12788.03"/>
    <s v="tier - 3"/>
    <s v="tier - 3"/>
    <x v="15"/>
  </r>
  <r>
    <x v="829"/>
    <x v="773"/>
    <x v="653"/>
    <n v="4.13"/>
    <s v="No"/>
    <x v="0"/>
    <x v="0"/>
    <x v="1"/>
    <x v="1"/>
    <x v="0"/>
    <s v="Normal"/>
    <d v="1972-10-07T00:00:00"/>
    <n v="12776.05"/>
    <s v="tier - 3"/>
    <s v="tier - 3"/>
    <x v="12"/>
  </r>
  <r>
    <x v="830"/>
    <x v="774"/>
    <x v="654"/>
    <n v="8.3800000000000008"/>
    <s v="Yes"/>
    <x v="0"/>
    <x v="0"/>
    <x v="3"/>
    <x v="1"/>
    <x v="0"/>
    <s v="Diabetes"/>
    <d v="1975-09-25T00:00:00"/>
    <n v="12770.27"/>
    <s v="tier - 3"/>
    <s v="tier - 3"/>
    <x v="14"/>
  </r>
  <r>
    <x v="831"/>
    <x v="775"/>
    <x v="18"/>
    <n v="8.07"/>
    <s v="No"/>
    <x v="0"/>
    <x v="0"/>
    <x v="0"/>
    <x v="1"/>
    <x v="0"/>
    <s v="Diabetes"/>
    <d v="1962-10-01T00:00:00"/>
    <n v="12741.17"/>
    <s v="tier - 3"/>
    <s v="tier - 1"/>
    <x v="6"/>
  </r>
  <r>
    <x v="832"/>
    <x v="776"/>
    <x v="366"/>
    <n v="8.9499999999999993"/>
    <s v="No"/>
    <x v="0"/>
    <x v="0"/>
    <x v="0"/>
    <x v="1"/>
    <x v="1"/>
    <s v="Diabetes"/>
    <d v="1962-09-02T00:00:00"/>
    <n v="12731"/>
    <s v="tier - 3"/>
    <s v="tier - 3"/>
    <x v="4"/>
  </r>
  <r>
    <x v="833"/>
    <x v="777"/>
    <x v="655"/>
    <n v="6.31"/>
    <s v="Yes"/>
    <x v="0"/>
    <x v="0"/>
    <x v="3"/>
    <x v="1"/>
    <x v="0"/>
    <s v="Prediabetes"/>
    <d v="1988-07-17T00:00:00"/>
    <n v="12718.21"/>
    <s v="tier - 3"/>
    <s v="tier - 1"/>
    <x v="12"/>
  </r>
  <r>
    <x v="834"/>
    <x v="778"/>
    <x v="656"/>
    <n v="7.19"/>
    <s v="Yes"/>
    <x v="0"/>
    <x v="0"/>
    <x v="1"/>
    <x v="1"/>
    <x v="0"/>
    <s v="Diabetes"/>
    <d v="1970-07-08T00:00:00"/>
    <n v="12713"/>
    <s v="tier - 3"/>
    <s v="tier - 1"/>
    <x v="3"/>
  </r>
  <r>
    <x v="835"/>
    <x v="216"/>
    <x v="657"/>
    <n v="6.11"/>
    <s v="Yes"/>
    <x v="0"/>
    <x v="0"/>
    <x v="3"/>
    <x v="1"/>
    <x v="0"/>
    <s v="Prediabetes"/>
    <d v="1964-11-28T00:00:00"/>
    <n v="12700.63"/>
    <s v="tier - 3"/>
    <s v="tier - 3"/>
    <x v="3"/>
  </r>
  <r>
    <x v="836"/>
    <x v="779"/>
    <x v="658"/>
    <n v="6.02"/>
    <s v="No"/>
    <x v="0"/>
    <x v="0"/>
    <x v="3"/>
    <x v="1"/>
    <x v="0"/>
    <s v="Prediabetes"/>
    <d v="1992-07-07T00:00:00"/>
    <n v="12699.56"/>
    <s v="tier - 3"/>
    <s v="tier - 2"/>
    <x v="3"/>
  </r>
  <r>
    <x v="837"/>
    <x v="593"/>
    <x v="106"/>
    <n v="11.86"/>
    <s v="No"/>
    <x v="0"/>
    <x v="0"/>
    <x v="0"/>
    <x v="1"/>
    <x v="0"/>
    <s v="Diabetes"/>
    <d v="1974-09-24T00:00:00"/>
    <n v="12697.48"/>
    <s v="tier - 3"/>
    <s v="tier - 3"/>
    <x v="14"/>
  </r>
  <r>
    <x v="838"/>
    <x v="780"/>
    <x v="9"/>
    <n v="8.25"/>
    <s v="No"/>
    <x v="0"/>
    <x v="0"/>
    <x v="0"/>
    <x v="1"/>
    <x v="0"/>
    <s v="Diabetes"/>
    <d v="1962-08-27T00:00:00"/>
    <n v="12648.7"/>
    <s v="tier - 3"/>
    <s v="tier - 2"/>
    <x v="0"/>
  </r>
  <r>
    <x v="839"/>
    <x v="781"/>
    <x v="659"/>
    <n v="8.1300000000000008"/>
    <s v="No"/>
    <x v="0"/>
    <x v="0"/>
    <x v="0"/>
    <x v="1"/>
    <x v="0"/>
    <s v="Diabetes"/>
    <d v="1965-09-14T00:00:00"/>
    <n v="12646.21"/>
    <s v="tier - 3"/>
    <s v="tier - 2"/>
    <x v="3"/>
  </r>
  <r>
    <x v="840"/>
    <x v="782"/>
    <x v="660"/>
    <n v="10.1"/>
    <s v="No"/>
    <x v="0"/>
    <x v="0"/>
    <x v="0"/>
    <x v="1"/>
    <x v="0"/>
    <s v="Diabetes"/>
    <d v="1962-07-11T00:00:00"/>
    <n v="12644.59"/>
    <s v="tier - 3"/>
    <s v="tier - 2"/>
    <x v="3"/>
  </r>
  <r>
    <x v="841"/>
    <x v="783"/>
    <x v="428"/>
    <n v="5.89"/>
    <s v="Yes"/>
    <x v="0"/>
    <x v="0"/>
    <x v="1"/>
    <x v="1"/>
    <x v="0"/>
    <s v="Prediabetes"/>
    <d v="1966-12-17T00:00:00"/>
    <n v="12643.38"/>
    <s v="tier - 3"/>
    <s v="tier - 1"/>
    <x v="1"/>
  </r>
  <r>
    <x v="842"/>
    <x v="784"/>
    <x v="661"/>
    <n v="4.97"/>
    <s v="No"/>
    <x v="0"/>
    <x v="0"/>
    <x v="1"/>
    <x v="1"/>
    <x v="0"/>
    <s v="Normal"/>
    <d v="1972-09-05T00:00:00"/>
    <n v="12640.24"/>
    <s v="tier - 3"/>
    <s v="tier - 1"/>
    <x v="3"/>
  </r>
  <r>
    <x v="843"/>
    <x v="142"/>
    <x v="662"/>
    <n v="9.9"/>
    <s v="No"/>
    <x v="0"/>
    <x v="0"/>
    <x v="0"/>
    <x v="1"/>
    <x v="0"/>
    <s v="Diabetes"/>
    <d v="1962-07-22T00:00:00"/>
    <n v="12638.2"/>
    <s v="tier - 3"/>
    <s v="tier - 1"/>
    <x v="3"/>
  </r>
  <r>
    <x v="844"/>
    <x v="785"/>
    <x v="663"/>
    <n v="9.0500000000000007"/>
    <s v="No"/>
    <x v="0"/>
    <x v="0"/>
    <x v="0"/>
    <x v="1"/>
    <x v="2"/>
    <s v="Diabetes"/>
    <d v="1962-11-22T00:00:00"/>
    <n v="12629.9"/>
    <s v="tier - 3"/>
    <s v="tier - 3"/>
    <x v="0"/>
  </r>
  <r>
    <x v="845"/>
    <x v="786"/>
    <x v="664"/>
    <n v="10.93"/>
    <s v="No"/>
    <x v="0"/>
    <x v="0"/>
    <x v="0"/>
    <x v="1"/>
    <x v="1"/>
    <s v="Diabetes"/>
    <d v="1965-10-04T00:00:00"/>
    <n v="12629.17"/>
    <s v="tier - 3"/>
    <s v="tier - 1"/>
    <x v="0"/>
  </r>
  <r>
    <x v="846"/>
    <x v="787"/>
    <x v="665"/>
    <n v="7.58"/>
    <s v="Yes"/>
    <x v="0"/>
    <x v="0"/>
    <x v="1"/>
    <x v="1"/>
    <x v="0"/>
    <s v="Diabetes"/>
    <d v="1970-12-28T00:00:00"/>
    <n v="12624.74"/>
    <s v="tier - 3"/>
    <s v="tier - 1"/>
    <x v="1"/>
  </r>
  <r>
    <x v="847"/>
    <x v="788"/>
    <x v="32"/>
    <n v="11"/>
    <s v="Yes"/>
    <x v="0"/>
    <x v="1"/>
    <x v="3"/>
    <x v="1"/>
    <x v="0"/>
    <s v="Diabetes"/>
    <d v="1963-08-19T00:00:00"/>
    <n v="12622.18"/>
    <s v="tier - 3"/>
    <s v="tier - 1"/>
    <x v="1"/>
  </r>
  <r>
    <x v="848"/>
    <x v="789"/>
    <x v="666"/>
    <n v="5.0599999999999996"/>
    <s v="No"/>
    <x v="0"/>
    <x v="0"/>
    <x v="3"/>
    <x v="1"/>
    <x v="1"/>
    <s v="Normal"/>
    <d v="1998-11-18T00:00:00"/>
    <n v="12609.89"/>
    <s v="tier - 3"/>
    <s v="tier - 3"/>
    <x v="1"/>
  </r>
  <r>
    <x v="849"/>
    <x v="790"/>
    <x v="667"/>
    <n v="6.11"/>
    <s v="Yes"/>
    <x v="0"/>
    <x v="0"/>
    <x v="3"/>
    <x v="1"/>
    <x v="0"/>
    <s v="Prediabetes"/>
    <d v="1988-08-11T00:00:00"/>
    <n v="12600.46"/>
    <s v="tier - 3"/>
    <s v="tier - 1"/>
    <x v="8"/>
  </r>
  <r>
    <x v="850"/>
    <x v="791"/>
    <x v="668"/>
    <n v="6.66"/>
    <s v="Yes"/>
    <x v="0"/>
    <x v="0"/>
    <x v="1"/>
    <x v="1"/>
    <x v="0"/>
    <s v="Diabetes"/>
    <d v="1970-06-18T00:00:00"/>
    <n v="12592.53"/>
    <s v="tier - 3"/>
    <s v="tier - 2"/>
    <x v="0"/>
  </r>
  <r>
    <x v="851"/>
    <x v="792"/>
    <x v="669"/>
    <n v="4.0199999999999996"/>
    <s v="Yes"/>
    <x v="0"/>
    <x v="1"/>
    <x v="3"/>
    <x v="1"/>
    <x v="0"/>
    <s v="Normal"/>
    <d v="1969-11-26T00:00:00"/>
    <n v="12579.92"/>
    <s v="tier - 3"/>
    <s v="tier - 1"/>
    <x v="15"/>
  </r>
  <r>
    <x v="852"/>
    <x v="173"/>
    <x v="670"/>
    <n v="8.81"/>
    <s v="Yes"/>
    <x v="0"/>
    <x v="0"/>
    <x v="1"/>
    <x v="1"/>
    <x v="0"/>
    <s v="Diabetes"/>
    <d v="1961-11-28T00:00:00"/>
    <n v="12574.05"/>
    <s v="tier - 3"/>
    <s v="tier - 1"/>
    <x v="3"/>
  </r>
  <r>
    <x v="853"/>
    <x v="793"/>
    <x v="671"/>
    <n v="7.92"/>
    <s v="Yes"/>
    <x v="0"/>
    <x v="0"/>
    <x v="1"/>
    <x v="1"/>
    <x v="0"/>
    <s v="Diabetes"/>
    <d v="1961-11-28T00:00:00"/>
    <n v="12557.61"/>
    <s v="tier - 3"/>
    <s v="tier - 3"/>
    <x v="0"/>
  </r>
  <r>
    <x v="854"/>
    <x v="794"/>
    <x v="362"/>
    <n v="7.48"/>
    <s v="No"/>
    <x v="0"/>
    <x v="0"/>
    <x v="0"/>
    <x v="1"/>
    <x v="2"/>
    <s v="Diabetes"/>
    <d v="1962-10-16T00:00:00"/>
    <n v="12523.6"/>
    <s v="tier - 3"/>
    <s v="tier - 3"/>
    <x v="1"/>
  </r>
  <r>
    <x v="855"/>
    <x v="795"/>
    <x v="672"/>
    <n v="4.62"/>
    <s v="Yes"/>
    <x v="0"/>
    <x v="0"/>
    <x v="1"/>
    <x v="1"/>
    <x v="0"/>
    <s v="Normal"/>
    <d v="1966-07-12T00:00:00"/>
    <n v="12499.88"/>
    <s v="tier - 3"/>
    <s v="tier - 2"/>
    <x v="1"/>
  </r>
  <r>
    <x v="856"/>
    <x v="796"/>
    <x v="673"/>
    <n v="8.4700000000000006"/>
    <s v="No"/>
    <x v="0"/>
    <x v="0"/>
    <x v="0"/>
    <x v="1"/>
    <x v="0"/>
    <s v="Diabetes"/>
    <d v="1968-12-03T00:00:00"/>
    <n v="12495.29"/>
    <s v="tier - 3"/>
    <s v="tier - 3"/>
    <x v="1"/>
  </r>
  <r>
    <x v="857"/>
    <x v="797"/>
    <x v="674"/>
    <n v="10.58"/>
    <s v="Yes"/>
    <x v="0"/>
    <x v="0"/>
    <x v="0"/>
    <x v="1"/>
    <x v="0"/>
    <s v="Diabetes"/>
    <d v="1967-09-01T00:00:00"/>
    <n v="12485.8"/>
    <s v="tier - 3"/>
    <s v="tier - 3"/>
    <x v="0"/>
  </r>
  <r>
    <x v="858"/>
    <x v="798"/>
    <x v="403"/>
    <n v="7.48"/>
    <s v="No"/>
    <x v="0"/>
    <x v="0"/>
    <x v="0"/>
    <x v="1"/>
    <x v="2"/>
    <s v="Diabetes"/>
    <d v="1968-11-12T00:00:00"/>
    <n v="12479.71"/>
    <s v="tier - 3"/>
    <s v="tier - 3"/>
    <x v="1"/>
  </r>
  <r>
    <x v="859"/>
    <x v="799"/>
    <x v="675"/>
    <n v="7.82"/>
    <s v="No"/>
    <x v="0"/>
    <x v="0"/>
    <x v="0"/>
    <x v="1"/>
    <x v="2"/>
    <s v="Diabetes"/>
    <d v="1968-11-26T00:00:00"/>
    <n v="12475.35"/>
    <s v="tier - 3"/>
    <s v="tier - 1"/>
    <x v="1"/>
  </r>
  <r>
    <x v="860"/>
    <x v="800"/>
    <x v="676"/>
    <n v="4.96"/>
    <s v="Yes"/>
    <x v="0"/>
    <x v="0"/>
    <x v="3"/>
    <x v="1"/>
    <x v="0"/>
    <s v="Normal"/>
    <d v="1995-08-09T00:00:00"/>
    <n v="12452.25"/>
    <s v="tier - 3"/>
    <s v="tier - 3"/>
    <x v="1"/>
  </r>
  <r>
    <x v="861"/>
    <x v="801"/>
    <x v="520"/>
    <n v="6.15"/>
    <s v="Yes"/>
    <x v="0"/>
    <x v="0"/>
    <x v="3"/>
    <x v="1"/>
    <x v="0"/>
    <s v="Prediabetes"/>
    <d v="1964-08-04T00:00:00"/>
    <n v="12430.95"/>
    <s v="tier - 3"/>
    <s v="tier - 3"/>
    <x v="2"/>
  </r>
  <r>
    <x v="862"/>
    <x v="802"/>
    <x v="677"/>
    <n v="4.62"/>
    <s v="No"/>
    <x v="0"/>
    <x v="1"/>
    <x v="3"/>
    <x v="1"/>
    <x v="0"/>
    <s v="Normal"/>
    <d v="1979-07-14T00:00:00"/>
    <n v="12408.29"/>
    <s v="tier - 3"/>
    <s v="tier - 1"/>
    <x v="13"/>
  </r>
  <r>
    <x v="863"/>
    <x v="803"/>
    <x v="606"/>
    <n v="4.87"/>
    <s v="No"/>
    <x v="0"/>
    <x v="0"/>
    <x v="1"/>
    <x v="1"/>
    <x v="0"/>
    <s v="Normal"/>
    <d v="1972-08-21T00:00:00"/>
    <n v="12407.3"/>
    <s v="tier - 3"/>
    <s v="tier - 2"/>
    <x v="14"/>
  </r>
  <r>
    <x v="864"/>
    <x v="804"/>
    <x v="678"/>
    <n v="4.63"/>
    <s v="No"/>
    <x v="0"/>
    <x v="0"/>
    <x v="0"/>
    <x v="1"/>
    <x v="0"/>
    <s v="Normal"/>
    <d v="1989-12-29T00:00:00"/>
    <n v="12404.88"/>
    <s v="tier - 3"/>
    <s v="tier - 3"/>
    <x v="4"/>
  </r>
  <r>
    <x v="865"/>
    <x v="805"/>
    <x v="679"/>
    <n v="11.93"/>
    <s v="No"/>
    <x v="0"/>
    <x v="0"/>
    <x v="0"/>
    <x v="1"/>
    <x v="1"/>
    <s v="Diabetes"/>
    <d v="1962-09-26T00:00:00"/>
    <n v="12369.89"/>
    <s v="tier - 3"/>
    <s v="tier - 2"/>
    <x v="2"/>
  </r>
  <r>
    <x v="866"/>
    <x v="806"/>
    <x v="315"/>
    <n v="5.65"/>
    <s v="Yes"/>
    <x v="0"/>
    <x v="0"/>
    <x v="1"/>
    <x v="1"/>
    <x v="0"/>
    <s v="Normal"/>
    <d v="1966-12-29T00:00:00"/>
    <n v="12363.55"/>
    <s v="tier - 3"/>
    <s v="tier - 3"/>
    <x v="3"/>
  </r>
  <r>
    <x v="867"/>
    <x v="807"/>
    <x v="680"/>
    <n v="11.21"/>
    <s v="Yes"/>
    <x v="0"/>
    <x v="1"/>
    <x v="3"/>
    <x v="1"/>
    <x v="0"/>
    <s v="Diabetes"/>
    <d v="1963-09-22T00:00:00"/>
    <n v="12347.17"/>
    <s v="tier - 3"/>
    <s v="tier - 3"/>
    <x v="3"/>
  </r>
  <r>
    <x v="868"/>
    <x v="808"/>
    <x v="419"/>
    <n v="10.62"/>
    <s v="Yes"/>
    <x v="0"/>
    <x v="1"/>
    <x v="3"/>
    <x v="1"/>
    <x v="1"/>
    <s v="Diabetes"/>
    <d v="1963-08-02T00:00:00"/>
    <n v="12333.83"/>
    <s v="tier - 3"/>
    <s v="tier - 2"/>
    <x v="3"/>
  </r>
  <r>
    <x v="869"/>
    <x v="809"/>
    <x v="278"/>
    <n v="10.7"/>
    <s v="Yes"/>
    <x v="0"/>
    <x v="1"/>
    <x v="3"/>
    <x v="1"/>
    <x v="2"/>
    <s v="Diabetes"/>
    <d v="1963-08-29T00:00:00"/>
    <n v="12323.94"/>
    <s v="tier - 3"/>
    <s v="tier - 3"/>
    <x v="6"/>
  </r>
  <r>
    <x v="870"/>
    <x v="810"/>
    <x v="681"/>
    <n v="10.02"/>
    <s v="Yes"/>
    <x v="0"/>
    <x v="1"/>
    <x v="3"/>
    <x v="1"/>
    <x v="1"/>
    <s v="Diabetes"/>
    <d v="1963-10-28T00:00:00"/>
    <n v="12299.59"/>
    <s v="tier - 3"/>
    <s v="tier - 1"/>
    <x v="15"/>
  </r>
  <r>
    <x v="871"/>
    <x v="811"/>
    <x v="682"/>
    <n v="4.8499999999999996"/>
    <s v="No"/>
    <x v="0"/>
    <x v="0"/>
    <x v="0"/>
    <x v="1"/>
    <x v="0"/>
    <s v="Normal"/>
    <d v="1990-10-29T00:00:00"/>
    <n v="12282.38"/>
    <s v="tier - 3"/>
    <s v="tier - 1"/>
    <x v="3"/>
  </r>
  <r>
    <x v="872"/>
    <x v="812"/>
    <x v="683"/>
    <n v="4.3899999999999997"/>
    <s v="Yes"/>
    <x v="0"/>
    <x v="0"/>
    <x v="1"/>
    <x v="1"/>
    <x v="1"/>
    <s v="Normal"/>
    <d v="1966-11-16T00:00:00"/>
    <n v="12282.03"/>
    <s v="tier - 3"/>
    <s v="tier - 1"/>
    <x v="15"/>
  </r>
  <r>
    <x v="873"/>
    <x v="813"/>
    <x v="203"/>
    <n v="8.24"/>
    <s v="Yes"/>
    <x v="0"/>
    <x v="0"/>
    <x v="0"/>
    <x v="1"/>
    <x v="0"/>
    <s v="Diabetes"/>
    <d v="1967-08-28T00:00:00"/>
    <n v="12269.69"/>
    <s v="tier - 3"/>
    <s v="tier - 2"/>
    <x v="1"/>
  </r>
  <r>
    <x v="874"/>
    <x v="814"/>
    <x v="101"/>
    <n v="9.77"/>
    <s v="Yes"/>
    <x v="0"/>
    <x v="0"/>
    <x v="0"/>
    <x v="1"/>
    <x v="0"/>
    <s v="Diabetes"/>
    <d v="1967-12-30T00:00:00"/>
    <n v="12268.63"/>
    <s v="tier - 3"/>
    <s v="tier - 1"/>
    <x v="1"/>
  </r>
  <r>
    <x v="875"/>
    <x v="815"/>
    <x v="684"/>
    <n v="5.5"/>
    <s v="Yes"/>
    <x v="0"/>
    <x v="0"/>
    <x v="1"/>
    <x v="1"/>
    <x v="0"/>
    <s v="Normal"/>
    <d v="1966-12-06T00:00:00"/>
    <n v="12265.51"/>
    <s v="tier - 3"/>
    <s v="tier - 3"/>
    <x v="0"/>
  </r>
  <r>
    <x v="876"/>
    <x v="816"/>
    <x v="685"/>
    <n v="11.84"/>
    <s v="Yes"/>
    <x v="0"/>
    <x v="0"/>
    <x v="3"/>
    <x v="1"/>
    <x v="0"/>
    <s v="Diabetes"/>
    <d v="1986-08-13T00:00:00"/>
    <n v="12255.04"/>
    <s v="tier - 3"/>
    <s v="tier - 2"/>
    <x v="12"/>
  </r>
  <r>
    <x v="877"/>
    <x v="817"/>
    <x v="11"/>
    <n v="4.66"/>
    <s v="No"/>
    <x v="0"/>
    <x v="0"/>
    <x v="0"/>
    <x v="1"/>
    <x v="0"/>
    <s v="Normal"/>
    <d v="1989-11-23T00:00:00"/>
    <n v="12254.44"/>
    <s v="tier - 3"/>
    <s v="tier - 3"/>
    <x v="12"/>
  </r>
  <r>
    <x v="878"/>
    <x v="818"/>
    <x v="243"/>
    <n v="11.11"/>
    <s v="No"/>
    <x v="0"/>
    <x v="0"/>
    <x v="0"/>
    <x v="1"/>
    <x v="0"/>
    <s v="Diabetes"/>
    <d v="1974-06-23T00:00:00"/>
    <n v="12245.17"/>
    <s v="tier - 3"/>
    <s v="tier - 1"/>
    <x v="1"/>
  </r>
  <r>
    <x v="879"/>
    <x v="819"/>
    <x v="40"/>
    <n v="7.72"/>
    <s v="Yes"/>
    <x v="0"/>
    <x v="1"/>
    <x v="3"/>
    <x v="1"/>
    <x v="0"/>
    <s v="Diabetes"/>
    <d v="1963-07-17T00:00:00"/>
    <n v="12244.53"/>
    <s v="tier - 3"/>
    <s v="tier - 1"/>
    <x v="0"/>
  </r>
  <r>
    <x v="880"/>
    <x v="820"/>
    <x v="686"/>
    <n v="5.55"/>
    <s v="Yes"/>
    <x v="0"/>
    <x v="0"/>
    <x v="1"/>
    <x v="1"/>
    <x v="1"/>
    <s v="Normal"/>
    <d v="1966-07-29T00:00:00"/>
    <n v="12237.73"/>
    <s v="tier - 3"/>
    <s v="tier - 3"/>
    <x v="1"/>
  </r>
  <r>
    <x v="881"/>
    <x v="821"/>
    <x v="56"/>
    <n v="5.05"/>
    <s v="Yes"/>
    <x v="0"/>
    <x v="0"/>
    <x v="3"/>
    <x v="1"/>
    <x v="0"/>
    <s v="Normal"/>
    <d v="1964-10-15T00:00:00"/>
    <n v="12235.84"/>
    <s v="tier - 3"/>
    <s v="tier - 3"/>
    <x v="1"/>
  </r>
  <r>
    <x v="882"/>
    <x v="822"/>
    <x v="419"/>
    <n v="8.69"/>
    <s v="Yes"/>
    <x v="0"/>
    <x v="1"/>
    <x v="3"/>
    <x v="1"/>
    <x v="1"/>
    <s v="Diabetes"/>
    <d v="1963-07-19T00:00:00"/>
    <n v="12233.83"/>
    <s v="tier - 3"/>
    <s v="tier - 1"/>
    <x v="3"/>
  </r>
  <r>
    <x v="883"/>
    <x v="823"/>
    <x v="687"/>
    <n v="5.9"/>
    <s v="Yes"/>
    <x v="0"/>
    <x v="0"/>
    <x v="3"/>
    <x v="1"/>
    <x v="0"/>
    <s v="Prediabetes"/>
    <d v="1964-06-24T00:00:00"/>
    <n v="12231.61"/>
    <s v="tier - 3"/>
    <s v="tier - 3"/>
    <x v="1"/>
  </r>
  <r>
    <x v="884"/>
    <x v="824"/>
    <x v="360"/>
    <n v="6.29"/>
    <s v="Yes"/>
    <x v="0"/>
    <x v="0"/>
    <x v="3"/>
    <x v="1"/>
    <x v="1"/>
    <s v="Prediabetes"/>
    <d v="1964-07-02T00:00:00"/>
    <n v="12224.35"/>
    <s v="tier - 3"/>
    <s v="tier - 1"/>
    <x v="1"/>
  </r>
  <r>
    <x v="885"/>
    <x v="825"/>
    <x v="688"/>
    <n v="5.84"/>
    <s v="Yes"/>
    <x v="0"/>
    <x v="0"/>
    <x v="3"/>
    <x v="1"/>
    <x v="1"/>
    <s v="Prediabetes"/>
    <d v="1964-07-20T00:00:00"/>
    <n v="12222.9"/>
    <s v="tier - 3"/>
    <s v="tier - 2"/>
    <x v="1"/>
  </r>
  <r>
    <x v="886"/>
    <x v="826"/>
    <x v="689"/>
    <n v="6.12"/>
    <s v="No"/>
    <x v="0"/>
    <x v="0"/>
    <x v="0"/>
    <x v="1"/>
    <x v="0"/>
    <s v="Prediabetes"/>
    <d v="1977-08-14T00:00:00"/>
    <n v="12218.7"/>
    <s v="tier - 3"/>
    <s v="tier - 1"/>
    <x v="1"/>
  </r>
  <r>
    <x v="887"/>
    <x v="827"/>
    <x v="690"/>
    <n v="6.24"/>
    <s v="No"/>
    <x v="0"/>
    <x v="0"/>
    <x v="0"/>
    <x v="1"/>
    <x v="0"/>
    <s v="Prediabetes"/>
    <d v="1991-08-29T00:00:00"/>
    <n v="12198.64"/>
    <s v="tier - 3"/>
    <s v="tier - 3"/>
    <x v="12"/>
  </r>
  <r>
    <x v="888"/>
    <x v="828"/>
    <x v="691"/>
    <n v="6.25"/>
    <s v="No"/>
    <x v="0"/>
    <x v="0"/>
    <x v="3"/>
    <x v="1"/>
    <x v="0"/>
    <s v="Prediabetes"/>
    <d v="1987-10-05T00:00:00"/>
    <n v="12148.2"/>
    <s v="tier - 3"/>
    <s v="tier - 3"/>
    <x v="1"/>
  </r>
  <r>
    <x v="889"/>
    <x v="829"/>
    <x v="692"/>
    <n v="11.96"/>
    <s v="No"/>
    <x v="0"/>
    <x v="0"/>
    <x v="0"/>
    <x v="1"/>
    <x v="1"/>
    <s v="Diabetes"/>
    <d v="1962-09-15T00:00:00"/>
    <n v="12146.97"/>
    <s v="tier - 3"/>
    <s v="tier - 3"/>
    <x v="3"/>
  </r>
  <r>
    <x v="890"/>
    <x v="830"/>
    <x v="664"/>
    <n v="7.69"/>
    <s v="No"/>
    <x v="0"/>
    <x v="0"/>
    <x v="0"/>
    <x v="1"/>
    <x v="1"/>
    <s v="Diabetes"/>
    <d v="1962-11-04T00:00:00"/>
    <n v="12142.58"/>
    <s v="tier - 3"/>
    <s v="tier - 2"/>
    <x v="0"/>
  </r>
  <r>
    <x v="891"/>
    <x v="831"/>
    <x v="693"/>
    <n v="8.83"/>
    <s v="No"/>
    <x v="0"/>
    <x v="0"/>
    <x v="0"/>
    <x v="1"/>
    <x v="0"/>
    <s v="Diabetes"/>
    <d v="1974-09-16T00:00:00"/>
    <n v="12137.6"/>
    <s v="tier - 3"/>
    <s v="tier - 3"/>
    <x v="1"/>
  </r>
  <r>
    <x v="892"/>
    <x v="832"/>
    <x v="694"/>
    <n v="4.41"/>
    <s v="No"/>
    <x v="0"/>
    <x v="0"/>
    <x v="0"/>
    <x v="1"/>
    <x v="0"/>
    <s v="Normal"/>
    <d v="1991-11-06T00:00:00"/>
    <n v="12130.8"/>
    <s v="tier - 3"/>
    <s v="tier - 3"/>
    <x v="12"/>
  </r>
  <r>
    <x v="893"/>
    <x v="833"/>
    <x v="570"/>
    <n v="9.1"/>
    <s v="Yes"/>
    <x v="0"/>
    <x v="1"/>
    <x v="3"/>
    <x v="1"/>
    <x v="1"/>
    <s v="Diabetes"/>
    <d v="1963-06-04T00:00:00"/>
    <n v="12129.61"/>
    <s v="tier - 3"/>
    <s v="tier - 1"/>
    <x v="1"/>
  </r>
  <r>
    <x v="894"/>
    <x v="834"/>
    <x v="247"/>
    <n v="11.52"/>
    <s v="Yes"/>
    <x v="0"/>
    <x v="1"/>
    <x v="3"/>
    <x v="1"/>
    <x v="1"/>
    <s v="Diabetes"/>
    <d v="1963-07-20T00:00:00"/>
    <n v="12124.99"/>
    <s v="tier - 3"/>
    <s v="tier - 1"/>
    <x v="1"/>
  </r>
  <r>
    <x v="895"/>
    <x v="835"/>
    <x v="65"/>
    <n v="10.95"/>
    <s v="No"/>
    <x v="0"/>
    <x v="0"/>
    <x v="0"/>
    <x v="1"/>
    <x v="0"/>
    <s v="Diabetes"/>
    <d v="1968-10-25T00:00:00"/>
    <n v="12105.32"/>
    <s v="tier - 3"/>
    <s v="tier - 3"/>
    <x v="3"/>
  </r>
  <r>
    <x v="896"/>
    <x v="495"/>
    <x v="467"/>
    <n v="11.5"/>
    <s v="No"/>
    <x v="0"/>
    <x v="0"/>
    <x v="0"/>
    <x v="1"/>
    <x v="1"/>
    <s v="Diabetes"/>
    <d v="1968-12-09T00:00:00"/>
    <n v="12096.65"/>
    <s v="tier - 3"/>
    <s v="tier - 1"/>
    <x v="2"/>
  </r>
  <r>
    <x v="897"/>
    <x v="836"/>
    <x v="257"/>
    <n v="9.8800000000000008"/>
    <s v="No"/>
    <x v="0"/>
    <x v="0"/>
    <x v="0"/>
    <x v="1"/>
    <x v="2"/>
    <s v="Diabetes"/>
    <d v="1968-06-21T00:00:00"/>
    <n v="12094.48"/>
    <s v="tier - 3"/>
    <s v="tier - 3"/>
    <x v="3"/>
  </r>
  <r>
    <x v="898"/>
    <x v="197"/>
    <x v="695"/>
    <n v="6.2"/>
    <s v="No"/>
    <x v="0"/>
    <x v="0"/>
    <x v="3"/>
    <x v="1"/>
    <x v="0"/>
    <s v="Prediabetes"/>
    <d v="1984-09-02T00:00:00"/>
    <n v="12091.34"/>
    <s v="tier - 3"/>
    <s v="tier - 2"/>
    <x v="13"/>
  </r>
  <r>
    <x v="899"/>
    <x v="214"/>
    <x v="696"/>
    <n v="8.41"/>
    <s v="Yes"/>
    <x v="0"/>
    <x v="0"/>
    <x v="3"/>
    <x v="1"/>
    <x v="0"/>
    <s v="Diabetes"/>
    <d v="1986-09-07T00:00:00"/>
    <n v="12048.13"/>
    <s v="tier - 3"/>
    <s v="tier - 2"/>
    <x v="12"/>
  </r>
  <r>
    <x v="900"/>
    <x v="837"/>
    <x v="401"/>
    <n v="5.07"/>
    <s v="Yes"/>
    <x v="0"/>
    <x v="0"/>
    <x v="1"/>
    <x v="1"/>
    <x v="1"/>
    <s v="Normal"/>
    <d v="1966-11-24T00:00:00"/>
    <n v="12044.34"/>
    <s v="tier - 3"/>
    <s v="tier - 1"/>
    <x v="1"/>
  </r>
  <r>
    <x v="901"/>
    <x v="838"/>
    <x v="697"/>
    <n v="4.0599999999999996"/>
    <s v="No"/>
    <x v="0"/>
    <x v="1"/>
    <x v="3"/>
    <x v="1"/>
    <x v="0"/>
    <s v="Normal"/>
    <d v="1979-10-16T00:00:00"/>
    <n v="12035.18"/>
    <s v="tier - 3"/>
    <s v="tier - 3"/>
    <x v="14"/>
  </r>
  <r>
    <x v="902"/>
    <x v="839"/>
    <x v="698"/>
    <n v="10.52"/>
    <s v="No"/>
    <x v="0"/>
    <x v="0"/>
    <x v="0"/>
    <x v="1"/>
    <x v="2"/>
    <s v="Diabetes"/>
    <d v="1965-10-29T00:00:00"/>
    <n v="12032.33"/>
    <s v="tier - 3"/>
    <s v="tier - 1"/>
    <x v="3"/>
  </r>
  <r>
    <x v="903"/>
    <x v="840"/>
    <x v="699"/>
    <n v="9.65"/>
    <s v="No"/>
    <x v="0"/>
    <x v="0"/>
    <x v="0"/>
    <x v="1"/>
    <x v="2"/>
    <s v="Diabetes"/>
    <d v="1965-06-09T00:00:00"/>
    <n v="12029.29"/>
    <s v="tier - 3"/>
    <s v="tier - 2"/>
    <x v="2"/>
  </r>
  <r>
    <x v="904"/>
    <x v="841"/>
    <x v="566"/>
    <n v="6.21"/>
    <s v="No"/>
    <x v="0"/>
    <x v="0"/>
    <x v="0"/>
    <x v="1"/>
    <x v="0"/>
    <s v="Prediabetes"/>
    <d v="1982-10-17T00:00:00"/>
    <n v="12001.29"/>
    <s v="tier - 3"/>
    <s v="tier - 3"/>
    <x v="14"/>
  </r>
  <r>
    <x v="905"/>
    <x v="842"/>
    <x v="700"/>
    <n v="4.76"/>
    <s v="No"/>
    <x v="0"/>
    <x v="1"/>
    <x v="3"/>
    <x v="1"/>
    <x v="0"/>
    <s v="Normal"/>
    <d v="1993-12-12T00:00:00"/>
    <n v="11994.89"/>
    <s v="tier - 3"/>
    <s v="tier - 2"/>
    <x v="1"/>
  </r>
  <r>
    <x v="906"/>
    <x v="843"/>
    <x v="677"/>
    <n v="5.73"/>
    <s v="Yes"/>
    <x v="0"/>
    <x v="1"/>
    <x v="3"/>
    <x v="1"/>
    <x v="0"/>
    <s v="Prediabetes"/>
    <d v="1983-07-04T00:00:00"/>
    <n v="11987.68"/>
    <s v="tier - 3"/>
    <s v="tier - 2"/>
    <x v="12"/>
  </r>
  <r>
    <x v="907"/>
    <x v="844"/>
    <x v="25"/>
    <n v="10.78"/>
    <s v="Yes"/>
    <x v="0"/>
    <x v="0"/>
    <x v="0"/>
    <x v="1"/>
    <x v="0"/>
    <s v="Diabetes"/>
    <d v="1967-12-22T00:00:00"/>
    <n v="11987.17"/>
    <s v="tier - 3"/>
    <s v="tier - 3"/>
    <x v="0"/>
  </r>
  <r>
    <x v="908"/>
    <x v="845"/>
    <x v="701"/>
    <n v="5.08"/>
    <s v="Yes"/>
    <x v="0"/>
    <x v="0"/>
    <x v="3"/>
    <x v="1"/>
    <x v="0"/>
    <s v="Normal"/>
    <d v="1964-09-29T00:00:00"/>
    <n v="11946.63"/>
    <s v="tier - 3"/>
    <s v="tier - 2"/>
    <x v="0"/>
  </r>
  <r>
    <x v="909"/>
    <x v="846"/>
    <x v="44"/>
    <n v="11.39"/>
    <s v="No"/>
    <x v="0"/>
    <x v="0"/>
    <x v="0"/>
    <x v="1"/>
    <x v="0"/>
    <s v="Diabetes"/>
    <d v="1965-11-01T00:00:00"/>
    <n v="11945.13"/>
    <s v="tier - 3"/>
    <s v="tier - 2"/>
    <x v="1"/>
  </r>
  <r>
    <x v="910"/>
    <x v="847"/>
    <x v="702"/>
    <n v="5.35"/>
    <s v="Yes"/>
    <x v="0"/>
    <x v="0"/>
    <x v="3"/>
    <x v="1"/>
    <x v="0"/>
    <s v="Normal"/>
    <d v="1964-12-25T00:00:00"/>
    <n v="11944.59"/>
    <s v="tier - 3"/>
    <s v="tier - 2"/>
    <x v="4"/>
  </r>
  <r>
    <x v="911"/>
    <x v="848"/>
    <x v="525"/>
    <n v="5.6"/>
    <s v="No"/>
    <x v="0"/>
    <x v="0"/>
    <x v="0"/>
    <x v="1"/>
    <x v="0"/>
    <s v="Normal"/>
    <d v="1991-10-19T00:00:00"/>
    <n v="11941.83"/>
    <s v="tier - 3"/>
    <s v="tier - 1"/>
    <x v="8"/>
  </r>
  <r>
    <x v="912"/>
    <x v="849"/>
    <x v="703"/>
    <n v="4.2699999999999996"/>
    <s v="Yes"/>
    <x v="0"/>
    <x v="0"/>
    <x v="3"/>
    <x v="1"/>
    <x v="0"/>
    <s v="Normal"/>
    <d v="1964-08-02T00:00:00"/>
    <n v="11938.26"/>
    <s v="tier - 3"/>
    <s v="tier - 3"/>
    <x v="9"/>
  </r>
  <r>
    <x v="913"/>
    <x v="129"/>
    <x v="524"/>
    <n v="5.57"/>
    <s v="Yes"/>
    <x v="0"/>
    <x v="0"/>
    <x v="3"/>
    <x v="1"/>
    <x v="1"/>
    <s v="Normal"/>
    <d v="1964-12-20T00:00:00"/>
    <n v="11931.13"/>
    <s v="tier - 3"/>
    <s v="tier - 1"/>
    <x v="9"/>
  </r>
  <r>
    <x v="914"/>
    <x v="850"/>
    <x v="190"/>
    <n v="5.68"/>
    <s v="Yes"/>
    <x v="0"/>
    <x v="0"/>
    <x v="3"/>
    <x v="1"/>
    <x v="1"/>
    <s v="Normal"/>
    <d v="1964-11-19T00:00:00"/>
    <n v="11918.2"/>
    <s v="tier - 3"/>
    <s v="tier - 1"/>
    <x v="14"/>
  </r>
  <r>
    <x v="915"/>
    <x v="214"/>
    <x v="704"/>
    <n v="5.3"/>
    <s v="No"/>
    <x v="1"/>
    <x v="0"/>
    <x v="3"/>
    <x v="1"/>
    <x v="2"/>
    <s v="Normal"/>
    <d v="2004-06-02T00:00:00"/>
    <n v="11884.05"/>
    <s v="tier - 3"/>
    <s v="tier - 3"/>
    <x v="0"/>
  </r>
  <r>
    <x v="916"/>
    <x v="851"/>
    <x v="705"/>
    <n v="9.4499999999999993"/>
    <s v="Yes"/>
    <x v="0"/>
    <x v="0"/>
    <x v="0"/>
    <x v="1"/>
    <x v="0"/>
    <s v="Diabetes"/>
    <d v="1967-10-29T00:00:00"/>
    <n v="11881.97"/>
    <s v="tier - 3"/>
    <s v="tier - 1"/>
    <x v="0"/>
  </r>
  <r>
    <x v="917"/>
    <x v="852"/>
    <x v="425"/>
    <n v="6.79"/>
    <s v="Yes"/>
    <x v="0"/>
    <x v="0"/>
    <x v="0"/>
    <x v="1"/>
    <x v="1"/>
    <s v="Diabetes"/>
    <d v="1967-07-14T00:00:00"/>
    <n v="11881.36"/>
    <s v="tier - 3"/>
    <s v="tier - 2"/>
    <x v="3"/>
  </r>
  <r>
    <x v="918"/>
    <x v="853"/>
    <x v="443"/>
    <n v="11.1"/>
    <s v="Yes"/>
    <x v="0"/>
    <x v="0"/>
    <x v="0"/>
    <x v="1"/>
    <x v="0"/>
    <s v="Diabetes"/>
    <d v="1967-08-24T00:00:00"/>
    <n v="11879.1"/>
    <s v="tier - 3"/>
    <s v="tier - 3"/>
    <x v="2"/>
  </r>
  <r>
    <x v="919"/>
    <x v="854"/>
    <x v="171"/>
    <n v="7.26"/>
    <s v="No"/>
    <x v="0"/>
    <x v="0"/>
    <x v="0"/>
    <x v="1"/>
    <x v="0"/>
    <s v="Diabetes"/>
    <d v="1974-07-07T00:00:00"/>
    <n v="11858.56"/>
    <s v="tier - 3"/>
    <s v="tier - 3"/>
    <x v="3"/>
  </r>
  <r>
    <x v="920"/>
    <x v="855"/>
    <x v="85"/>
    <n v="5.27"/>
    <s v="Yes"/>
    <x v="0"/>
    <x v="0"/>
    <x v="3"/>
    <x v="1"/>
    <x v="0"/>
    <s v="Normal"/>
    <d v="1964-09-29T00:00:00"/>
    <n v="11856.41"/>
    <s v="tier - 3"/>
    <s v="tier - 2"/>
    <x v="0"/>
  </r>
  <r>
    <x v="921"/>
    <x v="856"/>
    <x v="382"/>
    <n v="5.46"/>
    <s v="Yes"/>
    <x v="0"/>
    <x v="0"/>
    <x v="3"/>
    <x v="1"/>
    <x v="0"/>
    <s v="Normal"/>
    <d v="1964-06-27T00:00:00"/>
    <n v="11848.14"/>
    <s v="tier - 3"/>
    <s v="tier - 2"/>
    <x v="3"/>
  </r>
  <r>
    <x v="922"/>
    <x v="857"/>
    <x v="80"/>
    <n v="8.1300000000000008"/>
    <s v="No"/>
    <x v="0"/>
    <x v="0"/>
    <x v="0"/>
    <x v="1"/>
    <x v="0"/>
    <s v="Diabetes"/>
    <d v="1965-11-10T00:00:00"/>
    <n v="11842.62"/>
    <s v="tier - 3"/>
    <s v="tier - 3"/>
    <x v="1"/>
  </r>
  <r>
    <x v="923"/>
    <x v="858"/>
    <x v="683"/>
    <n v="4.25"/>
    <s v="Yes"/>
    <x v="0"/>
    <x v="0"/>
    <x v="3"/>
    <x v="1"/>
    <x v="1"/>
    <s v="Normal"/>
    <d v="1964-07-11T00:00:00"/>
    <n v="11842.44"/>
    <s v="tier - 3"/>
    <s v="tier - 2"/>
    <x v="3"/>
  </r>
  <r>
    <x v="924"/>
    <x v="859"/>
    <x v="88"/>
    <n v="8.68"/>
    <s v="No"/>
    <x v="0"/>
    <x v="0"/>
    <x v="0"/>
    <x v="1"/>
    <x v="0"/>
    <s v="Diabetes"/>
    <d v="1965-09-25T00:00:00"/>
    <n v="11840.78"/>
    <s v="tier - 3"/>
    <s v="tier - 2"/>
    <x v="1"/>
  </r>
  <r>
    <x v="925"/>
    <x v="860"/>
    <x v="706"/>
    <n v="6.25"/>
    <s v="Yes"/>
    <x v="0"/>
    <x v="0"/>
    <x v="3"/>
    <x v="1"/>
    <x v="1"/>
    <s v="Prediabetes"/>
    <d v="1964-09-11T00:00:00"/>
    <n v="11837.16"/>
    <s v="tier - 3"/>
    <s v="tier - 3"/>
    <x v="3"/>
  </r>
  <r>
    <x v="926"/>
    <x v="861"/>
    <x v="316"/>
    <n v="4.47"/>
    <s v="Yes"/>
    <x v="0"/>
    <x v="0"/>
    <x v="3"/>
    <x v="1"/>
    <x v="2"/>
    <s v="Normal"/>
    <d v="1964-06-27T00:00:00"/>
    <n v="11833.78"/>
    <s v="tier - 3"/>
    <s v="tier - 3"/>
    <x v="0"/>
  </r>
  <r>
    <x v="927"/>
    <x v="862"/>
    <x v="567"/>
    <n v="8.31"/>
    <s v="No"/>
    <x v="0"/>
    <x v="0"/>
    <x v="0"/>
    <x v="1"/>
    <x v="2"/>
    <s v="Diabetes"/>
    <d v="1965-10-03T00:00:00"/>
    <n v="11830.61"/>
    <s v="tier - 3"/>
    <s v="tier - 1"/>
    <x v="1"/>
  </r>
  <r>
    <x v="928"/>
    <x v="863"/>
    <x v="707"/>
    <n v="5.68"/>
    <s v="No"/>
    <x v="0"/>
    <x v="0"/>
    <x v="0"/>
    <x v="1"/>
    <x v="0"/>
    <s v="Normal"/>
    <d v="1982-11-20T00:00:00"/>
    <n v="11773.06"/>
    <s v="tier - 3"/>
    <s v="tier - 3"/>
    <x v="12"/>
  </r>
  <r>
    <x v="929"/>
    <x v="864"/>
    <x v="355"/>
    <n v="4.75"/>
    <s v="Yes"/>
    <x v="0"/>
    <x v="0"/>
    <x v="1"/>
    <x v="1"/>
    <x v="0"/>
    <s v="Normal"/>
    <d v="1966-07-25T00:00:00"/>
    <n v="11763"/>
    <s v="tier - 3"/>
    <s v="tier - 3"/>
    <x v="4"/>
  </r>
  <r>
    <x v="930"/>
    <x v="865"/>
    <x v="708"/>
    <n v="6.31"/>
    <s v="No"/>
    <x v="0"/>
    <x v="1"/>
    <x v="3"/>
    <x v="1"/>
    <x v="0"/>
    <s v="Prediabetes"/>
    <d v="1979-11-06T00:00:00"/>
    <n v="11752.68"/>
    <s v="tier - 3"/>
    <s v="tier - 1"/>
    <x v="12"/>
  </r>
  <r>
    <x v="931"/>
    <x v="866"/>
    <x v="124"/>
    <n v="6.28"/>
    <s v="Yes"/>
    <x v="0"/>
    <x v="0"/>
    <x v="3"/>
    <x v="1"/>
    <x v="0"/>
    <s v="Prediabetes"/>
    <d v="1964-12-02T00:00:00"/>
    <n v="11743.93"/>
    <s v="tier - 3"/>
    <s v="tier - 1"/>
    <x v="1"/>
  </r>
  <r>
    <x v="932"/>
    <x v="867"/>
    <x v="350"/>
    <n v="9.2899999999999991"/>
    <s v="Yes"/>
    <x v="0"/>
    <x v="1"/>
    <x v="3"/>
    <x v="1"/>
    <x v="1"/>
    <s v="Diabetes"/>
    <d v="1963-06-09T00:00:00"/>
    <n v="11743.3"/>
    <s v="tier - 3"/>
    <s v="tier - 3"/>
    <x v="0"/>
  </r>
  <r>
    <x v="933"/>
    <x v="8"/>
    <x v="709"/>
    <n v="5.79"/>
    <s v="Yes"/>
    <x v="0"/>
    <x v="1"/>
    <x v="3"/>
    <x v="1"/>
    <x v="1"/>
    <s v="Prediabetes"/>
    <d v="1969-11-12T00:00:00"/>
    <n v="11741.73"/>
    <s v="tier - 3"/>
    <s v="tier - 1"/>
    <x v="3"/>
  </r>
  <r>
    <x v="934"/>
    <x v="868"/>
    <x v="710"/>
    <n v="4.54"/>
    <s v="Yes"/>
    <x v="0"/>
    <x v="0"/>
    <x v="3"/>
    <x v="1"/>
    <x v="1"/>
    <s v="Normal"/>
    <d v="1988-09-05T00:00:00"/>
    <n v="11737.85"/>
    <s v="tier - 3"/>
    <s v="tier - 1"/>
    <x v="3"/>
  </r>
  <r>
    <x v="935"/>
    <x v="869"/>
    <x v="276"/>
    <n v="4.68"/>
    <s v="Yes"/>
    <x v="0"/>
    <x v="0"/>
    <x v="3"/>
    <x v="1"/>
    <x v="1"/>
    <s v="Normal"/>
    <d v="1964-11-09T00:00:00"/>
    <n v="11735.88"/>
    <s v="tier - 3"/>
    <s v="tier - 1"/>
    <x v="1"/>
  </r>
  <r>
    <x v="936"/>
    <x v="851"/>
    <x v="677"/>
    <n v="5.88"/>
    <s v="No"/>
    <x v="0"/>
    <x v="0"/>
    <x v="3"/>
    <x v="1"/>
    <x v="0"/>
    <s v="Prediabetes"/>
    <d v="1984-11-26T00:00:00"/>
    <n v="11730.82"/>
    <s v="tier - 3"/>
    <s v="tier - 3"/>
    <x v="12"/>
  </r>
  <r>
    <x v="937"/>
    <x v="870"/>
    <x v="711"/>
    <n v="5.42"/>
    <s v="Yes"/>
    <x v="0"/>
    <x v="1"/>
    <x v="3"/>
    <x v="1"/>
    <x v="2"/>
    <s v="Normal"/>
    <d v="1969-10-12T00:00:00"/>
    <n v="11729.68"/>
    <s v="tier - 3"/>
    <s v="tier - 1"/>
    <x v="2"/>
  </r>
  <r>
    <x v="938"/>
    <x v="871"/>
    <x v="712"/>
    <n v="4.16"/>
    <s v="No"/>
    <x v="0"/>
    <x v="0"/>
    <x v="0"/>
    <x v="1"/>
    <x v="0"/>
    <s v="Normal"/>
    <d v="1982-10-21T00:00:00"/>
    <n v="11712.97"/>
    <s v="tier - 3"/>
    <s v="tier - 2"/>
    <x v="14"/>
  </r>
  <r>
    <x v="939"/>
    <x v="872"/>
    <x v="713"/>
    <n v="7.05"/>
    <s v="Yes"/>
    <x v="0"/>
    <x v="0"/>
    <x v="1"/>
    <x v="1"/>
    <x v="0"/>
    <s v="Diabetes"/>
    <d v="1970-12-01T00:00:00"/>
    <n v="11696.52"/>
    <s v="tier - 3"/>
    <s v="tier - 1"/>
    <x v="14"/>
  </r>
  <r>
    <x v="940"/>
    <x v="873"/>
    <x v="184"/>
    <n v="5.63"/>
    <s v="Yes"/>
    <x v="0"/>
    <x v="0"/>
    <x v="1"/>
    <x v="1"/>
    <x v="0"/>
    <s v="Normal"/>
    <d v="1966-11-09T00:00:00"/>
    <n v="11674.13"/>
    <s v="tier - 3"/>
    <s v="tier - 1"/>
    <x v="3"/>
  </r>
  <r>
    <x v="941"/>
    <x v="874"/>
    <x v="570"/>
    <n v="4.24"/>
    <s v="Yes"/>
    <x v="0"/>
    <x v="0"/>
    <x v="1"/>
    <x v="1"/>
    <x v="1"/>
    <s v="Normal"/>
    <d v="1966-08-23T00:00:00"/>
    <n v="11658.38"/>
    <s v="tier - 3"/>
    <s v="tier - 3"/>
    <x v="2"/>
  </r>
  <r>
    <x v="942"/>
    <x v="875"/>
    <x v="276"/>
    <n v="4.96"/>
    <s v="Yes"/>
    <x v="0"/>
    <x v="0"/>
    <x v="1"/>
    <x v="1"/>
    <x v="1"/>
    <s v="Normal"/>
    <d v="1966-07-06T00:00:00"/>
    <n v="11658.12"/>
    <s v="tier - 3"/>
    <s v="tier - 1"/>
    <x v="2"/>
  </r>
  <r>
    <x v="943"/>
    <x v="373"/>
    <x v="209"/>
    <n v="4.34"/>
    <s v="No"/>
    <x v="0"/>
    <x v="0"/>
    <x v="0"/>
    <x v="1"/>
    <x v="0"/>
    <s v="Normal"/>
    <d v="1994-07-20T00:00:00"/>
    <n v="11657.81"/>
    <s v="tier - 3"/>
    <s v="tier - 2"/>
    <x v="8"/>
  </r>
  <r>
    <x v="944"/>
    <x v="876"/>
    <x v="237"/>
    <n v="5.43"/>
    <s v="Yes"/>
    <x v="0"/>
    <x v="0"/>
    <x v="1"/>
    <x v="1"/>
    <x v="1"/>
    <s v="Normal"/>
    <d v="1966-10-04T00:00:00"/>
    <n v="11657.72"/>
    <s v="tier - 3"/>
    <s v="tier - 2"/>
    <x v="2"/>
  </r>
  <r>
    <x v="945"/>
    <x v="877"/>
    <x v="66"/>
    <n v="8.33"/>
    <s v="Yes"/>
    <x v="0"/>
    <x v="0"/>
    <x v="3"/>
    <x v="1"/>
    <x v="0"/>
    <s v="Diabetes"/>
    <d v="1986-07-17T00:00:00"/>
    <n v="11625.11"/>
    <s v="tier - 3"/>
    <s v="tier - 3"/>
    <x v="13"/>
  </r>
  <r>
    <x v="946"/>
    <x v="569"/>
    <x v="714"/>
    <n v="5.63"/>
    <s v="Yes"/>
    <x v="0"/>
    <x v="0"/>
    <x v="3"/>
    <x v="1"/>
    <x v="1"/>
    <s v="Normal"/>
    <d v="1964-06-20T00:00:00"/>
    <n v="11602.75"/>
    <s v="tier - 3"/>
    <s v="tier - 1"/>
    <x v="16"/>
  </r>
  <r>
    <x v="947"/>
    <x v="878"/>
    <x v="715"/>
    <n v="7.23"/>
    <s v="No"/>
    <x v="0"/>
    <x v="0"/>
    <x v="0"/>
    <x v="1"/>
    <x v="0"/>
    <s v="Diabetes"/>
    <d v="1965-11-06T00:00:00"/>
    <n v="11576.13"/>
    <s v="tier - 3"/>
    <s v="tier - 3"/>
    <x v="3"/>
  </r>
  <r>
    <x v="948"/>
    <x v="879"/>
    <x v="716"/>
    <n v="10.57"/>
    <s v="No"/>
    <x v="0"/>
    <x v="0"/>
    <x v="0"/>
    <x v="1"/>
    <x v="0"/>
    <s v="Diabetes"/>
    <d v="1965-12-25T00:00:00"/>
    <n v="11566.3"/>
    <s v="tier - 3"/>
    <s v="tier - 3"/>
    <x v="4"/>
  </r>
  <r>
    <x v="949"/>
    <x v="880"/>
    <x v="438"/>
    <n v="7.92"/>
    <s v="No"/>
    <x v="0"/>
    <x v="0"/>
    <x v="0"/>
    <x v="1"/>
    <x v="1"/>
    <s v="Diabetes"/>
    <d v="1965-10-27T00:00:00"/>
    <n v="11554.22"/>
    <s v="tier - 3"/>
    <s v="tier - 1"/>
    <x v="0"/>
  </r>
  <r>
    <x v="950"/>
    <x v="881"/>
    <x v="330"/>
    <n v="10.119999999999999"/>
    <s v="No"/>
    <x v="0"/>
    <x v="0"/>
    <x v="1"/>
    <x v="1"/>
    <x v="0"/>
    <s v="Diabetes"/>
    <d v="1973-07-23T00:00:00"/>
    <n v="11552.9"/>
    <s v="tier - 3"/>
    <s v="tier - 2"/>
    <x v="3"/>
  </r>
  <r>
    <x v="951"/>
    <x v="325"/>
    <x v="717"/>
    <n v="7.91"/>
    <s v="No"/>
    <x v="0"/>
    <x v="0"/>
    <x v="0"/>
    <x v="1"/>
    <x v="0"/>
    <s v="Diabetes"/>
    <d v="1971-12-01T00:00:00"/>
    <n v="11540.25"/>
    <s v="tier - 3"/>
    <s v="tier - 1"/>
    <x v="1"/>
  </r>
  <r>
    <x v="952"/>
    <x v="882"/>
    <x v="516"/>
    <n v="10.9"/>
    <s v="No"/>
    <x v="0"/>
    <x v="0"/>
    <x v="0"/>
    <x v="1"/>
    <x v="0"/>
    <s v="Diabetes"/>
    <d v="1968-11-14T00:00:00"/>
    <n v="11538.42"/>
    <s v="tier - 3"/>
    <s v="tier - 1"/>
    <x v="3"/>
  </r>
  <r>
    <x v="953"/>
    <x v="883"/>
    <x v="628"/>
    <n v="11.83"/>
    <s v="No"/>
    <x v="0"/>
    <x v="0"/>
    <x v="0"/>
    <x v="1"/>
    <x v="3"/>
    <s v="Diabetes"/>
    <d v="1965-10-03T00:00:00"/>
    <n v="11534.87"/>
    <s v="tier - 3"/>
    <s v="tier - 1"/>
    <x v="6"/>
  </r>
  <r>
    <x v="954"/>
    <x v="884"/>
    <x v="718"/>
    <n v="7.42"/>
    <s v="Yes"/>
    <x v="0"/>
    <x v="0"/>
    <x v="1"/>
    <x v="1"/>
    <x v="0"/>
    <s v="Diabetes"/>
    <d v="1970-07-23T00:00:00"/>
    <n v="11530.12"/>
    <s v="tier - 3"/>
    <s v="tier - 1"/>
    <x v="1"/>
  </r>
  <r>
    <x v="955"/>
    <x v="885"/>
    <x v="719"/>
    <n v="5.62"/>
    <s v="Yes"/>
    <x v="0"/>
    <x v="0"/>
    <x v="3"/>
    <x v="1"/>
    <x v="0"/>
    <s v="Normal"/>
    <d v="1988-06-12T00:00:00"/>
    <n v="11524.25"/>
    <s v="tier - 3"/>
    <s v="tier - 1"/>
    <x v="12"/>
  </r>
  <r>
    <x v="956"/>
    <x v="831"/>
    <x v="720"/>
    <n v="7.16"/>
    <s v="No"/>
    <x v="0"/>
    <x v="0"/>
    <x v="0"/>
    <x v="1"/>
    <x v="2"/>
    <s v="Diabetes"/>
    <d v="1971-12-19T00:00:00"/>
    <n v="11520.1"/>
    <s v="tier - 3"/>
    <s v="tier - 1"/>
    <x v="1"/>
  </r>
  <r>
    <x v="957"/>
    <x v="886"/>
    <x v="67"/>
    <n v="9.89"/>
    <s v="No"/>
    <x v="0"/>
    <x v="0"/>
    <x v="0"/>
    <x v="1"/>
    <x v="0"/>
    <s v="Diabetes"/>
    <d v="1968-06-24T00:00:00"/>
    <n v="11512.41"/>
    <s v="tier - 3"/>
    <s v="tier - 1"/>
    <x v="2"/>
  </r>
  <r>
    <x v="958"/>
    <x v="887"/>
    <x v="721"/>
    <n v="5.14"/>
    <s v="No"/>
    <x v="0"/>
    <x v="0"/>
    <x v="0"/>
    <x v="1"/>
    <x v="0"/>
    <s v="Normal"/>
    <d v="1989-10-06T00:00:00"/>
    <n v="11511.61"/>
    <s v="tier - 3"/>
    <s v="tier - 3"/>
    <x v="12"/>
  </r>
  <r>
    <x v="959"/>
    <x v="888"/>
    <x v="391"/>
    <n v="5.61"/>
    <s v="Yes"/>
    <x v="0"/>
    <x v="1"/>
    <x v="3"/>
    <x v="1"/>
    <x v="1"/>
    <s v="Normal"/>
    <d v="1969-08-11T00:00:00"/>
    <n v="11497.69"/>
    <s v="tier - 3"/>
    <s v="tier - 1"/>
    <x v="1"/>
  </r>
  <r>
    <x v="960"/>
    <x v="889"/>
    <x v="722"/>
    <n v="5.51"/>
    <s v="Yes"/>
    <x v="0"/>
    <x v="1"/>
    <x v="3"/>
    <x v="1"/>
    <x v="0"/>
    <s v="Normal"/>
    <d v="1983-06-07T00:00:00"/>
    <n v="11492.46"/>
    <s v="tier - 3"/>
    <s v="tier - 3"/>
    <x v="12"/>
  </r>
  <r>
    <x v="961"/>
    <x v="285"/>
    <x v="723"/>
    <n v="8.3800000000000008"/>
    <s v="Yes"/>
    <x v="0"/>
    <x v="0"/>
    <x v="1"/>
    <x v="1"/>
    <x v="0"/>
    <s v="Diabetes"/>
    <d v="1970-10-13T00:00:00"/>
    <n v="11488.32"/>
    <s v="tier - 3"/>
    <s v="tier - 1"/>
    <x v="7"/>
  </r>
  <r>
    <x v="962"/>
    <x v="890"/>
    <x v="25"/>
    <n v="4.68"/>
    <s v="No"/>
    <x v="1"/>
    <x v="0"/>
    <x v="3"/>
    <x v="1"/>
    <x v="0"/>
    <s v="Normal"/>
    <d v="2004-09-10T00:00:00"/>
    <n v="11482.63"/>
    <s v="tier - 3"/>
    <s v="tier - 2"/>
    <x v="0"/>
  </r>
  <r>
    <x v="963"/>
    <x v="891"/>
    <x v="724"/>
    <n v="4.3600000000000003"/>
    <s v="Yes"/>
    <x v="0"/>
    <x v="0"/>
    <x v="1"/>
    <x v="1"/>
    <x v="1"/>
    <s v="Normal"/>
    <d v="1966-09-07T00:00:00"/>
    <n v="11478.14"/>
    <s v="tier - 3"/>
    <s v="tier - 2"/>
    <x v="15"/>
  </r>
  <r>
    <x v="964"/>
    <x v="892"/>
    <x v="625"/>
    <n v="7.74"/>
    <s v="No"/>
    <x v="0"/>
    <x v="0"/>
    <x v="0"/>
    <x v="1"/>
    <x v="1"/>
    <s v="Diabetes"/>
    <d v="1965-06-23T00:00:00"/>
    <n v="11455.28"/>
    <s v="tier - 3"/>
    <s v="tier - 2"/>
    <x v="3"/>
  </r>
  <r>
    <x v="965"/>
    <x v="893"/>
    <x v="725"/>
    <n v="4.05"/>
    <s v="Yes"/>
    <x v="0"/>
    <x v="0"/>
    <x v="1"/>
    <x v="1"/>
    <x v="1"/>
    <s v="Normal"/>
    <d v="1966-06-14T00:00:00"/>
    <n v="11454.02"/>
    <s v="tier - 3"/>
    <s v="tier - 1"/>
    <x v="1"/>
  </r>
  <r>
    <x v="966"/>
    <x v="894"/>
    <x v="14"/>
    <n v="11.49"/>
    <s v="No"/>
    <x v="0"/>
    <x v="0"/>
    <x v="0"/>
    <x v="1"/>
    <x v="0"/>
    <s v="Diabetes"/>
    <d v="1971-09-12T00:00:00"/>
    <n v="11436.74"/>
    <s v="tier - 3"/>
    <s v="tier - 3"/>
    <x v="1"/>
  </r>
  <r>
    <x v="967"/>
    <x v="895"/>
    <x v="726"/>
    <n v="5.65"/>
    <s v="No"/>
    <x v="0"/>
    <x v="0"/>
    <x v="0"/>
    <x v="1"/>
    <x v="0"/>
    <s v="Normal"/>
    <d v="1980-07-17T00:00:00"/>
    <n v="11435.74"/>
    <s v="tier - 3"/>
    <s v="tier - 3"/>
    <x v="14"/>
  </r>
  <r>
    <x v="968"/>
    <x v="896"/>
    <x v="727"/>
    <n v="4.29"/>
    <s v="Yes"/>
    <x v="0"/>
    <x v="0"/>
    <x v="0"/>
    <x v="1"/>
    <x v="0"/>
    <s v="Normal"/>
    <d v="1985-06-09T00:00:00"/>
    <n v="11419.49"/>
    <s v="tier - 3"/>
    <s v="tier - 1"/>
    <x v="1"/>
  </r>
  <r>
    <x v="969"/>
    <x v="897"/>
    <x v="728"/>
    <n v="4.74"/>
    <s v="Yes"/>
    <x v="0"/>
    <x v="1"/>
    <x v="3"/>
    <x v="1"/>
    <x v="0"/>
    <s v="Normal"/>
    <d v="1983-10-23T00:00:00"/>
    <n v="11412.02"/>
    <s v="tier - 3"/>
    <s v="tier - 1"/>
    <x v="14"/>
  </r>
  <r>
    <x v="970"/>
    <x v="898"/>
    <x v="729"/>
    <n v="7.6"/>
    <s v="Yes"/>
    <x v="0"/>
    <x v="0"/>
    <x v="1"/>
    <x v="1"/>
    <x v="0"/>
    <s v="Diabetes"/>
    <d v="1970-10-07T00:00:00"/>
    <n v="11411.69"/>
    <s v="tier - 3"/>
    <s v="tier - 2"/>
    <x v="3"/>
  </r>
  <r>
    <x v="971"/>
    <x v="899"/>
    <x v="644"/>
    <n v="8.5"/>
    <s v="Yes"/>
    <x v="0"/>
    <x v="0"/>
    <x v="1"/>
    <x v="1"/>
    <x v="0"/>
    <s v="Diabetes"/>
    <d v="1970-10-02T00:00:00"/>
    <n v="11396.9"/>
    <s v="tier - 3"/>
    <s v="tier - 3"/>
    <x v="2"/>
  </r>
  <r>
    <x v="972"/>
    <x v="900"/>
    <x v="678"/>
    <n v="11.22"/>
    <s v="Yes"/>
    <x v="0"/>
    <x v="0"/>
    <x v="0"/>
    <x v="1"/>
    <x v="0"/>
    <s v="Diabetes"/>
    <d v="1967-12-19T00:00:00"/>
    <n v="11394.07"/>
    <s v="tier - 3"/>
    <s v="tier - 1"/>
    <x v="11"/>
  </r>
  <r>
    <x v="973"/>
    <x v="717"/>
    <x v="730"/>
    <n v="5.0999999999999996"/>
    <s v="Yes"/>
    <x v="0"/>
    <x v="1"/>
    <x v="3"/>
    <x v="1"/>
    <x v="0"/>
    <s v="Normal"/>
    <d v="1997-07-28T00:00:00"/>
    <n v="11388.27"/>
    <s v="tier - 3"/>
    <s v="tier - 2"/>
    <x v="12"/>
  </r>
  <r>
    <x v="974"/>
    <x v="901"/>
    <x v="731"/>
    <n v="5.43"/>
    <s v="Yes"/>
    <x v="0"/>
    <x v="0"/>
    <x v="3"/>
    <x v="1"/>
    <x v="0"/>
    <s v="Normal"/>
    <d v="1964-06-13T00:00:00"/>
    <n v="11381.33"/>
    <s v="tier - 3"/>
    <s v="tier - 2"/>
    <x v="0"/>
  </r>
  <r>
    <x v="975"/>
    <x v="902"/>
    <x v="732"/>
    <n v="5.82"/>
    <s v="No"/>
    <x v="0"/>
    <x v="0"/>
    <x v="1"/>
    <x v="1"/>
    <x v="0"/>
    <s v="Prediabetes"/>
    <d v="1972-12-06T00:00:00"/>
    <n v="11378.57"/>
    <s v="tier - 3"/>
    <s v="tier - 2"/>
    <x v="15"/>
  </r>
  <r>
    <x v="976"/>
    <x v="456"/>
    <x v="733"/>
    <n v="6.05"/>
    <s v="No"/>
    <x v="0"/>
    <x v="1"/>
    <x v="3"/>
    <x v="1"/>
    <x v="0"/>
    <s v="Prediabetes"/>
    <d v="1979-06-07T00:00:00"/>
    <n v="11369.39"/>
    <s v="tier - 3"/>
    <s v="tier - 1"/>
    <x v="12"/>
  </r>
  <r>
    <x v="977"/>
    <x v="903"/>
    <x v="659"/>
    <n v="6.38"/>
    <s v="Yes"/>
    <x v="0"/>
    <x v="0"/>
    <x v="3"/>
    <x v="1"/>
    <x v="0"/>
    <s v="Prediabetes"/>
    <d v="1964-12-13T00:00:00"/>
    <n v="11365.95"/>
    <s v="tier - 3"/>
    <s v="tier - 2"/>
    <x v="3"/>
  </r>
  <r>
    <x v="978"/>
    <x v="904"/>
    <x v="61"/>
    <n v="5.73"/>
    <s v="Yes"/>
    <x v="0"/>
    <x v="0"/>
    <x v="3"/>
    <x v="1"/>
    <x v="0"/>
    <s v="Prediabetes"/>
    <d v="1964-07-03T00:00:00"/>
    <n v="11363.28"/>
    <s v="tier - 3"/>
    <s v="tier - 1"/>
    <x v="0"/>
  </r>
  <r>
    <x v="979"/>
    <x v="905"/>
    <x v="697"/>
    <n v="5.47"/>
    <s v="Yes"/>
    <x v="0"/>
    <x v="0"/>
    <x v="3"/>
    <x v="1"/>
    <x v="0"/>
    <s v="Normal"/>
    <d v="1964-07-04T00:00:00"/>
    <n v="11362.76"/>
    <s v="tier - 3"/>
    <s v="tier - 1"/>
    <x v="3"/>
  </r>
  <r>
    <x v="980"/>
    <x v="906"/>
    <x v="734"/>
    <n v="11.3"/>
    <s v="No"/>
    <x v="0"/>
    <x v="0"/>
    <x v="0"/>
    <x v="1"/>
    <x v="0"/>
    <s v="Diabetes"/>
    <d v="1965-09-26T00:00:00"/>
    <n v="11356.66"/>
    <s v="tier - 3"/>
    <s v="tier - 3"/>
    <x v="1"/>
  </r>
  <r>
    <x v="981"/>
    <x v="907"/>
    <x v="735"/>
    <n v="6.72"/>
    <s v="No"/>
    <x v="0"/>
    <x v="0"/>
    <x v="0"/>
    <x v="1"/>
    <x v="0"/>
    <s v="Diabetes"/>
    <d v="1965-11-29T00:00:00"/>
    <n v="11353.23"/>
    <s v="tier - 3"/>
    <s v="tier - 1"/>
    <x v="1"/>
  </r>
  <r>
    <x v="982"/>
    <x v="908"/>
    <x v="736"/>
    <n v="5.36"/>
    <s v="Yes"/>
    <x v="0"/>
    <x v="0"/>
    <x v="3"/>
    <x v="1"/>
    <x v="2"/>
    <s v="Normal"/>
    <d v="1964-07-12T00:00:00"/>
    <n v="11345.52"/>
    <s v="tier - 3"/>
    <s v="tier - 3"/>
    <x v="3"/>
  </r>
  <r>
    <x v="983"/>
    <x v="909"/>
    <x v="737"/>
    <n v="9.8800000000000008"/>
    <s v="No"/>
    <x v="0"/>
    <x v="0"/>
    <x v="0"/>
    <x v="1"/>
    <x v="1"/>
    <s v="Diabetes"/>
    <d v="1968-11-02T00:00:00"/>
    <n v="11344.32"/>
    <s v="tier - 3"/>
    <s v="tier - 2"/>
    <x v="15"/>
  </r>
  <r>
    <x v="984"/>
    <x v="910"/>
    <x v="738"/>
    <n v="4.1100000000000003"/>
    <s v="No"/>
    <x v="0"/>
    <x v="0"/>
    <x v="0"/>
    <x v="1"/>
    <x v="0"/>
    <s v="Normal"/>
    <d v="1989-08-19T00:00:00"/>
    <n v="11326.71"/>
    <s v="tier - 3"/>
    <s v="tier - 3"/>
    <x v="0"/>
  </r>
  <r>
    <x v="985"/>
    <x v="911"/>
    <x v="414"/>
    <n v="7.48"/>
    <s v="No"/>
    <x v="0"/>
    <x v="0"/>
    <x v="0"/>
    <x v="1"/>
    <x v="0"/>
    <s v="Diabetes"/>
    <d v="2002-09-20T00:00:00"/>
    <n v="11321.49"/>
    <s v="tier - 3"/>
    <s v="tier - 3"/>
    <x v="1"/>
  </r>
  <r>
    <x v="986"/>
    <x v="142"/>
    <x v="739"/>
    <n v="9.18"/>
    <s v="Yes"/>
    <x v="0"/>
    <x v="1"/>
    <x v="3"/>
    <x v="1"/>
    <x v="2"/>
    <s v="Diabetes"/>
    <d v="1963-07-11T00:00:00"/>
    <n v="11319.12"/>
    <s v="tier - 3"/>
    <s v="tier - 1"/>
    <x v="1"/>
  </r>
  <r>
    <x v="987"/>
    <x v="912"/>
    <x v="740"/>
    <n v="4.51"/>
    <s v="Yes"/>
    <x v="0"/>
    <x v="0"/>
    <x v="3"/>
    <x v="1"/>
    <x v="0"/>
    <s v="Normal"/>
    <d v="1995-12-10T00:00:00"/>
    <n v="11318.57"/>
    <s v="tier - 3"/>
    <s v="tier - 2"/>
    <x v="12"/>
  </r>
  <r>
    <x v="988"/>
    <x v="913"/>
    <x v="741"/>
    <n v="7.33"/>
    <s v="Yes"/>
    <x v="0"/>
    <x v="1"/>
    <x v="3"/>
    <x v="1"/>
    <x v="2"/>
    <s v="Diabetes"/>
    <d v="1963-11-22T00:00:00"/>
    <n v="11312.33"/>
    <s v="tier - 3"/>
    <s v="tier - 3"/>
    <x v="1"/>
  </r>
  <r>
    <x v="989"/>
    <x v="914"/>
    <x v="308"/>
    <n v="10.56"/>
    <s v="No"/>
    <x v="0"/>
    <x v="0"/>
    <x v="0"/>
    <x v="1"/>
    <x v="1"/>
    <s v="Diabetes"/>
    <d v="1968-10-06T00:00:00"/>
    <n v="11305.93"/>
    <s v="tier - 3"/>
    <s v="tier - 1"/>
    <x v="1"/>
  </r>
  <r>
    <x v="990"/>
    <x v="915"/>
    <x v="742"/>
    <n v="4.01"/>
    <s v="No"/>
    <x v="0"/>
    <x v="0"/>
    <x v="1"/>
    <x v="1"/>
    <x v="0"/>
    <s v="Normal"/>
    <d v="1972-09-25T00:00:00"/>
    <n v="11299.34"/>
    <s v="tier - 3"/>
    <s v="tier - 2"/>
    <x v="3"/>
  </r>
  <r>
    <x v="991"/>
    <x v="88"/>
    <x v="743"/>
    <n v="5.64"/>
    <s v="Yes"/>
    <x v="0"/>
    <x v="0"/>
    <x v="3"/>
    <x v="1"/>
    <x v="0"/>
    <s v="Normal"/>
    <d v="1988-11-14T00:00:00"/>
    <n v="11294.57"/>
    <s v="tier - 3"/>
    <s v="tier - 1"/>
    <x v="13"/>
  </r>
  <r>
    <x v="992"/>
    <x v="916"/>
    <x v="101"/>
    <n v="8.02"/>
    <s v="Yes"/>
    <x v="0"/>
    <x v="0"/>
    <x v="1"/>
    <x v="1"/>
    <x v="0"/>
    <s v="Diabetes"/>
    <d v="1970-06-22T00:00:00"/>
    <n v="11289.11"/>
    <s v="tier - 3"/>
    <s v="tier - 1"/>
    <x v="1"/>
  </r>
  <r>
    <x v="993"/>
    <x v="917"/>
    <x v="277"/>
    <n v="7.2"/>
    <s v="Yes"/>
    <x v="0"/>
    <x v="0"/>
    <x v="0"/>
    <x v="1"/>
    <x v="1"/>
    <s v="Diabetes"/>
    <d v="1967-06-14T00:00:00"/>
    <n v="11286.54"/>
    <s v="tier - 3"/>
    <s v="tier - 3"/>
    <x v="2"/>
  </r>
  <r>
    <x v="994"/>
    <x v="41"/>
    <x v="237"/>
    <n v="4.55"/>
    <s v="No"/>
    <x v="1"/>
    <x v="0"/>
    <x v="3"/>
    <x v="1"/>
    <x v="1"/>
    <s v="Normal"/>
    <d v="2004-10-04T00:00:00"/>
    <n v="11272.33"/>
    <s v="tier - 3"/>
    <s v="tier - 2"/>
    <x v="9"/>
  </r>
  <r>
    <x v="995"/>
    <x v="918"/>
    <x v="744"/>
    <n v="9.0299999999999994"/>
    <s v="No"/>
    <x v="0"/>
    <x v="0"/>
    <x v="0"/>
    <x v="1"/>
    <x v="1"/>
    <s v="Diabetes"/>
    <d v="1971-12-26T00:00:00"/>
    <n v="11265.71"/>
    <s v="tier - 3"/>
    <s v="tier - 1"/>
    <x v="15"/>
  </r>
  <r>
    <x v="996"/>
    <x v="24"/>
    <x v="745"/>
    <n v="5.2"/>
    <s v="Yes"/>
    <x v="0"/>
    <x v="1"/>
    <x v="3"/>
    <x v="1"/>
    <x v="0"/>
    <s v="Normal"/>
    <d v="1969-10-11T00:00:00"/>
    <n v="11264.54"/>
    <s v="tier - 3"/>
    <s v="tier - 2"/>
    <x v="3"/>
  </r>
  <r>
    <x v="997"/>
    <x v="919"/>
    <x v="746"/>
    <n v="8.3000000000000007"/>
    <s v="Yes"/>
    <x v="0"/>
    <x v="0"/>
    <x v="0"/>
    <x v="1"/>
    <x v="0"/>
    <s v="Diabetes"/>
    <d v="1981-10-02T00:00:00"/>
    <n v="11255.29"/>
    <s v="tier - 3"/>
    <s v="tier - 1"/>
    <x v="12"/>
  </r>
  <r>
    <x v="998"/>
    <x v="523"/>
    <x v="747"/>
    <n v="5.56"/>
    <s v="Yes"/>
    <x v="0"/>
    <x v="1"/>
    <x v="3"/>
    <x v="1"/>
    <x v="1"/>
    <s v="Normal"/>
    <d v="1969-08-20T00:00:00"/>
    <n v="11253.42"/>
    <s v="tier - 3"/>
    <s v="tier - 1"/>
    <x v="3"/>
  </r>
  <r>
    <x v="999"/>
    <x v="920"/>
    <x v="748"/>
    <n v="4.1500000000000004"/>
    <s v="No"/>
    <x v="0"/>
    <x v="0"/>
    <x v="0"/>
    <x v="1"/>
    <x v="0"/>
    <s v="Normal"/>
    <d v="1989-12-17T00:00:00"/>
    <n v="11250.43"/>
    <s v="tier - 3"/>
    <s v="tier - 2"/>
    <x v="12"/>
  </r>
  <r>
    <x v="1000"/>
    <x v="921"/>
    <x v="421"/>
    <n v="5.99"/>
    <s v="Yes"/>
    <x v="0"/>
    <x v="1"/>
    <x v="3"/>
    <x v="1"/>
    <x v="1"/>
    <s v="Prediabetes"/>
    <d v="1969-12-30T00:00:00"/>
    <n v="11244.38"/>
    <s v="tier - 3"/>
    <s v="tier - 1"/>
    <x v="4"/>
  </r>
  <r>
    <x v="1001"/>
    <x v="922"/>
    <x v="749"/>
    <n v="5.8"/>
    <s v="Yes"/>
    <x v="0"/>
    <x v="0"/>
    <x v="0"/>
    <x v="1"/>
    <x v="0"/>
    <s v="Prediabetes"/>
    <d v="1976-06-28T00:00:00"/>
    <n v="11217.35"/>
    <s v="tier - 3"/>
    <s v="tier - 2"/>
    <x v="15"/>
  </r>
  <r>
    <x v="1002"/>
    <x v="923"/>
    <x v="170"/>
    <n v="7.32"/>
    <s v="Yes"/>
    <x v="0"/>
    <x v="0"/>
    <x v="1"/>
    <x v="1"/>
    <x v="0"/>
    <s v="Diabetes"/>
    <d v="1970-06-14T00:00:00"/>
    <n v="11187.66"/>
    <s v="tier - 3"/>
    <s v="tier - 2"/>
    <x v="1"/>
  </r>
  <r>
    <x v="1003"/>
    <x v="924"/>
    <x v="750"/>
    <n v="5.16"/>
    <s v="No"/>
    <x v="0"/>
    <x v="0"/>
    <x v="1"/>
    <x v="1"/>
    <x v="0"/>
    <s v="Normal"/>
    <d v="1972-09-03T00:00:00"/>
    <n v="11186.2"/>
    <s v="tier - 3"/>
    <s v="tier - 2"/>
    <x v="14"/>
  </r>
  <r>
    <x v="1004"/>
    <x v="925"/>
    <x v="751"/>
    <n v="5.96"/>
    <s v="Yes"/>
    <x v="0"/>
    <x v="0"/>
    <x v="1"/>
    <x v="1"/>
    <x v="1"/>
    <s v="Prediabetes"/>
    <d v="1966-08-06T00:00:00"/>
    <n v="11165.42"/>
    <s v="tier - 3"/>
    <s v="tier - 1"/>
    <x v="4"/>
  </r>
  <r>
    <x v="1005"/>
    <x v="926"/>
    <x v="752"/>
    <n v="4.8499999999999996"/>
    <s v="Yes"/>
    <x v="0"/>
    <x v="1"/>
    <x v="3"/>
    <x v="1"/>
    <x v="0"/>
    <s v="Normal"/>
    <d v="1969-06-25T00:00:00"/>
    <n v="11163.57"/>
    <s v="tier - 3"/>
    <s v="tier - 2"/>
    <x v="3"/>
  </r>
  <r>
    <x v="1006"/>
    <x v="255"/>
    <x v="385"/>
    <n v="5.09"/>
    <s v="Yes"/>
    <x v="0"/>
    <x v="1"/>
    <x v="3"/>
    <x v="1"/>
    <x v="1"/>
    <s v="Normal"/>
    <d v="1969-11-30T00:00:00"/>
    <n v="11150.78"/>
    <s v="tier - 3"/>
    <s v="tier - 2"/>
    <x v="3"/>
  </r>
  <r>
    <x v="1007"/>
    <x v="927"/>
    <x v="753"/>
    <n v="4.9400000000000004"/>
    <s v="No"/>
    <x v="0"/>
    <x v="0"/>
    <x v="0"/>
    <x v="1"/>
    <x v="0"/>
    <s v="Normal"/>
    <d v="1980-08-20T00:00:00"/>
    <n v="11103.33"/>
    <s v="tier - 3"/>
    <s v="tier - 1"/>
    <x v="14"/>
  </r>
  <r>
    <x v="1008"/>
    <x v="928"/>
    <x v="372"/>
    <n v="4.92"/>
    <s v="Yes"/>
    <x v="0"/>
    <x v="0"/>
    <x v="1"/>
    <x v="1"/>
    <x v="0"/>
    <s v="Normal"/>
    <d v="1966-07-05T00:00:00"/>
    <n v="11093.62"/>
    <s v="tier - 3"/>
    <s v="tier - 1"/>
    <x v="0"/>
  </r>
  <r>
    <x v="1009"/>
    <x v="929"/>
    <x v="754"/>
    <n v="6.05"/>
    <s v="Yes"/>
    <x v="0"/>
    <x v="0"/>
    <x v="1"/>
    <x v="1"/>
    <x v="0"/>
    <s v="Prediabetes"/>
    <d v="1966-09-09T00:00:00"/>
    <n v="11090.72"/>
    <s v="tier - 3"/>
    <s v="tier - 1"/>
    <x v="0"/>
  </r>
  <r>
    <x v="1010"/>
    <x v="930"/>
    <x v="389"/>
    <n v="4.67"/>
    <s v="No"/>
    <x v="0"/>
    <x v="0"/>
    <x v="1"/>
    <x v="1"/>
    <x v="1"/>
    <s v="Normal"/>
    <d v="1972-10-07T00:00:00"/>
    <n v="11085.59"/>
    <s v="tier - 3"/>
    <s v="tier - 2"/>
    <x v="1"/>
  </r>
  <r>
    <x v="1011"/>
    <x v="931"/>
    <x v="303"/>
    <n v="9.81"/>
    <s v="Yes"/>
    <x v="0"/>
    <x v="0"/>
    <x v="0"/>
    <x v="1"/>
    <x v="1"/>
    <s v="Diabetes"/>
    <d v="1967-09-04T00:00:00"/>
    <n v="11082.58"/>
    <s v="tier - 3"/>
    <s v="tier - 2"/>
    <x v="1"/>
  </r>
  <r>
    <x v="1012"/>
    <x v="932"/>
    <x v="755"/>
    <n v="6.06"/>
    <s v="Yes"/>
    <x v="0"/>
    <x v="0"/>
    <x v="1"/>
    <x v="1"/>
    <x v="1"/>
    <s v="Prediabetes"/>
    <d v="1966-11-20T00:00:00"/>
    <n v="11073.18"/>
    <s v="tier - 3"/>
    <s v="tier - 3"/>
    <x v="3"/>
  </r>
  <r>
    <x v="1013"/>
    <x v="933"/>
    <x v="367"/>
    <n v="5.19"/>
    <s v="Yes"/>
    <x v="0"/>
    <x v="0"/>
    <x v="1"/>
    <x v="1"/>
    <x v="1"/>
    <s v="Normal"/>
    <d v="1966-11-07T00:00:00"/>
    <n v="11070.54"/>
    <s v="tier - 3"/>
    <s v="tier - 3"/>
    <x v="3"/>
  </r>
  <r>
    <x v="1014"/>
    <x v="934"/>
    <x v="215"/>
    <n v="10.16"/>
    <s v="No"/>
    <x v="0"/>
    <x v="0"/>
    <x v="0"/>
    <x v="1"/>
    <x v="0"/>
    <s v="Diabetes"/>
    <d v="1971-11-09T00:00:00"/>
    <n v="11068.77"/>
    <s v="tier - 3"/>
    <s v="tier - 2"/>
    <x v="1"/>
  </r>
  <r>
    <x v="1015"/>
    <x v="935"/>
    <x v="756"/>
    <n v="4.68"/>
    <s v="Yes"/>
    <x v="1"/>
    <x v="0"/>
    <x v="1"/>
    <x v="1"/>
    <x v="0"/>
    <s v="Normal"/>
    <d v="2000-09-18T00:00:00"/>
    <n v="11068.7"/>
    <s v="tier - 3"/>
    <s v="tier - 1"/>
    <x v="3"/>
  </r>
  <r>
    <x v="1016"/>
    <x v="936"/>
    <x v="508"/>
    <n v="5.32"/>
    <s v="Yes"/>
    <x v="0"/>
    <x v="0"/>
    <x v="0"/>
    <x v="1"/>
    <x v="0"/>
    <s v="Normal"/>
    <d v="2001-12-17T00:00:00"/>
    <n v="11046.02"/>
    <s v="tier - 3"/>
    <s v="tier - 1"/>
    <x v="12"/>
  </r>
  <r>
    <x v="1017"/>
    <x v="937"/>
    <x v="757"/>
    <n v="6.99"/>
    <s v="No"/>
    <x v="0"/>
    <x v="0"/>
    <x v="0"/>
    <x v="1"/>
    <x v="0"/>
    <s v="Diabetes"/>
    <d v="1974-08-30T00:00:00"/>
    <n v="11037.85"/>
    <s v="tier - 3"/>
    <s v="tier - 2"/>
    <x v="15"/>
  </r>
  <r>
    <x v="1018"/>
    <x v="938"/>
    <x v="758"/>
    <n v="5.55"/>
    <s v="No"/>
    <x v="0"/>
    <x v="0"/>
    <x v="0"/>
    <x v="1"/>
    <x v="0"/>
    <s v="Normal"/>
    <d v="1989-10-25T00:00:00"/>
    <n v="11037.51"/>
    <s v="tier - 3"/>
    <s v="tier - 1"/>
    <x v="1"/>
  </r>
  <r>
    <x v="1019"/>
    <x v="939"/>
    <x v="759"/>
    <n v="6.94"/>
    <s v="No"/>
    <x v="0"/>
    <x v="0"/>
    <x v="0"/>
    <x v="1"/>
    <x v="0"/>
    <s v="Diabetes"/>
    <d v="1974-12-10T00:00:00"/>
    <n v="11033.66"/>
    <s v="tier - 3"/>
    <s v="tier - 3"/>
    <x v="1"/>
  </r>
  <r>
    <x v="1020"/>
    <x v="940"/>
    <x v="760"/>
    <n v="4.2"/>
    <s v="Yes"/>
    <x v="0"/>
    <x v="0"/>
    <x v="0"/>
    <x v="1"/>
    <x v="0"/>
    <s v="Normal"/>
    <d v="1996-07-21T00:00:00"/>
    <n v="11028.56"/>
    <s v="tier - 3"/>
    <s v="tier - 3"/>
    <x v="1"/>
  </r>
  <r>
    <x v="1021"/>
    <x v="941"/>
    <x v="761"/>
    <n v="5.59"/>
    <s v="No"/>
    <x v="0"/>
    <x v="0"/>
    <x v="0"/>
    <x v="1"/>
    <x v="0"/>
    <s v="Normal"/>
    <d v="1991-06-26T00:00:00"/>
    <n v="11018.05"/>
    <s v="tier - 3"/>
    <s v="tier - 2"/>
    <x v="1"/>
  </r>
  <r>
    <x v="1022"/>
    <x v="942"/>
    <x v="445"/>
    <n v="9.9600000000000009"/>
    <s v="No"/>
    <x v="0"/>
    <x v="0"/>
    <x v="0"/>
    <x v="1"/>
    <x v="1"/>
    <s v="Diabetes"/>
    <d v="1974-12-15T00:00:00"/>
    <n v="11015.17"/>
    <s v="tier - 3"/>
    <s v="tier - 1"/>
    <x v="1"/>
  </r>
  <r>
    <x v="1023"/>
    <x v="943"/>
    <x v="762"/>
    <n v="7.37"/>
    <s v="No"/>
    <x v="0"/>
    <x v="0"/>
    <x v="0"/>
    <x v="1"/>
    <x v="2"/>
    <s v="Diabetes"/>
    <d v="1968-10-24T00:00:00"/>
    <n v="11013.71"/>
    <s v="tier - 3"/>
    <s v="tier - 1"/>
    <x v="0"/>
  </r>
  <r>
    <x v="1024"/>
    <x v="944"/>
    <x v="763"/>
    <n v="5.0599999999999996"/>
    <s v="Yes"/>
    <x v="1"/>
    <x v="0"/>
    <x v="1"/>
    <x v="1"/>
    <x v="0"/>
    <s v="Normal"/>
    <d v="2000-09-17T00:00:00"/>
    <n v="10991.58"/>
    <s v="tier - 3"/>
    <s v="tier - 3"/>
    <x v="1"/>
  </r>
  <r>
    <x v="1025"/>
    <x v="945"/>
    <x v="45"/>
    <n v="8.2100000000000009"/>
    <s v="No"/>
    <x v="0"/>
    <x v="0"/>
    <x v="0"/>
    <x v="1"/>
    <x v="0"/>
    <s v="Diabetes"/>
    <d v="1965-12-18T00:00:00"/>
    <n v="10982.5"/>
    <s v="tier - 3"/>
    <s v="tier - 3"/>
    <x v="0"/>
  </r>
  <r>
    <x v="1026"/>
    <x v="946"/>
    <x v="617"/>
    <n v="10.34"/>
    <s v="No"/>
    <x v="0"/>
    <x v="0"/>
    <x v="1"/>
    <x v="1"/>
    <x v="0"/>
    <s v="Diabetes"/>
    <d v="1973-10-21T00:00:00"/>
    <n v="10977.21"/>
    <s v="tier - 3"/>
    <s v="tier - 1"/>
    <x v="0"/>
  </r>
  <r>
    <x v="1027"/>
    <x v="947"/>
    <x v="764"/>
    <n v="5.51"/>
    <s v="Yes"/>
    <x v="0"/>
    <x v="0"/>
    <x v="1"/>
    <x v="1"/>
    <x v="0"/>
    <s v="Normal"/>
    <d v="1966-07-09T00:00:00"/>
    <n v="10976.25"/>
    <s v="tier - 3"/>
    <s v="tier - 2"/>
    <x v="1"/>
  </r>
  <r>
    <x v="1028"/>
    <x v="948"/>
    <x v="709"/>
    <n v="11.2"/>
    <s v="No"/>
    <x v="0"/>
    <x v="0"/>
    <x v="0"/>
    <x v="1"/>
    <x v="1"/>
    <s v="Diabetes"/>
    <d v="1965-06-19T00:00:00"/>
    <n v="10965.45"/>
    <s v="tier - 3"/>
    <s v="tier - 2"/>
    <x v="3"/>
  </r>
  <r>
    <x v="1029"/>
    <x v="949"/>
    <x v="661"/>
    <n v="4.3499999999999996"/>
    <s v="Yes"/>
    <x v="0"/>
    <x v="1"/>
    <x v="3"/>
    <x v="1"/>
    <x v="0"/>
    <s v="Normal"/>
    <d v="1969-08-14T00:00:00"/>
    <n v="10959.69"/>
    <s v="tier - 3"/>
    <s v="tier - 3"/>
    <x v="1"/>
  </r>
  <r>
    <x v="1030"/>
    <x v="950"/>
    <x v="765"/>
    <n v="10.45"/>
    <s v="No"/>
    <x v="0"/>
    <x v="0"/>
    <x v="0"/>
    <x v="1"/>
    <x v="2"/>
    <s v="Diabetes"/>
    <d v="1965-12-04T00:00:00"/>
    <n v="10959.33"/>
    <s v="tier - 3"/>
    <s v="tier - 3"/>
    <x v="3"/>
  </r>
  <r>
    <x v="1031"/>
    <x v="951"/>
    <x v="376"/>
    <n v="4.07"/>
    <s v="Yes"/>
    <x v="0"/>
    <x v="1"/>
    <x v="3"/>
    <x v="1"/>
    <x v="2"/>
    <s v="Normal"/>
    <d v="1969-11-10T00:00:00"/>
    <n v="10942.13"/>
    <s v="tier - 3"/>
    <s v="tier - 3"/>
    <x v="1"/>
  </r>
  <r>
    <x v="1032"/>
    <x v="622"/>
    <x v="330"/>
    <n v="8.34"/>
    <s v="No"/>
    <x v="0"/>
    <x v="0"/>
    <x v="0"/>
    <x v="1"/>
    <x v="0"/>
    <s v="Diabetes"/>
    <d v="1968-11-12T00:00:00"/>
    <n v="10928.85"/>
    <s v="tier - 3"/>
    <s v="tier - 3"/>
    <x v="0"/>
  </r>
  <r>
    <x v="1033"/>
    <x v="952"/>
    <x v="349"/>
    <n v="7.41"/>
    <s v="No"/>
    <x v="0"/>
    <x v="0"/>
    <x v="0"/>
    <x v="1"/>
    <x v="0"/>
    <s v="Diabetes"/>
    <d v="1968-11-13T00:00:00"/>
    <n v="10923.93"/>
    <s v="tier - 3"/>
    <s v="tier - 1"/>
    <x v="2"/>
  </r>
  <r>
    <x v="1034"/>
    <x v="953"/>
    <x v="482"/>
    <n v="4.3099999999999996"/>
    <s v="No"/>
    <x v="0"/>
    <x v="0"/>
    <x v="0"/>
    <x v="1"/>
    <x v="0"/>
    <s v="Normal"/>
    <d v="1994-09-06T00:00:00"/>
    <n v="10886.66"/>
    <s v="tier - 3"/>
    <s v="tier - 3"/>
    <x v="1"/>
  </r>
  <r>
    <x v="1035"/>
    <x v="954"/>
    <x v="106"/>
    <n v="10.83"/>
    <s v="No"/>
    <x v="0"/>
    <x v="0"/>
    <x v="0"/>
    <x v="1"/>
    <x v="0"/>
    <s v="Diabetes"/>
    <d v="1971-12-20T00:00:00"/>
    <n v="10848.13"/>
    <s v="tier - 3"/>
    <s v="tier - 3"/>
    <x v="1"/>
  </r>
  <r>
    <x v="1036"/>
    <x v="955"/>
    <x v="44"/>
    <n v="11.31"/>
    <s v="No"/>
    <x v="0"/>
    <x v="0"/>
    <x v="0"/>
    <x v="1"/>
    <x v="0"/>
    <s v="Diabetes"/>
    <d v="1968-07-28T00:00:00"/>
    <n v="10825.25"/>
    <s v="tier - 3"/>
    <s v="tier - 3"/>
    <x v="1"/>
  </r>
  <r>
    <x v="1037"/>
    <x v="956"/>
    <x v="235"/>
    <n v="11.81"/>
    <s v="Yes"/>
    <x v="0"/>
    <x v="0"/>
    <x v="0"/>
    <x v="1"/>
    <x v="0"/>
    <s v="Diabetes"/>
    <d v="1967-10-02T00:00:00"/>
    <n v="10807.49"/>
    <s v="tier - 3"/>
    <s v="tier - 2"/>
    <x v="0"/>
  </r>
  <r>
    <x v="1038"/>
    <x v="957"/>
    <x v="766"/>
    <n v="8.26"/>
    <s v="Yes"/>
    <x v="0"/>
    <x v="0"/>
    <x v="1"/>
    <x v="1"/>
    <x v="0"/>
    <s v="Diabetes"/>
    <d v="1970-12-18T00:00:00"/>
    <n v="10806.84"/>
    <s v="tier - 3"/>
    <s v="tier - 2"/>
    <x v="3"/>
  </r>
  <r>
    <x v="1039"/>
    <x v="958"/>
    <x v="111"/>
    <n v="10.74"/>
    <s v="Yes"/>
    <x v="0"/>
    <x v="0"/>
    <x v="1"/>
    <x v="1"/>
    <x v="0"/>
    <s v="Diabetes"/>
    <d v="1970-10-28T00:00:00"/>
    <n v="10797.34"/>
    <s v="tier - 3"/>
    <s v="tier - 2"/>
    <x v="8"/>
  </r>
  <r>
    <x v="1040"/>
    <x v="649"/>
    <x v="331"/>
    <n v="7.69"/>
    <s v="Yes"/>
    <x v="0"/>
    <x v="0"/>
    <x v="0"/>
    <x v="1"/>
    <x v="1"/>
    <s v="Diabetes"/>
    <d v="1967-10-23T00:00:00"/>
    <n v="10796.35"/>
    <s v="tier - 3"/>
    <s v="tier - 1"/>
    <x v="9"/>
  </r>
  <r>
    <x v="1041"/>
    <x v="959"/>
    <x v="127"/>
    <n v="4.84"/>
    <s v="No"/>
    <x v="0"/>
    <x v="0"/>
    <x v="0"/>
    <x v="1"/>
    <x v="0"/>
    <s v="Normal"/>
    <d v="1999-12-24T00:00:00"/>
    <n v="10795.94"/>
    <s v="tier - 3"/>
    <s v="tier - 1"/>
    <x v="3"/>
  </r>
  <r>
    <x v="1042"/>
    <x v="960"/>
    <x v="767"/>
    <n v="9.77"/>
    <s v="Yes"/>
    <x v="0"/>
    <x v="0"/>
    <x v="0"/>
    <x v="1"/>
    <x v="2"/>
    <s v="Diabetes"/>
    <d v="1967-11-11T00:00:00"/>
    <n v="10791.96"/>
    <s v="tier - 3"/>
    <s v="tier - 2"/>
    <x v="3"/>
  </r>
  <r>
    <x v="1043"/>
    <x v="961"/>
    <x v="641"/>
    <n v="5.84"/>
    <s v="No"/>
    <x v="0"/>
    <x v="0"/>
    <x v="0"/>
    <x v="1"/>
    <x v="0"/>
    <s v="Prediabetes"/>
    <d v="1989-11-25T00:00:00"/>
    <n v="10769.75"/>
    <s v="tier - 3"/>
    <s v="tier - 2"/>
    <x v="13"/>
  </r>
  <r>
    <x v="1044"/>
    <x v="962"/>
    <x v="768"/>
    <n v="8.6999999999999993"/>
    <s v="Yes"/>
    <x v="0"/>
    <x v="0"/>
    <x v="3"/>
    <x v="1"/>
    <x v="0"/>
    <s v="Diabetes"/>
    <d v="1986-08-29T00:00:00"/>
    <n v="10749.02"/>
    <s v="tier - 3"/>
    <s v="tier - 1"/>
    <x v="12"/>
  </r>
  <r>
    <x v="1045"/>
    <x v="963"/>
    <x v="144"/>
    <n v="10.79"/>
    <s v="No"/>
    <x v="0"/>
    <x v="0"/>
    <x v="0"/>
    <x v="1"/>
    <x v="0"/>
    <s v="Diabetes"/>
    <d v="1974-12-09T00:00:00"/>
    <n v="10736.87"/>
    <s v="tier - 3"/>
    <s v="tier - 1"/>
    <x v="4"/>
  </r>
  <r>
    <x v="1046"/>
    <x v="964"/>
    <x v="769"/>
    <n v="4.32"/>
    <s v="No"/>
    <x v="0"/>
    <x v="0"/>
    <x v="3"/>
    <x v="1"/>
    <x v="0"/>
    <s v="Normal"/>
    <d v="1992-06-25T00:00:00"/>
    <n v="10719.57"/>
    <s v="tier - 3"/>
    <s v="tier - 1"/>
    <x v="1"/>
  </r>
  <r>
    <x v="1047"/>
    <x v="965"/>
    <x v="680"/>
    <n v="7.19"/>
    <s v="Yes"/>
    <x v="0"/>
    <x v="0"/>
    <x v="0"/>
    <x v="1"/>
    <x v="0"/>
    <s v="Diabetes"/>
    <d v="1967-10-05T00:00:00"/>
    <n v="10713.64"/>
    <s v="tier - 3"/>
    <s v="tier - 3"/>
    <x v="3"/>
  </r>
  <r>
    <x v="1048"/>
    <x v="966"/>
    <x v="662"/>
    <n v="11.94"/>
    <s v="Yes"/>
    <x v="0"/>
    <x v="0"/>
    <x v="0"/>
    <x v="1"/>
    <x v="0"/>
    <s v="Diabetes"/>
    <d v="1967-07-30T00:00:00"/>
    <n v="10704.47"/>
    <s v="tier - 3"/>
    <s v="tier - 2"/>
    <x v="3"/>
  </r>
  <r>
    <x v="1049"/>
    <x v="967"/>
    <x v="225"/>
    <n v="5.56"/>
    <s v="No"/>
    <x v="0"/>
    <x v="0"/>
    <x v="1"/>
    <x v="1"/>
    <x v="1"/>
    <s v="Normal"/>
    <d v="1972-10-24T00:00:00"/>
    <n v="10702.64"/>
    <s v="tier - 3"/>
    <s v="tier - 3"/>
    <x v="0"/>
  </r>
  <r>
    <x v="1050"/>
    <x v="968"/>
    <x v="770"/>
    <n v="5.64"/>
    <s v="Yes"/>
    <x v="0"/>
    <x v="0"/>
    <x v="0"/>
    <x v="1"/>
    <x v="1"/>
    <s v="Normal"/>
    <d v="1976-09-30T00:00:00"/>
    <n v="10698.38"/>
    <s v="tier - 3"/>
    <s v="tier - 1"/>
    <x v="15"/>
  </r>
  <r>
    <x v="1051"/>
    <x v="969"/>
    <x v="771"/>
    <n v="4.6500000000000004"/>
    <s v="No"/>
    <x v="0"/>
    <x v="0"/>
    <x v="0"/>
    <x v="1"/>
    <x v="0"/>
    <s v="Normal"/>
    <d v="1977-08-02T00:00:00"/>
    <n v="10690.11"/>
    <s v="tier - 3"/>
    <s v="tier - 2"/>
    <x v="14"/>
  </r>
  <r>
    <x v="1052"/>
    <x v="970"/>
    <x v="772"/>
    <n v="9.0500000000000007"/>
    <s v="No"/>
    <x v="0"/>
    <x v="0"/>
    <x v="0"/>
    <x v="1"/>
    <x v="2"/>
    <s v="Diabetes"/>
    <d v="1962-09-07T00:00:00"/>
    <n v="10676.83"/>
    <s v="tier - 3"/>
    <s v="tier - 3"/>
    <x v="0"/>
  </r>
  <r>
    <x v="1053"/>
    <x v="971"/>
    <x v="773"/>
    <n v="4.5199999999999996"/>
    <s v="Yes"/>
    <x v="0"/>
    <x v="0"/>
    <x v="0"/>
    <x v="1"/>
    <x v="1"/>
    <s v="Normal"/>
    <d v="1976-11-22T00:00:00"/>
    <n v="10665.44"/>
    <s v="tier - 3"/>
    <s v="tier - 2"/>
    <x v="14"/>
  </r>
  <r>
    <x v="1054"/>
    <x v="972"/>
    <x v="774"/>
    <n v="4.62"/>
    <s v="Yes"/>
    <x v="0"/>
    <x v="0"/>
    <x v="3"/>
    <x v="1"/>
    <x v="1"/>
    <s v="Normal"/>
    <d v="1964-08-08T00:00:00"/>
    <n v="10627.81"/>
    <s v="tier - 3"/>
    <s v="tier - 3"/>
    <x v="0"/>
  </r>
  <r>
    <x v="1055"/>
    <x v="973"/>
    <x v="775"/>
    <n v="5.87"/>
    <s v="No"/>
    <x v="0"/>
    <x v="0"/>
    <x v="0"/>
    <x v="1"/>
    <x v="0"/>
    <s v="Prediabetes"/>
    <d v="1990-07-06T00:00:00"/>
    <n v="10620.26"/>
    <s v="tier - 3"/>
    <s v="tier - 3"/>
    <x v="1"/>
  </r>
  <r>
    <x v="1056"/>
    <x v="914"/>
    <x v="776"/>
    <n v="5.71"/>
    <s v="No"/>
    <x v="0"/>
    <x v="0"/>
    <x v="3"/>
    <x v="1"/>
    <x v="0"/>
    <s v="Prediabetes"/>
    <d v="1992-07-23T00:00:00"/>
    <n v="10617.04"/>
    <s v="tier - 3"/>
    <s v="tier - 3"/>
    <x v="12"/>
  </r>
  <r>
    <x v="1057"/>
    <x v="974"/>
    <x v="777"/>
    <n v="9.08"/>
    <s v="No"/>
    <x v="0"/>
    <x v="0"/>
    <x v="0"/>
    <x v="1"/>
    <x v="2"/>
    <s v="Diabetes"/>
    <d v="1965-06-27T00:00:00"/>
    <n v="10608.67"/>
    <s v="tier - 3"/>
    <s v="tier - 3"/>
    <x v="1"/>
  </r>
  <r>
    <x v="1058"/>
    <x v="975"/>
    <x v="778"/>
    <n v="5.3"/>
    <s v="Yes"/>
    <x v="0"/>
    <x v="0"/>
    <x v="1"/>
    <x v="1"/>
    <x v="0"/>
    <s v="Normal"/>
    <d v="1966-07-02T00:00:00"/>
    <n v="10602.39"/>
    <s v="tier - 3"/>
    <s v="tier - 3"/>
    <x v="3"/>
  </r>
  <r>
    <x v="1059"/>
    <x v="976"/>
    <x v="101"/>
    <n v="11.76"/>
    <s v="Yes"/>
    <x v="0"/>
    <x v="0"/>
    <x v="0"/>
    <x v="1"/>
    <x v="0"/>
    <s v="Diabetes"/>
    <d v="1967-06-23T00:00:00"/>
    <n v="10601.63"/>
    <s v="tier - 3"/>
    <s v="tier - 2"/>
    <x v="1"/>
  </r>
  <r>
    <x v="1060"/>
    <x v="977"/>
    <x v="529"/>
    <n v="5.1100000000000003"/>
    <s v="Yes"/>
    <x v="0"/>
    <x v="0"/>
    <x v="1"/>
    <x v="1"/>
    <x v="0"/>
    <s v="Normal"/>
    <d v="1966-07-20T00:00:00"/>
    <n v="10601.41"/>
    <s v="tier - 3"/>
    <s v="tier - 2"/>
    <x v="3"/>
  </r>
  <r>
    <x v="1061"/>
    <x v="720"/>
    <x v="779"/>
    <n v="5.54"/>
    <s v="No"/>
    <x v="0"/>
    <x v="0"/>
    <x v="1"/>
    <x v="1"/>
    <x v="0"/>
    <s v="Normal"/>
    <d v="1972-12-14T00:00:00"/>
    <n v="10600.55"/>
    <s v="tier - 3"/>
    <s v="tier - 1"/>
    <x v="1"/>
  </r>
  <r>
    <x v="1062"/>
    <x v="978"/>
    <x v="308"/>
    <n v="8.8699999999999992"/>
    <s v="Yes"/>
    <x v="0"/>
    <x v="0"/>
    <x v="0"/>
    <x v="1"/>
    <x v="1"/>
    <s v="Diabetes"/>
    <d v="1967-11-29T00:00:00"/>
    <n v="10594.5"/>
    <s v="tier - 3"/>
    <s v="tier - 1"/>
    <x v="1"/>
  </r>
  <r>
    <x v="1063"/>
    <x v="979"/>
    <x v="139"/>
    <n v="5.96"/>
    <s v="Yes"/>
    <x v="0"/>
    <x v="0"/>
    <x v="1"/>
    <x v="1"/>
    <x v="0"/>
    <s v="Prediabetes"/>
    <d v="1966-11-03T00:00:00"/>
    <n v="10594.23"/>
    <s v="tier - 3"/>
    <s v="tier - 3"/>
    <x v="0"/>
  </r>
  <r>
    <x v="1064"/>
    <x v="980"/>
    <x v="529"/>
    <n v="4.4400000000000004"/>
    <s v="Yes"/>
    <x v="0"/>
    <x v="1"/>
    <x v="3"/>
    <x v="1"/>
    <x v="0"/>
    <s v="Normal"/>
    <d v="1969-12-25T00:00:00"/>
    <n v="10579.71"/>
    <s v="tier - 3"/>
    <s v="tier - 3"/>
    <x v="0"/>
  </r>
  <r>
    <x v="1065"/>
    <x v="981"/>
    <x v="780"/>
    <n v="4.6500000000000004"/>
    <s v="Yes"/>
    <x v="0"/>
    <x v="0"/>
    <x v="1"/>
    <x v="1"/>
    <x v="2"/>
    <s v="Normal"/>
    <d v="1966-12-11T00:00:00"/>
    <n v="10577.09"/>
    <s v="tier - 3"/>
    <s v="tier - 3"/>
    <x v="3"/>
  </r>
  <r>
    <x v="1066"/>
    <x v="982"/>
    <x v="781"/>
    <n v="5.64"/>
    <s v="Yes"/>
    <x v="0"/>
    <x v="1"/>
    <x v="3"/>
    <x v="1"/>
    <x v="0"/>
    <s v="Normal"/>
    <d v="1969-07-17T00:00:00"/>
    <n v="10564.88"/>
    <s v="tier - 3"/>
    <s v="tier - 1"/>
    <x v="2"/>
  </r>
  <r>
    <x v="1067"/>
    <x v="983"/>
    <x v="161"/>
    <n v="10.19"/>
    <s v="No"/>
    <x v="0"/>
    <x v="0"/>
    <x v="0"/>
    <x v="1"/>
    <x v="0"/>
    <s v="Diabetes"/>
    <d v="1971-06-29T00:00:00"/>
    <n v="10560.49"/>
    <s v="tier - 3"/>
    <s v="tier - 2"/>
    <x v="0"/>
  </r>
  <r>
    <x v="1068"/>
    <x v="728"/>
    <x v="662"/>
    <n v="10.79"/>
    <s v="No"/>
    <x v="0"/>
    <x v="0"/>
    <x v="0"/>
    <x v="1"/>
    <x v="0"/>
    <s v="Diabetes"/>
    <d v="1971-09-26T00:00:00"/>
    <n v="10546.48"/>
    <s v="tier - 3"/>
    <s v="tier - 3"/>
    <x v="3"/>
  </r>
  <r>
    <x v="1069"/>
    <x v="984"/>
    <x v="782"/>
    <n v="4.24"/>
    <s v="No"/>
    <x v="0"/>
    <x v="0"/>
    <x v="0"/>
    <x v="1"/>
    <x v="0"/>
    <s v="Normal"/>
    <d v="1977-10-25T00:00:00"/>
    <n v="10495.6"/>
    <s v="tier - 3"/>
    <s v="tier - 1"/>
    <x v="1"/>
  </r>
  <r>
    <x v="1070"/>
    <x v="985"/>
    <x v="577"/>
    <n v="5.83"/>
    <s v="No"/>
    <x v="0"/>
    <x v="0"/>
    <x v="1"/>
    <x v="1"/>
    <x v="1"/>
    <s v="Prediabetes"/>
    <d v="1972-10-19T00:00:00"/>
    <n v="10493.95"/>
    <s v="tier - 3"/>
    <s v="tier - 1"/>
    <x v="1"/>
  </r>
  <r>
    <x v="1071"/>
    <x v="986"/>
    <x v="783"/>
    <n v="11.85"/>
    <s v="No"/>
    <x v="0"/>
    <x v="0"/>
    <x v="0"/>
    <x v="1"/>
    <x v="1"/>
    <s v="Diabetes"/>
    <d v="1978-08-21T00:00:00"/>
    <n v="10486.55"/>
    <s v="tier - 3"/>
    <s v="tier - 3"/>
    <x v="15"/>
  </r>
  <r>
    <x v="1072"/>
    <x v="987"/>
    <x v="784"/>
    <n v="5.98"/>
    <s v="No"/>
    <x v="0"/>
    <x v="0"/>
    <x v="3"/>
    <x v="1"/>
    <x v="0"/>
    <s v="Prediabetes"/>
    <d v="1987-06-28T00:00:00"/>
    <n v="10464.83"/>
    <s v="tier - 3"/>
    <s v="tier - 1"/>
    <x v="1"/>
  </r>
  <r>
    <x v="1073"/>
    <x v="988"/>
    <x v="49"/>
    <n v="4.26"/>
    <s v="Yes"/>
    <x v="0"/>
    <x v="1"/>
    <x v="3"/>
    <x v="1"/>
    <x v="0"/>
    <s v="Normal"/>
    <d v="1969-09-22T00:00:00"/>
    <n v="10461.98"/>
    <s v="tier - 3"/>
    <s v="tier - 1"/>
    <x v="1"/>
  </r>
  <r>
    <x v="1074"/>
    <x v="989"/>
    <x v="785"/>
    <n v="4.96"/>
    <s v="Yes"/>
    <x v="0"/>
    <x v="0"/>
    <x v="3"/>
    <x v="1"/>
    <x v="1"/>
    <s v="Normal"/>
    <d v="1964-07-27T00:00:00"/>
    <n v="10459.19"/>
    <s v="tier - 3"/>
    <s v="tier - 1"/>
    <x v="0"/>
  </r>
  <r>
    <x v="1075"/>
    <x v="476"/>
    <x v="786"/>
    <n v="4"/>
    <s v="Yes"/>
    <x v="0"/>
    <x v="0"/>
    <x v="0"/>
    <x v="1"/>
    <x v="1"/>
    <s v="Normal"/>
    <d v="1976-08-03T00:00:00"/>
    <n v="10455.14"/>
    <s v="tier - 3"/>
    <s v="tier - 2"/>
    <x v="14"/>
  </r>
  <r>
    <x v="1076"/>
    <x v="990"/>
    <x v="787"/>
    <n v="4.1500000000000004"/>
    <s v="Yes"/>
    <x v="0"/>
    <x v="0"/>
    <x v="3"/>
    <x v="1"/>
    <x v="2"/>
    <s v="Normal"/>
    <d v="1964-10-14T00:00:00"/>
    <n v="10455.1"/>
    <s v="tier - 3"/>
    <s v="tier - 1"/>
    <x v="1"/>
  </r>
  <r>
    <x v="1077"/>
    <x v="991"/>
    <x v="529"/>
    <n v="11.36"/>
    <s v="No"/>
    <x v="0"/>
    <x v="0"/>
    <x v="0"/>
    <x v="1"/>
    <x v="0"/>
    <s v="Diabetes"/>
    <d v="1968-11-08T00:00:00"/>
    <n v="10450.549999999999"/>
    <s v="tier - 3"/>
    <s v="tier - 1"/>
    <x v="3"/>
  </r>
  <r>
    <x v="1078"/>
    <x v="992"/>
    <x v="788"/>
    <n v="7.53"/>
    <s v="No"/>
    <x v="0"/>
    <x v="0"/>
    <x v="0"/>
    <x v="1"/>
    <x v="1"/>
    <s v="Diabetes"/>
    <d v="1968-08-29T00:00:00"/>
    <n v="10436.1"/>
    <s v="tier - 3"/>
    <s v="tier - 3"/>
    <x v="3"/>
  </r>
  <r>
    <x v="1079"/>
    <x v="993"/>
    <x v="101"/>
    <n v="7.95"/>
    <s v="No"/>
    <x v="0"/>
    <x v="0"/>
    <x v="0"/>
    <x v="1"/>
    <x v="0"/>
    <s v="Diabetes"/>
    <d v="1968-08-23T00:00:00"/>
    <n v="10435.07"/>
    <s v="tier - 3"/>
    <s v="tier - 1"/>
    <x v="4"/>
  </r>
  <r>
    <x v="1080"/>
    <x v="994"/>
    <x v="636"/>
    <n v="8.5"/>
    <s v="No"/>
    <x v="0"/>
    <x v="0"/>
    <x v="0"/>
    <x v="1"/>
    <x v="2"/>
    <s v="Diabetes"/>
    <d v="1968-12-27T00:00:00"/>
    <n v="10422.92"/>
    <s v="tier - 3"/>
    <s v="tier - 1"/>
    <x v="6"/>
  </r>
  <r>
    <x v="1081"/>
    <x v="995"/>
    <x v="789"/>
    <n v="5.89"/>
    <s v="No"/>
    <x v="0"/>
    <x v="1"/>
    <x v="3"/>
    <x v="1"/>
    <x v="0"/>
    <s v="Prediabetes"/>
    <d v="1979-11-25T00:00:00"/>
    <n v="10419.65"/>
    <s v="tier - 3"/>
    <s v="tier - 2"/>
    <x v="15"/>
  </r>
  <r>
    <x v="1082"/>
    <x v="996"/>
    <x v="646"/>
    <n v="8.76"/>
    <s v="No"/>
    <x v="0"/>
    <x v="0"/>
    <x v="1"/>
    <x v="1"/>
    <x v="1"/>
    <s v="Diabetes"/>
    <d v="1973-10-11T00:00:00"/>
    <n v="10419.59"/>
    <s v="tier - 3"/>
    <s v="tier - 2"/>
    <x v="15"/>
  </r>
  <r>
    <x v="1083"/>
    <x v="997"/>
    <x v="790"/>
    <n v="4.1100000000000003"/>
    <s v="No"/>
    <x v="0"/>
    <x v="0"/>
    <x v="0"/>
    <x v="1"/>
    <x v="0"/>
    <s v="Normal"/>
    <d v="1980-10-24T00:00:00"/>
    <n v="10407.98"/>
    <s v="tier - 3"/>
    <s v="tier - 1"/>
    <x v="14"/>
  </r>
  <r>
    <x v="1084"/>
    <x v="998"/>
    <x v="360"/>
    <n v="7.56"/>
    <s v="Yes"/>
    <x v="0"/>
    <x v="0"/>
    <x v="3"/>
    <x v="1"/>
    <x v="1"/>
    <s v="Diabetes"/>
    <d v="1975-06-05T00:00:00"/>
    <n v="10407.09"/>
    <s v="tier - 3"/>
    <s v="tier - 1"/>
    <x v="5"/>
  </r>
  <r>
    <x v="1085"/>
    <x v="999"/>
    <x v="791"/>
    <n v="4.17"/>
    <s v="Yes"/>
    <x v="0"/>
    <x v="1"/>
    <x v="3"/>
    <x v="1"/>
    <x v="1"/>
    <s v="Normal"/>
    <d v="1969-07-07T00:00:00"/>
    <n v="10403.27"/>
    <s v="tier - 3"/>
    <s v="tier - 2"/>
    <x v="16"/>
  </r>
  <r>
    <x v="1086"/>
    <x v="1000"/>
    <x v="53"/>
    <n v="11.42"/>
    <s v="No"/>
    <x v="0"/>
    <x v="0"/>
    <x v="1"/>
    <x v="1"/>
    <x v="0"/>
    <s v="Diabetes"/>
    <d v="1973-09-19T00:00:00"/>
    <n v="10381.48"/>
    <s v="tier - 3"/>
    <s v="tier - 3"/>
    <x v="0"/>
  </r>
  <r>
    <x v="1087"/>
    <x v="1001"/>
    <x v="408"/>
    <n v="7.33"/>
    <s v="No"/>
    <x v="0"/>
    <x v="0"/>
    <x v="1"/>
    <x v="1"/>
    <x v="0"/>
    <s v="Diabetes"/>
    <d v="1973-09-29T00:00:00"/>
    <n v="10370.91"/>
    <s v="tier - 3"/>
    <s v="tier - 3"/>
    <x v="2"/>
  </r>
  <r>
    <x v="1088"/>
    <x v="1002"/>
    <x v="792"/>
    <n v="6.7"/>
    <s v="No"/>
    <x v="0"/>
    <x v="0"/>
    <x v="0"/>
    <x v="1"/>
    <x v="1"/>
    <s v="Diabetes"/>
    <d v="1971-09-06T00:00:00"/>
    <n v="10356.67"/>
    <s v="tier - 3"/>
    <s v="tier - 1"/>
    <x v="15"/>
  </r>
  <r>
    <x v="1089"/>
    <x v="1003"/>
    <x v="401"/>
    <n v="5.27"/>
    <s v="Yes"/>
    <x v="0"/>
    <x v="1"/>
    <x v="3"/>
    <x v="1"/>
    <x v="1"/>
    <s v="Normal"/>
    <d v="1969-06-17T00:00:00"/>
    <n v="10355.64"/>
    <s v="tier - 3"/>
    <s v="tier - 1"/>
    <x v="1"/>
  </r>
  <r>
    <x v="1090"/>
    <x v="956"/>
    <x v="793"/>
    <n v="7.72"/>
    <s v="No"/>
    <x v="0"/>
    <x v="0"/>
    <x v="0"/>
    <x v="1"/>
    <x v="0"/>
    <s v="Diabetes"/>
    <d v="1974-09-29T00:00:00"/>
    <n v="10352.48"/>
    <s v="tier - 3"/>
    <s v="tier - 1"/>
    <x v="1"/>
  </r>
  <r>
    <x v="1091"/>
    <x v="1004"/>
    <x v="794"/>
    <n v="8.68"/>
    <s v="No"/>
    <x v="0"/>
    <x v="0"/>
    <x v="1"/>
    <x v="1"/>
    <x v="1"/>
    <s v="Diabetes"/>
    <d v="1973-08-08T00:00:00"/>
    <n v="10345.93"/>
    <s v="tier - 3"/>
    <s v="tier - 2"/>
    <x v="14"/>
  </r>
  <r>
    <x v="1092"/>
    <x v="1005"/>
    <x v="718"/>
    <n v="9.8000000000000007"/>
    <s v="No"/>
    <x v="0"/>
    <x v="0"/>
    <x v="0"/>
    <x v="1"/>
    <x v="0"/>
    <s v="Diabetes"/>
    <d v="1968-07-19T00:00:00"/>
    <n v="10338.93"/>
    <s v="tier - 3"/>
    <s v="tier - 1"/>
    <x v="0"/>
  </r>
  <r>
    <x v="1093"/>
    <x v="63"/>
    <x v="735"/>
    <n v="4.4400000000000004"/>
    <s v="No"/>
    <x v="0"/>
    <x v="0"/>
    <x v="0"/>
    <x v="1"/>
    <x v="0"/>
    <s v="Normal"/>
    <d v="1982-07-21T00:00:00"/>
    <n v="10329.06"/>
    <s v="tier - 3"/>
    <s v="tier - 1"/>
    <x v="14"/>
  </r>
  <r>
    <x v="1094"/>
    <x v="1006"/>
    <x v="795"/>
    <n v="7.19"/>
    <s v="Yes"/>
    <x v="0"/>
    <x v="0"/>
    <x v="1"/>
    <x v="1"/>
    <x v="0"/>
    <s v="Diabetes"/>
    <d v="1970-12-01T00:00:00"/>
    <n v="10325.209999999999"/>
    <s v="tier - 3"/>
    <s v="tier - 3"/>
    <x v="3"/>
  </r>
  <r>
    <x v="1095"/>
    <x v="1007"/>
    <x v="796"/>
    <n v="6.06"/>
    <s v="No"/>
    <x v="0"/>
    <x v="0"/>
    <x v="0"/>
    <x v="1"/>
    <x v="0"/>
    <s v="Prediabetes"/>
    <d v="1991-08-21T00:00:00"/>
    <n v="10322.9"/>
    <s v="tier - 3"/>
    <s v="tier - 1"/>
    <x v="12"/>
  </r>
  <r>
    <x v="1096"/>
    <x v="1008"/>
    <x v="797"/>
    <n v="5.12"/>
    <s v="No"/>
    <x v="0"/>
    <x v="0"/>
    <x v="0"/>
    <x v="1"/>
    <x v="0"/>
    <s v="Normal"/>
    <d v="1991-11-17T00:00:00"/>
    <n v="10315.91"/>
    <s v="tier - 3"/>
    <s v="tier - 2"/>
    <x v="1"/>
  </r>
  <r>
    <x v="1097"/>
    <x v="1009"/>
    <x v="359"/>
    <n v="10.72"/>
    <s v="No"/>
    <x v="0"/>
    <x v="0"/>
    <x v="0"/>
    <x v="1"/>
    <x v="2"/>
    <s v="Diabetes"/>
    <d v="1962-07-12T00:00:00"/>
    <n v="10310.780000000001"/>
    <s v="tier - 3"/>
    <s v="tier - 3"/>
    <x v="1"/>
  </r>
  <r>
    <x v="1098"/>
    <x v="250"/>
    <x v="798"/>
    <n v="9.58"/>
    <s v="Yes"/>
    <x v="0"/>
    <x v="1"/>
    <x v="3"/>
    <x v="1"/>
    <x v="2"/>
    <s v="Diabetes"/>
    <d v="1963-09-24T00:00:00"/>
    <n v="10308.040000000001"/>
    <s v="tier - 3"/>
    <s v="tier - 1"/>
    <x v="0"/>
  </r>
  <r>
    <x v="1099"/>
    <x v="1010"/>
    <x v="746"/>
    <n v="6.4"/>
    <s v="Yes"/>
    <x v="0"/>
    <x v="0"/>
    <x v="3"/>
    <x v="1"/>
    <x v="0"/>
    <s v="Diabetes"/>
    <d v="1988-09-14T00:00:00"/>
    <n v="10276.99"/>
    <s v="tier - 3"/>
    <s v="tier - 1"/>
    <x v="14"/>
  </r>
  <r>
    <x v="1100"/>
    <x v="1011"/>
    <x v="799"/>
    <n v="6.8"/>
    <s v="Yes"/>
    <x v="0"/>
    <x v="0"/>
    <x v="1"/>
    <x v="1"/>
    <x v="1"/>
    <s v="Diabetes"/>
    <d v="1970-06-21T00:00:00"/>
    <n v="10274.33"/>
    <s v="tier - 3"/>
    <s v="tier - 1"/>
    <x v="2"/>
  </r>
  <r>
    <x v="1101"/>
    <x v="454"/>
    <x v="67"/>
    <n v="9.48"/>
    <s v="No"/>
    <x v="0"/>
    <x v="0"/>
    <x v="1"/>
    <x v="1"/>
    <x v="0"/>
    <s v="Diabetes"/>
    <d v="1973-11-27T00:00:00"/>
    <n v="10269.459999999999"/>
    <s v="tier - 3"/>
    <s v="tier - 3"/>
    <x v="1"/>
  </r>
  <r>
    <x v="1102"/>
    <x v="1012"/>
    <x v="411"/>
    <n v="7.45"/>
    <s v="No"/>
    <x v="0"/>
    <x v="0"/>
    <x v="1"/>
    <x v="1"/>
    <x v="1"/>
    <s v="Diabetes"/>
    <d v="1973-09-05T00:00:00"/>
    <n v="10264.44"/>
    <s v="tier - 3"/>
    <s v="tier - 2"/>
    <x v="1"/>
  </r>
  <r>
    <x v="1103"/>
    <x v="1013"/>
    <x v="800"/>
    <n v="6.94"/>
    <s v="Yes"/>
    <x v="0"/>
    <x v="0"/>
    <x v="3"/>
    <x v="1"/>
    <x v="0"/>
    <s v="Diabetes"/>
    <d v="1975-08-15T00:00:00"/>
    <n v="10259.129999999999"/>
    <s v="tier - 3"/>
    <s v="tier - 2"/>
    <x v="3"/>
  </r>
  <r>
    <x v="1104"/>
    <x v="1014"/>
    <x v="43"/>
    <n v="7.83"/>
    <s v="No"/>
    <x v="0"/>
    <x v="0"/>
    <x v="0"/>
    <x v="1"/>
    <x v="0"/>
    <s v="Diabetes"/>
    <d v="1968-09-23T00:00:00"/>
    <n v="10231.5"/>
    <s v="tier - 3"/>
    <s v="tier - 1"/>
    <x v="1"/>
  </r>
  <r>
    <x v="1105"/>
    <x v="1015"/>
    <x v="166"/>
    <n v="10.17"/>
    <s v="Yes"/>
    <x v="0"/>
    <x v="0"/>
    <x v="0"/>
    <x v="1"/>
    <x v="0"/>
    <s v="Diabetes"/>
    <d v="1967-06-28T00:00:00"/>
    <n v="10226.280000000001"/>
    <s v="tier - 3"/>
    <s v="tier - 3"/>
    <x v="0"/>
  </r>
  <r>
    <x v="1106"/>
    <x v="1016"/>
    <x v="801"/>
    <n v="8.9600000000000009"/>
    <s v="Yes"/>
    <x v="0"/>
    <x v="0"/>
    <x v="0"/>
    <x v="1"/>
    <x v="1"/>
    <s v="Diabetes"/>
    <d v="1967-09-26T00:00:00"/>
    <n v="10214.64"/>
    <s v="tier - 3"/>
    <s v="tier - 2"/>
    <x v="3"/>
  </r>
  <r>
    <x v="1107"/>
    <x v="1017"/>
    <x v="567"/>
    <n v="6.96"/>
    <s v="Yes"/>
    <x v="0"/>
    <x v="0"/>
    <x v="1"/>
    <x v="1"/>
    <x v="2"/>
    <s v="Diabetes"/>
    <d v="1970-12-24T00:00:00"/>
    <n v="10197.77"/>
    <s v="tier - 3"/>
    <s v="tier - 1"/>
    <x v="2"/>
  </r>
  <r>
    <x v="1108"/>
    <x v="1018"/>
    <x v="802"/>
    <n v="5.07"/>
    <s v="Yes"/>
    <x v="0"/>
    <x v="0"/>
    <x v="0"/>
    <x v="1"/>
    <x v="0"/>
    <s v="Normal"/>
    <d v="1985-10-16T00:00:00"/>
    <n v="10191.82"/>
    <s v="tier - 3"/>
    <s v="tier - 2"/>
    <x v="12"/>
  </r>
  <r>
    <x v="1109"/>
    <x v="1019"/>
    <x v="803"/>
    <n v="5.85"/>
    <s v="No"/>
    <x v="0"/>
    <x v="0"/>
    <x v="1"/>
    <x v="1"/>
    <x v="1"/>
    <s v="Prediabetes"/>
    <d v="1972-07-10T00:00:00"/>
    <n v="10160.870000000001"/>
    <s v="tier - 3"/>
    <s v="tier - 3"/>
    <x v="15"/>
  </r>
  <r>
    <x v="1110"/>
    <x v="384"/>
    <x v="567"/>
    <n v="10.56"/>
    <s v="No"/>
    <x v="0"/>
    <x v="0"/>
    <x v="1"/>
    <x v="1"/>
    <x v="2"/>
    <s v="Diabetes"/>
    <d v="1973-10-13T00:00:00"/>
    <n v="10156.780000000001"/>
    <s v="tier - 3"/>
    <s v="tier - 2"/>
    <x v="1"/>
  </r>
  <r>
    <x v="1111"/>
    <x v="1020"/>
    <x v="804"/>
    <n v="8.92"/>
    <s v="Yes"/>
    <x v="0"/>
    <x v="0"/>
    <x v="0"/>
    <x v="1"/>
    <x v="0"/>
    <s v="Diabetes"/>
    <d v="1981-06-12T00:00:00"/>
    <n v="10146.129999999999"/>
    <s v="tier - 3"/>
    <s v="tier - 1"/>
    <x v="15"/>
  </r>
  <r>
    <x v="1112"/>
    <x v="1021"/>
    <x v="111"/>
    <n v="8.6300000000000008"/>
    <s v="No"/>
    <x v="0"/>
    <x v="0"/>
    <x v="0"/>
    <x v="1"/>
    <x v="0"/>
    <s v="Diabetes"/>
    <d v="1974-12-30T00:00:00"/>
    <n v="10141.14"/>
    <s v="tier - 3"/>
    <s v="tier - 1"/>
    <x v="4"/>
  </r>
  <r>
    <x v="1113"/>
    <x v="1022"/>
    <x v="805"/>
    <n v="6.29"/>
    <s v="Yes"/>
    <x v="0"/>
    <x v="1"/>
    <x v="3"/>
    <x v="1"/>
    <x v="0"/>
    <s v="Prediabetes"/>
    <d v="1997-09-05T00:00:00"/>
    <n v="10139.84"/>
    <s v="tier - 3"/>
    <s v="tier - 2"/>
    <x v="1"/>
  </r>
  <r>
    <x v="1114"/>
    <x v="1023"/>
    <x v="806"/>
    <n v="5.75"/>
    <s v="No"/>
    <x v="0"/>
    <x v="0"/>
    <x v="1"/>
    <x v="1"/>
    <x v="0"/>
    <s v="Prediabetes"/>
    <d v="1972-11-16T00:00:00"/>
    <n v="10118.42"/>
    <s v="tier - 3"/>
    <s v="tier - 3"/>
    <x v="3"/>
  </r>
  <r>
    <x v="1115"/>
    <x v="1024"/>
    <x v="629"/>
    <n v="6.66"/>
    <s v="Yes"/>
    <x v="0"/>
    <x v="0"/>
    <x v="3"/>
    <x v="1"/>
    <x v="0"/>
    <s v="Diabetes"/>
    <d v="1975-07-02T00:00:00"/>
    <n v="10115.01"/>
    <s v="tier - 3"/>
    <s v="tier - 3"/>
    <x v="1"/>
  </r>
  <r>
    <x v="1116"/>
    <x v="1025"/>
    <x v="807"/>
    <n v="5.0999999999999996"/>
    <s v="No"/>
    <x v="0"/>
    <x v="0"/>
    <x v="1"/>
    <x v="1"/>
    <x v="2"/>
    <s v="Normal"/>
    <d v="1972-08-08T00:00:00"/>
    <n v="10107.219999999999"/>
    <s v="tier - 3"/>
    <s v="tier - 1"/>
    <x v="0"/>
  </r>
  <r>
    <x v="1117"/>
    <x v="1026"/>
    <x v="808"/>
    <n v="4.41"/>
    <s v="No"/>
    <x v="0"/>
    <x v="0"/>
    <x v="1"/>
    <x v="1"/>
    <x v="1"/>
    <s v="Normal"/>
    <d v="1972-10-19T00:00:00"/>
    <n v="10106.129999999999"/>
    <s v="tier - 3"/>
    <s v="tier - 1"/>
    <x v="2"/>
  </r>
  <r>
    <x v="1118"/>
    <x v="1027"/>
    <x v="809"/>
    <n v="5.52"/>
    <s v="Yes"/>
    <x v="0"/>
    <x v="0"/>
    <x v="0"/>
    <x v="1"/>
    <x v="1"/>
    <s v="Normal"/>
    <d v="1976-12-19T00:00:00"/>
    <n v="10096.969999999999"/>
    <s v="tier - 3"/>
    <s v="tier - 2"/>
    <x v="3"/>
  </r>
  <r>
    <x v="1119"/>
    <x v="1028"/>
    <x v="315"/>
    <n v="4.62"/>
    <s v="Yes"/>
    <x v="0"/>
    <x v="1"/>
    <x v="3"/>
    <x v="1"/>
    <x v="0"/>
    <s v="Normal"/>
    <d v="1969-07-03T00:00:00"/>
    <n v="10085.85"/>
    <s v="tier - 3"/>
    <s v="tier - 3"/>
    <x v="3"/>
  </r>
  <r>
    <x v="1120"/>
    <x v="1029"/>
    <x v="88"/>
    <n v="5.74"/>
    <s v="Yes"/>
    <x v="0"/>
    <x v="1"/>
    <x v="3"/>
    <x v="1"/>
    <x v="0"/>
    <s v="Prediabetes"/>
    <d v="1969-10-27T00:00:00"/>
    <n v="10072.06"/>
    <s v="tier - 3"/>
    <s v="tier - 1"/>
    <x v="6"/>
  </r>
  <r>
    <x v="1121"/>
    <x v="1030"/>
    <x v="643"/>
    <n v="6.3"/>
    <s v="Yes"/>
    <x v="0"/>
    <x v="1"/>
    <x v="3"/>
    <x v="1"/>
    <x v="2"/>
    <s v="Prediabetes"/>
    <d v="1969-08-22T00:00:00"/>
    <n v="10065.41"/>
    <s v="tier - 3"/>
    <s v="tier - 2"/>
    <x v="3"/>
  </r>
  <r>
    <x v="1122"/>
    <x v="1031"/>
    <x v="67"/>
    <n v="10.27"/>
    <s v="No"/>
    <x v="0"/>
    <x v="0"/>
    <x v="0"/>
    <x v="1"/>
    <x v="0"/>
    <s v="Diabetes"/>
    <d v="1974-08-30T00:00:00"/>
    <n v="10043.25"/>
    <s v="tier - 3"/>
    <s v="tier - 2"/>
    <x v="2"/>
  </r>
  <r>
    <x v="1123"/>
    <x v="1032"/>
    <x v="175"/>
    <n v="5.85"/>
    <s v="No"/>
    <x v="0"/>
    <x v="1"/>
    <x v="3"/>
    <x v="1"/>
    <x v="1"/>
    <s v="Prediabetes"/>
    <d v="1979-12-28T00:00:00"/>
    <n v="10027.15"/>
    <s v="tier - 3"/>
    <s v="tier - 1"/>
    <x v="14"/>
  </r>
  <r>
    <x v="1124"/>
    <x v="1033"/>
    <x v="810"/>
    <n v="5.92"/>
    <s v="Yes"/>
    <x v="0"/>
    <x v="0"/>
    <x v="3"/>
    <x v="1"/>
    <x v="0"/>
    <s v="Prediabetes"/>
    <d v="1988-07-03T00:00:00"/>
    <n v="10011.44"/>
    <s v="tier - 3"/>
    <s v="tier - 3"/>
    <x v="12"/>
  </r>
  <r>
    <x v="1125"/>
    <x v="1034"/>
    <x v="628"/>
    <n v="10.01"/>
    <s v="Yes"/>
    <x v="0"/>
    <x v="0"/>
    <x v="1"/>
    <x v="1"/>
    <x v="3"/>
    <s v="Diabetes"/>
    <d v="1970-08-11T00:00:00"/>
    <n v="9991.0400000000009"/>
    <s v="tier - 2"/>
    <s v="tier - 3"/>
    <x v="1"/>
  </r>
  <r>
    <x v="1126"/>
    <x v="1035"/>
    <x v="67"/>
    <n v="9.59"/>
    <s v="No"/>
    <x v="0"/>
    <x v="0"/>
    <x v="0"/>
    <x v="1"/>
    <x v="0"/>
    <s v="Diabetes"/>
    <d v="1971-10-06T00:00:00"/>
    <n v="9964.06"/>
    <s v="tier - 2"/>
    <s v="tier - 2"/>
    <x v="9"/>
  </r>
  <r>
    <x v="1127"/>
    <x v="1036"/>
    <x v="292"/>
    <n v="10.37"/>
    <s v="No"/>
    <x v="0"/>
    <x v="0"/>
    <x v="0"/>
    <x v="1"/>
    <x v="1"/>
    <s v="Diabetes"/>
    <d v="1971-12-26T00:00:00"/>
    <n v="9957.7199999999993"/>
    <s v="tier - 2"/>
    <s v="tier - 3"/>
    <x v="11"/>
  </r>
  <r>
    <x v="1128"/>
    <x v="1037"/>
    <x v="811"/>
    <n v="4.01"/>
    <s v="Yes"/>
    <x v="0"/>
    <x v="0"/>
    <x v="3"/>
    <x v="1"/>
    <x v="2"/>
    <s v="Normal"/>
    <d v="1964-09-11T00:00:00"/>
    <n v="9933.44"/>
    <s v="tier - 3"/>
    <s v="tier - 3"/>
    <x v="0"/>
  </r>
  <r>
    <x v="1129"/>
    <x v="1038"/>
    <x v="607"/>
    <n v="4.24"/>
    <s v="Yes"/>
    <x v="0"/>
    <x v="1"/>
    <x v="3"/>
    <x v="1"/>
    <x v="0"/>
    <s v="Normal"/>
    <d v="1983-12-03T00:00:00"/>
    <n v="9931.9599999999991"/>
    <s v="tier - 2"/>
    <s v="tier - 2"/>
    <x v="1"/>
  </r>
  <r>
    <x v="1130"/>
    <x v="1039"/>
    <x v="812"/>
    <n v="5.36"/>
    <s v="Yes"/>
    <x v="0"/>
    <x v="0"/>
    <x v="0"/>
    <x v="1"/>
    <x v="0"/>
    <s v="Normal"/>
    <d v="1985-08-19T00:00:00"/>
    <n v="9930.64"/>
    <s v="tier - 2"/>
    <s v="tier - 3"/>
    <x v="15"/>
  </r>
  <r>
    <x v="1131"/>
    <x v="1040"/>
    <x v="402"/>
    <n v="4.99"/>
    <s v="No"/>
    <x v="0"/>
    <x v="0"/>
    <x v="1"/>
    <x v="1"/>
    <x v="0"/>
    <s v="Normal"/>
    <d v="1972-09-14T00:00:00"/>
    <n v="9910.36"/>
    <s v="tier - 2"/>
    <s v="tier - 3"/>
    <x v="1"/>
  </r>
  <r>
    <x v="1132"/>
    <x v="1041"/>
    <x v="813"/>
    <n v="8.68"/>
    <s v="No"/>
    <x v="0"/>
    <x v="0"/>
    <x v="0"/>
    <x v="1"/>
    <x v="2"/>
    <s v="Diabetes"/>
    <d v="1962-08-17T00:00:00"/>
    <n v="9907.83"/>
    <s v="tier - 3"/>
    <s v="tier - 2"/>
    <x v="0"/>
  </r>
  <r>
    <x v="1133"/>
    <x v="1042"/>
    <x v="814"/>
    <n v="4.2300000000000004"/>
    <s v="Yes"/>
    <x v="0"/>
    <x v="0"/>
    <x v="0"/>
    <x v="1"/>
    <x v="0"/>
    <s v="Normal"/>
    <d v="1996-07-08T00:00:00"/>
    <n v="9894.69"/>
    <s v="tier - 2"/>
    <s v="tier - 3"/>
    <x v="1"/>
  </r>
  <r>
    <x v="1134"/>
    <x v="1043"/>
    <x v="613"/>
    <n v="5.32"/>
    <s v="Yes"/>
    <x v="0"/>
    <x v="0"/>
    <x v="1"/>
    <x v="1"/>
    <x v="2"/>
    <s v="Normal"/>
    <d v="1966-11-05T00:00:00"/>
    <n v="9890.23"/>
    <s v="tier - 3"/>
    <s v="tier - 3"/>
    <x v="0"/>
  </r>
  <r>
    <x v="1135"/>
    <x v="1044"/>
    <x v="815"/>
    <n v="6.66"/>
    <s v="No"/>
    <x v="0"/>
    <x v="0"/>
    <x v="0"/>
    <x v="1"/>
    <x v="0"/>
    <s v="Diabetes"/>
    <d v="1971-11-08T00:00:00"/>
    <n v="9880.07"/>
    <s v="tier - 2"/>
    <s v="tier - 3"/>
    <x v="3"/>
  </r>
  <r>
    <x v="1136"/>
    <x v="1045"/>
    <x v="816"/>
    <n v="7.4"/>
    <s v="No"/>
    <x v="0"/>
    <x v="0"/>
    <x v="0"/>
    <x v="1"/>
    <x v="0"/>
    <s v="Diabetes"/>
    <d v="1971-10-03T00:00:00"/>
    <n v="9877.61"/>
    <s v="tier - 2"/>
    <s v="tier - 1"/>
    <x v="0"/>
  </r>
  <r>
    <x v="1137"/>
    <x v="1046"/>
    <x v="817"/>
    <n v="10.08"/>
    <s v="No"/>
    <x v="0"/>
    <x v="0"/>
    <x v="0"/>
    <x v="1"/>
    <x v="0"/>
    <s v="Diabetes"/>
    <d v="1971-07-03T00:00:00"/>
    <n v="9875.68"/>
    <s v="tier - 2"/>
    <s v="tier - 3"/>
    <x v="2"/>
  </r>
  <r>
    <x v="1138"/>
    <x v="1047"/>
    <x v="54"/>
    <n v="8.58"/>
    <s v="No"/>
    <x v="0"/>
    <x v="0"/>
    <x v="0"/>
    <x v="1"/>
    <x v="0"/>
    <s v="Diabetes"/>
    <d v="1971-12-22T00:00:00"/>
    <n v="9872.7000000000007"/>
    <s v="tier - 2"/>
    <s v="tier - 2"/>
    <x v="3"/>
  </r>
  <r>
    <x v="1139"/>
    <x v="1048"/>
    <x v="547"/>
    <n v="5.84"/>
    <s v="No"/>
    <x v="0"/>
    <x v="0"/>
    <x v="3"/>
    <x v="1"/>
    <x v="0"/>
    <s v="Prediabetes"/>
    <d v="1998-07-06T00:00:00"/>
    <n v="9870.59"/>
    <s v="tier - 2"/>
    <s v="tier - 2"/>
    <x v="8"/>
  </r>
  <r>
    <x v="1140"/>
    <x v="216"/>
    <x v="467"/>
    <n v="4.8600000000000003"/>
    <s v="Yes"/>
    <x v="0"/>
    <x v="1"/>
    <x v="3"/>
    <x v="1"/>
    <x v="1"/>
    <s v="Normal"/>
    <d v="1969-08-13T00:00:00"/>
    <n v="9869.81"/>
    <s v="tier - 3"/>
    <s v="tier - 3"/>
    <x v="1"/>
  </r>
  <r>
    <x v="1141"/>
    <x v="1049"/>
    <x v="629"/>
    <n v="11.52"/>
    <s v="No"/>
    <x v="0"/>
    <x v="0"/>
    <x v="0"/>
    <x v="1"/>
    <x v="0"/>
    <s v="Diabetes"/>
    <d v="1971-11-09T00:00:00"/>
    <n v="9866.2999999999993"/>
    <s v="tier - 2"/>
    <s v="tier - 3"/>
    <x v="2"/>
  </r>
  <r>
    <x v="1142"/>
    <x v="1050"/>
    <x v="362"/>
    <n v="6.15"/>
    <s v="Yes"/>
    <x v="0"/>
    <x v="1"/>
    <x v="3"/>
    <x v="1"/>
    <x v="2"/>
    <s v="Prediabetes"/>
    <d v="1969-10-20T00:00:00"/>
    <n v="9863.4699999999993"/>
    <s v="tier - 3"/>
    <s v="tier - 3"/>
    <x v="1"/>
  </r>
  <r>
    <x v="1143"/>
    <x v="1051"/>
    <x v="809"/>
    <n v="9.94"/>
    <s v="No"/>
    <x v="0"/>
    <x v="0"/>
    <x v="0"/>
    <x v="1"/>
    <x v="1"/>
    <s v="Diabetes"/>
    <d v="1971-07-17T00:00:00"/>
    <n v="9861.0300000000007"/>
    <s v="tier - 2"/>
    <s v="tier - 2"/>
    <x v="3"/>
  </r>
  <r>
    <x v="1144"/>
    <x v="1052"/>
    <x v="818"/>
    <n v="10.56"/>
    <s v="No"/>
    <x v="0"/>
    <x v="0"/>
    <x v="0"/>
    <x v="1"/>
    <x v="2"/>
    <s v="Diabetes"/>
    <d v="1971-10-23T00:00:00"/>
    <n v="9855.1299999999992"/>
    <s v="tier - 2"/>
    <s v="tier - 3"/>
    <x v="0"/>
  </r>
  <r>
    <x v="1145"/>
    <x v="1053"/>
    <x v="806"/>
    <n v="6.79"/>
    <s v="No"/>
    <x v="0"/>
    <x v="0"/>
    <x v="0"/>
    <x v="1"/>
    <x v="0"/>
    <s v="Diabetes"/>
    <d v="1968-11-04T00:00:00"/>
    <n v="9850.43"/>
    <s v="tier - 3"/>
    <s v="tier - 3"/>
    <x v="3"/>
  </r>
  <r>
    <x v="1146"/>
    <x v="1054"/>
    <x v="819"/>
    <n v="4.8"/>
    <s v="No"/>
    <x v="0"/>
    <x v="0"/>
    <x v="3"/>
    <x v="1"/>
    <x v="0"/>
    <s v="Normal"/>
    <d v="1992-08-13T00:00:00"/>
    <n v="9844.4500000000007"/>
    <s v="tier - 2"/>
    <s v="tier - 1"/>
    <x v="1"/>
  </r>
  <r>
    <x v="1147"/>
    <x v="1055"/>
    <x v="820"/>
    <n v="5.75"/>
    <s v="No"/>
    <x v="0"/>
    <x v="0"/>
    <x v="1"/>
    <x v="1"/>
    <x v="1"/>
    <s v="Prediabetes"/>
    <d v="1972-09-26T00:00:00"/>
    <n v="9836.2099999999991"/>
    <s v="tier - 2"/>
    <s v="tier - 3"/>
    <x v="14"/>
  </r>
  <r>
    <x v="1148"/>
    <x v="1056"/>
    <x v="821"/>
    <n v="5.81"/>
    <s v="No"/>
    <x v="0"/>
    <x v="0"/>
    <x v="1"/>
    <x v="1"/>
    <x v="1"/>
    <s v="Prediabetes"/>
    <d v="1972-06-28T00:00:00"/>
    <n v="9819.25"/>
    <s v="tier - 2"/>
    <s v="tier - 2"/>
    <x v="14"/>
  </r>
  <r>
    <x v="1149"/>
    <x v="1057"/>
    <x v="822"/>
    <n v="9.2799999999999994"/>
    <s v="No"/>
    <x v="0"/>
    <x v="0"/>
    <x v="1"/>
    <x v="1"/>
    <x v="0"/>
    <s v="Diabetes"/>
    <d v="1973-09-17T00:00:00"/>
    <n v="9800.89"/>
    <s v="tier - 2"/>
    <s v="tier - 1"/>
    <x v="0"/>
  </r>
  <r>
    <x v="1150"/>
    <x v="495"/>
    <x v="823"/>
    <n v="6.37"/>
    <s v="No"/>
    <x v="0"/>
    <x v="0"/>
    <x v="0"/>
    <x v="1"/>
    <x v="2"/>
    <s v="Prediabetes"/>
    <d v="1977-06-07T00:00:00"/>
    <n v="9788.8700000000008"/>
    <s v="tier - 3"/>
    <s v="tier - 2"/>
    <x v="0"/>
  </r>
  <r>
    <x v="1151"/>
    <x v="1058"/>
    <x v="824"/>
    <n v="5.09"/>
    <s v="Yes"/>
    <x v="0"/>
    <x v="0"/>
    <x v="0"/>
    <x v="1"/>
    <x v="0"/>
    <s v="Normal"/>
    <d v="1996-08-08T00:00:00"/>
    <n v="9787.32"/>
    <s v="tier - 2"/>
    <s v="tier - 3"/>
    <x v="8"/>
  </r>
  <r>
    <x v="1152"/>
    <x v="1059"/>
    <x v="111"/>
    <n v="7.94"/>
    <s v="No"/>
    <x v="0"/>
    <x v="0"/>
    <x v="1"/>
    <x v="1"/>
    <x v="0"/>
    <s v="Diabetes"/>
    <d v="1973-07-07T00:00:00"/>
    <n v="9778.35"/>
    <s v="tier - 2"/>
    <s v="tier - 2"/>
    <x v="2"/>
  </r>
  <r>
    <x v="1153"/>
    <x v="1060"/>
    <x v="825"/>
    <n v="10.95"/>
    <s v="No"/>
    <x v="0"/>
    <x v="0"/>
    <x v="0"/>
    <x v="1"/>
    <x v="2"/>
    <s v="Diabetes"/>
    <d v="1965-09-05T00:00:00"/>
    <n v="9764.08"/>
    <s v="tier - 3"/>
    <s v="tier - 1"/>
    <x v="1"/>
  </r>
  <r>
    <x v="1154"/>
    <x v="1061"/>
    <x v="469"/>
    <n v="6.3"/>
    <s v="Yes"/>
    <x v="0"/>
    <x v="0"/>
    <x v="0"/>
    <x v="1"/>
    <x v="0"/>
    <s v="Prediabetes"/>
    <d v="2001-07-14T00:00:00"/>
    <n v="9753.49"/>
    <s v="tier - 2"/>
    <s v="tier - 2"/>
    <x v="1"/>
  </r>
  <r>
    <x v="1155"/>
    <x v="1062"/>
    <x v="826"/>
    <n v="8.0500000000000007"/>
    <s v="Yes"/>
    <x v="0"/>
    <x v="0"/>
    <x v="1"/>
    <x v="1"/>
    <x v="0"/>
    <s v="Diabetes"/>
    <d v="1970-07-04T00:00:00"/>
    <n v="9748.91"/>
    <s v="tier - 2"/>
    <s v="tier - 1"/>
    <x v="0"/>
  </r>
  <r>
    <x v="1156"/>
    <x v="1063"/>
    <x v="117"/>
    <n v="9.8800000000000008"/>
    <s v="Yes"/>
    <x v="0"/>
    <x v="0"/>
    <x v="1"/>
    <x v="1"/>
    <x v="0"/>
    <s v="Diabetes"/>
    <d v="1970-08-18T00:00:00"/>
    <n v="9724.5300000000007"/>
    <s v="tier - 3"/>
    <s v="tier - 1"/>
    <x v="3"/>
  </r>
  <r>
    <x v="1157"/>
    <x v="1064"/>
    <x v="781"/>
    <n v="7.42"/>
    <s v="Yes"/>
    <x v="0"/>
    <x v="0"/>
    <x v="1"/>
    <x v="1"/>
    <x v="0"/>
    <s v="Diabetes"/>
    <d v="1970-09-12T00:00:00"/>
    <n v="9722.77"/>
    <s v="tier - 3"/>
    <s v="tier - 1"/>
    <x v="4"/>
  </r>
  <r>
    <x v="1158"/>
    <x v="1065"/>
    <x v="401"/>
    <n v="8.4499999999999993"/>
    <s v="Yes"/>
    <x v="0"/>
    <x v="0"/>
    <x v="3"/>
    <x v="1"/>
    <x v="1"/>
    <s v="Diabetes"/>
    <d v="1975-06-27T00:00:00"/>
    <n v="9715.84"/>
    <s v="tier - 2"/>
    <s v="tier - 1"/>
    <x v="2"/>
  </r>
  <r>
    <x v="1159"/>
    <x v="1066"/>
    <x v="827"/>
    <n v="6.21"/>
    <s v="No"/>
    <x v="0"/>
    <x v="0"/>
    <x v="1"/>
    <x v="1"/>
    <x v="1"/>
    <s v="Prediabetes"/>
    <d v="1972-07-10T00:00:00"/>
    <n v="9710.7099999999991"/>
    <s v="tier - 2"/>
    <s v="tier - 1"/>
    <x v="14"/>
  </r>
  <r>
    <x v="1160"/>
    <x v="1067"/>
    <x v="828"/>
    <n v="4.6500000000000004"/>
    <s v="No"/>
    <x v="0"/>
    <x v="0"/>
    <x v="0"/>
    <x v="1"/>
    <x v="0"/>
    <s v="Normal"/>
    <d v="1977-09-19T00:00:00"/>
    <n v="9704.67"/>
    <s v="tier - 2"/>
    <s v="tier - 3"/>
    <x v="2"/>
  </r>
  <r>
    <x v="1161"/>
    <x v="1068"/>
    <x v="829"/>
    <n v="5.87"/>
    <s v="Yes"/>
    <x v="0"/>
    <x v="0"/>
    <x v="3"/>
    <x v="1"/>
    <x v="2"/>
    <s v="Prediabetes"/>
    <d v="1964-11-07T00:00:00"/>
    <n v="9698.42"/>
    <s v="tier - 3"/>
    <s v="tier - 3"/>
    <x v="0"/>
  </r>
  <r>
    <x v="1162"/>
    <x v="1069"/>
    <x v="830"/>
    <n v="4.24"/>
    <s v="Yes"/>
    <x v="0"/>
    <x v="0"/>
    <x v="1"/>
    <x v="1"/>
    <x v="2"/>
    <s v="Normal"/>
    <d v="1966-09-16T00:00:00"/>
    <n v="9684.2900000000009"/>
    <s v="tier - 3"/>
    <s v="tier - 2"/>
    <x v="0"/>
  </r>
  <r>
    <x v="1163"/>
    <x v="1070"/>
    <x v="831"/>
    <n v="7.81"/>
    <s v="Yes"/>
    <x v="0"/>
    <x v="0"/>
    <x v="0"/>
    <x v="1"/>
    <x v="0"/>
    <s v="Diabetes"/>
    <d v="1981-08-08T00:00:00"/>
    <n v="9664.34"/>
    <s v="tier - 2"/>
    <s v="tier - 3"/>
    <x v="3"/>
  </r>
  <r>
    <x v="1164"/>
    <x v="1071"/>
    <x v="705"/>
    <n v="9.85"/>
    <s v="No"/>
    <x v="0"/>
    <x v="0"/>
    <x v="0"/>
    <x v="1"/>
    <x v="0"/>
    <s v="Diabetes"/>
    <d v="1974-07-08T00:00:00"/>
    <n v="9653.81"/>
    <s v="tier - 2"/>
    <s v="tier - 2"/>
    <x v="3"/>
  </r>
  <r>
    <x v="1165"/>
    <x v="1072"/>
    <x v="832"/>
    <n v="6.94"/>
    <s v="No"/>
    <x v="0"/>
    <x v="0"/>
    <x v="0"/>
    <x v="1"/>
    <x v="3"/>
    <s v="Diabetes"/>
    <d v="1971-07-19T00:00:00"/>
    <n v="9644.25"/>
    <s v="tier - 2"/>
    <s v="tier - 1"/>
    <x v="1"/>
  </r>
  <r>
    <x v="1166"/>
    <x v="1073"/>
    <x v="396"/>
    <n v="11.3"/>
    <s v="Yes"/>
    <x v="0"/>
    <x v="0"/>
    <x v="1"/>
    <x v="1"/>
    <x v="0"/>
    <s v="Diabetes"/>
    <d v="1970-09-30T00:00:00"/>
    <n v="9634.5400000000009"/>
    <s v="tier - 2"/>
    <s v="tier - 2"/>
    <x v="3"/>
  </r>
  <r>
    <x v="1167"/>
    <x v="1074"/>
    <x v="833"/>
    <n v="9.23"/>
    <s v="No"/>
    <x v="0"/>
    <x v="0"/>
    <x v="0"/>
    <x v="1"/>
    <x v="1"/>
    <s v="Diabetes"/>
    <d v="1968-06-22T00:00:00"/>
    <n v="9630.91"/>
    <s v="tier - 3"/>
    <s v="tier - 2"/>
    <x v="0"/>
  </r>
  <r>
    <x v="1168"/>
    <x v="41"/>
    <x v="67"/>
    <n v="4.37"/>
    <s v="No"/>
    <x v="0"/>
    <x v="0"/>
    <x v="1"/>
    <x v="1"/>
    <x v="0"/>
    <s v="Normal"/>
    <d v="1972-10-23T00:00:00"/>
    <n v="9630.4"/>
    <s v="tier - 2"/>
    <s v="tier - 2"/>
    <x v="3"/>
  </r>
  <r>
    <x v="1169"/>
    <x v="1075"/>
    <x v="834"/>
    <n v="5.76"/>
    <s v="No"/>
    <x v="0"/>
    <x v="1"/>
    <x v="3"/>
    <x v="1"/>
    <x v="1"/>
    <s v="Prediabetes"/>
    <d v="1979-12-19T00:00:00"/>
    <n v="9630.2999999999993"/>
    <s v="tier - 2"/>
    <s v="tier - 2"/>
    <x v="14"/>
  </r>
  <r>
    <x v="1170"/>
    <x v="916"/>
    <x v="78"/>
    <n v="4.96"/>
    <s v="No"/>
    <x v="0"/>
    <x v="0"/>
    <x v="3"/>
    <x v="1"/>
    <x v="0"/>
    <s v="Normal"/>
    <d v="1998-06-23T00:00:00"/>
    <n v="9628.7900000000009"/>
    <s v="tier - 2"/>
    <s v="tier - 2"/>
    <x v="12"/>
  </r>
  <r>
    <x v="1171"/>
    <x v="1076"/>
    <x v="835"/>
    <n v="11.04"/>
    <s v="Yes"/>
    <x v="0"/>
    <x v="0"/>
    <x v="1"/>
    <x v="1"/>
    <x v="0"/>
    <s v="Diabetes"/>
    <d v="1970-12-16T00:00:00"/>
    <n v="9625.92"/>
    <s v="tier - 2"/>
    <s v="tier - 3"/>
    <x v="3"/>
  </r>
  <r>
    <x v="1172"/>
    <x v="1077"/>
    <x v="277"/>
    <n v="7.81"/>
    <s v="Yes"/>
    <x v="0"/>
    <x v="0"/>
    <x v="3"/>
    <x v="1"/>
    <x v="1"/>
    <s v="Diabetes"/>
    <d v="1975-10-29T00:00:00"/>
    <n v="9620.33"/>
    <s v="tier - 3"/>
    <s v="tier - 3"/>
    <x v="1"/>
  </r>
  <r>
    <x v="1173"/>
    <x v="1078"/>
    <x v="183"/>
    <n v="4.55"/>
    <s v="No"/>
    <x v="0"/>
    <x v="0"/>
    <x v="0"/>
    <x v="1"/>
    <x v="1"/>
    <s v="Normal"/>
    <d v="1982-08-29T00:00:00"/>
    <n v="9619.18"/>
    <s v="tier - 2"/>
    <s v="tier - 1"/>
    <x v="15"/>
  </r>
  <r>
    <x v="1174"/>
    <x v="1079"/>
    <x v="836"/>
    <n v="6.13"/>
    <s v="No"/>
    <x v="0"/>
    <x v="0"/>
    <x v="1"/>
    <x v="1"/>
    <x v="1"/>
    <s v="Prediabetes"/>
    <d v="1972-12-27T00:00:00"/>
    <n v="9617.66"/>
    <s v="tier - 3"/>
    <s v="tier - 3"/>
    <x v="4"/>
  </r>
  <r>
    <x v="1175"/>
    <x v="1080"/>
    <x v="837"/>
    <n v="6.04"/>
    <s v="Yes"/>
    <x v="0"/>
    <x v="0"/>
    <x v="3"/>
    <x v="1"/>
    <x v="2"/>
    <s v="Prediabetes"/>
    <d v="1964-12-15T00:00:00"/>
    <n v="9597.6299999999992"/>
    <s v="tier - 3"/>
    <s v="tier - 3"/>
    <x v="0"/>
  </r>
  <r>
    <x v="1176"/>
    <x v="1081"/>
    <x v="757"/>
    <n v="8.85"/>
    <s v="Yes"/>
    <x v="0"/>
    <x v="0"/>
    <x v="0"/>
    <x v="1"/>
    <x v="0"/>
    <s v="Diabetes"/>
    <d v="1981-10-18T00:00:00"/>
    <n v="9584.0400000000009"/>
    <s v="tier - 2"/>
    <s v="tier - 1"/>
    <x v="14"/>
  </r>
  <r>
    <x v="1177"/>
    <x v="1082"/>
    <x v="838"/>
    <n v="10.54"/>
    <s v="No"/>
    <x v="0"/>
    <x v="0"/>
    <x v="1"/>
    <x v="1"/>
    <x v="0"/>
    <s v="Diabetes"/>
    <d v="1973-11-28T00:00:00"/>
    <n v="9583.89"/>
    <s v="tier - 2"/>
    <s v="tier - 3"/>
    <x v="1"/>
  </r>
  <r>
    <x v="1178"/>
    <x v="1083"/>
    <x v="839"/>
    <n v="4.37"/>
    <s v="Yes"/>
    <x v="0"/>
    <x v="0"/>
    <x v="1"/>
    <x v="1"/>
    <x v="2"/>
    <s v="Normal"/>
    <d v="1966-12-04T00:00:00"/>
    <n v="9582.5400000000009"/>
    <s v="tier - 3"/>
    <s v="tier - 2"/>
    <x v="0"/>
  </r>
  <r>
    <x v="1179"/>
    <x v="1084"/>
    <x v="361"/>
    <n v="9.6300000000000008"/>
    <s v="No"/>
    <x v="0"/>
    <x v="0"/>
    <x v="1"/>
    <x v="1"/>
    <x v="2"/>
    <s v="Diabetes"/>
    <d v="1973-12-01T00:00:00"/>
    <n v="9566.99"/>
    <s v="tier - 2"/>
    <s v="tier - 1"/>
    <x v="1"/>
  </r>
  <r>
    <x v="1180"/>
    <x v="1085"/>
    <x v="606"/>
    <n v="10.37"/>
    <s v="No"/>
    <x v="0"/>
    <x v="0"/>
    <x v="0"/>
    <x v="1"/>
    <x v="0"/>
    <s v="Diabetes"/>
    <d v="1974-08-14T00:00:00"/>
    <n v="9563.0300000000007"/>
    <s v="tier - 3"/>
    <s v="tier - 1"/>
    <x v="3"/>
  </r>
  <r>
    <x v="1181"/>
    <x v="40"/>
    <x v="840"/>
    <n v="5.44"/>
    <s v="No"/>
    <x v="0"/>
    <x v="0"/>
    <x v="1"/>
    <x v="1"/>
    <x v="0"/>
    <s v="Normal"/>
    <d v="1972-09-22T00:00:00"/>
    <n v="9549.57"/>
    <s v="tier - 2"/>
    <s v="tier - 1"/>
    <x v="0"/>
  </r>
  <r>
    <x v="1182"/>
    <x v="1086"/>
    <x v="841"/>
    <n v="5.19"/>
    <s v="No"/>
    <x v="0"/>
    <x v="0"/>
    <x v="1"/>
    <x v="1"/>
    <x v="0"/>
    <s v="Normal"/>
    <d v="1972-09-22T00:00:00"/>
    <n v="9541.7000000000007"/>
    <s v="tier - 2"/>
    <s v="tier - 1"/>
    <x v="2"/>
  </r>
  <r>
    <x v="1183"/>
    <x v="1087"/>
    <x v="842"/>
    <n v="11.8"/>
    <s v="Yes"/>
    <x v="0"/>
    <x v="0"/>
    <x v="3"/>
    <x v="1"/>
    <x v="1"/>
    <s v="Diabetes"/>
    <d v="1975-07-28T00:00:00"/>
    <n v="9540.17"/>
    <s v="tier - 2"/>
    <s v="tier - 2"/>
    <x v="2"/>
  </r>
  <r>
    <x v="1184"/>
    <x v="1088"/>
    <x v="401"/>
    <n v="8.3800000000000008"/>
    <s v="No"/>
    <x v="0"/>
    <x v="0"/>
    <x v="1"/>
    <x v="1"/>
    <x v="1"/>
    <s v="Diabetes"/>
    <d v="1973-12-21T00:00:00"/>
    <n v="9538.65"/>
    <s v="tier - 2"/>
    <s v="tier - 3"/>
    <x v="14"/>
  </r>
  <r>
    <x v="1185"/>
    <x v="1089"/>
    <x v="419"/>
    <n v="7.58"/>
    <s v="No"/>
    <x v="0"/>
    <x v="0"/>
    <x v="0"/>
    <x v="1"/>
    <x v="1"/>
    <s v="Diabetes"/>
    <d v="1971-11-29T00:00:00"/>
    <n v="9528.9"/>
    <s v="tier - 2"/>
    <s v="tier - 2"/>
    <x v="3"/>
  </r>
  <r>
    <x v="1186"/>
    <x v="1090"/>
    <x v="843"/>
    <n v="4.6100000000000003"/>
    <s v="No"/>
    <x v="0"/>
    <x v="0"/>
    <x v="3"/>
    <x v="1"/>
    <x v="0"/>
    <s v="Normal"/>
    <d v="1992-08-22T00:00:00"/>
    <n v="9507.68"/>
    <s v="tier - 2"/>
    <s v="tier - 1"/>
    <x v="1"/>
  </r>
  <r>
    <x v="1187"/>
    <x v="268"/>
    <x v="617"/>
    <n v="4.7"/>
    <s v="Yes"/>
    <x v="0"/>
    <x v="1"/>
    <x v="3"/>
    <x v="1"/>
    <x v="0"/>
    <s v="Normal"/>
    <d v="1969-08-24T00:00:00"/>
    <n v="9504.31"/>
    <s v="tier - 3"/>
    <s v="tier - 2"/>
    <x v="0"/>
  </r>
  <r>
    <x v="1188"/>
    <x v="1091"/>
    <x v="376"/>
    <n v="6.05"/>
    <s v="Yes"/>
    <x v="0"/>
    <x v="0"/>
    <x v="0"/>
    <x v="1"/>
    <x v="2"/>
    <s v="Prediabetes"/>
    <d v="1976-11-28T00:00:00"/>
    <n v="9500.57"/>
    <s v="tier - 2"/>
    <s v="tier - 3"/>
    <x v="6"/>
  </r>
  <r>
    <x v="1189"/>
    <x v="1092"/>
    <x v="844"/>
    <n v="5.63"/>
    <s v="Yes"/>
    <x v="0"/>
    <x v="1"/>
    <x v="3"/>
    <x v="1"/>
    <x v="1"/>
    <s v="Normal"/>
    <d v="1969-06-04T00:00:00"/>
    <n v="9487.64"/>
    <s v="tier - 2"/>
    <s v="tier - 2"/>
    <x v="0"/>
  </r>
  <r>
    <x v="1190"/>
    <x v="1093"/>
    <x v="845"/>
    <n v="6.06"/>
    <s v="No"/>
    <x v="0"/>
    <x v="1"/>
    <x v="3"/>
    <x v="1"/>
    <x v="1"/>
    <s v="Prediabetes"/>
    <d v="1979-07-17T00:00:00"/>
    <n v="9453.92"/>
    <s v="tier - 2"/>
    <s v="tier - 2"/>
    <x v="14"/>
  </r>
  <r>
    <x v="1191"/>
    <x v="1094"/>
    <x v="558"/>
    <n v="5.19"/>
    <s v="No"/>
    <x v="0"/>
    <x v="0"/>
    <x v="3"/>
    <x v="1"/>
    <x v="0"/>
    <s v="Normal"/>
    <d v="1987-11-14T00:00:00"/>
    <n v="9448.42"/>
    <s v="tier - 2"/>
    <s v="tier - 3"/>
    <x v="14"/>
  </r>
  <r>
    <x v="1192"/>
    <x v="1095"/>
    <x v="352"/>
    <n v="8.9600000000000009"/>
    <s v="No"/>
    <x v="0"/>
    <x v="0"/>
    <x v="0"/>
    <x v="1"/>
    <x v="1"/>
    <s v="Diabetes"/>
    <d v="1974-06-08T00:00:00"/>
    <n v="9447.3799999999992"/>
    <s v="tier - 2"/>
    <s v="tier - 3"/>
    <x v="2"/>
  </r>
  <r>
    <x v="1193"/>
    <x v="1096"/>
    <x v="384"/>
    <n v="11.39"/>
    <s v="No"/>
    <x v="0"/>
    <x v="0"/>
    <x v="0"/>
    <x v="1"/>
    <x v="1"/>
    <s v="Diabetes"/>
    <d v="1974-11-27T00:00:00"/>
    <n v="9447.25"/>
    <s v="tier - 2"/>
    <s v="tier - 1"/>
    <x v="2"/>
  </r>
  <r>
    <x v="1194"/>
    <x v="1097"/>
    <x v="846"/>
    <n v="4.0599999999999996"/>
    <s v="Yes"/>
    <x v="0"/>
    <x v="0"/>
    <x v="0"/>
    <x v="1"/>
    <x v="0"/>
    <s v="Normal"/>
    <d v="1976-11-03T00:00:00"/>
    <n v="9432.93"/>
    <s v="tier - 2"/>
    <s v="tier - 1"/>
    <x v="2"/>
  </r>
  <r>
    <x v="1195"/>
    <x v="1098"/>
    <x v="65"/>
    <n v="5.23"/>
    <s v="Yes"/>
    <x v="0"/>
    <x v="0"/>
    <x v="0"/>
    <x v="1"/>
    <x v="0"/>
    <s v="Normal"/>
    <d v="1976-10-30T00:00:00"/>
    <n v="9414.92"/>
    <s v="tier - 2"/>
    <s v="tier - 2"/>
    <x v="3"/>
  </r>
  <r>
    <x v="1196"/>
    <x v="1099"/>
    <x v="67"/>
    <n v="5.05"/>
    <s v="Yes"/>
    <x v="0"/>
    <x v="0"/>
    <x v="0"/>
    <x v="1"/>
    <x v="0"/>
    <s v="Normal"/>
    <d v="1976-10-17T00:00:00"/>
    <n v="9411.01"/>
    <s v="tier - 2"/>
    <s v="tier - 3"/>
    <x v="2"/>
  </r>
  <r>
    <x v="1197"/>
    <x v="1100"/>
    <x v="573"/>
    <n v="7.34"/>
    <s v="No"/>
    <x v="0"/>
    <x v="0"/>
    <x v="0"/>
    <x v="1"/>
    <x v="0"/>
    <s v="Diabetes"/>
    <d v="1971-10-20T00:00:00"/>
    <n v="9391.35"/>
    <s v="tier - 3"/>
    <s v="tier - 3"/>
    <x v="3"/>
  </r>
  <r>
    <x v="1198"/>
    <x v="1101"/>
    <x v="63"/>
    <n v="8.1300000000000008"/>
    <s v="No"/>
    <x v="0"/>
    <x v="0"/>
    <x v="0"/>
    <x v="1"/>
    <x v="0"/>
    <s v="Diabetes"/>
    <d v="1971-12-29T00:00:00"/>
    <n v="9386.16"/>
    <s v="tier - 3"/>
    <s v="tier - 2"/>
    <x v="0"/>
  </r>
  <r>
    <x v="1199"/>
    <x v="1102"/>
    <x v="847"/>
    <n v="6.68"/>
    <s v="Yes"/>
    <x v="0"/>
    <x v="0"/>
    <x v="3"/>
    <x v="1"/>
    <x v="1"/>
    <s v="Diabetes"/>
    <d v="1975-12-02T00:00:00"/>
    <n v="9380.75"/>
    <s v="tier - 2"/>
    <s v="tier - 2"/>
    <x v="2"/>
  </r>
  <r>
    <x v="1200"/>
    <x v="779"/>
    <x v="848"/>
    <n v="11.51"/>
    <s v="No"/>
    <x v="0"/>
    <x v="0"/>
    <x v="0"/>
    <x v="1"/>
    <x v="0"/>
    <s v="Diabetes"/>
    <d v="1971-11-26T00:00:00"/>
    <n v="9377.9"/>
    <s v="tier - 2"/>
    <s v="tier - 1"/>
    <x v="0"/>
  </r>
  <r>
    <x v="1201"/>
    <x v="1103"/>
    <x v="849"/>
    <n v="6.02"/>
    <s v="Yes"/>
    <x v="0"/>
    <x v="1"/>
    <x v="3"/>
    <x v="1"/>
    <x v="1"/>
    <s v="Prediabetes"/>
    <d v="1969-11-24T00:00:00"/>
    <n v="9377.4500000000007"/>
    <s v="tier - 2"/>
    <s v="tier - 3"/>
    <x v="0"/>
  </r>
  <r>
    <x v="1202"/>
    <x v="1104"/>
    <x v="329"/>
    <n v="7.96"/>
    <s v="No"/>
    <x v="0"/>
    <x v="0"/>
    <x v="0"/>
    <x v="1"/>
    <x v="2"/>
    <s v="Diabetes"/>
    <d v="1971-10-08T00:00:00"/>
    <n v="9361.33"/>
    <s v="tier - 3"/>
    <s v="tier - 1"/>
    <x v="4"/>
  </r>
  <r>
    <x v="1203"/>
    <x v="1105"/>
    <x v="314"/>
    <n v="6.01"/>
    <s v="Yes"/>
    <x v="0"/>
    <x v="0"/>
    <x v="3"/>
    <x v="1"/>
    <x v="0"/>
    <s v="Prediabetes"/>
    <d v="1988-07-01T00:00:00"/>
    <n v="9344.2000000000007"/>
    <s v="tier - 2"/>
    <s v="tier - 1"/>
    <x v="14"/>
  </r>
  <r>
    <x v="1204"/>
    <x v="1106"/>
    <x v="850"/>
    <n v="5.9"/>
    <s v="Yes"/>
    <x v="0"/>
    <x v="0"/>
    <x v="0"/>
    <x v="1"/>
    <x v="0"/>
    <s v="Prediabetes"/>
    <d v="1996-10-12T00:00:00"/>
    <n v="9338.61"/>
    <s v="tier - 2"/>
    <s v="tier - 1"/>
    <x v="12"/>
  </r>
  <r>
    <x v="1205"/>
    <x v="1107"/>
    <x v="851"/>
    <n v="4.49"/>
    <s v="Yes"/>
    <x v="0"/>
    <x v="0"/>
    <x v="3"/>
    <x v="1"/>
    <x v="0"/>
    <s v="Normal"/>
    <d v="1988-07-09T00:00:00"/>
    <n v="9320.26"/>
    <s v="tier - 2"/>
    <s v="tier - 1"/>
    <x v="1"/>
  </r>
  <r>
    <x v="1206"/>
    <x v="1108"/>
    <x v="852"/>
    <n v="6.25"/>
    <s v="No"/>
    <x v="0"/>
    <x v="0"/>
    <x v="0"/>
    <x v="1"/>
    <x v="1"/>
    <s v="Prediabetes"/>
    <d v="1977-10-12T00:00:00"/>
    <n v="9315.41"/>
    <s v="tier - 2"/>
    <s v="tier - 1"/>
    <x v="2"/>
  </r>
  <r>
    <x v="1207"/>
    <x v="535"/>
    <x v="853"/>
    <n v="9.6199999999999992"/>
    <s v="Yes"/>
    <x v="0"/>
    <x v="1"/>
    <x v="3"/>
    <x v="1"/>
    <x v="2"/>
    <s v="Diabetes"/>
    <d v="1963-06-08T00:00:00"/>
    <n v="9310.81"/>
    <s v="tier - 3"/>
    <s v="tier - 1"/>
    <x v="0"/>
  </r>
  <r>
    <x v="1208"/>
    <x v="1109"/>
    <x v="684"/>
    <n v="11.06"/>
    <s v="No"/>
    <x v="0"/>
    <x v="0"/>
    <x v="1"/>
    <x v="1"/>
    <x v="0"/>
    <s v="Diabetes"/>
    <d v="1973-10-16T00:00:00"/>
    <n v="9304.7000000000007"/>
    <s v="tier - 3"/>
    <s v="tier - 3"/>
    <x v="0"/>
  </r>
  <r>
    <x v="1209"/>
    <x v="592"/>
    <x v="854"/>
    <n v="6.11"/>
    <s v="Yes"/>
    <x v="0"/>
    <x v="0"/>
    <x v="0"/>
    <x v="1"/>
    <x v="1"/>
    <s v="Prediabetes"/>
    <d v="1976-11-03T00:00:00"/>
    <n v="9301.89"/>
    <s v="tier - 2"/>
    <s v="tier - 1"/>
    <x v="1"/>
  </r>
  <r>
    <x v="1210"/>
    <x v="1110"/>
    <x v="32"/>
    <n v="11.49"/>
    <s v="No"/>
    <x v="0"/>
    <x v="0"/>
    <x v="1"/>
    <x v="1"/>
    <x v="0"/>
    <s v="Diabetes"/>
    <d v="1973-09-18T00:00:00"/>
    <n v="9290.14"/>
    <s v="tier - 3"/>
    <s v="tier - 3"/>
    <x v="4"/>
  </r>
  <r>
    <x v="1211"/>
    <x v="1111"/>
    <x v="277"/>
    <n v="8.68"/>
    <s v="No"/>
    <x v="0"/>
    <x v="0"/>
    <x v="1"/>
    <x v="1"/>
    <x v="1"/>
    <s v="Diabetes"/>
    <d v="1973-10-16T00:00:00"/>
    <n v="9288.0300000000007"/>
    <s v="tier - 2"/>
    <s v="tier - 3"/>
    <x v="11"/>
  </r>
  <r>
    <x v="1212"/>
    <x v="1112"/>
    <x v="855"/>
    <n v="5.68"/>
    <s v="Yes"/>
    <x v="0"/>
    <x v="1"/>
    <x v="3"/>
    <x v="1"/>
    <x v="1"/>
    <s v="Normal"/>
    <d v="1969-11-26T00:00:00"/>
    <n v="9285.8700000000008"/>
    <s v="tier - 2"/>
    <s v="tier - 3"/>
    <x v="0"/>
  </r>
  <r>
    <x v="1213"/>
    <x v="1113"/>
    <x v="97"/>
    <n v="8.4499999999999993"/>
    <s v="No"/>
    <x v="0"/>
    <x v="0"/>
    <x v="0"/>
    <x v="1"/>
    <x v="0"/>
    <s v="Diabetes"/>
    <d v="1971-07-02T00:00:00"/>
    <n v="9283.56"/>
    <s v="tier - 2"/>
    <s v="tier - 3"/>
    <x v="0"/>
  </r>
  <r>
    <x v="1214"/>
    <x v="1114"/>
    <x v="304"/>
    <n v="8.51"/>
    <s v="No"/>
    <x v="0"/>
    <x v="0"/>
    <x v="1"/>
    <x v="1"/>
    <x v="1"/>
    <s v="Diabetes"/>
    <d v="1973-10-27T00:00:00"/>
    <n v="9282.48"/>
    <s v="tier - 3"/>
    <s v="tier - 2"/>
    <x v="4"/>
  </r>
  <r>
    <x v="1215"/>
    <x v="1115"/>
    <x v="856"/>
    <n v="7.62"/>
    <s v="No"/>
    <x v="0"/>
    <x v="0"/>
    <x v="0"/>
    <x v="1"/>
    <x v="2"/>
    <s v="Diabetes"/>
    <d v="1971-08-06T00:00:00"/>
    <n v="9264.7999999999993"/>
    <s v="tier - 2"/>
    <s v="tier - 1"/>
    <x v="3"/>
  </r>
  <r>
    <x v="1216"/>
    <x v="703"/>
    <x v="467"/>
    <n v="10.18"/>
    <s v="No"/>
    <x v="0"/>
    <x v="0"/>
    <x v="0"/>
    <x v="1"/>
    <x v="1"/>
    <s v="Diabetes"/>
    <d v="1974-08-21T00:00:00"/>
    <n v="9249.5"/>
    <s v="tier - 2"/>
    <s v="tier - 1"/>
    <x v="1"/>
  </r>
  <r>
    <x v="1217"/>
    <x v="1116"/>
    <x v="857"/>
    <n v="5.36"/>
    <s v="No"/>
    <x v="0"/>
    <x v="0"/>
    <x v="0"/>
    <x v="1"/>
    <x v="1"/>
    <s v="Normal"/>
    <d v="1980-10-05T00:00:00"/>
    <n v="9247.94"/>
    <s v="tier - 2"/>
    <s v="tier - 1"/>
    <x v="14"/>
  </r>
  <r>
    <x v="1218"/>
    <x v="1117"/>
    <x v="247"/>
    <n v="11.78"/>
    <s v="Yes"/>
    <x v="0"/>
    <x v="0"/>
    <x v="3"/>
    <x v="1"/>
    <x v="1"/>
    <s v="Diabetes"/>
    <d v="1975-12-06T00:00:00"/>
    <n v="9225.26"/>
    <s v="tier - 3"/>
    <s v="tier - 3"/>
    <x v="5"/>
  </r>
  <r>
    <x v="1219"/>
    <x v="1118"/>
    <x v="366"/>
    <n v="10.82"/>
    <s v="Yes"/>
    <x v="0"/>
    <x v="0"/>
    <x v="0"/>
    <x v="1"/>
    <x v="1"/>
    <s v="Diabetes"/>
    <d v="1981-12-05T00:00:00"/>
    <n v="9222.4"/>
    <s v="tier - 2"/>
    <s v="tier - 3"/>
    <x v="9"/>
  </r>
  <r>
    <x v="1220"/>
    <x v="1119"/>
    <x v="858"/>
    <n v="7.73"/>
    <s v="Yes"/>
    <x v="0"/>
    <x v="0"/>
    <x v="3"/>
    <x v="1"/>
    <x v="0"/>
    <s v="Diabetes"/>
    <d v="1986-12-25T00:00:00"/>
    <n v="9210.06"/>
    <s v="tier - 2"/>
    <s v="tier - 3"/>
    <x v="14"/>
  </r>
  <r>
    <x v="1221"/>
    <x v="1120"/>
    <x v="387"/>
    <n v="6.24"/>
    <s v="Yes"/>
    <x v="0"/>
    <x v="0"/>
    <x v="0"/>
    <x v="1"/>
    <x v="2"/>
    <s v="Prediabetes"/>
    <d v="1976-09-10T00:00:00"/>
    <n v="9193.84"/>
    <s v="tier - 2"/>
    <s v="tier - 1"/>
    <x v="1"/>
  </r>
  <r>
    <x v="1222"/>
    <x v="1121"/>
    <x v="859"/>
    <n v="10.42"/>
    <s v="No"/>
    <x v="0"/>
    <x v="0"/>
    <x v="1"/>
    <x v="1"/>
    <x v="2"/>
    <s v="Diabetes"/>
    <d v="1973-12-25T00:00:00"/>
    <n v="9182.17"/>
    <s v="tier - 2"/>
    <s v="tier - 3"/>
    <x v="3"/>
  </r>
  <r>
    <x v="1223"/>
    <x v="294"/>
    <x v="860"/>
    <n v="11.11"/>
    <s v="No"/>
    <x v="0"/>
    <x v="0"/>
    <x v="0"/>
    <x v="1"/>
    <x v="0"/>
    <s v="Diabetes"/>
    <d v="1971-12-29T00:00:00"/>
    <n v="9174.14"/>
    <s v="tier - 3"/>
    <s v="tier - 1"/>
    <x v="1"/>
  </r>
  <r>
    <x v="1224"/>
    <x v="50"/>
    <x v="861"/>
    <n v="7.67"/>
    <s v="Yes"/>
    <x v="0"/>
    <x v="0"/>
    <x v="1"/>
    <x v="1"/>
    <x v="2"/>
    <s v="Diabetes"/>
    <d v="1970-10-24T00:00:00"/>
    <n v="9171.75"/>
    <s v="tier - 2"/>
    <s v="tier - 2"/>
    <x v="1"/>
  </r>
  <r>
    <x v="1225"/>
    <x v="1122"/>
    <x v="851"/>
    <n v="6.15"/>
    <s v="No"/>
    <x v="0"/>
    <x v="0"/>
    <x v="0"/>
    <x v="1"/>
    <x v="0"/>
    <s v="Prediabetes"/>
    <d v="1990-08-23T00:00:00"/>
    <n v="9159.51"/>
    <s v="tier - 2"/>
    <s v="tier - 2"/>
    <x v="14"/>
  </r>
  <r>
    <x v="1226"/>
    <x v="1123"/>
    <x v="256"/>
    <n v="5.71"/>
    <s v="No"/>
    <x v="0"/>
    <x v="0"/>
    <x v="0"/>
    <x v="1"/>
    <x v="1"/>
    <s v="Prediabetes"/>
    <d v="1982-12-08T00:00:00"/>
    <n v="9147.5"/>
    <s v="tier - 2"/>
    <s v="tier - 1"/>
    <x v="1"/>
  </r>
  <r>
    <x v="1227"/>
    <x v="1124"/>
    <x v="862"/>
    <n v="8.6999999999999993"/>
    <s v="Yes"/>
    <x v="0"/>
    <x v="0"/>
    <x v="1"/>
    <x v="1"/>
    <x v="0"/>
    <s v="Diabetes"/>
    <d v="1970-10-18T00:00:00"/>
    <n v="9144.57"/>
    <s v="tier - 3"/>
    <s v="tier - 2"/>
    <x v="3"/>
  </r>
  <r>
    <x v="1228"/>
    <x v="1125"/>
    <x v="97"/>
    <n v="9.0399999999999991"/>
    <s v="Yes"/>
    <x v="0"/>
    <x v="0"/>
    <x v="1"/>
    <x v="1"/>
    <x v="0"/>
    <s v="Diabetes"/>
    <d v="1970-08-12T00:00:00"/>
    <n v="9140.9500000000007"/>
    <s v="tier - 3"/>
    <s v="tier - 3"/>
    <x v="0"/>
  </r>
  <r>
    <x v="1229"/>
    <x v="1126"/>
    <x v="460"/>
    <n v="5.61"/>
    <s v="No"/>
    <x v="0"/>
    <x v="0"/>
    <x v="0"/>
    <x v="1"/>
    <x v="1"/>
    <s v="Normal"/>
    <d v="1977-12-02T00:00:00"/>
    <n v="9101.7999999999993"/>
    <s v="tier - 2"/>
    <s v="tier - 1"/>
    <x v="3"/>
  </r>
  <r>
    <x v="1230"/>
    <x v="1127"/>
    <x v="863"/>
    <n v="8.1199999999999992"/>
    <s v="No"/>
    <x v="0"/>
    <x v="0"/>
    <x v="0"/>
    <x v="1"/>
    <x v="2"/>
    <s v="Diabetes"/>
    <d v="1965-11-09T00:00:00"/>
    <n v="9095.94"/>
    <s v="tier - 3"/>
    <s v="tier - 1"/>
    <x v="3"/>
  </r>
  <r>
    <x v="1231"/>
    <x v="1128"/>
    <x v="524"/>
    <n v="4.74"/>
    <s v="No"/>
    <x v="0"/>
    <x v="0"/>
    <x v="0"/>
    <x v="1"/>
    <x v="1"/>
    <s v="Normal"/>
    <d v="1977-11-04T00:00:00"/>
    <n v="9095.07"/>
    <s v="tier - 2"/>
    <s v="tier - 2"/>
    <x v="2"/>
  </r>
  <r>
    <x v="1232"/>
    <x v="1129"/>
    <x v="864"/>
    <n v="4.0599999999999996"/>
    <s v="No"/>
    <x v="0"/>
    <x v="0"/>
    <x v="1"/>
    <x v="1"/>
    <x v="0"/>
    <s v="Normal"/>
    <d v="1972-12-02T00:00:00"/>
    <n v="9058.73"/>
    <s v="tier - 3"/>
    <s v="tier - 2"/>
    <x v="0"/>
  </r>
  <r>
    <x v="1233"/>
    <x v="939"/>
    <x v="103"/>
    <n v="5.69"/>
    <s v="No"/>
    <x v="0"/>
    <x v="0"/>
    <x v="1"/>
    <x v="1"/>
    <x v="0"/>
    <s v="Normal"/>
    <d v="1972-12-07T00:00:00"/>
    <n v="9048.0300000000007"/>
    <s v="tier - 2"/>
    <s v="tier - 2"/>
    <x v="0"/>
  </r>
  <r>
    <x v="1234"/>
    <x v="1130"/>
    <x v="142"/>
    <n v="5.66"/>
    <s v="No"/>
    <x v="0"/>
    <x v="1"/>
    <x v="3"/>
    <x v="1"/>
    <x v="0"/>
    <s v="Normal"/>
    <d v="1993-12-01T00:00:00"/>
    <n v="9010.2000000000007"/>
    <s v="tier - 2"/>
    <s v="tier - 3"/>
    <x v="12"/>
  </r>
  <r>
    <x v="1235"/>
    <x v="1131"/>
    <x v="865"/>
    <n v="4.32"/>
    <s v="No"/>
    <x v="0"/>
    <x v="1"/>
    <x v="3"/>
    <x v="1"/>
    <x v="1"/>
    <s v="Normal"/>
    <d v="1979-12-16T00:00:00"/>
    <n v="8998.43"/>
    <s v="tier - 2"/>
    <s v="tier - 1"/>
    <x v="15"/>
  </r>
  <r>
    <x v="1236"/>
    <x v="1132"/>
    <x v="386"/>
    <n v="8.2899999999999991"/>
    <s v="No"/>
    <x v="0"/>
    <x v="0"/>
    <x v="1"/>
    <x v="1"/>
    <x v="1"/>
    <s v="Diabetes"/>
    <d v="1973-10-11T00:00:00"/>
    <n v="8988.16"/>
    <s v="tier - 2"/>
    <s v="tier - 1"/>
    <x v="1"/>
  </r>
  <r>
    <x v="1237"/>
    <x v="1133"/>
    <x v="866"/>
    <n v="10.46"/>
    <s v="No"/>
    <x v="0"/>
    <x v="0"/>
    <x v="0"/>
    <x v="1"/>
    <x v="0"/>
    <s v="Diabetes"/>
    <d v="1974-07-21T00:00:00"/>
    <n v="8978.19"/>
    <s v="tier - 2"/>
    <s v="tier - 2"/>
    <x v="0"/>
  </r>
  <r>
    <x v="1238"/>
    <x v="1134"/>
    <x v="117"/>
    <n v="11.96"/>
    <s v="No"/>
    <x v="0"/>
    <x v="0"/>
    <x v="0"/>
    <x v="1"/>
    <x v="0"/>
    <s v="Diabetes"/>
    <d v="1974-09-08T00:00:00"/>
    <n v="8968.33"/>
    <s v="tier - 3"/>
    <s v="tier - 2"/>
    <x v="3"/>
  </r>
  <r>
    <x v="1239"/>
    <x v="1135"/>
    <x v="388"/>
    <n v="4.25"/>
    <s v="Yes"/>
    <x v="0"/>
    <x v="1"/>
    <x v="3"/>
    <x v="1"/>
    <x v="2"/>
    <s v="Normal"/>
    <d v="1983-07-15T00:00:00"/>
    <n v="8965.7999999999993"/>
    <s v="tier - 2"/>
    <s v="tier - 3"/>
    <x v="1"/>
  </r>
  <r>
    <x v="1240"/>
    <x v="1136"/>
    <x v="588"/>
    <n v="8.33"/>
    <s v="No"/>
    <x v="0"/>
    <x v="0"/>
    <x v="0"/>
    <x v="1"/>
    <x v="0"/>
    <s v="Diabetes"/>
    <d v="1974-08-17T00:00:00"/>
    <n v="8964.06"/>
    <s v="tier - 3"/>
    <s v="tier - 2"/>
    <x v="4"/>
  </r>
  <r>
    <x v="1241"/>
    <x v="848"/>
    <x v="867"/>
    <n v="4.29"/>
    <s v="No"/>
    <x v="0"/>
    <x v="0"/>
    <x v="3"/>
    <x v="1"/>
    <x v="0"/>
    <s v="Normal"/>
    <d v="1992-09-27T00:00:00"/>
    <n v="8954.99"/>
    <s v="tier - 2"/>
    <s v="tier - 3"/>
    <x v="12"/>
  </r>
  <r>
    <x v="1242"/>
    <x v="1137"/>
    <x v="30"/>
    <n v="6.32"/>
    <s v="Yes"/>
    <x v="0"/>
    <x v="0"/>
    <x v="0"/>
    <x v="1"/>
    <x v="0"/>
    <s v="Prediabetes"/>
    <d v="1976-12-25T00:00:00"/>
    <n v="8944.1200000000008"/>
    <s v="tier - 3"/>
    <s v="tier - 2"/>
    <x v="0"/>
  </r>
  <r>
    <x v="1243"/>
    <x v="1138"/>
    <x v="380"/>
    <n v="5.65"/>
    <s v="No"/>
    <x v="0"/>
    <x v="0"/>
    <x v="1"/>
    <x v="1"/>
    <x v="1"/>
    <s v="Normal"/>
    <d v="1972-06-06T00:00:00"/>
    <n v="8932.08"/>
    <s v="tier - 2"/>
    <s v="tier - 1"/>
    <x v="3"/>
  </r>
  <r>
    <x v="1244"/>
    <x v="1104"/>
    <x v="868"/>
    <n v="8.41"/>
    <s v="Yes"/>
    <x v="0"/>
    <x v="0"/>
    <x v="3"/>
    <x v="1"/>
    <x v="1"/>
    <s v="Diabetes"/>
    <d v="1975-07-07T00:00:00"/>
    <n v="8930.93"/>
    <s v="tier - 2"/>
    <s v="tier - 2"/>
    <x v="1"/>
  </r>
  <r>
    <x v="1245"/>
    <x v="1139"/>
    <x v="869"/>
    <n v="11.96"/>
    <s v="Yes"/>
    <x v="0"/>
    <x v="0"/>
    <x v="0"/>
    <x v="1"/>
    <x v="2"/>
    <s v="Diabetes"/>
    <d v="1967-09-06T00:00:00"/>
    <n v="8908.4699999999993"/>
    <s v="tier - 3"/>
    <s v="tier - 2"/>
    <x v="0"/>
  </r>
  <r>
    <x v="1246"/>
    <x v="1140"/>
    <x v="870"/>
    <n v="5.17"/>
    <s v="Yes"/>
    <x v="0"/>
    <x v="1"/>
    <x v="3"/>
    <x v="1"/>
    <x v="0"/>
    <s v="Normal"/>
    <d v="1997-11-28T00:00:00"/>
    <n v="8906.14"/>
    <s v="tier - 2"/>
    <s v="tier - 2"/>
    <x v="1"/>
  </r>
  <r>
    <x v="1247"/>
    <x v="1141"/>
    <x v="507"/>
    <n v="8.76"/>
    <s v="No"/>
    <x v="0"/>
    <x v="0"/>
    <x v="0"/>
    <x v="1"/>
    <x v="2"/>
    <s v="Diabetes"/>
    <d v="1978-12-16T00:00:00"/>
    <n v="8891.14"/>
    <s v="tier - 2"/>
    <s v="tier - 3"/>
    <x v="6"/>
  </r>
  <r>
    <x v="1248"/>
    <x v="1142"/>
    <x v="871"/>
    <n v="7.99"/>
    <s v="No"/>
    <x v="0"/>
    <x v="0"/>
    <x v="1"/>
    <x v="1"/>
    <x v="1"/>
    <s v="Diabetes"/>
    <d v="1973-09-09T00:00:00"/>
    <n v="8890.59"/>
    <s v="tier - 2"/>
    <s v="tier - 3"/>
    <x v="1"/>
  </r>
  <r>
    <x v="1249"/>
    <x v="1143"/>
    <x v="456"/>
    <n v="8.59"/>
    <s v="No"/>
    <x v="0"/>
    <x v="0"/>
    <x v="0"/>
    <x v="1"/>
    <x v="0"/>
    <s v="Diabetes"/>
    <d v="1974-06-18T00:00:00"/>
    <n v="8871.15"/>
    <s v="tier - 2"/>
    <s v="tier - 3"/>
    <x v="0"/>
  </r>
  <r>
    <x v="1250"/>
    <x v="1144"/>
    <x v="723"/>
    <n v="6.14"/>
    <s v="No"/>
    <x v="0"/>
    <x v="0"/>
    <x v="1"/>
    <x v="1"/>
    <x v="0"/>
    <s v="Prediabetes"/>
    <d v="1972-11-22T00:00:00"/>
    <n v="8835.26"/>
    <s v="tier - 3"/>
    <s v="tier - 2"/>
    <x v="1"/>
  </r>
  <r>
    <x v="1251"/>
    <x v="1145"/>
    <x v="421"/>
    <n v="4.08"/>
    <s v="No"/>
    <x v="0"/>
    <x v="0"/>
    <x v="1"/>
    <x v="1"/>
    <x v="1"/>
    <s v="Normal"/>
    <d v="1972-11-14T00:00:00"/>
    <n v="8827.2099999999991"/>
    <s v="tier - 3"/>
    <s v="tier - 1"/>
    <x v="1"/>
  </r>
  <r>
    <x v="1252"/>
    <x v="1146"/>
    <x v="117"/>
    <n v="6.25"/>
    <s v="Yes"/>
    <x v="0"/>
    <x v="0"/>
    <x v="0"/>
    <x v="1"/>
    <x v="0"/>
    <s v="Prediabetes"/>
    <d v="1976-07-14T00:00:00"/>
    <n v="8825.09"/>
    <s v="tier - 2"/>
    <s v="tier - 3"/>
    <x v="3"/>
  </r>
  <r>
    <x v="1253"/>
    <x v="1147"/>
    <x v="872"/>
    <n v="5.94"/>
    <s v="Yes"/>
    <x v="0"/>
    <x v="0"/>
    <x v="3"/>
    <x v="1"/>
    <x v="0"/>
    <s v="Prediabetes"/>
    <d v="1988-08-22T00:00:00"/>
    <n v="8824.27"/>
    <s v="tier - 2"/>
    <s v="tier - 1"/>
    <x v="15"/>
  </r>
  <r>
    <x v="1254"/>
    <x v="1148"/>
    <x v="764"/>
    <n v="6.45"/>
    <s v="Yes"/>
    <x v="0"/>
    <x v="0"/>
    <x v="0"/>
    <x v="1"/>
    <x v="0"/>
    <s v="Diabetes"/>
    <d v="1976-10-19T00:00:00"/>
    <n v="8823.99"/>
    <s v="tier - 2"/>
    <s v="tier - 3"/>
    <x v="2"/>
  </r>
  <r>
    <x v="1255"/>
    <x v="1149"/>
    <x v="692"/>
    <n v="5.74"/>
    <s v="Yes"/>
    <x v="0"/>
    <x v="0"/>
    <x v="0"/>
    <x v="1"/>
    <x v="1"/>
    <s v="Prediabetes"/>
    <d v="1976-06-14T00:00:00"/>
    <n v="8823.2800000000007"/>
    <s v="tier - 2"/>
    <s v="tier - 1"/>
    <x v="3"/>
  </r>
  <r>
    <x v="1256"/>
    <x v="1150"/>
    <x v="873"/>
    <n v="4.43"/>
    <s v="Yes"/>
    <x v="0"/>
    <x v="0"/>
    <x v="0"/>
    <x v="1"/>
    <x v="0"/>
    <s v="Normal"/>
    <d v="2001-11-07T00:00:00"/>
    <n v="8821.8799999999992"/>
    <s v="tier - 2"/>
    <s v="tier - 3"/>
    <x v="8"/>
  </r>
  <r>
    <x v="1257"/>
    <x v="1151"/>
    <x v="874"/>
    <n v="6.5"/>
    <s v="No"/>
    <x v="0"/>
    <x v="0"/>
    <x v="0"/>
    <x v="1"/>
    <x v="2"/>
    <s v="Diabetes"/>
    <d v="1965-08-29T00:00:00"/>
    <n v="8800.49"/>
    <s v="tier - 3"/>
    <s v="tier - 2"/>
    <x v="0"/>
  </r>
  <r>
    <x v="1258"/>
    <x v="1152"/>
    <x v="875"/>
    <n v="8.75"/>
    <s v="No"/>
    <x v="0"/>
    <x v="0"/>
    <x v="0"/>
    <x v="1"/>
    <x v="0"/>
    <s v="Diabetes"/>
    <d v="1971-06-18T00:00:00"/>
    <n v="8798.59"/>
    <s v="tier - 2"/>
    <s v="tier - 1"/>
    <x v="3"/>
  </r>
  <r>
    <x v="1259"/>
    <x v="920"/>
    <x v="876"/>
    <n v="11.96"/>
    <s v="No"/>
    <x v="0"/>
    <x v="0"/>
    <x v="0"/>
    <x v="1"/>
    <x v="1"/>
    <s v="Diabetes"/>
    <d v="1971-08-23T00:00:00"/>
    <n v="8782.4699999999993"/>
    <s v="tier - 2"/>
    <s v="tier - 3"/>
    <x v="3"/>
  </r>
  <r>
    <x v="1260"/>
    <x v="1153"/>
    <x v="67"/>
    <n v="10.54"/>
    <s v="No"/>
    <x v="0"/>
    <x v="0"/>
    <x v="0"/>
    <x v="1"/>
    <x v="0"/>
    <s v="Diabetes"/>
    <d v="1974-09-06T00:00:00"/>
    <n v="8765.25"/>
    <s v="tier - 2"/>
    <s v="tier - 3"/>
    <x v="1"/>
  </r>
  <r>
    <x v="1261"/>
    <x v="1154"/>
    <x v="305"/>
    <n v="4.54"/>
    <s v="Yes"/>
    <x v="0"/>
    <x v="1"/>
    <x v="3"/>
    <x v="1"/>
    <x v="2"/>
    <s v="Normal"/>
    <d v="1969-09-09T00:00:00"/>
    <n v="8760.1200000000008"/>
    <s v="tier - 2"/>
    <s v="tier - 1"/>
    <x v="0"/>
  </r>
  <r>
    <x v="1262"/>
    <x v="1155"/>
    <x v="441"/>
    <n v="5.71"/>
    <s v="No"/>
    <x v="0"/>
    <x v="0"/>
    <x v="0"/>
    <x v="1"/>
    <x v="0"/>
    <s v="Prediabetes"/>
    <d v="1999-08-23T00:00:00"/>
    <n v="8747.68"/>
    <s v="tier - 2"/>
    <s v="tier - 3"/>
    <x v="3"/>
  </r>
  <r>
    <x v="1263"/>
    <x v="1156"/>
    <x v="877"/>
    <n v="6.25"/>
    <s v="Yes"/>
    <x v="0"/>
    <x v="0"/>
    <x v="0"/>
    <x v="1"/>
    <x v="0"/>
    <s v="Prediabetes"/>
    <d v="1976-06-17T00:00:00"/>
    <n v="8733.23"/>
    <s v="tier - 2"/>
    <s v="tier - 3"/>
    <x v="1"/>
  </r>
  <r>
    <x v="1264"/>
    <x v="1157"/>
    <x v="625"/>
    <n v="9.4700000000000006"/>
    <s v="No"/>
    <x v="0"/>
    <x v="0"/>
    <x v="1"/>
    <x v="1"/>
    <x v="1"/>
    <s v="Diabetes"/>
    <d v="1973-06-25T00:00:00"/>
    <n v="8703.4599999999991"/>
    <s v="tier - 3"/>
    <s v="tier - 3"/>
    <x v="3"/>
  </r>
  <r>
    <x v="1265"/>
    <x v="1158"/>
    <x v="724"/>
    <n v="5.7"/>
    <s v="No"/>
    <x v="0"/>
    <x v="0"/>
    <x v="0"/>
    <x v="1"/>
    <x v="1"/>
    <s v="Prediabetes"/>
    <d v="1980-10-28T00:00:00"/>
    <n v="8701.84"/>
    <s v="tier - 2"/>
    <s v="tier - 3"/>
    <x v="14"/>
  </r>
  <r>
    <x v="1266"/>
    <x v="1159"/>
    <x v="878"/>
    <n v="11.18"/>
    <s v="No"/>
    <x v="0"/>
    <x v="0"/>
    <x v="1"/>
    <x v="1"/>
    <x v="2"/>
    <s v="Diabetes"/>
    <d v="1973-10-11T00:00:00"/>
    <n v="8688.86"/>
    <s v="tier - 2"/>
    <s v="tier - 1"/>
    <x v="6"/>
  </r>
  <r>
    <x v="1267"/>
    <x v="1160"/>
    <x v="879"/>
    <n v="10.98"/>
    <s v="No"/>
    <x v="0"/>
    <x v="0"/>
    <x v="0"/>
    <x v="1"/>
    <x v="0"/>
    <s v="Diabetes"/>
    <d v="1974-08-16T00:00:00"/>
    <n v="8671.19"/>
    <s v="tier - 2"/>
    <s v="tier - 1"/>
    <x v="1"/>
  </r>
  <r>
    <x v="1268"/>
    <x v="1161"/>
    <x v="880"/>
    <n v="5.1100000000000003"/>
    <s v="Yes"/>
    <x v="0"/>
    <x v="1"/>
    <x v="3"/>
    <x v="1"/>
    <x v="2"/>
    <s v="Normal"/>
    <d v="1969-08-10T00:00:00"/>
    <n v="8665.14"/>
    <s v="tier - 2"/>
    <s v="tier - 3"/>
    <x v="0"/>
  </r>
  <r>
    <x v="1269"/>
    <x v="186"/>
    <x v="881"/>
    <n v="10.24"/>
    <s v="No"/>
    <x v="0"/>
    <x v="0"/>
    <x v="0"/>
    <x v="1"/>
    <x v="2"/>
    <s v="Diabetes"/>
    <d v="1965-10-21T00:00:00"/>
    <n v="8665.09"/>
    <s v="tier - 3"/>
    <s v="tier - 2"/>
    <x v="1"/>
  </r>
  <r>
    <x v="1270"/>
    <x v="142"/>
    <x v="882"/>
    <n v="7.71"/>
    <s v="Yes"/>
    <x v="0"/>
    <x v="0"/>
    <x v="3"/>
    <x v="1"/>
    <x v="2"/>
    <s v="Diabetes"/>
    <d v="1975-08-03T00:00:00"/>
    <n v="8627.5400000000009"/>
    <s v="tier - 2"/>
    <s v="tier - 2"/>
    <x v="6"/>
  </r>
  <r>
    <x v="1271"/>
    <x v="1162"/>
    <x v="419"/>
    <n v="6.03"/>
    <s v="No"/>
    <x v="0"/>
    <x v="0"/>
    <x v="0"/>
    <x v="1"/>
    <x v="1"/>
    <s v="Prediabetes"/>
    <d v="1977-09-02T00:00:00"/>
    <n v="8615.2999999999993"/>
    <s v="tier - 2"/>
    <s v="tier - 3"/>
    <x v="3"/>
  </r>
  <r>
    <x v="1272"/>
    <x v="1163"/>
    <x v="352"/>
    <n v="5.96"/>
    <s v="No"/>
    <x v="0"/>
    <x v="1"/>
    <x v="3"/>
    <x v="1"/>
    <x v="1"/>
    <s v="Prediabetes"/>
    <d v="1979-07-17T00:00:00"/>
    <n v="8606.2199999999993"/>
    <s v="tier - 1"/>
    <s v="tier - 2"/>
    <x v="7"/>
  </r>
  <r>
    <x v="1273"/>
    <x v="1164"/>
    <x v="883"/>
    <n v="4.16"/>
    <s v="No"/>
    <x v="0"/>
    <x v="0"/>
    <x v="0"/>
    <x v="1"/>
    <x v="2"/>
    <s v="Normal"/>
    <d v="1977-10-15T00:00:00"/>
    <n v="8605.36"/>
    <s v="tier - 2"/>
    <s v="tier - 2"/>
    <x v="0"/>
  </r>
  <r>
    <x v="1274"/>
    <x v="1165"/>
    <x v="636"/>
    <n v="6.11"/>
    <s v="No"/>
    <x v="0"/>
    <x v="0"/>
    <x v="0"/>
    <x v="1"/>
    <x v="2"/>
    <s v="Prediabetes"/>
    <d v="1977-11-12T00:00:00"/>
    <n v="8604.48"/>
    <s v="tier - 3"/>
    <s v="tier - 2"/>
    <x v="4"/>
  </r>
  <r>
    <x v="1275"/>
    <x v="904"/>
    <x v="288"/>
    <n v="5.97"/>
    <s v="No"/>
    <x v="0"/>
    <x v="0"/>
    <x v="0"/>
    <x v="1"/>
    <x v="2"/>
    <s v="Prediabetes"/>
    <d v="1977-09-24T00:00:00"/>
    <n v="8603.82"/>
    <s v="tier - 2"/>
    <s v="tier - 1"/>
    <x v="9"/>
  </r>
  <r>
    <x v="1276"/>
    <x v="1166"/>
    <x v="688"/>
    <n v="10.81"/>
    <s v="No"/>
    <x v="0"/>
    <x v="0"/>
    <x v="1"/>
    <x v="1"/>
    <x v="1"/>
    <s v="Diabetes"/>
    <d v="1973-07-11T00:00:00"/>
    <n v="8601.33"/>
    <s v="tier - 2"/>
    <s v="tier - 1"/>
    <x v="0"/>
  </r>
  <r>
    <x v="1277"/>
    <x v="1167"/>
    <x v="884"/>
    <n v="5.7"/>
    <s v="Yes"/>
    <x v="0"/>
    <x v="1"/>
    <x v="3"/>
    <x v="1"/>
    <x v="0"/>
    <s v="Prediabetes"/>
    <d v="1983-07-25T00:00:00"/>
    <n v="8596.83"/>
    <s v="tier - 2"/>
    <s v="tier - 3"/>
    <x v="0"/>
  </r>
  <r>
    <x v="1278"/>
    <x v="1168"/>
    <x v="885"/>
    <n v="4.7699999999999996"/>
    <s v="Yes"/>
    <x v="0"/>
    <x v="1"/>
    <x v="3"/>
    <x v="1"/>
    <x v="2"/>
    <s v="Normal"/>
    <d v="1983-12-30T00:00:00"/>
    <n v="8582.2999999999993"/>
    <s v="tier - 2"/>
    <s v="tier - 1"/>
    <x v="0"/>
  </r>
  <r>
    <x v="1279"/>
    <x v="1169"/>
    <x v="886"/>
    <n v="4.25"/>
    <s v="No"/>
    <x v="0"/>
    <x v="0"/>
    <x v="3"/>
    <x v="1"/>
    <x v="0"/>
    <s v="Normal"/>
    <d v="1987-11-11T00:00:00"/>
    <n v="8573.2999999999993"/>
    <s v="tier - 2"/>
    <s v="tier - 2"/>
    <x v="14"/>
  </r>
  <r>
    <x v="1280"/>
    <x v="1170"/>
    <x v="865"/>
    <n v="5.52"/>
    <s v="No"/>
    <x v="0"/>
    <x v="0"/>
    <x v="0"/>
    <x v="1"/>
    <x v="1"/>
    <s v="Normal"/>
    <d v="1982-12-06T00:00:00"/>
    <n v="8572.0400000000009"/>
    <s v="tier - 2"/>
    <s v="tier - 2"/>
    <x v="14"/>
  </r>
  <r>
    <x v="1281"/>
    <x v="1171"/>
    <x v="887"/>
    <n v="6.53"/>
    <s v="Yes"/>
    <x v="0"/>
    <x v="0"/>
    <x v="3"/>
    <x v="1"/>
    <x v="0"/>
    <s v="Diabetes"/>
    <d v="1975-09-26T00:00:00"/>
    <n v="8569.86"/>
    <s v="tier - 2"/>
    <s v="tier - 3"/>
    <x v="0"/>
  </r>
  <r>
    <x v="1282"/>
    <x v="238"/>
    <x v="888"/>
    <n v="4.82"/>
    <s v="Yes"/>
    <x v="0"/>
    <x v="0"/>
    <x v="3"/>
    <x v="1"/>
    <x v="0"/>
    <s v="Normal"/>
    <d v="1988-09-21T00:00:00"/>
    <n v="8567.25"/>
    <s v="tier - 2"/>
    <s v="tier - 1"/>
    <x v="1"/>
  </r>
  <r>
    <x v="1283"/>
    <x v="1172"/>
    <x v="889"/>
    <n v="11.94"/>
    <s v="Yes"/>
    <x v="0"/>
    <x v="0"/>
    <x v="3"/>
    <x v="1"/>
    <x v="0"/>
    <s v="Diabetes"/>
    <d v="1975-08-21T00:00:00"/>
    <n v="8556.91"/>
    <s v="tier - 2"/>
    <s v="tier - 1"/>
    <x v="3"/>
  </r>
  <r>
    <x v="1284"/>
    <x v="1173"/>
    <x v="890"/>
    <n v="7.85"/>
    <s v="Yes"/>
    <x v="0"/>
    <x v="0"/>
    <x v="3"/>
    <x v="1"/>
    <x v="0"/>
    <s v="Diabetes"/>
    <d v="1975-08-06T00:00:00"/>
    <n v="8551.35"/>
    <s v="tier - 2"/>
    <s v="tier - 2"/>
    <x v="3"/>
  </r>
  <r>
    <x v="1285"/>
    <x v="1174"/>
    <x v="891"/>
    <n v="8.01"/>
    <s v="Yes"/>
    <x v="0"/>
    <x v="0"/>
    <x v="3"/>
    <x v="1"/>
    <x v="1"/>
    <s v="Diabetes"/>
    <d v="2026-12-12T00:00:00"/>
    <n v="8547.69"/>
    <s v="tier - 2"/>
    <s v="tier - 1"/>
    <x v="0"/>
  </r>
  <r>
    <x v="1286"/>
    <x v="12"/>
    <x v="892"/>
    <n v="7.4"/>
    <s v="Yes"/>
    <x v="0"/>
    <x v="0"/>
    <x v="3"/>
    <x v="1"/>
    <x v="2"/>
    <s v="Diabetes"/>
    <d v="1975-11-06T00:00:00"/>
    <n v="8539.67"/>
    <s v="tier - 2"/>
    <s v="tier - 3"/>
    <x v="3"/>
  </r>
  <r>
    <x v="1287"/>
    <x v="1175"/>
    <x v="893"/>
    <n v="8.3800000000000008"/>
    <s v="Yes"/>
    <x v="0"/>
    <x v="0"/>
    <x v="0"/>
    <x v="1"/>
    <x v="0"/>
    <s v="Diabetes"/>
    <d v="1981-12-27T00:00:00"/>
    <n v="8538.2900000000009"/>
    <s v="tier - 2"/>
    <s v="tier - 3"/>
    <x v="2"/>
  </r>
  <r>
    <x v="1288"/>
    <x v="1176"/>
    <x v="362"/>
    <n v="11.56"/>
    <s v="Yes"/>
    <x v="0"/>
    <x v="0"/>
    <x v="3"/>
    <x v="1"/>
    <x v="2"/>
    <s v="Diabetes"/>
    <d v="2026-07-24T00:00:00"/>
    <n v="8534.67"/>
    <s v="tier - 2"/>
    <s v="tier - 3"/>
    <x v="2"/>
  </r>
  <r>
    <x v="1289"/>
    <x v="1177"/>
    <x v="20"/>
    <n v="4.6100000000000003"/>
    <s v="No"/>
    <x v="0"/>
    <x v="0"/>
    <x v="0"/>
    <x v="1"/>
    <x v="0"/>
    <s v="Normal"/>
    <d v="1977-07-26T00:00:00"/>
    <n v="8527.5300000000007"/>
    <s v="tier - 2"/>
    <s v="tier - 2"/>
    <x v="0"/>
  </r>
  <r>
    <x v="1290"/>
    <x v="1178"/>
    <x v="169"/>
    <n v="4.95"/>
    <s v="No"/>
    <x v="0"/>
    <x v="1"/>
    <x v="3"/>
    <x v="1"/>
    <x v="0"/>
    <s v="Normal"/>
    <d v="1979-08-13T00:00:00"/>
    <n v="8522"/>
    <s v="tier - 2"/>
    <s v="tier - 2"/>
    <x v="3"/>
  </r>
  <r>
    <x v="1291"/>
    <x v="1179"/>
    <x v="107"/>
    <n v="5.04"/>
    <s v="No"/>
    <x v="0"/>
    <x v="0"/>
    <x v="0"/>
    <x v="1"/>
    <x v="0"/>
    <s v="Normal"/>
    <d v="1977-12-29T00:00:00"/>
    <n v="8520.0300000000007"/>
    <s v="tier - 2"/>
    <s v="tier - 3"/>
    <x v="3"/>
  </r>
  <r>
    <x v="1292"/>
    <x v="1180"/>
    <x v="747"/>
    <n v="5.42"/>
    <s v="No"/>
    <x v="0"/>
    <x v="0"/>
    <x v="0"/>
    <x v="1"/>
    <x v="1"/>
    <s v="Normal"/>
    <d v="1977-06-21T00:00:00"/>
    <n v="8516.83"/>
    <s v="tier - 2"/>
    <s v="tier - 1"/>
    <x v="0"/>
  </r>
  <r>
    <x v="1293"/>
    <x v="1181"/>
    <x v="383"/>
    <n v="5.39"/>
    <s v="No"/>
    <x v="0"/>
    <x v="0"/>
    <x v="0"/>
    <x v="1"/>
    <x v="1"/>
    <s v="Normal"/>
    <d v="1977-12-26T00:00:00"/>
    <n v="8515.76"/>
    <s v="tier - 2"/>
    <s v="tier - 2"/>
    <x v="0"/>
  </r>
  <r>
    <x v="1294"/>
    <x v="1182"/>
    <x v="894"/>
    <n v="6"/>
    <s v="No"/>
    <x v="0"/>
    <x v="1"/>
    <x v="3"/>
    <x v="1"/>
    <x v="0"/>
    <s v="Prediabetes"/>
    <d v="1993-11-10T00:00:00"/>
    <n v="8471.65"/>
    <s v="tier - 2"/>
    <s v="tier - 1"/>
    <x v="1"/>
  </r>
  <r>
    <x v="1295"/>
    <x v="1183"/>
    <x v="895"/>
    <n v="6.02"/>
    <s v="No"/>
    <x v="0"/>
    <x v="0"/>
    <x v="3"/>
    <x v="1"/>
    <x v="0"/>
    <s v="Prediabetes"/>
    <d v="1992-09-09T00:00:00"/>
    <n v="8466.35"/>
    <s v="tier - 2"/>
    <s v="tier - 2"/>
    <x v="1"/>
  </r>
  <r>
    <x v="1296"/>
    <x v="1184"/>
    <x v="896"/>
    <n v="4.62"/>
    <s v="No"/>
    <x v="0"/>
    <x v="0"/>
    <x v="1"/>
    <x v="1"/>
    <x v="0"/>
    <s v="Normal"/>
    <d v="1972-12-26T00:00:00"/>
    <n v="8457.82"/>
    <s v="tier - 2"/>
    <s v="tier - 3"/>
    <x v="3"/>
  </r>
  <r>
    <x v="1297"/>
    <x v="603"/>
    <x v="897"/>
    <n v="5.59"/>
    <s v="No"/>
    <x v="0"/>
    <x v="0"/>
    <x v="3"/>
    <x v="1"/>
    <x v="1"/>
    <s v="Normal"/>
    <d v="1984-06-19T00:00:00"/>
    <n v="8450.82"/>
    <s v="tier - 2"/>
    <s v="tier - 2"/>
    <x v="15"/>
  </r>
  <r>
    <x v="1298"/>
    <x v="1003"/>
    <x v="898"/>
    <n v="5.18"/>
    <s v="Yes"/>
    <x v="0"/>
    <x v="0"/>
    <x v="1"/>
    <x v="1"/>
    <x v="2"/>
    <s v="Normal"/>
    <d v="1966-06-12T00:00:00"/>
    <n v="8448.66"/>
    <s v="tier - 3"/>
    <s v="tier - 1"/>
    <x v="0"/>
  </r>
  <r>
    <x v="1299"/>
    <x v="1185"/>
    <x v="401"/>
    <n v="6.29"/>
    <s v="No"/>
    <x v="0"/>
    <x v="0"/>
    <x v="1"/>
    <x v="1"/>
    <x v="1"/>
    <s v="Prediabetes"/>
    <d v="1972-09-04T00:00:00"/>
    <n v="8444.4699999999993"/>
    <s v="tier - 3"/>
    <s v="tier - 1"/>
    <x v="3"/>
  </r>
  <r>
    <x v="1300"/>
    <x v="1186"/>
    <x v="367"/>
    <n v="4.49"/>
    <s v="No"/>
    <x v="0"/>
    <x v="0"/>
    <x v="1"/>
    <x v="1"/>
    <x v="1"/>
    <s v="Normal"/>
    <d v="1972-09-09T00:00:00"/>
    <n v="8442.67"/>
    <s v="tier - 2"/>
    <s v="tier - 3"/>
    <x v="0"/>
  </r>
  <r>
    <x v="1301"/>
    <x v="1187"/>
    <x v="899"/>
    <n v="11.82"/>
    <s v="Yes"/>
    <x v="0"/>
    <x v="1"/>
    <x v="3"/>
    <x v="1"/>
    <x v="2"/>
    <s v="Diabetes"/>
    <d v="1963-09-24T00:00:00"/>
    <n v="8440.0499999999993"/>
    <s v="tier - 3"/>
    <s v="tier - 2"/>
    <x v="0"/>
  </r>
  <r>
    <x v="1302"/>
    <x v="1188"/>
    <x v="900"/>
    <n v="7.41"/>
    <s v="Yes"/>
    <x v="0"/>
    <x v="0"/>
    <x v="3"/>
    <x v="1"/>
    <x v="2"/>
    <s v="Diabetes"/>
    <d v="1975-09-28T00:00:00"/>
    <n v="8428.07"/>
    <s v="tier - 3"/>
    <s v="tier - 2"/>
    <x v="1"/>
  </r>
  <r>
    <x v="1303"/>
    <x v="1189"/>
    <x v="88"/>
    <n v="5.97"/>
    <s v="No"/>
    <x v="0"/>
    <x v="0"/>
    <x v="0"/>
    <x v="1"/>
    <x v="0"/>
    <s v="Prediabetes"/>
    <d v="1977-09-04T00:00:00"/>
    <n v="8413.4599999999991"/>
    <s v="tier - 3"/>
    <s v="tier - 1"/>
    <x v="1"/>
  </r>
  <r>
    <x v="1304"/>
    <x v="1190"/>
    <x v="402"/>
    <n v="5.74"/>
    <s v="No"/>
    <x v="0"/>
    <x v="1"/>
    <x v="3"/>
    <x v="1"/>
    <x v="0"/>
    <s v="Prediabetes"/>
    <d v="1979-06-11T00:00:00"/>
    <n v="8410.0499999999993"/>
    <s v="tier - 2"/>
    <s v="tier - 2"/>
    <x v="1"/>
  </r>
  <r>
    <x v="1305"/>
    <x v="1191"/>
    <x v="830"/>
    <n v="9.85"/>
    <s v="No"/>
    <x v="0"/>
    <x v="0"/>
    <x v="0"/>
    <x v="1"/>
    <x v="2"/>
    <s v="Diabetes"/>
    <d v="1971-09-18T00:00:00"/>
    <n v="8400.01"/>
    <s v="tier - 2"/>
    <s v="tier - 3"/>
    <x v="0"/>
  </r>
  <r>
    <x v="1306"/>
    <x v="1192"/>
    <x v="901"/>
    <n v="7.59"/>
    <s v="No"/>
    <x v="0"/>
    <x v="0"/>
    <x v="0"/>
    <x v="1"/>
    <x v="2"/>
    <s v="Diabetes"/>
    <d v="1971-09-04T00:00:00"/>
    <n v="8396.6200000000008"/>
    <s v="tier - 2"/>
    <s v="tier - 3"/>
    <x v="0"/>
  </r>
  <r>
    <x v="1307"/>
    <x v="1193"/>
    <x v="902"/>
    <n v="6.98"/>
    <s v="Yes"/>
    <x v="0"/>
    <x v="1"/>
    <x v="3"/>
    <x v="1"/>
    <x v="3"/>
    <s v="Diabetes"/>
    <d v="1963-09-21T00:00:00"/>
    <n v="8355.5400000000009"/>
    <s v="tier - 3"/>
    <s v="tier - 3"/>
    <x v="1"/>
  </r>
  <r>
    <x v="1308"/>
    <x v="312"/>
    <x v="168"/>
    <n v="4.7300000000000004"/>
    <s v="Yes"/>
    <x v="0"/>
    <x v="0"/>
    <x v="0"/>
    <x v="1"/>
    <x v="0"/>
    <s v="Normal"/>
    <d v="1976-06-12T00:00:00"/>
    <n v="8347.16"/>
    <s v="tier - 2"/>
    <s v="tier - 1"/>
    <x v="0"/>
  </r>
  <r>
    <x v="1309"/>
    <x v="1194"/>
    <x v="903"/>
    <n v="4.76"/>
    <s v="Yes"/>
    <x v="0"/>
    <x v="0"/>
    <x v="0"/>
    <x v="1"/>
    <x v="0"/>
    <s v="Normal"/>
    <d v="1976-07-07T00:00:00"/>
    <n v="8342.91"/>
    <s v="tier - 3"/>
    <s v="tier - 1"/>
    <x v="4"/>
  </r>
  <r>
    <x v="1310"/>
    <x v="1195"/>
    <x v="687"/>
    <n v="6.24"/>
    <s v="Yes"/>
    <x v="0"/>
    <x v="0"/>
    <x v="0"/>
    <x v="1"/>
    <x v="0"/>
    <s v="Prediabetes"/>
    <d v="1976-07-20T00:00:00"/>
    <n v="8334.59"/>
    <s v="tier - 3"/>
    <s v="tier - 2"/>
    <x v="4"/>
  </r>
  <r>
    <x v="1311"/>
    <x v="1196"/>
    <x v="408"/>
    <n v="5.44"/>
    <s v="Yes"/>
    <x v="0"/>
    <x v="0"/>
    <x v="0"/>
    <x v="1"/>
    <x v="0"/>
    <s v="Normal"/>
    <d v="1976-07-12T00:00:00"/>
    <n v="8334.4599999999991"/>
    <s v="tier - 3"/>
    <s v="tier - 2"/>
    <x v="4"/>
  </r>
  <r>
    <x v="1312"/>
    <x v="1197"/>
    <x v="904"/>
    <n v="5.08"/>
    <s v="No"/>
    <x v="0"/>
    <x v="1"/>
    <x v="3"/>
    <x v="1"/>
    <x v="0"/>
    <s v="Normal"/>
    <d v="1993-06-22T00:00:00"/>
    <n v="8314.65"/>
    <s v="tier - 2"/>
    <s v="tier - 1"/>
    <x v="1"/>
  </r>
  <r>
    <x v="1313"/>
    <x v="1198"/>
    <x v="60"/>
    <n v="4.87"/>
    <s v="No"/>
    <x v="0"/>
    <x v="1"/>
    <x v="3"/>
    <x v="1"/>
    <x v="0"/>
    <s v="Normal"/>
    <d v="1979-08-07T00:00:00"/>
    <n v="8310.84"/>
    <s v="tier - 2"/>
    <s v="tier - 2"/>
    <x v="1"/>
  </r>
  <r>
    <x v="1314"/>
    <x v="1199"/>
    <x v="905"/>
    <n v="8.17"/>
    <s v="No"/>
    <x v="0"/>
    <x v="0"/>
    <x v="0"/>
    <x v="1"/>
    <x v="2"/>
    <s v="Diabetes"/>
    <d v="1978-06-26T00:00:00"/>
    <n v="8302.5400000000009"/>
    <s v="tier - 3"/>
    <s v="tier - 3"/>
    <x v="4"/>
  </r>
  <r>
    <x v="1315"/>
    <x v="1200"/>
    <x v="161"/>
    <n v="7.61"/>
    <s v="No"/>
    <x v="0"/>
    <x v="0"/>
    <x v="0"/>
    <x v="1"/>
    <x v="0"/>
    <s v="Diabetes"/>
    <d v="1974-06-06T00:00:00"/>
    <n v="8283.68"/>
    <s v="tier - 2"/>
    <s v="tier - 3"/>
    <x v="0"/>
  </r>
  <r>
    <x v="1316"/>
    <x v="1201"/>
    <x v="201"/>
    <n v="10.1"/>
    <s v="No"/>
    <x v="0"/>
    <x v="0"/>
    <x v="0"/>
    <x v="1"/>
    <x v="0"/>
    <s v="Diabetes"/>
    <d v="1974-12-22T00:00:00"/>
    <n v="8280.6200000000008"/>
    <s v="tier - 2"/>
    <s v="tier - 2"/>
    <x v="0"/>
  </r>
  <r>
    <x v="1317"/>
    <x v="1202"/>
    <x v="692"/>
    <n v="11.24"/>
    <s v="No"/>
    <x v="0"/>
    <x v="0"/>
    <x v="0"/>
    <x v="1"/>
    <x v="1"/>
    <s v="Diabetes"/>
    <d v="1974-09-26T00:00:00"/>
    <n v="8277.52"/>
    <s v="tier - 2"/>
    <s v="tier - 2"/>
    <x v="3"/>
  </r>
  <r>
    <x v="1318"/>
    <x v="1203"/>
    <x v="906"/>
    <n v="6.1"/>
    <s v="Yes"/>
    <x v="1"/>
    <x v="0"/>
    <x v="3"/>
    <x v="1"/>
    <x v="0"/>
    <s v="Prediabetes"/>
    <d v="2000-11-28T00:00:00"/>
    <n v="8271.4599999999991"/>
    <s v="tier - 2"/>
    <s v="tier - 1"/>
    <x v="8"/>
  </r>
  <r>
    <x v="1319"/>
    <x v="1204"/>
    <x v="907"/>
    <n v="6.98"/>
    <s v="No"/>
    <x v="0"/>
    <x v="0"/>
    <x v="0"/>
    <x v="1"/>
    <x v="2"/>
    <s v="Diabetes"/>
    <d v="1974-08-05T00:00:00"/>
    <n v="8269.0400000000009"/>
    <s v="tier - 2"/>
    <s v="tier - 1"/>
    <x v="3"/>
  </r>
  <r>
    <x v="1320"/>
    <x v="1205"/>
    <x v="908"/>
    <n v="4"/>
    <s v="Yes"/>
    <x v="0"/>
    <x v="0"/>
    <x v="3"/>
    <x v="1"/>
    <x v="2"/>
    <s v="Normal"/>
    <d v="1964-09-05T00:00:00"/>
    <n v="8268"/>
    <s v="tier - 3"/>
    <s v="tier - 3"/>
    <x v="0"/>
  </r>
  <r>
    <x v="1321"/>
    <x v="1206"/>
    <x v="424"/>
    <n v="4.2300000000000004"/>
    <s v="No"/>
    <x v="0"/>
    <x v="0"/>
    <x v="0"/>
    <x v="1"/>
    <x v="2"/>
    <s v="Normal"/>
    <d v="1982-09-27T00:00:00"/>
    <n v="8252.2800000000007"/>
    <s v="tier - 2"/>
    <s v="tier - 2"/>
    <x v="2"/>
  </r>
  <r>
    <x v="1322"/>
    <x v="1207"/>
    <x v="687"/>
    <n v="4.72"/>
    <s v="Yes"/>
    <x v="0"/>
    <x v="0"/>
    <x v="0"/>
    <x v="1"/>
    <x v="0"/>
    <s v="Normal"/>
    <d v="1976-09-02T00:00:00"/>
    <n v="8240.59"/>
    <s v="tier - 2"/>
    <s v="tier - 2"/>
    <x v="0"/>
  </r>
  <r>
    <x v="1323"/>
    <x v="1208"/>
    <x v="909"/>
    <n v="5.63"/>
    <s v="Yes"/>
    <x v="0"/>
    <x v="0"/>
    <x v="0"/>
    <x v="1"/>
    <x v="1"/>
    <s v="Normal"/>
    <d v="1976-06-30T00:00:00"/>
    <n v="8233.1"/>
    <s v="tier - 2"/>
    <s v="tier - 2"/>
    <x v="0"/>
  </r>
  <r>
    <x v="1324"/>
    <x v="1209"/>
    <x v="586"/>
    <n v="5.83"/>
    <s v="Yes"/>
    <x v="0"/>
    <x v="0"/>
    <x v="0"/>
    <x v="1"/>
    <x v="1"/>
    <s v="Prediabetes"/>
    <d v="1976-09-03T00:00:00"/>
    <n v="8232.64"/>
    <s v="tier - 2"/>
    <s v="tier - 3"/>
    <x v="0"/>
  </r>
  <r>
    <x v="1325"/>
    <x v="1210"/>
    <x v="326"/>
    <n v="9.23"/>
    <s v="No"/>
    <x v="0"/>
    <x v="0"/>
    <x v="0"/>
    <x v="1"/>
    <x v="1"/>
    <s v="Diabetes"/>
    <d v="1978-06-30T00:00:00"/>
    <n v="8219.2000000000007"/>
    <s v="tier - 2"/>
    <s v="tier - 2"/>
    <x v="0"/>
  </r>
  <r>
    <x v="1326"/>
    <x v="1211"/>
    <x v="390"/>
    <n v="9.89"/>
    <s v="No"/>
    <x v="0"/>
    <x v="0"/>
    <x v="0"/>
    <x v="1"/>
    <x v="2"/>
    <s v="Diabetes"/>
    <d v="1978-10-24T00:00:00"/>
    <n v="8211.1"/>
    <s v="tier - 2"/>
    <s v="tier - 3"/>
    <x v="0"/>
  </r>
  <r>
    <x v="1327"/>
    <x v="1212"/>
    <x v="910"/>
    <n v="12"/>
    <s v="No"/>
    <x v="0"/>
    <x v="0"/>
    <x v="0"/>
    <x v="1"/>
    <x v="3"/>
    <s v="Diabetes"/>
    <d v="1962-11-23T00:00:00"/>
    <n v="8188.12"/>
    <s v="tier - 3"/>
    <s v="tier - 3"/>
    <x v="0"/>
  </r>
  <r>
    <x v="1328"/>
    <x v="1213"/>
    <x v="911"/>
    <n v="4.24"/>
    <s v="Yes"/>
    <x v="0"/>
    <x v="1"/>
    <x v="3"/>
    <x v="1"/>
    <x v="0"/>
    <s v="Normal"/>
    <d v="1997-10-21T00:00:00"/>
    <n v="8182.89"/>
    <s v="tier - 2"/>
    <s v="tier - 1"/>
    <x v="12"/>
  </r>
  <r>
    <x v="1329"/>
    <x v="1214"/>
    <x v="912"/>
    <n v="4.68"/>
    <s v="Yes"/>
    <x v="0"/>
    <x v="1"/>
    <x v="3"/>
    <x v="1"/>
    <x v="1"/>
    <s v="Normal"/>
    <d v="1983-06-08T00:00:00"/>
    <n v="8179.51"/>
    <s v="tier - 2"/>
    <s v="tier - 2"/>
    <x v="16"/>
  </r>
  <r>
    <x v="1330"/>
    <x v="1215"/>
    <x v="913"/>
    <n v="8.57"/>
    <s v="Yes"/>
    <x v="0"/>
    <x v="1"/>
    <x v="3"/>
    <x v="1"/>
    <x v="3"/>
    <s v="Diabetes"/>
    <d v="1963-11-05T00:00:00"/>
    <n v="8177.9"/>
    <s v="tier - 3"/>
    <s v="tier - 1"/>
    <x v="0"/>
  </r>
  <r>
    <x v="1331"/>
    <x v="1216"/>
    <x v="26"/>
    <n v="4.0999999999999996"/>
    <s v="No"/>
    <x v="0"/>
    <x v="0"/>
    <x v="0"/>
    <x v="1"/>
    <x v="0"/>
    <s v="Normal"/>
    <d v="1982-06-28T00:00:00"/>
    <n v="8162.72"/>
    <s v="tier - 3"/>
    <s v="tier - 3"/>
    <x v="1"/>
  </r>
  <r>
    <x v="1332"/>
    <x v="1217"/>
    <x v="914"/>
    <n v="4.49"/>
    <s v="No"/>
    <x v="0"/>
    <x v="0"/>
    <x v="0"/>
    <x v="1"/>
    <x v="0"/>
    <s v="Normal"/>
    <d v="1990-06-21T00:00:00"/>
    <n v="8157.92"/>
    <s v="tier - 2"/>
    <s v="tier - 3"/>
    <x v="15"/>
  </r>
  <r>
    <x v="1333"/>
    <x v="1218"/>
    <x v="172"/>
    <n v="8.8000000000000007"/>
    <s v="No"/>
    <x v="0"/>
    <x v="0"/>
    <x v="1"/>
    <x v="1"/>
    <x v="0"/>
    <s v="Diabetes"/>
    <d v="1973-09-03T00:00:00"/>
    <n v="8125.78"/>
    <s v="tier - 2"/>
    <s v="tier - 2"/>
    <x v="0"/>
  </r>
  <r>
    <x v="1334"/>
    <x v="1219"/>
    <x v="28"/>
    <n v="7.93"/>
    <s v="No"/>
    <x v="0"/>
    <x v="0"/>
    <x v="1"/>
    <x v="1"/>
    <x v="0"/>
    <s v="Diabetes"/>
    <d v="1973-08-30T00:00:00"/>
    <n v="8124.41"/>
    <s v="tier - 3"/>
    <s v="tier - 1"/>
    <x v="0"/>
  </r>
  <r>
    <x v="1335"/>
    <x v="5"/>
    <x v="782"/>
    <n v="9.4499999999999993"/>
    <s v="No"/>
    <x v="0"/>
    <x v="0"/>
    <x v="1"/>
    <x v="1"/>
    <x v="0"/>
    <s v="Diabetes"/>
    <d v="1973-12-16T00:00:00"/>
    <n v="8116.68"/>
    <s v="tier - 3"/>
    <s v="tier - 1"/>
    <x v="3"/>
  </r>
  <r>
    <x v="1336"/>
    <x v="1220"/>
    <x v="35"/>
    <n v="7.67"/>
    <s v="No"/>
    <x v="0"/>
    <x v="0"/>
    <x v="0"/>
    <x v="1"/>
    <x v="0"/>
    <s v="Diabetes"/>
    <d v="1978-09-01T00:00:00"/>
    <n v="8116.27"/>
    <s v="tier - 3"/>
    <s v="tier - 1"/>
    <x v="1"/>
  </r>
  <r>
    <x v="1337"/>
    <x v="66"/>
    <x v="915"/>
    <n v="10.53"/>
    <s v="No"/>
    <x v="0"/>
    <x v="0"/>
    <x v="1"/>
    <x v="1"/>
    <x v="1"/>
    <s v="Diabetes"/>
    <d v="1973-10-11T00:00:00"/>
    <n v="8112.59"/>
    <s v="tier - 2"/>
    <s v="tier - 2"/>
    <x v="0"/>
  </r>
  <r>
    <x v="1338"/>
    <x v="1221"/>
    <x v="916"/>
    <n v="10.08"/>
    <s v="Yes"/>
    <x v="0"/>
    <x v="0"/>
    <x v="0"/>
    <x v="1"/>
    <x v="2"/>
    <s v="Diabetes"/>
    <d v="1967-06-10T00:00:00"/>
    <n v="8091.3"/>
    <s v="tier - 3"/>
    <s v="tier - 1"/>
    <x v="1"/>
  </r>
  <r>
    <x v="1339"/>
    <x v="1222"/>
    <x v="917"/>
    <n v="11.39"/>
    <s v="Yes"/>
    <x v="0"/>
    <x v="0"/>
    <x v="3"/>
    <x v="1"/>
    <x v="0"/>
    <s v="Diabetes"/>
    <d v="1975-12-21T00:00:00"/>
    <n v="8083.92"/>
    <s v="tier - 3"/>
    <s v="tier - 3"/>
    <x v="0"/>
  </r>
  <r>
    <x v="1340"/>
    <x v="1223"/>
    <x v="227"/>
    <n v="6.36"/>
    <s v="No"/>
    <x v="0"/>
    <x v="0"/>
    <x v="0"/>
    <x v="1"/>
    <x v="0"/>
    <s v="Prediabetes"/>
    <d v="1994-10-12T00:00:00"/>
    <n v="8081.74"/>
    <s v="tier - 2"/>
    <s v="tier - 2"/>
    <x v="12"/>
  </r>
  <r>
    <x v="1341"/>
    <x v="1224"/>
    <x v="918"/>
    <n v="5.31"/>
    <s v="Yes"/>
    <x v="0"/>
    <x v="0"/>
    <x v="0"/>
    <x v="1"/>
    <x v="0"/>
    <s v="Normal"/>
    <d v="2001-08-28T00:00:00"/>
    <n v="8081.26"/>
    <s v="tier - 2"/>
    <s v="tier - 2"/>
    <x v="1"/>
  </r>
  <r>
    <x v="1342"/>
    <x v="1225"/>
    <x v="29"/>
    <n v="4.74"/>
    <s v="No"/>
    <x v="0"/>
    <x v="1"/>
    <x v="3"/>
    <x v="1"/>
    <x v="0"/>
    <s v="Normal"/>
    <d v="1993-11-07T00:00:00"/>
    <n v="8077.41"/>
    <s v="tier - 2"/>
    <s v="tier - 1"/>
    <x v="12"/>
  </r>
  <r>
    <x v="1343"/>
    <x v="1226"/>
    <x v="919"/>
    <n v="11.35"/>
    <s v="No"/>
    <x v="0"/>
    <x v="0"/>
    <x v="0"/>
    <x v="1"/>
    <x v="2"/>
    <s v="Diabetes"/>
    <d v="1965-10-21T00:00:00"/>
    <n v="8071.57"/>
    <s v="tier - 3"/>
    <s v="tier - 1"/>
    <x v="3"/>
  </r>
  <r>
    <x v="1344"/>
    <x v="1227"/>
    <x v="896"/>
    <n v="6.81"/>
    <s v="Yes"/>
    <x v="0"/>
    <x v="0"/>
    <x v="3"/>
    <x v="1"/>
    <x v="0"/>
    <s v="Diabetes"/>
    <d v="1975-12-15T00:00:00"/>
    <n v="8068.19"/>
    <s v="tier - 3"/>
    <s v="tier - 2"/>
    <x v="3"/>
  </r>
  <r>
    <x v="1345"/>
    <x v="1228"/>
    <x v="920"/>
    <n v="8.06"/>
    <s v="No"/>
    <x v="0"/>
    <x v="0"/>
    <x v="0"/>
    <x v="1"/>
    <x v="2"/>
    <s v="Diabetes"/>
    <d v="1965-08-11T00:00:00"/>
    <n v="8067.83"/>
    <s v="tier - 3"/>
    <s v="tier - 1"/>
    <x v="0"/>
  </r>
  <r>
    <x v="1346"/>
    <x v="1229"/>
    <x v="67"/>
    <n v="6.74"/>
    <s v="Yes"/>
    <x v="0"/>
    <x v="0"/>
    <x v="3"/>
    <x v="1"/>
    <x v="0"/>
    <s v="Diabetes"/>
    <d v="1975-06-28T00:00:00"/>
    <n v="8062.76"/>
    <s v="tier - 3"/>
    <s v="tier - 3"/>
    <x v="3"/>
  </r>
  <r>
    <x v="1347"/>
    <x v="1230"/>
    <x v="921"/>
    <n v="6.54"/>
    <s v="Yes"/>
    <x v="0"/>
    <x v="0"/>
    <x v="1"/>
    <x v="1"/>
    <x v="2"/>
    <s v="Diabetes"/>
    <d v="1970-12-12T00:00:00"/>
    <n v="8062.31"/>
    <s v="tier - 2"/>
    <s v="tier - 1"/>
    <x v="0"/>
  </r>
  <r>
    <x v="1348"/>
    <x v="1231"/>
    <x v="411"/>
    <n v="5.4"/>
    <s v="No"/>
    <x v="0"/>
    <x v="0"/>
    <x v="0"/>
    <x v="1"/>
    <x v="1"/>
    <s v="Normal"/>
    <d v="1982-12-27T00:00:00"/>
    <n v="8059.68"/>
    <s v="tier - 2"/>
    <s v="tier - 3"/>
    <x v="1"/>
  </r>
  <r>
    <x v="1349"/>
    <x v="1232"/>
    <x v="225"/>
    <n v="5.58"/>
    <s v="Yes"/>
    <x v="0"/>
    <x v="0"/>
    <x v="0"/>
    <x v="1"/>
    <x v="1"/>
    <s v="Normal"/>
    <d v="1985-11-28T00:00:00"/>
    <n v="8059.06"/>
    <s v="tier - 2"/>
    <s v="tier - 3"/>
    <x v="1"/>
  </r>
  <r>
    <x v="1350"/>
    <x v="294"/>
    <x v="64"/>
    <n v="5.84"/>
    <s v="No"/>
    <x v="0"/>
    <x v="1"/>
    <x v="3"/>
    <x v="1"/>
    <x v="0"/>
    <s v="Prediabetes"/>
    <d v="2003-12-12T00:00:00"/>
    <n v="8035.64"/>
    <s v="tier - 2"/>
    <s v="tier - 2"/>
    <x v="1"/>
  </r>
  <r>
    <x v="1351"/>
    <x v="1233"/>
    <x v="625"/>
    <n v="4.2"/>
    <s v="No"/>
    <x v="0"/>
    <x v="0"/>
    <x v="0"/>
    <x v="1"/>
    <x v="1"/>
    <s v="Normal"/>
    <d v="1977-11-06T00:00:00"/>
    <n v="8027.97"/>
    <s v="tier - 3"/>
    <s v="tier - 2"/>
    <x v="3"/>
  </r>
  <r>
    <x v="1352"/>
    <x v="1234"/>
    <x v="292"/>
    <n v="6.06"/>
    <s v="Yes"/>
    <x v="0"/>
    <x v="0"/>
    <x v="0"/>
    <x v="1"/>
    <x v="1"/>
    <s v="Prediabetes"/>
    <d v="1976-12-20T00:00:00"/>
    <n v="8026.67"/>
    <s v="tier - 2"/>
    <s v="tier - 2"/>
    <x v="1"/>
  </r>
  <r>
    <x v="1353"/>
    <x v="338"/>
    <x v="18"/>
    <n v="7.57"/>
    <s v="No"/>
    <x v="0"/>
    <x v="0"/>
    <x v="0"/>
    <x v="1"/>
    <x v="0"/>
    <s v="Diabetes"/>
    <d v="1978-07-17T00:00:00"/>
    <n v="8023.14"/>
    <s v="tier - 2"/>
    <s v="tier - 3"/>
    <x v="1"/>
  </r>
  <r>
    <x v="1354"/>
    <x v="1081"/>
    <x v="713"/>
    <n v="6.15"/>
    <s v="No"/>
    <x v="0"/>
    <x v="0"/>
    <x v="0"/>
    <x v="1"/>
    <x v="0"/>
    <s v="Prediabetes"/>
    <d v="1989-11-03T00:00:00"/>
    <n v="8021.11"/>
    <s v="tier - 2"/>
    <s v="tier - 1"/>
    <x v="1"/>
  </r>
  <r>
    <x v="1355"/>
    <x v="1235"/>
    <x v="381"/>
    <n v="4.5599999999999996"/>
    <s v="No"/>
    <x v="0"/>
    <x v="0"/>
    <x v="0"/>
    <x v="1"/>
    <x v="2"/>
    <s v="Normal"/>
    <d v="1980-11-08T00:00:00"/>
    <n v="8017.06"/>
    <s v="tier - 2"/>
    <s v="tier - 2"/>
    <x v="1"/>
  </r>
  <r>
    <x v="1356"/>
    <x v="1236"/>
    <x v="922"/>
    <n v="4.72"/>
    <s v="Yes"/>
    <x v="0"/>
    <x v="0"/>
    <x v="3"/>
    <x v="1"/>
    <x v="0"/>
    <s v="Normal"/>
    <d v="1995-09-18T00:00:00"/>
    <n v="8014.62"/>
    <s v="tier - 2"/>
    <s v="tier - 3"/>
    <x v="1"/>
  </r>
  <r>
    <x v="1357"/>
    <x v="1237"/>
    <x v="923"/>
    <n v="7.98"/>
    <s v="No"/>
    <x v="0"/>
    <x v="0"/>
    <x v="0"/>
    <x v="1"/>
    <x v="3"/>
    <s v="Diabetes"/>
    <d v="1962-08-22T00:00:00"/>
    <n v="8004.96"/>
    <s v="tier - 3"/>
    <s v="tier - 1"/>
    <x v="0"/>
  </r>
  <r>
    <x v="1358"/>
    <x v="1238"/>
    <x v="924"/>
    <n v="6.26"/>
    <s v="Yes"/>
    <x v="0"/>
    <x v="1"/>
    <x v="3"/>
    <x v="1"/>
    <x v="2"/>
    <s v="Prediabetes"/>
    <d v="1983-08-20T00:00:00"/>
    <n v="7986.48"/>
    <s v="tier - 2"/>
    <s v="tier - 3"/>
    <x v="2"/>
  </r>
  <r>
    <x v="1359"/>
    <x v="132"/>
    <x v="907"/>
    <n v="4.29"/>
    <s v="Yes"/>
    <x v="0"/>
    <x v="1"/>
    <x v="3"/>
    <x v="1"/>
    <x v="2"/>
    <s v="Normal"/>
    <d v="1983-08-28T00:00:00"/>
    <n v="7985.82"/>
    <s v="tier - 2"/>
    <s v="tier - 1"/>
    <x v="2"/>
  </r>
  <r>
    <x v="1360"/>
    <x v="1239"/>
    <x v="925"/>
    <n v="5.43"/>
    <s v="No"/>
    <x v="0"/>
    <x v="0"/>
    <x v="1"/>
    <x v="1"/>
    <x v="2"/>
    <s v="Normal"/>
    <d v="1972-11-23T00:00:00"/>
    <n v="7980.34"/>
    <s v="tier - 2"/>
    <s v="tier - 2"/>
    <x v="0"/>
  </r>
  <r>
    <x v="1361"/>
    <x v="1240"/>
    <x v="926"/>
    <n v="8"/>
    <s v="Yes"/>
    <x v="0"/>
    <x v="0"/>
    <x v="3"/>
    <x v="1"/>
    <x v="1"/>
    <s v="Diabetes"/>
    <d v="1975-08-10T00:00:00"/>
    <n v="7966.81"/>
    <s v="tier - 2"/>
    <s v="tier - 2"/>
    <x v="0"/>
  </r>
  <r>
    <x v="1362"/>
    <x v="763"/>
    <x v="309"/>
    <n v="9.9600000000000009"/>
    <s v="Yes"/>
    <x v="0"/>
    <x v="0"/>
    <x v="1"/>
    <x v="1"/>
    <x v="2"/>
    <s v="Diabetes"/>
    <d v="1970-06-19T00:00:00"/>
    <n v="7958.13"/>
    <s v="tier - 2"/>
    <s v="tier - 2"/>
    <x v="0"/>
  </r>
  <r>
    <x v="1363"/>
    <x v="1241"/>
    <x v="927"/>
    <n v="6.8"/>
    <s v="Yes"/>
    <x v="0"/>
    <x v="0"/>
    <x v="0"/>
    <x v="1"/>
    <x v="0"/>
    <s v="Diabetes"/>
    <d v="1981-12-28T00:00:00"/>
    <n v="7954.52"/>
    <s v="tier - 2"/>
    <s v="tier - 2"/>
    <x v="3"/>
  </r>
  <r>
    <x v="1364"/>
    <x v="1242"/>
    <x v="928"/>
    <n v="6.22"/>
    <s v="Yes"/>
    <x v="0"/>
    <x v="0"/>
    <x v="1"/>
    <x v="1"/>
    <x v="3"/>
    <s v="Prediabetes"/>
    <d v="1966-07-09T00:00:00"/>
    <n v="7953.72"/>
    <s v="tier - 3"/>
    <s v="tier - 3"/>
    <x v="1"/>
  </r>
  <r>
    <x v="1365"/>
    <x v="1243"/>
    <x v="929"/>
    <n v="5.79"/>
    <s v="No"/>
    <x v="0"/>
    <x v="0"/>
    <x v="3"/>
    <x v="1"/>
    <x v="1"/>
    <s v="Prediabetes"/>
    <d v="1987-10-29T00:00:00"/>
    <n v="7948.22"/>
    <s v="tier - 2"/>
    <s v="tier - 3"/>
    <x v="15"/>
  </r>
  <r>
    <x v="1366"/>
    <x v="1244"/>
    <x v="930"/>
    <n v="5.41"/>
    <s v="No"/>
    <x v="0"/>
    <x v="0"/>
    <x v="0"/>
    <x v="1"/>
    <x v="0"/>
    <s v="Normal"/>
    <d v="1977-07-20T00:00:00"/>
    <n v="7935.29"/>
    <s v="tier - 2"/>
    <s v="tier - 1"/>
    <x v="2"/>
  </r>
  <r>
    <x v="1367"/>
    <x v="1245"/>
    <x v="931"/>
    <n v="11.05"/>
    <s v="No"/>
    <x v="0"/>
    <x v="0"/>
    <x v="0"/>
    <x v="1"/>
    <x v="3"/>
    <s v="Diabetes"/>
    <d v="1962-10-10T00:00:00"/>
    <n v="7896.41"/>
    <s v="tier - 3"/>
    <s v="tier - 2"/>
    <x v="0"/>
  </r>
  <r>
    <x v="1368"/>
    <x v="1246"/>
    <x v="932"/>
    <n v="6.27"/>
    <s v="No"/>
    <x v="0"/>
    <x v="0"/>
    <x v="0"/>
    <x v="1"/>
    <x v="0"/>
    <s v="Prediabetes"/>
    <d v="1994-11-17T00:00:00"/>
    <n v="7851.85"/>
    <s v="tier - 2"/>
    <s v="tier - 3"/>
    <x v="1"/>
  </r>
  <r>
    <x v="1369"/>
    <x v="1247"/>
    <x v="933"/>
    <n v="4.7699999999999996"/>
    <s v="Yes"/>
    <x v="0"/>
    <x v="0"/>
    <x v="0"/>
    <x v="1"/>
    <x v="0"/>
    <s v="Normal"/>
    <d v="2001-10-05T00:00:00"/>
    <n v="7844.8"/>
    <s v="tier - 2"/>
    <s v="tier - 2"/>
    <x v="1"/>
  </r>
  <r>
    <x v="1370"/>
    <x v="1248"/>
    <x v="934"/>
    <n v="4.08"/>
    <s v="No"/>
    <x v="0"/>
    <x v="0"/>
    <x v="0"/>
    <x v="1"/>
    <x v="0"/>
    <s v="Normal"/>
    <d v="1989-10-12T00:00:00"/>
    <n v="7824.37"/>
    <s v="tier - 2"/>
    <s v="tier - 2"/>
    <x v="1"/>
  </r>
  <r>
    <x v="1371"/>
    <x v="1249"/>
    <x v="935"/>
    <n v="6.01"/>
    <s v="No"/>
    <x v="0"/>
    <x v="0"/>
    <x v="0"/>
    <x v="1"/>
    <x v="0"/>
    <s v="Prediabetes"/>
    <d v="1991-12-21T00:00:00"/>
    <n v="7812.67"/>
    <s v="tier - 2"/>
    <s v="tier - 1"/>
    <x v="1"/>
  </r>
  <r>
    <x v="1372"/>
    <x v="177"/>
    <x v="136"/>
    <n v="11.84"/>
    <s v="No"/>
    <x v="0"/>
    <x v="0"/>
    <x v="0"/>
    <x v="1"/>
    <x v="0"/>
    <s v="Diabetes"/>
    <d v="1974-11-09T00:00:00"/>
    <n v="7804.16"/>
    <s v="tier - 2"/>
    <s v="tier - 3"/>
    <x v="0"/>
  </r>
  <r>
    <x v="1373"/>
    <x v="1250"/>
    <x v="627"/>
    <n v="6.27"/>
    <s v="Yes"/>
    <x v="0"/>
    <x v="1"/>
    <x v="3"/>
    <x v="1"/>
    <x v="0"/>
    <s v="Prediabetes"/>
    <d v="1997-12-02T00:00:00"/>
    <n v="7803.77"/>
    <s v="tier - 2"/>
    <s v="tier - 3"/>
    <x v="1"/>
  </r>
  <r>
    <x v="1374"/>
    <x v="523"/>
    <x v="936"/>
    <n v="5.28"/>
    <s v="No"/>
    <x v="0"/>
    <x v="0"/>
    <x v="0"/>
    <x v="1"/>
    <x v="0"/>
    <s v="Normal"/>
    <d v="1999-12-25T00:00:00"/>
    <n v="7794.68"/>
    <s v="tier - 2"/>
    <s v="tier - 2"/>
    <x v="12"/>
  </r>
  <r>
    <x v="1375"/>
    <x v="1251"/>
    <x v="425"/>
    <n v="7.03"/>
    <s v="No"/>
    <x v="0"/>
    <x v="0"/>
    <x v="0"/>
    <x v="1"/>
    <x v="1"/>
    <s v="Diabetes"/>
    <d v="1974-12-06T00:00:00"/>
    <n v="7789.64"/>
    <s v="tier - 1"/>
    <s v="tier - 3"/>
    <x v="0"/>
  </r>
  <r>
    <x v="1376"/>
    <x v="1252"/>
    <x v="937"/>
    <n v="5.32"/>
    <s v="Yes"/>
    <x v="0"/>
    <x v="1"/>
    <x v="3"/>
    <x v="1"/>
    <x v="0"/>
    <s v="Normal"/>
    <d v="1997-12-21T00:00:00"/>
    <n v="7763.06"/>
    <s v="tier - 2"/>
    <s v="tier - 1"/>
    <x v="1"/>
  </r>
  <r>
    <x v="1377"/>
    <x v="1253"/>
    <x v="938"/>
    <n v="9.59"/>
    <s v="Yes"/>
    <x v="0"/>
    <x v="0"/>
    <x v="0"/>
    <x v="1"/>
    <x v="0"/>
    <s v="Diabetes"/>
    <d v="1981-06-30T00:00:00"/>
    <n v="7749.16"/>
    <s v="tier - 2"/>
    <s v="tier - 1"/>
    <x v="1"/>
  </r>
  <r>
    <x v="1378"/>
    <x v="1254"/>
    <x v="234"/>
    <n v="6.15"/>
    <s v="Yes"/>
    <x v="0"/>
    <x v="0"/>
    <x v="0"/>
    <x v="1"/>
    <x v="1"/>
    <s v="Prediabetes"/>
    <d v="1976-12-12T00:00:00"/>
    <n v="7742.11"/>
    <s v="tier - 3"/>
    <s v="tier - 2"/>
    <x v="0"/>
  </r>
  <r>
    <x v="1379"/>
    <x v="1255"/>
    <x v="680"/>
    <n v="11.08"/>
    <s v="No"/>
    <x v="0"/>
    <x v="0"/>
    <x v="0"/>
    <x v="1"/>
    <x v="0"/>
    <s v="Diabetes"/>
    <d v="1978-09-04T00:00:00"/>
    <n v="7740.34"/>
    <s v="tier - 1"/>
    <s v="tier - 1"/>
    <x v="3"/>
  </r>
  <r>
    <x v="1380"/>
    <x v="1256"/>
    <x v="939"/>
    <n v="7.95"/>
    <s v="No"/>
    <x v="0"/>
    <x v="0"/>
    <x v="0"/>
    <x v="1"/>
    <x v="3"/>
    <s v="Diabetes"/>
    <d v="1965-07-18T00:00:00"/>
    <n v="7736.39"/>
    <s v="tier - 3"/>
    <s v="tier - 2"/>
    <x v="0"/>
  </r>
  <r>
    <x v="1381"/>
    <x v="1257"/>
    <x v="673"/>
    <n v="6.23"/>
    <s v="No"/>
    <x v="0"/>
    <x v="0"/>
    <x v="0"/>
    <x v="1"/>
    <x v="0"/>
    <s v="Prediabetes"/>
    <d v="1977-08-29T00:00:00"/>
    <n v="7731.86"/>
    <s v="tier - 2"/>
    <s v="tier - 3"/>
    <x v="1"/>
  </r>
  <r>
    <x v="1382"/>
    <x v="606"/>
    <x v="713"/>
    <n v="6.5"/>
    <s v="No"/>
    <x v="0"/>
    <x v="0"/>
    <x v="0"/>
    <x v="1"/>
    <x v="0"/>
    <s v="Diabetes"/>
    <d v="1978-12-04T00:00:00"/>
    <n v="7731.43"/>
    <s v="tier - 3"/>
    <s v="tier - 2"/>
    <x v="0"/>
  </r>
  <r>
    <x v="1383"/>
    <x v="1258"/>
    <x v="379"/>
    <n v="5.22"/>
    <s v="No"/>
    <x v="0"/>
    <x v="0"/>
    <x v="0"/>
    <x v="1"/>
    <x v="1"/>
    <s v="Normal"/>
    <d v="1980-09-10T00:00:00"/>
    <n v="7729.65"/>
    <s v="tier - 3"/>
    <s v="tier - 1"/>
    <x v="4"/>
  </r>
  <r>
    <x v="1384"/>
    <x v="274"/>
    <x v="940"/>
    <n v="6.3"/>
    <s v="No"/>
    <x v="0"/>
    <x v="1"/>
    <x v="3"/>
    <x v="1"/>
    <x v="0"/>
    <s v="Prediabetes"/>
    <d v="1979-06-02T00:00:00"/>
    <n v="7727.25"/>
    <s v="tier - 2"/>
    <s v="tier - 3"/>
    <x v="1"/>
  </r>
  <r>
    <x v="1385"/>
    <x v="1259"/>
    <x v="941"/>
    <n v="8.84"/>
    <s v="No"/>
    <x v="0"/>
    <x v="0"/>
    <x v="0"/>
    <x v="1"/>
    <x v="1"/>
    <s v="Diabetes"/>
    <d v="1978-12-29T00:00:00"/>
    <n v="7726.85"/>
    <s v="tier - 1"/>
    <s v="tier - 2"/>
    <x v="3"/>
  </r>
  <r>
    <x v="1386"/>
    <x v="923"/>
    <x v="942"/>
    <n v="4.1100000000000003"/>
    <s v="No"/>
    <x v="0"/>
    <x v="0"/>
    <x v="3"/>
    <x v="1"/>
    <x v="1"/>
    <s v="Normal"/>
    <d v="1987-07-12T00:00:00"/>
    <n v="7684.62"/>
    <s v="tier - 2"/>
    <s v="tier - 3"/>
    <x v="14"/>
  </r>
  <r>
    <x v="1387"/>
    <x v="1260"/>
    <x v="409"/>
    <n v="4.57"/>
    <s v="No"/>
    <x v="0"/>
    <x v="0"/>
    <x v="0"/>
    <x v="1"/>
    <x v="0"/>
    <s v="Normal"/>
    <d v="1982-12-18T00:00:00"/>
    <n v="7682.67"/>
    <s v="tier - 2"/>
    <s v="tier - 1"/>
    <x v="0"/>
  </r>
  <r>
    <x v="1388"/>
    <x v="1261"/>
    <x v="852"/>
    <n v="11.06"/>
    <s v="Yes"/>
    <x v="0"/>
    <x v="0"/>
    <x v="0"/>
    <x v="1"/>
    <x v="1"/>
    <s v="Diabetes"/>
    <d v="1981-12-19T00:00:00"/>
    <n v="7681.17"/>
    <s v="tier - 2"/>
    <s v="tier - 2"/>
    <x v="16"/>
  </r>
  <r>
    <x v="1389"/>
    <x v="1262"/>
    <x v="943"/>
    <n v="10.68"/>
    <s v="No"/>
    <x v="0"/>
    <x v="0"/>
    <x v="0"/>
    <x v="1"/>
    <x v="2"/>
    <s v="Diabetes"/>
    <d v="1971-10-11T00:00:00"/>
    <n v="7680.92"/>
    <s v="tier - 2"/>
    <s v="tier - 1"/>
    <x v="0"/>
  </r>
  <r>
    <x v="1390"/>
    <x v="431"/>
    <x v="944"/>
    <n v="6.14"/>
    <s v="Yes"/>
    <x v="0"/>
    <x v="0"/>
    <x v="3"/>
    <x v="1"/>
    <x v="0"/>
    <s v="Prediabetes"/>
    <d v="1995-09-13T00:00:00"/>
    <n v="7676.4"/>
    <s v="tier - 2"/>
    <s v="tier - 1"/>
    <x v="1"/>
  </r>
  <r>
    <x v="1391"/>
    <x v="1263"/>
    <x v="945"/>
    <n v="5.45"/>
    <s v="Yes"/>
    <x v="0"/>
    <x v="0"/>
    <x v="0"/>
    <x v="1"/>
    <x v="0"/>
    <s v="Normal"/>
    <d v="1996-11-24T00:00:00"/>
    <n v="7670.75"/>
    <s v="tier - 2"/>
    <s v="tier - 2"/>
    <x v="13"/>
  </r>
  <r>
    <x v="1392"/>
    <x v="1264"/>
    <x v="946"/>
    <n v="6.14"/>
    <s v="Yes"/>
    <x v="0"/>
    <x v="0"/>
    <x v="0"/>
    <x v="1"/>
    <x v="2"/>
    <s v="Prediabetes"/>
    <d v="1976-10-09T00:00:00"/>
    <n v="7662.47"/>
    <s v="tier - 2"/>
    <s v="tier - 1"/>
    <x v="3"/>
  </r>
  <r>
    <x v="1393"/>
    <x v="1265"/>
    <x v="947"/>
    <n v="7.85"/>
    <s v="No"/>
    <x v="0"/>
    <x v="0"/>
    <x v="0"/>
    <x v="1"/>
    <x v="3"/>
    <s v="Diabetes"/>
    <d v="1965-12-27T00:00:00"/>
    <n v="7657.69"/>
    <s v="tier - 3"/>
    <s v="tier - 3"/>
    <x v="1"/>
  </r>
  <r>
    <x v="1394"/>
    <x v="1266"/>
    <x v="758"/>
    <n v="4.09"/>
    <s v="No"/>
    <x v="0"/>
    <x v="0"/>
    <x v="3"/>
    <x v="1"/>
    <x v="0"/>
    <s v="Normal"/>
    <d v="1998-09-30T00:00:00"/>
    <n v="7652.26"/>
    <s v="tier - 2"/>
    <s v="tier - 3"/>
    <x v="8"/>
  </r>
  <r>
    <x v="1395"/>
    <x v="1267"/>
    <x v="948"/>
    <n v="4.62"/>
    <s v="No"/>
    <x v="0"/>
    <x v="1"/>
    <x v="3"/>
    <x v="1"/>
    <x v="0"/>
    <s v="Normal"/>
    <d v="1993-08-10T00:00:00"/>
    <n v="7650.8"/>
    <s v="tier - 2"/>
    <s v="tier - 2"/>
    <x v="1"/>
  </r>
  <r>
    <x v="1396"/>
    <x v="1268"/>
    <x v="462"/>
    <n v="5.77"/>
    <s v="No"/>
    <x v="0"/>
    <x v="0"/>
    <x v="0"/>
    <x v="1"/>
    <x v="0"/>
    <s v="Prediabetes"/>
    <d v="1980-10-16T00:00:00"/>
    <n v="7650.77"/>
    <s v="tier - 2"/>
    <s v="tier - 2"/>
    <x v="2"/>
  </r>
  <r>
    <x v="1397"/>
    <x v="1269"/>
    <x v="949"/>
    <n v="5.84"/>
    <s v="No"/>
    <x v="0"/>
    <x v="0"/>
    <x v="0"/>
    <x v="1"/>
    <x v="0"/>
    <s v="Prediabetes"/>
    <d v="1999-06-15T00:00:00"/>
    <n v="7642.05"/>
    <s v="tier - 2"/>
    <s v="tier - 2"/>
    <x v="12"/>
  </r>
  <r>
    <x v="1398"/>
    <x v="1270"/>
    <x v="844"/>
    <n v="4.91"/>
    <s v="No"/>
    <x v="0"/>
    <x v="0"/>
    <x v="0"/>
    <x v="1"/>
    <x v="1"/>
    <s v="Normal"/>
    <d v="1980-07-24T00:00:00"/>
    <n v="7640.31"/>
    <s v="tier - 2"/>
    <s v="tier - 1"/>
    <x v="0"/>
  </r>
  <r>
    <x v="1399"/>
    <x v="1271"/>
    <x v="893"/>
    <n v="5.07"/>
    <s v="No"/>
    <x v="0"/>
    <x v="0"/>
    <x v="0"/>
    <x v="1"/>
    <x v="0"/>
    <s v="Normal"/>
    <d v="1980-06-20T00:00:00"/>
    <n v="7639.42"/>
    <s v="tier - 2"/>
    <s v="tier - 2"/>
    <x v="2"/>
  </r>
  <r>
    <x v="1400"/>
    <x v="1099"/>
    <x v="950"/>
    <n v="5.81"/>
    <s v="Yes"/>
    <x v="0"/>
    <x v="0"/>
    <x v="0"/>
    <x v="1"/>
    <x v="0"/>
    <s v="Prediabetes"/>
    <d v="2001-12-13T00:00:00"/>
    <n v="7636.92"/>
    <s v="tier - 2"/>
    <s v="tier - 3"/>
    <x v="1"/>
  </r>
  <r>
    <x v="1401"/>
    <x v="1272"/>
    <x v="951"/>
    <n v="11.2"/>
    <s v="No"/>
    <x v="0"/>
    <x v="0"/>
    <x v="0"/>
    <x v="1"/>
    <x v="0"/>
    <s v="Diabetes"/>
    <d v="1978-08-24T00:00:00"/>
    <n v="7633.72"/>
    <s v="tier - 2"/>
    <s v="tier - 1"/>
    <x v="0"/>
  </r>
  <r>
    <x v="1402"/>
    <x v="1273"/>
    <x v="419"/>
    <n v="10.75"/>
    <s v="No"/>
    <x v="0"/>
    <x v="0"/>
    <x v="0"/>
    <x v="1"/>
    <x v="1"/>
    <s v="Diabetes"/>
    <d v="1978-11-29T00:00:00"/>
    <n v="7626.99"/>
    <s v="tier - 2"/>
    <s v="tier - 2"/>
    <x v="3"/>
  </r>
  <r>
    <x v="1403"/>
    <x v="1274"/>
    <x v="809"/>
    <n v="7.8"/>
    <s v="No"/>
    <x v="0"/>
    <x v="0"/>
    <x v="0"/>
    <x v="1"/>
    <x v="1"/>
    <s v="Diabetes"/>
    <d v="1978-11-06T00:00:00"/>
    <n v="7624.63"/>
    <s v="tier - 2"/>
    <s v="tier - 1"/>
    <x v="3"/>
  </r>
  <r>
    <x v="1404"/>
    <x v="1275"/>
    <x v="613"/>
    <n v="7.04"/>
    <s v="No"/>
    <x v="0"/>
    <x v="0"/>
    <x v="0"/>
    <x v="1"/>
    <x v="2"/>
    <s v="Diabetes"/>
    <d v="1978-11-28T00:00:00"/>
    <n v="7623.52"/>
    <s v="tier - 2"/>
    <s v="tier - 1"/>
    <x v="3"/>
  </r>
  <r>
    <x v="1405"/>
    <x v="1276"/>
    <x v="645"/>
    <n v="4.18"/>
    <s v="Yes"/>
    <x v="0"/>
    <x v="0"/>
    <x v="0"/>
    <x v="1"/>
    <x v="0"/>
    <s v="Normal"/>
    <d v="1996-09-17T00:00:00"/>
    <n v="7623.13"/>
    <s v="tier - 2"/>
    <s v="tier - 3"/>
    <x v="3"/>
  </r>
  <r>
    <x v="1406"/>
    <x v="1277"/>
    <x v="952"/>
    <n v="8.19"/>
    <s v="No"/>
    <x v="0"/>
    <x v="0"/>
    <x v="0"/>
    <x v="1"/>
    <x v="3"/>
    <s v="Diabetes"/>
    <d v="1968-07-03T00:00:00"/>
    <n v="7609.6"/>
    <s v="tier - 3"/>
    <s v="tier - 2"/>
    <x v="1"/>
  </r>
  <r>
    <x v="1407"/>
    <x v="1278"/>
    <x v="953"/>
    <n v="6.22"/>
    <s v="Yes"/>
    <x v="0"/>
    <x v="1"/>
    <x v="3"/>
    <x v="1"/>
    <x v="0"/>
    <s v="Prediabetes"/>
    <d v="1997-09-30T00:00:00"/>
    <n v="7607.03"/>
    <s v="tier - 2"/>
    <s v="tier - 2"/>
    <x v="1"/>
  </r>
  <r>
    <x v="1408"/>
    <x v="1279"/>
    <x v="954"/>
    <n v="8.2200000000000006"/>
    <s v="Yes"/>
    <x v="0"/>
    <x v="0"/>
    <x v="0"/>
    <x v="1"/>
    <x v="2"/>
    <s v="Diabetes"/>
    <d v="1967-07-17T00:00:00"/>
    <n v="7585.62"/>
    <s v="tier - 3"/>
    <s v="tier - 2"/>
    <x v="0"/>
  </r>
  <r>
    <x v="1409"/>
    <x v="1280"/>
    <x v="955"/>
    <n v="6.15"/>
    <s v="No"/>
    <x v="0"/>
    <x v="0"/>
    <x v="0"/>
    <x v="1"/>
    <x v="0"/>
    <s v="Prediabetes"/>
    <d v="1994-08-14T00:00:00"/>
    <n v="7567.13"/>
    <s v="tier - 2"/>
    <s v="tier - 2"/>
    <x v="14"/>
  </r>
  <r>
    <x v="1410"/>
    <x v="1020"/>
    <x v="956"/>
    <n v="5.65"/>
    <s v="Yes"/>
    <x v="0"/>
    <x v="0"/>
    <x v="3"/>
    <x v="1"/>
    <x v="1"/>
    <s v="Normal"/>
    <d v="1988-12-15T00:00:00"/>
    <n v="7538.52"/>
    <s v="tier - 2"/>
    <s v="tier - 2"/>
    <x v="1"/>
  </r>
  <r>
    <x v="1411"/>
    <x v="1281"/>
    <x v="43"/>
    <n v="5.5"/>
    <s v="No"/>
    <x v="0"/>
    <x v="0"/>
    <x v="3"/>
    <x v="1"/>
    <x v="0"/>
    <s v="Normal"/>
    <d v="1984-08-22T00:00:00"/>
    <n v="7537.16"/>
    <s v="tier - 2"/>
    <s v="tier - 2"/>
    <x v="1"/>
  </r>
  <r>
    <x v="1412"/>
    <x v="1124"/>
    <x v="957"/>
    <n v="8"/>
    <s v="No"/>
    <x v="0"/>
    <x v="0"/>
    <x v="0"/>
    <x v="1"/>
    <x v="2"/>
    <s v="Diabetes"/>
    <d v="1978-12-14T00:00:00"/>
    <n v="7531.7"/>
    <s v="tier - 2"/>
    <s v="tier - 1"/>
    <x v="0"/>
  </r>
  <r>
    <x v="1413"/>
    <x v="1282"/>
    <x v="958"/>
    <n v="5.71"/>
    <s v="Yes"/>
    <x v="0"/>
    <x v="0"/>
    <x v="0"/>
    <x v="1"/>
    <x v="2"/>
    <s v="Prediabetes"/>
    <d v="1976-10-10T00:00:00"/>
    <n v="7526.71"/>
    <s v="tier - 3"/>
    <s v="tier - 1"/>
    <x v="1"/>
  </r>
  <r>
    <x v="1414"/>
    <x v="1283"/>
    <x v="275"/>
    <n v="11.71"/>
    <s v="No"/>
    <x v="0"/>
    <x v="0"/>
    <x v="0"/>
    <x v="1"/>
    <x v="1"/>
    <s v="Diabetes"/>
    <d v="1978-10-18T00:00:00"/>
    <n v="7518.03"/>
    <s v="tier - 2"/>
    <s v="tier - 3"/>
    <x v="1"/>
  </r>
  <r>
    <x v="1415"/>
    <x v="1284"/>
    <x v="404"/>
    <n v="6.17"/>
    <s v="Yes"/>
    <x v="0"/>
    <x v="1"/>
    <x v="3"/>
    <x v="1"/>
    <x v="1"/>
    <s v="Prediabetes"/>
    <d v="1983-07-10T00:00:00"/>
    <n v="7512.27"/>
    <s v="tier - 3"/>
    <s v="tier - 2"/>
    <x v="3"/>
  </r>
  <r>
    <x v="1416"/>
    <x v="1285"/>
    <x v="959"/>
    <n v="6.1"/>
    <s v="Yes"/>
    <x v="0"/>
    <x v="1"/>
    <x v="3"/>
    <x v="1"/>
    <x v="0"/>
    <s v="Prediabetes"/>
    <d v="1997-10-28T00:00:00"/>
    <n v="7504.3"/>
    <s v="tier - 2"/>
    <s v="tier - 1"/>
    <x v="1"/>
  </r>
  <r>
    <x v="1417"/>
    <x v="1286"/>
    <x v="960"/>
    <n v="5.19"/>
    <s v="Yes"/>
    <x v="0"/>
    <x v="0"/>
    <x v="3"/>
    <x v="1"/>
    <x v="1"/>
    <s v="Normal"/>
    <d v="1988-12-15T00:00:00"/>
    <n v="7494.63"/>
    <s v="tier - 2"/>
    <s v="tier - 3"/>
    <x v="15"/>
  </r>
  <r>
    <x v="1418"/>
    <x v="1287"/>
    <x v="961"/>
    <n v="5.37"/>
    <s v="Yes"/>
    <x v="0"/>
    <x v="0"/>
    <x v="0"/>
    <x v="1"/>
    <x v="0"/>
    <s v="Normal"/>
    <d v="1996-06-14T00:00:00"/>
    <n v="7487.38"/>
    <s v="tier - 2"/>
    <s v="tier - 3"/>
    <x v="1"/>
  </r>
  <r>
    <x v="1419"/>
    <x v="1288"/>
    <x v="962"/>
    <n v="10.82"/>
    <s v="Yes"/>
    <x v="0"/>
    <x v="0"/>
    <x v="0"/>
    <x v="1"/>
    <x v="2"/>
    <s v="Diabetes"/>
    <d v="1967-08-04T00:00:00"/>
    <n v="7463.51"/>
    <s v="tier - 3"/>
    <s v="tier - 3"/>
    <x v="0"/>
  </r>
  <r>
    <x v="1420"/>
    <x v="1289"/>
    <x v="963"/>
    <n v="6.06"/>
    <s v="Yes"/>
    <x v="0"/>
    <x v="0"/>
    <x v="0"/>
    <x v="1"/>
    <x v="0"/>
    <s v="Prediabetes"/>
    <d v="2001-06-01T00:00:00"/>
    <n v="7450.36"/>
    <s v="tier - 2"/>
    <s v="tier - 2"/>
    <x v="1"/>
  </r>
  <r>
    <x v="1421"/>
    <x v="1290"/>
    <x v="964"/>
    <n v="5.91"/>
    <s v="No"/>
    <x v="0"/>
    <x v="0"/>
    <x v="0"/>
    <x v="1"/>
    <x v="0"/>
    <s v="Prediabetes"/>
    <d v="1977-09-30T00:00:00"/>
    <n v="7448.4"/>
    <s v="tier - 3"/>
    <s v="tier - 3"/>
    <x v="6"/>
  </r>
  <r>
    <x v="1422"/>
    <x v="1291"/>
    <x v="742"/>
    <n v="5.87"/>
    <s v="No"/>
    <x v="0"/>
    <x v="0"/>
    <x v="0"/>
    <x v="1"/>
    <x v="0"/>
    <s v="Prediabetes"/>
    <d v="1977-09-25T00:00:00"/>
    <n v="7445.92"/>
    <s v="tier - 3"/>
    <s v="tier - 1"/>
    <x v="3"/>
  </r>
  <r>
    <x v="1423"/>
    <x v="1292"/>
    <x v="965"/>
    <n v="6.22"/>
    <s v="No"/>
    <x v="0"/>
    <x v="0"/>
    <x v="0"/>
    <x v="1"/>
    <x v="0"/>
    <s v="Prediabetes"/>
    <d v="1980-07-07T00:00:00"/>
    <n v="7443.64"/>
    <s v="tier - 2"/>
    <s v="tier - 3"/>
    <x v="1"/>
  </r>
  <r>
    <x v="1424"/>
    <x v="1293"/>
    <x v="927"/>
    <n v="5.73"/>
    <s v="No"/>
    <x v="0"/>
    <x v="1"/>
    <x v="3"/>
    <x v="1"/>
    <x v="0"/>
    <s v="Prediabetes"/>
    <d v="1979-09-01T00:00:00"/>
    <n v="7441.5"/>
    <s v="tier - 3"/>
    <s v="tier - 2"/>
    <x v="3"/>
  </r>
  <r>
    <x v="1425"/>
    <x v="1294"/>
    <x v="117"/>
    <n v="5.7"/>
    <s v="No"/>
    <x v="0"/>
    <x v="0"/>
    <x v="0"/>
    <x v="1"/>
    <x v="0"/>
    <s v="Prediabetes"/>
    <d v="1977-08-25T00:00:00"/>
    <n v="7441.05"/>
    <s v="tier - 3"/>
    <s v="tier - 2"/>
    <x v="3"/>
  </r>
  <r>
    <x v="1426"/>
    <x v="286"/>
    <x v="308"/>
    <n v="9.91"/>
    <s v="No"/>
    <x v="0"/>
    <x v="0"/>
    <x v="0"/>
    <x v="1"/>
    <x v="1"/>
    <s v="Diabetes"/>
    <d v="1978-12-02T00:00:00"/>
    <n v="7421.19"/>
    <s v="tier - 2"/>
    <s v="tier - 3"/>
    <x v="1"/>
  </r>
  <r>
    <x v="1427"/>
    <x v="1295"/>
    <x v="421"/>
    <n v="11.4"/>
    <s v="No"/>
    <x v="0"/>
    <x v="0"/>
    <x v="0"/>
    <x v="1"/>
    <x v="1"/>
    <s v="Diabetes"/>
    <d v="1978-11-12T00:00:00"/>
    <n v="7419.48"/>
    <s v="tier - 2"/>
    <s v="tier - 2"/>
    <x v="1"/>
  </r>
  <r>
    <x v="1428"/>
    <x v="63"/>
    <x v="97"/>
    <n v="6.29"/>
    <s v="Yes"/>
    <x v="0"/>
    <x v="1"/>
    <x v="3"/>
    <x v="1"/>
    <x v="0"/>
    <s v="Prediabetes"/>
    <d v="1983-09-19T00:00:00"/>
    <n v="7418.52"/>
    <s v="tier - 2"/>
    <s v="tier - 2"/>
    <x v="3"/>
  </r>
  <r>
    <x v="1429"/>
    <x v="1296"/>
    <x v="966"/>
    <n v="9.2799999999999994"/>
    <s v="No"/>
    <x v="0"/>
    <x v="0"/>
    <x v="0"/>
    <x v="1"/>
    <x v="3"/>
    <s v="Diabetes"/>
    <d v="1965-12-05T00:00:00"/>
    <n v="7403.98"/>
    <s v="tier - 3"/>
    <s v="tier - 2"/>
    <x v="0"/>
  </r>
  <r>
    <x v="1430"/>
    <x v="1297"/>
    <x v="967"/>
    <n v="4.78"/>
    <s v="No"/>
    <x v="0"/>
    <x v="1"/>
    <x v="3"/>
    <x v="1"/>
    <x v="0"/>
    <s v="Normal"/>
    <d v="1993-07-22T00:00:00"/>
    <n v="7388.85"/>
    <s v="tier - 2"/>
    <s v="tier - 2"/>
    <x v="12"/>
  </r>
  <r>
    <x v="1431"/>
    <x v="1298"/>
    <x v="680"/>
    <n v="8.8699999999999992"/>
    <s v="Yes"/>
    <x v="0"/>
    <x v="0"/>
    <x v="0"/>
    <x v="1"/>
    <x v="0"/>
    <s v="Diabetes"/>
    <d v="1981-11-24T00:00:00"/>
    <n v="7371.77"/>
    <s v="tier - 2"/>
    <s v="tier - 1"/>
    <x v="3"/>
  </r>
  <r>
    <x v="1432"/>
    <x v="1299"/>
    <x v="968"/>
    <n v="11.4"/>
    <s v="No"/>
    <x v="0"/>
    <x v="0"/>
    <x v="0"/>
    <x v="1"/>
    <x v="3"/>
    <s v="Diabetes"/>
    <d v="1965-12-09T00:00:00"/>
    <n v="7362.31"/>
    <s v="tier - 3"/>
    <s v="tier - 3"/>
    <x v="0"/>
  </r>
  <r>
    <x v="1433"/>
    <x v="1300"/>
    <x v="860"/>
    <n v="9.1300000000000008"/>
    <s v="Yes"/>
    <x v="0"/>
    <x v="0"/>
    <x v="0"/>
    <x v="1"/>
    <x v="0"/>
    <s v="Diabetes"/>
    <d v="1981-07-16T00:00:00"/>
    <n v="7358.18"/>
    <s v="tier - 2"/>
    <s v="tier - 3"/>
    <x v="2"/>
  </r>
  <r>
    <x v="1434"/>
    <x v="298"/>
    <x v="969"/>
    <n v="6.22"/>
    <s v="Yes"/>
    <x v="0"/>
    <x v="1"/>
    <x v="3"/>
    <x v="1"/>
    <x v="2"/>
    <s v="Prediabetes"/>
    <d v="1983-06-21T00:00:00"/>
    <n v="7357.49"/>
    <s v="tier - 2"/>
    <s v="tier - 2"/>
    <x v="1"/>
  </r>
  <r>
    <x v="1435"/>
    <x v="1301"/>
    <x v="970"/>
    <n v="5.9"/>
    <s v="No"/>
    <x v="0"/>
    <x v="1"/>
    <x v="3"/>
    <x v="1"/>
    <x v="0"/>
    <s v="Prediabetes"/>
    <d v="1993-10-05T00:00:00"/>
    <n v="7349.12"/>
    <s v="tier - 2"/>
    <s v="tier - 2"/>
    <x v="14"/>
  </r>
  <r>
    <x v="1436"/>
    <x v="1302"/>
    <x v="98"/>
    <n v="4.45"/>
    <s v="No"/>
    <x v="0"/>
    <x v="0"/>
    <x v="0"/>
    <x v="1"/>
    <x v="0"/>
    <s v="Normal"/>
    <d v="1977-12-01T00:00:00"/>
    <n v="7348.14"/>
    <s v="tier - 2"/>
    <s v="tier - 1"/>
    <x v="3"/>
  </r>
  <r>
    <x v="1437"/>
    <x v="1303"/>
    <x v="971"/>
    <n v="6.17"/>
    <s v="No"/>
    <x v="0"/>
    <x v="1"/>
    <x v="3"/>
    <x v="1"/>
    <x v="0"/>
    <s v="Prediabetes"/>
    <d v="1979-06-26T00:00:00"/>
    <n v="7345.73"/>
    <s v="tier - 2"/>
    <s v="tier - 1"/>
    <x v="0"/>
  </r>
  <r>
    <x v="1438"/>
    <x v="1304"/>
    <x v="382"/>
    <n v="4.93"/>
    <s v="No"/>
    <x v="0"/>
    <x v="0"/>
    <x v="0"/>
    <x v="1"/>
    <x v="0"/>
    <s v="Normal"/>
    <d v="1977-12-18T00:00:00"/>
    <n v="7345.08"/>
    <s v="tier - 2"/>
    <s v="tier - 1"/>
    <x v="3"/>
  </r>
  <r>
    <x v="1439"/>
    <x v="1305"/>
    <x v="421"/>
    <n v="7.32"/>
    <s v="Yes"/>
    <x v="0"/>
    <x v="0"/>
    <x v="3"/>
    <x v="1"/>
    <x v="1"/>
    <s v="Diabetes"/>
    <d v="1986-06-15T00:00:00"/>
    <n v="7339.93"/>
    <s v="tier - 2"/>
    <s v="tier - 2"/>
    <x v="1"/>
  </r>
  <r>
    <x v="1440"/>
    <x v="142"/>
    <x v="801"/>
    <n v="5.27"/>
    <s v="No"/>
    <x v="0"/>
    <x v="1"/>
    <x v="3"/>
    <x v="1"/>
    <x v="1"/>
    <s v="Normal"/>
    <d v="1979-09-19T00:00:00"/>
    <n v="7337.75"/>
    <s v="tier - 2"/>
    <s v="tier - 3"/>
    <x v="3"/>
  </r>
  <r>
    <x v="1441"/>
    <x v="1306"/>
    <x v="972"/>
    <n v="5.82"/>
    <s v="No"/>
    <x v="0"/>
    <x v="0"/>
    <x v="3"/>
    <x v="1"/>
    <x v="1"/>
    <s v="Prediabetes"/>
    <d v="1984-07-25T00:00:00"/>
    <n v="7325.47"/>
    <s v="tier - 2"/>
    <s v="tier - 1"/>
    <x v="1"/>
  </r>
  <r>
    <x v="1442"/>
    <x v="1307"/>
    <x v="369"/>
    <n v="5.8"/>
    <s v="No"/>
    <x v="0"/>
    <x v="1"/>
    <x v="3"/>
    <x v="1"/>
    <x v="1"/>
    <s v="Prediabetes"/>
    <d v="1979-06-19T00:00:00"/>
    <n v="7325.05"/>
    <s v="tier - 2"/>
    <s v="tier - 3"/>
    <x v="2"/>
  </r>
  <r>
    <x v="1443"/>
    <x v="5"/>
    <x v="973"/>
    <n v="4.87"/>
    <s v="No"/>
    <x v="1"/>
    <x v="0"/>
    <x v="3"/>
    <x v="1"/>
    <x v="1"/>
    <s v="Normal"/>
    <d v="2004-11-15T00:00:00"/>
    <n v="7323.73"/>
    <s v="tier - 2"/>
    <s v="tier - 2"/>
    <x v="2"/>
  </r>
  <r>
    <x v="1444"/>
    <x v="1308"/>
    <x v="974"/>
    <n v="8.1199999999999992"/>
    <s v="No"/>
    <x v="0"/>
    <x v="0"/>
    <x v="0"/>
    <x v="1"/>
    <x v="3"/>
    <s v="Diabetes"/>
    <d v="1965-07-11T00:00:00"/>
    <n v="7322.86"/>
    <s v="tier - 3"/>
    <s v="tier - 3"/>
    <x v="1"/>
  </r>
  <r>
    <x v="1445"/>
    <x v="66"/>
    <x v="387"/>
    <n v="4.3600000000000003"/>
    <s v="No"/>
    <x v="0"/>
    <x v="0"/>
    <x v="1"/>
    <x v="1"/>
    <x v="2"/>
    <s v="Normal"/>
    <d v="1972-08-11T00:00:00"/>
    <n v="7318.22"/>
    <s v="tier - 2"/>
    <s v="tier - 3"/>
    <x v="1"/>
  </r>
  <r>
    <x v="1446"/>
    <x v="1309"/>
    <x v="975"/>
    <n v="9.16"/>
    <s v="No"/>
    <x v="0"/>
    <x v="0"/>
    <x v="0"/>
    <x v="1"/>
    <x v="3"/>
    <s v="Diabetes"/>
    <d v="1965-06-25T00:00:00"/>
    <n v="7318.21"/>
    <s v="tier - 3"/>
    <s v="tier - 1"/>
    <x v="0"/>
  </r>
  <r>
    <x v="1447"/>
    <x v="1310"/>
    <x v="976"/>
    <n v="9.14"/>
    <s v="No"/>
    <x v="0"/>
    <x v="0"/>
    <x v="0"/>
    <x v="1"/>
    <x v="3"/>
    <s v="Diabetes"/>
    <d v="1965-06-06T00:00:00"/>
    <n v="7304.65"/>
    <s v="tier - 3"/>
    <s v="tier - 3"/>
    <x v="0"/>
  </r>
  <r>
    <x v="1448"/>
    <x v="1311"/>
    <x v="977"/>
    <n v="5.49"/>
    <s v="Yes"/>
    <x v="0"/>
    <x v="0"/>
    <x v="1"/>
    <x v="1"/>
    <x v="3"/>
    <s v="Normal"/>
    <d v="1966-12-26T00:00:00"/>
    <n v="7302.46"/>
    <s v="tier - 3"/>
    <s v="tier - 1"/>
    <x v="1"/>
  </r>
  <r>
    <x v="1449"/>
    <x v="1312"/>
    <x v="292"/>
    <n v="5.96"/>
    <s v="Yes"/>
    <x v="0"/>
    <x v="0"/>
    <x v="0"/>
    <x v="1"/>
    <x v="1"/>
    <s v="Prediabetes"/>
    <d v="1985-11-02T00:00:00"/>
    <n v="7281.51"/>
    <s v="tier - 2"/>
    <s v="tier - 1"/>
    <x v="1"/>
  </r>
  <r>
    <x v="1450"/>
    <x v="1313"/>
    <x v="978"/>
    <n v="4.62"/>
    <s v="Yes"/>
    <x v="0"/>
    <x v="0"/>
    <x v="0"/>
    <x v="1"/>
    <x v="2"/>
    <s v="Normal"/>
    <d v="1976-12-18T00:00:00"/>
    <n v="7273.02"/>
    <s v="tier - 2"/>
    <s v="tier - 1"/>
    <x v="0"/>
  </r>
  <r>
    <x v="1451"/>
    <x v="1314"/>
    <x v="29"/>
    <n v="9.9600000000000009"/>
    <s v="Yes"/>
    <x v="0"/>
    <x v="0"/>
    <x v="0"/>
    <x v="1"/>
    <x v="0"/>
    <s v="Diabetes"/>
    <d v="1981-08-04T00:00:00"/>
    <n v="7265.7"/>
    <s v="tier - 3"/>
    <s v="tier - 3"/>
    <x v="1"/>
  </r>
  <r>
    <x v="1452"/>
    <x v="1315"/>
    <x v="979"/>
    <n v="10.53"/>
    <s v="No"/>
    <x v="0"/>
    <x v="0"/>
    <x v="1"/>
    <x v="1"/>
    <x v="2"/>
    <s v="Diabetes"/>
    <d v="1973-10-25T00:00:00"/>
    <n v="7265.58"/>
    <s v="tier - 2"/>
    <s v="tier - 2"/>
    <x v="0"/>
  </r>
  <r>
    <x v="1453"/>
    <x v="1316"/>
    <x v="54"/>
    <n v="6.69"/>
    <s v="Yes"/>
    <x v="0"/>
    <x v="0"/>
    <x v="0"/>
    <x v="1"/>
    <x v="0"/>
    <s v="Diabetes"/>
    <d v="1981-06-13T00:00:00"/>
    <n v="7261.74"/>
    <s v="tier - 3"/>
    <s v="tier - 3"/>
    <x v="1"/>
  </r>
  <r>
    <x v="1454"/>
    <x v="1317"/>
    <x v="375"/>
    <n v="9.5500000000000007"/>
    <s v="Yes"/>
    <x v="0"/>
    <x v="0"/>
    <x v="0"/>
    <x v="1"/>
    <x v="0"/>
    <s v="Diabetes"/>
    <d v="1981-08-14T00:00:00"/>
    <n v="7256.72"/>
    <s v="tier - 3"/>
    <s v="tier - 2"/>
    <x v="1"/>
  </r>
  <r>
    <x v="1455"/>
    <x v="342"/>
    <x v="980"/>
    <n v="6.05"/>
    <s v="No"/>
    <x v="0"/>
    <x v="0"/>
    <x v="0"/>
    <x v="1"/>
    <x v="1"/>
    <s v="Prediabetes"/>
    <d v="1982-07-24T00:00:00"/>
    <n v="7248.71"/>
    <s v="tier - 2"/>
    <s v="tier - 1"/>
    <x v="0"/>
  </r>
  <r>
    <x v="1456"/>
    <x v="1318"/>
    <x v="981"/>
    <n v="10.56"/>
    <s v="Yes"/>
    <x v="0"/>
    <x v="0"/>
    <x v="3"/>
    <x v="1"/>
    <x v="1"/>
    <s v="Diabetes"/>
    <d v="1986-09-02T00:00:00"/>
    <n v="7243.81"/>
    <s v="tier - 2"/>
    <s v="tier - 3"/>
    <x v="0"/>
  </r>
  <r>
    <x v="1457"/>
    <x v="1319"/>
    <x v="905"/>
    <n v="10.81"/>
    <s v="Yes"/>
    <x v="0"/>
    <x v="0"/>
    <x v="3"/>
    <x v="1"/>
    <x v="2"/>
    <s v="Diabetes"/>
    <d v="1986-07-13T00:00:00"/>
    <n v="7228.22"/>
    <s v="tier - 2"/>
    <s v="tier - 1"/>
    <x v="2"/>
  </r>
  <r>
    <x v="1458"/>
    <x v="1320"/>
    <x v="982"/>
    <n v="4.32"/>
    <s v="No"/>
    <x v="0"/>
    <x v="0"/>
    <x v="0"/>
    <x v="1"/>
    <x v="2"/>
    <s v="Normal"/>
    <d v="1977-09-15T00:00:00"/>
    <n v="7222.79"/>
    <s v="tier - 3"/>
    <s v="tier - 3"/>
    <x v="1"/>
  </r>
  <r>
    <x v="1459"/>
    <x v="749"/>
    <x v="983"/>
    <n v="4.37"/>
    <s v="No"/>
    <x v="0"/>
    <x v="0"/>
    <x v="0"/>
    <x v="1"/>
    <x v="1"/>
    <s v="Normal"/>
    <d v="1991-06-28T00:00:00"/>
    <n v="7220.25"/>
    <s v="tier - 2"/>
    <s v="tier - 2"/>
    <x v="14"/>
  </r>
  <r>
    <x v="1460"/>
    <x v="283"/>
    <x v="141"/>
    <n v="4.8099999999999996"/>
    <s v="Yes"/>
    <x v="0"/>
    <x v="1"/>
    <x v="3"/>
    <x v="1"/>
    <x v="0"/>
    <s v="Normal"/>
    <d v="1983-11-21T00:00:00"/>
    <n v="7209.49"/>
    <s v="tier - 2"/>
    <s v="tier - 3"/>
    <x v="1"/>
  </r>
  <r>
    <x v="1461"/>
    <x v="222"/>
    <x v="984"/>
    <n v="4.5599999999999996"/>
    <s v="Yes"/>
    <x v="0"/>
    <x v="1"/>
    <x v="3"/>
    <x v="1"/>
    <x v="1"/>
    <s v="Normal"/>
    <d v="1983-08-11T00:00:00"/>
    <n v="7201.7"/>
    <s v="tier - 2"/>
    <s v="tier - 3"/>
    <x v="1"/>
  </r>
  <r>
    <x v="1462"/>
    <x v="1321"/>
    <x v="98"/>
    <n v="4.3899999999999997"/>
    <s v="No"/>
    <x v="0"/>
    <x v="0"/>
    <x v="0"/>
    <x v="1"/>
    <x v="0"/>
    <s v="Normal"/>
    <d v="1982-09-14T00:00:00"/>
    <n v="7196.87"/>
    <s v="tier - 3"/>
    <s v="tier - 2"/>
    <x v="3"/>
  </r>
  <r>
    <x v="1463"/>
    <x v="1322"/>
    <x v="985"/>
    <n v="11.44"/>
    <s v="No"/>
    <x v="0"/>
    <x v="0"/>
    <x v="0"/>
    <x v="1"/>
    <x v="2"/>
    <s v="Diabetes"/>
    <d v="1968-08-26T00:00:00"/>
    <n v="7179.52"/>
    <s v="tier - 3"/>
    <s v="tier - 3"/>
    <x v="0"/>
  </r>
  <r>
    <x v="1464"/>
    <x v="264"/>
    <x v="813"/>
    <n v="11.37"/>
    <s v="Yes"/>
    <x v="0"/>
    <x v="0"/>
    <x v="3"/>
    <x v="1"/>
    <x v="2"/>
    <s v="Diabetes"/>
    <d v="1975-07-19T00:00:00"/>
    <n v="7175.51"/>
    <s v="tier - 2"/>
    <s v="tier - 3"/>
    <x v="0"/>
  </r>
  <r>
    <x v="1465"/>
    <x v="431"/>
    <x v="393"/>
    <n v="6.14"/>
    <s v="No"/>
    <x v="0"/>
    <x v="0"/>
    <x v="0"/>
    <x v="1"/>
    <x v="2"/>
    <s v="Prediabetes"/>
    <d v="1982-08-16T00:00:00"/>
    <n v="7173.36"/>
    <s v="tier - 3"/>
    <s v="tier - 2"/>
    <x v="4"/>
  </r>
  <r>
    <x v="1466"/>
    <x v="1323"/>
    <x v="160"/>
    <n v="4.8899999999999997"/>
    <s v="No"/>
    <x v="0"/>
    <x v="0"/>
    <x v="0"/>
    <x v="1"/>
    <x v="0"/>
    <s v="Normal"/>
    <d v="1980-09-30T00:00:00"/>
    <n v="7162.01"/>
    <s v="tier - 2"/>
    <s v="tier - 3"/>
    <x v="0"/>
  </r>
  <r>
    <x v="1467"/>
    <x v="1324"/>
    <x v="63"/>
    <n v="4.5999999999999996"/>
    <s v="No"/>
    <x v="0"/>
    <x v="0"/>
    <x v="0"/>
    <x v="1"/>
    <x v="0"/>
    <s v="Normal"/>
    <d v="1980-10-07T00:00:00"/>
    <n v="7160.33"/>
    <s v="tier - 2"/>
    <s v="tier - 1"/>
    <x v="0"/>
  </r>
  <r>
    <x v="1468"/>
    <x v="1325"/>
    <x v="184"/>
    <n v="4.42"/>
    <s v="No"/>
    <x v="0"/>
    <x v="0"/>
    <x v="0"/>
    <x v="1"/>
    <x v="0"/>
    <s v="Normal"/>
    <d v="1980-06-22T00:00:00"/>
    <n v="7160.09"/>
    <s v="tier - 2"/>
    <s v="tier - 2"/>
    <x v="3"/>
  </r>
  <r>
    <x v="1469"/>
    <x v="1326"/>
    <x v="237"/>
    <n v="7.48"/>
    <s v="Yes"/>
    <x v="0"/>
    <x v="0"/>
    <x v="0"/>
    <x v="1"/>
    <x v="1"/>
    <s v="Diabetes"/>
    <d v="1981-07-17T00:00:00"/>
    <n v="7153.55"/>
    <s v="tier - 2"/>
    <s v="tier - 1"/>
    <x v="1"/>
  </r>
  <r>
    <x v="1470"/>
    <x v="1327"/>
    <x v="9"/>
    <n v="10.74"/>
    <s v="No"/>
    <x v="0"/>
    <x v="0"/>
    <x v="0"/>
    <x v="1"/>
    <x v="0"/>
    <s v="Diabetes"/>
    <d v="1978-09-06T00:00:00"/>
    <n v="7152.67"/>
    <s v="tier - 3"/>
    <s v="tier - 2"/>
    <x v="0"/>
  </r>
  <r>
    <x v="1471"/>
    <x v="1328"/>
    <x v="378"/>
    <n v="5.19"/>
    <s v="No"/>
    <x v="0"/>
    <x v="0"/>
    <x v="3"/>
    <x v="1"/>
    <x v="1"/>
    <s v="Normal"/>
    <d v="1984-06-29T00:00:00"/>
    <n v="7151.09"/>
    <s v="tier - 2"/>
    <s v="tier - 2"/>
    <x v="3"/>
  </r>
  <r>
    <x v="1472"/>
    <x v="1329"/>
    <x v="884"/>
    <n v="9.17"/>
    <s v="No"/>
    <x v="0"/>
    <x v="0"/>
    <x v="0"/>
    <x v="1"/>
    <x v="0"/>
    <s v="Diabetes"/>
    <d v="1978-07-30T00:00:00"/>
    <n v="7147.47"/>
    <s v="tier - 2"/>
    <s v="tier - 3"/>
    <x v="0"/>
  </r>
  <r>
    <x v="1473"/>
    <x v="1330"/>
    <x v="986"/>
    <n v="4.95"/>
    <s v="Yes"/>
    <x v="0"/>
    <x v="0"/>
    <x v="0"/>
    <x v="1"/>
    <x v="2"/>
    <s v="Normal"/>
    <d v="1976-06-24T00:00:00"/>
    <n v="7147.11"/>
    <s v="tier - 3"/>
    <s v="tier - 2"/>
    <x v="3"/>
  </r>
  <r>
    <x v="1474"/>
    <x v="1331"/>
    <x v="422"/>
    <n v="6.03"/>
    <s v="No"/>
    <x v="0"/>
    <x v="0"/>
    <x v="3"/>
    <x v="1"/>
    <x v="1"/>
    <s v="Prediabetes"/>
    <d v="1984-11-21T00:00:00"/>
    <n v="7144.86"/>
    <s v="tier - 2"/>
    <s v="tier - 2"/>
    <x v="2"/>
  </r>
  <r>
    <x v="1475"/>
    <x v="1332"/>
    <x v="488"/>
    <n v="5.36"/>
    <s v="No"/>
    <x v="0"/>
    <x v="0"/>
    <x v="0"/>
    <x v="1"/>
    <x v="0"/>
    <s v="Normal"/>
    <d v="1999-08-08T00:00:00"/>
    <n v="7144.4"/>
    <s v="tier - 2"/>
    <s v="tier - 1"/>
    <x v="13"/>
  </r>
  <r>
    <x v="1476"/>
    <x v="1333"/>
    <x v="387"/>
    <n v="6.11"/>
    <s v="No"/>
    <x v="0"/>
    <x v="0"/>
    <x v="3"/>
    <x v="1"/>
    <x v="2"/>
    <s v="Prediabetes"/>
    <d v="1984-07-07T00:00:00"/>
    <n v="7133.9"/>
    <s v="tier - 2"/>
    <s v="tier - 1"/>
    <x v="2"/>
  </r>
  <r>
    <x v="1477"/>
    <x v="1334"/>
    <x v="987"/>
    <n v="4.88"/>
    <s v="No"/>
    <x v="0"/>
    <x v="1"/>
    <x v="3"/>
    <x v="1"/>
    <x v="0"/>
    <s v="Normal"/>
    <d v="1993-08-01T00:00:00"/>
    <n v="7128.64"/>
    <s v="tier - 2"/>
    <s v="tier - 2"/>
    <x v="14"/>
  </r>
  <r>
    <x v="1478"/>
    <x v="1335"/>
    <x v="988"/>
    <n v="6.72"/>
    <s v="No"/>
    <x v="0"/>
    <x v="0"/>
    <x v="0"/>
    <x v="1"/>
    <x v="2"/>
    <s v="Diabetes"/>
    <d v="1968-06-29T00:00:00"/>
    <n v="7125.25"/>
    <s v="tier - 3"/>
    <s v="tier - 2"/>
    <x v="0"/>
  </r>
  <r>
    <x v="1479"/>
    <x v="1336"/>
    <x v="989"/>
    <n v="4.2"/>
    <s v="No"/>
    <x v="0"/>
    <x v="0"/>
    <x v="3"/>
    <x v="1"/>
    <x v="1"/>
    <s v="Normal"/>
    <d v="1987-08-11T00:00:00"/>
    <n v="7106.81"/>
    <s v="tier - 2"/>
    <s v="tier - 1"/>
    <x v="1"/>
  </r>
  <r>
    <x v="1480"/>
    <x v="1337"/>
    <x v="990"/>
    <n v="5.79"/>
    <s v="No"/>
    <x v="0"/>
    <x v="0"/>
    <x v="3"/>
    <x v="1"/>
    <x v="0"/>
    <s v="Prediabetes"/>
    <d v="1992-06-18T00:00:00"/>
    <n v="7096.98"/>
    <s v="tier - 2"/>
    <s v="tier - 2"/>
    <x v="1"/>
  </r>
  <r>
    <x v="1481"/>
    <x v="1230"/>
    <x v="247"/>
    <n v="4.29"/>
    <s v="No"/>
    <x v="0"/>
    <x v="0"/>
    <x v="0"/>
    <x v="1"/>
    <x v="1"/>
    <s v="Normal"/>
    <d v="1982-10-06T00:00:00"/>
    <n v="7077.19"/>
    <s v="tier - 2"/>
    <s v="tier - 3"/>
    <x v="2"/>
  </r>
  <r>
    <x v="1482"/>
    <x v="1338"/>
    <x v="991"/>
    <n v="8.27"/>
    <s v="No"/>
    <x v="0"/>
    <x v="0"/>
    <x v="0"/>
    <x v="1"/>
    <x v="2"/>
    <s v="Diabetes"/>
    <d v="1978-06-24T00:00:00"/>
    <n v="7054.41"/>
    <s v="tier - 2"/>
    <s v="tier - 2"/>
    <x v="0"/>
  </r>
  <r>
    <x v="1483"/>
    <x v="1339"/>
    <x v="683"/>
    <n v="4.5599999999999996"/>
    <s v="No"/>
    <x v="0"/>
    <x v="0"/>
    <x v="0"/>
    <x v="1"/>
    <x v="1"/>
    <s v="Normal"/>
    <d v="1980-06-28T00:00:00"/>
    <n v="7050.64"/>
    <s v="tier - 2"/>
    <s v="tier - 3"/>
    <x v="3"/>
  </r>
  <r>
    <x v="1484"/>
    <x v="1340"/>
    <x v="992"/>
    <n v="5.33"/>
    <s v="No"/>
    <x v="0"/>
    <x v="0"/>
    <x v="0"/>
    <x v="1"/>
    <x v="0"/>
    <s v="Normal"/>
    <d v="1980-07-21T00:00:00"/>
    <n v="7050.02"/>
    <s v="tier - 2"/>
    <s v="tier - 1"/>
    <x v="2"/>
  </r>
  <r>
    <x v="1485"/>
    <x v="1341"/>
    <x v="993"/>
    <n v="5.63"/>
    <s v="No"/>
    <x v="0"/>
    <x v="0"/>
    <x v="0"/>
    <x v="1"/>
    <x v="1"/>
    <s v="Normal"/>
    <d v="1980-10-22T00:00:00"/>
    <n v="7046.72"/>
    <s v="tier - 2"/>
    <s v="tier - 3"/>
    <x v="0"/>
  </r>
  <r>
    <x v="1486"/>
    <x v="1342"/>
    <x v="367"/>
    <n v="5.12"/>
    <s v="No"/>
    <x v="0"/>
    <x v="0"/>
    <x v="0"/>
    <x v="1"/>
    <x v="1"/>
    <s v="Normal"/>
    <d v="1980-07-26T00:00:00"/>
    <n v="7045.5"/>
    <s v="tier - 2"/>
    <s v="tier - 1"/>
    <x v="3"/>
  </r>
  <r>
    <x v="1487"/>
    <x v="906"/>
    <x v="994"/>
    <n v="5.15"/>
    <s v="Yes"/>
    <x v="0"/>
    <x v="0"/>
    <x v="3"/>
    <x v="1"/>
    <x v="0"/>
    <s v="Normal"/>
    <d v="1995-10-29T00:00:00"/>
    <n v="7042.11"/>
    <s v="tier - 2"/>
    <s v="tier - 3"/>
    <x v="1"/>
  </r>
  <r>
    <x v="1488"/>
    <x v="1343"/>
    <x v="995"/>
    <n v="7.5"/>
    <s v="No"/>
    <x v="0"/>
    <x v="0"/>
    <x v="0"/>
    <x v="1"/>
    <x v="2"/>
    <s v="Diabetes"/>
    <d v="1978-06-02T00:00:00"/>
    <n v="7033.08"/>
    <s v="tier - 2"/>
    <s v="tier - 2"/>
    <x v="0"/>
  </r>
  <r>
    <x v="1489"/>
    <x v="1344"/>
    <x v="996"/>
    <n v="4.88"/>
    <s v="Yes"/>
    <x v="0"/>
    <x v="1"/>
    <x v="3"/>
    <x v="1"/>
    <x v="2"/>
    <s v="Normal"/>
    <d v="1969-07-06T00:00:00"/>
    <n v="7003.1"/>
    <s v="tier - 2"/>
    <s v="tier - 3"/>
    <x v="0"/>
  </r>
  <r>
    <x v="1490"/>
    <x v="1345"/>
    <x v="997"/>
    <n v="5.57"/>
    <s v="No"/>
    <x v="0"/>
    <x v="0"/>
    <x v="0"/>
    <x v="1"/>
    <x v="2"/>
    <s v="Normal"/>
    <d v="1982-09-01T00:00:00"/>
    <n v="6989.95"/>
    <s v="tier - 2"/>
    <s v="tier - 1"/>
    <x v="0"/>
  </r>
  <r>
    <x v="1491"/>
    <x v="1346"/>
    <x v="67"/>
    <n v="5.31"/>
    <s v="No"/>
    <x v="0"/>
    <x v="0"/>
    <x v="0"/>
    <x v="1"/>
    <x v="0"/>
    <s v="Normal"/>
    <d v="1982-10-18T00:00:00"/>
    <n v="6986.7"/>
    <s v="tier - 3"/>
    <s v="tier - 1"/>
    <x v="1"/>
  </r>
  <r>
    <x v="1492"/>
    <x v="1347"/>
    <x v="393"/>
    <n v="4.57"/>
    <s v="Yes"/>
    <x v="0"/>
    <x v="0"/>
    <x v="0"/>
    <x v="1"/>
    <x v="2"/>
    <s v="Normal"/>
    <d v="1985-12-10T00:00:00"/>
    <n v="6985.51"/>
    <s v="tier - 2"/>
    <s v="tier - 2"/>
    <x v="9"/>
  </r>
  <r>
    <x v="1493"/>
    <x v="1348"/>
    <x v="998"/>
    <n v="8.6999999999999993"/>
    <s v="Yes"/>
    <x v="0"/>
    <x v="0"/>
    <x v="3"/>
    <x v="1"/>
    <x v="2"/>
    <s v="Diabetes"/>
    <d v="1975-06-03T00:00:00"/>
    <n v="6965.21"/>
    <s v="tier - 2"/>
    <s v="tier - 3"/>
    <x v="0"/>
  </r>
  <r>
    <x v="1494"/>
    <x v="1349"/>
    <x v="999"/>
    <n v="4.76"/>
    <s v="No"/>
    <x v="0"/>
    <x v="0"/>
    <x v="0"/>
    <x v="1"/>
    <x v="2"/>
    <s v="Normal"/>
    <d v="1980-08-18T00:00:00"/>
    <n v="6951.12"/>
    <s v="tier - 2"/>
    <s v="tier - 2"/>
    <x v="0"/>
  </r>
  <r>
    <x v="1495"/>
    <x v="1350"/>
    <x v="1000"/>
    <n v="11.81"/>
    <s v="No"/>
    <x v="0"/>
    <x v="0"/>
    <x v="0"/>
    <x v="1"/>
    <x v="0"/>
    <s v="Diabetes"/>
    <d v="1978-12-15T00:00:00"/>
    <n v="6948.7"/>
    <s v="tier - 1"/>
    <s v="tier - 2"/>
    <x v="1"/>
  </r>
  <r>
    <x v="1496"/>
    <x v="1351"/>
    <x v="1001"/>
    <n v="4.67"/>
    <s v="No"/>
    <x v="0"/>
    <x v="0"/>
    <x v="0"/>
    <x v="1"/>
    <x v="2"/>
    <s v="Normal"/>
    <d v="1980-10-05T00:00:00"/>
    <n v="6940.94"/>
    <s v="tier - 2"/>
    <s v="tier - 3"/>
    <x v="0"/>
  </r>
  <r>
    <x v="1497"/>
    <x v="1352"/>
    <x v="984"/>
    <n v="6.02"/>
    <s v="No"/>
    <x v="0"/>
    <x v="0"/>
    <x v="0"/>
    <x v="1"/>
    <x v="1"/>
    <s v="Prediabetes"/>
    <d v="1980-08-30T00:00:00"/>
    <n v="6940.91"/>
    <s v="tier - 2"/>
    <s v="tier - 2"/>
    <x v="1"/>
  </r>
  <r>
    <x v="1498"/>
    <x v="1353"/>
    <x v="1002"/>
    <n v="7.46"/>
    <s v="No"/>
    <x v="0"/>
    <x v="0"/>
    <x v="0"/>
    <x v="1"/>
    <x v="2"/>
    <s v="Diabetes"/>
    <d v="1978-11-29T00:00:00"/>
    <n v="6938.11"/>
    <s v="tier - 2"/>
    <s v="tier - 2"/>
    <x v="0"/>
  </r>
  <r>
    <x v="1499"/>
    <x v="1354"/>
    <x v="1003"/>
    <n v="4.74"/>
    <s v="No"/>
    <x v="0"/>
    <x v="0"/>
    <x v="3"/>
    <x v="1"/>
    <x v="2"/>
    <s v="Normal"/>
    <d v="1984-09-05T00:00:00"/>
    <n v="6933.24"/>
    <s v="tier - 2"/>
    <s v="tier - 3"/>
    <x v="1"/>
  </r>
  <r>
    <x v="1500"/>
    <x v="1355"/>
    <x v="842"/>
    <n v="4.79"/>
    <s v="No"/>
    <x v="0"/>
    <x v="0"/>
    <x v="0"/>
    <x v="1"/>
    <x v="1"/>
    <s v="Normal"/>
    <d v="1989-12-21T00:00:00"/>
    <n v="6895.19"/>
    <s v="tier - 2"/>
    <s v="tier - 3"/>
    <x v="2"/>
  </r>
  <r>
    <x v="1501"/>
    <x v="1356"/>
    <x v="649"/>
    <n v="5.35"/>
    <s v="Yes"/>
    <x v="0"/>
    <x v="0"/>
    <x v="0"/>
    <x v="1"/>
    <x v="3"/>
    <s v="Normal"/>
    <d v="1985-09-10T00:00:00"/>
    <n v="6877.98"/>
    <s v="tier - 2"/>
    <s v="tier - 1"/>
    <x v="2"/>
  </r>
  <r>
    <x v="1502"/>
    <x v="1357"/>
    <x v="1004"/>
    <n v="4.87"/>
    <s v="No"/>
    <x v="1"/>
    <x v="0"/>
    <x v="3"/>
    <x v="1"/>
    <x v="0"/>
    <s v="Normal"/>
    <d v="2004-12-24T00:00:00"/>
    <n v="6876.53"/>
    <s v="tier - 2"/>
    <s v="tier - 1"/>
    <x v="1"/>
  </r>
  <r>
    <x v="1503"/>
    <x v="840"/>
    <x v="21"/>
    <n v="10.09"/>
    <s v="Yes"/>
    <x v="0"/>
    <x v="0"/>
    <x v="0"/>
    <x v="1"/>
    <x v="0"/>
    <s v="Diabetes"/>
    <d v="1981-06-23T00:00:00"/>
    <n v="6875.96"/>
    <s v="tier - 2"/>
    <s v="tier - 2"/>
    <x v="3"/>
  </r>
  <r>
    <x v="1504"/>
    <x v="1358"/>
    <x v="988"/>
    <n v="5.47"/>
    <s v="Yes"/>
    <x v="0"/>
    <x v="1"/>
    <x v="3"/>
    <x v="1"/>
    <x v="2"/>
    <s v="Normal"/>
    <d v="1969-10-23T00:00:00"/>
    <n v="6868.39"/>
    <s v="tier - 2"/>
    <s v="tier - 2"/>
    <x v="0"/>
  </r>
  <r>
    <x v="1505"/>
    <x v="1359"/>
    <x v="1005"/>
    <n v="8.6"/>
    <s v="No"/>
    <x v="0"/>
    <x v="0"/>
    <x v="0"/>
    <x v="1"/>
    <x v="2"/>
    <s v="Diabetes"/>
    <d v="1978-08-05T00:00:00"/>
    <n v="6863.49"/>
    <s v="tier - 2"/>
    <s v="tier - 1"/>
    <x v="0"/>
  </r>
  <r>
    <x v="1506"/>
    <x v="1360"/>
    <x v="305"/>
    <n v="10.74"/>
    <s v="Yes"/>
    <x v="0"/>
    <x v="0"/>
    <x v="0"/>
    <x v="1"/>
    <x v="2"/>
    <s v="Diabetes"/>
    <d v="1981-06-19T00:00:00"/>
    <n v="6858.48"/>
    <s v="tier - 2"/>
    <s v="tier - 2"/>
    <x v="9"/>
  </r>
  <r>
    <x v="1507"/>
    <x v="767"/>
    <x v="1006"/>
    <n v="4.3899999999999997"/>
    <s v="No"/>
    <x v="0"/>
    <x v="1"/>
    <x v="3"/>
    <x v="1"/>
    <x v="0"/>
    <s v="Normal"/>
    <d v="1979-11-04T00:00:00"/>
    <n v="6849.03"/>
    <s v="tier - 2"/>
    <s v="tier - 2"/>
    <x v="3"/>
  </r>
  <r>
    <x v="1508"/>
    <x v="164"/>
    <x v="1007"/>
    <n v="6.3"/>
    <s v="No"/>
    <x v="0"/>
    <x v="0"/>
    <x v="0"/>
    <x v="1"/>
    <x v="2"/>
    <s v="Prediabetes"/>
    <d v="1977-06-15T00:00:00"/>
    <n v="6843.17"/>
    <s v="tier - 2"/>
    <s v="tier - 1"/>
    <x v="0"/>
  </r>
  <r>
    <x v="1509"/>
    <x v="1361"/>
    <x v="1008"/>
    <n v="5.41"/>
    <s v="No"/>
    <x v="1"/>
    <x v="0"/>
    <x v="3"/>
    <x v="1"/>
    <x v="0"/>
    <s v="Normal"/>
    <d v="2000-11-30T00:00:00"/>
    <n v="6842.28"/>
    <s v="tier - 2"/>
    <s v="tier - 1"/>
    <x v="1"/>
  </r>
  <r>
    <x v="1510"/>
    <x v="1362"/>
    <x v="497"/>
    <n v="4.47"/>
    <s v="No"/>
    <x v="0"/>
    <x v="1"/>
    <x v="3"/>
    <x v="1"/>
    <x v="1"/>
    <s v="Normal"/>
    <d v="1979-07-15T00:00:00"/>
    <n v="6837.37"/>
    <s v="tier - 3"/>
    <s v="tier - 1"/>
    <x v="4"/>
  </r>
  <r>
    <x v="1511"/>
    <x v="1363"/>
    <x v="1009"/>
    <n v="6.26"/>
    <s v="No"/>
    <x v="0"/>
    <x v="0"/>
    <x v="0"/>
    <x v="1"/>
    <x v="0"/>
    <s v="Prediabetes"/>
    <d v="1994-07-08T00:00:00"/>
    <n v="6827.69"/>
    <s v="tier - 2"/>
    <s v="tier - 2"/>
    <x v="14"/>
  </r>
  <r>
    <x v="1512"/>
    <x v="1364"/>
    <x v="1010"/>
    <n v="11.58"/>
    <s v="Yes"/>
    <x v="0"/>
    <x v="0"/>
    <x v="3"/>
    <x v="1"/>
    <x v="2"/>
    <s v="Diabetes"/>
    <d v="1975-08-17T00:00:00"/>
    <n v="6809.46"/>
    <s v="tier - 2"/>
    <s v="tier - 1"/>
    <x v="1"/>
  </r>
  <r>
    <x v="1513"/>
    <x v="1365"/>
    <x v="191"/>
    <n v="4.3600000000000003"/>
    <s v="No"/>
    <x v="0"/>
    <x v="0"/>
    <x v="0"/>
    <x v="1"/>
    <x v="1"/>
    <s v="Normal"/>
    <d v="1991-06-29T00:00:00"/>
    <n v="6799.46"/>
    <s v="tier - 1"/>
    <s v="tier - 2"/>
    <x v="7"/>
  </r>
  <r>
    <x v="1514"/>
    <x v="1366"/>
    <x v="26"/>
    <n v="4.1399999999999997"/>
    <s v="Yes"/>
    <x v="0"/>
    <x v="0"/>
    <x v="0"/>
    <x v="1"/>
    <x v="0"/>
    <s v="Normal"/>
    <d v="1985-12-24T00:00:00"/>
    <n v="6796.86"/>
    <s v="tier - 3"/>
    <s v="tier - 3"/>
    <x v="1"/>
  </r>
  <r>
    <x v="1515"/>
    <x v="1367"/>
    <x v="1011"/>
    <n v="4.38"/>
    <s v="No"/>
    <x v="0"/>
    <x v="0"/>
    <x v="0"/>
    <x v="1"/>
    <x v="2"/>
    <s v="Normal"/>
    <d v="1980-11-23T00:00:00"/>
    <n v="6781.52"/>
    <s v="tier - 2"/>
    <s v="tier - 2"/>
    <x v="0"/>
  </r>
  <r>
    <x v="1516"/>
    <x v="1368"/>
    <x v="61"/>
    <n v="11.61"/>
    <s v="Yes"/>
    <x v="0"/>
    <x v="0"/>
    <x v="0"/>
    <x v="1"/>
    <x v="0"/>
    <s v="Diabetes"/>
    <d v="1981-10-08T00:00:00"/>
    <n v="6781.35"/>
    <s v="tier - 2"/>
    <s v="tier - 1"/>
    <x v="0"/>
  </r>
  <r>
    <x v="1517"/>
    <x v="1369"/>
    <x v="21"/>
    <n v="10.59"/>
    <s v="Yes"/>
    <x v="0"/>
    <x v="0"/>
    <x v="0"/>
    <x v="1"/>
    <x v="0"/>
    <s v="Diabetes"/>
    <d v="1981-09-03T00:00:00"/>
    <n v="6775.96"/>
    <s v="tier - 2"/>
    <s v="tier - 3"/>
    <x v="3"/>
  </r>
  <r>
    <x v="1518"/>
    <x v="1370"/>
    <x v="909"/>
    <n v="11.85"/>
    <s v="Yes"/>
    <x v="0"/>
    <x v="0"/>
    <x v="0"/>
    <x v="1"/>
    <x v="1"/>
    <s v="Diabetes"/>
    <d v="1981-09-21T00:00:00"/>
    <n v="6770.19"/>
    <s v="tier - 2"/>
    <s v="tier - 3"/>
    <x v="0"/>
  </r>
  <r>
    <x v="1519"/>
    <x v="1371"/>
    <x v="1012"/>
    <n v="5.46"/>
    <s v="Yes"/>
    <x v="0"/>
    <x v="0"/>
    <x v="3"/>
    <x v="1"/>
    <x v="2"/>
    <s v="Normal"/>
    <d v="1988-10-10T00:00:00"/>
    <n v="6753.04"/>
    <s v="tier - 2"/>
    <s v="tier - 2"/>
    <x v="2"/>
  </r>
  <r>
    <x v="1520"/>
    <x v="1372"/>
    <x v="1013"/>
    <n v="4.54"/>
    <s v="Yes"/>
    <x v="0"/>
    <x v="0"/>
    <x v="1"/>
    <x v="1"/>
    <x v="3"/>
    <s v="Normal"/>
    <d v="1966-12-09T00:00:00"/>
    <n v="6750.27"/>
    <s v="tier - 3"/>
    <s v="tier - 2"/>
    <x v="0"/>
  </r>
  <r>
    <x v="1521"/>
    <x v="1373"/>
    <x v="1014"/>
    <n v="11.98"/>
    <s v="Yes"/>
    <x v="0"/>
    <x v="0"/>
    <x v="1"/>
    <x v="1"/>
    <x v="2"/>
    <s v="Diabetes"/>
    <d v="1970-06-17T00:00:00"/>
    <n v="6749.63"/>
    <s v="tier - 2"/>
    <s v="tier - 1"/>
    <x v="0"/>
  </r>
  <r>
    <x v="1522"/>
    <x v="1374"/>
    <x v="467"/>
    <n v="6.59"/>
    <s v="Yes"/>
    <x v="0"/>
    <x v="0"/>
    <x v="3"/>
    <x v="1"/>
    <x v="1"/>
    <s v="Diabetes"/>
    <d v="1986-06-05T00:00:00"/>
    <n v="6748.59"/>
    <s v="tier - 3"/>
    <s v="tier - 1"/>
    <x v="4"/>
  </r>
  <r>
    <x v="1523"/>
    <x v="1375"/>
    <x v="589"/>
    <n v="10.83"/>
    <s v="Yes"/>
    <x v="0"/>
    <x v="0"/>
    <x v="3"/>
    <x v="1"/>
    <x v="1"/>
    <s v="Diabetes"/>
    <d v="1986-08-07T00:00:00"/>
    <n v="6746.74"/>
    <s v="tier - 3"/>
    <s v="tier - 2"/>
    <x v="4"/>
  </r>
  <r>
    <x v="1524"/>
    <x v="816"/>
    <x v="1015"/>
    <n v="8.6"/>
    <s v="No"/>
    <x v="0"/>
    <x v="0"/>
    <x v="0"/>
    <x v="1"/>
    <x v="3"/>
    <s v="Diabetes"/>
    <d v="1968-07-18T00:00:00"/>
    <n v="6738.84"/>
    <s v="tier - 3"/>
    <s v="tier - 1"/>
    <x v="1"/>
  </r>
  <r>
    <x v="1525"/>
    <x v="6"/>
    <x v="1016"/>
    <n v="11.17"/>
    <s v="No"/>
    <x v="0"/>
    <x v="0"/>
    <x v="0"/>
    <x v="1"/>
    <x v="2"/>
    <s v="Diabetes"/>
    <d v="1978-10-21T00:00:00"/>
    <n v="6737.98"/>
    <s v="tier - 2"/>
    <s v="tier - 3"/>
    <x v="0"/>
  </r>
  <r>
    <x v="1526"/>
    <x v="1376"/>
    <x v="1017"/>
    <n v="5.75"/>
    <s v="No"/>
    <x v="0"/>
    <x v="0"/>
    <x v="0"/>
    <x v="1"/>
    <x v="0"/>
    <s v="Prediabetes"/>
    <d v="1994-06-13T00:00:00"/>
    <n v="6721.37"/>
    <s v="tier - 2"/>
    <s v="tier - 1"/>
    <x v="1"/>
  </r>
  <r>
    <x v="1527"/>
    <x v="1377"/>
    <x v="1018"/>
    <n v="4.83"/>
    <s v="Yes"/>
    <x v="0"/>
    <x v="1"/>
    <x v="3"/>
    <x v="1"/>
    <x v="2"/>
    <s v="Normal"/>
    <d v="1983-06-12T00:00:00"/>
    <n v="6710.19"/>
    <s v="tier - 3"/>
    <s v="tier - 3"/>
    <x v="1"/>
  </r>
  <r>
    <x v="1528"/>
    <x v="1378"/>
    <x v="1019"/>
    <n v="11.93"/>
    <s v="No"/>
    <x v="0"/>
    <x v="0"/>
    <x v="0"/>
    <x v="1"/>
    <x v="2"/>
    <s v="Diabetes"/>
    <d v="1971-12-12T00:00:00"/>
    <n v="6706.47"/>
    <s v="tier - 2"/>
    <s v="tier - 1"/>
    <x v="0"/>
  </r>
  <r>
    <x v="1529"/>
    <x v="286"/>
    <x v="1020"/>
    <n v="8.41"/>
    <s v="No"/>
    <x v="0"/>
    <x v="0"/>
    <x v="0"/>
    <x v="1"/>
    <x v="3"/>
    <s v="Diabetes"/>
    <d v="1968-07-13T00:00:00"/>
    <n v="6700.56"/>
    <s v="tier - 3"/>
    <s v="tier - 1"/>
    <x v="1"/>
  </r>
  <r>
    <x v="1530"/>
    <x v="1379"/>
    <x v="424"/>
    <n v="5.59"/>
    <s v="Yes"/>
    <x v="0"/>
    <x v="0"/>
    <x v="0"/>
    <x v="1"/>
    <x v="2"/>
    <s v="Normal"/>
    <d v="1985-07-09T00:00:00"/>
    <n v="6686.43"/>
    <s v="tier - 2"/>
    <s v="tier - 3"/>
    <x v="1"/>
  </r>
  <r>
    <x v="1531"/>
    <x v="1380"/>
    <x v="1021"/>
    <n v="4.0599999999999996"/>
    <s v="No"/>
    <x v="0"/>
    <x v="0"/>
    <x v="0"/>
    <x v="1"/>
    <x v="0"/>
    <s v="Normal"/>
    <d v="1989-10-20T00:00:00"/>
    <n v="6666.24"/>
    <s v="tier - 3"/>
    <s v="tier - 1"/>
    <x v="3"/>
  </r>
  <r>
    <x v="1532"/>
    <x v="1381"/>
    <x v="1022"/>
    <n v="7.02"/>
    <s v="Yes"/>
    <x v="0"/>
    <x v="0"/>
    <x v="0"/>
    <x v="1"/>
    <x v="1"/>
    <s v="Diabetes"/>
    <d v="1981-09-17T00:00:00"/>
    <n v="6664.69"/>
    <s v="tier - 3"/>
    <s v="tier - 1"/>
    <x v="1"/>
  </r>
  <r>
    <x v="1533"/>
    <x v="1382"/>
    <x v="1023"/>
    <n v="4.47"/>
    <s v="No"/>
    <x v="0"/>
    <x v="0"/>
    <x v="0"/>
    <x v="1"/>
    <x v="2"/>
    <s v="Normal"/>
    <d v="1982-09-27T00:00:00"/>
    <n v="6664.32"/>
    <s v="tier - 2"/>
    <s v="tier - 2"/>
    <x v="0"/>
  </r>
  <r>
    <x v="1534"/>
    <x v="1383"/>
    <x v="687"/>
    <n v="4.54"/>
    <s v="No"/>
    <x v="0"/>
    <x v="0"/>
    <x v="0"/>
    <x v="1"/>
    <x v="0"/>
    <s v="Normal"/>
    <d v="1989-11-19T00:00:00"/>
    <n v="6653.79"/>
    <s v="tier - 2"/>
    <s v="tier - 1"/>
    <x v="0"/>
  </r>
  <r>
    <x v="1535"/>
    <x v="1384"/>
    <x v="1024"/>
    <n v="4.99"/>
    <s v="No"/>
    <x v="0"/>
    <x v="0"/>
    <x v="3"/>
    <x v="1"/>
    <x v="2"/>
    <s v="Normal"/>
    <d v="1984-07-01T00:00:00"/>
    <n v="6652.53"/>
    <s v="tier - 3"/>
    <s v="tier - 2"/>
    <x v="0"/>
  </r>
  <r>
    <x v="1536"/>
    <x v="1385"/>
    <x v="1025"/>
    <n v="10.84"/>
    <s v="Yes"/>
    <x v="0"/>
    <x v="0"/>
    <x v="1"/>
    <x v="1"/>
    <x v="3"/>
    <s v="Diabetes"/>
    <d v="1970-11-08T00:00:00"/>
    <n v="6651.26"/>
    <s v="tier - 2"/>
    <s v="tier - 3"/>
    <x v="0"/>
  </r>
  <r>
    <x v="1537"/>
    <x v="1386"/>
    <x v="1026"/>
    <n v="5.63"/>
    <s v="No"/>
    <x v="0"/>
    <x v="0"/>
    <x v="3"/>
    <x v="1"/>
    <x v="3"/>
    <s v="Normal"/>
    <d v="1984-12-08T00:00:00"/>
    <n v="6640.54"/>
    <s v="tier - 2"/>
    <s v="tier - 3"/>
    <x v="9"/>
  </r>
  <r>
    <x v="1538"/>
    <x v="1387"/>
    <x v="820"/>
    <n v="4.1399999999999997"/>
    <s v="No"/>
    <x v="0"/>
    <x v="0"/>
    <x v="0"/>
    <x v="1"/>
    <x v="1"/>
    <s v="Normal"/>
    <d v="1990-06-06T00:00:00"/>
    <n v="6639.3"/>
    <s v="tier - 2"/>
    <s v="tier - 2"/>
    <x v="14"/>
  </r>
  <r>
    <x v="1539"/>
    <x v="1388"/>
    <x v="307"/>
    <n v="5.17"/>
    <s v="No"/>
    <x v="0"/>
    <x v="1"/>
    <x v="3"/>
    <x v="1"/>
    <x v="0"/>
    <s v="Normal"/>
    <d v="2003-09-04T00:00:00"/>
    <n v="6638.16"/>
    <s v="tier - 2"/>
    <s v="tier - 1"/>
    <x v="1"/>
  </r>
  <r>
    <x v="1540"/>
    <x v="1389"/>
    <x v="1027"/>
    <n v="6.93"/>
    <s v="No"/>
    <x v="0"/>
    <x v="0"/>
    <x v="1"/>
    <x v="1"/>
    <x v="2"/>
    <s v="Diabetes"/>
    <d v="1973-08-29T00:00:00"/>
    <n v="6630.31"/>
    <s v="tier - 2"/>
    <s v="tier - 1"/>
    <x v="0"/>
  </r>
  <r>
    <x v="1541"/>
    <x v="1390"/>
    <x v="759"/>
    <n v="4.24"/>
    <s v="No"/>
    <x v="0"/>
    <x v="0"/>
    <x v="0"/>
    <x v="1"/>
    <x v="0"/>
    <s v="Normal"/>
    <d v="1982-08-28T00:00:00"/>
    <n v="6610.11"/>
    <s v="tier - 3"/>
    <s v="tier - 2"/>
    <x v="5"/>
  </r>
  <r>
    <x v="1542"/>
    <x v="1391"/>
    <x v="801"/>
    <n v="5.91"/>
    <s v="No"/>
    <x v="0"/>
    <x v="0"/>
    <x v="0"/>
    <x v="1"/>
    <x v="1"/>
    <s v="Prediabetes"/>
    <d v="1982-11-07T00:00:00"/>
    <n v="6600.36"/>
    <s v="tier - 2"/>
    <s v="tier - 3"/>
    <x v="3"/>
  </r>
  <r>
    <x v="1543"/>
    <x v="1392"/>
    <x v="50"/>
    <n v="5.93"/>
    <s v="No"/>
    <x v="0"/>
    <x v="0"/>
    <x v="0"/>
    <x v="1"/>
    <x v="0"/>
    <s v="Prediabetes"/>
    <d v="1982-12-29T00:00:00"/>
    <n v="6600.21"/>
    <s v="tier - 3"/>
    <s v="tier - 2"/>
    <x v="4"/>
  </r>
  <r>
    <x v="1544"/>
    <x v="1393"/>
    <x v="1028"/>
    <n v="5.66"/>
    <s v="No"/>
    <x v="0"/>
    <x v="0"/>
    <x v="0"/>
    <x v="1"/>
    <x v="2"/>
    <s v="Normal"/>
    <d v="1982-11-22T00:00:00"/>
    <n v="6593.51"/>
    <s v="tier - 2"/>
    <s v="tier - 1"/>
    <x v="0"/>
  </r>
  <r>
    <x v="1545"/>
    <x v="1394"/>
    <x v="105"/>
    <n v="4.1900000000000004"/>
    <s v="No"/>
    <x v="0"/>
    <x v="0"/>
    <x v="3"/>
    <x v="1"/>
    <x v="0"/>
    <s v="Normal"/>
    <d v="1984-10-05T00:00:00"/>
    <n v="6571.54"/>
    <s v="tier - 2"/>
    <s v="tier - 3"/>
    <x v="3"/>
  </r>
  <r>
    <x v="1546"/>
    <x v="1395"/>
    <x v="520"/>
    <n v="9.2100000000000009"/>
    <s v="Yes"/>
    <x v="0"/>
    <x v="0"/>
    <x v="0"/>
    <x v="1"/>
    <x v="0"/>
    <s v="Diabetes"/>
    <d v="1981-07-20T00:00:00"/>
    <n v="6571.02"/>
    <s v="tier - 2"/>
    <s v="tier - 1"/>
    <x v="1"/>
  </r>
  <r>
    <x v="1547"/>
    <x v="1396"/>
    <x v="384"/>
    <n v="5.51"/>
    <s v="No"/>
    <x v="0"/>
    <x v="0"/>
    <x v="3"/>
    <x v="1"/>
    <x v="1"/>
    <s v="Normal"/>
    <d v="1984-09-20T00:00:00"/>
    <n v="6555.07"/>
    <s v="tier - 2"/>
    <s v="tier - 2"/>
    <x v="2"/>
  </r>
  <r>
    <x v="1548"/>
    <x v="1397"/>
    <x v="1029"/>
    <n v="8.5"/>
    <s v="No"/>
    <x v="0"/>
    <x v="0"/>
    <x v="0"/>
    <x v="1"/>
    <x v="3"/>
    <s v="Diabetes"/>
    <d v="1968-12-11T00:00:00"/>
    <n v="6552.01"/>
    <s v="tier - 3"/>
    <s v="tier - 2"/>
    <x v="0"/>
  </r>
  <r>
    <x v="1549"/>
    <x v="1398"/>
    <x v="1030"/>
    <n v="6.23"/>
    <s v="No"/>
    <x v="0"/>
    <x v="0"/>
    <x v="0"/>
    <x v="1"/>
    <x v="0"/>
    <s v="Prediabetes"/>
    <d v="1989-08-06T00:00:00"/>
    <n v="6551.75"/>
    <s v="tier - 2"/>
    <s v="tier - 2"/>
    <x v="2"/>
  </r>
  <r>
    <x v="1550"/>
    <x v="1399"/>
    <x v="276"/>
    <n v="8.5299999999999994"/>
    <s v="Yes"/>
    <x v="0"/>
    <x v="0"/>
    <x v="3"/>
    <x v="1"/>
    <x v="1"/>
    <s v="Diabetes"/>
    <d v="1986-12-18T00:00:00"/>
    <n v="6548.2"/>
    <s v="tier - 2"/>
    <s v="tier - 3"/>
    <x v="1"/>
  </r>
  <r>
    <x v="1551"/>
    <x v="1149"/>
    <x v="1031"/>
    <n v="5.75"/>
    <s v="Yes"/>
    <x v="0"/>
    <x v="1"/>
    <x v="3"/>
    <x v="1"/>
    <x v="3"/>
    <s v="Prediabetes"/>
    <d v="1969-12-03T00:00:00"/>
    <n v="6546.16"/>
    <s v="tier - 2"/>
    <s v="tier - 3"/>
    <x v="0"/>
  </r>
  <r>
    <x v="1552"/>
    <x v="1400"/>
    <x v="643"/>
    <n v="5.6"/>
    <s v="No"/>
    <x v="0"/>
    <x v="0"/>
    <x v="0"/>
    <x v="1"/>
    <x v="2"/>
    <s v="Normal"/>
    <d v="1982-10-02T00:00:00"/>
    <n v="6536.68"/>
    <s v="tier - 2"/>
    <s v="tier - 2"/>
    <x v="1"/>
  </r>
  <r>
    <x v="1553"/>
    <x v="1401"/>
    <x v="837"/>
    <n v="4.68"/>
    <s v="No"/>
    <x v="0"/>
    <x v="0"/>
    <x v="0"/>
    <x v="1"/>
    <x v="2"/>
    <s v="Normal"/>
    <d v="1982-08-12T00:00:00"/>
    <n v="6532.04"/>
    <s v="tier - 2"/>
    <s v="tier - 1"/>
    <x v="0"/>
  </r>
  <r>
    <x v="1554"/>
    <x v="1402"/>
    <x v="1032"/>
    <n v="5.62"/>
    <s v="Yes"/>
    <x v="0"/>
    <x v="0"/>
    <x v="0"/>
    <x v="1"/>
    <x v="2"/>
    <s v="Normal"/>
    <d v="1976-10-23T00:00:00"/>
    <n v="6529.21"/>
    <s v="tier - 2"/>
    <s v="tier - 1"/>
    <x v="0"/>
  </r>
  <r>
    <x v="1555"/>
    <x v="1001"/>
    <x v="222"/>
    <n v="5.08"/>
    <s v="No"/>
    <x v="0"/>
    <x v="0"/>
    <x v="0"/>
    <x v="1"/>
    <x v="0"/>
    <s v="Normal"/>
    <d v="1994-07-07T00:00:00"/>
    <n v="6512.24"/>
    <s v="tier - 2"/>
    <s v="tier - 1"/>
    <x v="14"/>
  </r>
  <r>
    <x v="1556"/>
    <x v="1403"/>
    <x v="326"/>
    <n v="5.28"/>
    <s v="No"/>
    <x v="0"/>
    <x v="0"/>
    <x v="0"/>
    <x v="1"/>
    <x v="1"/>
    <s v="Normal"/>
    <d v="1982-08-28T00:00:00"/>
    <n v="6500.24"/>
    <s v="tier - 2"/>
    <s v="tier - 2"/>
    <x v="0"/>
  </r>
  <r>
    <x v="1557"/>
    <x v="1404"/>
    <x v="941"/>
    <n v="4.6100000000000003"/>
    <s v="No"/>
    <x v="0"/>
    <x v="0"/>
    <x v="0"/>
    <x v="1"/>
    <x v="1"/>
    <s v="Normal"/>
    <d v="1982-10-09T00:00:00"/>
    <n v="6496.89"/>
    <s v="tier - 2"/>
    <s v="tier - 3"/>
    <x v="3"/>
  </r>
  <r>
    <x v="1558"/>
    <x v="1405"/>
    <x v="1033"/>
    <n v="6.57"/>
    <s v="Yes"/>
    <x v="0"/>
    <x v="0"/>
    <x v="1"/>
    <x v="1"/>
    <x v="3"/>
    <s v="Diabetes"/>
    <d v="1970-12-01T00:00:00"/>
    <n v="6481.67"/>
    <s v="tier - 2"/>
    <s v="tier - 2"/>
    <x v="0"/>
  </r>
  <r>
    <x v="1559"/>
    <x v="1406"/>
    <x v="528"/>
    <n v="5.83"/>
    <s v="No"/>
    <x v="0"/>
    <x v="0"/>
    <x v="0"/>
    <x v="1"/>
    <x v="0"/>
    <s v="Prediabetes"/>
    <d v="1980-06-08T00:00:00"/>
    <n v="6474.01"/>
    <s v="tier - 2"/>
    <s v="tier - 3"/>
    <x v="3"/>
  </r>
  <r>
    <x v="1560"/>
    <x v="1407"/>
    <x v="397"/>
    <n v="6.98"/>
    <s v="Yes"/>
    <x v="0"/>
    <x v="0"/>
    <x v="0"/>
    <x v="1"/>
    <x v="1"/>
    <s v="Diabetes"/>
    <d v="1981-07-27T00:00:00"/>
    <n v="6473.15"/>
    <s v="tier - 2"/>
    <s v="tier - 2"/>
    <x v="0"/>
  </r>
  <r>
    <x v="1561"/>
    <x v="1408"/>
    <x v="1034"/>
    <n v="4.03"/>
    <s v="No"/>
    <x v="0"/>
    <x v="0"/>
    <x v="3"/>
    <x v="1"/>
    <x v="1"/>
    <s v="Normal"/>
    <d v="1984-11-01T00:00:00"/>
    <n v="6457.84"/>
    <s v="tier - 2"/>
    <s v="tier - 3"/>
    <x v="1"/>
  </r>
  <r>
    <x v="1562"/>
    <x v="1409"/>
    <x v="422"/>
    <n v="4.5599999999999996"/>
    <s v="No"/>
    <x v="0"/>
    <x v="0"/>
    <x v="3"/>
    <x v="1"/>
    <x v="1"/>
    <s v="Normal"/>
    <d v="1984-08-26T00:00:00"/>
    <n v="6455.86"/>
    <s v="tier - 3"/>
    <s v="tier - 3"/>
    <x v="1"/>
  </r>
  <r>
    <x v="1563"/>
    <x v="465"/>
    <x v="1035"/>
    <n v="5.38"/>
    <s v="Yes"/>
    <x v="0"/>
    <x v="0"/>
    <x v="0"/>
    <x v="1"/>
    <x v="0"/>
    <s v="Normal"/>
    <d v="1985-07-22T00:00:00"/>
    <n v="6435.62"/>
    <s v="tier - 3"/>
    <s v="tier - 2"/>
    <x v="0"/>
  </r>
  <r>
    <x v="1564"/>
    <x v="824"/>
    <x v="1036"/>
    <n v="11.04"/>
    <s v="Yes"/>
    <x v="0"/>
    <x v="0"/>
    <x v="3"/>
    <x v="1"/>
    <x v="2"/>
    <s v="Diabetes"/>
    <d v="1975-08-05T00:00:00"/>
    <n v="6423.48"/>
    <s v="tier - 2"/>
    <s v="tier - 3"/>
    <x v="0"/>
  </r>
  <r>
    <x v="1565"/>
    <x v="1410"/>
    <x v="1037"/>
    <n v="6.09"/>
    <s v="Yes"/>
    <x v="0"/>
    <x v="0"/>
    <x v="0"/>
    <x v="1"/>
    <x v="2"/>
    <s v="Prediabetes"/>
    <d v="1976-12-30T00:00:00"/>
    <n v="6417.28"/>
    <s v="tier - 2"/>
    <s v="tier - 3"/>
    <x v="0"/>
  </r>
  <r>
    <x v="1566"/>
    <x v="1411"/>
    <x v="500"/>
    <n v="4.71"/>
    <s v="No"/>
    <x v="0"/>
    <x v="0"/>
    <x v="3"/>
    <x v="1"/>
    <x v="1"/>
    <s v="Normal"/>
    <d v="1987-09-04T00:00:00"/>
    <n v="6414.18"/>
    <s v="tier - 2"/>
    <s v="tier - 2"/>
    <x v="3"/>
  </r>
  <r>
    <x v="1567"/>
    <x v="508"/>
    <x v="1038"/>
    <n v="8.18"/>
    <s v="No"/>
    <x v="0"/>
    <x v="0"/>
    <x v="0"/>
    <x v="1"/>
    <x v="2"/>
    <s v="Diabetes"/>
    <d v="1971-08-22T00:00:00"/>
    <n v="6412.34"/>
    <s v="tier - 2"/>
    <s v="tier - 3"/>
    <x v="0"/>
  </r>
  <r>
    <x v="1568"/>
    <x v="1412"/>
    <x v="1039"/>
    <n v="11.18"/>
    <s v="Yes"/>
    <x v="0"/>
    <x v="0"/>
    <x v="1"/>
    <x v="1"/>
    <x v="3"/>
    <s v="Diabetes"/>
    <d v="1970-08-20T00:00:00"/>
    <n v="6407.05"/>
    <s v="tier - 2"/>
    <s v="tier - 1"/>
    <x v="0"/>
  </r>
  <r>
    <x v="1569"/>
    <x v="1413"/>
    <x v="277"/>
    <n v="5.03"/>
    <s v="Yes"/>
    <x v="0"/>
    <x v="0"/>
    <x v="0"/>
    <x v="1"/>
    <x v="1"/>
    <s v="Normal"/>
    <d v="1985-12-10T00:00:00"/>
    <n v="6406.41"/>
    <s v="tier - 1"/>
    <s v="tier - 3"/>
    <x v="7"/>
  </r>
  <r>
    <x v="1570"/>
    <x v="1414"/>
    <x v="1040"/>
    <n v="5.56"/>
    <s v="No"/>
    <x v="0"/>
    <x v="0"/>
    <x v="3"/>
    <x v="1"/>
    <x v="2"/>
    <s v="Normal"/>
    <d v="1987-09-09T00:00:00"/>
    <n v="6402.29"/>
    <s v="tier - 2"/>
    <s v="tier - 3"/>
    <x v="2"/>
  </r>
  <r>
    <x v="1571"/>
    <x v="456"/>
    <x v="1041"/>
    <n v="4.33"/>
    <s v="No"/>
    <x v="0"/>
    <x v="0"/>
    <x v="0"/>
    <x v="1"/>
    <x v="1"/>
    <s v="Normal"/>
    <d v="1982-10-28T00:00:00"/>
    <n v="6393.6"/>
    <s v="tier - 2"/>
    <s v="tier - 1"/>
    <x v="1"/>
  </r>
  <r>
    <x v="1572"/>
    <x v="1415"/>
    <x v="728"/>
    <n v="5.21"/>
    <s v="Yes"/>
    <x v="0"/>
    <x v="1"/>
    <x v="3"/>
    <x v="1"/>
    <x v="0"/>
    <s v="Normal"/>
    <d v="1997-08-16T00:00:00"/>
    <n v="6389.53"/>
    <s v="tier - 2"/>
    <s v="tier - 2"/>
    <x v="14"/>
  </r>
  <r>
    <x v="1573"/>
    <x v="1416"/>
    <x v="984"/>
    <n v="5.89"/>
    <s v="No"/>
    <x v="0"/>
    <x v="0"/>
    <x v="0"/>
    <x v="1"/>
    <x v="1"/>
    <s v="Prediabetes"/>
    <d v="1982-08-06T00:00:00"/>
    <n v="6389.38"/>
    <s v="tier - 1"/>
    <s v="tier - 2"/>
    <x v="1"/>
  </r>
  <r>
    <x v="1574"/>
    <x v="1417"/>
    <x v="1042"/>
    <n v="4.8099999999999996"/>
    <s v="Yes"/>
    <x v="0"/>
    <x v="0"/>
    <x v="0"/>
    <x v="1"/>
    <x v="2"/>
    <s v="Normal"/>
    <d v="1976-11-18T00:00:00"/>
    <n v="6374.16"/>
    <s v="tier - 2"/>
    <s v="tier - 2"/>
    <x v="0"/>
  </r>
  <r>
    <x v="1575"/>
    <x v="523"/>
    <x v="13"/>
    <n v="5.66"/>
    <s v="No"/>
    <x v="0"/>
    <x v="0"/>
    <x v="3"/>
    <x v="1"/>
    <x v="0"/>
    <s v="Normal"/>
    <d v="1984-08-13T00:00:00"/>
    <n v="6373.56"/>
    <s v="tier - 2"/>
    <s v="tier - 1"/>
    <x v="1"/>
  </r>
  <r>
    <x v="1576"/>
    <x v="1418"/>
    <x v="1043"/>
    <n v="10.66"/>
    <s v="Yes"/>
    <x v="0"/>
    <x v="0"/>
    <x v="1"/>
    <x v="1"/>
    <x v="3"/>
    <s v="Diabetes"/>
    <d v="1970-11-09T00:00:00"/>
    <n v="6367.31"/>
    <s v="tier - 2"/>
    <s v="tier - 1"/>
    <x v="0"/>
  </r>
  <r>
    <x v="1577"/>
    <x v="1419"/>
    <x v="1044"/>
    <n v="5.98"/>
    <s v="Yes"/>
    <x v="0"/>
    <x v="0"/>
    <x v="0"/>
    <x v="1"/>
    <x v="0"/>
    <s v="Prediabetes"/>
    <d v="1996-07-07T00:00:00"/>
    <n v="6361.47"/>
    <s v="tier - 2"/>
    <s v="tier - 3"/>
    <x v="14"/>
  </r>
  <r>
    <x v="1578"/>
    <x v="616"/>
    <x v="1045"/>
    <n v="4.34"/>
    <s v="No"/>
    <x v="0"/>
    <x v="0"/>
    <x v="0"/>
    <x v="1"/>
    <x v="0"/>
    <s v="Normal"/>
    <d v="1989-06-24T00:00:00"/>
    <n v="6360.99"/>
    <s v="tier - 2"/>
    <s v="tier - 2"/>
    <x v="1"/>
  </r>
  <r>
    <x v="1579"/>
    <x v="1420"/>
    <x v="1046"/>
    <n v="5.17"/>
    <s v="No"/>
    <x v="0"/>
    <x v="0"/>
    <x v="0"/>
    <x v="1"/>
    <x v="0"/>
    <s v="Normal"/>
    <d v="1980-10-30T00:00:00"/>
    <n v="6358.78"/>
    <s v="tier - 2"/>
    <s v="tier - 1"/>
    <x v="1"/>
  </r>
  <r>
    <x v="1580"/>
    <x v="1421"/>
    <x v="1047"/>
    <n v="4.2300000000000004"/>
    <s v="Yes"/>
    <x v="0"/>
    <x v="1"/>
    <x v="3"/>
    <x v="1"/>
    <x v="0"/>
    <s v="Normal"/>
    <d v="1983-08-19T00:00:00"/>
    <n v="6356.27"/>
    <s v="tier - 3"/>
    <s v="tier - 2"/>
    <x v="0"/>
  </r>
  <r>
    <x v="1581"/>
    <x v="325"/>
    <x v="951"/>
    <n v="4.88"/>
    <s v="Yes"/>
    <x v="0"/>
    <x v="1"/>
    <x v="3"/>
    <x v="1"/>
    <x v="0"/>
    <s v="Normal"/>
    <d v="1983-10-21T00:00:00"/>
    <n v="6338.08"/>
    <s v="tier - 2"/>
    <s v="tier - 1"/>
    <x v="0"/>
  </r>
  <r>
    <x v="1582"/>
    <x v="1422"/>
    <x v="247"/>
    <n v="9.7100000000000009"/>
    <s v="Yes"/>
    <x v="0"/>
    <x v="0"/>
    <x v="3"/>
    <x v="1"/>
    <x v="1"/>
    <s v="Diabetes"/>
    <d v="1986-09-25T00:00:00"/>
    <n v="6335.64"/>
    <s v="tier - 2"/>
    <s v="tier - 2"/>
    <x v="0"/>
  </r>
  <r>
    <x v="1583"/>
    <x v="1423"/>
    <x v="1048"/>
    <n v="5.32"/>
    <s v="No"/>
    <x v="0"/>
    <x v="0"/>
    <x v="0"/>
    <x v="1"/>
    <x v="0"/>
    <s v="Normal"/>
    <d v="1990-08-13T00:00:00"/>
    <n v="6334.34"/>
    <s v="tier - 2"/>
    <s v="tier - 2"/>
    <x v="2"/>
  </r>
  <r>
    <x v="1584"/>
    <x v="1424"/>
    <x v="65"/>
    <n v="5.83"/>
    <s v="Yes"/>
    <x v="0"/>
    <x v="0"/>
    <x v="0"/>
    <x v="1"/>
    <x v="0"/>
    <s v="Prediabetes"/>
    <d v="1985-12-15T00:00:00"/>
    <n v="6313.76"/>
    <s v="tier - 2"/>
    <s v="tier - 1"/>
    <x v="0"/>
  </r>
  <r>
    <x v="1585"/>
    <x v="1425"/>
    <x v="1049"/>
    <n v="5.54"/>
    <s v="Yes"/>
    <x v="0"/>
    <x v="0"/>
    <x v="0"/>
    <x v="1"/>
    <x v="1"/>
    <s v="Normal"/>
    <d v="1985-11-19T00:00:00"/>
    <n v="6311.95"/>
    <s v="tier - 2"/>
    <s v="tier - 1"/>
    <x v="3"/>
  </r>
  <r>
    <x v="1586"/>
    <x v="1426"/>
    <x v="1050"/>
    <n v="5.85"/>
    <s v="No"/>
    <x v="1"/>
    <x v="0"/>
    <x v="3"/>
    <x v="1"/>
    <x v="0"/>
    <s v="Prediabetes"/>
    <d v="2004-07-27T00:00:00"/>
    <n v="6311.11"/>
    <s v="tier - 2"/>
    <s v="tier - 2"/>
    <x v="3"/>
  </r>
  <r>
    <x v="1587"/>
    <x v="1427"/>
    <x v="1051"/>
    <n v="4.8499999999999996"/>
    <s v="Yes"/>
    <x v="0"/>
    <x v="1"/>
    <x v="3"/>
    <x v="1"/>
    <x v="3"/>
    <s v="Normal"/>
    <d v="1969-09-04T00:00:00"/>
    <n v="6305.61"/>
    <s v="tier - 2"/>
    <s v="tier - 2"/>
    <x v="1"/>
  </r>
  <r>
    <x v="1588"/>
    <x v="1428"/>
    <x v="1052"/>
    <n v="11.09"/>
    <s v="No"/>
    <x v="0"/>
    <x v="0"/>
    <x v="0"/>
    <x v="1"/>
    <x v="2"/>
    <s v="Diabetes"/>
    <d v="1974-09-17T00:00:00"/>
    <n v="6302.23"/>
    <s v="tier - 2"/>
    <s v="tier - 1"/>
    <x v="0"/>
  </r>
  <r>
    <x v="1589"/>
    <x v="290"/>
    <x v="1053"/>
    <n v="5.58"/>
    <s v="Yes"/>
    <x v="0"/>
    <x v="0"/>
    <x v="0"/>
    <x v="1"/>
    <x v="0"/>
    <s v="Normal"/>
    <d v="1996-07-04T00:00:00"/>
    <n v="6293.63"/>
    <s v="tier - 2"/>
    <s v="tier - 3"/>
    <x v="14"/>
  </r>
  <r>
    <x v="1590"/>
    <x v="1429"/>
    <x v="41"/>
    <n v="9.7200000000000006"/>
    <s v="Yes"/>
    <x v="0"/>
    <x v="0"/>
    <x v="0"/>
    <x v="1"/>
    <x v="0"/>
    <s v="Diabetes"/>
    <d v="1981-08-26T00:00:00"/>
    <n v="6289.75"/>
    <s v="tier - 2"/>
    <s v="tier - 3"/>
    <x v="0"/>
  </r>
  <r>
    <x v="1591"/>
    <x v="1430"/>
    <x v="1054"/>
    <n v="11.41"/>
    <s v="Yes"/>
    <x v="0"/>
    <x v="0"/>
    <x v="0"/>
    <x v="1"/>
    <x v="1"/>
    <s v="Diabetes"/>
    <d v="1981-11-24T00:00:00"/>
    <n v="6282.24"/>
    <s v="tier - 2"/>
    <s v="tier - 1"/>
    <x v="3"/>
  </r>
  <r>
    <x v="1592"/>
    <x v="1431"/>
    <x v="650"/>
    <n v="4.46"/>
    <s v="No"/>
    <x v="0"/>
    <x v="1"/>
    <x v="3"/>
    <x v="1"/>
    <x v="0"/>
    <s v="Normal"/>
    <d v="1993-10-16T00:00:00"/>
    <n v="6276.3"/>
    <s v="tier - 2"/>
    <s v="tier - 1"/>
    <x v="15"/>
  </r>
  <r>
    <x v="1593"/>
    <x v="1432"/>
    <x v="704"/>
    <n v="9.31"/>
    <s v="Yes"/>
    <x v="0"/>
    <x v="0"/>
    <x v="0"/>
    <x v="1"/>
    <x v="2"/>
    <s v="Diabetes"/>
    <d v="1981-06-30T00:00:00"/>
    <n v="6272.48"/>
    <s v="tier - 1"/>
    <s v="tier - 3"/>
    <x v="0"/>
  </r>
  <r>
    <x v="1594"/>
    <x v="1433"/>
    <x v="711"/>
    <n v="5.03"/>
    <s v="No"/>
    <x v="0"/>
    <x v="0"/>
    <x v="3"/>
    <x v="1"/>
    <x v="2"/>
    <s v="Normal"/>
    <d v="1984-09-25T00:00:00"/>
    <n v="6269.33"/>
    <s v="tier - 2"/>
    <s v="tier - 1"/>
    <x v="0"/>
  </r>
  <r>
    <x v="1595"/>
    <x v="1434"/>
    <x v="1055"/>
    <n v="5.07"/>
    <s v="Yes"/>
    <x v="0"/>
    <x v="0"/>
    <x v="3"/>
    <x v="1"/>
    <x v="0"/>
    <s v="Normal"/>
    <d v="1995-10-17T00:00:00"/>
    <n v="6261.2"/>
    <s v="tier - 2"/>
    <s v="tier - 1"/>
    <x v="12"/>
  </r>
  <r>
    <x v="1596"/>
    <x v="1435"/>
    <x v="1056"/>
    <n v="10.42"/>
    <s v="Yes"/>
    <x v="0"/>
    <x v="0"/>
    <x v="1"/>
    <x v="1"/>
    <x v="3"/>
    <s v="Diabetes"/>
    <d v="1970-10-11T00:00:00"/>
    <n v="6255.38"/>
    <s v="tier - 2"/>
    <s v="tier - 2"/>
    <x v="0"/>
  </r>
  <r>
    <x v="1597"/>
    <x v="1436"/>
    <x v="1057"/>
    <n v="6.45"/>
    <s v="No"/>
    <x v="0"/>
    <x v="0"/>
    <x v="1"/>
    <x v="1"/>
    <x v="3"/>
    <s v="Diabetes"/>
    <d v="1972-09-08T00:00:00"/>
    <n v="6254.13"/>
    <s v="tier - 2"/>
    <s v="tier - 2"/>
    <x v="1"/>
  </r>
  <r>
    <x v="1598"/>
    <x v="861"/>
    <x v="1058"/>
    <n v="5.52"/>
    <s v="No"/>
    <x v="0"/>
    <x v="0"/>
    <x v="1"/>
    <x v="1"/>
    <x v="2"/>
    <s v="Normal"/>
    <d v="1972-11-11T00:00:00"/>
    <n v="6253.85"/>
    <s v="tier - 2"/>
    <s v="tier - 2"/>
    <x v="0"/>
  </r>
  <r>
    <x v="1599"/>
    <x v="1437"/>
    <x v="1059"/>
    <n v="4.41"/>
    <s v="No"/>
    <x v="0"/>
    <x v="1"/>
    <x v="3"/>
    <x v="1"/>
    <x v="2"/>
    <s v="Normal"/>
    <d v="1979-10-10T00:00:00"/>
    <n v="6250.44"/>
    <s v="tier - 2"/>
    <s v="tier - 1"/>
    <x v="3"/>
  </r>
  <r>
    <x v="1600"/>
    <x v="1438"/>
    <x v="1060"/>
    <n v="4.6900000000000004"/>
    <s v="Yes"/>
    <x v="0"/>
    <x v="1"/>
    <x v="3"/>
    <x v="1"/>
    <x v="0"/>
    <s v="Normal"/>
    <d v="1983-08-11T00:00:00"/>
    <n v="6238.3"/>
    <s v="tier - 2"/>
    <s v="tier - 1"/>
    <x v="3"/>
  </r>
  <r>
    <x v="1601"/>
    <x v="1439"/>
    <x v="405"/>
    <n v="6.94"/>
    <s v="No"/>
    <x v="0"/>
    <x v="0"/>
    <x v="0"/>
    <x v="1"/>
    <x v="2"/>
    <s v="Diabetes"/>
    <d v="1978-09-19T00:00:00"/>
    <n v="6236.95"/>
    <s v="tier - 2"/>
    <s v="tier - 2"/>
    <x v="0"/>
  </r>
  <r>
    <x v="1602"/>
    <x v="1440"/>
    <x v="1061"/>
    <n v="4.3499999999999996"/>
    <s v="No"/>
    <x v="0"/>
    <x v="0"/>
    <x v="1"/>
    <x v="1"/>
    <x v="2"/>
    <s v="Normal"/>
    <d v="1972-06-29T00:00:00"/>
    <n v="6219.93"/>
    <s v="tier - 2"/>
    <s v="tier - 2"/>
    <x v="0"/>
  </r>
  <r>
    <x v="1603"/>
    <x v="748"/>
    <x v="1062"/>
    <n v="5.28"/>
    <s v="No"/>
    <x v="0"/>
    <x v="0"/>
    <x v="3"/>
    <x v="1"/>
    <x v="0"/>
    <s v="Normal"/>
    <d v="1992-08-12T00:00:00"/>
    <n v="6208.5"/>
    <s v="tier - 2"/>
    <s v="tier - 1"/>
    <x v="14"/>
  </r>
  <r>
    <x v="1604"/>
    <x v="1441"/>
    <x v="61"/>
    <n v="4.29"/>
    <s v="No"/>
    <x v="0"/>
    <x v="0"/>
    <x v="0"/>
    <x v="1"/>
    <x v="0"/>
    <s v="Normal"/>
    <d v="1999-09-10T00:00:00"/>
    <n v="6207.26"/>
    <s v="tier - 2"/>
    <s v="tier - 2"/>
    <x v="12"/>
  </r>
  <r>
    <x v="1605"/>
    <x v="1442"/>
    <x v="410"/>
    <n v="5.69"/>
    <s v="Yes"/>
    <x v="0"/>
    <x v="0"/>
    <x v="0"/>
    <x v="1"/>
    <x v="1"/>
    <s v="Normal"/>
    <d v="1985-09-22T00:00:00"/>
    <n v="6203.9"/>
    <s v="tier - 2"/>
    <s v="tier - 2"/>
    <x v="1"/>
  </r>
  <r>
    <x v="1606"/>
    <x v="465"/>
    <x v="362"/>
    <n v="5.56"/>
    <s v="Yes"/>
    <x v="0"/>
    <x v="0"/>
    <x v="0"/>
    <x v="1"/>
    <x v="2"/>
    <s v="Normal"/>
    <d v="1985-07-22T00:00:00"/>
    <n v="6198.75"/>
    <s v="tier - 2"/>
    <s v="tier - 1"/>
    <x v="1"/>
  </r>
  <r>
    <x v="1607"/>
    <x v="1443"/>
    <x v="659"/>
    <n v="5.41"/>
    <s v="Yes"/>
    <x v="0"/>
    <x v="0"/>
    <x v="3"/>
    <x v="1"/>
    <x v="0"/>
    <s v="Normal"/>
    <d v="1988-10-23T00:00:00"/>
    <n v="6196.45"/>
    <s v="tier - 2"/>
    <s v="tier - 1"/>
    <x v="3"/>
  </r>
  <r>
    <x v="1608"/>
    <x v="1444"/>
    <x v="806"/>
    <n v="10.85"/>
    <s v="Yes"/>
    <x v="0"/>
    <x v="0"/>
    <x v="0"/>
    <x v="1"/>
    <x v="0"/>
    <s v="Diabetes"/>
    <d v="1981-10-01T00:00:00"/>
    <n v="6186.13"/>
    <s v="tier - 2"/>
    <s v="tier - 3"/>
    <x v="3"/>
  </r>
  <r>
    <x v="1609"/>
    <x v="1445"/>
    <x v="181"/>
    <n v="11.63"/>
    <s v="Yes"/>
    <x v="0"/>
    <x v="0"/>
    <x v="0"/>
    <x v="1"/>
    <x v="0"/>
    <s v="Diabetes"/>
    <d v="1981-11-22T00:00:00"/>
    <n v="6185.32"/>
    <s v="tier - 2"/>
    <s v="tier - 1"/>
    <x v="0"/>
  </r>
  <r>
    <x v="1610"/>
    <x v="1446"/>
    <x v="1034"/>
    <n v="5.68"/>
    <s v="Yes"/>
    <x v="0"/>
    <x v="0"/>
    <x v="3"/>
    <x v="1"/>
    <x v="1"/>
    <s v="Normal"/>
    <d v="1988-11-01T00:00:00"/>
    <n v="6184.3"/>
    <s v="tier - 2"/>
    <s v="tier - 3"/>
    <x v="0"/>
  </r>
  <r>
    <x v="1611"/>
    <x v="1447"/>
    <x v="1063"/>
    <n v="7.59"/>
    <s v="Yes"/>
    <x v="0"/>
    <x v="0"/>
    <x v="1"/>
    <x v="1"/>
    <x v="3"/>
    <s v="Diabetes"/>
    <d v="1970-10-05T00:00:00"/>
    <n v="6183.46"/>
    <s v="tier - 2"/>
    <s v="tier - 2"/>
    <x v="1"/>
  </r>
  <r>
    <x v="1612"/>
    <x v="1448"/>
    <x v="1064"/>
    <n v="5.09"/>
    <s v="Yes"/>
    <x v="0"/>
    <x v="0"/>
    <x v="0"/>
    <x v="1"/>
    <x v="2"/>
    <s v="Normal"/>
    <d v="1985-08-09T00:00:00"/>
    <n v="6183.32"/>
    <s v="tier - 2"/>
    <s v="tier - 2"/>
    <x v="1"/>
  </r>
  <r>
    <x v="1613"/>
    <x v="1449"/>
    <x v="1065"/>
    <n v="4.21"/>
    <s v="No"/>
    <x v="0"/>
    <x v="0"/>
    <x v="3"/>
    <x v="1"/>
    <x v="2"/>
    <s v="Normal"/>
    <d v="1984-10-06T00:00:00"/>
    <n v="6170.96"/>
    <s v="tier - 2"/>
    <s v="tier - 1"/>
    <x v="0"/>
  </r>
  <r>
    <x v="1614"/>
    <x v="1450"/>
    <x v="1066"/>
    <n v="4.34"/>
    <s v="Yes"/>
    <x v="0"/>
    <x v="0"/>
    <x v="0"/>
    <x v="1"/>
    <x v="2"/>
    <s v="Normal"/>
    <d v="1985-10-15T00:00:00"/>
    <n v="6159.57"/>
    <s v="tier - 2"/>
    <s v="tier - 1"/>
    <x v="1"/>
  </r>
  <r>
    <x v="1615"/>
    <x v="1451"/>
    <x v="1067"/>
    <n v="11.85"/>
    <s v="No"/>
    <x v="0"/>
    <x v="0"/>
    <x v="1"/>
    <x v="1"/>
    <x v="2"/>
    <s v="Diabetes"/>
    <d v="1973-11-06T00:00:00"/>
    <n v="6152.05"/>
    <s v="tier - 2"/>
    <s v="tier - 3"/>
    <x v="0"/>
  </r>
  <r>
    <x v="1616"/>
    <x v="1452"/>
    <x v="1068"/>
    <n v="9.61"/>
    <s v="Yes"/>
    <x v="0"/>
    <x v="0"/>
    <x v="1"/>
    <x v="1"/>
    <x v="3"/>
    <s v="Diabetes"/>
    <d v="1970-10-14T00:00:00"/>
    <n v="6147.12"/>
    <s v="tier - 2"/>
    <s v="tier - 3"/>
    <x v="1"/>
  </r>
  <r>
    <x v="1617"/>
    <x v="1453"/>
    <x v="1069"/>
    <n v="5.29"/>
    <s v="Yes"/>
    <x v="0"/>
    <x v="0"/>
    <x v="0"/>
    <x v="1"/>
    <x v="2"/>
    <s v="Normal"/>
    <d v="1976-12-12T00:00:00"/>
    <n v="6139.14"/>
    <s v="tier - 2"/>
    <s v="tier - 3"/>
    <x v="0"/>
  </r>
  <r>
    <x v="1618"/>
    <x v="50"/>
    <x v="1070"/>
    <n v="6.89"/>
    <s v="No"/>
    <x v="0"/>
    <x v="0"/>
    <x v="0"/>
    <x v="1"/>
    <x v="2"/>
    <s v="Diabetes"/>
    <d v="1978-09-05T00:00:00"/>
    <n v="6138.58"/>
    <s v="tier - 2"/>
    <s v="tier - 1"/>
    <x v="0"/>
  </r>
  <r>
    <x v="1619"/>
    <x v="1454"/>
    <x v="1071"/>
    <n v="4.57"/>
    <s v="Yes"/>
    <x v="0"/>
    <x v="1"/>
    <x v="3"/>
    <x v="1"/>
    <x v="3"/>
    <s v="Normal"/>
    <d v="1969-11-09T00:00:00"/>
    <n v="6138.5"/>
    <s v="tier - 2"/>
    <s v="tier - 2"/>
    <x v="3"/>
  </r>
  <r>
    <x v="1620"/>
    <x v="1455"/>
    <x v="893"/>
    <n v="4.32"/>
    <s v="No"/>
    <x v="0"/>
    <x v="0"/>
    <x v="0"/>
    <x v="1"/>
    <x v="0"/>
    <s v="Normal"/>
    <d v="1990-08-18T00:00:00"/>
    <n v="6128.8"/>
    <s v="tier - 2"/>
    <s v="tier - 3"/>
    <x v="1"/>
  </r>
  <r>
    <x v="1621"/>
    <x v="1456"/>
    <x v="577"/>
    <n v="5.57"/>
    <s v="Yes"/>
    <x v="0"/>
    <x v="1"/>
    <x v="3"/>
    <x v="1"/>
    <x v="1"/>
    <s v="Normal"/>
    <d v="1983-11-16T00:00:00"/>
    <n v="6123.57"/>
    <s v="tier - 3"/>
    <s v="tier - 2"/>
    <x v="1"/>
  </r>
  <r>
    <x v="1622"/>
    <x v="1457"/>
    <x v="507"/>
    <n v="5.26"/>
    <s v="Yes"/>
    <x v="0"/>
    <x v="1"/>
    <x v="3"/>
    <x v="1"/>
    <x v="2"/>
    <s v="Normal"/>
    <d v="1983-08-11T00:00:00"/>
    <n v="6117.49"/>
    <s v="tier - 2"/>
    <s v="tier - 3"/>
    <x v="1"/>
  </r>
  <r>
    <x v="1623"/>
    <x v="1458"/>
    <x v="88"/>
    <n v="6.25"/>
    <s v="No"/>
    <x v="0"/>
    <x v="0"/>
    <x v="0"/>
    <x v="1"/>
    <x v="0"/>
    <s v="Prediabetes"/>
    <d v="1991-07-25T00:00:00"/>
    <n v="6113.23"/>
    <s v="tier - 2"/>
    <s v="tier - 2"/>
    <x v="2"/>
  </r>
  <r>
    <x v="1624"/>
    <x v="1459"/>
    <x v="50"/>
    <n v="5.67"/>
    <s v="Yes"/>
    <x v="0"/>
    <x v="0"/>
    <x v="0"/>
    <x v="1"/>
    <x v="0"/>
    <s v="Normal"/>
    <d v="1985-07-21T00:00:00"/>
    <n v="6112.35"/>
    <s v="tier - 2"/>
    <s v="tier - 1"/>
    <x v="1"/>
  </r>
  <r>
    <x v="1625"/>
    <x v="954"/>
    <x v="1072"/>
    <n v="4.42"/>
    <s v="Yes"/>
    <x v="0"/>
    <x v="0"/>
    <x v="3"/>
    <x v="1"/>
    <x v="0"/>
    <s v="Normal"/>
    <d v="1995-09-09T00:00:00"/>
    <n v="6111.95"/>
    <s v="tier - 2"/>
    <s v="tier - 3"/>
    <x v="12"/>
  </r>
  <r>
    <x v="1626"/>
    <x v="1460"/>
    <x v="1073"/>
    <n v="11.75"/>
    <s v="Yes"/>
    <x v="0"/>
    <x v="0"/>
    <x v="1"/>
    <x v="1"/>
    <x v="3"/>
    <s v="Diabetes"/>
    <d v="1970-06-09T00:00:00"/>
    <n v="6098.38"/>
    <s v="tier - 2"/>
    <s v="tier - 2"/>
    <x v="0"/>
  </r>
  <r>
    <x v="1627"/>
    <x v="1461"/>
    <x v="165"/>
    <n v="6.06"/>
    <s v="No"/>
    <x v="0"/>
    <x v="0"/>
    <x v="3"/>
    <x v="1"/>
    <x v="0"/>
    <s v="Prediabetes"/>
    <d v="1984-07-25T00:00:00"/>
    <n v="6082.41"/>
    <s v="tier - 1"/>
    <s v="tier - 2"/>
    <x v="3"/>
  </r>
  <r>
    <x v="1628"/>
    <x v="1462"/>
    <x v="29"/>
    <n v="5.48"/>
    <s v="No"/>
    <x v="0"/>
    <x v="0"/>
    <x v="3"/>
    <x v="1"/>
    <x v="0"/>
    <s v="Normal"/>
    <d v="1984-10-14T00:00:00"/>
    <n v="6079.67"/>
    <s v="tier - 1"/>
    <s v="tier - 1"/>
    <x v="7"/>
  </r>
  <r>
    <x v="1629"/>
    <x v="1463"/>
    <x v="1074"/>
    <n v="4.45"/>
    <s v="No"/>
    <x v="0"/>
    <x v="1"/>
    <x v="3"/>
    <x v="1"/>
    <x v="2"/>
    <s v="Normal"/>
    <d v="1979-08-08T00:00:00"/>
    <n v="6074.37"/>
    <s v="tier - 2"/>
    <s v="tier - 2"/>
    <x v="1"/>
  </r>
  <r>
    <x v="1630"/>
    <x v="949"/>
    <x v="410"/>
    <n v="5"/>
    <s v="No"/>
    <x v="0"/>
    <x v="0"/>
    <x v="3"/>
    <x v="1"/>
    <x v="1"/>
    <s v="Normal"/>
    <d v="1984-09-21T00:00:00"/>
    <n v="6067.13"/>
    <s v="tier - 3"/>
    <s v="tier - 1"/>
    <x v="4"/>
  </r>
  <r>
    <x v="1631"/>
    <x v="1385"/>
    <x v="24"/>
    <n v="5.84"/>
    <s v="No"/>
    <x v="0"/>
    <x v="0"/>
    <x v="0"/>
    <x v="1"/>
    <x v="0"/>
    <s v="Prediabetes"/>
    <d v="1994-11-08T00:00:00"/>
    <n v="6064.37"/>
    <s v="tier - 2"/>
    <s v="tier - 2"/>
    <x v="3"/>
  </r>
  <r>
    <x v="1632"/>
    <x v="1464"/>
    <x v="1075"/>
    <n v="5.21"/>
    <s v="Yes"/>
    <x v="0"/>
    <x v="0"/>
    <x v="0"/>
    <x v="1"/>
    <x v="0"/>
    <s v="Normal"/>
    <d v="1996-07-28T00:00:00"/>
    <n v="6061.8"/>
    <s v="tier - 2"/>
    <s v="tier - 3"/>
    <x v="1"/>
  </r>
  <r>
    <x v="1633"/>
    <x v="1465"/>
    <x v="1076"/>
    <n v="4.26"/>
    <s v="No"/>
    <x v="0"/>
    <x v="0"/>
    <x v="0"/>
    <x v="1"/>
    <x v="1"/>
    <s v="Normal"/>
    <d v="1989-08-16T00:00:00"/>
    <n v="6059.17"/>
    <s v="tier - 2"/>
    <s v="tier - 1"/>
    <x v="3"/>
  </r>
  <r>
    <x v="1634"/>
    <x v="1466"/>
    <x v="1077"/>
    <n v="4.17"/>
    <s v="No"/>
    <x v="0"/>
    <x v="0"/>
    <x v="0"/>
    <x v="1"/>
    <x v="2"/>
    <s v="Normal"/>
    <d v="1980-08-08T00:00:00"/>
    <n v="5993.62"/>
    <s v="tier - 2"/>
    <s v="tier - 3"/>
    <x v="0"/>
  </r>
  <r>
    <x v="1635"/>
    <x v="1467"/>
    <x v="1078"/>
    <n v="11.96"/>
    <s v="No"/>
    <x v="0"/>
    <x v="0"/>
    <x v="0"/>
    <x v="1"/>
    <x v="2"/>
    <s v="Diabetes"/>
    <d v="1974-08-17T00:00:00"/>
    <n v="5990.17"/>
    <s v="tier - 2"/>
    <s v="tier - 2"/>
    <x v="0"/>
  </r>
  <r>
    <x v="1636"/>
    <x v="1468"/>
    <x v="1079"/>
    <n v="6.26"/>
    <s v="Yes"/>
    <x v="0"/>
    <x v="0"/>
    <x v="3"/>
    <x v="1"/>
    <x v="0"/>
    <s v="Prediabetes"/>
    <d v="1988-06-10T00:00:00"/>
    <n v="5989.52"/>
    <s v="tier - 2"/>
    <s v="tier - 1"/>
    <x v="1"/>
  </r>
  <r>
    <x v="1637"/>
    <x v="1228"/>
    <x v="1037"/>
    <n v="11.68"/>
    <s v="No"/>
    <x v="0"/>
    <x v="0"/>
    <x v="0"/>
    <x v="1"/>
    <x v="2"/>
    <s v="Diabetes"/>
    <d v="1974-10-11T00:00:00"/>
    <n v="5979.99"/>
    <s v="tier - 2"/>
    <s v="tier - 3"/>
    <x v="0"/>
  </r>
  <r>
    <x v="1638"/>
    <x v="237"/>
    <x v="97"/>
    <n v="5.16"/>
    <s v="No"/>
    <x v="0"/>
    <x v="0"/>
    <x v="0"/>
    <x v="1"/>
    <x v="0"/>
    <s v="Normal"/>
    <d v="1980-10-10T00:00:00"/>
    <n v="5979.73"/>
    <s v="tier - 2"/>
    <s v="tier - 2"/>
    <x v="3"/>
  </r>
  <r>
    <x v="1639"/>
    <x v="1469"/>
    <x v="1080"/>
    <n v="6.9"/>
    <s v="Yes"/>
    <x v="0"/>
    <x v="0"/>
    <x v="1"/>
    <x v="1"/>
    <x v="3"/>
    <s v="Diabetes"/>
    <d v="1970-06-25T00:00:00"/>
    <n v="5979.66"/>
    <s v="tier - 2"/>
    <s v="tier - 3"/>
    <x v="0"/>
  </r>
  <r>
    <x v="1640"/>
    <x v="1470"/>
    <x v="713"/>
    <n v="4.83"/>
    <s v="No"/>
    <x v="0"/>
    <x v="0"/>
    <x v="3"/>
    <x v="1"/>
    <x v="0"/>
    <s v="Normal"/>
    <d v="1984-11-11T00:00:00"/>
    <n v="5976.83"/>
    <s v="tier - 2"/>
    <s v="tier - 2"/>
    <x v="0"/>
  </r>
  <r>
    <x v="1641"/>
    <x v="438"/>
    <x v="427"/>
    <n v="4.87"/>
    <s v="No"/>
    <x v="0"/>
    <x v="0"/>
    <x v="3"/>
    <x v="1"/>
    <x v="1"/>
    <s v="Normal"/>
    <d v="1984-09-19T00:00:00"/>
    <n v="5974.38"/>
    <s v="tier - 2"/>
    <s v="tier - 3"/>
    <x v="0"/>
  </r>
  <r>
    <x v="1642"/>
    <x v="1471"/>
    <x v="1081"/>
    <n v="4.28"/>
    <s v="No"/>
    <x v="0"/>
    <x v="0"/>
    <x v="0"/>
    <x v="1"/>
    <x v="0"/>
    <s v="Normal"/>
    <d v="1989-07-22T00:00:00"/>
    <n v="5972.38"/>
    <s v="tier - 2"/>
    <s v="tier - 2"/>
    <x v="3"/>
  </r>
  <r>
    <x v="1643"/>
    <x v="524"/>
    <x v="1082"/>
    <n v="4.07"/>
    <s v="No"/>
    <x v="0"/>
    <x v="0"/>
    <x v="0"/>
    <x v="1"/>
    <x v="1"/>
    <s v="Normal"/>
    <d v="1980-07-21T00:00:00"/>
    <n v="5969.72"/>
    <s v="tier - 3"/>
    <s v="tier - 3"/>
    <x v="3"/>
  </r>
  <r>
    <x v="1644"/>
    <x v="739"/>
    <x v="332"/>
    <n v="6.23"/>
    <s v="No"/>
    <x v="0"/>
    <x v="0"/>
    <x v="0"/>
    <x v="1"/>
    <x v="2"/>
    <s v="Prediabetes"/>
    <d v="1980-08-05T00:00:00"/>
    <n v="5966.89"/>
    <s v="tier - 2"/>
    <s v="tier - 3"/>
    <x v="0"/>
  </r>
  <r>
    <x v="1645"/>
    <x v="1472"/>
    <x v="173"/>
    <n v="6.24"/>
    <s v="No"/>
    <x v="1"/>
    <x v="0"/>
    <x v="3"/>
    <x v="1"/>
    <x v="0"/>
    <s v="Prediabetes"/>
    <d v="2004-07-15T00:00:00"/>
    <n v="5960.91"/>
    <s v="tier - 2"/>
    <s v="tier - 1"/>
    <x v="12"/>
  </r>
  <r>
    <x v="1646"/>
    <x v="1473"/>
    <x v="142"/>
    <n v="6.17"/>
    <s v="No"/>
    <x v="0"/>
    <x v="1"/>
    <x v="3"/>
    <x v="1"/>
    <x v="0"/>
    <s v="Prediabetes"/>
    <d v="2003-08-13T00:00:00"/>
    <n v="5957.35"/>
    <s v="tier - 2"/>
    <s v="tier - 2"/>
    <x v="1"/>
  </r>
  <r>
    <x v="1647"/>
    <x v="1474"/>
    <x v="884"/>
    <n v="5.16"/>
    <s v="No"/>
    <x v="0"/>
    <x v="0"/>
    <x v="3"/>
    <x v="1"/>
    <x v="0"/>
    <s v="Normal"/>
    <d v="1987-07-14T00:00:00"/>
    <n v="5934.38"/>
    <s v="tier - 3"/>
    <s v="tier - 2"/>
    <x v="0"/>
  </r>
  <r>
    <x v="1648"/>
    <x v="237"/>
    <x v="1083"/>
    <n v="4.3"/>
    <s v="No"/>
    <x v="0"/>
    <x v="0"/>
    <x v="0"/>
    <x v="1"/>
    <x v="0"/>
    <s v="Normal"/>
    <d v="1994-07-30T00:00:00"/>
    <n v="5927.65"/>
    <s v="tier - 2"/>
    <s v="tier - 1"/>
    <x v="1"/>
  </r>
  <r>
    <x v="1649"/>
    <x v="1475"/>
    <x v="620"/>
    <n v="6.14"/>
    <s v="No"/>
    <x v="0"/>
    <x v="1"/>
    <x v="3"/>
    <x v="1"/>
    <x v="0"/>
    <s v="Prediabetes"/>
    <d v="1993-08-13T00:00:00"/>
    <n v="5926.93"/>
    <s v="tier - 2"/>
    <s v="tier - 2"/>
    <x v="15"/>
  </r>
  <r>
    <x v="1650"/>
    <x v="1476"/>
    <x v="692"/>
    <n v="5.36"/>
    <s v="No"/>
    <x v="0"/>
    <x v="0"/>
    <x v="3"/>
    <x v="1"/>
    <x v="1"/>
    <s v="Normal"/>
    <d v="1987-07-29T00:00:00"/>
    <n v="5926.85"/>
    <s v="tier - 3"/>
    <s v="tier - 3"/>
    <x v="3"/>
  </r>
  <r>
    <x v="1651"/>
    <x v="1477"/>
    <x v="71"/>
    <n v="4.3"/>
    <s v="No"/>
    <x v="0"/>
    <x v="0"/>
    <x v="0"/>
    <x v="1"/>
    <x v="0"/>
    <s v="Normal"/>
    <d v="1982-12-21T00:00:00"/>
    <n v="5920.1"/>
    <s v="tier - 2"/>
    <s v="tier - 1"/>
    <x v="0"/>
  </r>
  <r>
    <x v="1652"/>
    <x v="1478"/>
    <x v="404"/>
    <n v="4.09"/>
    <s v="No"/>
    <x v="0"/>
    <x v="0"/>
    <x v="0"/>
    <x v="1"/>
    <x v="1"/>
    <s v="Normal"/>
    <d v="1982-07-08T00:00:00"/>
    <n v="5910.94"/>
    <s v="tier - 2"/>
    <s v="tier - 1"/>
    <x v="3"/>
  </r>
  <r>
    <x v="1653"/>
    <x v="1479"/>
    <x v="1084"/>
    <n v="6.27"/>
    <s v="No"/>
    <x v="0"/>
    <x v="1"/>
    <x v="3"/>
    <x v="1"/>
    <x v="0"/>
    <s v="Prediabetes"/>
    <d v="1993-10-19T00:00:00"/>
    <n v="5877.02"/>
    <s v="tier - 2"/>
    <s v="tier - 2"/>
    <x v="14"/>
  </r>
  <r>
    <x v="1654"/>
    <x v="1480"/>
    <x v="387"/>
    <n v="5.39"/>
    <s v="No"/>
    <x v="0"/>
    <x v="0"/>
    <x v="3"/>
    <x v="1"/>
    <x v="2"/>
    <s v="Normal"/>
    <d v="1984-11-22T00:00:00"/>
    <n v="5855.9"/>
    <s v="tier - 2"/>
    <s v="tier - 3"/>
    <x v="1"/>
  </r>
  <r>
    <x v="1655"/>
    <x v="1481"/>
    <x v="468"/>
    <n v="5.75"/>
    <s v="Yes"/>
    <x v="0"/>
    <x v="0"/>
    <x v="0"/>
    <x v="1"/>
    <x v="2"/>
    <s v="Prediabetes"/>
    <d v="1985-06-18T00:00:00"/>
    <n v="5847.24"/>
    <s v="tier - 2"/>
    <s v="tier - 1"/>
    <x v="0"/>
  </r>
  <r>
    <x v="1656"/>
    <x v="670"/>
    <x v="1085"/>
    <n v="4.91"/>
    <s v="No"/>
    <x v="0"/>
    <x v="0"/>
    <x v="3"/>
    <x v="1"/>
    <x v="0"/>
    <s v="Normal"/>
    <d v="1987-09-30T00:00:00"/>
    <n v="5846.92"/>
    <s v="tier - 2"/>
    <s v="tier - 2"/>
    <x v="0"/>
  </r>
  <r>
    <x v="1657"/>
    <x v="1482"/>
    <x v="1086"/>
    <n v="4.46"/>
    <s v="Yes"/>
    <x v="0"/>
    <x v="0"/>
    <x v="3"/>
    <x v="1"/>
    <x v="0"/>
    <s v="Normal"/>
    <d v="1995-08-20T00:00:00"/>
    <n v="5843.99"/>
    <s v="tier - 2"/>
    <s v="tier - 2"/>
    <x v="15"/>
  </r>
  <r>
    <x v="1658"/>
    <x v="854"/>
    <x v="28"/>
    <n v="6.22"/>
    <s v="No"/>
    <x v="0"/>
    <x v="0"/>
    <x v="3"/>
    <x v="1"/>
    <x v="0"/>
    <s v="Prediabetes"/>
    <d v="1987-07-27T00:00:00"/>
    <n v="5836.52"/>
    <s v="tier - 2"/>
    <s v="tier - 3"/>
    <x v="0"/>
  </r>
  <r>
    <x v="1659"/>
    <x v="1483"/>
    <x v="1087"/>
    <n v="8.82"/>
    <s v="No"/>
    <x v="0"/>
    <x v="0"/>
    <x v="0"/>
    <x v="1"/>
    <x v="3"/>
    <s v="Diabetes"/>
    <d v="1971-09-27T00:00:00"/>
    <n v="5832.6"/>
    <s v="tier - 2"/>
    <s v="tier - 3"/>
    <x v="1"/>
  </r>
  <r>
    <x v="1660"/>
    <x v="1484"/>
    <x v="1088"/>
    <n v="10.14"/>
    <s v="No"/>
    <x v="0"/>
    <x v="0"/>
    <x v="0"/>
    <x v="1"/>
    <x v="0"/>
    <s v="Diabetes"/>
    <d v="2002-07-22T00:00:00"/>
    <n v="5816.58"/>
    <s v="tier - 2"/>
    <s v="tier - 2"/>
    <x v="12"/>
  </r>
  <r>
    <x v="1661"/>
    <x v="1485"/>
    <x v="1089"/>
    <n v="4.66"/>
    <s v="No"/>
    <x v="0"/>
    <x v="0"/>
    <x v="1"/>
    <x v="1"/>
    <x v="3"/>
    <s v="Normal"/>
    <d v="1972-11-02T00:00:00"/>
    <n v="5812.9"/>
    <s v="tier - 2"/>
    <s v="tier - 2"/>
    <x v="0"/>
  </r>
  <r>
    <x v="1662"/>
    <x v="1486"/>
    <x v="1090"/>
    <n v="6.26"/>
    <s v="No"/>
    <x v="0"/>
    <x v="0"/>
    <x v="0"/>
    <x v="1"/>
    <x v="2"/>
    <s v="Prediabetes"/>
    <d v="1980-09-18T00:00:00"/>
    <n v="5807.06"/>
    <s v="tier - 2"/>
    <s v="tier - 3"/>
    <x v="0"/>
  </r>
  <r>
    <x v="1663"/>
    <x v="1487"/>
    <x v="1091"/>
    <n v="5.21"/>
    <s v="No"/>
    <x v="1"/>
    <x v="0"/>
    <x v="3"/>
    <x v="1"/>
    <x v="0"/>
    <s v="Normal"/>
    <d v="2004-11-01T00:00:00"/>
    <n v="5778.71"/>
    <s v="tier - 2"/>
    <s v="tier - 3"/>
    <x v="13"/>
  </r>
  <r>
    <x v="1664"/>
    <x v="1488"/>
    <x v="1092"/>
    <n v="5.94"/>
    <s v="Yes"/>
    <x v="0"/>
    <x v="1"/>
    <x v="3"/>
    <x v="1"/>
    <x v="0"/>
    <s v="Prediabetes"/>
    <d v="1983-08-30T00:00:00"/>
    <n v="5757.41"/>
    <s v="tier - 2"/>
    <s v="tier - 3"/>
    <x v="9"/>
  </r>
  <r>
    <x v="1665"/>
    <x v="66"/>
    <x v="1093"/>
    <n v="5.34"/>
    <s v="No"/>
    <x v="0"/>
    <x v="1"/>
    <x v="3"/>
    <x v="1"/>
    <x v="0"/>
    <s v="Normal"/>
    <d v="1993-06-10T00:00:00"/>
    <n v="5748.13"/>
    <s v="tier - 2"/>
    <s v="tier - 1"/>
    <x v="14"/>
  </r>
  <r>
    <x v="1666"/>
    <x v="1489"/>
    <x v="1056"/>
    <n v="6.38"/>
    <s v="No"/>
    <x v="0"/>
    <x v="0"/>
    <x v="1"/>
    <x v="1"/>
    <x v="3"/>
    <s v="Prediabetes"/>
    <d v="1972-08-21T00:00:00"/>
    <n v="5741.67"/>
    <s v="tier - 2"/>
    <s v="tier - 3"/>
    <x v="0"/>
  </r>
  <r>
    <x v="1667"/>
    <x v="1490"/>
    <x v="838"/>
    <n v="4.47"/>
    <s v="No"/>
    <x v="0"/>
    <x v="0"/>
    <x v="3"/>
    <x v="1"/>
    <x v="0"/>
    <s v="Normal"/>
    <d v="1987-10-19T00:00:00"/>
    <n v="5729.01"/>
    <s v="tier - 1"/>
    <s v="tier - 2"/>
    <x v="1"/>
  </r>
  <r>
    <x v="1668"/>
    <x v="400"/>
    <x v="1094"/>
    <n v="9.9600000000000009"/>
    <s v="No"/>
    <x v="0"/>
    <x v="0"/>
    <x v="0"/>
    <x v="1"/>
    <x v="3"/>
    <s v="Diabetes"/>
    <d v="1971-12-18T00:00:00"/>
    <n v="5720.38"/>
    <s v="tier - 2"/>
    <s v="tier - 1"/>
    <x v="0"/>
  </r>
  <r>
    <x v="1669"/>
    <x v="1491"/>
    <x v="1095"/>
    <n v="9.92"/>
    <s v="Yes"/>
    <x v="0"/>
    <x v="0"/>
    <x v="0"/>
    <x v="1"/>
    <x v="0"/>
    <s v="Diabetes"/>
    <d v="1981-08-30T00:00:00"/>
    <n v="5709.16"/>
    <s v="tier - 3"/>
    <s v="tier - 3"/>
    <x v="0"/>
  </r>
  <r>
    <x v="1670"/>
    <x v="1099"/>
    <x v="380"/>
    <n v="6.03"/>
    <s v="No"/>
    <x v="0"/>
    <x v="1"/>
    <x v="3"/>
    <x v="1"/>
    <x v="1"/>
    <s v="Prediabetes"/>
    <d v="1993-11-03T00:00:00"/>
    <n v="5708.87"/>
    <s v="tier - 2"/>
    <s v="tier - 1"/>
    <x v="3"/>
  </r>
  <r>
    <x v="1671"/>
    <x v="1492"/>
    <x v="1096"/>
    <n v="10.9"/>
    <s v="Yes"/>
    <x v="0"/>
    <x v="0"/>
    <x v="0"/>
    <x v="1"/>
    <x v="0"/>
    <s v="Diabetes"/>
    <d v="1981-06-15T00:00:00"/>
    <n v="5699.84"/>
    <s v="tier - 2"/>
    <s v="tier - 3"/>
    <x v="0"/>
  </r>
  <r>
    <x v="1672"/>
    <x v="1493"/>
    <x v="1097"/>
    <n v="10.66"/>
    <s v="No"/>
    <x v="0"/>
    <x v="0"/>
    <x v="0"/>
    <x v="1"/>
    <x v="3"/>
    <s v="Diabetes"/>
    <d v="1974-07-06T00:00:00"/>
    <n v="5698.74"/>
    <s v="tier - 2"/>
    <s v="tier - 2"/>
    <x v="1"/>
  </r>
  <r>
    <x v="1673"/>
    <x v="1494"/>
    <x v="387"/>
    <n v="4.05"/>
    <s v="No"/>
    <x v="0"/>
    <x v="0"/>
    <x v="3"/>
    <x v="1"/>
    <x v="2"/>
    <s v="Normal"/>
    <d v="1992-11-03T00:00:00"/>
    <n v="5693.43"/>
    <s v="tier - 2"/>
    <s v="tier - 3"/>
    <x v="1"/>
  </r>
  <r>
    <x v="1674"/>
    <x v="1495"/>
    <x v="1098"/>
    <n v="4.2300000000000004"/>
    <s v="No"/>
    <x v="0"/>
    <x v="0"/>
    <x v="1"/>
    <x v="1"/>
    <x v="3"/>
    <s v="Normal"/>
    <d v="1972-10-28T00:00:00"/>
    <n v="5690.79"/>
    <s v="tier - 2"/>
    <s v="tier - 1"/>
    <x v="0"/>
  </r>
  <r>
    <x v="1675"/>
    <x v="1496"/>
    <x v="1099"/>
    <n v="5.01"/>
    <s v="No"/>
    <x v="0"/>
    <x v="0"/>
    <x v="3"/>
    <x v="1"/>
    <x v="2"/>
    <s v="Normal"/>
    <d v="1984-08-12T00:00:00"/>
    <n v="5679.13"/>
    <s v="tier - 2"/>
    <s v="tier - 2"/>
    <x v="0"/>
  </r>
  <r>
    <x v="1676"/>
    <x v="1497"/>
    <x v="23"/>
    <n v="5.82"/>
    <s v="Yes"/>
    <x v="0"/>
    <x v="1"/>
    <x v="3"/>
    <x v="1"/>
    <x v="0"/>
    <s v="Prediabetes"/>
    <d v="1983-09-03T00:00:00"/>
    <n v="5662.23"/>
    <s v="tier - 2"/>
    <s v="tier - 1"/>
    <x v="0"/>
  </r>
  <r>
    <x v="1677"/>
    <x v="1498"/>
    <x v="261"/>
    <n v="7.94"/>
    <s v="No"/>
    <x v="0"/>
    <x v="0"/>
    <x v="0"/>
    <x v="1"/>
    <x v="2"/>
    <s v="Diabetes"/>
    <d v="1978-09-27T00:00:00"/>
    <n v="5650.14"/>
    <s v="tier - 2"/>
    <s v="tier - 1"/>
    <x v="0"/>
  </r>
  <r>
    <x v="1678"/>
    <x v="1072"/>
    <x v="5"/>
    <n v="6.16"/>
    <s v="Yes"/>
    <x v="0"/>
    <x v="1"/>
    <x v="3"/>
    <x v="1"/>
    <x v="0"/>
    <s v="Prediabetes"/>
    <d v="1983-06-08T00:00:00"/>
    <n v="5649.72"/>
    <s v="tier - 2"/>
    <s v="tier - 3"/>
    <x v="3"/>
  </r>
  <r>
    <x v="1679"/>
    <x v="1499"/>
    <x v="673"/>
    <n v="4.1500000000000004"/>
    <s v="No"/>
    <x v="0"/>
    <x v="0"/>
    <x v="3"/>
    <x v="1"/>
    <x v="0"/>
    <s v="Normal"/>
    <d v="1987-12-09T00:00:00"/>
    <n v="5630.46"/>
    <s v="tier - 2"/>
    <s v="tier - 3"/>
    <x v="1"/>
  </r>
  <r>
    <x v="1680"/>
    <x v="538"/>
    <x v="925"/>
    <n v="6.23"/>
    <s v="No"/>
    <x v="0"/>
    <x v="0"/>
    <x v="0"/>
    <x v="1"/>
    <x v="2"/>
    <s v="Prediabetes"/>
    <d v="1994-11-15T00:00:00"/>
    <n v="5615.37"/>
    <s v="tier - 2"/>
    <s v="tier - 3"/>
    <x v="3"/>
  </r>
  <r>
    <x v="1681"/>
    <x v="1500"/>
    <x v="1100"/>
    <n v="7.41"/>
    <s v="No"/>
    <x v="0"/>
    <x v="0"/>
    <x v="0"/>
    <x v="1"/>
    <x v="2"/>
    <s v="Diabetes"/>
    <d v="1978-09-11T00:00:00"/>
    <n v="5612.83"/>
    <s v="tier - 2"/>
    <s v="tier - 3"/>
    <x v="0"/>
  </r>
  <r>
    <x v="1682"/>
    <x v="337"/>
    <x v="781"/>
    <n v="5.62"/>
    <s v="Yes"/>
    <x v="0"/>
    <x v="0"/>
    <x v="3"/>
    <x v="1"/>
    <x v="0"/>
    <s v="Normal"/>
    <d v="1988-11-18T00:00:00"/>
    <n v="5594.85"/>
    <s v="tier - 2"/>
    <s v="tier - 3"/>
    <x v="2"/>
  </r>
  <r>
    <x v="1683"/>
    <x v="1226"/>
    <x v="1101"/>
    <n v="4.54"/>
    <s v="Yes"/>
    <x v="0"/>
    <x v="1"/>
    <x v="3"/>
    <x v="1"/>
    <x v="2"/>
    <s v="Normal"/>
    <d v="1983-10-03T00:00:00"/>
    <n v="5587.59"/>
    <s v="tier - 2"/>
    <s v="tier - 1"/>
    <x v="0"/>
  </r>
  <r>
    <x v="1684"/>
    <x v="1501"/>
    <x v="139"/>
    <n v="8.6199999999999992"/>
    <s v="Yes"/>
    <x v="0"/>
    <x v="0"/>
    <x v="3"/>
    <x v="1"/>
    <x v="0"/>
    <s v="Diabetes"/>
    <d v="1986-11-21T00:00:00"/>
    <n v="5584.31"/>
    <s v="tier - 3"/>
    <s v="tier - 1"/>
    <x v="0"/>
  </r>
  <r>
    <x v="1685"/>
    <x v="453"/>
    <x v="1102"/>
    <n v="4.3600000000000003"/>
    <s v="Yes"/>
    <x v="0"/>
    <x v="0"/>
    <x v="0"/>
    <x v="1"/>
    <x v="2"/>
    <s v="Normal"/>
    <d v="1985-09-05T00:00:00"/>
    <n v="5582.95"/>
    <s v="tier - 2"/>
    <s v="tier - 1"/>
    <x v="1"/>
  </r>
  <r>
    <x v="1686"/>
    <x v="1502"/>
    <x v="1103"/>
    <n v="10.01"/>
    <s v="No"/>
    <x v="0"/>
    <x v="0"/>
    <x v="0"/>
    <x v="1"/>
    <x v="3"/>
    <s v="Diabetes"/>
    <d v="1974-09-18T00:00:00"/>
    <n v="5576.35"/>
    <s v="tier - 2"/>
    <s v="tier - 3"/>
    <x v="0"/>
  </r>
  <r>
    <x v="1687"/>
    <x v="1503"/>
    <x v="851"/>
    <n v="5.42"/>
    <s v="No"/>
    <x v="0"/>
    <x v="0"/>
    <x v="0"/>
    <x v="1"/>
    <x v="0"/>
    <s v="Normal"/>
    <d v="1999-09-22T00:00:00"/>
    <n v="5552.61"/>
    <s v="tier - 2"/>
    <s v="tier - 3"/>
    <x v="12"/>
  </r>
  <r>
    <x v="1688"/>
    <x v="1504"/>
    <x v="1104"/>
    <n v="5.12"/>
    <s v="No"/>
    <x v="0"/>
    <x v="0"/>
    <x v="0"/>
    <x v="1"/>
    <x v="3"/>
    <s v="Normal"/>
    <d v="1980-12-07T00:00:00"/>
    <n v="5540.35"/>
    <s v="tier - 2"/>
    <s v="tier - 2"/>
    <x v="1"/>
  </r>
  <r>
    <x v="1689"/>
    <x v="1505"/>
    <x v="1105"/>
    <n v="9.1999999999999993"/>
    <s v="Yes"/>
    <x v="0"/>
    <x v="0"/>
    <x v="0"/>
    <x v="1"/>
    <x v="2"/>
    <s v="Diabetes"/>
    <d v="1981-11-07T00:00:00"/>
    <n v="5539.4"/>
    <s v="tier - 2"/>
    <s v="tier - 2"/>
    <x v="0"/>
  </r>
  <r>
    <x v="1690"/>
    <x v="1506"/>
    <x v="1106"/>
    <n v="6.08"/>
    <s v="Yes"/>
    <x v="0"/>
    <x v="0"/>
    <x v="3"/>
    <x v="1"/>
    <x v="2"/>
    <s v="Prediabetes"/>
    <d v="1988-07-29T00:00:00"/>
    <n v="5503.36"/>
    <s v="tier - 2"/>
    <s v="tier - 2"/>
    <x v="1"/>
  </r>
  <r>
    <x v="1691"/>
    <x v="1507"/>
    <x v="1107"/>
    <n v="4.7699999999999996"/>
    <s v="No"/>
    <x v="0"/>
    <x v="0"/>
    <x v="3"/>
    <x v="1"/>
    <x v="0"/>
    <s v="Normal"/>
    <d v="1984-08-17T00:00:00"/>
    <n v="5488.26"/>
    <s v="tier - 2"/>
    <s v="tier - 3"/>
    <x v="3"/>
  </r>
  <r>
    <x v="1692"/>
    <x v="463"/>
    <x v="1108"/>
    <n v="4.62"/>
    <s v="No"/>
    <x v="0"/>
    <x v="0"/>
    <x v="3"/>
    <x v="1"/>
    <x v="1"/>
    <s v="Normal"/>
    <d v="1984-08-26T00:00:00"/>
    <n v="5484.47"/>
    <s v="tier - 2"/>
    <s v="tier - 2"/>
    <x v="0"/>
  </r>
  <r>
    <x v="1693"/>
    <x v="1508"/>
    <x v="264"/>
    <n v="9.07"/>
    <s v="Yes"/>
    <x v="0"/>
    <x v="0"/>
    <x v="3"/>
    <x v="1"/>
    <x v="1"/>
    <s v="Diabetes"/>
    <d v="1986-09-30T00:00:00"/>
    <n v="5478.04"/>
    <s v="tier - 2"/>
    <s v="tier - 3"/>
    <x v="0"/>
  </r>
  <r>
    <x v="1694"/>
    <x v="1509"/>
    <x v="436"/>
    <n v="9.1199999999999992"/>
    <s v="Yes"/>
    <x v="0"/>
    <x v="0"/>
    <x v="3"/>
    <x v="1"/>
    <x v="1"/>
    <s v="Diabetes"/>
    <d v="1986-07-12T00:00:00"/>
    <n v="5472.45"/>
    <s v="tier - 2"/>
    <s v="tier - 3"/>
    <x v="3"/>
  </r>
  <r>
    <x v="1695"/>
    <x v="1510"/>
    <x v="292"/>
    <n v="7.32"/>
    <s v="Yes"/>
    <x v="0"/>
    <x v="0"/>
    <x v="3"/>
    <x v="1"/>
    <x v="1"/>
    <s v="Diabetes"/>
    <d v="1986-12-02T00:00:00"/>
    <n v="5469.01"/>
    <s v="tier - 2"/>
    <s v="tier - 2"/>
    <x v="2"/>
  </r>
  <r>
    <x v="1696"/>
    <x v="1254"/>
    <x v="1109"/>
    <n v="11.73"/>
    <s v="No"/>
    <x v="0"/>
    <x v="0"/>
    <x v="1"/>
    <x v="1"/>
    <x v="3"/>
    <s v="Diabetes"/>
    <d v="1973-10-24T00:00:00"/>
    <n v="5466.88"/>
    <s v="tier - 2"/>
    <s v="tier - 2"/>
    <x v="0"/>
  </r>
  <r>
    <x v="1697"/>
    <x v="1511"/>
    <x v="958"/>
    <n v="6.64"/>
    <s v="Yes"/>
    <x v="0"/>
    <x v="0"/>
    <x v="3"/>
    <x v="1"/>
    <x v="2"/>
    <s v="Diabetes"/>
    <d v="1986-12-25T00:00:00"/>
    <n v="5458.05"/>
    <s v="tier - 2"/>
    <s v="tier - 2"/>
    <x v="2"/>
  </r>
  <r>
    <x v="1698"/>
    <x v="1512"/>
    <x v="1110"/>
    <n v="5.78"/>
    <s v="No"/>
    <x v="0"/>
    <x v="0"/>
    <x v="0"/>
    <x v="1"/>
    <x v="0"/>
    <s v="Prediabetes"/>
    <d v="1982-08-25T00:00:00"/>
    <n v="5438.75"/>
    <s v="tier - 3"/>
    <s v="tier - 2"/>
    <x v="0"/>
  </r>
  <r>
    <x v="1699"/>
    <x v="1513"/>
    <x v="1111"/>
    <n v="10.45"/>
    <s v="No"/>
    <x v="0"/>
    <x v="0"/>
    <x v="0"/>
    <x v="1"/>
    <x v="3"/>
    <s v="Diabetes"/>
    <d v="1978-06-08T00:00:00"/>
    <n v="5428.98"/>
    <s v="tier - 2"/>
    <s v="tier - 2"/>
    <x v="1"/>
  </r>
  <r>
    <x v="1700"/>
    <x v="1514"/>
    <x v="661"/>
    <n v="4.5199999999999996"/>
    <s v="No"/>
    <x v="0"/>
    <x v="0"/>
    <x v="3"/>
    <x v="1"/>
    <x v="0"/>
    <s v="Normal"/>
    <d v="1992-09-17T00:00:00"/>
    <n v="5428.73"/>
    <s v="tier - 3"/>
    <s v="tier - 1"/>
    <x v="6"/>
  </r>
  <r>
    <x v="1701"/>
    <x v="1515"/>
    <x v="210"/>
    <n v="5.71"/>
    <s v="No"/>
    <x v="0"/>
    <x v="0"/>
    <x v="0"/>
    <x v="1"/>
    <x v="0"/>
    <s v="Prediabetes"/>
    <d v="1991-07-06T00:00:00"/>
    <n v="5425.02"/>
    <s v="tier - 2"/>
    <s v="tier - 1"/>
    <x v="1"/>
  </r>
  <r>
    <x v="1702"/>
    <x v="1516"/>
    <x v="369"/>
    <n v="4.7699999999999996"/>
    <s v="No"/>
    <x v="0"/>
    <x v="0"/>
    <x v="0"/>
    <x v="1"/>
    <x v="1"/>
    <s v="Normal"/>
    <d v="1982-09-27T00:00:00"/>
    <n v="5415.66"/>
    <s v="tier - 2"/>
    <s v="tier - 3"/>
    <x v="0"/>
  </r>
  <r>
    <x v="1703"/>
    <x v="1517"/>
    <x v="1087"/>
    <n v="7.81"/>
    <s v="Yes"/>
    <x v="0"/>
    <x v="0"/>
    <x v="3"/>
    <x v="1"/>
    <x v="3"/>
    <s v="Diabetes"/>
    <d v="1975-09-27T00:00:00"/>
    <n v="5411.99"/>
    <s v="tier - 2"/>
    <s v="tier - 3"/>
    <x v="1"/>
  </r>
  <r>
    <x v="1704"/>
    <x v="722"/>
    <x v="1112"/>
    <n v="5.19"/>
    <s v="Yes"/>
    <x v="0"/>
    <x v="0"/>
    <x v="0"/>
    <x v="1"/>
    <x v="2"/>
    <s v="Normal"/>
    <d v="1985-12-23T00:00:00"/>
    <n v="5402.89"/>
    <s v="tier - 2"/>
    <s v="tier - 1"/>
    <x v="0"/>
  </r>
  <r>
    <x v="1705"/>
    <x v="1518"/>
    <x v="136"/>
    <n v="5.93"/>
    <s v="No"/>
    <x v="0"/>
    <x v="0"/>
    <x v="3"/>
    <x v="1"/>
    <x v="0"/>
    <s v="Prediabetes"/>
    <d v="1984-08-01T00:00:00"/>
    <n v="5400.98"/>
    <s v="tier - 2"/>
    <s v="tier - 2"/>
    <x v="0"/>
  </r>
  <r>
    <x v="1706"/>
    <x v="1047"/>
    <x v="816"/>
    <n v="6.29"/>
    <s v="No"/>
    <x v="0"/>
    <x v="0"/>
    <x v="3"/>
    <x v="1"/>
    <x v="0"/>
    <s v="Prediabetes"/>
    <d v="1984-09-03T00:00:00"/>
    <n v="5397.62"/>
    <s v="tier - 2"/>
    <s v="tier - 2"/>
    <x v="0"/>
  </r>
  <r>
    <x v="1707"/>
    <x v="1519"/>
    <x v="1113"/>
    <n v="4.9000000000000004"/>
    <s v="No"/>
    <x v="0"/>
    <x v="0"/>
    <x v="0"/>
    <x v="1"/>
    <x v="1"/>
    <s v="Normal"/>
    <d v="1989-11-06T00:00:00"/>
    <n v="5396.44"/>
    <s v="tier - 2"/>
    <s v="tier - 3"/>
    <x v="0"/>
  </r>
  <r>
    <x v="1708"/>
    <x v="1254"/>
    <x v="421"/>
    <n v="5.07"/>
    <s v="Yes"/>
    <x v="0"/>
    <x v="0"/>
    <x v="3"/>
    <x v="1"/>
    <x v="1"/>
    <s v="Normal"/>
    <d v="1988-08-08T00:00:00"/>
    <n v="5385.34"/>
    <s v="tier - 2"/>
    <s v="tier - 3"/>
    <x v="1"/>
  </r>
  <r>
    <x v="1709"/>
    <x v="1520"/>
    <x v="368"/>
    <n v="5.33"/>
    <s v="No"/>
    <x v="0"/>
    <x v="0"/>
    <x v="3"/>
    <x v="1"/>
    <x v="1"/>
    <s v="Normal"/>
    <d v="1984-06-01T00:00:00"/>
    <n v="5383.54"/>
    <s v="tier - 2"/>
    <s v="tier - 3"/>
    <x v="3"/>
  </r>
  <r>
    <x v="1710"/>
    <x v="1521"/>
    <x v="428"/>
    <n v="8.93"/>
    <s v="Yes"/>
    <x v="0"/>
    <x v="0"/>
    <x v="3"/>
    <x v="1"/>
    <x v="0"/>
    <s v="Diabetes"/>
    <d v="1986-07-22T00:00:00"/>
    <n v="5377.46"/>
    <s v="tier - 2"/>
    <s v="tier - 3"/>
    <x v="1"/>
  </r>
  <r>
    <x v="1711"/>
    <x v="1522"/>
    <x v="174"/>
    <n v="4.3499999999999996"/>
    <s v="No"/>
    <x v="0"/>
    <x v="0"/>
    <x v="0"/>
    <x v="1"/>
    <x v="0"/>
    <s v="Normal"/>
    <d v="1989-11-18T00:00:00"/>
    <n v="5375.04"/>
    <s v="tier - 2"/>
    <s v="tier - 1"/>
    <x v="3"/>
  </r>
  <r>
    <x v="1712"/>
    <x v="1523"/>
    <x v="26"/>
    <n v="9.5399999999999991"/>
    <s v="Yes"/>
    <x v="0"/>
    <x v="0"/>
    <x v="3"/>
    <x v="1"/>
    <x v="0"/>
    <s v="Diabetes"/>
    <d v="1986-06-01T00:00:00"/>
    <n v="5373.36"/>
    <s v="tier - 2"/>
    <s v="tier - 2"/>
    <x v="1"/>
  </r>
  <r>
    <x v="1713"/>
    <x v="1524"/>
    <x v="1114"/>
    <n v="5.91"/>
    <s v="No"/>
    <x v="0"/>
    <x v="0"/>
    <x v="0"/>
    <x v="1"/>
    <x v="0"/>
    <s v="Prediabetes"/>
    <d v="1994-12-07T00:00:00"/>
    <n v="5364.66"/>
    <s v="tier - 2"/>
    <s v="tier - 1"/>
    <x v="3"/>
  </r>
  <r>
    <x v="1714"/>
    <x v="1525"/>
    <x v="905"/>
    <n v="5.0999999999999996"/>
    <s v="No"/>
    <x v="0"/>
    <x v="0"/>
    <x v="0"/>
    <x v="1"/>
    <x v="2"/>
    <s v="Normal"/>
    <d v="1989-11-07T00:00:00"/>
    <n v="5354.07"/>
    <s v="tier - 2"/>
    <s v="tier - 3"/>
    <x v="2"/>
  </r>
  <r>
    <x v="1715"/>
    <x v="1526"/>
    <x v="1115"/>
    <n v="5.08"/>
    <s v="No"/>
    <x v="0"/>
    <x v="0"/>
    <x v="1"/>
    <x v="1"/>
    <x v="3"/>
    <s v="Normal"/>
    <d v="1972-12-15T00:00:00"/>
    <n v="5344.81"/>
    <s v="tier - 2"/>
    <s v="tier - 3"/>
    <x v="0"/>
  </r>
  <r>
    <x v="1716"/>
    <x v="1527"/>
    <x v="101"/>
    <n v="4.75"/>
    <s v="No"/>
    <x v="0"/>
    <x v="0"/>
    <x v="0"/>
    <x v="1"/>
    <x v="0"/>
    <s v="Normal"/>
    <d v="1991-08-28T00:00:00"/>
    <n v="5327.4"/>
    <s v="tier - 2"/>
    <s v="tier - 1"/>
    <x v="1"/>
  </r>
  <r>
    <x v="1717"/>
    <x v="1528"/>
    <x v="107"/>
    <n v="6.05"/>
    <s v="No"/>
    <x v="0"/>
    <x v="0"/>
    <x v="3"/>
    <x v="1"/>
    <x v="0"/>
    <s v="Prediabetes"/>
    <d v="1992-06-18T00:00:00"/>
    <n v="5325.65"/>
    <s v="tier - 2"/>
    <s v="tier - 1"/>
    <x v="3"/>
  </r>
  <r>
    <x v="1718"/>
    <x v="1529"/>
    <x v="1116"/>
    <n v="11.56"/>
    <s v="No"/>
    <x v="0"/>
    <x v="0"/>
    <x v="0"/>
    <x v="1"/>
    <x v="3"/>
    <s v="Diabetes"/>
    <d v="1974-09-02T00:00:00"/>
    <n v="5322.24"/>
    <s v="tier - 2"/>
    <s v="tier - 1"/>
    <x v="1"/>
  </r>
  <r>
    <x v="1719"/>
    <x v="203"/>
    <x v="984"/>
    <n v="5.76"/>
    <s v="No"/>
    <x v="0"/>
    <x v="0"/>
    <x v="0"/>
    <x v="1"/>
    <x v="1"/>
    <s v="Prediabetes"/>
    <d v="1994-11-13T00:00:00"/>
    <n v="5312.17"/>
    <s v="tier - 2"/>
    <s v="tier - 2"/>
    <x v="1"/>
  </r>
  <r>
    <x v="1720"/>
    <x v="1530"/>
    <x v="1117"/>
    <n v="5.65"/>
    <s v="No"/>
    <x v="1"/>
    <x v="0"/>
    <x v="3"/>
    <x v="1"/>
    <x v="0"/>
    <s v="Normal"/>
    <d v="2000-09-09T00:00:00"/>
    <n v="5306.7"/>
    <s v="tier - 2"/>
    <s v="tier - 3"/>
    <x v="1"/>
  </r>
  <r>
    <x v="1721"/>
    <x v="1531"/>
    <x v="1118"/>
    <n v="5.88"/>
    <s v="No"/>
    <x v="1"/>
    <x v="0"/>
    <x v="3"/>
    <x v="1"/>
    <x v="0"/>
    <s v="Prediabetes"/>
    <d v="2004-08-22T00:00:00"/>
    <n v="5293.67"/>
    <s v="tier - 2"/>
    <s v="tier - 2"/>
    <x v="13"/>
  </r>
  <r>
    <x v="1722"/>
    <x v="1532"/>
    <x v="1119"/>
    <n v="9.6"/>
    <s v="No"/>
    <x v="0"/>
    <x v="0"/>
    <x v="0"/>
    <x v="1"/>
    <x v="3"/>
    <s v="Diabetes"/>
    <d v="1974-11-12T00:00:00"/>
    <n v="5291.71"/>
    <s v="tier - 2"/>
    <s v="tier - 2"/>
    <x v="1"/>
  </r>
  <r>
    <x v="1723"/>
    <x v="1533"/>
    <x v="1120"/>
    <n v="6.24"/>
    <s v="No"/>
    <x v="0"/>
    <x v="0"/>
    <x v="3"/>
    <x v="1"/>
    <x v="2"/>
    <s v="Prediabetes"/>
    <d v="1987-09-01T00:00:00"/>
    <n v="5275.86"/>
    <s v="tier - 2"/>
    <s v="tier - 2"/>
    <x v="0"/>
  </r>
  <r>
    <x v="1724"/>
    <x v="1311"/>
    <x v="226"/>
    <n v="7.63"/>
    <s v="Yes"/>
    <x v="0"/>
    <x v="0"/>
    <x v="3"/>
    <x v="1"/>
    <x v="0"/>
    <s v="Diabetes"/>
    <d v="1986-10-20T00:00:00"/>
    <n v="5272.18"/>
    <s v="tier - 2"/>
    <s v="tier - 3"/>
    <x v="1"/>
  </r>
  <r>
    <x v="1725"/>
    <x v="1534"/>
    <x v="295"/>
    <n v="8.66"/>
    <s v="Yes"/>
    <x v="0"/>
    <x v="0"/>
    <x v="3"/>
    <x v="1"/>
    <x v="1"/>
    <s v="Diabetes"/>
    <d v="1986-09-20T00:00:00"/>
    <n v="5267.82"/>
    <s v="tier - 2"/>
    <s v="tier - 2"/>
    <x v="1"/>
  </r>
  <r>
    <x v="1726"/>
    <x v="1535"/>
    <x v="304"/>
    <n v="8.5500000000000007"/>
    <s v="Yes"/>
    <x v="0"/>
    <x v="0"/>
    <x v="3"/>
    <x v="1"/>
    <x v="1"/>
    <s v="Diabetes"/>
    <d v="1986-10-25T00:00:00"/>
    <n v="5266.37"/>
    <s v="tier - 2"/>
    <s v="tier - 2"/>
    <x v="1"/>
  </r>
  <r>
    <x v="1727"/>
    <x v="629"/>
    <x v="836"/>
    <n v="4.54"/>
    <s v="No"/>
    <x v="0"/>
    <x v="0"/>
    <x v="0"/>
    <x v="1"/>
    <x v="1"/>
    <s v="Normal"/>
    <d v="1989-07-19T00:00:00"/>
    <n v="5261.47"/>
    <s v="tier - 2"/>
    <s v="tier - 2"/>
    <x v="1"/>
  </r>
  <r>
    <x v="1728"/>
    <x v="1536"/>
    <x v="403"/>
    <n v="5.7"/>
    <s v="No"/>
    <x v="0"/>
    <x v="0"/>
    <x v="0"/>
    <x v="1"/>
    <x v="2"/>
    <s v="Prediabetes"/>
    <d v="1989-11-25T00:00:00"/>
    <n v="5257.51"/>
    <s v="tier - 2"/>
    <s v="tier - 2"/>
    <x v="1"/>
  </r>
  <r>
    <x v="1729"/>
    <x v="1433"/>
    <x v="65"/>
    <n v="5.07"/>
    <s v="No"/>
    <x v="0"/>
    <x v="0"/>
    <x v="0"/>
    <x v="1"/>
    <x v="0"/>
    <s v="Normal"/>
    <d v="1990-07-06T00:00:00"/>
    <n v="5253.52"/>
    <s v="tier - 3"/>
    <s v="tier - 3"/>
    <x v="3"/>
  </r>
  <r>
    <x v="1730"/>
    <x v="559"/>
    <x v="105"/>
    <n v="4.38"/>
    <s v="No"/>
    <x v="0"/>
    <x v="0"/>
    <x v="3"/>
    <x v="1"/>
    <x v="0"/>
    <s v="Normal"/>
    <d v="1987-09-09T00:00:00"/>
    <n v="5246.05"/>
    <s v="tier - 2"/>
    <s v="tier - 3"/>
    <x v="3"/>
  </r>
  <r>
    <x v="1731"/>
    <x v="1537"/>
    <x v="41"/>
    <n v="4.54"/>
    <s v="No"/>
    <x v="0"/>
    <x v="0"/>
    <x v="3"/>
    <x v="1"/>
    <x v="0"/>
    <s v="Normal"/>
    <d v="1987-07-05T00:00:00"/>
    <n v="5245.23"/>
    <s v="tier - 2"/>
    <s v="tier - 2"/>
    <x v="0"/>
  </r>
  <r>
    <x v="1732"/>
    <x v="1538"/>
    <x v="1107"/>
    <n v="5.38"/>
    <s v="No"/>
    <x v="0"/>
    <x v="0"/>
    <x v="3"/>
    <x v="1"/>
    <x v="0"/>
    <s v="Normal"/>
    <d v="1987-12-26T00:00:00"/>
    <n v="5240.7700000000004"/>
    <s v="tier - 2"/>
    <s v="tier - 2"/>
    <x v="3"/>
  </r>
  <r>
    <x v="1733"/>
    <x v="1539"/>
    <x v="379"/>
    <n v="5.55"/>
    <s v="No"/>
    <x v="0"/>
    <x v="0"/>
    <x v="3"/>
    <x v="1"/>
    <x v="1"/>
    <s v="Normal"/>
    <d v="1987-06-29T00:00:00"/>
    <n v="5227.99"/>
    <s v="tier - 2"/>
    <s v="tier - 1"/>
    <x v="2"/>
  </r>
  <r>
    <x v="1734"/>
    <x v="1540"/>
    <x v="1121"/>
    <n v="4.03"/>
    <s v="Yes"/>
    <x v="0"/>
    <x v="0"/>
    <x v="3"/>
    <x v="1"/>
    <x v="0"/>
    <s v="Normal"/>
    <d v="1995-06-06T00:00:00"/>
    <n v="5216.4799999999996"/>
    <s v="tier - 2"/>
    <s v="tier - 2"/>
    <x v="15"/>
  </r>
  <r>
    <x v="1735"/>
    <x v="1541"/>
    <x v="1122"/>
    <n v="4.1900000000000004"/>
    <s v="No"/>
    <x v="0"/>
    <x v="0"/>
    <x v="0"/>
    <x v="1"/>
    <x v="0"/>
    <s v="Normal"/>
    <d v="1999-12-01T00:00:00"/>
    <n v="5213.22"/>
    <s v="tier - 2"/>
    <s v="tier - 1"/>
    <x v="1"/>
  </r>
  <r>
    <x v="1736"/>
    <x v="840"/>
    <x v="878"/>
    <n v="4.37"/>
    <s v="No"/>
    <x v="0"/>
    <x v="1"/>
    <x v="3"/>
    <x v="1"/>
    <x v="2"/>
    <s v="Normal"/>
    <d v="1993-06-17T00:00:00"/>
    <n v="5209.58"/>
    <s v="tier - 3"/>
    <s v="tier - 3"/>
    <x v="6"/>
  </r>
  <r>
    <x v="1737"/>
    <x v="1542"/>
    <x v="1123"/>
    <n v="5.31"/>
    <s v="Yes"/>
    <x v="0"/>
    <x v="1"/>
    <x v="3"/>
    <x v="1"/>
    <x v="3"/>
    <s v="Normal"/>
    <d v="1983-10-24T00:00:00"/>
    <n v="5207.97"/>
    <s v="tier - 2"/>
    <s v="tier - 2"/>
    <x v="1"/>
  </r>
  <r>
    <x v="1738"/>
    <x v="1543"/>
    <x v="1124"/>
    <n v="4.66"/>
    <s v="No"/>
    <x v="1"/>
    <x v="0"/>
    <x v="3"/>
    <x v="1"/>
    <x v="0"/>
    <s v="Normal"/>
    <d v="2004-06-06T00:00:00"/>
    <n v="5198.6899999999996"/>
    <s v="tier - 2"/>
    <s v="tier - 2"/>
    <x v="13"/>
  </r>
  <r>
    <x v="1739"/>
    <x v="1544"/>
    <x v="1125"/>
    <n v="6.19"/>
    <s v="No"/>
    <x v="0"/>
    <x v="1"/>
    <x v="3"/>
    <x v="1"/>
    <x v="3"/>
    <s v="Prediabetes"/>
    <d v="1979-09-12T00:00:00"/>
    <n v="5195.58"/>
    <s v="tier - 2"/>
    <s v="tier - 2"/>
    <x v="0"/>
  </r>
  <r>
    <x v="1740"/>
    <x v="1545"/>
    <x v="1126"/>
    <n v="4.8600000000000003"/>
    <s v="No"/>
    <x v="0"/>
    <x v="0"/>
    <x v="3"/>
    <x v="1"/>
    <x v="2"/>
    <s v="Normal"/>
    <d v="1984-10-16T00:00:00"/>
    <n v="5177.12"/>
    <s v="tier - 2"/>
    <s v="tier - 1"/>
    <x v="0"/>
  </r>
  <r>
    <x v="1741"/>
    <x v="1546"/>
    <x v="1127"/>
    <n v="4.74"/>
    <s v="No"/>
    <x v="0"/>
    <x v="0"/>
    <x v="0"/>
    <x v="1"/>
    <x v="2"/>
    <s v="Normal"/>
    <d v="1991-08-29T00:00:00"/>
    <n v="5166.96"/>
    <s v="tier - 2"/>
    <s v="tier - 2"/>
    <x v="1"/>
  </r>
  <r>
    <x v="1742"/>
    <x v="1547"/>
    <x v="356"/>
    <n v="6.03"/>
    <s v="No"/>
    <x v="0"/>
    <x v="0"/>
    <x v="0"/>
    <x v="1"/>
    <x v="1"/>
    <s v="Prediabetes"/>
    <d v="1990-10-09T00:00:00"/>
    <n v="5152.13"/>
    <s v="tier - 2"/>
    <s v="tier - 2"/>
    <x v="3"/>
  </r>
  <r>
    <x v="1743"/>
    <x v="1548"/>
    <x v="735"/>
    <n v="4.71"/>
    <s v="No"/>
    <x v="0"/>
    <x v="0"/>
    <x v="0"/>
    <x v="1"/>
    <x v="0"/>
    <s v="Normal"/>
    <d v="1990-08-22T00:00:00"/>
    <n v="5148.55"/>
    <s v="tier - 2"/>
    <s v="tier - 2"/>
    <x v="2"/>
  </r>
  <r>
    <x v="1744"/>
    <x v="692"/>
    <x v="1128"/>
    <n v="5.55"/>
    <s v="No"/>
    <x v="0"/>
    <x v="0"/>
    <x v="3"/>
    <x v="1"/>
    <x v="2"/>
    <s v="Normal"/>
    <d v="1984-08-22T00:00:00"/>
    <n v="5144.18"/>
    <s v="tier - 2"/>
    <s v="tier - 1"/>
    <x v="0"/>
  </r>
  <r>
    <x v="1745"/>
    <x v="1549"/>
    <x v="440"/>
    <n v="4.78"/>
    <s v="No"/>
    <x v="0"/>
    <x v="1"/>
    <x v="3"/>
    <x v="1"/>
    <x v="0"/>
    <s v="Normal"/>
    <d v="1993-12-10T00:00:00"/>
    <n v="5138.26"/>
    <s v="tier - 2"/>
    <s v="tier - 2"/>
    <x v="0"/>
  </r>
  <r>
    <x v="1746"/>
    <x v="1550"/>
    <x v="1129"/>
    <n v="4.6500000000000004"/>
    <s v="Yes"/>
    <x v="0"/>
    <x v="0"/>
    <x v="3"/>
    <x v="1"/>
    <x v="2"/>
    <s v="Normal"/>
    <d v="1988-09-15T00:00:00"/>
    <n v="5136.75"/>
    <s v="tier - 2"/>
    <s v="tier - 1"/>
    <x v="0"/>
  </r>
  <r>
    <x v="1747"/>
    <x v="1541"/>
    <x v="377"/>
    <n v="5.2"/>
    <s v="No"/>
    <x v="0"/>
    <x v="0"/>
    <x v="3"/>
    <x v="1"/>
    <x v="2"/>
    <s v="Normal"/>
    <d v="1987-09-13T00:00:00"/>
    <n v="5125.22"/>
    <s v="tier - 1"/>
    <s v="tier - 2"/>
    <x v="1"/>
  </r>
  <r>
    <x v="1748"/>
    <x v="1551"/>
    <x v="11"/>
    <n v="4.54"/>
    <s v="Yes"/>
    <x v="0"/>
    <x v="0"/>
    <x v="3"/>
    <x v="1"/>
    <x v="0"/>
    <s v="Normal"/>
    <d v="1988-11-01T00:00:00"/>
    <n v="5124.1899999999996"/>
    <s v="tier - 2"/>
    <s v="tier - 3"/>
    <x v="0"/>
  </r>
  <r>
    <x v="1749"/>
    <x v="1010"/>
    <x v="1130"/>
    <n v="4.1100000000000003"/>
    <s v="No"/>
    <x v="0"/>
    <x v="0"/>
    <x v="3"/>
    <x v="1"/>
    <x v="3"/>
    <s v="Normal"/>
    <d v="1987-11-18T00:00:00"/>
    <n v="5116.5"/>
    <s v="tier - 2"/>
    <s v="tier - 2"/>
    <x v="1"/>
  </r>
  <r>
    <x v="1750"/>
    <x v="1552"/>
    <x v="176"/>
    <n v="4.63"/>
    <s v="No"/>
    <x v="0"/>
    <x v="0"/>
    <x v="0"/>
    <x v="1"/>
    <x v="0"/>
    <s v="Normal"/>
    <d v="1999-06-19T00:00:00"/>
    <n v="5087.92"/>
    <s v="tier - 2"/>
    <s v="tier - 2"/>
    <x v="12"/>
  </r>
  <r>
    <x v="1751"/>
    <x v="1553"/>
    <x v="861"/>
    <n v="6.06"/>
    <s v="Yes"/>
    <x v="0"/>
    <x v="1"/>
    <x v="3"/>
    <x v="1"/>
    <x v="2"/>
    <s v="Prediabetes"/>
    <d v="1997-07-14T00:00:00"/>
    <n v="5080.1000000000004"/>
    <s v="tier - 3"/>
    <s v="tier - 2"/>
    <x v="3"/>
  </r>
  <r>
    <x v="1752"/>
    <x v="1554"/>
    <x v="1131"/>
    <n v="8.43"/>
    <s v="No"/>
    <x v="0"/>
    <x v="0"/>
    <x v="0"/>
    <x v="1"/>
    <x v="3"/>
    <s v="Diabetes"/>
    <d v="1978-11-22T00:00:00"/>
    <n v="5077.1899999999996"/>
    <s v="tier - 2"/>
    <s v="tier - 3"/>
    <x v="1"/>
  </r>
  <r>
    <x v="1753"/>
    <x v="569"/>
    <x v="1132"/>
    <n v="5.51"/>
    <s v="No"/>
    <x v="0"/>
    <x v="1"/>
    <x v="3"/>
    <x v="1"/>
    <x v="1"/>
    <s v="Normal"/>
    <d v="1993-06-11T00:00:00"/>
    <n v="5059.5600000000004"/>
    <s v="tier - 2"/>
    <s v="tier - 1"/>
    <x v="14"/>
  </r>
  <r>
    <x v="1754"/>
    <x v="1555"/>
    <x v="1133"/>
    <n v="4.95"/>
    <s v="No"/>
    <x v="0"/>
    <x v="0"/>
    <x v="0"/>
    <x v="1"/>
    <x v="2"/>
    <s v="Normal"/>
    <d v="1980-09-07T00:00:00"/>
    <n v="5054.05"/>
    <s v="tier - 2"/>
    <s v="tier - 2"/>
    <x v="0"/>
  </r>
  <r>
    <x v="1755"/>
    <x v="1556"/>
    <x v="1134"/>
    <n v="6.44"/>
    <s v="Yes"/>
    <x v="0"/>
    <x v="1"/>
    <x v="3"/>
    <x v="1"/>
    <x v="0"/>
    <s v="Diabetes"/>
    <d v="1997-07-29T00:00:00"/>
    <n v="5045.1499999999996"/>
    <s v="tier - 2"/>
    <s v="tier - 2"/>
    <x v="1"/>
  </r>
  <r>
    <x v="1756"/>
    <x v="237"/>
    <x v="1135"/>
    <n v="6.05"/>
    <s v="Yes"/>
    <x v="0"/>
    <x v="0"/>
    <x v="0"/>
    <x v="1"/>
    <x v="0"/>
    <s v="Prediabetes"/>
    <d v="2001-10-16T00:00:00"/>
    <n v="5043.13"/>
    <s v="tier - 2"/>
    <s v="tier - 3"/>
    <x v="3"/>
  </r>
  <r>
    <x v="1757"/>
    <x v="1557"/>
    <x v="1136"/>
    <n v="4.76"/>
    <s v="Yes"/>
    <x v="0"/>
    <x v="1"/>
    <x v="3"/>
    <x v="1"/>
    <x v="0"/>
    <s v="Normal"/>
    <d v="1997-12-04T00:00:00"/>
    <n v="5038.57"/>
    <s v="tier - 2"/>
    <s v="tier - 2"/>
    <x v="15"/>
  </r>
  <r>
    <x v="1758"/>
    <x v="1558"/>
    <x v="1099"/>
    <n v="6.72"/>
    <s v="Yes"/>
    <x v="0"/>
    <x v="0"/>
    <x v="3"/>
    <x v="1"/>
    <x v="2"/>
    <s v="Diabetes"/>
    <d v="1986-06-29T00:00:00"/>
    <n v="5034.1000000000004"/>
    <s v="tier - 2"/>
    <s v="tier - 2"/>
    <x v="0"/>
  </r>
  <r>
    <x v="1759"/>
    <x v="1559"/>
    <x v="308"/>
    <n v="5.7"/>
    <s v="No"/>
    <x v="0"/>
    <x v="0"/>
    <x v="0"/>
    <x v="1"/>
    <x v="1"/>
    <s v="Prediabetes"/>
    <d v="1991-09-10T00:00:00"/>
    <n v="5031.2700000000004"/>
    <s v="tier - 3"/>
    <s v="tier - 1"/>
    <x v="4"/>
  </r>
  <r>
    <x v="1760"/>
    <x v="1560"/>
    <x v="366"/>
    <n v="5.31"/>
    <s v="Yes"/>
    <x v="0"/>
    <x v="0"/>
    <x v="0"/>
    <x v="1"/>
    <x v="1"/>
    <s v="Normal"/>
    <d v="1985-12-28T00:00:00"/>
    <n v="5028.1499999999996"/>
    <s v="tier - 1"/>
    <s v="tier - 2"/>
    <x v="1"/>
  </r>
  <r>
    <x v="1761"/>
    <x v="1561"/>
    <x v="742"/>
    <n v="4.32"/>
    <s v="Yes"/>
    <x v="0"/>
    <x v="0"/>
    <x v="3"/>
    <x v="1"/>
    <x v="0"/>
    <s v="Normal"/>
    <d v="1988-11-09T00:00:00"/>
    <n v="5012.47"/>
    <s v="tier - 2"/>
    <s v="tier - 3"/>
    <x v="3"/>
  </r>
  <r>
    <x v="1762"/>
    <x v="1562"/>
    <x v="419"/>
    <n v="4.2300000000000004"/>
    <s v="Yes"/>
    <x v="0"/>
    <x v="0"/>
    <x v="3"/>
    <x v="1"/>
    <x v="1"/>
    <s v="Normal"/>
    <d v="1988-07-08T00:00:00"/>
    <n v="5003.8500000000004"/>
    <s v="tier - 2"/>
    <s v="tier - 3"/>
    <x v="3"/>
  </r>
  <r>
    <x v="1763"/>
    <x v="227"/>
    <x v="1111"/>
    <n v="6.09"/>
    <s v="No"/>
    <x v="0"/>
    <x v="0"/>
    <x v="0"/>
    <x v="1"/>
    <x v="3"/>
    <s v="Prediabetes"/>
    <d v="1977-06-09T00:00:00"/>
    <n v="5003.7700000000004"/>
    <s v="tier - 2"/>
    <s v="tier - 3"/>
    <x v="0"/>
  </r>
  <r>
    <x v="1764"/>
    <x v="1067"/>
    <x v="1137"/>
    <n v="4.74"/>
    <s v="Yes"/>
    <x v="0"/>
    <x v="0"/>
    <x v="3"/>
    <x v="1"/>
    <x v="1"/>
    <s v="Normal"/>
    <d v="1988-09-04T00:00:00"/>
    <n v="5002.78"/>
    <s v="tier - 2"/>
    <s v="tier - 2"/>
    <x v="0"/>
  </r>
  <r>
    <x v="1765"/>
    <x v="1563"/>
    <x v="1138"/>
    <n v="6.23"/>
    <s v="Yes"/>
    <x v="0"/>
    <x v="0"/>
    <x v="0"/>
    <x v="1"/>
    <x v="0"/>
    <s v="Prediabetes"/>
    <d v="2001-10-05T00:00:00"/>
    <n v="4999.04"/>
    <s v="tier - 2"/>
    <s v="tier - 2"/>
    <x v="3"/>
  </r>
  <r>
    <x v="1766"/>
    <x v="1564"/>
    <x v="288"/>
    <n v="5.45"/>
    <s v="Yes"/>
    <x v="0"/>
    <x v="0"/>
    <x v="3"/>
    <x v="1"/>
    <x v="2"/>
    <s v="Normal"/>
    <d v="1988-06-24T00:00:00"/>
    <n v="4992.38"/>
    <s v="tier - 2"/>
    <s v="tier - 3"/>
    <x v="2"/>
  </r>
  <r>
    <x v="1767"/>
    <x v="1565"/>
    <x v="1139"/>
    <n v="10.34"/>
    <s v="No"/>
    <x v="0"/>
    <x v="0"/>
    <x v="1"/>
    <x v="1"/>
    <x v="3"/>
    <s v="Diabetes"/>
    <d v="1973-11-07T00:00:00"/>
    <n v="4985.22"/>
    <s v="tier - 2"/>
    <s v="tier - 3"/>
    <x v="0"/>
  </r>
  <r>
    <x v="1768"/>
    <x v="1566"/>
    <x v="53"/>
    <n v="5.15"/>
    <s v="No"/>
    <x v="0"/>
    <x v="0"/>
    <x v="0"/>
    <x v="1"/>
    <x v="0"/>
    <s v="Normal"/>
    <d v="1991-08-30T00:00:00"/>
    <n v="4949.76"/>
    <s v="tier - 2"/>
    <s v="tier - 1"/>
    <x v="0"/>
  </r>
  <r>
    <x v="1769"/>
    <x v="1567"/>
    <x v="1140"/>
    <n v="11.72"/>
    <s v="No"/>
    <x v="0"/>
    <x v="0"/>
    <x v="0"/>
    <x v="1"/>
    <x v="3"/>
    <s v="Diabetes"/>
    <d v="1974-06-26T00:00:00"/>
    <n v="4942.0600000000004"/>
    <s v="tier - 2"/>
    <s v="tier - 2"/>
    <x v="0"/>
  </r>
  <r>
    <x v="1770"/>
    <x v="1568"/>
    <x v="809"/>
    <n v="5.29"/>
    <s v="No"/>
    <x v="0"/>
    <x v="0"/>
    <x v="0"/>
    <x v="1"/>
    <x v="1"/>
    <s v="Normal"/>
    <d v="1991-11-27T00:00:00"/>
    <n v="4934.71"/>
    <s v="tier - 2"/>
    <s v="tier - 3"/>
    <x v="3"/>
  </r>
  <r>
    <x v="1771"/>
    <x v="1569"/>
    <x v="892"/>
    <n v="4.33"/>
    <s v="No"/>
    <x v="0"/>
    <x v="0"/>
    <x v="0"/>
    <x v="1"/>
    <x v="2"/>
    <s v="Normal"/>
    <d v="1991-08-23T00:00:00"/>
    <n v="4931.6499999999996"/>
    <s v="tier - 2"/>
    <s v="tier - 3"/>
    <x v="3"/>
  </r>
  <r>
    <x v="1772"/>
    <x v="1570"/>
    <x v="355"/>
    <n v="6.24"/>
    <s v="No"/>
    <x v="0"/>
    <x v="1"/>
    <x v="3"/>
    <x v="1"/>
    <x v="0"/>
    <s v="Prediabetes"/>
    <d v="1993-08-10T00:00:00"/>
    <n v="4922.92"/>
    <s v="tier - 2"/>
    <s v="tier - 2"/>
    <x v="1"/>
  </r>
  <r>
    <x v="1773"/>
    <x v="1571"/>
    <x v="402"/>
    <n v="11.61"/>
    <s v="No"/>
    <x v="0"/>
    <x v="0"/>
    <x v="0"/>
    <x v="1"/>
    <x v="0"/>
    <s v="Diabetes"/>
    <d v="2002-08-21T00:00:00"/>
    <n v="4915.0600000000004"/>
    <s v="tier - 2"/>
    <s v="tier - 1"/>
    <x v="6"/>
  </r>
  <r>
    <x v="1774"/>
    <x v="1572"/>
    <x v="1141"/>
    <n v="11.07"/>
    <s v="Yes"/>
    <x v="0"/>
    <x v="0"/>
    <x v="0"/>
    <x v="1"/>
    <x v="2"/>
    <s v="Diabetes"/>
    <d v="1981-10-18T00:00:00"/>
    <n v="4911.8900000000003"/>
    <s v="tier - 2"/>
    <s v="tier - 3"/>
    <x v="0"/>
  </r>
  <r>
    <x v="1775"/>
    <x v="1573"/>
    <x v="429"/>
    <n v="5.19"/>
    <s v="No"/>
    <x v="0"/>
    <x v="1"/>
    <x v="3"/>
    <x v="1"/>
    <x v="2"/>
    <s v="Normal"/>
    <d v="1993-07-10T00:00:00"/>
    <n v="4906.41"/>
    <s v="tier - 2"/>
    <s v="tier - 1"/>
    <x v="1"/>
  </r>
  <r>
    <x v="1776"/>
    <x v="1574"/>
    <x v="397"/>
    <n v="5.7"/>
    <s v="Yes"/>
    <x v="0"/>
    <x v="0"/>
    <x v="3"/>
    <x v="1"/>
    <x v="1"/>
    <s v="Prediabetes"/>
    <d v="1988-09-23T00:00:00"/>
    <n v="4894.75"/>
    <s v="tier - 3"/>
    <s v="tier - 3"/>
    <x v="1"/>
  </r>
  <r>
    <x v="1777"/>
    <x v="1011"/>
    <x v="1142"/>
    <n v="6.15"/>
    <s v="No"/>
    <x v="0"/>
    <x v="0"/>
    <x v="0"/>
    <x v="1"/>
    <x v="2"/>
    <s v="Prediabetes"/>
    <d v="1990-11-28T00:00:00"/>
    <n v="4894.3900000000003"/>
    <s v="tier - 2"/>
    <s v="tier - 3"/>
    <x v="0"/>
  </r>
  <r>
    <x v="1778"/>
    <x v="1575"/>
    <x v="94"/>
    <n v="5.07"/>
    <s v="No"/>
    <x v="0"/>
    <x v="0"/>
    <x v="0"/>
    <x v="1"/>
    <x v="0"/>
    <s v="Normal"/>
    <d v="1989-07-10T00:00:00"/>
    <n v="4890"/>
    <s v="tier - 3"/>
    <s v="tier - 2"/>
    <x v="0"/>
  </r>
  <r>
    <x v="1779"/>
    <x v="1576"/>
    <x v="264"/>
    <n v="10.97"/>
    <s v="Yes"/>
    <x v="0"/>
    <x v="0"/>
    <x v="3"/>
    <x v="1"/>
    <x v="1"/>
    <s v="Diabetes"/>
    <d v="1986-10-27T00:00:00"/>
    <n v="4889.04"/>
    <s v="tier - 2"/>
    <s v="tier - 1"/>
    <x v="0"/>
  </r>
  <r>
    <x v="1780"/>
    <x v="1577"/>
    <x v="1143"/>
    <n v="10.93"/>
    <s v="Yes"/>
    <x v="0"/>
    <x v="0"/>
    <x v="3"/>
    <x v="1"/>
    <x v="1"/>
    <s v="Diabetes"/>
    <d v="1986-12-23T00:00:00"/>
    <n v="4883.87"/>
    <s v="tier - 2"/>
    <s v="tier - 1"/>
    <x v="3"/>
  </r>
  <r>
    <x v="1781"/>
    <x v="1439"/>
    <x v="312"/>
    <n v="4.21"/>
    <s v="Yes"/>
    <x v="0"/>
    <x v="1"/>
    <x v="3"/>
    <x v="1"/>
    <x v="1"/>
    <s v="Normal"/>
    <d v="1997-09-29T00:00:00"/>
    <n v="4877.9799999999996"/>
    <s v="tier - 2"/>
    <s v="tier - 3"/>
    <x v="1"/>
  </r>
  <r>
    <x v="1782"/>
    <x v="25"/>
    <x v="1144"/>
    <n v="5.5"/>
    <s v="No"/>
    <x v="0"/>
    <x v="0"/>
    <x v="0"/>
    <x v="1"/>
    <x v="2"/>
    <s v="Normal"/>
    <d v="1989-09-01T00:00:00"/>
    <n v="4859.8900000000003"/>
    <s v="tier - 2"/>
    <s v="tier - 3"/>
    <x v="3"/>
  </r>
  <r>
    <x v="1783"/>
    <x v="557"/>
    <x v="1145"/>
    <n v="4.93"/>
    <s v="Yes"/>
    <x v="0"/>
    <x v="0"/>
    <x v="3"/>
    <x v="1"/>
    <x v="0"/>
    <s v="Normal"/>
    <d v="1995-12-27T00:00:00"/>
    <n v="4846.92"/>
    <s v="tier - 2"/>
    <s v="tier - 3"/>
    <x v="6"/>
  </r>
  <r>
    <x v="1784"/>
    <x v="1578"/>
    <x v="1146"/>
    <n v="5.6"/>
    <s v="Yes"/>
    <x v="0"/>
    <x v="0"/>
    <x v="0"/>
    <x v="1"/>
    <x v="0"/>
    <s v="Normal"/>
    <d v="2001-06-07T00:00:00"/>
    <n v="4846.53"/>
    <s v="tier - 2"/>
    <s v="tier - 3"/>
    <x v="14"/>
  </r>
  <r>
    <x v="1785"/>
    <x v="1579"/>
    <x v="1147"/>
    <n v="9.99"/>
    <s v="No"/>
    <x v="0"/>
    <x v="0"/>
    <x v="0"/>
    <x v="1"/>
    <x v="3"/>
    <s v="Diabetes"/>
    <d v="1974-09-11T00:00:00"/>
    <n v="4844.67"/>
    <s v="tier - 2"/>
    <s v="tier - 2"/>
    <x v="0"/>
  </r>
  <r>
    <x v="1786"/>
    <x v="1580"/>
    <x v="1098"/>
    <n v="5.93"/>
    <s v="No"/>
    <x v="0"/>
    <x v="1"/>
    <x v="3"/>
    <x v="1"/>
    <x v="3"/>
    <s v="Prediabetes"/>
    <d v="1979-12-13T00:00:00"/>
    <n v="4843.79"/>
    <s v="tier - 2"/>
    <s v="tier - 3"/>
    <x v="0"/>
  </r>
  <r>
    <x v="1787"/>
    <x v="1031"/>
    <x v="1148"/>
    <n v="6.29"/>
    <s v="Yes"/>
    <x v="0"/>
    <x v="0"/>
    <x v="3"/>
    <x v="1"/>
    <x v="1"/>
    <s v="Prediabetes"/>
    <d v="1995-09-29T00:00:00"/>
    <n v="4840.95"/>
    <s v="tier - 2"/>
    <s v="tier - 1"/>
    <x v="14"/>
  </r>
  <r>
    <x v="1788"/>
    <x v="1581"/>
    <x v="1089"/>
    <n v="5.65"/>
    <s v="No"/>
    <x v="0"/>
    <x v="0"/>
    <x v="3"/>
    <x v="1"/>
    <x v="3"/>
    <s v="Normal"/>
    <d v="1984-10-15T00:00:00"/>
    <n v="4839.18"/>
    <s v="tier - 2"/>
    <s v="tier - 1"/>
    <x v="1"/>
  </r>
  <r>
    <x v="1789"/>
    <x v="1582"/>
    <x v="671"/>
    <n v="6.15"/>
    <s v="No"/>
    <x v="0"/>
    <x v="0"/>
    <x v="3"/>
    <x v="1"/>
    <x v="0"/>
    <s v="Prediabetes"/>
    <d v="1992-09-10T00:00:00"/>
    <n v="4837.58"/>
    <s v="tier - 3"/>
    <s v="tier - 2"/>
    <x v="0"/>
  </r>
  <r>
    <x v="1790"/>
    <x v="393"/>
    <x v="314"/>
    <n v="5.22"/>
    <s v="No"/>
    <x v="1"/>
    <x v="0"/>
    <x v="3"/>
    <x v="1"/>
    <x v="0"/>
    <s v="Normal"/>
    <d v="2000-12-11T00:00:00"/>
    <n v="4835.43"/>
    <s v="tier - 2"/>
    <s v="tier - 2"/>
    <x v="14"/>
  </r>
  <r>
    <x v="1791"/>
    <x v="1583"/>
    <x v="875"/>
    <n v="11.66"/>
    <s v="No"/>
    <x v="0"/>
    <x v="0"/>
    <x v="0"/>
    <x v="1"/>
    <x v="0"/>
    <s v="Diabetes"/>
    <d v="2002-06-27T00:00:00"/>
    <n v="4830.63"/>
    <s v="tier - 2"/>
    <s v="tier - 1"/>
    <x v="3"/>
  </r>
  <r>
    <x v="1792"/>
    <x v="1584"/>
    <x v="1149"/>
    <n v="4.91"/>
    <s v="Yes"/>
    <x v="0"/>
    <x v="0"/>
    <x v="3"/>
    <x v="1"/>
    <x v="2"/>
    <s v="Normal"/>
    <d v="1995-12-01T00:00:00"/>
    <n v="4827.8999999999996"/>
    <s v="tier - 1"/>
    <s v="tier - 2"/>
    <x v="10"/>
  </r>
  <r>
    <x v="1793"/>
    <x v="1585"/>
    <x v="306"/>
    <n v="9.25"/>
    <s v="Yes"/>
    <x v="0"/>
    <x v="0"/>
    <x v="0"/>
    <x v="1"/>
    <x v="2"/>
    <s v="Diabetes"/>
    <d v="1981-07-03T00:00:00"/>
    <n v="4827.1000000000004"/>
    <s v="tier - 2"/>
    <s v="tier - 1"/>
    <x v="0"/>
  </r>
  <r>
    <x v="1794"/>
    <x v="1299"/>
    <x v="1150"/>
    <n v="11.48"/>
    <s v="No"/>
    <x v="0"/>
    <x v="0"/>
    <x v="0"/>
    <x v="1"/>
    <x v="3"/>
    <s v="Diabetes"/>
    <d v="1978-10-03T00:00:00"/>
    <n v="4812.34"/>
    <s v="tier - 2"/>
    <s v="tier - 3"/>
    <x v="0"/>
  </r>
  <r>
    <x v="1795"/>
    <x v="1586"/>
    <x v="754"/>
    <n v="6.06"/>
    <s v="No"/>
    <x v="0"/>
    <x v="0"/>
    <x v="0"/>
    <x v="1"/>
    <x v="0"/>
    <s v="Prediabetes"/>
    <d v="1989-12-16T00:00:00"/>
    <n v="4795.66"/>
    <s v="tier - 2"/>
    <s v="tier - 1"/>
    <x v="0"/>
  </r>
  <r>
    <x v="1796"/>
    <x v="1587"/>
    <x v="604"/>
    <n v="5.86"/>
    <s v="No"/>
    <x v="0"/>
    <x v="0"/>
    <x v="3"/>
    <x v="1"/>
    <x v="2"/>
    <s v="Prediabetes"/>
    <d v="1987-06-22T00:00:00"/>
    <n v="4787.42"/>
    <s v="tier - 2"/>
    <s v="tier - 3"/>
    <x v="0"/>
  </r>
  <r>
    <x v="1797"/>
    <x v="1588"/>
    <x v="1108"/>
    <n v="5.33"/>
    <s v="No"/>
    <x v="0"/>
    <x v="0"/>
    <x v="0"/>
    <x v="1"/>
    <x v="1"/>
    <s v="Normal"/>
    <d v="1989-12-09T00:00:00"/>
    <n v="4779.6000000000004"/>
    <s v="tier - 2"/>
    <s v="tier - 3"/>
    <x v="0"/>
  </r>
  <r>
    <x v="1798"/>
    <x v="530"/>
    <x v="1151"/>
    <n v="5.33"/>
    <s v="No"/>
    <x v="0"/>
    <x v="0"/>
    <x v="0"/>
    <x v="1"/>
    <x v="3"/>
    <s v="Normal"/>
    <d v="1989-08-01T00:00:00"/>
    <n v="4766.0200000000004"/>
    <s v="tier - 2"/>
    <s v="tier - 3"/>
    <x v="3"/>
  </r>
  <r>
    <x v="1799"/>
    <x v="1589"/>
    <x v="795"/>
    <n v="6.02"/>
    <s v="No"/>
    <x v="0"/>
    <x v="0"/>
    <x v="3"/>
    <x v="1"/>
    <x v="0"/>
    <s v="Prediabetes"/>
    <d v="1987-09-27T00:00:00"/>
    <n v="4762.33"/>
    <s v="tier - 3"/>
    <s v="tier - 3"/>
    <x v="3"/>
  </r>
  <r>
    <x v="1800"/>
    <x v="1590"/>
    <x v="1152"/>
    <n v="6.25"/>
    <s v="No"/>
    <x v="0"/>
    <x v="0"/>
    <x v="3"/>
    <x v="1"/>
    <x v="0"/>
    <s v="Prediabetes"/>
    <d v="1992-08-16T00:00:00"/>
    <n v="4753.6400000000003"/>
    <s v="tier - 2"/>
    <s v="tier - 3"/>
    <x v="0"/>
  </r>
  <r>
    <x v="1801"/>
    <x v="1591"/>
    <x v="662"/>
    <n v="4.8099999999999996"/>
    <s v="No"/>
    <x v="0"/>
    <x v="0"/>
    <x v="3"/>
    <x v="1"/>
    <x v="0"/>
    <s v="Normal"/>
    <d v="1987-11-22T00:00:00"/>
    <n v="4751.07"/>
    <s v="tier - 3"/>
    <s v="tier - 1"/>
    <x v="3"/>
  </r>
  <r>
    <x v="1802"/>
    <x v="200"/>
    <x v="1153"/>
    <n v="4.5999999999999996"/>
    <s v="No"/>
    <x v="0"/>
    <x v="0"/>
    <x v="3"/>
    <x v="1"/>
    <x v="1"/>
    <s v="Normal"/>
    <d v="1987-09-02T00:00:00"/>
    <n v="4747.05"/>
    <s v="tier - 2"/>
    <s v="tier - 2"/>
    <x v="0"/>
  </r>
  <r>
    <x v="1803"/>
    <x v="28"/>
    <x v="346"/>
    <n v="5.08"/>
    <s v="No"/>
    <x v="0"/>
    <x v="0"/>
    <x v="3"/>
    <x v="1"/>
    <x v="1"/>
    <s v="Normal"/>
    <d v="1987-06-05T00:00:00"/>
    <n v="4746.34"/>
    <s v="tier - 2"/>
    <s v="tier - 2"/>
    <x v="3"/>
  </r>
  <r>
    <x v="1804"/>
    <x v="1592"/>
    <x v="746"/>
    <n v="5.43"/>
    <s v="No"/>
    <x v="1"/>
    <x v="0"/>
    <x v="3"/>
    <x v="1"/>
    <x v="0"/>
    <s v="Normal"/>
    <d v="2004-11-24T00:00:00"/>
    <n v="4740.78"/>
    <s v="tier - 2"/>
    <s v="tier - 3"/>
    <x v="14"/>
  </r>
  <r>
    <x v="1805"/>
    <x v="1593"/>
    <x v="349"/>
    <n v="5.44"/>
    <s v="No"/>
    <x v="0"/>
    <x v="0"/>
    <x v="0"/>
    <x v="1"/>
    <x v="0"/>
    <s v="Normal"/>
    <d v="1991-10-12T00:00:00"/>
    <n v="4738.2700000000004"/>
    <s v="tier - 2"/>
    <s v="tier - 3"/>
    <x v="1"/>
  </r>
  <r>
    <x v="1806"/>
    <x v="1594"/>
    <x v="1154"/>
    <n v="11.69"/>
    <s v="Yes"/>
    <x v="0"/>
    <x v="0"/>
    <x v="3"/>
    <x v="1"/>
    <x v="2"/>
    <s v="Diabetes"/>
    <d v="1986-09-05T00:00:00"/>
    <n v="4734.6400000000003"/>
    <s v="tier - 2"/>
    <s v="tier - 1"/>
    <x v="0"/>
  </r>
  <r>
    <x v="1807"/>
    <x v="1595"/>
    <x v="1155"/>
    <n v="6.07"/>
    <s v="No"/>
    <x v="0"/>
    <x v="0"/>
    <x v="0"/>
    <x v="1"/>
    <x v="3"/>
    <s v="Prediabetes"/>
    <d v="1980-07-02T00:00:00"/>
    <n v="4728.71"/>
    <s v="tier - 2"/>
    <s v="tier - 3"/>
    <x v="1"/>
  </r>
  <r>
    <x v="1808"/>
    <x v="1596"/>
    <x v="374"/>
    <n v="4.3600000000000003"/>
    <s v="No"/>
    <x v="0"/>
    <x v="0"/>
    <x v="0"/>
    <x v="1"/>
    <x v="2"/>
    <s v="Normal"/>
    <d v="1994-08-12T00:00:00"/>
    <n v="4719.74"/>
    <s v="tier - 2"/>
    <s v="tier - 1"/>
    <x v="1"/>
  </r>
  <r>
    <x v="1809"/>
    <x v="1597"/>
    <x v="192"/>
    <n v="5.24"/>
    <s v="No"/>
    <x v="0"/>
    <x v="0"/>
    <x v="3"/>
    <x v="1"/>
    <x v="2"/>
    <s v="Normal"/>
    <d v="1992-09-28T00:00:00"/>
    <n v="4719.5200000000004"/>
    <s v="tier - 2"/>
    <s v="tier - 2"/>
    <x v="2"/>
  </r>
  <r>
    <x v="1810"/>
    <x v="1598"/>
    <x v="1156"/>
    <n v="5.37"/>
    <s v="No"/>
    <x v="0"/>
    <x v="0"/>
    <x v="3"/>
    <x v="1"/>
    <x v="2"/>
    <s v="Normal"/>
    <d v="1992-10-09T00:00:00"/>
    <n v="4718.2"/>
    <s v="tier - 2"/>
    <s v="tier - 3"/>
    <x v="2"/>
  </r>
  <r>
    <x v="1811"/>
    <x v="1599"/>
    <x v="1157"/>
    <n v="6.6"/>
    <s v="Yes"/>
    <x v="0"/>
    <x v="0"/>
    <x v="0"/>
    <x v="1"/>
    <x v="2"/>
    <s v="Diabetes"/>
    <d v="1981-08-12T00:00:00"/>
    <n v="4712.12"/>
    <s v="tier - 2"/>
    <s v="tier - 3"/>
    <x v="3"/>
  </r>
  <r>
    <x v="1812"/>
    <x v="1600"/>
    <x v="1158"/>
    <n v="5.77"/>
    <s v="No"/>
    <x v="0"/>
    <x v="0"/>
    <x v="0"/>
    <x v="1"/>
    <x v="3"/>
    <s v="Prediabetes"/>
    <d v="1977-12-04T00:00:00"/>
    <n v="4699.47"/>
    <s v="tier - 2"/>
    <s v="tier - 3"/>
    <x v="0"/>
  </r>
  <r>
    <x v="1813"/>
    <x v="1601"/>
    <x v="747"/>
    <n v="6.08"/>
    <s v="No"/>
    <x v="0"/>
    <x v="1"/>
    <x v="3"/>
    <x v="1"/>
    <x v="1"/>
    <s v="Prediabetes"/>
    <d v="2003-06-22T00:00:00"/>
    <n v="4687.8"/>
    <s v="tier - 2"/>
    <s v="tier - 3"/>
    <x v="3"/>
  </r>
  <r>
    <x v="1814"/>
    <x v="1602"/>
    <x v="1035"/>
    <n v="4.16"/>
    <s v="No"/>
    <x v="0"/>
    <x v="0"/>
    <x v="0"/>
    <x v="1"/>
    <x v="0"/>
    <s v="Normal"/>
    <d v="1990-09-04T00:00:00"/>
    <n v="4686.3900000000003"/>
    <s v="tier - 3"/>
    <s v="tier - 3"/>
    <x v="0"/>
  </r>
  <r>
    <x v="1815"/>
    <x v="1603"/>
    <x v="1159"/>
    <n v="5.0999999999999996"/>
    <s v="No"/>
    <x v="0"/>
    <x v="1"/>
    <x v="3"/>
    <x v="1"/>
    <x v="0"/>
    <s v="Normal"/>
    <d v="2003-10-04T00:00:00"/>
    <n v="4678.8"/>
    <s v="tier - 2"/>
    <s v="tier - 1"/>
    <x v="14"/>
  </r>
  <r>
    <x v="1816"/>
    <x v="1604"/>
    <x v="1160"/>
    <n v="5.3"/>
    <s v="No"/>
    <x v="0"/>
    <x v="1"/>
    <x v="3"/>
    <x v="1"/>
    <x v="3"/>
    <s v="Normal"/>
    <d v="1979-10-18T00:00:00"/>
    <n v="4674.2"/>
    <s v="tier - 2"/>
    <s v="tier - 1"/>
    <x v="0"/>
  </r>
  <r>
    <x v="1817"/>
    <x v="1605"/>
    <x v="160"/>
    <n v="4.9000000000000004"/>
    <s v="No"/>
    <x v="0"/>
    <x v="0"/>
    <x v="0"/>
    <x v="1"/>
    <x v="0"/>
    <s v="Normal"/>
    <d v="1990-07-13T00:00:00"/>
    <n v="4673.3900000000003"/>
    <s v="tier - 2"/>
    <s v="tier - 1"/>
    <x v="0"/>
  </r>
  <r>
    <x v="1818"/>
    <x v="948"/>
    <x v="40"/>
    <n v="5.55"/>
    <s v="No"/>
    <x v="0"/>
    <x v="0"/>
    <x v="0"/>
    <x v="1"/>
    <x v="0"/>
    <s v="Normal"/>
    <d v="1990-09-26T00:00:00"/>
    <n v="4670.6400000000003"/>
    <s v="tier - 2"/>
    <s v="tier - 2"/>
    <x v="3"/>
  </r>
  <r>
    <x v="1819"/>
    <x v="1606"/>
    <x v="1079"/>
    <n v="4.95"/>
    <s v="No"/>
    <x v="0"/>
    <x v="0"/>
    <x v="0"/>
    <x v="1"/>
    <x v="0"/>
    <s v="Normal"/>
    <d v="1990-08-05T00:00:00"/>
    <n v="4667.6099999999997"/>
    <s v="tier - 3"/>
    <s v="tier - 3"/>
    <x v="4"/>
  </r>
  <r>
    <x v="1820"/>
    <x v="1607"/>
    <x v="384"/>
    <n v="6.46"/>
    <s v="Yes"/>
    <x v="0"/>
    <x v="0"/>
    <x v="0"/>
    <x v="1"/>
    <x v="1"/>
    <s v="Diabetes"/>
    <d v="1996-10-25T00:00:00"/>
    <n v="4661.29"/>
    <s v="tier - 2"/>
    <s v="tier - 1"/>
    <x v="6"/>
  </r>
  <r>
    <x v="1821"/>
    <x v="1608"/>
    <x v="65"/>
    <n v="4.9000000000000004"/>
    <s v="Yes"/>
    <x v="0"/>
    <x v="0"/>
    <x v="0"/>
    <x v="1"/>
    <x v="0"/>
    <s v="Normal"/>
    <d v="1985-06-22T00:00:00"/>
    <n v="4646.76"/>
    <s v="tier - 1"/>
    <s v="tier - 1"/>
    <x v="3"/>
  </r>
  <r>
    <x v="1822"/>
    <x v="1609"/>
    <x v="43"/>
    <n v="5.21"/>
    <s v="No"/>
    <x v="0"/>
    <x v="0"/>
    <x v="3"/>
    <x v="1"/>
    <x v="0"/>
    <s v="Normal"/>
    <d v="1998-06-29T00:00:00"/>
    <n v="4618.08"/>
    <s v="tier - 2"/>
    <s v="tier - 1"/>
    <x v="1"/>
  </r>
  <r>
    <x v="1823"/>
    <x v="709"/>
    <x v="722"/>
    <n v="4.13"/>
    <s v="No"/>
    <x v="1"/>
    <x v="0"/>
    <x v="3"/>
    <x v="1"/>
    <x v="0"/>
    <s v="Normal"/>
    <d v="2000-07-02T00:00:00"/>
    <n v="4608.03"/>
    <s v="tier - 2"/>
    <s v="tier - 3"/>
    <x v="3"/>
  </r>
  <r>
    <x v="1824"/>
    <x v="1610"/>
    <x v="312"/>
    <n v="5.28"/>
    <s v="No"/>
    <x v="0"/>
    <x v="0"/>
    <x v="0"/>
    <x v="1"/>
    <x v="1"/>
    <s v="Normal"/>
    <d v="1989-09-18T00:00:00"/>
    <n v="4571.41"/>
    <s v="tier - 2"/>
    <s v="tier - 2"/>
    <x v="1"/>
  </r>
  <r>
    <x v="1825"/>
    <x v="1611"/>
    <x v="1041"/>
    <n v="4.68"/>
    <s v="Yes"/>
    <x v="0"/>
    <x v="0"/>
    <x v="0"/>
    <x v="1"/>
    <x v="1"/>
    <s v="Normal"/>
    <d v="1996-12-25T00:00:00"/>
    <n v="4564.1899999999996"/>
    <s v="tier - 2"/>
    <s v="tier - 2"/>
    <x v="2"/>
  </r>
  <r>
    <x v="1826"/>
    <x v="1612"/>
    <x v="1161"/>
    <n v="4.0599999999999996"/>
    <s v="No"/>
    <x v="0"/>
    <x v="0"/>
    <x v="0"/>
    <x v="1"/>
    <x v="1"/>
    <s v="Normal"/>
    <d v="1990-09-20T00:00:00"/>
    <n v="4562.84"/>
    <s v="tier - 2"/>
    <s v="tier - 2"/>
    <x v="0"/>
  </r>
  <r>
    <x v="1827"/>
    <x v="1613"/>
    <x v="32"/>
    <n v="4.2"/>
    <s v="No"/>
    <x v="1"/>
    <x v="0"/>
    <x v="3"/>
    <x v="1"/>
    <x v="0"/>
    <s v="Normal"/>
    <d v="2004-12-22T00:00:00"/>
    <n v="4561.1899999999996"/>
    <s v="tier - 2"/>
    <s v="tier - 2"/>
    <x v="2"/>
  </r>
  <r>
    <x v="1828"/>
    <x v="1614"/>
    <x v="559"/>
    <n v="4.83"/>
    <s v="No"/>
    <x v="0"/>
    <x v="0"/>
    <x v="0"/>
    <x v="1"/>
    <x v="2"/>
    <s v="Normal"/>
    <d v="1990-11-17T00:00:00"/>
    <n v="4544.2299999999996"/>
    <s v="tier - 2"/>
    <s v="tier - 1"/>
    <x v="2"/>
  </r>
  <r>
    <x v="1829"/>
    <x v="187"/>
    <x v="19"/>
    <n v="4.87"/>
    <s v="Yes"/>
    <x v="0"/>
    <x v="0"/>
    <x v="3"/>
    <x v="1"/>
    <x v="0"/>
    <s v="Normal"/>
    <d v="1988-06-13T00:00:00"/>
    <n v="4536.26"/>
    <s v="tier - 2"/>
    <s v="tier - 2"/>
    <x v="3"/>
  </r>
  <r>
    <x v="1830"/>
    <x v="949"/>
    <x v="473"/>
    <n v="5.86"/>
    <s v="No"/>
    <x v="0"/>
    <x v="1"/>
    <x v="3"/>
    <x v="1"/>
    <x v="2"/>
    <s v="Prediabetes"/>
    <d v="1993-06-29T00:00:00"/>
    <n v="4529.4799999999996"/>
    <s v="tier - 2"/>
    <s v="tier - 1"/>
    <x v="3"/>
  </r>
  <r>
    <x v="1831"/>
    <x v="380"/>
    <x v="1022"/>
    <n v="4.12"/>
    <s v="No"/>
    <x v="0"/>
    <x v="0"/>
    <x v="3"/>
    <x v="1"/>
    <x v="1"/>
    <s v="Normal"/>
    <d v="1992-08-13T00:00:00"/>
    <n v="4527.18"/>
    <s v="tier - 2"/>
    <s v="tier - 2"/>
    <x v="1"/>
  </r>
  <r>
    <x v="1832"/>
    <x v="1615"/>
    <x v="1162"/>
    <n v="5.71"/>
    <s v="Yes"/>
    <x v="0"/>
    <x v="0"/>
    <x v="3"/>
    <x v="1"/>
    <x v="0"/>
    <s v="Prediabetes"/>
    <d v="1988-12-21T00:00:00"/>
    <n v="4518.83"/>
    <s v="tier - 2"/>
    <s v="tier - 2"/>
    <x v="6"/>
  </r>
  <r>
    <x v="1833"/>
    <x v="1616"/>
    <x v="1163"/>
    <n v="6.03"/>
    <s v="No"/>
    <x v="0"/>
    <x v="0"/>
    <x v="3"/>
    <x v="1"/>
    <x v="2"/>
    <s v="Prediabetes"/>
    <d v="1987-12-05T00:00:00"/>
    <n v="4518.7700000000004"/>
    <s v="tier - 2"/>
    <s v="tier - 3"/>
    <x v="1"/>
  </r>
  <r>
    <x v="1834"/>
    <x v="1617"/>
    <x v="1164"/>
    <n v="5.65"/>
    <s v="No"/>
    <x v="0"/>
    <x v="1"/>
    <x v="3"/>
    <x v="1"/>
    <x v="0"/>
    <s v="Normal"/>
    <d v="2003-10-02T00:00:00"/>
    <n v="4518.3999999999996"/>
    <s v="tier - 2"/>
    <s v="tier - 3"/>
    <x v="12"/>
  </r>
  <r>
    <x v="1835"/>
    <x v="1618"/>
    <x v="910"/>
    <n v="5.05"/>
    <s v="No"/>
    <x v="0"/>
    <x v="0"/>
    <x v="0"/>
    <x v="1"/>
    <x v="3"/>
    <s v="Normal"/>
    <d v="1980-06-16T00:00:00"/>
    <n v="4515.71"/>
    <s v="tier - 2"/>
    <s v="tier - 3"/>
    <x v="0"/>
  </r>
  <r>
    <x v="1836"/>
    <x v="1619"/>
    <x v="1165"/>
    <n v="6.26"/>
    <s v="No"/>
    <x v="0"/>
    <x v="0"/>
    <x v="0"/>
    <x v="1"/>
    <x v="3"/>
    <s v="Prediabetes"/>
    <d v="1982-09-27T00:00:00"/>
    <n v="4511.41"/>
    <s v="tier - 2"/>
    <s v="tier - 3"/>
    <x v="0"/>
  </r>
  <r>
    <x v="1837"/>
    <x v="1620"/>
    <x v="534"/>
    <n v="4.08"/>
    <s v="Yes"/>
    <x v="0"/>
    <x v="1"/>
    <x v="3"/>
    <x v="1"/>
    <x v="0"/>
    <s v="Normal"/>
    <d v="1997-10-13T00:00:00"/>
    <n v="4504.66"/>
    <s v="tier - 1"/>
    <s v="tier - 2"/>
    <x v="0"/>
  </r>
  <r>
    <x v="1838"/>
    <x v="1078"/>
    <x v="982"/>
    <n v="6.19"/>
    <s v="Yes"/>
    <x v="0"/>
    <x v="0"/>
    <x v="3"/>
    <x v="1"/>
    <x v="2"/>
    <s v="Prediabetes"/>
    <d v="1988-06-26T00:00:00"/>
    <n v="4500.34"/>
    <s v="tier - 2"/>
    <s v="tier - 1"/>
    <x v="6"/>
  </r>
  <r>
    <x v="1839"/>
    <x v="1124"/>
    <x v="1166"/>
    <n v="6.01"/>
    <s v="No"/>
    <x v="0"/>
    <x v="0"/>
    <x v="3"/>
    <x v="1"/>
    <x v="1"/>
    <s v="Prediabetes"/>
    <d v="1992-07-12T00:00:00"/>
    <n v="4488.58"/>
    <s v="tier - 2"/>
    <s v="tier - 3"/>
    <x v="1"/>
  </r>
  <r>
    <x v="1840"/>
    <x v="1621"/>
    <x v="1167"/>
    <n v="6.07"/>
    <s v="No"/>
    <x v="1"/>
    <x v="0"/>
    <x v="3"/>
    <x v="1"/>
    <x v="0"/>
    <s v="Prediabetes"/>
    <d v="2004-07-18T00:00:00"/>
    <n v="4468.25"/>
    <s v="tier - 2"/>
    <s v="tier - 2"/>
    <x v="1"/>
  </r>
  <r>
    <x v="1841"/>
    <x v="1622"/>
    <x v="37"/>
    <n v="5.63"/>
    <s v="No"/>
    <x v="0"/>
    <x v="0"/>
    <x v="0"/>
    <x v="1"/>
    <x v="0"/>
    <s v="Normal"/>
    <d v="1999-11-20T00:00:00"/>
    <n v="4466.62"/>
    <s v="tier - 2"/>
    <s v="tier - 2"/>
    <x v="1"/>
  </r>
  <r>
    <x v="1842"/>
    <x v="66"/>
    <x v="66"/>
    <n v="6.05"/>
    <s v="No"/>
    <x v="0"/>
    <x v="0"/>
    <x v="0"/>
    <x v="1"/>
    <x v="0"/>
    <s v="Prediabetes"/>
    <d v="1991-07-04T00:00:00"/>
    <n v="4463.21"/>
    <s v="tier - 3"/>
    <s v="tier - 3"/>
    <x v="0"/>
  </r>
  <r>
    <x v="1843"/>
    <x v="1623"/>
    <x v="428"/>
    <n v="4.6500000000000004"/>
    <s v="No"/>
    <x v="0"/>
    <x v="0"/>
    <x v="0"/>
    <x v="1"/>
    <x v="0"/>
    <s v="Normal"/>
    <d v="1990-07-15T00:00:00"/>
    <n v="4462.72"/>
    <s v="tier - 2"/>
    <s v="tier - 3"/>
    <x v="1"/>
  </r>
  <r>
    <x v="1844"/>
    <x v="1624"/>
    <x v="422"/>
    <n v="5.37"/>
    <s v="No"/>
    <x v="0"/>
    <x v="0"/>
    <x v="0"/>
    <x v="1"/>
    <x v="1"/>
    <s v="Normal"/>
    <d v="1990-08-08T00:00:00"/>
    <n v="4454.3999999999996"/>
    <s v="tier - 2"/>
    <s v="tier - 3"/>
    <x v="1"/>
  </r>
  <r>
    <x v="1845"/>
    <x v="1625"/>
    <x v="409"/>
    <n v="5.39"/>
    <s v="No"/>
    <x v="0"/>
    <x v="0"/>
    <x v="0"/>
    <x v="1"/>
    <x v="0"/>
    <s v="Normal"/>
    <d v="1994-06-28T00:00:00"/>
    <n v="4449.46"/>
    <s v="tier - 1"/>
    <s v="tier - 2"/>
    <x v="0"/>
  </r>
  <r>
    <x v="1846"/>
    <x v="1626"/>
    <x v="295"/>
    <n v="5.86"/>
    <s v="No"/>
    <x v="0"/>
    <x v="0"/>
    <x v="0"/>
    <x v="1"/>
    <x v="1"/>
    <s v="Prediabetes"/>
    <d v="1991-09-03T00:00:00"/>
    <n v="4441.21"/>
    <s v="tier - 1"/>
    <s v="tier - 2"/>
    <x v="7"/>
  </r>
  <r>
    <x v="1847"/>
    <x v="1627"/>
    <x v="1034"/>
    <n v="4.4400000000000004"/>
    <s v="No"/>
    <x v="0"/>
    <x v="0"/>
    <x v="0"/>
    <x v="1"/>
    <x v="1"/>
    <s v="Normal"/>
    <d v="1994-10-24T00:00:00"/>
    <n v="4438.26"/>
    <s v="tier - 2"/>
    <s v="tier - 3"/>
    <x v="6"/>
  </r>
  <r>
    <x v="1848"/>
    <x v="1628"/>
    <x v="303"/>
    <n v="4.41"/>
    <s v="No"/>
    <x v="0"/>
    <x v="0"/>
    <x v="0"/>
    <x v="1"/>
    <x v="1"/>
    <s v="Normal"/>
    <d v="1994-10-08T00:00:00"/>
    <n v="4435.09"/>
    <s v="tier - 3"/>
    <s v="tier - 2"/>
    <x v="4"/>
  </r>
  <r>
    <x v="1849"/>
    <x v="1629"/>
    <x v="355"/>
    <n v="5.19"/>
    <s v="No"/>
    <x v="0"/>
    <x v="1"/>
    <x v="3"/>
    <x v="1"/>
    <x v="0"/>
    <s v="Normal"/>
    <d v="1993-12-23T00:00:00"/>
    <n v="4433.92"/>
    <s v="tier - 2"/>
    <s v="tier - 2"/>
    <x v="1"/>
  </r>
  <r>
    <x v="1850"/>
    <x v="1630"/>
    <x v="170"/>
    <n v="5.16"/>
    <s v="No"/>
    <x v="0"/>
    <x v="1"/>
    <x v="3"/>
    <x v="1"/>
    <x v="0"/>
    <s v="Normal"/>
    <d v="1993-09-04T00:00:00"/>
    <n v="4433.3900000000003"/>
    <s v="tier - 2"/>
    <s v="tier - 3"/>
    <x v="1"/>
  </r>
  <r>
    <x v="1851"/>
    <x v="1631"/>
    <x v="878"/>
    <n v="4.24"/>
    <s v="No"/>
    <x v="0"/>
    <x v="0"/>
    <x v="0"/>
    <x v="1"/>
    <x v="2"/>
    <s v="Normal"/>
    <d v="1994-12-29T00:00:00"/>
    <n v="4428.8900000000003"/>
    <s v="tier - 3"/>
    <s v="tier - 1"/>
    <x v="6"/>
  </r>
  <r>
    <x v="1852"/>
    <x v="1632"/>
    <x v="436"/>
    <n v="5.45"/>
    <s v="No"/>
    <x v="0"/>
    <x v="0"/>
    <x v="3"/>
    <x v="1"/>
    <x v="1"/>
    <s v="Normal"/>
    <d v="1992-08-15T00:00:00"/>
    <n v="4420.95"/>
    <s v="tier - 2"/>
    <s v="tier - 3"/>
    <x v="16"/>
  </r>
  <r>
    <x v="1853"/>
    <x v="1465"/>
    <x v="586"/>
    <n v="5.03"/>
    <s v="Yes"/>
    <x v="0"/>
    <x v="0"/>
    <x v="3"/>
    <x v="1"/>
    <x v="1"/>
    <s v="Normal"/>
    <d v="1988-09-16T00:00:00"/>
    <n v="4415.16"/>
    <s v="tier - 2"/>
    <s v="tier - 1"/>
    <x v="0"/>
  </r>
  <r>
    <x v="1854"/>
    <x v="648"/>
    <x v="1168"/>
    <n v="9.6199999999999992"/>
    <s v="Yes"/>
    <x v="0"/>
    <x v="0"/>
    <x v="3"/>
    <x v="1"/>
    <x v="0"/>
    <s v="Diabetes"/>
    <d v="1986-07-13T00:00:00"/>
    <n v="4402.2299999999996"/>
    <s v="tier - 2"/>
    <s v="tier - 2"/>
    <x v="3"/>
  </r>
  <r>
    <x v="1855"/>
    <x v="1633"/>
    <x v="425"/>
    <n v="6.77"/>
    <s v="Yes"/>
    <x v="0"/>
    <x v="0"/>
    <x v="3"/>
    <x v="1"/>
    <x v="1"/>
    <s v="Diabetes"/>
    <d v="1986-08-11T00:00:00"/>
    <n v="4399.7299999999996"/>
    <s v="tier - 3"/>
    <s v="tier - 2"/>
    <x v="0"/>
  </r>
  <r>
    <x v="1856"/>
    <x v="1634"/>
    <x v="1169"/>
    <n v="5.36"/>
    <s v="Yes"/>
    <x v="0"/>
    <x v="0"/>
    <x v="3"/>
    <x v="1"/>
    <x v="2"/>
    <s v="Normal"/>
    <d v="1988-07-18T00:00:00"/>
    <n v="4397.3100000000004"/>
    <s v="tier - 2"/>
    <s v="tier - 2"/>
    <x v="0"/>
  </r>
  <r>
    <x v="1857"/>
    <x v="1635"/>
    <x v="1170"/>
    <n v="5.69"/>
    <s v="No"/>
    <x v="0"/>
    <x v="0"/>
    <x v="0"/>
    <x v="1"/>
    <x v="3"/>
    <s v="Normal"/>
    <d v="1982-06-29T00:00:00"/>
    <n v="4392.7"/>
    <s v="tier - 2"/>
    <s v="tier - 2"/>
    <x v="0"/>
  </r>
  <r>
    <x v="1858"/>
    <x v="998"/>
    <x v="925"/>
    <n v="4.9000000000000004"/>
    <s v="Yes"/>
    <x v="0"/>
    <x v="1"/>
    <x v="3"/>
    <x v="1"/>
    <x v="2"/>
    <s v="Normal"/>
    <d v="1997-11-29T00:00:00"/>
    <n v="4391.6499999999996"/>
    <s v="tier - 2"/>
    <s v="tier - 2"/>
    <x v="3"/>
  </r>
  <r>
    <x v="1859"/>
    <x v="840"/>
    <x v="252"/>
    <n v="5.78"/>
    <s v="No"/>
    <x v="0"/>
    <x v="0"/>
    <x v="0"/>
    <x v="1"/>
    <x v="1"/>
    <s v="Prediabetes"/>
    <d v="1990-08-28T00:00:00"/>
    <n v="4357.04"/>
    <s v="tier - 2"/>
    <s v="tier - 3"/>
    <x v="1"/>
  </r>
  <r>
    <x v="1860"/>
    <x v="1636"/>
    <x v="1034"/>
    <n v="4.7"/>
    <s v="No"/>
    <x v="0"/>
    <x v="0"/>
    <x v="0"/>
    <x v="1"/>
    <x v="1"/>
    <s v="Normal"/>
    <d v="1991-09-13T00:00:00"/>
    <n v="4350.51"/>
    <s v="tier - 2"/>
    <s v="tier - 2"/>
    <x v="0"/>
  </r>
  <r>
    <x v="1861"/>
    <x v="384"/>
    <x v="409"/>
    <n v="6.28"/>
    <s v="No"/>
    <x v="0"/>
    <x v="0"/>
    <x v="0"/>
    <x v="1"/>
    <x v="0"/>
    <s v="Prediabetes"/>
    <d v="1994-11-01T00:00:00"/>
    <n v="4349.46"/>
    <s v="tier - 2"/>
    <s v="tier - 2"/>
    <x v="0"/>
  </r>
  <r>
    <x v="1862"/>
    <x v="1637"/>
    <x v="210"/>
    <n v="4.2300000000000004"/>
    <s v="No"/>
    <x v="0"/>
    <x v="0"/>
    <x v="0"/>
    <x v="1"/>
    <x v="0"/>
    <s v="Normal"/>
    <d v="1991-06-01T00:00:00"/>
    <n v="4347.0200000000004"/>
    <s v="tier - 2"/>
    <s v="tier - 1"/>
    <x v="2"/>
  </r>
  <r>
    <x v="1863"/>
    <x v="1638"/>
    <x v="1171"/>
    <n v="6.17"/>
    <s v="No"/>
    <x v="0"/>
    <x v="0"/>
    <x v="0"/>
    <x v="1"/>
    <x v="1"/>
    <s v="Prediabetes"/>
    <d v="1994-10-26T00:00:00"/>
    <n v="4340.4399999999996"/>
    <s v="tier - 2"/>
    <s v="tier - 1"/>
    <x v="0"/>
  </r>
  <r>
    <x v="1864"/>
    <x v="431"/>
    <x v="467"/>
    <n v="4.96"/>
    <s v="No"/>
    <x v="0"/>
    <x v="0"/>
    <x v="0"/>
    <x v="1"/>
    <x v="1"/>
    <s v="Normal"/>
    <d v="1994-11-02T00:00:00"/>
    <n v="4337.74"/>
    <s v="tier - 2"/>
    <s v="tier - 1"/>
    <x v="2"/>
  </r>
  <r>
    <x v="1865"/>
    <x v="1639"/>
    <x v="673"/>
    <n v="5.1100000000000003"/>
    <s v="Yes"/>
    <x v="0"/>
    <x v="0"/>
    <x v="3"/>
    <x v="1"/>
    <x v="0"/>
    <s v="Normal"/>
    <d v="1988-12-19T00:00:00"/>
    <n v="4320.41"/>
    <s v="tier - 2"/>
    <s v="tier - 1"/>
    <x v="1"/>
  </r>
  <r>
    <x v="1866"/>
    <x v="763"/>
    <x v="1172"/>
    <n v="4.05"/>
    <s v="No"/>
    <x v="1"/>
    <x v="0"/>
    <x v="3"/>
    <x v="1"/>
    <x v="2"/>
    <s v="Normal"/>
    <d v="2000-11-25T00:00:00"/>
    <n v="4296.2700000000004"/>
    <s v="tier - 2"/>
    <s v="tier - 3"/>
    <x v="1"/>
  </r>
  <r>
    <x v="1867"/>
    <x v="670"/>
    <x v="1173"/>
    <n v="6.49"/>
    <s v="No"/>
    <x v="0"/>
    <x v="1"/>
    <x v="3"/>
    <x v="1"/>
    <x v="0"/>
    <s v="Diabetes"/>
    <d v="2003-06-08T00:00:00"/>
    <n v="4278.55"/>
    <s v="tier - 2"/>
    <s v="tier - 1"/>
    <x v="14"/>
  </r>
  <r>
    <x v="1868"/>
    <x v="1640"/>
    <x v="1174"/>
    <n v="4.1900000000000004"/>
    <s v="No"/>
    <x v="0"/>
    <x v="0"/>
    <x v="3"/>
    <x v="1"/>
    <x v="0"/>
    <s v="Normal"/>
    <d v="1992-06-18T00:00:00"/>
    <n v="4266.17"/>
    <s v="tier - 3"/>
    <s v="tier - 2"/>
    <x v="0"/>
  </r>
  <r>
    <x v="1869"/>
    <x v="204"/>
    <x v="1175"/>
    <n v="4.99"/>
    <s v="Yes"/>
    <x v="0"/>
    <x v="1"/>
    <x v="3"/>
    <x v="1"/>
    <x v="3"/>
    <s v="Normal"/>
    <d v="1983-11-20T00:00:00"/>
    <n v="4265.01"/>
    <s v="tier - 2"/>
    <s v="tier - 1"/>
    <x v="1"/>
  </r>
  <r>
    <x v="1870"/>
    <x v="1641"/>
    <x v="782"/>
    <n v="4.7699999999999996"/>
    <s v="Yes"/>
    <x v="0"/>
    <x v="0"/>
    <x v="3"/>
    <x v="1"/>
    <x v="0"/>
    <s v="Normal"/>
    <d v="1995-10-14T00:00:00"/>
    <n v="4260.74"/>
    <s v="tier - 3"/>
    <s v="tier - 2"/>
    <x v="3"/>
  </r>
  <r>
    <x v="1871"/>
    <x v="1642"/>
    <x v="1176"/>
    <n v="5.46"/>
    <s v="No"/>
    <x v="0"/>
    <x v="0"/>
    <x v="0"/>
    <x v="1"/>
    <x v="3"/>
    <s v="Normal"/>
    <d v="1982-06-16T00:00:00"/>
    <n v="4250.24"/>
    <s v="tier - 2"/>
    <s v="tier - 3"/>
    <x v="0"/>
  </r>
  <r>
    <x v="1872"/>
    <x v="1643"/>
    <x v="276"/>
    <n v="5.43"/>
    <s v="No"/>
    <x v="0"/>
    <x v="0"/>
    <x v="0"/>
    <x v="1"/>
    <x v="1"/>
    <s v="Normal"/>
    <d v="1991-12-01T00:00:00"/>
    <n v="4243.59"/>
    <s v="tier - 3"/>
    <s v="tier - 1"/>
    <x v="1"/>
  </r>
  <r>
    <x v="1873"/>
    <x v="1644"/>
    <x v="751"/>
    <n v="4.29"/>
    <s v="No"/>
    <x v="0"/>
    <x v="0"/>
    <x v="0"/>
    <x v="1"/>
    <x v="1"/>
    <s v="Normal"/>
    <d v="1991-11-03T00:00:00"/>
    <n v="4239.8900000000003"/>
    <s v="tier - 2"/>
    <s v="tier - 2"/>
    <x v="1"/>
  </r>
  <r>
    <x v="1874"/>
    <x v="1645"/>
    <x v="308"/>
    <n v="5.25"/>
    <s v="No"/>
    <x v="0"/>
    <x v="0"/>
    <x v="3"/>
    <x v="1"/>
    <x v="1"/>
    <s v="Normal"/>
    <d v="1992-06-27T00:00:00"/>
    <n v="4237.13"/>
    <s v="tier - 3"/>
    <s v="tier - 1"/>
    <x v="4"/>
  </r>
  <r>
    <x v="1875"/>
    <x v="1031"/>
    <x v="1006"/>
    <n v="4.04"/>
    <s v="No"/>
    <x v="0"/>
    <x v="0"/>
    <x v="3"/>
    <x v="1"/>
    <x v="0"/>
    <s v="Normal"/>
    <d v="1998-12-14T00:00:00"/>
    <n v="4234.93"/>
    <s v="tier - 2"/>
    <s v="tier - 1"/>
    <x v="3"/>
  </r>
  <r>
    <x v="1876"/>
    <x v="1646"/>
    <x v="666"/>
    <n v="5"/>
    <s v="Yes"/>
    <x v="0"/>
    <x v="1"/>
    <x v="3"/>
    <x v="1"/>
    <x v="1"/>
    <s v="Normal"/>
    <d v="1997-09-06T00:00:00"/>
    <n v="4189.1099999999997"/>
    <s v="tier - 2"/>
    <s v="tier - 2"/>
    <x v="1"/>
  </r>
  <r>
    <x v="1877"/>
    <x v="1647"/>
    <x v="346"/>
    <n v="4.01"/>
    <s v="Yes"/>
    <x v="0"/>
    <x v="0"/>
    <x v="3"/>
    <x v="1"/>
    <x v="1"/>
    <s v="Normal"/>
    <d v="1995-10-03T00:00:00"/>
    <n v="4188.7299999999996"/>
    <s v="tier - 2"/>
    <s v="tier - 2"/>
    <x v="15"/>
  </r>
  <r>
    <x v="1878"/>
    <x v="1648"/>
    <x v="823"/>
    <n v="5.4"/>
    <s v="No"/>
    <x v="0"/>
    <x v="0"/>
    <x v="0"/>
    <x v="1"/>
    <x v="2"/>
    <s v="Normal"/>
    <d v="1989-06-25T00:00:00"/>
    <n v="4185.1000000000004"/>
    <s v="tier - 2"/>
    <s v="tier - 3"/>
    <x v="0"/>
  </r>
  <r>
    <x v="1879"/>
    <x v="1649"/>
    <x v="1177"/>
    <n v="5.81"/>
    <s v="No"/>
    <x v="0"/>
    <x v="0"/>
    <x v="3"/>
    <x v="1"/>
    <x v="3"/>
    <s v="Prediabetes"/>
    <d v="1984-09-16T00:00:00"/>
    <n v="4163.21"/>
    <s v="tier - 2"/>
    <s v="tier - 2"/>
    <x v="1"/>
  </r>
  <r>
    <x v="1880"/>
    <x v="539"/>
    <x v="750"/>
    <n v="5.82"/>
    <s v="No"/>
    <x v="0"/>
    <x v="0"/>
    <x v="3"/>
    <x v="1"/>
    <x v="0"/>
    <s v="Prediabetes"/>
    <d v="1998-11-26T00:00:00"/>
    <n v="4154.97"/>
    <s v="tier - 2"/>
    <s v="tier - 1"/>
    <x v="1"/>
  </r>
  <r>
    <x v="1881"/>
    <x v="1650"/>
    <x v="161"/>
    <n v="4.82"/>
    <s v="No"/>
    <x v="0"/>
    <x v="0"/>
    <x v="3"/>
    <x v="1"/>
    <x v="0"/>
    <s v="Normal"/>
    <d v="1992-08-04T00:00:00"/>
    <n v="4151.03"/>
    <s v="tier - 2"/>
    <s v="tier - 2"/>
    <x v="0"/>
  </r>
  <r>
    <x v="1882"/>
    <x v="1651"/>
    <x v="1178"/>
    <n v="5.08"/>
    <s v="No"/>
    <x v="0"/>
    <x v="0"/>
    <x v="3"/>
    <x v="1"/>
    <x v="0"/>
    <s v="Normal"/>
    <d v="1992-06-28T00:00:00"/>
    <n v="4149.74"/>
    <s v="tier - 2"/>
    <s v="tier - 1"/>
    <x v="3"/>
  </r>
  <r>
    <x v="1883"/>
    <x v="1652"/>
    <x v="445"/>
    <n v="5.59"/>
    <s v="No"/>
    <x v="0"/>
    <x v="0"/>
    <x v="3"/>
    <x v="1"/>
    <x v="1"/>
    <s v="Normal"/>
    <d v="1992-06-18T00:00:00"/>
    <n v="4137.5200000000004"/>
    <s v="tier - 2"/>
    <s v="tier - 3"/>
    <x v="2"/>
  </r>
  <r>
    <x v="1884"/>
    <x v="1653"/>
    <x v="491"/>
    <n v="5.12"/>
    <s v="No"/>
    <x v="0"/>
    <x v="0"/>
    <x v="0"/>
    <x v="1"/>
    <x v="2"/>
    <s v="Normal"/>
    <d v="1991-08-06T00:00:00"/>
    <n v="4134.08"/>
    <s v="tier - 2"/>
    <s v="tier - 1"/>
    <x v="1"/>
  </r>
  <r>
    <x v="1885"/>
    <x v="1654"/>
    <x v="751"/>
    <n v="4.95"/>
    <s v="No"/>
    <x v="0"/>
    <x v="0"/>
    <x v="0"/>
    <x v="1"/>
    <x v="1"/>
    <s v="Normal"/>
    <d v="1994-08-21T00:00:00"/>
    <n v="4133.6400000000003"/>
    <s v="tier - 2"/>
    <s v="tier - 3"/>
    <x v="1"/>
  </r>
  <r>
    <x v="1886"/>
    <x v="1655"/>
    <x v="1168"/>
    <n v="6.16"/>
    <s v="No"/>
    <x v="0"/>
    <x v="0"/>
    <x v="0"/>
    <x v="1"/>
    <x v="0"/>
    <s v="Prediabetes"/>
    <d v="1990-12-14T00:00:00"/>
    <n v="4076.5"/>
    <s v="tier - 2"/>
    <s v="tier - 3"/>
    <x v="3"/>
  </r>
  <r>
    <x v="1887"/>
    <x v="1656"/>
    <x v="848"/>
    <n v="6.41"/>
    <s v="No"/>
    <x v="0"/>
    <x v="0"/>
    <x v="0"/>
    <x v="1"/>
    <x v="0"/>
    <s v="Diabetes"/>
    <d v="1990-12-01T00:00:00"/>
    <n v="4074.45"/>
    <s v="tier - 3"/>
    <s v="tier - 2"/>
    <x v="0"/>
  </r>
  <r>
    <x v="1888"/>
    <x v="554"/>
    <x v="596"/>
    <n v="8.94"/>
    <s v="No"/>
    <x v="0"/>
    <x v="0"/>
    <x v="0"/>
    <x v="1"/>
    <x v="0"/>
    <s v="Diabetes"/>
    <d v="2002-10-18T00:00:00"/>
    <n v="4070.51"/>
    <s v="tier - 2"/>
    <s v="tier - 1"/>
    <x v="1"/>
  </r>
  <r>
    <x v="1889"/>
    <x v="1657"/>
    <x v="1179"/>
    <n v="4.42"/>
    <s v="Yes"/>
    <x v="0"/>
    <x v="1"/>
    <x v="3"/>
    <x v="1"/>
    <x v="3"/>
    <s v="Normal"/>
    <d v="1983-09-16T00:00:00"/>
    <n v="4070.42"/>
    <s v="tier - 2"/>
    <s v="tier - 1"/>
    <x v="0"/>
  </r>
  <r>
    <x v="1890"/>
    <x v="1658"/>
    <x v="893"/>
    <n v="5.3"/>
    <s v="Yes"/>
    <x v="0"/>
    <x v="0"/>
    <x v="3"/>
    <x v="1"/>
    <x v="0"/>
    <s v="Normal"/>
    <d v="1995-09-14T00:00:00"/>
    <n v="4058.71"/>
    <s v="tier - 3"/>
    <s v="tier - 3"/>
    <x v="1"/>
  </r>
  <r>
    <x v="1891"/>
    <x v="1659"/>
    <x v="866"/>
    <n v="4.6399999999999997"/>
    <s v="No"/>
    <x v="0"/>
    <x v="1"/>
    <x v="3"/>
    <x v="1"/>
    <x v="0"/>
    <s v="Normal"/>
    <d v="1993-08-13T00:00:00"/>
    <n v="4058.12"/>
    <s v="tier - 2"/>
    <s v="tier - 1"/>
    <x v="0"/>
  </r>
  <r>
    <x v="1892"/>
    <x v="1660"/>
    <x v="1180"/>
    <n v="6.16"/>
    <s v="Yes"/>
    <x v="0"/>
    <x v="0"/>
    <x v="3"/>
    <x v="1"/>
    <x v="2"/>
    <s v="Prediabetes"/>
    <d v="1988-11-30T00:00:00"/>
    <n v="4047.94"/>
    <s v="tier - 2"/>
    <s v="tier - 1"/>
    <x v="0"/>
  </r>
  <r>
    <x v="1893"/>
    <x v="1661"/>
    <x v="331"/>
    <n v="4.12"/>
    <s v="No"/>
    <x v="0"/>
    <x v="1"/>
    <x v="3"/>
    <x v="1"/>
    <x v="1"/>
    <s v="Normal"/>
    <d v="1993-12-26T00:00:00"/>
    <n v="4040.56"/>
    <s v="tier - 3"/>
    <s v="tier - 3"/>
    <x v="5"/>
  </r>
  <r>
    <x v="1894"/>
    <x v="1662"/>
    <x v="1181"/>
    <n v="5.77"/>
    <s v="Yes"/>
    <x v="0"/>
    <x v="1"/>
    <x v="3"/>
    <x v="1"/>
    <x v="3"/>
    <s v="Prediabetes"/>
    <d v="1983-11-10T00:00:00"/>
    <n v="4039.9"/>
    <s v="tier - 2"/>
    <s v="tier - 1"/>
    <x v="0"/>
  </r>
  <r>
    <x v="1895"/>
    <x v="236"/>
    <x v="1182"/>
    <n v="6.2"/>
    <s v="No"/>
    <x v="0"/>
    <x v="0"/>
    <x v="3"/>
    <x v="1"/>
    <x v="3"/>
    <s v="Prediabetes"/>
    <d v="1984-07-07T00:00:00"/>
    <n v="4038.41"/>
    <s v="tier - 2"/>
    <s v="tier - 1"/>
    <x v="0"/>
  </r>
  <r>
    <x v="1896"/>
    <x v="1663"/>
    <x v="377"/>
    <n v="4.3899999999999997"/>
    <s v="No"/>
    <x v="0"/>
    <x v="0"/>
    <x v="3"/>
    <x v="1"/>
    <x v="2"/>
    <s v="Normal"/>
    <d v="1992-10-11T00:00:00"/>
    <n v="4032.24"/>
    <s v="tier - 3"/>
    <s v="tier - 3"/>
    <x v="1"/>
  </r>
  <r>
    <x v="1897"/>
    <x v="69"/>
    <x v="387"/>
    <n v="5.13"/>
    <s v="No"/>
    <x v="1"/>
    <x v="0"/>
    <x v="1"/>
    <x v="1"/>
    <x v="2"/>
    <s v="Normal"/>
    <d v="2000-09-13T00:00:00"/>
    <n v="4005.42"/>
    <s v="tier - 2"/>
    <s v="tier - 1"/>
    <x v="5"/>
  </r>
  <r>
    <x v="1898"/>
    <x v="99"/>
    <x v="317"/>
    <n v="4.49"/>
    <s v="No"/>
    <x v="0"/>
    <x v="0"/>
    <x v="0"/>
    <x v="1"/>
    <x v="2"/>
    <s v="Normal"/>
    <d v="1989-07-10T00:00:00"/>
    <n v="4002.36"/>
    <s v="tier - 2"/>
    <s v="tier - 1"/>
    <x v="0"/>
  </r>
  <r>
    <x v="1899"/>
    <x v="1664"/>
    <x v="1174"/>
    <n v="6.35"/>
    <s v="No"/>
    <x v="0"/>
    <x v="0"/>
    <x v="0"/>
    <x v="1"/>
    <x v="0"/>
    <s v="Prediabetes"/>
    <d v="1990-11-01T00:00:00"/>
    <n v="3994.18"/>
    <s v="tier - 2"/>
    <s v="tier - 2"/>
    <x v="0"/>
  </r>
  <r>
    <x v="1900"/>
    <x v="1574"/>
    <x v="1183"/>
    <n v="5.79"/>
    <s v="No"/>
    <x v="0"/>
    <x v="0"/>
    <x v="0"/>
    <x v="1"/>
    <x v="0"/>
    <s v="Prediabetes"/>
    <d v="1990-11-22T00:00:00"/>
    <n v="3989.84"/>
    <s v="tier - 2"/>
    <s v="tier - 2"/>
    <x v="3"/>
  </r>
  <r>
    <x v="1901"/>
    <x v="1665"/>
    <x v="54"/>
    <n v="4.78"/>
    <s v="Yes"/>
    <x v="0"/>
    <x v="0"/>
    <x v="0"/>
    <x v="1"/>
    <x v="0"/>
    <s v="Normal"/>
    <d v="1996-09-08T00:00:00"/>
    <n v="3987.93"/>
    <s v="tier - 2"/>
    <s v="tier - 2"/>
    <x v="3"/>
  </r>
  <r>
    <x v="1902"/>
    <x v="1666"/>
    <x v="264"/>
    <n v="6.02"/>
    <s v="Yes"/>
    <x v="0"/>
    <x v="0"/>
    <x v="0"/>
    <x v="1"/>
    <x v="1"/>
    <s v="Prediabetes"/>
    <d v="1996-08-17T00:00:00"/>
    <n v="3981.98"/>
    <s v="tier - 2"/>
    <s v="tier - 2"/>
    <x v="0"/>
  </r>
  <r>
    <x v="1903"/>
    <x v="1667"/>
    <x v="427"/>
    <n v="4.4400000000000004"/>
    <s v="No"/>
    <x v="0"/>
    <x v="0"/>
    <x v="0"/>
    <x v="1"/>
    <x v="1"/>
    <s v="Normal"/>
    <d v="1990-07-29T00:00:00"/>
    <n v="3972.92"/>
    <s v="tier - 2"/>
    <s v="tier - 3"/>
    <x v="0"/>
  </r>
  <r>
    <x v="1904"/>
    <x v="1668"/>
    <x v="1046"/>
    <n v="5.84"/>
    <s v="Yes"/>
    <x v="0"/>
    <x v="0"/>
    <x v="3"/>
    <x v="1"/>
    <x v="0"/>
    <s v="Prediabetes"/>
    <d v="1995-07-11T00:00:00"/>
    <n v="3956.07"/>
    <s v="tier - 2"/>
    <s v="tier - 2"/>
    <x v="1"/>
  </r>
  <r>
    <x v="1905"/>
    <x v="1669"/>
    <x v="277"/>
    <n v="5.39"/>
    <s v="No"/>
    <x v="0"/>
    <x v="0"/>
    <x v="0"/>
    <x v="1"/>
    <x v="1"/>
    <s v="Normal"/>
    <d v="1999-07-10T00:00:00"/>
    <n v="3955.98"/>
    <s v="tier - 2"/>
    <s v="tier - 3"/>
    <x v="14"/>
  </r>
  <r>
    <x v="1906"/>
    <x v="285"/>
    <x v="1161"/>
    <n v="6.16"/>
    <s v="No"/>
    <x v="0"/>
    <x v="1"/>
    <x v="3"/>
    <x v="1"/>
    <x v="1"/>
    <s v="Prediabetes"/>
    <d v="1993-11-11T00:00:00"/>
    <n v="3947.41"/>
    <s v="tier - 2"/>
    <s v="tier - 2"/>
    <x v="0"/>
  </r>
  <r>
    <x v="1907"/>
    <x v="1670"/>
    <x v="49"/>
    <n v="4.49"/>
    <s v="No"/>
    <x v="0"/>
    <x v="1"/>
    <x v="3"/>
    <x v="1"/>
    <x v="0"/>
    <s v="Normal"/>
    <d v="1993-09-29T00:00:00"/>
    <n v="3943.6"/>
    <s v="tier - 2"/>
    <s v="tier - 3"/>
    <x v="2"/>
  </r>
  <r>
    <x v="1908"/>
    <x v="1671"/>
    <x v="41"/>
    <n v="4.4800000000000004"/>
    <s v="Yes"/>
    <x v="0"/>
    <x v="0"/>
    <x v="3"/>
    <x v="1"/>
    <x v="0"/>
    <s v="Normal"/>
    <d v="1988-10-24T00:00:00"/>
    <n v="3935.18"/>
    <s v="tier - 3"/>
    <s v="tier - 1"/>
    <x v="0"/>
  </r>
  <r>
    <x v="1909"/>
    <x v="431"/>
    <x v="1184"/>
    <n v="10.97"/>
    <s v="No"/>
    <x v="0"/>
    <x v="0"/>
    <x v="0"/>
    <x v="1"/>
    <x v="0"/>
    <s v="Diabetes"/>
    <d v="2002-06-15T00:00:00"/>
    <n v="3931.51"/>
    <s v="tier - 2"/>
    <s v="tier - 3"/>
    <x v="3"/>
  </r>
  <r>
    <x v="1910"/>
    <x v="1672"/>
    <x v="940"/>
    <n v="5.14"/>
    <s v="No"/>
    <x v="1"/>
    <x v="0"/>
    <x v="1"/>
    <x v="1"/>
    <x v="0"/>
    <s v="Normal"/>
    <d v="2000-07-10T00:00:00"/>
    <n v="3925.76"/>
    <s v="tier - 2"/>
    <s v="tier - 2"/>
    <x v="2"/>
  </r>
  <r>
    <x v="1911"/>
    <x v="373"/>
    <x v="279"/>
    <n v="5.17"/>
    <s v="Yes"/>
    <x v="0"/>
    <x v="0"/>
    <x v="0"/>
    <x v="1"/>
    <x v="3"/>
    <s v="Normal"/>
    <d v="1985-07-05T00:00:00"/>
    <n v="3910.44"/>
    <s v="tier - 2"/>
    <s v="tier - 2"/>
    <x v="0"/>
  </r>
  <r>
    <x v="1912"/>
    <x v="1673"/>
    <x v="190"/>
    <n v="6.18"/>
    <s v="Yes"/>
    <x v="0"/>
    <x v="1"/>
    <x v="3"/>
    <x v="1"/>
    <x v="1"/>
    <s v="Prediabetes"/>
    <d v="1997-11-24T00:00:00"/>
    <n v="3906.13"/>
    <s v="tier - 3"/>
    <s v="tier - 3"/>
    <x v="3"/>
  </r>
  <r>
    <x v="1913"/>
    <x v="559"/>
    <x v="1185"/>
    <n v="9.07"/>
    <s v="Yes"/>
    <x v="0"/>
    <x v="0"/>
    <x v="0"/>
    <x v="1"/>
    <x v="3"/>
    <s v="Diabetes"/>
    <d v="1981-08-27T00:00:00"/>
    <n v="3902.07"/>
    <s v="tier - 2"/>
    <s v="tier - 2"/>
    <x v="0"/>
  </r>
  <r>
    <x v="1914"/>
    <x v="1674"/>
    <x v="1186"/>
    <n v="4.43"/>
    <s v="No"/>
    <x v="0"/>
    <x v="1"/>
    <x v="3"/>
    <x v="1"/>
    <x v="1"/>
    <s v="Normal"/>
    <d v="1993-09-14T00:00:00"/>
    <n v="3898.35"/>
    <s v="tier - 2"/>
    <s v="tier - 2"/>
    <x v="1"/>
  </r>
  <r>
    <x v="1915"/>
    <x v="1675"/>
    <x v="1187"/>
    <n v="4.17"/>
    <s v="No"/>
    <x v="1"/>
    <x v="0"/>
    <x v="3"/>
    <x v="1"/>
    <x v="0"/>
    <s v="Normal"/>
    <d v="2004-07-13T00:00:00"/>
    <n v="3889.2"/>
    <s v="tier - 2"/>
    <s v="tier - 2"/>
    <x v="1"/>
  </r>
  <r>
    <x v="1916"/>
    <x v="1676"/>
    <x v="26"/>
    <n v="4.95"/>
    <s v="Yes"/>
    <x v="0"/>
    <x v="0"/>
    <x v="0"/>
    <x v="1"/>
    <x v="0"/>
    <s v="Normal"/>
    <d v="1996-10-23T00:00:00"/>
    <n v="3877.3"/>
    <s v="tier - 1"/>
    <s v="tier - 3"/>
    <x v="1"/>
  </r>
  <r>
    <x v="1917"/>
    <x v="1677"/>
    <x v="1188"/>
    <n v="5.13"/>
    <s v="No"/>
    <x v="0"/>
    <x v="0"/>
    <x v="0"/>
    <x v="1"/>
    <x v="0"/>
    <s v="Normal"/>
    <d v="1991-07-25T00:00:00"/>
    <n v="3875.73"/>
    <s v="tier - 2"/>
    <s v="tier - 3"/>
    <x v="0"/>
  </r>
  <r>
    <x v="1918"/>
    <x v="1678"/>
    <x v="467"/>
    <n v="4.0999999999999996"/>
    <s v="No"/>
    <x v="0"/>
    <x v="0"/>
    <x v="0"/>
    <x v="1"/>
    <x v="1"/>
    <s v="Normal"/>
    <d v="1990-06-24T00:00:00"/>
    <n v="3866.86"/>
    <s v="tier - 1"/>
    <s v="tier - 1"/>
    <x v="1"/>
  </r>
  <r>
    <x v="1919"/>
    <x v="1679"/>
    <x v="429"/>
    <n v="5.01"/>
    <s v="Yes"/>
    <x v="0"/>
    <x v="0"/>
    <x v="0"/>
    <x v="1"/>
    <x v="2"/>
    <s v="Normal"/>
    <d v="2001-10-18T00:00:00"/>
    <n v="3861.21"/>
    <s v="tier - 2"/>
    <s v="tier - 2"/>
    <x v="4"/>
  </r>
  <r>
    <x v="1920"/>
    <x v="1680"/>
    <x v="1189"/>
    <n v="5.09"/>
    <s v="Yes"/>
    <x v="0"/>
    <x v="0"/>
    <x v="0"/>
    <x v="1"/>
    <x v="0"/>
    <s v="Normal"/>
    <d v="2001-06-06T00:00:00"/>
    <n v="3858.51"/>
    <s v="tier - 2"/>
    <s v="tier - 3"/>
    <x v="15"/>
  </r>
  <r>
    <x v="1921"/>
    <x v="1681"/>
    <x v="26"/>
    <n v="6.49"/>
    <s v="No"/>
    <x v="0"/>
    <x v="0"/>
    <x v="0"/>
    <x v="1"/>
    <x v="0"/>
    <s v="Diabetes"/>
    <d v="1991-08-19T00:00:00"/>
    <n v="3857.76"/>
    <s v="tier - 3"/>
    <s v="tier - 1"/>
    <x v="4"/>
  </r>
  <r>
    <x v="1922"/>
    <x v="1682"/>
    <x v="1190"/>
    <n v="4.08"/>
    <s v="No"/>
    <x v="0"/>
    <x v="0"/>
    <x v="0"/>
    <x v="1"/>
    <x v="2"/>
    <s v="Normal"/>
    <d v="1994-08-12T00:00:00"/>
    <n v="3847.67"/>
    <s v="tier - 3"/>
    <s v="tier - 2"/>
    <x v="3"/>
  </r>
  <r>
    <x v="1923"/>
    <x v="1683"/>
    <x v="1068"/>
    <n v="8.6300000000000008"/>
    <s v="Yes"/>
    <x v="0"/>
    <x v="0"/>
    <x v="0"/>
    <x v="1"/>
    <x v="3"/>
    <s v="Diabetes"/>
    <d v="1981-09-29T00:00:00"/>
    <n v="3797.2"/>
    <s v="tier - 2"/>
    <s v="tier - 3"/>
    <x v="1"/>
  </r>
  <r>
    <x v="1924"/>
    <x v="1684"/>
    <x v="217"/>
    <n v="5.28"/>
    <s v="No"/>
    <x v="0"/>
    <x v="0"/>
    <x v="0"/>
    <x v="1"/>
    <x v="0"/>
    <s v="Normal"/>
    <d v="1999-06-24T00:00:00"/>
    <n v="3796.36"/>
    <s v="tier - 2"/>
    <s v="tier - 3"/>
    <x v="1"/>
  </r>
  <r>
    <x v="1925"/>
    <x v="801"/>
    <x v="1191"/>
    <n v="5.63"/>
    <s v="Yes"/>
    <x v="0"/>
    <x v="0"/>
    <x v="3"/>
    <x v="1"/>
    <x v="2"/>
    <s v="Normal"/>
    <d v="1988-08-28T00:00:00"/>
    <n v="3793.55"/>
    <s v="tier - 2"/>
    <s v="tier - 3"/>
    <x v="0"/>
  </r>
  <r>
    <x v="1926"/>
    <x v="1685"/>
    <x v="1192"/>
    <n v="11.47"/>
    <s v="Yes"/>
    <x v="0"/>
    <x v="0"/>
    <x v="0"/>
    <x v="1"/>
    <x v="3"/>
    <s v="Diabetes"/>
    <d v="1981-12-13T00:00:00"/>
    <n v="3785.77"/>
    <s v="tier - 2"/>
    <s v="tier - 1"/>
    <x v="0"/>
  </r>
  <r>
    <x v="1927"/>
    <x v="1686"/>
    <x v="1193"/>
    <n v="4.92"/>
    <s v="No"/>
    <x v="0"/>
    <x v="0"/>
    <x v="3"/>
    <x v="1"/>
    <x v="2"/>
    <s v="Normal"/>
    <d v="1987-10-24T00:00:00"/>
    <n v="3773.23"/>
    <s v="tier - 2"/>
    <s v="tier - 3"/>
    <x v="0"/>
  </r>
  <r>
    <x v="1928"/>
    <x v="1003"/>
    <x v="149"/>
    <n v="4.18"/>
    <s v="No"/>
    <x v="0"/>
    <x v="0"/>
    <x v="0"/>
    <x v="1"/>
    <x v="0"/>
    <s v="Normal"/>
    <d v="1994-11-21T00:00:00"/>
    <n v="3766.88"/>
    <s v="tier - 2"/>
    <s v="tier - 1"/>
    <x v="0"/>
  </r>
  <r>
    <x v="1929"/>
    <x v="465"/>
    <x v="770"/>
    <n v="4.67"/>
    <s v="No"/>
    <x v="0"/>
    <x v="0"/>
    <x v="0"/>
    <x v="1"/>
    <x v="1"/>
    <s v="Normal"/>
    <d v="1991-10-24T00:00:00"/>
    <n v="3761.29"/>
    <s v="tier - 2"/>
    <s v="tier - 3"/>
    <x v="3"/>
  </r>
  <r>
    <x v="1930"/>
    <x v="1687"/>
    <x v="234"/>
    <n v="6.24"/>
    <s v="No"/>
    <x v="0"/>
    <x v="0"/>
    <x v="0"/>
    <x v="1"/>
    <x v="1"/>
    <s v="Prediabetes"/>
    <d v="1991-08-25T00:00:00"/>
    <n v="3757.84"/>
    <s v="tier - 2"/>
    <s v="tier - 1"/>
    <x v="0"/>
  </r>
  <r>
    <x v="1931"/>
    <x v="1688"/>
    <x v="664"/>
    <n v="5.99"/>
    <s v="No"/>
    <x v="0"/>
    <x v="0"/>
    <x v="0"/>
    <x v="1"/>
    <x v="1"/>
    <s v="Prediabetes"/>
    <d v="1991-10-28T00:00:00"/>
    <n v="3756.62"/>
    <s v="tier - 2"/>
    <s v="tier - 2"/>
    <x v="0"/>
  </r>
  <r>
    <x v="1932"/>
    <x v="1689"/>
    <x v="1194"/>
    <n v="10.27"/>
    <s v="Yes"/>
    <x v="0"/>
    <x v="0"/>
    <x v="3"/>
    <x v="1"/>
    <x v="3"/>
    <s v="Diabetes"/>
    <d v="1986-09-09T00:00:00"/>
    <n v="3748.56"/>
    <s v="tier - 2"/>
    <s v="tier - 2"/>
    <x v="0"/>
  </r>
  <r>
    <x v="1933"/>
    <x v="1690"/>
    <x v="497"/>
    <n v="5.97"/>
    <s v="No"/>
    <x v="0"/>
    <x v="1"/>
    <x v="3"/>
    <x v="1"/>
    <x v="1"/>
    <s v="Prediabetes"/>
    <d v="1993-06-22T00:00:00"/>
    <n v="3736.46"/>
    <s v="tier - 2"/>
    <s v="tier - 2"/>
    <x v="1"/>
  </r>
  <r>
    <x v="1934"/>
    <x v="1691"/>
    <x v="649"/>
    <n v="4.9800000000000004"/>
    <s v="No"/>
    <x v="0"/>
    <x v="0"/>
    <x v="0"/>
    <x v="1"/>
    <x v="3"/>
    <s v="Normal"/>
    <d v="1994-08-22T00:00:00"/>
    <n v="3732.63"/>
    <s v="tier - 2"/>
    <s v="tier - 3"/>
    <x v="2"/>
  </r>
  <r>
    <x v="1935"/>
    <x v="1692"/>
    <x v="1195"/>
    <n v="6.91"/>
    <s v="Yes"/>
    <x v="0"/>
    <x v="0"/>
    <x v="3"/>
    <x v="1"/>
    <x v="3"/>
    <s v="Diabetes"/>
    <d v="1986-12-01T00:00:00"/>
    <n v="3731.6"/>
    <s v="tier - 2"/>
    <s v="tier - 2"/>
    <x v="0"/>
  </r>
  <r>
    <x v="1936"/>
    <x v="1693"/>
    <x v="342"/>
    <n v="6.38"/>
    <s v="No"/>
    <x v="1"/>
    <x v="0"/>
    <x v="3"/>
    <x v="1"/>
    <x v="0"/>
    <s v="Prediabetes"/>
    <d v="2004-11-05T00:00:00"/>
    <n v="3722.23"/>
    <s v="tier - 2"/>
    <s v="tier - 2"/>
    <x v="15"/>
  </r>
  <r>
    <x v="1937"/>
    <x v="1515"/>
    <x v="215"/>
    <n v="4.7699999999999996"/>
    <s v="No"/>
    <x v="0"/>
    <x v="0"/>
    <x v="0"/>
    <x v="1"/>
    <x v="0"/>
    <s v="Normal"/>
    <d v="1989-12-02T00:00:00"/>
    <n v="3704.35"/>
    <s v="tier - 2"/>
    <s v="tier - 2"/>
    <x v="0"/>
  </r>
  <r>
    <x v="1938"/>
    <x v="1694"/>
    <x v="1196"/>
    <n v="6.04"/>
    <s v="Yes"/>
    <x v="0"/>
    <x v="0"/>
    <x v="3"/>
    <x v="1"/>
    <x v="2"/>
    <s v="Prediabetes"/>
    <d v="1988-08-18T00:00:00"/>
    <n v="3699.54"/>
    <s v="tier - 2"/>
    <s v="tier - 3"/>
    <x v="0"/>
  </r>
  <r>
    <x v="1939"/>
    <x v="1695"/>
    <x v="595"/>
    <n v="4.3"/>
    <s v="Yes"/>
    <x v="0"/>
    <x v="0"/>
    <x v="3"/>
    <x v="1"/>
    <x v="0"/>
    <s v="Normal"/>
    <d v="1995-10-21T00:00:00"/>
    <n v="3693.43"/>
    <s v="tier - 2"/>
    <s v="tier - 3"/>
    <x v="3"/>
  </r>
  <r>
    <x v="1940"/>
    <x v="767"/>
    <x v="1029"/>
    <n v="8.75"/>
    <s v="Yes"/>
    <x v="0"/>
    <x v="0"/>
    <x v="0"/>
    <x v="1"/>
    <x v="3"/>
    <s v="Diabetes"/>
    <d v="1981-12-14T00:00:00"/>
    <n v="3688.38"/>
    <s v="tier - 2"/>
    <s v="tier - 2"/>
    <x v="0"/>
  </r>
  <r>
    <x v="1941"/>
    <x v="1696"/>
    <x v="1197"/>
    <n v="5.25"/>
    <s v="No"/>
    <x v="0"/>
    <x v="1"/>
    <x v="3"/>
    <x v="1"/>
    <x v="0"/>
    <s v="Normal"/>
    <d v="2003-07-10T00:00:00"/>
    <n v="3688.35"/>
    <s v="tier - 2"/>
    <s v="tier - 2"/>
    <x v="14"/>
  </r>
  <r>
    <x v="1942"/>
    <x v="1697"/>
    <x v="1080"/>
    <n v="5.03"/>
    <s v="No"/>
    <x v="0"/>
    <x v="0"/>
    <x v="3"/>
    <x v="1"/>
    <x v="3"/>
    <s v="Normal"/>
    <d v="1984-07-06T00:00:00"/>
    <n v="3678.86"/>
    <s v="tier - 2"/>
    <s v="tier - 3"/>
    <x v="0"/>
  </r>
  <r>
    <x v="1943"/>
    <x v="691"/>
    <x v="199"/>
    <n v="5.88"/>
    <s v="No"/>
    <x v="0"/>
    <x v="0"/>
    <x v="3"/>
    <x v="1"/>
    <x v="0"/>
    <s v="Prediabetes"/>
    <d v="1992-09-14T00:00:00"/>
    <n v="3659.35"/>
    <s v="tier - 3"/>
    <s v="tier - 1"/>
    <x v="3"/>
  </r>
  <r>
    <x v="1944"/>
    <x v="1698"/>
    <x v="1198"/>
    <n v="4.49"/>
    <s v="No"/>
    <x v="0"/>
    <x v="0"/>
    <x v="0"/>
    <x v="1"/>
    <x v="2"/>
    <s v="Normal"/>
    <d v="1990-11-08T00:00:00"/>
    <n v="3653.29"/>
    <s v="tier - 2"/>
    <s v="tier - 3"/>
    <x v="3"/>
  </r>
  <r>
    <x v="1945"/>
    <x v="1699"/>
    <x v="247"/>
    <n v="4.1399999999999997"/>
    <s v="No"/>
    <x v="0"/>
    <x v="0"/>
    <x v="3"/>
    <x v="1"/>
    <x v="1"/>
    <s v="Normal"/>
    <d v="1992-11-17T00:00:00"/>
    <n v="3645.09"/>
    <s v="tier - 1"/>
    <s v="tier - 2"/>
    <x v="7"/>
  </r>
  <r>
    <x v="1946"/>
    <x v="1700"/>
    <x v="1170"/>
    <n v="5.8"/>
    <s v="Yes"/>
    <x v="0"/>
    <x v="0"/>
    <x v="0"/>
    <x v="1"/>
    <x v="3"/>
    <s v="Prediabetes"/>
    <d v="1985-06-14T00:00:00"/>
    <n v="3622.13"/>
    <s v="tier - 2"/>
    <s v="tier - 1"/>
    <x v="0"/>
  </r>
  <r>
    <x v="1947"/>
    <x v="1701"/>
    <x v="1199"/>
    <n v="5.12"/>
    <s v="No"/>
    <x v="0"/>
    <x v="0"/>
    <x v="0"/>
    <x v="1"/>
    <x v="2"/>
    <s v="Normal"/>
    <d v="1990-10-11T00:00:00"/>
    <n v="3606.43"/>
    <s v="tier - 2"/>
    <s v="tier - 1"/>
    <x v="0"/>
  </r>
  <r>
    <x v="1948"/>
    <x v="1702"/>
    <x v="1038"/>
    <n v="5.98"/>
    <s v="Yes"/>
    <x v="0"/>
    <x v="0"/>
    <x v="3"/>
    <x v="1"/>
    <x v="2"/>
    <s v="Prediabetes"/>
    <d v="1988-11-04T00:00:00"/>
    <n v="3603.6"/>
    <s v="tier - 2"/>
    <s v="tier - 1"/>
    <x v="0"/>
  </r>
  <r>
    <x v="1949"/>
    <x v="565"/>
    <x v="680"/>
    <n v="5.46"/>
    <s v="No"/>
    <x v="0"/>
    <x v="0"/>
    <x v="0"/>
    <x v="1"/>
    <x v="0"/>
    <s v="Normal"/>
    <d v="1999-08-12T00:00:00"/>
    <n v="3597.6"/>
    <s v="tier - 2"/>
    <s v="tier - 2"/>
    <x v="3"/>
  </r>
  <r>
    <x v="1950"/>
    <x v="1703"/>
    <x v="878"/>
    <n v="4.91"/>
    <s v="Yes"/>
    <x v="0"/>
    <x v="1"/>
    <x v="3"/>
    <x v="1"/>
    <x v="2"/>
    <s v="Normal"/>
    <d v="1997-11-04T00:00:00"/>
    <n v="3594.17"/>
    <s v="tier - 2"/>
    <s v="tier - 2"/>
    <x v="1"/>
  </r>
  <r>
    <x v="1951"/>
    <x v="1704"/>
    <x v="204"/>
    <n v="4.66"/>
    <s v="No"/>
    <x v="0"/>
    <x v="0"/>
    <x v="0"/>
    <x v="1"/>
    <x v="0"/>
    <s v="Normal"/>
    <d v="1999-06-06T00:00:00"/>
    <n v="3591.48"/>
    <s v="tier - 2"/>
    <s v="tier - 3"/>
    <x v="3"/>
  </r>
  <r>
    <x v="1952"/>
    <x v="1705"/>
    <x v="1200"/>
    <n v="6.8"/>
    <s v="Yes"/>
    <x v="0"/>
    <x v="0"/>
    <x v="3"/>
    <x v="1"/>
    <x v="3"/>
    <s v="Diabetes"/>
    <d v="1986-12-27T00:00:00"/>
    <n v="3589.14"/>
    <s v="tier - 2"/>
    <s v="tier - 2"/>
    <x v="0"/>
  </r>
  <r>
    <x v="1953"/>
    <x v="1706"/>
    <x v="44"/>
    <n v="4.47"/>
    <s v="Yes"/>
    <x v="0"/>
    <x v="0"/>
    <x v="0"/>
    <x v="1"/>
    <x v="0"/>
    <s v="Normal"/>
    <d v="2001-11-11T00:00:00"/>
    <n v="3579.83"/>
    <s v="tier - 2"/>
    <s v="tier - 2"/>
    <x v="1"/>
  </r>
  <r>
    <x v="1954"/>
    <x v="1707"/>
    <x v="105"/>
    <n v="4.08"/>
    <s v="Yes"/>
    <x v="0"/>
    <x v="0"/>
    <x v="3"/>
    <x v="1"/>
    <x v="0"/>
    <s v="Normal"/>
    <d v="1995-08-23T00:00:00"/>
    <n v="3578"/>
    <s v="tier - 2"/>
    <s v="tier - 3"/>
    <x v="3"/>
  </r>
  <r>
    <x v="1955"/>
    <x v="1708"/>
    <x v="1201"/>
    <n v="5.51"/>
    <s v="Yes"/>
    <x v="0"/>
    <x v="0"/>
    <x v="3"/>
    <x v="1"/>
    <x v="3"/>
    <s v="Normal"/>
    <d v="1988-08-18T00:00:00"/>
    <n v="3569.96"/>
    <s v="tier - 2"/>
    <s v="tier - 1"/>
    <x v="1"/>
  </r>
  <r>
    <x v="1956"/>
    <x v="1709"/>
    <x v="1097"/>
    <n v="8.4"/>
    <s v="Yes"/>
    <x v="0"/>
    <x v="0"/>
    <x v="0"/>
    <x v="1"/>
    <x v="3"/>
    <s v="Diabetes"/>
    <d v="1981-10-10T00:00:00"/>
    <n v="3562.87"/>
    <s v="tier - 2"/>
    <s v="tier - 1"/>
    <x v="0"/>
  </r>
  <r>
    <x v="1957"/>
    <x v="329"/>
    <x v="358"/>
    <n v="5.14"/>
    <s v="Yes"/>
    <x v="0"/>
    <x v="0"/>
    <x v="3"/>
    <x v="1"/>
    <x v="2"/>
    <s v="Normal"/>
    <d v="1995-06-16T00:00:00"/>
    <n v="3561.89"/>
    <s v="tier - 2"/>
    <s v="tier - 1"/>
    <x v="0"/>
  </r>
  <r>
    <x v="1958"/>
    <x v="1710"/>
    <x v="524"/>
    <n v="5.21"/>
    <s v="Yes"/>
    <x v="0"/>
    <x v="0"/>
    <x v="3"/>
    <x v="1"/>
    <x v="1"/>
    <s v="Normal"/>
    <d v="1995-10-09T00:00:00"/>
    <n v="3558.62"/>
    <s v="tier - 2"/>
    <s v="tier - 3"/>
    <x v="2"/>
  </r>
  <r>
    <x v="1959"/>
    <x v="465"/>
    <x v="838"/>
    <n v="6.23"/>
    <s v="No"/>
    <x v="0"/>
    <x v="0"/>
    <x v="0"/>
    <x v="1"/>
    <x v="0"/>
    <s v="Prediabetes"/>
    <d v="1994-09-24T00:00:00"/>
    <n v="3556.92"/>
    <s v="tier - 2"/>
    <s v="tier - 3"/>
    <x v="1"/>
  </r>
  <r>
    <x v="1960"/>
    <x v="1711"/>
    <x v="500"/>
    <n v="5.6"/>
    <s v="No"/>
    <x v="0"/>
    <x v="0"/>
    <x v="3"/>
    <x v="1"/>
    <x v="1"/>
    <s v="Normal"/>
    <d v="1992-12-22T00:00:00"/>
    <n v="3554.2"/>
    <s v="tier - 2"/>
    <s v="tier - 3"/>
    <x v="3"/>
  </r>
  <r>
    <x v="1961"/>
    <x v="1574"/>
    <x v="1202"/>
    <n v="4.72"/>
    <s v="Yes"/>
    <x v="0"/>
    <x v="0"/>
    <x v="3"/>
    <x v="1"/>
    <x v="2"/>
    <s v="Normal"/>
    <d v="1988-10-15T00:00:00"/>
    <n v="3540.12"/>
    <s v="tier - 2"/>
    <s v="tier - 1"/>
    <x v="0"/>
  </r>
  <r>
    <x v="1962"/>
    <x v="1712"/>
    <x v="235"/>
    <n v="4.67"/>
    <s v="No"/>
    <x v="0"/>
    <x v="1"/>
    <x v="3"/>
    <x v="1"/>
    <x v="0"/>
    <s v="Normal"/>
    <d v="2003-08-24T00:00:00"/>
    <n v="3538.9"/>
    <s v="tier - 2"/>
    <s v="tier - 2"/>
    <x v="1"/>
  </r>
  <r>
    <x v="1963"/>
    <x v="298"/>
    <x v="191"/>
    <n v="6.11"/>
    <s v="No"/>
    <x v="0"/>
    <x v="0"/>
    <x v="3"/>
    <x v="1"/>
    <x v="1"/>
    <s v="Prediabetes"/>
    <d v="1998-09-16T00:00:00"/>
    <n v="3537.7"/>
    <s v="tier - 3"/>
    <s v="tier - 3"/>
    <x v="1"/>
  </r>
  <r>
    <x v="1964"/>
    <x v="1713"/>
    <x v="619"/>
    <n v="6.25"/>
    <s v="No"/>
    <x v="0"/>
    <x v="0"/>
    <x v="0"/>
    <x v="1"/>
    <x v="0"/>
    <s v="Prediabetes"/>
    <d v="1999-09-22T00:00:00"/>
    <n v="3500.61"/>
    <s v="tier - 2"/>
    <s v="tier - 2"/>
    <x v="0"/>
  </r>
  <r>
    <x v="1965"/>
    <x v="52"/>
    <x v="157"/>
    <n v="4"/>
    <s v="Yes"/>
    <x v="0"/>
    <x v="0"/>
    <x v="0"/>
    <x v="1"/>
    <x v="0"/>
    <s v="Normal"/>
    <d v="1996-09-18T00:00:00"/>
    <n v="3490.55"/>
    <s v="tier - 1"/>
    <s v="tier - 2"/>
    <x v="5"/>
  </r>
  <r>
    <x v="1966"/>
    <x v="1714"/>
    <x v="765"/>
    <n v="5.55"/>
    <s v="Yes"/>
    <x v="0"/>
    <x v="0"/>
    <x v="0"/>
    <x v="1"/>
    <x v="2"/>
    <s v="Normal"/>
    <d v="1996-09-19T00:00:00"/>
    <n v="3484.33"/>
    <s v="tier - 3"/>
    <s v="tier - 3"/>
    <x v="3"/>
  </r>
  <r>
    <x v="1967"/>
    <x v="1243"/>
    <x v="217"/>
    <n v="5.95"/>
    <s v="No"/>
    <x v="1"/>
    <x v="0"/>
    <x v="3"/>
    <x v="1"/>
    <x v="0"/>
    <s v="Prediabetes"/>
    <d v="2004-06-26T00:00:00"/>
    <n v="3481.87"/>
    <s v="tier - 2"/>
    <s v="tier - 3"/>
    <x v="4"/>
  </r>
  <r>
    <x v="1968"/>
    <x v="1027"/>
    <x v="42"/>
    <n v="4.3600000000000003"/>
    <s v="No"/>
    <x v="0"/>
    <x v="1"/>
    <x v="3"/>
    <x v="1"/>
    <x v="0"/>
    <s v="Normal"/>
    <d v="1993-10-12T00:00:00"/>
    <n v="3471.41"/>
    <s v="tier - 2"/>
    <s v="tier - 2"/>
    <x v="0"/>
  </r>
  <r>
    <x v="1969"/>
    <x v="1715"/>
    <x v="181"/>
    <n v="4.84"/>
    <s v="No"/>
    <x v="0"/>
    <x v="1"/>
    <x v="3"/>
    <x v="1"/>
    <x v="0"/>
    <s v="Normal"/>
    <d v="2003-07-29T00:00:00"/>
    <n v="3463.51"/>
    <s v="tier - 2"/>
    <s v="tier - 1"/>
    <x v="15"/>
  </r>
  <r>
    <x v="1970"/>
    <x v="1716"/>
    <x v="1203"/>
    <n v="4.5599999999999996"/>
    <s v="No"/>
    <x v="0"/>
    <x v="0"/>
    <x v="3"/>
    <x v="1"/>
    <x v="3"/>
    <s v="Normal"/>
    <d v="1987-09-14T00:00:00"/>
    <n v="3453.77"/>
    <s v="tier - 2"/>
    <s v="tier - 1"/>
    <x v="3"/>
  </r>
  <r>
    <x v="1971"/>
    <x v="1717"/>
    <x v="105"/>
    <n v="4.42"/>
    <s v="Yes"/>
    <x v="1"/>
    <x v="0"/>
    <x v="1"/>
    <x v="1"/>
    <x v="0"/>
    <s v="Normal"/>
    <d v="2000-06-20T00:00:00"/>
    <n v="3443.06"/>
    <s v="tier - 2"/>
    <s v="tier - 1"/>
    <x v="3"/>
  </r>
  <r>
    <x v="1972"/>
    <x v="1718"/>
    <x v="966"/>
    <n v="7.66"/>
    <s v="Yes"/>
    <x v="0"/>
    <x v="0"/>
    <x v="3"/>
    <x v="1"/>
    <x v="3"/>
    <s v="Diabetes"/>
    <d v="1986-08-27T00:00:00"/>
    <n v="3436.5"/>
    <s v="tier - 2"/>
    <s v="tier - 1"/>
    <x v="0"/>
  </r>
  <r>
    <x v="1973"/>
    <x v="1719"/>
    <x v="812"/>
    <n v="5.2"/>
    <s v="Yes"/>
    <x v="0"/>
    <x v="0"/>
    <x v="0"/>
    <x v="1"/>
    <x v="0"/>
    <s v="Normal"/>
    <d v="2001-12-26T00:00:00"/>
    <n v="3434.38"/>
    <s v="tier - 2"/>
    <s v="tier - 2"/>
    <x v="3"/>
  </r>
  <r>
    <x v="1974"/>
    <x v="1720"/>
    <x v="1021"/>
    <n v="5.53"/>
    <s v="Yes"/>
    <x v="0"/>
    <x v="0"/>
    <x v="0"/>
    <x v="1"/>
    <x v="0"/>
    <s v="Normal"/>
    <d v="1996-12-19T00:00:00"/>
    <n v="3410.32"/>
    <s v="tier - 2"/>
    <s v="tier - 2"/>
    <x v="3"/>
  </r>
  <r>
    <x v="1975"/>
    <x v="1721"/>
    <x v="1204"/>
    <n v="4.8600000000000003"/>
    <s v="No"/>
    <x v="1"/>
    <x v="0"/>
    <x v="3"/>
    <x v="1"/>
    <x v="0"/>
    <s v="Normal"/>
    <d v="2004-07-16T00:00:00"/>
    <n v="3393.36"/>
    <s v="tier - 2"/>
    <s v="tier - 2"/>
    <x v="8"/>
  </r>
  <r>
    <x v="1976"/>
    <x v="1722"/>
    <x v="264"/>
    <n v="5.49"/>
    <s v="Yes"/>
    <x v="0"/>
    <x v="0"/>
    <x v="0"/>
    <x v="1"/>
    <x v="1"/>
    <s v="Normal"/>
    <d v="1996-10-27T00:00:00"/>
    <n v="3392.98"/>
    <s v="tier - 2"/>
    <s v="tier - 3"/>
    <x v="0"/>
  </r>
  <r>
    <x v="1977"/>
    <x v="214"/>
    <x v="844"/>
    <n v="4.09"/>
    <s v="Yes"/>
    <x v="0"/>
    <x v="0"/>
    <x v="0"/>
    <x v="1"/>
    <x v="1"/>
    <s v="Normal"/>
    <d v="1996-08-10T00:00:00"/>
    <n v="3392.37"/>
    <s v="tier - 2"/>
    <s v="tier - 3"/>
    <x v="0"/>
  </r>
  <r>
    <x v="1978"/>
    <x v="1723"/>
    <x v="570"/>
    <n v="4.3099999999999996"/>
    <s v="Yes"/>
    <x v="0"/>
    <x v="0"/>
    <x v="0"/>
    <x v="1"/>
    <x v="1"/>
    <s v="Normal"/>
    <d v="1996-11-13T00:00:00"/>
    <n v="3385.4"/>
    <s v="tier - 2"/>
    <s v="tier - 2"/>
    <x v="2"/>
  </r>
  <r>
    <x v="1979"/>
    <x v="1724"/>
    <x v="477"/>
    <n v="4"/>
    <s v="Yes"/>
    <x v="0"/>
    <x v="0"/>
    <x v="0"/>
    <x v="1"/>
    <x v="2"/>
    <s v="Normal"/>
    <d v="1996-12-14T00:00:00"/>
    <n v="3378.91"/>
    <s v="tier - 2"/>
    <s v="tier - 1"/>
    <x v="3"/>
  </r>
  <r>
    <x v="1980"/>
    <x v="1725"/>
    <x v="4"/>
    <n v="4.68"/>
    <s v="No"/>
    <x v="0"/>
    <x v="1"/>
    <x v="3"/>
    <x v="1"/>
    <x v="0"/>
    <s v="Normal"/>
    <d v="1993-10-07T00:00:00"/>
    <n v="3366.67"/>
    <s v="tier - 2"/>
    <s v="tier - 2"/>
    <x v="0"/>
  </r>
  <r>
    <x v="1981"/>
    <x v="1726"/>
    <x v="675"/>
    <n v="4.0199999999999996"/>
    <s v="Yes"/>
    <x v="0"/>
    <x v="0"/>
    <x v="3"/>
    <x v="1"/>
    <x v="2"/>
    <s v="Normal"/>
    <d v="1995-06-23T00:00:00"/>
    <n v="3353.47"/>
    <s v="tier - 2"/>
    <s v="tier - 3"/>
    <x v="1"/>
  </r>
  <r>
    <x v="1982"/>
    <x v="1727"/>
    <x v="436"/>
    <n v="5.12"/>
    <s v="No"/>
    <x v="0"/>
    <x v="1"/>
    <x v="3"/>
    <x v="1"/>
    <x v="1"/>
    <s v="Normal"/>
    <d v="1993-10-28T00:00:00"/>
    <n v="3353.28"/>
    <s v="tier - 2"/>
    <s v="tier - 1"/>
    <x v="3"/>
  </r>
  <r>
    <x v="1983"/>
    <x v="1728"/>
    <x v="1205"/>
    <n v="5.52"/>
    <s v="No"/>
    <x v="0"/>
    <x v="0"/>
    <x v="0"/>
    <x v="1"/>
    <x v="2"/>
    <s v="Normal"/>
    <d v="1991-09-01T00:00:00"/>
    <n v="3342.79"/>
    <s v="tier - 2"/>
    <s v="tier - 1"/>
    <x v="0"/>
  </r>
  <r>
    <x v="1984"/>
    <x v="1729"/>
    <x v="304"/>
    <n v="5.81"/>
    <s v="Yes"/>
    <x v="0"/>
    <x v="1"/>
    <x v="3"/>
    <x v="1"/>
    <x v="1"/>
    <s v="Prediabetes"/>
    <d v="1997-06-20T00:00:00"/>
    <n v="3309.79"/>
    <s v="tier - 3"/>
    <s v="tier - 3"/>
    <x v="6"/>
  </r>
  <r>
    <x v="1985"/>
    <x v="1730"/>
    <x v="1084"/>
    <n v="5.16"/>
    <s v="No"/>
    <x v="0"/>
    <x v="1"/>
    <x v="3"/>
    <x v="1"/>
    <x v="0"/>
    <s v="Normal"/>
    <d v="2003-11-18T00:00:00"/>
    <n v="3308.46"/>
    <s v="tier - 2"/>
    <s v="tier - 1"/>
    <x v="14"/>
  </r>
  <r>
    <x v="1986"/>
    <x v="1731"/>
    <x v="1206"/>
    <n v="5"/>
    <s v="No"/>
    <x v="0"/>
    <x v="1"/>
    <x v="3"/>
    <x v="1"/>
    <x v="0"/>
    <s v="Normal"/>
    <d v="2003-12-05T00:00:00"/>
    <n v="3300.7"/>
    <s v="tier - 2"/>
    <s v="tier - 2"/>
    <x v="15"/>
  </r>
  <r>
    <x v="1987"/>
    <x v="1732"/>
    <x v="629"/>
    <n v="5.84"/>
    <s v="Yes"/>
    <x v="0"/>
    <x v="0"/>
    <x v="0"/>
    <x v="1"/>
    <x v="0"/>
    <s v="Prediabetes"/>
    <d v="1996-11-17T00:00:00"/>
    <n v="3292.53"/>
    <s v="tier - 2"/>
    <s v="tier - 2"/>
    <x v="1"/>
  </r>
  <r>
    <x v="1988"/>
    <x v="1733"/>
    <x v="1207"/>
    <n v="4.1900000000000004"/>
    <s v="No"/>
    <x v="0"/>
    <x v="1"/>
    <x v="3"/>
    <x v="1"/>
    <x v="0"/>
    <s v="Normal"/>
    <d v="2003-07-03T00:00:00"/>
    <n v="3280.22"/>
    <s v="tier - 2"/>
    <s v="tier - 3"/>
    <x v="3"/>
  </r>
  <r>
    <x v="1989"/>
    <x v="1734"/>
    <x v="854"/>
    <n v="4.62"/>
    <s v="Yes"/>
    <x v="0"/>
    <x v="0"/>
    <x v="0"/>
    <x v="1"/>
    <x v="1"/>
    <s v="Normal"/>
    <d v="2001-10-06T00:00:00"/>
    <n v="3279.87"/>
    <s v="tier - 2"/>
    <s v="tier - 1"/>
    <x v="6"/>
  </r>
  <r>
    <x v="1990"/>
    <x v="1735"/>
    <x v="680"/>
    <n v="6.24"/>
    <s v="No"/>
    <x v="0"/>
    <x v="0"/>
    <x v="0"/>
    <x v="1"/>
    <x v="0"/>
    <s v="Prediabetes"/>
    <d v="1994-07-01T00:00:00"/>
    <n v="3277.16"/>
    <s v="tier - 2"/>
    <s v="tier - 3"/>
    <x v="3"/>
  </r>
  <r>
    <x v="1991"/>
    <x v="1736"/>
    <x v="1208"/>
    <n v="5.81"/>
    <s v="No"/>
    <x v="0"/>
    <x v="0"/>
    <x v="0"/>
    <x v="1"/>
    <x v="0"/>
    <s v="Prediabetes"/>
    <d v="1994-12-02T00:00:00"/>
    <n v="3268.85"/>
    <s v="tier - 3"/>
    <s v="tier - 1"/>
    <x v="4"/>
  </r>
  <r>
    <x v="1992"/>
    <x v="1737"/>
    <x v="1209"/>
    <n v="4.83"/>
    <s v="No"/>
    <x v="0"/>
    <x v="0"/>
    <x v="0"/>
    <x v="1"/>
    <x v="2"/>
    <s v="Normal"/>
    <d v="1991-11-13T00:00:00"/>
    <n v="3260.2"/>
    <s v="tier - 3"/>
    <s v="tier - 2"/>
    <x v="3"/>
  </r>
  <r>
    <x v="1993"/>
    <x v="1738"/>
    <x v="11"/>
    <n v="5.72"/>
    <s v="Yes"/>
    <x v="0"/>
    <x v="1"/>
    <x v="3"/>
    <x v="1"/>
    <x v="0"/>
    <s v="Prediabetes"/>
    <d v="1997-09-02T00:00:00"/>
    <n v="3238.44"/>
    <s v="tier - 2"/>
    <s v="tier - 3"/>
    <x v="0"/>
  </r>
  <r>
    <x v="1994"/>
    <x v="1739"/>
    <x v="1210"/>
    <n v="4.83"/>
    <s v="Yes"/>
    <x v="0"/>
    <x v="1"/>
    <x v="3"/>
    <x v="1"/>
    <x v="0"/>
    <s v="Normal"/>
    <d v="1997-08-02T00:00:00"/>
    <n v="3227.12"/>
    <s v="tier - 2"/>
    <s v="tier - 3"/>
    <x v="0"/>
  </r>
  <r>
    <x v="1995"/>
    <x v="369"/>
    <x v="276"/>
    <n v="4.1399999999999997"/>
    <s v="Yes"/>
    <x v="0"/>
    <x v="1"/>
    <x v="3"/>
    <x v="1"/>
    <x v="1"/>
    <s v="Normal"/>
    <d v="1997-07-06T00:00:00"/>
    <n v="3213.62"/>
    <s v="tier - 2"/>
    <s v="tier - 2"/>
    <x v="2"/>
  </r>
  <r>
    <x v="1996"/>
    <x v="94"/>
    <x v="1211"/>
    <n v="4.07"/>
    <s v="Yes"/>
    <x v="0"/>
    <x v="1"/>
    <x v="3"/>
    <x v="1"/>
    <x v="2"/>
    <s v="Normal"/>
    <d v="1997-12-22T00:00:00"/>
    <n v="3208.79"/>
    <s v="tier - 2"/>
    <s v="tier - 3"/>
    <x v="3"/>
  </r>
  <r>
    <x v="1997"/>
    <x v="1740"/>
    <x v="1040"/>
    <n v="6.26"/>
    <s v="Yes"/>
    <x v="0"/>
    <x v="1"/>
    <x v="3"/>
    <x v="1"/>
    <x v="2"/>
    <s v="Prediabetes"/>
    <d v="1997-07-05T00:00:00"/>
    <n v="3206.49"/>
    <s v="tier - 2"/>
    <s v="tier - 3"/>
    <x v="2"/>
  </r>
  <r>
    <x v="1998"/>
    <x v="285"/>
    <x v="1212"/>
    <n v="5.88"/>
    <s v="Yes"/>
    <x v="0"/>
    <x v="0"/>
    <x v="0"/>
    <x v="1"/>
    <x v="0"/>
    <s v="Prediabetes"/>
    <d v="1996-10-11T00:00:00"/>
    <n v="3201.25"/>
    <s v="tier - 2"/>
    <s v="tier - 3"/>
    <x v="1"/>
  </r>
  <r>
    <x v="1999"/>
    <x v="1741"/>
    <x v="1213"/>
    <n v="5.72"/>
    <s v="Yes"/>
    <x v="0"/>
    <x v="0"/>
    <x v="0"/>
    <x v="1"/>
    <x v="2"/>
    <s v="Prediabetes"/>
    <d v="2001-09-02T00:00:00"/>
    <n v="3180.51"/>
    <s v="tier - 2"/>
    <s v="tier - 2"/>
    <x v="0"/>
  </r>
  <r>
    <x v="2000"/>
    <x v="1742"/>
    <x v="1214"/>
    <n v="6.09"/>
    <s v="Yes"/>
    <x v="1"/>
    <x v="0"/>
    <x v="1"/>
    <x v="1"/>
    <x v="1"/>
    <s v="Prediabetes"/>
    <d v="2000-09-23T00:00:00"/>
    <n v="3179.96"/>
    <s v="tier - 2"/>
    <s v="tier - 2"/>
    <x v="1"/>
  </r>
  <r>
    <x v="2001"/>
    <x v="1743"/>
    <x v="361"/>
    <n v="4.25"/>
    <s v="Yes"/>
    <x v="0"/>
    <x v="0"/>
    <x v="0"/>
    <x v="1"/>
    <x v="2"/>
    <s v="Normal"/>
    <d v="1996-07-03T00:00:00"/>
    <n v="3176.82"/>
    <s v="tier - 2"/>
    <s v="tier - 1"/>
    <x v="1"/>
  </r>
  <r>
    <x v="2002"/>
    <x v="1744"/>
    <x v="699"/>
    <n v="6.09"/>
    <s v="Yes"/>
    <x v="0"/>
    <x v="0"/>
    <x v="0"/>
    <x v="1"/>
    <x v="2"/>
    <s v="Prediabetes"/>
    <d v="1996-08-14T00:00:00"/>
    <n v="3176.29"/>
    <s v="tier - 2"/>
    <s v="tier - 2"/>
    <x v="1"/>
  </r>
  <r>
    <x v="2003"/>
    <x v="1745"/>
    <x v="127"/>
    <n v="5.51"/>
    <s v="No"/>
    <x v="0"/>
    <x v="0"/>
    <x v="0"/>
    <x v="1"/>
    <x v="0"/>
    <s v="Normal"/>
    <d v="1994-07-06T00:00:00"/>
    <n v="3172.02"/>
    <s v="tier - 2"/>
    <s v="tier - 1"/>
    <x v="3"/>
  </r>
  <r>
    <x v="2004"/>
    <x v="1178"/>
    <x v="82"/>
    <n v="5.63"/>
    <s v="No"/>
    <x v="0"/>
    <x v="0"/>
    <x v="0"/>
    <x v="1"/>
    <x v="0"/>
    <s v="Normal"/>
    <d v="1994-10-25T00:00:00"/>
    <n v="3171.61"/>
    <s v="tier - 2"/>
    <s v="tier - 3"/>
    <x v="0"/>
  </r>
  <r>
    <x v="2005"/>
    <x v="1746"/>
    <x v="1026"/>
    <n v="5.29"/>
    <s v="Yes"/>
    <x v="0"/>
    <x v="0"/>
    <x v="0"/>
    <x v="1"/>
    <x v="3"/>
    <s v="Normal"/>
    <d v="2001-08-29T00:00:00"/>
    <n v="3167.46"/>
    <s v="tier - 2"/>
    <s v="tier - 3"/>
    <x v="2"/>
  </r>
  <r>
    <x v="2006"/>
    <x v="393"/>
    <x v="1215"/>
    <n v="4"/>
    <s v="No"/>
    <x v="0"/>
    <x v="1"/>
    <x v="3"/>
    <x v="1"/>
    <x v="1"/>
    <s v="Normal"/>
    <d v="1993-09-25T00:00:00"/>
    <n v="3162.02"/>
    <s v="tier - 2"/>
    <s v="tier - 3"/>
    <x v="0"/>
  </r>
  <r>
    <x v="2007"/>
    <x v="1747"/>
    <x v="809"/>
    <n v="5.49"/>
    <s v="No"/>
    <x v="0"/>
    <x v="0"/>
    <x v="0"/>
    <x v="1"/>
    <x v="1"/>
    <s v="Normal"/>
    <d v="1994-07-10T00:00:00"/>
    <n v="3161.45"/>
    <s v="tier - 2"/>
    <s v="tier - 1"/>
    <x v="3"/>
  </r>
  <r>
    <x v="2008"/>
    <x v="1748"/>
    <x v="1216"/>
    <n v="5.34"/>
    <s v="No"/>
    <x v="0"/>
    <x v="0"/>
    <x v="0"/>
    <x v="1"/>
    <x v="1"/>
    <s v="Normal"/>
    <d v="1999-06-25T00:00:00"/>
    <n v="3128.35"/>
    <s v="tier - 2"/>
    <s v="tier - 3"/>
    <x v="14"/>
  </r>
  <r>
    <x v="2009"/>
    <x v="1749"/>
    <x v="1217"/>
    <n v="4.12"/>
    <s v="No"/>
    <x v="0"/>
    <x v="0"/>
    <x v="3"/>
    <x v="1"/>
    <x v="3"/>
    <s v="Normal"/>
    <d v="1987-08-01T00:00:00"/>
    <n v="3088.06"/>
    <s v="tier - 2"/>
    <s v="tier - 2"/>
    <x v="0"/>
  </r>
  <r>
    <x v="2010"/>
    <x v="1750"/>
    <x v="711"/>
    <n v="5.49"/>
    <s v="Yes"/>
    <x v="0"/>
    <x v="0"/>
    <x v="0"/>
    <x v="1"/>
    <x v="2"/>
    <s v="Normal"/>
    <d v="2001-10-13T00:00:00"/>
    <n v="3077.1"/>
    <s v="tier - 2"/>
    <s v="tier - 1"/>
    <x v="1"/>
  </r>
  <r>
    <x v="2011"/>
    <x v="1751"/>
    <x v="497"/>
    <n v="5.1100000000000003"/>
    <s v="Yes"/>
    <x v="0"/>
    <x v="0"/>
    <x v="3"/>
    <x v="1"/>
    <x v="1"/>
    <s v="Normal"/>
    <d v="1995-09-10T00:00:00"/>
    <n v="3070.81"/>
    <s v="tier - 3"/>
    <s v="tier - 1"/>
    <x v="6"/>
  </r>
  <r>
    <x v="2012"/>
    <x v="948"/>
    <x v="1218"/>
    <n v="5.94"/>
    <s v="No"/>
    <x v="0"/>
    <x v="0"/>
    <x v="0"/>
    <x v="1"/>
    <x v="3"/>
    <s v="Prediabetes"/>
    <d v="1989-10-01T00:00:00"/>
    <n v="3065.49"/>
    <s v="tier - 2"/>
    <s v="tier - 1"/>
    <x v="1"/>
  </r>
  <r>
    <x v="2013"/>
    <x v="1752"/>
    <x v="26"/>
    <n v="5.54"/>
    <s v="No"/>
    <x v="0"/>
    <x v="0"/>
    <x v="0"/>
    <x v="1"/>
    <x v="0"/>
    <s v="Normal"/>
    <d v="1994-09-26T00:00:00"/>
    <n v="3062.51"/>
    <s v="tier - 3"/>
    <s v="tier - 1"/>
    <x v="1"/>
  </r>
  <r>
    <x v="2014"/>
    <x v="1753"/>
    <x v="47"/>
    <n v="7.09"/>
    <s v="No"/>
    <x v="0"/>
    <x v="0"/>
    <x v="0"/>
    <x v="1"/>
    <x v="0"/>
    <s v="Diabetes"/>
    <d v="2002-06-21T00:00:00"/>
    <n v="3056.39"/>
    <s v="tier - 2"/>
    <s v="tier - 3"/>
    <x v="0"/>
  </r>
  <r>
    <x v="2015"/>
    <x v="1754"/>
    <x v="1219"/>
    <n v="6.22"/>
    <s v="Yes"/>
    <x v="0"/>
    <x v="1"/>
    <x v="3"/>
    <x v="1"/>
    <x v="1"/>
    <s v="Prediabetes"/>
    <d v="1997-12-22T00:00:00"/>
    <n v="3051.73"/>
    <s v="tier - 2"/>
    <s v="tier - 2"/>
    <x v="3"/>
  </r>
  <r>
    <x v="2016"/>
    <x v="1755"/>
    <x v="401"/>
    <n v="4.33"/>
    <s v="No"/>
    <x v="0"/>
    <x v="0"/>
    <x v="3"/>
    <x v="1"/>
    <x v="1"/>
    <s v="Normal"/>
    <d v="1998-08-09T00:00:00"/>
    <n v="3046.06"/>
    <s v="tier - 2"/>
    <s v="tier - 1"/>
    <x v="8"/>
  </r>
  <r>
    <x v="2017"/>
    <x v="1756"/>
    <x v="397"/>
    <n v="5.83"/>
    <s v="No"/>
    <x v="0"/>
    <x v="0"/>
    <x v="3"/>
    <x v="1"/>
    <x v="1"/>
    <s v="Prediabetes"/>
    <d v="1998-09-15T00:00:00"/>
    <n v="3044.21"/>
    <s v="tier - 2"/>
    <s v="tier - 3"/>
    <x v="2"/>
  </r>
  <r>
    <x v="2018"/>
    <x v="61"/>
    <x v="2"/>
    <n v="4.7"/>
    <s v="Yes"/>
    <x v="0"/>
    <x v="1"/>
    <x v="3"/>
    <x v="1"/>
    <x v="0"/>
    <s v="Normal"/>
    <d v="1997-12-19T00:00:00"/>
    <n v="3021.81"/>
    <s v="tier - 2"/>
    <s v="tier - 3"/>
    <x v="1"/>
  </r>
  <r>
    <x v="2019"/>
    <x v="1757"/>
    <x v="1155"/>
    <n v="4.07"/>
    <s v="Yes"/>
    <x v="0"/>
    <x v="0"/>
    <x v="3"/>
    <x v="1"/>
    <x v="3"/>
    <s v="Normal"/>
    <d v="1988-09-28T00:00:00"/>
    <n v="3018.04"/>
    <s v="tier - 2"/>
    <s v="tier - 2"/>
    <x v="1"/>
  </r>
  <r>
    <x v="2020"/>
    <x v="222"/>
    <x v="1"/>
    <n v="9.39"/>
    <s v="No"/>
    <x v="0"/>
    <x v="0"/>
    <x v="0"/>
    <x v="1"/>
    <x v="0"/>
    <s v="Diabetes"/>
    <d v="2002-12-15T00:00:00"/>
    <n v="3012.22"/>
    <s v="tier - 2"/>
    <s v="tier - 3"/>
    <x v="1"/>
  </r>
  <r>
    <x v="2021"/>
    <x v="1758"/>
    <x v="1220"/>
    <n v="4.18"/>
    <s v="No"/>
    <x v="0"/>
    <x v="0"/>
    <x v="0"/>
    <x v="1"/>
    <x v="2"/>
    <s v="Normal"/>
    <d v="1991-11-20T00:00:00"/>
    <n v="2985.67"/>
    <s v="tier - 2"/>
    <s v="tier - 2"/>
    <x v="0"/>
  </r>
  <r>
    <x v="2022"/>
    <x v="1759"/>
    <x v="1221"/>
    <n v="4.18"/>
    <s v="No"/>
    <x v="0"/>
    <x v="0"/>
    <x v="3"/>
    <x v="1"/>
    <x v="3"/>
    <s v="Normal"/>
    <d v="1987-06-18T00:00:00"/>
    <n v="2979.52"/>
    <s v="tier - 2"/>
    <s v="tier - 3"/>
    <x v="0"/>
  </r>
  <r>
    <x v="2023"/>
    <x v="1760"/>
    <x v="345"/>
    <n v="4.4000000000000004"/>
    <s v="Yes"/>
    <x v="0"/>
    <x v="0"/>
    <x v="3"/>
    <x v="1"/>
    <x v="2"/>
    <s v="Normal"/>
    <d v="1995-09-24T00:00:00"/>
    <n v="2974.13"/>
    <s v="tier - 2"/>
    <s v="tier - 1"/>
    <x v="3"/>
  </r>
  <r>
    <x v="2024"/>
    <x v="1761"/>
    <x v="1222"/>
    <n v="9.9"/>
    <s v="No"/>
    <x v="0"/>
    <x v="0"/>
    <x v="0"/>
    <x v="1"/>
    <x v="1"/>
    <s v="Diabetes"/>
    <d v="2002-09-30T00:00:00"/>
    <n v="2943.41"/>
    <s v="tier - 2"/>
    <s v="tier - 3"/>
    <x v="1"/>
  </r>
  <r>
    <x v="2025"/>
    <x v="1762"/>
    <x v="1035"/>
    <n v="4.84"/>
    <s v="Yes"/>
    <x v="0"/>
    <x v="0"/>
    <x v="0"/>
    <x v="1"/>
    <x v="0"/>
    <s v="Normal"/>
    <d v="1996-06-30T00:00:00"/>
    <n v="2927.06"/>
    <s v="tier - 2"/>
    <s v="tier - 2"/>
    <x v="0"/>
  </r>
  <r>
    <x v="2026"/>
    <x v="1414"/>
    <x v="1023"/>
    <n v="5.53"/>
    <s v="No"/>
    <x v="0"/>
    <x v="1"/>
    <x v="3"/>
    <x v="1"/>
    <x v="2"/>
    <s v="Normal"/>
    <d v="2003-06-05T00:00:00"/>
    <n v="2913.57"/>
    <s v="tier - 2"/>
    <s v="tier - 2"/>
    <x v="3"/>
  </r>
  <r>
    <x v="2027"/>
    <x v="1763"/>
    <x v="391"/>
    <n v="4.33"/>
    <s v="Yes"/>
    <x v="0"/>
    <x v="0"/>
    <x v="0"/>
    <x v="1"/>
    <x v="1"/>
    <s v="Normal"/>
    <d v="1996-06-13T00:00:00"/>
    <n v="2904.09"/>
    <s v="tier - 2"/>
    <s v="tier - 2"/>
    <x v="3"/>
  </r>
  <r>
    <x v="2028"/>
    <x v="1764"/>
    <x v="454"/>
    <n v="4.91"/>
    <s v="Yes"/>
    <x v="0"/>
    <x v="0"/>
    <x v="0"/>
    <x v="1"/>
    <x v="1"/>
    <s v="Normal"/>
    <d v="1996-10-24T00:00:00"/>
    <n v="2902.91"/>
    <s v="tier - 2"/>
    <s v="tier - 2"/>
    <x v="0"/>
  </r>
  <r>
    <x v="2029"/>
    <x v="1765"/>
    <x v="702"/>
    <n v="4.8"/>
    <s v="No"/>
    <x v="0"/>
    <x v="0"/>
    <x v="0"/>
    <x v="1"/>
    <x v="0"/>
    <s v="Normal"/>
    <d v="1999-11-01T00:00:00"/>
    <n v="2899.49"/>
    <s v="tier - 2"/>
    <s v="tier - 2"/>
    <x v="2"/>
  </r>
  <r>
    <x v="2030"/>
    <x v="1766"/>
    <x v="389"/>
    <n v="5.55"/>
    <s v="Yes"/>
    <x v="1"/>
    <x v="0"/>
    <x v="1"/>
    <x v="1"/>
    <x v="1"/>
    <s v="Normal"/>
    <d v="2000-07-14T00:00:00"/>
    <n v="2897.46"/>
    <s v="tier - 2"/>
    <s v="tier - 1"/>
    <x v="1"/>
  </r>
  <r>
    <x v="2031"/>
    <x v="680"/>
    <x v="1223"/>
    <n v="5.24"/>
    <s v="Yes"/>
    <x v="0"/>
    <x v="0"/>
    <x v="0"/>
    <x v="1"/>
    <x v="1"/>
    <s v="Normal"/>
    <d v="1996-06-21T00:00:00"/>
    <n v="2897.32"/>
    <s v="tier - 3"/>
    <s v="tier - 3"/>
    <x v="4"/>
  </r>
  <r>
    <x v="2032"/>
    <x v="1767"/>
    <x v="438"/>
    <n v="6.08"/>
    <s v="No"/>
    <x v="0"/>
    <x v="1"/>
    <x v="3"/>
    <x v="1"/>
    <x v="1"/>
    <s v="Prediabetes"/>
    <d v="1993-08-12T00:00:00"/>
    <n v="2867.12"/>
    <s v="tier - 1"/>
    <s v="tier - 3"/>
    <x v="0"/>
  </r>
  <r>
    <x v="2033"/>
    <x v="1768"/>
    <x v="755"/>
    <n v="5.83"/>
    <s v="No"/>
    <x v="0"/>
    <x v="1"/>
    <x v="3"/>
    <x v="1"/>
    <x v="1"/>
    <s v="Prediabetes"/>
    <d v="1993-11-01T00:00:00"/>
    <n v="2866.09"/>
    <s v="tier - 3"/>
    <s v="tier - 3"/>
    <x v="3"/>
  </r>
  <r>
    <x v="2034"/>
    <x v="1769"/>
    <x v="408"/>
    <n v="4.29"/>
    <s v="No"/>
    <x v="0"/>
    <x v="0"/>
    <x v="3"/>
    <x v="1"/>
    <x v="0"/>
    <s v="Normal"/>
    <d v="1998-09-04T00:00:00"/>
    <n v="2855.44"/>
    <s v="tier - 2"/>
    <s v="tier - 3"/>
    <x v="1"/>
  </r>
  <r>
    <x v="2035"/>
    <x v="1770"/>
    <x v="386"/>
    <n v="5.3"/>
    <s v="No"/>
    <x v="0"/>
    <x v="0"/>
    <x v="3"/>
    <x v="1"/>
    <x v="1"/>
    <s v="Normal"/>
    <d v="1998-06-17T00:00:00"/>
    <n v="2850.68"/>
    <s v="tier - 2"/>
    <s v="tier - 3"/>
    <x v="1"/>
  </r>
  <r>
    <x v="2036"/>
    <x v="1771"/>
    <x v="388"/>
    <n v="4.42"/>
    <s v="No"/>
    <x v="0"/>
    <x v="0"/>
    <x v="3"/>
    <x v="1"/>
    <x v="2"/>
    <s v="Normal"/>
    <d v="1998-11-15T00:00:00"/>
    <n v="2842.76"/>
    <s v="tier - 2"/>
    <s v="tier - 3"/>
    <x v="1"/>
  </r>
  <r>
    <x v="2037"/>
    <x v="1772"/>
    <x v="1224"/>
    <n v="5.68"/>
    <s v="No"/>
    <x v="1"/>
    <x v="0"/>
    <x v="3"/>
    <x v="1"/>
    <x v="1"/>
    <s v="Normal"/>
    <d v="2000-10-01T00:00:00"/>
    <n v="2819.51"/>
    <s v="tier - 2"/>
    <s v="tier - 3"/>
    <x v="3"/>
  </r>
  <r>
    <x v="2038"/>
    <x v="64"/>
    <x v="1225"/>
    <n v="6.05"/>
    <s v="No"/>
    <x v="0"/>
    <x v="1"/>
    <x v="3"/>
    <x v="1"/>
    <x v="2"/>
    <s v="Prediabetes"/>
    <d v="2003-09-23T00:00:00"/>
    <n v="2803.7"/>
    <s v="tier - 2"/>
    <s v="tier - 1"/>
    <x v="1"/>
  </r>
  <r>
    <x v="2039"/>
    <x v="1773"/>
    <x v="1226"/>
    <n v="5.33"/>
    <s v="No"/>
    <x v="1"/>
    <x v="0"/>
    <x v="3"/>
    <x v="1"/>
    <x v="0"/>
    <s v="Normal"/>
    <d v="2004-08-04T00:00:00"/>
    <n v="2801.26"/>
    <s v="tier - 2"/>
    <s v="tier - 3"/>
    <x v="0"/>
  </r>
  <r>
    <x v="2040"/>
    <x v="840"/>
    <x v="352"/>
    <n v="6.22"/>
    <s v="No"/>
    <x v="0"/>
    <x v="0"/>
    <x v="0"/>
    <x v="1"/>
    <x v="1"/>
    <s v="Prediabetes"/>
    <d v="1999-12-24T00:00:00"/>
    <n v="2789.06"/>
    <s v="tier - 2"/>
    <s v="tier - 3"/>
    <x v="1"/>
  </r>
  <r>
    <x v="2041"/>
    <x v="1774"/>
    <x v="1227"/>
    <n v="5.84"/>
    <s v="No"/>
    <x v="0"/>
    <x v="0"/>
    <x v="0"/>
    <x v="1"/>
    <x v="3"/>
    <s v="Prediabetes"/>
    <d v="1999-08-29T00:00:00"/>
    <n v="2775.19"/>
    <s v="tier - 2"/>
    <s v="tier - 1"/>
    <x v="1"/>
  </r>
  <r>
    <x v="2042"/>
    <x v="1775"/>
    <x v="1121"/>
    <n v="5.71"/>
    <s v="No"/>
    <x v="1"/>
    <x v="0"/>
    <x v="3"/>
    <x v="1"/>
    <x v="0"/>
    <s v="Prediabetes"/>
    <d v="2004-11-14T00:00:00"/>
    <n v="2773.46"/>
    <s v="tier - 2"/>
    <s v="tier - 1"/>
    <x v="14"/>
  </r>
  <r>
    <x v="2043"/>
    <x v="1776"/>
    <x v="1228"/>
    <n v="6.04"/>
    <s v="Yes"/>
    <x v="0"/>
    <x v="1"/>
    <x v="3"/>
    <x v="1"/>
    <x v="1"/>
    <s v="Prediabetes"/>
    <d v="1997-08-10T00:00:00"/>
    <n v="2758.99"/>
    <s v="tier - 2"/>
    <s v="tier - 1"/>
    <x v="1"/>
  </r>
  <r>
    <x v="2044"/>
    <x v="1777"/>
    <x v="964"/>
    <n v="4.38"/>
    <s v="No"/>
    <x v="1"/>
    <x v="0"/>
    <x v="3"/>
    <x v="1"/>
    <x v="0"/>
    <s v="Normal"/>
    <d v="2000-10-11T00:00:00"/>
    <n v="2755.02"/>
    <s v="tier - 2"/>
    <s v="tier - 1"/>
    <x v="2"/>
  </r>
  <r>
    <x v="2045"/>
    <x v="496"/>
    <x v="217"/>
    <n v="5.56"/>
    <s v="Yes"/>
    <x v="1"/>
    <x v="0"/>
    <x v="3"/>
    <x v="1"/>
    <x v="0"/>
    <s v="Normal"/>
    <d v="2000-10-03T00:00:00"/>
    <n v="2741.95"/>
    <s v="tier - 2"/>
    <s v="tier - 3"/>
    <x v="2"/>
  </r>
  <r>
    <x v="2046"/>
    <x v="68"/>
    <x v="567"/>
    <n v="4.24"/>
    <s v="No"/>
    <x v="1"/>
    <x v="0"/>
    <x v="3"/>
    <x v="1"/>
    <x v="2"/>
    <s v="Normal"/>
    <d v="2000-12-17T00:00:00"/>
    <n v="2731.91"/>
    <s v="tier - 2"/>
    <s v="tier - 3"/>
    <x v="2"/>
  </r>
  <r>
    <x v="2047"/>
    <x v="1778"/>
    <x v="1229"/>
    <n v="6.32"/>
    <s v="No"/>
    <x v="0"/>
    <x v="1"/>
    <x v="3"/>
    <x v="1"/>
    <x v="0"/>
    <s v="Prediabetes"/>
    <d v="2003-12-03T00:00:00"/>
    <n v="2730.11"/>
    <s v="tier - 2"/>
    <s v="tier - 3"/>
    <x v="1"/>
  </r>
  <r>
    <x v="2048"/>
    <x v="1031"/>
    <x v="375"/>
    <n v="6.3"/>
    <s v="Yes"/>
    <x v="0"/>
    <x v="1"/>
    <x v="3"/>
    <x v="1"/>
    <x v="0"/>
    <s v="Prediabetes"/>
    <d v="1997-10-06T00:00:00"/>
    <n v="2727.4"/>
    <s v="tier - 3"/>
    <s v="tier - 3"/>
    <x v="4"/>
  </r>
  <r>
    <x v="2049"/>
    <x v="1347"/>
    <x v="1230"/>
    <n v="4.38"/>
    <s v="Yes"/>
    <x v="0"/>
    <x v="0"/>
    <x v="3"/>
    <x v="1"/>
    <x v="3"/>
    <s v="Normal"/>
    <d v="1988-08-20T00:00:00"/>
    <n v="2726.06"/>
    <s v="tier - 2"/>
    <s v="tier - 2"/>
    <x v="0"/>
  </r>
  <r>
    <x v="2050"/>
    <x v="1779"/>
    <x v="577"/>
    <n v="4.6500000000000004"/>
    <s v="Yes"/>
    <x v="0"/>
    <x v="1"/>
    <x v="3"/>
    <x v="1"/>
    <x v="1"/>
    <s v="Normal"/>
    <d v="1997-10-30T00:00:00"/>
    <n v="2721.32"/>
    <s v="tier - 1"/>
    <s v="tier - 3"/>
    <x v="7"/>
  </r>
  <r>
    <x v="2051"/>
    <x v="635"/>
    <x v="80"/>
    <n v="4.7"/>
    <s v="No"/>
    <x v="0"/>
    <x v="1"/>
    <x v="3"/>
    <x v="1"/>
    <x v="0"/>
    <s v="Normal"/>
    <d v="2003-08-06T00:00:00"/>
    <n v="2719.28"/>
    <s v="tier - 2"/>
    <s v="tier - 2"/>
    <x v="1"/>
  </r>
  <r>
    <x v="2052"/>
    <x v="1780"/>
    <x v="854"/>
    <n v="4.34"/>
    <s v="No"/>
    <x v="0"/>
    <x v="1"/>
    <x v="3"/>
    <x v="1"/>
    <x v="1"/>
    <s v="Normal"/>
    <d v="2003-12-01T00:00:00"/>
    <n v="2710.83"/>
    <s v="tier - 2"/>
    <s v="tier - 3"/>
    <x v="1"/>
  </r>
  <r>
    <x v="2053"/>
    <x v="1781"/>
    <x v="403"/>
    <n v="5.62"/>
    <s v="No"/>
    <x v="0"/>
    <x v="1"/>
    <x v="3"/>
    <x v="1"/>
    <x v="2"/>
    <s v="Normal"/>
    <d v="2003-11-21T00:00:00"/>
    <n v="2709.24"/>
    <s v="tier - 2"/>
    <s v="tier - 2"/>
    <x v="1"/>
  </r>
  <r>
    <x v="2054"/>
    <x v="463"/>
    <x v="1018"/>
    <n v="4.24"/>
    <s v="No"/>
    <x v="0"/>
    <x v="1"/>
    <x v="3"/>
    <x v="1"/>
    <x v="2"/>
    <s v="Normal"/>
    <d v="2003-07-17T00:00:00"/>
    <n v="2709.11"/>
    <s v="tier - 2"/>
    <s v="tier - 2"/>
    <x v="1"/>
  </r>
  <r>
    <x v="2055"/>
    <x v="1782"/>
    <x v="210"/>
    <n v="4.57"/>
    <s v="Yes"/>
    <x v="0"/>
    <x v="0"/>
    <x v="0"/>
    <x v="1"/>
    <x v="0"/>
    <s v="Normal"/>
    <d v="1996-06-13T00:00:00"/>
    <n v="2699.57"/>
    <s v="tier - 2"/>
    <s v="tier - 1"/>
    <x v="1"/>
  </r>
  <r>
    <x v="2056"/>
    <x v="1783"/>
    <x v="389"/>
    <n v="5.05"/>
    <s v="No"/>
    <x v="0"/>
    <x v="0"/>
    <x v="0"/>
    <x v="1"/>
    <x v="1"/>
    <s v="Normal"/>
    <d v="1999-06-11T00:00:00"/>
    <n v="2690.11"/>
    <s v="tier - 2"/>
    <s v="tier - 2"/>
    <x v="1"/>
  </r>
  <r>
    <x v="2057"/>
    <x v="1784"/>
    <x v="9"/>
    <n v="6.16"/>
    <s v="No"/>
    <x v="0"/>
    <x v="0"/>
    <x v="0"/>
    <x v="1"/>
    <x v="0"/>
    <s v="Prediabetes"/>
    <d v="1994-10-02T00:00:00"/>
    <n v="2689.5"/>
    <s v="tier - 3"/>
    <s v="tier - 2"/>
    <x v="0"/>
  </r>
  <r>
    <x v="2058"/>
    <x v="1785"/>
    <x v="1231"/>
    <n v="4.57"/>
    <s v="No"/>
    <x v="0"/>
    <x v="0"/>
    <x v="0"/>
    <x v="1"/>
    <x v="2"/>
    <s v="Normal"/>
    <d v="1994-09-17T00:00:00"/>
    <n v="2684.69"/>
    <s v="tier - 2"/>
    <s v="tier - 2"/>
    <x v="0"/>
  </r>
  <r>
    <x v="2059"/>
    <x v="1786"/>
    <x v="1232"/>
    <n v="5.53"/>
    <s v="Yes"/>
    <x v="0"/>
    <x v="0"/>
    <x v="0"/>
    <x v="1"/>
    <x v="3"/>
    <s v="Normal"/>
    <d v="1996-08-05T00:00:00"/>
    <n v="2680.95"/>
    <s v="tier - 3"/>
    <s v="tier - 2"/>
    <x v="1"/>
  </r>
  <r>
    <x v="2060"/>
    <x v="1787"/>
    <x v="32"/>
    <n v="5.84"/>
    <s v="No"/>
    <x v="1"/>
    <x v="0"/>
    <x v="3"/>
    <x v="1"/>
    <x v="0"/>
    <s v="Prediabetes"/>
    <d v="2000-12-09T00:00:00"/>
    <n v="2643.27"/>
    <s v="tier - 2"/>
    <s v="tier - 1"/>
    <x v="1"/>
  </r>
  <r>
    <x v="2061"/>
    <x v="1788"/>
    <x v="237"/>
    <n v="6.41"/>
    <s v="No"/>
    <x v="1"/>
    <x v="0"/>
    <x v="3"/>
    <x v="1"/>
    <x v="1"/>
    <s v="Diabetes"/>
    <d v="2000-06-24T00:00:00"/>
    <n v="2639.04"/>
    <s v="tier - 2"/>
    <s v="tier - 2"/>
    <x v="1"/>
  </r>
  <r>
    <x v="2062"/>
    <x v="1236"/>
    <x v="782"/>
    <n v="4.7300000000000004"/>
    <s v="Yes"/>
    <x v="0"/>
    <x v="1"/>
    <x v="3"/>
    <x v="1"/>
    <x v="0"/>
    <s v="Normal"/>
    <d v="1997-08-26T00:00:00"/>
    <n v="2632.99"/>
    <s v="tier - 2"/>
    <s v="tier - 1"/>
    <x v="3"/>
  </r>
  <r>
    <x v="2063"/>
    <x v="499"/>
    <x v="350"/>
    <n v="6.22"/>
    <s v="Yes"/>
    <x v="0"/>
    <x v="0"/>
    <x v="0"/>
    <x v="1"/>
    <x v="1"/>
    <s v="Prediabetes"/>
    <d v="2001-08-26T00:00:00"/>
    <n v="2597.7800000000002"/>
    <s v="tier - 2"/>
    <s v="tier - 1"/>
    <x v="3"/>
  </r>
  <r>
    <x v="2064"/>
    <x v="1789"/>
    <x v="905"/>
    <n v="4.46"/>
    <s v="Yes"/>
    <x v="0"/>
    <x v="0"/>
    <x v="0"/>
    <x v="1"/>
    <x v="2"/>
    <s v="Normal"/>
    <d v="2001-07-28T00:00:00"/>
    <n v="2585.85"/>
    <s v="tier - 2"/>
    <s v="tier - 2"/>
    <x v="2"/>
  </r>
  <r>
    <x v="2065"/>
    <x v="840"/>
    <x v="1233"/>
    <n v="4.5"/>
    <s v="Yes"/>
    <x v="0"/>
    <x v="0"/>
    <x v="0"/>
    <x v="1"/>
    <x v="3"/>
    <s v="Normal"/>
    <d v="2001-10-15T00:00:00"/>
    <n v="2585.27"/>
    <s v="tier - 2"/>
    <s v="tier - 3"/>
    <x v="3"/>
  </r>
  <r>
    <x v="2066"/>
    <x v="1790"/>
    <x v="1234"/>
    <n v="8.93"/>
    <s v="No"/>
    <x v="0"/>
    <x v="0"/>
    <x v="0"/>
    <x v="1"/>
    <x v="1"/>
    <s v="Diabetes"/>
    <d v="2002-07-20T00:00:00"/>
    <n v="2585.04"/>
    <s v="tier - 2"/>
    <s v="tier - 2"/>
    <x v="14"/>
  </r>
  <r>
    <x v="2067"/>
    <x v="1791"/>
    <x v="201"/>
    <n v="11.02"/>
    <s v="No"/>
    <x v="0"/>
    <x v="0"/>
    <x v="0"/>
    <x v="1"/>
    <x v="0"/>
    <s v="Diabetes"/>
    <d v="2002-10-11T00:00:00"/>
    <n v="2566.4699999999998"/>
    <s v="tier - 2"/>
    <s v="tier - 3"/>
    <x v="0"/>
  </r>
  <r>
    <x v="2068"/>
    <x v="1792"/>
    <x v="1235"/>
    <n v="5.25"/>
    <s v="No"/>
    <x v="0"/>
    <x v="0"/>
    <x v="0"/>
    <x v="1"/>
    <x v="3"/>
    <s v="Normal"/>
    <d v="1991-11-17T00:00:00"/>
    <n v="2545.6799999999998"/>
    <s v="tier - 2"/>
    <s v="tier - 1"/>
    <x v="0"/>
  </r>
  <r>
    <x v="2069"/>
    <x v="1793"/>
    <x v="966"/>
    <n v="4.75"/>
    <s v="No"/>
    <x v="0"/>
    <x v="0"/>
    <x v="0"/>
    <x v="1"/>
    <x v="3"/>
    <s v="Normal"/>
    <d v="1990-10-01T00:00:00"/>
    <n v="2540.39"/>
    <s v="tier - 2"/>
    <s v="tier - 2"/>
    <x v="0"/>
  </r>
  <r>
    <x v="2070"/>
    <x v="197"/>
    <x v="144"/>
    <n v="4.68"/>
    <s v="Yes"/>
    <x v="0"/>
    <x v="1"/>
    <x v="3"/>
    <x v="1"/>
    <x v="0"/>
    <s v="Normal"/>
    <d v="1997-07-28T00:00:00"/>
    <n v="2534.39"/>
    <s v="tier - 3"/>
    <s v="tier - 3"/>
    <x v="1"/>
  </r>
  <r>
    <x v="2071"/>
    <x v="1794"/>
    <x v="429"/>
    <n v="6.17"/>
    <s v="Yes"/>
    <x v="1"/>
    <x v="0"/>
    <x v="1"/>
    <x v="1"/>
    <x v="2"/>
    <s v="Prediabetes"/>
    <d v="2000-08-25T00:00:00"/>
    <n v="2527.8200000000002"/>
    <s v="tier - 2"/>
    <s v="tier - 3"/>
    <x v="1"/>
  </r>
  <r>
    <x v="2072"/>
    <x v="1795"/>
    <x v="589"/>
    <n v="4.5599999999999996"/>
    <s v="Yes"/>
    <x v="0"/>
    <x v="1"/>
    <x v="3"/>
    <x v="1"/>
    <x v="1"/>
    <s v="Normal"/>
    <d v="1997-11-02T00:00:00"/>
    <n v="2523.17"/>
    <s v="tier - 3"/>
    <s v="tier - 1"/>
    <x v="1"/>
  </r>
  <r>
    <x v="2073"/>
    <x v="1796"/>
    <x v="1236"/>
    <n v="6.3"/>
    <s v="No"/>
    <x v="0"/>
    <x v="0"/>
    <x v="0"/>
    <x v="1"/>
    <x v="3"/>
    <s v="Prediabetes"/>
    <d v="1991-08-05T00:00:00"/>
    <n v="2510.79"/>
    <s v="tier - 2"/>
    <s v="tier - 1"/>
    <x v="0"/>
  </r>
  <r>
    <x v="2074"/>
    <x v="1693"/>
    <x v="1237"/>
    <n v="6.03"/>
    <s v="No"/>
    <x v="1"/>
    <x v="0"/>
    <x v="3"/>
    <x v="1"/>
    <x v="1"/>
    <s v="Prediabetes"/>
    <d v="2004-09-06T00:00:00"/>
    <n v="2500.9299999999998"/>
    <s v="tier - 2"/>
    <s v="tier - 2"/>
    <x v="1"/>
  </r>
  <r>
    <x v="2075"/>
    <x v="1797"/>
    <x v="534"/>
    <n v="4.2"/>
    <s v="Yes"/>
    <x v="0"/>
    <x v="0"/>
    <x v="3"/>
    <x v="1"/>
    <x v="0"/>
    <s v="Normal"/>
    <d v="1995-10-15T00:00:00"/>
    <n v="2498.41"/>
    <s v="tier - 3"/>
    <s v="tier - 3"/>
    <x v="0"/>
  </r>
  <r>
    <x v="2076"/>
    <x v="1798"/>
    <x v="235"/>
    <n v="5.61"/>
    <s v="Yes"/>
    <x v="0"/>
    <x v="0"/>
    <x v="3"/>
    <x v="1"/>
    <x v="0"/>
    <s v="Normal"/>
    <d v="1995-07-09T00:00:00"/>
    <n v="2497.04"/>
    <s v="tier - 3"/>
    <s v="tier - 3"/>
    <x v="0"/>
  </r>
  <r>
    <x v="2077"/>
    <x v="1799"/>
    <x v="662"/>
    <n v="5.88"/>
    <s v="Yes"/>
    <x v="0"/>
    <x v="0"/>
    <x v="3"/>
    <x v="1"/>
    <x v="0"/>
    <s v="Prediabetes"/>
    <d v="1995-10-14T00:00:00"/>
    <n v="2494.02"/>
    <s v="tier - 3"/>
    <s v="tier - 1"/>
    <x v="3"/>
  </r>
  <r>
    <x v="2078"/>
    <x v="1800"/>
    <x v="1238"/>
    <n v="5.92"/>
    <s v="Yes"/>
    <x v="0"/>
    <x v="0"/>
    <x v="3"/>
    <x v="1"/>
    <x v="2"/>
    <s v="Prediabetes"/>
    <d v="1995-11-06T00:00:00"/>
    <n v="2483.7399999999998"/>
    <s v="tier - 3"/>
    <s v="tier - 2"/>
    <x v="0"/>
  </r>
  <r>
    <x v="2079"/>
    <x v="802"/>
    <x v="1188"/>
    <n v="4.8099999999999996"/>
    <s v="No"/>
    <x v="0"/>
    <x v="0"/>
    <x v="3"/>
    <x v="1"/>
    <x v="0"/>
    <s v="Normal"/>
    <d v="1998-06-20T00:00:00"/>
    <n v="2480.98"/>
    <s v="tier - 2"/>
    <s v="tier - 2"/>
    <x v="0"/>
  </r>
  <r>
    <x v="2080"/>
    <x v="1801"/>
    <x v="1210"/>
    <n v="4.55"/>
    <s v="No"/>
    <x v="0"/>
    <x v="0"/>
    <x v="3"/>
    <x v="1"/>
    <x v="0"/>
    <s v="Normal"/>
    <d v="1998-07-02T00:00:00"/>
    <n v="2473.33"/>
    <s v="tier - 2"/>
    <s v="tier - 3"/>
    <x v="0"/>
  </r>
  <r>
    <x v="2081"/>
    <x v="1802"/>
    <x v="586"/>
    <n v="6.43"/>
    <s v="No"/>
    <x v="0"/>
    <x v="0"/>
    <x v="3"/>
    <x v="1"/>
    <x v="1"/>
    <s v="Diabetes"/>
    <d v="1998-08-17T00:00:00"/>
    <n v="2464.62"/>
    <s v="tier - 2"/>
    <s v="tier - 3"/>
    <x v="0"/>
  </r>
  <r>
    <x v="2082"/>
    <x v="1803"/>
    <x v="375"/>
    <n v="11.62"/>
    <s v="No"/>
    <x v="0"/>
    <x v="0"/>
    <x v="0"/>
    <x v="1"/>
    <x v="0"/>
    <s v="Diabetes"/>
    <d v="2002-07-11T00:00:00"/>
    <n v="2459.7199999999998"/>
    <s v="tier - 2"/>
    <s v="tier - 2"/>
    <x v="2"/>
  </r>
  <r>
    <x v="2083"/>
    <x v="1804"/>
    <x v="450"/>
    <n v="6.04"/>
    <s v="No"/>
    <x v="0"/>
    <x v="0"/>
    <x v="3"/>
    <x v="1"/>
    <x v="2"/>
    <s v="Prediabetes"/>
    <d v="1998-11-19T00:00:00"/>
    <n v="2457.5"/>
    <s v="tier - 2"/>
    <s v="tier - 1"/>
    <x v="3"/>
  </r>
  <r>
    <x v="2084"/>
    <x v="1805"/>
    <x v="570"/>
    <n v="8.82"/>
    <s v="No"/>
    <x v="0"/>
    <x v="0"/>
    <x v="0"/>
    <x v="1"/>
    <x v="1"/>
    <s v="Diabetes"/>
    <d v="2002-07-29T00:00:00"/>
    <n v="2457.21"/>
    <s v="tier - 2"/>
    <s v="tier - 1"/>
    <x v="2"/>
  </r>
  <r>
    <x v="2085"/>
    <x v="1806"/>
    <x v="1239"/>
    <n v="5.8"/>
    <s v="No"/>
    <x v="0"/>
    <x v="0"/>
    <x v="0"/>
    <x v="1"/>
    <x v="0"/>
    <s v="Prediabetes"/>
    <d v="1999-11-21T00:00:00"/>
    <n v="2438.06"/>
    <s v="tier - 2"/>
    <s v="tier - 2"/>
    <x v="0"/>
  </r>
  <r>
    <x v="2086"/>
    <x v="197"/>
    <x v="40"/>
    <n v="4.28"/>
    <s v="No"/>
    <x v="0"/>
    <x v="0"/>
    <x v="0"/>
    <x v="1"/>
    <x v="0"/>
    <s v="Normal"/>
    <d v="1999-11-12T00:00:00"/>
    <n v="2416.96"/>
    <s v="tier - 2"/>
    <s v="tier - 2"/>
    <x v="3"/>
  </r>
  <r>
    <x v="2087"/>
    <x v="1807"/>
    <x v="437"/>
    <n v="5.5"/>
    <s v="Yes"/>
    <x v="0"/>
    <x v="0"/>
    <x v="0"/>
    <x v="1"/>
    <x v="0"/>
    <s v="Normal"/>
    <d v="2001-06-03T00:00:00"/>
    <n v="2404.73"/>
    <s v="tier - 2"/>
    <s v="tier - 3"/>
    <x v="1"/>
  </r>
  <r>
    <x v="2088"/>
    <x v="1808"/>
    <x v="1018"/>
    <n v="4.6900000000000004"/>
    <s v="No"/>
    <x v="0"/>
    <x v="0"/>
    <x v="0"/>
    <x v="1"/>
    <x v="2"/>
    <s v="Normal"/>
    <d v="1999-08-10T00:00:00"/>
    <n v="2396.1"/>
    <s v="tier - 2"/>
    <s v="tier - 1"/>
    <x v="9"/>
  </r>
  <r>
    <x v="2089"/>
    <x v="1809"/>
    <x v="374"/>
    <n v="4.43"/>
    <s v="No"/>
    <x v="0"/>
    <x v="0"/>
    <x v="0"/>
    <x v="1"/>
    <x v="2"/>
    <s v="Normal"/>
    <d v="1999-12-17T00:00:00"/>
    <n v="2395.17"/>
    <s v="tier - 2"/>
    <s v="tier - 1"/>
    <x v="7"/>
  </r>
  <r>
    <x v="2090"/>
    <x v="1810"/>
    <x v="1240"/>
    <n v="6.16"/>
    <s v="Yes"/>
    <x v="0"/>
    <x v="0"/>
    <x v="3"/>
    <x v="1"/>
    <x v="3"/>
    <s v="Prediabetes"/>
    <d v="1988-12-12T00:00:00"/>
    <n v="2373.3000000000002"/>
    <s v="tier - 2"/>
    <s v="tier - 2"/>
    <x v="0"/>
  </r>
  <r>
    <x v="2091"/>
    <x v="1811"/>
    <x v="443"/>
    <n v="6.66"/>
    <s v="No"/>
    <x v="0"/>
    <x v="0"/>
    <x v="0"/>
    <x v="1"/>
    <x v="0"/>
    <s v="Diabetes"/>
    <d v="2002-11-05T00:00:00"/>
    <n v="2362.23"/>
    <s v="tier - 2"/>
    <s v="tier - 1"/>
    <x v="1"/>
  </r>
  <r>
    <x v="2092"/>
    <x v="1812"/>
    <x v="351"/>
    <n v="5.92"/>
    <s v="No"/>
    <x v="0"/>
    <x v="0"/>
    <x v="3"/>
    <x v="1"/>
    <x v="2"/>
    <s v="Prediabetes"/>
    <d v="1998-10-21T00:00:00"/>
    <n v="2352.9699999999998"/>
    <s v="tier - 3"/>
    <s v="tier - 3"/>
    <x v="1"/>
  </r>
  <r>
    <x v="2093"/>
    <x v="1813"/>
    <x v="1241"/>
    <n v="5.97"/>
    <s v="No"/>
    <x v="0"/>
    <x v="1"/>
    <x v="3"/>
    <x v="1"/>
    <x v="1"/>
    <s v="Prediabetes"/>
    <d v="2003-11-18T00:00:00"/>
    <n v="2331.52"/>
    <s v="tier - 2"/>
    <s v="tier - 3"/>
    <x v="3"/>
  </r>
  <r>
    <x v="2094"/>
    <x v="1814"/>
    <x v="768"/>
    <n v="4.6399999999999997"/>
    <s v="Yes"/>
    <x v="0"/>
    <x v="0"/>
    <x v="0"/>
    <x v="1"/>
    <x v="0"/>
    <s v="Normal"/>
    <d v="1996-12-17T00:00:00"/>
    <n v="2322.62"/>
    <s v="tier - 2"/>
    <s v="tier - 1"/>
    <x v="0"/>
  </r>
  <r>
    <x v="2095"/>
    <x v="1815"/>
    <x v="993"/>
    <n v="6.12"/>
    <s v="No"/>
    <x v="1"/>
    <x v="0"/>
    <x v="3"/>
    <x v="1"/>
    <x v="1"/>
    <s v="Prediabetes"/>
    <d v="2004-09-06T00:00:00"/>
    <n v="2304"/>
    <s v="tier - 2"/>
    <s v="tier - 3"/>
    <x v="0"/>
  </r>
  <r>
    <x v="2096"/>
    <x v="1816"/>
    <x v="1211"/>
    <n v="4.87"/>
    <s v="Yes"/>
    <x v="0"/>
    <x v="0"/>
    <x v="0"/>
    <x v="1"/>
    <x v="2"/>
    <s v="Normal"/>
    <d v="1996-11-28T00:00:00"/>
    <n v="2302.3000000000002"/>
    <s v="tier - 1"/>
    <s v="tier - 2"/>
    <x v="3"/>
  </r>
  <r>
    <x v="2097"/>
    <x v="1817"/>
    <x v="1242"/>
    <n v="4.5999999999999996"/>
    <s v="No"/>
    <x v="0"/>
    <x v="0"/>
    <x v="0"/>
    <x v="1"/>
    <x v="3"/>
    <s v="Normal"/>
    <d v="1989-10-05T00:00:00"/>
    <n v="2295.2399999999998"/>
    <s v="tier - 2"/>
    <s v="tier - 1"/>
    <x v="0"/>
  </r>
  <r>
    <x v="2098"/>
    <x v="1818"/>
    <x v="1232"/>
    <n v="4.78"/>
    <s v="No"/>
    <x v="0"/>
    <x v="0"/>
    <x v="0"/>
    <x v="1"/>
    <x v="3"/>
    <s v="Normal"/>
    <d v="1991-06-16T00:00:00"/>
    <n v="2277.7199999999998"/>
    <s v="tier - 2"/>
    <s v="tier - 1"/>
    <x v="0"/>
  </r>
  <r>
    <x v="2099"/>
    <x v="1819"/>
    <x v="141"/>
    <n v="11.05"/>
    <s v="No"/>
    <x v="0"/>
    <x v="0"/>
    <x v="0"/>
    <x v="1"/>
    <x v="0"/>
    <s v="Diabetes"/>
    <d v="2002-11-12T00:00:00"/>
    <n v="2261.5700000000002"/>
    <s v="tier - 2"/>
    <s v="tier - 1"/>
    <x v="1"/>
  </r>
  <r>
    <x v="2100"/>
    <x v="1820"/>
    <x v="331"/>
    <n v="7.62"/>
    <s v="No"/>
    <x v="0"/>
    <x v="0"/>
    <x v="0"/>
    <x v="1"/>
    <x v="1"/>
    <s v="Diabetes"/>
    <d v="2002-07-15T00:00:00"/>
    <n v="2257.48"/>
    <s v="tier - 2"/>
    <s v="tier - 1"/>
    <x v="1"/>
  </r>
  <r>
    <x v="2101"/>
    <x v="1478"/>
    <x v="170"/>
    <n v="4.78"/>
    <s v="Yes"/>
    <x v="1"/>
    <x v="0"/>
    <x v="1"/>
    <x v="1"/>
    <x v="0"/>
    <s v="Normal"/>
    <d v="2000-12-11T00:00:00"/>
    <n v="2254.8000000000002"/>
    <s v="tier - 2"/>
    <s v="tier - 3"/>
    <x v="4"/>
  </r>
  <r>
    <x v="2102"/>
    <x v="1821"/>
    <x v="467"/>
    <n v="6.09"/>
    <s v="Yes"/>
    <x v="1"/>
    <x v="0"/>
    <x v="1"/>
    <x v="1"/>
    <x v="1"/>
    <s v="Prediabetes"/>
    <d v="2000-06-30T00:00:00"/>
    <n v="2250.84"/>
    <s v="tier - 2"/>
    <s v="tier - 2"/>
    <x v="11"/>
  </r>
  <r>
    <x v="2103"/>
    <x v="8"/>
    <x v="417"/>
    <n v="5.1100000000000003"/>
    <s v="No"/>
    <x v="0"/>
    <x v="1"/>
    <x v="3"/>
    <x v="1"/>
    <x v="1"/>
    <s v="Normal"/>
    <d v="2003-12-10T00:00:00"/>
    <n v="2221.56"/>
    <s v="tier - 2"/>
    <s v="tier - 3"/>
    <x v="1"/>
  </r>
  <r>
    <x v="2104"/>
    <x v="1822"/>
    <x v="866"/>
    <n v="4.46"/>
    <s v="No"/>
    <x v="1"/>
    <x v="0"/>
    <x v="3"/>
    <x v="1"/>
    <x v="0"/>
    <s v="Normal"/>
    <d v="2004-12-12T00:00:00"/>
    <n v="2219.4499999999998"/>
    <s v="tier - 2"/>
    <s v="tier - 1"/>
    <x v="0"/>
  </r>
  <r>
    <x v="2105"/>
    <x v="1823"/>
    <x v="412"/>
    <n v="6.11"/>
    <s v="No"/>
    <x v="1"/>
    <x v="0"/>
    <x v="3"/>
    <x v="1"/>
    <x v="0"/>
    <s v="Prediabetes"/>
    <d v="2004-09-25T00:00:00"/>
    <n v="2217.6"/>
    <s v="tier - 2"/>
    <s v="tier - 1"/>
    <x v="2"/>
  </r>
  <r>
    <x v="2106"/>
    <x v="1824"/>
    <x v="1212"/>
    <n v="4.66"/>
    <s v="No"/>
    <x v="1"/>
    <x v="0"/>
    <x v="3"/>
    <x v="1"/>
    <x v="0"/>
    <s v="Normal"/>
    <d v="2004-06-13T00:00:00"/>
    <n v="2217.4699999999998"/>
    <s v="tier - 2"/>
    <s v="tier - 1"/>
    <x v="2"/>
  </r>
  <r>
    <x v="2107"/>
    <x v="1825"/>
    <x v="1243"/>
    <n v="6.14"/>
    <s v="No"/>
    <x v="0"/>
    <x v="0"/>
    <x v="0"/>
    <x v="1"/>
    <x v="2"/>
    <s v="Prediabetes"/>
    <d v="1994-11-17T00:00:00"/>
    <n v="2213.21"/>
    <s v="tier - 2"/>
    <s v="tier - 2"/>
    <x v="0"/>
  </r>
  <r>
    <x v="2108"/>
    <x v="446"/>
    <x v="144"/>
    <n v="6.21"/>
    <s v="No"/>
    <x v="1"/>
    <x v="0"/>
    <x v="3"/>
    <x v="1"/>
    <x v="0"/>
    <s v="Prediabetes"/>
    <d v="2004-07-27T00:00:00"/>
    <n v="2211.13"/>
    <s v="tier - 2"/>
    <s v="tier - 2"/>
    <x v="2"/>
  </r>
  <r>
    <x v="2109"/>
    <x v="1826"/>
    <x v="893"/>
    <n v="4.5999999999999996"/>
    <s v="No"/>
    <x v="1"/>
    <x v="0"/>
    <x v="3"/>
    <x v="1"/>
    <x v="0"/>
    <s v="Normal"/>
    <d v="2004-08-06T00:00:00"/>
    <n v="2207.6999999999998"/>
    <s v="tier - 2"/>
    <s v="tier - 2"/>
    <x v="2"/>
  </r>
  <r>
    <x v="2110"/>
    <x v="1827"/>
    <x v="141"/>
    <n v="5.04"/>
    <s v="No"/>
    <x v="1"/>
    <x v="0"/>
    <x v="3"/>
    <x v="1"/>
    <x v="0"/>
    <s v="Normal"/>
    <d v="2004-11-13T00:00:00"/>
    <n v="2205.98"/>
    <s v="tier - 2"/>
    <s v="tier - 3"/>
    <x v="2"/>
  </r>
  <r>
    <x v="2111"/>
    <x v="1828"/>
    <x v="703"/>
    <n v="5.08"/>
    <s v="No"/>
    <x v="1"/>
    <x v="0"/>
    <x v="3"/>
    <x v="1"/>
    <x v="0"/>
    <s v="Normal"/>
    <d v="2004-10-28T00:00:00"/>
    <n v="2203.7399999999998"/>
    <s v="tier - 2"/>
    <s v="tier - 2"/>
    <x v="2"/>
  </r>
  <r>
    <x v="2112"/>
    <x v="1829"/>
    <x v="402"/>
    <n v="4.38"/>
    <s v="No"/>
    <x v="1"/>
    <x v="0"/>
    <x v="3"/>
    <x v="1"/>
    <x v="0"/>
    <s v="Normal"/>
    <d v="2004-08-06T00:00:00"/>
    <n v="2203.4699999999998"/>
    <s v="tier - 2"/>
    <s v="tier - 2"/>
    <x v="2"/>
  </r>
  <r>
    <x v="2113"/>
    <x v="1830"/>
    <x v="1244"/>
    <n v="4.79"/>
    <s v="No"/>
    <x v="1"/>
    <x v="0"/>
    <x v="3"/>
    <x v="1"/>
    <x v="2"/>
    <s v="Normal"/>
    <d v="2004-07-27T00:00:00"/>
    <n v="2201.1"/>
    <s v="tier - 2"/>
    <s v="tier - 3"/>
    <x v="0"/>
  </r>
  <r>
    <x v="2114"/>
    <x v="1831"/>
    <x v="360"/>
    <n v="4.21"/>
    <s v="No"/>
    <x v="1"/>
    <x v="0"/>
    <x v="3"/>
    <x v="1"/>
    <x v="1"/>
    <s v="Normal"/>
    <d v="2004-09-12T00:00:00"/>
    <n v="2200.83"/>
    <s v="tier - 2"/>
    <s v="tier - 2"/>
    <x v="2"/>
  </r>
  <r>
    <x v="2115"/>
    <x v="1832"/>
    <x v="984"/>
    <n v="5.47"/>
    <s v="No"/>
    <x v="1"/>
    <x v="0"/>
    <x v="3"/>
    <x v="1"/>
    <x v="1"/>
    <s v="Normal"/>
    <d v="2004-09-03T00:00:00"/>
    <n v="2198.19"/>
    <s v="tier - 2"/>
    <s v="tier - 1"/>
    <x v="8"/>
  </r>
  <r>
    <x v="2116"/>
    <x v="1833"/>
    <x v="369"/>
    <n v="5.09"/>
    <s v="No"/>
    <x v="1"/>
    <x v="0"/>
    <x v="3"/>
    <x v="1"/>
    <x v="1"/>
    <s v="Normal"/>
    <d v="2004-12-07T00:00:00"/>
    <n v="2196.4699999999998"/>
    <s v="tier - 2"/>
    <s v="tier - 3"/>
    <x v="2"/>
  </r>
  <r>
    <x v="2117"/>
    <x v="1834"/>
    <x v="1245"/>
    <n v="5.08"/>
    <s v="No"/>
    <x v="0"/>
    <x v="0"/>
    <x v="0"/>
    <x v="1"/>
    <x v="3"/>
    <s v="Normal"/>
    <d v="1991-12-16T00:00:00"/>
    <n v="2193.1999999999998"/>
    <s v="tier - 2"/>
    <s v="tier - 2"/>
    <x v="1"/>
  </r>
  <r>
    <x v="2118"/>
    <x v="1835"/>
    <x v="1246"/>
    <n v="5.68"/>
    <s v="No"/>
    <x v="0"/>
    <x v="0"/>
    <x v="0"/>
    <x v="1"/>
    <x v="2"/>
    <s v="Normal"/>
    <d v="1994-09-27T00:00:00"/>
    <n v="2170.08"/>
    <s v="tier - 2"/>
    <s v="tier - 2"/>
    <x v="0"/>
  </r>
  <r>
    <x v="2119"/>
    <x v="1836"/>
    <x v="889"/>
    <n v="4.66"/>
    <s v="No"/>
    <x v="1"/>
    <x v="0"/>
    <x v="3"/>
    <x v="1"/>
    <x v="0"/>
    <s v="Normal"/>
    <d v="2000-08-23T00:00:00"/>
    <n v="2166.73"/>
    <s v="tier - 2"/>
    <s v="tier - 2"/>
    <x v="3"/>
  </r>
  <r>
    <x v="2120"/>
    <x v="1837"/>
    <x v="1247"/>
    <n v="5.59"/>
    <s v="No"/>
    <x v="1"/>
    <x v="0"/>
    <x v="3"/>
    <x v="1"/>
    <x v="1"/>
    <s v="Normal"/>
    <d v="2000-12-10T00:00:00"/>
    <n v="2156.75"/>
    <s v="tier - 2"/>
    <s v="tier - 2"/>
    <x v="0"/>
  </r>
  <r>
    <x v="2121"/>
    <x v="1838"/>
    <x v="909"/>
    <n v="6.2"/>
    <s v="No"/>
    <x v="1"/>
    <x v="0"/>
    <x v="3"/>
    <x v="1"/>
    <x v="1"/>
    <s v="Prediabetes"/>
    <d v="2000-11-29T00:00:00"/>
    <n v="2155.6799999999998"/>
    <s v="tier - 2"/>
    <s v="tier - 3"/>
    <x v="0"/>
  </r>
  <r>
    <x v="2122"/>
    <x v="1839"/>
    <x v="346"/>
    <n v="4.45"/>
    <s v="No"/>
    <x v="1"/>
    <x v="0"/>
    <x v="3"/>
    <x v="1"/>
    <x v="1"/>
    <s v="Normal"/>
    <d v="2000-10-22T00:00:00"/>
    <n v="2154.36"/>
    <s v="tier - 2"/>
    <s v="tier - 2"/>
    <x v="3"/>
  </r>
  <r>
    <x v="2123"/>
    <x v="698"/>
    <x v="925"/>
    <n v="6.1"/>
    <s v="Yes"/>
    <x v="1"/>
    <x v="0"/>
    <x v="3"/>
    <x v="1"/>
    <x v="2"/>
    <s v="Prediabetes"/>
    <d v="2000-12-27T00:00:00"/>
    <n v="2150.4699999999998"/>
    <s v="tier - 2"/>
    <s v="tier - 3"/>
    <x v="3"/>
  </r>
  <r>
    <x v="2124"/>
    <x v="1840"/>
    <x v="1248"/>
    <n v="6.06"/>
    <s v="No"/>
    <x v="1"/>
    <x v="0"/>
    <x v="3"/>
    <x v="1"/>
    <x v="0"/>
    <s v="Prediabetes"/>
    <d v="2004-10-04T00:00:00"/>
    <n v="2144.85"/>
    <s v="tier - 2"/>
    <s v="tier - 1"/>
    <x v="3"/>
  </r>
  <r>
    <x v="2125"/>
    <x v="1841"/>
    <x v="661"/>
    <n v="4.5599999999999996"/>
    <s v="No"/>
    <x v="0"/>
    <x v="1"/>
    <x v="3"/>
    <x v="1"/>
    <x v="0"/>
    <s v="Normal"/>
    <d v="2003-08-19T00:00:00"/>
    <n v="2138.0700000000002"/>
    <s v="tier - 2"/>
    <s v="tier - 1"/>
    <x v="1"/>
  </r>
  <r>
    <x v="2126"/>
    <x v="1842"/>
    <x v="664"/>
    <n v="6.41"/>
    <s v="Yes"/>
    <x v="0"/>
    <x v="1"/>
    <x v="3"/>
    <x v="1"/>
    <x v="1"/>
    <s v="Diabetes"/>
    <d v="1997-09-03T00:00:00"/>
    <n v="2137.65"/>
    <s v="tier - 3"/>
    <s v="tier - 1"/>
    <x v="0"/>
  </r>
  <r>
    <x v="2127"/>
    <x v="1843"/>
    <x v="879"/>
    <n v="5.57"/>
    <s v="No"/>
    <x v="0"/>
    <x v="1"/>
    <x v="3"/>
    <x v="1"/>
    <x v="0"/>
    <s v="Normal"/>
    <d v="2003-09-26T00:00:00"/>
    <n v="2136.88"/>
    <s v="tier - 2"/>
    <s v="tier - 2"/>
    <x v="1"/>
  </r>
  <r>
    <x v="2128"/>
    <x v="1844"/>
    <x v="1249"/>
    <n v="5.47"/>
    <s v="No"/>
    <x v="0"/>
    <x v="1"/>
    <x v="3"/>
    <x v="1"/>
    <x v="0"/>
    <s v="Normal"/>
    <d v="2003-09-01T00:00:00"/>
    <n v="2134.9"/>
    <s v="tier - 2"/>
    <s v="tier - 3"/>
    <x v="1"/>
  </r>
  <r>
    <x v="2129"/>
    <x v="758"/>
    <x v="355"/>
    <n v="4.43"/>
    <s v="No"/>
    <x v="0"/>
    <x v="1"/>
    <x v="3"/>
    <x v="1"/>
    <x v="0"/>
    <s v="Normal"/>
    <d v="2003-12-22T00:00:00"/>
    <n v="2130.6799999999998"/>
    <s v="tier - 2"/>
    <s v="tier - 3"/>
    <x v="1"/>
  </r>
  <r>
    <x v="2130"/>
    <x v="39"/>
    <x v="88"/>
    <n v="4.95"/>
    <s v="No"/>
    <x v="0"/>
    <x v="1"/>
    <x v="3"/>
    <x v="1"/>
    <x v="0"/>
    <s v="Normal"/>
    <d v="2003-08-30T00:00:00"/>
    <n v="2128.4299999999998"/>
    <s v="tier - 2"/>
    <s v="tier - 1"/>
    <x v="1"/>
  </r>
  <r>
    <x v="2131"/>
    <x v="1845"/>
    <x v="1250"/>
    <n v="4.04"/>
    <s v="No"/>
    <x v="1"/>
    <x v="0"/>
    <x v="3"/>
    <x v="1"/>
    <x v="1"/>
    <s v="Normal"/>
    <d v="2004-11-04T00:00:00"/>
    <n v="2118.61"/>
    <s v="tier - 2"/>
    <s v="tier - 1"/>
    <x v="1"/>
  </r>
  <r>
    <x v="2132"/>
    <x v="1846"/>
    <x v="878"/>
    <n v="5.93"/>
    <s v="No"/>
    <x v="0"/>
    <x v="1"/>
    <x v="3"/>
    <x v="1"/>
    <x v="2"/>
    <s v="Prediabetes"/>
    <d v="2003-09-30T00:00:00"/>
    <n v="2117.34"/>
    <s v="tier - 2"/>
    <s v="tier - 3"/>
    <x v="1"/>
  </r>
  <r>
    <x v="2133"/>
    <x v="1847"/>
    <x v="947"/>
    <n v="4.2300000000000004"/>
    <s v="No"/>
    <x v="0"/>
    <x v="0"/>
    <x v="0"/>
    <x v="1"/>
    <x v="3"/>
    <s v="Normal"/>
    <d v="1989-07-21T00:00:00"/>
    <n v="2106.2600000000002"/>
    <s v="tier - 2"/>
    <s v="tier - 2"/>
    <x v="0"/>
  </r>
  <r>
    <x v="2134"/>
    <x v="1848"/>
    <x v="352"/>
    <n v="5.59"/>
    <s v="Yes"/>
    <x v="0"/>
    <x v="0"/>
    <x v="0"/>
    <x v="1"/>
    <x v="1"/>
    <s v="Normal"/>
    <d v="2001-11-28T00:00:00"/>
    <n v="2104.11"/>
    <s v="tier - 2"/>
    <s v="tier - 1"/>
    <x v="4"/>
  </r>
  <r>
    <x v="2135"/>
    <x v="1754"/>
    <x v="986"/>
    <n v="4.8899999999999997"/>
    <s v="Yes"/>
    <x v="0"/>
    <x v="0"/>
    <x v="0"/>
    <x v="1"/>
    <x v="2"/>
    <s v="Normal"/>
    <d v="2001-06-22T00:00:00"/>
    <n v="2103.08"/>
    <s v="tier - 3"/>
    <s v="tier - 2"/>
    <x v="3"/>
  </r>
  <r>
    <x v="2136"/>
    <x v="1422"/>
    <x v="497"/>
    <n v="5.81"/>
    <s v="Yes"/>
    <x v="0"/>
    <x v="0"/>
    <x v="0"/>
    <x v="1"/>
    <x v="1"/>
    <s v="Prediabetes"/>
    <d v="2001-08-14T00:00:00"/>
    <n v="2102.2600000000002"/>
    <s v="tier - 3"/>
    <s v="tier - 2"/>
    <x v="9"/>
  </r>
  <r>
    <x v="2137"/>
    <x v="1849"/>
    <x v="292"/>
    <n v="4.29"/>
    <s v="No"/>
    <x v="1"/>
    <x v="0"/>
    <x v="3"/>
    <x v="1"/>
    <x v="1"/>
    <s v="Normal"/>
    <d v="2004-06-12T00:00:00"/>
    <n v="2094.1"/>
    <s v="tier - 3"/>
    <s v="tier - 2"/>
    <x v="15"/>
  </r>
  <r>
    <x v="2138"/>
    <x v="1850"/>
    <x v="355"/>
    <n v="4.03"/>
    <s v="Yes"/>
    <x v="1"/>
    <x v="0"/>
    <x v="1"/>
    <x v="1"/>
    <x v="0"/>
    <s v="Normal"/>
    <d v="2000-07-26T00:00:00"/>
    <n v="2055.3200000000002"/>
    <s v="tier - 3"/>
    <s v="tier - 3"/>
    <x v="1"/>
  </r>
  <r>
    <x v="2139"/>
    <x v="1851"/>
    <x v="524"/>
    <n v="6.29"/>
    <s v="Yes"/>
    <x v="1"/>
    <x v="0"/>
    <x v="1"/>
    <x v="1"/>
    <x v="1"/>
    <s v="Prediabetes"/>
    <d v="2000-09-02T00:00:00"/>
    <n v="2045.69"/>
    <s v="tier - 3"/>
    <s v="tier - 3"/>
    <x v="1"/>
  </r>
  <r>
    <x v="2140"/>
    <x v="1852"/>
    <x v="1188"/>
    <n v="4.4800000000000004"/>
    <s v="Yes"/>
    <x v="0"/>
    <x v="0"/>
    <x v="0"/>
    <x v="1"/>
    <x v="0"/>
    <s v="Normal"/>
    <d v="2001-08-04T00:00:00"/>
    <n v="2026.97"/>
    <s v="tier - 3"/>
    <s v="tier - 2"/>
    <x v="0"/>
  </r>
  <r>
    <x v="2141"/>
    <x v="1853"/>
    <x v="1251"/>
    <n v="5.51"/>
    <s v="Yes"/>
    <x v="0"/>
    <x v="0"/>
    <x v="0"/>
    <x v="1"/>
    <x v="0"/>
    <s v="Normal"/>
    <d v="2001-09-06T00:00:00"/>
    <n v="2020.55"/>
    <s v="tier - 3"/>
    <s v="tier - 2"/>
    <x v="0"/>
  </r>
  <r>
    <x v="2142"/>
    <x v="1854"/>
    <x v="72"/>
    <n v="4.5"/>
    <s v="Yes"/>
    <x v="0"/>
    <x v="0"/>
    <x v="0"/>
    <x v="1"/>
    <x v="0"/>
    <s v="Normal"/>
    <d v="2001-07-01T00:00:00"/>
    <n v="2020.18"/>
    <s v="tier - 3"/>
    <s v="tier - 1"/>
    <x v="3"/>
  </r>
  <r>
    <x v="2143"/>
    <x v="1855"/>
    <x v="809"/>
    <n v="6.29"/>
    <s v="Yes"/>
    <x v="0"/>
    <x v="0"/>
    <x v="0"/>
    <x v="1"/>
    <x v="1"/>
    <s v="Prediabetes"/>
    <d v="2001-08-14T00:00:00"/>
    <n v="2007.95"/>
    <s v="tier - 3"/>
    <s v="tier - 2"/>
    <x v="3"/>
  </r>
  <r>
    <x v="2144"/>
    <x v="1856"/>
    <x v="28"/>
    <n v="4.33"/>
    <s v="No"/>
    <x v="0"/>
    <x v="0"/>
    <x v="3"/>
    <x v="1"/>
    <x v="0"/>
    <s v="Normal"/>
    <d v="1998-09-14T00:00:00"/>
    <n v="1986.93"/>
    <s v="tier - 3"/>
    <s v="tier - 2"/>
    <x v="0"/>
  </r>
  <r>
    <x v="2145"/>
    <x v="1857"/>
    <x v="1252"/>
    <n v="11.15"/>
    <s v="No"/>
    <x v="0"/>
    <x v="0"/>
    <x v="0"/>
    <x v="1"/>
    <x v="0"/>
    <s v="Diabetes"/>
    <d v="2002-09-29T00:00:00"/>
    <n v="1984.45"/>
    <s v="tier - 3"/>
    <s v="tier - 3"/>
    <x v="4"/>
  </r>
  <r>
    <x v="2146"/>
    <x v="1858"/>
    <x v="701"/>
    <n v="6.45"/>
    <s v="No"/>
    <x v="0"/>
    <x v="0"/>
    <x v="3"/>
    <x v="1"/>
    <x v="0"/>
    <s v="Diabetes"/>
    <d v="1998-12-29T00:00:00"/>
    <n v="1981.58"/>
    <s v="tier - 3"/>
    <s v="tier - 1"/>
    <x v="0"/>
  </r>
  <r>
    <x v="2147"/>
    <x v="1859"/>
    <x v="409"/>
    <n v="9.27"/>
    <s v="No"/>
    <x v="0"/>
    <x v="0"/>
    <x v="0"/>
    <x v="1"/>
    <x v="0"/>
    <s v="Diabetes"/>
    <d v="2002-07-16T00:00:00"/>
    <n v="1980.07"/>
    <s v="tier - 3"/>
    <s v="tier - 3"/>
    <x v="3"/>
  </r>
  <r>
    <x v="2148"/>
    <x v="1860"/>
    <x v="514"/>
    <n v="6.15"/>
    <s v="No"/>
    <x v="0"/>
    <x v="0"/>
    <x v="3"/>
    <x v="1"/>
    <x v="1"/>
    <s v="Prediabetes"/>
    <d v="1998-09-29T00:00:00"/>
    <n v="1977.82"/>
    <s v="tier - 3"/>
    <s v="tier - 1"/>
    <x v="3"/>
  </r>
  <r>
    <x v="2149"/>
    <x v="1285"/>
    <x v="809"/>
    <n v="4.13"/>
    <s v="No"/>
    <x v="0"/>
    <x v="0"/>
    <x v="3"/>
    <x v="1"/>
    <x v="1"/>
    <s v="Normal"/>
    <d v="1998-10-05T00:00:00"/>
    <n v="1972.95"/>
    <s v="tier - 3"/>
    <s v="tier - 1"/>
    <x v="3"/>
  </r>
  <r>
    <x v="2150"/>
    <x v="1861"/>
    <x v="1023"/>
    <n v="4.24"/>
    <s v="No"/>
    <x v="0"/>
    <x v="0"/>
    <x v="3"/>
    <x v="1"/>
    <x v="2"/>
    <s v="Normal"/>
    <d v="1998-09-28T00:00:00"/>
    <n v="1969.61"/>
    <s v="tier - 3"/>
    <s v="tier - 3"/>
    <x v="3"/>
  </r>
  <r>
    <x v="2151"/>
    <x v="1862"/>
    <x v="445"/>
    <n v="9.8800000000000008"/>
    <s v="No"/>
    <x v="0"/>
    <x v="0"/>
    <x v="0"/>
    <x v="1"/>
    <x v="1"/>
    <s v="Diabetes"/>
    <d v="2002-07-29T00:00:00"/>
    <n v="1967.02"/>
    <s v="tier - 3"/>
    <s v="tier - 2"/>
    <x v="4"/>
  </r>
  <r>
    <x v="2152"/>
    <x v="1863"/>
    <x v="1253"/>
    <n v="9.5"/>
    <s v="No"/>
    <x v="0"/>
    <x v="0"/>
    <x v="0"/>
    <x v="1"/>
    <x v="2"/>
    <s v="Diabetes"/>
    <d v="2002-09-07T00:00:00"/>
    <n v="1964.78"/>
    <s v="tier - 3"/>
    <s v="tier - 1"/>
    <x v="3"/>
  </r>
  <r>
    <x v="2153"/>
    <x v="1864"/>
    <x v="27"/>
    <n v="4.97"/>
    <s v="Yes"/>
    <x v="0"/>
    <x v="0"/>
    <x v="0"/>
    <x v="1"/>
    <x v="0"/>
    <s v="Normal"/>
    <d v="2001-12-09T00:00:00"/>
    <n v="1917.32"/>
    <s v="tier - 3"/>
    <s v="tier - 2"/>
    <x v="1"/>
  </r>
  <r>
    <x v="2154"/>
    <x v="1836"/>
    <x v="1046"/>
    <n v="5.49"/>
    <s v="Yes"/>
    <x v="0"/>
    <x v="0"/>
    <x v="0"/>
    <x v="1"/>
    <x v="0"/>
    <s v="Normal"/>
    <d v="2001-08-03T00:00:00"/>
    <n v="1909.53"/>
    <s v="tier - 3"/>
    <s v="tier - 3"/>
    <x v="1"/>
  </r>
  <r>
    <x v="2155"/>
    <x v="1865"/>
    <x v="1254"/>
    <n v="4.47"/>
    <s v="No"/>
    <x v="0"/>
    <x v="0"/>
    <x v="0"/>
    <x v="1"/>
    <x v="2"/>
    <s v="Normal"/>
    <d v="1994-10-06T00:00:00"/>
    <n v="1908.9"/>
    <s v="tier - 3"/>
    <s v="tier - 3"/>
    <x v="0"/>
  </r>
  <r>
    <x v="2156"/>
    <x v="1866"/>
    <x v="331"/>
    <n v="4.34"/>
    <s v="Yes"/>
    <x v="0"/>
    <x v="0"/>
    <x v="0"/>
    <x v="1"/>
    <x v="1"/>
    <s v="Normal"/>
    <d v="2001-08-10T00:00:00"/>
    <n v="1906.36"/>
    <s v="tier - 3"/>
    <s v="tier - 1"/>
    <x v="1"/>
  </r>
  <r>
    <x v="2157"/>
    <x v="994"/>
    <x v="766"/>
    <n v="9.49"/>
    <s v="No"/>
    <x v="0"/>
    <x v="0"/>
    <x v="0"/>
    <x v="1"/>
    <x v="0"/>
    <s v="Diabetes"/>
    <d v="2002-08-21T00:00:00"/>
    <n v="1880.49"/>
    <s v="tier - 3"/>
    <s v="tier - 1"/>
    <x v="3"/>
  </r>
  <r>
    <x v="2158"/>
    <x v="1867"/>
    <x v="409"/>
    <n v="10.16"/>
    <s v="No"/>
    <x v="0"/>
    <x v="0"/>
    <x v="0"/>
    <x v="1"/>
    <x v="0"/>
    <s v="Diabetes"/>
    <d v="2002-08-29T00:00:00"/>
    <n v="1880.07"/>
    <s v="tier - 3"/>
    <s v="tier - 2"/>
    <x v="0"/>
  </r>
  <r>
    <x v="2159"/>
    <x v="1868"/>
    <x v="336"/>
    <n v="11.19"/>
    <s v="No"/>
    <x v="0"/>
    <x v="0"/>
    <x v="0"/>
    <x v="1"/>
    <x v="0"/>
    <s v="Diabetes"/>
    <d v="2002-10-29T00:00:00"/>
    <n v="1877.93"/>
    <s v="tier - 3"/>
    <s v="tier - 1"/>
    <x v="0"/>
  </r>
  <r>
    <x v="2160"/>
    <x v="1869"/>
    <x v="404"/>
    <n v="11.03"/>
    <s v="No"/>
    <x v="0"/>
    <x v="0"/>
    <x v="0"/>
    <x v="1"/>
    <x v="1"/>
    <s v="Diabetes"/>
    <d v="2002-09-22T00:00:00"/>
    <n v="1875.34"/>
    <s v="tier - 3"/>
    <s v="tier - 2"/>
    <x v="3"/>
  </r>
  <r>
    <x v="2161"/>
    <x v="1870"/>
    <x v="1255"/>
    <n v="4.43"/>
    <s v="Yes"/>
    <x v="0"/>
    <x v="0"/>
    <x v="0"/>
    <x v="1"/>
    <x v="2"/>
    <s v="Normal"/>
    <d v="1996-07-02T00:00:00"/>
    <n v="1865.98"/>
    <s v="tier - 3"/>
    <s v="tier - 3"/>
    <x v="1"/>
  </r>
  <r>
    <x v="2162"/>
    <x v="1871"/>
    <x v="481"/>
    <n v="6.14"/>
    <s v="No"/>
    <x v="1"/>
    <x v="0"/>
    <x v="3"/>
    <x v="1"/>
    <x v="1"/>
    <s v="Prediabetes"/>
    <d v="2004-12-27T00:00:00"/>
    <n v="1863.45"/>
    <s v="tier - 3"/>
    <s v="tier - 1"/>
    <x v="15"/>
  </r>
  <r>
    <x v="2163"/>
    <x v="79"/>
    <x v="1256"/>
    <n v="4.87"/>
    <s v="No"/>
    <x v="0"/>
    <x v="0"/>
    <x v="0"/>
    <x v="1"/>
    <x v="2"/>
    <s v="Normal"/>
    <d v="1994-12-06T00:00:00"/>
    <n v="1850.55"/>
    <s v="tier - 3"/>
    <s v="tier - 2"/>
    <x v="1"/>
  </r>
  <r>
    <x v="2164"/>
    <x v="1872"/>
    <x v="1241"/>
    <n v="4.3"/>
    <s v="No"/>
    <x v="0"/>
    <x v="1"/>
    <x v="3"/>
    <x v="1"/>
    <x v="1"/>
    <s v="Normal"/>
    <d v="2003-07-20T00:00:00"/>
    <n v="1842.52"/>
    <s v="tier - 3"/>
    <s v="tier - 2"/>
    <x v="3"/>
  </r>
  <r>
    <x v="2165"/>
    <x v="1873"/>
    <x v="372"/>
    <n v="6.19"/>
    <s v="No"/>
    <x v="0"/>
    <x v="0"/>
    <x v="0"/>
    <x v="1"/>
    <x v="0"/>
    <s v="Prediabetes"/>
    <d v="1999-12-12T00:00:00"/>
    <n v="1837.28"/>
    <s v="tier - 3"/>
    <s v="tier - 2"/>
    <x v="0"/>
  </r>
  <r>
    <x v="2166"/>
    <x v="1874"/>
    <x v="473"/>
    <n v="6.19"/>
    <s v="No"/>
    <x v="0"/>
    <x v="1"/>
    <x v="3"/>
    <x v="1"/>
    <x v="2"/>
    <s v="Prediabetes"/>
    <d v="2003-08-04T00:00:00"/>
    <n v="1837.24"/>
    <s v="tier - 3"/>
    <s v="tier - 2"/>
    <x v="3"/>
  </r>
  <r>
    <x v="2167"/>
    <x v="1875"/>
    <x v="405"/>
    <n v="5.12"/>
    <s v="No"/>
    <x v="0"/>
    <x v="1"/>
    <x v="3"/>
    <x v="1"/>
    <x v="2"/>
    <s v="Normal"/>
    <d v="2003-08-11T00:00:00"/>
    <n v="1832.09"/>
    <s v="tier - 3"/>
    <s v="tier - 3"/>
    <x v="3"/>
  </r>
  <r>
    <x v="2168"/>
    <x v="1876"/>
    <x v="169"/>
    <n v="4.04"/>
    <s v="No"/>
    <x v="0"/>
    <x v="0"/>
    <x v="0"/>
    <x v="1"/>
    <x v="0"/>
    <s v="Normal"/>
    <d v="1999-10-01T00:00:00"/>
    <n v="1826.84"/>
    <s v="tier - 3"/>
    <s v="tier - 2"/>
    <x v="3"/>
  </r>
  <r>
    <x v="2169"/>
    <x v="1877"/>
    <x v="84"/>
    <n v="5.36"/>
    <s v="No"/>
    <x v="0"/>
    <x v="0"/>
    <x v="0"/>
    <x v="1"/>
    <x v="0"/>
    <s v="Normal"/>
    <d v="1999-11-17T00:00:00"/>
    <n v="1824.29"/>
    <s v="tier - 3"/>
    <s v="tier - 3"/>
    <x v="0"/>
  </r>
  <r>
    <x v="2170"/>
    <x v="1878"/>
    <x v="1257"/>
    <n v="4.38"/>
    <s v="No"/>
    <x v="1"/>
    <x v="0"/>
    <x v="3"/>
    <x v="1"/>
    <x v="1"/>
    <s v="Normal"/>
    <d v="2004-08-19T00:00:00"/>
    <n v="1822.54"/>
    <s v="tier - 3"/>
    <s v="tier - 1"/>
    <x v="1"/>
  </r>
  <r>
    <x v="2171"/>
    <x v="1489"/>
    <x v="1171"/>
    <n v="4.58"/>
    <s v="No"/>
    <x v="0"/>
    <x v="0"/>
    <x v="0"/>
    <x v="1"/>
    <x v="1"/>
    <s v="Normal"/>
    <d v="1999-09-25T00:00:00"/>
    <n v="1815.88"/>
    <s v="tier - 3"/>
    <s v="tier - 3"/>
    <x v="0"/>
  </r>
  <r>
    <x v="2172"/>
    <x v="1879"/>
    <x v="252"/>
    <n v="11.92"/>
    <s v="No"/>
    <x v="0"/>
    <x v="0"/>
    <x v="0"/>
    <x v="1"/>
    <x v="1"/>
    <s v="Diabetes"/>
    <d v="2002-12-13T00:00:00"/>
    <n v="1769.53"/>
    <s v="tier - 3"/>
    <s v="tier - 3"/>
    <x v="1"/>
  </r>
  <r>
    <x v="2173"/>
    <x v="1033"/>
    <x v="1258"/>
    <n v="5.4"/>
    <s v="No"/>
    <x v="0"/>
    <x v="1"/>
    <x v="3"/>
    <x v="1"/>
    <x v="0"/>
    <s v="Normal"/>
    <d v="2003-11-19T00:00:00"/>
    <n v="1759.34"/>
    <s v="tier - 3"/>
    <s v="tier - 1"/>
    <x v="3"/>
  </r>
  <r>
    <x v="2174"/>
    <x v="1880"/>
    <x v="1259"/>
    <n v="4.76"/>
    <s v="No"/>
    <x v="0"/>
    <x v="0"/>
    <x v="3"/>
    <x v="1"/>
    <x v="1"/>
    <s v="Normal"/>
    <d v="1998-10-07T00:00:00"/>
    <n v="1756.6"/>
    <s v="tier - 3"/>
    <s v="tier - 3"/>
    <x v="0"/>
  </r>
  <r>
    <x v="2175"/>
    <x v="222"/>
    <x v="174"/>
    <n v="4.78"/>
    <s v="No"/>
    <x v="0"/>
    <x v="1"/>
    <x v="3"/>
    <x v="1"/>
    <x v="0"/>
    <s v="Normal"/>
    <d v="2003-09-26T00:00:00"/>
    <n v="1748.77"/>
    <s v="tier - 3"/>
    <s v="tier - 1"/>
    <x v="3"/>
  </r>
  <r>
    <x v="2176"/>
    <x v="214"/>
    <x v="356"/>
    <n v="4.26"/>
    <s v="No"/>
    <x v="0"/>
    <x v="1"/>
    <x v="3"/>
    <x v="1"/>
    <x v="1"/>
    <s v="Normal"/>
    <d v="2003-07-28T00:00:00"/>
    <n v="1744.47"/>
    <s v="tier - 3"/>
    <s v="tier - 1"/>
    <x v="3"/>
  </r>
  <r>
    <x v="2177"/>
    <x v="629"/>
    <x v="692"/>
    <n v="5.85"/>
    <s v="No"/>
    <x v="0"/>
    <x v="1"/>
    <x v="3"/>
    <x v="1"/>
    <x v="1"/>
    <s v="Prediabetes"/>
    <d v="2003-07-25T00:00:00"/>
    <n v="1743.21"/>
    <s v="tier - 3"/>
    <s v="tier - 1"/>
    <x v="3"/>
  </r>
  <r>
    <x v="2178"/>
    <x v="1881"/>
    <x v="278"/>
    <n v="5.32"/>
    <s v="No"/>
    <x v="0"/>
    <x v="1"/>
    <x v="3"/>
    <x v="1"/>
    <x v="2"/>
    <s v="Normal"/>
    <d v="2003-11-14T00:00:00"/>
    <n v="1737.38"/>
    <s v="tier - 3"/>
    <s v="tier - 2"/>
    <x v="3"/>
  </r>
  <r>
    <x v="2179"/>
    <x v="1067"/>
    <x v="856"/>
    <n v="5.14"/>
    <s v="No"/>
    <x v="0"/>
    <x v="1"/>
    <x v="3"/>
    <x v="1"/>
    <x v="2"/>
    <s v="Normal"/>
    <d v="2003-11-09T00:00:00"/>
    <n v="1731.68"/>
    <s v="tier - 3"/>
    <s v="tier - 2"/>
    <x v="3"/>
  </r>
  <r>
    <x v="2180"/>
    <x v="1882"/>
    <x v="1260"/>
    <n v="5"/>
    <s v="No"/>
    <x v="0"/>
    <x v="1"/>
    <x v="3"/>
    <x v="1"/>
    <x v="2"/>
    <s v="Normal"/>
    <d v="2003-09-01T00:00:00"/>
    <n v="1728.9"/>
    <s v="tier - 3"/>
    <s v="tier - 2"/>
    <x v="3"/>
  </r>
  <r>
    <x v="2181"/>
    <x v="1883"/>
    <x v="1031"/>
    <n v="4.55"/>
    <s v="No"/>
    <x v="0"/>
    <x v="1"/>
    <x v="3"/>
    <x v="1"/>
    <x v="3"/>
    <s v="Normal"/>
    <d v="2003-11-21T00:00:00"/>
    <n v="1727.79"/>
    <s v="tier - 3"/>
    <s v="tier - 3"/>
    <x v="3"/>
  </r>
  <r>
    <x v="2182"/>
    <x v="373"/>
    <x v="40"/>
    <n v="5.97"/>
    <s v="No"/>
    <x v="1"/>
    <x v="0"/>
    <x v="3"/>
    <x v="1"/>
    <x v="0"/>
    <s v="Prediabetes"/>
    <d v="2004-09-09T00:00:00"/>
    <n v="1727.54"/>
    <s v="tier - 3"/>
    <s v="tier - 1"/>
    <x v="0"/>
  </r>
  <r>
    <x v="2183"/>
    <x v="1884"/>
    <x v="1261"/>
    <n v="4.0199999999999996"/>
    <s v="No"/>
    <x v="1"/>
    <x v="0"/>
    <x v="3"/>
    <x v="1"/>
    <x v="0"/>
    <s v="Normal"/>
    <d v="2004-10-21T00:00:00"/>
    <n v="1725.55"/>
    <s v="tier - 3"/>
    <s v="tier - 2"/>
    <x v="0"/>
  </r>
  <r>
    <x v="2184"/>
    <x v="1885"/>
    <x v="848"/>
    <n v="4.04"/>
    <s v="No"/>
    <x v="1"/>
    <x v="0"/>
    <x v="3"/>
    <x v="1"/>
    <x v="0"/>
    <s v="Normal"/>
    <d v="2004-09-11T00:00:00"/>
    <n v="1720.35"/>
    <s v="tier - 3"/>
    <s v="tier - 3"/>
    <x v="0"/>
  </r>
  <r>
    <x v="2185"/>
    <x v="522"/>
    <x v="891"/>
    <n v="5.54"/>
    <s v="No"/>
    <x v="1"/>
    <x v="0"/>
    <x v="3"/>
    <x v="1"/>
    <x v="1"/>
    <s v="Normal"/>
    <d v="2004-06-10T00:00:00"/>
    <n v="1719.44"/>
    <s v="tier - 3"/>
    <s v="tier - 3"/>
    <x v="0"/>
  </r>
  <r>
    <x v="2186"/>
    <x v="1886"/>
    <x v="191"/>
    <n v="4.03"/>
    <s v="No"/>
    <x v="1"/>
    <x v="0"/>
    <x v="3"/>
    <x v="1"/>
    <x v="1"/>
    <s v="Normal"/>
    <d v="2004-09-21T00:00:00"/>
    <n v="1712.23"/>
    <s v="tier - 3"/>
    <s v="tier - 1"/>
    <x v="4"/>
  </r>
  <r>
    <x v="2187"/>
    <x v="1887"/>
    <x v="1262"/>
    <n v="5.62"/>
    <s v="No"/>
    <x v="1"/>
    <x v="0"/>
    <x v="3"/>
    <x v="1"/>
    <x v="2"/>
    <s v="Normal"/>
    <d v="2004-09-19T00:00:00"/>
    <n v="1711.03"/>
    <s v="tier - 3"/>
    <s v="tier - 3"/>
    <x v="0"/>
  </r>
  <r>
    <x v="2188"/>
    <x v="1221"/>
    <x v="379"/>
    <n v="5.27"/>
    <s v="No"/>
    <x v="1"/>
    <x v="0"/>
    <x v="3"/>
    <x v="1"/>
    <x v="1"/>
    <s v="Normal"/>
    <d v="2004-12-12T00:00:00"/>
    <n v="1708.93"/>
    <s v="tier - 3"/>
    <s v="tier - 1"/>
    <x v="9"/>
  </r>
  <r>
    <x v="2189"/>
    <x v="1888"/>
    <x v="247"/>
    <n v="5.18"/>
    <s v="No"/>
    <x v="1"/>
    <x v="0"/>
    <x v="3"/>
    <x v="1"/>
    <x v="1"/>
    <s v="Normal"/>
    <d v="2004-10-17T00:00:00"/>
    <n v="1708"/>
    <s v="tier - 3"/>
    <s v="tier - 2"/>
    <x v="4"/>
  </r>
  <r>
    <x v="2190"/>
    <x v="212"/>
    <x v="711"/>
    <n v="5.27"/>
    <s v="No"/>
    <x v="1"/>
    <x v="0"/>
    <x v="3"/>
    <x v="1"/>
    <x v="2"/>
    <s v="Normal"/>
    <d v="2004-12-06T00:00:00"/>
    <n v="1705.62"/>
    <s v="tier - 2"/>
    <s v="tier - 2"/>
    <x v="5"/>
  </r>
  <r>
    <x v="2191"/>
    <x v="1889"/>
    <x v="564"/>
    <n v="5.62"/>
    <s v="No"/>
    <x v="1"/>
    <x v="0"/>
    <x v="3"/>
    <x v="1"/>
    <x v="2"/>
    <s v="Normal"/>
    <d v="2004-12-14T00:00:00"/>
    <n v="1704.7"/>
    <s v="tier - 2"/>
    <s v="tier - 3"/>
    <x v="11"/>
  </r>
  <r>
    <x v="2192"/>
    <x v="1547"/>
    <x v="335"/>
    <n v="5.0599999999999996"/>
    <s v="No"/>
    <x v="1"/>
    <x v="0"/>
    <x v="3"/>
    <x v="1"/>
    <x v="2"/>
    <s v="Normal"/>
    <d v="2004-11-07T00:00:00"/>
    <n v="1704.57"/>
    <s v="tier - 2"/>
    <s v="tier - 1"/>
    <x v="4"/>
  </r>
  <r>
    <x v="2193"/>
    <x v="584"/>
    <x v="675"/>
    <n v="4.6900000000000004"/>
    <s v="No"/>
    <x v="1"/>
    <x v="0"/>
    <x v="3"/>
    <x v="1"/>
    <x v="2"/>
    <s v="Normal"/>
    <d v="2004-12-10T00:00:00"/>
    <n v="1702.46"/>
    <s v="tier - 2"/>
    <s v="tier - 3"/>
    <x v="9"/>
  </r>
  <r>
    <x v="2194"/>
    <x v="1890"/>
    <x v="1263"/>
    <n v="5.44"/>
    <s v="No"/>
    <x v="1"/>
    <x v="0"/>
    <x v="3"/>
    <x v="1"/>
    <x v="3"/>
    <s v="Normal"/>
    <d v="2004-11-17T00:00:00"/>
    <n v="1694.8"/>
    <s v="tier - 2"/>
    <s v="tier - 2"/>
    <x v="5"/>
  </r>
  <r>
    <x v="2195"/>
    <x v="488"/>
    <x v="815"/>
    <n v="5.05"/>
    <s v="No"/>
    <x v="1"/>
    <x v="0"/>
    <x v="3"/>
    <x v="1"/>
    <x v="0"/>
    <s v="Normal"/>
    <d v="2000-10-21T00:00:00"/>
    <n v="1682.6"/>
    <s v="tier - 2"/>
    <s v="tier - 2"/>
    <x v="3"/>
  </r>
  <r>
    <x v="2196"/>
    <x v="1891"/>
    <x v="1261"/>
    <n v="6"/>
    <s v="No"/>
    <x v="1"/>
    <x v="0"/>
    <x v="3"/>
    <x v="1"/>
    <x v="0"/>
    <s v="Prediabetes"/>
    <d v="2000-06-10T00:00:00"/>
    <n v="1674.63"/>
    <s v="tier - 2"/>
    <s v="tier - 2"/>
    <x v="0"/>
  </r>
  <r>
    <x v="2197"/>
    <x v="1892"/>
    <x v="480"/>
    <n v="5.99"/>
    <s v="Yes"/>
    <x v="1"/>
    <x v="0"/>
    <x v="3"/>
    <x v="1"/>
    <x v="1"/>
    <s v="Prediabetes"/>
    <d v="2000-10-23T00:00:00"/>
    <n v="1665"/>
    <s v="tier - 2"/>
    <s v="tier - 2"/>
    <x v="0"/>
  </r>
  <r>
    <x v="2198"/>
    <x v="1893"/>
    <x v="4"/>
    <n v="4.3600000000000003"/>
    <s v="No"/>
    <x v="0"/>
    <x v="1"/>
    <x v="3"/>
    <x v="1"/>
    <x v="0"/>
    <s v="Normal"/>
    <d v="2003-12-30T00:00:00"/>
    <n v="1646.43"/>
    <s v="tier - 2"/>
    <s v="tier - 1"/>
    <x v="1"/>
  </r>
  <r>
    <x v="2199"/>
    <x v="1894"/>
    <x v="375"/>
    <n v="4.41"/>
    <s v="No"/>
    <x v="0"/>
    <x v="1"/>
    <x v="3"/>
    <x v="1"/>
    <x v="0"/>
    <s v="Normal"/>
    <d v="2003-08-21T00:00:00"/>
    <n v="1639.56"/>
    <s v="tier - 2"/>
    <s v="tier - 2"/>
    <x v="1"/>
  </r>
  <r>
    <x v="2200"/>
    <x v="1895"/>
    <x v="375"/>
    <n v="4.17"/>
    <s v="No"/>
    <x v="0"/>
    <x v="1"/>
    <x v="3"/>
    <x v="1"/>
    <x v="0"/>
    <s v="Normal"/>
    <d v="2003-09-16T00:00:00"/>
    <n v="1639.56"/>
    <s v="tier - 2"/>
    <s v="tier - 2"/>
    <x v="1"/>
  </r>
  <r>
    <x v="2201"/>
    <x v="1896"/>
    <x v="422"/>
    <n v="4.4400000000000004"/>
    <s v="No"/>
    <x v="0"/>
    <x v="1"/>
    <x v="3"/>
    <x v="1"/>
    <x v="1"/>
    <s v="Normal"/>
    <d v="2003-12-30T00:00:00"/>
    <n v="1635.73"/>
    <s v="tier - 2"/>
    <s v="tier - 3"/>
    <x v="1"/>
  </r>
  <r>
    <x v="2202"/>
    <x v="1897"/>
    <x v="1095"/>
    <n v="5.52"/>
    <s v="No"/>
    <x v="1"/>
    <x v="0"/>
    <x v="3"/>
    <x v="1"/>
    <x v="0"/>
    <s v="Normal"/>
    <d v="2004-06-13T00:00:00"/>
    <n v="1634.57"/>
    <s v="tier - 2"/>
    <s v="tier - 2"/>
    <x v="0"/>
  </r>
  <r>
    <x v="2203"/>
    <x v="1898"/>
    <x v="754"/>
    <n v="6.01"/>
    <s v="No"/>
    <x v="1"/>
    <x v="0"/>
    <x v="3"/>
    <x v="1"/>
    <x v="0"/>
    <s v="Prediabetes"/>
    <d v="2004-08-08T00:00:00"/>
    <n v="1633.96"/>
    <s v="tier - 2"/>
    <s v="tier - 1"/>
    <x v="0"/>
  </r>
  <r>
    <x v="2204"/>
    <x v="1899"/>
    <x v="568"/>
    <n v="5.81"/>
    <s v="No"/>
    <x v="1"/>
    <x v="0"/>
    <x v="3"/>
    <x v="1"/>
    <x v="0"/>
    <s v="Prediabetes"/>
    <d v="2004-12-13T00:00:00"/>
    <n v="1633.04"/>
    <s v="tier - 2"/>
    <s v="tier - 2"/>
    <x v="0"/>
  </r>
  <r>
    <x v="2205"/>
    <x v="1900"/>
    <x v="417"/>
    <n v="4.37"/>
    <s v="No"/>
    <x v="0"/>
    <x v="1"/>
    <x v="3"/>
    <x v="1"/>
    <x v="1"/>
    <s v="Normal"/>
    <d v="2003-09-16T00:00:00"/>
    <n v="1632.56"/>
    <s v="tier - 2"/>
    <s v="tier - 2"/>
    <x v="1"/>
  </r>
  <r>
    <x v="2206"/>
    <x v="1901"/>
    <x v="524"/>
    <n v="5.74"/>
    <s v="No"/>
    <x v="0"/>
    <x v="1"/>
    <x v="3"/>
    <x v="1"/>
    <x v="1"/>
    <s v="Prediabetes"/>
    <d v="2003-10-03T00:00:00"/>
    <n v="1632.04"/>
    <s v="tier - 2"/>
    <s v="tier - 2"/>
    <x v="1"/>
  </r>
  <r>
    <x v="2207"/>
    <x v="1902"/>
    <x v="166"/>
    <n v="5.39"/>
    <s v="No"/>
    <x v="1"/>
    <x v="0"/>
    <x v="3"/>
    <x v="1"/>
    <x v="0"/>
    <s v="Normal"/>
    <d v="2004-07-09T00:00:00"/>
    <n v="1631.82"/>
    <s v="tier - 2"/>
    <s v="tier - 1"/>
    <x v="0"/>
  </r>
  <r>
    <x v="2208"/>
    <x v="1903"/>
    <x v="168"/>
    <n v="4.07"/>
    <s v="No"/>
    <x v="1"/>
    <x v="0"/>
    <x v="3"/>
    <x v="1"/>
    <x v="0"/>
    <s v="Normal"/>
    <d v="2004-12-05T00:00:00"/>
    <n v="1631.67"/>
    <s v="tier - 2"/>
    <s v="tier - 3"/>
    <x v="0"/>
  </r>
  <r>
    <x v="2209"/>
    <x v="1904"/>
    <x v="172"/>
    <n v="5.49"/>
    <s v="No"/>
    <x v="1"/>
    <x v="0"/>
    <x v="3"/>
    <x v="1"/>
    <x v="0"/>
    <s v="Normal"/>
    <d v="2004-10-04T00:00:00"/>
    <n v="1629.83"/>
    <s v="tier - 2"/>
    <s v="tier - 2"/>
    <x v="0"/>
  </r>
  <r>
    <x v="2210"/>
    <x v="1905"/>
    <x v="361"/>
    <n v="5.68"/>
    <s v="No"/>
    <x v="0"/>
    <x v="1"/>
    <x v="3"/>
    <x v="1"/>
    <x v="2"/>
    <s v="Normal"/>
    <d v="2003-07-17T00:00:00"/>
    <n v="1628.47"/>
    <s v="tier - 2"/>
    <s v="tier - 1"/>
    <x v="1"/>
  </r>
  <r>
    <x v="2211"/>
    <x v="1594"/>
    <x v="491"/>
    <n v="6.09"/>
    <s v="No"/>
    <x v="0"/>
    <x v="1"/>
    <x v="3"/>
    <x v="1"/>
    <x v="2"/>
    <s v="Prediabetes"/>
    <d v="2003-12-04T00:00:00"/>
    <n v="1627.28"/>
    <s v="tier - 2"/>
    <s v="tier - 2"/>
    <x v="1"/>
  </r>
  <r>
    <x v="2212"/>
    <x v="1906"/>
    <x v="1264"/>
    <n v="5.53"/>
    <s v="No"/>
    <x v="0"/>
    <x v="1"/>
    <x v="3"/>
    <x v="1"/>
    <x v="2"/>
    <s v="Normal"/>
    <d v="2003-09-09T00:00:00"/>
    <n v="1625.43"/>
    <s v="tier - 2"/>
    <s v="tier - 3"/>
    <x v="1"/>
  </r>
  <r>
    <x v="2213"/>
    <x v="1907"/>
    <x v="32"/>
    <n v="4.28"/>
    <s v="No"/>
    <x v="1"/>
    <x v="0"/>
    <x v="3"/>
    <x v="1"/>
    <x v="0"/>
    <s v="Normal"/>
    <d v="2004-07-25T00:00:00"/>
    <n v="1622.19"/>
    <s v="tier - 2"/>
    <s v="tier - 1"/>
    <x v="0"/>
  </r>
  <r>
    <x v="2214"/>
    <x v="1908"/>
    <x v="201"/>
    <n v="6.01"/>
    <s v="No"/>
    <x v="1"/>
    <x v="0"/>
    <x v="3"/>
    <x v="1"/>
    <x v="0"/>
    <s v="Prediabetes"/>
    <d v="2004-08-21T00:00:00"/>
    <n v="1621.88"/>
    <s v="tier - 2"/>
    <s v="tier - 2"/>
    <x v="0"/>
  </r>
  <r>
    <x v="2215"/>
    <x v="730"/>
    <x v="1265"/>
    <n v="4.59"/>
    <s v="No"/>
    <x v="0"/>
    <x v="1"/>
    <x v="3"/>
    <x v="1"/>
    <x v="3"/>
    <s v="Normal"/>
    <d v="2003-09-14T00:00:00"/>
    <n v="1621.34"/>
    <s v="tier - 2"/>
    <s v="tier - 2"/>
    <x v="1"/>
  </r>
  <r>
    <x v="2216"/>
    <x v="63"/>
    <x v="1266"/>
    <n v="5.8"/>
    <s v="Yes"/>
    <x v="0"/>
    <x v="0"/>
    <x v="3"/>
    <x v="1"/>
    <x v="2"/>
    <s v="Prediabetes"/>
    <d v="1995-08-05T00:00:00"/>
    <n v="1617.16"/>
    <s v="tier - 2"/>
    <s v="tier - 1"/>
    <x v="0"/>
  </r>
  <r>
    <x v="2217"/>
    <x v="1909"/>
    <x v="1137"/>
    <n v="5.08"/>
    <s v="No"/>
    <x v="1"/>
    <x v="0"/>
    <x v="3"/>
    <x v="1"/>
    <x v="1"/>
    <s v="Normal"/>
    <d v="2004-07-22T00:00:00"/>
    <n v="1615.77"/>
    <s v="tier - 2"/>
    <s v="tier - 1"/>
    <x v="0"/>
  </r>
  <r>
    <x v="2218"/>
    <x v="1910"/>
    <x v="1267"/>
    <n v="5.84"/>
    <s v="No"/>
    <x v="1"/>
    <x v="0"/>
    <x v="3"/>
    <x v="1"/>
    <x v="2"/>
    <s v="Prediabetes"/>
    <d v="2004-11-19T00:00:00"/>
    <n v="1607.51"/>
    <s v="tier - 2"/>
    <s v="tier - 3"/>
    <x v="0"/>
  </r>
  <r>
    <x v="2219"/>
    <x v="1911"/>
    <x v="1268"/>
    <n v="4.1500000000000004"/>
    <s v="No"/>
    <x v="0"/>
    <x v="0"/>
    <x v="3"/>
    <x v="1"/>
    <x v="2"/>
    <s v="Normal"/>
    <d v="1992-09-22T00:00:00"/>
    <n v="1566.88"/>
    <s v="tier - 2"/>
    <s v="tier - 1"/>
    <x v="0"/>
  </r>
  <r>
    <x v="2220"/>
    <x v="1912"/>
    <x v="172"/>
    <n v="4.3600000000000003"/>
    <s v="Yes"/>
    <x v="0"/>
    <x v="0"/>
    <x v="0"/>
    <x v="1"/>
    <x v="0"/>
    <s v="Normal"/>
    <d v="2001-12-05T00:00:00"/>
    <n v="1534.3"/>
    <s v="tier - 2"/>
    <s v="tier - 2"/>
    <x v="0"/>
  </r>
  <r>
    <x v="2221"/>
    <x v="1913"/>
    <x v="4"/>
    <n v="4.55"/>
    <s v="Yes"/>
    <x v="0"/>
    <x v="0"/>
    <x v="0"/>
    <x v="1"/>
    <x v="0"/>
    <s v="Normal"/>
    <d v="2001-06-02T00:00:00"/>
    <n v="1532.47"/>
    <s v="tier - 2"/>
    <s v="tier - 2"/>
    <x v="0"/>
  </r>
  <r>
    <x v="2222"/>
    <x v="456"/>
    <x v="1269"/>
    <n v="4.37"/>
    <s v="Yes"/>
    <x v="0"/>
    <x v="0"/>
    <x v="0"/>
    <x v="1"/>
    <x v="0"/>
    <s v="Normal"/>
    <d v="2001-07-07T00:00:00"/>
    <n v="1526.31"/>
    <s v="tier - 2"/>
    <s v="tier - 3"/>
    <x v="3"/>
  </r>
  <r>
    <x v="2223"/>
    <x v="1914"/>
    <x v="358"/>
    <n v="5.24"/>
    <s v="Yes"/>
    <x v="0"/>
    <x v="0"/>
    <x v="0"/>
    <x v="1"/>
    <x v="2"/>
    <s v="Normal"/>
    <d v="2001-08-25T00:00:00"/>
    <n v="1515.34"/>
    <s v="tier - 2"/>
    <s v="tier - 3"/>
    <x v="0"/>
  </r>
  <r>
    <x v="2224"/>
    <x v="1596"/>
    <x v="1270"/>
    <n v="5.96"/>
    <s v="No"/>
    <x v="0"/>
    <x v="0"/>
    <x v="3"/>
    <x v="1"/>
    <x v="3"/>
    <s v="Prediabetes"/>
    <d v="1998-06-19T00:00:00"/>
    <n v="1497"/>
    <s v="tier - 2"/>
    <s v="tier - 2"/>
    <x v="0"/>
  </r>
  <r>
    <x v="2225"/>
    <x v="704"/>
    <x v="1271"/>
    <n v="4.76"/>
    <s v="Yes"/>
    <x v="0"/>
    <x v="0"/>
    <x v="3"/>
    <x v="1"/>
    <x v="3"/>
    <s v="Normal"/>
    <d v="1995-10-07T00:00:00"/>
    <n v="1493"/>
    <s v="tier - 2"/>
    <s v="tier - 3"/>
    <x v="0"/>
  </r>
  <r>
    <x v="2226"/>
    <x v="1241"/>
    <x v="1272"/>
    <n v="4.3"/>
    <s v="Yes"/>
    <x v="0"/>
    <x v="1"/>
    <x v="3"/>
    <x v="1"/>
    <x v="3"/>
    <s v="Normal"/>
    <d v="1997-06-09T00:00:00"/>
    <n v="1481"/>
    <s v="tier - 2"/>
    <s v="tier - 1"/>
    <x v="1"/>
  </r>
  <r>
    <x v="2227"/>
    <x v="1915"/>
    <x v="1273"/>
    <n v="4.5"/>
    <s v="No"/>
    <x v="0"/>
    <x v="0"/>
    <x v="3"/>
    <x v="1"/>
    <x v="3"/>
    <s v="Normal"/>
    <d v="1998-12-07T00:00:00"/>
    <n v="1477"/>
    <s v="tier - 2"/>
    <s v="tier - 1"/>
    <x v="0"/>
  </r>
  <r>
    <x v="2228"/>
    <x v="1916"/>
    <x v="1274"/>
    <n v="5.59"/>
    <s v="No"/>
    <x v="0"/>
    <x v="1"/>
    <x v="3"/>
    <x v="1"/>
    <x v="2"/>
    <s v="Normal"/>
    <d v="2003-06-20T00:00:00"/>
    <n v="1467"/>
    <s v="tier - 2"/>
    <s v="tier - 2"/>
    <x v="0"/>
  </r>
  <r>
    <x v="2229"/>
    <x v="1917"/>
    <x v="910"/>
    <n v="6.29"/>
    <s v="Yes"/>
    <x v="0"/>
    <x v="1"/>
    <x v="3"/>
    <x v="1"/>
    <x v="3"/>
    <s v="Prediabetes"/>
    <d v="1997-06-19T00:00:00"/>
    <n v="1445"/>
    <s v="tier - 2"/>
    <s v="tier - 1"/>
    <x v="0"/>
  </r>
  <r>
    <x v="2230"/>
    <x v="1918"/>
    <x v="279"/>
    <n v="4.1900000000000004"/>
    <s v="No"/>
    <x v="1"/>
    <x v="0"/>
    <x v="3"/>
    <x v="1"/>
    <x v="3"/>
    <s v="Normal"/>
    <d v="2000-09-01T00:00:00"/>
    <n v="1438"/>
    <s v="tier - 2"/>
    <s v="tier - 2"/>
    <x v="0"/>
  </r>
  <r>
    <x v="2231"/>
    <x v="1919"/>
    <x v="1176"/>
    <n v="4.7"/>
    <s v="Yes"/>
    <x v="0"/>
    <x v="1"/>
    <x v="3"/>
    <x v="1"/>
    <x v="3"/>
    <s v="Normal"/>
    <d v="1997-12-05T00:00:00"/>
    <n v="1422"/>
    <s v="tier - 2"/>
    <s v="tier - 2"/>
    <x v="0"/>
  </r>
  <r>
    <x v="2232"/>
    <x v="1920"/>
    <x v="1036"/>
    <n v="5.64"/>
    <s v="Yes"/>
    <x v="0"/>
    <x v="0"/>
    <x v="0"/>
    <x v="1"/>
    <x v="2"/>
    <s v="Normal"/>
    <d v="2001-08-23T00:00:00"/>
    <n v="1421"/>
    <s v="tier - 2"/>
    <s v="tier - 2"/>
    <x v="0"/>
  </r>
  <r>
    <x v="2233"/>
    <x v="1003"/>
    <x v="1080"/>
    <n v="4.1100000000000003"/>
    <s v="Yes"/>
    <x v="0"/>
    <x v="0"/>
    <x v="0"/>
    <x v="1"/>
    <x v="3"/>
    <s v="Normal"/>
    <d v="1996-06-23T00:00:00"/>
    <n v="1417"/>
    <s v="tier - 2"/>
    <s v="tier - 3"/>
    <x v="0"/>
  </r>
  <r>
    <x v="2234"/>
    <x v="1921"/>
    <x v="1245"/>
    <n v="5.43"/>
    <s v="Yes"/>
    <x v="0"/>
    <x v="1"/>
    <x v="3"/>
    <x v="1"/>
    <x v="3"/>
    <s v="Normal"/>
    <d v="1997-10-27T00:00:00"/>
    <n v="1402"/>
    <s v="tier - 2"/>
    <s v="tier - 3"/>
    <x v="3"/>
  </r>
  <r>
    <x v="2235"/>
    <x v="1922"/>
    <x v="1275"/>
    <n v="4.38"/>
    <s v="No"/>
    <x v="0"/>
    <x v="0"/>
    <x v="3"/>
    <x v="1"/>
    <x v="2"/>
    <s v="Normal"/>
    <d v="1998-09-05T00:00:00"/>
    <n v="1400.44"/>
    <s v="tier - 2"/>
    <s v="tier - 2"/>
    <x v="0"/>
  </r>
  <r>
    <x v="2236"/>
    <x v="1923"/>
    <x v="161"/>
    <n v="9.7899999999999991"/>
    <s v="No"/>
    <x v="0"/>
    <x v="0"/>
    <x v="0"/>
    <x v="1"/>
    <x v="0"/>
    <s v="Diabetes"/>
    <d v="2002-12-22T00:00:00"/>
    <n v="1391.53"/>
    <s v="tier - 2"/>
    <s v="tier - 1"/>
    <x v="0"/>
  </r>
  <r>
    <x v="2237"/>
    <x v="1924"/>
    <x v="1151"/>
    <n v="11.84"/>
    <s v="No"/>
    <x v="0"/>
    <x v="0"/>
    <x v="0"/>
    <x v="1"/>
    <x v="3"/>
    <s v="Diabetes"/>
    <d v="2002-11-14T00:00:00"/>
    <n v="1390"/>
    <s v="tier - 2"/>
    <s v="tier - 2"/>
    <x v="0"/>
  </r>
  <r>
    <x v="2238"/>
    <x v="66"/>
    <x v="1276"/>
    <n v="6.22"/>
    <s v="No"/>
    <x v="0"/>
    <x v="0"/>
    <x v="0"/>
    <x v="1"/>
    <x v="2"/>
    <s v="Prediabetes"/>
    <d v="1999-07-06T00:00:00"/>
    <n v="1389"/>
    <s v="tier - 2"/>
    <s v="tier - 2"/>
    <x v="0"/>
  </r>
  <r>
    <x v="2239"/>
    <x v="1925"/>
    <x v="1277"/>
    <n v="10.01"/>
    <s v="No"/>
    <x v="0"/>
    <x v="0"/>
    <x v="0"/>
    <x v="1"/>
    <x v="3"/>
    <s v="Diabetes"/>
    <d v="2002-08-15T00:00:00"/>
    <n v="1382"/>
    <s v="tier - 2"/>
    <s v="tier - 1"/>
    <x v="0"/>
  </r>
  <r>
    <x v="2240"/>
    <x v="1926"/>
    <x v="300"/>
    <n v="4.32"/>
    <s v="No"/>
    <x v="0"/>
    <x v="0"/>
    <x v="3"/>
    <x v="1"/>
    <x v="2"/>
    <s v="Normal"/>
    <d v="1998-12-03T00:00:00"/>
    <n v="1359"/>
    <s v="tier - 2"/>
    <s v="tier - 1"/>
    <x v="0"/>
  </r>
  <r>
    <x v="2241"/>
    <x v="1927"/>
    <x v="1169"/>
    <n v="5.65"/>
    <s v="Yes"/>
    <x v="0"/>
    <x v="1"/>
    <x v="3"/>
    <x v="1"/>
    <x v="2"/>
    <s v="Normal"/>
    <d v="1997-11-07T00:00:00"/>
    <n v="1341.16"/>
    <s v="tier - 2"/>
    <s v="tier - 2"/>
    <x v="1"/>
  </r>
  <r>
    <x v="2242"/>
    <x v="854"/>
    <x v="1015"/>
    <n v="4.12"/>
    <s v="Yes"/>
    <x v="0"/>
    <x v="0"/>
    <x v="3"/>
    <x v="1"/>
    <x v="3"/>
    <s v="Normal"/>
    <d v="1995-07-30T00:00:00"/>
    <n v="1338"/>
    <s v="tier - 2"/>
    <s v="tier - 3"/>
    <x v="1"/>
  </r>
  <r>
    <x v="2243"/>
    <x v="1928"/>
    <x v="1278"/>
    <n v="6.24"/>
    <s v="No"/>
    <x v="0"/>
    <x v="0"/>
    <x v="3"/>
    <x v="1"/>
    <x v="2"/>
    <s v="Prediabetes"/>
    <d v="1998-07-12T00:00:00"/>
    <n v="1332.61"/>
    <s v="tier - 2"/>
    <s v="tier - 3"/>
    <x v="0"/>
  </r>
  <r>
    <x v="2244"/>
    <x v="629"/>
    <x v="496"/>
    <n v="4.83"/>
    <s v="No"/>
    <x v="0"/>
    <x v="0"/>
    <x v="0"/>
    <x v="1"/>
    <x v="2"/>
    <s v="Normal"/>
    <d v="1999-10-14T00:00:00"/>
    <n v="1329.17"/>
    <s v="tier - 2"/>
    <s v="tier - 3"/>
    <x v="0"/>
  </r>
  <r>
    <x v="2245"/>
    <x v="1929"/>
    <x v="1279"/>
    <n v="7.4"/>
    <s v="No"/>
    <x v="0"/>
    <x v="0"/>
    <x v="0"/>
    <x v="1"/>
    <x v="2"/>
    <s v="Diabetes"/>
    <d v="2002-10-13T00:00:00"/>
    <n v="1315"/>
    <s v="tier - 2"/>
    <s v="tier - 2"/>
    <x v="0"/>
  </r>
  <r>
    <x v="2246"/>
    <x v="1930"/>
    <x v="1280"/>
    <n v="4.54"/>
    <s v="No"/>
    <x v="0"/>
    <x v="0"/>
    <x v="0"/>
    <x v="1"/>
    <x v="2"/>
    <s v="Normal"/>
    <d v="1999-12-02T00:00:00"/>
    <n v="1304"/>
    <s v="tier - 2"/>
    <s v="tier - 2"/>
    <x v="0"/>
  </r>
  <r>
    <x v="2247"/>
    <x v="1931"/>
    <x v="1281"/>
    <n v="11.11"/>
    <s v="No"/>
    <x v="0"/>
    <x v="0"/>
    <x v="0"/>
    <x v="1"/>
    <x v="3"/>
    <s v="Diabetes"/>
    <d v="2002-12-10T00:00:00"/>
    <n v="1304"/>
    <s v="tier - 2"/>
    <s v="tier - 2"/>
    <x v="1"/>
  </r>
  <r>
    <x v="2248"/>
    <x v="1932"/>
    <x v="1282"/>
    <n v="4.03"/>
    <s v="Yes"/>
    <x v="0"/>
    <x v="0"/>
    <x v="0"/>
    <x v="1"/>
    <x v="3"/>
    <s v="Normal"/>
    <d v="2001-11-29T00:00:00"/>
    <n v="1293"/>
    <s v="tier - 2"/>
    <s v="tier - 3"/>
    <x v="1"/>
  </r>
  <r>
    <x v="2249"/>
    <x v="1933"/>
    <x v="1283"/>
    <n v="4.51"/>
    <s v="No"/>
    <x v="0"/>
    <x v="0"/>
    <x v="3"/>
    <x v="1"/>
    <x v="2"/>
    <s v="Normal"/>
    <d v="1998-06-04T00:00:00"/>
    <n v="1290.93"/>
    <s v="tier - 2"/>
    <s v="tier - 2"/>
    <x v="0"/>
  </r>
  <r>
    <x v="2250"/>
    <x v="1934"/>
    <x v="1013"/>
    <n v="5.56"/>
    <s v="No"/>
    <x v="1"/>
    <x v="0"/>
    <x v="3"/>
    <x v="1"/>
    <x v="3"/>
    <s v="Normal"/>
    <d v="2000-06-26T00:00:00"/>
    <n v="1286"/>
    <s v="tier - 2"/>
    <s v="tier - 2"/>
    <x v="0"/>
  </r>
  <r>
    <x v="2251"/>
    <x v="1935"/>
    <x v="1244"/>
    <n v="4.0999999999999996"/>
    <s v="No"/>
    <x v="1"/>
    <x v="0"/>
    <x v="3"/>
    <x v="1"/>
    <x v="2"/>
    <s v="Normal"/>
    <d v="2004-07-28T00:00:00"/>
    <n v="1285"/>
    <s v="tier - 2"/>
    <s v="tier - 3"/>
    <x v="0"/>
  </r>
  <r>
    <x v="2252"/>
    <x v="1936"/>
    <x v="1284"/>
    <n v="5.85"/>
    <s v="No"/>
    <x v="1"/>
    <x v="0"/>
    <x v="3"/>
    <x v="1"/>
    <x v="2"/>
    <s v="Prediabetes"/>
    <d v="2004-09-30T00:00:00"/>
    <n v="1283"/>
    <s v="tier - 2"/>
    <s v="tier - 1"/>
    <x v="0"/>
  </r>
  <r>
    <x v="2253"/>
    <x v="1937"/>
    <x v="1285"/>
    <n v="4.92"/>
    <s v="Yes"/>
    <x v="0"/>
    <x v="1"/>
    <x v="3"/>
    <x v="1"/>
    <x v="3"/>
    <s v="Normal"/>
    <d v="1997-10-26T00:00:00"/>
    <n v="1276"/>
    <s v="tier - 2"/>
    <s v="tier - 2"/>
    <x v="1"/>
  </r>
  <r>
    <x v="2254"/>
    <x v="1938"/>
    <x v="1286"/>
    <n v="9.4600000000000009"/>
    <s v="No"/>
    <x v="0"/>
    <x v="0"/>
    <x v="0"/>
    <x v="1"/>
    <x v="2"/>
    <s v="Diabetes"/>
    <d v="2002-12-04T00:00:00"/>
    <n v="1267"/>
    <s v="tier - 2"/>
    <s v="tier - 1"/>
    <x v="0"/>
  </r>
  <r>
    <x v="2255"/>
    <x v="66"/>
    <x v="1287"/>
    <n v="5.94"/>
    <s v="No"/>
    <x v="0"/>
    <x v="1"/>
    <x v="3"/>
    <x v="1"/>
    <x v="0"/>
    <s v="Prediabetes"/>
    <d v="2003-11-21T00:00:00"/>
    <n v="1263.25"/>
    <s v="tier - 2"/>
    <s v="tier - 3"/>
    <x v="3"/>
  </r>
  <r>
    <x v="2256"/>
    <x v="1939"/>
    <x v="169"/>
    <n v="5.7"/>
    <s v="No"/>
    <x v="0"/>
    <x v="1"/>
    <x v="3"/>
    <x v="1"/>
    <x v="0"/>
    <s v="Prediabetes"/>
    <d v="2003-08-15T00:00:00"/>
    <n v="1261.8599999999999"/>
    <s v="tier - 2"/>
    <s v="tier - 3"/>
    <x v="3"/>
  </r>
  <r>
    <x v="2257"/>
    <x v="1940"/>
    <x v="97"/>
    <n v="4.13"/>
    <s v="No"/>
    <x v="0"/>
    <x v="1"/>
    <x v="3"/>
    <x v="1"/>
    <x v="0"/>
    <s v="Normal"/>
    <d v="2003-10-30T00:00:00"/>
    <n v="1261.44"/>
    <s v="tier - 2"/>
    <s v="tier - 3"/>
    <x v="3"/>
  </r>
  <r>
    <x v="2258"/>
    <x v="1941"/>
    <x v="217"/>
    <n v="4.7699999999999996"/>
    <s v="No"/>
    <x v="0"/>
    <x v="1"/>
    <x v="3"/>
    <x v="1"/>
    <x v="0"/>
    <s v="Normal"/>
    <d v="2003-10-13T00:00:00"/>
    <n v="1256.3"/>
    <s v="tier - 2"/>
    <s v="tier - 3"/>
    <x v="3"/>
  </r>
  <r>
    <x v="2259"/>
    <x v="1942"/>
    <x v="625"/>
    <n v="4.99"/>
    <s v="No"/>
    <x v="0"/>
    <x v="1"/>
    <x v="3"/>
    <x v="1"/>
    <x v="1"/>
    <s v="Normal"/>
    <d v="2003-12-10T00:00:00"/>
    <n v="1253.94"/>
    <s v="tier - 2"/>
    <s v="tier - 2"/>
    <x v="3"/>
  </r>
  <r>
    <x v="2260"/>
    <x v="1943"/>
    <x v="1165"/>
    <n v="4.42"/>
    <s v="Yes"/>
    <x v="0"/>
    <x v="1"/>
    <x v="3"/>
    <x v="1"/>
    <x v="3"/>
    <s v="Normal"/>
    <d v="1997-11-04T00:00:00"/>
    <n v="1253"/>
    <s v="tier - 2"/>
    <s v="tier - 2"/>
    <x v="0"/>
  </r>
  <r>
    <x v="2261"/>
    <x v="1944"/>
    <x v="368"/>
    <n v="4.01"/>
    <s v="No"/>
    <x v="0"/>
    <x v="1"/>
    <x v="3"/>
    <x v="1"/>
    <x v="1"/>
    <s v="Normal"/>
    <d v="2003-09-15T00:00:00"/>
    <n v="1252.4100000000001"/>
    <s v="tier - 2"/>
    <s v="tier - 3"/>
    <x v="3"/>
  </r>
  <r>
    <x v="2262"/>
    <x v="1945"/>
    <x v="1288"/>
    <n v="4.49"/>
    <s v="No"/>
    <x v="0"/>
    <x v="1"/>
    <x v="3"/>
    <x v="1"/>
    <x v="2"/>
    <s v="Normal"/>
    <d v="2003-09-08T00:00:00"/>
    <n v="1242.82"/>
    <s v="tier - 2"/>
    <s v="tier - 1"/>
    <x v="3"/>
  </r>
  <r>
    <x v="2263"/>
    <x v="1946"/>
    <x v="1289"/>
    <n v="6.37"/>
    <s v="No"/>
    <x v="0"/>
    <x v="1"/>
    <x v="3"/>
    <x v="1"/>
    <x v="2"/>
    <s v="Prediabetes"/>
    <d v="2003-09-15T00:00:00"/>
    <n v="1242.26"/>
    <s v="tier - 2"/>
    <s v="tier - 1"/>
    <x v="3"/>
  </r>
  <r>
    <x v="2264"/>
    <x v="1471"/>
    <x v="477"/>
    <n v="5.12"/>
    <s v="No"/>
    <x v="0"/>
    <x v="1"/>
    <x v="3"/>
    <x v="1"/>
    <x v="2"/>
    <s v="Normal"/>
    <d v="2003-08-02T00:00:00"/>
    <n v="1241.57"/>
    <s v="tier - 2"/>
    <s v="tier - 2"/>
    <x v="3"/>
  </r>
  <r>
    <x v="2265"/>
    <x v="1947"/>
    <x v="1290"/>
    <n v="8.59"/>
    <s v="No"/>
    <x v="0"/>
    <x v="0"/>
    <x v="0"/>
    <x v="1"/>
    <x v="2"/>
    <s v="Diabetes"/>
    <d v="2002-07-01T00:00:00"/>
    <n v="1241"/>
    <s v="tier - 2"/>
    <s v="tier - 2"/>
    <x v="0"/>
  </r>
  <r>
    <x v="2266"/>
    <x v="1948"/>
    <x v="1291"/>
    <n v="5.87"/>
    <s v="No"/>
    <x v="0"/>
    <x v="0"/>
    <x v="3"/>
    <x v="1"/>
    <x v="3"/>
    <s v="Prediabetes"/>
    <d v="1998-10-11T00:00:00"/>
    <n v="1240"/>
    <s v="tier - 2"/>
    <s v="tier - 1"/>
    <x v="1"/>
  </r>
  <r>
    <x v="2267"/>
    <x v="1949"/>
    <x v="1292"/>
    <n v="7.03"/>
    <s v="No"/>
    <x v="0"/>
    <x v="0"/>
    <x v="0"/>
    <x v="1"/>
    <x v="2"/>
    <s v="Diabetes"/>
    <d v="2002-12-12T00:00:00"/>
    <n v="1237"/>
    <s v="tier - 2"/>
    <s v="tier - 2"/>
    <x v="0"/>
  </r>
  <r>
    <x v="2268"/>
    <x v="132"/>
    <x v="1293"/>
    <n v="5.51"/>
    <s v="No"/>
    <x v="0"/>
    <x v="0"/>
    <x v="3"/>
    <x v="1"/>
    <x v="2"/>
    <s v="Normal"/>
    <d v="1998-07-13T00:00:00"/>
    <n v="1234"/>
    <s v="tier - 2"/>
    <s v="tier - 1"/>
    <x v="0"/>
  </r>
  <r>
    <x v="2269"/>
    <x v="559"/>
    <x v="1058"/>
    <n v="4.76"/>
    <s v="No"/>
    <x v="1"/>
    <x v="0"/>
    <x v="3"/>
    <x v="1"/>
    <x v="2"/>
    <s v="Normal"/>
    <d v="2004-10-16T00:00:00"/>
    <n v="1228"/>
    <s v="tier - 2"/>
    <s v="tier - 1"/>
    <x v="1"/>
  </r>
  <r>
    <x v="2270"/>
    <x v="1950"/>
    <x v="515"/>
    <n v="4.7"/>
    <s v="No"/>
    <x v="1"/>
    <x v="0"/>
    <x v="3"/>
    <x v="1"/>
    <x v="2"/>
    <s v="Normal"/>
    <d v="2004-07-09T00:00:00"/>
    <n v="1224"/>
    <s v="tier - 2"/>
    <s v="tier - 1"/>
    <x v="0"/>
  </r>
  <r>
    <x v="2271"/>
    <x v="1951"/>
    <x v="1294"/>
    <n v="6.21"/>
    <s v="Yes"/>
    <x v="0"/>
    <x v="0"/>
    <x v="0"/>
    <x v="1"/>
    <x v="3"/>
    <s v="Prediabetes"/>
    <d v="1996-11-04T00:00:00"/>
    <n v="1220"/>
    <s v="tier - 2"/>
    <s v="tier - 3"/>
    <x v="1"/>
  </r>
  <r>
    <x v="2272"/>
    <x v="68"/>
    <x v="1295"/>
    <n v="4.5199999999999996"/>
    <s v="No"/>
    <x v="1"/>
    <x v="0"/>
    <x v="3"/>
    <x v="1"/>
    <x v="3"/>
    <s v="Normal"/>
    <d v="2004-06-02T00:00:00"/>
    <n v="1210"/>
    <s v="tier - 2"/>
    <s v="tier - 1"/>
    <x v="0"/>
  </r>
  <r>
    <x v="2273"/>
    <x v="1952"/>
    <x v="1296"/>
    <n v="5.45"/>
    <s v="No"/>
    <x v="0"/>
    <x v="0"/>
    <x v="3"/>
    <x v="1"/>
    <x v="2"/>
    <s v="Normal"/>
    <d v="1992-10-06T00:00:00"/>
    <n v="1200.55"/>
    <s v="tier - 2"/>
    <s v="tier - 3"/>
    <x v="0"/>
  </r>
  <r>
    <x v="2274"/>
    <x v="1953"/>
    <x v="1297"/>
    <n v="4.42"/>
    <s v="No"/>
    <x v="0"/>
    <x v="0"/>
    <x v="0"/>
    <x v="1"/>
    <x v="3"/>
    <s v="Normal"/>
    <d v="1999-06-28T00:00:00"/>
    <n v="1200"/>
    <s v="tier - 2"/>
    <s v="tier - 3"/>
    <x v="1"/>
  </r>
  <r>
    <x v="2275"/>
    <x v="1954"/>
    <x v="1298"/>
    <n v="9.44"/>
    <s v="No"/>
    <x v="0"/>
    <x v="0"/>
    <x v="0"/>
    <x v="1"/>
    <x v="2"/>
    <s v="Diabetes"/>
    <d v="2002-08-26T00:00:00"/>
    <n v="1191"/>
    <s v="tier - 2"/>
    <s v="tier - 1"/>
    <x v="0"/>
  </r>
  <r>
    <x v="2276"/>
    <x v="1955"/>
    <x v="1299"/>
    <n v="6.15"/>
    <s v="Yes"/>
    <x v="0"/>
    <x v="1"/>
    <x v="3"/>
    <x v="1"/>
    <x v="2"/>
    <s v="Prediabetes"/>
    <d v="1997-06-28T00:00:00"/>
    <n v="1178.07"/>
    <s v="tier - 2"/>
    <s v="tier - 2"/>
    <x v="0"/>
  </r>
  <r>
    <x v="2277"/>
    <x v="1956"/>
    <x v="1300"/>
    <n v="5.13"/>
    <s v="Yes"/>
    <x v="0"/>
    <x v="0"/>
    <x v="0"/>
    <x v="1"/>
    <x v="3"/>
    <s v="Normal"/>
    <d v="1996-08-11T00:00:00"/>
    <n v="1178"/>
    <s v="tier - 2"/>
    <s v="tier - 3"/>
    <x v="0"/>
  </r>
  <r>
    <x v="2278"/>
    <x v="177"/>
    <x v="1010"/>
    <n v="4.96"/>
    <s v="Yes"/>
    <x v="0"/>
    <x v="0"/>
    <x v="0"/>
    <x v="1"/>
    <x v="2"/>
    <s v="Normal"/>
    <d v="2001-11-12T00:00:00"/>
    <n v="1167"/>
    <s v="tier - 2"/>
    <s v="tier - 1"/>
    <x v="0"/>
  </r>
  <r>
    <x v="2279"/>
    <x v="1957"/>
    <x v="1301"/>
    <n v="10.95"/>
    <s v="No"/>
    <x v="0"/>
    <x v="0"/>
    <x v="0"/>
    <x v="1"/>
    <x v="3"/>
    <s v="Diabetes"/>
    <d v="2002-06-11T00:00:00"/>
    <n v="1165"/>
    <s v="tier - 2"/>
    <s v="tier - 3"/>
    <x v="1"/>
  </r>
  <r>
    <x v="2280"/>
    <x v="1958"/>
    <x v="1302"/>
    <n v="4.4400000000000004"/>
    <s v="No"/>
    <x v="1"/>
    <x v="0"/>
    <x v="3"/>
    <x v="1"/>
    <x v="0"/>
    <s v="Normal"/>
    <d v="2004-11-11T00:00:00"/>
    <n v="1163.46"/>
    <s v="tier - 2"/>
    <s v="tier - 3"/>
    <x v="0"/>
  </r>
  <r>
    <x v="2281"/>
    <x v="41"/>
    <x v="1303"/>
    <n v="4.0199999999999996"/>
    <s v="No"/>
    <x v="0"/>
    <x v="0"/>
    <x v="0"/>
    <x v="1"/>
    <x v="2"/>
    <s v="Normal"/>
    <d v="1994-07-26T00:00:00"/>
    <n v="1158.32"/>
    <s v="tier - 2"/>
    <s v="tier - 1"/>
    <x v="0"/>
  </r>
  <r>
    <x v="2282"/>
    <x v="1959"/>
    <x v="1304"/>
    <n v="5.44"/>
    <s v="No"/>
    <x v="1"/>
    <x v="0"/>
    <x v="3"/>
    <x v="1"/>
    <x v="0"/>
    <s v="Normal"/>
    <d v="2004-07-18T00:00:00"/>
    <n v="1149.4000000000001"/>
    <s v="tier - 2"/>
    <s v="tier - 2"/>
    <x v="0"/>
  </r>
  <r>
    <x v="2283"/>
    <x v="1960"/>
    <x v="1305"/>
    <n v="4.1500000000000004"/>
    <s v="No"/>
    <x v="0"/>
    <x v="1"/>
    <x v="3"/>
    <x v="1"/>
    <x v="3"/>
    <s v="Normal"/>
    <d v="2003-06-12T00:00:00"/>
    <n v="1149"/>
    <s v="tier - 2"/>
    <s v="tier - 1"/>
    <x v="1"/>
  </r>
  <r>
    <x v="2284"/>
    <x v="1961"/>
    <x v="8"/>
    <n v="6.02"/>
    <s v="No"/>
    <x v="1"/>
    <x v="0"/>
    <x v="3"/>
    <x v="1"/>
    <x v="0"/>
    <s v="Prediabetes"/>
    <d v="2004-06-10T00:00:00"/>
    <n v="1146.8"/>
    <s v="tier - 2"/>
    <s v="tier - 2"/>
    <x v="0"/>
  </r>
  <r>
    <x v="2285"/>
    <x v="1935"/>
    <x v="1306"/>
    <n v="7.73"/>
    <s v="No"/>
    <x v="0"/>
    <x v="0"/>
    <x v="0"/>
    <x v="1"/>
    <x v="3"/>
    <s v="Diabetes"/>
    <d v="2002-10-01T00:00:00"/>
    <n v="1142"/>
    <s v="tier - 3"/>
    <s v="tier - 2"/>
    <x v="3"/>
  </r>
  <r>
    <x v="2286"/>
    <x v="1962"/>
    <x v="866"/>
    <n v="5.03"/>
    <s v="No"/>
    <x v="1"/>
    <x v="0"/>
    <x v="3"/>
    <x v="1"/>
    <x v="0"/>
    <s v="Normal"/>
    <d v="2004-09-12T00:00:00"/>
    <n v="1141.45"/>
    <s v="tier - 3"/>
    <s v="tier - 3"/>
    <x v="0"/>
  </r>
  <r>
    <x v="2287"/>
    <x v="1963"/>
    <x v="1307"/>
    <n v="4.08"/>
    <s v="Yes"/>
    <x v="0"/>
    <x v="0"/>
    <x v="0"/>
    <x v="1"/>
    <x v="3"/>
    <s v="Normal"/>
    <d v="2001-10-25T00:00:00"/>
    <n v="1141"/>
    <s v="tier - 3"/>
    <s v="tier - 1"/>
    <x v="0"/>
  </r>
  <r>
    <x v="2288"/>
    <x v="1964"/>
    <x v="139"/>
    <n v="4.2699999999999996"/>
    <s v="No"/>
    <x v="1"/>
    <x v="0"/>
    <x v="3"/>
    <x v="1"/>
    <x v="0"/>
    <s v="Normal"/>
    <d v="2004-11-27T00:00:00"/>
    <n v="1137.47"/>
    <s v="tier - 3"/>
    <s v="tier - 2"/>
    <x v="0"/>
  </r>
  <r>
    <x v="2289"/>
    <x v="1965"/>
    <x v="97"/>
    <n v="4.07"/>
    <s v="No"/>
    <x v="1"/>
    <x v="0"/>
    <x v="3"/>
    <x v="1"/>
    <x v="0"/>
    <s v="Normal"/>
    <d v="2004-10-15T00:00:00"/>
    <n v="1137.01"/>
    <s v="tier - 3"/>
    <s v="tier - 1"/>
    <x v="0"/>
  </r>
  <r>
    <x v="2290"/>
    <x v="177"/>
    <x v="515"/>
    <n v="10.36"/>
    <s v="No"/>
    <x v="0"/>
    <x v="0"/>
    <x v="0"/>
    <x v="1"/>
    <x v="2"/>
    <s v="Diabetes"/>
    <d v="2002-08-11T00:00:00"/>
    <n v="1137"/>
    <s v="tier - 3"/>
    <s v="tier - 1"/>
    <x v="0"/>
  </r>
  <r>
    <x v="2291"/>
    <x v="1966"/>
    <x v="534"/>
    <n v="5.71"/>
    <s v="No"/>
    <x v="1"/>
    <x v="0"/>
    <x v="3"/>
    <x v="1"/>
    <x v="0"/>
    <s v="Prediabetes"/>
    <d v="2004-11-28T00:00:00"/>
    <n v="1136.4000000000001"/>
    <s v="tier - 3"/>
    <s v="tier - 3"/>
    <x v="0"/>
  </r>
  <r>
    <x v="2292"/>
    <x v="84"/>
    <x v="161"/>
    <n v="6.08"/>
    <s v="No"/>
    <x v="1"/>
    <x v="0"/>
    <x v="3"/>
    <x v="1"/>
    <x v="0"/>
    <s v="Prediabetes"/>
    <d v="2004-06-11T00:00:00"/>
    <n v="1135.94"/>
    <s v="tier - 3"/>
    <s v="tier - 3"/>
    <x v="0"/>
  </r>
  <r>
    <x v="2293"/>
    <x v="1967"/>
    <x v="1308"/>
    <n v="5.71"/>
    <s v="No"/>
    <x v="1"/>
    <x v="0"/>
    <x v="3"/>
    <x v="1"/>
    <x v="2"/>
    <s v="Prediabetes"/>
    <d v="2004-10-06T00:00:00"/>
    <n v="1135"/>
    <s v="tier - 3"/>
    <s v="tier - 3"/>
    <x v="0"/>
  </r>
  <r>
    <x v="2294"/>
    <x v="1968"/>
    <x v="1309"/>
    <n v="9.1300000000000008"/>
    <s v="No"/>
    <x v="0"/>
    <x v="0"/>
    <x v="0"/>
    <x v="1"/>
    <x v="3"/>
    <s v="Diabetes"/>
    <d v="2002-07-19T00:00:00"/>
    <n v="1132"/>
    <s v="tier - 3"/>
    <s v="tier - 1"/>
    <x v="0"/>
  </r>
  <r>
    <x v="2295"/>
    <x v="1969"/>
    <x v="705"/>
    <n v="5.49"/>
    <s v="No"/>
    <x v="1"/>
    <x v="0"/>
    <x v="3"/>
    <x v="1"/>
    <x v="0"/>
    <s v="Normal"/>
    <d v="2004-06-14T00:00:00"/>
    <n v="1131.51"/>
    <s v="tier - 3"/>
    <s v="tier - 1"/>
    <x v="0"/>
  </r>
  <r>
    <x v="2296"/>
    <x v="1970"/>
    <x v="358"/>
    <n v="4.37"/>
    <s v="No"/>
    <x v="1"/>
    <x v="0"/>
    <x v="3"/>
    <x v="1"/>
    <x v="2"/>
    <s v="Normal"/>
    <d v="2004-11-12T00:00:00"/>
    <n v="1121.8699999999999"/>
    <s v="tier - 3"/>
    <s v="tier - 1"/>
    <x v="0"/>
  </r>
  <r>
    <x v="2297"/>
    <x v="1971"/>
    <x v="1310"/>
    <n v="8.4600000000000009"/>
    <s v="No"/>
    <x v="0"/>
    <x v="0"/>
    <x v="0"/>
    <x v="1"/>
    <x v="3"/>
    <s v="Diabetes"/>
    <d v="2002-08-13T00:00:00"/>
    <n v="1086"/>
    <s v="tier - 3"/>
    <s v="tier - 3"/>
    <x v="0"/>
  </r>
  <r>
    <x v="2298"/>
    <x v="1972"/>
    <x v="1158"/>
    <n v="5.28"/>
    <s v="No"/>
    <x v="0"/>
    <x v="0"/>
    <x v="3"/>
    <x v="1"/>
    <x v="3"/>
    <s v="Normal"/>
    <d v="1998-12-26T00:00:00"/>
    <n v="1082"/>
    <s v="tier - 3"/>
    <s v="tier - 2"/>
    <x v="0"/>
  </r>
  <r>
    <x v="2299"/>
    <x v="1973"/>
    <x v="1033"/>
    <n v="5.33"/>
    <s v="Yes"/>
    <x v="0"/>
    <x v="1"/>
    <x v="3"/>
    <x v="1"/>
    <x v="3"/>
    <s v="Normal"/>
    <d v="1997-08-13T00:00:00"/>
    <n v="1071"/>
    <s v="tier - 3"/>
    <s v="tier - 3"/>
    <x v="0"/>
  </r>
  <r>
    <x v="2300"/>
    <x v="1974"/>
    <x v="1311"/>
    <n v="5.5"/>
    <s v="No"/>
    <x v="1"/>
    <x v="0"/>
    <x v="3"/>
    <x v="1"/>
    <x v="2"/>
    <s v="Normal"/>
    <d v="2004-08-24T00:00:00"/>
    <n v="1070"/>
    <s v="tier - 3"/>
    <s v="tier - 3"/>
    <x v="0"/>
  </r>
  <r>
    <x v="2301"/>
    <x v="269"/>
    <x v="1312"/>
    <n v="5.4"/>
    <s v="No"/>
    <x v="0"/>
    <x v="1"/>
    <x v="3"/>
    <x v="1"/>
    <x v="3"/>
    <s v="Normal"/>
    <d v="1993-09-28T00:00:00"/>
    <n v="1068"/>
    <s v="tier - 3"/>
    <s v="tier - 1"/>
    <x v="0"/>
  </r>
  <r>
    <x v="2302"/>
    <x v="1975"/>
    <x v="1313"/>
    <n v="6.05"/>
    <s v="Yes"/>
    <x v="0"/>
    <x v="0"/>
    <x v="3"/>
    <x v="1"/>
    <x v="3"/>
    <s v="Prediabetes"/>
    <d v="1995-06-01T00:00:00"/>
    <n v="1056"/>
    <s v="tier - 3"/>
    <s v="tier - 2"/>
    <x v="0"/>
  </r>
  <r>
    <x v="2303"/>
    <x v="1976"/>
    <x v="1314"/>
    <n v="11.46"/>
    <s v="No"/>
    <x v="0"/>
    <x v="0"/>
    <x v="0"/>
    <x v="1"/>
    <x v="3"/>
    <s v="Diabetes"/>
    <d v="2002-07-01T00:00:00"/>
    <n v="1049"/>
    <s v="tier - 3"/>
    <s v="tier - 2"/>
    <x v="1"/>
  </r>
  <r>
    <x v="2304"/>
    <x v="1977"/>
    <x v="1315"/>
    <n v="8.48"/>
    <s v="No"/>
    <x v="0"/>
    <x v="0"/>
    <x v="0"/>
    <x v="1"/>
    <x v="3"/>
    <s v="Diabetes"/>
    <d v="2002-07-20T00:00:00"/>
    <n v="1047"/>
    <s v="tier - 3"/>
    <s v="tier - 1"/>
    <x v="0"/>
  </r>
  <r>
    <x v="2305"/>
    <x v="1978"/>
    <x v="1316"/>
    <n v="4.8600000000000003"/>
    <s v="No"/>
    <x v="0"/>
    <x v="0"/>
    <x v="0"/>
    <x v="1"/>
    <x v="3"/>
    <s v="Normal"/>
    <d v="1994-11-17T00:00:00"/>
    <n v="1044"/>
    <s v="tier - 3"/>
    <s v="tier - 2"/>
    <x v="0"/>
  </r>
  <r>
    <x v="2306"/>
    <x v="1979"/>
    <x v="1317"/>
    <n v="4.45"/>
    <s v="Yes"/>
    <x v="0"/>
    <x v="0"/>
    <x v="3"/>
    <x v="1"/>
    <x v="2"/>
    <s v="Normal"/>
    <d v="1995-10-05T00:00:00"/>
    <n v="1033.74"/>
    <s v="tier - 3"/>
    <s v="tier - 1"/>
    <x v="0"/>
  </r>
  <r>
    <x v="2307"/>
    <x v="1980"/>
    <x v="1318"/>
    <n v="4.3600000000000003"/>
    <s v="No"/>
    <x v="0"/>
    <x v="0"/>
    <x v="0"/>
    <x v="1"/>
    <x v="3"/>
    <s v="Normal"/>
    <d v="1999-08-05T00:00:00"/>
    <n v="1019"/>
    <s v="tier - 3"/>
    <s v="tier - 2"/>
    <x v="0"/>
  </r>
  <r>
    <x v="2308"/>
    <x v="1618"/>
    <x v="1319"/>
    <n v="5.8"/>
    <s v="No"/>
    <x v="1"/>
    <x v="0"/>
    <x v="3"/>
    <x v="1"/>
    <x v="2"/>
    <s v="Prediabetes"/>
    <d v="2000-10-09T00:00:00"/>
    <n v="1012"/>
    <s v="tier - 3"/>
    <s v="tier - 2"/>
    <x v="0"/>
  </r>
  <r>
    <x v="2309"/>
    <x v="132"/>
    <x v="1209"/>
    <n v="5.27"/>
    <s v="No"/>
    <x v="0"/>
    <x v="0"/>
    <x v="0"/>
    <x v="1"/>
    <x v="2"/>
    <s v="Normal"/>
    <d v="1994-11-22T00:00:00"/>
    <n v="1006.65"/>
    <s v="tier - 3"/>
    <s v="tier - 2"/>
    <x v="0"/>
  </r>
  <r>
    <x v="2310"/>
    <x v="1981"/>
    <x v="1320"/>
    <n v="5.64"/>
    <s v="Yes"/>
    <x v="0"/>
    <x v="0"/>
    <x v="0"/>
    <x v="1"/>
    <x v="1"/>
    <s v="Normal"/>
    <d v="2001-08-19T00:00:00"/>
    <n v="964.71"/>
    <s v="tier - 3"/>
    <s v="tier - 2"/>
    <x v="0"/>
  </r>
  <r>
    <x v="2311"/>
    <x v="1982"/>
    <x v="1321"/>
    <n v="4.2"/>
    <s v="Yes"/>
    <x v="0"/>
    <x v="0"/>
    <x v="3"/>
    <x v="1"/>
    <x v="2"/>
    <s v="Normal"/>
    <d v="1995-10-28T00:00:00"/>
    <n v="928.59"/>
    <s v="tier - 3"/>
    <s v="tier - 1"/>
    <x v="0"/>
  </r>
  <r>
    <x v="2312"/>
    <x v="1983"/>
    <x v="447"/>
    <n v="5.42"/>
    <s v="No"/>
    <x v="0"/>
    <x v="0"/>
    <x v="0"/>
    <x v="1"/>
    <x v="2"/>
    <s v="Normal"/>
    <d v="1994-10-30T00:00:00"/>
    <n v="915.07"/>
    <s v="tier - 3"/>
    <s v="tier - 1"/>
    <x v="0"/>
  </r>
  <r>
    <x v="2313"/>
    <x v="1984"/>
    <x v="1322"/>
    <n v="6.11"/>
    <s v="No"/>
    <x v="0"/>
    <x v="1"/>
    <x v="3"/>
    <x v="1"/>
    <x v="2"/>
    <s v="Prediabetes"/>
    <d v="1993-11-27T00:00:00"/>
    <n v="896.21"/>
    <s v="tier - 3"/>
    <s v="tier - 1"/>
    <x v="0"/>
  </r>
  <r>
    <x v="2314"/>
    <x v="810"/>
    <x v="254"/>
    <n v="5.29"/>
    <s v="No"/>
    <x v="1"/>
    <x v="0"/>
    <x v="3"/>
    <x v="1"/>
    <x v="2"/>
    <s v="Normal"/>
    <d v="2000-11-18T00:00:00"/>
    <n v="865.41"/>
    <s v="tier - 3"/>
    <s v="tier - 1"/>
    <x v="0"/>
  </r>
  <r>
    <x v="2315"/>
    <x v="286"/>
    <x v="1323"/>
    <n v="5.91"/>
    <s v="No"/>
    <x v="1"/>
    <x v="0"/>
    <x v="3"/>
    <x v="1"/>
    <x v="1"/>
    <s v="Prediabetes"/>
    <d v="2004-10-07T00:00:00"/>
    <n v="830.52"/>
    <s v="tier - 3"/>
    <s v="tier - 2"/>
    <x v="3"/>
  </r>
  <r>
    <x v="2316"/>
    <x v="1985"/>
    <x v="1324"/>
    <n v="5.81"/>
    <s v="Yes"/>
    <x v="0"/>
    <x v="0"/>
    <x v="3"/>
    <x v="1"/>
    <x v="2"/>
    <s v="Prediabetes"/>
    <d v="1995-12-07T00:00:00"/>
    <n v="773.54"/>
    <s v="tier - 3"/>
    <s v="tier - 2"/>
    <x v="0"/>
  </r>
  <r>
    <x v="2317"/>
    <x v="1550"/>
    <x v="1325"/>
    <n v="5.51"/>
    <s v="Yes"/>
    <x v="0"/>
    <x v="0"/>
    <x v="0"/>
    <x v="1"/>
    <x v="2"/>
    <s v="Normal"/>
    <d v="1996-09-18T00:00:00"/>
    <n v="770.38"/>
    <s v="tier - 3"/>
    <s v="tier - 2"/>
    <x v="1"/>
  </r>
  <r>
    <x v="2318"/>
    <x v="1986"/>
    <x v="1326"/>
    <n v="5.73"/>
    <s v="No"/>
    <x v="0"/>
    <x v="1"/>
    <x v="3"/>
    <x v="1"/>
    <x v="3"/>
    <s v="Prediabetes"/>
    <d v="1993-06-28T00:00:00"/>
    <n v="770"/>
    <s v="tier - 3"/>
    <s v="tier - 3"/>
    <x v="0"/>
  </r>
  <r>
    <x v="2319"/>
    <x v="1987"/>
    <x v="1058"/>
    <n v="5.53"/>
    <s v="Yes"/>
    <x v="0"/>
    <x v="0"/>
    <x v="0"/>
    <x v="1"/>
    <x v="2"/>
    <s v="Normal"/>
    <d v="1996-10-22T00:00:00"/>
    <n v="760"/>
    <s v="tier - 3"/>
    <s v="tier - 3"/>
    <x v="0"/>
  </r>
  <r>
    <x v="2320"/>
    <x v="1988"/>
    <x v="1130"/>
    <n v="5.43"/>
    <s v="No"/>
    <x v="0"/>
    <x v="1"/>
    <x v="3"/>
    <x v="1"/>
    <x v="3"/>
    <s v="Normal"/>
    <d v="1993-08-09T00:00:00"/>
    <n v="760"/>
    <s v="tier - 3"/>
    <s v="tier - 1"/>
    <x v="0"/>
  </r>
  <r>
    <x v="2321"/>
    <x v="1989"/>
    <x v="1327"/>
    <n v="8.01"/>
    <s v="No"/>
    <x v="0"/>
    <x v="0"/>
    <x v="0"/>
    <x v="1"/>
    <x v="2"/>
    <s v="Diabetes"/>
    <d v="2002-09-19T00:00:00"/>
    <n v="750"/>
    <s v="tier - 3"/>
    <s v="tier - 1"/>
    <x v="1"/>
  </r>
  <r>
    <x v="2322"/>
    <x v="1990"/>
    <x v="1328"/>
    <n v="5.94"/>
    <s v="No"/>
    <x v="0"/>
    <x v="0"/>
    <x v="0"/>
    <x v="1"/>
    <x v="2"/>
    <s v="Prediabetes"/>
    <d v="1999-12-14T00:00:00"/>
    <n v="722.99"/>
    <s v="tier - 3"/>
    <s v="tier - 1"/>
    <x v="0"/>
  </r>
  <r>
    <x v="2323"/>
    <x v="1991"/>
    <x v="1329"/>
    <n v="5.04"/>
    <s v="No"/>
    <x v="0"/>
    <x v="0"/>
    <x v="0"/>
    <x v="1"/>
    <x v="2"/>
    <s v="Normal"/>
    <d v="1999-12-26T00:00:00"/>
    <n v="700"/>
    <s v="tier - 2"/>
    <s v="tier - 3"/>
    <x v="0"/>
  </r>
  <r>
    <x v="2324"/>
    <x v="708"/>
    <x v="1330"/>
    <n v="4.54"/>
    <s v="Yes"/>
    <x v="0"/>
    <x v="0"/>
    <x v="0"/>
    <x v="1"/>
    <x v="2"/>
    <s v="Normal"/>
    <d v="2001-09-12T00:00:00"/>
    <n v="687.54"/>
    <s v="tier - 3"/>
    <s v="tier - 2"/>
    <x v="0"/>
  </r>
  <r>
    <x v="2325"/>
    <x v="1992"/>
    <x v="698"/>
    <n v="5.6"/>
    <s v="Yes"/>
    <x v="0"/>
    <x v="1"/>
    <x v="3"/>
    <x v="1"/>
    <x v="2"/>
    <s v="Normal"/>
    <d v="1997-11-09T00:00:00"/>
    <n v="670"/>
    <s v="tier - 3"/>
    <s v="tier - 3"/>
    <x v="0"/>
  </r>
  <r>
    <x v="2326"/>
    <x v="336"/>
    <x v="1331"/>
    <n v="10.67"/>
    <s v="No"/>
    <x v="0"/>
    <x v="0"/>
    <x v="0"/>
    <x v="1"/>
    <x v="2"/>
    <s v="Diabetes"/>
    <d v="2002-11-29T00:00:00"/>
    <n v="668"/>
    <s v="tier - 3"/>
    <s v="tier - 2"/>
    <x v="1"/>
  </r>
  <r>
    <x v="2327"/>
    <x v="1993"/>
    <x v="1332"/>
    <n v="5.26"/>
    <s v="Yes"/>
    <x v="0"/>
    <x v="0"/>
    <x v="3"/>
    <x v="1"/>
    <x v="3"/>
    <s v="Normal"/>
    <d v="1995-07-04T00:00:00"/>
    <n v="650"/>
    <s v="tier - 3"/>
    <s v="tier - 3"/>
    <x v="0"/>
  </r>
  <r>
    <x v="2328"/>
    <x v="1994"/>
    <x v="1333"/>
    <n v="5.22"/>
    <s v="No"/>
    <x v="0"/>
    <x v="1"/>
    <x v="3"/>
    <x v="1"/>
    <x v="3"/>
    <s v="Normal"/>
    <d v="1993-06-01T00:00:00"/>
    <n v="650"/>
    <s v="tier - 3"/>
    <s v="tier - 3"/>
    <x v="0"/>
  </r>
  <r>
    <x v="2329"/>
    <x v="1995"/>
    <x v="1329"/>
    <n v="4.29"/>
    <s v="Yes"/>
    <x v="0"/>
    <x v="0"/>
    <x v="0"/>
    <x v="1"/>
    <x v="2"/>
    <s v="Normal"/>
    <d v="2001-11-20T00:00:00"/>
    <n v="646.14"/>
    <s v="tier - 3"/>
    <s v="tier - 3"/>
    <x v="1"/>
  </r>
  <r>
    <x v="2330"/>
    <x v="1996"/>
    <x v="1112"/>
    <n v="5.57"/>
    <s v="No"/>
    <x v="0"/>
    <x v="0"/>
    <x v="3"/>
    <x v="1"/>
    <x v="2"/>
    <s v="Normal"/>
    <d v="1998-07-27T00:00:00"/>
    <n v="637.26"/>
    <s v="tier - 3"/>
    <s v="tier - 3"/>
    <x v="0"/>
  </r>
  <r>
    <x v="2331"/>
    <x v="1997"/>
    <x v="1056"/>
    <n v="6.28"/>
    <s v="No"/>
    <x v="0"/>
    <x v="0"/>
    <x v="3"/>
    <x v="1"/>
    <x v="3"/>
    <s v="Prediabetes"/>
    <d v="1992-09-13T00:00:00"/>
    <n v="604.54"/>
    <s v="tier - 3"/>
    <s v="tier - 3"/>
    <x v="0"/>
  </r>
  <r>
    <x v="2332"/>
    <x v="1998"/>
    <x v="1140"/>
    <n v="6.35"/>
    <s v="No"/>
    <x v="0"/>
    <x v="1"/>
    <x v="3"/>
    <x v="1"/>
    <x v="3"/>
    <s v="Prediabetes"/>
    <d v="1993-06-30T00:00:00"/>
    <n v="600"/>
    <s v="tier - 2"/>
    <s v="tier - 1"/>
    <x v="0"/>
  </r>
  <r>
    <x v="2333"/>
    <x v="1999"/>
    <x v="318"/>
    <n v="4.3899999999999997"/>
    <s v="No"/>
    <x v="0"/>
    <x v="0"/>
    <x v="3"/>
    <x v="1"/>
    <x v="3"/>
    <s v="Normal"/>
    <d v="1992-11-30T00:00:00"/>
    <n v="570.62"/>
    <s v="tier - 2"/>
    <s v="tier - 1"/>
    <x v="0"/>
  </r>
  <r>
    <x v="2334"/>
    <x v="2000"/>
    <x v="1334"/>
    <n v="4.51"/>
    <s v="No"/>
    <x v="0"/>
    <x v="0"/>
    <x v="3"/>
    <x v="1"/>
    <x v="3"/>
    <s v="Normal"/>
    <d v="1992-07-09T00:00:00"/>
    <n v="563.84"/>
    <s v="tier - 2"/>
    <s v="tier - 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x v="0"/>
    <x v="0"/>
    <x v="0"/>
    <s v="No"/>
    <x v="0"/>
    <x v="0"/>
    <s v="Yes"/>
    <x v="0"/>
    <x v="0"/>
    <x v="0"/>
    <n v="63770.43"/>
    <x v="0"/>
    <x v="0"/>
    <x v="0"/>
    <x v="0"/>
  </r>
  <r>
    <x v="1"/>
    <s v="Lehner"/>
    <x v="1"/>
    <x v="1"/>
    <x v="0"/>
    <s v="No"/>
    <x v="0"/>
    <x v="0"/>
    <s v="Yes"/>
    <x v="0"/>
    <x v="1"/>
    <x v="1"/>
    <n v="62592.87"/>
    <x v="1"/>
    <x v="0"/>
    <x v="0"/>
    <x v="1"/>
  </r>
  <r>
    <x v="2"/>
    <s v="Lu"/>
    <x v="2"/>
    <x v="2"/>
    <x v="1"/>
    <s v="No"/>
    <x v="0"/>
    <x v="1"/>
    <s v="Yes"/>
    <x v="0"/>
    <x v="0"/>
    <x v="2"/>
    <n v="60021.4"/>
    <x v="0"/>
    <x v="1"/>
    <x v="1"/>
    <x v="2"/>
  </r>
  <r>
    <x v="3"/>
    <s v="Osborne"/>
    <x v="3"/>
    <x v="3"/>
    <x v="0"/>
    <s v="No"/>
    <x v="0"/>
    <x v="0"/>
    <s v="Yes"/>
    <x v="0"/>
    <x v="1"/>
    <x v="3"/>
    <n v="58571.07"/>
    <x v="0"/>
    <x v="0"/>
    <x v="2"/>
    <x v="3"/>
  </r>
  <r>
    <x v="4"/>
    <s v="Kadala"/>
    <x v="4"/>
    <x v="4"/>
    <x v="0"/>
    <s v="No"/>
    <x v="0"/>
    <x v="0"/>
    <s v="Yes"/>
    <x v="0"/>
    <x v="2"/>
    <x v="4"/>
    <n v="55135.4"/>
    <x v="0"/>
    <x v="2"/>
    <x v="1"/>
    <x v="4"/>
  </r>
  <r>
    <x v="5"/>
    <s v="Baker"/>
    <x v="5"/>
    <x v="5"/>
    <x v="0"/>
    <s v="No"/>
    <x v="0"/>
    <x v="0"/>
    <s v="Yes"/>
    <x v="0"/>
    <x v="0"/>
    <x v="5"/>
    <n v="52590.83"/>
    <x v="0"/>
    <x v="0"/>
    <x v="3"/>
    <x v="5"/>
  </r>
  <r>
    <x v="6"/>
    <s v="Macpherson"/>
    <x v="6"/>
    <x v="6"/>
    <x v="0"/>
    <s v="No"/>
    <x v="0"/>
    <x v="0"/>
    <s v="Yes"/>
    <x v="0"/>
    <x v="1"/>
    <x v="6"/>
    <n v="51194.559999999998"/>
    <x v="0"/>
    <x v="0"/>
    <x v="3"/>
    <x v="6"/>
  </r>
  <r>
    <x v="7"/>
    <s v="Hallman"/>
    <x v="7"/>
    <x v="7"/>
    <x v="0"/>
    <s v="No"/>
    <x v="0"/>
    <x v="2"/>
    <s v="Yes"/>
    <x v="0"/>
    <x v="0"/>
    <x v="7"/>
    <n v="49577.66"/>
    <x v="1"/>
    <x v="2"/>
    <x v="0"/>
    <x v="7"/>
  </r>
  <r>
    <x v="8"/>
    <s v="Moran"/>
    <x v="8"/>
    <x v="8"/>
    <x v="1"/>
    <s v="No"/>
    <x v="1"/>
    <x v="3"/>
    <s v="Yes"/>
    <x v="0"/>
    <x v="0"/>
    <x v="8"/>
    <n v="48970.25"/>
    <x v="0"/>
    <x v="2"/>
    <x v="0"/>
    <x v="8"/>
  </r>
  <r>
    <x v="9"/>
    <s v="Benner"/>
    <x v="9"/>
    <x v="9"/>
    <x v="0"/>
    <s v="No"/>
    <x v="0"/>
    <x v="0"/>
    <s v="Yes"/>
    <x v="0"/>
    <x v="0"/>
    <x v="9"/>
    <n v="48885.14"/>
    <x v="0"/>
    <x v="2"/>
    <x v="0"/>
    <x v="9"/>
  </r>
  <r>
    <x v="10"/>
    <s v="Fierro Vargas"/>
    <x v="10"/>
    <x v="10"/>
    <x v="1"/>
    <s v="No"/>
    <x v="0"/>
    <x v="1"/>
    <s v="Yes"/>
    <x v="0"/>
    <x v="1"/>
    <x v="10"/>
    <n v="48824.45"/>
    <x v="1"/>
    <x v="1"/>
    <x v="3"/>
    <x v="10"/>
  </r>
  <r>
    <x v="11"/>
    <s v="Franz"/>
    <x v="11"/>
    <x v="11"/>
    <x v="0"/>
    <s v="No"/>
    <x v="0"/>
    <x v="0"/>
    <s v="Yes"/>
    <x v="0"/>
    <x v="0"/>
    <x v="11"/>
    <n v="48675.519999999997"/>
    <x v="0"/>
    <x v="2"/>
    <x v="0"/>
    <x v="11"/>
  </r>
  <r>
    <x v="12"/>
    <s v="Foster"/>
    <x v="12"/>
    <x v="12"/>
    <x v="0"/>
    <s v="No"/>
    <x v="0"/>
    <x v="0"/>
    <s v="Yes"/>
    <x v="0"/>
    <x v="0"/>
    <x v="12"/>
    <n v="48673.56"/>
    <x v="0"/>
    <x v="2"/>
    <x v="0"/>
    <x v="12"/>
  </r>
  <r>
    <x v="13"/>
    <s v="Tenorio"/>
    <x v="13"/>
    <x v="13"/>
    <x v="0"/>
    <s v="No"/>
    <x v="0"/>
    <x v="0"/>
    <s v="Yes"/>
    <x v="0"/>
    <x v="0"/>
    <x v="13"/>
    <n v="48549.18"/>
    <x v="0"/>
    <x v="0"/>
    <x v="4"/>
    <x v="13"/>
  </r>
  <r>
    <x v="14"/>
    <s v="Rios"/>
    <x v="14"/>
    <x v="14"/>
    <x v="1"/>
    <s v="No"/>
    <x v="0"/>
    <x v="1"/>
    <s v="Yes"/>
    <x v="0"/>
    <x v="0"/>
    <x v="14"/>
    <n v="48517.56"/>
    <x v="0"/>
    <x v="0"/>
    <x v="2"/>
    <x v="14"/>
  </r>
  <r>
    <x v="15"/>
    <s v="Viau-Dupuis"/>
    <x v="15"/>
    <x v="15"/>
    <x v="0"/>
    <s v="No"/>
    <x v="0"/>
    <x v="0"/>
    <s v="Yes"/>
    <x v="0"/>
    <x v="0"/>
    <x v="15"/>
    <n v="48173.36"/>
    <x v="0"/>
    <x v="0"/>
    <x v="3"/>
    <x v="15"/>
  </r>
  <r>
    <x v="16"/>
    <s v="Cronin"/>
    <x v="16"/>
    <x v="16"/>
    <x v="0"/>
    <s v="No"/>
    <x v="0"/>
    <x v="2"/>
    <s v="Yes"/>
    <x v="0"/>
    <x v="0"/>
    <x v="16"/>
    <n v="47928.03"/>
    <x v="1"/>
    <x v="0"/>
    <x v="3"/>
    <x v="16"/>
  </r>
  <r>
    <x v="17"/>
    <s v="Noordstar"/>
    <x v="17"/>
    <x v="17"/>
    <x v="1"/>
    <s v="No"/>
    <x v="1"/>
    <x v="3"/>
    <s v="Yes"/>
    <x v="0"/>
    <x v="0"/>
    <x v="17"/>
    <n v="47896.79"/>
    <x v="0"/>
    <x v="0"/>
    <x v="2"/>
    <x v="17"/>
  </r>
  <r>
    <x v="18"/>
    <s v="Boudalia"/>
    <x v="18"/>
    <x v="18"/>
    <x v="1"/>
    <s v="No"/>
    <x v="0"/>
    <x v="3"/>
    <s v="Yes"/>
    <x v="0"/>
    <x v="2"/>
    <x v="18"/>
    <n v="47496.49"/>
    <x v="0"/>
    <x v="0"/>
    <x v="1"/>
    <x v="18"/>
  </r>
  <r>
    <x v="19"/>
    <s v="Flor"/>
    <x v="19"/>
    <x v="19"/>
    <x v="0"/>
    <s v="No"/>
    <x v="0"/>
    <x v="0"/>
    <s v="Yes"/>
    <x v="0"/>
    <x v="0"/>
    <x v="19"/>
    <n v="47462.89"/>
    <x v="0"/>
    <x v="2"/>
    <x v="0"/>
    <x v="19"/>
  </r>
  <r>
    <x v="20"/>
    <s v="Fennon"/>
    <x v="20"/>
    <x v="20"/>
    <x v="1"/>
    <s v="No"/>
    <x v="0"/>
    <x v="1"/>
    <s v="Yes"/>
    <x v="0"/>
    <x v="0"/>
    <x v="20"/>
    <n v="47403.88"/>
    <x v="0"/>
    <x v="0"/>
    <x v="3"/>
    <x v="20"/>
  </r>
  <r>
    <x v="21"/>
    <s v="Hribar"/>
    <x v="21"/>
    <x v="21"/>
    <x v="1"/>
    <s v="No"/>
    <x v="0"/>
    <x v="1"/>
    <s v="Yes"/>
    <x v="0"/>
    <x v="1"/>
    <x v="21"/>
    <n v="47305.31"/>
    <x v="1"/>
    <x v="1"/>
    <x v="3"/>
    <x v="21"/>
  </r>
  <r>
    <x v="22"/>
    <s v="Tassello"/>
    <x v="22"/>
    <x v="22"/>
    <x v="0"/>
    <s v="No"/>
    <x v="0"/>
    <x v="2"/>
    <s v="Yes"/>
    <x v="0"/>
    <x v="0"/>
    <x v="22"/>
    <n v="47291.06"/>
    <x v="1"/>
    <x v="1"/>
    <x v="3"/>
    <x v="22"/>
  </r>
  <r>
    <x v="23"/>
    <s v="Mauricette"/>
    <x v="23"/>
    <x v="23"/>
    <x v="1"/>
    <s v="No"/>
    <x v="0"/>
    <x v="1"/>
    <s v="Yes"/>
    <x v="0"/>
    <x v="0"/>
    <x v="23"/>
    <n v="47269.85"/>
    <x v="0"/>
    <x v="2"/>
    <x v="0"/>
    <x v="23"/>
  </r>
  <r>
    <x v="24"/>
    <s v="Garcia"/>
    <x v="24"/>
    <x v="24"/>
    <x v="1"/>
    <s v="No"/>
    <x v="0"/>
    <x v="1"/>
    <s v="Yes"/>
    <x v="0"/>
    <x v="2"/>
    <x v="24"/>
    <n v="47055.53"/>
    <x v="1"/>
    <x v="1"/>
    <x v="0"/>
    <x v="24"/>
  </r>
  <r>
    <x v="25"/>
    <s v="Airoldi"/>
    <x v="25"/>
    <x v="25"/>
    <x v="0"/>
    <s v="No"/>
    <x v="0"/>
    <x v="2"/>
    <s v="Yes"/>
    <x v="0"/>
    <x v="0"/>
    <x v="25"/>
    <n v="46889.26"/>
    <x v="1"/>
    <x v="0"/>
    <x v="0"/>
    <x v="25"/>
  </r>
  <r>
    <x v="26"/>
    <s v="Cater-Cyker"/>
    <x v="26"/>
    <x v="26"/>
    <x v="0"/>
    <s v="No"/>
    <x v="0"/>
    <x v="0"/>
    <s v="Yes"/>
    <x v="0"/>
    <x v="0"/>
    <x v="26"/>
    <n v="46718.16"/>
    <x v="0"/>
    <x v="1"/>
    <x v="1"/>
    <x v="26"/>
  </r>
  <r>
    <x v="27"/>
    <s v="Hamm"/>
    <x v="27"/>
    <x v="27"/>
    <x v="1"/>
    <s v="No"/>
    <x v="1"/>
    <x v="3"/>
    <s v="Yes"/>
    <x v="0"/>
    <x v="2"/>
    <x v="27"/>
    <n v="46661.440000000002"/>
    <x v="0"/>
    <x v="0"/>
    <x v="1"/>
    <x v="27"/>
  </r>
  <r>
    <x v="28"/>
    <s v="Cox"/>
    <x v="28"/>
    <x v="28"/>
    <x v="1"/>
    <s v="No"/>
    <x v="0"/>
    <x v="1"/>
    <s v="Yes"/>
    <x v="0"/>
    <x v="0"/>
    <x v="28"/>
    <n v="46599.11"/>
    <x v="0"/>
    <x v="1"/>
    <x v="0"/>
    <x v="28"/>
  </r>
  <r>
    <x v="29"/>
    <s v="Sachrajda"/>
    <x v="29"/>
    <x v="29"/>
    <x v="0"/>
    <s v="No"/>
    <x v="0"/>
    <x v="0"/>
    <s v="Yes"/>
    <x v="0"/>
    <x v="0"/>
    <x v="29"/>
    <n v="46255.11"/>
    <x v="0"/>
    <x v="0"/>
    <x v="2"/>
    <x v="29"/>
  </r>
  <r>
    <x v="30"/>
    <s v="Gareri"/>
    <x v="30"/>
    <x v="30"/>
    <x v="0"/>
    <s v="No"/>
    <x v="0"/>
    <x v="0"/>
    <s v="Yes"/>
    <x v="0"/>
    <x v="0"/>
    <x v="30"/>
    <n v="46200.99"/>
    <x v="0"/>
    <x v="1"/>
    <x v="0"/>
    <x v="30"/>
  </r>
  <r>
    <x v="31"/>
    <s v="Welch"/>
    <x v="31"/>
    <x v="31"/>
    <x v="1"/>
    <s v="No"/>
    <x v="0"/>
    <x v="0"/>
    <s v="Yes"/>
    <x v="0"/>
    <x v="2"/>
    <x v="31"/>
    <n v="46151.12"/>
    <x v="0"/>
    <x v="0"/>
    <x v="0"/>
    <x v="31"/>
  </r>
  <r>
    <x v="32"/>
    <s v="Prindiville"/>
    <x v="32"/>
    <x v="32"/>
    <x v="0"/>
    <s v="No"/>
    <x v="0"/>
    <x v="0"/>
    <s v="Yes"/>
    <x v="0"/>
    <x v="0"/>
    <x v="32"/>
    <n v="46130.53"/>
    <x v="0"/>
    <x v="1"/>
    <x v="1"/>
    <x v="32"/>
  </r>
  <r>
    <x v="33"/>
    <s v="Kincaid"/>
    <x v="33"/>
    <x v="33"/>
    <x v="1"/>
    <s v="No"/>
    <x v="0"/>
    <x v="0"/>
    <s v="Yes"/>
    <x v="0"/>
    <x v="1"/>
    <x v="33"/>
    <n v="46113.51"/>
    <x v="1"/>
    <x v="0"/>
    <x v="3"/>
    <x v="33"/>
  </r>
  <r>
    <x v="34"/>
    <s v="Bruestle"/>
    <x v="34"/>
    <x v="34"/>
    <x v="0"/>
    <s v="No"/>
    <x v="1"/>
    <x v="3"/>
    <s v="Yes"/>
    <x v="0"/>
    <x v="1"/>
    <x v="34"/>
    <n v="45863.21"/>
    <x v="1"/>
    <x v="1"/>
    <x v="0"/>
    <x v="34"/>
  </r>
  <r>
    <x v="35"/>
    <s v="Lachance"/>
    <x v="35"/>
    <x v="35"/>
    <x v="0"/>
    <s v="No"/>
    <x v="0"/>
    <x v="0"/>
    <s v="Yes"/>
    <x v="0"/>
    <x v="0"/>
    <x v="35"/>
    <n v="45710.21"/>
    <x v="1"/>
    <x v="2"/>
    <x v="4"/>
    <x v="35"/>
  </r>
  <r>
    <x v="36"/>
    <s v="Eason"/>
    <x v="13"/>
    <x v="36"/>
    <x v="0"/>
    <s v="No"/>
    <x v="0"/>
    <x v="0"/>
    <s v="Yes"/>
    <x v="0"/>
    <x v="0"/>
    <x v="36"/>
    <n v="45702.02"/>
    <x v="1"/>
    <x v="2"/>
    <x v="1"/>
    <x v="36"/>
  </r>
  <r>
    <x v="37"/>
    <s v="Grummon"/>
    <x v="36"/>
    <x v="37"/>
    <x v="0"/>
    <s v="No"/>
    <x v="0"/>
    <x v="0"/>
    <s v="Yes"/>
    <x v="0"/>
    <x v="0"/>
    <x v="37"/>
    <n v="45008.959999999999"/>
    <x v="1"/>
    <x v="2"/>
    <x v="0"/>
    <x v="37"/>
  </r>
  <r>
    <x v="38"/>
    <s v="Vanwechel"/>
    <x v="37"/>
    <x v="38"/>
    <x v="0"/>
    <s v="No"/>
    <x v="0"/>
    <x v="0"/>
    <s v="Yes"/>
    <x v="0"/>
    <x v="0"/>
    <x v="38"/>
    <n v="44641.2"/>
    <x v="1"/>
    <x v="0"/>
    <x v="2"/>
    <x v="38"/>
  </r>
  <r>
    <x v="39"/>
    <s v="Fisher"/>
    <x v="38"/>
    <x v="39"/>
    <x v="0"/>
    <s v="No"/>
    <x v="1"/>
    <x v="3"/>
    <s v="Yes"/>
    <x v="0"/>
    <x v="2"/>
    <x v="39"/>
    <n v="44585.46"/>
    <x v="1"/>
    <x v="2"/>
    <x v="3"/>
    <x v="39"/>
  </r>
  <r>
    <x v="40"/>
    <s v="Jenkins"/>
    <x v="39"/>
    <x v="40"/>
    <x v="0"/>
    <s v="Yes"/>
    <x v="0"/>
    <x v="3"/>
    <s v="Yes"/>
    <x v="0"/>
    <x v="2"/>
    <x v="40"/>
    <n v="44501.4"/>
    <x v="1"/>
    <x v="0"/>
    <x v="0"/>
    <x v="40"/>
  </r>
  <r>
    <x v="41"/>
    <s v="Peters"/>
    <x v="40"/>
    <x v="41"/>
    <x v="1"/>
    <s v="No"/>
    <x v="0"/>
    <x v="0"/>
    <s v="Yes"/>
    <x v="0"/>
    <x v="0"/>
    <x v="41"/>
    <n v="44423.8"/>
    <x v="1"/>
    <x v="0"/>
    <x v="0"/>
    <x v="41"/>
  </r>
  <r>
    <x v="42"/>
    <s v="Aha"/>
    <x v="9"/>
    <x v="42"/>
    <x v="0"/>
    <s v="No"/>
    <x v="0"/>
    <x v="0"/>
    <s v="Yes"/>
    <x v="0"/>
    <x v="0"/>
    <x v="42"/>
    <n v="44400.41"/>
    <x v="1"/>
    <x v="2"/>
    <x v="0"/>
    <x v="42"/>
  </r>
  <r>
    <x v="43"/>
    <s v="McElwain"/>
    <x v="41"/>
    <x v="43"/>
    <x v="0"/>
    <s v="No"/>
    <x v="0"/>
    <x v="0"/>
    <s v="Yes"/>
    <x v="0"/>
    <x v="0"/>
    <x v="43"/>
    <n v="44260.75"/>
    <x v="1"/>
    <x v="1"/>
    <x v="0"/>
    <x v="43"/>
  </r>
  <r>
    <x v="44"/>
    <s v="Januszewski"/>
    <x v="42"/>
    <x v="44"/>
    <x v="1"/>
    <s v="No"/>
    <x v="0"/>
    <x v="3"/>
    <s v="Yes"/>
    <x v="0"/>
    <x v="0"/>
    <x v="44"/>
    <n v="44202.65"/>
    <x v="1"/>
    <x v="2"/>
    <x v="0"/>
    <x v="44"/>
  </r>
  <r>
    <x v="45"/>
    <s v="Rohne"/>
    <x v="43"/>
    <x v="45"/>
    <x v="1"/>
    <s v="No"/>
    <x v="0"/>
    <x v="3"/>
    <s v="Yes"/>
    <x v="0"/>
    <x v="2"/>
    <x v="45"/>
    <n v="43943.88"/>
    <x v="1"/>
    <x v="1"/>
    <x v="1"/>
    <x v="45"/>
  </r>
  <r>
    <x v="46"/>
    <s v="O'Grady"/>
    <x v="44"/>
    <x v="46"/>
    <x v="1"/>
    <s v="No"/>
    <x v="0"/>
    <x v="1"/>
    <s v="Yes"/>
    <x v="0"/>
    <x v="2"/>
    <x v="46"/>
    <n v="43921.18"/>
    <x v="1"/>
    <x v="2"/>
    <x v="1"/>
    <x v="46"/>
  </r>
  <r>
    <x v="47"/>
    <s v="Peters"/>
    <x v="45"/>
    <x v="47"/>
    <x v="0"/>
    <s v="No"/>
    <x v="0"/>
    <x v="0"/>
    <s v="Yes"/>
    <x v="0"/>
    <x v="2"/>
    <x v="47"/>
    <n v="43896.38"/>
    <x v="1"/>
    <x v="1"/>
    <x v="0"/>
    <x v="47"/>
  </r>
  <r>
    <x v="48"/>
    <s v="De Simone"/>
    <x v="46"/>
    <x v="48"/>
    <x v="1"/>
    <s v="No"/>
    <x v="0"/>
    <x v="1"/>
    <s v="Yes"/>
    <x v="0"/>
    <x v="2"/>
    <x v="48"/>
    <n v="43817.45"/>
    <x v="1"/>
    <x v="0"/>
    <x v="1"/>
    <x v="48"/>
  </r>
  <r>
    <x v="49"/>
    <s v="Beckett"/>
    <x v="47"/>
    <x v="49"/>
    <x v="1"/>
    <s v="No"/>
    <x v="0"/>
    <x v="1"/>
    <s v="Yes"/>
    <x v="0"/>
    <x v="2"/>
    <x v="49"/>
    <n v="43813.87"/>
    <x v="1"/>
    <x v="2"/>
    <x v="0"/>
    <x v="49"/>
  </r>
  <r>
    <x v="50"/>
    <s v="Sobrilsky"/>
    <x v="48"/>
    <x v="50"/>
    <x v="1"/>
    <s v="No"/>
    <x v="0"/>
    <x v="3"/>
    <s v="Yes"/>
    <x v="0"/>
    <x v="0"/>
    <x v="50"/>
    <n v="43753.34"/>
    <x v="1"/>
    <x v="1"/>
    <x v="5"/>
    <x v="50"/>
  </r>
  <r>
    <x v="51"/>
    <s v="Wang"/>
    <x v="49"/>
    <x v="51"/>
    <x v="0"/>
    <s v="No"/>
    <x v="0"/>
    <x v="0"/>
    <s v="Yes"/>
    <x v="0"/>
    <x v="0"/>
    <x v="51"/>
    <n v="43578.94"/>
    <x v="1"/>
    <x v="2"/>
    <x v="1"/>
    <x v="51"/>
  </r>
  <r>
    <x v="52"/>
    <s v="Campa"/>
    <x v="50"/>
    <x v="52"/>
    <x v="1"/>
    <s v="No"/>
    <x v="1"/>
    <x v="3"/>
    <s v="Yes"/>
    <x v="0"/>
    <x v="2"/>
    <x v="52"/>
    <n v="43254.42"/>
    <x v="1"/>
    <x v="2"/>
    <x v="4"/>
    <x v="52"/>
  </r>
  <r>
    <x v="53"/>
    <s v="Clifford"/>
    <x v="51"/>
    <x v="53"/>
    <x v="0"/>
    <s v="No"/>
    <x v="0"/>
    <x v="0"/>
    <s v="Yes"/>
    <x v="0"/>
    <x v="0"/>
    <x v="53"/>
    <n v="43073.760000000002"/>
    <x v="1"/>
    <x v="2"/>
    <x v="3"/>
    <x v="53"/>
  </r>
  <r>
    <x v="54"/>
    <s v="Dalmata"/>
    <x v="52"/>
    <x v="54"/>
    <x v="0"/>
    <s v="No"/>
    <x v="0"/>
    <x v="0"/>
    <s v="Yes"/>
    <x v="0"/>
    <x v="0"/>
    <x v="54"/>
    <n v="42983.46"/>
    <x v="0"/>
    <x v="2"/>
    <x v="1"/>
    <x v="54"/>
  </r>
  <r>
    <x v="55"/>
    <s v="Vishik"/>
    <x v="53"/>
    <x v="55"/>
    <x v="1"/>
    <s v="No"/>
    <x v="0"/>
    <x v="3"/>
    <s v="Yes"/>
    <x v="0"/>
    <x v="0"/>
    <x v="55"/>
    <n v="42969.85"/>
    <x v="0"/>
    <x v="0"/>
    <x v="0"/>
    <x v="55"/>
  </r>
  <r>
    <x v="56"/>
    <s v="Schorr"/>
    <x v="54"/>
    <x v="56"/>
    <x v="0"/>
    <s v="No"/>
    <x v="0"/>
    <x v="1"/>
    <s v="Yes"/>
    <x v="0"/>
    <x v="1"/>
    <x v="56"/>
    <n v="42856.84"/>
    <x v="0"/>
    <x v="1"/>
    <x v="3"/>
    <x v="56"/>
  </r>
  <r>
    <x v="57"/>
    <s v="Lusardi"/>
    <x v="55"/>
    <x v="57"/>
    <x v="0"/>
    <s v="No"/>
    <x v="0"/>
    <x v="0"/>
    <s v="Yes"/>
    <x v="0"/>
    <x v="0"/>
    <x v="57"/>
    <n v="42764.12"/>
    <x v="0"/>
    <x v="2"/>
    <x v="3"/>
    <x v="57"/>
  </r>
  <r>
    <x v="58"/>
    <s v="Rayner"/>
    <x v="56"/>
    <x v="58"/>
    <x v="0"/>
    <s v="No"/>
    <x v="0"/>
    <x v="0"/>
    <s v="Yes"/>
    <x v="0"/>
    <x v="1"/>
    <x v="58"/>
    <n v="42760.5"/>
    <x v="0"/>
    <x v="2"/>
    <x v="1"/>
    <x v="58"/>
  </r>
  <r>
    <x v="59"/>
    <s v="Voghel"/>
    <x v="57"/>
    <x v="59"/>
    <x v="0"/>
    <s v="No"/>
    <x v="0"/>
    <x v="0"/>
    <s v="Yes"/>
    <x v="0"/>
    <x v="0"/>
    <x v="59"/>
    <n v="42644.2"/>
    <x v="0"/>
    <x v="0"/>
    <x v="3"/>
    <x v="59"/>
  </r>
  <r>
    <x v="60"/>
    <s v="Rieth"/>
    <x v="9"/>
    <x v="60"/>
    <x v="0"/>
    <s v="No"/>
    <x v="1"/>
    <x v="3"/>
    <s v="Yes"/>
    <x v="0"/>
    <x v="1"/>
    <x v="60"/>
    <n v="42560.43"/>
    <x v="0"/>
    <x v="0"/>
    <x v="0"/>
    <x v="60"/>
  </r>
  <r>
    <x v="61"/>
    <s v="Gollotto"/>
    <x v="58"/>
    <x v="61"/>
    <x v="1"/>
    <s v="No"/>
    <x v="0"/>
    <x v="0"/>
    <s v="Yes"/>
    <x v="0"/>
    <x v="0"/>
    <x v="61"/>
    <n v="42538.720000000001"/>
    <x v="0"/>
    <x v="0"/>
    <x v="3"/>
    <x v="61"/>
  </r>
  <r>
    <x v="62"/>
    <s v="Dunn"/>
    <x v="59"/>
    <x v="62"/>
    <x v="0"/>
    <s v="No"/>
    <x v="0"/>
    <x v="0"/>
    <s v="Yes"/>
    <x v="0"/>
    <x v="0"/>
    <x v="62"/>
    <n v="42478.6"/>
    <x v="0"/>
    <x v="2"/>
    <x v="3"/>
    <x v="62"/>
  </r>
  <r>
    <x v="63"/>
    <s v="Blitzer"/>
    <x v="60"/>
    <x v="13"/>
    <x v="1"/>
    <s v="No"/>
    <x v="0"/>
    <x v="0"/>
    <s v="Yes"/>
    <x v="0"/>
    <x v="0"/>
    <x v="63"/>
    <n v="42303.69"/>
    <x v="0"/>
    <x v="2"/>
    <x v="4"/>
    <x v="63"/>
  </r>
  <r>
    <x v="64"/>
    <s v="Smith"/>
    <x v="61"/>
    <x v="63"/>
    <x v="1"/>
    <s v="No"/>
    <x v="0"/>
    <x v="3"/>
    <s v="Yes"/>
    <x v="0"/>
    <x v="0"/>
    <x v="64"/>
    <n v="42211.14"/>
    <x v="0"/>
    <x v="0"/>
    <x v="0"/>
    <x v="64"/>
  </r>
  <r>
    <x v="65"/>
    <s v="Hyland"/>
    <x v="62"/>
    <x v="64"/>
    <x v="0"/>
    <s v="No"/>
    <x v="0"/>
    <x v="1"/>
    <s v="Yes"/>
    <x v="0"/>
    <x v="0"/>
    <x v="65"/>
    <n v="42188.15"/>
    <x v="0"/>
    <x v="1"/>
    <x v="3"/>
    <x v="65"/>
  </r>
  <r>
    <x v="66"/>
    <s v="Ducharme"/>
    <x v="63"/>
    <x v="65"/>
    <x v="0"/>
    <s v="No"/>
    <x v="1"/>
    <x v="3"/>
    <s v="Yes"/>
    <x v="0"/>
    <x v="1"/>
    <x v="66"/>
    <n v="42124.52"/>
    <x v="0"/>
    <x v="1"/>
    <x v="0"/>
    <x v="66"/>
  </r>
  <r>
    <x v="67"/>
    <s v="Johnson"/>
    <x v="64"/>
    <x v="66"/>
    <x v="1"/>
    <s v="No"/>
    <x v="1"/>
    <x v="3"/>
    <s v="Yes"/>
    <x v="0"/>
    <x v="2"/>
    <x v="67"/>
    <n v="42112.24"/>
    <x v="0"/>
    <x v="0"/>
    <x v="0"/>
    <x v="67"/>
  </r>
  <r>
    <x v="68"/>
    <s v="Mutz"/>
    <x v="4"/>
    <x v="67"/>
    <x v="1"/>
    <s v="No"/>
    <x v="0"/>
    <x v="0"/>
    <s v="Yes"/>
    <x v="0"/>
    <x v="2"/>
    <x v="68"/>
    <n v="42111.66"/>
    <x v="0"/>
    <x v="1"/>
    <x v="2"/>
    <x v="68"/>
  </r>
  <r>
    <x v="69"/>
    <s v="Lee"/>
    <x v="65"/>
    <x v="68"/>
    <x v="0"/>
    <s v="No"/>
    <x v="0"/>
    <x v="0"/>
    <s v="Yes"/>
    <x v="0"/>
    <x v="0"/>
    <x v="69"/>
    <n v="41999.519999999997"/>
    <x v="0"/>
    <x v="0"/>
    <x v="0"/>
    <x v="69"/>
  </r>
  <r>
    <x v="70"/>
    <s v="Turner"/>
    <x v="66"/>
    <x v="69"/>
    <x v="0"/>
    <s v="No"/>
    <x v="0"/>
    <x v="3"/>
    <s v="Yes"/>
    <x v="0"/>
    <x v="2"/>
    <x v="70"/>
    <n v="41949.24"/>
    <x v="0"/>
    <x v="1"/>
    <x v="0"/>
    <x v="70"/>
  </r>
  <r>
    <x v="71"/>
    <s v="Rangel"/>
    <x v="67"/>
    <x v="70"/>
    <x v="0"/>
    <s v="No"/>
    <x v="0"/>
    <x v="1"/>
    <s v="Yes"/>
    <x v="0"/>
    <x v="2"/>
    <x v="71"/>
    <n v="41919.1"/>
    <x v="0"/>
    <x v="1"/>
    <x v="4"/>
    <x v="71"/>
  </r>
  <r>
    <x v="72"/>
    <s v="Lacey"/>
    <x v="68"/>
    <x v="21"/>
    <x v="1"/>
    <s v="No"/>
    <x v="0"/>
    <x v="1"/>
    <s v="Yes"/>
    <x v="0"/>
    <x v="1"/>
    <x v="72"/>
    <n v="41886.54"/>
    <x v="0"/>
    <x v="0"/>
    <x v="3"/>
    <x v="72"/>
  </r>
  <r>
    <x v="73"/>
    <s v="Stiger"/>
    <x v="69"/>
    <x v="71"/>
    <x v="0"/>
    <s v="No"/>
    <x v="0"/>
    <x v="0"/>
    <s v="Yes"/>
    <x v="0"/>
    <x v="0"/>
    <x v="73"/>
    <n v="41794.629999999997"/>
    <x v="0"/>
    <x v="0"/>
    <x v="3"/>
    <x v="73"/>
  </r>
  <r>
    <x v="74"/>
    <s v="Caldwell"/>
    <x v="70"/>
    <x v="72"/>
    <x v="1"/>
    <s v="No"/>
    <x v="0"/>
    <x v="3"/>
    <s v="Yes"/>
    <x v="0"/>
    <x v="0"/>
    <x v="74"/>
    <n v="41681.86"/>
    <x v="0"/>
    <x v="1"/>
    <x v="3"/>
    <x v="74"/>
  </r>
  <r>
    <x v="75"/>
    <s v="Marmillod"/>
    <x v="71"/>
    <x v="73"/>
    <x v="1"/>
    <s v="No"/>
    <x v="0"/>
    <x v="3"/>
    <s v="Yes"/>
    <x v="0"/>
    <x v="0"/>
    <x v="75"/>
    <n v="41676.080000000002"/>
    <x v="0"/>
    <x v="2"/>
    <x v="0"/>
    <x v="75"/>
  </r>
  <r>
    <x v="76"/>
    <s v="Cloutier-Simons"/>
    <x v="72"/>
    <x v="74"/>
    <x v="1"/>
    <s v="No"/>
    <x v="0"/>
    <x v="0"/>
    <s v="Yes"/>
    <x v="0"/>
    <x v="1"/>
    <x v="76"/>
    <n v="41661.599999999999"/>
    <x v="0"/>
    <x v="0"/>
    <x v="3"/>
    <x v="76"/>
  </r>
  <r>
    <x v="77"/>
    <s v="Vegas"/>
    <x v="73"/>
    <x v="75"/>
    <x v="0"/>
    <s v="No"/>
    <x v="0"/>
    <x v="0"/>
    <s v="Yes"/>
    <x v="0"/>
    <x v="0"/>
    <x v="77"/>
    <n v="41636.199999999997"/>
    <x v="0"/>
    <x v="1"/>
    <x v="3"/>
    <x v="77"/>
  </r>
  <r>
    <x v="78"/>
    <s v="Cochran"/>
    <x v="74"/>
    <x v="76"/>
    <x v="1"/>
    <s v="No"/>
    <x v="0"/>
    <x v="0"/>
    <s v="Yes"/>
    <x v="0"/>
    <x v="0"/>
    <x v="78"/>
    <n v="41505.15"/>
    <x v="0"/>
    <x v="2"/>
    <x v="3"/>
    <x v="78"/>
  </r>
  <r>
    <x v="79"/>
    <s v="Holtzapple"/>
    <x v="75"/>
    <x v="77"/>
    <x v="0"/>
    <s v="No"/>
    <x v="0"/>
    <x v="0"/>
    <s v="Yes"/>
    <x v="0"/>
    <x v="0"/>
    <x v="79"/>
    <n v="41351.879999999997"/>
    <x v="0"/>
    <x v="2"/>
    <x v="3"/>
    <x v="79"/>
  </r>
  <r>
    <x v="80"/>
    <s v="Meyer"/>
    <x v="76"/>
    <x v="78"/>
    <x v="1"/>
    <s v="No"/>
    <x v="0"/>
    <x v="3"/>
    <s v="Yes"/>
    <x v="0"/>
    <x v="2"/>
    <x v="80"/>
    <n v="41331.79"/>
    <x v="0"/>
    <x v="2"/>
    <x v="3"/>
    <x v="80"/>
  </r>
  <r>
    <x v="81"/>
    <s v="Brickley"/>
    <x v="77"/>
    <x v="45"/>
    <x v="0"/>
    <s v="No"/>
    <x v="0"/>
    <x v="0"/>
    <s v="Yes"/>
    <x v="0"/>
    <x v="2"/>
    <x v="81"/>
    <n v="41271.5"/>
    <x v="0"/>
    <x v="2"/>
    <x v="3"/>
    <x v="81"/>
  </r>
  <r>
    <x v="82"/>
    <s v="Magee"/>
    <x v="78"/>
    <x v="79"/>
    <x v="1"/>
    <s v="No"/>
    <x v="0"/>
    <x v="3"/>
    <s v="Yes"/>
    <x v="0"/>
    <x v="2"/>
    <x v="82"/>
    <n v="41250.39"/>
    <x v="0"/>
    <x v="0"/>
    <x v="3"/>
    <x v="82"/>
  </r>
  <r>
    <x v="83"/>
    <s v="Thoma"/>
    <x v="79"/>
    <x v="80"/>
    <x v="1"/>
    <s v="No"/>
    <x v="1"/>
    <x v="3"/>
    <s v="Yes"/>
    <x v="0"/>
    <x v="2"/>
    <x v="83"/>
    <n v="41191.57"/>
    <x v="0"/>
    <x v="2"/>
    <x v="3"/>
    <x v="83"/>
  </r>
  <r>
    <x v="84"/>
    <s v="Heagy"/>
    <x v="80"/>
    <x v="81"/>
    <x v="0"/>
    <s v="No"/>
    <x v="0"/>
    <x v="1"/>
    <s v="Yes"/>
    <x v="0"/>
    <x v="2"/>
    <x v="84"/>
    <n v="41097.160000000003"/>
    <x v="0"/>
    <x v="0"/>
    <x v="4"/>
    <x v="84"/>
  </r>
  <r>
    <x v="85"/>
    <s v="Regnier"/>
    <x v="81"/>
    <x v="82"/>
    <x v="0"/>
    <s v="No"/>
    <x v="0"/>
    <x v="1"/>
    <s v="Yes"/>
    <x v="0"/>
    <x v="2"/>
    <x v="85"/>
    <n v="41055.29"/>
    <x v="0"/>
    <x v="2"/>
    <x v="3"/>
    <x v="85"/>
  </r>
  <r>
    <x v="86"/>
    <s v="Parendo"/>
    <x v="37"/>
    <x v="83"/>
    <x v="0"/>
    <s v="No"/>
    <x v="1"/>
    <x v="3"/>
    <s v="Yes"/>
    <x v="0"/>
    <x v="2"/>
    <x v="86"/>
    <n v="41034.22"/>
    <x v="0"/>
    <x v="0"/>
    <x v="6"/>
    <x v="86"/>
  </r>
  <r>
    <x v="87"/>
    <s v="Schell"/>
    <x v="82"/>
    <x v="84"/>
    <x v="0"/>
    <s v="No"/>
    <x v="0"/>
    <x v="0"/>
    <s v="Yes"/>
    <x v="0"/>
    <x v="0"/>
    <x v="87"/>
    <n v="40974.160000000003"/>
    <x v="0"/>
    <x v="2"/>
    <x v="0"/>
    <x v="87"/>
  </r>
  <r>
    <x v="88"/>
    <s v="Driscoll"/>
    <x v="83"/>
    <x v="85"/>
    <x v="1"/>
    <s v="No"/>
    <x v="1"/>
    <x v="3"/>
    <s v="Yes"/>
    <x v="0"/>
    <x v="1"/>
    <x v="88"/>
    <n v="40961.29"/>
    <x v="0"/>
    <x v="2"/>
    <x v="3"/>
    <x v="88"/>
  </r>
  <r>
    <x v="89"/>
    <s v="Mitchell"/>
    <x v="84"/>
    <x v="86"/>
    <x v="0"/>
    <s v="No"/>
    <x v="1"/>
    <x v="3"/>
    <s v="Yes"/>
    <x v="0"/>
    <x v="2"/>
    <x v="89"/>
    <n v="40941.29"/>
    <x v="0"/>
    <x v="2"/>
    <x v="0"/>
    <x v="89"/>
  </r>
  <r>
    <x v="90"/>
    <s v="Cutler"/>
    <x v="85"/>
    <x v="87"/>
    <x v="0"/>
    <s v="No"/>
    <x v="0"/>
    <x v="3"/>
    <s v="Yes"/>
    <x v="0"/>
    <x v="1"/>
    <x v="90"/>
    <n v="40932.43"/>
    <x v="0"/>
    <x v="2"/>
    <x v="0"/>
    <x v="90"/>
  </r>
  <r>
    <x v="91"/>
    <s v="Derian"/>
    <x v="86"/>
    <x v="88"/>
    <x v="0"/>
    <s v="No"/>
    <x v="0"/>
    <x v="0"/>
    <s v="Yes"/>
    <x v="0"/>
    <x v="2"/>
    <x v="91"/>
    <n v="40904.199999999997"/>
    <x v="0"/>
    <x v="1"/>
    <x v="2"/>
    <x v="91"/>
  </r>
  <r>
    <x v="92"/>
    <s v="Farina"/>
    <x v="87"/>
    <x v="89"/>
    <x v="0"/>
    <s v="No"/>
    <x v="0"/>
    <x v="1"/>
    <s v="Yes"/>
    <x v="0"/>
    <x v="2"/>
    <x v="92"/>
    <n v="40817.85"/>
    <x v="0"/>
    <x v="0"/>
    <x v="3"/>
    <x v="92"/>
  </r>
  <r>
    <x v="93"/>
    <s v="Saunders"/>
    <x v="88"/>
    <x v="90"/>
    <x v="1"/>
    <s v="No"/>
    <x v="0"/>
    <x v="0"/>
    <s v="Yes"/>
    <x v="0"/>
    <x v="2"/>
    <x v="93"/>
    <n v="40720.550000000003"/>
    <x v="0"/>
    <x v="0"/>
    <x v="1"/>
    <x v="93"/>
  </r>
  <r>
    <x v="94"/>
    <s v="Kratz"/>
    <x v="89"/>
    <x v="8"/>
    <x v="1"/>
    <s v="No"/>
    <x v="0"/>
    <x v="1"/>
    <s v="Yes"/>
    <x v="0"/>
    <x v="0"/>
    <x v="94"/>
    <n v="40692.910000000003"/>
    <x v="0"/>
    <x v="1"/>
    <x v="3"/>
    <x v="94"/>
  </r>
  <r>
    <x v="95"/>
    <s v="Boland"/>
    <x v="90"/>
    <x v="91"/>
    <x v="1"/>
    <s v="No"/>
    <x v="0"/>
    <x v="3"/>
    <s v="Yes"/>
    <x v="0"/>
    <x v="0"/>
    <x v="95"/>
    <n v="40590.550000000003"/>
    <x v="0"/>
    <x v="0"/>
    <x v="1"/>
    <x v="95"/>
  </r>
  <r>
    <x v="96"/>
    <s v="Van Hout"/>
    <x v="66"/>
    <x v="92"/>
    <x v="1"/>
    <s v="No"/>
    <x v="0"/>
    <x v="0"/>
    <s v="Yes"/>
    <x v="0"/>
    <x v="2"/>
    <x v="96"/>
    <n v="40419.019999999997"/>
    <x v="0"/>
    <x v="2"/>
    <x v="0"/>
    <x v="96"/>
  </r>
  <r>
    <x v="97"/>
    <s v="Ramsey"/>
    <x v="91"/>
    <x v="93"/>
    <x v="1"/>
    <s v="No"/>
    <x v="0"/>
    <x v="1"/>
    <s v="Yes"/>
    <x v="0"/>
    <x v="2"/>
    <x v="97"/>
    <n v="40373.74"/>
    <x v="0"/>
    <x v="0"/>
    <x v="3"/>
    <x v="97"/>
  </r>
  <r>
    <x v="98"/>
    <s v="Gage"/>
    <x v="92"/>
    <x v="94"/>
    <x v="0"/>
    <s v="No"/>
    <x v="0"/>
    <x v="0"/>
    <s v="Yes"/>
    <x v="0"/>
    <x v="0"/>
    <x v="98"/>
    <n v="40309.93"/>
    <x v="0"/>
    <x v="0"/>
    <x v="3"/>
    <x v="98"/>
  </r>
  <r>
    <x v="99"/>
    <s v="Gollins"/>
    <x v="93"/>
    <x v="95"/>
    <x v="0"/>
    <s v="No"/>
    <x v="0"/>
    <x v="0"/>
    <s v="Yes"/>
    <x v="0"/>
    <x v="2"/>
    <x v="99"/>
    <n v="40284.379999999997"/>
    <x v="0"/>
    <x v="0"/>
    <x v="1"/>
    <x v="99"/>
  </r>
  <r>
    <x v="100"/>
    <s v="Benestad"/>
    <x v="94"/>
    <x v="96"/>
    <x v="1"/>
    <s v="No"/>
    <x v="0"/>
    <x v="0"/>
    <s v="Yes"/>
    <x v="0"/>
    <x v="0"/>
    <x v="100"/>
    <n v="40273.65"/>
    <x v="0"/>
    <x v="0"/>
    <x v="0"/>
    <x v="100"/>
  </r>
  <r>
    <x v="101"/>
    <s v="Aviv"/>
    <x v="95"/>
    <x v="97"/>
    <x v="1"/>
    <s v="No"/>
    <x v="0"/>
    <x v="0"/>
    <s v="Yes"/>
    <x v="0"/>
    <x v="0"/>
    <x v="101"/>
    <n v="40208.559999999998"/>
    <x v="0"/>
    <x v="2"/>
    <x v="3"/>
    <x v="101"/>
  </r>
  <r>
    <x v="102"/>
    <s v="Burns"/>
    <x v="96"/>
    <x v="98"/>
    <x v="0"/>
    <s v="No"/>
    <x v="1"/>
    <x v="3"/>
    <s v="Yes"/>
    <x v="0"/>
    <x v="2"/>
    <x v="102"/>
    <n v="40204.83"/>
    <x v="0"/>
    <x v="0"/>
    <x v="1"/>
    <x v="102"/>
  </r>
  <r>
    <x v="103"/>
    <s v="Maldonado"/>
    <x v="97"/>
    <x v="46"/>
    <x v="1"/>
    <s v="No"/>
    <x v="0"/>
    <x v="0"/>
    <s v="Yes"/>
    <x v="0"/>
    <x v="2"/>
    <x v="103"/>
    <n v="40182.25"/>
    <x v="0"/>
    <x v="2"/>
    <x v="3"/>
    <x v="103"/>
  </r>
  <r>
    <x v="104"/>
    <s v="Yitref"/>
    <x v="98"/>
    <x v="99"/>
    <x v="1"/>
    <s v="No"/>
    <x v="1"/>
    <x v="3"/>
    <s v="Yes"/>
    <x v="0"/>
    <x v="1"/>
    <x v="104"/>
    <n v="40103.89"/>
    <x v="0"/>
    <x v="2"/>
    <x v="3"/>
    <x v="104"/>
  </r>
  <r>
    <x v="105"/>
    <s v="Loudon-Brown"/>
    <x v="99"/>
    <x v="100"/>
    <x v="1"/>
    <s v="No"/>
    <x v="0"/>
    <x v="1"/>
    <s v="Yes"/>
    <x v="0"/>
    <x v="1"/>
    <x v="97"/>
    <n v="40069.440000000002"/>
    <x v="0"/>
    <x v="0"/>
    <x v="3"/>
    <x v="97"/>
  </r>
  <r>
    <x v="106"/>
    <s v="Sugathadasa"/>
    <x v="100"/>
    <x v="101"/>
    <x v="0"/>
    <s v="No"/>
    <x v="0"/>
    <x v="0"/>
    <s v="Yes"/>
    <x v="0"/>
    <x v="0"/>
    <x v="105"/>
    <n v="40054.730000000003"/>
    <x v="0"/>
    <x v="0"/>
    <x v="3"/>
    <x v="105"/>
  </r>
  <r>
    <x v="107"/>
    <s v="Ganley"/>
    <x v="101"/>
    <x v="102"/>
    <x v="0"/>
    <s v="No"/>
    <x v="0"/>
    <x v="0"/>
    <s v="Yes"/>
    <x v="0"/>
    <x v="2"/>
    <x v="106"/>
    <n v="40003.33"/>
    <x v="0"/>
    <x v="1"/>
    <x v="1"/>
    <x v="106"/>
  </r>
  <r>
    <x v="108"/>
    <s v="Potter"/>
    <x v="50"/>
    <x v="103"/>
    <x v="0"/>
    <s v="No"/>
    <x v="0"/>
    <x v="3"/>
    <s v="Yes"/>
    <x v="0"/>
    <x v="2"/>
    <x v="107"/>
    <n v="39983.43"/>
    <x v="1"/>
    <x v="0"/>
    <x v="1"/>
    <x v="107"/>
  </r>
  <r>
    <x v="109"/>
    <s v="Rasmussen"/>
    <x v="102"/>
    <x v="104"/>
    <x v="1"/>
    <s v="No"/>
    <x v="0"/>
    <x v="3"/>
    <s v="Yes"/>
    <x v="0"/>
    <x v="0"/>
    <x v="108"/>
    <n v="39963.120000000003"/>
    <x v="1"/>
    <x v="2"/>
    <x v="3"/>
    <x v="108"/>
  </r>
  <r>
    <x v="110"/>
    <s v="Robinson"/>
    <x v="103"/>
    <x v="105"/>
    <x v="1"/>
    <s v="No"/>
    <x v="0"/>
    <x v="0"/>
    <s v="Yes"/>
    <x v="0"/>
    <x v="1"/>
    <x v="109"/>
    <n v="39871.699999999997"/>
    <x v="0"/>
    <x v="2"/>
    <x v="0"/>
    <x v="109"/>
  </r>
  <r>
    <x v="111"/>
    <s v="Antonopoulos"/>
    <x v="104"/>
    <x v="106"/>
    <x v="1"/>
    <s v="No"/>
    <x v="1"/>
    <x v="3"/>
    <s v="Yes"/>
    <x v="0"/>
    <x v="1"/>
    <x v="110"/>
    <n v="39865.699999999997"/>
    <x v="1"/>
    <x v="2"/>
    <x v="3"/>
    <x v="110"/>
  </r>
  <r>
    <x v="112"/>
    <s v="Groner"/>
    <x v="105"/>
    <x v="18"/>
    <x v="1"/>
    <s v="No"/>
    <x v="0"/>
    <x v="0"/>
    <s v="Yes"/>
    <x v="0"/>
    <x v="2"/>
    <x v="111"/>
    <n v="39836.519999999997"/>
    <x v="1"/>
    <x v="1"/>
    <x v="3"/>
    <x v="111"/>
  </r>
  <r>
    <x v="113"/>
    <s v="Zywicki"/>
    <x v="106"/>
    <x v="107"/>
    <x v="0"/>
    <s v="No"/>
    <x v="0"/>
    <x v="3"/>
    <s v="Yes"/>
    <x v="0"/>
    <x v="2"/>
    <x v="112"/>
    <n v="39774.28"/>
    <x v="0"/>
    <x v="1"/>
    <x v="7"/>
    <x v="112"/>
  </r>
  <r>
    <x v="114"/>
    <s v="Cardinal"/>
    <x v="107"/>
    <x v="108"/>
    <x v="0"/>
    <s v="No"/>
    <x v="0"/>
    <x v="1"/>
    <s v="Yes"/>
    <x v="0"/>
    <x v="0"/>
    <x v="113"/>
    <n v="39727.61"/>
    <x v="0"/>
    <x v="2"/>
    <x v="3"/>
    <x v="113"/>
  </r>
  <r>
    <x v="115"/>
    <s v="Alleman"/>
    <x v="88"/>
    <x v="109"/>
    <x v="0"/>
    <s v="No"/>
    <x v="0"/>
    <x v="0"/>
    <s v="Yes"/>
    <x v="0"/>
    <x v="1"/>
    <x v="114"/>
    <n v="39725.519999999997"/>
    <x v="1"/>
    <x v="1"/>
    <x v="1"/>
    <x v="114"/>
  </r>
  <r>
    <x v="116"/>
    <s v="Stroffolino"/>
    <x v="108"/>
    <x v="60"/>
    <x v="0"/>
    <s v="No"/>
    <x v="1"/>
    <x v="3"/>
    <s v="Yes"/>
    <x v="0"/>
    <x v="1"/>
    <x v="115"/>
    <n v="39722.75"/>
    <x v="0"/>
    <x v="1"/>
    <x v="0"/>
    <x v="115"/>
  </r>
  <r>
    <x v="117"/>
    <s v="Clubb"/>
    <x v="109"/>
    <x v="110"/>
    <x v="0"/>
    <s v="No"/>
    <x v="0"/>
    <x v="0"/>
    <s v="Yes"/>
    <x v="0"/>
    <x v="0"/>
    <x v="116"/>
    <n v="39721.93"/>
    <x v="1"/>
    <x v="2"/>
    <x v="3"/>
    <x v="116"/>
  </r>
  <r>
    <x v="118"/>
    <s v="McGoogan"/>
    <x v="110"/>
    <x v="111"/>
    <x v="0"/>
    <s v="No"/>
    <x v="0"/>
    <x v="0"/>
    <s v="Yes"/>
    <x v="0"/>
    <x v="2"/>
    <x v="117"/>
    <n v="39670.44"/>
    <x v="1"/>
    <x v="1"/>
    <x v="1"/>
    <x v="117"/>
  </r>
  <r>
    <x v="119"/>
    <s v="Keflezighi"/>
    <x v="11"/>
    <x v="112"/>
    <x v="1"/>
    <s v="No"/>
    <x v="0"/>
    <x v="3"/>
    <s v="Yes"/>
    <x v="0"/>
    <x v="2"/>
    <x v="118"/>
    <n v="39611.760000000002"/>
    <x v="0"/>
    <x v="0"/>
    <x v="0"/>
    <x v="118"/>
  </r>
  <r>
    <x v="120"/>
    <s v="Syed"/>
    <x v="111"/>
    <x v="113"/>
    <x v="1"/>
    <s v="No"/>
    <x v="0"/>
    <x v="0"/>
    <s v="Yes"/>
    <x v="0"/>
    <x v="0"/>
    <x v="119"/>
    <n v="39597.410000000003"/>
    <x v="0"/>
    <x v="2"/>
    <x v="6"/>
    <x v="119"/>
  </r>
  <r>
    <x v="121"/>
    <s v="Segal"/>
    <x v="32"/>
    <x v="114"/>
    <x v="0"/>
    <s v="No"/>
    <x v="0"/>
    <x v="0"/>
    <s v="Yes"/>
    <x v="0"/>
    <x v="0"/>
    <x v="120"/>
    <n v="39556.49"/>
    <x v="0"/>
    <x v="2"/>
    <x v="5"/>
    <x v="120"/>
  </r>
  <r>
    <x v="122"/>
    <s v="Defranco"/>
    <x v="112"/>
    <x v="115"/>
    <x v="1"/>
    <s v="No"/>
    <x v="0"/>
    <x v="1"/>
    <s v="Yes"/>
    <x v="0"/>
    <x v="2"/>
    <x v="121"/>
    <n v="39396.86"/>
    <x v="1"/>
    <x v="2"/>
    <x v="3"/>
    <x v="121"/>
  </r>
  <r>
    <x v="123"/>
    <s v="Kells"/>
    <x v="113"/>
    <x v="116"/>
    <x v="0"/>
    <s v="No"/>
    <x v="0"/>
    <x v="0"/>
    <s v="Yes"/>
    <x v="0"/>
    <x v="0"/>
    <x v="122"/>
    <n v="39352.6"/>
    <x v="1"/>
    <x v="0"/>
    <x v="3"/>
    <x v="122"/>
  </r>
  <r>
    <x v="124"/>
    <s v="Lawton"/>
    <x v="114"/>
    <x v="117"/>
    <x v="0"/>
    <s v="No"/>
    <x v="0"/>
    <x v="0"/>
    <s v="Yes"/>
    <x v="0"/>
    <x v="2"/>
    <x v="123"/>
    <n v="39315.279999999999"/>
    <x v="1"/>
    <x v="0"/>
    <x v="3"/>
    <x v="123"/>
  </r>
  <r>
    <x v="125"/>
    <s v="Bejar"/>
    <x v="115"/>
    <x v="109"/>
    <x v="0"/>
    <s v="No"/>
    <x v="0"/>
    <x v="3"/>
    <s v="Yes"/>
    <x v="0"/>
    <x v="1"/>
    <x v="124"/>
    <n v="39241.440000000002"/>
    <x v="0"/>
    <x v="0"/>
    <x v="3"/>
    <x v="124"/>
  </r>
  <r>
    <x v="126"/>
    <s v="Navarro Castro"/>
    <x v="116"/>
    <x v="118"/>
    <x v="0"/>
    <s v="No"/>
    <x v="0"/>
    <x v="0"/>
    <s v="Yes"/>
    <x v="0"/>
    <x v="0"/>
    <x v="125"/>
    <n v="39221.120000000003"/>
    <x v="1"/>
    <x v="1"/>
    <x v="3"/>
    <x v="125"/>
  </r>
  <r>
    <x v="127"/>
    <s v="Tice"/>
    <x v="101"/>
    <x v="18"/>
    <x v="0"/>
    <s v="No"/>
    <x v="0"/>
    <x v="0"/>
    <s v="Yes"/>
    <x v="0"/>
    <x v="2"/>
    <x v="126"/>
    <n v="39125.33"/>
    <x v="0"/>
    <x v="1"/>
    <x v="4"/>
    <x v="126"/>
  </r>
  <r>
    <x v="128"/>
    <s v="Wolf"/>
    <x v="54"/>
    <x v="119"/>
    <x v="1"/>
    <s v="No"/>
    <x v="0"/>
    <x v="0"/>
    <s v="Yes"/>
    <x v="0"/>
    <x v="1"/>
    <x v="127"/>
    <n v="39047.29"/>
    <x v="0"/>
    <x v="0"/>
    <x v="6"/>
    <x v="127"/>
  </r>
  <r>
    <x v="129"/>
    <s v="Oppedal"/>
    <x v="117"/>
    <x v="8"/>
    <x v="0"/>
    <s v="No"/>
    <x v="0"/>
    <x v="0"/>
    <s v="Yes"/>
    <x v="0"/>
    <x v="0"/>
    <x v="128"/>
    <n v="38998.550000000003"/>
    <x v="0"/>
    <x v="1"/>
    <x v="3"/>
    <x v="128"/>
  </r>
  <r>
    <x v="130"/>
    <s v="Wright"/>
    <x v="118"/>
    <x v="1"/>
    <x v="0"/>
    <s v="No"/>
    <x v="0"/>
    <x v="0"/>
    <s v="Yes"/>
    <x v="0"/>
    <x v="1"/>
    <x v="129"/>
    <n v="38947.43"/>
    <x v="1"/>
    <x v="0"/>
    <x v="3"/>
    <x v="129"/>
  </r>
  <r>
    <x v="131"/>
    <s v="Ellis"/>
    <x v="119"/>
    <x v="24"/>
    <x v="1"/>
    <s v="No"/>
    <x v="0"/>
    <x v="0"/>
    <s v="Yes"/>
    <x v="0"/>
    <x v="2"/>
    <x v="130"/>
    <n v="38932.559999999998"/>
    <x v="1"/>
    <x v="0"/>
    <x v="3"/>
    <x v="130"/>
  </r>
  <r>
    <x v="132"/>
    <s v="Taormina"/>
    <x v="120"/>
    <x v="120"/>
    <x v="0"/>
    <s v="No"/>
    <x v="0"/>
    <x v="3"/>
    <s v="Yes"/>
    <x v="0"/>
    <x v="2"/>
    <x v="131"/>
    <n v="38924.04"/>
    <x v="1"/>
    <x v="2"/>
    <x v="3"/>
    <x v="131"/>
  </r>
  <r>
    <x v="133"/>
    <s v="Lynch"/>
    <x v="121"/>
    <x v="121"/>
    <x v="1"/>
    <s v="No"/>
    <x v="0"/>
    <x v="0"/>
    <s v="Yes"/>
    <x v="0"/>
    <x v="0"/>
    <x v="132"/>
    <n v="38893.360000000001"/>
    <x v="0"/>
    <x v="2"/>
    <x v="3"/>
    <x v="132"/>
  </r>
  <r>
    <x v="134"/>
    <s v="Tavella"/>
    <x v="66"/>
    <x v="78"/>
    <x v="1"/>
    <s v="No"/>
    <x v="0"/>
    <x v="3"/>
    <s v="Yes"/>
    <x v="0"/>
    <x v="2"/>
    <x v="82"/>
    <n v="38869.25"/>
    <x v="1"/>
    <x v="2"/>
    <x v="3"/>
    <x v="82"/>
  </r>
  <r>
    <x v="135"/>
    <s v="Neufeld"/>
    <x v="122"/>
    <x v="69"/>
    <x v="0"/>
    <s v="No"/>
    <x v="1"/>
    <x v="3"/>
    <s v="Yes"/>
    <x v="0"/>
    <x v="2"/>
    <x v="133"/>
    <n v="38836.980000000003"/>
    <x v="1"/>
    <x v="1"/>
    <x v="3"/>
    <x v="133"/>
  </r>
  <r>
    <x v="136"/>
    <s v="Walhovd"/>
    <x v="123"/>
    <x v="122"/>
    <x v="0"/>
    <s v="Yes"/>
    <x v="0"/>
    <x v="3"/>
    <s v="Yes"/>
    <x v="0"/>
    <x v="2"/>
    <x v="134"/>
    <n v="38792.69"/>
    <x v="1"/>
    <x v="2"/>
    <x v="0"/>
    <x v="134"/>
  </r>
  <r>
    <x v="137"/>
    <s v="Washburn"/>
    <x v="124"/>
    <x v="123"/>
    <x v="0"/>
    <s v="No"/>
    <x v="0"/>
    <x v="0"/>
    <s v="Yes"/>
    <x v="0"/>
    <x v="1"/>
    <x v="135"/>
    <n v="38746.36"/>
    <x v="0"/>
    <x v="2"/>
    <x v="1"/>
    <x v="135"/>
  </r>
  <r>
    <x v="138"/>
    <s v="Mroz"/>
    <x v="125"/>
    <x v="124"/>
    <x v="1"/>
    <s v="No"/>
    <x v="0"/>
    <x v="0"/>
    <s v="Yes"/>
    <x v="0"/>
    <x v="2"/>
    <x v="136"/>
    <n v="38740.120000000003"/>
    <x v="1"/>
    <x v="2"/>
    <x v="1"/>
    <x v="136"/>
  </r>
  <r>
    <x v="139"/>
    <s v="Canaday"/>
    <x v="20"/>
    <x v="125"/>
    <x v="0"/>
    <s v="No"/>
    <x v="0"/>
    <x v="0"/>
    <s v="Yes"/>
    <x v="0"/>
    <x v="2"/>
    <x v="137"/>
    <n v="38711"/>
    <x v="1"/>
    <x v="2"/>
    <x v="3"/>
    <x v="137"/>
  </r>
  <r>
    <x v="140"/>
    <s v="Atkins"/>
    <x v="40"/>
    <x v="126"/>
    <x v="1"/>
    <s v="No"/>
    <x v="0"/>
    <x v="3"/>
    <s v="Yes"/>
    <x v="0"/>
    <x v="0"/>
    <x v="138"/>
    <n v="38709.18"/>
    <x v="0"/>
    <x v="0"/>
    <x v="0"/>
    <x v="138"/>
  </r>
  <r>
    <x v="141"/>
    <s v="Kropelnicki"/>
    <x v="126"/>
    <x v="127"/>
    <x v="0"/>
    <s v="No"/>
    <x v="0"/>
    <x v="0"/>
    <s v="Yes"/>
    <x v="0"/>
    <x v="2"/>
    <x v="139"/>
    <n v="38652.089999999997"/>
    <x v="1"/>
    <x v="2"/>
    <x v="3"/>
    <x v="139"/>
  </r>
  <r>
    <x v="142"/>
    <s v="Braund"/>
    <x v="106"/>
    <x v="128"/>
    <x v="0"/>
    <s v="No"/>
    <x v="0"/>
    <x v="0"/>
    <s v="Yes"/>
    <x v="0"/>
    <x v="1"/>
    <x v="140"/>
    <n v="38511.629999999997"/>
    <x v="1"/>
    <x v="2"/>
    <x v="2"/>
    <x v="140"/>
  </r>
  <r>
    <x v="143"/>
    <s v="Anderson"/>
    <x v="127"/>
    <x v="129"/>
    <x v="1"/>
    <s v="No"/>
    <x v="0"/>
    <x v="3"/>
    <s v="Yes"/>
    <x v="0"/>
    <x v="0"/>
    <x v="141"/>
    <n v="38415.47"/>
    <x v="0"/>
    <x v="2"/>
    <x v="3"/>
    <x v="141"/>
  </r>
  <r>
    <x v="144"/>
    <s v="Bilbrey"/>
    <x v="128"/>
    <x v="130"/>
    <x v="0"/>
    <s v="No"/>
    <x v="0"/>
    <x v="0"/>
    <s v="Yes"/>
    <x v="0"/>
    <x v="0"/>
    <x v="142"/>
    <n v="38405.26"/>
    <x v="1"/>
    <x v="1"/>
    <x v="3"/>
    <x v="142"/>
  </r>
  <r>
    <x v="145"/>
    <s v="Curtis"/>
    <x v="129"/>
    <x v="131"/>
    <x v="1"/>
    <s v="No"/>
    <x v="0"/>
    <x v="1"/>
    <s v="Yes"/>
    <x v="0"/>
    <x v="0"/>
    <x v="143"/>
    <n v="38389.79"/>
    <x v="1"/>
    <x v="0"/>
    <x v="3"/>
    <x v="143"/>
  </r>
  <r>
    <x v="146"/>
    <s v="Meyer"/>
    <x v="130"/>
    <x v="132"/>
    <x v="0"/>
    <s v="No"/>
    <x v="0"/>
    <x v="0"/>
    <s v="Yes"/>
    <x v="0"/>
    <x v="0"/>
    <x v="144"/>
    <n v="38344.57"/>
    <x v="0"/>
    <x v="0"/>
    <x v="3"/>
    <x v="144"/>
  </r>
  <r>
    <x v="147"/>
    <s v="Bardeesy"/>
    <x v="131"/>
    <x v="133"/>
    <x v="0"/>
    <s v="No"/>
    <x v="0"/>
    <x v="0"/>
    <s v="Yes"/>
    <x v="0"/>
    <x v="2"/>
    <x v="145"/>
    <n v="38313.129999999997"/>
    <x v="0"/>
    <x v="0"/>
    <x v="3"/>
    <x v="145"/>
  </r>
  <r>
    <x v="148"/>
    <s v="Shanahan"/>
    <x v="94"/>
    <x v="40"/>
    <x v="0"/>
    <s v="No"/>
    <x v="0"/>
    <x v="0"/>
    <s v="Yes"/>
    <x v="0"/>
    <x v="2"/>
    <x v="146"/>
    <n v="38282.75"/>
    <x v="0"/>
    <x v="2"/>
    <x v="0"/>
    <x v="146"/>
  </r>
  <r>
    <x v="149"/>
    <s v="Sutter"/>
    <x v="132"/>
    <x v="134"/>
    <x v="0"/>
    <s v="No"/>
    <x v="0"/>
    <x v="0"/>
    <s v="Yes"/>
    <x v="1"/>
    <x v="2"/>
    <x v="147"/>
    <n v="38245.589999999997"/>
    <x v="0"/>
    <x v="2"/>
    <x v="0"/>
    <x v="147"/>
  </r>
  <r>
    <x v="150"/>
    <s v="Yesian"/>
    <x v="133"/>
    <x v="135"/>
    <x v="1"/>
    <s v="No"/>
    <x v="0"/>
    <x v="3"/>
    <s v="Yes"/>
    <x v="0"/>
    <x v="2"/>
    <x v="148"/>
    <n v="38241.74"/>
    <x v="1"/>
    <x v="0"/>
    <x v="3"/>
    <x v="148"/>
  </r>
  <r>
    <x v="151"/>
    <s v="Meers"/>
    <x v="134"/>
    <x v="120"/>
    <x v="0"/>
    <s v="No"/>
    <x v="0"/>
    <x v="0"/>
    <s v="Yes"/>
    <x v="0"/>
    <x v="2"/>
    <x v="149"/>
    <n v="38237.339999999997"/>
    <x v="1"/>
    <x v="0"/>
    <x v="3"/>
    <x v="149"/>
  </r>
  <r>
    <x v="152"/>
    <s v="Conlon"/>
    <x v="135"/>
    <x v="60"/>
    <x v="0"/>
    <s v="No"/>
    <x v="0"/>
    <x v="1"/>
    <s v="Yes"/>
    <x v="0"/>
    <x v="1"/>
    <x v="150"/>
    <n v="38189.1"/>
    <x v="1"/>
    <x v="2"/>
    <x v="3"/>
    <x v="150"/>
  </r>
  <r>
    <x v="153"/>
    <s v="Arnstein"/>
    <x v="136"/>
    <x v="136"/>
    <x v="0"/>
    <s v="No"/>
    <x v="0"/>
    <x v="3"/>
    <s v="Yes"/>
    <x v="0"/>
    <x v="1"/>
    <x v="151"/>
    <n v="38126.25"/>
    <x v="0"/>
    <x v="0"/>
    <x v="0"/>
    <x v="151"/>
  </r>
  <r>
    <x v="154"/>
    <s v="Jurek"/>
    <x v="137"/>
    <x v="67"/>
    <x v="0"/>
    <s v="No"/>
    <x v="1"/>
    <x v="3"/>
    <s v="Yes"/>
    <x v="1"/>
    <x v="2"/>
    <x v="152"/>
    <n v="37829.72"/>
    <x v="0"/>
    <x v="2"/>
    <x v="3"/>
    <x v="152"/>
  </r>
  <r>
    <x v="155"/>
    <s v="Thill"/>
    <x v="138"/>
    <x v="70"/>
    <x v="1"/>
    <s v="No"/>
    <x v="1"/>
    <x v="3"/>
    <s v="Yes"/>
    <x v="0"/>
    <x v="2"/>
    <x v="153"/>
    <n v="37800.980000000003"/>
    <x v="1"/>
    <x v="2"/>
    <x v="3"/>
    <x v="153"/>
  </r>
  <r>
    <x v="156"/>
    <s v="Glaz"/>
    <x v="139"/>
    <x v="137"/>
    <x v="1"/>
    <s v="No"/>
    <x v="0"/>
    <x v="3"/>
    <s v="Yes"/>
    <x v="0"/>
    <x v="0"/>
    <x v="154"/>
    <n v="37742.58"/>
    <x v="0"/>
    <x v="1"/>
    <x v="0"/>
    <x v="154"/>
  </r>
  <r>
    <x v="157"/>
    <s v="Sampson"/>
    <x v="140"/>
    <x v="138"/>
    <x v="1"/>
    <s v="No"/>
    <x v="0"/>
    <x v="0"/>
    <s v="Yes"/>
    <x v="0"/>
    <x v="2"/>
    <x v="155"/>
    <n v="37735.199999999997"/>
    <x v="1"/>
    <x v="2"/>
    <x v="3"/>
    <x v="155"/>
  </r>
  <r>
    <x v="158"/>
    <s v="Duliba"/>
    <x v="141"/>
    <x v="89"/>
    <x v="1"/>
    <s v="No"/>
    <x v="0"/>
    <x v="3"/>
    <s v="Yes"/>
    <x v="0"/>
    <x v="2"/>
    <x v="156"/>
    <n v="37701.879999999997"/>
    <x v="1"/>
    <x v="0"/>
    <x v="8"/>
    <x v="156"/>
  </r>
  <r>
    <x v="159"/>
    <s v="Tanguay"/>
    <x v="142"/>
    <x v="116"/>
    <x v="1"/>
    <s v="No"/>
    <x v="0"/>
    <x v="1"/>
    <s v="Yes"/>
    <x v="0"/>
    <x v="0"/>
    <x v="157"/>
    <n v="37675.06"/>
    <x v="1"/>
    <x v="0"/>
    <x v="3"/>
    <x v="157"/>
  </r>
  <r>
    <x v="160"/>
    <s v="McClelland"/>
    <x v="143"/>
    <x v="139"/>
    <x v="0"/>
    <s v="No"/>
    <x v="0"/>
    <x v="0"/>
    <s v="Yes"/>
    <x v="0"/>
    <x v="2"/>
    <x v="158"/>
    <n v="37650.74"/>
    <x v="1"/>
    <x v="2"/>
    <x v="1"/>
    <x v="158"/>
  </r>
  <r>
    <x v="161"/>
    <s v="Gorman"/>
    <x v="44"/>
    <x v="140"/>
    <x v="0"/>
    <s v="No"/>
    <x v="0"/>
    <x v="0"/>
    <s v="Yes"/>
    <x v="0"/>
    <x v="2"/>
    <x v="159"/>
    <n v="37607.53"/>
    <x v="0"/>
    <x v="2"/>
    <x v="9"/>
    <x v="159"/>
  </r>
  <r>
    <x v="162"/>
    <s v="Nishimura"/>
    <x v="103"/>
    <x v="141"/>
    <x v="0"/>
    <s v="Yes"/>
    <x v="0"/>
    <x v="3"/>
    <s v="Yes"/>
    <x v="0"/>
    <x v="2"/>
    <x v="160"/>
    <n v="37484.449999999997"/>
    <x v="0"/>
    <x v="1"/>
    <x v="0"/>
    <x v="160"/>
  </r>
  <r>
    <x v="163"/>
    <s v="Brimble"/>
    <x v="144"/>
    <x v="142"/>
    <x v="0"/>
    <s v="No"/>
    <x v="0"/>
    <x v="0"/>
    <s v="Yes"/>
    <x v="0"/>
    <x v="0"/>
    <x v="161"/>
    <n v="37465.339999999997"/>
    <x v="0"/>
    <x v="2"/>
    <x v="1"/>
    <x v="161"/>
  </r>
  <r>
    <x v="164"/>
    <s v="Trenk"/>
    <x v="145"/>
    <x v="143"/>
    <x v="0"/>
    <s v="No"/>
    <x v="1"/>
    <x v="3"/>
    <s v="Yes"/>
    <x v="0"/>
    <x v="2"/>
    <x v="162"/>
    <n v="37425.94"/>
    <x v="1"/>
    <x v="1"/>
    <x v="3"/>
    <x v="162"/>
  </r>
  <r>
    <x v="165"/>
    <s v="Wittmann"/>
    <x v="146"/>
    <x v="144"/>
    <x v="1"/>
    <s v="No"/>
    <x v="1"/>
    <x v="3"/>
    <s v="Yes"/>
    <x v="0"/>
    <x v="2"/>
    <x v="163"/>
    <n v="37277.269999999997"/>
    <x v="0"/>
    <x v="0"/>
    <x v="3"/>
    <x v="163"/>
  </r>
  <r>
    <x v="166"/>
    <s v="Tremblay"/>
    <x v="147"/>
    <x v="96"/>
    <x v="1"/>
    <s v="No"/>
    <x v="0"/>
    <x v="3"/>
    <s v="Yes"/>
    <x v="0"/>
    <x v="0"/>
    <x v="164"/>
    <n v="37272.339999999997"/>
    <x v="1"/>
    <x v="0"/>
    <x v="3"/>
    <x v="164"/>
  </r>
  <r>
    <x v="167"/>
    <s v="Scofield"/>
    <x v="111"/>
    <x v="145"/>
    <x v="1"/>
    <s v="No"/>
    <x v="0"/>
    <x v="0"/>
    <s v="Yes"/>
    <x v="0"/>
    <x v="2"/>
    <x v="165"/>
    <n v="37270.15"/>
    <x v="1"/>
    <x v="1"/>
    <x v="2"/>
    <x v="165"/>
  </r>
  <r>
    <x v="168"/>
    <s v="Yost"/>
    <x v="148"/>
    <x v="146"/>
    <x v="0"/>
    <s v="No"/>
    <x v="0"/>
    <x v="0"/>
    <s v="Yes"/>
    <x v="0"/>
    <x v="2"/>
    <x v="166"/>
    <n v="37251.22"/>
    <x v="1"/>
    <x v="2"/>
    <x v="3"/>
    <x v="166"/>
  </r>
  <r>
    <x v="169"/>
    <s v="Torphy"/>
    <x v="149"/>
    <x v="147"/>
    <x v="1"/>
    <s v="Yes"/>
    <x v="0"/>
    <x v="1"/>
    <s v="Yes"/>
    <x v="0"/>
    <x v="1"/>
    <x v="167"/>
    <n v="37165.160000000003"/>
    <x v="0"/>
    <x v="0"/>
    <x v="10"/>
    <x v="167"/>
  </r>
  <r>
    <x v="170"/>
    <s v="Busby"/>
    <x v="61"/>
    <x v="148"/>
    <x v="1"/>
    <s v="No"/>
    <x v="0"/>
    <x v="3"/>
    <s v="Yes"/>
    <x v="0"/>
    <x v="1"/>
    <x v="168"/>
    <n v="37133.9"/>
    <x v="1"/>
    <x v="2"/>
    <x v="0"/>
    <x v="168"/>
  </r>
  <r>
    <x v="171"/>
    <s v="Nguyen"/>
    <x v="150"/>
    <x v="66"/>
    <x v="0"/>
    <s v="No"/>
    <x v="0"/>
    <x v="0"/>
    <s v="Yes"/>
    <x v="0"/>
    <x v="2"/>
    <x v="169"/>
    <n v="37079.370000000003"/>
    <x v="1"/>
    <x v="0"/>
    <x v="3"/>
    <x v="169"/>
  </r>
  <r>
    <x v="172"/>
    <s v="Hanley"/>
    <x v="151"/>
    <x v="149"/>
    <x v="1"/>
    <s v="No"/>
    <x v="0"/>
    <x v="3"/>
    <s v="Yes"/>
    <x v="0"/>
    <x v="1"/>
    <x v="170"/>
    <n v="37076.370000000003"/>
    <x v="1"/>
    <x v="1"/>
    <x v="3"/>
    <x v="170"/>
  </r>
  <r>
    <x v="173"/>
    <s v="Scheer"/>
    <x v="152"/>
    <x v="150"/>
    <x v="0"/>
    <s v="No"/>
    <x v="0"/>
    <x v="0"/>
    <s v="Yes"/>
    <x v="0"/>
    <x v="2"/>
    <x v="171"/>
    <n v="37040.879999999997"/>
    <x v="1"/>
    <x v="2"/>
    <x v="3"/>
    <x v="171"/>
  </r>
  <r>
    <x v="174"/>
    <s v="Rankin"/>
    <x v="153"/>
    <x v="151"/>
    <x v="0"/>
    <s v="No"/>
    <x v="0"/>
    <x v="3"/>
    <s v="Yes"/>
    <x v="0"/>
    <x v="2"/>
    <x v="172"/>
    <n v="36976.449999999997"/>
    <x v="1"/>
    <x v="0"/>
    <x v="3"/>
    <x v="172"/>
  </r>
  <r>
    <x v="175"/>
    <s v="Ricardi"/>
    <x v="4"/>
    <x v="152"/>
    <x v="0"/>
    <s v="No"/>
    <x v="0"/>
    <x v="3"/>
    <s v="Yes"/>
    <x v="0"/>
    <x v="2"/>
    <x v="173"/>
    <n v="36950.26"/>
    <x v="0"/>
    <x v="1"/>
    <x v="0"/>
    <x v="173"/>
  </r>
  <r>
    <x v="176"/>
    <s v="Karkos"/>
    <x v="154"/>
    <x v="149"/>
    <x v="0"/>
    <s v="No"/>
    <x v="0"/>
    <x v="0"/>
    <s v="Yes"/>
    <x v="0"/>
    <x v="1"/>
    <x v="174"/>
    <n v="36935.64"/>
    <x v="1"/>
    <x v="1"/>
    <x v="3"/>
    <x v="174"/>
  </r>
  <r>
    <x v="177"/>
    <s v="Price-Dierksen"/>
    <x v="155"/>
    <x v="153"/>
    <x v="0"/>
    <s v="No"/>
    <x v="0"/>
    <x v="0"/>
    <s v="Yes"/>
    <x v="0"/>
    <x v="0"/>
    <x v="175"/>
    <n v="36922.61"/>
    <x v="1"/>
    <x v="1"/>
    <x v="3"/>
    <x v="175"/>
  </r>
  <r>
    <x v="178"/>
    <s v="Knispel"/>
    <x v="156"/>
    <x v="34"/>
    <x v="0"/>
    <s v="No"/>
    <x v="0"/>
    <x v="0"/>
    <s v="Yes"/>
    <x v="0"/>
    <x v="1"/>
    <x v="176"/>
    <n v="36911.99"/>
    <x v="1"/>
    <x v="2"/>
    <x v="3"/>
    <x v="176"/>
  </r>
  <r>
    <x v="179"/>
    <s v="King"/>
    <x v="105"/>
    <x v="154"/>
    <x v="1"/>
    <s v="No"/>
    <x v="1"/>
    <x v="3"/>
    <s v="No"/>
    <x v="0"/>
    <x v="0"/>
    <x v="177"/>
    <n v="36910.61"/>
    <x v="1"/>
    <x v="2"/>
    <x v="3"/>
    <x v="177"/>
  </r>
  <r>
    <x v="180"/>
    <s v="Samuelson"/>
    <x v="157"/>
    <x v="144"/>
    <x v="0"/>
    <s v="No"/>
    <x v="1"/>
    <x v="3"/>
    <s v="Yes"/>
    <x v="0"/>
    <x v="2"/>
    <x v="178"/>
    <n v="36898.730000000003"/>
    <x v="1"/>
    <x v="1"/>
    <x v="1"/>
    <x v="178"/>
  </r>
  <r>
    <x v="181"/>
    <s v="Fredsall"/>
    <x v="158"/>
    <x v="155"/>
    <x v="0"/>
    <s v="No"/>
    <x v="0"/>
    <x v="1"/>
    <s v="Yes"/>
    <x v="0"/>
    <x v="1"/>
    <x v="179"/>
    <n v="36889.99"/>
    <x v="0"/>
    <x v="0"/>
    <x v="3"/>
    <x v="179"/>
  </r>
  <r>
    <x v="182"/>
    <s v="Eggleston"/>
    <x v="98"/>
    <x v="34"/>
    <x v="0"/>
    <s v="No"/>
    <x v="0"/>
    <x v="3"/>
    <s v="Yes"/>
    <x v="0"/>
    <x v="1"/>
    <x v="180"/>
    <n v="36837.47"/>
    <x v="1"/>
    <x v="0"/>
    <x v="3"/>
    <x v="180"/>
  </r>
  <r>
    <x v="183"/>
    <s v="Palombaro"/>
    <x v="159"/>
    <x v="156"/>
    <x v="0"/>
    <s v="No"/>
    <x v="0"/>
    <x v="0"/>
    <s v="Yes"/>
    <x v="0"/>
    <x v="0"/>
    <x v="181"/>
    <n v="36795.29"/>
    <x v="1"/>
    <x v="1"/>
    <x v="3"/>
    <x v="181"/>
  </r>
  <r>
    <x v="184"/>
    <s v="Silva"/>
    <x v="160"/>
    <x v="157"/>
    <x v="1"/>
    <s v="No"/>
    <x v="0"/>
    <x v="1"/>
    <s v="Yes"/>
    <x v="0"/>
    <x v="0"/>
    <x v="182"/>
    <n v="36786.370000000003"/>
    <x v="0"/>
    <x v="1"/>
    <x v="3"/>
    <x v="182"/>
  </r>
  <r>
    <x v="185"/>
    <s v="Bugala"/>
    <x v="161"/>
    <x v="158"/>
    <x v="1"/>
    <s v="No"/>
    <x v="0"/>
    <x v="1"/>
    <s v="No"/>
    <x v="0"/>
    <x v="0"/>
    <x v="183"/>
    <n v="36580.28"/>
    <x v="1"/>
    <x v="2"/>
    <x v="0"/>
    <x v="183"/>
  </r>
  <r>
    <x v="186"/>
    <s v="Dublin"/>
    <x v="162"/>
    <x v="159"/>
    <x v="0"/>
    <s v="No"/>
    <x v="0"/>
    <x v="3"/>
    <s v="Yes"/>
    <x v="0"/>
    <x v="2"/>
    <x v="184"/>
    <n v="36572.800000000003"/>
    <x v="0"/>
    <x v="2"/>
    <x v="3"/>
    <x v="184"/>
  </r>
  <r>
    <x v="187"/>
    <s v="Cleland"/>
    <x v="163"/>
    <x v="73"/>
    <x v="0"/>
    <s v="No"/>
    <x v="0"/>
    <x v="1"/>
    <s v="Yes"/>
    <x v="0"/>
    <x v="0"/>
    <x v="185"/>
    <n v="36541.550000000003"/>
    <x v="1"/>
    <x v="0"/>
    <x v="3"/>
    <x v="185"/>
  </r>
  <r>
    <x v="188"/>
    <s v="Evans"/>
    <x v="164"/>
    <x v="160"/>
    <x v="0"/>
    <s v="No"/>
    <x v="0"/>
    <x v="0"/>
    <s v="Yes"/>
    <x v="1"/>
    <x v="0"/>
    <x v="186"/>
    <n v="36445.550000000003"/>
    <x v="1"/>
    <x v="2"/>
    <x v="3"/>
    <x v="186"/>
  </r>
  <r>
    <x v="189"/>
    <s v="Boyd"/>
    <x v="165"/>
    <x v="161"/>
    <x v="0"/>
    <s v="No"/>
    <x v="1"/>
    <x v="3"/>
    <s v="Yes"/>
    <x v="0"/>
    <x v="2"/>
    <x v="187"/>
    <n v="36397.58"/>
    <x v="1"/>
    <x v="0"/>
    <x v="3"/>
    <x v="187"/>
  </r>
  <r>
    <x v="190"/>
    <s v="Roulier"/>
    <x v="166"/>
    <x v="162"/>
    <x v="1"/>
    <s v="No"/>
    <x v="0"/>
    <x v="3"/>
    <s v="Yes"/>
    <x v="0"/>
    <x v="0"/>
    <x v="188"/>
    <n v="36350.71"/>
    <x v="0"/>
    <x v="2"/>
    <x v="3"/>
    <x v="188"/>
  </r>
  <r>
    <x v="191"/>
    <s v="Mullins"/>
    <x v="167"/>
    <x v="163"/>
    <x v="1"/>
    <s v="No"/>
    <x v="0"/>
    <x v="0"/>
    <s v="Yes"/>
    <x v="0"/>
    <x v="0"/>
    <x v="189"/>
    <n v="36332.449999999997"/>
    <x v="0"/>
    <x v="0"/>
    <x v="3"/>
    <x v="189"/>
  </r>
  <r>
    <x v="192"/>
    <s v="Hofmann"/>
    <x v="59"/>
    <x v="164"/>
    <x v="0"/>
    <s v="No"/>
    <x v="0"/>
    <x v="3"/>
    <s v="Yes"/>
    <x v="0"/>
    <x v="2"/>
    <x v="190"/>
    <n v="36314.050000000003"/>
    <x v="1"/>
    <x v="2"/>
    <x v="3"/>
    <x v="190"/>
  </r>
  <r>
    <x v="193"/>
    <s v="Garcia Garcia"/>
    <x v="168"/>
    <x v="165"/>
    <x v="0"/>
    <s v="Yes"/>
    <x v="0"/>
    <x v="3"/>
    <s v="Yes"/>
    <x v="0"/>
    <x v="2"/>
    <x v="191"/>
    <n v="36307.800000000003"/>
    <x v="0"/>
    <x v="2"/>
    <x v="0"/>
    <x v="191"/>
  </r>
  <r>
    <x v="194"/>
    <s v="Klecker"/>
    <x v="18"/>
    <x v="85"/>
    <x v="0"/>
    <s v="No"/>
    <x v="1"/>
    <x v="3"/>
    <s v="Yes"/>
    <x v="0"/>
    <x v="1"/>
    <x v="192"/>
    <n v="36219.410000000003"/>
    <x v="0"/>
    <x v="1"/>
    <x v="1"/>
    <x v="192"/>
  </r>
  <r>
    <x v="195"/>
    <s v="Cancre"/>
    <x v="169"/>
    <x v="166"/>
    <x v="0"/>
    <s v="No"/>
    <x v="1"/>
    <x v="3"/>
    <s v="Yes"/>
    <x v="0"/>
    <x v="2"/>
    <x v="193"/>
    <n v="36197.699999999997"/>
    <x v="0"/>
    <x v="0"/>
    <x v="3"/>
    <x v="193"/>
  </r>
  <r>
    <x v="196"/>
    <s v="Denucci"/>
    <x v="170"/>
    <x v="167"/>
    <x v="0"/>
    <s v="No"/>
    <x v="0"/>
    <x v="0"/>
    <s v="Yes"/>
    <x v="0"/>
    <x v="2"/>
    <x v="194"/>
    <n v="36189.1"/>
    <x v="0"/>
    <x v="0"/>
    <x v="4"/>
    <x v="194"/>
  </r>
  <r>
    <x v="197"/>
    <s v="Saldana"/>
    <x v="171"/>
    <x v="168"/>
    <x v="0"/>
    <s v="No"/>
    <x v="0"/>
    <x v="0"/>
    <s v="Yes"/>
    <x v="0"/>
    <x v="0"/>
    <x v="195"/>
    <n v="36182.870000000003"/>
    <x v="1"/>
    <x v="0"/>
    <x v="1"/>
    <x v="195"/>
  </r>
  <r>
    <x v="198"/>
    <s v="Weinberg"/>
    <x v="172"/>
    <x v="169"/>
    <x v="0"/>
    <s v="Yes"/>
    <x v="0"/>
    <x v="3"/>
    <s v="Yes"/>
    <x v="0"/>
    <x v="1"/>
    <x v="196"/>
    <n v="36149.480000000003"/>
    <x v="1"/>
    <x v="2"/>
    <x v="0"/>
    <x v="196"/>
  </r>
  <r>
    <x v="199"/>
    <s v="Walsh"/>
    <x v="161"/>
    <x v="170"/>
    <x v="1"/>
    <s v="No"/>
    <x v="1"/>
    <x v="3"/>
    <s v="Yes"/>
    <x v="0"/>
    <x v="2"/>
    <x v="197"/>
    <n v="36124.57"/>
    <x v="0"/>
    <x v="0"/>
    <x v="0"/>
    <x v="197"/>
  </r>
  <r>
    <x v="200"/>
    <s v="Pasten"/>
    <x v="173"/>
    <x v="171"/>
    <x v="0"/>
    <s v="No"/>
    <x v="1"/>
    <x v="3"/>
    <s v="Yes"/>
    <x v="0"/>
    <x v="2"/>
    <x v="198"/>
    <n v="36090.49"/>
    <x v="1"/>
    <x v="2"/>
    <x v="3"/>
    <x v="198"/>
  </r>
  <r>
    <x v="201"/>
    <s v="LaBelle"/>
    <x v="174"/>
    <x v="106"/>
    <x v="1"/>
    <s v="No"/>
    <x v="0"/>
    <x v="0"/>
    <s v="Yes"/>
    <x v="0"/>
    <x v="1"/>
    <x v="199"/>
    <n v="36085.22"/>
    <x v="0"/>
    <x v="1"/>
    <x v="3"/>
    <x v="199"/>
  </r>
  <r>
    <x v="202"/>
    <s v="Guzman"/>
    <x v="175"/>
    <x v="172"/>
    <x v="1"/>
    <s v="No"/>
    <x v="1"/>
    <x v="3"/>
    <s v="Yes"/>
    <x v="1"/>
    <x v="0"/>
    <x v="200"/>
    <n v="36074.339999999997"/>
    <x v="1"/>
    <x v="1"/>
    <x v="3"/>
    <x v="200"/>
  </r>
  <r>
    <x v="203"/>
    <s v="Turnbull"/>
    <x v="176"/>
    <x v="173"/>
    <x v="0"/>
    <s v="No"/>
    <x v="0"/>
    <x v="0"/>
    <s v="Yes"/>
    <x v="0"/>
    <x v="2"/>
    <x v="201"/>
    <n v="36021.01"/>
    <x v="1"/>
    <x v="0"/>
    <x v="0"/>
    <x v="201"/>
  </r>
  <r>
    <x v="204"/>
    <s v="Aguero"/>
    <x v="177"/>
    <x v="129"/>
    <x v="1"/>
    <s v="No"/>
    <x v="0"/>
    <x v="0"/>
    <s v="Yes"/>
    <x v="0"/>
    <x v="0"/>
    <x v="202"/>
    <n v="35952.65"/>
    <x v="0"/>
    <x v="0"/>
    <x v="3"/>
    <x v="202"/>
  </r>
  <r>
    <x v="205"/>
    <s v="Woodward"/>
    <x v="178"/>
    <x v="150"/>
    <x v="0"/>
    <s v="No"/>
    <x v="0"/>
    <x v="3"/>
    <s v="Yes"/>
    <x v="0"/>
    <x v="2"/>
    <x v="203"/>
    <n v="35883.269999999997"/>
    <x v="1"/>
    <x v="1"/>
    <x v="3"/>
    <x v="203"/>
  </r>
  <r>
    <x v="206"/>
    <s v="McElroy"/>
    <x v="179"/>
    <x v="174"/>
    <x v="1"/>
    <s v="No"/>
    <x v="0"/>
    <x v="0"/>
    <s v="Yes"/>
    <x v="0"/>
    <x v="2"/>
    <x v="204"/>
    <n v="35733.96"/>
    <x v="1"/>
    <x v="2"/>
    <x v="3"/>
    <x v="204"/>
  </r>
  <r>
    <x v="207"/>
    <s v="Lopez"/>
    <x v="180"/>
    <x v="118"/>
    <x v="0"/>
    <s v="No"/>
    <x v="0"/>
    <x v="0"/>
    <s v="Yes"/>
    <x v="0"/>
    <x v="0"/>
    <x v="205"/>
    <n v="35711.39"/>
    <x v="1"/>
    <x v="0"/>
    <x v="1"/>
    <x v="205"/>
  </r>
  <r>
    <x v="208"/>
    <s v="Cardosi"/>
    <x v="172"/>
    <x v="175"/>
    <x v="0"/>
    <s v="No"/>
    <x v="0"/>
    <x v="0"/>
    <s v="Yes"/>
    <x v="0"/>
    <x v="0"/>
    <x v="206"/>
    <n v="35701.9"/>
    <x v="1"/>
    <x v="1"/>
    <x v="3"/>
    <x v="206"/>
  </r>
  <r>
    <x v="209"/>
    <s v="Looney"/>
    <x v="181"/>
    <x v="176"/>
    <x v="0"/>
    <s v="Yes"/>
    <x v="0"/>
    <x v="3"/>
    <s v="Yes"/>
    <x v="0"/>
    <x v="2"/>
    <x v="207"/>
    <n v="35595.589999999997"/>
    <x v="1"/>
    <x v="0"/>
    <x v="0"/>
    <x v="207"/>
  </r>
  <r>
    <x v="210"/>
    <s v="Zyryanov"/>
    <x v="182"/>
    <x v="93"/>
    <x v="1"/>
    <s v="Yes"/>
    <x v="0"/>
    <x v="1"/>
    <s v="Yes"/>
    <x v="0"/>
    <x v="2"/>
    <x v="208"/>
    <n v="35585.58"/>
    <x v="1"/>
    <x v="0"/>
    <x v="3"/>
    <x v="208"/>
  </r>
  <r>
    <x v="211"/>
    <s v="Gavin"/>
    <x v="124"/>
    <x v="177"/>
    <x v="0"/>
    <s v="No"/>
    <x v="0"/>
    <x v="0"/>
    <s v="Yes"/>
    <x v="0"/>
    <x v="0"/>
    <x v="209"/>
    <n v="35583.17"/>
    <x v="0"/>
    <x v="0"/>
    <x v="3"/>
    <x v="209"/>
  </r>
  <r>
    <x v="212"/>
    <s v="Littlefield"/>
    <x v="183"/>
    <x v="178"/>
    <x v="1"/>
    <s v="No"/>
    <x v="0"/>
    <x v="3"/>
    <s v="Yes"/>
    <x v="1"/>
    <x v="1"/>
    <x v="210"/>
    <n v="35573.26"/>
    <x v="1"/>
    <x v="1"/>
    <x v="3"/>
    <x v="210"/>
  </r>
  <r>
    <x v="213"/>
    <s v="Shearer"/>
    <x v="184"/>
    <x v="179"/>
    <x v="0"/>
    <s v="No"/>
    <x v="0"/>
    <x v="1"/>
    <s v="Yes"/>
    <x v="0"/>
    <x v="0"/>
    <x v="211"/>
    <n v="35547.72"/>
    <x v="0"/>
    <x v="1"/>
    <x v="3"/>
    <x v="211"/>
  </r>
  <r>
    <x v="214"/>
    <s v="Armstrong"/>
    <x v="185"/>
    <x v="180"/>
    <x v="0"/>
    <s v="No"/>
    <x v="0"/>
    <x v="3"/>
    <s v="Yes"/>
    <x v="0"/>
    <x v="2"/>
    <x v="172"/>
    <n v="35547.47"/>
    <x v="1"/>
    <x v="0"/>
    <x v="3"/>
    <x v="172"/>
  </r>
  <r>
    <x v="215"/>
    <s v="Warriner"/>
    <x v="186"/>
    <x v="181"/>
    <x v="0"/>
    <s v="No"/>
    <x v="0"/>
    <x v="1"/>
    <s v="Yes"/>
    <x v="0"/>
    <x v="0"/>
    <x v="212"/>
    <n v="35517.19"/>
    <x v="1"/>
    <x v="2"/>
    <x v="3"/>
    <x v="212"/>
  </r>
  <r>
    <x v="216"/>
    <s v="White"/>
    <x v="65"/>
    <x v="182"/>
    <x v="1"/>
    <s v="No"/>
    <x v="0"/>
    <x v="3"/>
    <s v="Yes"/>
    <x v="0"/>
    <x v="2"/>
    <x v="213"/>
    <n v="35491.64"/>
    <x v="0"/>
    <x v="2"/>
    <x v="3"/>
    <x v="213"/>
  </r>
  <r>
    <x v="217"/>
    <s v="Cordaro"/>
    <x v="187"/>
    <x v="183"/>
    <x v="0"/>
    <s v="No"/>
    <x v="0"/>
    <x v="0"/>
    <s v="Yes"/>
    <x v="0"/>
    <x v="0"/>
    <x v="214"/>
    <n v="35345.730000000003"/>
    <x v="1"/>
    <x v="0"/>
    <x v="3"/>
    <x v="214"/>
  </r>
  <r>
    <x v="218"/>
    <s v="Hamilton"/>
    <x v="188"/>
    <x v="3"/>
    <x v="1"/>
    <s v="No"/>
    <x v="0"/>
    <x v="3"/>
    <s v="Yes"/>
    <x v="0"/>
    <x v="1"/>
    <x v="215"/>
    <n v="35315.96"/>
    <x v="1"/>
    <x v="1"/>
    <x v="3"/>
    <x v="215"/>
  </r>
  <r>
    <x v="219"/>
    <s v="Meyer"/>
    <x v="189"/>
    <x v="184"/>
    <x v="1"/>
    <s v="No"/>
    <x v="1"/>
    <x v="3"/>
    <s v="Yes"/>
    <x v="0"/>
    <x v="1"/>
    <x v="216"/>
    <n v="35302.089999999997"/>
    <x v="0"/>
    <x v="2"/>
    <x v="3"/>
    <x v="216"/>
  </r>
  <r>
    <x v="220"/>
    <s v="Duke"/>
    <x v="190"/>
    <x v="185"/>
    <x v="1"/>
    <s v="No"/>
    <x v="0"/>
    <x v="0"/>
    <s v="No"/>
    <x v="1"/>
    <x v="0"/>
    <x v="217"/>
    <n v="35160.129999999997"/>
    <x v="1"/>
    <x v="2"/>
    <x v="3"/>
    <x v="217"/>
  </r>
  <r>
    <x v="221"/>
    <s v="Malatesta"/>
    <x v="191"/>
    <x v="89"/>
    <x v="0"/>
    <s v="No"/>
    <x v="0"/>
    <x v="3"/>
    <s v="Yes"/>
    <x v="1"/>
    <x v="2"/>
    <x v="218"/>
    <n v="35147.53"/>
    <x v="0"/>
    <x v="1"/>
    <x v="4"/>
    <x v="218"/>
  </r>
  <r>
    <x v="222"/>
    <s v="Hinrichsen"/>
    <x v="192"/>
    <x v="186"/>
    <x v="0"/>
    <s v="No"/>
    <x v="0"/>
    <x v="0"/>
    <s v="Yes"/>
    <x v="2"/>
    <x v="1"/>
    <x v="219"/>
    <n v="35069.370000000003"/>
    <x v="0"/>
    <x v="1"/>
    <x v="6"/>
    <x v="219"/>
  </r>
  <r>
    <x v="223"/>
    <s v="Lucan"/>
    <x v="193"/>
    <x v="187"/>
    <x v="1"/>
    <s v="No"/>
    <x v="0"/>
    <x v="3"/>
    <s v="Yes"/>
    <x v="0"/>
    <x v="0"/>
    <x v="220"/>
    <n v="35050.620000000003"/>
    <x v="1"/>
    <x v="1"/>
    <x v="3"/>
    <x v="220"/>
  </r>
  <r>
    <x v="224"/>
    <s v="Koch"/>
    <x v="194"/>
    <x v="188"/>
    <x v="0"/>
    <s v="No"/>
    <x v="0"/>
    <x v="0"/>
    <s v="Yes"/>
    <x v="0"/>
    <x v="2"/>
    <x v="221"/>
    <n v="35000.730000000003"/>
    <x v="1"/>
    <x v="0"/>
    <x v="3"/>
    <x v="221"/>
  </r>
  <r>
    <x v="225"/>
    <s v="Smith"/>
    <x v="195"/>
    <x v="189"/>
    <x v="1"/>
    <s v="No"/>
    <x v="1"/>
    <x v="3"/>
    <s v="Yes"/>
    <x v="0"/>
    <x v="2"/>
    <x v="222"/>
    <n v="34979.86"/>
    <x v="1"/>
    <x v="2"/>
    <x v="3"/>
    <x v="222"/>
  </r>
  <r>
    <x v="226"/>
    <s v="O'Connor"/>
    <x v="196"/>
    <x v="150"/>
    <x v="0"/>
    <s v="No"/>
    <x v="0"/>
    <x v="3"/>
    <s v="Yes"/>
    <x v="0"/>
    <x v="2"/>
    <x v="223"/>
    <n v="34976.42"/>
    <x v="1"/>
    <x v="1"/>
    <x v="3"/>
    <x v="223"/>
  </r>
  <r>
    <x v="227"/>
    <s v="Kampwerth"/>
    <x v="197"/>
    <x v="190"/>
    <x v="1"/>
    <s v="No"/>
    <x v="0"/>
    <x v="0"/>
    <s v="Yes"/>
    <x v="1"/>
    <x v="0"/>
    <x v="224"/>
    <n v="34975.68"/>
    <x v="1"/>
    <x v="2"/>
    <x v="3"/>
    <x v="224"/>
  </r>
  <r>
    <x v="228"/>
    <s v="Federoff"/>
    <x v="198"/>
    <x v="191"/>
    <x v="1"/>
    <s v="No"/>
    <x v="1"/>
    <x v="3"/>
    <s v="Yes"/>
    <x v="0"/>
    <x v="2"/>
    <x v="225"/>
    <n v="34940.61"/>
    <x v="1"/>
    <x v="0"/>
    <x v="3"/>
    <x v="225"/>
  </r>
  <r>
    <x v="229"/>
    <s v="Goya"/>
    <x v="199"/>
    <x v="192"/>
    <x v="1"/>
    <s v="No"/>
    <x v="0"/>
    <x v="3"/>
    <s v="Yes"/>
    <x v="0"/>
    <x v="2"/>
    <x v="226"/>
    <n v="34838.870000000003"/>
    <x v="1"/>
    <x v="0"/>
    <x v="3"/>
    <x v="226"/>
  </r>
  <r>
    <x v="230"/>
    <s v="Hodges"/>
    <x v="200"/>
    <x v="21"/>
    <x v="0"/>
    <s v="No"/>
    <x v="1"/>
    <x v="3"/>
    <s v="Yes"/>
    <x v="0"/>
    <x v="1"/>
    <x v="227"/>
    <n v="34828.65"/>
    <x v="0"/>
    <x v="0"/>
    <x v="3"/>
    <x v="227"/>
  </r>
  <r>
    <x v="231"/>
    <s v="Erickson"/>
    <x v="201"/>
    <x v="193"/>
    <x v="1"/>
    <s v="No"/>
    <x v="0"/>
    <x v="3"/>
    <s v="Yes"/>
    <x v="0"/>
    <x v="2"/>
    <x v="228"/>
    <n v="34806.47"/>
    <x v="0"/>
    <x v="2"/>
    <x v="0"/>
    <x v="228"/>
  </r>
  <r>
    <x v="232"/>
    <s v="Welleck"/>
    <x v="105"/>
    <x v="194"/>
    <x v="0"/>
    <s v="No"/>
    <x v="1"/>
    <x v="3"/>
    <s v="Yes"/>
    <x v="0"/>
    <x v="1"/>
    <x v="229"/>
    <n v="34779.620000000003"/>
    <x v="0"/>
    <x v="2"/>
    <x v="3"/>
    <x v="229"/>
  </r>
  <r>
    <x v="233"/>
    <s v="Polen"/>
    <x v="202"/>
    <x v="171"/>
    <x v="0"/>
    <s v="No"/>
    <x v="0"/>
    <x v="0"/>
    <s v="Yes"/>
    <x v="0"/>
    <x v="2"/>
    <x v="230"/>
    <n v="34672.15"/>
    <x v="0"/>
    <x v="0"/>
    <x v="0"/>
    <x v="230"/>
  </r>
  <r>
    <x v="234"/>
    <s v="Lynch"/>
    <x v="203"/>
    <x v="195"/>
    <x v="0"/>
    <s v="Yes"/>
    <x v="0"/>
    <x v="3"/>
    <s v="Yes"/>
    <x v="0"/>
    <x v="1"/>
    <x v="231"/>
    <n v="34617.839999999997"/>
    <x v="0"/>
    <x v="0"/>
    <x v="4"/>
    <x v="231"/>
  </r>
  <r>
    <x v="235"/>
    <s v="Hufstader"/>
    <x v="141"/>
    <x v="196"/>
    <x v="1"/>
    <s v="No"/>
    <x v="0"/>
    <x v="0"/>
    <s v="Yes"/>
    <x v="0"/>
    <x v="2"/>
    <x v="232"/>
    <n v="34543.39"/>
    <x v="1"/>
    <x v="0"/>
    <x v="3"/>
    <x v="232"/>
  </r>
  <r>
    <x v="236"/>
    <s v="Doak"/>
    <x v="204"/>
    <x v="197"/>
    <x v="0"/>
    <s v="No"/>
    <x v="0"/>
    <x v="3"/>
    <s v="Yes"/>
    <x v="0"/>
    <x v="2"/>
    <x v="233"/>
    <n v="34472.839999999997"/>
    <x v="0"/>
    <x v="0"/>
    <x v="3"/>
    <x v="233"/>
  </r>
  <r>
    <x v="237"/>
    <s v="Noya"/>
    <x v="205"/>
    <x v="27"/>
    <x v="0"/>
    <s v="No"/>
    <x v="0"/>
    <x v="0"/>
    <s v="Yes"/>
    <x v="0"/>
    <x v="2"/>
    <x v="234"/>
    <n v="34456.269999999997"/>
    <x v="0"/>
    <x v="2"/>
    <x v="3"/>
    <x v="234"/>
  </r>
  <r>
    <x v="238"/>
    <s v="Heninger"/>
    <x v="82"/>
    <x v="198"/>
    <x v="0"/>
    <s v="No"/>
    <x v="1"/>
    <x v="3"/>
    <s v="Yes"/>
    <x v="0"/>
    <x v="2"/>
    <x v="235"/>
    <n v="34439.86"/>
    <x v="1"/>
    <x v="1"/>
    <x v="0"/>
    <x v="235"/>
  </r>
  <r>
    <x v="239"/>
    <s v="Richardson"/>
    <x v="206"/>
    <x v="199"/>
    <x v="0"/>
    <s v="No"/>
    <x v="0"/>
    <x v="3"/>
    <s v="Yes"/>
    <x v="0"/>
    <x v="2"/>
    <x v="236"/>
    <n v="34402.22"/>
    <x v="1"/>
    <x v="0"/>
    <x v="3"/>
    <x v="236"/>
  </r>
  <r>
    <x v="240"/>
    <s v="Deucher"/>
    <x v="207"/>
    <x v="200"/>
    <x v="1"/>
    <s v="No"/>
    <x v="1"/>
    <x v="3"/>
    <s v="Yes"/>
    <x v="0"/>
    <x v="1"/>
    <x v="237"/>
    <n v="34307.22"/>
    <x v="1"/>
    <x v="2"/>
    <x v="1"/>
    <x v="237"/>
  </r>
  <r>
    <x v="241"/>
    <s v="Wilson"/>
    <x v="208"/>
    <x v="201"/>
    <x v="1"/>
    <s v="No"/>
    <x v="0"/>
    <x v="3"/>
    <s v="Yes"/>
    <x v="0"/>
    <x v="0"/>
    <x v="238"/>
    <n v="34293.120000000003"/>
    <x v="0"/>
    <x v="2"/>
    <x v="3"/>
    <x v="238"/>
  </r>
  <r>
    <x v="242"/>
    <s v="Hall"/>
    <x v="209"/>
    <x v="202"/>
    <x v="1"/>
    <s v="No"/>
    <x v="0"/>
    <x v="3"/>
    <s v="Yes"/>
    <x v="0"/>
    <x v="2"/>
    <x v="168"/>
    <n v="34289.43"/>
    <x v="0"/>
    <x v="1"/>
    <x v="3"/>
    <x v="168"/>
  </r>
  <r>
    <x v="243"/>
    <s v="Reed"/>
    <x v="210"/>
    <x v="203"/>
    <x v="0"/>
    <s v="No"/>
    <x v="0"/>
    <x v="3"/>
    <s v="Yes"/>
    <x v="0"/>
    <x v="2"/>
    <x v="239"/>
    <n v="34254.050000000003"/>
    <x v="0"/>
    <x v="0"/>
    <x v="9"/>
    <x v="239"/>
  </r>
  <r>
    <x v="244"/>
    <s v="Frome"/>
    <x v="211"/>
    <x v="204"/>
    <x v="0"/>
    <s v="No"/>
    <x v="0"/>
    <x v="0"/>
    <s v="Yes"/>
    <x v="2"/>
    <x v="0"/>
    <x v="240"/>
    <n v="34218.019999999997"/>
    <x v="0"/>
    <x v="1"/>
    <x v="3"/>
    <x v="240"/>
  </r>
  <r>
    <x v="245"/>
    <s v="Creasy"/>
    <x v="212"/>
    <x v="205"/>
    <x v="1"/>
    <s v="No"/>
    <x v="0"/>
    <x v="3"/>
    <s v="Yes"/>
    <x v="0"/>
    <x v="0"/>
    <x v="241"/>
    <n v="34210.33"/>
    <x v="1"/>
    <x v="1"/>
    <x v="1"/>
    <x v="241"/>
  </r>
  <r>
    <x v="246"/>
    <s v="Latimer"/>
    <x v="213"/>
    <x v="14"/>
    <x v="0"/>
    <s v="No"/>
    <x v="0"/>
    <x v="0"/>
    <s v="Yes"/>
    <x v="1"/>
    <x v="0"/>
    <x v="242"/>
    <n v="34205.07"/>
    <x v="1"/>
    <x v="2"/>
    <x v="3"/>
    <x v="242"/>
  </r>
  <r>
    <x v="247"/>
    <s v="Wei"/>
    <x v="199"/>
    <x v="206"/>
    <x v="0"/>
    <s v="No"/>
    <x v="0"/>
    <x v="0"/>
    <s v="Yes"/>
    <x v="0"/>
    <x v="2"/>
    <x v="243"/>
    <n v="34166.269999999997"/>
    <x v="1"/>
    <x v="0"/>
    <x v="3"/>
    <x v="243"/>
  </r>
  <r>
    <x v="248"/>
    <s v="Hayes"/>
    <x v="214"/>
    <x v="41"/>
    <x v="0"/>
    <s v="No"/>
    <x v="0"/>
    <x v="0"/>
    <s v="Yes"/>
    <x v="0"/>
    <x v="0"/>
    <x v="244"/>
    <n v="34084.68"/>
    <x v="1"/>
    <x v="0"/>
    <x v="3"/>
    <x v="244"/>
  </r>
  <r>
    <x v="249"/>
    <s v="Velardo"/>
    <x v="215"/>
    <x v="40"/>
    <x v="0"/>
    <s v="No"/>
    <x v="0"/>
    <x v="1"/>
    <s v="Yes"/>
    <x v="0"/>
    <x v="2"/>
    <x v="245"/>
    <n v="34053.360000000001"/>
    <x v="1"/>
    <x v="2"/>
    <x v="3"/>
    <x v="245"/>
  </r>
  <r>
    <x v="250"/>
    <s v="Kastes"/>
    <x v="216"/>
    <x v="138"/>
    <x v="0"/>
    <s v="No"/>
    <x v="0"/>
    <x v="0"/>
    <s v="Yes"/>
    <x v="0"/>
    <x v="2"/>
    <x v="246"/>
    <n v="33975.47"/>
    <x v="1"/>
    <x v="2"/>
    <x v="3"/>
    <x v="246"/>
  </r>
  <r>
    <x v="251"/>
    <s v="Escorcia"/>
    <x v="217"/>
    <x v="119"/>
    <x v="0"/>
    <s v="Yes"/>
    <x v="0"/>
    <x v="1"/>
    <s v="Yes"/>
    <x v="0"/>
    <x v="1"/>
    <x v="247"/>
    <n v="33907.550000000003"/>
    <x v="1"/>
    <x v="2"/>
    <x v="1"/>
    <x v="247"/>
  </r>
  <r>
    <x v="252"/>
    <s v="Larscheid"/>
    <x v="117"/>
    <x v="47"/>
    <x v="1"/>
    <s v="No"/>
    <x v="1"/>
    <x v="3"/>
    <s v="Yes"/>
    <x v="0"/>
    <x v="2"/>
    <x v="248"/>
    <n v="33900.65"/>
    <x v="1"/>
    <x v="0"/>
    <x v="3"/>
    <x v="248"/>
  </r>
  <r>
    <x v="253"/>
    <s v="O'Bannon"/>
    <x v="218"/>
    <x v="176"/>
    <x v="1"/>
    <s v="Yes"/>
    <x v="0"/>
    <x v="1"/>
    <s v="Yes"/>
    <x v="0"/>
    <x v="2"/>
    <x v="249"/>
    <n v="33829.39"/>
    <x v="1"/>
    <x v="0"/>
    <x v="3"/>
    <x v="249"/>
  </r>
  <r>
    <x v="254"/>
    <s v="Ridgway"/>
    <x v="219"/>
    <x v="207"/>
    <x v="0"/>
    <s v="No"/>
    <x v="0"/>
    <x v="0"/>
    <s v="Yes"/>
    <x v="2"/>
    <x v="0"/>
    <x v="250"/>
    <n v="33753.32"/>
    <x v="0"/>
    <x v="0"/>
    <x v="3"/>
    <x v="250"/>
  </r>
  <r>
    <x v="255"/>
    <s v="Black"/>
    <x v="141"/>
    <x v="78"/>
    <x v="0"/>
    <s v="No"/>
    <x v="1"/>
    <x v="3"/>
    <s v="Yes"/>
    <x v="0"/>
    <x v="2"/>
    <x v="251"/>
    <n v="33750.29"/>
    <x v="0"/>
    <x v="0"/>
    <x v="1"/>
    <x v="251"/>
  </r>
  <r>
    <x v="256"/>
    <s v="Canton"/>
    <x v="170"/>
    <x v="208"/>
    <x v="0"/>
    <s v="Yes"/>
    <x v="0"/>
    <x v="3"/>
    <s v="Yes"/>
    <x v="0"/>
    <x v="1"/>
    <x v="252"/>
    <n v="33732.69"/>
    <x v="0"/>
    <x v="1"/>
    <x v="6"/>
    <x v="252"/>
  </r>
  <r>
    <x v="257"/>
    <s v="Fine"/>
    <x v="220"/>
    <x v="60"/>
    <x v="0"/>
    <s v="No"/>
    <x v="1"/>
    <x v="3"/>
    <s v="Yes"/>
    <x v="0"/>
    <x v="1"/>
    <x v="253"/>
    <n v="33707.550000000003"/>
    <x v="1"/>
    <x v="2"/>
    <x v="3"/>
    <x v="253"/>
  </r>
  <r>
    <x v="258"/>
    <s v="Bui"/>
    <x v="221"/>
    <x v="27"/>
    <x v="0"/>
    <s v="No"/>
    <x v="1"/>
    <x v="3"/>
    <s v="Yes"/>
    <x v="0"/>
    <x v="2"/>
    <x v="254"/>
    <n v="33611.71"/>
    <x v="0"/>
    <x v="2"/>
    <x v="3"/>
    <x v="254"/>
  </r>
  <r>
    <x v="259"/>
    <s v="Riepma"/>
    <x v="222"/>
    <x v="209"/>
    <x v="0"/>
    <s v="No"/>
    <x v="0"/>
    <x v="3"/>
    <s v="Yes"/>
    <x v="0"/>
    <x v="2"/>
    <x v="255"/>
    <n v="33527.1"/>
    <x v="1"/>
    <x v="0"/>
    <x v="3"/>
    <x v="255"/>
  </r>
  <r>
    <x v="260"/>
    <s v="Inman"/>
    <x v="60"/>
    <x v="210"/>
    <x v="0"/>
    <s v="No"/>
    <x v="0"/>
    <x v="0"/>
    <s v="Yes"/>
    <x v="0"/>
    <x v="0"/>
    <x v="256"/>
    <n v="33475.82"/>
    <x v="0"/>
    <x v="1"/>
    <x v="11"/>
    <x v="256"/>
  </r>
  <r>
    <x v="261"/>
    <s v="Kruzel"/>
    <x v="223"/>
    <x v="211"/>
    <x v="1"/>
    <s v="No"/>
    <x v="0"/>
    <x v="1"/>
    <s v="No"/>
    <x v="0"/>
    <x v="0"/>
    <x v="257"/>
    <n v="33471.97"/>
    <x v="1"/>
    <x v="2"/>
    <x v="1"/>
    <x v="257"/>
  </r>
  <r>
    <x v="262"/>
    <s v="Lindsay"/>
    <x v="224"/>
    <x v="212"/>
    <x v="1"/>
    <s v="No"/>
    <x v="0"/>
    <x v="0"/>
    <s v="Yes"/>
    <x v="0"/>
    <x v="2"/>
    <x v="258"/>
    <n v="33450.99"/>
    <x v="1"/>
    <x v="2"/>
    <x v="3"/>
    <x v="258"/>
  </r>
  <r>
    <x v="263"/>
    <s v="Land"/>
    <x v="225"/>
    <x v="1"/>
    <x v="0"/>
    <s v="No"/>
    <x v="0"/>
    <x v="1"/>
    <s v="Yes"/>
    <x v="1"/>
    <x v="1"/>
    <x v="259"/>
    <n v="33344.449999999997"/>
    <x v="1"/>
    <x v="0"/>
    <x v="3"/>
    <x v="259"/>
  </r>
  <r>
    <x v="264"/>
    <s v="Brecher"/>
    <x v="226"/>
    <x v="213"/>
    <x v="0"/>
    <s v="No"/>
    <x v="1"/>
    <x v="3"/>
    <s v="Yes"/>
    <x v="0"/>
    <x v="1"/>
    <x v="260"/>
    <n v="33307.550000000003"/>
    <x v="1"/>
    <x v="0"/>
    <x v="1"/>
    <x v="260"/>
  </r>
  <r>
    <x v="265"/>
    <s v="Debolt"/>
    <x v="227"/>
    <x v="214"/>
    <x v="0"/>
    <s v="No"/>
    <x v="0"/>
    <x v="0"/>
    <s v="Yes"/>
    <x v="0"/>
    <x v="1"/>
    <x v="261"/>
    <n v="33292.83"/>
    <x v="1"/>
    <x v="1"/>
    <x v="3"/>
    <x v="261"/>
  </r>
  <r>
    <x v="266"/>
    <s v="Oswalt"/>
    <x v="228"/>
    <x v="215"/>
    <x v="1"/>
    <s v="No"/>
    <x v="0"/>
    <x v="0"/>
    <s v="Yes"/>
    <x v="0"/>
    <x v="2"/>
    <x v="262"/>
    <n v="33121"/>
    <x v="1"/>
    <x v="1"/>
    <x v="3"/>
    <x v="262"/>
  </r>
  <r>
    <x v="267"/>
    <s v="Boyd"/>
    <x v="229"/>
    <x v="216"/>
    <x v="1"/>
    <s v="No"/>
    <x v="1"/>
    <x v="3"/>
    <s v="Yes"/>
    <x v="1"/>
    <x v="1"/>
    <x v="163"/>
    <n v="33090.660000000003"/>
    <x v="1"/>
    <x v="2"/>
    <x v="3"/>
    <x v="163"/>
  </r>
  <r>
    <x v="268"/>
    <s v="Bulewich"/>
    <x v="230"/>
    <x v="217"/>
    <x v="0"/>
    <s v="No"/>
    <x v="0"/>
    <x v="0"/>
    <s v="Yes"/>
    <x v="2"/>
    <x v="0"/>
    <x v="263"/>
    <n v="33074.94"/>
    <x v="0"/>
    <x v="2"/>
    <x v="3"/>
    <x v="263"/>
  </r>
  <r>
    <x v="269"/>
    <s v="Fukuda"/>
    <x v="231"/>
    <x v="78"/>
    <x v="0"/>
    <s v="No"/>
    <x v="0"/>
    <x v="0"/>
    <s v="Yes"/>
    <x v="0"/>
    <x v="2"/>
    <x v="264"/>
    <n v="33057.230000000003"/>
    <x v="0"/>
    <x v="2"/>
    <x v="3"/>
    <x v="264"/>
  </r>
  <r>
    <x v="270"/>
    <s v="Phillips"/>
    <x v="232"/>
    <x v="218"/>
    <x v="1"/>
    <s v="No"/>
    <x v="0"/>
    <x v="0"/>
    <s v="Yes"/>
    <x v="2"/>
    <x v="0"/>
    <x v="265"/>
    <n v="33025.32"/>
    <x v="1"/>
    <x v="0"/>
    <x v="3"/>
    <x v="265"/>
  </r>
  <r>
    <x v="271"/>
    <s v="Maddison"/>
    <x v="233"/>
    <x v="219"/>
    <x v="1"/>
    <s v="No"/>
    <x v="0"/>
    <x v="3"/>
    <s v="Yes"/>
    <x v="0"/>
    <x v="2"/>
    <x v="266"/>
    <n v="33017.46"/>
    <x v="0"/>
    <x v="1"/>
    <x v="3"/>
    <x v="266"/>
  </r>
  <r>
    <x v="272"/>
    <s v="Lockwood"/>
    <x v="234"/>
    <x v="220"/>
    <x v="0"/>
    <s v="No"/>
    <x v="0"/>
    <x v="0"/>
    <s v="Yes"/>
    <x v="1"/>
    <x v="0"/>
    <x v="267"/>
    <n v="32947.629999999997"/>
    <x v="1"/>
    <x v="1"/>
    <x v="3"/>
    <x v="267"/>
  </r>
  <r>
    <x v="273"/>
    <s v="Defilippi"/>
    <x v="235"/>
    <x v="221"/>
    <x v="1"/>
    <s v="No"/>
    <x v="0"/>
    <x v="0"/>
    <s v="Yes"/>
    <x v="0"/>
    <x v="0"/>
    <x v="268"/>
    <n v="32906.69"/>
    <x v="1"/>
    <x v="0"/>
    <x v="3"/>
    <x v="268"/>
  </r>
  <r>
    <x v="274"/>
    <s v="Jackson"/>
    <x v="236"/>
    <x v="166"/>
    <x v="1"/>
    <s v="No"/>
    <x v="0"/>
    <x v="3"/>
    <s v="Yes"/>
    <x v="0"/>
    <x v="2"/>
    <x v="269"/>
    <n v="32827.51"/>
    <x v="0"/>
    <x v="2"/>
    <x v="3"/>
    <x v="269"/>
  </r>
  <r>
    <x v="275"/>
    <s v="Ozahowski"/>
    <x v="237"/>
    <x v="196"/>
    <x v="0"/>
    <s v="No"/>
    <x v="0"/>
    <x v="0"/>
    <s v="Yes"/>
    <x v="1"/>
    <x v="2"/>
    <x v="270"/>
    <n v="32787.46"/>
    <x v="0"/>
    <x v="0"/>
    <x v="1"/>
    <x v="270"/>
  </r>
  <r>
    <x v="276"/>
    <s v="Guthals"/>
    <x v="238"/>
    <x v="152"/>
    <x v="0"/>
    <s v="No"/>
    <x v="0"/>
    <x v="1"/>
    <s v="Yes"/>
    <x v="1"/>
    <x v="2"/>
    <x v="271"/>
    <n v="32765.33"/>
    <x v="1"/>
    <x v="2"/>
    <x v="1"/>
    <x v="271"/>
  </r>
  <r>
    <x v="277"/>
    <s v="Yates"/>
    <x v="239"/>
    <x v="222"/>
    <x v="0"/>
    <s v="No"/>
    <x v="0"/>
    <x v="0"/>
    <s v="Yes"/>
    <x v="1"/>
    <x v="0"/>
    <x v="195"/>
    <n v="32760.48"/>
    <x v="0"/>
    <x v="1"/>
    <x v="3"/>
    <x v="195"/>
  </r>
  <r>
    <x v="278"/>
    <s v="Samuelson"/>
    <x v="240"/>
    <x v="133"/>
    <x v="0"/>
    <s v="No"/>
    <x v="0"/>
    <x v="0"/>
    <s v="Yes"/>
    <x v="3"/>
    <x v="2"/>
    <x v="272"/>
    <n v="32734.19"/>
    <x v="1"/>
    <x v="1"/>
    <x v="1"/>
    <x v="272"/>
  </r>
  <r>
    <x v="279"/>
    <s v="Lemos"/>
    <x v="241"/>
    <x v="99"/>
    <x v="0"/>
    <s v="No"/>
    <x v="0"/>
    <x v="0"/>
    <s v="Yes"/>
    <x v="0"/>
    <x v="1"/>
    <x v="273"/>
    <n v="32716.2"/>
    <x v="0"/>
    <x v="2"/>
    <x v="3"/>
    <x v="273"/>
  </r>
  <r>
    <x v="280"/>
    <s v="Seynders"/>
    <x v="242"/>
    <x v="223"/>
    <x v="0"/>
    <s v="No"/>
    <x v="0"/>
    <x v="0"/>
    <s v="Yes"/>
    <x v="2"/>
    <x v="0"/>
    <x v="274"/>
    <n v="32686.080000000002"/>
    <x v="1"/>
    <x v="0"/>
    <x v="3"/>
    <x v="274"/>
  </r>
  <r>
    <x v="281"/>
    <s v="Saunders"/>
    <x v="243"/>
    <x v="80"/>
    <x v="0"/>
    <s v="No"/>
    <x v="0"/>
    <x v="0"/>
    <s v="Yes"/>
    <x v="0"/>
    <x v="2"/>
    <x v="139"/>
    <n v="32672.11"/>
    <x v="0"/>
    <x v="1"/>
    <x v="3"/>
    <x v="139"/>
  </r>
  <r>
    <x v="282"/>
    <s v="Walker"/>
    <x v="215"/>
    <x v="224"/>
    <x v="0"/>
    <s v="No"/>
    <x v="1"/>
    <x v="3"/>
    <s v="Yes"/>
    <x v="0"/>
    <x v="2"/>
    <x v="275"/>
    <n v="32548.34"/>
    <x v="0"/>
    <x v="2"/>
    <x v="0"/>
    <x v="275"/>
  </r>
  <r>
    <x v="283"/>
    <s v="Lam"/>
    <x v="244"/>
    <x v="106"/>
    <x v="1"/>
    <s v="No"/>
    <x v="0"/>
    <x v="0"/>
    <s v="Yes"/>
    <x v="1"/>
    <x v="1"/>
    <x v="276"/>
    <n v="32485.46"/>
    <x v="1"/>
    <x v="1"/>
    <x v="3"/>
    <x v="276"/>
  </r>
  <r>
    <x v="284"/>
    <s v="Sweigart"/>
    <x v="245"/>
    <x v="225"/>
    <x v="1"/>
    <s v="No"/>
    <x v="0"/>
    <x v="0"/>
    <s v="Yes"/>
    <x v="0"/>
    <x v="0"/>
    <x v="277"/>
    <n v="32462.35"/>
    <x v="1"/>
    <x v="2"/>
    <x v="3"/>
    <x v="277"/>
  </r>
  <r>
    <x v="285"/>
    <s v="Sieczkowski"/>
    <x v="246"/>
    <x v="226"/>
    <x v="1"/>
    <s v="No"/>
    <x v="0"/>
    <x v="0"/>
    <s v="Yes"/>
    <x v="1"/>
    <x v="2"/>
    <x v="278"/>
    <n v="32430.22"/>
    <x v="1"/>
    <x v="0"/>
    <x v="3"/>
    <x v="278"/>
  </r>
  <r>
    <x v="286"/>
    <s v="Jurgens"/>
    <x v="247"/>
    <x v="100"/>
    <x v="0"/>
    <s v="No"/>
    <x v="0"/>
    <x v="1"/>
    <s v="Yes"/>
    <x v="1"/>
    <x v="1"/>
    <x v="279"/>
    <n v="32428.63"/>
    <x v="1"/>
    <x v="2"/>
    <x v="3"/>
    <x v="279"/>
  </r>
  <r>
    <x v="287"/>
    <s v="Hackman"/>
    <x v="248"/>
    <x v="227"/>
    <x v="1"/>
    <s v="No"/>
    <x v="0"/>
    <x v="3"/>
    <s v="Yes"/>
    <x v="0"/>
    <x v="0"/>
    <x v="280"/>
    <n v="32288.49"/>
    <x v="1"/>
    <x v="2"/>
    <x v="3"/>
    <x v="280"/>
  </r>
  <r>
    <x v="288"/>
    <s v="Klarich"/>
    <x v="249"/>
    <x v="14"/>
    <x v="1"/>
    <s v="No"/>
    <x v="0"/>
    <x v="3"/>
    <s v="Yes"/>
    <x v="2"/>
    <x v="0"/>
    <x v="281"/>
    <n v="32259.96"/>
    <x v="1"/>
    <x v="0"/>
    <x v="1"/>
    <x v="281"/>
  </r>
  <r>
    <x v="289"/>
    <s v="Schulten"/>
    <x v="250"/>
    <x v="228"/>
    <x v="0"/>
    <s v="No"/>
    <x v="0"/>
    <x v="0"/>
    <s v="Yes"/>
    <x v="0"/>
    <x v="2"/>
    <x v="282"/>
    <n v="32222.81"/>
    <x v="1"/>
    <x v="1"/>
    <x v="3"/>
    <x v="282"/>
  </r>
  <r>
    <x v="290"/>
    <s v="Fagerstrom"/>
    <x v="251"/>
    <x v="229"/>
    <x v="1"/>
    <s v="No"/>
    <x v="1"/>
    <x v="3"/>
    <s v="Yes"/>
    <x v="2"/>
    <x v="1"/>
    <x v="283"/>
    <n v="32192.76"/>
    <x v="0"/>
    <x v="2"/>
    <x v="3"/>
    <x v="283"/>
  </r>
  <r>
    <x v="291"/>
    <s v="Bien"/>
    <x v="252"/>
    <x v="230"/>
    <x v="0"/>
    <s v="No"/>
    <x v="0"/>
    <x v="0"/>
    <s v="No"/>
    <x v="1"/>
    <x v="0"/>
    <x v="284"/>
    <n v="32108.66"/>
    <x v="0"/>
    <x v="0"/>
    <x v="6"/>
    <x v="284"/>
  </r>
  <r>
    <x v="292"/>
    <s v="Hess"/>
    <x v="253"/>
    <x v="124"/>
    <x v="0"/>
    <s v="No"/>
    <x v="1"/>
    <x v="3"/>
    <s v="Yes"/>
    <x v="0"/>
    <x v="2"/>
    <x v="285"/>
    <n v="32086.21"/>
    <x v="0"/>
    <x v="0"/>
    <x v="3"/>
    <x v="285"/>
  </r>
  <r>
    <x v="293"/>
    <s v="Shaw"/>
    <x v="254"/>
    <x v="231"/>
    <x v="0"/>
    <s v="No"/>
    <x v="0"/>
    <x v="1"/>
    <s v="Yes"/>
    <x v="2"/>
    <x v="1"/>
    <x v="286"/>
    <n v="31980.89"/>
    <x v="1"/>
    <x v="1"/>
    <x v="3"/>
    <x v="286"/>
  </r>
  <r>
    <x v="294"/>
    <s v="Williams"/>
    <x v="255"/>
    <x v="232"/>
    <x v="1"/>
    <s v="No"/>
    <x v="0"/>
    <x v="3"/>
    <s v="Yes"/>
    <x v="1"/>
    <x v="0"/>
    <x v="287"/>
    <n v="31897.1"/>
    <x v="1"/>
    <x v="0"/>
    <x v="3"/>
    <x v="287"/>
  </r>
  <r>
    <x v="295"/>
    <s v="Menzies"/>
    <x v="256"/>
    <x v="112"/>
    <x v="0"/>
    <s v="No"/>
    <x v="0"/>
    <x v="3"/>
    <s v="Yes"/>
    <x v="1"/>
    <x v="2"/>
    <x v="288"/>
    <n v="31743.919999999998"/>
    <x v="1"/>
    <x v="1"/>
    <x v="3"/>
    <x v="288"/>
  </r>
  <r>
    <x v="296"/>
    <s v="Buehler"/>
    <x v="257"/>
    <x v="233"/>
    <x v="0"/>
    <s v="No"/>
    <x v="0"/>
    <x v="0"/>
    <s v="Yes"/>
    <x v="2"/>
    <x v="2"/>
    <x v="289"/>
    <n v="31736.7"/>
    <x v="1"/>
    <x v="2"/>
    <x v="1"/>
    <x v="289"/>
  </r>
  <r>
    <x v="297"/>
    <s v="Degen"/>
    <x v="27"/>
    <x v="54"/>
    <x v="0"/>
    <s v="No"/>
    <x v="0"/>
    <x v="0"/>
    <s v="No"/>
    <x v="0"/>
    <x v="0"/>
    <x v="290"/>
    <n v="31620"/>
    <x v="1"/>
    <x v="1"/>
    <x v="2"/>
    <x v="290"/>
  </r>
  <r>
    <x v="298"/>
    <s v="Arsenault"/>
    <x v="258"/>
    <x v="234"/>
    <x v="1"/>
    <s v="No"/>
    <x v="0"/>
    <x v="3"/>
    <s v="Yes"/>
    <x v="2"/>
    <x v="0"/>
    <x v="291"/>
    <n v="31591.82"/>
    <x v="1"/>
    <x v="1"/>
    <x v="3"/>
    <x v="291"/>
  </r>
  <r>
    <x v="299"/>
    <s v="Hoff"/>
    <x v="259"/>
    <x v="235"/>
    <x v="0"/>
    <s v="No"/>
    <x v="0"/>
    <x v="0"/>
    <s v="Yes"/>
    <x v="2"/>
    <x v="0"/>
    <x v="292"/>
    <n v="31368.81"/>
    <x v="1"/>
    <x v="0"/>
    <x v="3"/>
    <x v="292"/>
  </r>
  <r>
    <x v="300"/>
    <s v="Hall"/>
    <x v="260"/>
    <x v="27"/>
    <x v="1"/>
    <s v="No"/>
    <x v="0"/>
    <x v="3"/>
    <s v="Yes"/>
    <x v="0"/>
    <x v="2"/>
    <x v="293"/>
    <n v="31328.27"/>
    <x v="1"/>
    <x v="2"/>
    <x v="3"/>
    <x v="293"/>
  </r>
  <r>
    <x v="301"/>
    <s v="Ashley"/>
    <x v="261"/>
    <x v="12"/>
    <x v="0"/>
    <s v="No"/>
    <x v="0"/>
    <x v="0"/>
    <s v="Yes"/>
    <x v="2"/>
    <x v="0"/>
    <x v="294"/>
    <n v="31322.53"/>
    <x v="1"/>
    <x v="1"/>
    <x v="3"/>
    <x v="294"/>
  </r>
  <r>
    <x v="302"/>
    <s v="Rindahl"/>
    <x v="262"/>
    <x v="236"/>
    <x v="1"/>
    <s v="Yes"/>
    <x v="0"/>
    <x v="1"/>
    <s v="Yes"/>
    <x v="0"/>
    <x v="1"/>
    <x v="295"/>
    <n v="31234.560000000001"/>
    <x v="0"/>
    <x v="1"/>
    <x v="3"/>
    <x v="295"/>
  </r>
  <r>
    <x v="303"/>
    <s v="Clark"/>
    <x v="263"/>
    <x v="237"/>
    <x v="0"/>
    <s v="Yes"/>
    <x v="0"/>
    <x v="3"/>
    <s v="Yes"/>
    <x v="0"/>
    <x v="2"/>
    <x v="296"/>
    <n v="31196.61"/>
    <x v="1"/>
    <x v="1"/>
    <x v="3"/>
    <x v="296"/>
  </r>
  <r>
    <x v="304"/>
    <s v="Irish"/>
    <x v="264"/>
    <x v="238"/>
    <x v="1"/>
    <s v="No"/>
    <x v="0"/>
    <x v="1"/>
    <s v="Yes"/>
    <x v="1"/>
    <x v="0"/>
    <x v="297"/>
    <n v="30942.19"/>
    <x v="1"/>
    <x v="2"/>
    <x v="0"/>
    <x v="297"/>
  </r>
  <r>
    <x v="305"/>
    <s v="Richardson"/>
    <x v="265"/>
    <x v="239"/>
    <x v="1"/>
    <s v="No"/>
    <x v="0"/>
    <x v="3"/>
    <s v="Yes"/>
    <x v="1"/>
    <x v="2"/>
    <x v="298"/>
    <n v="30763.01"/>
    <x v="1"/>
    <x v="1"/>
    <x v="3"/>
    <x v="298"/>
  </r>
  <r>
    <x v="306"/>
    <s v="Dewitt"/>
    <x v="266"/>
    <x v="194"/>
    <x v="1"/>
    <s v="No"/>
    <x v="1"/>
    <x v="3"/>
    <s v="Yes"/>
    <x v="2"/>
    <x v="1"/>
    <x v="299"/>
    <n v="30724.44"/>
    <x v="1"/>
    <x v="0"/>
    <x v="3"/>
    <x v="299"/>
  </r>
  <r>
    <x v="307"/>
    <s v="Hickman"/>
    <x v="267"/>
    <x v="240"/>
    <x v="0"/>
    <s v="No"/>
    <x v="0"/>
    <x v="0"/>
    <s v="Yes"/>
    <x v="0"/>
    <x v="1"/>
    <x v="300"/>
    <n v="30697.71"/>
    <x v="0"/>
    <x v="2"/>
    <x v="3"/>
    <x v="300"/>
  </r>
  <r>
    <x v="308"/>
    <s v="Gonzalez"/>
    <x v="268"/>
    <x v="241"/>
    <x v="1"/>
    <s v="No"/>
    <x v="0"/>
    <x v="1"/>
    <s v="Yes"/>
    <x v="2"/>
    <x v="0"/>
    <x v="301"/>
    <n v="30625.65"/>
    <x v="1"/>
    <x v="0"/>
    <x v="3"/>
    <x v="301"/>
  </r>
  <r>
    <x v="309"/>
    <s v="Difani"/>
    <x v="269"/>
    <x v="242"/>
    <x v="1"/>
    <s v="No"/>
    <x v="0"/>
    <x v="3"/>
    <s v="Yes"/>
    <x v="1"/>
    <x v="0"/>
    <x v="302"/>
    <n v="30530.5"/>
    <x v="1"/>
    <x v="1"/>
    <x v="3"/>
    <x v="302"/>
  </r>
  <r>
    <x v="310"/>
    <s v="Turner"/>
    <x v="270"/>
    <x v="236"/>
    <x v="1"/>
    <s v="No"/>
    <x v="1"/>
    <x v="3"/>
    <s v="Yes"/>
    <x v="2"/>
    <x v="1"/>
    <x v="303"/>
    <n v="30457.37"/>
    <x v="1"/>
    <x v="1"/>
    <x v="1"/>
    <x v="303"/>
  </r>
  <r>
    <x v="311"/>
    <s v="Widmann"/>
    <x v="271"/>
    <x v="141"/>
    <x v="0"/>
    <s v="No"/>
    <x v="0"/>
    <x v="3"/>
    <s v="Yes"/>
    <x v="0"/>
    <x v="2"/>
    <x v="304"/>
    <n v="30422.03"/>
    <x v="1"/>
    <x v="0"/>
    <x v="3"/>
    <x v="304"/>
  </r>
  <r>
    <x v="312"/>
    <s v="Tunney"/>
    <x v="272"/>
    <x v="243"/>
    <x v="1"/>
    <s v="No"/>
    <x v="0"/>
    <x v="0"/>
    <s v="Yes"/>
    <x v="3"/>
    <x v="2"/>
    <x v="305"/>
    <n v="30409.53"/>
    <x v="1"/>
    <x v="0"/>
    <x v="1"/>
    <x v="305"/>
  </r>
  <r>
    <x v="313"/>
    <s v="San Juan"/>
    <x v="273"/>
    <x v="244"/>
    <x v="1"/>
    <s v="No"/>
    <x v="1"/>
    <x v="3"/>
    <s v="Yes"/>
    <x v="3"/>
    <x v="2"/>
    <x v="306"/>
    <n v="30366.93"/>
    <x v="1"/>
    <x v="2"/>
    <x v="3"/>
    <x v="306"/>
  </r>
  <r>
    <x v="314"/>
    <s v="Croll"/>
    <x v="274"/>
    <x v="245"/>
    <x v="0"/>
    <s v="Yes"/>
    <x v="0"/>
    <x v="3"/>
    <s v="Yes"/>
    <x v="0"/>
    <x v="1"/>
    <x v="307"/>
    <n v="30328.27"/>
    <x v="1"/>
    <x v="2"/>
    <x v="3"/>
    <x v="307"/>
  </r>
  <r>
    <x v="315"/>
    <s v="Rolfes"/>
    <x v="275"/>
    <x v="27"/>
    <x v="0"/>
    <s v="No"/>
    <x v="0"/>
    <x v="1"/>
    <s v="No"/>
    <x v="1"/>
    <x v="2"/>
    <x v="308"/>
    <n v="30284.639999999999"/>
    <x v="0"/>
    <x v="1"/>
    <x v="1"/>
    <x v="308"/>
  </r>
  <r>
    <x v="316"/>
    <s v="Hinkle"/>
    <x v="276"/>
    <x v="246"/>
    <x v="0"/>
    <s v="No"/>
    <x v="0"/>
    <x v="0"/>
    <s v="No"/>
    <x v="1"/>
    <x v="0"/>
    <x v="309"/>
    <n v="30260"/>
    <x v="0"/>
    <x v="1"/>
    <x v="7"/>
    <x v="309"/>
  </r>
  <r>
    <x v="317"/>
    <s v="Leuchanka"/>
    <x v="277"/>
    <x v="247"/>
    <x v="1"/>
    <s v="No"/>
    <x v="1"/>
    <x v="3"/>
    <s v="Yes"/>
    <x v="1"/>
    <x v="0"/>
    <x v="310"/>
    <n v="30184.94"/>
    <x v="0"/>
    <x v="1"/>
    <x v="7"/>
    <x v="310"/>
  </r>
  <r>
    <x v="318"/>
    <s v="Ayr"/>
    <x v="278"/>
    <x v="248"/>
    <x v="0"/>
    <s v="No"/>
    <x v="0"/>
    <x v="2"/>
    <s v="No"/>
    <x v="2"/>
    <x v="0"/>
    <x v="311"/>
    <n v="30166.62"/>
    <x v="0"/>
    <x v="0"/>
    <x v="1"/>
    <x v="311"/>
  </r>
  <r>
    <x v="319"/>
    <s v="Siegel"/>
    <x v="279"/>
    <x v="68"/>
    <x v="0"/>
    <s v="No"/>
    <x v="0"/>
    <x v="0"/>
    <s v="Yes"/>
    <x v="3"/>
    <x v="0"/>
    <x v="312"/>
    <n v="30134.75"/>
    <x v="1"/>
    <x v="0"/>
    <x v="3"/>
    <x v="312"/>
  </r>
  <r>
    <x v="320"/>
    <s v="Penrose"/>
    <x v="280"/>
    <x v="249"/>
    <x v="0"/>
    <s v="No"/>
    <x v="1"/>
    <x v="3"/>
    <s v="Yes"/>
    <x v="2"/>
    <x v="2"/>
    <x v="313"/>
    <n v="30095.97"/>
    <x v="1"/>
    <x v="0"/>
    <x v="3"/>
    <x v="313"/>
  </r>
  <r>
    <x v="321"/>
    <s v="Schuler"/>
    <x v="281"/>
    <x v="250"/>
    <x v="1"/>
    <s v="No"/>
    <x v="0"/>
    <x v="0"/>
    <s v="No"/>
    <x v="0"/>
    <x v="0"/>
    <x v="314"/>
    <n v="30063.58"/>
    <x v="0"/>
    <x v="1"/>
    <x v="1"/>
    <x v="314"/>
  </r>
  <r>
    <x v="322"/>
    <s v="Walker"/>
    <x v="282"/>
    <x v="201"/>
    <x v="1"/>
    <s v="No"/>
    <x v="0"/>
    <x v="0"/>
    <s v="Yes"/>
    <x v="2"/>
    <x v="0"/>
    <x v="315"/>
    <n v="30026.87"/>
    <x v="1"/>
    <x v="0"/>
    <x v="1"/>
    <x v="315"/>
  </r>
  <r>
    <x v="323"/>
    <s v="Stange"/>
    <x v="283"/>
    <x v="251"/>
    <x v="0"/>
    <s v="No"/>
    <x v="0"/>
    <x v="0"/>
    <s v="Yes"/>
    <x v="1"/>
    <x v="2"/>
    <x v="316"/>
    <n v="29969.67"/>
    <x v="0"/>
    <x v="1"/>
    <x v="3"/>
    <x v="316"/>
  </r>
  <r>
    <x v="324"/>
    <s v="Roy"/>
    <x v="272"/>
    <x v="252"/>
    <x v="1"/>
    <s v="No"/>
    <x v="0"/>
    <x v="0"/>
    <s v="Yes"/>
    <x v="3"/>
    <x v="2"/>
    <x v="317"/>
    <n v="29933.75"/>
    <x v="0"/>
    <x v="1"/>
    <x v="3"/>
    <x v="317"/>
  </r>
  <r>
    <x v="325"/>
    <s v="Potere"/>
    <x v="284"/>
    <x v="253"/>
    <x v="1"/>
    <s v="No"/>
    <x v="0"/>
    <x v="3"/>
    <s v="Yes"/>
    <x v="1"/>
    <x v="2"/>
    <x v="318"/>
    <n v="29929.56"/>
    <x v="0"/>
    <x v="1"/>
    <x v="3"/>
    <x v="318"/>
  </r>
  <r>
    <x v="326"/>
    <s v="Podgurski"/>
    <x v="285"/>
    <x v="254"/>
    <x v="1"/>
    <s v="No"/>
    <x v="0"/>
    <x v="3"/>
    <s v="Yes"/>
    <x v="2"/>
    <x v="0"/>
    <x v="319"/>
    <n v="29899.25"/>
    <x v="0"/>
    <x v="0"/>
    <x v="3"/>
    <x v="319"/>
  </r>
  <r>
    <x v="327"/>
    <s v="Diamond"/>
    <x v="286"/>
    <x v="34"/>
    <x v="0"/>
    <s v="No"/>
    <x v="0"/>
    <x v="0"/>
    <s v="Yes"/>
    <x v="1"/>
    <x v="1"/>
    <x v="320"/>
    <n v="29852.48"/>
    <x v="0"/>
    <x v="0"/>
    <x v="3"/>
    <x v="320"/>
  </r>
  <r>
    <x v="328"/>
    <s v="Sallade"/>
    <x v="287"/>
    <x v="67"/>
    <x v="0"/>
    <s v="No"/>
    <x v="0"/>
    <x v="0"/>
    <s v="Yes"/>
    <x v="2"/>
    <x v="2"/>
    <x v="321"/>
    <n v="29818.76"/>
    <x v="0"/>
    <x v="1"/>
    <x v="1"/>
    <x v="321"/>
  </r>
  <r>
    <x v="329"/>
    <s v="Zhang"/>
    <x v="288"/>
    <x v="255"/>
    <x v="1"/>
    <s v="No"/>
    <x v="0"/>
    <x v="0"/>
    <s v="Yes"/>
    <x v="2"/>
    <x v="0"/>
    <x v="322"/>
    <n v="29816.639999999999"/>
    <x v="0"/>
    <x v="2"/>
    <x v="3"/>
    <x v="322"/>
  </r>
  <r>
    <x v="330"/>
    <s v="Chatfield"/>
    <x v="289"/>
    <x v="256"/>
    <x v="0"/>
    <s v="No"/>
    <x v="0"/>
    <x v="3"/>
    <s v="Yes"/>
    <x v="0"/>
    <x v="1"/>
    <x v="323"/>
    <n v="29760.6"/>
    <x v="0"/>
    <x v="2"/>
    <x v="3"/>
    <x v="323"/>
  </r>
  <r>
    <x v="331"/>
    <s v="Bruns"/>
    <x v="290"/>
    <x v="257"/>
    <x v="0"/>
    <s v="No"/>
    <x v="0"/>
    <x v="1"/>
    <s v="Yes"/>
    <x v="2"/>
    <x v="0"/>
    <x v="324"/>
    <n v="29757.69"/>
    <x v="0"/>
    <x v="0"/>
    <x v="3"/>
    <x v="324"/>
  </r>
  <r>
    <x v="332"/>
    <s v="Yochum"/>
    <x v="291"/>
    <x v="87"/>
    <x v="0"/>
    <s v="No"/>
    <x v="1"/>
    <x v="3"/>
    <s v="Yes"/>
    <x v="0"/>
    <x v="1"/>
    <x v="325"/>
    <n v="29622.69"/>
    <x v="0"/>
    <x v="1"/>
    <x v="3"/>
    <x v="325"/>
  </r>
  <r>
    <x v="333"/>
    <s v="Freeburn"/>
    <x v="272"/>
    <x v="258"/>
    <x v="1"/>
    <s v="No"/>
    <x v="0"/>
    <x v="3"/>
    <s v="Yes"/>
    <x v="3"/>
    <x v="0"/>
    <x v="326"/>
    <n v="29583.8"/>
    <x v="0"/>
    <x v="1"/>
    <x v="3"/>
    <x v="326"/>
  </r>
  <r>
    <x v="334"/>
    <s v="Spencer"/>
    <x v="292"/>
    <x v="82"/>
    <x v="1"/>
    <s v="No"/>
    <x v="0"/>
    <x v="1"/>
    <s v="Yes"/>
    <x v="1"/>
    <x v="2"/>
    <x v="327"/>
    <n v="29523.17"/>
    <x v="0"/>
    <x v="2"/>
    <x v="2"/>
    <x v="327"/>
  </r>
  <r>
    <x v="335"/>
    <s v="Jarosik"/>
    <x v="293"/>
    <x v="259"/>
    <x v="0"/>
    <s v="No"/>
    <x v="0"/>
    <x v="3"/>
    <s v="Yes"/>
    <x v="2"/>
    <x v="1"/>
    <x v="328"/>
    <n v="29443.59"/>
    <x v="0"/>
    <x v="1"/>
    <x v="3"/>
    <x v="328"/>
  </r>
  <r>
    <x v="336"/>
    <s v="Heinzen"/>
    <x v="294"/>
    <x v="141"/>
    <x v="1"/>
    <s v="No"/>
    <x v="0"/>
    <x v="0"/>
    <s v="Yes"/>
    <x v="2"/>
    <x v="2"/>
    <x v="329"/>
    <n v="29352.560000000001"/>
    <x v="0"/>
    <x v="1"/>
    <x v="3"/>
    <x v="329"/>
  </r>
  <r>
    <x v="337"/>
    <s v="Kelley"/>
    <x v="295"/>
    <x v="260"/>
    <x v="0"/>
    <s v="No"/>
    <x v="0"/>
    <x v="2"/>
    <s v="Yes"/>
    <x v="1"/>
    <x v="0"/>
    <x v="330"/>
    <n v="29330.98"/>
    <x v="0"/>
    <x v="2"/>
    <x v="1"/>
    <x v="330"/>
  </r>
  <r>
    <x v="338"/>
    <s v="Thacker"/>
    <x v="296"/>
    <x v="217"/>
    <x v="0"/>
    <s v="No"/>
    <x v="0"/>
    <x v="0"/>
    <s v="Yes"/>
    <x v="3"/>
    <x v="0"/>
    <x v="331"/>
    <n v="29227.599999999999"/>
    <x v="0"/>
    <x v="0"/>
    <x v="1"/>
    <x v="331"/>
  </r>
  <r>
    <x v="339"/>
    <s v="Jeseritz"/>
    <x v="67"/>
    <x v="143"/>
    <x v="1"/>
    <s v="No"/>
    <x v="1"/>
    <x v="3"/>
    <s v="No"/>
    <x v="0"/>
    <x v="2"/>
    <x v="332"/>
    <n v="29186.48"/>
    <x v="0"/>
    <x v="0"/>
    <x v="2"/>
    <x v="332"/>
  </r>
  <r>
    <x v="340"/>
    <s v="Hohman"/>
    <x v="297"/>
    <x v="261"/>
    <x v="1"/>
    <s v="No"/>
    <x v="0"/>
    <x v="0"/>
    <s v="Yes"/>
    <x v="3"/>
    <x v="2"/>
    <x v="333"/>
    <n v="29160.39"/>
    <x v="0"/>
    <x v="2"/>
    <x v="3"/>
    <x v="333"/>
  </r>
  <r>
    <x v="341"/>
    <s v="Hill"/>
    <x v="298"/>
    <x v="262"/>
    <x v="1"/>
    <s v="No"/>
    <x v="0"/>
    <x v="1"/>
    <s v="Yes"/>
    <x v="1"/>
    <x v="0"/>
    <x v="334"/>
    <n v="29141.360000000001"/>
    <x v="0"/>
    <x v="0"/>
    <x v="1"/>
    <x v="334"/>
  </r>
  <r>
    <x v="342"/>
    <s v="Kuepfer"/>
    <x v="299"/>
    <x v="263"/>
    <x v="0"/>
    <s v="No"/>
    <x v="0"/>
    <x v="0"/>
    <s v="Yes"/>
    <x v="3"/>
    <x v="0"/>
    <x v="335"/>
    <n v="29114.77"/>
    <x v="0"/>
    <x v="1"/>
    <x v="3"/>
    <x v="335"/>
  </r>
  <r>
    <x v="343"/>
    <s v="Kaczmarek"/>
    <x v="300"/>
    <x v="159"/>
    <x v="0"/>
    <s v="No"/>
    <x v="0"/>
    <x v="0"/>
    <s v="Yes"/>
    <x v="2"/>
    <x v="2"/>
    <x v="336"/>
    <n v="29114.21"/>
    <x v="0"/>
    <x v="0"/>
    <x v="3"/>
    <x v="336"/>
  </r>
  <r>
    <x v="344"/>
    <s v="Pitt"/>
    <x v="301"/>
    <x v="139"/>
    <x v="0"/>
    <s v="No"/>
    <x v="0"/>
    <x v="3"/>
    <s v="Yes"/>
    <x v="0"/>
    <x v="2"/>
    <x v="337"/>
    <n v="29007.82"/>
    <x v="0"/>
    <x v="0"/>
    <x v="3"/>
    <x v="337"/>
  </r>
  <r>
    <x v="345"/>
    <s v="Lorton"/>
    <x v="302"/>
    <x v="264"/>
    <x v="0"/>
    <s v="No"/>
    <x v="1"/>
    <x v="3"/>
    <s v="Yes"/>
    <x v="0"/>
    <x v="2"/>
    <x v="338"/>
    <n v="28998.68"/>
    <x v="0"/>
    <x v="0"/>
    <x v="3"/>
    <x v="338"/>
  </r>
  <r>
    <x v="346"/>
    <s v="Castaneda"/>
    <x v="303"/>
    <x v="127"/>
    <x v="1"/>
    <s v="No"/>
    <x v="0"/>
    <x v="1"/>
    <s v="Yes"/>
    <x v="1"/>
    <x v="2"/>
    <x v="339"/>
    <n v="28950.47"/>
    <x v="0"/>
    <x v="1"/>
    <x v="1"/>
    <x v="339"/>
  </r>
  <r>
    <x v="347"/>
    <s v="Cherop"/>
    <x v="304"/>
    <x v="265"/>
    <x v="0"/>
    <s v="No"/>
    <x v="0"/>
    <x v="0"/>
    <s v="No"/>
    <x v="1"/>
    <x v="0"/>
    <x v="340"/>
    <n v="28923.14"/>
    <x v="0"/>
    <x v="1"/>
    <x v="1"/>
    <x v="340"/>
  </r>
  <r>
    <x v="348"/>
    <s v="Howell"/>
    <x v="237"/>
    <x v="266"/>
    <x v="1"/>
    <s v="No"/>
    <x v="0"/>
    <x v="1"/>
    <s v="Yes"/>
    <x v="1"/>
    <x v="0"/>
    <x v="341"/>
    <n v="28868.66"/>
    <x v="0"/>
    <x v="2"/>
    <x v="1"/>
    <x v="341"/>
  </r>
  <r>
    <x v="349"/>
    <s v="Palmer"/>
    <x v="305"/>
    <x v="267"/>
    <x v="0"/>
    <s v="No"/>
    <x v="0"/>
    <x v="0"/>
    <s v="Yes"/>
    <x v="2"/>
    <x v="2"/>
    <x v="342"/>
    <n v="28716.14"/>
    <x v="0"/>
    <x v="0"/>
    <x v="3"/>
    <x v="342"/>
  </r>
  <r>
    <x v="350"/>
    <s v="Olson"/>
    <x v="306"/>
    <x v="105"/>
    <x v="1"/>
    <s v="No"/>
    <x v="0"/>
    <x v="0"/>
    <s v="Yes"/>
    <x v="2"/>
    <x v="1"/>
    <x v="343"/>
    <n v="28542.86"/>
    <x v="0"/>
    <x v="0"/>
    <x v="3"/>
    <x v="343"/>
  </r>
  <r>
    <x v="351"/>
    <s v="Waldron"/>
    <x v="307"/>
    <x v="6"/>
    <x v="0"/>
    <s v="No"/>
    <x v="0"/>
    <x v="0"/>
    <s v="No"/>
    <x v="0"/>
    <x v="1"/>
    <x v="344"/>
    <n v="28476.73"/>
    <x v="0"/>
    <x v="2"/>
    <x v="1"/>
    <x v="344"/>
  </r>
  <r>
    <x v="352"/>
    <s v="Meyer"/>
    <x v="106"/>
    <x v="246"/>
    <x v="0"/>
    <s v="No"/>
    <x v="0"/>
    <x v="0"/>
    <s v="No"/>
    <x v="0"/>
    <x v="0"/>
    <x v="345"/>
    <n v="28468.92"/>
    <x v="0"/>
    <x v="1"/>
    <x v="1"/>
    <x v="345"/>
  </r>
  <r>
    <x v="353"/>
    <s v="Stack"/>
    <x v="308"/>
    <x v="164"/>
    <x v="0"/>
    <s v="No"/>
    <x v="0"/>
    <x v="0"/>
    <s v="No"/>
    <x v="1"/>
    <x v="2"/>
    <x v="346"/>
    <n v="28340.19"/>
    <x v="0"/>
    <x v="2"/>
    <x v="1"/>
    <x v="346"/>
  </r>
  <r>
    <x v="354"/>
    <s v="Sanchez Y Torres"/>
    <x v="309"/>
    <x v="268"/>
    <x v="0"/>
    <s v="No"/>
    <x v="0"/>
    <x v="0"/>
    <s v="Yes"/>
    <x v="2"/>
    <x v="1"/>
    <x v="347"/>
    <n v="28302.33"/>
    <x v="0"/>
    <x v="2"/>
    <x v="3"/>
    <x v="347"/>
  </r>
  <r>
    <x v="355"/>
    <s v="Daniels"/>
    <x v="310"/>
    <x v="269"/>
    <x v="1"/>
    <s v="No"/>
    <x v="1"/>
    <x v="3"/>
    <s v="No"/>
    <x v="0"/>
    <x v="0"/>
    <x v="348"/>
    <n v="28287.9"/>
    <x v="0"/>
    <x v="1"/>
    <x v="0"/>
    <x v="348"/>
  </r>
  <r>
    <x v="356"/>
    <s v="Pepp"/>
    <x v="311"/>
    <x v="115"/>
    <x v="0"/>
    <s v="No"/>
    <x v="0"/>
    <x v="0"/>
    <s v="Yes"/>
    <x v="0"/>
    <x v="2"/>
    <x v="349"/>
    <n v="28245.34"/>
    <x v="0"/>
    <x v="0"/>
    <x v="3"/>
    <x v="349"/>
  </r>
  <r>
    <x v="357"/>
    <s v="Buechler"/>
    <x v="312"/>
    <x v="205"/>
    <x v="0"/>
    <s v="No"/>
    <x v="0"/>
    <x v="0"/>
    <s v="Yes"/>
    <x v="1"/>
    <x v="0"/>
    <x v="350"/>
    <n v="28101.33"/>
    <x v="0"/>
    <x v="2"/>
    <x v="9"/>
    <x v="350"/>
  </r>
  <r>
    <x v="358"/>
    <s v="Buenting"/>
    <x v="313"/>
    <x v="103"/>
    <x v="1"/>
    <s v="No"/>
    <x v="0"/>
    <x v="0"/>
    <s v="Yes"/>
    <x v="3"/>
    <x v="2"/>
    <x v="351"/>
    <n v="28006.94"/>
    <x v="0"/>
    <x v="2"/>
    <x v="3"/>
    <x v="351"/>
  </r>
  <r>
    <x v="359"/>
    <s v="Evans"/>
    <x v="314"/>
    <x v="270"/>
    <x v="0"/>
    <s v="No"/>
    <x v="0"/>
    <x v="0"/>
    <s v="Yes"/>
    <x v="0"/>
    <x v="2"/>
    <x v="352"/>
    <n v="27980.77"/>
    <x v="0"/>
    <x v="1"/>
    <x v="3"/>
    <x v="352"/>
  </r>
  <r>
    <x v="360"/>
    <s v="Arcand"/>
    <x v="315"/>
    <x v="271"/>
    <x v="1"/>
    <s v="No"/>
    <x v="0"/>
    <x v="1"/>
    <s v="No"/>
    <x v="0"/>
    <x v="0"/>
    <x v="353"/>
    <n v="27941.29"/>
    <x v="0"/>
    <x v="0"/>
    <x v="3"/>
    <x v="353"/>
  </r>
  <r>
    <x v="361"/>
    <s v="Kesack"/>
    <x v="316"/>
    <x v="272"/>
    <x v="0"/>
    <s v="No"/>
    <x v="0"/>
    <x v="0"/>
    <s v="Yes"/>
    <x v="2"/>
    <x v="1"/>
    <x v="354"/>
    <n v="27931.11"/>
    <x v="0"/>
    <x v="0"/>
    <x v="3"/>
    <x v="354"/>
  </r>
  <r>
    <x v="362"/>
    <s v="Post"/>
    <x v="317"/>
    <x v="273"/>
    <x v="0"/>
    <s v="No"/>
    <x v="0"/>
    <x v="0"/>
    <s v="Yes"/>
    <x v="2"/>
    <x v="2"/>
    <x v="355"/>
    <n v="27925.86"/>
    <x v="0"/>
    <x v="2"/>
    <x v="3"/>
    <x v="355"/>
  </r>
  <r>
    <x v="363"/>
    <s v="Dunne"/>
    <x v="318"/>
    <x v="274"/>
    <x v="1"/>
    <s v="No"/>
    <x v="0"/>
    <x v="0"/>
    <s v="Yes"/>
    <x v="3"/>
    <x v="2"/>
    <x v="356"/>
    <n v="27849.94"/>
    <x v="0"/>
    <x v="1"/>
    <x v="3"/>
    <x v="356"/>
  </r>
  <r>
    <x v="364"/>
    <s v="Kilel"/>
    <x v="319"/>
    <x v="181"/>
    <x v="0"/>
    <s v="No"/>
    <x v="0"/>
    <x v="0"/>
    <s v="Yes"/>
    <x v="1"/>
    <x v="0"/>
    <x v="357"/>
    <n v="27808.73"/>
    <x v="0"/>
    <x v="1"/>
    <x v="0"/>
    <x v="357"/>
  </r>
  <r>
    <x v="365"/>
    <s v="Nicholson"/>
    <x v="320"/>
    <x v="275"/>
    <x v="0"/>
    <s v="No"/>
    <x v="0"/>
    <x v="0"/>
    <s v="No"/>
    <x v="0"/>
    <x v="0"/>
    <x v="358"/>
    <n v="27724.29"/>
    <x v="0"/>
    <x v="0"/>
    <x v="0"/>
    <x v="358"/>
  </r>
  <r>
    <x v="366"/>
    <s v="Susmann"/>
    <x v="321"/>
    <x v="276"/>
    <x v="0"/>
    <s v="No"/>
    <x v="0"/>
    <x v="3"/>
    <s v="Yes"/>
    <x v="1"/>
    <x v="2"/>
    <x v="359"/>
    <n v="27696.11"/>
    <x v="0"/>
    <x v="2"/>
    <x v="3"/>
    <x v="359"/>
  </r>
  <r>
    <x v="367"/>
    <s v="Harsh"/>
    <x v="322"/>
    <x v="80"/>
    <x v="1"/>
    <s v="No"/>
    <x v="1"/>
    <x v="3"/>
    <s v="Yes"/>
    <x v="0"/>
    <x v="2"/>
    <x v="360"/>
    <n v="27625.17"/>
    <x v="0"/>
    <x v="1"/>
    <x v="3"/>
    <x v="360"/>
  </r>
  <r>
    <x v="368"/>
    <s v="Pocasangre"/>
    <x v="323"/>
    <x v="277"/>
    <x v="1"/>
    <s v="No"/>
    <x v="1"/>
    <x v="3"/>
    <s v="Yes"/>
    <x v="0"/>
    <x v="0"/>
    <x v="361"/>
    <n v="27619.360000000001"/>
    <x v="1"/>
    <x v="0"/>
    <x v="3"/>
    <x v="361"/>
  </r>
  <r>
    <x v="369"/>
    <s v="Martinez Lopez"/>
    <x v="190"/>
    <x v="102"/>
    <x v="0"/>
    <s v="No"/>
    <x v="0"/>
    <x v="3"/>
    <s v="Yes"/>
    <x v="1"/>
    <x v="2"/>
    <x v="362"/>
    <n v="27614.71"/>
    <x v="1"/>
    <x v="0"/>
    <x v="3"/>
    <x v="362"/>
  </r>
  <r>
    <x v="370"/>
    <s v="Riegel"/>
    <x v="324"/>
    <x v="212"/>
    <x v="1"/>
    <s v="No"/>
    <x v="0"/>
    <x v="0"/>
    <s v="Yes"/>
    <x v="3"/>
    <x v="2"/>
    <x v="363"/>
    <n v="27598.93"/>
    <x v="1"/>
    <x v="1"/>
    <x v="3"/>
    <x v="363"/>
  </r>
  <r>
    <x v="371"/>
    <s v="Monson"/>
    <x v="325"/>
    <x v="49"/>
    <x v="0"/>
    <s v="No"/>
    <x v="0"/>
    <x v="3"/>
    <s v="Yes"/>
    <x v="3"/>
    <x v="2"/>
    <x v="255"/>
    <n v="27534.53"/>
    <x v="1"/>
    <x v="2"/>
    <x v="3"/>
    <x v="255"/>
  </r>
  <r>
    <x v="372"/>
    <s v="Klubben"/>
    <x v="326"/>
    <x v="278"/>
    <x v="0"/>
    <s v="No"/>
    <x v="0"/>
    <x v="0"/>
    <s v="Yes"/>
    <x v="1"/>
    <x v="0"/>
    <x v="364"/>
    <n v="27533.91"/>
    <x v="1"/>
    <x v="0"/>
    <x v="0"/>
    <x v="364"/>
  </r>
  <r>
    <x v="373"/>
    <s v="Mascaro"/>
    <x v="327"/>
    <x v="279"/>
    <x v="1"/>
    <s v="No"/>
    <x v="0"/>
    <x v="0"/>
    <s v="Yes"/>
    <x v="3"/>
    <x v="0"/>
    <x v="365"/>
    <n v="27495.59"/>
    <x v="1"/>
    <x v="1"/>
    <x v="3"/>
    <x v="365"/>
  </r>
  <r>
    <x v="374"/>
    <s v="Norvell"/>
    <x v="328"/>
    <x v="270"/>
    <x v="1"/>
    <s v="No"/>
    <x v="0"/>
    <x v="0"/>
    <s v="Yes"/>
    <x v="3"/>
    <x v="2"/>
    <x v="366"/>
    <n v="27432.73"/>
    <x v="1"/>
    <x v="1"/>
    <x v="3"/>
    <x v="366"/>
  </r>
  <r>
    <x v="375"/>
    <s v="Ornelas"/>
    <x v="329"/>
    <x v="82"/>
    <x v="1"/>
    <s v="No"/>
    <x v="0"/>
    <x v="3"/>
    <s v="No"/>
    <x v="2"/>
    <x v="2"/>
    <x v="367"/>
    <n v="27375.9"/>
    <x v="1"/>
    <x v="0"/>
    <x v="5"/>
    <x v="367"/>
  </r>
  <r>
    <x v="376"/>
    <s v="Fitzpatrick"/>
    <x v="32"/>
    <x v="280"/>
    <x v="1"/>
    <s v="No"/>
    <x v="1"/>
    <x v="3"/>
    <s v="No"/>
    <x v="0"/>
    <x v="2"/>
    <x v="368"/>
    <n v="27346.04"/>
    <x v="1"/>
    <x v="2"/>
    <x v="0"/>
    <x v="368"/>
  </r>
  <r>
    <x v="377"/>
    <s v="Bloomquist"/>
    <x v="330"/>
    <x v="57"/>
    <x v="0"/>
    <s v="No"/>
    <x v="0"/>
    <x v="0"/>
    <s v="No"/>
    <x v="0"/>
    <x v="0"/>
    <x v="369"/>
    <n v="27322.73"/>
    <x v="1"/>
    <x v="2"/>
    <x v="0"/>
    <x v="369"/>
  </r>
  <r>
    <x v="378"/>
    <s v="Wick"/>
    <x v="323"/>
    <x v="219"/>
    <x v="0"/>
    <s v="No"/>
    <x v="0"/>
    <x v="0"/>
    <s v="Yes"/>
    <x v="0"/>
    <x v="2"/>
    <x v="370"/>
    <n v="27236.959999999999"/>
    <x v="1"/>
    <x v="1"/>
    <x v="3"/>
    <x v="370"/>
  </r>
  <r>
    <x v="379"/>
    <s v="Zappala"/>
    <x v="331"/>
    <x v="281"/>
    <x v="0"/>
    <s v="No"/>
    <x v="0"/>
    <x v="0"/>
    <s v="Yes"/>
    <x v="1"/>
    <x v="0"/>
    <x v="371"/>
    <n v="27218.44"/>
    <x v="1"/>
    <x v="1"/>
    <x v="6"/>
    <x v="371"/>
  </r>
  <r>
    <x v="380"/>
    <s v="Earle"/>
    <x v="332"/>
    <x v="282"/>
    <x v="1"/>
    <s v="No"/>
    <x v="0"/>
    <x v="1"/>
    <s v="No"/>
    <x v="2"/>
    <x v="0"/>
    <x v="372"/>
    <n v="27117.99"/>
    <x v="1"/>
    <x v="2"/>
    <x v="0"/>
    <x v="372"/>
  </r>
  <r>
    <x v="381"/>
    <s v="Majewski"/>
    <x v="333"/>
    <x v="191"/>
    <x v="0"/>
    <s v="No"/>
    <x v="0"/>
    <x v="0"/>
    <s v="Yes"/>
    <x v="2"/>
    <x v="2"/>
    <x v="373"/>
    <n v="27092.38"/>
    <x v="1"/>
    <x v="0"/>
    <x v="3"/>
    <x v="373"/>
  </r>
  <r>
    <x v="382"/>
    <s v="Apfelbaum"/>
    <x v="334"/>
    <x v="283"/>
    <x v="0"/>
    <s v="No"/>
    <x v="0"/>
    <x v="0"/>
    <s v="Yes"/>
    <x v="1"/>
    <x v="2"/>
    <x v="374"/>
    <n v="27080.639999999999"/>
    <x v="1"/>
    <x v="2"/>
    <x v="3"/>
    <x v="374"/>
  </r>
  <r>
    <x v="383"/>
    <s v="Graham"/>
    <x v="335"/>
    <x v="284"/>
    <x v="0"/>
    <s v="No"/>
    <x v="0"/>
    <x v="2"/>
    <s v="Yes"/>
    <x v="2"/>
    <x v="0"/>
    <x v="375"/>
    <n v="27037.91"/>
    <x v="1"/>
    <x v="2"/>
    <x v="0"/>
    <x v="375"/>
  </r>
  <r>
    <x v="384"/>
    <s v="Whitacre"/>
    <x v="336"/>
    <x v="285"/>
    <x v="0"/>
    <s v="No"/>
    <x v="0"/>
    <x v="0"/>
    <s v="No"/>
    <x v="0"/>
    <x v="0"/>
    <x v="376"/>
    <n v="27000.98"/>
    <x v="1"/>
    <x v="2"/>
    <x v="0"/>
    <x v="376"/>
  </r>
  <r>
    <x v="385"/>
    <s v="Wegener"/>
    <x v="337"/>
    <x v="194"/>
    <x v="0"/>
    <s v="Yes"/>
    <x v="0"/>
    <x v="1"/>
    <s v="Yes"/>
    <x v="0"/>
    <x v="1"/>
    <x v="377"/>
    <n v="26936.98"/>
    <x v="1"/>
    <x v="0"/>
    <x v="3"/>
    <x v="377"/>
  </r>
  <r>
    <x v="386"/>
    <s v="Collie"/>
    <x v="338"/>
    <x v="286"/>
    <x v="0"/>
    <s v="No"/>
    <x v="0"/>
    <x v="0"/>
    <s v="Yes"/>
    <x v="0"/>
    <x v="0"/>
    <x v="378"/>
    <n v="26927.69"/>
    <x v="1"/>
    <x v="2"/>
    <x v="3"/>
    <x v="378"/>
  </r>
  <r>
    <x v="387"/>
    <s v="Murphy"/>
    <x v="339"/>
    <x v="287"/>
    <x v="0"/>
    <s v="No"/>
    <x v="0"/>
    <x v="2"/>
    <s v="Yes"/>
    <x v="2"/>
    <x v="0"/>
    <x v="379"/>
    <n v="26926.51"/>
    <x v="1"/>
    <x v="1"/>
    <x v="0"/>
    <x v="379"/>
  </r>
  <r>
    <x v="388"/>
    <s v="Butters"/>
    <x v="340"/>
    <x v="288"/>
    <x v="0"/>
    <s v="No"/>
    <x v="0"/>
    <x v="0"/>
    <s v="Yes"/>
    <x v="2"/>
    <x v="1"/>
    <x v="380"/>
    <n v="26912.560000000001"/>
    <x v="1"/>
    <x v="2"/>
    <x v="3"/>
    <x v="380"/>
  </r>
  <r>
    <x v="389"/>
    <s v="Cook"/>
    <x v="341"/>
    <x v="109"/>
    <x v="1"/>
    <s v="No"/>
    <x v="0"/>
    <x v="3"/>
    <s v="Yes"/>
    <x v="3"/>
    <x v="1"/>
    <x v="381"/>
    <n v="26607.89"/>
    <x v="1"/>
    <x v="1"/>
    <x v="3"/>
    <x v="381"/>
  </r>
  <r>
    <x v="390"/>
    <s v="Breen"/>
    <x v="342"/>
    <x v="93"/>
    <x v="0"/>
    <s v="Yes"/>
    <x v="0"/>
    <x v="3"/>
    <s v="Yes"/>
    <x v="0"/>
    <x v="2"/>
    <x v="382"/>
    <n v="26479.4"/>
    <x v="1"/>
    <x v="2"/>
    <x v="3"/>
    <x v="382"/>
  </r>
  <r>
    <x v="391"/>
    <s v="Fitzsimons"/>
    <x v="17"/>
    <x v="54"/>
    <x v="1"/>
    <s v="No"/>
    <x v="0"/>
    <x v="1"/>
    <s v="No"/>
    <x v="0"/>
    <x v="0"/>
    <x v="383"/>
    <n v="26467.1"/>
    <x v="1"/>
    <x v="0"/>
    <x v="1"/>
    <x v="383"/>
  </r>
  <r>
    <x v="392"/>
    <s v="Houle"/>
    <x v="343"/>
    <x v="30"/>
    <x v="0"/>
    <s v="No"/>
    <x v="0"/>
    <x v="0"/>
    <s v="No"/>
    <x v="0"/>
    <x v="0"/>
    <x v="384"/>
    <n v="26392.26"/>
    <x v="1"/>
    <x v="2"/>
    <x v="2"/>
    <x v="384"/>
  </r>
  <r>
    <x v="393"/>
    <s v="Woodward"/>
    <x v="344"/>
    <x v="145"/>
    <x v="0"/>
    <s v="Yes"/>
    <x v="0"/>
    <x v="3"/>
    <s v="Yes"/>
    <x v="0"/>
    <x v="2"/>
    <x v="134"/>
    <n v="26316.59"/>
    <x v="1"/>
    <x v="0"/>
    <x v="3"/>
    <x v="134"/>
  </r>
  <r>
    <x v="394"/>
    <s v="Ray"/>
    <x v="345"/>
    <x v="289"/>
    <x v="1"/>
    <s v="No"/>
    <x v="0"/>
    <x v="3"/>
    <s v="No"/>
    <x v="2"/>
    <x v="0"/>
    <x v="385"/>
    <n v="26236.58"/>
    <x v="1"/>
    <x v="1"/>
    <x v="3"/>
    <x v="385"/>
  </r>
  <r>
    <x v="395"/>
    <s v="Jennings"/>
    <x v="346"/>
    <x v="290"/>
    <x v="0"/>
    <s v="No"/>
    <x v="0"/>
    <x v="1"/>
    <s v="No"/>
    <x v="1"/>
    <x v="0"/>
    <x v="386"/>
    <n v="26140.36"/>
    <x v="1"/>
    <x v="0"/>
    <x v="3"/>
    <x v="386"/>
  </r>
  <r>
    <x v="396"/>
    <s v="Fuller"/>
    <x v="347"/>
    <x v="291"/>
    <x v="0"/>
    <s v="No"/>
    <x v="0"/>
    <x v="0"/>
    <s v="Yes"/>
    <x v="2"/>
    <x v="0"/>
    <x v="387"/>
    <n v="26125.67"/>
    <x v="1"/>
    <x v="1"/>
    <x v="0"/>
    <x v="387"/>
  </r>
  <r>
    <x v="397"/>
    <s v="Lovisek"/>
    <x v="312"/>
    <x v="82"/>
    <x v="1"/>
    <s v="No"/>
    <x v="0"/>
    <x v="1"/>
    <s v="Yes"/>
    <x v="1"/>
    <x v="2"/>
    <x v="388"/>
    <n v="26109.33"/>
    <x v="1"/>
    <x v="0"/>
    <x v="1"/>
    <x v="388"/>
  </r>
  <r>
    <x v="398"/>
    <s v="Painter"/>
    <x v="348"/>
    <x v="3"/>
    <x v="1"/>
    <s v="Yes"/>
    <x v="0"/>
    <x v="3"/>
    <s v="Yes"/>
    <x v="1"/>
    <x v="1"/>
    <x v="389"/>
    <n v="26026.97"/>
    <x v="1"/>
    <x v="0"/>
    <x v="3"/>
    <x v="389"/>
  </r>
  <r>
    <x v="399"/>
    <s v="Edwards"/>
    <x v="349"/>
    <x v="82"/>
    <x v="1"/>
    <s v="No"/>
    <x v="0"/>
    <x v="0"/>
    <s v="No"/>
    <x v="0"/>
    <x v="2"/>
    <x v="390"/>
    <n v="26018.95"/>
    <x v="1"/>
    <x v="2"/>
    <x v="1"/>
    <x v="390"/>
  </r>
  <r>
    <x v="400"/>
    <s v="Liebl"/>
    <x v="350"/>
    <x v="292"/>
    <x v="1"/>
    <s v="No"/>
    <x v="0"/>
    <x v="1"/>
    <s v="No"/>
    <x v="1"/>
    <x v="0"/>
    <x v="391"/>
    <n v="25992.82"/>
    <x v="1"/>
    <x v="2"/>
    <x v="0"/>
    <x v="391"/>
  </r>
  <r>
    <x v="401"/>
    <s v="Kasabian-Larson"/>
    <x v="351"/>
    <x v="293"/>
    <x v="1"/>
    <s v="No"/>
    <x v="1"/>
    <x v="3"/>
    <s v="Yes"/>
    <x v="2"/>
    <x v="0"/>
    <x v="392"/>
    <n v="25678.78"/>
    <x v="1"/>
    <x v="0"/>
    <x v="1"/>
    <x v="392"/>
  </r>
  <r>
    <x v="402"/>
    <s v="Creamer"/>
    <x v="352"/>
    <x v="169"/>
    <x v="0"/>
    <s v="No"/>
    <x v="0"/>
    <x v="1"/>
    <s v="No"/>
    <x v="1"/>
    <x v="1"/>
    <x v="393"/>
    <n v="25656.58"/>
    <x v="1"/>
    <x v="0"/>
    <x v="2"/>
    <x v="393"/>
  </r>
  <r>
    <x v="403"/>
    <s v="Kimbel"/>
    <x v="353"/>
    <x v="219"/>
    <x v="1"/>
    <s v="No"/>
    <x v="0"/>
    <x v="0"/>
    <s v="Yes"/>
    <x v="1"/>
    <x v="2"/>
    <x v="394"/>
    <n v="25648.98"/>
    <x v="1"/>
    <x v="1"/>
    <x v="3"/>
    <x v="394"/>
  </r>
  <r>
    <x v="404"/>
    <s v="Livensparger"/>
    <x v="247"/>
    <x v="35"/>
    <x v="0"/>
    <s v="No"/>
    <x v="0"/>
    <x v="0"/>
    <s v="No"/>
    <x v="1"/>
    <x v="0"/>
    <x v="395"/>
    <n v="25517.11"/>
    <x v="1"/>
    <x v="0"/>
    <x v="6"/>
    <x v="395"/>
  </r>
  <r>
    <x v="405"/>
    <s v="Grange"/>
    <x v="354"/>
    <x v="294"/>
    <x v="0"/>
    <s v="No"/>
    <x v="0"/>
    <x v="0"/>
    <s v="Yes"/>
    <x v="1"/>
    <x v="0"/>
    <x v="396"/>
    <n v="25382.3"/>
    <x v="1"/>
    <x v="2"/>
    <x v="3"/>
    <x v="396"/>
  </r>
  <r>
    <x v="406"/>
    <s v="Nunlist"/>
    <x v="355"/>
    <x v="70"/>
    <x v="0"/>
    <s v="No"/>
    <x v="0"/>
    <x v="1"/>
    <s v="No"/>
    <x v="0"/>
    <x v="2"/>
    <x v="397"/>
    <n v="25333.33"/>
    <x v="1"/>
    <x v="2"/>
    <x v="6"/>
    <x v="397"/>
  </r>
  <r>
    <x v="407"/>
    <s v="Cutter"/>
    <x v="356"/>
    <x v="295"/>
    <x v="1"/>
    <s v="No"/>
    <x v="0"/>
    <x v="3"/>
    <s v="Yes"/>
    <x v="1"/>
    <x v="0"/>
    <x v="398"/>
    <n v="25309.49"/>
    <x v="1"/>
    <x v="1"/>
    <x v="3"/>
    <x v="398"/>
  </r>
  <r>
    <x v="408"/>
    <s v="Martin"/>
    <x v="357"/>
    <x v="70"/>
    <x v="0"/>
    <s v="No"/>
    <x v="0"/>
    <x v="3"/>
    <s v="Yes"/>
    <x v="2"/>
    <x v="2"/>
    <x v="399"/>
    <n v="25127.22"/>
    <x v="1"/>
    <x v="0"/>
    <x v="3"/>
    <x v="399"/>
  </r>
  <r>
    <x v="409"/>
    <s v="Cooney"/>
    <x v="358"/>
    <x v="100"/>
    <x v="0"/>
    <s v="No"/>
    <x v="0"/>
    <x v="3"/>
    <s v="No"/>
    <x v="2"/>
    <x v="1"/>
    <x v="400"/>
    <n v="25081.77"/>
    <x v="1"/>
    <x v="2"/>
    <x v="0"/>
    <x v="400"/>
  </r>
  <r>
    <x v="410"/>
    <s v="Bier"/>
    <x v="359"/>
    <x v="212"/>
    <x v="1"/>
    <s v="No"/>
    <x v="0"/>
    <x v="3"/>
    <s v="Yes"/>
    <x v="2"/>
    <x v="2"/>
    <x v="269"/>
    <n v="25075.97"/>
    <x v="1"/>
    <x v="2"/>
    <x v="3"/>
    <x v="269"/>
  </r>
  <r>
    <x v="411"/>
    <s v="Muskopf"/>
    <x v="360"/>
    <x v="296"/>
    <x v="1"/>
    <s v="No"/>
    <x v="0"/>
    <x v="3"/>
    <s v="Yes"/>
    <x v="1"/>
    <x v="0"/>
    <x v="75"/>
    <n v="24915.22"/>
    <x v="1"/>
    <x v="0"/>
    <x v="1"/>
    <x v="75"/>
  </r>
  <r>
    <x v="412"/>
    <s v="Sirak"/>
    <x v="3"/>
    <x v="70"/>
    <x v="0"/>
    <s v="No"/>
    <x v="0"/>
    <x v="3"/>
    <s v="No"/>
    <x v="0"/>
    <x v="2"/>
    <x v="401"/>
    <n v="24915.05"/>
    <x v="1"/>
    <x v="1"/>
    <x v="2"/>
    <x v="401"/>
  </r>
  <r>
    <x v="413"/>
    <s v="Nelsen"/>
    <x v="361"/>
    <x v="297"/>
    <x v="1"/>
    <s v="No"/>
    <x v="1"/>
    <x v="3"/>
    <s v="Yes"/>
    <x v="2"/>
    <x v="1"/>
    <x v="402"/>
    <n v="24873.38"/>
    <x v="1"/>
    <x v="1"/>
    <x v="2"/>
    <x v="402"/>
  </r>
  <r>
    <x v="414"/>
    <s v="Schallner"/>
    <x v="362"/>
    <x v="298"/>
    <x v="1"/>
    <s v="No"/>
    <x v="0"/>
    <x v="1"/>
    <s v="Yes"/>
    <x v="2"/>
    <x v="0"/>
    <x v="403"/>
    <n v="24869.84"/>
    <x v="1"/>
    <x v="2"/>
    <x v="4"/>
    <x v="403"/>
  </r>
  <r>
    <x v="415"/>
    <s v="Dunlap"/>
    <x v="363"/>
    <x v="299"/>
    <x v="1"/>
    <s v="No"/>
    <x v="0"/>
    <x v="3"/>
    <s v="Yes"/>
    <x v="2"/>
    <x v="2"/>
    <x v="404"/>
    <n v="24863.25"/>
    <x v="1"/>
    <x v="0"/>
    <x v="3"/>
    <x v="404"/>
  </r>
  <r>
    <x v="416"/>
    <s v="Messing"/>
    <x v="364"/>
    <x v="300"/>
    <x v="0"/>
    <s v="No"/>
    <x v="0"/>
    <x v="0"/>
    <s v="Yes"/>
    <x v="2"/>
    <x v="1"/>
    <x v="405"/>
    <n v="24817.25"/>
    <x v="1"/>
    <x v="2"/>
    <x v="3"/>
    <x v="405"/>
  </r>
  <r>
    <x v="417"/>
    <s v="Bondell"/>
    <x v="365"/>
    <x v="301"/>
    <x v="0"/>
    <s v="No"/>
    <x v="0"/>
    <x v="3"/>
    <s v="Yes"/>
    <x v="3"/>
    <x v="1"/>
    <x v="406"/>
    <n v="24795.040000000001"/>
    <x v="1"/>
    <x v="0"/>
    <x v="3"/>
    <x v="406"/>
  </r>
  <r>
    <x v="418"/>
    <s v="Gaughan"/>
    <x v="366"/>
    <x v="141"/>
    <x v="1"/>
    <s v="No"/>
    <x v="0"/>
    <x v="0"/>
    <s v="No"/>
    <x v="1"/>
    <x v="2"/>
    <x v="407"/>
    <n v="24671.66"/>
    <x v="1"/>
    <x v="1"/>
    <x v="2"/>
    <x v="407"/>
  </r>
  <r>
    <x v="419"/>
    <s v="Gruman"/>
    <x v="367"/>
    <x v="302"/>
    <x v="1"/>
    <s v="No"/>
    <x v="0"/>
    <x v="1"/>
    <s v="Yes"/>
    <x v="1"/>
    <x v="0"/>
    <x v="408"/>
    <n v="24667.42"/>
    <x v="1"/>
    <x v="0"/>
    <x v="0"/>
    <x v="408"/>
  </r>
  <r>
    <x v="420"/>
    <s v="Whitlow"/>
    <x v="368"/>
    <x v="239"/>
    <x v="1"/>
    <s v="No"/>
    <x v="0"/>
    <x v="0"/>
    <s v="No"/>
    <x v="1"/>
    <x v="2"/>
    <x v="409"/>
    <n v="24603.05"/>
    <x v="1"/>
    <x v="2"/>
    <x v="3"/>
    <x v="409"/>
  </r>
  <r>
    <x v="421"/>
    <s v="Robinson"/>
    <x v="308"/>
    <x v="303"/>
    <x v="1"/>
    <s v="No"/>
    <x v="0"/>
    <x v="3"/>
    <s v="Yes"/>
    <x v="1"/>
    <x v="0"/>
    <x v="410"/>
    <n v="24535.7"/>
    <x v="1"/>
    <x v="2"/>
    <x v="1"/>
    <x v="410"/>
  </r>
  <r>
    <x v="422"/>
    <s v="Sabo"/>
    <x v="368"/>
    <x v="151"/>
    <x v="0"/>
    <s v="No"/>
    <x v="0"/>
    <x v="1"/>
    <s v="Yes"/>
    <x v="1"/>
    <x v="2"/>
    <x v="411"/>
    <n v="24520.26"/>
    <x v="1"/>
    <x v="0"/>
    <x v="3"/>
    <x v="411"/>
  </r>
  <r>
    <x v="423"/>
    <s v="Nazarian"/>
    <x v="369"/>
    <x v="304"/>
    <x v="1"/>
    <s v="No"/>
    <x v="0"/>
    <x v="1"/>
    <s v="No"/>
    <x v="1"/>
    <x v="0"/>
    <x v="412"/>
    <n v="24513.09"/>
    <x v="1"/>
    <x v="2"/>
    <x v="0"/>
    <x v="412"/>
  </r>
  <r>
    <x v="424"/>
    <s v="Lerma"/>
    <x v="226"/>
    <x v="305"/>
    <x v="0"/>
    <s v="No"/>
    <x v="0"/>
    <x v="0"/>
    <s v="No"/>
    <x v="0"/>
    <x v="0"/>
    <x v="413"/>
    <n v="24476.48"/>
    <x v="1"/>
    <x v="2"/>
    <x v="1"/>
    <x v="413"/>
  </r>
  <r>
    <x v="425"/>
    <s v="Dahl"/>
    <x v="352"/>
    <x v="306"/>
    <x v="1"/>
    <s v="No"/>
    <x v="0"/>
    <x v="1"/>
    <s v="Yes"/>
    <x v="1"/>
    <x v="0"/>
    <x v="414"/>
    <n v="24393.62"/>
    <x v="1"/>
    <x v="0"/>
    <x v="1"/>
    <x v="414"/>
  </r>
  <r>
    <x v="426"/>
    <s v="Surtees"/>
    <x v="370"/>
    <x v="49"/>
    <x v="0"/>
    <s v="No"/>
    <x v="0"/>
    <x v="0"/>
    <s v="Yes"/>
    <x v="2"/>
    <x v="2"/>
    <x v="415"/>
    <n v="24387.74"/>
    <x v="1"/>
    <x v="1"/>
    <x v="3"/>
    <x v="415"/>
  </r>
  <r>
    <x v="427"/>
    <s v="Spetner"/>
    <x v="371"/>
    <x v="237"/>
    <x v="0"/>
    <s v="Yes"/>
    <x v="0"/>
    <x v="3"/>
    <s v="Yes"/>
    <x v="1"/>
    <x v="2"/>
    <x v="416"/>
    <n v="24294.02"/>
    <x v="1"/>
    <x v="1"/>
    <x v="3"/>
    <x v="416"/>
  </r>
  <r>
    <x v="428"/>
    <s v="Brandon"/>
    <x v="372"/>
    <x v="213"/>
    <x v="1"/>
    <s v="No"/>
    <x v="0"/>
    <x v="3"/>
    <s v="No"/>
    <x v="0"/>
    <x v="1"/>
    <x v="417"/>
    <n v="24227.34"/>
    <x v="1"/>
    <x v="1"/>
    <x v="0"/>
    <x v="417"/>
  </r>
  <r>
    <x v="429"/>
    <s v="Eley"/>
    <x v="373"/>
    <x v="307"/>
    <x v="0"/>
    <s v="No"/>
    <x v="0"/>
    <x v="0"/>
    <s v="Yes"/>
    <x v="1"/>
    <x v="0"/>
    <x v="418"/>
    <n v="24180.93"/>
    <x v="1"/>
    <x v="1"/>
    <x v="0"/>
    <x v="418"/>
  </r>
  <r>
    <x v="430"/>
    <s v="Sedicum"/>
    <x v="374"/>
    <x v="308"/>
    <x v="0"/>
    <s v="No"/>
    <x v="0"/>
    <x v="1"/>
    <s v="Yes"/>
    <x v="2"/>
    <x v="0"/>
    <x v="419"/>
    <n v="24106.91"/>
    <x v="1"/>
    <x v="2"/>
    <x v="2"/>
    <x v="419"/>
  </r>
  <r>
    <x v="431"/>
    <s v="Markle"/>
    <x v="375"/>
    <x v="182"/>
    <x v="0"/>
    <s v="No"/>
    <x v="1"/>
    <x v="3"/>
    <s v="No"/>
    <x v="0"/>
    <x v="2"/>
    <x v="420"/>
    <n v="24059.68"/>
    <x v="1"/>
    <x v="2"/>
    <x v="1"/>
    <x v="420"/>
  </r>
  <r>
    <x v="432"/>
    <s v="Kunz"/>
    <x v="376"/>
    <x v="309"/>
    <x v="0"/>
    <s v="No"/>
    <x v="0"/>
    <x v="0"/>
    <s v="Yes"/>
    <x v="2"/>
    <x v="0"/>
    <x v="421"/>
    <n v="23967.38"/>
    <x v="1"/>
    <x v="2"/>
    <x v="1"/>
    <x v="421"/>
  </r>
  <r>
    <x v="433"/>
    <s v="Wimert"/>
    <x v="377"/>
    <x v="310"/>
    <x v="1"/>
    <s v="No"/>
    <x v="0"/>
    <x v="1"/>
    <s v="Yes"/>
    <x v="2"/>
    <x v="0"/>
    <x v="422"/>
    <n v="23887.66"/>
    <x v="1"/>
    <x v="0"/>
    <x v="1"/>
    <x v="422"/>
  </r>
  <r>
    <x v="434"/>
    <s v="Peterson"/>
    <x v="304"/>
    <x v="311"/>
    <x v="0"/>
    <s v="No"/>
    <x v="0"/>
    <x v="1"/>
    <s v="Yes"/>
    <x v="1"/>
    <x v="0"/>
    <x v="423"/>
    <n v="23807.24"/>
    <x v="1"/>
    <x v="0"/>
    <x v="1"/>
    <x v="423"/>
  </r>
  <r>
    <x v="435"/>
    <s v="Mercier"/>
    <x v="378"/>
    <x v="130"/>
    <x v="0"/>
    <s v="No"/>
    <x v="0"/>
    <x v="0"/>
    <s v="Yes"/>
    <x v="1"/>
    <x v="0"/>
    <x v="424"/>
    <n v="23568.27"/>
    <x v="1"/>
    <x v="2"/>
    <x v="3"/>
    <x v="424"/>
  </r>
  <r>
    <x v="436"/>
    <s v="Laurie"/>
    <x v="97"/>
    <x v="138"/>
    <x v="1"/>
    <s v="No"/>
    <x v="1"/>
    <x v="3"/>
    <s v="No"/>
    <x v="0"/>
    <x v="2"/>
    <x v="425"/>
    <n v="23563.02"/>
    <x v="1"/>
    <x v="2"/>
    <x v="0"/>
    <x v="425"/>
  </r>
  <r>
    <x v="437"/>
    <s v="Sekaquaptewa"/>
    <x v="379"/>
    <x v="312"/>
    <x v="1"/>
    <s v="No"/>
    <x v="0"/>
    <x v="3"/>
    <s v="Yes"/>
    <x v="1"/>
    <x v="0"/>
    <x v="426"/>
    <n v="23401.31"/>
    <x v="1"/>
    <x v="0"/>
    <x v="2"/>
    <x v="426"/>
  </r>
  <r>
    <x v="438"/>
    <s v="Frash"/>
    <x v="380"/>
    <x v="313"/>
    <x v="0"/>
    <s v="No"/>
    <x v="0"/>
    <x v="1"/>
    <s v="Yes"/>
    <x v="1"/>
    <x v="0"/>
    <x v="427"/>
    <n v="23306.55"/>
    <x v="1"/>
    <x v="2"/>
    <x v="3"/>
    <x v="427"/>
  </r>
  <r>
    <x v="439"/>
    <s v="Bukowski"/>
    <x v="362"/>
    <x v="314"/>
    <x v="0"/>
    <s v="No"/>
    <x v="0"/>
    <x v="0"/>
    <s v="No"/>
    <x v="2"/>
    <x v="1"/>
    <x v="428"/>
    <n v="23288.93"/>
    <x v="1"/>
    <x v="0"/>
    <x v="2"/>
    <x v="428"/>
  </r>
  <r>
    <x v="440"/>
    <s v="Sandahl"/>
    <x v="251"/>
    <x v="268"/>
    <x v="1"/>
    <s v="No"/>
    <x v="1"/>
    <x v="3"/>
    <s v="Yes"/>
    <x v="2"/>
    <x v="1"/>
    <x v="429"/>
    <n v="23244.79"/>
    <x v="1"/>
    <x v="0"/>
    <x v="0"/>
    <x v="429"/>
  </r>
  <r>
    <x v="441"/>
    <s v="Speight"/>
    <x v="381"/>
    <x v="46"/>
    <x v="1"/>
    <s v="No"/>
    <x v="1"/>
    <x v="3"/>
    <s v="No"/>
    <x v="2"/>
    <x v="2"/>
    <x v="430"/>
    <n v="23241.47"/>
    <x v="1"/>
    <x v="0"/>
    <x v="11"/>
    <x v="430"/>
  </r>
  <r>
    <x v="442"/>
    <s v="Lee"/>
    <x v="382"/>
    <x v="315"/>
    <x v="0"/>
    <s v="No"/>
    <x v="1"/>
    <x v="3"/>
    <s v="No"/>
    <x v="0"/>
    <x v="2"/>
    <x v="431"/>
    <n v="23082.959999999999"/>
    <x v="1"/>
    <x v="2"/>
    <x v="3"/>
    <x v="431"/>
  </r>
  <r>
    <x v="443"/>
    <s v="Nielsen"/>
    <x v="383"/>
    <x v="77"/>
    <x v="1"/>
    <s v="No"/>
    <x v="0"/>
    <x v="3"/>
    <s v="Yes"/>
    <x v="1"/>
    <x v="0"/>
    <x v="432"/>
    <n v="23065.42"/>
    <x v="1"/>
    <x v="2"/>
    <x v="0"/>
    <x v="432"/>
  </r>
  <r>
    <x v="444"/>
    <s v="Zirdok"/>
    <x v="26"/>
    <x v="221"/>
    <x v="1"/>
    <s v="No"/>
    <x v="0"/>
    <x v="1"/>
    <s v="No"/>
    <x v="0"/>
    <x v="0"/>
    <x v="433"/>
    <n v="23045.57"/>
    <x v="1"/>
    <x v="2"/>
    <x v="2"/>
    <x v="433"/>
  </r>
  <r>
    <x v="445"/>
    <s v="Crudale"/>
    <x v="384"/>
    <x v="69"/>
    <x v="0"/>
    <s v="No"/>
    <x v="1"/>
    <x v="3"/>
    <s v="No"/>
    <x v="1"/>
    <x v="2"/>
    <x v="434"/>
    <n v="22493.66"/>
    <x v="1"/>
    <x v="1"/>
    <x v="1"/>
    <x v="434"/>
  </r>
  <r>
    <x v="446"/>
    <s v="Koopmans"/>
    <x v="385"/>
    <x v="182"/>
    <x v="0"/>
    <s v="No"/>
    <x v="1"/>
    <x v="3"/>
    <s v="Yes"/>
    <x v="1"/>
    <x v="2"/>
    <x v="435"/>
    <n v="22478.6"/>
    <x v="2"/>
    <x v="2"/>
    <x v="3"/>
    <x v="435"/>
  </r>
  <r>
    <x v="447"/>
    <s v="Milani"/>
    <x v="386"/>
    <x v="10"/>
    <x v="1"/>
    <s v="No"/>
    <x v="1"/>
    <x v="3"/>
    <s v="Yes"/>
    <x v="1"/>
    <x v="1"/>
    <x v="299"/>
    <n v="22462.04"/>
    <x v="2"/>
    <x v="1"/>
    <x v="9"/>
    <x v="299"/>
  </r>
  <r>
    <x v="448"/>
    <s v="Kelly"/>
    <x v="387"/>
    <x v="144"/>
    <x v="1"/>
    <s v="No"/>
    <x v="0"/>
    <x v="1"/>
    <s v="Yes"/>
    <x v="2"/>
    <x v="2"/>
    <x v="436"/>
    <n v="22412.65"/>
    <x v="2"/>
    <x v="0"/>
    <x v="7"/>
    <x v="436"/>
  </r>
  <r>
    <x v="449"/>
    <s v="Finelli"/>
    <x v="388"/>
    <x v="197"/>
    <x v="0"/>
    <s v="No"/>
    <x v="0"/>
    <x v="0"/>
    <s v="No"/>
    <x v="2"/>
    <x v="2"/>
    <x v="437"/>
    <n v="22395.74"/>
    <x v="2"/>
    <x v="2"/>
    <x v="2"/>
    <x v="437"/>
  </r>
  <r>
    <x v="450"/>
    <s v="Palmer"/>
    <x v="389"/>
    <x v="316"/>
    <x v="0"/>
    <s v="No"/>
    <x v="0"/>
    <x v="0"/>
    <s v="Yes"/>
    <x v="1"/>
    <x v="2"/>
    <x v="438"/>
    <n v="22331.57"/>
    <x v="1"/>
    <x v="0"/>
    <x v="2"/>
    <x v="438"/>
  </r>
  <r>
    <x v="451"/>
    <s v="Wang"/>
    <x v="358"/>
    <x v="132"/>
    <x v="0"/>
    <s v="No"/>
    <x v="0"/>
    <x v="0"/>
    <s v="Yes"/>
    <x v="2"/>
    <x v="0"/>
    <x v="439"/>
    <n v="22218.11"/>
    <x v="1"/>
    <x v="0"/>
    <x v="0"/>
    <x v="439"/>
  </r>
  <r>
    <x v="452"/>
    <s v="Beasley"/>
    <x v="390"/>
    <x v="156"/>
    <x v="0"/>
    <s v="No"/>
    <x v="0"/>
    <x v="0"/>
    <s v="No"/>
    <x v="2"/>
    <x v="0"/>
    <x v="440"/>
    <n v="22192.44"/>
    <x v="2"/>
    <x v="1"/>
    <x v="0"/>
    <x v="440"/>
  </r>
  <r>
    <x v="453"/>
    <s v="Bedbury"/>
    <x v="391"/>
    <x v="200"/>
    <x v="0"/>
    <s v="No"/>
    <x v="0"/>
    <x v="0"/>
    <s v="Yes"/>
    <x v="1"/>
    <x v="1"/>
    <x v="441"/>
    <n v="22144.03"/>
    <x v="1"/>
    <x v="2"/>
    <x v="3"/>
    <x v="441"/>
  </r>
  <r>
    <x v="454"/>
    <s v="Stemberger"/>
    <x v="392"/>
    <x v="52"/>
    <x v="1"/>
    <s v="No"/>
    <x v="0"/>
    <x v="0"/>
    <s v="Yes"/>
    <x v="3"/>
    <x v="2"/>
    <x v="442"/>
    <n v="22097.62"/>
    <x v="2"/>
    <x v="1"/>
    <x v="3"/>
    <x v="442"/>
  </r>
  <r>
    <x v="455"/>
    <s v="Chebet"/>
    <x v="393"/>
    <x v="173"/>
    <x v="0"/>
    <s v="No"/>
    <x v="0"/>
    <x v="0"/>
    <s v="No"/>
    <x v="2"/>
    <x v="2"/>
    <x v="443"/>
    <n v="21984.47"/>
    <x v="2"/>
    <x v="1"/>
    <x v="1"/>
    <x v="443"/>
  </r>
  <r>
    <x v="456"/>
    <s v="Muir"/>
    <x v="394"/>
    <x v="317"/>
    <x v="1"/>
    <s v="No"/>
    <x v="0"/>
    <x v="3"/>
    <s v="Yes"/>
    <x v="1"/>
    <x v="0"/>
    <x v="444"/>
    <n v="21978.68"/>
    <x v="2"/>
    <x v="0"/>
    <x v="0"/>
    <x v="444"/>
  </r>
  <r>
    <x v="457"/>
    <s v="Yang"/>
    <x v="395"/>
    <x v="123"/>
    <x v="0"/>
    <s v="No"/>
    <x v="1"/>
    <x v="3"/>
    <s v="Yes"/>
    <x v="3"/>
    <x v="1"/>
    <x v="445"/>
    <n v="21882.400000000001"/>
    <x v="1"/>
    <x v="1"/>
    <x v="3"/>
    <x v="445"/>
  </r>
  <r>
    <x v="458"/>
    <s v="Gravel"/>
    <x v="278"/>
    <x v="67"/>
    <x v="0"/>
    <s v="No"/>
    <x v="1"/>
    <x v="3"/>
    <s v="Yes"/>
    <x v="2"/>
    <x v="2"/>
    <x v="446"/>
    <n v="21880.82"/>
    <x v="2"/>
    <x v="1"/>
    <x v="1"/>
    <x v="446"/>
  </r>
  <r>
    <x v="459"/>
    <s v="Smith"/>
    <x v="396"/>
    <x v="318"/>
    <x v="1"/>
    <s v="No"/>
    <x v="1"/>
    <x v="3"/>
    <s v="No"/>
    <x v="0"/>
    <x v="0"/>
    <x v="447"/>
    <n v="21797"/>
    <x v="2"/>
    <x v="1"/>
    <x v="3"/>
    <x v="447"/>
  </r>
  <r>
    <x v="460"/>
    <s v="Williams"/>
    <x v="295"/>
    <x v="107"/>
    <x v="0"/>
    <s v="No"/>
    <x v="1"/>
    <x v="3"/>
    <s v="Yes"/>
    <x v="1"/>
    <x v="2"/>
    <x v="448"/>
    <n v="21774.32"/>
    <x v="2"/>
    <x v="2"/>
    <x v="1"/>
    <x v="448"/>
  </r>
  <r>
    <x v="461"/>
    <s v="Meyer"/>
    <x v="397"/>
    <x v="319"/>
    <x v="0"/>
    <s v="No"/>
    <x v="1"/>
    <x v="3"/>
    <s v="Yes"/>
    <x v="1"/>
    <x v="2"/>
    <x v="449"/>
    <n v="21771.34"/>
    <x v="2"/>
    <x v="1"/>
    <x v="2"/>
    <x v="449"/>
  </r>
  <r>
    <x v="462"/>
    <s v="Jamieson"/>
    <x v="351"/>
    <x v="320"/>
    <x v="1"/>
    <s v="No"/>
    <x v="0"/>
    <x v="0"/>
    <s v="Yes"/>
    <x v="2"/>
    <x v="2"/>
    <x v="450"/>
    <n v="21677.279999999999"/>
    <x v="2"/>
    <x v="1"/>
    <x v="1"/>
    <x v="450"/>
  </r>
  <r>
    <x v="463"/>
    <s v="Dufeal"/>
    <x v="398"/>
    <x v="223"/>
    <x v="0"/>
    <s v="No"/>
    <x v="0"/>
    <x v="0"/>
    <s v="No"/>
    <x v="0"/>
    <x v="0"/>
    <x v="451"/>
    <n v="21661.16"/>
    <x v="1"/>
    <x v="2"/>
    <x v="1"/>
    <x v="451"/>
  </r>
  <r>
    <x v="464"/>
    <s v="Sansonetti"/>
    <x v="399"/>
    <x v="148"/>
    <x v="1"/>
    <s v="No"/>
    <x v="1"/>
    <x v="3"/>
    <s v="Yes"/>
    <x v="2"/>
    <x v="1"/>
    <x v="452"/>
    <n v="21659.93"/>
    <x v="2"/>
    <x v="0"/>
    <x v="2"/>
    <x v="452"/>
  </r>
  <r>
    <x v="465"/>
    <s v="Koneazny"/>
    <x v="400"/>
    <x v="321"/>
    <x v="0"/>
    <s v="No"/>
    <x v="0"/>
    <x v="0"/>
    <s v="No"/>
    <x v="2"/>
    <x v="2"/>
    <x v="453"/>
    <n v="21595.38"/>
    <x v="1"/>
    <x v="0"/>
    <x v="1"/>
    <x v="453"/>
  </r>
  <r>
    <x v="466"/>
    <s v="Johnson"/>
    <x v="389"/>
    <x v="259"/>
    <x v="0"/>
    <s v="No"/>
    <x v="0"/>
    <x v="0"/>
    <s v="Yes"/>
    <x v="1"/>
    <x v="1"/>
    <x v="454"/>
    <n v="21472.48"/>
    <x v="1"/>
    <x v="2"/>
    <x v="1"/>
    <x v="454"/>
  </r>
  <r>
    <x v="467"/>
    <s v="Glasson"/>
    <x v="401"/>
    <x v="165"/>
    <x v="0"/>
    <s v="No"/>
    <x v="0"/>
    <x v="0"/>
    <s v="Yes"/>
    <x v="1"/>
    <x v="2"/>
    <x v="455"/>
    <n v="21348.71"/>
    <x v="1"/>
    <x v="1"/>
    <x v="1"/>
    <x v="455"/>
  </r>
  <r>
    <x v="468"/>
    <s v="Canitz"/>
    <x v="402"/>
    <x v="233"/>
    <x v="0"/>
    <s v="Yes"/>
    <x v="0"/>
    <x v="3"/>
    <s v="No"/>
    <x v="0"/>
    <x v="2"/>
    <x v="456"/>
    <n v="21344.85"/>
    <x v="2"/>
    <x v="1"/>
    <x v="2"/>
    <x v="456"/>
  </r>
  <r>
    <x v="469"/>
    <s v="Li"/>
    <x v="403"/>
    <x v="233"/>
    <x v="0"/>
    <s v="No"/>
    <x v="0"/>
    <x v="0"/>
    <s v="Yes"/>
    <x v="2"/>
    <x v="2"/>
    <x v="457"/>
    <n v="21259.38"/>
    <x v="2"/>
    <x v="0"/>
    <x v="9"/>
    <x v="457"/>
  </r>
  <r>
    <x v="470"/>
    <s v="Parsons"/>
    <x v="404"/>
    <x v="322"/>
    <x v="0"/>
    <s v="No"/>
    <x v="0"/>
    <x v="0"/>
    <s v="No"/>
    <x v="1"/>
    <x v="0"/>
    <x v="458"/>
    <n v="21232.18"/>
    <x v="2"/>
    <x v="2"/>
    <x v="3"/>
    <x v="458"/>
  </r>
  <r>
    <x v="471"/>
    <s v="Raulli"/>
    <x v="347"/>
    <x v="323"/>
    <x v="0"/>
    <s v="No"/>
    <x v="0"/>
    <x v="0"/>
    <s v="Yes"/>
    <x v="2"/>
    <x v="0"/>
    <x v="459"/>
    <n v="21223.68"/>
    <x v="2"/>
    <x v="2"/>
    <x v="0"/>
    <x v="459"/>
  </r>
  <r>
    <x v="472"/>
    <s v="Frome"/>
    <x v="405"/>
    <x v="188"/>
    <x v="1"/>
    <s v="No"/>
    <x v="1"/>
    <x v="3"/>
    <s v="Yes"/>
    <x v="2"/>
    <x v="2"/>
    <x v="460"/>
    <n v="21195.82"/>
    <x v="2"/>
    <x v="1"/>
    <x v="0"/>
    <x v="460"/>
  </r>
  <r>
    <x v="473"/>
    <s v="Sevcik"/>
    <x v="192"/>
    <x v="100"/>
    <x v="0"/>
    <s v="No"/>
    <x v="0"/>
    <x v="0"/>
    <s v="Yes"/>
    <x v="2"/>
    <x v="1"/>
    <x v="461"/>
    <n v="21098.55"/>
    <x v="2"/>
    <x v="0"/>
    <x v="1"/>
    <x v="461"/>
  </r>
  <r>
    <x v="474"/>
    <s v="Narang"/>
    <x v="406"/>
    <x v="324"/>
    <x v="1"/>
    <s v="No"/>
    <x v="1"/>
    <x v="3"/>
    <s v="Yes"/>
    <x v="1"/>
    <x v="2"/>
    <x v="462"/>
    <n v="21082.16"/>
    <x v="2"/>
    <x v="2"/>
    <x v="3"/>
    <x v="462"/>
  </r>
  <r>
    <x v="475"/>
    <s v="Royston"/>
    <x v="407"/>
    <x v="325"/>
    <x v="1"/>
    <s v="No"/>
    <x v="0"/>
    <x v="3"/>
    <s v="No"/>
    <x v="0"/>
    <x v="2"/>
    <x v="463"/>
    <n v="20893.060000000001"/>
    <x v="1"/>
    <x v="0"/>
    <x v="1"/>
    <x v="463"/>
  </r>
  <r>
    <x v="476"/>
    <s v="Tieri"/>
    <x v="408"/>
    <x v="15"/>
    <x v="1"/>
    <s v="No"/>
    <x v="0"/>
    <x v="3"/>
    <s v="No"/>
    <x v="0"/>
    <x v="0"/>
    <x v="464"/>
    <n v="20878.78"/>
    <x v="1"/>
    <x v="1"/>
    <x v="2"/>
    <x v="464"/>
  </r>
  <r>
    <x v="477"/>
    <s v="Whitney"/>
    <x v="409"/>
    <x v="118"/>
    <x v="1"/>
    <s v="No"/>
    <x v="0"/>
    <x v="0"/>
    <s v="No"/>
    <x v="0"/>
    <x v="0"/>
    <x v="465"/>
    <n v="20781.490000000002"/>
    <x v="1"/>
    <x v="0"/>
    <x v="0"/>
    <x v="465"/>
  </r>
  <r>
    <x v="478"/>
    <s v="Wandzilak"/>
    <x v="410"/>
    <x v="16"/>
    <x v="1"/>
    <s v="No"/>
    <x v="0"/>
    <x v="3"/>
    <s v="Yes"/>
    <x v="1"/>
    <x v="0"/>
    <x v="466"/>
    <n v="20773.63"/>
    <x v="1"/>
    <x v="0"/>
    <x v="6"/>
    <x v="466"/>
  </r>
  <r>
    <x v="479"/>
    <s v="Valenzona"/>
    <x v="411"/>
    <x v="195"/>
    <x v="0"/>
    <s v="No"/>
    <x v="0"/>
    <x v="3"/>
    <s v="Yes"/>
    <x v="1"/>
    <x v="1"/>
    <x v="467"/>
    <n v="20745.990000000002"/>
    <x v="2"/>
    <x v="1"/>
    <x v="1"/>
    <x v="467"/>
  </r>
  <r>
    <x v="480"/>
    <s v="Young"/>
    <x v="412"/>
    <x v="142"/>
    <x v="0"/>
    <s v="No"/>
    <x v="0"/>
    <x v="0"/>
    <s v="No"/>
    <x v="0"/>
    <x v="0"/>
    <x v="468"/>
    <n v="20709.02"/>
    <x v="2"/>
    <x v="2"/>
    <x v="9"/>
    <x v="468"/>
  </r>
  <r>
    <x v="481"/>
    <s v="Richards"/>
    <x v="413"/>
    <x v="230"/>
    <x v="1"/>
    <s v="No"/>
    <x v="0"/>
    <x v="0"/>
    <s v="No"/>
    <x v="0"/>
    <x v="0"/>
    <x v="469"/>
    <n v="20630.28"/>
    <x v="1"/>
    <x v="0"/>
    <x v="3"/>
    <x v="469"/>
  </r>
  <r>
    <x v="482"/>
    <s v="Alexson"/>
    <x v="414"/>
    <x v="326"/>
    <x v="1"/>
    <s v="No"/>
    <x v="0"/>
    <x v="1"/>
    <s v="No"/>
    <x v="0"/>
    <x v="2"/>
    <x v="388"/>
    <n v="20568.32"/>
    <x v="2"/>
    <x v="2"/>
    <x v="1"/>
    <x v="388"/>
  </r>
  <r>
    <x v="483"/>
    <s v="Wright"/>
    <x v="9"/>
    <x v="219"/>
    <x v="1"/>
    <s v="No"/>
    <x v="1"/>
    <x v="3"/>
    <s v="No"/>
    <x v="0"/>
    <x v="2"/>
    <x v="470"/>
    <n v="20463"/>
    <x v="1"/>
    <x v="2"/>
    <x v="0"/>
    <x v="470"/>
  </r>
  <r>
    <x v="484"/>
    <s v="McKenna"/>
    <x v="415"/>
    <x v="327"/>
    <x v="0"/>
    <s v="No"/>
    <x v="0"/>
    <x v="0"/>
    <s v="No"/>
    <x v="0"/>
    <x v="0"/>
    <x v="471"/>
    <n v="20446.849999999999"/>
    <x v="1"/>
    <x v="1"/>
    <x v="1"/>
    <x v="471"/>
  </r>
  <r>
    <x v="485"/>
    <s v="Sallade"/>
    <x v="356"/>
    <x v="123"/>
    <x v="1"/>
    <s v="No"/>
    <x v="0"/>
    <x v="0"/>
    <s v="No"/>
    <x v="1"/>
    <x v="1"/>
    <x v="472"/>
    <n v="20420.599999999999"/>
    <x v="2"/>
    <x v="2"/>
    <x v="3"/>
    <x v="472"/>
  </r>
  <r>
    <x v="486"/>
    <s v="Argall"/>
    <x v="416"/>
    <x v="13"/>
    <x v="0"/>
    <s v="No"/>
    <x v="0"/>
    <x v="0"/>
    <s v="No"/>
    <x v="0"/>
    <x v="0"/>
    <x v="473"/>
    <n v="20354.5"/>
    <x v="2"/>
    <x v="2"/>
    <x v="12"/>
    <x v="473"/>
  </r>
  <r>
    <x v="487"/>
    <s v="Patchell"/>
    <x v="417"/>
    <x v="197"/>
    <x v="1"/>
    <s v="No"/>
    <x v="0"/>
    <x v="0"/>
    <s v="Yes"/>
    <x v="1"/>
    <x v="2"/>
    <x v="474"/>
    <n v="20296.86"/>
    <x v="2"/>
    <x v="1"/>
    <x v="2"/>
    <x v="474"/>
  </r>
  <r>
    <x v="488"/>
    <s v="Catoggio"/>
    <x v="366"/>
    <x v="328"/>
    <x v="0"/>
    <s v="No"/>
    <x v="1"/>
    <x v="3"/>
    <s v="No"/>
    <x v="1"/>
    <x v="2"/>
    <x v="475"/>
    <n v="20277.810000000001"/>
    <x v="2"/>
    <x v="0"/>
    <x v="4"/>
    <x v="475"/>
  </r>
  <r>
    <x v="489"/>
    <s v="Adams"/>
    <x v="418"/>
    <x v="45"/>
    <x v="1"/>
    <s v="No"/>
    <x v="0"/>
    <x v="1"/>
    <s v="No"/>
    <x v="0"/>
    <x v="2"/>
    <x v="476"/>
    <n v="20253.84"/>
    <x v="1"/>
    <x v="0"/>
    <x v="1"/>
    <x v="476"/>
  </r>
  <r>
    <x v="490"/>
    <s v="Windt"/>
    <x v="410"/>
    <x v="120"/>
    <x v="0"/>
    <s v="No"/>
    <x v="0"/>
    <x v="3"/>
    <s v="Yes"/>
    <x v="1"/>
    <x v="2"/>
    <x v="477"/>
    <n v="20234.849999999999"/>
    <x v="1"/>
    <x v="0"/>
    <x v="1"/>
    <x v="477"/>
  </r>
  <r>
    <x v="491"/>
    <s v="Ryan"/>
    <x v="419"/>
    <x v="326"/>
    <x v="0"/>
    <s v="No"/>
    <x v="0"/>
    <x v="0"/>
    <s v="No"/>
    <x v="1"/>
    <x v="2"/>
    <x v="478"/>
    <n v="20177.669999999998"/>
    <x v="1"/>
    <x v="1"/>
    <x v="3"/>
    <x v="478"/>
  </r>
  <r>
    <x v="492"/>
    <s v="Marion"/>
    <x v="420"/>
    <x v="110"/>
    <x v="0"/>
    <s v="No"/>
    <x v="0"/>
    <x v="0"/>
    <s v="Yes"/>
    <x v="2"/>
    <x v="0"/>
    <x v="479"/>
    <n v="20167.34"/>
    <x v="2"/>
    <x v="0"/>
    <x v="3"/>
    <x v="479"/>
  </r>
  <r>
    <x v="493"/>
    <s v="Raffetto"/>
    <x v="421"/>
    <x v="329"/>
    <x v="1"/>
    <s v="No"/>
    <x v="1"/>
    <x v="3"/>
    <s v="Yes"/>
    <x v="1"/>
    <x v="2"/>
    <x v="480"/>
    <n v="20149.32"/>
    <x v="1"/>
    <x v="1"/>
    <x v="4"/>
    <x v="480"/>
  </r>
  <r>
    <x v="494"/>
    <s v="Young"/>
    <x v="422"/>
    <x v="229"/>
    <x v="1"/>
    <s v="No"/>
    <x v="0"/>
    <x v="3"/>
    <s v="Yes"/>
    <x v="1"/>
    <x v="1"/>
    <x v="481"/>
    <n v="20009.63"/>
    <x v="1"/>
    <x v="1"/>
    <x v="1"/>
    <x v="481"/>
  </r>
  <r>
    <x v="495"/>
    <s v="Oehlke"/>
    <x v="423"/>
    <x v="244"/>
    <x v="1"/>
    <s v="No"/>
    <x v="0"/>
    <x v="1"/>
    <s v="No"/>
    <x v="0"/>
    <x v="2"/>
    <x v="482"/>
    <n v="19995.29"/>
    <x v="0"/>
    <x v="0"/>
    <x v="12"/>
    <x v="482"/>
  </r>
  <r>
    <x v="496"/>
    <s v="Sudol"/>
    <x v="424"/>
    <x v="330"/>
    <x v="0"/>
    <s v="No"/>
    <x v="0"/>
    <x v="0"/>
    <s v="Yes"/>
    <x v="2"/>
    <x v="1"/>
    <x v="483"/>
    <n v="19964.75"/>
    <x v="0"/>
    <x v="2"/>
    <x v="2"/>
    <x v="483"/>
  </r>
  <r>
    <x v="497"/>
    <s v="Van Es"/>
    <x v="425"/>
    <x v="200"/>
    <x v="1"/>
    <s v="No"/>
    <x v="1"/>
    <x v="3"/>
    <s v="Yes"/>
    <x v="1"/>
    <x v="1"/>
    <x v="484"/>
    <n v="19933.46"/>
    <x v="0"/>
    <x v="0"/>
    <x v="3"/>
    <x v="484"/>
  </r>
  <r>
    <x v="498"/>
    <s v="Dolge"/>
    <x v="426"/>
    <x v="331"/>
    <x v="0"/>
    <s v="No"/>
    <x v="1"/>
    <x v="3"/>
    <s v="Yes"/>
    <x v="2"/>
    <x v="1"/>
    <x v="485"/>
    <n v="19798.05"/>
    <x v="0"/>
    <x v="1"/>
    <x v="2"/>
    <x v="485"/>
  </r>
  <r>
    <x v="499"/>
    <s v="Marlier"/>
    <x v="383"/>
    <x v="332"/>
    <x v="0"/>
    <s v="No"/>
    <x v="0"/>
    <x v="1"/>
    <s v="No"/>
    <x v="1"/>
    <x v="2"/>
    <x v="486"/>
    <n v="19749.38"/>
    <x v="0"/>
    <x v="0"/>
    <x v="0"/>
    <x v="486"/>
  </r>
  <r>
    <x v="500"/>
    <s v="Girard"/>
    <x v="427"/>
    <x v="112"/>
    <x v="0"/>
    <s v="No"/>
    <x v="0"/>
    <x v="0"/>
    <s v="Yes"/>
    <x v="1"/>
    <x v="2"/>
    <x v="487"/>
    <n v="19719.689999999999"/>
    <x v="0"/>
    <x v="2"/>
    <x v="0"/>
    <x v="487"/>
  </r>
  <r>
    <x v="501"/>
    <s v="Lee"/>
    <x v="428"/>
    <x v="140"/>
    <x v="0"/>
    <s v="No"/>
    <x v="0"/>
    <x v="0"/>
    <s v="No"/>
    <x v="0"/>
    <x v="2"/>
    <x v="488"/>
    <n v="19673.34"/>
    <x v="0"/>
    <x v="2"/>
    <x v="1"/>
    <x v="488"/>
  </r>
  <r>
    <x v="502"/>
    <s v="Hubbard"/>
    <x v="429"/>
    <x v="181"/>
    <x v="0"/>
    <s v="No"/>
    <x v="0"/>
    <x v="0"/>
    <s v="Yes"/>
    <x v="2"/>
    <x v="0"/>
    <x v="489"/>
    <n v="19594.810000000001"/>
    <x v="0"/>
    <x v="1"/>
    <x v="2"/>
    <x v="489"/>
  </r>
  <r>
    <x v="503"/>
    <s v="Koester"/>
    <x v="430"/>
    <x v="333"/>
    <x v="1"/>
    <s v="No"/>
    <x v="1"/>
    <x v="3"/>
    <s v="No"/>
    <x v="0"/>
    <x v="0"/>
    <x v="490"/>
    <n v="19551.34"/>
    <x v="0"/>
    <x v="0"/>
    <x v="1"/>
    <x v="490"/>
  </r>
  <r>
    <x v="504"/>
    <s v="Matthews"/>
    <x v="350"/>
    <x v="189"/>
    <x v="1"/>
    <s v="No"/>
    <x v="0"/>
    <x v="0"/>
    <s v="Yes"/>
    <x v="1"/>
    <x v="2"/>
    <x v="474"/>
    <n v="19539.240000000002"/>
    <x v="0"/>
    <x v="1"/>
    <x v="0"/>
    <x v="474"/>
  </r>
  <r>
    <x v="505"/>
    <s v="Rubinich"/>
    <x v="431"/>
    <x v="6"/>
    <x v="0"/>
    <s v="No"/>
    <x v="0"/>
    <x v="3"/>
    <s v="Yes"/>
    <x v="1"/>
    <x v="1"/>
    <x v="491"/>
    <n v="19521.97"/>
    <x v="0"/>
    <x v="2"/>
    <x v="0"/>
    <x v="491"/>
  </r>
  <r>
    <x v="506"/>
    <s v="Alban"/>
    <x v="432"/>
    <x v="280"/>
    <x v="0"/>
    <s v="No"/>
    <x v="0"/>
    <x v="0"/>
    <s v="Yes"/>
    <x v="2"/>
    <x v="2"/>
    <x v="492"/>
    <n v="19515.54"/>
    <x v="0"/>
    <x v="1"/>
    <x v="0"/>
    <x v="492"/>
  </r>
  <r>
    <x v="507"/>
    <s v="Corcoran"/>
    <x v="433"/>
    <x v="334"/>
    <x v="0"/>
    <s v="No"/>
    <x v="0"/>
    <x v="3"/>
    <s v="No"/>
    <x v="0"/>
    <x v="1"/>
    <x v="493"/>
    <n v="19496.72"/>
    <x v="0"/>
    <x v="0"/>
    <x v="9"/>
    <x v="493"/>
  </r>
  <r>
    <x v="508"/>
    <s v="Sargent"/>
    <x v="434"/>
    <x v="335"/>
    <x v="0"/>
    <s v="No"/>
    <x v="0"/>
    <x v="0"/>
    <s v="Yes"/>
    <x v="2"/>
    <x v="2"/>
    <x v="494"/>
    <n v="19444.27"/>
    <x v="0"/>
    <x v="1"/>
    <x v="0"/>
    <x v="494"/>
  </r>
  <r>
    <x v="509"/>
    <s v="Watson"/>
    <x v="408"/>
    <x v="270"/>
    <x v="0"/>
    <s v="No"/>
    <x v="1"/>
    <x v="3"/>
    <s v="No"/>
    <x v="0"/>
    <x v="2"/>
    <x v="495"/>
    <n v="19442.349999999999"/>
    <x v="0"/>
    <x v="0"/>
    <x v="1"/>
    <x v="495"/>
  </r>
  <r>
    <x v="510"/>
    <s v="Esponda"/>
    <x v="347"/>
    <x v="336"/>
    <x v="0"/>
    <s v="No"/>
    <x v="0"/>
    <x v="3"/>
    <s v="Yes"/>
    <x v="2"/>
    <x v="1"/>
    <x v="496"/>
    <n v="19362"/>
    <x v="0"/>
    <x v="0"/>
    <x v="0"/>
    <x v="496"/>
  </r>
  <r>
    <x v="511"/>
    <s v="Krall"/>
    <x v="326"/>
    <x v="224"/>
    <x v="0"/>
    <s v="No"/>
    <x v="0"/>
    <x v="0"/>
    <s v="Yes"/>
    <x v="1"/>
    <x v="2"/>
    <x v="497"/>
    <n v="19350.37"/>
    <x v="0"/>
    <x v="0"/>
    <x v="0"/>
    <x v="497"/>
  </r>
  <r>
    <x v="512"/>
    <s v="Poskin"/>
    <x v="218"/>
    <x v="171"/>
    <x v="1"/>
    <s v="No"/>
    <x v="0"/>
    <x v="1"/>
    <s v="No"/>
    <x v="0"/>
    <x v="2"/>
    <x v="498"/>
    <n v="19321.060000000001"/>
    <x v="0"/>
    <x v="1"/>
    <x v="1"/>
    <x v="498"/>
  </r>
  <r>
    <x v="513"/>
    <s v="Halfmann"/>
    <x v="435"/>
    <x v="222"/>
    <x v="1"/>
    <s v="No"/>
    <x v="0"/>
    <x v="0"/>
    <s v="No"/>
    <x v="0"/>
    <x v="0"/>
    <x v="499"/>
    <n v="19259.96"/>
    <x v="0"/>
    <x v="1"/>
    <x v="1"/>
    <x v="499"/>
  </r>
  <r>
    <x v="514"/>
    <s v="Klapper"/>
    <x v="71"/>
    <x v="315"/>
    <x v="1"/>
    <s v="No"/>
    <x v="0"/>
    <x v="0"/>
    <s v="No"/>
    <x v="0"/>
    <x v="2"/>
    <x v="500"/>
    <n v="19214.71"/>
    <x v="0"/>
    <x v="0"/>
    <x v="0"/>
    <x v="500"/>
  </r>
  <r>
    <x v="515"/>
    <s v="George"/>
    <x v="436"/>
    <x v="95"/>
    <x v="0"/>
    <s v="No"/>
    <x v="0"/>
    <x v="0"/>
    <s v="Yes"/>
    <x v="1"/>
    <x v="2"/>
    <x v="501"/>
    <n v="19199.939999999999"/>
    <x v="0"/>
    <x v="0"/>
    <x v="3"/>
    <x v="501"/>
  </r>
  <r>
    <x v="516"/>
    <s v="Hicks"/>
    <x v="437"/>
    <x v="337"/>
    <x v="0"/>
    <s v="No"/>
    <x v="1"/>
    <x v="3"/>
    <s v="No"/>
    <x v="0"/>
    <x v="2"/>
    <x v="502"/>
    <n v="19144.580000000002"/>
    <x v="0"/>
    <x v="1"/>
    <x v="2"/>
    <x v="502"/>
  </r>
  <r>
    <x v="517"/>
    <s v="Lockyer"/>
    <x v="438"/>
    <x v="338"/>
    <x v="0"/>
    <s v="No"/>
    <x v="1"/>
    <x v="3"/>
    <s v="Yes"/>
    <x v="1"/>
    <x v="2"/>
    <x v="503"/>
    <n v="19107.78"/>
    <x v="0"/>
    <x v="2"/>
    <x v="0"/>
    <x v="503"/>
  </r>
  <r>
    <x v="518"/>
    <s v="Byrnes"/>
    <x v="346"/>
    <x v="208"/>
    <x v="0"/>
    <s v="No"/>
    <x v="0"/>
    <x v="0"/>
    <s v="Yes"/>
    <x v="1"/>
    <x v="1"/>
    <x v="504"/>
    <n v="19040.88"/>
    <x v="0"/>
    <x v="0"/>
    <x v="3"/>
    <x v="504"/>
  </r>
  <r>
    <x v="519"/>
    <s v="Norris"/>
    <x v="439"/>
    <x v="339"/>
    <x v="1"/>
    <s v="No"/>
    <x v="1"/>
    <x v="3"/>
    <s v="Yes"/>
    <x v="3"/>
    <x v="2"/>
    <x v="505"/>
    <n v="19023.259999999998"/>
    <x v="0"/>
    <x v="0"/>
    <x v="3"/>
    <x v="505"/>
  </r>
  <r>
    <x v="520"/>
    <s v="Darda"/>
    <x v="367"/>
    <x v="340"/>
    <x v="1"/>
    <s v="No"/>
    <x v="0"/>
    <x v="3"/>
    <s v="Yes"/>
    <x v="1"/>
    <x v="2"/>
    <x v="506"/>
    <n v="18972.5"/>
    <x v="0"/>
    <x v="0"/>
    <x v="0"/>
    <x v="506"/>
  </r>
  <r>
    <x v="521"/>
    <s v="Otstot"/>
    <x v="440"/>
    <x v="341"/>
    <x v="0"/>
    <s v="No"/>
    <x v="0"/>
    <x v="3"/>
    <s v="No"/>
    <x v="0"/>
    <x v="1"/>
    <x v="124"/>
    <n v="18963.169999999998"/>
    <x v="0"/>
    <x v="1"/>
    <x v="0"/>
    <x v="124"/>
  </r>
  <r>
    <x v="522"/>
    <s v="Bowley"/>
    <x v="368"/>
    <x v="332"/>
    <x v="0"/>
    <s v="No"/>
    <x v="0"/>
    <x v="3"/>
    <s v="No"/>
    <x v="1"/>
    <x v="2"/>
    <x v="507"/>
    <n v="18955.22"/>
    <x v="0"/>
    <x v="0"/>
    <x v="3"/>
    <x v="507"/>
  </r>
  <r>
    <x v="523"/>
    <s v="Rogers"/>
    <x v="441"/>
    <x v="342"/>
    <x v="1"/>
    <s v="No"/>
    <x v="1"/>
    <x v="3"/>
    <s v="No"/>
    <x v="0"/>
    <x v="0"/>
    <x v="508"/>
    <n v="18954.560000000001"/>
    <x v="0"/>
    <x v="1"/>
    <x v="12"/>
    <x v="508"/>
  </r>
  <r>
    <x v="524"/>
    <s v="Mclaughlin"/>
    <x v="442"/>
    <x v="107"/>
    <x v="1"/>
    <s v="No"/>
    <x v="1"/>
    <x v="3"/>
    <s v="No"/>
    <x v="0"/>
    <x v="2"/>
    <x v="509"/>
    <n v="18932.810000000001"/>
    <x v="0"/>
    <x v="0"/>
    <x v="1"/>
    <x v="509"/>
  </r>
  <r>
    <x v="525"/>
    <s v="Ziegler"/>
    <x v="443"/>
    <x v="251"/>
    <x v="1"/>
    <s v="No"/>
    <x v="0"/>
    <x v="3"/>
    <s v="No"/>
    <x v="0"/>
    <x v="2"/>
    <x v="293"/>
    <n v="18903.490000000002"/>
    <x v="0"/>
    <x v="2"/>
    <x v="2"/>
    <x v="293"/>
  </r>
  <r>
    <x v="526"/>
    <s v="Hughey"/>
    <x v="444"/>
    <x v="343"/>
    <x v="1"/>
    <s v="No"/>
    <x v="1"/>
    <x v="3"/>
    <s v="No"/>
    <x v="0"/>
    <x v="0"/>
    <x v="510"/>
    <n v="18883.330000000002"/>
    <x v="0"/>
    <x v="1"/>
    <x v="12"/>
    <x v="510"/>
  </r>
  <r>
    <x v="527"/>
    <s v="Knast"/>
    <x v="445"/>
    <x v="145"/>
    <x v="0"/>
    <s v="No"/>
    <x v="1"/>
    <x v="3"/>
    <s v="No"/>
    <x v="1"/>
    <x v="2"/>
    <x v="511"/>
    <n v="18838.7"/>
    <x v="0"/>
    <x v="0"/>
    <x v="1"/>
    <x v="511"/>
  </r>
  <r>
    <x v="528"/>
    <s v="Stob"/>
    <x v="446"/>
    <x v="344"/>
    <x v="0"/>
    <s v="No"/>
    <x v="0"/>
    <x v="0"/>
    <s v="No"/>
    <x v="0"/>
    <x v="0"/>
    <x v="512"/>
    <n v="18815.53"/>
    <x v="0"/>
    <x v="1"/>
    <x v="8"/>
    <x v="512"/>
  </r>
  <r>
    <x v="529"/>
    <s v="Jensen"/>
    <x v="320"/>
    <x v="231"/>
    <x v="0"/>
    <s v="No"/>
    <x v="1"/>
    <x v="3"/>
    <s v="No"/>
    <x v="0"/>
    <x v="1"/>
    <x v="513"/>
    <n v="18806.150000000001"/>
    <x v="0"/>
    <x v="2"/>
    <x v="0"/>
    <x v="513"/>
  </r>
  <r>
    <x v="530"/>
    <s v="Mutter"/>
    <x v="217"/>
    <x v="212"/>
    <x v="1"/>
    <s v="No"/>
    <x v="0"/>
    <x v="3"/>
    <s v="No"/>
    <x v="0"/>
    <x v="2"/>
    <x v="514"/>
    <n v="18804.75"/>
    <x v="0"/>
    <x v="1"/>
    <x v="1"/>
    <x v="514"/>
  </r>
  <r>
    <x v="531"/>
    <s v="Ahern"/>
    <x v="447"/>
    <x v="345"/>
    <x v="0"/>
    <s v="No"/>
    <x v="1"/>
    <x v="3"/>
    <s v="Yes"/>
    <x v="2"/>
    <x v="0"/>
    <x v="515"/>
    <n v="18767.740000000002"/>
    <x v="0"/>
    <x v="1"/>
    <x v="0"/>
    <x v="515"/>
  </r>
  <r>
    <x v="532"/>
    <s v="Chviruk"/>
    <x v="351"/>
    <x v="39"/>
    <x v="0"/>
    <s v="No"/>
    <x v="0"/>
    <x v="3"/>
    <s v="Yes"/>
    <x v="2"/>
    <x v="2"/>
    <x v="516"/>
    <n v="18765.88"/>
    <x v="0"/>
    <x v="2"/>
    <x v="1"/>
    <x v="516"/>
  </r>
  <r>
    <x v="533"/>
    <s v="Meehan"/>
    <x v="448"/>
    <x v="68"/>
    <x v="1"/>
    <s v="No"/>
    <x v="0"/>
    <x v="0"/>
    <s v="No"/>
    <x v="0"/>
    <x v="0"/>
    <x v="517"/>
    <n v="18694.689999999999"/>
    <x v="0"/>
    <x v="1"/>
    <x v="8"/>
    <x v="517"/>
  </r>
  <r>
    <x v="534"/>
    <s v="Gammon"/>
    <x v="449"/>
    <x v="63"/>
    <x v="1"/>
    <s v="No"/>
    <x v="0"/>
    <x v="1"/>
    <s v="No"/>
    <x v="0"/>
    <x v="0"/>
    <x v="518"/>
    <n v="18682.740000000002"/>
    <x v="0"/>
    <x v="0"/>
    <x v="1"/>
    <x v="518"/>
  </r>
  <r>
    <x v="535"/>
    <s v="Lee"/>
    <x v="277"/>
    <x v="85"/>
    <x v="0"/>
    <s v="No"/>
    <x v="0"/>
    <x v="3"/>
    <s v="Yes"/>
    <x v="1"/>
    <x v="1"/>
    <x v="519"/>
    <n v="18648.419999999998"/>
    <x v="0"/>
    <x v="1"/>
    <x v="9"/>
    <x v="519"/>
  </r>
  <r>
    <x v="536"/>
    <s v="Franco"/>
    <x v="450"/>
    <x v="346"/>
    <x v="1"/>
    <s v="No"/>
    <x v="0"/>
    <x v="3"/>
    <s v="Yes"/>
    <x v="2"/>
    <x v="0"/>
    <x v="520"/>
    <n v="18608.259999999998"/>
    <x v="0"/>
    <x v="0"/>
    <x v="3"/>
    <x v="520"/>
  </r>
  <r>
    <x v="537"/>
    <s v="Patterson"/>
    <x v="451"/>
    <x v="69"/>
    <x v="1"/>
    <s v="No"/>
    <x v="0"/>
    <x v="3"/>
    <s v="No"/>
    <x v="0"/>
    <x v="2"/>
    <x v="521"/>
    <n v="18443.11"/>
    <x v="0"/>
    <x v="2"/>
    <x v="1"/>
    <x v="521"/>
  </r>
  <r>
    <x v="538"/>
    <s v="Valdes"/>
    <x v="452"/>
    <x v="143"/>
    <x v="0"/>
    <s v="No"/>
    <x v="0"/>
    <x v="0"/>
    <s v="Yes"/>
    <x v="1"/>
    <x v="2"/>
    <x v="522"/>
    <n v="18328.240000000002"/>
    <x v="0"/>
    <x v="2"/>
    <x v="0"/>
    <x v="522"/>
  </r>
  <r>
    <x v="539"/>
    <s v="Craig"/>
    <x v="191"/>
    <x v="122"/>
    <x v="1"/>
    <s v="No"/>
    <x v="0"/>
    <x v="3"/>
    <s v="Yes"/>
    <x v="1"/>
    <x v="2"/>
    <x v="523"/>
    <n v="18310.740000000002"/>
    <x v="0"/>
    <x v="0"/>
    <x v="1"/>
    <x v="523"/>
  </r>
  <r>
    <x v="540"/>
    <s v="Whipple"/>
    <x v="453"/>
    <x v="193"/>
    <x v="0"/>
    <s v="No"/>
    <x v="0"/>
    <x v="3"/>
    <s v="Yes"/>
    <x v="2"/>
    <x v="2"/>
    <x v="524"/>
    <n v="18259.22"/>
    <x v="0"/>
    <x v="0"/>
    <x v="3"/>
    <x v="524"/>
  </r>
  <r>
    <x v="541"/>
    <s v="Marton"/>
    <x v="454"/>
    <x v="150"/>
    <x v="1"/>
    <s v="No"/>
    <x v="0"/>
    <x v="3"/>
    <s v="Yes"/>
    <x v="1"/>
    <x v="2"/>
    <x v="525"/>
    <n v="18246.5"/>
    <x v="0"/>
    <x v="1"/>
    <x v="0"/>
    <x v="525"/>
  </r>
  <r>
    <x v="542"/>
    <s v="Hildebrandt"/>
    <x v="455"/>
    <x v="18"/>
    <x v="0"/>
    <s v="Yes"/>
    <x v="0"/>
    <x v="3"/>
    <s v="Yes"/>
    <x v="1"/>
    <x v="2"/>
    <x v="526"/>
    <n v="18223.45"/>
    <x v="0"/>
    <x v="0"/>
    <x v="0"/>
    <x v="526"/>
  </r>
  <r>
    <x v="543"/>
    <s v="Biggs"/>
    <x v="456"/>
    <x v="347"/>
    <x v="1"/>
    <s v="No"/>
    <x v="1"/>
    <x v="3"/>
    <s v="No"/>
    <x v="0"/>
    <x v="2"/>
    <x v="527"/>
    <n v="18218.16"/>
    <x v="0"/>
    <x v="1"/>
    <x v="0"/>
    <x v="527"/>
  </r>
  <r>
    <x v="544"/>
    <s v="Shigezumi"/>
    <x v="457"/>
    <x v="168"/>
    <x v="1"/>
    <s v="No"/>
    <x v="1"/>
    <x v="3"/>
    <s v="No"/>
    <x v="0"/>
    <x v="0"/>
    <x v="528"/>
    <n v="18208.34"/>
    <x v="0"/>
    <x v="2"/>
    <x v="12"/>
    <x v="528"/>
  </r>
  <r>
    <x v="545"/>
    <s v="Meineke"/>
    <x v="252"/>
    <x v="165"/>
    <x v="0"/>
    <s v="No"/>
    <x v="1"/>
    <x v="3"/>
    <s v="No"/>
    <x v="1"/>
    <x v="2"/>
    <x v="529"/>
    <n v="18157.88"/>
    <x v="0"/>
    <x v="1"/>
    <x v="1"/>
    <x v="529"/>
  </r>
  <r>
    <x v="546"/>
    <s v="Ludington"/>
    <x v="237"/>
    <x v="348"/>
    <x v="0"/>
    <s v="No"/>
    <x v="0"/>
    <x v="0"/>
    <s v="Yes"/>
    <x v="1"/>
    <x v="1"/>
    <x v="530"/>
    <n v="18033.97"/>
    <x v="0"/>
    <x v="1"/>
    <x v="1"/>
    <x v="530"/>
  </r>
  <r>
    <x v="547"/>
    <s v="Perrich"/>
    <x v="458"/>
    <x v="349"/>
    <x v="0"/>
    <s v="No"/>
    <x v="0"/>
    <x v="0"/>
    <s v="No"/>
    <x v="0"/>
    <x v="0"/>
    <x v="531"/>
    <n v="18031.189999999999"/>
    <x v="0"/>
    <x v="2"/>
    <x v="1"/>
    <x v="531"/>
  </r>
  <r>
    <x v="548"/>
    <s v="Cervantes"/>
    <x v="459"/>
    <x v="350"/>
    <x v="1"/>
    <s v="No"/>
    <x v="0"/>
    <x v="3"/>
    <s v="No"/>
    <x v="0"/>
    <x v="0"/>
    <x v="532"/>
    <n v="18031.16"/>
    <x v="0"/>
    <x v="0"/>
    <x v="8"/>
    <x v="532"/>
  </r>
  <r>
    <x v="549"/>
    <s v="Andrews"/>
    <x v="460"/>
    <x v="351"/>
    <x v="1"/>
    <s v="No"/>
    <x v="0"/>
    <x v="0"/>
    <s v="Yes"/>
    <x v="1"/>
    <x v="2"/>
    <x v="533"/>
    <n v="17942.11"/>
    <x v="0"/>
    <x v="2"/>
    <x v="3"/>
    <x v="533"/>
  </r>
  <r>
    <x v="550"/>
    <s v="Ruvalcaba"/>
    <x v="47"/>
    <x v="188"/>
    <x v="0"/>
    <s v="No"/>
    <x v="0"/>
    <x v="0"/>
    <s v="No"/>
    <x v="0"/>
    <x v="2"/>
    <x v="534"/>
    <n v="17929.3"/>
    <x v="0"/>
    <x v="2"/>
    <x v="0"/>
    <x v="534"/>
  </r>
  <r>
    <x v="551"/>
    <s v="King"/>
    <x v="376"/>
    <x v="193"/>
    <x v="0"/>
    <s v="No"/>
    <x v="0"/>
    <x v="0"/>
    <s v="Yes"/>
    <x v="2"/>
    <x v="2"/>
    <x v="535"/>
    <n v="17904.53"/>
    <x v="0"/>
    <x v="2"/>
    <x v="6"/>
    <x v="535"/>
  </r>
  <r>
    <x v="552"/>
    <s v="Stone"/>
    <x v="461"/>
    <x v="103"/>
    <x v="0"/>
    <s v="No"/>
    <x v="1"/>
    <x v="3"/>
    <s v="No"/>
    <x v="0"/>
    <x v="2"/>
    <x v="536"/>
    <n v="17882.669999999998"/>
    <x v="0"/>
    <x v="0"/>
    <x v="1"/>
    <x v="536"/>
  </r>
  <r>
    <x v="553"/>
    <s v="Campbell"/>
    <x v="462"/>
    <x v="299"/>
    <x v="1"/>
    <s v="No"/>
    <x v="1"/>
    <x v="3"/>
    <s v="No"/>
    <x v="0"/>
    <x v="2"/>
    <x v="537"/>
    <n v="17878.900000000001"/>
    <x v="0"/>
    <x v="2"/>
    <x v="2"/>
    <x v="537"/>
  </r>
  <r>
    <x v="554"/>
    <s v="Asher"/>
    <x v="463"/>
    <x v="352"/>
    <x v="1"/>
    <s v="No"/>
    <x v="0"/>
    <x v="0"/>
    <s v="No"/>
    <x v="0"/>
    <x v="2"/>
    <x v="538"/>
    <n v="17862.919999999998"/>
    <x v="0"/>
    <x v="2"/>
    <x v="1"/>
    <x v="538"/>
  </r>
  <r>
    <x v="555"/>
    <s v="Mazzotta"/>
    <x v="464"/>
    <x v="263"/>
    <x v="1"/>
    <s v="No"/>
    <x v="1"/>
    <x v="3"/>
    <s v="No"/>
    <x v="0"/>
    <x v="0"/>
    <x v="539"/>
    <n v="17832.599999999999"/>
    <x v="0"/>
    <x v="2"/>
    <x v="1"/>
    <x v="539"/>
  </r>
  <r>
    <x v="556"/>
    <s v="Huttl"/>
    <x v="465"/>
    <x v="79"/>
    <x v="0"/>
    <s v="No"/>
    <x v="1"/>
    <x v="3"/>
    <s v="No"/>
    <x v="0"/>
    <x v="2"/>
    <x v="540"/>
    <n v="17779.939999999999"/>
    <x v="0"/>
    <x v="2"/>
    <x v="1"/>
    <x v="540"/>
  </r>
  <r>
    <x v="557"/>
    <s v="Ferron"/>
    <x v="466"/>
    <x v="228"/>
    <x v="1"/>
    <s v="No"/>
    <x v="0"/>
    <x v="1"/>
    <s v="No"/>
    <x v="0"/>
    <x v="2"/>
    <x v="541"/>
    <n v="17777.73"/>
    <x v="0"/>
    <x v="0"/>
    <x v="1"/>
    <x v="541"/>
  </r>
  <r>
    <x v="558"/>
    <s v="Colarusso"/>
    <x v="467"/>
    <x v="353"/>
    <x v="0"/>
    <s v="No"/>
    <x v="1"/>
    <x v="3"/>
    <s v="Yes"/>
    <x v="1"/>
    <x v="2"/>
    <x v="542"/>
    <n v="17748.509999999998"/>
    <x v="0"/>
    <x v="1"/>
    <x v="1"/>
    <x v="542"/>
  </r>
  <r>
    <x v="559"/>
    <s v="Pearlman"/>
    <x v="390"/>
    <x v="166"/>
    <x v="0"/>
    <s v="No"/>
    <x v="0"/>
    <x v="0"/>
    <s v="No"/>
    <x v="2"/>
    <x v="2"/>
    <x v="543"/>
    <n v="17663.14"/>
    <x v="0"/>
    <x v="0"/>
    <x v="0"/>
    <x v="543"/>
  </r>
  <r>
    <x v="560"/>
    <s v="O'Mara"/>
    <x v="468"/>
    <x v="146"/>
    <x v="0"/>
    <s v="No"/>
    <x v="0"/>
    <x v="0"/>
    <s v="No"/>
    <x v="2"/>
    <x v="2"/>
    <x v="544"/>
    <n v="17626.240000000002"/>
    <x v="0"/>
    <x v="0"/>
    <x v="0"/>
    <x v="544"/>
  </r>
  <r>
    <x v="561"/>
    <s v="Niska"/>
    <x v="469"/>
    <x v="354"/>
    <x v="1"/>
    <s v="No"/>
    <x v="0"/>
    <x v="1"/>
    <s v="No"/>
    <x v="0"/>
    <x v="0"/>
    <x v="545"/>
    <n v="17584.72"/>
    <x v="0"/>
    <x v="0"/>
    <x v="1"/>
    <x v="545"/>
  </r>
  <r>
    <x v="562"/>
    <s v="Schlich"/>
    <x v="410"/>
    <x v="355"/>
    <x v="0"/>
    <s v="No"/>
    <x v="0"/>
    <x v="0"/>
    <s v="Yes"/>
    <x v="1"/>
    <x v="0"/>
    <x v="256"/>
    <n v="17560.38"/>
    <x v="0"/>
    <x v="1"/>
    <x v="1"/>
    <x v="256"/>
  </r>
  <r>
    <x v="563"/>
    <s v="Zidek"/>
    <x v="470"/>
    <x v="356"/>
    <x v="1"/>
    <s v="No"/>
    <x v="1"/>
    <x v="3"/>
    <s v="No"/>
    <x v="0"/>
    <x v="0"/>
    <x v="546"/>
    <n v="17556.88"/>
    <x v="0"/>
    <x v="2"/>
    <x v="1"/>
    <x v="546"/>
  </r>
  <r>
    <x v="564"/>
    <s v="Ellgass"/>
    <x v="471"/>
    <x v="118"/>
    <x v="0"/>
    <s v="No"/>
    <x v="0"/>
    <x v="0"/>
    <s v="No"/>
    <x v="0"/>
    <x v="0"/>
    <x v="547"/>
    <n v="17507.47"/>
    <x v="0"/>
    <x v="1"/>
    <x v="12"/>
    <x v="547"/>
  </r>
  <r>
    <x v="565"/>
    <s v="Lowe"/>
    <x v="472"/>
    <x v="357"/>
    <x v="0"/>
    <s v="No"/>
    <x v="0"/>
    <x v="0"/>
    <s v="No"/>
    <x v="0"/>
    <x v="0"/>
    <x v="548"/>
    <n v="17505.650000000001"/>
    <x v="0"/>
    <x v="2"/>
    <x v="8"/>
    <x v="548"/>
  </r>
  <r>
    <x v="566"/>
    <s v="Malone"/>
    <x v="473"/>
    <x v="358"/>
    <x v="0"/>
    <s v="No"/>
    <x v="0"/>
    <x v="0"/>
    <s v="Yes"/>
    <x v="2"/>
    <x v="2"/>
    <x v="549"/>
    <n v="17496.310000000001"/>
    <x v="0"/>
    <x v="2"/>
    <x v="3"/>
    <x v="549"/>
  </r>
  <r>
    <x v="567"/>
    <s v="Dumke"/>
    <x v="474"/>
    <x v="359"/>
    <x v="0"/>
    <s v="No"/>
    <x v="0"/>
    <x v="0"/>
    <s v="No"/>
    <x v="0"/>
    <x v="0"/>
    <x v="550"/>
    <n v="17479.53"/>
    <x v="0"/>
    <x v="1"/>
    <x v="1"/>
    <x v="550"/>
  </r>
  <r>
    <x v="568"/>
    <s v="Strong"/>
    <x v="237"/>
    <x v="109"/>
    <x v="0"/>
    <s v="No"/>
    <x v="1"/>
    <x v="3"/>
    <s v="Yes"/>
    <x v="1"/>
    <x v="1"/>
    <x v="551"/>
    <n v="17468.98"/>
    <x v="1"/>
    <x v="1"/>
    <x v="1"/>
    <x v="551"/>
  </r>
  <r>
    <x v="569"/>
    <s v="Ferguson"/>
    <x v="335"/>
    <x v="109"/>
    <x v="0"/>
    <s v="No"/>
    <x v="0"/>
    <x v="3"/>
    <s v="Yes"/>
    <x v="2"/>
    <x v="1"/>
    <x v="552"/>
    <n v="17361.77"/>
    <x v="1"/>
    <x v="1"/>
    <x v="1"/>
    <x v="552"/>
  </r>
  <r>
    <x v="570"/>
    <s v="Klein"/>
    <x v="298"/>
    <x v="89"/>
    <x v="0"/>
    <s v="No"/>
    <x v="1"/>
    <x v="3"/>
    <s v="Yes"/>
    <x v="1"/>
    <x v="2"/>
    <x v="553"/>
    <n v="17352.68"/>
    <x v="1"/>
    <x v="0"/>
    <x v="1"/>
    <x v="553"/>
  </r>
  <r>
    <x v="571"/>
    <s v="Eusebio"/>
    <x v="475"/>
    <x v="360"/>
    <x v="1"/>
    <s v="No"/>
    <x v="1"/>
    <x v="3"/>
    <s v="No"/>
    <x v="0"/>
    <x v="0"/>
    <x v="554"/>
    <n v="17337.580000000002"/>
    <x v="1"/>
    <x v="0"/>
    <x v="8"/>
    <x v="554"/>
  </r>
  <r>
    <x v="572"/>
    <s v="Szolosi"/>
    <x v="476"/>
    <x v="232"/>
    <x v="1"/>
    <s v="No"/>
    <x v="0"/>
    <x v="3"/>
    <s v="No"/>
    <x v="0"/>
    <x v="0"/>
    <x v="555"/>
    <n v="17253.43"/>
    <x v="1"/>
    <x v="0"/>
    <x v="12"/>
    <x v="555"/>
  </r>
  <r>
    <x v="573"/>
    <s v="Butler"/>
    <x v="477"/>
    <x v="48"/>
    <x v="0"/>
    <s v="No"/>
    <x v="0"/>
    <x v="0"/>
    <s v="Yes"/>
    <x v="2"/>
    <x v="2"/>
    <x v="556"/>
    <n v="17179.52"/>
    <x v="1"/>
    <x v="1"/>
    <x v="0"/>
    <x v="556"/>
  </r>
  <r>
    <x v="574"/>
    <s v="Fukuchi"/>
    <x v="352"/>
    <x v="347"/>
    <x v="0"/>
    <s v="Yes"/>
    <x v="0"/>
    <x v="3"/>
    <s v="Yes"/>
    <x v="1"/>
    <x v="2"/>
    <x v="557"/>
    <n v="17178.68"/>
    <x v="1"/>
    <x v="2"/>
    <x v="9"/>
    <x v="557"/>
  </r>
  <r>
    <x v="575"/>
    <s v="Drucker"/>
    <x v="478"/>
    <x v="361"/>
    <x v="1"/>
    <s v="No"/>
    <x v="0"/>
    <x v="3"/>
    <s v="No"/>
    <x v="0"/>
    <x v="2"/>
    <x v="558"/>
    <n v="17174.52"/>
    <x v="1"/>
    <x v="2"/>
    <x v="1"/>
    <x v="558"/>
  </r>
  <r>
    <x v="576"/>
    <s v="Aziz"/>
    <x v="479"/>
    <x v="362"/>
    <x v="0"/>
    <s v="No"/>
    <x v="0"/>
    <x v="0"/>
    <s v="No"/>
    <x v="0"/>
    <x v="0"/>
    <x v="559"/>
    <n v="17172.27"/>
    <x v="1"/>
    <x v="2"/>
    <x v="12"/>
    <x v="559"/>
  </r>
  <r>
    <x v="577"/>
    <s v="Pak"/>
    <x v="44"/>
    <x v="363"/>
    <x v="0"/>
    <s v="No"/>
    <x v="0"/>
    <x v="3"/>
    <s v="No"/>
    <x v="0"/>
    <x v="2"/>
    <x v="560"/>
    <n v="17128.43"/>
    <x v="1"/>
    <x v="0"/>
    <x v="4"/>
    <x v="560"/>
  </r>
  <r>
    <x v="578"/>
    <s v="Kieta"/>
    <x v="480"/>
    <x v="364"/>
    <x v="0"/>
    <s v="No"/>
    <x v="0"/>
    <x v="0"/>
    <s v="Yes"/>
    <x v="1"/>
    <x v="0"/>
    <x v="561"/>
    <n v="17085.27"/>
    <x v="1"/>
    <x v="0"/>
    <x v="0"/>
    <x v="561"/>
  </r>
  <r>
    <x v="579"/>
    <s v="Velez"/>
    <x v="406"/>
    <x v="208"/>
    <x v="0"/>
    <s v="No"/>
    <x v="1"/>
    <x v="3"/>
    <s v="Yes"/>
    <x v="1"/>
    <x v="1"/>
    <x v="562"/>
    <n v="17081.080000000002"/>
    <x v="1"/>
    <x v="2"/>
    <x v="3"/>
    <x v="562"/>
  </r>
  <r>
    <x v="580"/>
    <s v="Bussiere"/>
    <x v="481"/>
    <x v="300"/>
    <x v="1"/>
    <s v="No"/>
    <x v="0"/>
    <x v="0"/>
    <s v="Yes"/>
    <x v="1"/>
    <x v="1"/>
    <x v="563"/>
    <n v="17043.34"/>
    <x v="1"/>
    <x v="0"/>
    <x v="0"/>
    <x v="563"/>
  </r>
  <r>
    <x v="581"/>
    <s v="McCartney"/>
    <x v="482"/>
    <x v="234"/>
    <x v="0"/>
    <s v="No"/>
    <x v="0"/>
    <x v="0"/>
    <s v="No"/>
    <x v="0"/>
    <x v="0"/>
    <x v="564"/>
    <n v="17016.009999999998"/>
    <x v="1"/>
    <x v="2"/>
    <x v="8"/>
    <x v="564"/>
  </r>
  <r>
    <x v="582"/>
    <s v="Bambauer"/>
    <x v="483"/>
    <x v="111"/>
    <x v="0"/>
    <s v="No"/>
    <x v="0"/>
    <x v="0"/>
    <s v="No"/>
    <x v="0"/>
    <x v="2"/>
    <x v="565"/>
    <n v="16990.55"/>
    <x v="1"/>
    <x v="0"/>
    <x v="1"/>
    <x v="565"/>
  </r>
  <r>
    <x v="583"/>
    <s v="Mertz"/>
    <x v="484"/>
    <x v="252"/>
    <x v="0"/>
    <s v="No"/>
    <x v="0"/>
    <x v="0"/>
    <s v="No"/>
    <x v="0"/>
    <x v="2"/>
    <x v="566"/>
    <n v="16921.09"/>
    <x v="1"/>
    <x v="0"/>
    <x v="8"/>
    <x v="566"/>
  </r>
  <r>
    <x v="584"/>
    <s v="Mason"/>
    <x v="485"/>
    <x v="50"/>
    <x v="0"/>
    <s v="No"/>
    <x v="0"/>
    <x v="0"/>
    <s v="No"/>
    <x v="0"/>
    <x v="0"/>
    <x v="567"/>
    <n v="16903.5"/>
    <x v="1"/>
    <x v="0"/>
    <x v="1"/>
    <x v="567"/>
  </r>
  <r>
    <x v="585"/>
    <s v="Rotich"/>
    <x v="486"/>
    <x v="216"/>
    <x v="0"/>
    <s v="No"/>
    <x v="1"/>
    <x v="3"/>
    <s v="Yes"/>
    <x v="1"/>
    <x v="1"/>
    <x v="568"/>
    <n v="16884.919999999998"/>
    <x v="1"/>
    <x v="2"/>
    <x v="3"/>
    <x v="568"/>
  </r>
  <r>
    <x v="586"/>
    <s v="Fetzer"/>
    <x v="487"/>
    <x v="365"/>
    <x v="0"/>
    <s v="No"/>
    <x v="0"/>
    <x v="0"/>
    <s v="No"/>
    <x v="0"/>
    <x v="0"/>
    <x v="569"/>
    <n v="16841.32"/>
    <x v="1"/>
    <x v="0"/>
    <x v="3"/>
    <x v="569"/>
  </r>
  <r>
    <x v="587"/>
    <s v="Mattis"/>
    <x v="375"/>
    <x v="209"/>
    <x v="1"/>
    <s v="No"/>
    <x v="0"/>
    <x v="3"/>
    <s v="No"/>
    <x v="0"/>
    <x v="2"/>
    <x v="570"/>
    <n v="16796.41"/>
    <x v="1"/>
    <x v="0"/>
    <x v="2"/>
    <x v="570"/>
  </r>
  <r>
    <x v="588"/>
    <s v="Cochran"/>
    <x v="488"/>
    <x v="113"/>
    <x v="0"/>
    <s v="No"/>
    <x v="0"/>
    <x v="0"/>
    <s v="No"/>
    <x v="0"/>
    <x v="0"/>
    <x v="571"/>
    <n v="16779.400000000001"/>
    <x v="1"/>
    <x v="2"/>
    <x v="12"/>
    <x v="571"/>
  </r>
  <r>
    <x v="589"/>
    <s v="Balinsky"/>
    <x v="489"/>
    <x v="366"/>
    <x v="0"/>
    <s v="No"/>
    <x v="0"/>
    <x v="0"/>
    <s v="Yes"/>
    <x v="2"/>
    <x v="1"/>
    <x v="572"/>
    <n v="16776.3"/>
    <x v="1"/>
    <x v="2"/>
    <x v="2"/>
    <x v="572"/>
  </r>
  <r>
    <x v="590"/>
    <s v="Reilly"/>
    <x v="490"/>
    <x v="367"/>
    <x v="0"/>
    <s v="No"/>
    <x v="0"/>
    <x v="0"/>
    <s v="No"/>
    <x v="0"/>
    <x v="0"/>
    <x v="573"/>
    <n v="16770.990000000002"/>
    <x v="1"/>
    <x v="1"/>
    <x v="1"/>
    <x v="573"/>
  </r>
  <r>
    <x v="591"/>
    <s v="Johnson"/>
    <x v="491"/>
    <x v="368"/>
    <x v="0"/>
    <s v="No"/>
    <x v="1"/>
    <x v="3"/>
    <s v="Yes"/>
    <x v="2"/>
    <x v="2"/>
    <x v="574"/>
    <n v="16657.72"/>
    <x v="1"/>
    <x v="1"/>
    <x v="2"/>
    <x v="574"/>
  </r>
  <r>
    <x v="592"/>
    <s v="Petry"/>
    <x v="492"/>
    <x v="152"/>
    <x v="0"/>
    <s v="No"/>
    <x v="0"/>
    <x v="0"/>
    <s v="No"/>
    <x v="0"/>
    <x v="2"/>
    <x v="575"/>
    <n v="16631.61"/>
    <x v="1"/>
    <x v="1"/>
    <x v="1"/>
    <x v="575"/>
  </r>
  <r>
    <x v="593"/>
    <s v="Laleman"/>
    <x v="493"/>
    <x v="201"/>
    <x v="1"/>
    <s v="No"/>
    <x v="0"/>
    <x v="3"/>
    <s v="No"/>
    <x v="0"/>
    <x v="0"/>
    <x v="576"/>
    <n v="16602.18"/>
    <x v="1"/>
    <x v="1"/>
    <x v="12"/>
    <x v="576"/>
  </r>
  <r>
    <x v="594"/>
    <s v="Colby"/>
    <x v="494"/>
    <x v="369"/>
    <x v="1"/>
    <s v="No"/>
    <x v="0"/>
    <x v="1"/>
    <s v="No"/>
    <x v="0"/>
    <x v="0"/>
    <x v="577"/>
    <n v="16600.16"/>
    <x v="1"/>
    <x v="2"/>
    <x v="3"/>
    <x v="577"/>
  </r>
  <r>
    <x v="595"/>
    <s v="Wathke"/>
    <x v="495"/>
    <x v="370"/>
    <x v="1"/>
    <s v="No"/>
    <x v="1"/>
    <x v="3"/>
    <s v="No"/>
    <x v="0"/>
    <x v="0"/>
    <x v="578"/>
    <n v="16587.96"/>
    <x v="1"/>
    <x v="2"/>
    <x v="8"/>
    <x v="578"/>
  </r>
  <r>
    <x v="596"/>
    <s v="Daly"/>
    <x v="181"/>
    <x v="231"/>
    <x v="1"/>
    <s v="No"/>
    <x v="0"/>
    <x v="0"/>
    <s v="No"/>
    <x v="0"/>
    <x v="1"/>
    <x v="579"/>
    <n v="16586.5"/>
    <x v="1"/>
    <x v="1"/>
    <x v="0"/>
    <x v="579"/>
  </r>
  <r>
    <x v="597"/>
    <s v="Dillon"/>
    <x v="496"/>
    <x v="67"/>
    <x v="1"/>
    <s v="No"/>
    <x v="0"/>
    <x v="3"/>
    <s v="Yes"/>
    <x v="2"/>
    <x v="2"/>
    <x v="580"/>
    <n v="16577.78"/>
    <x v="1"/>
    <x v="1"/>
    <x v="0"/>
    <x v="580"/>
  </r>
  <r>
    <x v="598"/>
    <s v="Pontes"/>
    <x v="402"/>
    <x v="371"/>
    <x v="0"/>
    <s v="No"/>
    <x v="0"/>
    <x v="2"/>
    <s v="No"/>
    <x v="0"/>
    <x v="0"/>
    <x v="581"/>
    <n v="16455.71"/>
    <x v="1"/>
    <x v="2"/>
    <x v="1"/>
    <x v="581"/>
  </r>
  <r>
    <x v="599"/>
    <s v="Spies"/>
    <x v="497"/>
    <x v="138"/>
    <x v="0"/>
    <s v="No"/>
    <x v="1"/>
    <x v="3"/>
    <s v="Yes"/>
    <x v="1"/>
    <x v="2"/>
    <x v="582"/>
    <n v="16450.89"/>
    <x v="1"/>
    <x v="1"/>
    <x v="1"/>
    <x v="582"/>
  </r>
  <r>
    <x v="600"/>
    <s v="Greig"/>
    <x v="426"/>
    <x v="372"/>
    <x v="1"/>
    <s v="No"/>
    <x v="0"/>
    <x v="3"/>
    <s v="Yes"/>
    <x v="2"/>
    <x v="2"/>
    <x v="583"/>
    <n v="16420.490000000002"/>
    <x v="1"/>
    <x v="0"/>
    <x v="1"/>
    <x v="583"/>
  </r>
  <r>
    <x v="601"/>
    <s v="Scott"/>
    <x v="498"/>
    <x v="373"/>
    <x v="0"/>
    <s v="No"/>
    <x v="0"/>
    <x v="0"/>
    <s v="No"/>
    <x v="0"/>
    <x v="0"/>
    <x v="584"/>
    <n v="16351.42"/>
    <x v="1"/>
    <x v="0"/>
    <x v="12"/>
    <x v="584"/>
  </r>
  <r>
    <x v="602"/>
    <s v="Erlandson"/>
    <x v="499"/>
    <x v="105"/>
    <x v="1"/>
    <s v="No"/>
    <x v="1"/>
    <x v="3"/>
    <s v="No"/>
    <x v="0"/>
    <x v="1"/>
    <x v="83"/>
    <n v="16311.05"/>
    <x v="1"/>
    <x v="0"/>
    <x v="12"/>
    <x v="83"/>
  </r>
  <r>
    <x v="603"/>
    <s v="Autrey"/>
    <x v="500"/>
    <x v="374"/>
    <x v="0"/>
    <s v="No"/>
    <x v="1"/>
    <x v="3"/>
    <s v="Yes"/>
    <x v="1"/>
    <x v="2"/>
    <x v="585"/>
    <n v="16297.85"/>
    <x v="1"/>
    <x v="0"/>
    <x v="3"/>
    <x v="585"/>
  </r>
  <r>
    <x v="604"/>
    <s v="Alleman"/>
    <x v="501"/>
    <x v="375"/>
    <x v="0"/>
    <s v="No"/>
    <x v="0"/>
    <x v="1"/>
    <s v="No"/>
    <x v="0"/>
    <x v="2"/>
    <x v="586"/>
    <n v="16267.32"/>
    <x v="1"/>
    <x v="2"/>
    <x v="8"/>
    <x v="586"/>
  </r>
  <r>
    <x v="605"/>
    <s v="Michalski"/>
    <x v="502"/>
    <x v="57"/>
    <x v="0"/>
    <s v="No"/>
    <x v="0"/>
    <x v="0"/>
    <s v="Yes"/>
    <x v="1"/>
    <x v="0"/>
    <x v="587"/>
    <n v="16232.85"/>
    <x v="1"/>
    <x v="1"/>
    <x v="3"/>
    <x v="587"/>
  </r>
  <r>
    <x v="606"/>
    <s v="Grillo"/>
    <x v="503"/>
    <x v="376"/>
    <x v="1"/>
    <s v="No"/>
    <x v="0"/>
    <x v="3"/>
    <s v="No"/>
    <x v="0"/>
    <x v="2"/>
    <x v="588"/>
    <n v="16205.88"/>
    <x v="1"/>
    <x v="1"/>
    <x v="1"/>
    <x v="588"/>
  </r>
  <r>
    <x v="607"/>
    <s v="Coronado"/>
    <x v="504"/>
    <x v="152"/>
    <x v="1"/>
    <s v="No"/>
    <x v="0"/>
    <x v="3"/>
    <s v="No"/>
    <x v="0"/>
    <x v="2"/>
    <x v="589"/>
    <n v="16199.1"/>
    <x v="1"/>
    <x v="2"/>
    <x v="1"/>
    <x v="589"/>
  </r>
  <r>
    <x v="608"/>
    <s v="Dewine"/>
    <x v="505"/>
    <x v="377"/>
    <x v="0"/>
    <s v="No"/>
    <x v="0"/>
    <x v="0"/>
    <s v="No"/>
    <x v="0"/>
    <x v="0"/>
    <x v="590"/>
    <n v="16190.97"/>
    <x v="1"/>
    <x v="0"/>
    <x v="1"/>
    <x v="590"/>
  </r>
  <r>
    <x v="609"/>
    <s v="Carman"/>
    <x v="118"/>
    <x v="169"/>
    <x v="0"/>
    <s v="No"/>
    <x v="0"/>
    <x v="0"/>
    <s v="No"/>
    <x v="0"/>
    <x v="1"/>
    <x v="591"/>
    <n v="16152.04"/>
    <x v="1"/>
    <x v="1"/>
    <x v="12"/>
    <x v="591"/>
  </r>
  <r>
    <x v="610"/>
    <s v="Neems"/>
    <x v="192"/>
    <x v="81"/>
    <x v="0"/>
    <s v="No"/>
    <x v="1"/>
    <x v="3"/>
    <s v="Yes"/>
    <x v="2"/>
    <x v="2"/>
    <x v="592"/>
    <n v="16138.76"/>
    <x v="1"/>
    <x v="0"/>
    <x v="6"/>
    <x v="592"/>
  </r>
  <r>
    <x v="611"/>
    <s v="Pesyna"/>
    <x v="506"/>
    <x v="166"/>
    <x v="0"/>
    <s v="No"/>
    <x v="0"/>
    <x v="3"/>
    <s v="No"/>
    <x v="0"/>
    <x v="2"/>
    <x v="593"/>
    <n v="16122.65"/>
    <x v="1"/>
    <x v="1"/>
    <x v="3"/>
    <x v="593"/>
  </r>
  <r>
    <x v="612"/>
    <s v="Meling"/>
    <x v="507"/>
    <x v="315"/>
    <x v="0"/>
    <s v="No"/>
    <x v="1"/>
    <x v="3"/>
    <s v="Yes"/>
    <x v="2"/>
    <x v="2"/>
    <x v="594"/>
    <n v="16115.3"/>
    <x v="1"/>
    <x v="1"/>
    <x v="2"/>
    <x v="594"/>
  </r>
  <r>
    <x v="613"/>
    <s v="Widlowski"/>
    <x v="508"/>
    <x v="112"/>
    <x v="1"/>
    <s v="No"/>
    <x v="0"/>
    <x v="0"/>
    <s v="No"/>
    <x v="0"/>
    <x v="2"/>
    <x v="595"/>
    <n v="16097.94"/>
    <x v="1"/>
    <x v="0"/>
    <x v="1"/>
    <x v="595"/>
  </r>
  <r>
    <x v="614"/>
    <s v="Nadar"/>
    <x v="85"/>
    <x v="14"/>
    <x v="0"/>
    <s v="No"/>
    <x v="0"/>
    <x v="2"/>
    <s v="No"/>
    <x v="0"/>
    <x v="0"/>
    <x v="596"/>
    <n v="16085.13"/>
    <x v="1"/>
    <x v="2"/>
    <x v="0"/>
    <x v="596"/>
  </r>
  <r>
    <x v="615"/>
    <s v="Turner"/>
    <x v="80"/>
    <x v="378"/>
    <x v="0"/>
    <s v="No"/>
    <x v="0"/>
    <x v="2"/>
    <s v="No"/>
    <x v="0"/>
    <x v="0"/>
    <x v="597"/>
    <n v="16069.08"/>
    <x v="1"/>
    <x v="2"/>
    <x v="2"/>
    <x v="597"/>
  </r>
  <r>
    <x v="616"/>
    <s v="Walker"/>
    <x v="509"/>
    <x v="379"/>
    <x v="0"/>
    <s v="No"/>
    <x v="0"/>
    <x v="0"/>
    <s v="No"/>
    <x v="0"/>
    <x v="0"/>
    <x v="598"/>
    <n v="16062.89"/>
    <x v="1"/>
    <x v="2"/>
    <x v="12"/>
    <x v="598"/>
  </r>
  <r>
    <x v="617"/>
    <s v="Leedham"/>
    <x v="510"/>
    <x v="324"/>
    <x v="1"/>
    <s v="No"/>
    <x v="0"/>
    <x v="3"/>
    <s v="No"/>
    <x v="0"/>
    <x v="2"/>
    <x v="599"/>
    <n v="16059.06"/>
    <x v="1"/>
    <x v="0"/>
    <x v="1"/>
    <x v="599"/>
  </r>
  <r>
    <x v="618"/>
    <s v="Haglund"/>
    <x v="511"/>
    <x v="380"/>
    <x v="0"/>
    <s v="No"/>
    <x v="0"/>
    <x v="0"/>
    <s v="No"/>
    <x v="0"/>
    <x v="2"/>
    <x v="600"/>
    <n v="15966.19"/>
    <x v="1"/>
    <x v="2"/>
    <x v="1"/>
    <x v="600"/>
  </r>
  <r>
    <x v="619"/>
    <s v="Mills"/>
    <x v="512"/>
    <x v="206"/>
    <x v="0"/>
    <s v="No"/>
    <x v="0"/>
    <x v="0"/>
    <s v="No"/>
    <x v="0"/>
    <x v="2"/>
    <x v="601"/>
    <n v="15965.29"/>
    <x v="1"/>
    <x v="1"/>
    <x v="1"/>
    <x v="601"/>
  </r>
  <r>
    <x v="620"/>
    <s v="Drnjevich"/>
    <x v="513"/>
    <x v="18"/>
    <x v="0"/>
    <s v="No"/>
    <x v="0"/>
    <x v="0"/>
    <s v="No"/>
    <x v="0"/>
    <x v="2"/>
    <x v="602"/>
    <n v="15922.29"/>
    <x v="1"/>
    <x v="0"/>
    <x v="12"/>
    <x v="602"/>
  </r>
  <r>
    <x v="621"/>
    <s v="Clay"/>
    <x v="172"/>
    <x v="381"/>
    <x v="0"/>
    <s v="No"/>
    <x v="0"/>
    <x v="0"/>
    <s v="No"/>
    <x v="0"/>
    <x v="0"/>
    <x v="603"/>
    <n v="15840.81"/>
    <x v="1"/>
    <x v="1"/>
    <x v="13"/>
    <x v="603"/>
  </r>
  <r>
    <x v="622"/>
    <s v="Marbury"/>
    <x v="514"/>
    <x v="335"/>
    <x v="0"/>
    <s v="No"/>
    <x v="0"/>
    <x v="0"/>
    <s v="No"/>
    <x v="1"/>
    <x v="2"/>
    <x v="604"/>
    <n v="15828.82"/>
    <x v="1"/>
    <x v="0"/>
    <x v="3"/>
    <x v="604"/>
  </r>
  <r>
    <x v="623"/>
    <s v="Coon"/>
    <x v="515"/>
    <x v="135"/>
    <x v="0"/>
    <s v="No"/>
    <x v="0"/>
    <x v="3"/>
    <s v="Yes"/>
    <x v="2"/>
    <x v="2"/>
    <x v="605"/>
    <n v="15820.7"/>
    <x v="1"/>
    <x v="0"/>
    <x v="3"/>
    <x v="605"/>
  </r>
  <r>
    <x v="624"/>
    <s v="Vanttinen"/>
    <x v="377"/>
    <x v="319"/>
    <x v="1"/>
    <s v="No"/>
    <x v="1"/>
    <x v="3"/>
    <s v="Yes"/>
    <x v="2"/>
    <x v="2"/>
    <x v="606"/>
    <n v="15817.99"/>
    <x v="1"/>
    <x v="2"/>
    <x v="1"/>
    <x v="606"/>
  </r>
  <r>
    <x v="625"/>
    <s v="Garges"/>
    <x v="516"/>
    <x v="382"/>
    <x v="0"/>
    <s v="No"/>
    <x v="0"/>
    <x v="0"/>
    <s v="No"/>
    <x v="0"/>
    <x v="0"/>
    <x v="607"/>
    <n v="15746.62"/>
    <x v="1"/>
    <x v="1"/>
    <x v="1"/>
    <x v="607"/>
  </r>
  <r>
    <x v="626"/>
    <s v="Rivel"/>
    <x v="517"/>
    <x v="112"/>
    <x v="1"/>
    <s v="No"/>
    <x v="0"/>
    <x v="0"/>
    <s v="No"/>
    <x v="0"/>
    <x v="2"/>
    <x v="608"/>
    <n v="15698.86"/>
    <x v="1"/>
    <x v="2"/>
    <x v="1"/>
    <x v="608"/>
  </r>
  <r>
    <x v="627"/>
    <s v="Lawson"/>
    <x v="518"/>
    <x v="383"/>
    <x v="0"/>
    <s v="No"/>
    <x v="0"/>
    <x v="1"/>
    <s v="No"/>
    <x v="0"/>
    <x v="0"/>
    <x v="609"/>
    <n v="15670.3"/>
    <x v="1"/>
    <x v="2"/>
    <x v="12"/>
    <x v="609"/>
  </r>
  <r>
    <x v="628"/>
    <s v="Cale"/>
    <x v="519"/>
    <x v="88"/>
    <x v="1"/>
    <s v="No"/>
    <x v="0"/>
    <x v="3"/>
    <s v="No"/>
    <x v="0"/>
    <x v="2"/>
    <x v="610"/>
    <n v="15646.28"/>
    <x v="1"/>
    <x v="2"/>
    <x v="3"/>
    <x v="610"/>
  </r>
  <r>
    <x v="629"/>
    <s v="Phillips"/>
    <x v="520"/>
    <x v="384"/>
    <x v="0"/>
    <s v="No"/>
    <x v="0"/>
    <x v="0"/>
    <s v="No"/>
    <x v="0"/>
    <x v="0"/>
    <x v="611"/>
    <n v="15612.19"/>
    <x v="1"/>
    <x v="2"/>
    <x v="1"/>
    <x v="611"/>
  </r>
  <r>
    <x v="630"/>
    <s v="Stewart"/>
    <x v="521"/>
    <x v="385"/>
    <x v="0"/>
    <s v="No"/>
    <x v="0"/>
    <x v="0"/>
    <s v="No"/>
    <x v="0"/>
    <x v="0"/>
    <x v="612"/>
    <n v="15608.58"/>
    <x v="1"/>
    <x v="2"/>
    <x v="12"/>
    <x v="612"/>
  </r>
  <r>
    <x v="631"/>
    <s v="Drotz"/>
    <x v="522"/>
    <x v="386"/>
    <x v="0"/>
    <s v="No"/>
    <x v="0"/>
    <x v="0"/>
    <s v="No"/>
    <x v="0"/>
    <x v="0"/>
    <x v="613"/>
    <n v="15556.67"/>
    <x v="1"/>
    <x v="2"/>
    <x v="1"/>
    <x v="613"/>
  </r>
  <r>
    <x v="632"/>
    <s v="Mutai"/>
    <x v="462"/>
    <x v="78"/>
    <x v="1"/>
    <s v="No"/>
    <x v="0"/>
    <x v="1"/>
    <s v="No"/>
    <x v="0"/>
    <x v="2"/>
    <x v="614"/>
    <n v="15555.19"/>
    <x v="1"/>
    <x v="0"/>
    <x v="1"/>
    <x v="614"/>
  </r>
  <r>
    <x v="633"/>
    <s v="Lovlien"/>
    <x v="523"/>
    <x v="387"/>
    <x v="0"/>
    <s v="No"/>
    <x v="0"/>
    <x v="0"/>
    <s v="No"/>
    <x v="0"/>
    <x v="0"/>
    <x v="615"/>
    <n v="15532.16"/>
    <x v="1"/>
    <x v="2"/>
    <x v="12"/>
    <x v="615"/>
  </r>
  <r>
    <x v="634"/>
    <s v="Bruns"/>
    <x v="524"/>
    <x v="98"/>
    <x v="0"/>
    <s v="Yes"/>
    <x v="0"/>
    <x v="3"/>
    <s v="No"/>
    <x v="1"/>
    <x v="2"/>
    <x v="616"/>
    <n v="15518.18"/>
    <x v="1"/>
    <x v="0"/>
    <x v="5"/>
    <x v="616"/>
  </r>
  <r>
    <x v="635"/>
    <s v="Stoney"/>
    <x v="525"/>
    <x v="145"/>
    <x v="1"/>
    <s v="No"/>
    <x v="0"/>
    <x v="0"/>
    <s v="No"/>
    <x v="0"/>
    <x v="2"/>
    <x v="617"/>
    <n v="15450.48"/>
    <x v="1"/>
    <x v="1"/>
    <x v="12"/>
    <x v="617"/>
  </r>
  <r>
    <x v="636"/>
    <s v="Markert"/>
    <x v="526"/>
    <x v="388"/>
    <x v="0"/>
    <s v="No"/>
    <x v="0"/>
    <x v="0"/>
    <s v="No"/>
    <x v="0"/>
    <x v="2"/>
    <x v="544"/>
    <n v="15440.2"/>
    <x v="1"/>
    <x v="1"/>
    <x v="1"/>
    <x v="544"/>
  </r>
  <r>
    <x v="637"/>
    <s v="McLucas"/>
    <x v="527"/>
    <x v="340"/>
    <x v="1"/>
    <s v="No"/>
    <x v="0"/>
    <x v="3"/>
    <s v="No"/>
    <x v="0"/>
    <x v="2"/>
    <x v="618"/>
    <n v="15377.77"/>
    <x v="1"/>
    <x v="2"/>
    <x v="1"/>
    <x v="618"/>
  </r>
  <r>
    <x v="638"/>
    <s v="Erwin"/>
    <x v="528"/>
    <x v="389"/>
    <x v="0"/>
    <s v="No"/>
    <x v="0"/>
    <x v="0"/>
    <s v="No"/>
    <x v="0"/>
    <x v="0"/>
    <x v="619"/>
    <n v="15368.22"/>
    <x v="1"/>
    <x v="2"/>
    <x v="3"/>
    <x v="619"/>
  </r>
  <r>
    <x v="639"/>
    <s v="Osborne"/>
    <x v="529"/>
    <x v="390"/>
    <x v="0"/>
    <s v="No"/>
    <x v="0"/>
    <x v="0"/>
    <s v="No"/>
    <x v="0"/>
    <x v="0"/>
    <x v="620"/>
    <n v="15363.77"/>
    <x v="1"/>
    <x v="1"/>
    <x v="12"/>
    <x v="620"/>
  </r>
  <r>
    <x v="640"/>
    <s v="Otsuka"/>
    <x v="530"/>
    <x v="391"/>
    <x v="1"/>
    <s v="No"/>
    <x v="0"/>
    <x v="3"/>
    <s v="No"/>
    <x v="0"/>
    <x v="2"/>
    <x v="170"/>
    <n v="15361.5"/>
    <x v="1"/>
    <x v="0"/>
    <x v="8"/>
    <x v="170"/>
  </r>
  <r>
    <x v="641"/>
    <s v="Smith"/>
    <x v="507"/>
    <x v="209"/>
    <x v="1"/>
    <s v="No"/>
    <x v="0"/>
    <x v="0"/>
    <s v="Yes"/>
    <x v="2"/>
    <x v="2"/>
    <x v="621"/>
    <n v="15359.1"/>
    <x v="1"/>
    <x v="0"/>
    <x v="2"/>
    <x v="621"/>
  </r>
  <r>
    <x v="642"/>
    <s v="Myers"/>
    <x v="61"/>
    <x v="392"/>
    <x v="1"/>
    <s v="No"/>
    <x v="1"/>
    <x v="3"/>
    <s v="No"/>
    <x v="0"/>
    <x v="0"/>
    <x v="622"/>
    <n v="15322.77"/>
    <x v="1"/>
    <x v="0"/>
    <x v="14"/>
    <x v="622"/>
  </r>
  <r>
    <x v="643"/>
    <s v="Cote"/>
    <x v="531"/>
    <x v="273"/>
    <x v="1"/>
    <s v="No"/>
    <x v="1"/>
    <x v="3"/>
    <s v="No"/>
    <x v="0"/>
    <x v="2"/>
    <x v="623"/>
    <n v="15260.52"/>
    <x v="1"/>
    <x v="2"/>
    <x v="8"/>
    <x v="623"/>
  </r>
  <r>
    <x v="644"/>
    <s v="Ehrhardt"/>
    <x v="3"/>
    <x v="393"/>
    <x v="0"/>
    <s v="No"/>
    <x v="0"/>
    <x v="0"/>
    <s v="No"/>
    <x v="0"/>
    <x v="0"/>
    <x v="624"/>
    <n v="15230.32"/>
    <x v="1"/>
    <x v="2"/>
    <x v="2"/>
    <x v="624"/>
  </r>
  <r>
    <x v="645"/>
    <s v="Petersen"/>
    <x v="532"/>
    <x v="394"/>
    <x v="0"/>
    <s v="No"/>
    <x v="0"/>
    <x v="0"/>
    <s v="No"/>
    <x v="0"/>
    <x v="0"/>
    <x v="625"/>
    <n v="15207.92"/>
    <x v="1"/>
    <x v="1"/>
    <x v="1"/>
    <x v="625"/>
  </r>
  <r>
    <x v="646"/>
    <s v="Ertel"/>
    <x v="533"/>
    <x v="156"/>
    <x v="0"/>
    <s v="No"/>
    <x v="0"/>
    <x v="0"/>
    <s v="No"/>
    <x v="0"/>
    <x v="0"/>
    <x v="626"/>
    <n v="15174.81"/>
    <x v="1"/>
    <x v="1"/>
    <x v="1"/>
    <x v="626"/>
  </r>
  <r>
    <x v="647"/>
    <s v="Lanza"/>
    <x v="142"/>
    <x v="347"/>
    <x v="1"/>
    <s v="No"/>
    <x v="0"/>
    <x v="1"/>
    <s v="No"/>
    <x v="0"/>
    <x v="2"/>
    <x v="627"/>
    <n v="15170.07"/>
    <x v="1"/>
    <x v="0"/>
    <x v="3"/>
    <x v="627"/>
  </r>
  <r>
    <x v="648"/>
    <s v="Picklesimer"/>
    <x v="534"/>
    <x v="120"/>
    <x v="1"/>
    <s v="No"/>
    <x v="0"/>
    <x v="1"/>
    <s v="No"/>
    <x v="0"/>
    <x v="2"/>
    <x v="628"/>
    <n v="15161.53"/>
    <x v="1"/>
    <x v="1"/>
    <x v="0"/>
    <x v="628"/>
  </r>
  <r>
    <x v="649"/>
    <s v="Giles"/>
    <x v="38"/>
    <x v="395"/>
    <x v="0"/>
    <s v="No"/>
    <x v="0"/>
    <x v="0"/>
    <s v="No"/>
    <x v="0"/>
    <x v="0"/>
    <x v="629"/>
    <n v="15161.25"/>
    <x v="1"/>
    <x v="2"/>
    <x v="1"/>
    <x v="629"/>
  </r>
  <r>
    <x v="650"/>
    <s v="Harmon"/>
    <x v="535"/>
    <x v="396"/>
    <x v="0"/>
    <s v="No"/>
    <x v="0"/>
    <x v="0"/>
    <s v="No"/>
    <x v="0"/>
    <x v="0"/>
    <x v="630"/>
    <n v="15150.44"/>
    <x v="1"/>
    <x v="1"/>
    <x v="8"/>
    <x v="630"/>
  </r>
  <r>
    <x v="651"/>
    <s v="Pennings"/>
    <x v="536"/>
    <x v="397"/>
    <x v="0"/>
    <s v="No"/>
    <x v="0"/>
    <x v="0"/>
    <s v="No"/>
    <x v="0"/>
    <x v="0"/>
    <x v="631"/>
    <n v="15123.19"/>
    <x v="1"/>
    <x v="1"/>
    <x v="3"/>
    <x v="631"/>
  </r>
  <r>
    <x v="652"/>
    <s v="Tseronis"/>
    <x v="537"/>
    <x v="353"/>
    <x v="0"/>
    <s v="No"/>
    <x v="0"/>
    <x v="1"/>
    <s v="No"/>
    <x v="0"/>
    <x v="2"/>
    <x v="271"/>
    <n v="15103.69"/>
    <x v="1"/>
    <x v="1"/>
    <x v="1"/>
    <x v="271"/>
  </r>
  <r>
    <x v="653"/>
    <s v="Aliff"/>
    <x v="538"/>
    <x v="254"/>
    <x v="1"/>
    <s v="No"/>
    <x v="0"/>
    <x v="3"/>
    <s v="No"/>
    <x v="0"/>
    <x v="0"/>
    <x v="632"/>
    <n v="15090.35"/>
    <x v="1"/>
    <x v="1"/>
    <x v="8"/>
    <x v="632"/>
  </r>
  <r>
    <x v="654"/>
    <s v="Willenberg"/>
    <x v="539"/>
    <x v="398"/>
    <x v="0"/>
    <s v="No"/>
    <x v="0"/>
    <x v="0"/>
    <s v="No"/>
    <x v="0"/>
    <x v="0"/>
    <x v="633"/>
    <n v="15052.68"/>
    <x v="1"/>
    <x v="2"/>
    <x v="13"/>
    <x v="633"/>
  </r>
  <r>
    <x v="655"/>
    <s v="Millett"/>
    <x v="540"/>
    <x v="399"/>
    <x v="0"/>
    <s v="No"/>
    <x v="0"/>
    <x v="0"/>
    <s v="No"/>
    <x v="0"/>
    <x v="0"/>
    <x v="634"/>
    <n v="15038.51"/>
    <x v="1"/>
    <x v="0"/>
    <x v="8"/>
    <x v="634"/>
  </r>
  <r>
    <x v="656"/>
    <s v="Haley"/>
    <x v="478"/>
    <x v="26"/>
    <x v="1"/>
    <s v="No"/>
    <x v="0"/>
    <x v="1"/>
    <s v="No"/>
    <x v="0"/>
    <x v="0"/>
    <x v="2"/>
    <n v="15026.3"/>
    <x v="1"/>
    <x v="0"/>
    <x v="3"/>
    <x v="2"/>
  </r>
  <r>
    <x v="657"/>
    <s v="Ackerman"/>
    <x v="541"/>
    <x v="202"/>
    <x v="0"/>
    <s v="No"/>
    <x v="1"/>
    <x v="3"/>
    <s v="No"/>
    <x v="0"/>
    <x v="2"/>
    <x v="635"/>
    <n v="15025.76"/>
    <x v="1"/>
    <x v="1"/>
    <x v="3"/>
    <x v="635"/>
  </r>
  <r>
    <x v="658"/>
    <s v="Valdez"/>
    <x v="88"/>
    <x v="201"/>
    <x v="0"/>
    <s v="No"/>
    <x v="0"/>
    <x v="0"/>
    <s v="No"/>
    <x v="0"/>
    <x v="0"/>
    <x v="636"/>
    <n v="15019.76"/>
    <x v="1"/>
    <x v="2"/>
    <x v="1"/>
    <x v="636"/>
  </r>
  <r>
    <x v="659"/>
    <s v="Michaud"/>
    <x v="542"/>
    <x v="319"/>
    <x v="1"/>
    <s v="No"/>
    <x v="0"/>
    <x v="3"/>
    <s v="Yes"/>
    <x v="3"/>
    <x v="2"/>
    <x v="637"/>
    <n v="15006.58"/>
    <x v="1"/>
    <x v="2"/>
    <x v="2"/>
    <x v="637"/>
  </r>
  <r>
    <x v="660"/>
    <s v="Gunnink"/>
    <x v="380"/>
    <x v="400"/>
    <x v="0"/>
    <s v="No"/>
    <x v="0"/>
    <x v="2"/>
    <s v="No"/>
    <x v="1"/>
    <x v="0"/>
    <x v="638"/>
    <n v="14988.43"/>
    <x v="1"/>
    <x v="0"/>
    <x v="3"/>
    <x v="638"/>
  </r>
  <r>
    <x v="661"/>
    <s v="Knight"/>
    <x v="41"/>
    <x v="401"/>
    <x v="0"/>
    <s v="No"/>
    <x v="0"/>
    <x v="0"/>
    <s v="No"/>
    <x v="0"/>
    <x v="0"/>
    <x v="639"/>
    <n v="14945.34"/>
    <x v="1"/>
    <x v="1"/>
    <x v="14"/>
    <x v="639"/>
  </r>
  <r>
    <x v="662"/>
    <s v="Grosscup"/>
    <x v="543"/>
    <x v="285"/>
    <x v="0"/>
    <s v="No"/>
    <x v="0"/>
    <x v="0"/>
    <s v="No"/>
    <x v="0"/>
    <x v="0"/>
    <x v="640"/>
    <n v="14926.97"/>
    <x v="1"/>
    <x v="2"/>
    <x v="1"/>
    <x v="640"/>
  </r>
  <r>
    <x v="663"/>
    <s v="Koniuch"/>
    <x v="544"/>
    <x v="402"/>
    <x v="1"/>
    <s v="No"/>
    <x v="0"/>
    <x v="0"/>
    <s v="No"/>
    <x v="0"/>
    <x v="0"/>
    <x v="641"/>
    <n v="14908.27"/>
    <x v="1"/>
    <x v="1"/>
    <x v="3"/>
    <x v="641"/>
  </r>
  <r>
    <x v="664"/>
    <s v="Heitzman"/>
    <x v="545"/>
    <x v="394"/>
    <x v="0"/>
    <s v="No"/>
    <x v="0"/>
    <x v="2"/>
    <s v="No"/>
    <x v="0"/>
    <x v="0"/>
    <x v="642"/>
    <n v="14901.52"/>
    <x v="1"/>
    <x v="2"/>
    <x v="2"/>
    <x v="642"/>
  </r>
  <r>
    <x v="665"/>
    <s v="Tatton"/>
    <x v="546"/>
    <x v="403"/>
    <x v="1"/>
    <s v="No"/>
    <x v="0"/>
    <x v="1"/>
    <s v="No"/>
    <x v="0"/>
    <x v="0"/>
    <x v="301"/>
    <n v="14847.63"/>
    <x v="1"/>
    <x v="2"/>
    <x v="8"/>
    <x v="301"/>
  </r>
  <r>
    <x v="666"/>
    <s v="Flanagan"/>
    <x v="547"/>
    <x v="404"/>
    <x v="1"/>
    <s v="No"/>
    <x v="0"/>
    <x v="0"/>
    <s v="No"/>
    <x v="0"/>
    <x v="0"/>
    <x v="643"/>
    <n v="14843.96"/>
    <x v="1"/>
    <x v="0"/>
    <x v="12"/>
    <x v="643"/>
  </r>
  <r>
    <x v="667"/>
    <s v="Funk"/>
    <x v="548"/>
    <x v="80"/>
    <x v="0"/>
    <s v="No"/>
    <x v="1"/>
    <x v="3"/>
    <s v="No"/>
    <x v="0"/>
    <x v="2"/>
    <x v="644"/>
    <n v="14839.34"/>
    <x v="1"/>
    <x v="0"/>
    <x v="12"/>
    <x v="644"/>
  </r>
  <r>
    <x v="668"/>
    <s v="Davenport"/>
    <x v="549"/>
    <x v="405"/>
    <x v="1"/>
    <s v="No"/>
    <x v="0"/>
    <x v="3"/>
    <s v="No"/>
    <x v="0"/>
    <x v="0"/>
    <x v="645"/>
    <n v="14819"/>
    <x v="1"/>
    <x v="0"/>
    <x v="8"/>
    <x v="645"/>
  </r>
  <r>
    <x v="669"/>
    <s v="Nicholson"/>
    <x v="550"/>
    <x v="296"/>
    <x v="0"/>
    <s v="No"/>
    <x v="0"/>
    <x v="0"/>
    <s v="No"/>
    <x v="0"/>
    <x v="0"/>
    <x v="646"/>
    <n v="14750.42"/>
    <x v="1"/>
    <x v="2"/>
    <x v="12"/>
    <x v="646"/>
  </r>
  <r>
    <x v="670"/>
    <s v="Lindbloom"/>
    <x v="551"/>
    <x v="406"/>
    <x v="0"/>
    <s v="No"/>
    <x v="0"/>
    <x v="0"/>
    <s v="No"/>
    <x v="0"/>
    <x v="0"/>
    <x v="571"/>
    <n v="14738.43"/>
    <x v="1"/>
    <x v="0"/>
    <x v="14"/>
    <x v="571"/>
  </r>
  <r>
    <x v="671"/>
    <s v="Wijayaratne"/>
    <x v="329"/>
    <x v="28"/>
    <x v="0"/>
    <s v="No"/>
    <x v="0"/>
    <x v="0"/>
    <s v="Yes"/>
    <x v="2"/>
    <x v="0"/>
    <x v="647"/>
    <n v="14711.74"/>
    <x v="1"/>
    <x v="2"/>
    <x v="1"/>
    <x v="647"/>
  </r>
  <r>
    <x v="672"/>
    <s v="Ainsworth"/>
    <x v="552"/>
    <x v="189"/>
    <x v="0"/>
    <s v="No"/>
    <x v="0"/>
    <x v="0"/>
    <s v="No"/>
    <x v="0"/>
    <x v="2"/>
    <x v="648"/>
    <n v="14696.77"/>
    <x v="1"/>
    <x v="2"/>
    <x v="3"/>
    <x v="648"/>
  </r>
  <r>
    <x v="673"/>
    <s v="Gayagoy"/>
    <x v="520"/>
    <x v="407"/>
    <x v="0"/>
    <s v="No"/>
    <x v="0"/>
    <x v="2"/>
    <s v="No"/>
    <x v="0"/>
    <x v="0"/>
    <x v="649"/>
    <n v="14692.67"/>
    <x v="1"/>
    <x v="1"/>
    <x v="1"/>
    <x v="649"/>
  </r>
  <r>
    <x v="674"/>
    <s v="Fitzmaurice"/>
    <x v="553"/>
    <x v="340"/>
    <x v="1"/>
    <s v="No"/>
    <x v="1"/>
    <x v="3"/>
    <s v="No"/>
    <x v="0"/>
    <x v="2"/>
    <x v="650"/>
    <n v="14665.75"/>
    <x v="1"/>
    <x v="1"/>
    <x v="1"/>
    <x v="650"/>
  </r>
  <r>
    <x v="675"/>
    <s v="Rodriguez"/>
    <x v="554"/>
    <x v="257"/>
    <x v="1"/>
    <s v="No"/>
    <x v="0"/>
    <x v="0"/>
    <s v="No"/>
    <x v="0"/>
    <x v="0"/>
    <x v="651"/>
    <n v="14657.2"/>
    <x v="1"/>
    <x v="1"/>
    <x v="1"/>
    <x v="651"/>
  </r>
  <r>
    <x v="676"/>
    <s v="Tsoucas"/>
    <x v="555"/>
    <x v="408"/>
    <x v="1"/>
    <s v="No"/>
    <x v="0"/>
    <x v="0"/>
    <s v="No"/>
    <x v="0"/>
    <x v="0"/>
    <x v="652"/>
    <n v="14640.35"/>
    <x v="1"/>
    <x v="0"/>
    <x v="12"/>
    <x v="652"/>
  </r>
  <r>
    <x v="677"/>
    <s v="Muhly"/>
    <x v="556"/>
    <x v="409"/>
    <x v="0"/>
    <s v="No"/>
    <x v="0"/>
    <x v="0"/>
    <s v="No"/>
    <x v="0"/>
    <x v="2"/>
    <x v="653"/>
    <n v="14630.52"/>
    <x v="1"/>
    <x v="0"/>
    <x v="3"/>
    <x v="653"/>
  </r>
  <r>
    <x v="678"/>
    <s v="Lund"/>
    <x v="38"/>
    <x v="410"/>
    <x v="0"/>
    <s v="No"/>
    <x v="0"/>
    <x v="0"/>
    <s v="No"/>
    <x v="0"/>
    <x v="0"/>
    <x v="654"/>
    <n v="14612.33"/>
    <x v="1"/>
    <x v="0"/>
    <x v="14"/>
    <x v="654"/>
  </r>
  <r>
    <x v="679"/>
    <s v="Battaglino"/>
    <x v="557"/>
    <x v="411"/>
    <x v="1"/>
    <s v="No"/>
    <x v="0"/>
    <x v="0"/>
    <s v="No"/>
    <x v="0"/>
    <x v="0"/>
    <x v="655"/>
    <n v="14600.62"/>
    <x v="1"/>
    <x v="0"/>
    <x v="13"/>
    <x v="655"/>
  </r>
  <r>
    <x v="680"/>
    <s v="Pena"/>
    <x v="443"/>
    <x v="210"/>
    <x v="1"/>
    <s v="No"/>
    <x v="1"/>
    <x v="3"/>
    <s v="No"/>
    <x v="0"/>
    <x v="0"/>
    <x v="656"/>
    <n v="14590.63"/>
    <x v="1"/>
    <x v="1"/>
    <x v="2"/>
    <x v="656"/>
  </r>
  <r>
    <x v="681"/>
    <s v="Thomason"/>
    <x v="558"/>
    <x v="355"/>
    <x v="0"/>
    <s v="No"/>
    <x v="0"/>
    <x v="0"/>
    <s v="No"/>
    <x v="0"/>
    <x v="0"/>
    <x v="657"/>
    <n v="14574.64"/>
    <x v="1"/>
    <x v="1"/>
    <x v="15"/>
    <x v="657"/>
  </r>
  <r>
    <x v="682"/>
    <s v="Hancox"/>
    <x v="559"/>
    <x v="4"/>
    <x v="0"/>
    <s v="No"/>
    <x v="0"/>
    <x v="3"/>
    <s v="Yes"/>
    <x v="2"/>
    <x v="2"/>
    <x v="658"/>
    <n v="14571.89"/>
    <x v="1"/>
    <x v="1"/>
    <x v="2"/>
    <x v="658"/>
  </r>
  <r>
    <x v="683"/>
    <s v="Canarecci"/>
    <x v="483"/>
    <x v="136"/>
    <x v="0"/>
    <s v="No"/>
    <x v="0"/>
    <x v="0"/>
    <s v="No"/>
    <x v="0"/>
    <x v="1"/>
    <x v="659"/>
    <n v="14547.26"/>
    <x v="1"/>
    <x v="0"/>
    <x v="3"/>
    <x v="659"/>
  </r>
  <r>
    <x v="684"/>
    <s v="Toupin"/>
    <x v="560"/>
    <x v="66"/>
    <x v="0"/>
    <s v="No"/>
    <x v="0"/>
    <x v="0"/>
    <s v="No"/>
    <x v="0"/>
    <x v="2"/>
    <x v="660"/>
    <n v="14507.46"/>
    <x v="1"/>
    <x v="0"/>
    <x v="1"/>
    <x v="660"/>
  </r>
  <r>
    <x v="685"/>
    <s v="Mulley"/>
    <x v="561"/>
    <x v="348"/>
    <x v="0"/>
    <s v="No"/>
    <x v="1"/>
    <x v="3"/>
    <s v="No"/>
    <x v="1"/>
    <x v="1"/>
    <x v="661"/>
    <n v="14478.33"/>
    <x v="1"/>
    <x v="2"/>
    <x v="0"/>
    <x v="661"/>
  </r>
  <r>
    <x v="686"/>
    <s v="Parry"/>
    <x v="40"/>
    <x v="106"/>
    <x v="1"/>
    <s v="No"/>
    <x v="0"/>
    <x v="1"/>
    <s v="No"/>
    <x v="0"/>
    <x v="1"/>
    <x v="662"/>
    <n v="14474.68"/>
    <x v="1"/>
    <x v="2"/>
    <x v="0"/>
    <x v="662"/>
  </r>
  <r>
    <x v="687"/>
    <s v="Mason Cox"/>
    <x v="562"/>
    <x v="412"/>
    <x v="1"/>
    <s v="No"/>
    <x v="0"/>
    <x v="0"/>
    <s v="No"/>
    <x v="0"/>
    <x v="1"/>
    <x v="663"/>
    <n v="14470.01"/>
    <x v="1"/>
    <x v="0"/>
    <x v="1"/>
    <x v="663"/>
  </r>
  <r>
    <x v="688"/>
    <s v="Thompson"/>
    <x v="563"/>
    <x v="319"/>
    <x v="1"/>
    <s v="No"/>
    <x v="0"/>
    <x v="0"/>
    <s v="Yes"/>
    <x v="3"/>
    <x v="2"/>
    <x v="664"/>
    <n v="14455.64"/>
    <x v="1"/>
    <x v="0"/>
    <x v="2"/>
    <x v="664"/>
  </r>
  <r>
    <x v="689"/>
    <s v="Nelson"/>
    <x v="564"/>
    <x v="159"/>
    <x v="1"/>
    <s v="No"/>
    <x v="0"/>
    <x v="1"/>
    <s v="No"/>
    <x v="2"/>
    <x v="2"/>
    <x v="665"/>
    <n v="14451.84"/>
    <x v="1"/>
    <x v="0"/>
    <x v="8"/>
    <x v="665"/>
  </r>
  <r>
    <x v="690"/>
    <s v="Forte"/>
    <x v="565"/>
    <x v="112"/>
    <x v="1"/>
    <s v="No"/>
    <x v="0"/>
    <x v="1"/>
    <s v="No"/>
    <x v="2"/>
    <x v="2"/>
    <x v="666"/>
    <n v="14449.85"/>
    <x v="1"/>
    <x v="1"/>
    <x v="2"/>
    <x v="666"/>
  </r>
  <r>
    <x v="691"/>
    <s v="Corona Iturriaga"/>
    <x v="566"/>
    <x v="210"/>
    <x v="1"/>
    <s v="No"/>
    <x v="0"/>
    <x v="0"/>
    <s v="No"/>
    <x v="0"/>
    <x v="0"/>
    <x v="667"/>
    <n v="14427.63"/>
    <x v="1"/>
    <x v="2"/>
    <x v="14"/>
    <x v="667"/>
  </r>
  <r>
    <x v="692"/>
    <s v="McCollum"/>
    <x v="61"/>
    <x v="413"/>
    <x v="1"/>
    <s v="No"/>
    <x v="0"/>
    <x v="0"/>
    <s v="No"/>
    <x v="0"/>
    <x v="0"/>
    <x v="668"/>
    <n v="14426.66"/>
    <x v="1"/>
    <x v="2"/>
    <x v="12"/>
    <x v="668"/>
  </r>
  <r>
    <x v="693"/>
    <s v="Hevner"/>
    <x v="567"/>
    <x v="297"/>
    <x v="0"/>
    <s v="No"/>
    <x v="0"/>
    <x v="0"/>
    <s v="No"/>
    <x v="2"/>
    <x v="1"/>
    <x v="669"/>
    <n v="14426.07"/>
    <x v="1"/>
    <x v="1"/>
    <x v="1"/>
    <x v="669"/>
  </r>
  <r>
    <x v="694"/>
    <s v="Looi"/>
    <x v="568"/>
    <x v="359"/>
    <x v="0"/>
    <s v="No"/>
    <x v="0"/>
    <x v="2"/>
    <s v="No"/>
    <x v="0"/>
    <x v="0"/>
    <x v="670"/>
    <n v="14418.28"/>
    <x v="1"/>
    <x v="0"/>
    <x v="0"/>
    <x v="670"/>
  </r>
  <r>
    <x v="695"/>
    <s v="Power"/>
    <x v="569"/>
    <x v="414"/>
    <x v="0"/>
    <s v="No"/>
    <x v="0"/>
    <x v="2"/>
    <s v="No"/>
    <x v="0"/>
    <x v="0"/>
    <x v="638"/>
    <n v="14410.93"/>
    <x v="1"/>
    <x v="2"/>
    <x v="4"/>
    <x v="638"/>
  </r>
  <r>
    <x v="696"/>
    <s v="Routon"/>
    <x v="421"/>
    <x v="415"/>
    <x v="0"/>
    <s v="No"/>
    <x v="0"/>
    <x v="2"/>
    <s v="No"/>
    <x v="1"/>
    <x v="0"/>
    <x v="671"/>
    <n v="14394.56"/>
    <x v="1"/>
    <x v="1"/>
    <x v="11"/>
    <x v="671"/>
  </r>
  <r>
    <x v="697"/>
    <s v="Dochelli"/>
    <x v="570"/>
    <x v="416"/>
    <x v="0"/>
    <s v="No"/>
    <x v="0"/>
    <x v="0"/>
    <s v="No"/>
    <x v="1"/>
    <x v="0"/>
    <x v="672"/>
    <n v="14394.4"/>
    <x v="1"/>
    <x v="0"/>
    <x v="2"/>
    <x v="672"/>
  </r>
  <r>
    <x v="698"/>
    <s v="Gillespie"/>
    <x v="312"/>
    <x v="417"/>
    <x v="1"/>
    <s v="No"/>
    <x v="1"/>
    <x v="3"/>
    <s v="No"/>
    <x v="1"/>
    <x v="0"/>
    <x v="673"/>
    <n v="14382.71"/>
    <x v="1"/>
    <x v="2"/>
    <x v="1"/>
    <x v="673"/>
  </r>
  <r>
    <x v="699"/>
    <s v="Oskvig"/>
    <x v="5"/>
    <x v="87"/>
    <x v="1"/>
    <s v="No"/>
    <x v="0"/>
    <x v="3"/>
    <s v="No"/>
    <x v="0"/>
    <x v="1"/>
    <x v="674"/>
    <n v="14358.36"/>
    <x v="1"/>
    <x v="2"/>
    <x v="3"/>
    <x v="674"/>
  </r>
  <r>
    <x v="700"/>
    <s v="Holland-Stergar"/>
    <x v="571"/>
    <x v="418"/>
    <x v="1"/>
    <s v="No"/>
    <x v="0"/>
    <x v="0"/>
    <s v="No"/>
    <x v="0"/>
    <x v="0"/>
    <x v="675"/>
    <n v="14355.43"/>
    <x v="1"/>
    <x v="1"/>
    <x v="12"/>
    <x v="675"/>
  </r>
  <r>
    <x v="701"/>
    <s v="Arai"/>
    <x v="565"/>
    <x v="419"/>
    <x v="1"/>
    <s v="No"/>
    <x v="0"/>
    <x v="1"/>
    <s v="No"/>
    <x v="2"/>
    <x v="2"/>
    <x v="676"/>
    <n v="14349.85"/>
    <x v="1"/>
    <x v="2"/>
    <x v="1"/>
    <x v="676"/>
  </r>
  <r>
    <x v="702"/>
    <s v="Olausson"/>
    <x v="572"/>
    <x v="24"/>
    <x v="1"/>
    <s v="No"/>
    <x v="1"/>
    <x v="3"/>
    <s v="No"/>
    <x v="0"/>
    <x v="2"/>
    <x v="677"/>
    <n v="14337.91"/>
    <x v="1"/>
    <x v="0"/>
    <x v="13"/>
    <x v="677"/>
  </r>
  <r>
    <x v="703"/>
    <s v="Wagner"/>
    <x v="573"/>
    <x v="420"/>
    <x v="0"/>
    <s v="No"/>
    <x v="0"/>
    <x v="2"/>
    <s v="No"/>
    <x v="0"/>
    <x v="0"/>
    <x v="678"/>
    <n v="14319.03"/>
    <x v="1"/>
    <x v="2"/>
    <x v="3"/>
    <x v="678"/>
  </r>
  <r>
    <x v="704"/>
    <s v="Delong"/>
    <x v="63"/>
    <x v="421"/>
    <x v="0"/>
    <s v="No"/>
    <x v="0"/>
    <x v="2"/>
    <s v="No"/>
    <x v="0"/>
    <x v="0"/>
    <x v="679"/>
    <n v="14313.85"/>
    <x v="1"/>
    <x v="0"/>
    <x v="0"/>
    <x v="679"/>
  </r>
  <r>
    <x v="705"/>
    <s v="Mehech"/>
    <x v="574"/>
    <x v="422"/>
    <x v="0"/>
    <s v="No"/>
    <x v="0"/>
    <x v="0"/>
    <s v="No"/>
    <x v="0"/>
    <x v="0"/>
    <x v="680"/>
    <n v="14285.9"/>
    <x v="1"/>
    <x v="0"/>
    <x v="1"/>
    <x v="680"/>
  </r>
  <r>
    <x v="706"/>
    <s v="Machiela"/>
    <x v="565"/>
    <x v="161"/>
    <x v="0"/>
    <s v="Yes"/>
    <x v="0"/>
    <x v="3"/>
    <s v="Yes"/>
    <x v="2"/>
    <x v="2"/>
    <x v="681"/>
    <n v="14283.46"/>
    <x v="1"/>
    <x v="2"/>
    <x v="2"/>
    <x v="681"/>
  </r>
  <r>
    <x v="707"/>
    <s v="Young"/>
    <x v="575"/>
    <x v="119"/>
    <x v="0"/>
    <s v="No"/>
    <x v="0"/>
    <x v="1"/>
    <s v="No"/>
    <x v="0"/>
    <x v="1"/>
    <x v="682"/>
    <n v="14258.33"/>
    <x v="1"/>
    <x v="2"/>
    <x v="12"/>
    <x v="682"/>
  </r>
  <r>
    <x v="708"/>
    <s v="Dupere"/>
    <x v="576"/>
    <x v="370"/>
    <x v="0"/>
    <s v="No"/>
    <x v="0"/>
    <x v="0"/>
    <s v="No"/>
    <x v="0"/>
    <x v="0"/>
    <x v="683"/>
    <n v="14256.79"/>
    <x v="1"/>
    <x v="2"/>
    <x v="12"/>
    <x v="683"/>
  </r>
  <r>
    <x v="709"/>
    <s v="Iandolo"/>
    <x v="577"/>
    <x v="191"/>
    <x v="1"/>
    <s v="No"/>
    <x v="0"/>
    <x v="1"/>
    <s v="No"/>
    <x v="1"/>
    <x v="2"/>
    <x v="684"/>
    <n v="14256.19"/>
    <x v="1"/>
    <x v="0"/>
    <x v="1"/>
    <x v="684"/>
  </r>
  <r>
    <x v="710"/>
    <s v="Ito"/>
    <x v="369"/>
    <x v="56"/>
    <x v="1"/>
    <s v="No"/>
    <x v="0"/>
    <x v="1"/>
    <s v="No"/>
    <x v="1"/>
    <x v="1"/>
    <x v="685"/>
    <n v="14254.61"/>
    <x v="1"/>
    <x v="1"/>
    <x v="1"/>
    <x v="685"/>
  </r>
  <r>
    <x v="711"/>
    <s v="Barry"/>
    <x v="578"/>
    <x v="423"/>
    <x v="1"/>
    <s v="No"/>
    <x v="0"/>
    <x v="1"/>
    <s v="No"/>
    <x v="0"/>
    <x v="0"/>
    <x v="686"/>
    <n v="14235.07"/>
    <x v="1"/>
    <x v="1"/>
    <x v="3"/>
    <x v="686"/>
  </r>
  <r>
    <x v="712"/>
    <s v="Boyce"/>
    <x v="579"/>
    <x v="355"/>
    <x v="0"/>
    <s v="No"/>
    <x v="0"/>
    <x v="2"/>
    <s v="No"/>
    <x v="0"/>
    <x v="0"/>
    <x v="687"/>
    <n v="14210.54"/>
    <x v="1"/>
    <x v="2"/>
    <x v="1"/>
    <x v="687"/>
  </r>
  <r>
    <x v="713"/>
    <s v="Lin"/>
    <x v="580"/>
    <x v="86"/>
    <x v="1"/>
    <s v="No"/>
    <x v="1"/>
    <x v="3"/>
    <s v="No"/>
    <x v="0"/>
    <x v="2"/>
    <x v="688"/>
    <n v="14209.4"/>
    <x v="1"/>
    <x v="1"/>
    <x v="12"/>
    <x v="688"/>
  </r>
  <r>
    <x v="714"/>
    <s v="Smith"/>
    <x v="581"/>
    <x v="424"/>
    <x v="0"/>
    <s v="No"/>
    <x v="0"/>
    <x v="0"/>
    <s v="No"/>
    <x v="0"/>
    <x v="0"/>
    <x v="689"/>
    <n v="14193.55"/>
    <x v="1"/>
    <x v="1"/>
    <x v="12"/>
    <x v="689"/>
  </r>
  <r>
    <x v="715"/>
    <s v="Nalven"/>
    <x v="582"/>
    <x v="425"/>
    <x v="0"/>
    <s v="No"/>
    <x v="0"/>
    <x v="3"/>
    <s v="No"/>
    <x v="0"/>
    <x v="1"/>
    <x v="690"/>
    <n v="14152.46"/>
    <x v="1"/>
    <x v="1"/>
    <x v="1"/>
    <x v="690"/>
  </r>
  <r>
    <x v="716"/>
    <s v="Bourgeois"/>
    <x v="166"/>
    <x v="49"/>
    <x v="0"/>
    <s v="Yes"/>
    <x v="0"/>
    <x v="3"/>
    <s v="No"/>
    <x v="0"/>
    <x v="2"/>
    <x v="691"/>
    <n v="14133.04"/>
    <x v="1"/>
    <x v="0"/>
    <x v="0"/>
    <x v="691"/>
  </r>
  <r>
    <x v="717"/>
    <s v="Orloff"/>
    <x v="67"/>
    <x v="426"/>
    <x v="1"/>
    <s v="No"/>
    <x v="0"/>
    <x v="1"/>
    <s v="No"/>
    <x v="0"/>
    <x v="0"/>
    <x v="692"/>
    <n v="14119.62"/>
    <x v="1"/>
    <x v="1"/>
    <x v="1"/>
    <x v="692"/>
  </r>
  <r>
    <x v="718"/>
    <s v="Ramirez"/>
    <x v="583"/>
    <x v="427"/>
    <x v="1"/>
    <s v="No"/>
    <x v="0"/>
    <x v="0"/>
    <s v="No"/>
    <x v="0"/>
    <x v="1"/>
    <x v="693"/>
    <n v="14098.07"/>
    <x v="1"/>
    <x v="0"/>
    <x v="8"/>
    <x v="693"/>
  </r>
  <r>
    <x v="719"/>
    <s v="Fouquet"/>
    <x v="584"/>
    <x v="176"/>
    <x v="0"/>
    <s v="No"/>
    <x v="0"/>
    <x v="0"/>
    <s v="No"/>
    <x v="0"/>
    <x v="2"/>
    <x v="694"/>
    <n v="14081.93"/>
    <x v="1"/>
    <x v="0"/>
    <x v="1"/>
    <x v="694"/>
  </r>
  <r>
    <x v="720"/>
    <s v="McPhillips"/>
    <x v="170"/>
    <x v="365"/>
    <x v="0"/>
    <s v="No"/>
    <x v="0"/>
    <x v="0"/>
    <s v="No"/>
    <x v="0"/>
    <x v="0"/>
    <x v="695"/>
    <n v="14043.48"/>
    <x v="1"/>
    <x v="0"/>
    <x v="2"/>
    <x v="695"/>
  </r>
  <r>
    <x v="721"/>
    <s v="Burgin"/>
    <x v="585"/>
    <x v="428"/>
    <x v="1"/>
    <s v="No"/>
    <x v="1"/>
    <x v="3"/>
    <s v="No"/>
    <x v="0"/>
    <x v="0"/>
    <x v="696"/>
    <n v="14007.22"/>
    <x v="1"/>
    <x v="0"/>
    <x v="3"/>
    <x v="696"/>
  </r>
  <r>
    <x v="722"/>
    <s v="Roberts"/>
    <x v="383"/>
    <x v="429"/>
    <x v="1"/>
    <s v="No"/>
    <x v="1"/>
    <x v="3"/>
    <s v="No"/>
    <x v="1"/>
    <x v="0"/>
    <x v="697"/>
    <n v="14001.29"/>
    <x v="1"/>
    <x v="2"/>
    <x v="0"/>
    <x v="697"/>
  </r>
  <r>
    <x v="723"/>
    <s v="Nemec"/>
    <x v="586"/>
    <x v="430"/>
    <x v="1"/>
    <s v="No"/>
    <x v="1"/>
    <x v="3"/>
    <s v="No"/>
    <x v="1"/>
    <x v="0"/>
    <x v="698"/>
    <n v="14001.13"/>
    <x v="1"/>
    <x v="1"/>
    <x v="0"/>
    <x v="698"/>
  </r>
  <r>
    <x v="724"/>
    <s v="Appman"/>
    <x v="17"/>
    <x v="338"/>
    <x v="1"/>
    <s v="No"/>
    <x v="0"/>
    <x v="1"/>
    <s v="No"/>
    <x v="0"/>
    <x v="2"/>
    <x v="699"/>
    <n v="13981.85"/>
    <x v="1"/>
    <x v="1"/>
    <x v="4"/>
    <x v="699"/>
  </r>
  <r>
    <x v="725"/>
    <s v="Driscoll"/>
    <x v="587"/>
    <x v="337"/>
    <x v="0"/>
    <s v="No"/>
    <x v="0"/>
    <x v="0"/>
    <s v="No"/>
    <x v="0"/>
    <x v="2"/>
    <x v="139"/>
    <n v="13979.45"/>
    <x v="1"/>
    <x v="1"/>
    <x v="8"/>
    <x v="139"/>
  </r>
  <r>
    <x v="726"/>
    <s v="Glotzbach"/>
    <x v="588"/>
    <x v="171"/>
    <x v="1"/>
    <s v="No"/>
    <x v="0"/>
    <x v="1"/>
    <s v="No"/>
    <x v="0"/>
    <x v="2"/>
    <x v="700"/>
    <n v="13974.46"/>
    <x v="1"/>
    <x v="2"/>
    <x v="9"/>
    <x v="700"/>
  </r>
  <r>
    <x v="727"/>
    <s v="Tenforde"/>
    <x v="589"/>
    <x v="431"/>
    <x v="0"/>
    <s v="No"/>
    <x v="0"/>
    <x v="0"/>
    <s v="No"/>
    <x v="1"/>
    <x v="0"/>
    <x v="701"/>
    <n v="13937.67"/>
    <x v="1"/>
    <x v="1"/>
    <x v="1"/>
    <x v="701"/>
  </r>
  <r>
    <x v="728"/>
    <s v="Ramirez"/>
    <x v="82"/>
    <x v="432"/>
    <x v="0"/>
    <s v="No"/>
    <x v="0"/>
    <x v="0"/>
    <s v="No"/>
    <x v="0"/>
    <x v="0"/>
    <x v="702"/>
    <n v="13919.82"/>
    <x v="1"/>
    <x v="2"/>
    <x v="0"/>
    <x v="702"/>
  </r>
  <r>
    <x v="729"/>
    <s v="Stanley Torres"/>
    <x v="172"/>
    <x v="200"/>
    <x v="1"/>
    <s v="No"/>
    <x v="0"/>
    <x v="1"/>
    <s v="No"/>
    <x v="0"/>
    <x v="1"/>
    <x v="703"/>
    <n v="13887.97"/>
    <x v="1"/>
    <x v="2"/>
    <x v="0"/>
    <x v="703"/>
  </r>
  <r>
    <x v="730"/>
    <s v="Vandongen"/>
    <x v="20"/>
    <x v="427"/>
    <x v="1"/>
    <s v="No"/>
    <x v="0"/>
    <x v="1"/>
    <s v="No"/>
    <x v="0"/>
    <x v="1"/>
    <x v="704"/>
    <n v="13887.2"/>
    <x v="1"/>
    <x v="0"/>
    <x v="0"/>
    <x v="704"/>
  </r>
  <r>
    <x v="731"/>
    <s v="Liebald"/>
    <x v="590"/>
    <x v="363"/>
    <x v="1"/>
    <s v="No"/>
    <x v="0"/>
    <x v="0"/>
    <s v="No"/>
    <x v="0"/>
    <x v="2"/>
    <x v="705"/>
    <n v="13886.4"/>
    <x v="1"/>
    <x v="2"/>
    <x v="1"/>
    <x v="705"/>
  </r>
  <r>
    <x v="732"/>
    <s v="Holte"/>
    <x v="591"/>
    <x v="332"/>
    <x v="1"/>
    <s v="No"/>
    <x v="0"/>
    <x v="1"/>
    <s v="No"/>
    <x v="0"/>
    <x v="2"/>
    <x v="706"/>
    <n v="13880.95"/>
    <x v="1"/>
    <x v="2"/>
    <x v="3"/>
    <x v="706"/>
  </r>
  <r>
    <x v="733"/>
    <s v="Johnson"/>
    <x v="592"/>
    <x v="433"/>
    <x v="0"/>
    <s v="No"/>
    <x v="0"/>
    <x v="0"/>
    <s v="No"/>
    <x v="0"/>
    <x v="0"/>
    <x v="206"/>
    <n v="13874.89"/>
    <x v="1"/>
    <x v="1"/>
    <x v="1"/>
    <x v="206"/>
  </r>
  <r>
    <x v="734"/>
    <s v="Bartlett"/>
    <x v="349"/>
    <x v="2"/>
    <x v="0"/>
    <s v="No"/>
    <x v="0"/>
    <x v="0"/>
    <s v="No"/>
    <x v="0"/>
    <x v="0"/>
    <x v="707"/>
    <n v="13844.8"/>
    <x v="1"/>
    <x v="2"/>
    <x v="1"/>
    <x v="707"/>
  </r>
  <r>
    <x v="735"/>
    <s v="Bergman"/>
    <x v="593"/>
    <x v="166"/>
    <x v="0"/>
    <s v="No"/>
    <x v="1"/>
    <x v="3"/>
    <s v="Yes"/>
    <x v="2"/>
    <x v="2"/>
    <x v="708"/>
    <n v="13844.51"/>
    <x v="1"/>
    <x v="1"/>
    <x v="3"/>
    <x v="708"/>
  </r>
  <r>
    <x v="736"/>
    <s v="Aitken"/>
    <x v="594"/>
    <x v="381"/>
    <x v="0"/>
    <s v="No"/>
    <x v="0"/>
    <x v="2"/>
    <s v="No"/>
    <x v="0"/>
    <x v="0"/>
    <x v="709"/>
    <n v="13831.12"/>
    <x v="2"/>
    <x v="1"/>
    <x v="0"/>
    <x v="709"/>
  </r>
  <r>
    <x v="737"/>
    <s v="Berger"/>
    <x v="224"/>
    <x v="434"/>
    <x v="0"/>
    <s v="No"/>
    <x v="0"/>
    <x v="2"/>
    <s v="No"/>
    <x v="0"/>
    <x v="0"/>
    <x v="710"/>
    <n v="13822.8"/>
    <x v="2"/>
    <x v="0"/>
    <x v="3"/>
    <x v="710"/>
  </r>
  <r>
    <x v="738"/>
    <s v="Richey"/>
    <x v="595"/>
    <x v="289"/>
    <x v="1"/>
    <s v="No"/>
    <x v="0"/>
    <x v="3"/>
    <s v="No"/>
    <x v="0"/>
    <x v="0"/>
    <x v="711"/>
    <n v="13819.49"/>
    <x v="2"/>
    <x v="2"/>
    <x v="1"/>
    <x v="711"/>
  </r>
  <r>
    <x v="739"/>
    <s v="Trotter"/>
    <x v="596"/>
    <x v="435"/>
    <x v="1"/>
    <s v="No"/>
    <x v="0"/>
    <x v="1"/>
    <s v="No"/>
    <x v="0"/>
    <x v="2"/>
    <x v="712"/>
    <n v="13801.61"/>
    <x v="2"/>
    <x v="0"/>
    <x v="12"/>
    <x v="712"/>
  </r>
  <r>
    <x v="740"/>
    <s v="Chavez"/>
    <x v="237"/>
    <x v="10"/>
    <x v="1"/>
    <s v="No"/>
    <x v="0"/>
    <x v="1"/>
    <s v="No"/>
    <x v="1"/>
    <x v="1"/>
    <x v="713"/>
    <n v="13770.1"/>
    <x v="2"/>
    <x v="1"/>
    <x v="1"/>
    <x v="713"/>
  </r>
  <r>
    <x v="741"/>
    <s v="Orifice"/>
    <x v="597"/>
    <x v="436"/>
    <x v="0"/>
    <s v="Yes"/>
    <x v="0"/>
    <x v="3"/>
    <s v="Yes"/>
    <x v="2"/>
    <x v="2"/>
    <x v="714"/>
    <n v="13747.87"/>
    <x v="2"/>
    <x v="2"/>
    <x v="11"/>
    <x v="714"/>
  </r>
  <r>
    <x v="742"/>
    <s v="Farkash"/>
    <x v="598"/>
    <x v="127"/>
    <x v="1"/>
    <s v="No"/>
    <x v="1"/>
    <x v="3"/>
    <s v="No"/>
    <x v="0"/>
    <x v="2"/>
    <x v="715"/>
    <n v="13746.74"/>
    <x v="2"/>
    <x v="2"/>
    <x v="12"/>
    <x v="715"/>
  </r>
  <r>
    <x v="743"/>
    <s v="Hribar"/>
    <x v="599"/>
    <x v="320"/>
    <x v="1"/>
    <s v="No"/>
    <x v="0"/>
    <x v="0"/>
    <s v="No"/>
    <x v="0"/>
    <x v="2"/>
    <x v="716"/>
    <n v="13726.21"/>
    <x v="2"/>
    <x v="0"/>
    <x v="12"/>
    <x v="716"/>
  </r>
  <r>
    <x v="744"/>
    <s v="Crawford"/>
    <x v="491"/>
    <x v="230"/>
    <x v="1"/>
    <s v="No"/>
    <x v="0"/>
    <x v="0"/>
    <s v="No"/>
    <x v="2"/>
    <x v="0"/>
    <x v="717"/>
    <n v="13725.47"/>
    <x v="2"/>
    <x v="2"/>
    <x v="2"/>
    <x v="717"/>
  </r>
  <r>
    <x v="745"/>
    <s v="Sittlington"/>
    <x v="600"/>
    <x v="437"/>
    <x v="1"/>
    <s v="No"/>
    <x v="0"/>
    <x v="3"/>
    <s v="No"/>
    <x v="0"/>
    <x v="0"/>
    <x v="718"/>
    <n v="13714.55"/>
    <x v="2"/>
    <x v="2"/>
    <x v="8"/>
    <x v="718"/>
  </r>
  <r>
    <x v="746"/>
    <s v="Silbert"/>
    <x v="470"/>
    <x v="145"/>
    <x v="1"/>
    <s v="No"/>
    <x v="0"/>
    <x v="0"/>
    <s v="No"/>
    <x v="0"/>
    <x v="2"/>
    <x v="719"/>
    <n v="13685.51"/>
    <x v="2"/>
    <x v="1"/>
    <x v="12"/>
    <x v="719"/>
  </r>
  <r>
    <x v="747"/>
    <s v="Carrique"/>
    <x v="601"/>
    <x v="438"/>
    <x v="1"/>
    <s v="No"/>
    <x v="1"/>
    <x v="3"/>
    <s v="No"/>
    <x v="0"/>
    <x v="0"/>
    <x v="720"/>
    <n v="13677.68"/>
    <x v="2"/>
    <x v="2"/>
    <x v="14"/>
    <x v="720"/>
  </r>
  <r>
    <x v="748"/>
    <s v="Kosla"/>
    <x v="602"/>
    <x v="325"/>
    <x v="0"/>
    <s v="No"/>
    <x v="0"/>
    <x v="3"/>
    <s v="No"/>
    <x v="0"/>
    <x v="2"/>
    <x v="721"/>
    <n v="13638.06"/>
    <x v="2"/>
    <x v="0"/>
    <x v="8"/>
    <x v="721"/>
  </r>
  <r>
    <x v="749"/>
    <s v="Parker"/>
    <x v="343"/>
    <x v="379"/>
    <x v="1"/>
    <s v="No"/>
    <x v="0"/>
    <x v="1"/>
    <s v="No"/>
    <x v="0"/>
    <x v="0"/>
    <x v="334"/>
    <n v="13635.64"/>
    <x v="2"/>
    <x v="0"/>
    <x v="2"/>
    <x v="334"/>
  </r>
  <r>
    <x v="750"/>
    <s v="Horton"/>
    <x v="603"/>
    <x v="170"/>
    <x v="1"/>
    <s v="No"/>
    <x v="1"/>
    <x v="3"/>
    <s v="No"/>
    <x v="0"/>
    <x v="2"/>
    <x v="722"/>
    <n v="13622.01"/>
    <x v="2"/>
    <x v="0"/>
    <x v="1"/>
    <x v="722"/>
  </r>
  <r>
    <x v="751"/>
    <s v="Boller"/>
    <x v="604"/>
    <x v="333"/>
    <x v="1"/>
    <s v="No"/>
    <x v="0"/>
    <x v="1"/>
    <s v="No"/>
    <x v="2"/>
    <x v="0"/>
    <x v="723"/>
    <n v="13616.36"/>
    <x v="2"/>
    <x v="0"/>
    <x v="2"/>
    <x v="723"/>
  </r>
  <r>
    <x v="752"/>
    <s v="Olaru"/>
    <x v="80"/>
    <x v="315"/>
    <x v="1"/>
    <s v="No"/>
    <x v="0"/>
    <x v="3"/>
    <s v="No"/>
    <x v="0"/>
    <x v="2"/>
    <x v="724"/>
    <n v="13607.37"/>
    <x v="2"/>
    <x v="1"/>
    <x v="2"/>
    <x v="724"/>
  </r>
  <r>
    <x v="753"/>
    <s v="Prescott"/>
    <x v="605"/>
    <x v="188"/>
    <x v="0"/>
    <s v="No"/>
    <x v="0"/>
    <x v="3"/>
    <s v="No"/>
    <x v="0"/>
    <x v="2"/>
    <x v="725"/>
    <n v="13588.17"/>
    <x v="2"/>
    <x v="1"/>
    <x v="1"/>
    <x v="725"/>
  </r>
  <r>
    <x v="754"/>
    <s v="Hines"/>
    <x v="606"/>
    <x v="439"/>
    <x v="0"/>
    <s v="No"/>
    <x v="0"/>
    <x v="0"/>
    <s v="No"/>
    <x v="0"/>
    <x v="0"/>
    <x v="726"/>
    <n v="13566.04"/>
    <x v="2"/>
    <x v="0"/>
    <x v="12"/>
    <x v="726"/>
  </r>
  <r>
    <x v="755"/>
    <s v="Blanton"/>
    <x v="355"/>
    <x v="440"/>
    <x v="0"/>
    <s v="No"/>
    <x v="0"/>
    <x v="0"/>
    <s v="No"/>
    <x v="0"/>
    <x v="0"/>
    <x v="727"/>
    <n v="13555"/>
    <x v="2"/>
    <x v="0"/>
    <x v="6"/>
    <x v="727"/>
  </r>
  <r>
    <x v="756"/>
    <s v="Bustamante"/>
    <x v="607"/>
    <x v="441"/>
    <x v="1"/>
    <s v="No"/>
    <x v="1"/>
    <x v="3"/>
    <s v="No"/>
    <x v="0"/>
    <x v="0"/>
    <x v="656"/>
    <n v="13511.28"/>
    <x v="2"/>
    <x v="1"/>
    <x v="1"/>
    <x v="656"/>
  </r>
  <r>
    <x v="757"/>
    <s v="McCann"/>
    <x v="608"/>
    <x v="315"/>
    <x v="0"/>
    <s v="No"/>
    <x v="0"/>
    <x v="0"/>
    <s v="No"/>
    <x v="0"/>
    <x v="2"/>
    <x v="728"/>
    <n v="13480.83"/>
    <x v="2"/>
    <x v="2"/>
    <x v="8"/>
    <x v="728"/>
  </r>
  <r>
    <x v="758"/>
    <s v="Schmole"/>
    <x v="609"/>
    <x v="442"/>
    <x v="1"/>
    <s v="No"/>
    <x v="0"/>
    <x v="3"/>
    <s v="No"/>
    <x v="0"/>
    <x v="0"/>
    <x v="729"/>
    <n v="13472.19"/>
    <x v="2"/>
    <x v="2"/>
    <x v="1"/>
    <x v="729"/>
  </r>
  <r>
    <x v="759"/>
    <s v="Barber"/>
    <x v="610"/>
    <x v="22"/>
    <x v="0"/>
    <s v="No"/>
    <x v="0"/>
    <x v="0"/>
    <s v="No"/>
    <x v="0"/>
    <x v="0"/>
    <x v="730"/>
    <n v="13470.86"/>
    <x v="2"/>
    <x v="0"/>
    <x v="3"/>
    <x v="730"/>
  </r>
  <r>
    <x v="760"/>
    <s v="Reichmann"/>
    <x v="568"/>
    <x v="443"/>
    <x v="0"/>
    <s v="No"/>
    <x v="0"/>
    <x v="0"/>
    <s v="No"/>
    <x v="0"/>
    <x v="0"/>
    <x v="731"/>
    <n v="13470.8"/>
    <x v="2"/>
    <x v="2"/>
    <x v="0"/>
    <x v="731"/>
  </r>
  <r>
    <x v="761"/>
    <s v="Cavatorta"/>
    <x v="611"/>
    <x v="264"/>
    <x v="1"/>
    <s v="No"/>
    <x v="0"/>
    <x v="0"/>
    <s v="No"/>
    <x v="0"/>
    <x v="2"/>
    <x v="732"/>
    <n v="13465.8"/>
    <x v="2"/>
    <x v="1"/>
    <x v="1"/>
    <x v="732"/>
  </r>
  <r>
    <x v="762"/>
    <s v="Yaeger"/>
    <x v="612"/>
    <x v="444"/>
    <x v="0"/>
    <s v="No"/>
    <x v="0"/>
    <x v="0"/>
    <s v="No"/>
    <x v="0"/>
    <x v="0"/>
    <x v="733"/>
    <n v="13462.52"/>
    <x v="2"/>
    <x v="2"/>
    <x v="3"/>
    <x v="733"/>
  </r>
  <r>
    <x v="763"/>
    <s v="Hughes"/>
    <x v="264"/>
    <x v="445"/>
    <x v="0"/>
    <s v="No"/>
    <x v="0"/>
    <x v="0"/>
    <s v="No"/>
    <x v="1"/>
    <x v="0"/>
    <x v="727"/>
    <n v="13457.96"/>
    <x v="2"/>
    <x v="1"/>
    <x v="0"/>
    <x v="727"/>
  </r>
  <r>
    <x v="764"/>
    <s v="Donahue"/>
    <x v="613"/>
    <x v="446"/>
    <x v="0"/>
    <s v="No"/>
    <x v="0"/>
    <x v="0"/>
    <s v="No"/>
    <x v="2"/>
    <x v="0"/>
    <x v="734"/>
    <n v="13451.12"/>
    <x v="2"/>
    <x v="1"/>
    <x v="3"/>
    <x v="734"/>
  </r>
  <r>
    <x v="765"/>
    <s v="Greenwell"/>
    <x v="614"/>
    <x v="447"/>
    <x v="1"/>
    <s v="No"/>
    <x v="0"/>
    <x v="3"/>
    <s v="No"/>
    <x v="0"/>
    <x v="0"/>
    <x v="735"/>
    <n v="13440.7"/>
    <x v="2"/>
    <x v="2"/>
    <x v="1"/>
    <x v="735"/>
  </r>
  <r>
    <x v="766"/>
    <s v="Steele"/>
    <x v="67"/>
    <x v="124"/>
    <x v="1"/>
    <s v="No"/>
    <x v="0"/>
    <x v="1"/>
    <s v="No"/>
    <x v="0"/>
    <x v="2"/>
    <x v="736"/>
    <n v="13430.27"/>
    <x v="2"/>
    <x v="0"/>
    <x v="2"/>
    <x v="736"/>
  </r>
  <r>
    <x v="767"/>
    <s v="Gunter"/>
    <x v="49"/>
    <x v="448"/>
    <x v="1"/>
    <s v="No"/>
    <x v="0"/>
    <x v="1"/>
    <s v="No"/>
    <x v="0"/>
    <x v="0"/>
    <x v="737"/>
    <n v="13429.04"/>
    <x v="2"/>
    <x v="0"/>
    <x v="1"/>
    <x v="737"/>
  </r>
  <r>
    <x v="768"/>
    <s v="McDonough"/>
    <x v="519"/>
    <x v="159"/>
    <x v="0"/>
    <s v="No"/>
    <x v="0"/>
    <x v="0"/>
    <s v="No"/>
    <x v="0"/>
    <x v="2"/>
    <x v="738"/>
    <n v="13417.05"/>
    <x v="2"/>
    <x v="0"/>
    <x v="1"/>
    <x v="738"/>
  </r>
  <r>
    <x v="769"/>
    <s v="Sweetland"/>
    <x v="615"/>
    <x v="449"/>
    <x v="1"/>
    <s v="No"/>
    <x v="0"/>
    <x v="1"/>
    <s v="No"/>
    <x v="2"/>
    <x v="0"/>
    <x v="739"/>
    <n v="13415.04"/>
    <x v="2"/>
    <x v="2"/>
    <x v="1"/>
    <x v="739"/>
  </r>
  <r>
    <x v="770"/>
    <s v="Hammersmith"/>
    <x v="616"/>
    <x v="74"/>
    <x v="0"/>
    <s v="No"/>
    <x v="0"/>
    <x v="3"/>
    <s v="No"/>
    <x v="0"/>
    <x v="1"/>
    <x v="740"/>
    <n v="13412.97"/>
    <x v="2"/>
    <x v="0"/>
    <x v="8"/>
    <x v="740"/>
  </r>
  <r>
    <x v="771"/>
    <s v="French"/>
    <x v="617"/>
    <x v="236"/>
    <x v="1"/>
    <s v="No"/>
    <x v="0"/>
    <x v="1"/>
    <s v="No"/>
    <x v="0"/>
    <x v="1"/>
    <x v="741"/>
    <n v="13405.39"/>
    <x v="2"/>
    <x v="0"/>
    <x v="0"/>
    <x v="741"/>
  </r>
  <r>
    <x v="772"/>
    <s v="Garbe"/>
    <x v="382"/>
    <x v="27"/>
    <x v="1"/>
    <s v="No"/>
    <x v="0"/>
    <x v="1"/>
    <s v="No"/>
    <x v="0"/>
    <x v="2"/>
    <x v="742"/>
    <n v="13393.76"/>
    <x v="2"/>
    <x v="1"/>
    <x v="3"/>
    <x v="742"/>
  </r>
  <r>
    <x v="773"/>
    <s v="Duncan"/>
    <x v="65"/>
    <x v="161"/>
    <x v="1"/>
    <s v="No"/>
    <x v="0"/>
    <x v="1"/>
    <s v="No"/>
    <x v="0"/>
    <x v="2"/>
    <x v="743"/>
    <n v="13390.56"/>
    <x v="2"/>
    <x v="0"/>
    <x v="3"/>
    <x v="743"/>
  </r>
  <r>
    <x v="774"/>
    <s v="Wallace"/>
    <x v="618"/>
    <x v="134"/>
    <x v="0"/>
    <s v="No"/>
    <x v="0"/>
    <x v="3"/>
    <s v="No"/>
    <x v="0"/>
    <x v="2"/>
    <x v="744"/>
    <n v="13383.67"/>
    <x v="2"/>
    <x v="2"/>
    <x v="8"/>
    <x v="744"/>
  </r>
  <r>
    <x v="775"/>
    <s v="Tillman"/>
    <x v="619"/>
    <x v="409"/>
    <x v="0"/>
    <s v="No"/>
    <x v="1"/>
    <x v="3"/>
    <s v="No"/>
    <x v="0"/>
    <x v="2"/>
    <x v="745"/>
    <n v="13377.41"/>
    <x v="2"/>
    <x v="0"/>
    <x v="12"/>
    <x v="745"/>
  </r>
  <r>
    <x v="776"/>
    <s v="Lee"/>
    <x v="620"/>
    <x v="450"/>
    <x v="1"/>
    <s v="No"/>
    <x v="0"/>
    <x v="3"/>
    <s v="No"/>
    <x v="0"/>
    <x v="2"/>
    <x v="746"/>
    <n v="13375.76"/>
    <x v="2"/>
    <x v="2"/>
    <x v="15"/>
    <x v="746"/>
  </r>
  <r>
    <x v="777"/>
    <s v="Taylor"/>
    <x v="621"/>
    <x v="319"/>
    <x v="0"/>
    <s v="No"/>
    <x v="0"/>
    <x v="0"/>
    <s v="No"/>
    <x v="0"/>
    <x v="2"/>
    <x v="747"/>
    <n v="13360.94"/>
    <x v="2"/>
    <x v="1"/>
    <x v="1"/>
    <x v="747"/>
  </r>
  <r>
    <x v="778"/>
    <s v="McSween"/>
    <x v="226"/>
    <x v="451"/>
    <x v="0"/>
    <s v="No"/>
    <x v="0"/>
    <x v="0"/>
    <s v="No"/>
    <x v="0"/>
    <x v="0"/>
    <x v="748"/>
    <n v="13352.1"/>
    <x v="2"/>
    <x v="1"/>
    <x v="1"/>
    <x v="748"/>
  </r>
  <r>
    <x v="779"/>
    <s v="Schubert"/>
    <x v="622"/>
    <x v="251"/>
    <x v="1"/>
    <s v="No"/>
    <x v="0"/>
    <x v="0"/>
    <s v="No"/>
    <x v="0"/>
    <x v="2"/>
    <x v="749"/>
    <n v="13333.71"/>
    <x v="2"/>
    <x v="2"/>
    <x v="1"/>
    <x v="749"/>
  </r>
  <r>
    <x v="780"/>
    <s v="Lalanne"/>
    <x v="623"/>
    <x v="326"/>
    <x v="0"/>
    <s v="No"/>
    <x v="0"/>
    <x v="0"/>
    <s v="No"/>
    <x v="0"/>
    <x v="2"/>
    <x v="543"/>
    <n v="13292.52"/>
    <x v="2"/>
    <x v="0"/>
    <x v="1"/>
    <x v="543"/>
  </r>
  <r>
    <x v="781"/>
    <s v="Flanagan"/>
    <x v="624"/>
    <x v="452"/>
    <x v="0"/>
    <s v="No"/>
    <x v="0"/>
    <x v="0"/>
    <s v="No"/>
    <x v="0"/>
    <x v="0"/>
    <x v="12"/>
    <n v="13228.85"/>
    <x v="2"/>
    <x v="0"/>
    <x v="8"/>
    <x v="12"/>
  </r>
  <r>
    <x v="782"/>
    <s v="Arellano"/>
    <x v="625"/>
    <x v="453"/>
    <x v="0"/>
    <s v="No"/>
    <x v="0"/>
    <x v="0"/>
    <s v="No"/>
    <x v="1"/>
    <x v="0"/>
    <x v="750"/>
    <n v="13224.69"/>
    <x v="2"/>
    <x v="2"/>
    <x v="3"/>
    <x v="750"/>
  </r>
  <r>
    <x v="783"/>
    <s v="Charette"/>
    <x v="626"/>
    <x v="454"/>
    <x v="0"/>
    <s v="No"/>
    <x v="0"/>
    <x v="0"/>
    <s v="No"/>
    <x v="0"/>
    <x v="0"/>
    <x v="751"/>
    <n v="13224.06"/>
    <x v="2"/>
    <x v="0"/>
    <x v="2"/>
    <x v="751"/>
  </r>
  <r>
    <x v="784"/>
    <s v="Pena Reyes"/>
    <x v="589"/>
    <x v="455"/>
    <x v="0"/>
    <s v="No"/>
    <x v="0"/>
    <x v="0"/>
    <s v="No"/>
    <x v="1"/>
    <x v="0"/>
    <x v="752"/>
    <n v="13217.09"/>
    <x v="2"/>
    <x v="1"/>
    <x v="2"/>
    <x v="752"/>
  </r>
  <r>
    <x v="785"/>
    <s v="Broderick"/>
    <x v="627"/>
    <x v="140"/>
    <x v="0"/>
    <s v="No"/>
    <x v="0"/>
    <x v="0"/>
    <s v="No"/>
    <x v="0"/>
    <x v="2"/>
    <x v="753"/>
    <n v="13214.43"/>
    <x v="2"/>
    <x v="2"/>
    <x v="1"/>
    <x v="753"/>
  </r>
  <r>
    <x v="786"/>
    <s v="Summers"/>
    <x v="628"/>
    <x v="221"/>
    <x v="0"/>
    <s v="No"/>
    <x v="0"/>
    <x v="0"/>
    <s v="No"/>
    <x v="3"/>
    <x v="0"/>
    <x v="754"/>
    <n v="13204.29"/>
    <x v="2"/>
    <x v="1"/>
    <x v="2"/>
    <x v="754"/>
  </r>
  <r>
    <x v="787"/>
    <s v="Fisher"/>
    <x v="629"/>
    <x v="411"/>
    <x v="1"/>
    <s v="No"/>
    <x v="0"/>
    <x v="1"/>
    <s v="No"/>
    <x v="0"/>
    <x v="0"/>
    <x v="755"/>
    <n v="13143.86"/>
    <x v="2"/>
    <x v="2"/>
    <x v="4"/>
    <x v="755"/>
  </r>
  <r>
    <x v="788"/>
    <s v="Zhou"/>
    <x v="203"/>
    <x v="108"/>
    <x v="1"/>
    <s v="No"/>
    <x v="0"/>
    <x v="1"/>
    <s v="No"/>
    <x v="0"/>
    <x v="0"/>
    <x v="755"/>
    <n v="13143.34"/>
    <x v="2"/>
    <x v="2"/>
    <x v="16"/>
    <x v="755"/>
  </r>
  <r>
    <x v="789"/>
    <s v="Clarke-Ames"/>
    <x v="351"/>
    <x v="456"/>
    <x v="1"/>
    <s v="No"/>
    <x v="0"/>
    <x v="1"/>
    <s v="No"/>
    <x v="2"/>
    <x v="0"/>
    <x v="756"/>
    <n v="13129.6"/>
    <x v="2"/>
    <x v="2"/>
    <x v="6"/>
    <x v="756"/>
  </r>
  <r>
    <x v="790"/>
    <s v="Staton"/>
    <x v="378"/>
    <x v="252"/>
    <x v="0"/>
    <s v="No"/>
    <x v="0"/>
    <x v="0"/>
    <s v="No"/>
    <x v="1"/>
    <x v="2"/>
    <x v="757"/>
    <n v="13126.68"/>
    <x v="2"/>
    <x v="0"/>
    <x v="3"/>
    <x v="757"/>
  </r>
  <r>
    <x v="791"/>
    <s v="Forster"/>
    <x v="322"/>
    <x v="457"/>
    <x v="1"/>
    <s v="No"/>
    <x v="1"/>
    <x v="3"/>
    <s v="No"/>
    <x v="0"/>
    <x v="0"/>
    <x v="758"/>
    <n v="13116.84"/>
    <x v="2"/>
    <x v="1"/>
    <x v="1"/>
    <x v="758"/>
  </r>
  <r>
    <x v="792"/>
    <s v="Monaghan"/>
    <x v="630"/>
    <x v="458"/>
    <x v="0"/>
    <s v="No"/>
    <x v="0"/>
    <x v="3"/>
    <s v="No"/>
    <x v="0"/>
    <x v="2"/>
    <x v="759"/>
    <n v="13113.51"/>
    <x v="2"/>
    <x v="2"/>
    <x v="12"/>
    <x v="759"/>
  </r>
  <r>
    <x v="793"/>
    <s v="Kawamoto"/>
    <x v="362"/>
    <x v="459"/>
    <x v="0"/>
    <s v="No"/>
    <x v="0"/>
    <x v="0"/>
    <s v="No"/>
    <x v="2"/>
    <x v="0"/>
    <x v="760"/>
    <n v="13112.6"/>
    <x v="2"/>
    <x v="0"/>
    <x v="1"/>
    <x v="760"/>
  </r>
  <r>
    <x v="794"/>
    <s v="Dicharry"/>
    <x v="9"/>
    <x v="460"/>
    <x v="0"/>
    <s v="No"/>
    <x v="0"/>
    <x v="0"/>
    <s v="No"/>
    <x v="0"/>
    <x v="0"/>
    <x v="761"/>
    <n v="13110.79"/>
    <x v="2"/>
    <x v="2"/>
    <x v="3"/>
    <x v="761"/>
  </r>
  <r>
    <x v="795"/>
    <s v="Berry"/>
    <x v="10"/>
    <x v="461"/>
    <x v="0"/>
    <s v="No"/>
    <x v="0"/>
    <x v="0"/>
    <s v="No"/>
    <x v="0"/>
    <x v="0"/>
    <x v="762"/>
    <n v="13101.74"/>
    <x v="2"/>
    <x v="2"/>
    <x v="12"/>
    <x v="762"/>
  </r>
  <r>
    <x v="796"/>
    <s v="Porfirio"/>
    <x v="631"/>
    <x v="390"/>
    <x v="1"/>
    <s v="No"/>
    <x v="0"/>
    <x v="1"/>
    <s v="No"/>
    <x v="0"/>
    <x v="0"/>
    <x v="763"/>
    <n v="13063.88"/>
    <x v="2"/>
    <x v="2"/>
    <x v="3"/>
    <x v="763"/>
  </r>
  <r>
    <x v="797"/>
    <s v="Thind"/>
    <x v="632"/>
    <x v="65"/>
    <x v="1"/>
    <s v="No"/>
    <x v="0"/>
    <x v="0"/>
    <s v="No"/>
    <x v="0"/>
    <x v="1"/>
    <x v="764"/>
    <n v="13051.22"/>
    <x v="2"/>
    <x v="1"/>
    <x v="12"/>
    <x v="764"/>
  </r>
  <r>
    <x v="798"/>
    <s v="Ryan"/>
    <x v="275"/>
    <x v="462"/>
    <x v="1"/>
    <s v="No"/>
    <x v="0"/>
    <x v="0"/>
    <s v="No"/>
    <x v="1"/>
    <x v="0"/>
    <x v="765"/>
    <n v="13047.33"/>
    <x v="2"/>
    <x v="0"/>
    <x v="2"/>
    <x v="765"/>
  </r>
  <r>
    <x v="799"/>
    <s v="Horn"/>
    <x v="633"/>
    <x v="85"/>
    <x v="1"/>
    <s v="No"/>
    <x v="1"/>
    <x v="3"/>
    <s v="No"/>
    <x v="0"/>
    <x v="1"/>
    <x v="766"/>
    <n v="13044.41"/>
    <x v="2"/>
    <x v="1"/>
    <x v="1"/>
    <x v="766"/>
  </r>
  <r>
    <x v="800"/>
    <s v="Sabadosa"/>
    <x v="634"/>
    <x v="463"/>
    <x v="1"/>
    <s v="No"/>
    <x v="0"/>
    <x v="1"/>
    <s v="No"/>
    <x v="1"/>
    <x v="0"/>
    <x v="767"/>
    <n v="13041.92"/>
    <x v="2"/>
    <x v="1"/>
    <x v="3"/>
    <x v="767"/>
  </r>
  <r>
    <x v="801"/>
    <s v="Casady"/>
    <x v="635"/>
    <x v="464"/>
    <x v="0"/>
    <s v="No"/>
    <x v="0"/>
    <x v="0"/>
    <s v="No"/>
    <x v="0"/>
    <x v="0"/>
    <x v="768"/>
    <n v="13023.93"/>
    <x v="2"/>
    <x v="2"/>
    <x v="15"/>
    <x v="768"/>
  </r>
  <r>
    <x v="802"/>
    <s v="Phillips"/>
    <x v="443"/>
    <x v="159"/>
    <x v="1"/>
    <s v="No"/>
    <x v="0"/>
    <x v="3"/>
    <s v="No"/>
    <x v="0"/>
    <x v="2"/>
    <x v="769"/>
    <n v="13019.16"/>
    <x v="2"/>
    <x v="1"/>
    <x v="2"/>
    <x v="769"/>
  </r>
  <r>
    <x v="803"/>
    <s v="Ahokas"/>
    <x v="636"/>
    <x v="308"/>
    <x v="0"/>
    <s v="No"/>
    <x v="0"/>
    <x v="0"/>
    <s v="No"/>
    <x v="2"/>
    <x v="0"/>
    <x v="770"/>
    <n v="13012.21"/>
    <x v="2"/>
    <x v="1"/>
    <x v="1"/>
    <x v="770"/>
  </r>
  <r>
    <x v="804"/>
    <s v="Hebert"/>
    <x v="637"/>
    <x v="319"/>
    <x v="0"/>
    <s v="No"/>
    <x v="0"/>
    <x v="1"/>
    <s v="No"/>
    <x v="0"/>
    <x v="2"/>
    <x v="771"/>
    <n v="13010.86"/>
    <x v="2"/>
    <x v="2"/>
    <x v="1"/>
    <x v="771"/>
  </r>
  <r>
    <x v="805"/>
    <s v="Fair"/>
    <x v="638"/>
    <x v="272"/>
    <x v="1"/>
    <s v="No"/>
    <x v="1"/>
    <x v="3"/>
    <s v="No"/>
    <x v="0"/>
    <x v="1"/>
    <x v="772"/>
    <n v="13008.07"/>
    <x v="2"/>
    <x v="0"/>
    <x v="1"/>
    <x v="772"/>
  </r>
  <r>
    <x v="806"/>
    <s v="Swenson"/>
    <x v="639"/>
    <x v="257"/>
    <x v="0"/>
    <s v="No"/>
    <x v="0"/>
    <x v="0"/>
    <s v="No"/>
    <x v="1"/>
    <x v="0"/>
    <x v="773"/>
    <n v="13004.95"/>
    <x v="2"/>
    <x v="1"/>
    <x v="1"/>
    <x v="773"/>
  </r>
  <r>
    <x v="807"/>
    <s v="Revenis"/>
    <x v="640"/>
    <x v="465"/>
    <x v="1"/>
    <s v="No"/>
    <x v="0"/>
    <x v="0"/>
    <s v="No"/>
    <x v="0"/>
    <x v="0"/>
    <x v="774"/>
    <n v="13002.91"/>
    <x v="2"/>
    <x v="1"/>
    <x v="1"/>
    <x v="774"/>
  </r>
  <r>
    <x v="808"/>
    <s v="Engnes"/>
    <x v="641"/>
    <x v="224"/>
    <x v="0"/>
    <s v="No"/>
    <x v="1"/>
    <x v="3"/>
    <s v="No"/>
    <x v="0"/>
    <x v="2"/>
    <x v="775"/>
    <n v="12994.12"/>
    <x v="2"/>
    <x v="2"/>
    <x v="12"/>
    <x v="775"/>
  </r>
  <r>
    <x v="809"/>
    <s v="Wiltse"/>
    <x v="642"/>
    <x v="356"/>
    <x v="0"/>
    <s v="No"/>
    <x v="0"/>
    <x v="0"/>
    <s v="No"/>
    <x v="0"/>
    <x v="0"/>
    <x v="776"/>
    <n v="12982.87"/>
    <x v="2"/>
    <x v="1"/>
    <x v="0"/>
    <x v="776"/>
  </r>
  <r>
    <x v="810"/>
    <s v="Fernandez"/>
    <x v="440"/>
    <x v="466"/>
    <x v="0"/>
    <s v="No"/>
    <x v="0"/>
    <x v="0"/>
    <s v="No"/>
    <x v="0"/>
    <x v="0"/>
    <x v="777"/>
    <n v="12981.35"/>
    <x v="2"/>
    <x v="0"/>
    <x v="0"/>
    <x v="777"/>
  </r>
  <r>
    <x v="811"/>
    <s v="Edwards"/>
    <x v="396"/>
    <x v="467"/>
    <x v="0"/>
    <s v="No"/>
    <x v="0"/>
    <x v="0"/>
    <s v="No"/>
    <x v="0"/>
    <x v="0"/>
    <x v="778"/>
    <n v="12979.36"/>
    <x v="2"/>
    <x v="1"/>
    <x v="3"/>
    <x v="778"/>
  </r>
  <r>
    <x v="812"/>
    <s v="Pinney"/>
    <x v="643"/>
    <x v="211"/>
    <x v="0"/>
    <s v="No"/>
    <x v="0"/>
    <x v="0"/>
    <s v="No"/>
    <x v="2"/>
    <x v="0"/>
    <x v="779"/>
    <n v="12957.12"/>
    <x v="2"/>
    <x v="1"/>
    <x v="3"/>
    <x v="779"/>
  </r>
  <r>
    <x v="813"/>
    <s v="Levy"/>
    <x v="644"/>
    <x v="296"/>
    <x v="1"/>
    <s v="No"/>
    <x v="0"/>
    <x v="1"/>
    <s v="No"/>
    <x v="0"/>
    <x v="0"/>
    <x v="780"/>
    <n v="12950.07"/>
    <x v="2"/>
    <x v="1"/>
    <x v="1"/>
    <x v="780"/>
  </r>
  <r>
    <x v="814"/>
    <s v="Takeda"/>
    <x v="534"/>
    <x v="140"/>
    <x v="1"/>
    <s v="No"/>
    <x v="0"/>
    <x v="1"/>
    <s v="No"/>
    <x v="0"/>
    <x v="2"/>
    <x v="781"/>
    <n v="12949.16"/>
    <x v="2"/>
    <x v="0"/>
    <x v="0"/>
    <x v="781"/>
  </r>
  <r>
    <x v="815"/>
    <s v="Burke"/>
    <x v="47"/>
    <x v="468"/>
    <x v="1"/>
    <s v="No"/>
    <x v="1"/>
    <x v="3"/>
    <s v="No"/>
    <x v="0"/>
    <x v="0"/>
    <x v="782"/>
    <n v="12928.79"/>
    <x v="2"/>
    <x v="2"/>
    <x v="0"/>
    <x v="782"/>
  </r>
  <r>
    <x v="816"/>
    <s v="Duarte"/>
    <x v="425"/>
    <x v="469"/>
    <x v="1"/>
    <s v="No"/>
    <x v="1"/>
    <x v="3"/>
    <s v="No"/>
    <x v="1"/>
    <x v="0"/>
    <x v="783"/>
    <n v="12925.89"/>
    <x v="2"/>
    <x v="2"/>
    <x v="0"/>
    <x v="783"/>
  </r>
  <r>
    <x v="817"/>
    <s v="Clark"/>
    <x v="247"/>
    <x v="97"/>
    <x v="1"/>
    <s v="No"/>
    <x v="1"/>
    <x v="3"/>
    <s v="No"/>
    <x v="1"/>
    <x v="0"/>
    <x v="784"/>
    <n v="12913.99"/>
    <x v="2"/>
    <x v="2"/>
    <x v="4"/>
    <x v="784"/>
  </r>
  <r>
    <x v="818"/>
    <s v="Nice"/>
    <x v="173"/>
    <x v="470"/>
    <x v="0"/>
    <s v="Yes"/>
    <x v="0"/>
    <x v="3"/>
    <s v="No"/>
    <x v="0"/>
    <x v="2"/>
    <x v="785"/>
    <n v="12890.06"/>
    <x v="2"/>
    <x v="1"/>
    <x v="9"/>
    <x v="785"/>
  </r>
  <r>
    <x v="819"/>
    <s v="Windler"/>
    <x v="645"/>
    <x v="436"/>
    <x v="0"/>
    <s v="No"/>
    <x v="0"/>
    <x v="3"/>
    <s v="No"/>
    <x v="0"/>
    <x v="2"/>
    <x v="786"/>
    <n v="12870.31"/>
    <x v="2"/>
    <x v="0"/>
    <x v="1"/>
    <x v="786"/>
  </r>
  <r>
    <x v="820"/>
    <s v="Jones"/>
    <x v="646"/>
    <x v="471"/>
    <x v="1"/>
    <s v="No"/>
    <x v="1"/>
    <x v="3"/>
    <s v="No"/>
    <x v="1"/>
    <x v="0"/>
    <x v="787"/>
    <n v="12856.84"/>
    <x v="2"/>
    <x v="0"/>
    <x v="14"/>
    <x v="787"/>
  </r>
  <r>
    <x v="821"/>
    <s v="Stevenson"/>
    <x v="647"/>
    <x v="472"/>
    <x v="0"/>
    <s v="No"/>
    <x v="0"/>
    <x v="1"/>
    <s v="No"/>
    <x v="0"/>
    <x v="0"/>
    <x v="788"/>
    <n v="12852.37"/>
    <x v="2"/>
    <x v="1"/>
    <x v="1"/>
    <x v="788"/>
  </r>
  <r>
    <x v="822"/>
    <s v="Humphrey"/>
    <x v="648"/>
    <x v="89"/>
    <x v="0"/>
    <s v="No"/>
    <x v="1"/>
    <x v="3"/>
    <s v="No"/>
    <x v="0"/>
    <x v="2"/>
    <x v="789"/>
    <n v="12847.24"/>
    <x v="2"/>
    <x v="2"/>
    <x v="1"/>
    <x v="789"/>
  </r>
  <r>
    <x v="823"/>
    <s v="Nelson"/>
    <x v="649"/>
    <x v="473"/>
    <x v="0"/>
    <s v="Yes"/>
    <x v="0"/>
    <x v="3"/>
    <s v="Yes"/>
    <x v="3"/>
    <x v="2"/>
    <x v="296"/>
    <n v="12829.46"/>
    <x v="2"/>
    <x v="0"/>
    <x v="4"/>
    <x v="296"/>
  </r>
  <r>
    <x v="824"/>
    <s v="Payne"/>
    <x v="650"/>
    <x v="474"/>
    <x v="1"/>
    <s v="No"/>
    <x v="0"/>
    <x v="0"/>
    <s v="No"/>
    <x v="0"/>
    <x v="0"/>
    <x v="790"/>
    <n v="12823.25"/>
    <x v="2"/>
    <x v="0"/>
    <x v="14"/>
    <x v="790"/>
  </r>
  <r>
    <x v="825"/>
    <s v="Hails"/>
    <x v="651"/>
    <x v="423"/>
    <x v="1"/>
    <s v="No"/>
    <x v="1"/>
    <x v="3"/>
    <s v="No"/>
    <x v="1"/>
    <x v="0"/>
    <x v="791"/>
    <n v="12815.44"/>
    <x v="2"/>
    <x v="0"/>
    <x v="2"/>
    <x v="791"/>
  </r>
  <r>
    <x v="826"/>
    <s v="Proctor"/>
    <x v="56"/>
    <x v="305"/>
    <x v="0"/>
    <s v="No"/>
    <x v="0"/>
    <x v="0"/>
    <s v="No"/>
    <x v="0"/>
    <x v="0"/>
    <x v="792"/>
    <n v="12797.21"/>
    <x v="2"/>
    <x v="1"/>
    <x v="2"/>
    <x v="792"/>
  </r>
  <r>
    <x v="827"/>
    <s v="Ryan"/>
    <x v="568"/>
    <x v="219"/>
    <x v="1"/>
    <s v="No"/>
    <x v="1"/>
    <x v="3"/>
    <s v="No"/>
    <x v="0"/>
    <x v="2"/>
    <x v="793"/>
    <n v="12788.18"/>
    <x v="2"/>
    <x v="1"/>
    <x v="12"/>
    <x v="793"/>
  </r>
  <r>
    <x v="828"/>
    <s v="Watson"/>
    <x v="652"/>
    <x v="475"/>
    <x v="1"/>
    <s v="No"/>
    <x v="1"/>
    <x v="3"/>
    <s v="No"/>
    <x v="1"/>
    <x v="0"/>
    <x v="794"/>
    <n v="12788.03"/>
    <x v="2"/>
    <x v="0"/>
    <x v="15"/>
    <x v="794"/>
  </r>
  <r>
    <x v="829"/>
    <s v="Gresh"/>
    <x v="653"/>
    <x v="351"/>
    <x v="0"/>
    <s v="No"/>
    <x v="0"/>
    <x v="1"/>
    <s v="No"/>
    <x v="0"/>
    <x v="2"/>
    <x v="795"/>
    <n v="12776.05"/>
    <x v="2"/>
    <x v="0"/>
    <x v="12"/>
    <x v="795"/>
  </r>
  <r>
    <x v="830"/>
    <s v="Anis"/>
    <x v="654"/>
    <x v="354"/>
    <x v="1"/>
    <s v="No"/>
    <x v="0"/>
    <x v="3"/>
    <s v="No"/>
    <x v="0"/>
    <x v="0"/>
    <x v="287"/>
    <n v="12770.27"/>
    <x v="2"/>
    <x v="0"/>
    <x v="14"/>
    <x v="287"/>
  </r>
  <r>
    <x v="831"/>
    <s v="Swartz"/>
    <x v="18"/>
    <x v="476"/>
    <x v="0"/>
    <s v="No"/>
    <x v="0"/>
    <x v="0"/>
    <s v="No"/>
    <x v="0"/>
    <x v="0"/>
    <x v="796"/>
    <n v="12741.17"/>
    <x v="2"/>
    <x v="1"/>
    <x v="6"/>
    <x v="796"/>
  </r>
  <r>
    <x v="832"/>
    <s v="Schluneker"/>
    <x v="366"/>
    <x v="477"/>
    <x v="0"/>
    <s v="No"/>
    <x v="0"/>
    <x v="0"/>
    <s v="No"/>
    <x v="1"/>
    <x v="0"/>
    <x v="797"/>
    <n v="12731"/>
    <x v="2"/>
    <x v="0"/>
    <x v="4"/>
    <x v="797"/>
  </r>
  <r>
    <x v="833"/>
    <s v="Bellemare"/>
    <x v="655"/>
    <x v="478"/>
    <x v="1"/>
    <s v="No"/>
    <x v="0"/>
    <x v="3"/>
    <s v="No"/>
    <x v="0"/>
    <x v="1"/>
    <x v="798"/>
    <n v="12718.21"/>
    <x v="2"/>
    <x v="1"/>
    <x v="12"/>
    <x v="798"/>
  </r>
  <r>
    <x v="834"/>
    <s v="Vitalo"/>
    <x v="656"/>
    <x v="463"/>
    <x v="1"/>
    <s v="No"/>
    <x v="0"/>
    <x v="1"/>
    <s v="No"/>
    <x v="0"/>
    <x v="0"/>
    <x v="799"/>
    <n v="12713"/>
    <x v="2"/>
    <x v="1"/>
    <x v="3"/>
    <x v="799"/>
  </r>
  <r>
    <x v="835"/>
    <s v="Hamilton"/>
    <x v="657"/>
    <x v="184"/>
    <x v="1"/>
    <s v="No"/>
    <x v="0"/>
    <x v="3"/>
    <s v="No"/>
    <x v="0"/>
    <x v="1"/>
    <x v="800"/>
    <n v="12700.63"/>
    <x v="2"/>
    <x v="0"/>
    <x v="3"/>
    <x v="800"/>
  </r>
  <r>
    <x v="836"/>
    <s v="Marshall"/>
    <x v="658"/>
    <x v="216"/>
    <x v="0"/>
    <s v="No"/>
    <x v="0"/>
    <x v="3"/>
    <s v="No"/>
    <x v="0"/>
    <x v="1"/>
    <x v="337"/>
    <n v="12699.56"/>
    <x v="2"/>
    <x v="2"/>
    <x v="3"/>
    <x v="337"/>
  </r>
  <r>
    <x v="837"/>
    <s v="Cale"/>
    <x v="106"/>
    <x v="466"/>
    <x v="0"/>
    <s v="No"/>
    <x v="0"/>
    <x v="0"/>
    <s v="No"/>
    <x v="0"/>
    <x v="0"/>
    <x v="801"/>
    <n v="12697.48"/>
    <x v="2"/>
    <x v="0"/>
    <x v="14"/>
    <x v="801"/>
  </r>
  <r>
    <x v="838"/>
    <s v="Pittaway"/>
    <x v="9"/>
    <x v="479"/>
    <x v="0"/>
    <s v="No"/>
    <x v="0"/>
    <x v="0"/>
    <s v="No"/>
    <x v="0"/>
    <x v="0"/>
    <x v="15"/>
    <n v="12648.7"/>
    <x v="2"/>
    <x v="2"/>
    <x v="0"/>
    <x v="15"/>
  </r>
  <r>
    <x v="839"/>
    <s v="Bill"/>
    <x v="659"/>
    <x v="480"/>
    <x v="0"/>
    <s v="No"/>
    <x v="0"/>
    <x v="0"/>
    <s v="No"/>
    <x v="0"/>
    <x v="0"/>
    <x v="802"/>
    <n v="12646.21"/>
    <x v="2"/>
    <x v="2"/>
    <x v="3"/>
    <x v="802"/>
  </r>
  <r>
    <x v="840"/>
    <s v="Antrim"/>
    <x v="660"/>
    <x v="481"/>
    <x v="0"/>
    <s v="No"/>
    <x v="0"/>
    <x v="0"/>
    <s v="No"/>
    <x v="0"/>
    <x v="0"/>
    <x v="803"/>
    <n v="12644.59"/>
    <x v="2"/>
    <x v="2"/>
    <x v="3"/>
    <x v="803"/>
  </r>
  <r>
    <x v="841"/>
    <s v="Doolittle-Crider"/>
    <x v="428"/>
    <x v="256"/>
    <x v="1"/>
    <s v="No"/>
    <x v="0"/>
    <x v="1"/>
    <s v="No"/>
    <x v="0"/>
    <x v="1"/>
    <x v="804"/>
    <n v="12643.38"/>
    <x v="2"/>
    <x v="1"/>
    <x v="1"/>
    <x v="804"/>
  </r>
  <r>
    <x v="842"/>
    <s v="Ruhlman"/>
    <x v="661"/>
    <x v="482"/>
    <x v="0"/>
    <s v="No"/>
    <x v="0"/>
    <x v="1"/>
    <s v="No"/>
    <x v="0"/>
    <x v="2"/>
    <x v="259"/>
    <n v="12640.24"/>
    <x v="2"/>
    <x v="1"/>
    <x v="3"/>
    <x v="259"/>
  </r>
  <r>
    <x v="843"/>
    <s v="Anderson"/>
    <x v="662"/>
    <x v="207"/>
    <x v="0"/>
    <s v="No"/>
    <x v="0"/>
    <x v="0"/>
    <s v="No"/>
    <x v="0"/>
    <x v="0"/>
    <x v="805"/>
    <n v="12638.2"/>
    <x v="2"/>
    <x v="1"/>
    <x v="3"/>
    <x v="805"/>
  </r>
  <r>
    <x v="844"/>
    <s v="Uchiyama"/>
    <x v="663"/>
    <x v="290"/>
    <x v="0"/>
    <s v="No"/>
    <x v="0"/>
    <x v="0"/>
    <s v="No"/>
    <x v="2"/>
    <x v="0"/>
    <x v="806"/>
    <n v="12629.9"/>
    <x v="2"/>
    <x v="0"/>
    <x v="0"/>
    <x v="806"/>
  </r>
  <r>
    <x v="845"/>
    <s v="Desota"/>
    <x v="664"/>
    <x v="185"/>
    <x v="0"/>
    <s v="No"/>
    <x v="0"/>
    <x v="0"/>
    <s v="No"/>
    <x v="1"/>
    <x v="0"/>
    <x v="807"/>
    <n v="12629.17"/>
    <x v="2"/>
    <x v="1"/>
    <x v="0"/>
    <x v="807"/>
  </r>
  <r>
    <x v="846"/>
    <s v="Edmonds"/>
    <x v="665"/>
    <x v="483"/>
    <x v="1"/>
    <s v="No"/>
    <x v="0"/>
    <x v="1"/>
    <s v="No"/>
    <x v="0"/>
    <x v="0"/>
    <x v="23"/>
    <n v="12624.74"/>
    <x v="2"/>
    <x v="1"/>
    <x v="1"/>
    <x v="23"/>
  </r>
  <r>
    <x v="847"/>
    <s v="Otto"/>
    <x v="32"/>
    <x v="484"/>
    <x v="1"/>
    <s v="No"/>
    <x v="1"/>
    <x v="3"/>
    <s v="No"/>
    <x v="0"/>
    <x v="0"/>
    <x v="808"/>
    <n v="12622.18"/>
    <x v="2"/>
    <x v="1"/>
    <x v="1"/>
    <x v="808"/>
  </r>
  <r>
    <x v="848"/>
    <s v="Kurt"/>
    <x v="666"/>
    <x v="388"/>
    <x v="0"/>
    <s v="No"/>
    <x v="0"/>
    <x v="3"/>
    <s v="No"/>
    <x v="1"/>
    <x v="2"/>
    <x v="809"/>
    <n v="12609.89"/>
    <x v="2"/>
    <x v="0"/>
    <x v="1"/>
    <x v="809"/>
  </r>
  <r>
    <x v="849"/>
    <s v="Duhaime"/>
    <x v="667"/>
    <x v="184"/>
    <x v="1"/>
    <s v="No"/>
    <x v="0"/>
    <x v="3"/>
    <s v="No"/>
    <x v="0"/>
    <x v="1"/>
    <x v="810"/>
    <n v="12600.46"/>
    <x v="2"/>
    <x v="1"/>
    <x v="8"/>
    <x v="810"/>
  </r>
  <r>
    <x v="850"/>
    <s v="Swann"/>
    <x v="668"/>
    <x v="485"/>
    <x v="1"/>
    <s v="No"/>
    <x v="0"/>
    <x v="1"/>
    <s v="No"/>
    <x v="0"/>
    <x v="0"/>
    <x v="257"/>
    <n v="12592.53"/>
    <x v="2"/>
    <x v="2"/>
    <x v="0"/>
    <x v="257"/>
  </r>
  <r>
    <x v="851"/>
    <s v="Burton"/>
    <x v="669"/>
    <x v="93"/>
    <x v="1"/>
    <s v="No"/>
    <x v="1"/>
    <x v="3"/>
    <s v="No"/>
    <x v="0"/>
    <x v="2"/>
    <x v="811"/>
    <n v="12579.92"/>
    <x v="2"/>
    <x v="1"/>
    <x v="15"/>
    <x v="811"/>
  </r>
  <r>
    <x v="852"/>
    <s v="Ricardi"/>
    <x v="670"/>
    <x v="486"/>
    <x v="1"/>
    <s v="No"/>
    <x v="0"/>
    <x v="1"/>
    <s v="No"/>
    <x v="0"/>
    <x v="0"/>
    <x v="812"/>
    <n v="12574.05"/>
    <x v="2"/>
    <x v="1"/>
    <x v="3"/>
    <x v="812"/>
  </r>
  <r>
    <x v="853"/>
    <s v="Joslyn"/>
    <x v="671"/>
    <x v="487"/>
    <x v="1"/>
    <s v="No"/>
    <x v="0"/>
    <x v="1"/>
    <s v="No"/>
    <x v="0"/>
    <x v="0"/>
    <x v="812"/>
    <n v="12557.61"/>
    <x v="2"/>
    <x v="0"/>
    <x v="0"/>
    <x v="812"/>
  </r>
  <r>
    <x v="854"/>
    <s v="Bennie"/>
    <x v="362"/>
    <x v="488"/>
    <x v="0"/>
    <s v="No"/>
    <x v="0"/>
    <x v="0"/>
    <s v="No"/>
    <x v="2"/>
    <x v="0"/>
    <x v="813"/>
    <n v="12523.6"/>
    <x v="2"/>
    <x v="0"/>
    <x v="1"/>
    <x v="813"/>
  </r>
  <r>
    <x v="855"/>
    <s v="Kanyane"/>
    <x v="672"/>
    <x v="473"/>
    <x v="1"/>
    <s v="No"/>
    <x v="0"/>
    <x v="1"/>
    <s v="No"/>
    <x v="0"/>
    <x v="2"/>
    <x v="814"/>
    <n v="12499.88"/>
    <x v="2"/>
    <x v="2"/>
    <x v="1"/>
    <x v="814"/>
  </r>
  <r>
    <x v="856"/>
    <s v="McFadden"/>
    <x v="673"/>
    <x v="266"/>
    <x v="0"/>
    <s v="No"/>
    <x v="0"/>
    <x v="0"/>
    <s v="No"/>
    <x v="0"/>
    <x v="0"/>
    <x v="815"/>
    <n v="12495.29"/>
    <x v="2"/>
    <x v="0"/>
    <x v="1"/>
    <x v="815"/>
  </r>
  <r>
    <x v="857"/>
    <s v="Connolly"/>
    <x v="674"/>
    <x v="489"/>
    <x v="1"/>
    <s v="No"/>
    <x v="0"/>
    <x v="0"/>
    <s v="No"/>
    <x v="0"/>
    <x v="0"/>
    <x v="652"/>
    <n v="12485.8"/>
    <x v="2"/>
    <x v="0"/>
    <x v="0"/>
    <x v="652"/>
  </r>
  <r>
    <x v="858"/>
    <s v="Merino"/>
    <x v="403"/>
    <x v="488"/>
    <x v="0"/>
    <s v="No"/>
    <x v="0"/>
    <x v="0"/>
    <s v="No"/>
    <x v="2"/>
    <x v="0"/>
    <x v="816"/>
    <n v="12479.71"/>
    <x v="2"/>
    <x v="0"/>
    <x v="1"/>
    <x v="816"/>
  </r>
  <r>
    <x v="859"/>
    <s v="Baird"/>
    <x v="675"/>
    <x v="490"/>
    <x v="0"/>
    <s v="No"/>
    <x v="0"/>
    <x v="0"/>
    <s v="No"/>
    <x v="2"/>
    <x v="0"/>
    <x v="817"/>
    <n v="12475.35"/>
    <x v="2"/>
    <x v="1"/>
    <x v="1"/>
    <x v="817"/>
  </r>
  <r>
    <x v="860"/>
    <s v="Locatelli"/>
    <x v="676"/>
    <x v="98"/>
    <x v="1"/>
    <s v="No"/>
    <x v="0"/>
    <x v="3"/>
    <s v="No"/>
    <x v="0"/>
    <x v="2"/>
    <x v="818"/>
    <n v="12452.25"/>
    <x v="2"/>
    <x v="0"/>
    <x v="1"/>
    <x v="818"/>
  </r>
  <r>
    <x v="861"/>
    <s v="Brake"/>
    <x v="520"/>
    <x v="259"/>
    <x v="1"/>
    <s v="No"/>
    <x v="0"/>
    <x v="3"/>
    <s v="No"/>
    <x v="0"/>
    <x v="1"/>
    <x v="819"/>
    <n v="12430.95"/>
    <x v="2"/>
    <x v="0"/>
    <x v="2"/>
    <x v="819"/>
  </r>
  <r>
    <x v="862"/>
    <s v="Jacobs"/>
    <x v="677"/>
    <x v="473"/>
    <x v="0"/>
    <s v="No"/>
    <x v="1"/>
    <x v="3"/>
    <s v="No"/>
    <x v="0"/>
    <x v="2"/>
    <x v="820"/>
    <n v="12408.29"/>
    <x v="2"/>
    <x v="1"/>
    <x v="13"/>
    <x v="820"/>
  </r>
  <r>
    <x v="863"/>
    <s v="Vaught"/>
    <x v="606"/>
    <x v="189"/>
    <x v="0"/>
    <s v="No"/>
    <x v="0"/>
    <x v="1"/>
    <s v="No"/>
    <x v="0"/>
    <x v="2"/>
    <x v="821"/>
    <n v="12407.3"/>
    <x v="2"/>
    <x v="2"/>
    <x v="14"/>
    <x v="821"/>
  </r>
  <r>
    <x v="864"/>
    <s v="Monteleone"/>
    <x v="678"/>
    <x v="368"/>
    <x v="0"/>
    <s v="No"/>
    <x v="0"/>
    <x v="0"/>
    <s v="No"/>
    <x v="0"/>
    <x v="2"/>
    <x v="822"/>
    <n v="12404.88"/>
    <x v="2"/>
    <x v="0"/>
    <x v="4"/>
    <x v="822"/>
  </r>
  <r>
    <x v="865"/>
    <s v="Verdugo"/>
    <x v="679"/>
    <x v="398"/>
    <x v="0"/>
    <s v="No"/>
    <x v="0"/>
    <x v="0"/>
    <s v="No"/>
    <x v="1"/>
    <x v="0"/>
    <x v="823"/>
    <n v="12369.89"/>
    <x v="2"/>
    <x v="2"/>
    <x v="2"/>
    <x v="823"/>
  </r>
  <r>
    <x v="866"/>
    <s v="Sellers"/>
    <x v="315"/>
    <x v="120"/>
    <x v="1"/>
    <s v="No"/>
    <x v="0"/>
    <x v="1"/>
    <s v="No"/>
    <x v="0"/>
    <x v="2"/>
    <x v="824"/>
    <n v="12363.55"/>
    <x v="2"/>
    <x v="0"/>
    <x v="3"/>
    <x v="824"/>
  </r>
  <r>
    <x v="867"/>
    <s v="Bowman"/>
    <x v="680"/>
    <x v="491"/>
    <x v="1"/>
    <s v="No"/>
    <x v="1"/>
    <x v="3"/>
    <s v="No"/>
    <x v="0"/>
    <x v="0"/>
    <x v="825"/>
    <n v="12347.17"/>
    <x v="2"/>
    <x v="0"/>
    <x v="3"/>
    <x v="825"/>
  </r>
  <r>
    <x v="868"/>
    <s v="Marley"/>
    <x v="419"/>
    <x v="492"/>
    <x v="1"/>
    <s v="No"/>
    <x v="1"/>
    <x v="3"/>
    <s v="No"/>
    <x v="1"/>
    <x v="0"/>
    <x v="826"/>
    <n v="12333.83"/>
    <x v="2"/>
    <x v="2"/>
    <x v="3"/>
    <x v="826"/>
  </r>
  <r>
    <x v="869"/>
    <s v="Grey"/>
    <x v="278"/>
    <x v="493"/>
    <x v="1"/>
    <s v="No"/>
    <x v="1"/>
    <x v="3"/>
    <s v="No"/>
    <x v="2"/>
    <x v="0"/>
    <x v="827"/>
    <n v="12323.94"/>
    <x v="2"/>
    <x v="0"/>
    <x v="6"/>
    <x v="827"/>
  </r>
  <r>
    <x v="870"/>
    <s v="O'Rourke"/>
    <x v="681"/>
    <x v="494"/>
    <x v="1"/>
    <s v="No"/>
    <x v="1"/>
    <x v="3"/>
    <s v="No"/>
    <x v="1"/>
    <x v="0"/>
    <x v="828"/>
    <n v="12299.59"/>
    <x v="2"/>
    <x v="1"/>
    <x v="15"/>
    <x v="828"/>
  </r>
  <r>
    <x v="871"/>
    <s v="Fatehali"/>
    <x v="682"/>
    <x v="239"/>
    <x v="0"/>
    <s v="No"/>
    <x v="0"/>
    <x v="0"/>
    <s v="No"/>
    <x v="0"/>
    <x v="2"/>
    <x v="829"/>
    <n v="12282.38"/>
    <x v="2"/>
    <x v="1"/>
    <x v="3"/>
    <x v="829"/>
  </r>
  <r>
    <x v="872"/>
    <s v="Piza-Taylor"/>
    <x v="683"/>
    <x v="495"/>
    <x v="1"/>
    <s v="No"/>
    <x v="0"/>
    <x v="1"/>
    <s v="No"/>
    <x v="1"/>
    <x v="2"/>
    <x v="830"/>
    <n v="12282.03"/>
    <x v="2"/>
    <x v="1"/>
    <x v="15"/>
    <x v="830"/>
  </r>
  <r>
    <x v="873"/>
    <s v="Cavanaugh"/>
    <x v="203"/>
    <x v="295"/>
    <x v="1"/>
    <s v="No"/>
    <x v="0"/>
    <x v="0"/>
    <s v="No"/>
    <x v="0"/>
    <x v="0"/>
    <x v="831"/>
    <n v="12269.69"/>
    <x v="2"/>
    <x v="2"/>
    <x v="1"/>
    <x v="831"/>
  </r>
  <r>
    <x v="874"/>
    <s v="Amako"/>
    <x v="101"/>
    <x v="68"/>
    <x v="1"/>
    <s v="No"/>
    <x v="0"/>
    <x v="0"/>
    <s v="No"/>
    <x v="0"/>
    <x v="0"/>
    <x v="217"/>
    <n v="12268.63"/>
    <x v="2"/>
    <x v="1"/>
    <x v="1"/>
    <x v="217"/>
  </r>
  <r>
    <x v="875"/>
    <s v="Musa"/>
    <x v="684"/>
    <x v="335"/>
    <x v="1"/>
    <s v="No"/>
    <x v="0"/>
    <x v="1"/>
    <s v="No"/>
    <x v="0"/>
    <x v="2"/>
    <x v="832"/>
    <n v="12265.51"/>
    <x v="2"/>
    <x v="0"/>
    <x v="0"/>
    <x v="832"/>
  </r>
  <r>
    <x v="876"/>
    <s v="Phillippi"/>
    <x v="685"/>
    <x v="496"/>
    <x v="1"/>
    <s v="No"/>
    <x v="0"/>
    <x v="3"/>
    <s v="No"/>
    <x v="0"/>
    <x v="0"/>
    <x v="833"/>
    <n v="12255.04"/>
    <x v="2"/>
    <x v="2"/>
    <x v="12"/>
    <x v="833"/>
  </r>
  <r>
    <x v="877"/>
    <s v="Hoskins"/>
    <x v="11"/>
    <x v="497"/>
    <x v="0"/>
    <s v="No"/>
    <x v="0"/>
    <x v="0"/>
    <s v="No"/>
    <x v="0"/>
    <x v="2"/>
    <x v="834"/>
    <n v="12254.44"/>
    <x v="2"/>
    <x v="0"/>
    <x v="12"/>
    <x v="834"/>
  </r>
  <r>
    <x v="878"/>
    <s v="Imbalzano Zegar"/>
    <x v="243"/>
    <x v="498"/>
    <x v="0"/>
    <s v="No"/>
    <x v="0"/>
    <x v="0"/>
    <s v="No"/>
    <x v="0"/>
    <x v="0"/>
    <x v="835"/>
    <n v="12245.17"/>
    <x v="2"/>
    <x v="1"/>
    <x v="1"/>
    <x v="835"/>
  </r>
  <r>
    <x v="879"/>
    <s v="Triedman"/>
    <x v="40"/>
    <x v="55"/>
    <x v="1"/>
    <s v="No"/>
    <x v="1"/>
    <x v="3"/>
    <s v="No"/>
    <x v="0"/>
    <x v="0"/>
    <x v="836"/>
    <n v="12244.53"/>
    <x v="2"/>
    <x v="1"/>
    <x v="0"/>
    <x v="836"/>
  </r>
  <r>
    <x v="880"/>
    <s v="Lovuolo"/>
    <x v="686"/>
    <x v="122"/>
    <x v="1"/>
    <s v="No"/>
    <x v="0"/>
    <x v="1"/>
    <s v="No"/>
    <x v="1"/>
    <x v="2"/>
    <x v="837"/>
    <n v="12237.73"/>
    <x v="2"/>
    <x v="0"/>
    <x v="1"/>
    <x v="837"/>
  </r>
  <r>
    <x v="881"/>
    <s v="Chung"/>
    <x v="56"/>
    <x v="203"/>
    <x v="1"/>
    <s v="No"/>
    <x v="0"/>
    <x v="3"/>
    <s v="No"/>
    <x v="0"/>
    <x v="2"/>
    <x v="838"/>
    <n v="12235.84"/>
    <x v="2"/>
    <x v="0"/>
    <x v="1"/>
    <x v="838"/>
  </r>
  <r>
    <x v="882"/>
    <s v="Newsom"/>
    <x v="419"/>
    <x v="404"/>
    <x v="1"/>
    <s v="No"/>
    <x v="1"/>
    <x v="3"/>
    <s v="No"/>
    <x v="1"/>
    <x v="0"/>
    <x v="839"/>
    <n v="12233.83"/>
    <x v="2"/>
    <x v="1"/>
    <x v="3"/>
    <x v="839"/>
  </r>
  <r>
    <x v="883"/>
    <s v="Harrington"/>
    <x v="687"/>
    <x v="229"/>
    <x v="1"/>
    <s v="No"/>
    <x v="0"/>
    <x v="3"/>
    <s v="No"/>
    <x v="0"/>
    <x v="1"/>
    <x v="840"/>
    <n v="12231.61"/>
    <x v="2"/>
    <x v="0"/>
    <x v="1"/>
    <x v="840"/>
  </r>
  <r>
    <x v="884"/>
    <s v="Hoffman"/>
    <x v="360"/>
    <x v="109"/>
    <x v="1"/>
    <s v="No"/>
    <x v="0"/>
    <x v="3"/>
    <s v="No"/>
    <x v="1"/>
    <x v="1"/>
    <x v="841"/>
    <n v="12224.35"/>
    <x v="2"/>
    <x v="1"/>
    <x v="1"/>
    <x v="841"/>
  </r>
  <r>
    <x v="885"/>
    <s v="Van Vugt"/>
    <x v="688"/>
    <x v="85"/>
    <x v="1"/>
    <s v="No"/>
    <x v="0"/>
    <x v="3"/>
    <s v="No"/>
    <x v="1"/>
    <x v="1"/>
    <x v="842"/>
    <n v="12222.9"/>
    <x v="2"/>
    <x v="2"/>
    <x v="1"/>
    <x v="842"/>
  </r>
  <r>
    <x v="886"/>
    <s v="Feehley"/>
    <x v="689"/>
    <x v="65"/>
    <x v="0"/>
    <s v="No"/>
    <x v="0"/>
    <x v="0"/>
    <s v="No"/>
    <x v="0"/>
    <x v="1"/>
    <x v="843"/>
    <n v="12218.7"/>
    <x v="2"/>
    <x v="1"/>
    <x v="1"/>
    <x v="843"/>
  </r>
  <r>
    <x v="887"/>
    <s v="Ashworth"/>
    <x v="690"/>
    <x v="149"/>
    <x v="0"/>
    <s v="No"/>
    <x v="0"/>
    <x v="0"/>
    <s v="No"/>
    <x v="0"/>
    <x v="1"/>
    <x v="844"/>
    <n v="12198.64"/>
    <x v="2"/>
    <x v="0"/>
    <x v="12"/>
    <x v="844"/>
  </r>
  <r>
    <x v="888"/>
    <s v="Hansen"/>
    <x v="691"/>
    <x v="178"/>
    <x v="0"/>
    <s v="No"/>
    <x v="0"/>
    <x v="3"/>
    <s v="No"/>
    <x v="0"/>
    <x v="1"/>
    <x v="845"/>
    <n v="12148.2"/>
    <x v="2"/>
    <x v="0"/>
    <x v="1"/>
    <x v="845"/>
  </r>
  <r>
    <x v="889"/>
    <s v="Czyz"/>
    <x v="692"/>
    <x v="499"/>
    <x v="0"/>
    <s v="No"/>
    <x v="0"/>
    <x v="0"/>
    <s v="No"/>
    <x v="1"/>
    <x v="0"/>
    <x v="309"/>
    <n v="12146.97"/>
    <x v="2"/>
    <x v="0"/>
    <x v="3"/>
    <x v="309"/>
  </r>
  <r>
    <x v="890"/>
    <s v="Bauder"/>
    <x v="664"/>
    <x v="469"/>
    <x v="0"/>
    <s v="No"/>
    <x v="0"/>
    <x v="0"/>
    <s v="No"/>
    <x v="1"/>
    <x v="0"/>
    <x v="846"/>
    <n v="12142.58"/>
    <x v="2"/>
    <x v="2"/>
    <x v="0"/>
    <x v="846"/>
  </r>
  <r>
    <x v="891"/>
    <s v="Mendoza"/>
    <x v="693"/>
    <x v="265"/>
    <x v="0"/>
    <s v="No"/>
    <x v="0"/>
    <x v="0"/>
    <s v="No"/>
    <x v="0"/>
    <x v="0"/>
    <x v="345"/>
    <n v="12137.6"/>
    <x v="2"/>
    <x v="0"/>
    <x v="1"/>
    <x v="345"/>
  </r>
  <r>
    <x v="892"/>
    <s v="Glass"/>
    <x v="694"/>
    <x v="500"/>
    <x v="0"/>
    <s v="No"/>
    <x v="0"/>
    <x v="0"/>
    <s v="No"/>
    <x v="0"/>
    <x v="2"/>
    <x v="847"/>
    <n v="12130.8"/>
    <x v="2"/>
    <x v="0"/>
    <x v="12"/>
    <x v="847"/>
  </r>
  <r>
    <x v="893"/>
    <s v="Butcher"/>
    <x v="570"/>
    <x v="501"/>
    <x v="1"/>
    <s v="No"/>
    <x v="1"/>
    <x v="3"/>
    <s v="No"/>
    <x v="1"/>
    <x v="0"/>
    <x v="848"/>
    <n v="12129.61"/>
    <x v="2"/>
    <x v="1"/>
    <x v="1"/>
    <x v="848"/>
  </r>
  <r>
    <x v="894"/>
    <s v="Traiser"/>
    <x v="247"/>
    <x v="453"/>
    <x v="1"/>
    <s v="No"/>
    <x v="1"/>
    <x v="3"/>
    <s v="No"/>
    <x v="1"/>
    <x v="0"/>
    <x v="791"/>
    <n v="12124.99"/>
    <x v="2"/>
    <x v="1"/>
    <x v="1"/>
    <x v="791"/>
  </r>
  <r>
    <x v="895"/>
    <s v="Mudy-Mader"/>
    <x v="65"/>
    <x v="400"/>
    <x v="0"/>
    <s v="No"/>
    <x v="0"/>
    <x v="0"/>
    <s v="No"/>
    <x v="0"/>
    <x v="0"/>
    <x v="849"/>
    <n v="12105.32"/>
    <x v="2"/>
    <x v="0"/>
    <x v="3"/>
    <x v="849"/>
  </r>
  <r>
    <x v="896"/>
    <s v="Rogers"/>
    <x v="467"/>
    <x v="20"/>
    <x v="0"/>
    <s v="No"/>
    <x v="0"/>
    <x v="0"/>
    <s v="No"/>
    <x v="1"/>
    <x v="0"/>
    <x v="850"/>
    <n v="12096.65"/>
    <x v="2"/>
    <x v="1"/>
    <x v="2"/>
    <x v="850"/>
  </r>
  <r>
    <x v="897"/>
    <s v="Woo"/>
    <x v="257"/>
    <x v="502"/>
    <x v="0"/>
    <s v="No"/>
    <x v="0"/>
    <x v="0"/>
    <s v="No"/>
    <x v="2"/>
    <x v="0"/>
    <x v="851"/>
    <n v="12094.48"/>
    <x v="2"/>
    <x v="0"/>
    <x v="3"/>
    <x v="851"/>
  </r>
  <r>
    <x v="898"/>
    <s v="Walsh"/>
    <x v="695"/>
    <x v="58"/>
    <x v="0"/>
    <s v="No"/>
    <x v="0"/>
    <x v="3"/>
    <s v="No"/>
    <x v="0"/>
    <x v="1"/>
    <x v="852"/>
    <n v="12091.34"/>
    <x v="2"/>
    <x v="2"/>
    <x v="13"/>
    <x v="852"/>
  </r>
  <r>
    <x v="899"/>
    <s v="White"/>
    <x v="696"/>
    <x v="12"/>
    <x v="1"/>
    <s v="No"/>
    <x v="0"/>
    <x v="3"/>
    <s v="No"/>
    <x v="0"/>
    <x v="0"/>
    <x v="853"/>
    <n v="12048.13"/>
    <x v="2"/>
    <x v="2"/>
    <x v="12"/>
    <x v="853"/>
  </r>
  <r>
    <x v="900"/>
    <s v="Sheppard"/>
    <x v="401"/>
    <x v="103"/>
    <x v="1"/>
    <s v="No"/>
    <x v="0"/>
    <x v="1"/>
    <s v="No"/>
    <x v="1"/>
    <x v="2"/>
    <x v="854"/>
    <n v="12044.34"/>
    <x v="2"/>
    <x v="1"/>
    <x v="1"/>
    <x v="854"/>
  </r>
  <r>
    <x v="901"/>
    <s v="Doran"/>
    <x v="697"/>
    <x v="81"/>
    <x v="0"/>
    <s v="No"/>
    <x v="1"/>
    <x v="3"/>
    <s v="No"/>
    <x v="0"/>
    <x v="2"/>
    <x v="855"/>
    <n v="12035.18"/>
    <x v="2"/>
    <x v="0"/>
    <x v="14"/>
    <x v="855"/>
  </r>
  <r>
    <x v="902"/>
    <s v="Labrosse"/>
    <x v="698"/>
    <x v="130"/>
    <x v="0"/>
    <s v="No"/>
    <x v="0"/>
    <x v="0"/>
    <s v="No"/>
    <x v="2"/>
    <x v="0"/>
    <x v="57"/>
    <n v="12032.33"/>
    <x v="2"/>
    <x v="1"/>
    <x v="3"/>
    <x v="57"/>
  </r>
  <r>
    <x v="903"/>
    <s v="Thomas"/>
    <x v="699"/>
    <x v="503"/>
    <x v="0"/>
    <s v="No"/>
    <x v="0"/>
    <x v="0"/>
    <s v="No"/>
    <x v="2"/>
    <x v="0"/>
    <x v="856"/>
    <n v="12029.29"/>
    <x v="2"/>
    <x v="2"/>
    <x v="2"/>
    <x v="856"/>
  </r>
  <r>
    <x v="904"/>
    <s v="Lesniak"/>
    <x v="566"/>
    <x v="200"/>
    <x v="0"/>
    <s v="No"/>
    <x v="0"/>
    <x v="0"/>
    <s v="No"/>
    <x v="0"/>
    <x v="1"/>
    <x v="857"/>
    <n v="12001.29"/>
    <x v="2"/>
    <x v="0"/>
    <x v="14"/>
    <x v="857"/>
  </r>
  <r>
    <x v="905"/>
    <s v="Prowse"/>
    <x v="700"/>
    <x v="70"/>
    <x v="0"/>
    <s v="No"/>
    <x v="1"/>
    <x v="3"/>
    <s v="No"/>
    <x v="0"/>
    <x v="2"/>
    <x v="592"/>
    <n v="11994.89"/>
    <x v="2"/>
    <x v="2"/>
    <x v="1"/>
    <x v="592"/>
  </r>
  <r>
    <x v="906"/>
    <s v="Seigel"/>
    <x v="677"/>
    <x v="208"/>
    <x v="1"/>
    <s v="No"/>
    <x v="1"/>
    <x v="3"/>
    <s v="No"/>
    <x v="0"/>
    <x v="1"/>
    <x v="858"/>
    <n v="11987.68"/>
    <x v="2"/>
    <x v="2"/>
    <x v="12"/>
    <x v="858"/>
  </r>
  <r>
    <x v="907"/>
    <s v="Blas"/>
    <x v="25"/>
    <x v="386"/>
    <x v="1"/>
    <s v="No"/>
    <x v="0"/>
    <x v="0"/>
    <s v="No"/>
    <x v="0"/>
    <x v="0"/>
    <x v="78"/>
    <n v="11987.17"/>
    <x v="2"/>
    <x v="0"/>
    <x v="0"/>
    <x v="78"/>
  </r>
  <r>
    <x v="908"/>
    <s v="Simpson"/>
    <x v="701"/>
    <x v="31"/>
    <x v="1"/>
    <s v="No"/>
    <x v="0"/>
    <x v="3"/>
    <s v="No"/>
    <x v="0"/>
    <x v="2"/>
    <x v="859"/>
    <n v="11946.63"/>
    <x v="2"/>
    <x v="2"/>
    <x v="0"/>
    <x v="859"/>
  </r>
  <r>
    <x v="909"/>
    <s v="Gierman"/>
    <x v="44"/>
    <x v="271"/>
    <x v="0"/>
    <s v="No"/>
    <x v="0"/>
    <x v="0"/>
    <s v="No"/>
    <x v="0"/>
    <x v="0"/>
    <x v="860"/>
    <n v="11945.13"/>
    <x v="2"/>
    <x v="2"/>
    <x v="1"/>
    <x v="860"/>
  </r>
  <r>
    <x v="910"/>
    <s v="Jeuland"/>
    <x v="702"/>
    <x v="353"/>
    <x v="1"/>
    <s v="No"/>
    <x v="0"/>
    <x v="3"/>
    <s v="No"/>
    <x v="0"/>
    <x v="2"/>
    <x v="861"/>
    <n v="11944.59"/>
    <x v="2"/>
    <x v="2"/>
    <x v="4"/>
    <x v="861"/>
  </r>
  <r>
    <x v="911"/>
    <s v="Chorney"/>
    <x v="525"/>
    <x v="374"/>
    <x v="0"/>
    <s v="No"/>
    <x v="0"/>
    <x v="0"/>
    <s v="No"/>
    <x v="0"/>
    <x v="2"/>
    <x v="862"/>
    <n v="11941.83"/>
    <x v="2"/>
    <x v="1"/>
    <x v="8"/>
    <x v="862"/>
  </r>
  <r>
    <x v="912"/>
    <s v="Rook"/>
    <x v="703"/>
    <x v="159"/>
    <x v="1"/>
    <s v="No"/>
    <x v="0"/>
    <x v="3"/>
    <s v="No"/>
    <x v="0"/>
    <x v="2"/>
    <x v="863"/>
    <n v="11938.26"/>
    <x v="2"/>
    <x v="0"/>
    <x v="9"/>
    <x v="863"/>
  </r>
  <r>
    <x v="913"/>
    <s v="Wright"/>
    <x v="524"/>
    <x v="252"/>
    <x v="1"/>
    <s v="No"/>
    <x v="0"/>
    <x v="3"/>
    <s v="No"/>
    <x v="1"/>
    <x v="2"/>
    <x v="864"/>
    <n v="11931.13"/>
    <x v="2"/>
    <x v="1"/>
    <x v="9"/>
    <x v="864"/>
  </r>
  <r>
    <x v="914"/>
    <s v="Chin"/>
    <x v="190"/>
    <x v="251"/>
    <x v="1"/>
    <s v="No"/>
    <x v="0"/>
    <x v="3"/>
    <s v="No"/>
    <x v="1"/>
    <x v="2"/>
    <x v="463"/>
    <n v="11918.2"/>
    <x v="2"/>
    <x v="1"/>
    <x v="14"/>
    <x v="463"/>
  </r>
  <r>
    <x v="915"/>
    <s v="White"/>
    <x v="704"/>
    <x v="352"/>
    <x v="0"/>
    <s v="Yes"/>
    <x v="0"/>
    <x v="3"/>
    <s v="No"/>
    <x v="2"/>
    <x v="2"/>
    <x v="865"/>
    <n v="11884.05"/>
    <x v="2"/>
    <x v="0"/>
    <x v="0"/>
    <x v="865"/>
  </r>
  <r>
    <x v="916"/>
    <s v="Savage"/>
    <x v="705"/>
    <x v="306"/>
    <x v="1"/>
    <s v="No"/>
    <x v="0"/>
    <x v="0"/>
    <s v="No"/>
    <x v="0"/>
    <x v="0"/>
    <x v="866"/>
    <n v="11881.97"/>
    <x v="2"/>
    <x v="1"/>
    <x v="0"/>
    <x v="866"/>
  </r>
  <r>
    <x v="917"/>
    <s v="Hitchings"/>
    <x v="425"/>
    <x v="423"/>
    <x v="1"/>
    <s v="No"/>
    <x v="0"/>
    <x v="0"/>
    <s v="No"/>
    <x v="1"/>
    <x v="0"/>
    <x v="867"/>
    <n v="11881.36"/>
    <x v="2"/>
    <x v="2"/>
    <x v="3"/>
    <x v="867"/>
  </r>
  <r>
    <x v="918"/>
    <s v="Truitt"/>
    <x v="443"/>
    <x v="504"/>
    <x v="1"/>
    <s v="No"/>
    <x v="0"/>
    <x v="0"/>
    <s v="No"/>
    <x v="0"/>
    <x v="0"/>
    <x v="868"/>
    <n v="11879.1"/>
    <x v="2"/>
    <x v="0"/>
    <x v="2"/>
    <x v="868"/>
  </r>
  <r>
    <x v="919"/>
    <s v="Chang"/>
    <x v="171"/>
    <x v="279"/>
    <x v="0"/>
    <s v="No"/>
    <x v="0"/>
    <x v="0"/>
    <s v="No"/>
    <x v="0"/>
    <x v="0"/>
    <x v="869"/>
    <n v="11858.56"/>
    <x v="2"/>
    <x v="0"/>
    <x v="3"/>
    <x v="869"/>
  </r>
  <r>
    <x v="920"/>
    <s v="Frey"/>
    <x v="85"/>
    <x v="173"/>
    <x v="1"/>
    <s v="No"/>
    <x v="0"/>
    <x v="3"/>
    <s v="No"/>
    <x v="0"/>
    <x v="2"/>
    <x v="859"/>
    <n v="11856.41"/>
    <x v="2"/>
    <x v="2"/>
    <x v="0"/>
    <x v="859"/>
  </r>
  <r>
    <x v="921"/>
    <s v="Krishna"/>
    <x v="382"/>
    <x v="339"/>
    <x v="1"/>
    <s v="No"/>
    <x v="0"/>
    <x v="3"/>
    <s v="No"/>
    <x v="0"/>
    <x v="2"/>
    <x v="870"/>
    <n v="11848.14"/>
    <x v="2"/>
    <x v="2"/>
    <x v="3"/>
    <x v="870"/>
  </r>
  <r>
    <x v="922"/>
    <s v="Maher"/>
    <x v="80"/>
    <x v="480"/>
    <x v="0"/>
    <s v="No"/>
    <x v="0"/>
    <x v="0"/>
    <s v="No"/>
    <x v="0"/>
    <x v="0"/>
    <x v="871"/>
    <n v="11842.62"/>
    <x v="2"/>
    <x v="0"/>
    <x v="1"/>
    <x v="871"/>
  </r>
  <r>
    <x v="923"/>
    <s v="Boivin"/>
    <x v="683"/>
    <x v="69"/>
    <x v="1"/>
    <s v="No"/>
    <x v="0"/>
    <x v="3"/>
    <s v="No"/>
    <x v="1"/>
    <x v="2"/>
    <x v="872"/>
    <n v="11842.44"/>
    <x v="2"/>
    <x v="2"/>
    <x v="3"/>
    <x v="872"/>
  </r>
  <r>
    <x v="924"/>
    <s v="McAlister"/>
    <x v="88"/>
    <x v="64"/>
    <x v="0"/>
    <s v="No"/>
    <x v="0"/>
    <x v="0"/>
    <s v="No"/>
    <x v="0"/>
    <x v="0"/>
    <x v="873"/>
    <n v="11840.78"/>
    <x v="2"/>
    <x v="2"/>
    <x v="1"/>
    <x v="873"/>
  </r>
  <r>
    <x v="925"/>
    <s v="Akhmedova"/>
    <x v="706"/>
    <x v="178"/>
    <x v="1"/>
    <s v="No"/>
    <x v="0"/>
    <x v="3"/>
    <s v="No"/>
    <x v="1"/>
    <x v="1"/>
    <x v="874"/>
    <n v="11837.16"/>
    <x v="2"/>
    <x v="0"/>
    <x v="3"/>
    <x v="874"/>
  </r>
  <r>
    <x v="926"/>
    <s v="Tucker"/>
    <x v="316"/>
    <x v="47"/>
    <x v="1"/>
    <s v="No"/>
    <x v="0"/>
    <x v="3"/>
    <s v="No"/>
    <x v="2"/>
    <x v="2"/>
    <x v="870"/>
    <n v="11833.78"/>
    <x v="2"/>
    <x v="0"/>
    <x v="0"/>
    <x v="870"/>
  </r>
  <r>
    <x v="927"/>
    <s v="Gramelspacher"/>
    <x v="567"/>
    <x v="205"/>
    <x v="0"/>
    <s v="No"/>
    <x v="0"/>
    <x v="0"/>
    <s v="No"/>
    <x v="2"/>
    <x v="0"/>
    <x v="875"/>
    <n v="11830.61"/>
    <x v="2"/>
    <x v="1"/>
    <x v="1"/>
    <x v="875"/>
  </r>
  <r>
    <x v="928"/>
    <s v="Goldsmith"/>
    <x v="707"/>
    <x v="251"/>
    <x v="0"/>
    <s v="No"/>
    <x v="0"/>
    <x v="0"/>
    <s v="No"/>
    <x v="0"/>
    <x v="2"/>
    <x v="876"/>
    <n v="11773.06"/>
    <x v="2"/>
    <x v="0"/>
    <x v="12"/>
    <x v="876"/>
  </r>
  <r>
    <x v="929"/>
    <s v="Tranter"/>
    <x v="355"/>
    <x v="505"/>
    <x v="1"/>
    <s v="No"/>
    <x v="0"/>
    <x v="1"/>
    <s v="No"/>
    <x v="0"/>
    <x v="2"/>
    <x v="877"/>
    <n v="11763"/>
    <x v="2"/>
    <x v="0"/>
    <x v="4"/>
    <x v="877"/>
  </r>
  <r>
    <x v="930"/>
    <s v="Tu"/>
    <x v="708"/>
    <x v="478"/>
    <x v="0"/>
    <s v="No"/>
    <x v="1"/>
    <x v="3"/>
    <s v="No"/>
    <x v="0"/>
    <x v="1"/>
    <x v="878"/>
    <n v="11752.68"/>
    <x v="2"/>
    <x v="1"/>
    <x v="12"/>
    <x v="878"/>
  </r>
  <r>
    <x v="931"/>
    <s v="Kaczka"/>
    <x v="124"/>
    <x v="288"/>
    <x v="1"/>
    <s v="No"/>
    <x v="0"/>
    <x v="3"/>
    <s v="No"/>
    <x v="0"/>
    <x v="1"/>
    <x v="879"/>
    <n v="11743.93"/>
    <x v="2"/>
    <x v="1"/>
    <x v="1"/>
    <x v="879"/>
  </r>
  <r>
    <x v="932"/>
    <s v="Hunter"/>
    <x v="350"/>
    <x v="506"/>
    <x v="1"/>
    <s v="No"/>
    <x v="1"/>
    <x v="3"/>
    <s v="No"/>
    <x v="1"/>
    <x v="0"/>
    <x v="880"/>
    <n v="11743.3"/>
    <x v="2"/>
    <x v="0"/>
    <x v="0"/>
    <x v="880"/>
  </r>
  <r>
    <x v="933"/>
    <s v="Moran"/>
    <x v="709"/>
    <x v="427"/>
    <x v="1"/>
    <s v="No"/>
    <x v="1"/>
    <x v="3"/>
    <s v="No"/>
    <x v="1"/>
    <x v="1"/>
    <x v="881"/>
    <n v="11741.73"/>
    <x v="2"/>
    <x v="1"/>
    <x v="3"/>
    <x v="881"/>
  </r>
  <r>
    <x v="934"/>
    <s v="Ashby"/>
    <x v="710"/>
    <x v="117"/>
    <x v="1"/>
    <s v="No"/>
    <x v="0"/>
    <x v="3"/>
    <s v="No"/>
    <x v="1"/>
    <x v="2"/>
    <x v="298"/>
    <n v="11737.85"/>
    <x v="2"/>
    <x v="1"/>
    <x v="3"/>
    <x v="298"/>
  </r>
  <r>
    <x v="935"/>
    <s v="Ausen"/>
    <x v="276"/>
    <x v="82"/>
    <x v="1"/>
    <s v="No"/>
    <x v="0"/>
    <x v="3"/>
    <s v="No"/>
    <x v="1"/>
    <x v="2"/>
    <x v="882"/>
    <n v="11735.88"/>
    <x v="2"/>
    <x v="1"/>
    <x v="1"/>
    <x v="882"/>
  </r>
  <r>
    <x v="936"/>
    <s v="Savage"/>
    <x v="677"/>
    <x v="169"/>
    <x v="0"/>
    <s v="No"/>
    <x v="0"/>
    <x v="3"/>
    <s v="No"/>
    <x v="0"/>
    <x v="1"/>
    <x v="883"/>
    <n v="11730.82"/>
    <x v="2"/>
    <x v="0"/>
    <x v="12"/>
    <x v="883"/>
  </r>
  <r>
    <x v="937"/>
    <s v="O'Leary"/>
    <x v="711"/>
    <x v="140"/>
    <x v="1"/>
    <s v="No"/>
    <x v="1"/>
    <x v="3"/>
    <s v="No"/>
    <x v="2"/>
    <x v="2"/>
    <x v="884"/>
    <n v="11729.68"/>
    <x v="2"/>
    <x v="1"/>
    <x v="2"/>
    <x v="884"/>
  </r>
  <r>
    <x v="938"/>
    <s v="Scoville"/>
    <x v="712"/>
    <x v="243"/>
    <x v="0"/>
    <s v="No"/>
    <x v="0"/>
    <x v="0"/>
    <s v="No"/>
    <x v="0"/>
    <x v="2"/>
    <x v="885"/>
    <n v="11712.97"/>
    <x v="2"/>
    <x v="2"/>
    <x v="14"/>
    <x v="885"/>
  </r>
  <r>
    <x v="939"/>
    <s v="Kaus"/>
    <x v="713"/>
    <x v="310"/>
    <x v="1"/>
    <s v="No"/>
    <x v="0"/>
    <x v="1"/>
    <s v="No"/>
    <x v="0"/>
    <x v="0"/>
    <x v="886"/>
    <n v="11696.52"/>
    <x v="2"/>
    <x v="1"/>
    <x v="14"/>
    <x v="886"/>
  </r>
  <r>
    <x v="940"/>
    <s v="Rainey"/>
    <x v="184"/>
    <x v="507"/>
    <x v="1"/>
    <s v="No"/>
    <x v="0"/>
    <x v="1"/>
    <s v="No"/>
    <x v="0"/>
    <x v="2"/>
    <x v="887"/>
    <n v="11674.13"/>
    <x v="2"/>
    <x v="1"/>
    <x v="3"/>
    <x v="887"/>
  </r>
  <r>
    <x v="941"/>
    <s v="Rasch"/>
    <x v="570"/>
    <x v="180"/>
    <x v="1"/>
    <s v="No"/>
    <x v="0"/>
    <x v="1"/>
    <s v="No"/>
    <x v="1"/>
    <x v="2"/>
    <x v="888"/>
    <n v="11658.38"/>
    <x v="2"/>
    <x v="0"/>
    <x v="2"/>
    <x v="888"/>
  </r>
  <r>
    <x v="942"/>
    <s v="Plunkett"/>
    <x v="276"/>
    <x v="98"/>
    <x v="1"/>
    <s v="No"/>
    <x v="0"/>
    <x v="1"/>
    <s v="No"/>
    <x v="1"/>
    <x v="2"/>
    <x v="889"/>
    <n v="11658.12"/>
    <x v="2"/>
    <x v="1"/>
    <x v="2"/>
    <x v="889"/>
  </r>
  <r>
    <x v="943"/>
    <s v="Murphy"/>
    <x v="209"/>
    <x v="83"/>
    <x v="0"/>
    <s v="No"/>
    <x v="0"/>
    <x v="0"/>
    <s v="No"/>
    <x v="0"/>
    <x v="2"/>
    <x v="890"/>
    <n v="11657.81"/>
    <x v="2"/>
    <x v="2"/>
    <x v="8"/>
    <x v="890"/>
  </r>
  <r>
    <x v="944"/>
    <s v="Gusmer"/>
    <x v="237"/>
    <x v="508"/>
    <x v="1"/>
    <s v="No"/>
    <x v="0"/>
    <x v="1"/>
    <s v="No"/>
    <x v="1"/>
    <x v="2"/>
    <x v="891"/>
    <n v="11657.72"/>
    <x v="2"/>
    <x v="2"/>
    <x v="2"/>
    <x v="891"/>
  </r>
  <r>
    <x v="945"/>
    <s v="Loftus"/>
    <x v="66"/>
    <x v="509"/>
    <x v="1"/>
    <s v="No"/>
    <x v="0"/>
    <x v="3"/>
    <s v="No"/>
    <x v="0"/>
    <x v="0"/>
    <x v="892"/>
    <n v="11625.11"/>
    <x v="2"/>
    <x v="0"/>
    <x v="13"/>
    <x v="892"/>
  </r>
  <r>
    <x v="946"/>
    <s v="Scott"/>
    <x v="714"/>
    <x v="507"/>
    <x v="1"/>
    <s v="No"/>
    <x v="0"/>
    <x v="3"/>
    <s v="No"/>
    <x v="1"/>
    <x v="2"/>
    <x v="893"/>
    <n v="11602.75"/>
    <x v="2"/>
    <x v="1"/>
    <x v="16"/>
    <x v="893"/>
  </r>
  <r>
    <x v="947"/>
    <s v="Alvarez"/>
    <x v="715"/>
    <x v="510"/>
    <x v="0"/>
    <s v="No"/>
    <x v="0"/>
    <x v="0"/>
    <s v="No"/>
    <x v="0"/>
    <x v="0"/>
    <x v="894"/>
    <n v="11576.13"/>
    <x v="2"/>
    <x v="0"/>
    <x v="3"/>
    <x v="894"/>
  </r>
  <r>
    <x v="948"/>
    <s v="Petersson"/>
    <x v="716"/>
    <x v="511"/>
    <x v="0"/>
    <s v="No"/>
    <x v="0"/>
    <x v="0"/>
    <s v="No"/>
    <x v="0"/>
    <x v="0"/>
    <x v="895"/>
    <n v="11566.3"/>
    <x v="2"/>
    <x v="0"/>
    <x v="4"/>
    <x v="895"/>
  </r>
  <r>
    <x v="949"/>
    <s v="Liaw"/>
    <x v="438"/>
    <x v="487"/>
    <x v="0"/>
    <s v="No"/>
    <x v="0"/>
    <x v="0"/>
    <s v="No"/>
    <x v="1"/>
    <x v="0"/>
    <x v="11"/>
    <n v="11554.22"/>
    <x v="2"/>
    <x v="1"/>
    <x v="0"/>
    <x v="11"/>
  </r>
  <r>
    <x v="950"/>
    <s v="Tripaldi"/>
    <x v="330"/>
    <x v="371"/>
    <x v="0"/>
    <s v="No"/>
    <x v="0"/>
    <x v="1"/>
    <s v="No"/>
    <x v="0"/>
    <x v="0"/>
    <x v="896"/>
    <n v="11552.9"/>
    <x v="2"/>
    <x v="2"/>
    <x v="3"/>
    <x v="896"/>
  </r>
  <r>
    <x v="951"/>
    <s v="Kelley"/>
    <x v="717"/>
    <x v="512"/>
    <x v="0"/>
    <s v="No"/>
    <x v="0"/>
    <x v="0"/>
    <s v="No"/>
    <x v="0"/>
    <x v="0"/>
    <x v="897"/>
    <n v="11540.25"/>
    <x v="2"/>
    <x v="1"/>
    <x v="1"/>
    <x v="897"/>
  </r>
  <r>
    <x v="952"/>
    <s v="Endara"/>
    <x v="516"/>
    <x v="333"/>
    <x v="0"/>
    <s v="No"/>
    <x v="0"/>
    <x v="0"/>
    <s v="No"/>
    <x v="0"/>
    <x v="0"/>
    <x v="898"/>
    <n v="11538.42"/>
    <x v="2"/>
    <x v="1"/>
    <x v="3"/>
    <x v="898"/>
  </r>
  <r>
    <x v="953"/>
    <s v="Valle"/>
    <x v="628"/>
    <x v="187"/>
    <x v="0"/>
    <s v="No"/>
    <x v="0"/>
    <x v="0"/>
    <s v="No"/>
    <x v="3"/>
    <x v="0"/>
    <x v="875"/>
    <n v="11534.87"/>
    <x v="2"/>
    <x v="1"/>
    <x v="6"/>
    <x v="875"/>
  </r>
  <r>
    <x v="954"/>
    <s v="Germain"/>
    <x v="718"/>
    <x v="513"/>
    <x v="1"/>
    <s v="No"/>
    <x v="0"/>
    <x v="1"/>
    <s v="No"/>
    <x v="0"/>
    <x v="0"/>
    <x v="899"/>
    <n v="11530.12"/>
    <x v="2"/>
    <x v="1"/>
    <x v="1"/>
    <x v="899"/>
  </r>
  <r>
    <x v="955"/>
    <s v="Finecey"/>
    <x v="719"/>
    <x v="133"/>
    <x v="1"/>
    <s v="No"/>
    <x v="0"/>
    <x v="3"/>
    <s v="No"/>
    <x v="0"/>
    <x v="2"/>
    <x v="900"/>
    <n v="11524.25"/>
    <x v="2"/>
    <x v="1"/>
    <x v="12"/>
    <x v="900"/>
  </r>
  <r>
    <x v="956"/>
    <s v="Mendoza"/>
    <x v="720"/>
    <x v="323"/>
    <x v="0"/>
    <s v="No"/>
    <x v="0"/>
    <x v="0"/>
    <s v="No"/>
    <x v="2"/>
    <x v="0"/>
    <x v="901"/>
    <n v="11520.1"/>
    <x v="2"/>
    <x v="1"/>
    <x v="1"/>
    <x v="901"/>
  </r>
  <r>
    <x v="957"/>
    <s v="Roe"/>
    <x v="67"/>
    <x v="514"/>
    <x v="0"/>
    <s v="No"/>
    <x v="0"/>
    <x v="0"/>
    <s v="No"/>
    <x v="0"/>
    <x v="0"/>
    <x v="902"/>
    <n v="11512.41"/>
    <x v="2"/>
    <x v="1"/>
    <x v="2"/>
    <x v="902"/>
  </r>
  <r>
    <x v="958"/>
    <s v="Webb"/>
    <x v="721"/>
    <x v="39"/>
    <x v="0"/>
    <s v="No"/>
    <x v="0"/>
    <x v="0"/>
    <s v="No"/>
    <x v="0"/>
    <x v="2"/>
    <x v="903"/>
    <n v="11511.61"/>
    <x v="2"/>
    <x v="0"/>
    <x v="12"/>
    <x v="903"/>
  </r>
  <r>
    <x v="959"/>
    <s v="Stocker"/>
    <x v="391"/>
    <x v="515"/>
    <x v="1"/>
    <s v="No"/>
    <x v="1"/>
    <x v="3"/>
    <s v="No"/>
    <x v="1"/>
    <x v="2"/>
    <x v="904"/>
    <n v="11497.69"/>
    <x v="2"/>
    <x v="1"/>
    <x v="1"/>
    <x v="904"/>
  </r>
  <r>
    <x v="960"/>
    <s v="Jacobson"/>
    <x v="722"/>
    <x v="49"/>
    <x v="1"/>
    <s v="No"/>
    <x v="1"/>
    <x v="3"/>
    <s v="No"/>
    <x v="0"/>
    <x v="2"/>
    <x v="905"/>
    <n v="11492.46"/>
    <x v="2"/>
    <x v="0"/>
    <x v="12"/>
    <x v="905"/>
  </r>
  <r>
    <x v="961"/>
    <s v="Shaw"/>
    <x v="723"/>
    <x v="354"/>
    <x v="1"/>
    <s v="No"/>
    <x v="0"/>
    <x v="1"/>
    <s v="No"/>
    <x v="0"/>
    <x v="0"/>
    <x v="906"/>
    <n v="11488.32"/>
    <x v="2"/>
    <x v="1"/>
    <x v="7"/>
    <x v="906"/>
  </r>
  <r>
    <x v="962"/>
    <s v="Goodwin"/>
    <x v="25"/>
    <x v="82"/>
    <x v="0"/>
    <s v="Yes"/>
    <x v="0"/>
    <x v="3"/>
    <s v="No"/>
    <x v="0"/>
    <x v="2"/>
    <x v="526"/>
    <n v="11482.63"/>
    <x v="2"/>
    <x v="2"/>
    <x v="0"/>
    <x v="526"/>
  </r>
  <r>
    <x v="963"/>
    <s v="Brock"/>
    <x v="724"/>
    <x v="67"/>
    <x v="1"/>
    <s v="No"/>
    <x v="0"/>
    <x v="1"/>
    <s v="No"/>
    <x v="1"/>
    <x v="2"/>
    <x v="907"/>
    <n v="11478.14"/>
    <x v="2"/>
    <x v="2"/>
    <x v="15"/>
    <x v="907"/>
  </r>
  <r>
    <x v="964"/>
    <s v="Papp"/>
    <x v="625"/>
    <x v="516"/>
    <x v="0"/>
    <s v="No"/>
    <x v="0"/>
    <x v="0"/>
    <s v="No"/>
    <x v="1"/>
    <x v="0"/>
    <x v="908"/>
    <n v="11455.28"/>
    <x v="2"/>
    <x v="2"/>
    <x v="3"/>
    <x v="908"/>
  </r>
  <r>
    <x v="965"/>
    <s v="Siragusa"/>
    <x v="725"/>
    <x v="458"/>
    <x v="1"/>
    <s v="No"/>
    <x v="0"/>
    <x v="1"/>
    <s v="No"/>
    <x v="1"/>
    <x v="2"/>
    <x v="909"/>
    <n v="11454.02"/>
    <x v="2"/>
    <x v="1"/>
    <x v="1"/>
    <x v="909"/>
  </r>
  <r>
    <x v="966"/>
    <s v="Pizarro"/>
    <x v="14"/>
    <x v="517"/>
    <x v="0"/>
    <s v="No"/>
    <x v="0"/>
    <x v="0"/>
    <s v="No"/>
    <x v="0"/>
    <x v="0"/>
    <x v="910"/>
    <n v="11436.74"/>
    <x v="2"/>
    <x v="0"/>
    <x v="1"/>
    <x v="910"/>
  </r>
  <r>
    <x v="967"/>
    <s v="Strange"/>
    <x v="726"/>
    <x v="120"/>
    <x v="0"/>
    <s v="No"/>
    <x v="0"/>
    <x v="0"/>
    <s v="No"/>
    <x v="0"/>
    <x v="2"/>
    <x v="911"/>
    <n v="11435.74"/>
    <x v="2"/>
    <x v="0"/>
    <x v="14"/>
    <x v="911"/>
  </r>
  <r>
    <x v="968"/>
    <s v="Eidinger"/>
    <x v="727"/>
    <x v="144"/>
    <x v="1"/>
    <s v="No"/>
    <x v="0"/>
    <x v="0"/>
    <s v="No"/>
    <x v="0"/>
    <x v="2"/>
    <x v="912"/>
    <n v="11419.49"/>
    <x v="2"/>
    <x v="1"/>
    <x v="1"/>
    <x v="912"/>
  </r>
  <r>
    <x v="969"/>
    <s v="Ginsburg"/>
    <x v="728"/>
    <x v="435"/>
    <x v="1"/>
    <s v="No"/>
    <x v="1"/>
    <x v="3"/>
    <s v="No"/>
    <x v="0"/>
    <x v="2"/>
    <x v="913"/>
    <n v="11412.02"/>
    <x v="2"/>
    <x v="1"/>
    <x v="14"/>
    <x v="913"/>
  </r>
  <r>
    <x v="970"/>
    <s v="Truex"/>
    <x v="729"/>
    <x v="518"/>
    <x v="1"/>
    <s v="No"/>
    <x v="0"/>
    <x v="1"/>
    <s v="No"/>
    <x v="0"/>
    <x v="0"/>
    <x v="914"/>
    <n v="11411.69"/>
    <x v="2"/>
    <x v="2"/>
    <x v="3"/>
    <x v="914"/>
  </r>
  <r>
    <x v="971"/>
    <s v="Higgins"/>
    <x v="644"/>
    <x v="519"/>
    <x v="1"/>
    <s v="No"/>
    <x v="0"/>
    <x v="1"/>
    <s v="No"/>
    <x v="0"/>
    <x v="0"/>
    <x v="372"/>
    <n v="11396.9"/>
    <x v="2"/>
    <x v="0"/>
    <x v="2"/>
    <x v="372"/>
  </r>
  <r>
    <x v="972"/>
    <s v="McCurdy"/>
    <x v="678"/>
    <x v="520"/>
    <x v="1"/>
    <s v="No"/>
    <x v="0"/>
    <x v="0"/>
    <s v="No"/>
    <x v="0"/>
    <x v="0"/>
    <x v="915"/>
    <n v="11394.07"/>
    <x v="2"/>
    <x v="1"/>
    <x v="11"/>
    <x v="915"/>
  </r>
  <r>
    <x v="973"/>
    <s v="Hughes"/>
    <x v="730"/>
    <x v="199"/>
    <x v="1"/>
    <s v="No"/>
    <x v="1"/>
    <x v="3"/>
    <s v="No"/>
    <x v="0"/>
    <x v="2"/>
    <x v="916"/>
    <n v="11388.27"/>
    <x v="2"/>
    <x v="2"/>
    <x v="12"/>
    <x v="916"/>
  </r>
  <r>
    <x v="974"/>
    <s v="Varner"/>
    <x v="731"/>
    <x v="508"/>
    <x v="1"/>
    <s v="No"/>
    <x v="0"/>
    <x v="3"/>
    <s v="No"/>
    <x v="0"/>
    <x v="2"/>
    <x v="917"/>
    <n v="11381.33"/>
    <x v="2"/>
    <x v="2"/>
    <x v="0"/>
    <x v="917"/>
  </r>
  <r>
    <x v="975"/>
    <s v="Dahmen"/>
    <x v="732"/>
    <x v="99"/>
    <x v="0"/>
    <s v="No"/>
    <x v="0"/>
    <x v="1"/>
    <s v="No"/>
    <x v="0"/>
    <x v="1"/>
    <x v="918"/>
    <n v="11378.57"/>
    <x v="2"/>
    <x v="2"/>
    <x v="15"/>
    <x v="918"/>
  </r>
  <r>
    <x v="976"/>
    <s v="Young"/>
    <x v="733"/>
    <x v="3"/>
    <x v="0"/>
    <s v="No"/>
    <x v="1"/>
    <x v="3"/>
    <s v="No"/>
    <x v="0"/>
    <x v="1"/>
    <x v="919"/>
    <n v="11369.39"/>
    <x v="2"/>
    <x v="1"/>
    <x v="12"/>
    <x v="919"/>
  </r>
  <r>
    <x v="977"/>
    <s v="Fraser"/>
    <x v="659"/>
    <x v="245"/>
    <x v="1"/>
    <s v="No"/>
    <x v="0"/>
    <x v="3"/>
    <s v="No"/>
    <x v="0"/>
    <x v="1"/>
    <x v="920"/>
    <n v="11365.95"/>
    <x v="2"/>
    <x v="2"/>
    <x v="3"/>
    <x v="920"/>
  </r>
  <r>
    <x v="978"/>
    <s v="Deeg"/>
    <x v="61"/>
    <x v="208"/>
    <x v="1"/>
    <s v="No"/>
    <x v="0"/>
    <x v="3"/>
    <s v="No"/>
    <x v="0"/>
    <x v="1"/>
    <x v="921"/>
    <n v="11363.28"/>
    <x v="2"/>
    <x v="1"/>
    <x v="0"/>
    <x v="921"/>
  </r>
  <r>
    <x v="979"/>
    <s v="Robertson"/>
    <x v="697"/>
    <x v="324"/>
    <x v="1"/>
    <s v="No"/>
    <x v="0"/>
    <x v="3"/>
    <s v="No"/>
    <x v="0"/>
    <x v="2"/>
    <x v="922"/>
    <n v="11362.76"/>
    <x v="2"/>
    <x v="1"/>
    <x v="3"/>
    <x v="922"/>
  </r>
  <r>
    <x v="980"/>
    <s v="Peck"/>
    <x v="734"/>
    <x v="521"/>
    <x v="0"/>
    <s v="No"/>
    <x v="0"/>
    <x v="0"/>
    <s v="No"/>
    <x v="0"/>
    <x v="0"/>
    <x v="923"/>
    <n v="11356.66"/>
    <x v="2"/>
    <x v="0"/>
    <x v="1"/>
    <x v="923"/>
  </r>
  <r>
    <x v="981"/>
    <s v="Burger"/>
    <x v="735"/>
    <x v="379"/>
    <x v="0"/>
    <s v="No"/>
    <x v="0"/>
    <x v="0"/>
    <s v="No"/>
    <x v="0"/>
    <x v="0"/>
    <x v="53"/>
    <n v="11353.23"/>
    <x v="2"/>
    <x v="1"/>
    <x v="1"/>
    <x v="53"/>
  </r>
  <r>
    <x v="982"/>
    <s v="Blain"/>
    <x v="736"/>
    <x v="332"/>
    <x v="1"/>
    <s v="No"/>
    <x v="0"/>
    <x v="3"/>
    <s v="No"/>
    <x v="2"/>
    <x v="2"/>
    <x v="924"/>
    <n v="11345.52"/>
    <x v="2"/>
    <x v="0"/>
    <x v="3"/>
    <x v="924"/>
  </r>
  <r>
    <x v="983"/>
    <s v="Winters"/>
    <x v="737"/>
    <x v="502"/>
    <x v="0"/>
    <s v="No"/>
    <x v="0"/>
    <x v="0"/>
    <s v="No"/>
    <x v="1"/>
    <x v="0"/>
    <x v="925"/>
    <n v="11344.32"/>
    <x v="2"/>
    <x v="2"/>
    <x v="15"/>
    <x v="925"/>
  </r>
  <r>
    <x v="984"/>
    <s v="McCue"/>
    <x v="738"/>
    <x v="92"/>
    <x v="0"/>
    <s v="No"/>
    <x v="0"/>
    <x v="0"/>
    <s v="No"/>
    <x v="0"/>
    <x v="2"/>
    <x v="926"/>
    <n v="11326.71"/>
    <x v="2"/>
    <x v="0"/>
    <x v="0"/>
    <x v="926"/>
  </r>
  <r>
    <x v="985"/>
    <s v="Webster"/>
    <x v="414"/>
    <x v="488"/>
    <x v="0"/>
    <s v="No"/>
    <x v="0"/>
    <x v="0"/>
    <s v="No"/>
    <x v="0"/>
    <x v="0"/>
    <x v="927"/>
    <n v="11321.49"/>
    <x v="2"/>
    <x v="0"/>
    <x v="1"/>
    <x v="927"/>
  </r>
  <r>
    <x v="986"/>
    <s v="Anderson"/>
    <x v="739"/>
    <x v="522"/>
    <x v="1"/>
    <s v="No"/>
    <x v="1"/>
    <x v="3"/>
    <s v="No"/>
    <x v="2"/>
    <x v="0"/>
    <x v="928"/>
    <n v="11319.12"/>
    <x v="2"/>
    <x v="1"/>
    <x v="1"/>
    <x v="928"/>
  </r>
  <r>
    <x v="987"/>
    <s v="Chiappone"/>
    <x v="740"/>
    <x v="523"/>
    <x v="1"/>
    <s v="No"/>
    <x v="0"/>
    <x v="3"/>
    <s v="No"/>
    <x v="0"/>
    <x v="2"/>
    <x v="929"/>
    <n v="11318.57"/>
    <x v="2"/>
    <x v="2"/>
    <x v="12"/>
    <x v="929"/>
  </r>
  <r>
    <x v="988"/>
    <s v="Opie"/>
    <x v="741"/>
    <x v="524"/>
    <x v="1"/>
    <s v="No"/>
    <x v="1"/>
    <x v="3"/>
    <s v="No"/>
    <x v="2"/>
    <x v="0"/>
    <x v="930"/>
    <n v="11312.33"/>
    <x v="2"/>
    <x v="0"/>
    <x v="1"/>
    <x v="930"/>
  </r>
  <r>
    <x v="989"/>
    <s v="Donnelly"/>
    <x v="308"/>
    <x v="525"/>
    <x v="0"/>
    <s v="No"/>
    <x v="0"/>
    <x v="0"/>
    <s v="No"/>
    <x v="1"/>
    <x v="0"/>
    <x v="931"/>
    <n v="11305.93"/>
    <x v="2"/>
    <x v="1"/>
    <x v="1"/>
    <x v="931"/>
  </r>
  <r>
    <x v="990"/>
    <s v="Rall"/>
    <x v="742"/>
    <x v="138"/>
    <x v="0"/>
    <s v="No"/>
    <x v="0"/>
    <x v="1"/>
    <s v="No"/>
    <x v="0"/>
    <x v="2"/>
    <x v="932"/>
    <n v="11299.34"/>
    <x v="2"/>
    <x v="2"/>
    <x v="3"/>
    <x v="932"/>
  </r>
  <r>
    <x v="991"/>
    <s v="Mitchell"/>
    <x v="743"/>
    <x v="409"/>
    <x v="1"/>
    <s v="No"/>
    <x v="0"/>
    <x v="3"/>
    <s v="No"/>
    <x v="0"/>
    <x v="2"/>
    <x v="933"/>
    <n v="11294.57"/>
    <x v="2"/>
    <x v="1"/>
    <x v="13"/>
    <x v="933"/>
  </r>
  <r>
    <x v="992"/>
    <s v="Chen"/>
    <x v="101"/>
    <x v="526"/>
    <x v="1"/>
    <s v="No"/>
    <x v="0"/>
    <x v="1"/>
    <s v="No"/>
    <x v="0"/>
    <x v="0"/>
    <x v="934"/>
    <n v="11289.11"/>
    <x v="2"/>
    <x v="1"/>
    <x v="1"/>
    <x v="934"/>
  </r>
  <r>
    <x v="993"/>
    <s v="Tufaro"/>
    <x v="277"/>
    <x v="527"/>
    <x v="1"/>
    <s v="No"/>
    <x v="0"/>
    <x v="0"/>
    <s v="No"/>
    <x v="1"/>
    <x v="0"/>
    <x v="935"/>
    <n v="11286.54"/>
    <x v="2"/>
    <x v="0"/>
    <x v="2"/>
    <x v="935"/>
  </r>
  <r>
    <x v="994"/>
    <s v="Peters"/>
    <x v="237"/>
    <x v="188"/>
    <x v="0"/>
    <s v="Yes"/>
    <x v="0"/>
    <x v="3"/>
    <s v="No"/>
    <x v="1"/>
    <x v="2"/>
    <x v="936"/>
    <n v="11272.33"/>
    <x v="2"/>
    <x v="2"/>
    <x v="9"/>
    <x v="936"/>
  </r>
  <r>
    <x v="995"/>
    <s v="Susedik"/>
    <x v="744"/>
    <x v="211"/>
    <x v="0"/>
    <s v="No"/>
    <x v="0"/>
    <x v="0"/>
    <s v="No"/>
    <x v="1"/>
    <x v="0"/>
    <x v="937"/>
    <n v="11265.71"/>
    <x v="2"/>
    <x v="1"/>
    <x v="15"/>
    <x v="937"/>
  </r>
  <r>
    <x v="996"/>
    <s v="Garcia"/>
    <x v="745"/>
    <x v="112"/>
    <x v="1"/>
    <s v="No"/>
    <x v="1"/>
    <x v="3"/>
    <s v="No"/>
    <x v="0"/>
    <x v="2"/>
    <x v="938"/>
    <n v="11264.54"/>
    <x v="2"/>
    <x v="2"/>
    <x v="3"/>
    <x v="938"/>
  </r>
  <r>
    <x v="997"/>
    <s v="Deady"/>
    <x v="746"/>
    <x v="528"/>
    <x v="1"/>
    <s v="No"/>
    <x v="0"/>
    <x v="0"/>
    <s v="No"/>
    <x v="0"/>
    <x v="0"/>
    <x v="939"/>
    <n v="11255.29"/>
    <x v="2"/>
    <x v="1"/>
    <x v="12"/>
    <x v="939"/>
  </r>
  <r>
    <x v="998"/>
    <s v="Campbell"/>
    <x v="747"/>
    <x v="209"/>
    <x v="1"/>
    <s v="No"/>
    <x v="1"/>
    <x v="3"/>
    <s v="No"/>
    <x v="1"/>
    <x v="2"/>
    <x v="940"/>
    <n v="11253.42"/>
    <x v="2"/>
    <x v="1"/>
    <x v="3"/>
    <x v="940"/>
  </r>
  <r>
    <x v="999"/>
    <s v="Schaefer"/>
    <x v="748"/>
    <x v="325"/>
    <x v="0"/>
    <s v="No"/>
    <x v="0"/>
    <x v="0"/>
    <s v="No"/>
    <x v="0"/>
    <x v="2"/>
    <x v="941"/>
    <n v="11250.43"/>
    <x v="2"/>
    <x v="2"/>
    <x v="12"/>
    <x v="941"/>
  </r>
  <r>
    <x v="1000"/>
    <s v="D'Alessandro"/>
    <x v="421"/>
    <x v="74"/>
    <x v="1"/>
    <s v="No"/>
    <x v="1"/>
    <x v="3"/>
    <s v="No"/>
    <x v="1"/>
    <x v="1"/>
    <x v="942"/>
    <n v="11244.38"/>
    <x v="2"/>
    <x v="1"/>
    <x v="4"/>
    <x v="942"/>
  </r>
  <r>
    <x v="1001"/>
    <s v="Wyss"/>
    <x v="749"/>
    <x v="330"/>
    <x v="1"/>
    <s v="No"/>
    <x v="0"/>
    <x v="0"/>
    <s v="No"/>
    <x v="0"/>
    <x v="1"/>
    <x v="943"/>
    <n v="11217.35"/>
    <x v="2"/>
    <x v="2"/>
    <x v="15"/>
    <x v="943"/>
  </r>
  <r>
    <x v="1002"/>
    <s v="Rose"/>
    <x v="170"/>
    <x v="179"/>
    <x v="1"/>
    <s v="No"/>
    <x v="0"/>
    <x v="1"/>
    <s v="No"/>
    <x v="0"/>
    <x v="0"/>
    <x v="944"/>
    <n v="11187.66"/>
    <x v="2"/>
    <x v="2"/>
    <x v="1"/>
    <x v="944"/>
  </r>
  <r>
    <x v="1003"/>
    <s v="Hopper"/>
    <x v="750"/>
    <x v="361"/>
    <x v="0"/>
    <s v="No"/>
    <x v="0"/>
    <x v="1"/>
    <s v="No"/>
    <x v="0"/>
    <x v="2"/>
    <x v="945"/>
    <n v="11186.2"/>
    <x v="2"/>
    <x v="2"/>
    <x v="14"/>
    <x v="945"/>
  </r>
  <r>
    <x v="1004"/>
    <s v="Finneran"/>
    <x v="751"/>
    <x v="10"/>
    <x v="1"/>
    <s v="No"/>
    <x v="0"/>
    <x v="1"/>
    <s v="No"/>
    <x v="1"/>
    <x v="1"/>
    <x v="946"/>
    <n v="11165.42"/>
    <x v="2"/>
    <x v="1"/>
    <x v="4"/>
    <x v="946"/>
  </r>
  <r>
    <x v="1005"/>
    <s v="Basham"/>
    <x v="752"/>
    <x v="239"/>
    <x v="1"/>
    <s v="No"/>
    <x v="1"/>
    <x v="3"/>
    <s v="No"/>
    <x v="0"/>
    <x v="2"/>
    <x v="947"/>
    <n v="11163.57"/>
    <x v="2"/>
    <x v="2"/>
    <x v="3"/>
    <x v="947"/>
  </r>
  <r>
    <x v="1006"/>
    <s v="Inman"/>
    <x v="385"/>
    <x v="111"/>
    <x v="1"/>
    <s v="No"/>
    <x v="1"/>
    <x v="3"/>
    <s v="No"/>
    <x v="1"/>
    <x v="2"/>
    <x v="948"/>
    <n v="11150.78"/>
    <x v="2"/>
    <x v="2"/>
    <x v="3"/>
    <x v="948"/>
  </r>
  <r>
    <x v="1007"/>
    <s v="Oscal"/>
    <x v="753"/>
    <x v="529"/>
    <x v="0"/>
    <s v="No"/>
    <x v="0"/>
    <x v="0"/>
    <s v="No"/>
    <x v="0"/>
    <x v="2"/>
    <x v="949"/>
    <n v="11103.33"/>
    <x v="2"/>
    <x v="1"/>
    <x v="14"/>
    <x v="949"/>
  </r>
  <r>
    <x v="1008"/>
    <s v="Craft"/>
    <x v="372"/>
    <x v="329"/>
    <x v="1"/>
    <s v="No"/>
    <x v="0"/>
    <x v="1"/>
    <s v="No"/>
    <x v="0"/>
    <x v="2"/>
    <x v="950"/>
    <n v="11093.62"/>
    <x v="2"/>
    <x v="1"/>
    <x v="0"/>
    <x v="950"/>
  </r>
  <r>
    <x v="1009"/>
    <s v="Kebede"/>
    <x v="754"/>
    <x v="3"/>
    <x v="1"/>
    <s v="No"/>
    <x v="0"/>
    <x v="1"/>
    <s v="No"/>
    <x v="0"/>
    <x v="1"/>
    <x v="951"/>
    <n v="11090.72"/>
    <x v="2"/>
    <x v="1"/>
    <x v="0"/>
    <x v="951"/>
  </r>
  <r>
    <x v="1010"/>
    <s v="Strobel"/>
    <x v="389"/>
    <x v="145"/>
    <x v="0"/>
    <s v="No"/>
    <x v="0"/>
    <x v="1"/>
    <s v="No"/>
    <x v="1"/>
    <x v="2"/>
    <x v="795"/>
    <n v="11085.59"/>
    <x v="2"/>
    <x v="2"/>
    <x v="1"/>
    <x v="795"/>
  </r>
  <r>
    <x v="1011"/>
    <s v="Dalton"/>
    <x v="303"/>
    <x v="241"/>
    <x v="1"/>
    <s v="No"/>
    <x v="0"/>
    <x v="0"/>
    <s v="No"/>
    <x v="1"/>
    <x v="0"/>
    <x v="952"/>
    <n v="11082.58"/>
    <x v="2"/>
    <x v="2"/>
    <x v="1"/>
    <x v="952"/>
  </r>
  <r>
    <x v="1012"/>
    <s v="Morimoto"/>
    <x v="755"/>
    <x v="87"/>
    <x v="1"/>
    <s v="No"/>
    <x v="0"/>
    <x v="1"/>
    <s v="No"/>
    <x v="1"/>
    <x v="1"/>
    <x v="953"/>
    <n v="11073.18"/>
    <x v="2"/>
    <x v="0"/>
    <x v="3"/>
    <x v="953"/>
  </r>
  <r>
    <x v="1013"/>
    <s v="Manlove"/>
    <x v="367"/>
    <x v="27"/>
    <x v="1"/>
    <s v="No"/>
    <x v="0"/>
    <x v="1"/>
    <s v="No"/>
    <x v="1"/>
    <x v="2"/>
    <x v="954"/>
    <n v="11070.54"/>
    <x v="2"/>
    <x v="0"/>
    <x v="3"/>
    <x v="954"/>
  </r>
  <r>
    <x v="1014"/>
    <s v="Madzik"/>
    <x v="215"/>
    <x v="307"/>
    <x v="0"/>
    <s v="No"/>
    <x v="0"/>
    <x v="0"/>
    <s v="No"/>
    <x v="0"/>
    <x v="0"/>
    <x v="955"/>
    <n v="11068.77"/>
    <x v="2"/>
    <x v="2"/>
    <x v="1"/>
    <x v="955"/>
  </r>
  <r>
    <x v="1015"/>
    <s v="Hobson"/>
    <x v="756"/>
    <x v="82"/>
    <x v="1"/>
    <s v="Yes"/>
    <x v="0"/>
    <x v="1"/>
    <s v="No"/>
    <x v="0"/>
    <x v="2"/>
    <x v="956"/>
    <n v="11068.7"/>
    <x v="2"/>
    <x v="1"/>
    <x v="3"/>
    <x v="956"/>
  </r>
  <r>
    <x v="1016"/>
    <s v="Reyes"/>
    <x v="508"/>
    <x v="134"/>
    <x v="1"/>
    <s v="No"/>
    <x v="0"/>
    <x v="0"/>
    <s v="No"/>
    <x v="0"/>
    <x v="2"/>
    <x v="957"/>
    <n v="11046.02"/>
    <x v="2"/>
    <x v="1"/>
    <x v="12"/>
    <x v="957"/>
  </r>
  <r>
    <x v="1017"/>
    <s v="Tierney"/>
    <x v="757"/>
    <x v="530"/>
    <x v="0"/>
    <s v="No"/>
    <x v="0"/>
    <x v="0"/>
    <s v="No"/>
    <x v="0"/>
    <x v="0"/>
    <x v="958"/>
    <n v="11037.85"/>
    <x v="2"/>
    <x v="2"/>
    <x v="15"/>
    <x v="958"/>
  </r>
  <r>
    <x v="1018"/>
    <s v="Gabris"/>
    <x v="758"/>
    <x v="122"/>
    <x v="0"/>
    <s v="No"/>
    <x v="0"/>
    <x v="0"/>
    <s v="No"/>
    <x v="0"/>
    <x v="2"/>
    <x v="959"/>
    <n v="11037.51"/>
    <x v="2"/>
    <x v="1"/>
    <x v="1"/>
    <x v="959"/>
  </r>
  <r>
    <x v="1019"/>
    <s v="Howard"/>
    <x v="759"/>
    <x v="457"/>
    <x v="0"/>
    <s v="No"/>
    <x v="0"/>
    <x v="0"/>
    <s v="No"/>
    <x v="0"/>
    <x v="0"/>
    <x v="960"/>
    <n v="11033.66"/>
    <x v="2"/>
    <x v="0"/>
    <x v="1"/>
    <x v="960"/>
  </r>
  <r>
    <x v="1020"/>
    <s v="Kallay"/>
    <x v="760"/>
    <x v="267"/>
    <x v="1"/>
    <s v="No"/>
    <x v="0"/>
    <x v="0"/>
    <s v="No"/>
    <x v="0"/>
    <x v="2"/>
    <x v="961"/>
    <n v="11028.56"/>
    <x v="2"/>
    <x v="0"/>
    <x v="1"/>
    <x v="961"/>
  </r>
  <r>
    <x v="1021"/>
    <s v="Leguizamo"/>
    <x v="761"/>
    <x v="450"/>
    <x v="0"/>
    <s v="No"/>
    <x v="0"/>
    <x v="0"/>
    <s v="No"/>
    <x v="0"/>
    <x v="2"/>
    <x v="962"/>
    <n v="11018.05"/>
    <x v="2"/>
    <x v="2"/>
    <x v="1"/>
    <x v="962"/>
  </r>
  <r>
    <x v="1022"/>
    <s v="Escartin"/>
    <x v="445"/>
    <x v="531"/>
    <x v="0"/>
    <s v="No"/>
    <x v="0"/>
    <x v="0"/>
    <s v="No"/>
    <x v="1"/>
    <x v="0"/>
    <x v="963"/>
    <n v="11015.17"/>
    <x v="2"/>
    <x v="1"/>
    <x v="1"/>
    <x v="963"/>
  </r>
  <r>
    <x v="1023"/>
    <s v="Chorey"/>
    <x v="762"/>
    <x v="36"/>
    <x v="0"/>
    <s v="No"/>
    <x v="0"/>
    <x v="0"/>
    <s v="No"/>
    <x v="2"/>
    <x v="0"/>
    <x v="964"/>
    <n v="11013.71"/>
    <x v="2"/>
    <x v="1"/>
    <x v="0"/>
    <x v="964"/>
  </r>
  <r>
    <x v="1024"/>
    <s v="McVay"/>
    <x v="763"/>
    <x v="388"/>
    <x v="1"/>
    <s v="Yes"/>
    <x v="0"/>
    <x v="1"/>
    <s v="No"/>
    <x v="0"/>
    <x v="2"/>
    <x v="965"/>
    <n v="10991.58"/>
    <x v="2"/>
    <x v="0"/>
    <x v="1"/>
    <x v="965"/>
  </r>
  <r>
    <x v="1025"/>
    <s v="Vinson"/>
    <x v="45"/>
    <x v="465"/>
    <x v="0"/>
    <s v="No"/>
    <x v="0"/>
    <x v="0"/>
    <s v="No"/>
    <x v="0"/>
    <x v="0"/>
    <x v="966"/>
    <n v="10982.5"/>
    <x v="2"/>
    <x v="0"/>
    <x v="0"/>
    <x v="966"/>
  </r>
  <r>
    <x v="1026"/>
    <s v="Astrike-Davis"/>
    <x v="617"/>
    <x v="532"/>
    <x v="0"/>
    <s v="No"/>
    <x v="0"/>
    <x v="1"/>
    <s v="No"/>
    <x v="0"/>
    <x v="0"/>
    <x v="967"/>
    <n v="10977.21"/>
    <x v="2"/>
    <x v="1"/>
    <x v="0"/>
    <x v="967"/>
  </r>
  <r>
    <x v="1027"/>
    <s v="Harder"/>
    <x v="764"/>
    <x v="49"/>
    <x v="1"/>
    <s v="No"/>
    <x v="0"/>
    <x v="1"/>
    <s v="No"/>
    <x v="0"/>
    <x v="2"/>
    <x v="388"/>
    <n v="10976.25"/>
    <x v="2"/>
    <x v="2"/>
    <x v="1"/>
    <x v="388"/>
  </r>
  <r>
    <x v="1028"/>
    <s v="Bell"/>
    <x v="709"/>
    <x v="533"/>
    <x v="0"/>
    <s v="No"/>
    <x v="0"/>
    <x v="0"/>
    <s v="No"/>
    <x v="1"/>
    <x v="0"/>
    <x v="968"/>
    <n v="10965.45"/>
    <x v="2"/>
    <x v="2"/>
    <x v="3"/>
    <x v="968"/>
  </r>
  <r>
    <x v="1029"/>
    <s v="Dawes"/>
    <x v="661"/>
    <x v="261"/>
    <x v="1"/>
    <s v="No"/>
    <x v="1"/>
    <x v="3"/>
    <s v="No"/>
    <x v="0"/>
    <x v="2"/>
    <x v="969"/>
    <n v="10959.69"/>
    <x v="2"/>
    <x v="0"/>
    <x v="1"/>
    <x v="969"/>
  </r>
  <r>
    <x v="1030"/>
    <s v="Larios"/>
    <x v="765"/>
    <x v="446"/>
    <x v="0"/>
    <s v="No"/>
    <x v="0"/>
    <x v="0"/>
    <s v="No"/>
    <x v="2"/>
    <x v="0"/>
    <x v="970"/>
    <n v="10959.33"/>
    <x v="2"/>
    <x v="0"/>
    <x v="3"/>
    <x v="970"/>
  </r>
  <r>
    <x v="1031"/>
    <s v="Yaremczuk"/>
    <x v="376"/>
    <x v="212"/>
    <x v="1"/>
    <s v="No"/>
    <x v="1"/>
    <x v="3"/>
    <s v="No"/>
    <x v="2"/>
    <x v="2"/>
    <x v="971"/>
    <n v="10942.13"/>
    <x v="2"/>
    <x v="0"/>
    <x v="1"/>
    <x v="971"/>
  </r>
  <r>
    <x v="1032"/>
    <s v="Knight"/>
    <x v="330"/>
    <x v="43"/>
    <x v="0"/>
    <s v="No"/>
    <x v="0"/>
    <x v="0"/>
    <s v="No"/>
    <x v="0"/>
    <x v="0"/>
    <x v="816"/>
    <n v="10928.85"/>
    <x v="2"/>
    <x v="0"/>
    <x v="0"/>
    <x v="816"/>
  </r>
  <r>
    <x v="1033"/>
    <s v="Eversman"/>
    <x v="349"/>
    <x v="534"/>
    <x v="0"/>
    <s v="No"/>
    <x v="0"/>
    <x v="0"/>
    <s v="No"/>
    <x v="0"/>
    <x v="0"/>
    <x v="972"/>
    <n v="10923.93"/>
    <x v="2"/>
    <x v="1"/>
    <x v="2"/>
    <x v="972"/>
  </r>
  <r>
    <x v="1034"/>
    <s v="Hickory"/>
    <x v="482"/>
    <x v="283"/>
    <x v="0"/>
    <s v="No"/>
    <x v="0"/>
    <x v="0"/>
    <s v="No"/>
    <x v="0"/>
    <x v="2"/>
    <x v="973"/>
    <n v="10886.66"/>
    <x v="2"/>
    <x v="0"/>
    <x v="1"/>
    <x v="973"/>
  </r>
  <r>
    <x v="1035"/>
    <s v="Mooney"/>
    <x v="106"/>
    <x v="535"/>
    <x v="0"/>
    <s v="No"/>
    <x v="0"/>
    <x v="0"/>
    <s v="No"/>
    <x v="0"/>
    <x v="0"/>
    <x v="974"/>
    <n v="10848.13"/>
    <x v="2"/>
    <x v="0"/>
    <x v="1"/>
    <x v="974"/>
  </r>
  <r>
    <x v="1036"/>
    <s v="Craighead"/>
    <x v="44"/>
    <x v="291"/>
    <x v="0"/>
    <s v="No"/>
    <x v="0"/>
    <x v="0"/>
    <s v="No"/>
    <x v="0"/>
    <x v="0"/>
    <x v="975"/>
    <n v="10825.25"/>
    <x v="2"/>
    <x v="0"/>
    <x v="1"/>
    <x v="975"/>
  </r>
  <r>
    <x v="1037"/>
    <s v="Gardner"/>
    <x v="235"/>
    <x v="536"/>
    <x v="1"/>
    <s v="No"/>
    <x v="0"/>
    <x v="0"/>
    <s v="No"/>
    <x v="0"/>
    <x v="0"/>
    <x v="976"/>
    <n v="10807.49"/>
    <x v="2"/>
    <x v="2"/>
    <x v="0"/>
    <x v="976"/>
  </r>
  <r>
    <x v="1038"/>
    <s v="Lohrenz"/>
    <x v="766"/>
    <x v="296"/>
    <x v="1"/>
    <s v="No"/>
    <x v="0"/>
    <x v="1"/>
    <s v="No"/>
    <x v="0"/>
    <x v="0"/>
    <x v="977"/>
    <n v="10806.84"/>
    <x v="2"/>
    <x v="2"/>
    <x v="3"/>
    <x v="977"/>
  </r>
  <r>
    <x v="1039"/>
    <s v="Demise"/>
    <x v="111"/>
    <x v="537"/>
    <x v="1"/>
    <s v="No"/>
    <x v="0"/>
    <x v="1"/>
    <s v="No"/>
    <x v="0"/>
    <x v="0"/>
    <x v="157"/>
    <n v="10797.34"/>
    <x v="2"/>
    <x v="2"/>
    <x v="8"/>
    <x v="157"/>
  </r>
  <r>
    <x v="1040"/>
    <s v="Nelson"/>
    <x v="331"/>
    <x v="469"/>
    <x v="1"/>
    <s v="No"/>
    <x v="0"/>
    <x v="0"/>
    <s v="No"/>
    <x v="1"/>
    <x v="0"/>
    <x v="978"/>
    <n v="10796.35"/>
    <x v="2"/>
    <x v="1"/>
    <x v="9"/>
    <x v="978"/>
  </r>
  <r>
    <x v="1041"/>
    <s v="Guitard"/>
    <x v="127"/>
    <x v="95"/>
    <x v="0"/>
    <s v="No"/>
    <x v="0"/>
    <x v="0"/>
    <s v="No"/>
    <x v="0"/>
    <x v="2"/>
    <x v="979"/>
    <n v="10795.94"/>
    <x v="2"/>
    <x v="1"/>
    <x v="3"/>
    <x v="979"/>
  </r>
  <r>
    <x v="1042"/>
    <s v="Navas"/>
    <x v="767"/>
    <x v="68"/>
    <x v="1"/>
    <s v="No"/>
    <x v="0"/>
    <x v="0"/>
    <s v="No"/>
    <x v="2"/>
    <x v="0"/>
    <x v="980"/>
    <n v="10791.96"/>
    <x v="2"/>
    <x v="2"/>
    <x v="3"/>
    <x v="980"/>
  </r>
  <r>
    <x v="1043"/>
    <s v="Ptucha"/>
    <x v="641"/>
    <x v="85"/>
    <x v="0"/>
    <s v="No"/>
    <x v="0"/>
    <x v="0"/>
    <s v="No"/>
    <x v="0"/>
    <x v="1"/>
    <x v="981"/>
    <n v="10769.75"/>
    <x v="2"/>
    <x v="2"/>
    <x v="13"/>
    <x v="981"/>
  </r>
  <r>
    <x v="1044"/>
    <s v="Kirouac"/>
    <x v="768"/>
    <x v="234"/>
    <x v="1"/>
    <s v="No"/>
    <x v="0"/>
    <x v="3"/>
    <s v="No"/>
    <x v="0"/>
    <x v="0"/>
    <x v="982"/>
    <n v="10749.02"/>
    <x v="2"/>
    <x v="1"/>
    <x v="12"/>
    <x v="982"/>
  </r>
  <r>
    <x v="1045"/>
    <s v="Toews"/>
    <x v="144"/>
    <x v="9"/>
    <x v="0"/>
    <s v="No"/>
    <x v="0"/>
    <x v="0"/>
    <s v="No"/>
    <x v="0"/>
    <x v="0"/>
    <x v="983"/>
    <n v="10736.87"/>
    <x v="2"/>
    <x v="1"/>
    <x v="4"/>
    <x v="983"/>
  </r>
  <r>
    <x v="1046"/>
    <s v="Perry"/>
    <x v="769"/>
    <x v="538"/>
    <x v="0"/>
    <s v="No"/>
    <x v="0"/>
    <x v="3"/>
    <s v="No"/>
    <x v="0"/>
    <x v="2"/>
    <x v="984"/>
    <n v="10719.57"/>
    <x v="2"/>
    <x v="1"/>
    <x v="1"/>
    <x v="984"/>
  </r>
  <r>
    <x v="1047"/>
    <s v="Kretz"/>
    <x v="680"/>
    <x v="463"/>
    <x v="1"/>
    <s v="No"/>
    <x v="0"/>
    <x v="0"/>
    <s v="No"/>
    <x v="0"/>
    <x v="0"/>
    <x v="985"/>
    <n v="10713.64"/>
    <x v="2"/>
    <x v="0"/>
    <x v="3"/>
    <x v="985"/>
  </r>
  <r>
    <x v="1048"/>
    <s v="Hempel"/>
    <x v="662"/>
    <x v="539"/>
    <x v="1"/>
    <s v="No"/>
    <x v="0"/>
    <x v="0"/>
    <s v="No"/>
    <x v="0"/>
    <x v="0"/>
    <x v="132"/>
    <n v="10704.47"/>
    <x v="2"/>
    <x v="2"/>
    <x v="3"/>
    <x v="132"/>
  </r>
  <r>
    <x v="1049"/>
    <s v="McBroom"/>
    <x v="225"/>
    <x v="209"/>
    <x v="0"/>
    <s v="No"/>
    <x v="0"/>
    <x v="1"/>
    <s v="No"/>
    <x v="1"/>
    <x v="2"/>
    <x v="986"/>
    <n v="10702.64"/>
    <x v="2"/>
    <x v="0"/>
    <x v="0"/>
    <x v="986"/>
  </r>
  <r>
    <x v="1050"/>
    <s v="Yoo"/>
    <x v="770"/>
    <x v="409"/>
    <x v="1"/>
    <s v="No"/>
    <x v="0"/>
    <x v="0"/>
    <s v="No"/>
    <x v="1"/>
    <x v="2"/>
    <x v="987"/>
    <n v="10698.38"/>
    <x v="2"/>
    <x v="1"/>
    <x v="15"/>
    <x v="987"/>
  </r>
  <r>
    <x v="1051"/>
    <s v="Rand"/>
    <x v="771"/>
    <x v="347"/>
    <x v="0"/>
    <s v="No"/>
    <x v="0"/>
    <x v="0"/>
    <s v="No"/>
    <x v="0"/>
    <x v="2"/>
    <x v="988"/>
    <n v="10690.11"/>
    <x v="2"/>
    <x v="2"/>
    <x v="14"/>
    <x v="988"/>
  </r>
  <r>
    <x v="1052"/>
    <s v="Wolfe"/>
    <x v="772"/>
    <x v="290"/>
    <x v="0"/>
    <s v="No"/>
    <x v="0"/>
    <x v="0"/>
    <s v="No"/>
    <x v="2"/>
    <x v="0"/>
    <x v="989"/>
    <n v="10676.83"/>
    <x v="2"/>
    <x v="0"/>
    <x v="0"/>
    <x v="989"/>
  </r>
  <r>
    <x v="1053"/>
    <s v="Vance"/>
    <x v="773"/>
    <x v="193"/>
    <x v="1"/>
    <s v="No"/>
    <x v="0"/>
    <x v="0"/>
    <s v="No"/>
    <x v="1"/>
    <x v="2"/>
    <x v="990"/>
    <n v="10665.44"/>
    <x v="2"/>
    <x v="2"/>
    <x v="14"/>
    <x v="990"/>
  </r>
  <r>
    <x v="1054"/>
    <s v="Burnett"/>
    <x v="774"/>
    <x v="473"/>
    <x v="1"/>
    <s v="No"/>
    <x v="0"/>
    <x v="3"/>
    <s v="No"/>
    <x v="1"/>
    <x v="2"/>
    <x v="991"/>
    <n v="10627.81"/>
    <x v="2"/>
    <x v="0"/>
    <x v="0"/>
    <x v="991"/>
  </r>
  <r>
    <x v="1055"/>
    <s v="Clason"/>
    <x v="775"/>
    <x v="231"/>
    <x v="0"/>
    <s v="No"/>
    <x v="0"/>
    <x v="0"/>
    <s v="No"/>
    <x v="0"/>
    <x v="1"/>
    <x v="992"/>
    <n v="10620.26"/>
    <x v="2"/>
    <x v="0"/>
    <x v="1"/>
    <x v="992"/>
  </r>
  <r>
    <x v="1056"/>
    <s v="Donnelly"/>
    <x v="776"/>
    <x v="268"/>
    <x v="0"/>
    <s v="No"/>
    <x v="0"/>
    <x v="3"/>
    <s v="No"/>
    <x v="0"/>
    <x v="1"/>
    <x v="993"/>
    <n v="10617.04"/>
    <x v="2"/>
    <x v="0"/>
    <x v="12"/>
    <x v="993"/>
  </r>
  <r>
    <x v="1057"/>
    <s v="Pietz"/>
    <x v="777"/>
    <x v="232"/>
    <x v="0"/>
    <s v="No"/>
    <x v="0"/>
    <x v="0"/>
    <s v="No"/>
    <x v="2"/>
    <x v="0"/>
    <x v="994"/>
    <n v="10608.67"/>
    <x v="2"/>
    <x v="0"/>
    <x v="1"/>
    <x v="994"/>
  </r>
  <r>
    <x v="1058"/>
    <s v="Tegenkamp"/>
    <x v="778"/>
    <x v="352"/>
    <x v="1"/>
    <s v="No"/>
    <x v="0"/>
    <x v="1"/>
    <s v="No"/>
    <x v="0"/>
    <x v="2"/>
    <x v="48"/>
    <n v="10602.39"/>
    <x v="2"/>
    <x v="0"/>
    <x v="3"/>
    <x v="48"/>
  </r>
  <r>
    <x v="1059"/>
    <s v="Dover"/>
    <x v="101"/>
    <x v="439"/>
    <x v="1"/>
    <s v="No"/>
    <x v="0"/>
    <x v="0"/>
    <s v="No"/>
    <x v="0"/>
    <x v="0"/>
    <x v="995"/>
    <n v="10601.63"/>
    <x v="2"/>
    <x v="2"/>
    <x v="1"/>
    <x v="995"/>
  </r>
  <r>
    <x v="1060"/>
    <s v="Dockemeyer"/>
    <x v="529"/>
    <x v="78"/>
    <x v="1"/>
    <s v="No"/>
    <x v="0"/>
    <x v="1"/>
    <s v="No"/>
    <x v="0"/>
    <x v="2"/>
    <x v="996"/>
    <n v="10601.41"/>
    <x v="2"/>
    <x v="2"/>
    <x v="3"/>
    <x v="996"/>
  </r>
  <r>
    <x v="1061"/>
    <s v="Steele"/>
    <x v="779"/>
    <x v="540"/>
    <x v="0"/>
    <s v="No"/>
    <x v="0"/>
    <x v="1"/>
    <s v="No"/>
    <x v="0"/>
    <x v="2"/>
    <x v="997"/>
    <n v="10600.55"/>
    <x v="2"/>
    <x v="1"/>
    <x v="1"/>
    <x v="997"/>
  </r>
  <r>
    <x v="1062"/>
    <s v="Harel"/>
    <x v="308"/>
    <x v="541"/>
    <x v="1"/>
    <s v="No"/>
    <x v="0"/>
    <x v="0"/>
    <s v="No"/>
    <x v="1"/>
    <x v="0"/>
    <x v="998"/>
    <n v="10594.5"/>
    <x v="2"/>
    <x v="1"/>
    <x v="1"/>
    <x v="998"/>
  </r>
  <r>
    <x v="1063"/>
    <s v="Aguila"/>
    <x v="139"/>
    <x v="10"/>
    <x v="1"/>
    <s v="No"/>
    <x v="0"/>
    <x v="1"/>
    <s v="No"/>
    <x v="0"/>
    <x v="1"/>
    <x v="999"/>
    <n v="10594.23"/>
    <x v="2"/>
    <x v="0"/>
    <x v="0"/>
    <x v="999"/>
  </r>
  <r>
    <x v="1064"/>
    <s v="Vallejo Sarmiento"/>
    <x v="529"/>
    <x v="321"/>
    <x v="1"/>
    <s v="No"/>
    <x v="1"/>
    <x v="3"/>
    <s v="No"/>
    <x v="0"/>
    <x v="2"/>
    <x v="1000"/>
    <n v="10579.71"/>
    <x v="2"/>
    <x v="0"/>
    <x v="0"/>
    <x v="1000"/>
  </r>
  <r>
    <x v="1065"/>
    <s v="Beisheim"/>
    <x v="780"/>
    <x v="347"/>
    <x v="1"/>
    <s v="No"/>
    <x v="0"/>
    <x v="1"/>
    <s v="No"/>
    <x v="2"/>
    <x v="2"/>
    <x v="1001"/>
    <n v="10577.09"/>
    <x v="2"/>
    <x v="0"/>
    <x v="3"/>
    <x v="1001"/>
  </r>
  <r>
    <x v="1066"/>
    <s v="Lenhoff"/>
    <x v="781"/>
    <x v="409"/>
    <x v="1"/>
    <s v="No"/>
    <x v="1"/>
    <x v="3"/>
    <s v="No"/>
    <x v="0"/>
    <x v="2"/>
    <x v="1002"/>
    <n v="10564.88"/>
    <x v="2"/>
    <x v="1"/>
    <x v="2"/>
    <x v="1002"/>
  </r>
  <r>
    <x v="1067"/>
    <s v="Wehrwein"/>
    <x v="161"/>
    <x v="542"/>
    <x v="0"/>
    <s v="No"/>
    <x v="0"/>
    <x v="0"/>
    <s v="No"/>
    <x v="0"/>
    <x v="0"/>
    <x v="1003"/>
    <n v="10560.49"/>
    <x v="2"/>
    <x v="2"/>
    <x v="0"/>
    <x v="1003"/>
  </r>
  <r>
    <x v="1068"/>
    <s v="Wallace"/>
    <x v="662"/>
    <x v="9"/>
    <x v="0"/>
    <s v="No"/>
    <x v="0"/>
    <x v="0"/>
    <s v="No"/>
    <x v="0"/>
    <x v="0"/>
    <x v="1004"/>
    <n v="10546.48"/>
    <x v="2"/>
    <x v="0"/>
    <x v="3"/>
    <x v="1004"/>
  </r>
  <r>
    <x v="1069"/>
    <s v="Markowitz"/>
    <x v="782"/>
    <x v="180"/>
    <x v="0"/>
    <s v="No"/>
    <x v="0"/>
    <x v="0"/>
    <s v="No"/>
    <x v="0"/>
    <x v="2"/>
    <x v="1005"/>
    <n v="10495.6"/>
    <x v="2"/>
    <x v="1"/>
    <x v="1"/>
    <x v="1005"/>
  </r>
  <r>
    <x v="1070"/>
    <s v="Vos"/>
    <x v="577"/>
    <x v="334"/>
    <x v="0"/>
    <s v="No"/>
    <x v="0"/>
    <x v="1"/>
    <s v="No"/>
    <x v="1"/>
    <x v="1"/>
    <x v="279"/>
    <n v="10493.95"/>
    <x v="2"/>
    <x v="1"/>
    <x v="1"/>
    <x v="279"/>
  </r>
  <r>
    <x v="1071"/>
    <s v="McLeod"/>
    <x v="783"/>
    <x v="543"/>
    <x v="0"/>
    <s v="No"/>
    <x v="0"/>
    <x v="0"/>
    <s v="No"/>
    <x v="1"/>
    <x v="0"/>
    <x v="1006"/>
    <n v="10486.55"/>
    <x v="2"/>
    <x v="0"/>
    <x v="15"/>
    <x v="1006"/>
  </r>
  <r>
    <x v="1072"/>
    <s v="Balcom"/>
    <x v="784"/>
    <x v="213"/>
    <x v="0"/>
    <s v="No"/>
    <x v="0"/>
    <x v="3"/>
    <s v="No"/>
    <x v="0"/>
    <x v="1"/>
    <x v="1007"/>
    <n v="10464.83"/>
    <x v="2"/>
    <x v="1"/>
    <x v="1"/>
    <x v="1007"/>
  </r>
  <r>
    <x v="1073"/>
    <s v="Dirth"/>
    <x v="49"/>
    <x v="228"/>
    <x v="1"/>
    <s v="No"/>
    <x v="1"/>
    <x v="3"/>
    <s v="No"/>
    <x v="0"/>
    <x v="2"/>
    <x v="1008"/>
    <n v="10461.98"/>
    <x v="2"/>
    <x v="1"/>
    <x v="1"/>
    <x v="1008"/>
  </r>
  <r>
    <x v="1074"/>
    <s v="Inglish"/>
    <x v="785"/>
    <x v="98"/>
    <x v="1"/>
    <s v="No"/>
    <x v="0"/>
    <x v="3"/>
    <s v="No"/>
    <x v="1"/>
    <x v="2"/>
    <x v="1009"/>
    <n v="10459.19"/>
    <x v="2"/>
    <x v="1"/>
    <x v="0"/>
    <x v="1009"/>
  </r>
  <r>
    <x v="1075"/>
    <s v="Matthews"/>
    <x v="786"/>
    <x v="544"/>
    <x v="1"/>
    <s v="No"/>
    <x v="0"/>
    <x v="0"/>
    <s v="No"/>
    <x v="1"/>
    <x v="2"/>
    <x v="1010"/>
    <n v="10455.14"/>
    <x v="2"/>
    <x v="2"/>
    <x v="14"/>
    <x v="1010"/>
  </r>
  <r>
    <x v="1076"/>
    <s v="Massa-Musiak"/>
    <x v="787"/>
    <x v="325"/>
    <x v="1"/>
    <s v="No"/>
    <x v="0"/>
    <x v="3"/>
    <s v="No"/>
    <x v="2"/>
    <x v="2"/>
    <x v="1011"/>
    <n v="10455.1"/>
    <x v="2"/>
    <x v="1"/>
    <x v="1"/>
    <x v="1011"/>
  </r>
  <r>
    <x v="1077"/>
    <s v="Bailey"/>
    <x v="529"/>
    <x v="545"/>
    <x v="0"/>
    <s v="No"/>
    <x v="0"/>
    <x v="0"/>
    <s v="No"/>
    <x v="0"/>
    <x v="0"/>
    <x v="640"/>
    <n v="10450.549999999999"/>
    <x v="2"/>
    <x v="1"/>
    <x v="3"/>
    <x v="640"/>
  </r>
  <r>
    <x v="1078"/>
    <s v="Jacoby"/>
    <x v="788"/>
    <x v="546"/>
    <x v="0"/>
    <s v="No"/>
    <x v="0"/>
    <x v="0"/>
    <s v="No"/>
    <x v="1"/>
    <x v="0"/>
    <x v="1012"/>
    <n v="10436.1"/>
    <x v="2"/>
    <x v="0"/>
    <x v="3"/>
    <x v="1012"/>
  </r>
  <r>
    <x v="1079"/>
    <s v="Crimmings"/>
    <x v="101"/>
    <x v="547"/>
    <x v="0"/>
    <s v="No"/>
    <x v="0"/>
    <x v="0"/>
    <s v="No"/>
    <x v="0"/>
    <x v="0"/>
    <x v="1013"/>
    <n v="10435.07"/>
    <x v="2"/>
    <x v="1"/>
    <x v="4"/>
    <x v="1013"/>
  </r>
  <r>
    <x v="1080"/>
    <s v="Crane"/>
    <x v="636"/>
    <x v="519"/>
    <x v="0"/>
    <s v="No"/>
    <x v="0"/>
    <x v="0"/>
    <s v="No"/>
    <x v="2"/>
    <x v="0"/>
    <x v="1014"/>
    <n v="10422.92"/>
    <x v="2"/>
    <x v="1"/>
    <x v="6"/>
    <x v="1014"/>
  </r>
  <r>
    <x v="1081"/>
    <s v="Swartzfager"/>
    <x v="789"/>
    <x v="256"/>
    <x v="0"/>
    <s v="No"/>
    <x v="1"/>
    <x v="3"/>
    <s v="No"/>
    <x v="0"/>
    <x v="1"/>
    <x v="635"/>
    <n v="10419.65"/>
    <x v="2"/>
    <x v="2"/>
    <x v="15"/>
    <x v="635"/>
  </r>
  <r>
    <x v="1082"/>
    <s v="Clevenger"/>
    <x v="646"/>
    <x v="548"/>
    <x v="0"/>
    <s v="No"/>
    <x v="0"/>
    <x v="1"/>
    <s v="No"/>
    <x v="1"/>
    <x v="0"/>
    <x v="1015"/>
    <n v="10419.59"/>
    <x v="2"/>
    <x v="2"/>
    <x v="15"/>
    <x v="1015"/>
  </r>
  <r>
    <x v="1083"/>
    <s v="Reichardt"/>
    <x v="790"/>
    <x v="92"/>
    <x v="0"/>
    <s v="No"/>
    <x v="0"/>
    <x v="0"/>
    <s v="No"/>
    <x v="0"/>
    <x v="2"/>
    <x v="1016"/>
    <n v="10407.98"/>
    <x v="2"/>
    <x v="1"/>
    <x v="14"/>
    <x v="1016"/>
  </r>
  <r>
    <x v="1084"/>
    <s v="Morton"/>
    <x v="360"/>
    <x v="549"/>
    <x v="1"/>
    <s v="No"/>
    <x v="0"/>
    <x v="3"/>
    <s v="No"/>
    <x v="1"/>
    <x v="0"/>
    <x v="188"/>
    <n v="10407.09"/>
    <x v="2"/>
    <x v="1"/>
    <x v="5"/>
    <x v="188"/>
  </r>
  <r>
    <x v="1085"/>
    <s v="Sunstrum"/>
    <x v="791"/>
    <x v="550"/>
    <x v="1"/>
    <s v="No"/>
    <x v="1"/>
    <x v="3"/>
    <s v="No"/>
    <x v="1"/>
    <x v="2"/>
    <x v="1017"/>
    <n v="10403.27"/>
    <x v="2"/>
    <x v="2"/>
    <x v="16"/>
    <x v="1017"/>
  </r>
  <r>
    <x v="1086"/>
    <s v="Frownfelter"/>
    <x v="53"/>
    <x v="551"/>
    <x v="0"/>
    <s v="No"/>
    <x v="0"/>
    <x v="1"/>
    <s v="No"/>
    <x v="0"/>
    <x v="0"/>
    <x v="1018"/>
    <n v="10381.48"/>
    <x v="2"/>
    <x v="0"/>
    <x v="0"/>
    <x v="1018"/>
  </r>
  <r>
    <x v="1087"/>
    <s v="Richter"/>
    <x v="408"/>
    <x v="524"/>
    <x v="0"/>
    <s v="No"/>
    <x v="0"/>
    <x v="1"/>
    <s v="No"/>
    <x v="0"/>
    <x v="0"/>
    <x v="1019"/>
    <n v="10370.91"/>
    <x v="2"/>
    <x v="0"/>
    <x v="2"/>
    <x v="1019"/>
  </r>
  <r>
    <x v="1088"/>
    <s v="England"/>
    <x v="792"/>
    <x v="381"/>
    <x v="0"/>
    <s v="No"/>
    <x v="0"/>
    <x v="0"/>
    <s v="No"/>
    <x v="1"/>
    <x v="0"/>
    <x v="1020"/>
    <n v="10356.67"/>
    <x v="2"/>
    <x v="1"/>
    <x v="15"/>
    <x v="1020"/>
  </r>
  <r>
    <x v="1089"/>
    <s v="McLean"/>
    <x v="401"/>
    <x v="173"/>
    <x v="1"/>
    <s v="No"/>
    <x v="1"/>
    <x v="3"/>
    <s v="No"/>
    <x v="1"/>
    <x v="2"/>
    <x v="1021"/>
    <n v="10355.64"/>
    <x v="2"/>
    <x v="1"/>
    <x v="1"/>
    <x v="1021"/>
  </r>
  <r>
    <x v="1090"/>
    <s v="Gardner"/>
    <x v="793"/>
    <x v="55"/>
    <x v="0"/>
    <s v="No"/>
    <x v="0"/>
    <x v="0"/>
    <s v="No"/>
    <x v="0"/>
    <x v="0"/>
    <x v="1022"/>
    <n v="10352.48"/>
    <x v="2"/>
    <x v="1"/>
    <x v="1"/>
    <x v="1022"/>
  </r>
  <r>
    <x v="1091"/>
    <s v="Lane"/>
    <x v="794"/>
    <x v="64"/>
    <x v="0"/>
    <s v="No"/>
    <x v="0"/>
    <x v="1"/>
    <s v="No"/>
    <x v="1"/>
    <x v="0"/>
    <x v="1023"/>
    <n v="10345.93"/>
    <x v="2"/>
    <x v="2"/>
    <x v="14"/>
    <x v="1023"/>
  </r>
  <r>
    <x v="1092"/>
    <s v="Vonachen"/>
    <x v="718"/>
    <x v="552"/>
    <x v="0"/>
    <s v="No"/>
    <x v="0"/>
    <x v="0"/>
    <s v="No"/>
    <x v="0"/>
    <x v="0"/>
    <x v="1024"/>
    <n v="10338.93"/>
    <x v="2"/>
    <x v="1"/>
    <x v="0"/>
    <x v="1024"/>
  </r>
  <r>
    <x v="1093"/>
    <s v="Smith"/>
    <x v="735"/>
    <x v="321"/>
    <x v="0"/>
    <s v="No"/>
    <x v="0"/>
    <x v="0"/>
    <s v="No"/>
    <x v="0"/>
    <x v="2"/>
    <x v="1025"/>
    <n v="10329.06"/>
    <x v="2"/>
    <x v="1"/>
    <x v="14"/>
    <x v="1025"/>
  </r>
  <r>
    <x v="1094"/>
    <s v="Kidwell"/>
    <x v="795"/>
    <x v="463"/>
    <x v="1"/>
    <s v="No"/>
    <x v="0"/>
    <x v="1"/>
    <s v="No"/>
    <x v="0"/>
    <x v="0"/>
    <x v="886"/>
    <n v="10325.209999999999"/>
    <x v="2"/>
    <x v="0"/>
    <x v="3"/>
    <x v="886"/>
  </r>
  <r>
    <x v="1095"/>
    <s v="Betancourth"/>
    <x v="796"/>
    <x v="87"/>
    <x v="0"/>
    <s v="No"/>
    <x v="0"/>
    <x v="0"/>
    <s v="No"/>
    <x v="0"/>
    <x v="1"/>
    <x v="653"/>
    <n v="10322.9"/>
    <x v="2"/>
    <x v="1"/>
    <x v="12"/>
    <x v="653"/>
  </r>
  <r>
    <x v="1096"/>
    <s v="Henstrom"/>
    <x v="797"/>
    <x v="89"/>
    <x v="0"/>
    <s v="No"/>
    <x v="0"/>
    <x v="0"/>
    <s v="No"/>
    <x v="0"/>
    <x v="2"/>
    <x v="1026"/>
    <n v="10315.91"/>
    <x v="2"/>
    <x v="2"/>
    <x v="1"/>
    <x v="1026"/>
  </r>
  <r>
    <x v="1097"/>
    <s v="Pereira"/>
    <x v="359"/>
    <x v="553"/>
    <x v="0"/>
    <s v="No"/>
    <x v="0"/>
    <x v="0"/>
    <s v="No"/>
    <x v="2"/>
    <x v="0"/>
    <x v="1027"/>
    <n v="10310.780000000001"/>
    <x v="2"/>
    <x v="0"/>
    <x v="1"/>
    <x v="1027"/>
  </r>
  <r>
    <x v="1098"/>
    <s v="Black"/>
    <x v="798"/>
    <x v="8"/>
    <x v="1"/>
    <s v="No"/>
    <x v="1"/>
    <x v="3"/>
    <s v="No"/>
    <x v="2"/>
    <x v="0"/>
    <x v="1028"/>
    <n v="10308.040000000001"/>
    <x v="2"/>
    <x v="1"/>
    <x v="0"/>
    <x v="1028"/>
  </r>
  <r>
    <x v="1099"/>
    <s v="Brown"/>
    <x v="746"/>
    <x v="554"/>
    <x v="1"/>
    <s v="No"/>
    <x v="0"/>
    <x v="3"/>
    <s v="No"/>
    <x v="0"/>
    <x v="0"/>
    <x v="1029"/>
    <n v="10276.99"/>
    <x v="2"/>
    <x v="1"/>
    <x v="14"/>
    <x v="1029"/>
  </r>
  <r>
    <x v="1100"/>
    <s v="Reasoner"/>
    <x v="799"/>
    <x v="555"/>
    <x v="1"/>
    <s v="No"/>
    <x v="0"/>
    <x v="1"/>
    <s v="No"/>
    <x v="1"/>
    <x v="0"/>
    <x v="1030"/>
    <n v="10274.33"/>
    <x v="2"/>
    <x v="1"/>
    <x v="2"/>
    <x v="1030"/>
  </r>
  <r>
    <x v="1101"/>
    <s v="Wandzilak"/>
    <x v="67"/>
    <x v="556"/>
    <x v="0"/>
    <s v="No"/>
    <x v="0"/>
    <x v="1"/>
    <s v="No"/>
    <x v="0"/>
    <x v="0"/>
    <x v="1031"/>
    <n v="10269.459999999999"/>
    <x v="2"/>
    <x v="0"/>
    <x v="1"/>
    <x v="1031"/>
  </r>
  <r>
    <x v="1102"/>
    <s v="Carver"/>
    <x v="411"/>
    <x v="557"/>
    <x v="0"/>
    <s v="No"/>
    <x v="0"/>
    <x v="1"/>
    <s v="No"/>
    <x v="1"/>
    <x v="0"/>
    <x v="1032"/>
    <n v="10264.44"/>
    <x v="2"/>
    <x v="2"/>
    <x v="1"/>
    <x v="1032"/>
  </r>
  <r>
    <x v="1103"/>
    <s v="Borror"/>
    <x v="800"/>
    <x v="457"/>
    <x v="1"/>
    <s v="No"/>
    <x v="0"/>
    <x v="3"/>
    <s v="No"/>
    <x v="0"/>
    <x v="0"/>
    <x v="64"/>
    <n v="10259.129999999999"/>
    <x v="2"/>
    <x v="2"/>
    <x v="3"/>
    <x v="64"/>
  </r>
  <r>
    <x v="1104"/>
    <s v="Saad"/>
    <x v="43"/>
    <x v="558"/>
    <x v="0"/>
    <s v="No"/>
    <x v="0"/>
    <x v="0"/>
    <s v="No"/>
    <x v="0"/>
    <x v="0"/>
    <x v="1033"/>
    <n v="10231.5"/>
    <x v="2"/>
    <x v="1"/>
    <x v="1"/>
    <x v="1033"/>
  </r>
  <r>
    <x v="1105"/>
    <s v="Paul"/>
    <x v="166"/>
    <x v="559"/>
    <x v="1"/>
    <s v="No"/>
    <x v="0"/>
    <x v="0"/>
    <s v="No"/>
    <x v="0"/>
    <x v="0"/>
    <x v="63"/>
    <n v="10226.280000000001"/>
    <x v="2"/>
    <x v="0"/>
    <x v="0"/>
    <x v="63"/>
  </r>
  <r>
    <x v="1106"/>
    <s v="Trail"/>
    <x v="801"/>
    <x v="254"/>
    <x v="1"/>
    <s v="No"/>
    <x v="0"/>
    <x v="0"/>
    <s v="No"/>
    <x v="1"/>
    <x v="0"/>
    <x v="1034"/>
    <n v="10214.64"/>
    <x v="2"/>
    <x v="2"/>
    <x v="3"/>
    <x v="1034"/>
  </r>
  <r>
    <x v="1107"/>
    <s v="Benton"/>
    <x v="567"/>
    <x v="560"/>
    <x v="1"/>
    <s v="No"/>
    <x v="0"/>
    <x v="1"/>
    <s v="No"/>
    <x v="2"/>
    <x v="0"/>
    <x v="1035"/>
    <n v="10197.77"/>
    <x v="2"/>
    <x v="1"/>
    <x v="2"/>
    <x v="1035"/>
  </r>
  <r>
    <x v="1108"/>
    <s v="Bauman"/>
    <x v="802"/>
    <x v="103"/>
    <x v="1"/>
    <s v="No"/>
    <x v="0"/>
    <x v="0"/>
    <s v="No"/>
    <x v="0"/>
    <x v="2"/>
    <x v="1036"/>
    <n v="10191.82"/>
    <x v="2"/>
    <x v="2"/>
    <x v="12"/>
    <x v="1036"/>
  </r>
  <r>
    <x v="1109"/>
    <s v="Bakula"/>
    <x v="803"/>
    <x v="561"/>
    <x v="0"/>
    <s v="No"/>
    <x v="0"/>
    <x v="1"/>
    <s v="No"/>
    <x v="1"/>
    <x v="1"/>
    <x v="1037"/>
    <n v="10160.870000000001"/>
    <x v="2"/>
    <x v="0"/>
    <x v="15"/>
    <x v="1037"/>
  </r>
  <r>
    <x v="1110"/>
    <s v="Edwards"/>
    <x v="567"/>
    <x v="525"/>
    <x v="0"/>
    <s v="No"/>
    <x v="0"/>
    <x v="1"/>
    <s v="No"/>
    <x v="2"/>
    <x v="0"/>
    <x v="1038"/>
    <n v="10156.780000000001"/>
    <x v="2"/>
    <x v="2"/>
    <x v="1"/>
    <x v="1038"/>
  </r>
  <r>
    <x v="1111"/>
    <s v="Davis"/>
    <x v="804"/>
    <x v="282"/>
    <x v="1"/>
    <s v="No"/>
    <x v="0"/>
    <x v="0"/>
    <s v="No"/>
    <x v="0"/>
    <x v="0"/>
    <x v="1039"/>
    <n v="10146.129999999999"/>
    <x v="2"/>
    <x v="1"/>
    <x v="15"/>
    <x v="1039"/>
  </r>
  <r>
    <x v="1112"/>
    <s v="Weiler"/>
    <x v="111"/>
    <x v="447"/>
    <x v="0"/>
    <s v="No"/>
    <x v="0"/>
    <x v="0"/>
    <s v="No"/>
    <x v="0"/>
    <x v="0"/>
    <x v="1040"/>
    <n v="10141.14"/>
    <x v="2"/>
    <x v="1"/>
    <x v="4"/>
    <x v="1040"/>
  </r>
  <r>
    <x v="1113"/>
    <s v="Schaaf"/>
    <x v="805"/>
    <x v="109"/>
    <x v="1"/>
    <s v="No"/>
    <x v="1"/>
    <x v="3"/>
    <s v="No"/>
    <x v="0"/>
    <x v="1"/>
    <x v="1041"/>
    <n v="10139.84"/>
    <x v="2"/>
    <x v="2"/>
    <x v="1"/>
    <x v="1041"/>
  </r>
  <r>
    <x v="1114"/>
    <s v="Sack"/>
    <x v="806"/>
    <x v="56"/>
    <x v="0"/>
    <s v="No"/>
    <x v="0"/>
    <x v="1"/>
    <s v="No"/>
    <x v="0"/>
    <x v="1"/>
    <x v="1042"/>
    <n v="10118.42"/>
    <x v="2"/>
    <x v="0"/>
    <x v="3"/>
    <x v="1042"/>
  </r>
  <r>
    <x v="1115"/>
    <s v="Chenard"/>
    <x v="629"/>
    <x v="485"/>
    <x v="1"/>
    <s v="No"/>
    <x v="0"/>
    <x v="3"/>
    <s v="No"/>
    <x v="0"/>
    <x v="0"/>
    <x v="1043"/>
    <n v="10115.01"/>
    <x v="2"/>
    <x v="0"/>
    <x v="1"/>
    <x v="1043"/>
  </r>
  <r>
    <x v="1116"/>
    <s v="Williamson"/>
    <x v="807"/>
    <x v="199"/>
    <x v="0"/>
    <s v="No"/>
    <x v="0"/>
    <x v="1"/>
    <s v="No"/>
    <x v="2"/>
    <x v="2"/>
    <x v="1044"/>
    <n v="10107.219999999999"/>
    <x v="2"/>
    <x v="1"/>
    <x v="0"/>
    <x v="1044"/>
  </r>
  <r>
    <x v="1117"/>
    <s v="Dollas"/>
    <x v="808"/>
    <x v="500"/>
    <x v="0"/>
    <s v="No"/>
    <x v="0"/>
    <x v="1"/>
    <s v="No"/>
    <x v="1"/>
    <x v="2"/>
    <x v="279"/>
    <n v="10106.129999999999"/>
    <x v="2"/>
    <x v="1"/>
    <x v="2"/>
    <x v="279"/>
  </r>
  <r>
    <x v="1118"/>
    <s v="Sprague"/>
    <x v="809"/>
    <x v="315"/>
    <x v="1"/>
    <s v="No"/>
    <x v="0"/>
    <x v="0"/>
    <s v="No"/>
    <x v="1"/>
    <x v="2"/>
    <x v="1045"/>
    <n v="10096.969999999999"/>
    <x v="2"/>
    <x v="2"/>
    <x v="3"/>
    <x v="1045"/>
  </r>
  <r>
    <x v="1119"/>
    <s v="Michell"/>
    <x v="315"/>
    <x v="473"/>
    <x v="1"/>
    <s v="No"/>
    <x v="1"/>
    <x v="3"/>
    <s v="No"/>
    <x v="0"/>
    <x v="2"/>
    <x v="1046"/>
    <n v="10085.85"/>
    <x v="2"/>
    <x v="0"/>
    <x v="3"/>
    <x v="1046"/>
  </r>
  <r>
    <x v="1120"/>
    <s v="Datwyler"/>
    <x v="88"/>
    <x v="300"/>
    <x v="1"/>
    <s v="No"/>
    <x v="1"/>
    <x v="3"/>
    <s v="No"/>
    <x v="0"/>
    <x v="1"/>
    <x v="1047"/>
    <n v="10072.06"/>
    <x v="2"/>
    <x v="1"/>
    <x v="6"/>
    <x v="1047"/>
  </r>
  <r>
    <x v="1121"/>
    <s v="Mead"/>
    <x v="643"/>
    <x v="562"/>
    <x v="1"/>
    <s v="No"/>
    <x v="1"/>
    <x v="3"/>
    <s v="No"/>
    <x v="2"/>
    <x v="1"/>
    <x v="1048"/>
    <n v="10065.41"/>
    <x v="2"/>
    <x v="2"/>
    <x v="3"/>
    <x v="1048"/>
  </r>
  <r>
    <x v="1122"/>
    <s v="Kennedy"/>
    <x v="67"/>
    <x v="172"/>
    <x v="0"/>
    <s v="No"/>
    <x v="0"/>
    <x v="0"/>
    <s v="No"/>
    <x v="0"/>
    <x v="0"/>
    <x v="958"/>
    <n v="10043.25"/>
    <x v="2"/>
    <x v="2"/>
    <x v="2"/>
    <x v="958"/>
  </r>
  <r>
    <x v="1123"/>
    <s v="Czech"/>
    <x v="175"/>
    <x v="561"/>
    <x v="0"/>
    <s v="No"/>
    <x v="1"/>
    <x v="3"/>
    <s v="No"/>
    <x v="1"/>
    <x v="1"/>
    <x v="1049"/>
    <n v="10027.15"/>
    <x v="2"/>
    <x v="1"/>
    <x v="14"/>
    <x v="1049"/>
  </r>
  <r>
    <x v="1124"/>
    <s v="O'Brien"/>
    <x v="810"/>
    <x v="563"/>
    <x v="1"/>
    <s v="No"/>
    <x v="0"/>
    <x v="3"/>
    <s v="No"/>
    <x v="0"/>
    <x v="1"/>
    <x v="1050"/>
    <n v="10011.44"/>
    <x v="2"/>
    <x v="0"/>
    <x v="12"/>
    <x v="1050"/>
  </r>
  <r>
    <x v="1125"/>
    <s v="Bachman"/>
    <x v="628"/>
    <x v="564"/>
    <x v="1"/>
    <s v="No"/>
    <x v="0"/>
    <x v="1"/>
    <s v="No"/>
    <x v="3"/>
    <x v="0"/>
    <x v="1051"/>
    <n v="9991.0400000000009"/>
    <x v="1"/>
    <x v="0"/>
    <x v="1"/>
    <x v="1051"/>
  </r>
  <r>
    <x v="1126"/>
    <s v="Bednar"/>
    <x v="67"/>
    <x v="399"/>
    <x v="0"/>
    <s v="No"/>
    <x v="0"/>
    <x v="0"/>
    <s v="No"/>
    <x v="0"/>
    <x v="0"/>
    <x v="1052"/>
    <n v="9964.06"/>
    <x v="1"/>
    <x v="2"/>
    <x v="9"/>
    <x v="1052"/>
  </r>
  <r>
    <x v="1127"/>
    <s v="Daye"/>
    <x v="292"/>
    <x v="410"/>
    <x v="0"/>
    <s v="No"/>
    <x v="0"/>
    <x v="0"/>
    <s v="No"/>
    <x v="1"/>
    <x v="0"/>
    <x v="937"/>
    <n v="9957.7199999999993"/>
    <x v="1"/>
    <x v="0"/>
    <x v="11"/>
    <x v="937"/>
  </r>
  <r>
    <x v="1128"/>
    <s v="Clarke"/>
    <x v="811"/>
    <x v="138"/>
    <x v="1"/>
    <s v="No"/>
    <x v="0"/>
    <x v="3"/>
    <s v="No"/>
    <x v="2"/>
    <x v="2"/>
    <x v="874"/>
    <n v="9933.44"/>
    <x v="2"/>
    <x v="0"/>
    <x v="0"/>
    <x v="874"/>
  </r>
  <r>
    <x v="1129"/>
    <s v="Koren"/>
    <x v="607"/>
    <x v="180"/>
    <x v="1"/>
    <s v="No"/>
    <x v="1"/>
    <x v="3"/>
    <s v="No"/>
    <x v="0"/>
    <x v="2"/>
    <x v="1053"/>
    <n v="9931.9599999999991"/>
    <x v="1"/>
    <x v="2"/>
    <x v="1"/>
    <x v="1053"/>
  </r>
  <r>
    <x v="1130"/>
    <s v="Kuramoto"/>
    <x v="812"/>
    <x v="332"/>
    <x v="1"/>
    <s v="No"/>
    <x v="0"/>
    <x v="0"/>
    <s v="No"/>
    <x v="0"/>
    <x v="2"/>
    <x v="732"/>
    <n v="9930.64"/>
    <x v="1"/>
    <x v="0"/>
    <x v="15"/>
    <x v="732"/>
  </r>
  <r>
    <x v="1131"/>
    <s v="Lynn"/>
    <x v="402"/>
    <x v="115"/>
    <x v="0"/>
    <s v="No"/>
    <x v="0"/>
    <x v="1"/>
    <s v="No"/>
    <x v="0"/>
    <x v="2"/>
    <x v="411"/>
    <n v="9910.36"/>
    <x v="1"/>
    <x v="0"/>
    <x v="1"/>
    <x v="411"/>
  </r>
  <r>
    <x v="1132"/>
    <s v="Dierksen"/>
    <x v="813"/>
    <x v="64"/>
    <x v="0"/>
    <s v="No"/>
    <x v="0"/>
    <x v="0"/>
    <s v="No"/>
    <x v="2"/>
    <x v="0"/>
    <x v="1054"/>
    <n v="9907.83"/>
    <x v="2"/>
    <x v="2"/>
    <x v="0"/>
    <x v="1054"/>
  </r>
  <r>
    <x v="1133"/>
    <s v="Zoeller"/>
    <x v="814"/>
    <x v="80"/>
    <x v="1"/>
    <s v="No"/>
    <x v="0"/>
    <x v="0"/>
    <s v="No"/>
    <x v="0"/>
    <x v="2"/>
    <x v="1055"/>
    <n v="9894.69"/>
    <x v="1"/>
    <x v="0"/>
    <x v="1"/>
    <x v="1055"/>
  </r>
  <r>
    <x v="1134"/>
    <s v="Flesch"/>
    <x v="613"/>
    <x v="134"/>
    <x v="1"/>
    <s v="No"/>
    <x v="0"/>
    <x v="1"/>
    <s v="No"/>
    <x v="2"/>
    <x v="2"/>
    <x v="1056"/>
    <n v="9890.23"/>
    <x v="2"/>
    <x v="0"/>
    <x v="0"/>
    <x v="1056"/>
  </r>
  <r>
    <x v="1135"/>
    <s v="Maltby"/>
    <x v="815"/>
    <x v="485"/>
    <x v="0"/>
    <s v="No"/>
    <x v="0"/>
    <x v="0"/>
    <s v="No"/>
    <x v="0"/>
    <x v="0"/>
    <x v="1057"/>
    <n v="9880.07"/>
    <x v="1"/>
    <x v="0"/>
    <x v="3"/>
    <x v="1057"/>
  </r>
  <r>
    <x v="1136"/>
    <s v="Custance"/>
    <x v="816"/>
    <x v="565"/>
    <x v="0"/>
    <s v="No"/>
    <x v="0"/>
    <x v="0"/>
    <s v="No"/>
    <x v="0"/>
    <x v="0"/>
    <x v="1058"/>
    <n v="9877.61"/>
    <x v="1"/>
    <x v="1"/>
    <x v="0"/>
    <x v="1058"/>
  </r>
  <r>
    <x v="1137"/>
    <s v="Choi"/>
    <x v="817"/>
    <x v="220"/>
    <x v="0"/>
    <s v="No"/>
    <x v="0"/>
    <x v="0"/>
    <s v="No"/>
    <x v="0"/>
    <x v="0"/>
    <x v="1059"/>
    <n v="9875.68"/>
    <x v="1"/>
    <x v="0"/>
    <x v="2"/>
    <x v="1059"/>
  </r>
  <r>
    <x v="1138"/>
    <s v="Barnett"/>
    <x v="54"/>
    <x v="566"/>
    <x v="0"/>
    <s v="No"/>
    <x v="0"/>
    <x v="0"/>
    <s v="No"/>
    <x v="0"/>
    <x v="0"/>
    <x v="1060"/>
    <n v="9872.7000000000007"/>
    <x v="1"/>
    <x v="2"/>
    <x v="3"/>
    <x v="1060"/>
  </r>
  <r>
    <x v="1139"/>
    <s v="Proulx"/>
    <x v="547"/>
    <x v="85"/>
    <x v="0"/>
    <s v="No"/>
    <x v="0"/>
    <x v="3"/>
    <s v="No"/>
    <x v="0"/>
    <x v="1"/>
    <x v="1061"/>
    <n v="9870.59"/>
    <x v="1"/>
    <x v="2"/>
    <x v="8"/>
    <x v="1061"/>
  </r>
  <r>
    <x v="1140"/>
    <s v="Hamilton"/>
    <x v="467"/>
    <x v="320"/>
    <x v="1"/>
    <s v="No"/>
    <x v="1"/>
    <x v="3"/>
    <s v="No"/>
    <x v="1"/>
    <x v="2"/>
    <x v="1062"/>
    <n v="9869.81"/>
    <x v="2"/>
    <x v="0"/>
    <x v="1"/>
    <x v="1062"/>
  </r>
  <r>
    <x v="1141"/>
    <s v="Lundine"/>
    <x v="629"/>
    <x v="453"/>
    <x v="0"/>
    <s v="No"/>
    <x v="0"/>
    <x v="0"/>
    <s v="No"/>
    <x v="0"/>
    <x v="0"/>
    <x v="955"/>
    <n v="9866.2999999999993"/>
    <x v="1"/>
    <x v="0"/>
    <x v="2"/>
    <x v="955"/>
  </r>
  <r>
    <x v="1142"/>
    <s v="Paullin"/>
    <x v="362"/>
    <x v="259"/>
    <x v="1"/>
    <s v="No"/>
    <x v="1"/>
    <x v="3"/>
    <s v="No"/>
    <x v="2"/>
    <x v="1"/>
    <x v="650"/>
    <n v="9863.4699999999993"/>
    <x v="2"/>
    <x v="0"/>
    <x v="1"/>
    <x v="650"/>
  </r>
  <r>
    <x v="1143"/>
    <s v="Delucia"/>
    <x v="809"/>
    <x v="567"/>
    <x v="0"/>
    <s v="No"/>
    <x v="0"/>
    <x v="0"/>
    <s v="No"/>
    <x v="1"/>
    <x v="0"/>
    <x v="1063"/>
    <n v="9861.0300000000007"/>
    <x v="1"/>
    <x v="2"/>
    <x v="3"/>
    <x v="1063"/>
  </r>
  <r>
    <x v="1144"/>
    <s v="Valentine"/>
    <x v="818"/>
    <x v="525"/>
    <x v="0"/>
    <s v="No"/>
    <x v="0"/>
    <x v="0"/>
    <s v="No"/>
    <x v="2"/>
    <x v="0"/>
    <x v="1064"/>
    <n v="9855.1299999999992"/>
    <x v="1"/>
    <x v="0"/>
    <x v="0"/>
    <x v="1064"/>
  </r>
  <r>
    <x v="1145"/>
    <s v="Mohara"/>
    <x v="806"/>
    <x v="423"/>
    <x v="0"/>
    <s v="No"/>
    <x v="0"/>
    <x v="0"/>
    <s v="No"/>
    <x v="0"/>
    <x v="0"/>
    <x v="1065"/>
    <n v="9850.43"/>
    <x v="2"/>
    <x v="0"/>
    <x v="3"/>
    <x v="1065"/>
  </r>
  <r>
    <x v="1146"/>
    <s v="Fairbrother"/>
    <x v="819"/>
    <x v="375"/>
    <x v="0"/>
    <s v="No"/>
    <x v="0"/>
    <x v="3"/>
    <s v="No"/>
    <x v="0"/>
    <x v="2"/>
    <x v="1066"/>
    <n v="9844.4500000000007"/>
    <x v="1"/>
    <x v="1"/>
    <x v="1"/>
    <x v="1066"/>
  </r>
  <r>
    <x v="1147"/>
    <s v="Fagan"/>
    <x v="820"/>
    <x v="56"/>
    <x v="0"/>
    <s v="No"/>
    <x v="0"/>
    <x v="1"/>
    <s v="No"/>
    <x v="1"/>
    <x v="1"/>
    <x v="397"/>
    <n v="9836.2099999999991"/>
    <x v="1"/>
    <x v="0"/>
    <x v="14"/>
    <x v="397"/>
  </r>
  <r>
    <x v="1148"/>
    <s v="Toth"/>
    <x v="821"/>
    <x v="336"/>
    <x v="0"/>
    <s v="No"/>
    <x v="0"/>
    <x v="1"/>
    <s v="No"/>
    <x v="1"/>
    <x v="1"/>
    <x v="1067"/>
    <n v="9819.25"/>
    <x v="1"/>
    <x v="2"/>
    <x v="14"/>
    <x v="1067"/>
  </r>
  <r>
    <x v="1149"/>
    <s v="Guinn"/>
    <x v="822"/>
    <x v="568"/>
    <x v="0"/>
    <s v="No"/>
    <x v="0"/>
    <x v="1"/>
    <s v="No"/>
    <x v="0"/>
    <x v="0"/>
    <x v="1068"/>
    <n v="9800.89"/>
    <x v="1"/>
    <x v="1"/>
    <x v="0"/>
    <x v="1068"/>
  </r>
  <r>
    <x v="1150"/>
    <s v="Rogers"/>
    <x v="823"/>
    <x v="240"/>
    <x v="0"/>
    <s v="No"/>
    <x v="0"/>
    <x v="0"/>
    <s v="No"/>
    <x v="2"/>
    <x v="1"/>
    <x v="1069"/>
    <n v="9788.8700000000008"/>
    <x v="2"/>
    <x v="2"/>
    <x v="0"/>
    <x v="1069"/>
  </r>
  <r>
    <x v="1151"/>
    <s v="Diviney"/>
    <x v="824"/>
    <x v="111"/>
    <x v="1"/>
    <s v="No"/>
    <x v="0"/>
    <x v="0"/>
    <s v="No"/>
    <x v="0"/>
    <x v="2"/>
    <x v="1070"/>
    <n v="9787.32"/>
    <x v="1"/>
    <x v="0"/>
    <x v="8"/>
    <x v="1070"/>
  </r>
  <r>
    <x v="1152"/>
    <s v="Marlatt"/>
    <x v="111"/>
    <x v="569"/>
    <x v="0"/>
    <s v="No"/>
    <x v="0"/>
    <x v="1"/>
    <s v="No"/>
    <x v="0"/>
    <x v="0"/>
    <x v="386"/>
    <n v="9778.35"/>
    <x v="1"/>
    <x v="2"/>
    <x v="2"/>
    <x v="386"/>
  </r>
  <r>
    <x v="1153"/>
    <s v="Ohler"/>
    <x v="825"/>
    <x v="400"/>
    <x v="0"/>
    <s v="No"/>
    <x v="0"/>
    <x v="0"/>
    <s v="No"/>
    <x v="2"/>
    <x v="0"/>
    <x v="1071"/>
    <n v="9764.08"/>
    <x v="2"/>
    <x v="1"/>
    <x v="1"/>
    <x v="1071"/>
  </r>
  <r>
    <x v="1154"/>
    <s v="Mossler"/>
    <x v="469"/>
    <x v="562"/>
    <x v="1"/>
    <s v="No"/>
    <x v="0"/>
    <x v="0"/>
    <s v="No"/>
    <x v="0"/>
    <x v="1"/>
    <x v="621"/>
    <n v="9753.49"/>
    <x v="1"/>
    <x v="2"/>
    <x v="1"/>
    <x v="621"/>
  </r>
  <r>
    <x v="1155"/>
    <s v="Segall"/>
    <x v="826"/>
    <x v="424"/>
    <x v="1"/>
    <s v="No"/>
    <x v="0"/>
    <x v="1"/>
    <s v="No"/>
    <x v="0"/>
    <x v="0"/>
    <x v="1072"/>
    <n v="9748.91"/>
    <x v="1"/>
    <x v="1"/>
    <x v="0"/>
    <x v="1072"/>
  </r>
  <r>
    <x v="1156"/>
    <s v="Sprieser"/>
    <x v="117"/>
    <x v="502"/>
    <x v="1"/>
    <s v="No"/>
    <x v="0"/>
    <x v="1"/>
    <s v="No"/>
    <x v="0"/>
    <x v="0"/>
    <x v="1073"/>
    <n v="9724.5300000000007"/>
    <x v="2"/>
    <x v="1"/>
    <x v="3"/>
    <x v="1073"/>
  </r>
  <r>
    <x v="1157"/>
    <s v="Blanco"/>
    <x v="781"/>
    <x v="513"/>
    <x v="1"/>
    <s v="No"/>
    <x v="0"/>
    <x v="1"/>
    <s v="No"/>
    <x v="0"/>
    <x v="0"/>
    <x v="1074"/>
    <n v="9722.77"/>
    <x v="2"/>
    <x v="1"/>
    <x v="4"/>
    <x v="1074"/>
  </r>
  <r>
    <x v="1158"/>
    <s v="Sheptock"/>
    <x v="401"/>
    <x v="113"/>
    <x v="1"/>
    <s v="No"/>
    <x v="0"/>
    <x v="3"/>
    <s v="No"/>
    <x v="1"/>
    <x v="0"/>
    <x v="532"/>
    <n v="9715.84"/>
    <x v="1"/>
    <x v="1"/>
    <x v="2"/>
    <x v="532"/>
  </r>
  <r>
    <x v="1159"/>
    <s v="Chruniak"/>
    <x v="827"/>
    <x v="200"/>
    <x v="0"/>
    <s v="No"/>
    <x v="0"/>
    <x v="1"/>
    <s v="No"/>
    <x v="1"/>
    <x v="1"/>
    <x v="1037"/>
    <n v="9710.7099999999991"/>
    <x v="1"/>
    <x v="1"/>
    <x v="14"/>
    <x v="1037"/>
  </r>
  <r>
    <x v="1160"/>
    <s v="Miller"/>
    <x v="828"/>
    <x v="347"/>
    <x v="0"/>
    <s v="No"/>
    <x v="0"/>
    <x v="0"/>
    <s v="No"/>
    <x v="0"/>
    <x v="2"/>
    <x v="1075"/>
    <n v="9704.67"/>
    <x v="1"/>
    <x v="0"/>
    <x v="2"/>
    <x v="1075"/>
  </r>
  <r>
    <x v="1161"/>
    <s v="Theis"/>
    <x v="829"/>
    <x v="231"/>
    <x v="1"/>
    <s v="No"/>
    <x v="0"/>
    <x v="3"/>
    <s v="No"/>
    <x v="2"/>
    <x v="1"/>
    <x v="18"/>
    <n v="9698.42"/>
    <x v="2"/>
    <x v="0"/>
    <x v="0"/>
    <x v="18"/>
  </r>
  <r>
    <x v="1162"/>
    <s v="Sadler"/>
    <x v="830"/>
    <x v="180"/>
    <x v="1"/>
    <s v="No"/>
    <x v="0"/>
    <x v="1"/>
    <s v="No"/>
    <x v="2"/>
    <x v="2"/>
    <x v="1076"/>
    <n v="9684.2900000000009"/>
    <x v="2"/>
    <x v="2"/>
    <x v="0"/>
    <x v="1076"/>
  </r>
  <r>
    <x v="1163"/>
    <s v="Auger"/>
    <x v="831"/>
    <x v="570"/>
    <x v="1"/>
    <s v="No"/>
    <x v="0"/>
    <x v="0"/>
    <s v="No"/>
    <x v="0"/>
    <x v="0"/>
    <x v="1077"/>
    <n v="9664.34"/>
    <x v="1"/>
    <x v="0"/>
    <x v="3"/>
    <x v="1077"/>
  </r>
  <r>
    <x v="1164"/>
    <s v="Steadman"/>
    <x v="705"/>
    <x v="571"/>
    <x v="0"/>
    <s v="No"/>
    <x v="0"/>
    <x v="0"/>
    <s v="No"/>
    <x v="0"/>
    <x v="0"/>
    <x v="1078"/>
    <n v="9653.81"/>
    <x v="1"/>
    <x v="2"/>
    <x v="3"/>
    <x v="1078"/>
  </r>
  <r>
    <x v="1165"/>
    <s v="McCarron"/>
    <x v="832"/>
    <x v="457"/>
    <x v="0"/>
    <s v="No"/>
    <x v="0"/>
    <x v="0"/>
    <s v="No"/>
    <x v="3"/>
    <x v="0"/>
    <x v="1079"/>
    <n v="9644.25"/>
    <x v="1"/>
    <x v="1"/>
    <x v="1"/>
    <x v="1079"/>
  </r>
  <r>
    <x v="1166"/>
    <s v="Roecker"/>
    <x v="396"/>
    <x v="521"/>
    <x v="1"/>
    <s v="No"/>
    <x v="0"/>
    <x v="1"/>
    <s v="No"/>
    <x v="0"/>
    <x v="0"/>
    <x v="1080"/>
    <n v="9634.5400000000009"/>
    <x v="1"/>
    <x v="2"/>
    <x v="3"/>
    <x v="1080"/>
  </r>
  <r>
    <x v="1167"/>
    <s v="Giumarra"/>
    <x v="833"/>
    <x v="572"/>
    <x v="0"/>
    <s v="No"/>
    <x v="0"/>
    <x v="0"/>
    <s v="No"/>
    <x v="1"/>
    <x v="0"/>
    <x v="1081"/>
    <n v="9630.91"/>
    <x v="2"/>
    <x v="2"/>
    <x v="0"/>
    <x v="1081"/>
  </r>
  <r>
    <x v="1168"/>
    <s v="Peters"/>
    <x v="67"/>
    <x v="161"/>
    <x v="0"/>
    <s v="No"/>
    <x v="0"/>
    <x v="1"/>
    <s v="No"/>
    <x v="0"/>
    <x v="2"/>
    <x v="1082"/>
    <n v="9630.4"/>
    <x v="1"/>
    <x v="2"/>
    <x v="3"/>
    <x v="1082"/>
  </r>
  <r>
    <x v="1169"/>
    <s v="Bower"/>
    <x v="834"/>
    <x v="136"/>
    <x v="0"/>
    <s v="No"/>
    <x v="1"/>
    <x v="3"/>
    <s v="No"/>
    <x v="1"/>
    <x v="1"/>
    <x v="1083"/>
    <n v="9630.2999999999993"/>
    <x v="1"/>
    <x v="2"/>
    <x v="14"/>
    <x v="1083"/>
  </r>
  <r>
    <x v="1170"/>
    <s v="Chen"/>
    <x v="78"/>
    <x v="98"/>
    <x v="0"/>
    <s v="No"/>
    <x v="0"/>
    <x v="3"/>
    <s v="No"/>
    <x v="0"/>
    <x v="2"/>
    <x v="1084"/>
    <n v="9628.7900000000009"/>
    <x v="1"/>
    <x v="2"/>
    <x v="12"/>
    <x v="1084"/>
  </r>
  <r>
    <x v="1171"/>
    <s v="Capriccioso"/>
    <x v="835"/>
    <x v="573"/>
    <x v="1"/>
    <s v="No"/>
    <x v="0"/>
    <x v="1"/>
    <s v="No"/>
    <x v="0"/>
    <x v="0"/>
    <x v="1085"/>
    <n v="9625.92"/>
    <x v="1"/>
    <x v="0"/>
    <x v="3"/>
    <x v="1085"/>
  </r>
  <r>
    <x v="1172"/>
    <s v="Starbuck"/>
    <x v="277"/>
    <x v="570"/>
    <x v="1"/>
    <s v="No"/>
    <x v="0"/>
    <x v="3"/>
    <s v="No"/>
    <x v="1"/>
    <x v="0"/>
    <x v="291"/>
    <n v="9620.33"/>
    <x v="2"/>
    <x v="0"/>
    <x v="1"/>
    <x v="291"/>
  </r>
  <r>
    <x v="1173"/>
    <s v="McMahon"/>
    <x v="183"/>
    <x v="188"/>
    <x v="0"/>
    <s v="No"/>
    <x v="0"/>
    <x v="0"/>
    <s v="No"/>
    <x v="1"/>
    <x v="2"/>
    <x v="1086"/>
    <n v="9619.18"/>
    <x v="1"/>
    <x v="1"/>
    <x v="15"/>
    <x v="1086"/>
  </r>
  <r>
    <x v="1174"/>
    <s v="Rissell"/>
    <x v="836"/>
    <x v="297"/>
    <x v="0"/>
    <s v="No"/>
    <x v="0"/>
    <x v="1"/>
    <s v="No"/>
    <x v="1"/>
    <x v="1"/>
    <x v="1087"/>
    <n v="9617.66"/>
    <x v="2"/>
    <x v="0"/>
    <x v="4"/>
    <x v="1087"/>
  </r>
  <r>
    <x v="1175"/>
    <s v="Kromroy"/>
    <x v="837"/>
    <x v="60"/>
    <x v="1"/>
    <s v="No"/>
    <x v="0"/>
    <x v="3"/>
    <s v="No"/>
    <x v="2"/>
    <x v="1"/>
    <x v="1088"/>
    <n v="9597.6299999999992"/>
    <x v="2"/>
    <x v="0"/>
    <x v="0"/>
    <x v="1088"/>
  </r>
  <r>
    <x v="1176"/>
    <s v="Manfredi"/>
    <x v="757"/>
    <x v="574"/>
    <x v="1"/>
    <s v="No"/>
    <x v="0"/>
    <x v="0"/>
    <s v="No"/>
    <x v="0"/>
    <x v="0"/>
    <x v="1089"/>
    <n v="9584.0400000000009"/>
    <x v="1"/>
    <x v="1"/>
    <x v="14"/>
    <x v="1089"/>
  </r>
  <r>
    <x v="1177"/>
    <s v="Manwaring"/>
    <x v="838"/>
    <x v="116"/>
    <x v="0"/>
    <s v="No"/>
    <x v="0"/>
    <x v="1"/>
    <s v="No"/>
    <x v="0"/>
    <x v="0"/>
    <x v="1090"/>
    <n v="9583.89"/>
    <x v="1"/>
    <x v="0"/>
    <x v="1"/>
    <x v="1090"/>
  </r>
  <r>
    <x v="1178"/>
    <s v="Tomaszewski"/>
    <x v="839"/>
    <x v="161"/>
    <x v="1"/>
    <s v="No"/>
    <x v="0"/>
    <x v="1"/>
    <s v="No"/>
    <x v="2"/>
    <x v="2"/>
    <x v="1091"/>
    <n v="9582.5400000000009"/>
    <x v="2"/>
    <x v="2"/>
    <x v="0"/>
    <x v="1091"/>
  </r>
  <r>
    <x v="1179"/>
    <s v="Gannon"/>
    <x v="361"/>
    <x v="575"/>
    <x v="0"/>
    <s v="No"/>
    <x v="0"/>
    <x v="1"/>
    <s v="No"/>
    <x v="2"/>
    <x v="0"/>
    <x v="1092"/>
    <n v="9566.99"/>
    <x v="1"/>
    <x v="1"/>
    <x v="1"/>
    <x v="1092"/>
  </r>
  <r>
    <x v="1180"/>
    <s v="Frye"/>
    <x v="606"/>
    <x v="410"/>
    <x v="0"/>
    <s v="No"/>
    <x v="0"/>
    <x v="0"/>
    <s v="No"/>
    <x v="0"/>
    <x v="0"/>
    <x v="1093"/>
    <n v="9563.0300000000007"/>
    <x v="2"/>
    <x v="1"/>
    <x v="3"/>
    <x v="1093"/>
  </r>
  <r>
    <x v="1181"/>
    <s v="Jenkins"/>
    <x v="840"/>
    <x v="576"/>
    <x v="0"/>
    <s v="No"/>
    <x v="0"/>
    <x v="1"/>
    <s v="No"/>
    <x v="0"/>
    <x v="2"/>
    <x v="1094"/>
    <n v="9549.57"/>
    <x v="1"/>
    <x v="1"/>
    <x v="0"/>
    <x v="1094"/>
  </r>
  <r>
    <x v="1182"/>
    <s v="Currier"/>
    <x v="841"/>
    <x v="27"/>
    <x v="0"/>
    <s v="No"/>
    <x v="0"/>
    <x v="1"/>
    <s v="No"/>
    <x v="0"/>
    <x v="2"/>
    <x v="1094"/>
    <n v="9541.7000000000007"/>
    <x v="1"/>
    <x v="1"/>
    <x v="2"/>
    <x v="1094"/>
  </r>
  <r>
    <x v="1183"/>
    <s v="Whittendale"/>
    <x v="842"/>
    <x v="242"/>
    <x v="1"/>
    <s v="No"/>
    <x v="0"/>
    <x v="3"/>
    <s v="No"/>
    <x v="1"/>
    <x v="0"/>
    <x v="1095"/>
    <n v="9540.17"/>
    <x v="1"/>
    <x v="2"/>
    <x v="2"/>
    <x v="1095"/>
  </r>
  <r>
    <x v="1184"/>
    <s v="Rixe"/>
    <x v="401"/>
    <x v="354"/>
    <x v="0"/>
    <s v="No"/>
    <x v="0"/>
    <x v="1"/>
    <s v="No"/>
    <x v="1"/>
    <x v="0"/>
    <x v="1096"/>
    <n v="9538.65"/>
    <x v="1"/>
    <x v="0"/>
    <x v="14"/>
    <x v="1096"/>
  </r>
  <r>
    <x v="1185"/>
    <s v="Ballon-Landa"/>
    <x v="419"/>
    <x v="483"/>
    <x v="0"/>
    <s v="No"/>
    <x v="0"/>
    <x v="0"/>
    <s v="No"/>
    <x v="1"/>
    <x v="0"/>
    <x v="1097"/>
    <n v="9528.9"/>
    <x v="1"/>
    <x v="2"/>
    <x v="3"/>
    <x v="1097"/>
  </r>
  <r>
    <x v="1186"/>
    <s v="Zaferos"/>
    <x v="843"/>
    <x v="152"/>
    <x v="0"/>
    <s v="No"/>
    <x v="0"/>
    <x v="3"/>
    <s v="No"/>
    <x v="0"/>
    <x v="2"/>
    <x v="1098"/>
    <n v="9507.68"/>
    <x v="1"/>
    <x v="1"/>
    <x v="1"/>
    <x v="1098"/>
  </r>
  <r>
    <x v="1187"/>
    <s v="Jackson"/>
    <x v="617"/>
    <x v="577"/>
    <x v="1"/>
    <s v="No"/>
    <x v="1"/>
    <x v="3"/>
    <s v="No"/>
    <x v="0"/>
    <x v="2"/>
    <x v="1099"/>
    <n v="9504.31"/>
    <x v="2"/>
    <x v="2"/>
    <x v="0"/>
    <x v="1099"/>
  </r>
  <r>
    <x v="1188"/>
    <s v="Evans Marke"/>
    <x v="376"/>
    <x v="3"/>
    <x v="1"/>
    <s v="No"/>
    <x v="0"/>
    <x v="0"/>
    <s v="No"/>
    <x v="2"/>
    <x v="1"/>
    <x v="68"/>
    <n v="9500.57"/>
    <x v="1"/>
    <x v="0"/>
    <x v="6"/>
    <x v="68"/>
  </r>
  <r>
    <x v="1189"/>
    <s v="Samland"/>
    <x v="844"/>
    <x v="507"/>
    <x v="1"/>
    <s v="No"/>
    <x v="1"/>
    <x v="3"/>
    <s v="No"/>
    <x v="1"/>
    <x v="2"/>
    <x v="1100"/>
    <n v="9487.64"/>
    <x v="1"/>
    <x v="2"/>
    <x v="0"/>
    <x v="1100"/>
  </r>
  <r>
    <x v="1190"/>
    <s v="Shapiro"/>
    <x v="845"/>
    <x v="87"/>
    <x v="0"/>
    <s v="No"/>
    <x v="1"/>
    <x v="3"/>
    <s v="No"/>
    <x v="1"/>
    <x v="1"/>
    <x v="1101"/>
    <n v="9453.92"/>
    <x v="1"/>
    <x v="2"/>
    <x v="14"/>
    <x v="1101"/>
  </r>
  <r>
    <x v="1191"/>
    <s v="Snitzer"/>
    <x v="558"/>
    <x v="27"/>
    <x v="0"/>
    <s v="No"/>
    <x v="0"/>
    <x v="3"/>
    <s v="No"/>
    <x v="0"/>
    <x v="2"/>
    <x v="1102"/>
    <n v="9448.42"/>
    <x v="1"/>
    <x v="0"/>
    <x v="14"/>
    <x v="1102"/>
  </r>
  <r>
    <x v="1192"/>
    <s v="Herra Arroyo"/>
    <x v="352"/>
    <x v="254"/>
    <x v="0"/>
    <s v="No"/>
    <x v="0"/>
    <x v="0"/>
    <s v="No"/>
    <x v="1"/>
    <x v="0"/>
    <x v="1103"/>
    <n v="9447.3799999999992"/>
    <x v="1"/>
    <x v="0"/>
    <x v="2"/>
    <x v="1103"/>
  </r>
  <r>
    <x v="1193"/>
    <s v="Watters"/>
    <x v="384"/>
    <x v="271"/>
    <x v="0"/>
    <s v="No"/>
    <x v="0"/>
    <x v="0"/>
    <s v="No"/>
    <x v="1"/>
    <x v="0"/>
    <x v="1104"/>
    <n v="9447.25"/>
    <x v="1"/>
    <x v="1"/>
    <x v="2"/>
    <x v="1104"/>
  </r>
  <r>
    <x v="1194"/>
    <s v="Steele-Belkin"/>
    <x v="846"/>
    <x v="81"/>
    <x v="1"/>
    <s v="No"/>
    <x v="0"/>
    <x v="0"/>
    <s v="No"/>
    <x v="0"/>
    <x v="2"/>
    <x v="1105"/>
    <n v="9432.93"/>
    <x v="1"/>
    <x v="1"/>
    <x v="2"/>
    <x v="1105"/>
  </r>
  <r>
    <x v="1195"/>
    <s v="Christensen"/>
    <x v="65"/>
    <x v="182"/>
    <x v="1"/>
    <s v="No"/>
    <x v="0"/>
    <x v="0"/>
    <s v="No"/>
    <x v="0"/>
    <x v="2"/>
    <x v="1106"/>
    <n v="9414.92"/>
    <x v="1"/>
    <x v="2"/>
    <x v="3"/>
    <x v="1106"/>
  </r>
  <r>
    <x v="1196"/>
    <s v="Hodge"/>
    <x v="67"/>
    <x v="203"/>
    <x v="1"/>
    <s v="No"/>
    <x v="0"/>
    <x v="0"/>
    <s v="No"/>
    <x v="0"/>
    <x v="2"/>
    <x v="1107"/>
    <n v="9411.01"/>
    <x v="1"/>
    <x v="0"/>
    <x v="2"/>
    <x v="1107"/>
  </r>
  <r>
    <x v="1197"/>
    <s v="Rusterholz"/>
    <x v="573"/>
    <x v="578"/>
    <x v="0"/>
    <s v="No"/>
    <x v="0"/>
    <x v="0"/>
    <s v="No"/>
    <x v="0"/>
    <x v="0"/>
    <x v="1108"/>
    <n v="9391.35"/>
    <x v="2"/>
    <x v="0"/>
    <x v="3"/>
    <x v="1108"/>
  </r>
  <r>
    <x v="1198"/>
    <s v="Lafrance"/>
    <x v="63"/>
    <x v="480"/>
    <x v="0"/>
    <s v="No"/>
    <x v="0"/>
    <x v="0"/>
    <s v="No"/>
    <x v="0"/>
    <x v="0"/>
    <x v="1109"/>
    <n v="9386.16"/>
    <x v="2"/>
    <x v="2"/>
    <x v="0"/>
    <x v="1109"/>
  </r>
  <r>
    <x v="1199"/>
    <s v="Hallis"/>
    <x v="847"/>
    <x v="407"/>
    <x v="1"/>
    <s v="No"/>
    <x v="0"/>
    <x v="3"/>
    <s v="No"/>
    <x v="1"/>
    <x v="0"/>
    <x v="108"/>
    <n v="9380.75"/>
    <x v="1"/>
    <x v="2"/>
    <x v="2"/>
    <x v="108"/>
  </r>
  <r>
    <x v="1200"/>
    <s v="Marshall"/>
    <x v="848"/>
    <x v="73"/>
    <x v="0"/>
    <s v="No"/>
    <x v="0"/>
    <x v="0"/>
    <s v="No"/>
    <x v="0"/>
    <x v="0"/>
    <x v="1110"/>
    <n v="9377.9"/>
    <x v="1"/>
    <x v="1"/>
    <x v="0"/>
    <x v="1110"/>
  </r>
  <r>
    <x v="1201"/>
    <s v="Salowitz"/>
    <x v="849"/>
    <x v="216"/>
    <x v="1"/>
    <s v="No"/>
    <x v="1"/>
    <x v="3"/>
    <s v="No"/>
    <x v="1"/>
    <x v="1"/>
    <x v="1111"/>
    <n v="9377.4500000000007"/>
    <x v="1"/>
    <x v="0"/>
    <x v="0"/>
    <x v="1111"/>
  </r>
  <r>
    <x v="1202"/>
    <s v="Blake"/>
    <x v="329"/>
    <x v="71"/>
    <x v="0"/>
    <s v="No"/>
    <x v="0"/>
    <x v="0"/>
    <s v="No"/>
    <x v="2"/>
    <x v="0"/>
    <x v="1112"/>
    <n v="9361.33"/>
    <x v="2"/>
    <x v="1"/>
    <x v="4"/>
    <x v="1112"/>
  </r>
  <r>
    <x v="1203"/>
    <s v="Langerak"/>
    <x v="314"/>
    <x v="214"/>
    <x v="1"/>
    <s v="No"/>
    <x v="0"/>
    <x v="3"/>
    <s v="No"/>
    <x v="0"/>
    <x v="1"/>
    <x v="1113"/>
    <n v="9344.2000000000007"/>
    <x v="1"/>
    <x v="1"/>
    <x v="14"/>
    <x v="1113"/>
  </r>
  <r>
    <x v="1204"/>
    <s v="Bonilla"/>
    <x v="850"/>
    <x v="229"/>
    <x v="1"/>
    <s v="No"/>
    <x v="0"/>
    <x v="0"/>
    <s v="No"/>
    <x v="0"/>
    <x v="1"/>
    <x v="1114"/>
    <n v="9338.61"/>
    <x v="1"/>
    <x v="1"/>
    <x v="12"/>
    <x v="1114"/>
  </r>
  <r>
    <x v="1205"/>
    <s v="Ciabattoni"/>
    <x v="851"/>
    <x v="326"/>
    <x v="1"/>
    <s v="No"/>
    <x v="0"/>
    <x v="3"/>
    <s v="No"/>
    <x v="0"/>
    <x v="2"/>
    <x v="1115"/>
    <n v="9320.26"/>
    <x v="1"/>
    <x v="1"/>
    <x v="1"/>
    <x v="1115"/>
  </r>
  <r>
    <x v="1206"/>
    <s v="Escanero Palmer"/>
    <x v="852"/>
    <x v="178"/>
    <x v="0"/>
    <s v="No"/>
    <x v="0"/>
    <x v="0"/>
    <s v="No"/>
    <x v="1"/>
    <x v="1"/>
    <x v="1116"/>
    <n v="9315.41"/>
    <x v="1"/>
    <x v="1"/>
    <x v="2"/>
    <x v="1116"/>
  </r>
  <r>
    <x v="1207"/>
    <s v="Lowe"/>
    <x v="853"/>
    <x v="385"/>
    <x v="1"/>
    <s v="No"/>
    <x v="1"/>
    <x v="3"/>
    <s v="No"/>
    <x v="2"/>
    <x v="0"/>
    <x v="1117"/>
    <n v="9310.81"/>
    <x v="2"/>
    <x v="1"/>
    <x v="0"/>
    <x v="1117"/>
  </r>
  <r>
    <x v="1208"/>
    <s v="Osmark"/>
    <x v="684"/>
    <x v="579"/>
    <x v="0"/>
    <s v="No"/>
    <x v="0"/>
    <x v="1"/>
    <s v="No"/>
    <x v="0"/>
    <x v="0"/>
    <x v="1118"/>
    <n v="9304.7000000000007"/>
    <x v="2"/>
    <x v="0"/>
    <x v="0"/>
    <x v="1118"/>
  </r>
  <r>
    <x v="1209"/>
    <s v="Lawson"/>
    <x v="854"/>
    <x v="184"/>
    <x v="1"/>
    <s v="No"/>
    <x v="0"/>
    <x v="0"/>
    <s v="No"/>
    <x v="1"/>
    <x v="1"/>
    <x v="1105"/>
    <n v="9301.89"/>
    <x v="1"/>
    <x v="1"/>
    <x v="1"/>
    <x v="1105"/>
  </r>
  <r>
    <x v="1210"/>
    <s v="Warwick"/>
    <x v="32"/>
    <x v="517"/>
    <x v="0"/>
    <s v="No"/>
    <x v="0"/>
    <x v="1"/>
    <s v="No"/>
    <x v="0"/>
    <x v="0"/>
    <x v="65"/>
    <n v="9290.14"/>
    <x v="2"/>
    <x v="0"/>
    <x v="4"/>
    <x v="65"/>
  </r>
  <r>
    <x v="1211"/>
    <s v="Magnuson"/>
    <x v="277"/>
    <x v="64"/>
    <x v="0"/>
    <s v="No"/>
    <x v="0"/>
    <x v="1"/>
    <s v="No"/>
    <x v="1"/>
    <x v="0"/>
    <x v="1118"/>
    <n v="9288.0300000000007"/>
    <x v="1"/>
    <x v="0"/>
    <x v="11"/>
    <x v="1118"/>
  </r>
  <r>
    <x v="1212"/>
    <s v="Marsh"/>
    <x v="855"/>
    <x v="251"/>
    <x v="1"/>
    <s v="No"/>
    <x v="1"/>
    <x v="3"/>
    <s v="No"/>
    <x v="1"/>
    <x v="2"/>
    <x v="811"/>
    <n v="9285.8700000000008"/>
    <x v="1"/>
    <x v="0"/>
    <x v="0"/>
    <x v="811"/>
  </r>
  <r>
    <x v="1213"/>
    <s v="Kari"/>
    <x v="97"/>
    <x v="113"/>
    <x v="0"/>
    <s v="No"/>
    <x v="0"/>
    <x v="0"/>
    <s v="No"/>
    <x v="0"/>
    <x v="0"/>
    <x v="1119"/>
    <n v="9283.56"/>
    <x v="1"/>
    <x v="0"/>
    <x v="0"/>
    <x v="1119"/>
  </r>
  <r>
    <x v="1214"/>
    <s v="Standiford"/>
    <x v="304"/>
    <x v="349"/>
    <x v="0"/>
    <s v="No"/>
    <x v="0"/>
    <x v="1"/>
    <s v="No"/>
    <x v="1"/>
    <x v="0"/>
    <x v="211"/>
    <n v="9282.48"/>
    <x v="2"/>
    <x v="2"/>
    <x v="4"/>
    <x v="211"/>
  </r>
  <r>
    <x v="1215"/>
    <s v="Sherwin"/>
    <x v="856"/>
    <x v="580"/>
    <x v="0"/>
    <s v="No"/>
    <x v="0"/>
    <x v="0"/>
    <s v="No"/>
    <x v="2"/>
    <x v="0"/>
    <x v="1120"/>
    <n v="9264.7999999999993"/>
    <x v="1"/>
    <x v="1"/>
    <x v="3"/>
    <x v="1120"/>
  </r>
  <r>
    <x v="1216"/>
    <s v="Parker"/>
    <x v="467"/>
    <x v="581"/>
    <x v="0"/>
    <s v="No"/>
    <x v="0"/>
    <x v="0"/>
    <s v="No"/>
    <x v="1"/>
    <x v="0"/>
    <x v="1121"/>
    <n v="9249.5"/>
    <x v="1"/>
    <x v="1"/>
    <x v="1"/>
    <x v="1121"/>
  </r>
  <r>
    <x v="1217"/>
    <s v="Blekeli"/>
    <x v="857"/>
    <x v="332"/>
    <x v="0"/>
    <s v="No"/>
    <x v="0"/>
    <x v="0"/>
    <s v="No"/>
    <x v="1"/>
    <x v="2"/>
    <x v="1122"/>
    <n v="9247.94"/>
    <x v="1"/>
    <x v="1"/>
    <x v="14"/>
    <x v="1122"/>
  </r>
  <r>
    <x v="1218"/>
    <s v="Vangampleare"/>
    <x v="247"/>
    <x v="384"/>
    <x v="1"/>
    <s v="No"/>
    <x v="0"/>
    <x v="3"/>
    <s v="No"/>
    <x v="1"/>
    <x v="0"/>
    <x v="1123"/>
    <n v="9225.26"/>
    <x v="2"/>
    <x v="0"/>
    <x v="5"/>
    <x v="1123"/>
  </r>
  <r>
    <x v="1219"/>
    <s v="Hiatt"/>
    <x v="366"/>
    <x v="137"/>
    <x v="1"/>
    <s v="No"/>
    <x v="0"/>
    <x v="0"/>
    <s v="No"/>
    <x v="1"/>
    <x v="0"/>
    <x v="1124"/>
    <n v="9222.4"/>
    <x v="1"/>
    <x v="0"/>
    <x v="9"/>
    <x v="1124"/>
  </r>
  <r>
    <x v="1220"/>
    <s v="Tadesse"/>
    <x v="858"/>
    <x v="582"/>
    <x v="1"/>
    <s v="No"/>
    <x v="0"/>
    <x v="3"/>
    <s v="No"/>
    <x v="0"/>
    <x v="0"/>
    <x v="1125"/>
    <n v="9210.06"/>
    <x v="1"/>
    <x v="0"/>
    <x v="14"/>
    <x v="1125"/>
  </r>
  <r>
    <x v="1221"/>
    <s v="Jaswell"/>
    <x v="387"/>
    <x v="149"/>
    <x v="1"/>
    <s v="No"/>
    <x v="0"/>
    <x v="0"/>
    <s v="No"/>
    <x v="2"/>
    <x v="1"/>
    <x v="1126"/>
    <n v="9193.84"/>
    <x v="1"/>
    <x v="1"/>
    <x v="1"/>
    <x v="1126"/>
  </r>
  <r>
    <x v="1222"/>
    <s v="Phillips-Cook"/>
    <x v="859"/>
    <x v="583"/>
    <x v="0"/>
    <s v="No"/>
    <x v="0"/>
    <x v="1"/>
    <s v="No"/>
    <x v="2"/>
    <x v="0"/>
    <x v="1127"/>
    <n v="9182.17"/>
    <x v="1"/>
    <x v="0"/>
    <x v="3"/>
    <x v="1127"/>
  </r>
  <r>
    <x v="1223"/>
    <s v="Clark"/>
    <x v="860"/>
    <x v="498"/>
    <x v="0"/>
    <s v="No"/>
    <x v="0"/>
    <x v="0"/>
    <s v="No"/>
    <x v="0"/>
    <x v="0"/>
    <x v="1109"/>
    <n v="9174.14"/>
    <x v="2"/>
    <x v="1"/>
    <x v="1"/>
    <x v="1109"/>
  </r>
  <r>
    <x v="1224"/>
    <s v="Wang"/>
    <x v="861"/>
    <x v="16"/>
    <x v="1"/>
    <s v="No"/>
    <x v="0"/>
    <x v="1"/>
    <s v="No"/>
    <x v="2"/>
    <x v="0"/>
    <x v="1128"/>
    <n v="9171.75"/>
    <x v="1"/>
    <x v="2"/>
    <x v="1"/>
    <x v="1128"/>
  </r>
  <r>
    <x v="1225"/>
    <s v="Desruisseaux"/>
    <x v="851"/>
    <x v="259"/>
    <x v="0"/>
    <s v="No"/>
    <x v="0"/>
    <x v="0"/>
    <s v="No"/>
    <x v="0"/>
    <x v="1"/>
    <x v="1129"/>
    <n v="9159.51"/>
    <x v="1"/>
    <x v="2"/>
    <x v="14"/>
    <x v="1129"/>
  </r>
  <r>
    <x v="1226"/>
    <s v="Ripp"/>
    <x v="256"/>
    <x v="268"/>
    <x v="0"/>
    <s v="No"/>
    <x v="0"/>
    <x v="0"/>
    <s v="No"/>
    <x v="1"/>
    <x v="1"/>
    <x v="1130"/>
    <n v="9147.5"/>
    <x v="1"/>
    <x v="1"/>
    <x v="1"/>
    <x v="1130"/>
  </r>
  <r>
    <x v="1227"/>
    <s v="Harris"/>
    <x v="862"/>
    <x v="234"/>
    <x v="1"/>
    <s v="No"/>
    <x v="0"/>
    <x v="1"/>
    <s v="No"/>
    <x v="0"/>
    <x v="0"/>
    <x v="1131"/>
    <n v="9144.57"/>
    <x v="2"/>
    <x v="2"/>
    <x v="3"/>
    <x v="1131"/>
  </r>
  <r>
    <x v="1228"/>
    <s v="Shafer"/>
    <x v="97"/>
    <x v="275"/>
    <x v="1"/>
    <s v="No"/>
    <x v="0"/>
    <x v="1"/>
    <s v="No"/>
    <x v="0"/>
    <x v="0"/>
    <x v="1132"/>
    <n v="9140.9500000000007"/>
    <x v="2"/>
    <x v="0"/>
    <x v="0"/>
    <x v="1132"/>
  </r>
  <r>
    <x v="1229"/>
    <s v="Hemesath"/>
    <x v="460"/>
    <x v="515"/>
    <x v="0"/>
    <s v="No"/>
    <x v="0"/>
    <x v="0"/>
    <s v="No"/>
    <x v="1"/>
    <x v="2"/>
    <x v="346"/>
    <n v="9101.7999999999993"/>
    <x v="1"/>
    <x v="1"/>
    <x v="3"/>
    <x v="346"/>
  </r>
  <r>
    <x v="1230"/>
    <s v="Vinci"/>
    <x v="863"/>
    <x v="584"/>
    <x v="0"/>
    <s v="No"/>
    <x v="0"/>
    <x v="0"/>
    <s v="No"/>
    <x v="2"/>
    <x v="0"/>
    <x v="1133"/>
    <n v="9095.94"/>
    <x v="2"/>
    <x v="1"/>
    <x v="3"/>
    <x v="1133"/>
  </r>
  <r>
    <x v="1231"/>
    <s v="Diamond-Husmann"/>
    <x v="524"/>
    <x v="435"/>
    <x v="0"/>
    <s v="No"/>
    <x v="0"/>
    <x v="0"/>
    <s v="No"/>
    <x v="1"/>
    <x v="2"/>
    <x v="1134"/>
    <n v="9095.07"/>
    <x v="1"/>
    <x v="2"/>
    <x v="2"/>
    <x v="1134"/>
  </r>
  <r>
    <x v="1232"/>
    <s v="Soto"/>
    <x v="864"/>
    <x v="81"/>
    <x v="0"/>
    <s v="No"/>
    <x v="0"/>
    <x v="1"/>
    <s v="No"/>
    <x v="0"/>
    <x v="2"/>
    <x v="1135"/>
    <n v="9058.73"/>
    <x v="2"/>
    <x v="2"/>
    <x v="0"/>
    <x v="1135"/>
  </r>
  <r>
    <x v="1233"/>
    <s v="Howard"/>
    <x v="103"/>
    <x v="363"/>
    <x v="0"/>
    <s v="No"/>
    <x v="0"/>
    <x v="1"/>
    <s v="No"/>
    <x v="0"/>
    <x v="2"/>
    <x v="1136"/>
    <n v="9048.0300000000007"/>
    <x v="1"/>
    <x v="2"/>
    <x v="0"/>
    <x v="1136"/>
  </r>
  <r>
    <x v="1234"/>
    <s v="Patrick"/>
    <x v="142"/>
    <x v="585"/>
    <x v="0"/>
    <s v="No"/>
    <x v="1"/>
    <x v="3"/>
    <s v="No"/>
    <x v="0"/>
    <x v="2"/>
    <x v="1137"/>
    <n v="9010.2000000000007"/>
    <x v="1"/>
    <x v="0"/>
    <x v="12"/>
    <x v="1137"/>
  </r>
  <r>
    <x v="1235"/>
    <s v="Dacko"/>
    <x v="865"/>
    <x v="538"/>
    <x v="0"/>
    <s v="No"/>
    <x v="1"/>
    <x v="3"/>
    <s v="No"/>
    <x v="1"/>
    <x v="2"/>
    <x v="1138"/>
    <n v="8998.43"/>
    <x v="1"/>
    <x v="1"/>
    <x v="15"/>
    <x v="1138"/>
  </r>
  <r>
    <x v="1236"/>
    <s v="Glassey"/>
    <x v="386"/>
    <x v="586"/>
    <x v="0"/>
    <s v="No"/>
    <x v="0"/>
    <x v="1"/>
    <s v="No"/>
    <x v="1"/>
    <x v="0"/>
    <x v="1015"/>
    <n v="8988.16"/>
    <x v="1"/>
    <x v="1"/>
    <x v="1"/>
    <x v="1015"/>
  </r>
  <r>
    <x v="1237"/>
    <s v="Frechette"/>
    <x v="866"/>
    <x v="284"/>
    <x v="0"/>
    <s v="No"/>
    <x v="0"/>
    <x v="0"/>
    <s v="No"/>
    <x v="0"/>
    <x v="0"/>
    <x v="1139"/>
    <n v="8978.19"/>
    <x v="1"/>
    <x v="2"/>
    <x v="0"/>
    <x v="1139"/>
  </r>
  <r>
    <x v="1238"/>
    <s v="Benitez"/>
    <x v="117"/>
    <x v="499"/>
    <x v="0"/>
    <s v="No"/>
    <x v="0"/>
    <x v="0"/>
    <s v="No"/>
    <x v="0"/>
    <x v="0"/>
    <x v="1140"/>
    <n v="8968.33"/>
    <x v="2"/>
    <x v="2"/>
    <x v="3"/>
    <x v="1140"/>
  </r>
  <r>
    <x v="1239"/>
    <s v="Gauthier"/>
    <x v="388"/>
    <x v="69"/>
    <x v="1"/>
    <s v="No"/>
    <x v="1"/>
    <x v="3"/>
    <s v="No"/>
    <x v="2"/>
    <x v="2"/>
    <x v="1141"/>
    <n v="8965.7999999999993"/>
    <x v="1"/>
    <x v="0"/>
    <x v="1"/>
    <x v="1141"/>
  </r>
  <r>
    <x v="1240"/>
    <s v="Fazioli"/>
    <x v="588"/>
    <x v="509"/>
    <x v="0"/>
    <s v="No"/>
    <x v="0"/>
    <x v="0"/>
    <s v="No"/>
    <x v="0"/>
    <x v="0"/>
    <x v="1142"/>
    <n v="8964.06"/>
    <x v="2"/>
    <x v="2"/>
    <x v="4"/>
    <x v="1142"/>
  </r>
  <r>
    <x v="1241"/>
    <s v="Chorney"/>
    <x v="867"/>
    <x v="144"/>
    <x v="0"/>
    <s v="No"/>
    <x v="0"/>
    <x v="3"/>
    <s v="No"/>
    <x v="0"/>
    <x v="2"/>
    <x v="1143"/>
    <n v="8954.99"/>
    <x v="1"/>
    <x v="0"/>
    <x v="12"/>
    <x v="1143"/>
  </r>
  <r>
    <x v="1242"/>
    <s v="Dannenhauer"/>
    <x v="30"/>
    <x v="147"/>
    <x v="1"/>
    <s v="No"/>
    <x v="0"/>
    <x v="0"/>
    <s v="No"/>
    <x v="0"/>
    <x v="1"/>
    <x v="1144"/>
    <n v="8944.1200000000008"/>
    <x v="2"/>
    <x v="2"/>
    <x v="0"/>
    <x v="1144"/>
  </r>
  <r>
    <x v="1243"/>
    <s v="McComb"/>
    <x v="380"/>
    <x v="120"/>
    <x v="0"/>
    <s v="No"/>
    <x v="0"/>
    <x v="1"/>
    <s v="No"/>
    <x v="1"/>
    <x v="2"/>
    <x v="1145"/>
    <n v="8932.08"/>
    <x v="1"/>
    <x v="1"/>
    <x v="3"/>
    <x v="1145"/>
  </r>
  <r>
    <x v="1244"/>
    <s v="Blake"/>
    <x v="868"/>
    <x v="12"/>
    <x v="1"/>
    <s v="No"/>
    <x v="0"/>
    <x v="3"/>
    <s v="No"/>
    <x v="1"/>
    <x v="0"/>
    <x v="1146"/>
    <n v="8930.93"/>
    <x v="1"/>
    <x v="2"/>
    <x v="1"/>
    <x v="1146"/>
  </r>
  <r>
    <x v="1245"/>
    <s v="Sambasivam"/>
    <x v="869"/>
    <x v="499"/>
    <x v="1"/>
    <s v="No"/>
    <x v="0"/>
    <x v="0"/>
    <s v="No"/>
    <x v="2"/>
    <x v="0"/>
    <x v="1147"/>
    <n v="8908.4699999999993"/>
    <x v="2"/>
    <x v="2"/>
    <x v="0"/>
    <x v="1147"/>
  </r>
  <r>
    <x v="1246"/>
    <s v="Maina"/>
    <x v="870"/>
    <x v="587"/>
    <x v="1"/>
    <s v="No"/>
    <x v="1"/>
    <x v="3"/>
    <s v="No"/>
    <x v="0"/>
    <x v="2"/>
    <x v="1148"/>
    <n v="8906.14"/>
    <x v="1"/>
    <x v="2"/>
    <x v="1"/>
    <x v="1148"/>
  </r>
  <r>
    <x v="1247"/>
    <s v="Keshian"/>
    <x v="507"/>
    <x v="548"/>
    <x v="0"/>
    <s v="No"/>
    <x v="0"/>
    <x v="0"/>
    <s v="No"/>
    <x v="2"/>
    <x v="0"/>
    <x v="1149"/>
    <n v="8891.14"/>
    <x v="1"/>
    <x v="0"/>
    <x v="6"/>
    <x v="1149"/>
  </r>
  <r>
    <x v="1248"/>
    <s v="Maas"/>
    <x v="871"/>
    <x v="588"/>
    <x v="0"/>
    <s v="No"/>
    <x v="0"/>
    <x v="1"/>
    <s v="No"/>
    <x v="1"/>
    <x v="0"/>
    <x v="1150"/>
    <n v="8890.59"/>
    <x v="1"/>
    <x v="0"/>
    <x v="1"/>
    <x v="1150"/>
  </r>
  <r>
    <x v="1249"/>
    <s v="Sinasac"/>
    <x v="456"/>
    <x v="350"/>
    <x v="0"/>
    <s v="No"/>
    <x v="0"/>
    <x v="0"/>
    <s v="No"/>
    <x v="0"/>
    <x v="0"/>
    <x v="1151"/>
    <n v="8871.15"/>
    <x v="1"/>
    <x v="0"/>
    <x v="0"/>
    <x v="1151"/>
  </r>
  <r>
    <x v="1250"/>
    <s v="Van De Kamp"/>
    <x v="723"/>
    <x v="105"/>
    <x v="0"/>
    <s v="No"/>
    <x v="0"/>
    <x v="1"/>
    <s v="No"/>
    <x v="0"/>
    <x v="1"/>
    <x v="1152"/>
    <n v="8835.26"/>
    <x v="2"/>
    <x v="2"/>
    <x v="1"/>
    <x v="1152"/>
  </r>
  <r>
    <x v="1251"/>
    <s v="Ruffo"/>
    <x v="421"/>
    <x v="337"/>
    <x v="0"/>
    <s v="No"/>
    <x v="0"/>
    <x v="1"/>
    <s v="No"/>
    <x v="1"/>
    <x v="2"/>
    <x v="1153"/>
    <n v="8827.2099999999991"/>
    <x v="2"/>
    <x v="1"/>
    <x v="1"/>
    <x v="1153"/>
  </r>
  <r>
    <x v="1252"/>
    <s v="Long"/>
    <x v="117"/>
    <x v="178"/>
    <x v="1"/>
    <s v="No"/>
    <x v="0"/>
    <x v="0"/>
    <s v="No"/>
    <x v="0"/>
    <x v="1"/>
    <x v="1154"/>
    <n v="8825.09"/>
    <x v="1"/>
    <x v="0"/>
    <x v="3"/>
    <x v="1154"/>
  </r>
  <r>
    <x v="1253"/>
    <s v="Rohde"/>
    <x v="872"/>
    <x v="425"/>
    <x v="1"/>
    <s v="No"/>
    <x v="0"/>
    <x v="3"/>
    <s v="No"/>
    <x v="0"/>
    <x v="1"/>
    <x v="1155"/>
    <n v="8824.27"/>
    <x v="1"/>
    <x v="1"/>
    <x v="15"/>
    <x v="1155"/>
  </r>
  <r>
    <x v="1254"/>
    <s v="Bonzi"/>
    <x v="764"/>
    <x v="589"/>
    <x v="1"/>
    <s v="No"/>
    <x v="0"/>
    <x v="0"/>
    <s v="No"/>
    <x v="0"/>
    <x v="0"/>
    <x v="1156"/>
    <n v="8823.99"/>
    <x v="1"/>
    <x v="0"/>
    <x v="2"/>
    <x v="1156"/>
  </r>
  <r>
    <x v="1255"/>
    <s v="Moore"/>
    <x v="692"/>
    <x v="300"/>
    <x v="1"/>
    <s v="No"/>
    <x v="0"/>
    <x v="0"/>
    <s v="No"/>
    <x v="1"/>
    <x v="1"/>
    <x v="1157"/>
    <n v="8823.2800000000007"/>
    <x v="1"/>
    <x v="1"/>
    <x v="3"/>
    <x v="1157"/>
  </r>
  <r>
    <x v="1256"/>
    <s v="McGrane"/>
    <x v="873"/>
    <x v="46"/>
    <x v="1"/>
    <s v="No"/>
    <x v="0"/>
    <x v="0"/>
    <s v="No"/>
    <x v="0"/>
    <x v="2"/>
    <x v="1158"/>
    <n v="8821.8799999999992"/>
    <x v="1"/>
    <x v="0"/>
    <x v="8"/>
    <x v="1158"/>
  </r>
  <r>
    <x v="1257"/>
    <s v="Stepnowski"/>
    <x v="874"/>
    <x v="364"/>
    <x v="0"/>
    <s v="No"/>
    <x v="0"/>
    <x v="0"/>
    <s v="No"/>
    <x v="2"/>
    <x v="0"/>
    <x v="1159"/>
    <n v="8800.49"/>
    <x v="2"/>
    <x v="2"/>
    <x v="0"/>
    <x v="1159"/>
  </r>
  <r>
    <x v="1258"/>
    <s v="Merkle"/>
    <x v="875"/>
    <x v="356"/>
    <x v="0"/>
    <s v="No"/>
    <x v="0"/>
    <x v="0"/>
    <s v="No"/>
    <x v="0"/>
    <x v="0"/>
    <x v="1160"/>
    <n v="8798.59"/>
    <x v="1"/>
    <x v="1"/>
    <x v="3"/>
    <x v="1160"/>
  </r>
  <r>
    <x v="1259"/>
    <s v="Schaefer"/>
    <x v="876"/>
    <x v="499"/>
    <x v="0"/>
    <s v="No"/>
    <x v="0"/>
    <x v="0"/>
    <s v="No"/>
    <x v="1"/>
    <x v="0"/>
    <x v="1161"/>
    <n v="8782.4699999999993"/>
    <x v="1"/>
    <x v="0"/>
    <x v="3"/>
    <x v="1161"/>
  </r>
  <r>
    <x v="1260"/>
    <s v="Vigneron"/>
    <x v="67"/>
    <x v="116"/>
    <x v="0"/>
    <s v="No"/>
    <x v="0"/>
    <x v="0"/>
    <s v="No"/>
    <x v="0"/>
    <x v="0"/>
    <x v="1162"/>
    <n v="8765.25"/>
    <x v="1"/>
    <x v="0"/>
    <x v="1"/>
    <x v="1162"/>
  </r>
  <r>
    <x v="1261"/>
    <s v="Mucci"/>
    <x v="305"/>
    <x v="117"/>
    <x v="1"/>
    <s v="No"/>
    <x v="1"/>
    <x v="3"/>
    <s v="No"/>
    <x v="2"/>
    <x v="2"/>
    <x v="1163"/>
    <n v="8760.1200000000008"/>
    <x v="1"/>
    <x v="1"/>
    <x v="0"/>
    <x v="1163"/>
  </r>
  <r>
    <x v="1262"/>
    <s v="MacDonald"/>
    <x v="441"/>
    <x v="268"/>
    <x v="0"/>
    <s v="No"/>
    <x v="0"/>
    <x v="0"/>
    <s v="No"/>
    <x v="0"/>
    <x v="1"/>
    <x v="1164"/>
    <n v="8747.68"/>
    <x v="1"/>
    <x v="0"/>
    <x v="3"/>
    <x v="1164"/>
  </r>
  <r>
    <x v="1263"/>
    <s v="Deng"/>
    <x v="877"/>
    <x v="178"/>
    <x v="1"/>
    <s v="No"/>
    <x v="0"/>
    <x v="0"/>
    <s v="No"/>
    <x v="0"/>
    <x v="1"/>
    <x v="1165"/>
    <n v="8733.23"/>
    <x v="1"/>
    <x v="0"/>
    <x v="1"/>
    <x v="1165"/>
  </r>
  <r>
    <x v="1264"/>
    <s v="De Mata"/>
    <x v="625"/>
    <x v="302"/>
    <x v="0"/>
    <s v="No"/>
    <x v="0"/>
    <x v="1"/>
    <s v="No"/>
    <x v="1"/>
    <x v="0"/>
    <x v="1166"/>
    <n v="8703.4599999999991"/>
    <x v="2"/>
    <x v="0"/>
    <x v="3"/>
    <x v="1166"/>
  </r>
  <r>
    <x v="1265"/>
    <s v="Strickland"/>
    <x v="724"/>
    <x v="155"/>
    <x v="0"/>
    <s v="No"/>
    <x v="0"/>
    <x v="0"/>
    <s v="No"/>
    <x v="1"/>
    <x v="1"/>
    <x v="1167"/>
    <n v="8701.84"/>
    <x v="1"/>
    <x v="0"/>
    <x v="14"/>
    <x v="1167"/>
  </r>
  <r>
    <x v="1266"/>
    <s v="Cheney"/>
    <x v="878"/>
    <x v="590"/>
    <x v="0"/>
    <s v="No"/>
    <x v="0"/>
    <x v="1"/>
    <s v="No"/>
    <x v="2"/>
    <x v="0"/>
    <x v="1015"/>
    <n v="8688.86"/>
    <x v="1"/>
    <x v="1"/>
    <x v="6"/>
    <x v="1015"/>
  </r>
  <r>
    <x v="1267"/>
    <s v="Godoy"/>
    <x v="879"/>
    <x v="455"/>
    <x v="0"/>
    <s v="No"/>
    <x v="0"/>
    <x v="0"/>
    <s v="No"/>
    <x v="0"/>
    <x v="0"/>
    <x v="1168"/>
    <n v="8671.19"/>
    <x v="1"/>
    <x v="1"/>
    <x v="1"/>
    <x v="1168"/>
  </r>
  <r>
    <x v="1268"/>
    <s v="Rider"/>
    <x v="880"/>
    <x v="78"/>
    <x v="1"/>
    <s v="No"/>
    <x v="1"/>
    <x v="3"/>
    <s v="No"/>
    <x v="2"/>
    <x v="2"/>
    <x v="1169"/>
    <n v="8665.14"/>
    <x v="1"/>
    <x v="0"/>
    <x v="0"/>
    <x v="1169"/>
  </r>
  <r>
    <x v="1269"/>
    <s v="Evans"/>
    <x v="881"/>
    <x v="591"/>
    <x v="0"/>
    <s v="No"/>
    <x v="0"/>
    <x v="0"/>
    <s v="No"/>
    <x v="2"/>
    <x v="0"/>
    <x v="1170"/>
    <n v="8665.09"/>
    <x v="2"/>
    <x v="2"/>
    <x v="1"/>
    <x v="1170"/>
  </r>
  <r>
    <x v="1270"/>
    <s v="Anderson"/>
    <x v="882"/>
    <x v="367"/>
    <x v="1"/>
    <s v="No"/>
    <x v="0"/>
    <x v="3"/>
    <s v="No"/>
    <x v="2"/>
    <x v="0"/>
    <x v="1171"/>
    <n v="8627.5400000000009"/>
    <x v="1"/>
    <x v="2"/>
    <x v="6"/>
    <x v="1171"/>
  </r>
  <r>
    <x v="1271"/>
    <s v="Walters"/>
    <x v="419"/>
    <x v="100"/>
    <x v="0"/>
    <s v="No"/>
    <x v="0"/>
    <x v="0"/>
    <s v="No"/>
    <x v="1"/>
    <x v="1"/>
    <x v="1172"/>
    <n v="8615.2999999999993"/>
    <x v="1"/>
    <x v="0"/>
    <x v="3"/>
    <x v="1172"/>
  </r>
  <r>
    <x v="1272"/>
    <s v="Leboeuf"/>
    <x v="352"/>
    <x v="10"/>
    <x v="0"/>
    <s v="No"/>
    <x v="1"/>
    <x v="3"/>
    <s v="No"/>
    <x v="1"/>
    <x v="1"/>
    <x v="1101"/>
    <n v="8606.2199999999993"/>
    <x v="0"/>
    <x v="2"/>
    <x v="7"/>
    <x v="1101"/>
  </r>
  <r>
    <x v="1273"/>
    <s v="Scheibel"/>
    <x v="883"/>
    <x v="243"/>
    <x v="0"/>
    <s v="No"/>
    <x v="0"/>
    <x v="0"/>
    <s v="No"/>
    <x v="2"/>
    <x v="2"/>
    <x v="1173"/>
    <n v="8605.36"/>
    <x v="1"/>
    <x v="2"/>
    <x v="0"/>
    <x v="1173"/>
  </r>
  <r>
    <x v="1274"/>
    <s v="Ritter"/>
    <x v="636"/>
    <x v="184"/>
    <x v="0"/>
    <s v="No"/>
    <x v="0"/>
    <x v="0"/>
    <s v="No"/>
    <x v="2"/>
    <x v="1"/>
    <x v="1174"/>
    <n v="8604.48"/>
    <x v="2"/>
    <x v="2"/>
    <x v="4"/>
    <x v="1174"/>
  </r>
  <r>
    <x v="1275"/>
    <s v="Deeg"/>
    <x v="288"/>
    <x v="412"/>
    <x v="0"/>
    <s v="No"/>
    <x v="0"/>
    <x v="0"/>
    <s v="No"/>
    <x v="2"/>
    <x v="1"/>
    <x v="1175"/>
    <n v="8603.82"/>
    <x v="1"/>
    <x v="1"/>
    <x v="9"/>
    <x v="1175"/>
  </r>
  <r>
    <x v="1276"/>
    <s v="Pretot"/>
    <x v="688"/>
    <x v="592"/>
    <x v="0"/>
    <s v="No"/>
    <x v="0"/>
    <x v="1"/>
    <s v="No"/>
    <x v="1"/>
    <x v="0"/>
    <x v="1176"/>
    <n v="8601.33"/>
    <x v="1"/>
    <x v="1"/>
    <x v="0"/>
    <x v="1176"/>
  </r>
  <r>
    <x v="1277"/>
    <s v="Willsey"/>
    <x v="884"/>
    <x v="155"/>
    <x v="1"/>
    <s v="No"/>
    <x v="1"/>
    <x v="3"/>
    <s v="No"/>
    <x v="0"/>
    <x v="1"/>
    <x v="1177"/>
    <n v="8596.83"/>
    <x v="1"/>
    <x v="0"/>
    <x v="0"/>
    <x v="1177"/>
  </r>
  <r>
    <x v="1278"/>
    <s v="Roach"/>
    <x v="885"/>
    <x v="372"/>
    <x v="1"/>
    <s v="No"/>
    <x v="1"/>
    <x v="3"/>
    <s v="No"/>
    <x v="2"/>
    <x v="2"/>
    <x v="1178"/>
    <n v="8582.2999999999993"/>
    <x v="1"/>
    <x v="1"/>
    <x v="0"/>
    <x v="1178"/>
  </r>
  <r>
    <x v="1279"/>
    <s v="Jacobsen"/>
    <x v="886"/>
    <x v="69"/>
    <x v="0"/>
    <s v="No"/>
    <x v="0"/>
    <x v="3"/>
    <s v="No"/>
    <x v="0"/>
    <x v="2"/>
    <x v="1179"/>
    <n v="8573.2999999999993"/>
    <x v="1"/>
    <x v="2"/>
    <x v="14"/>
    <x v="1179"/>
  </r>
  <r>
    <x v="1280"/>
    <s v="O'Hora"/>
    <x v="865"/>
    <x v="315"/>
    <x v="0"/>
    <s v="No"/>
    <x v="0"/>
    <x v="0"/>
    <s v="No"/>
    <x v="1"/>
    <x v="2"/>
    <x v="1180"/>
    <n v="8572.0400000000009"/>
    <x v="1"/>
    <x v="2"/>
    <x v="14"/>
    <x v="1180"/>
  </r>
  <r>
    <x v="1281"/>
    <s v="Amato"/>
    <x v="887"/>
    <x v="593"/>
    <x v="1"/>
    <s v="No"/>
    <x v="0"/>
    <x v="3"/>
    <s v="No"/>
    <x v="0"/>
    <x v="0"/>
    <x v="1181"/>
    <n v="8569.86"/>
    <x v="1"/>
    <x v="0"/>
    <x v="0"/>
    <x v="1181"/>
  </r>
  <r>
    <x v="1282"/>
    <s v="Reed"/>
    <x v="888"/>
    <x v="48"/>
    <x v="1"/>
    <s v="No"/>
    <x v="0"/>
    <x v="3"/>
    <s v="No"/>
    <x v="0"/>
    <x v="2"/>
    <x v="1182"/>
    <n v="8567.25"/>
    <x v="1"/>
    <x v="1"/>
    <x v="1"/>
    <x v="1182"/>
  </r>
  <r>
    <x v="1283"/>
    <s v="Wegner"/>
    <x v="889"/>
    <x v="539"/>
    <x v="1"/>
    <s v="No"/>
    <x v="0"/>
    <x v="3"/>
    <s v="No"/>
    <x v="0"/>
    <x v="0"/>
    <x v="1183"/>
    <n v="8556.91"/>
    <x v="1"/>
    <x v="1"/>
    <x v="3"/>
    <x v="1183"/>
  </r>
  <r>
    <x v="1284"/>
    <s v="Bokun"/>
    <x v="890"/>
    <x v="594"/>
    <x v="1"/>
    <s v="No"/>
    <x v="0"/>
    <x v="3"/>
    <s v="No"/>
    <x v="0"/>
    <x v="0"/>
    <x v="1184"/>
    <n v="8551.35"/>
    <x v="1"/>
    <x v="2"/>
    <x v="3"/>
    <x v="1184"/>
  </r>
  <r>
    <x v="1285"/>
    <s v="Ainsley"/>
    <x v="891"/>
    <x v="126"/>
    <x v="1"/>
    <s v="No"/>
    <x v="0"/>
    <x v="3"/>
    <s v="No"/>
    <x v="1"/>
    <x v="0"/>
    <x v="1185"/>
    <n v="8547.69"/>
    <x v="1"/>
    <x v="1"/>
    <x v="0"/>
    <x v="1185"/>
  </r>
  <r>
    <x v="1286"/>
    <s v="Foster"/>
    <x v="892"/>
    <x v="565"/>
    <x v="1"/>
    <s v="No"/>
    <x v="0"/>
    <x v="3"/>
    <s v="No"/>
    <x v="2"/>
    <x v="0"/>
    <x v="1186"/>
    <n v="8539.67"/>
    <x v="1"/>
    <x v="0"/>
    <x v="3"/>
    <x v="1186"/>
  </r>
  <r>
    <x v="1287"/>
    <s v="Overpeck"/>
    <x v="893"/>
    <x v="354"/>
    <x v="1"/>
    <s v="No"/>
    <x v="0"/>
    <x v="0"/>
    <s v="No"/>
    <x v="0"/>
    <x v="0"/>
    <x v="1187"/>
    <n v="8538.2900000000009"/>
    <x v="1"/>
    <x v="0"/>
    <x v="2"/>
    <x v="1187"/>
  </r>
  <r>
    <x v="1288"/>
    <s v="Levine"/>
    <x v="362"/>
    <x v="162"/>
    <x v="1"/>
    <s v="No"/>
    <x v="0"/>
    <x v="3"/>
    <s v="No"/>
    <x v="2"/>
    <x v="0"/>
    <x v="1188"/>
    <n v="8534.67"/>
    <x v="1"/>
    <x v="0"/>
    <x v="2"/>
    <x v="1188"/>
  </r>
  <r>
    <x v="1289"/>
    <s v="Jean"/>
    <x v="20"/>
    <x v="152"/>
    <x v="0"/>
    <s v="No"/>
    <x v="0"/>
    <x v="0"/>
    <s v="No"/>
    <x v="0"/>
    <x v="2"/>
    <x v="1189"/>
    <n v="8527.5300000000007"/>
    <x v="1"/>
    <x v="2"/>
    <x v="0"/>
    <x v="1189"/>
  </r>
  <r>
    <x v="1290"/>
    <s v="Wild"/>
    <x v="169"/>
    <x v="436"/>
    <x v="0"/>
    <s v="No"/>
    <x v="1"/>
    <x v="3"/>
    <s v="No"/>
    <x v="0"/>
    <x v="2"/>
    <x v="1190"/>
    <n v="8522"/>
    <x v="1"/>
    <x v="2"/>
    <x v="3"/>
    <x v="1190"/>
  </r>
  <r>
    <x v="1291"/>
    <s v="Tabor"/>
    <x v="107"/>
    <x v="264"/>
    <x v="0"/>
    <s v="No"/>
    <x v="0"/>
    <x v="0"/>
    <s v="No"/>
    <x v="0"/>
    <x v="2"/>
    <x v="1191"/>
    <n v="8520.0300000000007"/>
    <x v="1"/>
    <x v="0"/>
    <x v="3"/>
    <x v="1191"/>
  </r>
  <r>
    <x v="1292"/>
    <s v="Steffen"/>
    <x v="747"/>
    <x v="140"/>
    <x v="0"/>
    <s v="No"/>
    <x v="0"/>
    <x v="0"/>
    <s v="No"/>
    <x v="1"/>
    <x v="2"/>
    <x v="1192"/>
    <n v="8516.83"/>
    <x v="1"/>
    <x v="1"/>
    <x v="0"/>
    <x v="1192"/>
  </r>
  <r>
    <x v="1293"/>
    <s v="Tadich"/>
    <x v="383"/>
    <x v="125"/>
    <x v="0"/>
    <s v="No"/>
    <x v="0"/>
    <x v="0"/>
    <s v="No"/>
    <x v="1"/>
    <x v="2"/>
    <x v="1193"/>
    <n v="8515.76"/>
    <x v="1"/>
    <x v="2"/>
    <x v="0"/>
    <x v="1193"/>
  </r>
  <r>
    <x v="1294"/>
    <s v="Christenson"/>
    <x v="894"/>
    <x v="272"/>
    <x v="0"/>
    <s v="No"/>
    <x v="1"/>
    <x v="3"/>
    <s v="No"/>
    <x v="0"/>
    <x v="1"/>
    <x v="1194"/>
    <n v="8471.65"/>
    <x v="1"/>
    <x v="1"/>
    <x v="1"/>
    <x v="1194"/>
  </r>
  <r>
    <x v="1295"/>
    <s v="Shell"/>
    <x v="895"/>
    <x v="216"/>
    <x v="0"/>
    <s v="No"/>
    <x v="0"/>
    <x v="3"/>
    <s v="No"/>
    <x v="0"/>
    <x v="1"/>
    <x v="1195"/>
    <n v="8466.35"/>
    <x v="1"/>
    <x v="2"/>
    <x v="1"/>
    <x v="1195"/>
  </r>
  <r>
    <x v="1296"/>
    <s v="Rao"/>
    <x v="896"/>
    <x v="473"/>
    <x v="0"/>
    <s v="No"/>
    <x v="0"/>
    <x v="1"/>
    <s v="No"/>
    <x v="0"/>
    <x v="2"/>
    <x v="1196"/>
    <n v="8457.82"/>
    <x v="1"/>
    <x v="0"/>
    <x v="3"/>
    <x v="1196"/>
  </r>
  <r>
    <x v="1297"/>
    <s v="Myers"/>
    <x v="897"/>
    <x v="450"/>
    <x v="0"/>
    <s v="No"/>
    <x v="0"/>
    <x v="3"/>
    <s v="No"/>
    <x v="1"/>
    <x v="2"/>
    <x v="1197"/>
    <n v="8450.82"/>
    <x v="1"/>
    <x v="2"/>
    <x v="15"/>
    <x v="1197"/>
  </r>
  <r>
    <x v="1298"/>
    <s v="McLean"/>
    <x v="898"/>
    <x v="107"/>
    <x v="1"/>
    <s v="No"/>
    <x v="0"/>
    <x v="1"/>
    <s v="No"/>
    <x v="2"/>
    <x v="2"/>
    <x v="1198"/>
    <n v="8448.66"/>
    <x v="2"/>
    <x v="1"/>
    <x v="0"/>
    <x v="1198"/>
  </r>
  <r>
    <x v="1299"/>
    <s v="Gomez"/>
    <x v="401"/>
    <x v="109"/>
    <x v="0"/>
    <s v="No"/>
    <x v="0"/>
    <x v="1"/>
    <s v="No"/>
    <x v="1"/>
    <x v="1"/>
    <x v="1199"/>
    <n v="8444.4699999999993"/>
    <x v="2"/>
    <x v="1"/>
    <x v="3"/>
    <x v="1199"/>
  </r>
  <r>
    <x v="1300"/>
    <s v="Hemingway"/>
    <x v="367"/>
    <x v="326"/>
    <x v="0"/>
    <s v="No"/>
    <x v="0"/>
    <x v="1"/>
    <s v="No"/>
    <x v="1"/>
    <x v="2"/>
    <x v="1200"/>
    <n v="8442.67"/>
    <x v="1"/>
    <x v="0"/>
    <x v="0"/>
    <x v="1200"/>
  </r>
  <r>
    <x v="1301"/>
    <s v="Pett"/>
    <x v="899"/>
    <x v="131"/>
    <x v="1"/>
    <s v="No"/>
    <x v="1"/>
    <x v="3"/>
    <s v="No"/>
    <x v="2"/>
    <x v="0"/>
    <x v="1028"/>
    <n v="8440.0499999999993"/>
    <x v="2"/>
    <x v="2"/>
    <x v="0"/>
    <x v="1028"/>
  </r>
  <r>
    <x v="1302"/>
    <s v="Meingast"/>
    <x v="900"/>
    <x v="534"/>
    <x v="1"/>
    <s v="No"/>
    <x v="0"/>
    <x v="3"/>
    <s v="No"/>
    <x v="2"/>
    <x v="0"/>
    <x v="1201"/>
    <n v="8428.07"/>
    <x v="2"/>
    <x v="2"/>
    <x v="1"/>
    <x v="1201"/>
  </r>
  <r>
    <x v="1303"/>
    <s v="McCarthy"/>
    <x v="88"/>
    <x v="412"/>
    <x v="0"/>
    <s v="No"/>
    <x v="0"/>
    <x v="0"/>
    <s v="No"/>
    <x v="0"/>
    <x v="1"/>
    <x v="1202"/>
    <n v="8413.4599999999991"/>
    <x v="2"/>
    <x v="1"/>
    <x v="1"/>
    <x v="1202"/>
  </r>
  <r>
    <x v="1304"/>
    <s v="Boyle"/>
    <x v="402"/>
    <x v="300"/>
    <x v="0"/>
    <s v="No"/>
    <x v="1"/>
    <x v="3"/>
    <s v="No"/>
    <x v="0"/>
    <x v="1"/>
    <x v="1203"/>
    <n v="8410.0499999999993"/>
    <x v="1"/>
    <x v="2"/>
    <x v="1"/>
    <x v="1203"/>
  </r>
  <r>
    <x v="1305"/>
    <s v="Gundersen"/>
    <x v="830"/>
    <x v="571"/>
    <x v="0"/>
    <s v="No"/>
    <x v="0"/>
    <x v="0"/>
    <s v="No"/>
    <x v="2"/>
    <x v="0"/>
    <x v="1204"/>
    <n v="8400.01"/>
    <x v="1"/>
    <x v="0"/>
    <x v="0"/>
    <x v="1204"/>
  </r>
  <r>
    <x v="1306"/>
    <s v="Wolswinkel"/>
    <x v="901"/>
    <x v="14"/>
    <x v="0"/>
    <s v="No"/>
    <x v="0"/>
    <x v="0"/>
    <s v="No"/>
    <x v="2"/>
    <x v="0"/>
    <x v="1205"/>
    <n v="8396.6200000000008"/>
    <x v="1"/>
    <x v="0"/>
    <x v="0"/>
    <x v="1205"/>
  </r>
  <r>
    <x v="1307"/>
    <s v="Bomberger"/>
    <x v="902"/>
    <x v="42"/>
    <x v="1"/>
    <s v="No"/>
    <x v="1"/>
    <x v="3"/>
    <s v="No"/>
    <x v="3"/>
    <x v="0"/>
    <x v="1206"/>
    <n v="8355.5400000000009"/>
    <x v="2"/>
    <x v="0"/>
    <x v="1"/>
    <x v="1206"/>
  </r>
  <r>
    <x v="1308"/>
    <s v="Roy"/>
    <x v="168"/>
    <x v="376"/>
    <x v="1"/>
    <s v="No"/>
    <x v="0"/>
    <x v="0"/>
    <s v="No"/>
    <x v="0"/>
    <x v="2"/>
    <x v="317"/>
    <n v="8347.16"/>
    <x v="1"/>
    <x v="1"/>
    <x v="0"/>
    <x v="317"/>
  </r>
  <r>
    <x v="1309"/>
    <s v="Lapierre"/>
    <x v="903"/>
    <x v="70"/>
    <x v="1"/>
    <s v="No"/>
    <x v="0"/>
    <x v="0"/>
    <s v="No"/>
    <x v="0"/>
    <x v="2"/>
    <x v="1207"/>
    <n v="8342.91"/>
    <x v="2"/>
    <x v="1"/>
    <x v="4"/>
    <x v="1207"/>
  </r>
  <r>
    <x v="1310"/>
    <s v="Beaty"/>
    <x v="687"/>
    <x v="149"/>
    <x v="1"/>
    <s v="No"/>
    <x v="0"/>
    <x v="0"/>
    <s v="No"/>
    <x v="0"/>
    <x v="1"/>
    <x v="617"/>
    <n v="8334.59"/>
    <x v="2"/>
    <x v="2"/>
    <x v="4"/>
    <x v="617"/>
  </r>
  <r>
    <x v="1311"/>
    <s v="Hammer"/>
    <x v="408"/>
    <x v="576"/>
    <x v="1"/>
    <s v="No"/>
    <x v="0"/>
    <x v="0"/>
    <s v="No"/>
    <x v="0"/>
    <x v="2"/>
    <x v="1208"/>
    <n v="8334.4599999999991"/>
    <x v="2"/>
    <x v="2"/>
    <x v="4"/>
    <x v="1208"/>
  </r>
  <r>
    <x v="1312"/>
    <s v="Randolph"/>
    <x v="904"/>
    <x v="31"/>
    <x v="0"/>
    <s v="No"/>
    <x v="1"/>
    <x v="3"/>
    <s v="No"/>
    <x v="0"/>
    <x v="2"/>
    <x v="1209"/>
    <n v="8314.65"/>
    <x v="1"/>
    <x v="1"/>
    <x v="1"/>
    <x v="1209"/>
  </r>
  <r>
    <x v="1313"/>
    <s v="Masterson"/>
    <x v="60"/>
    <x v="189"/>
    <x v="0"/>
    <s v="No"/>
    <x v="1"/>
    <x v="3"/>
    <s v="No"/>
    <x v="0"/>
    <x v="2"/>
    <x v="1210"/>
    <n v="8310.84"/>
    <x v="1"/>
    <x v="2"/>
    <x v="1"/>
    <x v="1210"/>
  </r>
  <r>
    <x v="1314"/>
    <s v="Friess"/>
    <x v="905"/>
    <x v="595"/>
    <x v="0"/>
    <s v="No"/>
    <x v="0"/>
    <x v="0"/>
    <s v="No"/>
    <x v="2"/>
    <x v="0"/>
    <x v="1211"/>
    <n v="8302.5400000000009"/>
    <x v="2"/>
    <x v="0"/>
    <x v="4"/>
    <x v="1211"/>
  </r>
  <r>
    <x v="1315"/>
    <s v="Mantoni"/>
    <x v="161"/>
    <x v="596"/>
    <x v="0"/>
    <s v="No"/>
    <x v="0"/>
    <x v="0"/>
    <s v="No"/>
    <x v="0"/>
    <x v="0"/>
    <x v="1212"/>
    <n v="8283.68"/>
    <x v="1"/>
    <x v="0"/>
    <x v="0"/>
    <x v="1212"/>
  </r>
  <r>
    <x v="1316"/>
    <s v="Bodeen"/>
    <x v="201"/>
    <x v="481"/>
    <x v="0"/>
    <s v="No"/>
    <x v="0"/>
    <x v="0"/>
    <s v="No"/>
    <x v="0"/>
    <x v="0"/>
    <x v="1213"/>
    <n v="8280.6200000000008"/>
    <x v="1"/>
    <x v="2"/>
    <x v="0"/>
    <x v="1213"/>
  </r>
  <r>
    <x v="1317"/>
    <s v="McPherson"/>
    <x v="692"/>
    <x v="454"/>
    <x v="0"/>
    <s v="No"/>
    <x v="0"/>
    <x v="0"/>
    <s v="No"/>
    <x v="1"/>
    <x v="0"/>
    <x v="1214"/>
    <n v="8277.52"/>
    <x v="1"/>
    <x v="2"/>
    <x v="3"/>
    <x v="1214"/>
  </r>
  <r>
    <x v="1318"/>
    <s v="Palko"/>
    <x v="906"/>
    <x v="148"/>
    <x v="1"/>
    <s v="Yes"/>
    <x v="0"/>
    <x v="3"/>
    <s v="No"/>
    <x v="0"/>
    <x v="1"/>
    <x v="1215"/>
    <n v="8271.4599999999991"/>
    <x v="1"/>
    <x v="1"/>
    <x v="8"/>
    <x v="1215"/>
  </r>
  <r>
    <x v="1319"/>
    <s v="Breathitt"/>
    <x v="907"/>
    <x v="42"/>
    <x v="0"/>
    <s v="No"/>
    <x v="0"/>
    <x v="0"/>
    <s v="No"/>
    <x v="2"/>
    <x v="0"/>
    <x v="1216"/>
    <n v="8269.0400000000009"/>
    <x v="1"/>
    <x v="1"/>
    <x v="3"/>
    <x v="1216"/>
  </r>
  <r>
    <x v="1320"/>
    <s v="Evora"/>
    <x v="908"/>
    <x v="544"/>
    <x v="1"/>
    <s v="No"/>
    <x v="0"/>
    <x v="3"/>
    <s v="No"/>
    <x v="2"/>
    <x v="2"/>
    <x v="1217"/>
    <n v="8268"/>
    <x v="2"/>
    <x v="0"/>
    <x v="0"/>
    <x v="1217"/>
  </r>
  <r>
    <x v="1321"/>
    <s v="Fischer"/>
    <x v="424"/>
    <x v="80"/>
    <x v="0"/>
    <s v="No"/>
    <x v="0"/>
    <x v="0"/>
    <s v="No"/>
    <x v="2"/>
    <x v="2"/>
    <x v="1218"/>
    <n v="8252.2800000000007"/>
    <x v="1"/>
    <x v="2"/>
    <x v="2"/>
    <x v="1218"/>
  </r>
  <r>
    <x v="1322"/>
    <s v="Deba"/>
    <x v="687"/>
    <x v="18"/>
    <x v="1"/>
    <s v="No"/>
    <x v="0"/>
    <x v="0"/>
    <s v="No"/>
    <x v="0"/>
    <x v="2"/>
    <x v="1219"/>
    <n v="8240.59"/>
    <x v="1"/>
    <x v="2"/>
    <x v="0"/>
    <x v="1219"/>
  </r>
  <r>
    <x v="1323"/>
    <s v="Leloup"/>
    <x v="909"/>
    <x v="507"/>
    <x v="1"/>
    <s v="No"/>
    <x v="0"/>
    <x v="0"/>
    <s v="No"/>
    <x v="1"/>
    <x v="2"/>
    <x v="1220"/>
    <n v="8233.1"/>
    <x v="1"/>
    <x v="2"/>
    <x v="0"/>
    <x v="1220"/>
  </r>
  <r>
    <x v="1324"/>
    <s v="Labare"/>
    <x v="586"/>
    <x v="334"/>
    <x v="1"/>
    <s v="No"/>
    <x v="0"/>
    <x v="0"/>
    <s v="No"/>
    <x v="1"/>
    <x v="1"/>
    <x v="305"/>
    <n v="8232.64"/>
    <x v="1"/>
    <x v="0"/>
    <x v="0"/>
    <x v="305"/>
  </r>
  <r>
    <x v="1325"/>
    <s v="Arouca"/>
    <x v="326"/>
    <x v="572"/>
    <x v="0"/>
    <s v="No"/>
    <x v="0"/>
    <x v="0"/>
    <s v="No"/>
    <x v="1"/>
    <x v="0"/>
    <x v="1221"/>
    <n v="8219.2000000000007"/>
    <x v="1"/>
    <x v="2"/>
    <x v="0"/>
    <x v="1221"/>
  </r>
  <r>
    <x v="1326"/>
    <s v="Reese"/>
    <x v="390"/>
    <x v="514"/>
    <x v="0"/>
    <s v="No"/>
    <x v="0"/>
    <x v="0"/>
    <s v="No"/>
    <x v="2"/>
    <x v="0"/>
    <x v="1222"/>
    <n v="8211.1"/>
    <x v="1"/>
    <x v="0"/>
    <x v="0"/>
    <x v="1222"/>
  </r>
  <r>
    <x v="1327"/>
    <s v="McCloskey"/>
    <x v="910"/>
    <x v="597"/>
    <x v="0"/>
    <s v="No"/>
    <x v="0"/>
    <x v="0"/>
    <s v="No"/>
    <x v="3"/>
    <x v="0"/>
    <x v="1223"/>
    <n v="8188.12"/>
    <x v="2"/>
    <x v="0"/>
    <x v="0"/>
    <x v="1223"/>
  </r>
  <r>
    <x v="1328"/>
    <s v="Tedsen"/>
    <x v="911"/>
    <x v="180"/>
    <x v="1"/>
    <s v="No"/>
    <x v="1"/>
    <x v="3"/>
    <s v="No"/>
    <x v="0"/>
    <x v="2"/>
    <x v="1224"/>
    <n v="8182.89"/>
    <x v="1"/>
    <x v="1"/>
    <x v="12"/>
    <x v="1224"/>
  </r>
  <r>
    <x v="1329"/>
    <s v="Koehlinger"/>
    <x v="912"/>
    <x v="82"/>
    <x v="1"/>
    <s v="No"/>
    <x v="1"/>
    <x v="3"/>
    <s v="No"/>
    <x v="1"/>
    <x v="2"/>
    <x v="1225"/>
    <n v="8179.51"/>
    <x v="1"/>
    <x v="2"/>
    <x v="16"/>
    <x v="1225"/>
  </r>
  <r>
    <x v="1330"/>
    <s v="Pielechaty"/>
    <x v="913"/>
    <x v="598"/>
    <x v="1"/>
    <s v="No"/>
    <x v="1"/>
    <x v="3"/>
    <s v="No"/>
    <x v="3"/>
    <x v="0"/>
    <x v="1226"/>
    <n v="8177.9"/>
    <x v="2"/>
    <x v="1"/>
    <x v="0"/>
    <x v="1226"/>
  </r>
  <r>
    <x v="1331"/>
    <s v="Korhonen"/>
    <x v="26"/>
    <x v="276"/>
    <x v="0"/>
    <s v="No"/>
    <x v="0"/>
    <x v="0"/>
    <s v="No"/>
    <x v="0"/>
    <x v="2"/>
    <x v="1227"/>
    <n v="8162.72"/>
    <x v="2"/>
    <x v="0"/>
    <x v="1"/>
    <x v="1227"/>
  </r>
  <r>
    <x v="1332"/>
    <s v="Kehr"/>
    <x v="914"/>
    <x v="326"/>
    <x v="0"/>
    <s v="No"/>
    <x v="0"/>
    <x v="0"/>
    <s v="No"/>
    <x v="0"/>
    <x v="2"/>
    <x v="1228"/>
    <n v="8157.92"/>
    <x v="1"/>
    <x v="0"/>
    <x v="15"/>
    <x v="1228"/>
  </r>
  <r>
    <x v="1333"/>
    <s v="Montagna"/>
    <x v="172"/>
    <x v="63"/>
    <x v="0"/>
    <s v="No"/>
    <x v="0"/>
    <x v="1"/>
    <s v="No"/>
    <x v="0"/>
    <x v="0"/>
    <x v="1229"/>
    <n v="8125.78"/>
    <x v="1"/>
    <x v="2"/>
    <x v="0"/>
    <x v="1229"/>
  </r>
  <r>
    <x v="1334"/>
    <s v="M√ºller"/>
    <x v="28"/>
    <x v="7"/>
    <x v="0"/>
    <s v="No"/>
    <x v="0"/>
    <x v="1"/>
    <s v="No"/>
    <x v="0"/>
    <x v="0"/>
    <x v="1230"/>
    <n v="8124.41"/>
    <x v="2"/>
    <x v="1"/>
    <x v="0"/>
    <x v="1230"/>
  </r>
  <r>
    <x v="1335"/>
    <s v="Baker"/>
    <x v="782"/>
    <x v="306"/>
    <x v="0"/>
    <s v="No"/>
    <x v="0"/>
    <x v="1"/>
    <s v="No"/>
    <x v="0"/>
    <x v="0"/>
    <x v="212"/>
    <n v="8116.68"/>
    <x v="2"/>
    <x v="1"/>
    <x v="3"/>
    <x v="212"/>
  </r>
  <r>
    <x v="1336"/>
    <s v="Sidebottom"/>
    <x v="35"/>
    <x v="16"/>
    <x v="0"/>
    <s v="No"/>
    <x v="0"/>
    <x v="0"/>
    <s v="No"/>
    <x v="0"/>
    <x v="0"/>
    <x v="1231"/>
    <n v="8116.27"/>
    <x v="2"/>
    <x v="1"/>
    <x v="1"/>
    <x v="1231"/>
  </r>
  <r>
    <x v="1337"/>
    <s v="Johnson"/>
    <x v="915"/>
    <x v="317"/>
    <x v="0"/>
    <s v="No"/>
    <x v="0"/>
    <x v="1"/>
    <s v="No"/>
    <x v="1"/>
    <x v="0"/>
    <x v="1015"/>
    <n v="8112.59"/>
    <x v="1"/>
    <x v="2"/>
    <x v="0"/>
    <x v="1015"/>
  </r>
  <r>
    <x v="1338"/>
    <s v="Morris"/>
    <x v="916"/>
    <x v="220"/>
    <x v="1"/>
    <s v="No"/>
    <x v="0"/>
    <x v="0"/>
    <s v="No"/>
    <x v="2"/>
    <x v="0"/>
    <x v="1232"/>
    <n v="8091.3"/>
    <x v="2"/>
    <x v="1"/>
    <x v="1"/>
    <x v="1232"/>
  </r>
  <r>
    <x v="1339"/>
    <s v="Chaisson"/>
    <x v="917"/>
    <x v="271"/>
    <x v="1"/>
    <s v="No"/>
    <x v="0"/>
    <x v="3"/>
    <s v="No"/>
    <x v="0"/>
    <x v="0"/>
    <x v="1233"/>
    <n v="8083.92"/>
    <x v="2"/>
    <x v="0"/>
    <x v="0"/>
    <x v="1233"/>
  </r>
  <r>
    <x v="1340"/>
    <s v="Pigott"/>
    <x v="227"/>
    <x v="341"/>
    <x v="0"/>
    <s v="No"/>
    <x v="0"/>
    <x v="0"/>
    <s v="No"/>
    <x v="0"/>
    <x v="1"/>
    <x v="1234"/>
    <n v="8081.74"/>
    <x v="1"/>
    <x v="2"/>
    <x v="12"/>
    <x v="1234"/>
  </r>
  <r>
    <x v="1341"/>
    <s v="Cochrane"/>
    <x v="918"/>
    <x v="391"/>
    <x v="1"/>
    <s v="No"/>
    <x v="0"/>
    <x v="0"/>
    <s v="No"/>
    <x v="0"/>
    <x v="2"/>
    <x v="442"/>
    <n v="8081.26"/>
    <x v="1"/>
    <x v="2"/>
    <x v="1"/>
    <x v="442"/>
  </r>
  <r>
    <x v="1342"/>
    <s v="Armitage"/>
    <x v="29"/>
    <x v="435"/>
    <x v="0"/>
    <s v="No"/>
    <x v="1"/>
    <x v="3"/>
    <s v="No"/>
    <x v="0"/>
    <x v="2"/>
    <x v="1235"/>
    <n v="8077.41"/>
    <x v="1"/>
    <x v="1"/>
    <x v="12"/>
    <x v="1235"/>
  </r>
  <r>
    <x v="1343"/>
    <s v="Shen"/>
    <x v="919"/>
    <x v="441"/>
    <x v="0"/>
    <s v="No"/>
    <x v="0"/>
    <x v="0"/>
    <s v="No"/>
    <x v="2"/>
    <x v="0"/>
    <x v="1170"/>
    <n v="8071.57"/>
    <x v="2"/>
    <x v="1"/>
    <x v="3"/>
    <x v="1170"/>
  </r>
  <r>
    <x v="1344"/>
    <s v="O'Kelly"/>
    <x v="896"/>
    <x v="599"/>
    <x v="1"/>
    <s v="No"/>
    <x v="0"/>
    <x v="3"/>
    <s v="No"/>
    <x v="0"/>
    <x v="0"/>
    <x v="1236"/>
    <n v="8068.19"/>
    <x v="2"/>
    <x v="2"/>
    <x v="3"/>
    <x v="1236"/>
  </r>
  <r>
    <x v="1345"/>
    <s v="Huff"/>
    <x v="920"/>
    <x v="432"/>
    <x v="0"/>
    <s v="No"/>
    <x v="0"/>
    <x v="0"/>
    <s v="No"/>
    <x v="2"/>
    <x v="0"/>
    <x v="1237"/>
    <n v="8067.83"/>
    <x v="2"/>
    <x v="1"/>
    <x v="0"/>
    <x v="1237"/>
  </r>
  <r>
    <x v="1346"/>
    <s v="Dye"/>
    <x v="67"/>
    <x v="28"/>
    <x v="1"/>
    <s v="No"/>
    <x v="0"/>
    <x v="3"/>
    <s v="No"/>
    <x v="0"/>
    <x v="0"/>
    <x v="1238"/>
    <n v="8062.76"/>
    <x v="2"/>
    <x v="0"/>
    <x v="3"/>
    <x v="1238"/>
  </r>
  <r>
    <x v="1347"/>
    <s v="Willard"/>
    <x v="921"/>
    <x v="600"/>
    <x v="1"/>
    <s v="No"/>
    <x v="0"/>
    <x v="1"/>
    <s v="No"/>
    <x v="2"/>
    <x v="0"/>
    <x v="1239"/>
    <n v="8062.31"/>
    <x v="1"/>
    <x v="1"/>
    <x v="0"/>
    <x v="1239"/>
  </r>
  <r>
    <x v="1348"/>
    <s v="D'Addario"/>
    <x v="411"/>
    <x v="66"/>
    <x v="0"/>
    <s v="No"/>
    <x v="0"/>
    <x v="0"/>
    <s v="No"/>
    <x v="1"/>
    <x v="2"/>
    <x v="438"/>
    <n v="8059.68"/>
    <x v="1"/>
    <x v="0"/>
    <x v="1"/>
    <x v="438"/>
  </r>
  <r>
    <x v="1349"/>
    <s v="Buchanan"/>
    <x v="225"/>
    <x v="224"/>
    <x v="1"/>
    <s v="No"/>
    <x v="0"/>
    <x v="0"/>
    <s v="No"/>
    <x v="1"/>
    <x v="2"/>
    <x v="1240"/>
    <n v="8059.06"/>
    <x v="1"/>
    <x v="0"/>
    <x v="1"/>
    <x v="1240"/>
  </r>
  <r>
    <x v="1350"/>
    <s v="Clark"/>
    <x v="64"/>
    <x v="85"/>
    <x v="0"/>
    <s v="No"/>
    <x v="1"/>
    <x v="3"/>
    <s v="No"/>
    <x v="0"/>
    <x v="1"/>
    <x v="1241"/>
    <n v="8035.64"/>
    <x v="1"/>
    <x v="2"/>
    <x v="1"/>
    <x v="1241"/>
  </r>
  <r>
    <x v="1351"/>
    <s v="Waterson"/>
    <x v="625"/>
    <x v="267"/>
    <x v="0"/>
    <s v="No"/>
    <x v="0"/>
    <x v="0"/>
    <s v="No"/>
    <x v="1"/>
    <x v="2"/>
    <x v="1242"/>
    <n v="8027.97"/>
    <x v="2"/>
    <x v="2"/>
    <x v="3"/>
    <x v="1242"/>
  </r>
  <r>
    <x v="1352"/>
    <s v="Piras"/>
    <x v="292"/>
    <x v="87"/>
    <x v="1"/>
    <s v="No"/>
    <x v="0"/>
    <x v="0"/>
    <s v="No"/>
    <x v="1"/>
    <x v="1"/>
    <x v="1243"/>
    <n v="8026.67"/>
    <x v="1"/>
    <x v="2"/>
    <x v="1"/>
    <x v="1243"/>
  </r>
  <r>
    <x v="1353"/>
    <s v="Olson"/>
    <x v="18"/>
    <x v="601"/>
    <x v="0"/>
    <s v="No"/>
    <x v="0"/>
    <x v="0"/>
    <s v="No"/>
    <x v="0"/>
    <x v="0"/>
    <x v="762"/>
    <n v="8023.14"/>
    <x v="1"/>
    <x v="0"/>
    <x v="1"/>
    <x v="762"/>
  </r>
  <r>
    <x v="1354"/>
    <s v="Manfredi"/>
    <x v="713"/>
    <x v="259"/>
    <x v="0"/>
    <s v="No"/>
    <x v="0"/>
    <x v="0"/>
    <s v="No"/>
    <x v="0"/>
    <x v="1"/>
    <x v="1244"/>
    <n v="8021.11"/>
    <x v="1"/>
    <x v="1"/>
    <x v="1"/>
    <x v="1244"/>
  </r>
  <r>
    <x v="1355"/>
    <s v="Landberg"/>
    <x v="381"/>
    <x v="176"/>
    <x v="0"/>
    <s v="No"/>
    <x v="0"/>
    <x v="0"/>
    <s v="No"/>
    <x v="2"/>
    <x v="2"/>
    <x v="492"/>
    <n v="8017.06"/>
    <x v="1"/>
    <x v="2"/>
    <x v="1"/>
    <x v="492"/>
  </r>
  <r>
    <x v="1356"/>
    <s v="Flynn"/>
    <x v="922"/>
    <x v="18"/>
    <x v="1"/>
    <s v="No"/>
    <x v="0"/>
    <x v="3"/>
    <s v="No"/>
    <x v="0"/>
    <x v="2"/>
    <x v="1245"/>
    <n v="8014.62"/>
    <x v="1"/>
    <x v="0"/>
    <x v="1"/>
    <x v="1245"/>
  </r>
  <r>
    <x v="1357"/>
    <s v="Bishop"/>
    <x v="923"/>
    <x v="602"/>
    <x v="0"/>
    <s v="No"/>
    <x v="0"/>
    <x v="0"/>
    <s v="No"/>
    <x v="3"/>
    <x v="0"/>
    <x v="1246"/>
    <n v="8004.96"/>
    <x v="2"/>
    <x v="1"/>
    <x v="0"/>
    <x v="1246"/>
  </r>
  <r>
    <x v="1358"/>
    <s v="Devitt"/>
    <x v="924"/>
    <x v="106"/>
    <x v="1"/>
    <s v="No"/>
    <x v="1"/>
    <x v="3"/>
    <s v="No"/>
    <x v="2"/>
    <x v="1"/>
    <x v="1247"/>
    <n v="7986.48"/>
    <x v="1"/>
    <x v="0"/>
    <x v="2"/>
    <x v="1247"/>
  </r>
  <r>
    <x v="1359"/>
    <s v="Lynch"/>
    <x v="907"/>
    <x v="144"/>
    <x v="1"/>
    <s v="No"/>
    <x v="1"/>
    <x v="3"/>
    <s v="No"/>
    <x v="2"/>
    <x v="2"/>
    <x v="1248"/>
    <n v="7985.82"/>
    <x v="1"/>
    <x v="1"/>
    <x v="2"/>
    <x v="1248"/>
  </r>
  <r>
    <x v="1360"/>
    <s v="Tramontano"/>
    <x v="925"/>
    <x v="508"/>
    <x v="0"/>
    <s v="No"/>
    <x v="0"/>
    <x v="1"/>
    <s v="No"/>
    <x v="2"/>
    <x v="2"/>
    <x v="1249"/>
    <n v="7980.34"/>
    <x v="1"/>
    <x v="2"/>
    <x v="0"/>
    <x v="1249"/>
  </r>
  <r>
    <x v="1361"/>
    <s v="Davidson"/>
    <x v="926"/>
    <x v="96"/>
    <x v="1"/>
    <s v="No"/>
    <x v="0"/>
    <x v="3"/>
    <s v="No"/>
    <x v="1"/>
    <x v="0"/>
    <x v="1250"/>
    <n v="7966.81"/>
    <x v="1"/>
    <x v="2"/>
    <x v="0"/>
    <x v="1250"/>
  </r>
  <r>
    <x v="1362"/>
    <s v="Burke"/>
    <x v="309"/>
    <x v="531"/>
    <x v="1"/>
    <s v="No"/>
    <x v="0"/>
    <x v="1"/>
    <s v="No"/>
    <x v="2"/>
    <x v="0"/>
    <x v="1251"/>
    <n v="7958.13"/>
    <x v="1"/>
    <x v="2"/>
    <x v="0"/>
    <x v="1251"/>
  </r>
  <r>
    <x v="1363"/>
    <s v="McGraw"/>
    <x v="927"/>
    <x v="555"/>
    <x v="1"/>
    <s v="No"/>
    <x v="0"/>
    <x v="0"/>
    <s v="No"/>
    <x v="0"/>
    <x v="0"/>
    <x v="1252"/>
    <n v="7954.52"/>
    <x v="1"/>
    <x v="2"/>
    <x v="3"/>
    <x v="1252"/>
  </r>
  <r>
    <x v="1364"/>
    <s v="Fellure"/>
    <x v="928"/>
    <x v="21"/>
    <x v="1"/>
    <s v="No"/>
    <x v="0"/>
    <x v="1"/>
    <s v="No"/>
    <x v="3"/>
    <x v="1"/>
    <x v="388"/>
    <n v="7953.72"/>
    <x v="2"/>
    <x v="0"/>
    <x v="1"/>
    <x v="388"/>
  </r>
  <r>
    <x v="1365"/>
    <s v="Sanford"/>
    <x v="929"/>
    <x v="427"/>
    <x v="0"/>
    <s v="No"/>
    <x v="0"/>
    <x v="3"/>
    <s v="No"/>
    <x v="1"/>
    <x v="1"/>
    <x v="1253"/>
    <n v="7948.22"/>
    <x v="1"/>
    <x v="0"/>
    <x v="15"/>
    <x v="1253"/>
  </r>
  <r>
    <x v="1366"/>
    <s v="Wrenn"/>
    <x v="930"/>
    <x v="86"/>
    <x v="0"/>
    <s v="No"/>
    <x v="0"/>
    <x v="0"/>
    <s v="No"/>
    <x v="0"/>
    <x v="2"/>
    <x v="1254"/>
    <n v="7935.29"/>
    <x v="1"/>
    <x v="1"/>
    <x v="2"/>
    <x v="1254"/>
  </r>
  <r>
    <x v="1367"/>
    <s v="Lindsey"/>
    <x v="931"/>
    <x v="53"/>
    <x v="0"/>
    <s v="No"/>
    <x v="0"/>
    <x v="0"/>
    <s v="No"/>
    <x v="3"/>
    <x v="0"/>
    <x v="1255"/>
    <n v="7896.41"/>
    <x v="2"/>
    <x v="2"/>
    <x v="0"/>
    <x v="1255"/>
  </r>
  <r>
    <x v="1368"/>
    <s v="Krueger"/>
    <x v="932"/>
    <x v="128"/>
    <x v="0"/>
    <s v="No"/>
    <x v="0"/>
    <x v="0"/>
    <s v="No"/>
    <x v="0"/>
    <x v="1"/>
    <x v="1256"/>
    <n v="7851.85"/>
    <x v="1"/>
    <x v="0"/>
    <x v="1"/>
    <x v="1256"/>
  </r>
  <r>
    <x v="1369"/>
    <s v="Babler"/>
    <x v="933"/>
    <x v="372"/>
    <x v="1"/>
    <s v="No"/>
    <x v="0"/>
    <x v="0"/>
    <s v="No"/>
    <x v="0"/>
    <x v="2"/>
    <x v="1257"/>
    <n v="7844.8"/>
    <x v="1"/>
    <x v="2"/>
    <x v="1"/>
    <x v="1257"/>
  </r>
  <r>
    <x v="1370"/>
    <s v="Brezenski"/>
    <x v="934"/>
    <x v="337"/>
    <x v="0"/>
    <s v="No"/>
    <x v="0"/>
    <x v="0"/>
    <s v="No"/>
    <x v="0"/>
    <x v="2"/>
    <x v="1258"/>
    <n v="7824.37"/>
    <x v="1"/>
    <x v="2"/>
    <x v="1"/>
    <x v="1258"/>
  </r>
  <r>
    <x v="1371"/>
    <s v="Marschner"/>
    <x v="935"/>
    <x v="214"/>
    <x v="0"/>
    <s v="No"/>
    <x v="0"/>
    <x v="0"/>
    <s v="No"/>
    <x v="0"/>
    <x v="1"/>
    <x v="1259"/>
    <n v="7812.67"/>
    <x v="1"/>
    <x v="1"/>
    <x v="1"/>
    <x v="1259"/>
  </r>
  <r>
    <x v="1372"/>
    <s v="King"/>
    <x v="136"/>
    <x v="496"/>
    <x v="0"/>
    <s v="No"/>
    <x v="0"/>
    <x v="0"/>
    <s v="No"/>
    <x v="0"/>
    <x v="0"/>
    <x v="1260"/>
    <n v="7804.16"/>
    <x v="1"/>
    <x v="0"/>
    <x v="0"/>
    <x v="1260"/>
  </r>
  <r>
    <x v="1373"/>
    <s v="Montez"/>
    <x v="627"/>
    <x v="128"/>
    <x v="1"/>
    <s v="No"/>
    <x v="1"/>
    <x v="3"/>
    <s v="No"/>
    <x v="0"/>
    <x v="1"/>
    <x v="1261"/>
    <n v="7803.77"/>
    <x v="1"/>
    <x v="0"/>
    <x v="1"/>
    <x v="1261"/>
  </r>
  <r>
    <x v="1374"/>
    <s v="Campbell"/>
    <x v="936"/>
    <x v="124"/>
    <x v="0"/>
    <s v="No"/>
    <x v="0"/>
    <x v="0"/>
    <s v="No"/>
    <x v="0"/>
    <x v="2"/>
    <x v="1262"/>
    <n v="7794.68"/>
    <x v="1"/>
    <x v="2"/>
    <x v="12"/>
    <x v="1262"/>
  </r>
  <r>
    <x v="1375"/>
    <s v="Hurt"/>
    <x v="425"/>
    <x v="355"/>
    <x v="0"/>
    <s v="No"/>
    <x v="0"/>
    <x v="0"/>
    <s v="No"/>
    <x v="1"/>
    <x v="0"/>
    <x v="195"/>
    <n v="7789.64"/>
    <x v="0"/>
    <x v="0"/>
    <x v="0"/>
    <x v="195"/>
  </r>
  <r>
    <x v="1376"/>
    <s v="Garey"/>
    <x v="937"/>
    <x v="134"/>
    <x v="1"/>
    <s v="No"/>
    <x v="1"/>
    <x v="3"/>
    <s v="No"/>
    <x v="0"/>
    <x v="2"/>
    <x v="1263"/>
    <n v="7763.06"/>
    <x v="1"/>
    <x v="1"/>
    <x v="1"/>
    <x v="1263"/>
  </r>
  <r>
    <x v="1377"/>
    <s v="Reddy"/>
    <x v="938"/>
    <x v="399"/>
    <x v="1"/>
    <s v="No"/>
    <x v="0"/>
    <x v="0"/>
    <s v="No"/>
    <x v="0"/>
    <x v="0"/>
    <x v="1264"/>
    <n v="7749.16"/>
    <x v="1"/>
    <x v="1"/>
    <x v="1"/>
    <x v="1264"/>
  </r>
  <r>
    <x v="1378"/>
    <s v="Mueller"/>
    <x v="234"/>
    <x v="259"/>
    <x v="1"/>
    <s v="No"/>
    <x v="0"/>
    <x v="0"/>
    <s v="No"/>
    <x v="1"/>
    <x v="1"/>
    <x v="538"/>
    <n v="7742.11"/>
    <x v="2"/>
    <x v="2"/>
    <x v="0"/>
    <x v="538"/>
  </r>
  <r>
    <x v="1379"/>
    <s v="Julia"/>
    <x v="680"/>
    <x v="421"/>
    <x v="0"/>
    <s v="No"/>
    <x v="0"/>
    <x v="0"/>
    <s v="No"/>
    <x v="0"/>
    <x v="0"/>
    <x v="1265"/>
    <n v="7740.34"/>
    <x v="0"/>
    <x v="1"/>
    <x v="3"/>
    <x v="1265"/>
  </r>
  <r>
    <x v="1380"/>
    <s v="Uribe"/>
    <x v="939"/>
    <x v="547"/>
    <x v="0"/>
    <s v="No"/>
    <x v="0"/>
    <x v="0"/>
    <s v="No"/>
    <x v="3"/>
    <x v="0"/>
    <x v="1266"/>
    <n v="7736.39"/>
    <x v="2"/>
    <x v="2"/>
    <x v="0"/>
    <x v="1266"/>
  </r>
  <r>
    <x v="1381"/>
    <s v="Hand"/>
    <x v="673"/>
    <x v="195"/>
    <x v="0"/>
    <s v="No"/>
    <x v="0"/>
    <x v="0"/>
    <s v="No"/>
    <x v="0"/>
    <x v="1"/>
    <x v="1267"/>
    <n v="7731.86"/>
    <x v="1"/>
    <x v="0"/>
    <x v="1"/>
    <x v="1267"/>
  </r>
  <r>
    <x v="1382"/>
    <s v="Petersen"/>
    <x v="713"/>
    <x v="364"/>
    <x v="0"/>
    <s v="No"/>
    <x v="0"/>
    <x v="0"/>
    <s v="No"/>
    <x v="0"/>
    <x v="0"/>
    <x v="1268"/>
    <n v="7731.43"/>
    <x v="2"/>
    <x v="2"/>
    <x v="0"/>
    <x v="1268"/>
  </r>
  <r>
    <x v="1383"/>
    <s v="Mac-Thiong"/>
    <x v="379"/>
    <x v="151"/>
    <x v="0"/>
    <s v="No"/>
    <x v="0"/>
    <x v="0"/>
    <s v="No"/>
    <x v="1"/>
    <x v="2"/>
    <x v="1269"/>
    <n v="7729.65"/>
    <x v="2"/>
    <x v="1"/>
    <x v="4"/>
    <x v="1269"/>
  </r>
  <r>
    <x v="1384"/>
    <s v="Walker"/>
    <x v="940"/>
    <x v="562"/>
    <x v="0"/>
    <s v="No"/>
    <x v="1"/>
    <x v="3"/>
    <s v="No"/>
    <x v="0"/>
    <x v="1"/>
    <x v="1270"/>
    <n v="7727.25"/>
    <x v="1"/>
    <x v="0"/>
    <x v="1"/>
    <x v="1270"/>
  </r>
  <r>
    <x v="1385"/>
    <s v="Steidl"/>
    <x v="941"/>
    <x v="603"/>
    <x v="0"/>
    <s v="No"/>
    <x v="0"/>
    <x v="0"/>
    <s v="No"/>
    <x v="1"/>
    <x v="0"/>
    <x v="9"/>
    <n v="7726.85"/>
    <x v="0"/>
    <x v="2"/>
    <x v="3"/>
    <x v="9"/>
  </r>
  <r>
    <x v="1386"/>
    <s v="Rose"/>
    <x v="942"/>
    <x v="92"/>
    <x v="0"/>
    <s v="No"/>
    <x v="0"/>
    <x v="3"/>
    <s v="No"/>
    <x v="1"/>
    <x v="2"/>
    <x v="1271"/>
    <n v="7684.62"/>
    <x v="1"/>
    <x v="0"/>
    <x v="14"/>
    <x v="1271"/>
  </r>
  <r>
    <x v="1387"/>
    <s v="Alderfer"/>
    <x v="409"/>
    <x v="90"/>
    <x v="0"/>
    <s v="No"/>
    <x v="0"/>
    <x v="0"/>
    <s v="No"/>
    <x v="0"/>
    <x v="2"/>
    <x v="1272"/>
    <n v="7682.67"/>
    <x v="1"/>
    <x v="1"/>
    <x v="0"/>
    <x v="1272"/>
  </r>
  <r>
    <x v="1388"/>
    <s v="Ryland"/>
    <x v="852"/>
    <x v="579"/>
    <x v="1"/>
    <s v="No"/>
    <x v="0"/>
    <x v="0"/>
    <s v="No"/>
    <x v="1"/>
    <x v="0"/>
    <x v="1273"/>
    <n v="7681.17"/>
    <x v="1"/>
    <x v="2"/>
    <x v="16"/>
    <x v="1273"/>
  </r>
  <r>
    <x v="1389"/>
    <s v="Bethea"/>
    <x v="943"/>
    <x v="604"/>
    <x v="0"/>
    <s v="No"/>
    <x v="0"/>
    <x v="0"/>
    <s v="No"/>
    <x v="2"/>
    <x v="0"/>
    <x v="1274"/>
    <n v="7680.92"/>
    <x v="1"/>
    <x v="1"/>
    <x v="0"/>
    <x v="1274"/>
  </r>
  <r>
    <x v="1390"/>
    <s v="Kelly"/>
    <x v="944"/>
    <x v="105"/>
    <x v="1"/>
    <s v="No"/>
    <x v="0"/>
    <x v="3"/>
    <s v="No"/>
    <x v="0"/>
    <x v="1"/>
    <x v="1275"/>
    <n v="7676.4"/>
    <x v="1"/>
    <x v="1"/>
    <x v="1"/>
    <x v="1275"/>
  </r>
  <r>
    <x v="1391"/>
    <s v="Blois"/>
    <x v="945"/>
    <x v="4"/>
    <x v="1"/>
    <s v="No"/>
    <x v="0"/>
    <x v="0"/>
    <s v="No"/>
    <x v="0"/>
    <x v="2"/>
    <x v="1276"/>
    <n v="7670.75"/>
    <x v="1"/>
    <x v="2"/>
    <x v="13"/>
    <x v="1276"/>
  </r>
  <r>
    <x v="1392"/>
    <s v="Dayton"/>
    <x v="946"/>
    <x v="105"/>
    <x v="1"/>
    <s v="No"/>
    <x v="0"/>
    <x v="0"/>
    <s v="No"/>
    <x v="2"/>
    <x v="1"/>
    <x v="1277"/>
    <n v="7662.47"/>
    <x v="1"/>
    <x v="1"/>
    <x v="3"/>
    <x v="1277"/>
  </r>
  <r>
    <x v="1393"/>
    <s v="Cloud"/>
    <x v="947"/>
    <x v="594"/>
    <x v="0"/>
    <s v="No"/>
    <x v="0"/>
    <x v="0"/>
    <s v="No"/>
    <x v="3"/>
    <x v="0"/>
    <x v="1278"/>
    <n v="7657.69"/>
    <x v="2"/>
    <x v="0"/>
    <x v="1"/>
    <x v="1278"/>
  </r>
  <r>
    <x v="1394"/>
    <s v="Betournay"/>
    <x v="758"/>
    <x v="197"/>
    <x v="0"/>
    <s v="No"/>
    <x v="0"/>
    <x v="3"/>
    <s v="No"/>
    <x v="0"/>
    <x v="2"/>
    <x v="1279"/>
    <n v="7652.26"/>
    <x v="1"/>
    <x v="0"/>
    <x v="8"/>
    <x v="1279"/>
  </r>
  <r>
    <x v="1395"/>
    <s v="Temple"/>
    <x v="948"/>
    <x v="473"/>
    <x v="0"/>
    <s v="No"/>
    <x v="1"/>
    <x v="3"/>
    <s v="No"/>
    <x v="0"/>
    <x v="2"/>
    <x v="1280"/>
    <n v="7650.8"/>
    <x v="1"/>
    <x v="2"/>
    <x v="1"/>
    <x v="1280"/>
  </r>
  <r>
    <x v="1396"/>
    <s v="Rollie"/>
    <x v="462"/>
    <x v="1"/>
    <x v="0"/>
    <s v="No"/>
    <x v="0"/>
    <x v="0"/>
    <s v="No"/>
    <x v="0"/>
    <x v="1"/>
    <x v="1281"/>
    <n v="7650.77"/>
    <x v="1"/>
    <x v="2"/>
    <x v="2"/>
    <x v="1281"/>
  </r>
  <r>
    <x v="1397"/>
    <s v="Roybal"/>
    <x v="949"/>
    <x v="85"/>
    <x v="0"/>
    <s v="No"/>
    <x v="0"/>
    <x v="0"/>
    <s v="No"/>
    <x v="0"/>
    <x v="1"/>
    <x v="1282"/>
    <n v="7642.05"/>
    <x v="1"/>
    <x v="2"/>
    <x v="12"/>
    <x v="1282"/>
  </r>
  <r>
    <x v="1398"/>
    <s v="Turgeon"/>
    <x v="844"/>
    <x v="470"/>
    <x v="0"/>
    <s v="No"/>
    <x v="0"/>
    <x v="0"/>
    <s v="No"/>
    <x v="1"/>
    <x v="2"/>
    <x v="1283"/>
    <n v="7640.31"/>
    <x v="1"/>
    <x v="1"/>
    <x v="0"/>
    <x v="1283"/>
  </r>
  <r>
    <x v="1399"/>
    <s v="Deingenis"/>
    <x v="893"/>
    <x v="103"/>
    <x v="0"/>
    <s v="No"/>
    <x v="0"/>
    <x v="0"/>
    <s v="No"/>
    <x v="0"/>
    <x v="2"/>
    <x v="1284"/>
    <n v="7639.42"/>
    <x v="1"/>
    <x v="2"/>
    <x v="2"/>
    <x v="1284"/>
  </r>
  <r>
    <x v="1400"/>
    <s v="Hodge"/>
    <x v="950"/>
    <x v="336"/>
    <x v="1"/>
    <s v="No"/>
    <x v="0"/>
    <x v="0"/>
    <s v="No"/>
    <x v="0"/>
    <x v="1"/>
    <x v="1285"/>
    <n v="7636.92"/>
    <x v="1"/>
    <x v="0"/>
    <x v="1"/>
    <x v="1285"/>
  </r>
  <r>
    <x v="1401"/>
    <s v="Gibbs"/>
    <x v="951"/>
    <x v="533"/>
    <x v="0"/>
    <s v="No"/>
    <x v="0"/>
    <x v="0"/>
    <s v="No"/>
    <x v="0"/>
    <x v="0"/>
    <x v="1286"/>
    <n v="7633.72"/>
    <x v="1"/>
    <x v="1"/>
    <x v="0"/>
    <x v="1286"/>
  </r>
  <r>
    <x v="1402"/>
    <s v="Trom"/>
    <x v="419"/>
    <x v="605"/>
    <x v="0"/>
    <s v="No"/>
    <x v="0"/>
    <x v="0"/>
    <s v="No"/>
    <x v="1"/>
    <x v="0"/>
    <x v="335"/>
    <n v="7626.99"/>
    <x v="1"/>
    <x v="2"/>
    <x v="3"/>
    <x v="335"/>
  </r>
  <r>
    <x v="1403"/>
    <s v="Sizer"/>
    <x v="809"/>
    <x v="606"/>
    <x v="0"/>
    <s v="No"/>
    <x v="0"/>
    <x v="0"/>
    <s v="No"/>
    <x v="1"/>
    <x v="0"/>
    <x v="1287"/>
    <n v="7624.63"/>
    <x v="1"/>
    <x v="1"/>
    <x v="3"/>
    <x v="1287"/>
  </r>
  <r>
    <x v="1404"/>
    <s v="Ellison"/>
    <x v="613"/>
    <x v="607"/>
    <x v="0"/>
    <s v="No"/>
    <x v="0"/>
    <x v="0"/>
    <s v="No"/>
    <x v="2"/>
    <x v="0"/>
    <x v="1288"/>
    <n v="7623.52"/>
    <x v="1"/>
    <x v="1"/>
    <x v="3"/>
    <x v="1288"/>
  </r>
  <r>
    <x v="1405"/>
    <s v="Sulkowski"/>
    <x v="645"/>
    <x v="237"/>
    <x v="1"/>
    <s v="No"/>
    <x v="0"/>
    <x v="0"/>
    <s v="No"/>
    <x v="0"/>
    <x v="2"/>
    <x v="1289"/>
    <n v="7623.13"/>
    <x v="1"/>
    <x v="0"/>
    <x v="3"/>
    <x v="1289"/>
  </r>
  <r>
    <x v="1406"/>
    <s v="Maringo"/>
    <x v="952"/>
    <x v="608"/>
    <x v="0"/>
    <s v="No"/>
    <x v="0"/>
    <x v="0"/>
    <s v="No"/>
    <x v="3"/>
    <x v="0"/>
    <x v="1290"/>
    <n v="7609.6"/>
    <x v="2"/>
    <x v="2"/>
    <x v="1"/>
    <x v="1290"/>
  </r>
  <r>
    <x v="1407"/>
    <s v="Lattin"/>
    <x v="953"/>
    <x v="21"/>
    <x v="1"/>
    <s v="No"/>
    <x v="1"/>
    <x v="3"/>
    <s v="No"/>
    <x v="0"/>
    <x v="1"/>
    <x v="1291"/>
    <n v="7607.03"/>
    <x v="1"/>
    <x v="2"/>
    <x v="1"/>
    <x v="1291"/>
  </r>
  <r>
    <x v="1408"/>
    <s v="Deblander"/>
    <x v="954"/>
    <x v="609"/>
    <x v="1"/>
    <s v="No"/>
    <x v="0"/>
    <x v="0"/>
    <s v="No"/>
    <x v="2"/>
    <x v="0"/>
    <x v="1292"/>
    <n v="7585.62"/>
    <x v="2"/>
    <x v="2"/>
    <x v="0"/>
    <x v="1292"/>
  </r>
  <r>
    <x v="1409"/>
    <s v="O'Neill"/>
    <x v="955"/>
    <x v="259"/>
    <x v="0"/>
    <s v="No"/>
    <x v="0"/>
    <x v="0"/>
    <s v="No"/>
    <x v="0"/>
    <x v="1"/>
    <x v="1293"/>
    <n v="7567.13"/>
    <x v="1"/>
    <x v="2"/>
    <x v="14"/>
    <x v="1293"/>
  </r>
  <r>
    <x v="1410"/>
    <s v="Davis"/>
    <x v="956"/>
    <x v="120"/>
    <x v="1"/>
    <s v="No"/>
    <x v="0"/>
    <x v="3"/>
    <s v="No"/>
    <x v="1"/>
    <x v="2"/>
    <x v="1294"/>
    <n v="7538.52"/>
    <x v="1"/>
    <x v="2"/>
    <x v="1"/>
    <x v="1294"/>
  </r>
  <r>
    <x v="1411"/>
    <s v="Stanek"/>
    <x v="43"/>
    <x v="335"/>
    <x v="0"/>
    <s v="No"/>
    <x v="0"/>
    <x v="3"/>
    <s v="No"/>
    <x v="0"/>
    <x v="2"/>
    <x v="1295"/>
    <n v="7537.16"/>
    <x v="1"/>
    <x v="2"/>
    <x v="1"/>
    <x v="1295"/>
  </r>
  <r>
    <x v="1412"/>
    <s v="Harris"/>
    <x v="957"/>
    <x v="96"/>
    <x v="0"/>
    <s v="No"/>
    <x v="0"/>
    <x v="0"/>
    <s v="No"/>
    <x v="2"/>
    <x v="0"/>
    <x v="1296"/>
    <n v="7531.7"/>
    <x v="1"/>
    <x v="1"/>
    <x v="0"/>
    <x v="1296"/>
  </r>
  <r>
    <x v="1413"/>
    <s v="Manning"/>
    <x v="958"/>
    <x v="268"/>
    <x v="1"/>
    <s v="No"/>
    <x v="0"/>
    <x v="0"/>
    <s v="No"/>
    <x v="2"/>
    <x v="1"/>
    <x v="1297"/>
    <n v="7526.71"/>
    <x v="2"/>
    <x v="1"/>
    <x v="1"/>
    <x v="1297"/>
  </r>
  <r>
    <x v="1414"/>
    <s v="Barrera Munoz"/>
    <x v="275"/>
    <x v="308"/>
    <x v="0"/>
    <s v="No"/>
    <x v="0"/>
    <x v="0"/>
    <s v="No"/>
    <x v="1"/>
    <x v="0"/>
    <x v="1298"/>
    <n v="7518.03"/>
    <x v="1"/>
    <x v="0"/>
    <x v="1"/>
    <x v="1298"/>
  </r>
  <r>
    <x v="1415"/>
    <s v="Schauwaers"/>
    <x v="404"/>
    <x v="331"/>
    <x v="1"/>
    <s v="No"/>
    <x v="1"/>
    <x v="3"/>
    <s v="No"/>
    <x v="1"/>
    <x v="1"/>
    <x v="1299"/>
    <n v="7512.27"/>
    <x v="2"/>
    <x v="2"/>
    <x v="3"/>
    <x v="1299"/>
  </r>
  <r>
    <x v="1416"/>
    <s v="Hartman"/>
    <x v="959"/>
    <x v="148"/>
    <x v="1"/>
    <s v="No"/>
    <x v="1"/>
    <x v="3"/>
    <s v="No"/>
    <x v="0"/>
    <x v="1"/>
    <x v="1300"/>
    <n v="7504.3"/>
    <x v="1"/>
    <x v="1"/>
    <x v="1"/>
    <x v="1300"/>
  </r>
  <r>
    <x v="1417"/>
    <s v="Fire"/>
    <x v="960"/>
    <x v="27"/>
    <x v="1"/>
    <s v="No"/>
    <x v="0"/>
    <x v="3"/>
    <s v="No"/>
    <x v="1"/>
    <x v="2"/>
    <x v="1294"/>
    <n v="7494.63"/>
    <x v="1"/>
    <x v="0"/>
    <x v="15"/>
    <x v="1294"/>
  </r>
  <r>
    <x v="1418"/>
    <s v="Waliaula"/>
    <x v="961"/>
    <x v="191"/>
    <x v="1"/>
    <s v="No"/>
    <x v="0"/>
    <x v="0"/>
    <s v="No"/>
    <x v="0"/>
    <x v="2"/>
    <x v="1301"/>
    <n v="7487.38"/>
    <x v="1"/>
    <x v="0"/>
    <x v="1"/>
    <x v="1301"/>
  </r>
  <r>
    <x v="1419"/>
    <s v="Blackshear"/>
    <x v="962"/>
    <x v="137"/>
    <x v="1"/>
    <s v="No"/>
    <x v="0"/>
    <x v="0"/>
    <s v="No"/>
    <x v="2"/>
    <x v="0"/>
    <x v="1302"/>
    <n v="7463.51"/>
    <x v="2"/>
    <x v="0"/>
    <x v="0"/>
    <x v="1302"/>
  </r>
  <r>
    <x v="1420"/>
    <s v="Nettik"/>
    <x v="963"/>
    <x v="87"/>
    <x v="1"/>
    <s v="No"/>
    <x v="0"/>
    <x v="0"/>
    <s v="No"/>
    <x v="0"/>
    <x v="1"/>
    <x v="1303"/>
    <n v="7450.36"/>
    <x v="1"/>
    <x v="2"/>
    <x v="1"/>
    <x v="1303"/>
  </r>
  <r>
    <x v="1421"/>
    <s v="Novales"/>
    <x v="964"/>
    <x v="119"/>
    <x v="0"/>
    <s v="No"/>
    <x v="0"/>
    <x v="0"/>
    <s v="No"/>
    <x v="0"/>
    <x v="1"/>
    <x v="1304"/>
    <n v="7448.4"/>
    <x v="2"/>
    <x v="0"/>
    <x v="6"/>
    <x v="1304"/>
  </r>
  <r>
    <x v="1422"/>
    <s v="Rosauer"/>
    <x v="742"/>
    <x v="231"/>
    <x v="0"/>
    <s v="No"/>
    <x v="0"/>
    <x v="0"/>
    <s v="No"/>
    <x v="0"/>
    <x v="1"/>
    <x v="575"/>
    <n v="7445.92"/>
    <x v="2"/>
    <x v="1"/>
    <x v="3"/>
    <x v="575"/>
  </r>
  <r>
    <x v="1423"/>
    <s v="Ryder"/>
    <x v="965"/>
    <x v="21"/>
    <x v="0"/>
    <s v="No"/>
    <x v="0"/>
    <x v="0"/>
    <s v="No"/>
    <x v="0"/>
    <x v="1"/>
    <x v="1305"/>
    <n v="7443.64"/>
    <x v="1"/>
    <x v="0"/>
    <x v="1"/>
    <x v="1305"/>
  </r>
  <r>
    <x v="1424"/>
    <s v="Larsen"/>
    <x v="927"/>
    <x v="208"/>
    <x v="0"/>
    <s v="No"/>
    <x v="1"/>
    <x v="3"/>
    <s v="No"/>
    <x v="0"/>
    <x v="1"/>
    <x v="1306"/>
    <n v="7441.5"/>
    <x v="2"/>
    <x v="2"/>
    <x v="3"/>
    <x v="1306"/>
  </r>
  <r>
    <x v="1425"/>
    <s v="Keate"/>
    <x v="117"/>
    <x v="155"/>
    <x v="0"/>
    <s v="No"/>
    <x v="0"/>
    <x v="0"/>
    <s v="No"/>
    <x v="0"/>
    <x v="1"/>
    <x v="566"/>
    <n v="7441.05"/>
    <x v="2"/>
    <x v="2"/>
    <x v="3"/>
    <x v="566"/>
  </r>
  <r>
    <x v="1426"/>
    <s v="Williams"/>
    <x v="308"/>
    <x v="418"/>
    <x v="0"/>
    <s v="No"/>
    <x v="0"/>
    <x v="0"/>
    <s v="No"/>
    <x v="1"/>
    <x v="0"/>
    <x v="1307"/>
    <n v="7421.19"/>
    <x v="1"/>
    <x v="0"/>
    <x v="1"/>
    <x v="1307"/>
  </r>
  <r>
    <x v="1427"/>
    <s v="Starosciak"/>
    <x v="421"/>
    <x v="154"/>
    <x v="0"/>
    <s v="No"/>
    <x v="0"/>
    <x v="0"/>
    <s v="No"/>
    <x v="1"/>
    <x v="0"/>
    <x v="1308"/>
    <n v="7419.48"/>
    <x v="1"/>
    <x v="2"/>
    <x v="1"/>
    <x v="1308"/>
  </r>
  <r>
    <x v="1428"/>
    <s v="Smith"/>
    <x v="97"/>
    <x v="109"/>
    <x v="1"/>
    <s v="No"/>
    <x v="1"/>
    <x v="3"/>
    <s v="No"/>
    <x v="0"/>
    <x v="1"/>
    <x v="1309"/>
    <n v="7418.52"/>
    <x v="1"/>
    <x v="2"/>
    <x v="3"/>
    <x v="1309"/>
  </r>
  <r>
    <x v="1429"/>
    <s v="Henderson"/>
    <x v="966"/>
    <x v="568"/>
    <x v="0"/>
    <s v="No"/>
    <x v="0"/>
    <x v="0"/>
    <s v="No"/>
    <x v="3"/>
    <x v="0"/>
    <x v="584"/>
    <n v="7403.98"/>
    <x v="2"/>
    <x v="2"/>
    <x v="0"/>
    <x v="584"/>
  </r>
  <r>
    <x v="1430"/>
    <s v="Winkelman"/>
    <x v="967"/>
    <x v="226"/>
    <x v="0"/>
    <s v="No"/>
    <x v="1"/>
    <x v="3"/>
    <s v="No"/>
    <x v="0"/>
    <x v="2"/>
    <x v="1310"/>
    <n v="7388.85"/>
    <x v="1"/>
    <x v="2"/>
    <x v="12"/>
    <x v="1310"/>
  </r>
  <r>
    <x v="1431"/>
    <s v="Monette"/>
    <x v="680"/>
    <x v="541"/>
    <x v="1"/>
    <s v="No"/>
    <x v="0"/>
    <x v="0"/>
    <s v="No"/>
    <x v="0"/>
    <x v="0"/>
    <x v="1311"/>
    <n v="7371.77"/>
    <x v="1"/>
    <x v="1"/>
    <x v="3"/>
    <x v="1311"/>
  </r>
  <r>
    <x v="1432"/>
    <s v="Kramer"/>
    <x v="968"/>
    <x v="154"/>
    <x v="0"/>
    <s v="No"/>
    <x v="0"/>
    <x v="0"/>
    <s v="No"/>
    <x v="3"/>
    <x v="0"/>
    <x v="1312"/>
    <n v="7362.31"/>
    <x v="2"/>
    <x v="0"/>
    <x v="0"/>
    <x v="1312"/>
  </r>
  <r>
    <x v="1433"/>
    <s v="Goldstein"/>
    <x v="860"/>
    <x v="402"/>
    <x v="1"/>
    <s v="No"/>
    <x v="0"/>
    <x v="0"/>
    <s v="No"/>
    <x v="0"/>
    <x v="0"/>
    <x v="1313"/>
    <n v="7358.18"/>
    <x v="1"/>
    <x v="0"/>
    <x v="2"/>
    <x v="1313"/>
  </r>
  <r>
    <x v="1434"/>
    <s v="Gonzalez"/>
    <x v="969"/>
    <x v="21"/>
    <x v="1"/>
    <s v="No"/>
    <x v="1"/>
    <x v="3"/>
    <s v="No"/>
    <x v="2"/>
    <x v="1"/>
    <x v="1314"/>
    <n v="7357.49"/>
    <x v="1"/>
    <x v="2"/>
    <x v="1"/>
    <x v="1314"/>
  </r>
  <r>
    <x v="1435"/>
    <s v="Barrett"/>
    <x v="970"/>
    <x v="229"/>
    <x v="0"/>
    <s v="No"/>
    <x v="1"/>
    <x v="3"/>
    <s v="No"/>
    <x v="0"/>
    <x v="1"/>
    <x v="1315"/>
    <n v="7349.12"/>
    <x v="1"/>
    <x v="2"/>
    <x v="14"/>
    <x v="1315"/>
  </r>
  <r>
    <x v="1436"/>
    <s v="Irwin"/>
    <x v="98"/>
    <x v="150"/>
    <x v="0"/>
    <s v="No"/>
    <x v="0"/>
    <x v="0"/>
    <s v="No"/>
    <x v="0"/>
    <x v="2"/>
    <x v="1316"/>
    <n v="7348.14"/>
    <x v="1"/>
    <x v="1"/>
    <x v="3"/>
    <x v="1316"/>
  </r>
  <r>
    <x v="1437"/>
    <s v="Glenn"/>
    <x v="971"/>
    <x v="331"/>
    <x v="0"/>
    <s v="No"/>
    <x v="1"/>
    <x v="3"/>
    <s v="No"/>
    <x v="0"/>
    <x v="1"/>
    <x v="1317"/>
    <n v="7345.73"/>
    <x v="1"/>
    <x v="1"/>
    <x v="0"/>
    <x v="1317"/>
  </r>
  <r>
    <x v="1438"/>
    <s v="O'Meara"/>
    <x v="382"/>
    <x v="328"/>
    <x v="0"/>
    <s v="No"/>
    <x v="0"/>
    <x v="0"/>
    <s v="No"/>
    <x v="0"/>
    <x v="2"/>
    <x v="1318"/>
    <n v="7345.08"/>
    <x v="1"/>
    <x v="1"/>
    <x v="3"/>
    <x v="1318"/>
  </r>
  <r>
    <x v="1439"/>
    <s v="Budrow"/>
    <x v="421"/>
    <x v="179"/>
    <x v="1"/>
    <s v="No"/>
    <x v="0"/>
    <x v="3"/>
    <s v="No"/>
    <x v="1"/>
    <x v="0"/>
    <x v="1319"/>
    <n v="7339.93"/>
    <x v="1"/>
    <x v="2"/>
    <x v="1"/>
    <x v="1319"/>
  </r>
  <r>
    <x v="1440"/>
    <s v="Anderson"/>
    <x v="801"/>
    <x v="173"/>
    <x v="0"/>
    <s v="No"/>
    <x v="1"/>
    <x v="3"/>
    <s v="No"/>
    <x v="1"/>
    <x v="2"/>
    <x v="1320"/>
    <n v="7337.75"/>
    <x v="1"/>
    <x v="0"/>
    <x v="3"/>
    <x v="1320"/>
  </r>
  <r>
    <x v="1441"/>
    <s v="Douglas"/>
    <x v="972"/>
    <x v="99"/>
    <x v="0"/>
    <s v="No"/>
    <x v="0"/>
    <x v="3"/>
    <s v="No"/>
    <x v="1"/>
    <x v="1"/>
    <x v="1321"/>
    <n v="7325.47"/>
    <x v="1"/>
    <x v="1"/>
    <x v="1"/>
    <x v="1321"/>
  </r>
  <r>
    <x v="1442"/>
    <s v="Tecklenburg"/>
    <x v="369"/>
    <x v="330"/>
    <x v="0"/>
    <s v="No"/>
    <x v="1"/>
    <x v="3"/>
    <s v="No"/>
    <x v="1"/>
    <x v="1"/>
    <x v="1322"/>
    <n v="7325.05"/>
    <x v="1"/>
    <x v="0"/>
    <x v="2"/>
    <x v="1322"/>
  </r>
  <r>
    <x v="1443"/>
    <s v="Baker"/>
    <x v="973"/>
    <x v="189"/>
    <x v="0"/>
    <s v="Yes"/>
    <x v="0"/>
    <x v="3"/>
    <s v="No"/>
    <x v="1"/>
    <x v="2"/>
    <x v="1323"/>
    <n v="7323.73"/>
    <x v="1"/>
    <x v="2"/>
    <x v="2"/>
    <x v="1323"/>
  </r>
  <r>
    <x v="1444"/>
    <s v="Schenck"/>
    <x v="974"/>
    <x v="584"/>
    <x v="0"/>
    <s v="No"/>
    <x v="0"/>
    <x v="0"/>
    <s v="No"/>
    <x v="3"/>
    <x v="0"/>
    <x v="1324"/>
    <n v="7322.86"/>
    <x v="2"/>
    <x v="0"/>
    <x v="1"/>
    <x v="1324"/>
  </r>
  <r>
    <x v="1445"/>
    <s v="Johnson"/>
    <x v="387"/>
    <x v="67"/>
    <x v="0"/>
    <s v="No"/>
    <x v="0"/>
    <x v="1"/>
    <s v="No"/>
    <x v="2"/>
    <x v="2"/>
    <x v="1325"/>
    <n v="7318.22"/>
    <x v="1"/>
    <x v="0"/>
    <x v="1"/>
    <x v="1325"/>
  </r>
  <r>
    <x v="1446"/>
    <s v="Blendell"/>
    <x v="975"/>
    <x v="405"/>
    <x v="0"/>
    <s v="No"/>
    <x v="0"/>
    <x v="0"/>
    <s v="No"/>
    <x v="3"/>
    <x v="0"/>
    <x v="1326"/>
    <n v="7318.21"/>
    <x v="2"/>
    <x v="1"/>
    <x v="0"/>
    <x v="1326"/>
  </r>
  <r>
    <x v="1447"/>
    <s v="Parodi"/>
    <x v="976"/>
    <x v="610"/>
    <x v="0"/>
    <s v="No"/>
    <x v="0"/>
    <x v="0"/>
    <s v="No"/>
    <x v="3"/>
    <x v="0"/>
    <x v="1327"/>
    <n v="7304.65"/>
    <x v="2"/>
    <x v="0"/>
    <x v="0"/>
    <x v="1327"/>
  </r>
  <r>
    <x v="1448"/>
    <s v="Morgan"/>
    <x v="977"/>
    <x v="206"/>
    <x v="1"/>
    <s v="No"/>
    <x v="0"/>
    <x v="1"/>
    <s v="No"/>
    <x v="3"/>
    <x v="2"/>
    <x v="1328"/>
    <n v="7302.46"/>
    <x v="2"/>
    <x v="1"/>
    <x v="1"/>
    <x v="1328"/>
  </r>
  <r>
    <x v="1449"/>
    <s v="Linden"/>
    <x v="292"/>
    <x v="10"/>
    <x v="1"/>
    <s v="No"/>
    <x v="0"/>
    <x v="0"/>
    <s v="No"/>
    <x v="1"/>
    <x v="1"/>
    <x v="1329"/>
    <n v="7281.51"/>
    <x v="1"/>
    <x v="1"/>
    <x v="1"/>
    <x v="1329"/>
  </r>
  <r>
    <x v="1450"/>
    <s v="Horning"/>
    <x v="978"/>
    <x v="473"/>
    <x v="1"/>
    <s v="No"/>
    <x v="0"/>
    <x v="0"/>
    <s v="No"/>
    <x v="2"/>
    <x v="2"/>
    <x v="1330"/>
    <n v="7273.02"/>
    <x v="1"/>
    <x v="1"/>
    <x v="0"/>
    <x v="1330"/>
  </r>
  <r>
    <x v="1451"/>
    <s v="Goode"/>
    <x v="29"/>
    <x v="531"/>
    <x v="1"/>
    <s v="No"/>
    <x v="0"/>
    <x v="0"/>
    <s v="No"/>
    <x v="0"/>
    <x v="0"/>
    <x v="315"/>
    <n v="7265.7"/>
    <x v="2"/>
    <x v="0"/>
    <x v="1"/>
    <x v="315"/>
  </r>
  <r>
    <x v="1452"/>
    <s v="Doden"/>
    <x v="979"/>
    <x v="317"/>
    <x v="0"/>
    <s v="No"/>
    <x v="0"/>
    <x v="1"/>
    <s v="No"/>
    <x v="2"/>
    <x v="0"/>
    <x v="1331"/>
    <n v="7265.58"/>
    <x v="1"/>
    <x v="2"/>
    <x v="0"/>
    <x v="1331"/>
  </r>
  <r>
    <x v="1453"/>
    <s v="Groff"/>
    <x v="54"/>
    <x v="611"/>
    <x v="1"/>
    <s v="No"/>
    <x v="0"/>
    <x v="0"/>
    <s v="No"/>
    <x v="0"/>
    <x v="0"/>
    <x v="1332"/>
    <n v="7261.74"/>
    <x v="2"/>
    <x v="0"/>
    <x v="1"/>
    <x v="1332"/>
  </r>
  <r>
    <x v="1454"/>
    <s v="Kuehler"/>
    <x v="375"/>
    <x v="612"/>
    <x v="1"/>
    <s v="No"/>
    <x v="0"/>
    <x v="0"/>
    <s v="No"/>
    <x v="0"/>
    <x v="0"/>
    <x v="1333"/>
    <n v="7256.72"/>
    <x v="2"/>
    <x v="2"/>
    <x v="1"/>
    <x v="1333"/>
  </r>
  <r>
    <x v="1455"/>
    <s v="Daniels"/>
    <x v="980"/>
    <x v="3"/>
    <x v="0"/>
    <s v="No"/>
    <x v="0"/>
    <x v="0"/>
    <s v="No"/>
    <x v="1"/>
    <x v="1"/>
    <x v="601"/>
    <n v="7248.71"/>
    <x v="1"/>
    <x v="1"/>
    <x v="0"/>
    <x v="601"/>
  </r>
  <r>
    <x v="1456"/>
    <s v="Gibby"/>
    <x v="981"/>
    <x v="525"/>
    <x v="1"/>
    <s v="No"/>
    <x v="0"/>
    <x v="3"/>
    <s v="No"/>
    <x v="1"/>
    <x v="0"/>
    <x v="1334"/>
    <n v="7243.81"/>
    <x v="1"/>
    <x v="0"/>
    <x v="0"/>
    <x v="1334"/>
  </r>
  <r>
    <x v="1457"/>
    <s v="Busa"/>
    <x v="905"/>
    <x v="592"/>
    <x v="1"/>
    <s v="No"/>
    <x v="0"/>
    <x v="3"/>
    <s v="No"/>
    <x v="2"/>
    <x v="0"/>
    <x v="1335"/>
    <n v="7228.22"/>
    <x v="1"/>
    <x v="1"/>
    <x v="2"/>
    <x v="1335"/>
  </r>
  <r>
    <x v="1458"/>
    <s v="Moyo"/>
    <x v="982"/>
    <x v="538"/>
    <x v="0"/>
    <s v="No"/>
    <x v="0"/>
    <x v="0"/>
    <s v="No"/>
    <x v="2"/>
    <x v="2"/>
    <x v="1336"/>
    <n v="7222.79"/>
    <x v="2"/>
    <x v="0"/>
    <x v="1"/>
    <x v="1336"/>
  </r>
  <r>
    <x v="1459"/>
    <s v="Horn"/>
    <x v="983"/>
    <x v="161"/>
    <x v="0"/>
    <s v="No"/>
    <x v="0"/>
    <x v="0"/>
    <s v="No"/>
    <x v="1"/>
    <x v="2"/>
    <x v="1337"/>
    <n v="7220.25"/>
    <x v="1"/>
    <x v="2"/>
    <x v="14"/>
    <x v="1337"/>
  </r>
  <r>
    <x v="1460"/>
    <s v="Bien"/>
    <x v="141"/>
    <x v="358"/>
    <x v="1"/>
    <s v="No"/>
    <x v="1"/>
    <x v="3"/>
    <s v="No"/>
    <x v="0"/>
    <x v="2"/>
    <x v="1338"/>
    <n v="7209.49"/>
    <x v="1"/>
    <x v="0"/>
    <x v="1"/>
    <x v="1338"/>
  </r>
  <r>
    <x v="1461"/>
    <s v="O'Connor"/>
    <x v="984"/>
    <x v="176"/>
    <x v="1"/>
    <s v="No"/>
    <x v="1"/>
    <x v="3"/>
    <s v="No"/>
    <x v="1"/>
    <x v="2"/>
    <x v="1339"/>
    <n v="7201.7"/>
    <x v="1"/>
    <x v="0"/>
    <x v="1"/>
    <x v="1339"/>
  </r>
  <r>
    <x v="1462"/>
    <s v="Ash"/>
    <x v="98"/>
    <x v="495"/>
    <x v="0"/>
    <s v="No"/>
    <x v="0"/>
    <x v="0"/>
    <s v="No"/>
    <x v="0"/>
    <x v="2"/>
    <x v="1340"/>
    <n v="7196.87"/>
    <x v="2"/>
    <x v="2"/>
    <x v="3"/>
    <x v="1340"/>
  </r>
  <r>
    <x v="1463"/>
    <s v="Do Prado"/>
    <x v="985"/>
    <x v="613"/>
    <x v="0"/>
    <s v="No"/>
    <x v="0"/>
    <x v="0"/>
    <s v="No"/>
    <x v="2"/>
    <x v="0"/>
    <x v="1341"/>
    <n v="7179.52"/>
    <x v="2"/>
    <x v="0"/>
    <x v="0"/>
    <x v="1341"/>
  </r>
  <r>
    <x v="1464"/>
    <s v="Phillips"/>
    <x v="813"/>
    <x v="433"/>
    <x v="1"/>
    <s v="No"/>
    <x v="0"/>
    <x v="3"/>
    <s v="No"/>
    <x v="2"/>
    <x v="0"/>
    <x v="1342"/>
    <n v="7175.51"/>
    <x v="1"/>
    <x v="0"/>
    <x v="0"/>
    <x v="1342"/>
  </r>
  <r>
    <x v="1465"/>
    <s v="Kelly"/>
    <x v="393"/>
    <x v="105"/>
    <x v="0"/>
    <s v="No"/>
    <x v="0"/>
    <x v="0"/>
    <s v="No"/>
    <x v="2"/>
    <x v="1"/>
    <x v="123"/>
    <n v="7173.36"/>
    <x v="2"/>
    <x v="2"/>
    <x v="4"/>
    <x v="123"/>
  </r>
  <r>
    <x v="1466"/>
    <s v="Dever"/>
    <x v="160"/>
    <x v="143"/>
    <x v="0"/>
    <s v="No"/>
    <x v="0"/>
    <x v="0"/>
    <s v="No"/>
    <x v="0"/>
    <x v="2"/>
    <x v="1343"/>
    <n v="7162.01"/>
    <x v="1"/>
    <x v="0"/>
    <x v="0"/>
    <x v="1343"/>
  </r>
  <r>
    <x v="1467"/>
    <s v="Horvath"/>
    <x v="63"/>
    <x v="192"/>
    <x v="0"/>
    <s v="No"/>
    <x v="0"/>
    <x v="0"/>
    <s v="No"/>
    <x v="0"/>
    <x v="2"/>
    <x v="1344"/>
    <n v="7160.33"/>
    <x v="1"/>
    <x v="1"/>
    <x v="0"/>
    <x v="1344"/>
  </r>
  <r>
    <x v="1468"/>
    <s v="Danner"/>
    <x v="184"/>
    <x v="614"/>
    <x v="0"/>
    <s v="No"/>
    <x v="0"/>
    <x v="0"/>
    <s v="No"/>
    <x v="0"/>
    <x v="2"/>
    <x v="1345"/>
    <n v="7160.09"/>
    <x v="1"/>
    <x v="2"/>
    <x v="3"/>
    <x v="1345"/>
  </r>
  <r>
    <x v="1469"/>
    <s v="Weiss"/>
    <x v="237"/>
    <x v="488"/>
    <x v="1"/>
    <s v="No"/>
    <x v="0"/>
    <x v="0"/>
    <s v="No"/>
    <x v="1"/>
    <x v="0"/>
    <x v="1346"/>
    <n v="7153.55"/>
    <x v="1"/>
    <x v="1"/>
    <x v="1"/>
    <x v="1346"/>
  </r>
  <r>
    <x v="1470"/>
    <s v="D'Andrea"/>
    <x v="9"/>
    <x v="537"/>
    <x v="0"/>
    <s v="No"/>
    <x v="0"/>
    <x v="0"/>
    <s v="No"/>
    <x v="0"/>
    <x v="0"/>
    <x v="1347"/>
    <n v="7152.67"/>
    <x v="2"/>
    <x v="2"/>
    <x v="0"/>
    <x v="1347"/>
  </r>
  <r>
    <x v="1471"/>
    <s v="Olesky"/>
    <x v="378"/>
    <x v="27"/>
    <x v="0"/>
    <s v="No"/>
    <x v="0"/>
    <x v="3"/>
    <s v="No"/>
    <x v="1"/>
    <x v="2"/>
    <x v="1348"/>
    <n v="7151.09"/>
    <x v="1"/>
    <x v="2"/>
    <x v="3"/>
    <x v="1348"/>
  </r>
  <r>
    <x v="1472"/>
    <s v="Whitcraft"/>
    <x v="884"/>
    <x v="401"/>
    <x v="0"/>
    <s v="No"/>
    <x v="0"/>
    <x v="0"/>
    <s v="No"/>
    <x v="0"/>
    <x v="0"/>
    <x v="1349"/>
    <n v="7147.47"/>
    <x v="1"/>
    <x v="0"/>
    <x v="0"/>
    <x v="1349"/>
  </r>
  <r>
    <x v="1473"/>
    <s v="Salazar"/>
    <x v="986"/>
    <x v="436"/>
    <x v="1"/>
    <s v="No"/>
    <x v="0"/>
    <x v="0"/>
    <s v="No"/>
    <x v="2"/>
    <x v="2"/>
    <x v="1350"/>
    <n v="7147.11"/>
    <x v="2"/>
    <x v="2"/>
    <x v="3"/>
    <x v="1350"/>
  </r>
  <r>
    <x v="1474"/>
    <s v="Todd"/>
    <x v="422"/>
    <x v="100"/>
    <x v="0"/>
    <s v="No"/>
    <x v="0"/>
    <x v="3"/>
    <s v="No"/>
    <x v="1"/>
    <x v="1"/>
    <x v="1351"/>
    <n v="7144.86"/>
    <x v="1"/>
    <x v="2"/>
    <x v="2"/>
    <x v="1351"/>
  </r>
  <r>
    <x v="1475"/>
    <s v="Pond"/>
    <x v="488"/>
    <x v="332"/>
    <x v="0"/>
    <s v="No"/>
    <x v="0"/>
    <x v="0"/>
    <s v="No"/>
    <x v="0"/>
    <x v="2"/>
    <x v="1352"/>
    <n v="7144.4"/>
    <x v="1"/>
    <x v="1"/>
    <x v="13"/>
    <x v="1352"/>
  </r>
  <r>
    <x v="1476"/>
    <s v="Egan"/>
    <x v="387"/>
    <x v="184"/>
    <x v="0"/>
    <s v="No"/>
    <x v="0"/>
    <x v="3"/>
    <s v="No"/>
    <x v="2"/>
    <x v="1"/>
    <x v="690"/>
    <n v="7133.9"/>
    <x v="1"/>
    <x v="1"/>
    <x v="2"/>
    <x v="690"/>
  </r>
  <r>
    <x v="1477"/>
    <s v="Bersani"/>
    <x v="987"/>
    <x v="316"/>
    <x v="0"/>
    <s v="No"/>
    <x v="1"/>
    <x v="3"/>
    <s v="No"/>
    <x v="0"/>
    <x v="2"/>
    <x v="1353"/>
    <n v="7128.64"/>
    <x v="1"/>
    <x v="2"/>
    <x v="14"/>
    <x v="1353"/>
  </r>
  <r>
    <x v="1478"/>
    <s v="Creech"/>
    <x v="988"/>
    <x v="379"/>
    <x v="0"/>
    <s v="No"/>
    <x v="0"/>
    <x v="0"/>
    <s v="No"/>
    <x v="2"/>
    <x v="0"/>
    <x v="1354"/>
    <n v="7125.25"/>
    <x v="2"/>
    <x v="2"/>
    <x v="0"/>
    <x v="1354"/>
  </r>
  <r>
    <x v="1479"/>
    <s v="Sudres"/>
    <x v="989"/>
    <x v="267"/>
    <x v="0"/>
    <s v="No"/>
    <x v="0"/>
    <x v="3"/>
    <s v="No"/>
    <x v="1"/>
    <x v="2"/>
    <x v="1355"/>
    <n v="7106.81"/>
    <x v="1"/>
    <x v="1"/>
    <x v="1"/>
    <x v="1355"/>
  </r>
  <r>
    <x v="1480"/>
    <s v="Couture"/>
    <x v="990"/>
    <x v="427"/>
    <x v="0"/>
    <s v="No"/>
    <x v="0"/>
    <x v="3"/>
    <s v="No"/>
    <x v="0"/>
    <x v="1"/>
    <x v="203"/>
    <n v="7096.98"/>
    <x v="1"/>
    <x v="2"/>
    <x v="1"/>
    <x v="203"/>
  </r>
  <r>
    <x v="1481"/>
    <s v="Willard"/>
    <x v="247"/>
    <x v="144"/>
    <x v="0"/>
    <s v="No"/>
    <x v="0"/>
    <x v="0"/>
    <s v="No"/>
    <x v="1"/>
    <x v="2"/>
    <x v="1356"/>
    <n v="7077.19"/>
    <x v="1"/>
    <x v="0"/>
    <x v="2"/>
    <x v="1356"/>
  </r>
  <r>
    <x v="1482"/>
    <s v="Patronick"/>
    <x v="991"/>
    <x v="615"/>
    <x v="0"/>
    <s v="No"/>
    <x v="0"/>
    <x v="0"/>
    <s v="No"/>
    <x v="2"/>
    <x v="0"/>
    <x v="1357"/>
    <n v="7054.41"/>
    <x v="1"/>
    <x v="2"/>
    <x v="0"/>
    <x v="1357"/>
  </r>
  <r>
    <x v="1483"/>
    <s v="Depasquale"/>
    <x v="683"/>
    <x v="176"/>
    <x v="0"/>
    <s v="No"/>
    <x v="0"/>
    <x v="0"/>
    <s v="No"/>
    <x v="1"/>
    <x v="2"/>
    <x v="1358"/>
    <n v="7050.64"/>
    <x v="1"/>
    <x v="0"/>
    <x v="3"/>
    <x v="1358"/>
  </r>
  <r>
    <x v="1484"/>
    <s v="Lavergne"/>
    <x v="992"/>
    <x v="196"/>
    <x v="0"/>
    <s v="No"/>
    <x v="0"/>
    <x v="0"/>
    <s v="No"/>
    <x v="0"/>
    <x v="2"/>
    <x v="1359"/>
    <n v="7050.02"/>
    <x v="1"/>
    <x v="1"/>
    <x v="2"/>
    <x v="1359"/>
  </r>
  <r>
    <x v="1485"/>
    <s v="Kawakami"/>
    <x v="993"/>
    <x v="507"/>
    <x v="0"/>
    <s v="No"/>
    <x v="0"/>
    <x v="0"/>
    <s v="No"/>
    <x v="1"/>
    <x v="2"/>
    <x v="1360"/>
    <n v="7046.72"/>
    <x v="1"/>
    <x v="0"/>
    <x v="0"/>
    <x v="1360"/>
  </r>
  <r>
    <x v="1486"/>
    <s v="Gonsalves"/>
    <x v="367"/>
    <x v="89"/>
    <x v="0"/>
    <s v="No"/>
    <x v="0"/>
    <x v="0"/>
    <s v="No"/>
    <x v="1"/>
    <x v="2"/>
    <x v="1361"/>
    <n v="7045.5"/>
    <x v="1"/>
    <x v="1"/>
    <x v="3"/>
    <x v="1361"/>
  </r>
  <r>
    <x v="1487"/>
    <s v="Peck"/>
    <x v="994"/>
    <x v="616"/>
    <x v="1"/>
    <s v="No"/>
    <x v="0"/>
    <x v="3"/>
    <s v="No"/>
    <x v="0"/>
    <x v="2"/>
    <x v="1362"/>
    <n v="7042.11"/>
    <x v="1"/>
    <x v="0"/>
    <x v="1"/>
    <x v="1362"/>
  </r>
  <r>
    <x v="1488"/>
    <s v="Aure"/>
    <x v="995"/>
    <x v="617"/>
    <x v="0"/>
    <s v="No"/>
    <x v="0"/>
    <x v="0"/>
    <s v="No"/>
    <x v="2"/>
    <x v="0"/>
    <x v="1363"/>
    <n v="7033.08"/>
    <x v="1"/>
    <x v="2"/>
    <x v="0"/>
    <x v="1363"/>
  </r>
  <r>
    <x v="1489"/>
    <s v="Mattingly"/>
    <x v="996"/>
    <x v="316"/>
    <x v="1"/>
    <s v="No"/>
    <x v="1"/>
    <x v="3"/>
    <s v="No"/>
    <x v="2"/>
    <x v="2"/>
    <x v="1364"/>
    <n v="7003.1"/>
    <x v="1"/>
    <x v="0"/>
    <x v="0"/>
    <x v="1364"/>
  </r>
  <r>
    <x v="1490"/>
    <s v="Stelpflug"/>
    <x v="997"/>
    <x v="252"/>
    <x v="0"/>
    <s v="No"/>
    <x v="0"/>
    <x v="0"/>
    <s v="No"/>
    <x v="2"/>
    <x v="2"/>
    <x v="1365"/>
    <n v="6989.95"/>
    <x v="1"/>
    <x v="1"/>
    <x v="0"/>
    <x v="1365"/>
  </r>
  <r>
    <x v="1491"/>
    <s v="Sanchez Antognini"/>
    <x v="67"/>
    <x v="391"/>
    <x v="0"/>
    <s v="No"/>
    <x v="0"/>
    <x v="0"/>
    <s v="No"/>
    <x v="0"/>
    <x v="2"/>
    <x v="1366"/>
    <n v="6986.7"/>
    <x v="2"/>
    <x v="1"/>
    <x v="1"/>
    <x v="1366"/>
  </r>
  <r>
    <x v="1492"/>
    <s v="Condon"/>
    <x v="393"/>
    <x v="90"/>
    <x v="1"/>
    <s v="No"/>
    <x v="0"/>
    <x v="0"/>
    <s v="No"/>
    <x v="2"/>
    <x v="2"/>
    <x v="1367"/>
    <n v="6985.51"/>
    <x v="1"/>
    <x v="2"/>
    <x v="9"/>
    <x v="1367"/>
  </r>
  <r>
    <x v="1493"/>
    <s v="Magato"/>
    <x v="998"/>
    <x v="234"/>
    <x v="1"/>
    <s v="No"/>
    <x v="0"/>
    <x v="3"/>
    <s v="No"/>
    <x v="2"/>
    <x v="0"/>
    <x v="1368"/>
    <n v="6965.21"/>
    <x v="1"/>
    <x v="0"/>
    <x v="0"/>
    <x v="1368"/>
  </r>
  <r>
    <x v="1494"/>
    <s v="Dombrowski"/>
    <x v="999"/>
    <x v="70"/>
    <x v="0"/>
    <s v="No"/>
    <x v="0"/>
    <x v="0"/>
    <s v="No"/>
    <x v="2"/>
    <x v="2"/>
    <x v="1369"/>
    <n v="6951.12"/>
    <x v="1"/>
    <x v="2"/>
    <x v="0"/>
    <x v="1369"/>
  </r>
  <r>
    <x v="1495"/>
    <s v="Ohara"/>
    <x v="1000"/>
    <x v="536"/>
    <x v="0"/>
    <s v="No"/>
    <x v="0"/>
    <x v="0"/>
    <s v="No"/>
    <x v="0"/>
    <x v="0"/>
    <x v="1370"/>
    <n v="6948.7"/>
    <x v="0"/>
    <x v="2"/>
    <x v="1"/>
    <x v="1370"/>
  </r>
  <r>
    <x v="1496"/>
    <s v="Cifuentes Fetiva"/>
    <x v="1001"/>
    <x v="145"/>
    <x v="0"/>
    <s v="No"/>
    <x v="0"/>
    <x v="0"/>
    <s v="No"/>
    <x v="2"/>
    <x v="2"/>
    <x v="1122"/>
    <n v="6940.94"/>
    <x v="1"/>
    <x v="0"/>
    <x v="0"/>
    <x v="1122"/>
  </r>
  <r>
    <x v="1497"/>
    <s v="Keno"/>
    <x v="984"/>
    <x v="216"/>
    <x v="0"/>
    <s v="No"/>
    <x v="0"/>
    <x v="0"/>
    <s v="No"/>
    <x v="1"/>
    <x v="1"/>
    <x v="1371"/>
    <n v="6940.91"/>
    <x v="1"/>
    <x v="2"/>
    <x v="1"/>
    <x v="1371"/>
  </r>
  <r>
    <x v="1498"/>
    <s v="Bruce"/>
    <x v="1002"/>
    <x v="258"/>
    <x v="0"/>
    <s v="No"/>
    <x v="0"/>
    <x v="0"/>
    <s v="No"/>
    <x v="2"/>
    <x v="0"/>
    <x v="335"/>
    <n v="6938.11"/>
    <x v="1"/>
    <x v="2"/>
    <x v="0"/>
    <x v="335"/>
  </r>
  <r>
    <x v="1499"/>
    <s v="Lorch"/>
    <x v="1003"/>
    <x v="435"/>
    <x v="0"/>
    <s v="No"/>
    <x v="0"/>
    <x v="3"/>
    <s v="No"/>
    <x v="2"/>
    <x v="2"/>
    <x v="1372"/>
    <n v="6933.24"/>
    <x v="1"/>
    <x v="0"/>
    <x v="1"/>
    <x v="1372"/>
  </r>
  <r>
    <x v="1500"/>
    <s v="Sullivan"/>
    <x v="842"/>
    <x v="270"/>
    <x v="0"/>
    <s v="No"/>
    <x v="0"/>
    <x v="0"/>
    <s v="No"/>
    <x v="1"/>
    <x v="2"/>
    <x v="1373"/>
    <n v="6895.19"/>
    <x v="1"/>
    <x v="0"/>
    <x v="2"/>
    <x v="1373"/>
  </r>
  <r>
    <x v="1501"/>
    <s v="Cave"/>
    <x v="649"/>
    <x v="353"/>
    <x v="1"/>
    <s v="No"/>
    <x v="0"/>
    <x v="0"/>
    <s v="No"/>
    <x v="3"/>
    <x v="2"/>
    <x v="1374"/>
    <n v="6877.98"/>
    <x v="1"/>
    <x v="1"/>
    <x v="2"/>
    <x v="1374"/>
  </r>
  <r>
    <x v="1502"/>
    <s v="Gudenkauf"/>
    <x v="1004"/>
    <x v="189"/>
    <x v="0"/>
    <s v="Yes"/>
    <x v="0"/>
    <x v="3"/>
    <s v="No"/>
    <x v="0"/>
    <x v="2"/>
    <x v="1375"/>
    <n v="6876.53"/>
    <x v="1"/>
    <x v="1"/>
    <x v="1"/>
    <x v="1375"/>
  </r>
  <r>
    <x v="1503"/>
    <s v="Thomas"/>
    <x v="21"/>
    <x v="618"/>
    <x v="1"/>
    <s v="No"/>
    <x v="0"/>
    <x v="0"/>
    <s v="No"/>
    <x v="0"/>
    <x v="0"/>
    <x v="1376"/>
    <n v="6875.96"/>
    <x v="1"/>
    <x v="2"/>
    <x v="3"/>
    <x v="1376"/>
  </r>
  <r>
    <x v="1504"/>
    <s v="Holley"/>
    <x v="988"/>
    <x v="324"/>
    <x v="1"/>
    <s v="No"/>
    <x v="1"/>
    <x v="3"/>
    <s v="No"/>
    <x v="2"/>
    <x v="2"/>
    <x v="715"/>
    <n v="6868.39"/>
    <x v="1"/>
    <x v="2"/>
    <x v="0"/>
    <x v="715"/>
  </r>
  <r>
    <x v="1505"/>
    <s v="Kemble"/>
    <x v="1005"/>
    <x v="461"/>
    <x v="0"/>
    <s v="No"/>
    <x v="0"/>
    <x v="0"/>
    <s v="No"/>
    <x v="2"/>
    <x v="0"/>
    <x v="122"/>
    <n v="6863.49"/>
    <x v="1"/>
    <x v="1"/>
    <x v="0"/>
    <x v="122"/>
  </r>
  <r>
    <x v="1506"/>
    <s v="Bentley"/>
    <x v="305"/>
    <x v="537"/>
    <x v="1"/>
    <s v="No"/>
    <x v="0"/>
    <x v="0"/>
    <s v="No"/>
    <x v="2"/>
    <x v="0"/>
    <x v="1377"/>
    <n v="6858.48"/>
    <x v="1"/>
    <x v="2"/>
    <x v="9"/>
    <x v="1377"/>
  </r>
  <r>
    <x v="1507"/>
    <s v="Jones"/>
    <x v="1006"/>
    <x v="495"/>
    <x v="0"/>
    <s v="No"/>
    <x v="1"/>
    <x v="3"/>
    <s v="No"/>
    <x v="0"/>
    <x v="2"/>
    <x v="198"/>
    <n v="6849.03"/>
    <x v="1"/>
    <x v="2"/>
    <x v="3"/>
    <x v="198"/>
  </r>
  <r>
    <x v="1508"/>
    <s v="Tremblay"/>
    <x v="1007"/>
    <x v="562"/>
    <x v="0"/>
    <s v="No"/>
    <x v="0"/>
    <x v="0"/>
    <s v="No"/>
    <x v="2"/>
    <x v="1"/>
    <x v="1378"/>
    <n v="6843.17"/>
    <x v="1"/>
    <x v="1"/>
    <x v="0"/>
    <x v="1378"/>
  </r>
  <r>
    <x v="1509"/>
    <s v="Bellucci"/>
    <x v="1008"/>
    <x v="86"/>
    <x v="0"/>
    <s v="Yes"/>
    <x v="0"/>
    <x v="3"/>
    <s v="No"/>
    <x v="0"/>
    <x v="2"/>
    <x v="1379"/>
    <n v="6842.28"/>
    <x v="1"/>
    <x v="1"/>
    <x v="1"/>
    <x v="1379"/>
  </r>
  <r>
    <x v="1510"/>
    <s v="Collins"/>
    <x v="497"/>
    <x v="47"/>
    <x v="0"/>
    <s v="No"/>
    <x v="1"/>
    <x v="3"/>
    <s v="No"/>
    <x v="1"/>
    <x v="2"/>
    <x v="1380"/>
    <n v="6837.37"/>
    <x v="2"/>
    <x v="1"/>
    <x v="4"/>
    <x v="1380"/>
  </r>
  <r>
    <x v="1511"/>
    <s v="Gillman"/>
    <x v="1009"/>
    <x v="106"/>
    <x v="0"/>
    <s v="No"/>
    <x v="0"/>
    <x v="0"/>
    <s v="No"/>
    <x v="0"/>
    <x v="1"/>
    <x v="1381"/>
    <n v="6827.69"/>
    <x v="1"/>
    <x v="2"/>
    <x v="14"/>
    <x v="1381"/>
  </r>
  <r>
    <x v="1512"/>
    <s v="West"/>
    <x v="1010"/>
    <x v="619"/>
    <x v="1"/>
    <s v="No"/>
    <x v="0"/>
    <x v="3"/>
    <s v="No"/>
    <x v="2"/>
    <x v="0"/>
    <x v="1382"/>
    <n v="6809.46"/>
    <x v="1"/>
    <x v="1"/>
    <x v="1"/>
    <x v="1382"/>
  </r>
  <r>
    <x v="1513"/>
    <s v="Chida"/>
    <x v="191"/>
    <x v="67"/>
    <x v="0"/>
    <s v="No"/>
    <x v="0"/>
    <x v="0"/>
    <s v="No"/>
    <x v="1"/>
    <x v="2"/>
    <x v="1383"/>
    <n v="6799.46"/>
    <x v="0"/>
    <x v="2"/>
    <x v="7"/>
    <x v="1383"/>
  </r>
  <r>
    <x v="1514"/>
    <s v="Reisenauer"/>
    <x v="26"/>
    <x v="419"/>
    <x v="1"/>
    <s v="No"/>
    <x v="0"/>
    <x v="0"/>
    <s v="No"/>
    <x v="0"/>
    <x v="2"/>
    <x v="1384"/>
    <n v="6796.86"/>
    <x v="2"/>
    <x v="0"/>
    <x v="1"/>
    <x v="1384"/>
  </r>
  <r>
    <x v="1515"/>
    <s v="Rosenberg-Wohl"/>
    <x v="1011"/>
    <x v="24"/>
    <x v="0"/>
    <s v="No"/>
    <x v="0"/>
    <x v="0"/>
    <s v="No"/>
    <x v="2"/>
    <x v="2"/>
    <x v="1385"/>
    <n v="6781.52"/>
    <x v="1"/>
    <x v="2"/>
    <x v="0"/>
    <x v="1385"/>
  </r>
  <r>
    <x v="1516"/>
    <s v="Theriault"/>
    <x v="61"/>
    <x v="429"/>
    <x v="1"/>
    <s v="No"/>
    <x v="0"/>
    <x v="0"/>
    <s v="No"/>
    <x v="0"/>
    <x v="0"/>
    <x v="1386"/>
    <n v="6781.35"/>
    <x v="1"/>
    <x v="1"/>
    <x v="0"/>
    <x v="1386"/>
  </r>
  <r>
    <x v="1517"/>
    <s v="Manuel"/>
    <x v="21"/>
    <x v="620"/>
    <x v="1"/>
    <s v="No"/>
    <x v="0"/>
    <x v="0"/>
    <s v="No"/>
    <x v="0"/>
    <x v="0"/>
    <x v="1387"/>
    <n v="6775.96"/>
    <x v="1"/>
    <x v="0"/>
    <x v="3"/>
    <x v="1387"/>
  </r>
  <r>
    <x v="1518"/>
    <s v="Demko"/>
    <x v="909"/>
    <x v="543"/>
    <x v="1"/>
    <s v="No"/>
    <x v="0"/>
    <x v="0"/>
    <s v="No"/>
    <x v="1"/>
    <x v="0"/>
    <x v="1388"/>
    <n v="6770.19"/>
    <x v="1"/>
    <x v="0"/>
    <x v="0"/>
    <x v="1388"/>
  </r>
  <r>
    <x v="1519"/>
    <s v="Battaglia"/>
    <x v="1012"/>
    <x v="339"/>
    <x v="1"/>
    <s v="No"/>
    <x v="0"/>
    <x v="3"/>
    <s v="No"/>
    <x v="2"/>
    <x v="2"/>
    <x v="156"/>
    <n v="6753.04"/>
    <x v="1"/>
    <x v="2"/>
    <x v="2"/>
    <x v="156"/>
  </r>
  <r>
    <x v="1520"/>
    <s v="Follo"/>
    <x v="1013"/>
    <x v="117"/>
    <x v="1"/>
    <s v="No"/>
    <x v="0"/>
    <x v="1"/>
    <s v="No"/>
    <x v="3"/>
    <x v="2"/>
    <x v="1389"/>
    <n v="6750.27"/>
    <x v="2"/>
    <x v="2"/>
    <x v="0"/>
    <x v="1389"/>
  </r>
  <r>
    <x v="1521"/>
    <s v="Barana"/>
    <x v="1014"/>
    <x v="621"/>
    <x v="1"/>
    <s v="No"/>
    <x v="0"/>
    <x v="1"/>
    <s v="No"/>
    <x v="2"/>
    <x v="0"/>
    <x v="1390"/>
    <n v="6749.63"/>
    <x v="1"/>
    <x v="1"/>
    <x v="0"/>
    <x v="1390"/>
  </r>
  <r>
    <x v="1522"/>
    <s v="Lysaght"/>
    <x v="467"/>
    <x v="5"/>
    <x v="1"/>
    <s v="No"/>
    <x v="0"/>
    <x v="3"/>
    <s v="No"/>
    <x v="1"/>
    <x v="0"/>
    <x v="1391"/>
    <n v="6748.59"/>
    <x v="2"/>
    <x v="1"/>
    <x v="4"/>
    <x v="1391"/>
  </r>
  <r>
    <x v="1523"/>
    <s v="Chalmers"/>
    <x v="589"/>
    <x v="535"/>
    <x v="1"/>
    <s v="No"/>
    <x v="0"/>
    <x v="3"/>
    <s v="No"/>
    <x v="1"/>
    <x v="0"/>
    <x v="1392"/>
    <n v="6746.74"/>
    <x v="2"/>
    <x v="2"/>
    <x v="4"/>
    <x v="1392"/>
  </r>
  <r>
    <x v="1524"/>
    <s v="Phillippi"/>
    <x v="1015"/>
    <x v="461"/>
    <x v="0"/>
    <s v="No"/>
    <x v="0"/>
    <x v="0"/>
    <s v="No"/>
    <x v="3"/>
    <x v="0"/>
    <x v="620"/>
    <n v="6738.84"/>
    <x v="2"/>
    <x v="1"/>
    <x v="1"/>
    <x v="620"/>
  </r>
  <r>
    <x v="1525"/>
    <s v="Macpherson"/>
    <x v="1016"/>
    <x v="104"/>
    <x v="0"/>
    <s v="No"/>
    <x v="0"/>
    <x v="0"/>
    <s v="No"/>
    <x v="2"/>
    <x v="0"/>
    <x v="1393"/>
    <n v="6737.98"/>
    <x v="1"/>
    <x v="0"/>
    <x v="0"/>
    <x v="1393"/>
  </r>
  <r>
    <x v="1526"/>
    <s v="Delfidio"/>
    <x v="1017"/>
    <x v="56"/>
    <x v="0"/>
    <s v="No"/>
    <x v="0"/>
    <x v="0"/>
    <s v="No"/>
    <x v="0"/>
    <x v="1"/>
    <x v="1394"/>
    <n v="6721.37"/>
    <x v="1"/>
    <x v="1"/>
    <x v="1"/>
    <x v="1394"/>
  </r>
  <r>
    <x v="1527"/>
    <s v="Cummings"/>
    <x v="1018"/>
    <x v="249"/>
    <x v="1"/>
    <s v="No"/>
    <x v="1"/>
    <x v="3"/>
    <s v="No"/>
    <x v="2"/>
    <x v="2"/>
    <x v="1395"/>
    <n v="6710.19"/>
    <x v="2"/>
    <x v="0"/>
    <x v="1"/>
    <x v="1395"/>
  </r>
  <r>
    <x v="1528"/>
    <s v="Schroegel"/>
    <x v="1019"/>
    <x v="398"/>
    <x v="0"/>
    <s v="No"/>
    <x v="0"/>
    <x v="0"/>
    <s v="No"/>
    <x v="2"/>
    <x v="0"/>
    <x v="1396"/>
    <n v="6706.47"/>
    <x v="1"/>
    <x v="1"/>
    <x v="0"/>
    <x v="1396"/>
  </r>
  <r>
    <x v="1529"/>
    <s v="Williams"/>
    <x v="1020"/>
    <x v="12"/>
    <x v="0"/>
    <s v="No"/>
    <x v="0"/>
    <x v="0"/>
    <s v="No"/>
    <x v="3"/>
    <x v="0"/>
    <x v="1397"/>
    <n v="6700.56"/>
    <x v="2"/>
    <x v="1"/>
    <x v="1"/>
    <x v="1397"/>
  </r>
  <r>
    <x v="1530"/>
    <s v="Casey"/>
    <x v="424"/>
    <x v="450"/>
    <x v="1"/>
    <s v="No"/>
    <x v="0"/>
    <x v="0"/>
    <s v="No"/>
    <x v="2"/>
    <x v="2"/>
    <x v="1398"/>
    <n v="6686.43"/>
    <x v="1"/>
    <x v="0"/>
    <x v="1"/>
    <x v="1398"/>
  </r>
  <r>
    <x v="1531"/>
    <s v="Randall"/>
    <x v="1021"/>
    <x v="81"/>
    <x v="0"/>
    <s v="No"/>
    <x v="0"/>
    <x v="0"/>
    <s v="No"/>
    <x v="0"/>
    <x v="2"/>
    <x v="1399"/>
    <n v="6666.24"/>
    <x v="2"/>
    <x v="1"/>
    <x v="3"/>
    <x v="1399"/>
  </r>
  <r>
    <x v="1532"/>
    <s v="Doyon"/>
    <x v="1022"/>
    <x v="13"/>
    <x v="1"/>
    <s v="No"/>
    <x v="0"/>
    <x v="0"/>
    <s v="No"/>
    <x v="1"/>
    <x v="0"/>
    <x v="1400"/>
    <n v="6664.69"/>
    <x v="2"/>
    <x v="1"/>
    <x v="1"/>
    <x v="1400"/>
  </r>
  <r>
    <x v="1533"/>
    <s v="Sankey"/>
    <x v="1023"/>
    <x v="47"/>
    <x v="0"/>
    <s v="No"/>
    <x v="0"/>
    <x v="0"/>
    <s v="No"/>
    <x v="2"/>
    <x v="2"/>
    <x v="1218"/>
    <n v="6664.32"/>
    <x v="1"/>
    <x v="2"/>
    <x v="0"/>
    <x v="1218"/>
  </r>
  <r>
    <x v="1534"/>
    <s v="Stilgenbauer"/>
    <x v="687"/>
    <x v="117"/>
    <x v="0"/>
    <s v="No"/>
    <x v="0"/>
    <x v="0"/>
    <s v="No"/>
    <x v="0"/>
    <x v="2"/>
    <x v="1401"/>
    <n v="6653.79"/>
    <x v="1"/>
    <x v="1"/>
    <x v="0"/>
    <x v="1401"/>
  </r>
  <r>
    <x v="1535"/>
    <s v="Jaskiewicz"/>
    <x v="1024"/>
    <x v="115"/>
    <x v="0"/>
    <s v="No"/>
    <x v="0"/>
    <x v="3"/>
    <s v="No"/>
    <x v="2"/>
    <x v="2"/>
    <x v="1402"/>
    <n v="6652.53"/>
    <x v="2"/>
    <x v="2"/>
    <x v="0"/>
    <x v="1402"/>
  </r>
  <r>
    <x v="1536"/>
    <s v="Deppen"/>
    <x v="1025"/>
    <x v="293"/>
    <x v="1"/>
    <s v="No"/>
    <x v="0"/>
    <x v="1"/>
    <s v="No"/>
    <x v="3"/>
    <x v="0"/>
    <x v="1403"/>
    <n v="6651.26"/>
    <x v="1"/>
    <x v="0"/>
    <x v="0"/>
    <x v="1403"/>
  </r>
  <r>
    <x v="1537"/>
    <s v="Hine"/>
    <x v="1026"/>
    <x v="507"/>
    <x v="0"/>
    <s v="No"/>
    <x v="0"/>
    <x v="3"/>
    <s v="No"/>
    <x v="3"/>
    <x v="2"/>
    <x v="1404"/>
    <n v="6640.54"/>
    <x v="1"/>
    <x v="0"/>
    <x v="9"/>
    <x v="1404"/>
  </r>
  <r>
    <x v="1538"/>
    <s v="Mathews"/>
    <x v="820"/>
    <x v="419"/>
    <x v="0"/>
    <s v="No"/>
    <x v="0"/>
    <x v="0"/>
    <s v="No"/>
    <x v="1"/>
    <x v="2"/>
    <x v="1405"/>
    <n v="6639.3"/>
    <x v="1"/>
    <x v="2"/>
    <x v="14"/>
    <x v="1405"/>
  </r>
  <r>
    <x v="1539"/>
    <s v="Yabu"/>
    <x v="307"/>
    <x v="587"/>
    <x v="0"/>
    <s v="No"/>
    <x v="1"/>
    <x v="3"/>
    <s v="No"/>
    <x v="0"/>
    <x v="2"/>
    <x v="1406"/>
    <n v="6638.16"/>
    <x v="1"/>
    <x v="1"/>
    <x v="1"/>
    <x v="1406"/>
  </r>
  <r>
    <x v="1540"/>
    <s v="Strang"/>
    <x v="1027"/>
    <x v="622"/>
    <x v="0"/>
    <s v="No"/>
    <x v="0"/>
    <x v="1"/>
    <s v="No"/>
    <x v="2"/>
    <x v="0"/>
    <x v="1407"/>
    <n v="6630.31"/>
    <x v="1"/>
    <x v="1"/>
    <x v="0"/>
    <x v="1407"/>
  </r>
  <r>
    <x v="1541"/>
    <s v="Frank"/>
    <x v="759"/>
    <x v="180"/>
    <x v="0"/>
    <s v="No"/>
    <x v="0"/>
    <x v="0"/>
    <s v="No"/>
    <x v="0"/>
    <x v="2"/>
    <x v="1408"/>
    <n v="6610.11"/>
    <x v="2"/>
    <x v="2"/>
    <x v="5"/>
    <x v="1408"/>
  </r>
  <r>
    <x v="1542"/>
    <s v="Shanley"/>
    <x v="801"/>
    <x v="119"/>
    <x v="0"/>
    <s v="No"/>
    <x v="0"/>
    <x v="0"/>
    <s v="No"/>
    <x v="1"/>
    <x v="1"/>
    <x v="1409"/>
    <n v="6600.36"/>
    <x v="1"/>
    <x v="0"/>
    <x v="3"/>
    <x v="1409"/>
  </r>
  <r>
    <x v="1543"/>
    <s v="Mancebo Garcia"/>
    <x v="50"/>
    <x v="623"/>
    <x v="0"/>
    <s v="No"/>
    <x v="0"/>
    <x v="0"/>
    <s v="No"/>
    <x v="0"/>
    <x v="1"/>
    <x v="1410"/>
    <n v="6600.21"/>
    <x v="2"/>
    <x v="2"/>
    <x v="4"/>
    <x v="1410"/>
  </r>
  <r>
    <x v="1544"/>
    <s v="Keehan"/>
    <x v="1028"/>
    <x v="585"/>
    <x v="0"/>
    <s v="No"/>
    <x v="0"/>
    <x v="0"/>
    <s v="No"/>
    <x v="2"/>
    <x v="2"/>
    <x v="1411"/>
    <n v="6593.51"/>
    <x v="1"/>
    <x v="1"/>
    <x v="0"/>
    <x v="1411"/>
  </r>
  <r>
    <x v="1545"/>
    <s v="Mahaney"/>
    <x v="105"/>
    <x v="40"/>
    <x v="0"/>
    <s v="No"/>
    <x v="0"/>
    <x v="3"/>
    <s v="No"/>
    <x v="0"/>
    <x v="2"/>
    <x v="1412"/>
    <n v="6571.54"/>
    <x v="1"/>
    <x v="0"/>
    <x v="3"/>
    <x v="1412"/>
  </r>
  <r>
    <x v="1546"/>
    <s v="Nolan"/>
    <x v="520"/>
    <x v="624"/>
    <x v="1"/>
    <s v="No"/>
    <x v="0"/>
    <x v="0"/>
    <s v="No"/>
    <x v="0"/>
    <x v="0"/>
    <x v="1413"/>
    <n v="6571.02"/>
    <x v="1"/>
    <x v="1"/>
    <x v="1"/>
    <x v="1413"/>
  </r>
  <r>
    <x v="1547"/>
    <s v="Sobrino"/>
    <x v="384"/>
    <x v="49"/>
    <x v="0"/>
    <s v="No"/>
    <x v="0"/>
    <x v="3"/>
    <s v="No"/>
    <x v="1"/>
    <x v="2"/>
    <x v="1414"/>
    <n v="6555.07"/>
    <x v="1"/>
    <x v="2"/>
    <x v="2"/>
    <x v="1414"/>
  </r>
  <r>
    <x v="1548"/>
    <s v="Gennaro"/>
    <x v="1029"/>
    <x v="519"/>
    <x v="0"/>
    <s v="No"/>
    <x v="0"/>
    <x v="0"/>
    <s v="No"/>
    <x v="3"/>
    <x v="0"/>
    <x v="395"/>
    <n v="6552.01"/>
    <x v="2"/>
    <x v="2"/>
    <x v="0"/>
    <x v="395"/>
  </r>
  <r>
    <x v="1549"/>
    <s v="Mayer"/>
    <x v="1030"/>
    <x v="195"/>
    <x v="0"/>
    <s v="No"/>
    <x v="0"/>
    <x v="0"/>
    <s v="No"/>
    <x v="0"/>
    <x v="1"/>
    <x v="1415"/>
    <n v="6551.75"/>
    <x v="1"/>
    <x v="2"/>
    <x v="2"/>
    <x v="1415"/>
  </r>
  <r>
    <x v="1550"/>
    <s v="Becker"/>
    <x v="276"/>
    <x v="625"/>
    <x v="1"/>
    <s v="No"/>
    <x v="0"/>
    <x v="3"/>
    <s v="No"/>
    <x v="1"/>
    <x v="0"/>
    <x v="1416"/>
    <n v="6548.2"/>
    <x v="1"/>
    <x v="0"/>
    <x v="1"/>
    <x v="1416"/>
  </r>
  <r>
    <x v="1551"/>
    <s v="Moore"/>
    <x v="1031"/>
    <x v="56"/>
    <x v="1"/>
    <s v="No"/>
    <x v="1"/>
    <x v="3"/>
    <s v="No"/>
    <x v="3"/>
    <x v="1"/>
    <x v="52"/>
    <n v="6546.16"/>
    <x v="1"/>
    <x v="0"/>
    <x v="0"/>
    <x v="52"/>
  </r>
  <r>
    <x v="1552"/>
    <s v="Platt"/>
    <x v="643"/>
    <x v="374"/>
    <x v="0"/>
    <s v="No"/>
    <x v="0"/>
    <x v="0"/>
    <s v="No"/>
    <x v="2"/>
    <x v="2"/>
    <x v="1417"/>
    <n v="6536.68"/>
    <x v="1"/>
    <x v="2"/>
    <x v="1"/>
    <x v="1417"/>
  </r>
  <r>
    <x v="1553"/>
    <s v="Brodeur"/>
    <x v="837"/>
    <x v="82"/>
    <x v="0"/>
    <s v="No"/>
    <x v="0"/>
    <x v="0"/>
    <s v="No"/>
    <x v="2"/>
    <x v="2"/>
    <x v="1418"/>
    <n v="6532.04"/>
    <x v="1"/>
    <x v="1"/>
    <x v="0"/>
    <x v="1418"/>
  </r>
  <r>
    <x v="1554"/>
    <s v="Knight Pech"/>
    <x v="1032"/>
    <x v="133"/>
    <x v="1"/>
    <s v="No"/>
    <x v="0"/>
    <x v="0"/>
    <s v="No"/>
    <x v="2"/>
    <x v="2"/>
    <x v="1419"/>
    <n v="6529.21"/>
    <x v="1"/>
    <x v="1"/>
    <x v="0"/>
    <x v="1419"/>
  </r>
  <r>
    <x v="1555"/>
    <s v="Richter"/>
    <x v="222"/>
    <x v="31"/>
    <x v="0"/>
    <s v="No"/>
    <x v="0"/>
    <x v="0"/>
    <s v="No"/>
    <x v="0"/>
    <x v="2"/>
    <x v="230"/>
    <n v="6512.24"/>
    <x v="1"/>
    <x v="1"/>
    <x v="14"/>
    <x v="230"/>
  </r>
  <r>
    <x v="1556"/>
    <s v="Jubinski"/>
    <x v="326"/>
    <x v="124"/>
    <x v="0"/>
    <s v="No"/>
    <x v="0"/>
    <x v="0"/>
    <s v="No"/>
    <x v="1"/>
    <x v="2"/>
    <x v="1408"/>
    <n v="6500.24"/>
    <x v="1"/>
    <x v="2"/>
    <x v="0"/>
    <x v="1408"/>
  </r>
  <r>
    <x v="1557"/>
    <s v="Wall"/>
    <x v="941"/>
    <x v="152"/>
    <x v="0"/>
    <s v="No"/>
    <x v="0"/>
    <x v="0"/>
    <s v="No"/>
    <x v="1"/>
    <x v="2"/>
    <x v="1420"/>
    <n v="6496.89"/>
    <x v="1"/>
    <x v="0"/>
    <x v="3"/>
    <x v="1420"/>
  </r>
  <r>
    <x v="1558"/>
    <s v="McKay"/>
    <x v="1033"/>
    <x v="428"/>
    <x v="1"/>
    <s v="No"/>
    <x v="0"/>
    <x v="1"/>
    <s v="No"/>
    <x v="3"/>
    <x v="0"/>
    <x v="886"/>
    <n v="6481.67"/>
    <x v="1"/>
    <x v="2"/>
    <x v="0"/>
    <x v="886"/>
  </r>
  <r>
    <x v="1559"/>
    <s v="Oh"/>
    <x v="528"/>
    <x v="334"/>
    <x v="0"/>
    <s v="No"/>
    <x v="0"/>
    <x v="0"/>
    <s v="No"/>
    <x v="0"/>
    <x v="1"/>
    <x v="1421"/>
    <n v="6474.01"/>
    <x v="1"/>
    <x v="0"/>
    <x v="3"/>
    <x v="1421"/>
  </r>
  <r>
    <x v="1560"/>
    <s v="Kessell"/>
    <x v="397"/>
    <x v="42"/>
    <x v="1"/>
    <s v="No"/>
    <x v="0"/>
    <x v="0"/>
    <s v="No"/>
    <x v="1"/>
    <x v="0"/>
    <x v="1422"/>
    <n v="6473.15"/>
    <x v="1"/>
    <x v="2"/>
    <x v="0"/>
    <x v="1422"/>
  </r>
  <r>
    <x v="1561"/>
    <s v="Hidalgo Zambrano"/>
    <x v="1034"/>
    <x v="79"/>
    <x v="0"/>
    <s v="No"/>
    <x v="0"/>
    <x v="3"/>
    <s v="No"/>
    <x v="1"/>
    <x v="2"/>
    <x v="1423"/>
    <n v="6457.84"/>
    <x v="1"/>
    <x v="0"/>
    <x v="1"/>
    <x v="1423"/>
  </r>
  <r>
    <x v="1562"/>
    <s v="Caprario"/>
    <x v="422"/>
    <x v="176"/>
    <x v="0"/>
    <s v="No"/>
    <x v="0"/>
    <x v="3"/>
    <s v="No"/>
    <x v="1"/>
    <x v="2"/>
    <x v="1424"/>
    <n v="6455.86"/>
    <x v="2"/>
    <x v="0"/>
    <x v="1"/>
    <x v="1424"/>
  </r>
  <r>
    <x v="1563"/>
    <s v="Ryan"/>
    <x v="1035"/>
    <x v="626"/>
    <x v="1"/>
    <s v="No"/>
    <x v="0"/>
    <x v="0"/>
    <s v="No"/>
    <x v="0"/>
    <x v="2"/>
    <x v="1425"/>
    <n v="6435.62"/>
    <x v="2"/>
    <x v="2"/>
    <x v="0"/>
    <x v="1425"/>
  </r>
  <r>
    <x v="1564"/>
    <s v="Hoffman"/>
    <x v="1036"/>
    <x v="573"/>
    <x v="1"/>
    <s v="No"/>
    <x v="0"/>
    <x v="3"/>
    <s v="No"/>
    <x v="2"/>
    <x v="0"/>
    <x v="1426"/>
    <n v="6423.48"/>
    <x v="1"/>
    <x v="0"/>
    <x v="0"/>
    <x v="1426"/>
  </r>
  <r>
    <x v="1565"/>
    <s v="Wong"/>
    <x v="1037"/>
    <x v="34"/>
    <x v="1"/>
    <s v="No"/>
    <x v="0"/>
    <x v="0"/>
    <s v="No"/>
    <x v="2"/>
    <x v="1"/>
    <x v="1427"/>
    <n v="6417.28"/>
    <x v="1"/>
    <x v="0"/>
    <x v="0"/>
    <x v="1427"/>
  </r>
  <r>
    <x v="1566"/>
    <s v="Lea"/>
    <x v="500"/>
    <x v="380"/>
    <x v="0"/>
    <s v="No"/>
    <x v="0"/>
    <x v="3"/>
    <s v="No"/>
    <x v="1"/>
    <x v="2"/>
    <x v="1428"/>
    <n v="6414.18"/>
    <x v="1"/>
    <x v="2"/>
    <x v="3"/>
    <x v="1428"/>
  </r>
  <r>
    <x v="1567"/>
    <s v="Patterson"/>
    <x v="1038"/>
    <x v="222"/>
    <x v="0"/>
    <s v="No"/>
    <x v="0"/>
    <x v="0"/>
    <s v="No"/>
    <x v="2"/>
    <x v="0"/>
    <x v="564"/>
    <n v="6412.34"/>
    <x v="1"/>
    <x v="0"/>
    <x v="0"/>
    <x v="564"/>
  </r>
  <r>
    <x v="1568"/>
    <s v="Quigley"/>
    <x v="1039"/>
    <x v="590"/>
    <x v="1"/>
    <s v="No"/>
    <x v="0"/>
    <x v="1"/>
    <s v="No"/>
    <x v="3"/>
    <x v="0"/>
    <x v="1429"/>
    <n v="6407.05"/>
    <x v="1"/>
    <x v="1"/>
    <x v="0"/>
    <x v="1429"/>
  </r>
  <r>
    <x v="1569"/>
    <s v="Korir"/>
    <x v="277"/>
    <x v="52"/>
    <x v="1"/>
    <s v="No"/>
    <x v="0"/>
    <x v="0"/>
    <s v="No"/>
    <x v="1"/>
    <x v="2"/>
    <x v="1367"/>
    <n v="6406.41"/>
    <x v="0"/>
    <x v="0"/>
    <x v="7"/>
    <x v="1367"/>
  </r>
  <r>
    <x v="1570"/>
    <s v="Downs"/>
    <x v="1040"/>
    <x v="209"/>
    <x v="0"/>
    <s v="No"/>
    <x v="0"/>
    <x v="3"/>
    <s v="No"/>
    <x v="2"/>
    <x v="2"/>
    <x v="1430"/>
    <n v="6402.29"/>
    <x v="1"/>
    <x v="0"/>
    <x v="2"/>
    <x v="1430"/>
  </r>
  <r>
    <x v="1571"/>
    <s v="Young"/>
    <x v="1041"/>
    <x v="280"/>
    <x v="0"/>
    <s v="No"/>
    <x v="0"/>
    <x v="0"/>
    <s v="No"/>
    <x v="1"/>
    <x v="2"/>
    <x v="1431"/>
    <n v="6393.6"/>
    <x v="1"/>
    <x v="1"/>
    <x v="1"/>
    <x v="1431"/>
  </r>
  <r>
    <x v="1572"/>
    <s v="Zywek"/>
    <x v="728"/>
    <x v="127"/>
    <x v="1"/>
    <s v="No"/>
    <x v="1"/>
    <x v="3"/>
    <s v="No"/>
    <x v="0"/>
    <x v="2"/>
    <x v="1432"/>
    <n v="6389.53"/>
    <x v="1"/>
    <x v="2"/>
    <x v="14"/>
    <x v="1432"/>
  </r>
  <r>
    <x v="1573"/>
    <s v="Faulkner"/>
    <x v="984"/>
    <x v="256"/>
    <x v="0"/>
    <s v="No"/>
    <x v="0"/>
    <x v="0"/>
    <s v="No"/>
    <x v="1"/>
    <x v="1"/>
    <x v="1433"/>
    <n v="6389.38"/>
    <x v="0"/>
    <x v="2"/>
    <x v="1"/>
    <x v="1433"/>
  </r>
  <r>
    <x v="1574"/>
    <s v="Erspamer"/>
    <x v="1042"/>
    <x v="358"/>
    <x v="1"/>
    <s v="No"/>
    <x v="0"/>
    <x v="0"/>
    <s v="No"/>
    <x v="2"/>
    <x v="2"/>
    <x v="1434"/>
    <n v="6374.16"/>
    <x v="1"/>
    <x v="2"/>
    <x v="0"/>
    <x v="1434"/>
  </r>
  <r>
    <x v="1575"/>
    <s v="Campbell"/>
    <x v="13"/>
    <x v="585"/>
    <x v="0"/>
    <s v="No"/>
    <x v="0"/>
    <x v="3"/>
    <s v="No"/>
    <x v="0"/>
    <x v="2"/>
    <x v="1435"/>
    <n v="6373.56"/>
    <x v="1"/>
    <x v="1"/>
    <x v="1"/>
    <x v="1435"/>
  </r>
  <r>
    <x v="1576"/>
    <s v="Addison"/>
    <x v="1043"/>
    <x v="627"/>
    <x v="1"/>
    <s v="No"/>
    <x v="0"/>
    <x v="1"/>
    <s v="No"/>
    <x v="3"/>
    <x v="0"/>
    <x v="433"/>
    <n v="6367.31"/>
    <x v="1"/>
    <x v="1"/>
    <x v="0"/>
    <x v="433"/>
  </r>
  <r>
    <x v="1577"/>
    <s v="Wu"/>
    <x v="1044"/>
    <x v="213"/>
    <x v="1"/>
    <s v="No"/>
    <x v="0"/>
    <x v="0"/>
    <s v="No"/>
    <x v="0"/>
    <x v="1"/>
    <x v="1436"/>
    <n v="6361.47"/>
    <x v="1"/>
    <x v="0"/>
    <x v="14"/>
    <x v="1436"/>
  </r>
  <r>
    <x v="1578"/>
    <s v="Millett"/>
    <x v="1045"/>
    <x v="83"/>
    <x v="0"/>
    <s v="No"/>
    <x v="0"/>
    <x v="0"/>
    <s v="No"/>
    <x v="0"/>
    <x v="2"/>
    <x v="1437"/>
    <n v="6360.99"/>
    <x v="1"/>
    <x v="2"/>
    <x v="1"/>
    <x v="1437"/>
  </r>
  <r>
    <x v="1579"/>
    <s v="Bosl"/>
    <x v="1046"/>
    <x v="587"/>
    <x v="0"/>
    <s v="No"/>
    <x v="0"/>
    <x v="0"/>
    <s v="No"/>
    <x v="0"/>
    <x v="2"/>
    <x v="1438"/>
    <n v="6358.78"/>
    <x v="1"/>
    <x v="1"/>
    <x v="1"/>
    <x v="1438"/>
  </r>
  <r>
    <x v="1580"/>
    <s v="Goldberg"/>
    <x v="1047"/>
    <x v="80"/>
    <x v="1"/>
    <s v="No"/>
    <x v="1"/>
    <x v="3"/>
    <s v="No"/>
    <x v="0"/>
    <x v="2"/>
    <x v="1439"/>
    <n v="6356.27"/>
    <x v="2"/>
    <x v="2"/>
    <x v="0"/>
    <x v="1439"/>
  </r>
  <r>
    <x v="1581"/>
    <s v="Kelley"/>
    <x v="951"/>
    <x v="316"/>
    <x v="1"/>
    <s v="No"/>
    <x v="1"/>
    <x v="3"/>
    <s v="No"/>
    <x v="0"/>
    <x v="2"/>
    <x v="1440"/>
    <n v="6338.08"/>
    <x v="1"/>
    <x v="1"/>
    <x v="0"/>
    <x v="1440"/>
  </r>
  <r>
    <x v="1582"/>
    <s v="Johnston"/>
    <x v="247"/>
    <x v="628"/>
    <x v="1"/>
    <s v="No"/>
    <x v="0"/>
    <x v="3"/>
    <s v="No"/>
    <x v="1"/>
    <x v="0"/>
    <x v="1441"/>
    <n v="6335.64"/>
    <x v="1"/>
    <x v="2"/>
    <x v="0"/>
    <x v="1441"/>
  </r>
  <r>
    <x v="1583"/>
    <s v="Keating"/>
    <x v="1048"/>
    <x v="134"/>
    <x v="0"/>
    <s v="No"/>
    <x v="0"/>
    <x v="0"/>
    <s v="No"/>
    <x v="0"/>
    <x v="2"/>
    <x v="1442"/>
    <n v="6334.34"/>
    <x v="1"/>
    <x v="2"/>
    <x v="2"/>
    <x v="1442"/>
  </r>
  <r>
    <x v="1584"/>
    <s v="Duhon"/>
    <x v="65"/>
    <x v="334"/>
    <x v="1"/>
    <s v="No"/>
    <x v="0"/>
    <x v="0"/>
    <s v="No"/>
    <x v="0"/>
    <x v="1"/>
    <x v="1443"/>
    <n v="6313.76"/>
    <x v="1"/>
    <x v="1"/>
    <x v="0"/>
    <x v="1443"/>
  </r>
  <r>
    <x v="1585"/>
    <s v="Briseno"/>
    <x v="1049"/>
    <x v="540"/>
    <x v="1"/>
    <s v="No"/>
    <x v="0"/>
    <x v="0"/>
    <s v="No"/>
    <x v="1"/>
    <x v="2"/>
    <x v="1444"/>
    <n v="6311.95"/>
    <x v="1"/>
    <x v="1"/>
    <x v="3"/>
    <x v="1444"/>
  </r>
  <r>
    <x v="1586"/>
    <s v="Besse"/>
    <x v="1050"/>
    <x v="561"/>
    <x v="0"/>
    <s v="Yes"/>
    <x v="0"/>
    <x v="3"/>
    <s v="No"/>
    <x v="0"/>
    <x v="1"/>
    <x v="1445"/>
    <n v="6311.11"/>
    <x v="1"/>
    <x v="2"/>
    <x v="3"/>
    <x v="1445"/>
  </r>
  <r>
    <x v="1587"/>
    <s v="Shillings"/>
    <x v="1051"/>
    <x v="239"/>
    <x v="1"/>
    <s v="No"/>
    <x v="1"/>
    <x v="3"/>
    <s v="No"/>
    <x v="3"/>
    <x v="2"/>
    <x v="1446"/>
    <n v="6305.61"/>
    <x v="1"/>
    <x v="2"/>
    <x v="1"/>
    <x v="1446"/>
  </r>
  <r>
    <x v="1588"/>
    <s v="Tate"/>
    <x v="1052"/>
    <x v="305"/>
    <x v="0"/>
    <s v="No"/>
    <x v="0"/>
    <x v="0"/>
    <s v="No"/>
    <x v="2"/>
    <x v="0"/>
    <x v="1447"/>
    <n v="6302.23"/>
    <x v="1"/>
    <x v="1"/>
    <x v="0"/>
    <x v="1447"/>
  </r>
  <r>
    <x v="1589"/>
    <s v="Arsenault"/>
    <x v="1053"/>
    <x v="224"/>
    <x v="1"/>
    <s v="No"/>
    <x v="0"/>
    <x v="0"/>
    <s v="No"/>
    <x v="0"/>
    <x v="2"/>
    <x v="1448"/>
    <n v="6293.63"/>
    <x v="1"/>
    <x v="0"/>
    <x v="14"/>
    <x v="1448"/>
  </r>
  <r>
    <x v="1590"/>
    <s v="Hengoed"/>
    <x v="41"/>
    <x v="318"/>
    <x v="1"/>
    <s v="No"/>
    <x v="0"/>
    <x v="0"/>
    <s v="No"/>
    <x v="0"/>
    <x v="0"/>
    <x v="1449"/>
    <n v="6289.75"/>
    <x v="1"/>
    <x v="0"/>
    <x v="0"/>
    <x v="1449"/>
  </r>
  <r>
    <x v="1591"/>
    <s v="Aller"/>
    <x v="1054"/>
    <x v="19"/>
    <x v="1"/>
    <s v="No"/>
    <x v="0"/>
    <x v="0"/>
    <s v="No"/>
    <x v="1"/>
    <x v="0"/>
    <x v="1311"/>
    <n v="6282.24"/>
    <x v="1"/>
    <x v="1"/>
    <x v="3"/>
    <x v="1311"/>
  </r>
  <r>
    <x v="1592"/>
    <s v="Pisano"/>
    <x v="650"/>
    <x v="135"/>
    <x v="0"/>
    <s v="No"/>
    <x v="1"/>
    <x v="3"/>
    <s v="No"/>
    <x v="0"/>
    <x v="2"/>
    <x v="1450"/>
    <n v="6276.3"/>
    <x v="1"/>
    <x v="1"/>
    <x v="15"/>
    <x v="1450"/>
  </r>
  <r>
    <x v="1593"/>
    <s v="Sanca"/>
    <x v="704"/>
    <x v="629"/>
    <x v="1"/>
    <s v="No"/>
    <x v="0"/>
    <x v="0"/>
    <s v="No"/>
    <x v="2"/>
    <x v="0"/>
    <x v="1264"/>
    <n v="6272.48"/>
    <x v="0"/>
    <x v="0"/>
    <x v="0"/>
    <x v="1264"/>
  </r>
  <r>
    <x v="1594"/>
    <s v="Bond"/>
    <x v="711"/>
    <x v="52"/>
    <x v="0"/>
    <s v="No"/>
    <x v="0"/>
    <x v="3"/>
    <s v="No"/>
    <x v="2"/>
    <x v="2"/>
    <x v="1451"/>
    <n v="6269.33"/>
    <x v="1"/>
    <x v="1"/>
    <x v="0"/>
    <x v="1451"/>
  </r>
  <r>
    <x v="1595"/>
    <s v="Carron"/>
    <x v="1055"/>
    <x v="103"/>
    <x v="1"/>
    <s v="No"/>
    <x v="0"/>
    <x v="3"/>
    <s v="No"/>
    <x v="0"/>
    <x v="2"/>
    <x v="226"/>
    <n v="6261.2"/>
    <x v="1"/>
    <x v="1"/>
    <x v="12"/>
    <x v="226"/>
  </r>
  <r>
    <x v="1596"/>
    <s v="Ellwanger"/>
    <x v="1056"/>
    <x v="583"/>
    <x v="1"/>
    <s v="No"/>
    <x v="0"/>
    <x v="1"/>
    <s v="No"/>
    <x v="3"/>
    <x v="0"/>
    <x v="1452"/>
    <n v="6255.38"/>
    <x v="1"/>
    <x v="2"/>
    <x v="0"/>
    <x v="1452"/>
  </r>
  <r>
    <x v="1597"/>
    <s v="Hanson"/>
    <x v="1057"/>
    <x v="589"/>
    <x v="0"/>
    <s v="No"/>
    <x v="0"/>
    <x v="1"/>
    <s v="No"/>
    <x v="3"/>
    <x v="0"/>
    <x v="1453"/>
    <n v="6254.13"/>
    <x v="1"/>
    <x v="2"/>
    <x v="1"/>
    <x v="1453"/>
  </r>
  <r>
    <x v="1598"/>
    <s v="Tucker"/>
    <x v="1058"/>
    <x v="315"/>
    <x v="0"/>
    <s v="No"/>
    <x v="0"/>
    <x v="1"/>
    <s v="No"/>
    <x v="2"/>
    <x v="2"/>
    <x v="1454"/>
    <n v="6253.85"/>
    <x v="1"/>
    <x v="2"/>
    <x v="0"/>
    <x v="1454"/>
  </r>
  <r>
    <x v="1599"/>
    <s v="Counts"/>
    <x v="1059"/>
    <x v="500"/>
    <x v="0"/>
    <s v="No"/>
    <x v="1"/>
    <x v="3"/>
    <s v="No"/>
    <x v="2"/>
    <x v="2"/>
    <x v="540"/>
    <n v="6250.44"/>
    <x v="1"/>
    <x v="1"/>
    <x v="3"/>
    <x v="540"/>
  </r>
  <r>
    <x v="1600"/>
    <s v="Carson"/>
    <x v="1060"/>
    <x v="164"/>
    <x v="1"/>
    <s v="No"/>
    <x v="1"/>
    <x v="3"/>
    <s v="No"/>
    <x v="0"/>
    <x v="2"/>
    <x v="1339"/>
    <n v="6238.3"/>
    <x v="1"/>
    <x v="1"/>
    <x v="3"/>
    <x v="1339"/>
  </r>
  <r>
    <x v="1601"/>
    <s v="Haines"/>
    <x v="405"/>
    <x v="457"/>
    <x v="0"/>
    <s v="No"/>
    <x v="0"/>
    <x v="0"/>
    <s v="No"/>
    <x v="2"/>
    <x v="0"/>
    <x v="1455"/>
    <n v="6236.95"/>
    <x v="1"/>
    <x v="2"/>
    <x v="0"/>
    <x v="1455"/>
  </r>
  <r>
    <x v="1602"/>
    <s v="Schnabel"/>
    <x v="1061"/>
    <x v="261"/>
    <x v="0"/>
    <s v="No"/>
    <x v="0"/>
    <x v="1"/>
    <s v="No"/>
    <x v="2"/>
    <x v="2"/>
    <x v="1456"/>
    <n v="6219.93"/>
    <x v="1"/>
    <x v="2"/>
    <x v="0"/>
    <x v="1456"/>
  </r>
  <r>
    <x v="1603"/>
    <s v="Thind"/>
    <x v="1062"/>
    <x v="124"/>
    <x v="0"/>
    <s v="No"/>
    <x v="0"/>
    <x v="3"/>
    <s v="No"/>
    <x v="0"/>
    <x v="2"/>
    <x v="759"/>
    <n v="6208.5"/>
    <x v="1"/>
    <x v="1"/>
    <x v="14"/>
    <x v="759"/>
  </r>
  <r>
    <x v="1604"/>
    <s v="Simon"/>
    <x v="61"/>
    <x v="144"/>
    <x v="0"/>
    <s v="No"/>
    <x v="0"/>
    <x v="0"/>
    <s v="No"/>
    <x v="0"/>
    <x v="2"/>
    <x v="1457"/>
    <n v="6207.26"/>
    <x v="1"/>
    <x v="2"/>
    <x v="12"/>
    <x v="1457"/>
  </r>
  <r>
    <x v="1605"/>
    <s v="Arciniaga"/>
    <x v="410"/>
    <x v="363"/>
    <x v="1"/>
    <s v="No"/>
    <x v="0"/>
    <x v="0"/>
    <s v="No"/>
    <x v="1"/>
    <x v="2"/>
    <x v="1458"/>
    <n v="6203.9"/>
    <x v="1"/>
    <x v="2"/>
    <x v="1"/>
    <x v="1458"/>
  </r>
  <r>
    <x v="1606"/>
    <s v="Ryan"/>
    <x v="362"/>
    <x v="209"/>
    <x v="1"/>
    <s v="No"/>
    <x v="0"/>
    <x v="0"/>
    <s v="No"/>
    <x v="2"/>
    <x v="2"/>
    <x v="1425"/>
    <n v="6198.75"/>
    <x v="1"/>
    <x v="1"/>
    <x v="1"/>
    <x v="1425"/>
  </r>
  <r>
    <x v="1607"/>
    <s v="Lizak"/>
    <x v="659"/>
    <x v="86"/>
    <x v="1"/>
    <s v="No"/>
    <x v="0"/>
    <x v="3"/>
    <s v="No"/>
    <x v="0"/>
    <x v="2"/>
    <x v="1459"/>
    <n v="6196.45"/>
    <x v="1"/>
    <x v="1"/>
    <x v="3"/>
    <x v="1459"/>
  </r>
  <r>
    <x v="1608"/>
    <s v="Howery"/>
    <x v="806"/>
    <x v="218"/>
    <x v="1"/>
    <s v="No"/>
    <x v="0"/>
    <x v="0"/>
    <s v="No"/>
    <x v="0"/>
    <x v="0"/>
    <x v="1460"/>
    <n v="6186.13"/>
    <x v="1"/>
    <x v="0"/>
    <x v="3"/>
    <x v="1460"/>
  </r>
  <r>
    <x v="1609"/>
    <s v="Crain"/>
    <x v="181"/>
    <x v="630"/>
    <x v="1"/>
    <s v="No"/>
    <x v="0"/>
    <x v="0"/>
    <s v="No"/>
    <x v="0"/>
    <x v="0"/>
    <x v="202"/>
    <n v="6185.32"/>
    <x v="1"/>
    <x v="1"/>
    <x v="0"/>
    <x v="202"/>
  </r>
  <r>
    <x v="1610"/>
    <s v="Hotze"/>
    <x v="1034"/>
    <x v="251"/>
    <x v="1"/>
    <s v="No"/>
    <x v="0"/>
    <x v="3"/>
    <s v="No"/>
    <x v="1"/>
    <x v="2"/>
    <x v="1461"/>
    <n v="6184.3"/>
    <x v="1"/>
    <x v="0"/>
    <x v="0"/>
    <x v="1461"/>
  </r>
  <r>
    <x v="1611"/>
    <s v="Chauhan"/>
    <x v="1063"/>
    <x v="14"/>
    <x v="1"/>
    <s v="No"/>
    <x v="0"/>
    <x v="1"/>
    <s v="No"/>
    <x v="3"/>
    <x v="0"/>
    <x v="1462"/>
    <n v="6183.46"/>
    <x v="1"/>
    <x v="2"/>
    <x v="1"/>
    <x v="1462"/>
  </r>
  <r>
    <x v="1612"/>
    <s v="Raab"/>
    <x v="1064"/>
    <x v="111"/>
    <x v="1"/>
    <s v="No"/>
    <x v="0"/>
    <x v="0"/>
    <s v="No"/>
    <x v="2"/>
    <x v="2"/>
    <x v="1463"/>
    <n v="6183.32"/>
    <x v="1"/>
    <x v="2"/>
    <x v="1"/>
    <x v="1463"/>
  </r>
  <r>
    <x v="1613"/>
    <s v="McKown"/>
    <x v="1065"/>
    <x v="139"/>
    <x v="0"/>
    <s v="No"/>
    <x v="0"/>
    <x v="3"/>
    <s v="No"/>
    <x v="2"/>
    <x v="2"/>
    <x v="1464"/>
    <n v="6170.96"/>
    <x v="1"/>
    <x v="1"/>
    <x v="0"/>
    <x v="1464"/>
  </r>
  <r>
    <x v="1614"/>
    <s v="Schiemann"/>
    <x v="1066"/>
    <x v="83"/>
    <x v="1"/>
    <s v="No"/>
    <x v="0"/>
    <x v="0"/>
    <s v="No"/>
    <x v="2"/>
    <x v="2"/>
    <x v="1465"/>
    <n v="6159.57"/>
    <x v="1"/>
    <x v="1"/>
    <x v="1"/>
    <x v="1465"/>
  </r>
  <r>
    <x v="1615"/>
    <s v="Cress"/>
    <x v="1067"/>
    <x v="543"/>
    <x v="0"/>
    <s v="No"/>
    <x v="0"/>
    <x v="1"/>
    <s v="No"/>
    <x v="2"/>
    <x v="0"/>
    <x v="1466"/>
    <n v="6152.05"/>
    <x v="1"/>
    <x v="0"/>
    <x v="0"/>
    <x v="1466"/>
  </r>
  <r>
    <x v="1616"/>
    <s v="Mawson"/>
    <x v="1068"/>
    <x v="631"/>
    <x v="1"/>
    <s v="No"/>
    <x v="0"/>
    <x v="1"/>
    <s v="No"/>
    <x v="3"/>
    <x v="0"/>
    <x v="1467"/>
    <n v="6147.12"/>
    <x v="1"/>
    <x v="0"/>
    <x v="1"/>
    <x v="1467"/>
  </r>
  <r>
    <x v="1617"/>
    <s v="Wigginton"/>
    <x v="1069"/>
    <x v="319"/>
    <x v="1"/>
    <s v="No"/>
    <x v="0"/>
    <x v="0"/>
    <s v="No"/>
    <x v="2"/>
    <x v="2"/>
    <x v="538"/>
    <n v="6139.14"/>
    <x v="1"/>
    <x v="0"/>
    <x v="0"/>
    <x v="538"/>
  </r>
  <r>
    <x v="1618"/>
    <s v="Wang"/>
    <x v="1070"/>
    <x v="632"/>
    <x v="0"/>
    <s v="No"/>
    <x v="0"/>
    <x v="0"/>
    <s v="No"/>
    <x v="2"/>
    <x v="0"/>
    <x v="631"/>
    <n v="6138.58"/>
    <x v="1"/>
    <x v="1"/>
    <x v="0"/>
    <x v="631"/>
  </r>
  <r>
    <x v="1619"/>
    <s v="Schroeder"/>
    <x v="1071"/>
    <x v="90"/>
    <x v="1"/>
    <s v="No"/>
    <x v="1"/>
    <x v="3"/>
    <s v="No"/>
    <x v="3"/>
    <x v="2"/>
    <x v="1468"/>
    <n v="6138.5"/>
    <x v="1"/>
    <x v="2"/>
    <x v="3"/>
    <x v="1468"/>
  </r>
  <r>
    <x v="1620"/>
    <s v="Leonard"/>
    <x v="893"/>
    <x v="538"/>
    <x v="0"/>
    <s v="No"/>
    <x v="0"/>
    <x v="0"/>
    <s v="No"/>
    <x v="0"/>
    <x v="2"/>
    <x v="1469"/>
    <n v="6128.8"/>
    <x v="1"/>
    <x v="0"/>
    <x v="1"/>
    <x v="1469"/>
  </r>
  <r>
    <x v="1621"/>
    <s v="Tissue"/>
    <x v="577"/>
    <x v="252"/>
    <x v="1"/>
    <s v="No"/>
    <x v="1"/>
    <x v="3"/>
    <s v="No"/>
    <x v="1"/>
    <x v="2"/>
    <x v="1470"/>
    <n v="6123.57"/>
    <x v="2"/>
    <x v="2"/>
    <x v="1"/>
    <x v="1470"/>
  </r>
  <r>
    <x v="1622"/>
    <s v="Wood"/>
    <x v="507"/>
    <x v="274"/>
    <x v="1"/>
    <s v="No"/>
    <x v="1"/>
    <x v="3"/>
    <s v="No"/>
    <x v="2"/>
    <x v="2"/>
    <x v="1339"/>
    <n v="6117.49"/>
    <x v="1"/>
    <x v="0"/>
    <x v="1"/>
    <x v="1339"/>
  </r>
  <r>
    <x v="1623"/>
    <s v="Denny"/>
    <x v="88"/>
    <x v="178"/>
    <x v="0"/>
    <s v="No"/>
    <x v="0"/>
    <x v="0"/>
    <s v="No"/>
    <x v="0"/>
    <x v="1"/>
    <x v="1471"/>
    <n v="6113.23"/>
    <x v="1"/>
    <x v="2"/>
    <x v="2"/>
    <x v="1471"/>
  </r>
  <r>
    <x v="1624"/>
    <s v="Testa"/>
    <x v="50"/>
    <x v="215"/>
    <x v="1"/>
    <s v="No"/>
    <x v="0"/>
    <x v="0"/>
    <s v="No"/>
    <x v="0"/>
    <x v="2"/>
    <x v="1472"/>
    <n v="6112.35"/>
    <x v="1"/>
    <x v="1"/>
    <x v="1"/>
    <x v="1472"/>
  </r>
  <r>
    <x v="1625"/>
    <s v="Mooney"/>
    <x v="1072"/>
    <x v="614"/>
    <x v="1"/>
    <s v="No"/>
    <x v="0"/>
    <x v="3"/>
    <s v="No"/>
    <x v="0"/>
    <x v="2"/>
    <x v="1473"/>
    <n v="6111.95"/>
    <x v="1"/>
    <x v="0"/>
    <x v="12"/>
    <x v="1473"/>
  </r>
  <r>
    <x v="1626"/>
    <s v="Buchholtz"/>
    <x v="1073"/>
    <x v="35"/>
    <x v="1"/>
    <s v="No"/>
    <x v="0"/>
    <x v="1"/>
    <s v="No"/>
    <x v="3"/>
    <x v="0"/>
    <x v="1474"/>
    <n v="6098.38"/>
    <x v="1"/>
    <x v="2"/>
    <x v="0"/>
    <x v="1474"/>
  </r>
  <r>
    <x v="1627"/>
    <s v="Hoyt"/>
    <x v="165"/>
    <x v="87"/>
    <x v="0"/>
    <s v="No"/>
    <x v="0"/>
    <x v="3"/>
    <s v="No"/>
    <x v="0"/>
    <x v="1"/>
    <x v="1321"/>
    <n v="6082.41"/>
    <x v="0"/>
    <x v="2"/>
    <x v="3"/>
    <x v="1321"/>
  </r>
  <r>
    <x v="1628"/>
    <s v="Cabada"/>
    <x v="29"/>
    <x v="233"/>
    <x v="0"/>
    <s v="No"/>
    <x v="0"/>
    <x v="3"/>
    <s v="No"/>
    <x v="0"/>
    <x v="2"/>
    <x v="1475"/>
    <n v="6079.67"/>
    <x v="0"/>
    <x v="1"/>
    <x v="7"/>
    <x v="1475"/>
  </r>
  <r>
    <x v="1629"/>
    <s v="Lobaciute"/>
    <x v="1074"/>
    <x v="150"/>
    <x v="0"/>
    <s v="No"/>
    <x v="1"/>
    <x v="3"/>
    <s v="No"/>
    <x v="2"/>
    <x v="2"/>
    <x v="1476"/>
    <n v="6074.37"/>
    <x v="1"/>
    <x v="2"/>
    <x v="1"/>
    <x v="1476"/>
  </r>
  <r>
    <x v="1630"/>
    <s v="Dawes"/>
    <x v="410"/>
    <x v="633"/>
    <x v="0"/>
    <s v="No"/>
    <x v="0"/>
    <x v="3"/>
    <s v="No"/>
    <x v="1"/>
    <x v="2"/>
    <x v="1477"/>
    <n v="6067.13"/>
    <x v="2"/>
    <x v="1"/>
    <x v="4"/>
    <x v="1477"/>
  </r>
  <r>
    <x v="1631"/>
    <s v="Deppen"/>
    <x v="24"/>
    <x v="85"/>
    <x v="0"/>
    <s v="No"/>
    <x v="0"/>
    <x v="0"/>
    <s v="No"/>
    <x v="0"/>
    <x v="1"/>
    <x v="1478"/>
    <n v="6064.37"/>
    <x v="1"/>
    <x v="2"/>
    <x v="3"/>
    <x v="1478"/>
  </r>
  <r>
    <x v="1632"/>
    <s v="Oberndorfer"/>
    <x v="1075"/>
    <x v="127"/>
    <x v="1"/>
    <s v="No"/>
    <x v="0"/>
    <x v="0"/>
    <s v="No"/>
    <x v="0"/>
    <x v="2"/>
    <x v="1479"/>
    <n v="6061.8"/>
    <x v="1"/>
    <x v="0"/>
    <x v="1"/>
    <x v="1479"/>
  </r>
  <r>
    <x v="1633"/>
    <s v="Hetherington"/>
    <x v="1076"/>
    <x v="228"/>
    <x v="0"/>
    <s v="No"/>
    <x v="0"/>
    <x v="0"/>
    <s v="No"/>
    <x v="1"/>
    <x v="2"/>
    <x v="1480"/>
    <n v="6059.17"/>
    <x v="1"/>
    <x v="1"/>
    <x v="3"/>
    <x v="1480"/>
  </r>
  <r>
    <x v="1634"/>
    <s v="Murray"/>
    <x v="1077"/>
    <x v="550"/>
    <x v="0"/>
    <s v="No"/>
    <x v="0"/>
    <x v="0"/>
    <s v="No"/>
    <x v="2"/>
    <x v="2"/>
    <x v="1481"/>
    <n v="5993.62"/>
    <x v="1"/>
    <x v="0"/>
    <x v="0"/>
    <x v="1481"/>
  </r>
  <r>
    <x v="1635"/>
    <s v="Higden"/>
    <x v="1078"/>
    <x v="499"/>
    <x v="0"/>
    <s v="No"/>
    <x v="0"/>
    <x v="0"/>
    <s v="No"/>
    <x v="2"/>
    <x v="0"/>
    <x v="1142"/>
    <n v="5990.17"/>
    <x v="1"/>
    <x v="2"/>
    <x v="0"/>
    <x v="1142"/>
  </r>
  <r>
    <x v="1636"/>
    <s v="Rediger"/>
    <x v="1079"/>
    <x v="106"/>
    <x v="1"/>
    <s v="No"/>
    <x v="0"/>
    <x v="3"/>
    <s v="No"/>
    <x v="0"/>
    <x v="1"/>
    <x v="1482"/>
    <n v="5989.52"/>
    <x v="1"/>
    <x v="1"/>
    <x v="1"/>
    <x v="1482"/>
  </r>
  <r>
    <x v="1637"/>
    <s v="Huff"/>
    <x v="1037"/>
    <x v="41"/>
    <x v="0"/>
    <s v="No"/>
    <x v="0"/>
    <x v="0"/>
    <s v="No"/>
    <x v="2"/>
    <x v="0"/>
    <x v="1483"/>
    <n v="5979.99"/>
    <x v="1"/>
    <x v="0"/>
    <x v="0"/>
    <x v="1483"/>
  </r>
  <r>
    <x v="1638"/>
    <s v="Hall"/>
    <x v="97"/>
    <x v="361"/>
    <x v="0"/>
    <s v="No"/>
    <x v="0"/>
    <x v="0"/>
    <s v="No"/>
    <x v="0"/>
    <x v="2"/>
    <x v="1484"/>
    <n v="5979.73"/>
    <x v="1"/>
    <x v="2"/>
    <x v="3"/>
    <x v="1484"/>
  </r>
  <r>
    <x v="1639"/>
    <s v="Grise"/>
    <x v="1080"/>
    <x v="452"/>
    <x v="1"/>
    <s v="No"/>
    <x v="0"/>
    <x v="1"/>
    <s v="No"/>
    <x v="3"/>
    <x v="0"/>
    <x v="1485"/>
    <n v="5979.66"/>
    <x v="1"/>
    <x v="0"/>
    <x v="0"/>
    <x v="1485"/>
  </r>
  <r>
    <x v="1640"/>
    <s v="Skildum"/>
    <x v="713"/>
    <x v="249"/>
    <x v="0"/>
    <s v="No"/>
    <x v="0"/>
    <x v="3"/>
    <s v="No"/>
    <x v="0"/>
    <x v="2"/>
    <x v="1486"/>
    <n v="5976.83"/>
    <x v="1"/>
    <x v="2"/>
    <x v="0"/>
    <x v="1486"/>
  </r>
  <r>
    <x v="1641"/>
    <s v="Yang"/>
    <x v="427"/>
    <x v="189"/>
    <x v="0"/>
    <s v="No"/>
    <x v="0"/>
    <x v="3"/>
    <s v="No"/>
    <x v="1"/>
    <x v="2"/>
    <x v="1487"/>
    <n v="5974.38"/>
    <x v="1"/>
    <x v="0"/>
    <x v="0"/>
    <x v="1487"/>
  </r>
  <r>
    <x v="1642"/>
    <s v="Fischer-Daly"/>
    <x v="1081"/>
    <x v="141"/>
    <x v="0"/>
    <s v="No"/>
    <x v="0"/>
    <x v="0"/>
    <s v="No"/>
    <x v="0"/>
    <x v="2"/>
    <x v="660"/>
    <n v="5972.38"/>
    <x v="1"/>
    <x v="2"/>
    <x v="3"/>
    <x v="660"/>
  </r>
  <r>
    <x v="1643"/>
    <s v="Asher"/>
    <x v="1082"/>
    <x v="212"/>
    <x v="0"/>
    <s v="No"/>
    <x v="0"/>
    <x v="0"/>
    <s v="No"/>
    <x v="1"/>
    <x v="2"/>
    <x v="1359"/>
    <n v="5969.72"/>
    <x v="2"/>
    <x v="0"/>
    <x v="3"/>
    <x v="1359"/>
  </r>
  <r>
    <x v="1644"/>
    <s v="Zhou"/>
    <x v="332"/>
    <x v="195"/>
    <x v="0"/>
    <s v="No"/>
    <x v="0"/>
    <x v="0"/>
    <s v="No"/>
    <x v="2"/>
    <x v="1"/>
    <x v="1488"/>
    <n v="5966.89"/>
    <x v="1"/>
    <x v="0"/>
    <x v="0"/>
    <x v="1488"/>
  </r>
  <r>
    <x v="1645"/>
    <s v="Rudder"/>
    <x v="173"/>
    <x v="149"/>
    <x v="0"/>
    <s v="Yes"/>
    <x v="0"/>
    <x v="3"/>
    <s v="No"/>
    <x v="0"/>
    <x v="1"/>
    <x v="1489"/>
    <n v="5960.91"/>
    <x v="1"/>
    <x v="1"/>
    <x v="12"/>
    <x v="1489"/>
  </r>
  <r>
    <x v="1646"/>
    <s v="Cartmell"/>
    <x v="142"/>
    <x v="331"/>
    <x v="0"/>
    <s v="No"/>
    <x v="1"/>
    <x v="3"/>
    <s v="No"/>
    <x v="0"/>
    <x v="1"/>
    <x v="1490"/>
    <n v="5957.35"/>
    <x v="1"/>
    <x v="2"/>
    <x v="1"/>
    <x v="1490"/>
  </r>
  <r>
    <x v="1647"/>
    <s v="Troland"/>
    <x v="884"/>
    <x v="361"/>
    <x v="0"/>
    <s v="No"/>
    <x v="0"/>
    <x v="3"/>
    <s v="No"/>
    <x v="0"/>
    <x v="2"/>
    <x v="1491"/>
    <n v="5934.38"/>
    <x v="2"/>
    <x v="2"/>
    <x v="0"/>
    <x v="1491"/>
  </r>
  <r>
    <x v="1648"/>
    <s v="Hall"/>
    <x v="1083"/>
    <x v="167"/>
    <x v="0"/>
    <s v="No"/>
    <x v="0"/>
    <x v="0"/>
    <s v="No"/>
    <x v="0"/>
    <x v="2"/>
    <x v="1492"/>
    <n v="5927.65"/>
    <x v="1"/>
    <x v="1"/>
    <x v="1"/>
    <x v="1492"/>
  </r>
  <r>
    <x v="1649"/>
    <s v="Berg"/>
    <x v="620"/>
    <x v="105"/>
    <x v="0"/>
    <s v="No"/>
    <x v="1"/>
    <x v="3"/>
    <s v="No"/>
    <x v="0"/>
    <x v="1"/>
    <x v="1493"/>
    <n v="5926.93"/>
    <x v="1"/>
    <x v="2"/>
    <x v="15"/>
    <x v="1493"/>
  </r>
  <r>
    <x v="1650"/>
    <s v="Engtrakul"/>
    <x v="692"/>
    <x v="332"/>
    <x v="0"/>
    <s v="No"/>
    <x v="0"/>
    <x v="3"/>
    <s v="No"/>
    <x v="1"/>
    <x v="2"/>
    <x v="1494"/>
    <n v="5926.85"/>
    <x v="2"/>
    <x v="0"/>
    <x v="3"/>
    <x v="1494"/>
  </r>
  <r>
    <x v="1651"/>
    <s v="Leonhardt"/>
    <x v="71"/>
    <x v="167"/>
    <x v="0"/>
    <s v="No"/>
    <x v="0"/>
    <x v="0"/>
    <s v="No"/>
    <x v="0"/>
    <x v="2"/>
    <x v="1495"/>
    <n v="5920.1"/>
    <x v="1"/>
    <x v="1"/>
    <x v="0"/>
    <x v="1495"/>
  </r>
  <r>
    <x v="1652"/>
    <s v="Goetz"/>
    <x v="404"/>
    <x v="197"/>
    <x v="0"/>
    <s v="No"/>
    <x v="0"/>
    <x v="0"/>
    <s v="No"/>
    <x v="1"/>
    <x v="2"/>
    <x v="1496"/>
    <n v="5910.94"/>
    <x v="1"/>
    <x v="1"/>
    <x v="3"/>
    <x v="1496"/>
  </r>
  <r>
    <x v="1653"/>
    <s v="Cacharelis"/>
    <x v="1084"/>
    <x v="128"/>
    <x v="0"/>
    <s v="No"/>
    <x v="1"/>
    <x v="3"/>
    <s v="No"/>
    <x v="0"/>
    <x v="1"/>
    <x v="1497"/>
    <n v="5877.02"/>
    <x v="1"/>
    <x v="2"/>
    <x v="14"/>
    <x v="1497"/>
  </r>
  <r>
    <x v="1654"/>
    <s v="Kariolis"/>
    <x v="387"/>
    <x v="125"/>
    <x v="0"/>
    <s v="No"/>
    <x v="0"/>
    <x v="3"/>
    <s v="No"/>
    <x v="2"/>
    <x v="2"/>
    <x v="1498"/>
    <n v="5855.9"/>
    <x v="1"/>
    <x v="0"/>
    <x v="1"/>
    <x v="1498"/>
  </r>
  <r>
    <x v="1655"/>
    <s v="Zelwin"/>
    <x v="468"/>
    <x v="56"/>
    <x v="1"/>
    <s v="No"/>
    <x v="0"/>
    <x v="0"/>
    <s v="No"/>
    <x v="2"/>
    <x v="1"/>
    <x v="1499"/>
    <n v="5847.24"/>
    <x v="1"/>
    <x v="1"/>
    <x v="0"/>
    <x v="1499"/>
  </r>
  <r>
    <x v="1656"/>
    <s v="Barry"/>
    <x v="1085"/>
    <x v="470"/>
    <x v="0"/>
    <s v="No"/>
    <x v="0"/>
    <x v="3"/>
    <s v="No"/>
    <x v="0"/>
    <x v="2"/>
    <x v="1500"/>
    <n v="5846.92"/>
    <x v="1"/>
    <x v="2"/>
    <x v="0"/>
    <x v="1500"/>
  </r>
  <r>
    <x v="1657"/>
    <s v="Bannon"/>
    <x v="1086"/>
    <x v="135"/>
    <x v="1"/>
    <s v="No"/>
    <x v="0"/>
    <x v="3"/>
    <s v="No"/>
    <x v="0"/>
    <x v="2"/>
    <x v="1501"/>
    <n v="5843.99"/>
    <x v="1"/>
    <x v="2"/>
    <x v="15"/>
    <x v="1501"/>
  </r>
  <r>
    <x v="1658"/>
    <s v="Chang"/>
    <x v="28"/>
    <x v="21"/>
    <x v="0"/>
    <s v="No"/>
    <x v="0"/>
    <x v="3"/>
    <s v="No"/>
    <x v="0"/>
    <x v="1"/>
    <x v="1502"/>
    <n v="5836.52"/>
    <x v="1"/>
    <x v="0"/>
    <x v="0"/>
    <x v="1502"/>
  </r>
  <r>
    <x v="1659"/>
    <s v="Vetter"/>
    <x v="1087"/>
    <x v="163"/>
    <x v="0"/>
    <s v="No"/>
    <x v="0"/>
    <x v="0"/>
    <s v="No"/>
    <x v="3"/>
    <x v="0"/>
    <x v="19"/>
    <n v="5832.6"/>
    <x v="1"/>
    <x v="0"/>
    <x v="1"/>
    <x v="19"/>
  </r>
  <r>
    <x v="1660"/>
    <s v="Jablonski"/>
    <x v="1088"/>
    <x v="417"/>
    <x v="0"/>
    <s v="No"/>
    <x v="0"/>
    <x v="0"/>
    <s v="No"/>
    <x v="0"/>
    <x v="0"/>
    <x v="1503"/>
    <n v="5816.58"/>
    <x v="1"/>
    <x v="2"/>
    <x v="12"/>
    <x v="1503"/>
  </r>
  <r>
    <x v="1661"/>
    <s v="Jakubowitch"/>
    <x v="1089"/>
    <x v="497"/>
    <x v="0"/>
    <s v="No"/>
    <x v="0"/>
    <x v="1"/>
    <s v="No"/>
    <x v="3"/>
    <x v="2"/>
    <x v="1504"/>
    <n v="5812.9"/>
    <x v="1"/>
    <x v="2"/>
    <x v="0"/>
    <x v="1504"/>
  </r>
  <r>
    <x v="1662"/>
    <s v="Altshuler"/>
    <x v="1090"/>
    <x v="106"/>
    <x v="0"/>
    <s v="No"/>
    <x v="0"/>
    <x v="0"/>
    <s v="No"/>
    <x v="2"/>
    <x v="1"/>
    <x v="1505"/>
    <n v="5807.06"/>
    <x v="1"/>
    <x v="0"/>
    <x v="0"/>
    <x v="1505"/>
  </r>
  <r>
    <x v="1663"/>
    <s v="Ugarte"/>
    <x v="1091"/>
    <x v="127"/>
    <x v="0"/>
    <s v="Yes"/>
    <x v="0"/>
    <x v="3"/>
    <s v="No"/>
    <x v="0"/>
    <x v="2"/>
    <x v="252"/>
    <n v="5778.71"/>
    <x v="1"/>
    <x v="0"/>
    <x v="13"/>
    <x v="252"/>
  </r>
  <r>
    <x v="1664"/>
    <s v="Tusso"/>
    <x v="1092"/>
    <x v="425"/>
    <x v="1"/>
    <s v="No"/>
    <x v="1"/>
    <x v="3"/>
    <s v="No"/>
    <x v="0"/>
    <x v="1"/>
    <x v="1506"/>
    <n v="5757.41"/>
    <x v="1"/>
    <x v="0"/>
    <x v="9"/>
    <x v="1506"/>
  </r>
  <r>
    <x v="1665"/>
    <s v="Johnson"/>
    <x v="1093"/>
    <x v="45"/>
    <x v="0"/>
    <s v="No"/>
    <x v="1"/>
    <x v="3"/>
    <s v="No"/>
    <x v="0"/>
    <x v="2"/>
    <x v="1507"/>
    <n v="5748.13"/>
    <x v="1"/>
    <x v="1"/>
    <x v="14"/>
    <x v="1507"/>
  </r>
  <r>
    <x v="1666"/>
    <s v="Landry"/>
    <x v="1056"/>
    <x v="245"/>
    <x v="0"/>
    <s v="No"/>
    <x v="0"/>
    <x v="1"/>
    <s v="No"/>
    <x v="3"/>
    <x v="1"/>
    <x v="821"/>
    <n v="5741.67"/>
    <x v="1"/>
    <x v="0"/>
    <x v="0"/>
    <x v="821"/>
  </r>
  <r>
    <x v="1667"/>
    <s v="McDonald"/>
    <x v="838"/>
    <x v="47"/>
    <x v="0"/>
    <s v="No"/>
    <x v="0"/>
    <x v="3"/>
    <s v="No"/>
    <x v="0"/>
    <x v="2"/>
    <x v="1508"/>
    <n v="5729.01"/>
    <x v="0"/>
    <x v="2"/>
    <x v="1"/>
    <x v="1508"/>
  </r>
  <r>
    <x v="1668"/>
    <s v="Dunlap"/>
    <x v="1094"/>
    <x v="531"/>
    <x v="0"/>
    <s v="No"/>
    <x v="0"/>
    <x v="0"/>
    <s v="No"/>
    <x v="3"/>
    <x v="0"/>
    <x v="1509"/>
    <n v="5720.38"/>
    <x v="1"/>
    <x v="1"/>
    <x v="0"/>
    <x v="1509"/>
  </r>
  <r>
    <x v="1669"/>
    <s v="Larue"/>
    <x v="1095"/>
    <x v="634"/>
    <x v="1"/>
    <s v="No"/>
    <x v="0"/>
    <x v="0"/>
    <s v="No"/>
    <x v="0"/>
    <x v="0"/>
    <x v="1510"/>
    <n v="5709.16"/>
    <x v="2"/>
    <x v="0"/>
    <x v="0"/>
    <x v="1510"/>
  </r>
  <r>
    <x v="1670"/>
    <s v="Hodge"/>
    <x v="380"/>
    <x v="100"/>
    <x v="0"/>
    <s v="No"/>
    <x v="1"/>
    <x v="3"/>
    <s v="No"/>
    <x v="1"/>
    <x v="1"/>
    <x v="1511"/>
    <n v="5708.87"/>
    <x v="1"/>
    <x v="1"/>
    <x v="3"/>
    <x v="1511"/>
  </r>
  <r>
    <x v="1671"/>
    <s v="Marcus"/>
    <x v="1096"/>
    <x v="333"/>
    <x v="1"/>
    <s v="No"/>
    <x v="0"/>
    <x v="0"/>
    <s v="No"/>
    <x v="0"/>
    <x v="0"/>
    <x v="1512"/>
    <n v="5699.84"/>
    <x v="1"/>
    <x v="0"/>
    <x v="0"/>
    <x v="1512"/>
  </r>
  <r>
    <x v="1672"/>
    <s v="Daubert"/>
    <x v="1097"/>
    <x v="627"/>
    <x v="0"/>
    <s v="No"/>
    <x v="0"/>
    <x v="0"/>
    <s v="No"/>
    <x v="3"/>
    <x v="0"/>
    <x v="1513"/>
    <n v="5698.74"/>
    <x v="1"/>
    <x v="2"/>
    <x v="1"/>
    <x v="1513"/>
  </r>
  <r>
    <x v="1673"/>
    <s v="Close"/>
    <x v="387"/>
    <x v="458"/>
    <x v="0"/>
    <s v="No"/>
    <x v="0"/>
    <x v="3"/>
    <s v="No"/>
    <x v="2"/>
    <x v="2"/>
    <x v="1514"/>
    <n v="5693.43"/>
    <x v="1"/>
    <x v="0"/>
    <x v="1"/>
    <x v="1514"/>
  </r>
  <r>
    <x v="1674"/>
    <s v="Roels"/>
    <x v="1098"/>
    <x v="80"/>
    <x v="0"/>
    <s v="No"/>
    <x v="0"/>
    <x v="1"/>
    <s v="No"/>
    <x v="3"/>
    <x v="2"/>
    <x v="1515"/>
    <n v="5690.79"/>
    <x v="1"/>
    <x v="1"/>
    <x v="0"/>
    <x v="1515"/>
  </r>
  <r>
    <x v="1675"/>
    <s v="Venosky"/>
    <x v="1099"/>
    <x v="170"/>
    <x v="0"/>
    <s v="No"/>
    <x v="0"/>
    <x v="3"/>
    <s v="No"/>
    <x v="2"/>
    <x v="2"/>
    <x v="1516"/>
    <n v="5679.13"/>
    <x v="1"/>
    <x v="2"/>
    <x v="0"/>
    <x v="1516"/>
  </r>
  <r>
    <x v="1676"/>
    <s v="Gosnell"/>
    <x v="23"/>
    <x v="99"/>
    <x v="1"/>
    <s v="No"/>
    <x v="1"/>
    <x v="3"/>
    <s v="No"/>
    <x v="0"/>
    <x v="1"/>
    <x v="303"/>
    <n v="5662.23"/>
    <x v="1"/>
    <x v="1"/>
    <x v="0"/>
    <x v="303"/>
  </r>
  <r>
    <x v="1677"/>
    <s v="Chewning-Kulick"/>
    <x v="261"/>
    <x v="569"/>
    <x v="0"/>
    <s v="No"/>
    <x v="0"/>
    <x v="0"/>
    <s v="No"/>
    <x v="2"/>
    <x v="0"/>
    <x v="1517"/>
    <n v="5650.14"/>
    <x v="1"/>
    <x v="1"/>
    <x v="0"/>
    <x v="1517"/>
  </r>
  <r>
    <x v="1678"/>
    <s v="McCarron"/>
    <x v="5"/>
    <x v="635"/>
    <x v="1"/>
    <s v="No"/>
    <x v="1"/>
    <x v="3"/>
    <s v="No"/>
    <x v="0"/>
    <x v="1"/>
    <x v="1225"/>
    <n v="5649.72"/>
    <x v="1"/>
    <x v="0"/>
    <x v="3"/>
    <x v="1225"/>
  </r>
  <r>
    <x v="1679"/>
    <s v="Manion"/>
    <x v="673"/>
    <x v="325"/>
    <x v="0"/>
    <s v="No"/>
    <x v="0"/>
    <x v="3"/>
    <s v="No"/>
    <x v="0"/>
    <x v="2"/>
    <x v="1518"/>
    <n v="5630.46"/>
    <x v="1"/>
    <x v="0"/>
    <x v="1"/>
    <x v="1518"/>
  </r>
  <r>
    <x v="1680"/>
    <s v="Strong"/>
    <x v="925"/>
    <x v="195"/>
    <x v="0"/>
    <s v="No"/>
    <x v="0"/>
    <x v="0"/>
    <s v="No"/>
    <x v="2"/>
    <x v="1"/>
    <x v="1519"/>
    <n v="5615.37"/>
    <x v="1"/>
    <x v="0"/>
    <x v="3"/>
    <x v="1519"/>
  </r>
  <r>
    <x v="1681"/>
    <s v="Leblanc"/>
    <x v="1100"/>
    <x v="534"/>
    <x v="0"/>
    <s v="No"/>
    <x v="0"/>
    <x v="0"/>
    <s v="No"/>
    <x v="2"/>
    <x v="0"/>
    <x v="1520"/>
    <n v="5612.83"/>
    <x v="1"/>
    <x v="0"/>
    <x v="0"/>
    <x v="1520"/>
  </r>
  <r>
    <x v="1682"/>
    <s v="Palmer"/>
    <x v="781"/>
    <x v="133"/>
    <x v="1"/>
    <s v="No"/>
    <x v="0"/>
    <x v="3"/>
    <s v="No"/>
    <x v="0"/>
    <x v="2"/>
    <x v="1521"/>
    <n v="5594.85"/>
    <x v="1"/>
    <x v="0"/>
    <x v="2"/>
    <x v="1521"/>
  </r>
  <r>
    <x v="1683"/>
    <s v="Shen"/>
    <x v="1101"/>
    <x v="117"/>
    <x v="1"/>
    <s v="No"/>
    <x v="1"/>
    <x v="3"/>
    <s v="No"/>
    <x v="2"/>
    <x v="2"/>
    <x v="1522"/>
    <n v="5587.59"/>
    <x v="1"/>
    <x v="1"/>
    <x v="0"/>
    <x v="1522"/>
  </r>
  <r>
    <x v="1684"/>
    <s v="Goldsby"/>
    <x v="139"/>
    <x v="636"/>
    <x v="1"/>
    <s v="No"/>
    <x v="0"/>
    <x v="3"/>
    <s v="No"/>
    <x v="0"/>
    <x v="0"/>
    <x v="1523"/>
    <n v="5584.31"/>
    <x v="2"/>
    <x v="1"/>
    <x v="0"/>
    <x v="1523"/>
  </r>
  <r>
    <x v="1685"/>
    <s v="Whitney"/>
    <x v="1102"/>
    <x v="67"/>
    <x v="1"/>
    <s v="No"/>
    <x v="0"/>
    <x v="0"/>
    <s v="No"/>
    <x v="2"/>
    <x v="2"/>
    <x v="1524"/>
    <n v="5582.95"/>
    <x v="1"/>
    <x v="1"/>
    <x v="1"/>
    <x v="1524"/>
  </r>
  <r>
    <x v="1686"/>
    <s v="Mahoney"/>
    <x v="1103"/>
    <x v="564"/>
    <x v="0"/>
    <s v="No"/>
    <x v="0"/>
    <x v="0"/>
    <s v="No"/>
    <x v="3"/>
    <x v="0"/>
    <x v="1525"/>
    <n v="5576.35"/>
    <x v="1"/>
    <x v="0"/>
    <x v="0"/>
    <x v="1525"/>
  </r>
  <r>
    <x v="1687"/>
    <s v="McCracken"/>
    <x v="851"/>
    <x v="140"/>
    <x v="0"/>
    <s v="No"/>
    <x v="0"/>
    <x v="0"/>
    <s v="No"/>
    <x v="0"/>
    <x v="2"/>
    <x v="1526"/>
    <n v="5552.61"/>
    <x v="1"/>
    <x v="0"/>
    <x v="12"/>
    <x v="1526"/>
  </r>
  <r>
    <x v="1688"/>
    <s v="Spewak"/>
    <x v="1104"/>
    <x v="89"/>
    <x v="0"/>
    <s v="No"/>
    <x v="0"/>
    <x v="0"/>
    <s v="No"/>
    <x v="3"/>
    <x v="2"/>
    <x v="1527"/>
    <n v="5540.35"/>
    <x v="1"/>
    <x v="2"/>
    <x v="1"/>
    <x v="1527"/>
  </r>
  <r>
    <x v="1689"/>
    <s v="Cottini"/>
    <x v="1105"/>
    <x v="77"/>
    <x v="1"/>
    <s v="No"/>
    <x v="0"/>
    <x v="0"/>
    <s v="No"/>
    <x v="2"/>
    <x v="0"/>
    <x v="1528"/>
    <n v="5539.4"/>
    <x v="1"/>
    <x v="2"/>
    <x v="0"/>
    <x v="1528"/>
  </r>
  <r>
    <x v="1690"/>
    <s v="Findlay"/>
    <x v="1106"/>
    <x v="637"/>
    <x v="1"/>
    <s v="No"/>
    <x v="0"/>
    <x v="3"/>
    <s v="No"/>
    <x v="2"/>
    <x v="1"/>
    <x v="1529"/>
    <n v="5503.36"/>
    <x v="1"/>
    <x v="2"/>
    <x v="1"/>
    <x v="1529"/>
  </r>
  <r>
    <x v="1691"/>
    <s v="Strasburg"/>
    <x v="1107"/>
    <x v="372"/>
    <x v="0"/>
    <s v="No"/>
    <x v="0"/>
    <x v="3"/>
    <s v="No"/>
    <x v="0"/>
    <x v="2"/>
    <x v="1530"/>
    <n v="5488.26"/>
    <x v="1"/>
    <x v="0"/>
    <x v="3"/>
    <x v="1530"/>
  </r>
  <r>
    <x v="1692"/>
    <s v="Adams"/>
    <x v="1108"/>
    <x v="473"/>
    <x v="0"/>
    <s v="No"/>
    <x v="0"/>
    <x v="3"/>
    <s v="No"/>
    <x v="1"/>
    <x v="2"/>
    <x v="1424"/>
    <n v="5484.47"/>
    <x v="1"/>
    <x v="2"/>
    <x v="0"/>
    <x v="1424"/>
  </r>
  <r>
    <x v="1693"/>
    <s v="Deeter"/>
    <x v="264"/>
    <x v="269"/>
    <x v="1"/>
    <s v="No"/>
    <x v="0"/>
    <x v="3"/>
    <s v="No"/>
    <x v="1"/>
    <x v="0"/>
    <x v="1531"/>
    <n v="5478.04"/>
    <x v="1"/>
    <x v="0"/>
    <x v="0"/>
    <x v="1531"/>
  </r>
  <r>
    <x v="1694"/>
    <s v="Arpin"/>
    <x v="436"/>
    <x v="438"/>
    <x v="1"/>
    <s v="No"/>
    <x v="0"/>
    <x v="3"/>
    <s v="No"/>
    <x v="1"/>
    <x v="0"/>
    <x v="1532"/>
    <n v="5472.45"/>
    <x v="1"/>
    <x v="0"/>
    <x v="3"/>
    <x v="1532"/>
  </r>
  <r>
    <x v="1695"/>
    <s v="Schoeneck"/>
    <x v="292"/>
    <x v="179"/>
    <x v="1"/>
    <s v="No"/>
    <x v="0"/>
    <x v="3"/>
    <s v="No"/>
    <x v="1"/>
    <x v="0"/>
    <x v="280"/>
    <n v="5469.01"/>
    <x v="1"/>
    <x v="2"/>
    <x v="2"/>
    <x v="280"/>
  </r>
  <r>
    <x v="1696"/>
    <s v="Mueller"/>
    <x v="1109"/>
    <x v="638"/>
    <x v="0"/>
    <s v="No"/>
    <x v="0"/>
    <x v="1"/>
    <s v="No"/>
    <x v="3"/>
    <x v="0"/>
    <x v="1533"/>
    <n v="5466.88"/>
    <x v="1"/>
    <x v="2"/>
    <x v="0"/>
    <x v="1533"/>
  </r>
  <r>
    <x v="1697"/>
    <s v="Willits"/>
    <x v="958"/>
    <x v="639"/>
    <x v="1"/>
    <s v="No"/>
    <x v="0"/>
    <x v="3"/>
    <s v="No"/>
    <x v="2"/>
    <x v="0"/>
    <x v="1125"/>
    <n v="5458.05"/>
    <x v="1"/>
    <x v="2"/>
    <x v="2"/>
    <x v="1125"/>
  </r>
  <r>
    <x v="1698"/>
    <s v="Syring"/>
    <x v="1110"/>
    <x v="123"/>
    <x v="0"/>
    <s v="No"/>
    <x v="0"/>
    <x v="0"/>
    <s v="No"/>
    <x v="0"/>
    <x v="1"/>
    <x v="1534"/>
    <n v="5438.75"/>
    <x v="2"/>
    <x v="2"/>
    <x v="0"/>
    <x v="1534"/>
  </r>
  <r>
    <x v="1699"/>
    <s v="Strike"/>
    <x v="1111"/>
    <x v="446"/>
    <x v="0"/>
    <s v="No"/>
    <x v="0"/>
    <x v="0"/>
    <s v="No"/>
    <x v="3"/>
    <x v="0"/>
    <x v="1535"/>
    <n v="5428.98"/>
    <x v="1"/>
    <x v="2"/>
    <x v="1"/>
    <x v="1535"/>
  </r>
  <r>
    <x v="1700"/>
    <s v="Hennigar"/>
    <x v="661"/>
    <x v="193"/>
    <x v="0"/>
    <s v="No"/>
    <x v="0"/>
    <x v="3"/>
    <s v="No"/>
    <x v="0"/>
    <x v="2"/>
    <x v="1536"/>
    <n v="5428.73"/>
    <x v="2"/>
    <x v="1"/>
    <x v="6"/>
    <x v="1536"/>
  </r>
  <r>
    <x v="1701"/>
    <s v="May"/>
    <x v="210"/>
    <x v="268"/>
    <x v="0"/>
    <s v="No"/>
    <x v="0"/>
    <x v="0"/>
    <s v="No"/>
    <x v="0"/>
    <x v="1"/>
    <x v="1537"/>
    <n v="5425.02"/>
    <x v="1"/>
    <x v="1"/>
    <x v="1"/>
    <x v="1537"/>
  </r>
  <r>
    <x v="1702"/>
    <s v="Metcalf"/>
    <x v="369"/>
    <x v="372"/>
    <x v="0"/>
    <s v="No"/>
    <x v="0"/>
    <x v="0"/>
    <s v="No"/>
    <x v="1"/>
    <x v="2"/>
    <x v="1218"/>
    <n v="5415.66"/>
    <x v="1"/>
    <x v="0"/>
    <x v="0"/>
    <x v="1218"/>
  </r>
  <r>
    <x v="1703"/>
    <s v="Tiska"/>
    <x v="1087"/>
    <x v="570"/>
    <x v="1"/>
    <s v="No"/>
    <x v="0"/>
    <x v="3"/>
    <s v="No"/>
    <x v="3"/>
    <x v="0"/>
    <x v="1538"/>
    <n v="5411.99"/>
    <x v="1"/>
    <x v="0"/>
    <x v="1"/>
    <x v="1538"/>
  </r>
  <r>
    <x v="1704"/>
    <s v="McDonough"/>
    <x v="1112"/>
    <x v="27"/>
    <x v="1"/>
    <s v="No"/>
    <x v="0"/>
    <x v="0"/>
    <s v="No"/>
    <x v="2"/>
    <x v="2"/>
    <x v="1539"/>
    <n v="5402.89"/>
    <x v="1"/>
    <x v="1"/>
    <x v="0"/>
    <x v="1539"/>
  </r>
  <r>
    <x v="1705"/>
    <s v="Fairley"/>
    <x v="136"/>
    <x v="623"/>
    <x v="0"/>
    <s v="No"/>
    <x v="0"/>
    <x v="3"/>
    <s v="No"/>
    <x v="0"/>
    <x v="1"/>
    <x v="1540"/>
    <n v="5400.98"/>
    <x v="1"/>
    <x v="2"/>
    <x v="0"/>
    <x v="1540"/>
  </r>
  <r>
    <x v="1706"/>
    <s v="Barnett"/>
    <x v="816"/>
    <x v="109"/>
    <x v="0"/>
    <s v="No"/>
    <x v="0"/>
    <x v="3"/>
    <s v="No"/>
    <x v="0"/>
    <x v="1"/>
    <x v="1541"/>
    <n v="5397.62"/>
    <x v="1"/>
    <x v="2"/>
    <x v="0"/>
    <x v="1541"/>
  </r>
  <r>
    <x v="1707"/>
    <s v="Piasta"/>
    <x v="1113"/>
    <x v="166"/>
    <x v="0"/>
    <s v="No"/>
    <x v="0"/>
    <x v="0"/>
    <s v="No"/>
    <x v="1"/>
    <x v="2"/>
    <x v="1542"/>
    <n v="5396.44"/>
    <x v="1"/>
    <x v="0"/>
    <x v="0"/>
    <x v="1542"/>
  </r>
  <r>
    <x v="1708"/>
    <s v="Mueller"/>
    <x v="421"/>
    <x v="103"/>
    <x v="1"/>
    <s v="No"/>
    <x v="0"/>
    <x v="3"/>
    <s v="No"/>
    <x v="1"/>
    <x v="2"/>
    <x v="1543"/>
    <n v="5385.34"/>
    <x v="1"/>
    <x v="0"/>
    <x v="1"/>
    <x v="1543"/>
  </r>
  <r>
    <x v="1709"/>
    <s v="Olsen"/>
    <x v="368"/>
    <x v="196"/>
    <x v="0"/>
    <s v="No"/>
    <x v="0"/>
    <x v="3"/>
    <s v="No"/>
    <x v="1"/>
    <x v="2"/>
    <x v="1544"/>
    <n v="5383.54"/>
    <x v="1"/>
    <x v="0"/>
    <x v="3"/>
    <x v="1544"/>
  </r>
  <r>
    <x v="1710"/>
    <s v="De Jesus"/>
    <x v="428"/>
    <x v="640"/>
    <x v="1"/>
    <s v="No"/>
    <x v="0"/>
    <x v="3"/>
    <s v="No"/>
    <x v="0"/>
    <x v="0"/>
    <x v="1545"/>
    <n v="5377.46"/>
    <x v="1"/>
    <x v="0"/>
    <x v="1"/>
    <x v="1545"/>
  </r>
  <r>
    <x v="1711"/>
    <s v="Bartus"/>
    <x v="174"/>
    <x v="261"/>
    <x v="0"/>
    <s v="No"/>
    <x v="0"/>
    <x v="0"/>
    <s v="No"/>
    <x v="0"/>
    <x v="2"/>
    <x v="1546"/>
    <n v="5375.04"/>
    <x v="1"/>
    <x v="1"/>
    <x v="3"/>
    <x v="1546"/>
  </r>
  <r>
    <x v="1712"/>
    <s v="Stevens"/>
    <x v="26"/>
    <x v="114"/>
    <x v="1"/>
    <s v="No"/>
    <x v="0"/>
    <x v="3"/>
    <s v="No"/>
    <x v="0"/>
    <x v="0"/>
    <x v="1547"/>
    <n v="5373.36"/>
    <x v="1"/>
    <x v="2"/>
    <x v="1"/>
    <x v="1547"/>
  </r>
  <r>
    <x v="1713"/>
    <s v="Rich"/>
    <x v="1114"/>
    <x v="119"/>
    <x v="0"/>
    <s v="No"/>
    <x v="0"/>
    <x v="0"/>
    <s v="No"/>
    <x v="0"/>
    <x v="1"/>
    <x v="1548"/>
    <n v="5364.66"/>
    <x v="1"/>
    <x v="1"/>
    <x v="3"/>
    <x v="1548"/>
  </r>
  <r>
    <x v="1714"/>
    <s v="Fayter"/>
    <x v="905"/>
    <x v="199"/>
    <x v="0"/>
    <s v="No"/>
    <x v="0"/>
    <x v="0"/>
    <s v="No"/>
    <x v="2"/>
    <x v="2"/>
    <x v="1549"/>
    <n v="5354.07"/>
    <x v="1"/>
    <x v="0"/>
    <x v="2"/>
    <x v="1549"/>
  </r>
  <r>
    <x v="1715"/>
    <s v="Parise"/>
    <x v="1115"/>
    <x v="31"/>
    <x v="0"/>
    <s v="No"/>
    <x v="0"/>
    <x v="1"/>
    <s v="No"/>
    <x v="3"/>
    <x v="2"/>
    <x v="1550"/>
    <n v="5344.81"/>
    <x v="1"/>
    <x v="0"/>
    <x v="0"/>
    <x v="1550"/>
  </r>
  <r>
    <x v="1716"/>
    <s v="Andrew"/>
    <x v="101"/>
    <x v="505"/>
    <x v="0"/>
    <s v="No"/>
    <x v="0"/>
    <x v="0"/>
    <s v="No"/>
    <x v="0"/>
    <x v="2"/>
    <x v="1551"/>
    <n v="5327.4"/>
    <x v="1"/>
    <x v="1"/>
    <x v="1"/>
    <x v="1551"/>
  </r>
  <r>
    <x v="1717"/>
    <s v="Gryniewicz"/>
    <x v="107"/>
    <x v="3"/>
    <x v="0"/>
    <s v="No"/>
    <x v="0"/>
    <x v="3"/>
    <s v="No"/>
    <x v="0"/>
    <x v="1"/>
    <x v="203"/>
    <n v="5325.65"/>
    <x v="1"/>
    <x v="1"/>
    <x v="3"/>
    <x v="203"/>
  </r>
  <r>
    <x v="1718"/>
    <s v="Panora"/>
    <x v="1116"/>
    <x v="162"/>
    <x v="0"/>
    <s v="No"/>
    <x v="0"/>
    <x v="0"/>
    <s v="No"/>
    <x v="3"/>
    <x v="0"/>
    <x v="1552"/>
    <n v="5322.24"/>
    <x v="1"/>
    <x v="1"/>
    <x v="1"/>
    <x v="1552"/>
  </r>
  <r>
    <x v="1719"/>
    <s v="Woodward"/>
    <x v="984"/>
    <x v="136"/>
    <x v="0"/>
    <s v="No"/>
    <x v="0"/>
    <x v="0"/>
    <s v="No"/>
    <x v="1"/>
    <x v="1"/>
    <x v="1553"/>
    <n v="5312.17"/>
    <x v="1"/>
    <x v="2"/>
    <x v="1"/>
    <x v="1553"/>
  </r>
  <r>
    <x v="1720"/>
    <s v="Lambe"/>
    <x v="1117"/>
    <x v="120"/>
    <x v="0"/>
    <s v="Yes"/>
    <x v="0"/>
    <x v="3"/>
    <s v="No"/>
    <x v="0"/>
    <x v="2"/>
    <x v="1554"/>
    <n v="5306.7"/>
    <x v="1"/>
    <x v="0"/>
    <x v="1"/>
    <x v="1554"/>
  </r>
  <r>
    <x v="1721"/>
    <s v="Casto"/>
    <x v="1118"/>
    <x v="169"/>
    <x v="0"/>
    <s v="Yes"/>
    <x v="0"/>
    <x v="3"/>
    <s v="No"/>
    <x v="0"/>
    <x v="1"/>
    <x v="1555"/>
    <n v="5293.67"/>
    <x v="1"/>
    <x v="2"/>
    <x v="13"/>
    <x v="1555"/>
  </r>
  <r>
    <x v="1722"/>
    <s v="Martelli"/>
    <x v="1119"/>
    <x v="327"/>
    <x v="0"/>
    <s v="No"/>
    <x v="0"/>
    <x v="0"/>
    <s v="No"/>
    <x v="3"/>
    <x v="0"/>
    <x v="1556"/>
    <n v="5291.71"/>
    <x v="1"/>
    <x v="2"/>
    <x v="1"/>
    <x v="1556"/>
  </r>
  <r>
    <x v="1723"/>
    <s v="Naskret"/>
    <x v="1120"/>
    <x v="149"/>
    <x v="0"/>
    <s v="No"/>
    <x v="0"/>
    <x v="3"/>
    <s v="No"/>
    <x v="2"/>
    <x v="1"/>
    <x v="1557"/>
    <n v="5275.86"/>
    <x v="1"/>
    <x v="2"/>
    <x v="0"/>
    <x v="1557"/>
  </r>
  <r>
    <x v="1724"/>
    <s v="Morgan"/>
    <x v="226"/>
    <x v="281"/>
    <x v="1"/>
    <s v="No"/>
    <x v="0"/>
    <x v="3"/>
    <s v="No"/>
    <x v="0"/>
    <x v="0"/>
    <x v="1558"/>
    <n v="5272.18"/>
    <x v="1"/>
    <x v="0"/>
    <x v="1"/>
    <x v="1558"/>
  </r>
  <r>
    <x v="1725"/>
    <s v="Maloney"/>
    <x v="295"/>
    <x v="262"/>
    <x v="1"/>
    <s v="No"/>
    <x v="0"/>
    <x v="3"/>
    <s v="No"/>
    <x v="1"/>
    <x v="0"/>
    <x v="1559"/>
    <n v="5267.82"/>
    <x v="1"/>
    <x v="2"/>
    <x v="1"/>
    <x v="1559"/>
  </r>
  <r>
    <x v="1726"/>
    <s v="Amherst"/>
    <x v="304"/>
    <x v="641"/>
    <x v="1"/>
    <s v="No"/>
    <x v="0"/>
    <x v="3"/>
    <s v="No"/>
    <x v="1"/>
    <x v="0"/>
    <x v="1560"/>
    <n v="5266.37"/>
    <x v="1"/>
    <x v="2"/>
    <x v="1"/>
    <x v="1560"/>
  </r>
  <r>
    <x v="1727"/>
    <s v="Davenport"/>
    <x v="836"/>
    <x v="117"/>
    <x v="0"/>
    <s v="No"/>
    <x v="0"/>
    <x v="0"/>
    <s v="No"/>
    <x v="1"/>
    <x v="2"/>
    <x v="1561"/>
    <n v="5261.47"/>
    <x v="1"/>
    <x v="2"/>
    <x v="1"/>
    <x v="1561"/>
  </r>
  <r>
    <x v="1728"/>
    <s v="Johansen"/>
    <x v="403"/>
    <x v="155"/>
    <x v="0"/>
    <s v="No"/>
    <x v="0"/>
    <x v="0"/>
    <s v="No"/>
    <x v="2"/>
    <x v="1"/>
    <x v="981"/>
    <n v="5257.51"/>
    <x v="1"/>
    <x v="2"/>
    <x v="1"/>
    <x v="981"/>
  </r>
  <r>
    <x v="1729"/>
    <s v="Bond"/>
    <x v="65"/>
    <x v="103"/>
    <x v="0"/>
    <s v="No"/>
    <x v="0"/>
    <x v="0"/>
    <s v="No"/>
    <x v="0"/>
    <x v="2"/>
    <x v="992"/>
    <n v="5253.52"/>
    <x v="2"/>
    <x v="0"/>
    <x v="3"/>
    <x v="992"/>
  </r>
  <r>
    <x v="1730"/>
    <s v="Reilly"/>
    <x v="105"/>
    <x v="24"/>
    <x v="0"/>
    <s v="No"/>
    <x v="0"/>
    <x v="3"/>
    <s v="No"/>
    <x v="0"/>
    <x v="2"/>
    <x v="1430"/>
    <n v="5246.05"/>
    <x v="1"/>
    <x v="0"/>
    <x v="3"/>
    <x v="1430"/>
  </r>
  <r>
    <x v="1731"/>
    <s v="Chandler"/>
    <x v="41"/>
    <x v="117"/>
    <x v="0"/>
    <s v="No"/>
    <x v="0"/>
    <x v="3"/>
    <s v="No"/>
    <x v="0"/>
    <x v="2"/>
    <x v="1562"/>
    <n v="5245.23"/>
    <x v="1"/>
    <x v="2"/>
    <x v="0"/>
    <x v="1562"/>
  </r>
  <r>
    <x v="1732"/>
    <s v="Kaufmann"/>
    <x v="1107"/>
    <x v="626"/>
    <x v="0"/>
    <s v="No"/>
    <x v="0"/>
    <x v="3"/>
    <s v="No"/>
    <x v="0"/>
    <x v="2"/>
    <x v="1563"/>
    <n v="5240.7700000000004"/>
    <x v="1"/>
    <x v="2"/>
    <x v="3"/>
    <x v="1563"/>
  </r>
  <r>
    <x v="1733"/>
    <s v="Barnes-Zurkinden"/>
    <x v="379"/>
    <x v="122"/>
    <x v="0"/>
    <s v="No"/>
    <x v="0"/>
    <x v="3"/>
    <s v="No"/>
    <x v="1"/>
    <x v="2"/>
    <x v="1564"/>
    <n v="5227.99"/>
    <x v="1"/>
    <x v="1"/>
    <x v="2"/>
    <x v="1564"/>
  </r>
  <r>
    <x v="1734"/>
    <s v="Wolter"/>
    <x v="1121"/>
    <x v="79"/>
    <x v="1"/>
    <s v="No"/>
    <x v="0"/>
    <x v="3"/>
    <s v="No"/>
    <x v="0"/>
    <x v="2"/>
    <x v="1565"/>
    <n v="5216.4799999999996"/>
    <x v="1"/>
    <x v="2"/>
    <x v="15"/>
    <x v="1565"/>
  </r>
  <r>
    <x v="1735"/>
    <s v="Pearson"/>
    <x v="1122"/>
    <x v="40"/>
    <x v="0"/>
    <s v="No"/>
    <x v="0"/>
    <x v="0"/>
    <s v="No"/>
    <x v="0"/>
    <x v="2"/>
    <x v="1566"/>
    <n v="5213.22"/>
    <x v="1"/>
    <x v="1"/>
    <x v="1"/>
    <x v="1566"/>
  </r>
  <r>
    <x v="1736"/>
    <s v="Thomas"/>
    <x v="878"/>
    <x v="161"/>
    <x v="0"/>
    <s v="No"/>
    <x v="1"/>
    <x v="3"/>
    <s v="No"/>
    <x v="2"/>
    <x v="2"/>
    <x v="1567"/>
    <n v="5209.58"/>
    <x v="2"/>
    <x v="0"/>
    <x v="6"/>
    <x v="1567"/>
  </r>
  <r>
    <x v="1737"/>
    <s v="Leon"/>
    <x v="1123"/>
    <x v="391"/>
    <x v="1"/>
    <s v="No"/>
    <x v="1"/>
    <x v="3"/>
    <s v="No"/>
    <x v="3"/>
    <x v="2"/>
    <x v="1568"/>
    <n v="5207.97"/>
    <x v="1"/>
    <x v="2"/>
    <x v="1"/>
    <x v="1568"/>
  </r>
  <r>
    <x v="1738"/>
    <s v="Marriott"/>
    <x v="1124"/>
    <x v="497"/>
    <x v="0"/>
    <s v="Yes"/>
    <x v="0"/>
    <x v="3"/>
    <s v="No"/>
    <x v="0"/>
    <x v="2"/>
    <x v="1569"/>
    <n v="5198.6899999999996"/>
    <x v="1"/>
    <x v="2"/>
    <x v="13"/>
    <x v="1569"/>
  </r>
  <r>
    <x v="1739"/>
    <s v="Wilkins"/>
    <x v="1125"/>
    <x v="366"/>
    <x v="0"/>
    <s v="No"/>
    <x v="1"/>
    <x v="3"/>
    <s v="No"/>
    <x v="3"/>
    <x v="1"/>
    <x v="1570"/>
    <n v="5195.58"/>
    <x v="1"/>
    <x v="2"/>
    <x v="0"/>
    <x v="1570"/>
  </r>
  <r>
    <x v="1740"/>
    <s v="Saiter"/>
    <x v="1126"/>
    <x v="320"/>
    <x v="0"/>
    <s v="No"/>
    <x v="0"/>
    <x v="3"/>
    <s v="No"/>
    <x v="2"/>
    <x v="2"/>
    <x v="1571"/>
    <n v="5177.12"/>
    <x v="1"/>
    <x v="1"/>
    <x v="0"/>
    <x v="1571"/>
  </r>
  <r>
    <x v="1741"/>
    <s v="Winrow"/>
    <x v="1127"/>
    <x v="435"/>
    <x v="0"/>
    <s v="No"/>
    <x v="0"/>
    <x v="0"/>
    <s v="No"/>
    <x v="2"/>
    <x v="2"/>
    <x v="844"/>
    <n v="5166.96"/>
    <x v="1"/>
    <x v="2"/>
    <x v="1"/>
    <x v="844"/>
  </r>
  <r>
    <x v="1742"/>
    <s v="Gries"/>
    <x v="356"/>
    <x v="100"/>
    <x v="0"/>
    <s v="No"/>
    <x v="0"/>
    <x v="0"/>
    <s v="No"/>
    <x v="1"/>
    <x v="1"/>
    <x v="1572"/>
    <n v="5152.13"/>
    <x v="1"/>
    <x v="2"/>
    <x v="3"/>
    <x v="1572"/>
  </r>
  <r>
    <x v="1743"/>
    <s v="Strohschein"/>
    <x v="735"/>
    <x v="380"/>
    <x v="0"/>
    <s v="No"/>
    <x v="0"/>
    <x v="0"/>
    <s v="No"/>
    <x v="0"/>
    <x v="2"/>
    <x v="1573"/>
    <n v="5148.55"/>
    <x v="1"/>
    <x v="2"/>
    <x v="2"/>
    <x v="1573"/>
  </r>
  <r>
    <x v="1744"/>
    <s v="Berger"/>
    <x v="1128"/>
    <x v="122"/>
    <x v="0"/>
    <s v="No"/>
    <x v="0"/>
    <x v="3"/>
    <s v="No"/>
    <x v="2"/>
    <x v="2"/>
    <x v="1295"/>
    <n v="5144.18"/>
    <x v="1"/>
    <x v="1"/>
    <x v="0"/>
    <x v="1295"/>
  </r>
  <r>
    <x v="1745"/>
    <s v="Coogan"/>
    <x v="440"/>
    <x v="226"/>
    <x v="0"/>
    <s v="No"/>
    <x v="1"/>
    <x v="3"/>
    <s v="No"/>
    <x v="0"/>
    <x v="2"/>
    <x v="1574"/>
    <n v="5138.26"/>
    <x v="1"/>
    <x v="2"/>
    <x v="0"/>
    <x v="1574"/>
  </r>
  <r>
    <x v="1746"/>
    <s v="Gagnon"/>
    <x v="1129"/>
    <x v="347"/>
    <x v="1"/>
    <s v="No"/>
    <x v="0"/>
    <x v="3"/>
    <s v="No"/>
    <x v="2"/>
    <x v="2"/>
    <x v="367"/>
    <n v="5136.75"/>
    <x v="1"/>
    <x v="1"/>
    <x v="0"/>
    <x v="367"/>
  </r>
  <r>
    <x v="1747"/>
    <s v="Pearson"/>
    <x v="377"/>
    <x v="112"/>
    <x v="0"/>
    <s v="No"/>
    <x v="0"/>
    <x v="3"/>
    <s v="No"/>
    <x v="2"/>
    <x v="2"/>
    <x v="1575"/>
    <n v="5125.22"/>
    <x v="0"/>
    <x v="2"/>
    <x v="1"/>
    <x v="1575"/>
  </r>
  <r>
    <x v="1748"/>
    <s v="Brian"/>
    <x v="11"/>
    <x v="117"/>
    <x v="1"/>
    <s v="No"/>
    <x v="0"/>
    <x v="3"/>
    <s v="No"/>
    <x v="0"/>
    <x v="2"/>
    <x v="1461"/>
    <n v="5124.1899999999996"/>
    <x v="1"/>
    <x v="0"/>
    <x v="0"/>
    <x v="1461"/>
  </r>
  <r>
    <x v="1749"/>
    <s v="Brown"/>
    <x v="1130"/>
    <x v="92"/>
    <x v="0"/>
    <s v="No"/>
    <x v="0"/>
    <x v="3"/>
    <s v="No"/>
    <x v="3"/>
    <x v="2"/>
    <x v="1576"/>
    <n v="5116.5"/>
    <x v="1"/>
    <x v="2"/>
    <x v="1"/>
    <x v="1576"/>
  </r>
  <r>
    <x v="1750"/>
    <s v="Fox"/>
    <x v="176"/>
    <x v="368"/>
    <x v="0"/>
    <s v="No"/>
    <x v="0"/>
    <x v="0"/>
    <s v="No"/>
    <x v="0"/>
    <x v="2"/>
    <x v="1577"/>
    <n v="5087.92"/>
    <x v="1"/>
    <x v="2"/>
    <x v="12"/>
    <x v="1577"/>
  </r>
  <r>
    <x v="1751"/>
    <s v="Traver"/>
    <x v="861"/>
    <x v="87"/>
    <x v="1"/>
    <s v="No"/>
    <x v="1"/>
    <x v="3"/>
    <s v="No"/>
    <x v="2"/>
    <x v="1"/>
    <x v="1578"/>
    <n v="5080.1000000000004"/>
    <x v="2"/>
    <x v="2"/>
    <x v="3"/>
    <x v="1578"/>
  </r>
  <r>
    <x v="1752"/>
    <s v="Quick"/>
    <x v="1131"/>
    <x v="642"/>
    <x v="0"/>
    <s v="No"/>
    <x v="0"/>
    <x v="0"/>
    <s v="No"/>
    <x v="3"/>
    <x v="0"/>
    <x v="1579"/>
    <n v="5077.1899999999996"/>
    <x v="1"/>
    <x v="0"/>
    <x v="1"/>
    <x v="1579"/>
  </r>
  <r>
    <x v="1753"/>
    <s v="Scott"/>
    <x v="1132"/>
    <x v="49"/>
    <x v="0"/>
    <s v="No"/>
    <x v="1"/>
    <x v="3"/>
    <s v="No"/>
    <x v="1"/>
    <x v="2"/>
    <x v="1580"/>
    <n v="5059.5600000000004"/>
    <x v="1"/>
    <x v="1"/>
    <x v="14"/>
    <x v="1580"/>
  </r>
  <r>
    <x v="1754"/>
    <s v="Theriot"/>
    <x v="1133"/>
    <x v="436"/>
    <x v="0"/>
    <s v="No"/>
    <x v="0"/>
    <x v="0"/>
    <s v="No"/>
    <x v="2"/>
    <x v="2"/>
    <x v="1581"/>
    <n v="5054.05"/>
    <x v="1"/>
    <x v="2"/>
    <x v="0"/>
    <x v="1581"/>
  </r>
  <r>
    <x v="1755"/>
    <s v="Michalis"/>
    <x v="1134"/>
    <x v="643"/>
    <x v="1"/>
    <s v="No"/>
    <x v="1"/>
    <x v="3"/>
    <s v="No"/>
    <x v="0"/>
    <x v="0"/>
    <x v="1582"/>
    <n v="5045.1499999999996"/>
    <x v="1"/>
    <x v="2"/>
    <x v="1"/>
    <x v="1582"/>
  </r>
  <r>
    <x v="1756"/>
    <s v="Hall"/>
    <x v="1135"/>
    <x v="3"/>
    <x v="1"/>
    <s v="No"/>
    <x v="0"/>
    <x v="0"/>
    <s v="No"/>
    <x v="0"/>
    <x v="1"/>
    <x v="1583"/>
    <n v="5043.13"/>
    <x v="1"/>
    <x v="0"/>
    <x v="3"/>
    <x v="1583"/>
  </r>
  <r>
    <x v="1757"/>
    <s v="Tjong Clemons"/>
    <x v="1136"/>
    <x v="70"/>
    <x v="1"/>
    <s v="No"/>
    <x v="1"/>
    <x v="3"/>
    <s v="No"/>
    <x v="0"/>
    <x v="2"/>
    <x v="1584"/>
    <n v="5038.57"/>
    <x v="1"/>
    <x v="2"/>
    <x v="15"/>
    <x v="1584"/>
  </r>
  <r>
    <x v="1758"/>
    <s v="Palma"/>
    <x v="1099"/>
    <x v="379"/>
    <x v="1"/>
    <s v="No"/>
    <x v="0"/>
    <x v="3"/>
    <s v="No"/>
    <x v="2"/>
    <x v="0"/>
    <x v="1585"/>
    <n v="5034.1000000000004"/>
    <x v="1"/>
    <x v="2"/>
    <x v="0"/>
    <x v="1585"/>
  </r>
  <r>
    <x v="1759"/>
    <s v="Takaoka"/>
    <x v="308"/>
    <x v="155"/>
    <x v="0"/>
    <s v="No"/>
    <x v="0"/>
    <x v="0"/>
    <s v="No"/>
    <x v="1"/>
    <x v="1"/>
    <x v="1586"/>
    <n v="5031.2700000000004"/>
    <x v="2"/>
    <x v="1"/>
    <x v="4"/>
    <x v="1586"/>
  </r>
  <r>
    <x v="1760"/>
    <s v="Sherman"/>
    <x v="366"/>
    <x v="391"/>
    <x v="1"/>
    <s v="No"/>
    <x v="0"/>
    <x v="0"/>
    <s v="No"/>
    <x v="1"/>
    <x v="2"/>
    <x v="500"/>
    <n v="5028.1499999999996"/>
    <x v="0"/>
    <x v="2"/>
    <x v="1"/>
    <x v="500"/>
  </r>
  <r>
    <x v="1761"/>
    <s v="Andre"/>
    <x v="742"/>
    <x v="538"/>
    <x v="1"/>
    <s v="No"/>
    <x v="0"/>
    <x v="3"/>
    <s v="No"/>
    <x v="0"/>
    <x v="2"/>
    <x v="1587"/>
    <n v="5012.47"/>
    <x v="1"/>
    <x v="0"/>
    <x v="3"/>
    <x v="1587"/>
  </r>
  <r>
    <x v="1762"/>
    <s v="Switt"/>
    <x v="419"/>
    <x v="80"/>
    <x v="1"/>
    <s v="No"/>
    <x v="0"/>
    <x v="3"/>
    <s v="No"/>
    <x v="1"/>
    <x v="2"/>
    <x v="1588"/>
    <n v="5003.8500000000004"/>
    <x v="1"/>
    <x v="0"/>
    <x v="3"/>
    <x v="1588"/>
  </r>
  <r>
    <x v="1763"/>
    <s v="Erickson"/>
    <x v="1111"/>
    <x v="34"/>
    <x v="0"/>
    <s v="No"/>
    <x v="0"/>
    <x v="0"/>
    <s v="No"/>
    <x v="3"/>
    <x v="1"/>
    <x v="1589"/>
    <n v="5003.7700000000004"/>
    <x v="1"/>
    <x v="0"/>
    <x v="0"/>
    <x v="1589"/>
  </r>
  <r>
    <x v="1764"/>
    <s v="Miller"/>
    <x v="1137"/>
    <x v="435"/>
    <x v="1"/>
    <s v="No"/>
    <x v="0"/>
    <x v="3"/>
    <s v="No"/>
    <x v="1"/>
    <x v="2"/>
    <x v="1590"/>
    <n v="5002.78"/>
    <x v="1"/>
    <x v="2"/>
    <x v="0"/>
    <x v="1590"/>
  </r>
  <r>
    <x v="1765"/>
    <s v="Whitbeck"/>
    <x v="1138"/>
    <x v="195"/>
    <x v="1"/>
    <s v="No"/>
    <x v="0"/>
    <x v="0"/>
    <s v="No"/>
    <x v="0"/>
    <x v="1"/>
    <x v="1257"/>
    <n v="4999.04"/>
    <x v="1"/>
    <x v="2"/>
    <x v="3"/>
    <x v="1257"/>
  </r>
  <r>
    <x v="1766"/>
    <s v="Auer"/>
    <x v="288"/>
    <x v="4"/>
    <x v="1"/>
    <s v="No"/>
    <x v="0"/>
    <x v="3"/>
    <s v="No"/>
    <x v="2"/>
    <x v="2"/>
    <x v="1591"/>
    <n v="4992.38"/>
    <x v="1"/>
    <x v="0"/>
    <x v="2"/>
    <x v="1591"/>
  </r>
  <r>
    <x v="1767"/>
    <s v="Attar"/>
    <x v="1139"/>
    <x v="532"/>
    <x v="0"/>
    <s v="No"/>
    <x v="0"/>
    <x v="1"/>
    <s v="No"/>
    <x v="3"/>
    <x v="0"/>
    <x v="1592"/>
    <n v="4985.22"/>
    <x v="1"/>
    <x v="0"/>
    <x v="0"/>
    <x v="1592"/>
  </r>
  <r>
    <x v="1768"/>
    <s v="Misuraca"/>
    <x v="53"/>
    <x v="616"/>
    <x v="0"/>
    <s v="No"/>
    <x v="0"/>
    <x v="0"/>
    <s v="No"/>
    <x v="0"/>
    <x v="2"/>
    <x v="1593"/>
    <n v="4949.76"/>
    <x v="1"/>
    <x v="1"/>
    <x v="0"/>
    <x v="1593"/>
  </r>
  <r>
    <x v="1769"/>
    <s v="Spannaus"/>
    <x v="1140"/>
    <x v="644"/>
    <x v="0"/>
    <s v="No"/>
    <x v="0"/>
    <x v="0"/>
    <s v="No"/>
    <x v="3"/>
    <x v="0"/>
    <x v="1594"/>
    <n v="4942.0600000000004"/>
    <x v="1"/>
    <x v="2"/>
    <x v="0"/>
    <x v="1594"/>
  </r>
  <r>
    <x v="1770"/>
    <s v="Tarbiat"/>
    <x v="809"/>
    <x v="319"/>
    <x v="0"/>
    <s v="No"/>
    <x v="0"/>
    <x v="0"/>
    <s v="No"/>
    <x v="1"/>
    <x v="2"/>
    <x v="1595"/>
    <n v="4934.71"/>
    <x v="1"/>
    <x v="0"/>
    <x v="3"/>
    <x v="1595"/>
  </r>
  <r>
    <x v="1771"/>
    <s v="Pulkkinen"/>
    <x v="892"/>
    <x v="280"/>
    <x v="0"/>
    <s v="No"/>
    <x v="0"/>
    <x v="0"/>
    <s v="No"/>
    <x v="2"/>
    <x v="2"/>
    <x v="1596"/>
    <n v="4931.6499999999996"/>
    <x v="1"/>
    <x v="0"/>
    <x v="3"/>
    <x v="1596"/>
  </r>
  <r>
    <x v="1772"/>
    <s v="Trnovcova"/>
    <x v="355"/>
    <x v="149"/>
    <x v="0"/>
    <s v="No"/>
    <x v="1"/>
    <x v="3"/>
    <s v="No"/>
    <x v="0"/>
    <x v="1"/>
    <x v="1280"/>
    <n v="4922.92"/>
    <x v="1"/>
    <x v="2"/>
    <x v="1"/>
    <x v="1280"/>
  </r>
  <r>
    <x v="1773"/>
    <s v="Anthony"/>
    <x v="402"/>
    <x v="429"/>
    <x v="0"/>
    <s v="No"/>
    <x v="0"/>
    <x v="0"/>
    <s v="No"/>
    <x v="0"/>
    <x v="0"/>
    <x v="1597"/>
    <n v="4915.0600000000004"/>
    <x v="1"/>
    <x v="1"/>
    <x v="6"/>
    <x v="1597"/>
  </r>
  <r>
    <x v="1774"/>
    <s v="Hetrick"/>
    <x v="1141"/>
    <x v="445"/>
    <x v="1"/>
    <s v="No"/>
    <x v="0"/>
    <x v="0"/>
    <s v="No"/>
    <x v="2"/>
    <x v="0"/>
    <x v="1089"/>
    <n v="4911.8900000000003"/>
    <x v="1"/>
    <x v="0"/>
    <x v="0"/>
    <x v="1089"/>
  </r>
  <r>
    <x v="1775"/>
    <s v="Stern"/>
    <x v="429"/>
    <x v="27"/>
    <x v="0"/>
    <s v="No"/>
    <x v="1"/>
    <x v="3"/>
    <s v="No"/>
    <x v="2"/>
    <x v="2"/>
    <x v="1598"/>
    <n v="4906.41"/>
    <x v="1"/>
    <x v="1"/>
    <x v="1"/>
    <x v="1598"/>
  </r>
  <r>
    <x v="1776"/>
    <s v="Newman"/>
    <x v="397"/>
    <x v="155"/>
    <x v="1"/>
    <s v="No"/>
    <x v="0"/>
    <x v="3"/>
    <s v="No"/>
    <x v="1"/>
    <x v="1"/>
    <x v="1599"/>
    <n v="4894.75"/>
    <x v="2"/>
    <x v="0"/>
    <x v="1"/>
    <x v="1599"/>
  </r>
  <r>
    <x v="1777"/>
    <s v="Reasoner"/>
    <x v="1142"/>
    <x v="259"/>
    <x v="0"/>
    <s v="No"/>
    <x v="0"/>
    <x v="0"/>
    <s v="No"/>
    <x v="2"/>
    <x v="1"/>
    <x v="1600"/>
    <n v="4894.3900000000003"/>
    <x v="1"/>
    <x v="0"/>
    <x v="0"/>
    <x v="1600"/>
  </r>
  <r>
    <x v="1778"/>
    <s v="Mone"/>
    <x v="94"/>
    <x v="103"/>
    <x v="0"/>
    <s v="No"/>
    <x v="0"/>
    <x v="0"/>
    <s v="No"/>
    <x v="0"/>
    <x v="2"/>
    <x v="1601"/>
    <n v="4890"/>
    <x v="2"/>
    <x v="2"/>
    <x v="0"/>
    <x v="1601"/>
  </r>
  <r>
    <x v="1779"/>
    <s v="Powers"/>
    <x v="264"/>
    <x v="221"/>
    <x v="1"/>
    <s v="No"/>
    <x v="0"/>
    <x v="3"/>
    <s v="No"/>
    <x v="1"/>
    <x v="0"/>
    <x v="1602"/>
    <n v="4889.04"/>
    <x v="1"/>
    <x v="1"/>
    <x v="0"/>
    <x v="1602"/>
  </r>
  <r>
    <x v="1780"/>
    <s v="Ulery"/>
    <x v="1143"/>
    <x v="185"/>
    <x v="1"/>
    <s v="No"/>
    <x v="0"/>
    <x v="3"/>
    <s v="No"/>
    <x v="1"/>
    <x v="0"/>
    <x v="1603"/>
    <n v="4883.87"/>
    <x v="1"/>
    <x v="1"/>
    <x v="3"/>
    <x v="1603"/>
  </r>
  <r>
    <x v="1781"/>
    <s v="Haines"/>
    <x v="312"/>
    <x v="139"/>
    <x v="1"/>
    <s v="No"/>
    <x v="1"/>
    <x v="3"/>
    <s v="No"/>
    <x v="1"/>
    <x v="2"/>
    <x v="1604"/>
    <n v="4877.9799999999996"/>
    <x v="1"/>
    <x v="0"/>
    <x v="1"/>
    <x v="1604"/>
  </r>
  <r>
    <x v="1782"/>
    <s v="Airoldi"/>
    <x v="1144"/>
    <x v="335"/>
    <x v="0"/>
    <s v="No"/>
    <x v="0"/>
    <x v="0"/>
    <s v="No"/>
    <x v="2"/>
    <x v="2"/>
    <x v="1605"/>
    <n v="4859.8900000000003"/>
    <x v="1"/>
    <x v="0"/>
    <x v="3"/>
    <x v="1605"/>
  </r>
  <r>
    <x v="1783"/>
    <s v="Mattis"/>
    <x v="1145"/>
    <x v="328"/>
    <x v="1"/>
    <s v="No"/>
    <x v="0"/>
    <x v="3"/>
    <s v="No"/>
    <x v="0"/>
    <x v="2"/>
    <x v="228"/>
    <n v="4846.92"/>
    <x v="1"/>
    <x v="0"/>
    <x v="6"/>
    <x v="228"/>
  </r>
  <r>
    <x v="1784"/>
    <s v="Cho"/>
    <x v="1146"/>
    <x v="374"/>
    <x v="1"/>
    <s v="No"/>
    <x v="0"/>
    <x v="0"/>
    <s v="No"/>
    <x v="0"/>
    <x v="2"/>
    <x v="1606"/>
    <n v="4846.53"/>
    <x v="1"/>
    <x v="0"/>
    <x v="14"/>
    <x v="1606"/>
  </r>
  <r>
    <x v="1785"/>
    <s v="Reumann"/>
    <x v="1147"/>
    <x v="645"/>
    <x v="0"/>
    <s v="No"/>
    <x v="0"/>
    <x v="0"/>
    <s v="No"/>
    <x v="3"/>
    <x v="0"/>
    <x v="590"/>
    <n v="4844.67"/>
    <x v="1"/>
    <x v="2"/>
    <x v="0"/>
    <x v="590"/>
  </r>
  <r>
    <x v="1786"/>
    <s v="Cooper"/>
    <x v="1098"/>
    <x v="623"/>
    <x v="0"/>
    <s v="No"/>
    <x v="1"/>
    <x v="3"/>
    <s v="No"/>
    <x v="3"/>
    <x v="1"/>
    <x v="1607"/>
    <n v="4843.79"/>
    <x v="1"/>
    <x v="0"/>
    <x v="0"/>
    <x v="1607"/>
  </r>
  <r>
    <x v="1787"/>
    <s v="Kennedy"/>
    <x v="1148"/>
    <x v="109"/>
    <x v="1"/>
    <s v="No"/>
    <x v="0"/>
    <x v="3"/>
    <s v="No"/>
    <x v="1"/>
    <x v="1"/>
    <x v="1608"/>
    <n v="4840.95"/>
    <x v="1"/>
    <x v="1"/>
    <x v="14"/>
    <x v="1608"/>
  </r>
  <r>
    <x v="1788"/>
    <s v="Cichon"/>
    <x v="1089"/>
    <x v="120"/>
    <x v="0"/>
    <s v="No"/>
    <x v="0"/>
    <x v="3"/>
    <s v="No"/>
    <x v="3"/>
    <x v="2"/>
    <x v="1609"/>
    <n v="4839.18"/>
    <x v="1"/>
    <x v="1"/>
    <x v="1"/>
    <x v="1609"/>
  </r>
  <r>
    <x v="1789"/>
    <s v="Maroevic"/>
    <x v="671"/>
    <x v="259"/>
    <x v="0"/>
    <s v="No"/>
    <x v="0"/>
    <x v="3"/>
    <s v="No"/>
    <x v="0"/>
    <x v="1"/>
    <x v="1610"/>
    <n v="4837.58"/>
    <x v="2"/>
    <x v="2"/>
    <x v="0"/>
    <x v="1610"/>
  </r>
  <r>
    <x v="1790"/>
    <s v="Martin"/>
    <x v="314"/>
    <x v="151"/>
    <x v="0"/>
    <s v="Yes"/>
    <x v="0"/>
    <x v="3"/>
    <s v="No"/>
    <x v="0"/>
    <x v="2"/>
    <x v="1611"/>
    <n v="4835.43"/>
    <x v="1"/>
    <x v="2"/>
    <x v="14"/>
    <x v="1611"/>
  </r>
  <r>
    <x v="1791"/>
    <s v="Schulz"/>
    <x v="875"/>
    <x v="278"/>
    <x v="0"/>
    <s v="No"/>
    <x v="0"/>
    <x v="0"/>
    <s v="No"/>
    <x v="0"/>
    <x v="0"/>
    <x v="1612"/>
    <n v="4830.63"/>
    <x v="1"/>
    <x v="1"/>
    <x v="3"/>
    <x v="1612"/>
  </r>
  <r>
    <x v="1792"/>
    <s v="Capriolo"/>
    <x v="1149"/>
    <x v="470"/>
    <x v="1"/>
    <s v="No"/>
    <x v="0"/>
    <x v="3"/>
    <s v="No"/>
    <x v="2"/>
    <x v="2"/>
    <x v="1613"/>
    <n v="4827.8999999999996"/>
    <x v="0"/>
    <x v="2"/>
    <x v="10"/>
    <x v="1613"/>
  </r>
  <r>
    <x v="1793"/>
    <s v="Borleis"/>
    <x v="306"/>
    <x v="646"/>
    <x v="1"/>
    <s v="No"/>
    <x v="0"/>
    <x v="0"/>
    <s v="No"/>
    <x v="2"/>
    <x v="0"/>
    <x v="1614"/>
    <n v="4827.1000000000004"/>
    <x v="1"/>
    <x v="1"/>
    <x v="0"/>
    <x v="1614"/>
  </r>
  <r>
    <x v="1794"/>
    <s v="Kramer"/>
    <x v="1150"/>
    <x v="647"/>
    <x v="0"/>
    <s v="No"/>
    <x v="0"/>
    <x v="0"/>
    <s v="No"/>
    <x v="3"/>
    <x v="0"/>
    <x v="1615"/>
    <n v="4812.34"/>
    <x v="1"/>
    <x v="0"/>
    <x v="0"/>
    <x v="1615"/>
  </r>
  <r>
    <x v="1795"/>
    <s v="Conrad"/>
    <x v="754"/>
    <x v="87"/>
    <x v="0"/>
    <s v="No"/>
    <x v="0"/>
    <x v="0"/>
    <s v="No"/>
    <x v="0"/>
    <x v="1"/>
    <x v="1616"/>
    <n v="4795.66"/>
    <x v="1"/>
    <x v="1"/>
    <x v="0"/>
    <x v="1616"/>
  </r>
  <r>
    <x v="1796"/>
    <s v="Karakoyunlu"/>
    <x v="604"/>
    <x v="236"/>
    <x v="0"/>
    <s v="No"/>
    <x v="0"/>
    <x v="3"/>
    <s v="No"/>
    <x v="2"/>
    <x v="1"/>
    <x v="1617"/>
    <n v="4787.42"/>
    <x v="1"/>
    <x v="0"/>
    <x v="0"/>
    <x v="1617"/>
  </r>
  <r>
    <x v="1797"/>
    <s v="Desrosiers"/>
    <x v="1108"/>
    <x v="196"/>
    <x v="0"/>
    <s v="No"/>
    <x v="0"/>
    <x v="0"/>
    <s v="No"/>
    <x v="1"/>
    <x v="2"/>
    <x v="1618"/>
    <n v="4779.6000000000004"/>
    <x v="1"/>
    <x v="0"/>
    <x v="0"/>
    <x v="1618"/>
  </r>
  <r>
    <x v="1798"/>
    <s v="O'Mara"/>
    <x v="1151"/>
    <x v="196"/>
    <x v="0"/>
    <s v="No"/>
    <x v="0"/>
    <x v="0"/>
    <s v="No"/>
    <x v="3"/>
    <x v="2"/>
    <x v="1619"/>
    <n v="4766.0200000000004"/>
    <x v="1"/>
    <x v="0"/>
    <x v="3"/>
    <x v="1619"/>
  </r>
  <r>
    <x v="1799"/>
    <s v="Shabot Marcos"/>
    <x v="795"/>
    <x v="216"/>
    <x v="0"/>
    <s v="No"/>
    <x v="0"/>
    <x v="3"/>
    <s v="No"/>
    <x v="0"/>
    <x v="1"/>
    <x v="1620"/>
    <n v="4762.33"/>
    <x v="2"/>
    <x v="0"/>
    <x v="3"/>
    <x v="1620"/>
  </r>
  <r>
    <x v="1800"/>
    <s v="Comment"/>
    <x v="1152"/>
    <x v="178"/>
    <x v="0"/>
    <s v="No"/>
    <x v="0"/>
    <x v="3"/>
    <s v="No"/>
    <x v="0"/>
    <x v="1"/>
    <x v="1621"/>
    <n v="4753.6400000000003"/>
    <x v="1"/>
    <x v="0"/>
    <x v="0"/>
    <x v="1621"/>
  </r>
  <r>
    <x v="1801"/>
    <s v="Moss"/>
    <x v="662"/>
    <x v="358"/>
    <x v="0"/>
    <s v="No"/>
    <x v="0"/>
    <x v="3"/>
    <s v="No"/>
    <x v="0"/>
    <x v="2"/>
    <x v="1622"/>
    <n v="4751.07"/>
    <x v="2"/>
    <x v="1"/>
    <x v="3"/>
    <x v="1622"/>
  </r>
  <r>
    <x v="1802"/>
    <s v="Guzman"/>
    <x v="1153"/>
    <x v="192"/>
    <x v="0"/>
    <s v="No"/>
    <x v="0"/>
    <x v="3"/>
    <s v="No"/>
    <x v="1"/>
    <x v="2"/>
    <x v="1623"/>
    <n v="4747.05"/>
    <x v="1"/>
    <x v="2"/>
    <x v="0"/>
    <x v="1623"/>
  </r>
  <r>
    <x v="1803"/>
    <s v="Cox"/>
    <x v="346"/>
    <x v="31"/>
    <x v="0"/>
    <s v="No"/>
    <x v="0"/>
    <x v="3"/>
    <s v="No"/>
    <x v="1"/>
    <x v="2"/>
    <x v="1624"/>
    <n v="4746.34"/>
    <x v="1"/>
    <x v="2"/>
    <x v="3"/>
    <x v="1624"/>
  </r>
  <r>
    <x v="1804"/>
    <s v="Clash"/>
    <x v="746"/>
    <x v="508"/>
    <x v="0"/>
    <s v="Yes"/>
    <x v="0"/>
    <x v="3"/>
    <s v="No"/>
    <x v="0"/>
    <x v="2"/>
    <x v="1625"/>
    <n v="4740.78"/>
    <x v="1"/>
    <x v="0"/>
    <x v="14"/>
    <x v="1625"/>
  </r>
  <r>
    <x v="1805"/>
    <s v="Blankenship"/>
    <x v="349"/>
    <x v="576"/>
    <x v="0"/>
    <s v="No"/>
    <x v="0"/>
    <x v="0"/>
    <s v="No"/>
    <x v="0"/>
    <x v="2"/>
    <x v="1626"/>
    <n v="4738.2700000000004"/>
    <x v="1"/>
    <x v="0"/>
    <x v="1"/>
    <x v="1626"/>
  </r>
  <r>
    <x v="1806"/>
    <s v="Lloyd"/>
    <x v="1154"/>
    <x v="648"/>
    <x v="1"/>
    <s v="No"/>
    <x v="0"/>
    <x v="3"/>
    <s v="No"/>
    <x v="2"/>
    <x v="0"/>
    <x v="1627"/>
    <n v="4734.6400000000003"/>
    <x v="1"/>
    <x v="1"/>
    <x v="0"/>
    <x v="1627"/>
  </r>
  <r>
    <x v="1807"/>
    <s v="Kong"/>
    <x v="1155"/>
    <x v="6"/>
    <x v="0"/>
    <s v="No"/>
    <x v="0"/>
    <x v="0"/>
    <s v="No"/>
    <x v="3"/>
    <x v="1"/>
    <x v="1628"/>
    <n v="4728.71"/>
    <x v="1"/>
    <x v="0"/>
    <x v="1"/>
    <x v="1628"/>
  </r>
  <r>
    <x v="1808"/>
    <s v="Benson"/>
    <x v="374"/>
    <x v="67"/>
    <x v="0"/>
    <s v="No"/>
    <x v="0"/>
    <x v="0"/>
    <s v="No"/>
    <x v="2"/>
    <x v="2"/>
    <x v="1629"/>
    <n v="4719.74"/>
    <x v="1"/>
    <x v="1"/>
    <x v="1"/>
    <x v="1629"/>
  </r>
  <r>
    <x v="1809"/>
    <s v="Huntington"/>
    <x v="192"/>
    <x v="219"/>
    <x v="0"/>
    <s v="No"/>
    <x v="0"/>
    <x v="3"/>
    <s v="No"/>
    <x v="2"/>
    <x v="2"/>
    <x v="1630"/>
    <n v="4719.5200000000004"/>
    <x v="1"/>
    <x v="2"/>
    <x v="2"/>
    <x v="1630"/>
  </r>
  <r>
    <x v="1810"/>
    <s v="Kendall"/>
    <x v="1156"/>
    <x v="191"/>
    <x v="0"/>
    <s v="No"/>
    <x v="0"/>
    <x v="3"/>
    <s v="No"/>
    <x v="2"/>
    <x v="2"/>
    <x v="184"/>
    <n v="4718.2"/>
    <x v="1"/>
    <x v="0"/>
    <x v="2"/>
    <x v="184"/>
  </r>
  <r>
    <x v="1811"/>
    <s v="Gast"/>
    <x v="1157"/>
    <x v="416"/>
    <x v="1"/>
    <s v="No"/>
    <x v="0"/>
    <x v="0"/>
    <s v="No"/>
    <x v="2"/>
    <x v="0"/>
    <x v="1631"/>
    <n v="4712.12"/>
    <x v="1"/>
    <x v="0"/>
    <x v="3"/>
    <x v="1631"/>
  </r>
  <r>
    <x v="1812"/>
    <s v="Scanlin"/>
    <x v="1158"/>
    <x v="1"/>
    <x v="0"/>
    <s v="No"/>
    <x v="0"/>
    <x v="0"/>
    <s v="No"/>
    <x v="3"/>
    <x v="1"/>
    <x v="1632"/>
    <n v="4699.47"/>
    <x v="1"/>
    <x v="0"/>
    <x v="0"/>
    <x v="1632"/>
  </r>
  <r>
    <x v="1813"/>
    <s v="Philbrook"/>
    <x v="747"/>
    <x v="637"/>
    <x v="0"/>
    <s v="No"/>
    <x v="1"/>
    <x v="3"/>
    <s v="No"/>
    <x v="1"/>
    <x v="1"/>
    <x v="1633"/>
    <n v="4687.8"/>
    <x v="1"/>
    <x v="0"/>
    <x v="3"/>
    <x v="1633"/>
  </r>
  <r>
    <x v="1814"/>
    <s v="Cowan"/>
    <x v="1035"/>
    <x v="243"/>
    <x v="0"/>
    <s v="No"/>
    <x v="0"/>
    <x v="0"/>
    <s v="No"/>
    <x v="0"/>
    <x v="2"/>
    <x v="1634"/>
    <n v="4686.3900000000003"/>
    <x v="2"/>
    <x v="0"/>
    <x v="0"/>
    <x v="1634"/>
  </r>
  <r>
    <x v="1815"/>
    <s v="Sousa"/>
    <x v="1159"/>
    <x v="199"/>
    <x v="0"/>
    <s v="No"/>
    <x v="1"/>
    <x v="3"/>
    <s v="No"/>
    <x v="0"/>
    <x v="2"/>
    <x v="1635"/>
    <n v="4678.8"/>
    <x v="1"/>
    <x v="1"/>
    <x v="14"/>
    <x v="1635"/>
  </r>
  <r>
    <x v="1816"/>
    <s v="Stanton"/>
    <x v="1160"/>
    <x v="352"/>
    <x v="0"/>
    <s v="No"/>
    <x v="1"/>
    <x v="3"/>
    <s v="No"/>
    <x v="3"/>
    <x v="2"/>
    <x v="644"/>
    <n v="4674.2"/>
    <x v="1"/>
    <x v="1"/>
    <x v="0"/>
    <x v="644"/>
  </r>
  <r>
    <x v="1817"/>
    <s v="Mollak"/>
    <x v="160"/>
    <x v="166"/>
    <x v="0"/>
    <s v="No"/>
    <x v="0"/>
    <x v="0"/>
    <s v="No"/>
    <x v="0"/>
    <x v="2"/>
    <x v="139"/>
    <n v="4673.3900000000003"/>
    <x v="1"/>
    <x v="1"/>
    <x v="0"/>
    <x v="139"/>
  </r>
  <r>
    <x v="1818"/>
    <s v="Bell"/>
    <x v="40"/>
    <x v="122"/>
    <x v="0"/>
    <s v="No"/>
    <x v="0"/>
    <x v="0"/>
    <s v="No"/>
    <x v="0"/>
    <x v="2"/>
    <x v="1636"/>
    <n v="4670.6400000000003"/>
    <x v="1"/>
    <x v="2"/>
    <x v="3"/>
    <x v="1636"/>
  </r>
  <r>
    <x v="1819"/>
    <s v="Weston"/>
    <x v="1079"/>
    <x v="436"/>
    <x v="0"/>
    <s v="No"/>
    <x v="0"/>
    <x v="0"/>
    <s v="No"/>
    <x v="0"/>
    <x v="2"/>
    <x v="1637"/>
    <n v="4667.6099999999997"/>
    <x v="2"/>
    <x v="0"/>
    <x v="4"/>
    <x v="1637"/>
  </r>
  <r>
    <x v="1820"/>
    <s v="Rabuzzi"/>
    <x v="384"/>
    <x v="649"/>
    <x v="1"/>
    <s v="No"/>
    <x v="0"/>
    <x v="0"/>
    <s v="No"/>
    <x v="1"/>
    <x v="0"/>
    <x v="1638"/>
    <n v="4661.29"/>
    <x v="1"/>
    <x v="1"/>
    <x v="6"/>
    <x v="1638"/>
  </r>
  <r>
    <x v="1821"/>
    <s v="Hendrix"/>
    <x v="65"/>
    <x v="166"/>
    <x v="1"/>
    <s v="No"/>
    <x v="0"/>
    <x v="0"/>
    <s v="No"/>
    <x v="0"/>
    <x v="2"/>
    <x v="1639"/>
    <n v="4646.76"/>
    <x v="0"/>
    <x v="1"/>
    <x v="3"/>
    <x v="1639"/>
  </r>
  <r>
    <x v="1822"/>
    <s v="Van Nielen"/>
    <x v="43"/>
    <x v="127"/>
    <x v="0"/>
    <s v="No"/>
    <x v="0"/>
    <x v="3"/>
    <s v="No"/>
    <x v="0"/>
    <x v="2"/>
    <x v="1640"/>
    <n v="4618.08"/>
    <x v="1"/>
    <x v="1"/>
    <x v="1"/>
    <x v="1640"/>
  </r>
  <r>
    <x v="1823"/>
    <s v="Blanton"/>
    <x v="722"/>
    <x v="351"/>
    <x v="0"/>
    <s v="Yes"/>
    <x v="0"/>
    <x v="3"/>
    <s v="No"/>
    <x v="0"/>
    <x v="2"/>
    <x v="1641"/>
    <n v="4608.03"/>
    <x v="1"/>
    <x v="0"/>
    <x v="3"/>
    <x v="1641"/>
  </r>
  <r>
    <x v="1824"/>
    <s v="Schout"/>
    <x v="312"/>
    <x v="124"/>
    <x v="0"/>
    <s v="No"/>
    <x v="0"/>
    <x v="0"/>
    <s v="No"/>
    <x v="1"/>
    <x v="2"/>
    <x v="1642"/>
    <n v="4571.41"/>
    <x v="1"/>
    <x v="2"/>
    <x v="1"/>
    <x v="1642"/>
  </r>
  <r>
    <x v="1825"/>
    <s v="Schmaltz"/>
    <x v="1041"/>
    <x v="82"/>
    <x v="1"/>
    <s v="No"/>
    <x v="0"/>
    <x v="0"/>
    <s v="No"/>
    <x v="1"/>
    <x v="2"/>
    <x v="1643"/>
    <n v="4564.1899999999996"/>
    <x v="1"/>
    <x v="2"/>
    <x v="2"/>
    <x v="1643"/>
  </r>
  <r>
    <x v="1826"/>
    <s v="Eagen"/>
    <x v="1161"/>
    <x v="81"/>
    <x v="0"/>
    <s v="No"/>
    <x v="0"/>
    <x v="0"/>
    <s v="No"/>
    <x v="1"/>
    <x v="2"/>
    <x v="1644"/>
    <n v="4562.84"/>
    <x v="1"/>
    <x v="2"/>
    <x v="0"/>
    <x v="1644"/>
  </r>
  <r>
    <x v="1827"/>
    <s v="Rotramel"/>
    <x v="32"/>
    <x v="267"/>
    <x v="0"/>
    <s v="Yes"/>
    <x v="0"/>
    <x v="3"/>
    <s v="No"/>
    <x v="0"/>
    <x v="2"/>
    <x v="1645"/>
    <n v="4561.1899999999996"/>
    <x v="1"/>
    <x v="2"/>
    <x v="2"/>
    <x v="1645"/>
  </r>
  <r>
    <x v="1828"/>
    <s v="Prevost"/>
    <x v="559"/>
    <x v="249"/>
    <x v="0"/>
    <s v="No"/>
    <x v="0"/>
    <x v="0"/>
    <s v="No"/>
    <x v="2"/>
    <x v="2"/>
    <x v="1646"/>
    <n v="4544.2299999999996"/>
    <x v="1"/>
    <x v="1"/>
    <x v="2"/>
    <x v="1646"/>
  </r>
  <r>
    <x v="1829"/>
    <s v="Boyd"/>
    <x v="19"/>
    <x v="189"/>
    <x v="1"/>
    <s v="No"/>
    <x v="0"/>
    <x v="3"/>
    <s v="No"/>
    <x v="0"/>
    <x v="2"/>
    <x v="1647"/>
    <n v="4536.26"/>
    <x v="1"/>
    <x v="2"/>
    <x v="3"/>
    <x v="1647"/>
  </r>
  <r>
    <x v="1830"/>
    <s v="Dawes"/>
    <x v="473"/>
    <x v="236"/>
    <x v="0"/>
    <s v="No"/>
    <x v="1"/>
    <x v="3"/>
    <s v="No"/>
    <x v="2"/>
    <x v="1"/>
    <x v="1648"/>
    <n v="4529.4799999999996"/>
    <x v="1"/>
    <x v="1"/>
    <x v="3"/>
    <x v="1648"/>
  </r>
  <r>
    <x v="1831"/>
    <s v="Jennings"/>
    <x v="1022"/>
    <x v="198"/>
    <x v="0"/>
    <s v="No"/>
    <x v="0"/>
    <x v="3"/>
    <s v="No"/>
    <x v="1"/>
    <x v="2"/>
    <x v="1066"/>
    <n v="4527.18"/>
    <x v="1"/>
    <x v="2"/>
    <x v="1"/>
    <x v="1066"/>
  </r>
  <r>
    <x v="1832"/>
    <s v="Nyambaso"/>
    <x v="1162"/>
    <x v="268"/>
    <x v="1"/>
    <s v="No"/>
    <x v="0"/>
    <x v="3"/>
    <s v="No"/>
    <x v="0"/>
    <x v="1"/>
    <x v="1649"/>
    <n v="4518.83"/>
    <x v="1"/>
    <x v="2"/>
    <x v="6"/>
    <x v="1649"/>
  </r>
  <r>
    <x v="1833"/>
    <s v="Shaffer"/>
    <x v="1163"/>
    <x v="100"/>
    <x v="0"/>
    <s v="No"/>
    <x v="0"/>
    <x v="3"/>
    <s v="No"/>
    <x v="2"/>
    <x v="1"/>
    <x v="1650"/>
    <n v="4518.7700000000004"/>
    <x v="1"/>
    <x v="0"/>
    <x v="1"/>
    <x v="1650"/>
  </r>
  <r>
    <x v="1834"/>
    <s v="Corkum"/>
    <x v="1164"/>
    <x v="120"/>
    <x v="0"/>
    <s v="No"/>
    <x v="1"/>
    <x v="3"/>
    <s v="No"/>
    <x v="0"/>
    <x v="2"/>
    <x v="1651"/>
    <n v="4518.3999999999996"/>
    <x v="1"/>
    <x v="0"/>
    <x v="12"/>
    <x v="1651"/>
  </r>
  <r>
    <x v="1835"/>
    <s v="Pedersen"/>
    <x v="910"/>
    <x v="203"/>
    <x v="0"/>
    <s v="No"/>
    <x v="0"/>
    <x v="0"/>
    <s v="No"/>
    <x v="3"/>
    <x v="2"/>
    <x v="1652"/>
    <n v="4515.71"/>
    <x v="1"/>
    <x v="0"/>
    <x v="0"/>
    <x v="1652"/>
  </r>
  <r>
    <x v="1836"/>
    <s v="Melo"/>
    <x v="1165"/>
    <x v="106"/>
    <x v="0"/>
    <s v="No"/>
    <x v="0"/>
    <x v="0"/>
    <s v="No"/>
    <x v="3"/>
    <x v="1"/>
    <x v="1218"/>
    <n v="4511.41"/>
    <x v="1"/>
    <x v="0"/>
    <x v="0"/>
    <x v="1218"/>
  </r>
  <r>
    <x v="1837"/>
    <s v="Sakamoto"/>
    <x v="534"/>
    <x v="337"/>
    <x v="1"/>
    <s v="No"/>
    <x v="1"/>
    <x v="3"/>
    <s v="No"/>
    <x v="0"/>
    <x v="2"/>
    <x v="1653"/>
    <n v="4504.66"/>
    <x v="0"/>
    <x v="2"/>
    <x v="0"/>
    <x v="1653"/>
  </r>
  <r>
    <x v="1838"/>
    <s v="McMahon"/>
    <x v="982"/>
    <x v="366"/>
    <x v="1"/>
    <s v="No"/>
    <x v="0"/>
    <x v="3"/>
    <s v="No"/>
    <x v="2"/>
    <x v="1"/>
    <x v="1654"/>
    <n v="4500.34"/>
    <x v="1"/>
    <x v="1"/>
    <x v="6"/>
    <x v="1654"/>
  </r>
  <r>
    <x v="1839"/>
    <s v="Harris"/>
    <x v="1166"/>
    <x v="214"/>
    <x v="0"/>
    <s v="No"/>
    <x v="0"/>
    <x v="3"/>
    <s v="No"/>
    <x v="1"/>
    <x v="1"/>
    <x v="1655"/>
    <n v="4488.58"/>
    <x v="1"/>
    <x v="0"/>
    <x v="1"/>
    <x v="1655"/>
  </r>
  <r>
    <x v="1840"/>
    <s v="Lombardo"/>
    <x v="1167"/>
    <x v="6"/>
    <x v="0"/>
    <s v="Yes"/>
    <x v="0"/>
    <x v="3"/>
    <s v="No"/>
    <x v="0"/>
    <x v="1"/>
    <x v="1656"/>
    <n v="4468.25"/>
    <x v="1"/>
    <x v="2"/>
    <x v="1"/>
    <x v="1656"/>
  </r>
  <r>
    <x v="1841"/>
    <s v="Bode"/>
    <x v="37"/>
    <x v="507"/>
    <x v="0"/>
    <s v="No"/>
    <x v="0"/>
    <x v="0"/>
    <s v="No"/>
    <x v="0"/>
    <x v="2"/>
    <x v="1657"/>
    <n v="4466.62"/>
    <x v="1"/>
    <x v="2"/>
    <x v="1"/>
    <x v="1657"/>
  </r>
  <r>
    <x v="1842"/>
    <s v="Johnson"/>
    <x v="66"/>
    <x v="3"/>
    <x v="0"/>
    <s v="No"/>
    <x v="0"/>
    <x v="0"/>
    <s v="No"/>
    <x v="0"/>
    <x v="1"/>
    <x v="1658"/>
    <n v="4463.21"/>
    <x v="2"/>
    <x v="0"/>
    <x v="0"/>
    <x v="1658"/>
  </r>
  <r>
    <x v="1843"/>
    <s v="Norcross"/>
    <x v="428"/>
    <x v="347"/>
    <x v="0"/>
    <s v="No"/>
    <x v="0"/>
    <x v="0"/>
    <s v="No"/>
    <x v="0"/>
    <x v="2"/>
    <x v="1659"/>
    <n v="4462.72"/>
    <x v="1"/>
    <x v="0"/>
    <x v="1"/>
    <x v="1659"/>
  </r>
  <r>
    <x v="1844"/>
    <s v="Lazrus"/>
    <x v="422"/>
    <x v="191"/>
    <x v="0"/>
    <s v="No"/>
    <x v="0"/>
    <x v="0"/>
    <s v="No"/>
    <x v="1"/>
    <x v="2"/>
    <x v="487"/>
    <n v="4454.3999999999996"/>
    <x v="1"/>
    <x v="0"/>
    <x v="1"/>
    <x v="487"/>
  </r>
  <r>
    <x v="1845"/>
    <s v="Tsegay"/>
    <x v="409"/>
    <x v="125"/>
    <x v="0"/>
    <s v="No"/>
    <x v="0"/>
    <x v="0"/>
    <s v="No"/>
    <x v="0"/>
    <x v="2"/>
    <x v="1660"/>
    <n v="4449.46"/>
    <x v="0"/>
    <x v="2"/>
    <x v="0"/>
    <x v="1660"/>
  </r>
  <r>
    <x v="1846"/>
    <s v="Schneider"/>
    <x v="295"/>
    <x v="236"/>
    <x v="0"/>
    <s v="No"/>
    <x v="0"/>
    <x v="0"/>
    <s v="No"/>
    <x v="1"/>
    <x v="1"/>
    <x v="1661"/>
    <n v="4441.21"/>
    <x v="0"/>
    <x v="2"/>
    <x v="7"/>
    <x v="1661"/>
  </r>
  <r>
    <x v="1847"/>
    <s v="Loreto"/>
    <x v="1034"/>
    <x v="321"/>
    <x v="0"/>
    <s v="No"/>
    <x v="0"/>
    <x v="0"/>
    <s v="No"/>
    <x v="1"/>
    <x v="2"/>
    <x v="1662"/>
    <n v="4438.26"/>
    <x v="1"/>
    <x v="0"/>
    <x v="6"/>
    <x v="1662"/>
  </r>
  <r>
    <x v="1848"/>
    <s v="Callahan"/>
    <x v="303"/>
    <x v="500"/>
    <x v="0"/>
    <s v="No"/>
    <x v="0"/>
    <x v="0"/>
    <s v="No"/>
    <x v="1"/>
    <x v="2"/>
    <x v="1663"/>
    <n v="4435.09"/>
    <x v="2"/>
    <x v="2"/>
    <x v="4"/>
    <x v="1663"/>
  </r>
  <r>
    <x v="1849"/>
    <s v="Timko"/>
    <x v="355"/>
    <x v="27"/>
    <x v="0"/>
    <s v="No"/>
    <x v="1"/>
    <x v="3"/>
    <s v="No"/>
    <x v="0"/>
    <x v="2"/>
    <x v="1664"/>
    <n v="4433.92"/>
    <x v="1"/>
    <x v="2"/>
    <x v="1"/>
    <x v="1664"/>
  </r>
  <r>
    <x v="1850"/>
    <s v="Achatz"/>
    <x v="170"/>
    <x v="361"/>
    <x v="0"/>
    <s v="No"/>
    <x v="1"/>
    <x v="3"/>
    <s v="No"/>
    <x v="0"/>
    <x v="2"/>
    <x v="1665"/>
    <n v="4433.3900000000003"/>
    <x v="1"/>
    <x v="0"/>
    <x v="1"/>
    <x v="1665"/>
  </r>
  <r>
    <x v="1851"/>
    <s v="Horwitz"/>
    <x v="878"/>
    <x v="180"/>
    <x v="0"/>
    <s v="No"/>
    <x v="0"/>
    <x v="0"/>
    <s v="No"/>
    <x v="2"/>
    <x v="2"/>
    <x v="1666"/>
    <n v="4428.8900000000003"/>
    <x v="2"/>
    <x v="1"/>
    <x v="6"/>
    <x v="1666"/>
  </r>
  <r>
    <x v="1852"/>
    <s v="Gordyan"/>
    <x v="436"/>
    <x v="4"/>
    <x v="0"/>
    <s v="No"/>
    <x v="0"/>
    <x v="3"/>
    <s v="No"/>
    <x v="1"/>
    <x v="2"/>
    <x v="1667"/>
    <n v="4420.95"/>
    <x v="1"/>
    <x v="0"/>
    <x v="16"/>
    <x v="1667"/>
  </r>
  <r>
    <x v="1853"/>
    <s v="Hetherington"/>
    <x v="586"/>
    <x v="52"/>
    <x v="1"/>
    <s v="No"/>
    <x v="0"/>
    <x v="3"/>
    <s v="No"/>
    <x v="1"/>
    <x v="2"/>
    <x v="1668"/>
    <n v="4415.16"/>
    <x v="1"/>
    <x v="1"/>
    <x v="0"/>
    <x v="1668"/>
  </r>
  <r>
    <x v="1854"/>
    <s v="Thompson"/>
    <x v="1168"/>
    <x v="385"/>
    <x v="1"/>
    <s v="No"/>
    <x v="0"/>
    <x v="3"/>
    <s v="No"/>
    <x v="0"/>
    <x v="0"/>
    <x v="1335"/>
    <n v="4402.2299999999996"/>
    <x v="1"/>
    <x v="2"/>
    <x v="3"/>
    <x v="1335"/>
  </r>
  <r>
    <x v="1855"/>
    <s v="Battoo"/>
    <x v="425"/>
    <x v="650"/>
    <x v="1"/>
    <s v="No"/>
    <x v="0"/>
    <x v="3"/>
    <s v="No"/>
    <x v="1"/>
    <x v="0"/>
    <x v="1669"/>
    <n v="4399.7299999999996"/>
    <x v="2"/>
    <x v="2"/>
    <x v="0"/>
    <x v="1669"/>
  </r>
  <r>
    <x v="1856"/>
    <s v="Barker"/>
    <x v="1169"/>
    <x v="332"/>
    <x v="1"/>
    <s v="No"/>
    <x v="0"/>
    <x v="3"/>
    <s v="No"/>
    <x v="2"/>
    <x v="2"/>
    <x v="1670"/>
    <n v="4397.3100000000004"/>
    <x v="1"/>
    <x v="2"/>
    <x v="0"/>
    <x v="1670"/>
  </r>
  <r>
    <x v="1857"/>
    <s v="Saarnilehto"/>
    <x v="1170"/>
    <x v="363"/>
    <x v="0"/>
    <s v="No"/>
    <x v="0"/>
    <x v="0"/>
    <s v="No"/>
    <x v="3"/>
    <x v="2"/>
    <x v="1671"/>
    <n v="4392.7"/>
    <x v="1"/>
    <x v="2"/>
    <x v="0"/>
    <x v="1671"/>
  </r>
  <r>
    <x v="1858"/>
    <s v="Morton"/>
    <x v="925"/>
    <x v="166"/>
    <x v="1"/>
    <s v="No"/>
    <x v="1"/>
    <x v="3"/>
    <s v="No"/>
    <x v="2"/>
    <x v="2"/>
    <x v="1672"/>
    <n v="4391.6499999999996"/>
    <x v="1"/>
    <x v="2"/>
    <x v="3"/>
    <x v="1672"/>
  </r>
  <r>
    <x v="1859"/>
    <s v="Thomas"/>
    <x v="252"/>
    <x v="123"/>
    <x v="0"/>
    <s v="No"/>
    <x v="0"/>
    <x v="0"/>
    <s v="No"/>
    <x v="1"/>
    <x v="1"/>
    <x v="1673"/>
    <n v="4357.04"/>
    <x v="1"/>
    <x v="0"/>
    <x v="1"/>
    <x v="1673"/>
  </r>
  <r>
    <x v="1860"/>
    <s v="Hillman"/>
    <x v="1034"/>
    <x v="577"/>
    <x v="0"/>
    <s v="No"/>
    <x v="0"/>
    <x v="0"/>
    <s v="No"/>
    <x v="1"/>
    <x v="2"/>
    <x v="1674"/>
    <n v="4350.51"/>
    <x v="1"/>
    <x v="2"/>
    <x v="0"/>
    <x v="1674"/>
  </r>
  <r>
    <x v="1861"/>
    <s v="Edwards"/>
    <x v="409"/>
    <x v="288"/>
    <x v="0"/>
    <s v="No"/>
    <x v="0"/>
    <x v="0"/>
    <s v="No"/>
    <x v="0"/>
    <x v="1"/>
    <x v="1675"/>
    <n v="4349.46"/>
    <x v="1"/>
    <x v="2"/>
    <x v="0"/>
    <x v="1675"/>
  </r>
  <r>
    <x v="1862"/>
    <s v="Bartel"/>
    <x v="210"/>
    <x v="80"/>
    <x v="0"/>
    <s v="No"/>
    <x v="0"/>
    <x v="0"/>
    <s v="No"/>
    <x v="0"/>
    <x v="2"/>
    <x v="1676"/>
    <n v="4347.0200000000004"/>
    <x v="1"/>
    <x v="1"/>
    <x v="2"/>
    <x v="1676"/>
  </r>
  <r>
    <x v="1863"/>
    <s v="Potekhina"/>
    <x v="1171"/>
    <x v="331"/>
    <x v="0"/>
    <s v="No"/>
    <x v="0"/>
    <x v="0"/>
    <s v="No"/>
    <x v="1"/>
    <x v="1"/>
    <x v="1677"/>
    <n v="4340.4399999999996"/>
    <x v="1"/>
    <x v="1"/>
    <x v="0"/>
    <x v="1677"/>
  </r>
  <r>
    <x v="1864"/>
    <s v="Kelly"/>
    <x v="467"/>
    <x v="98"/>
    <x v="0"/>
    <s v="No"/>
    <x v="0"/>
    <x v="0"/>
    <s v="No"/>
    <x v="1"/>
    <x v="2"/>
    <x v="1678"/>
    <n v="4337.74"/>
    <x v="1"/>
    <x v="1"/>
    <x v="2"/>
    <x v="1678"/>
  </r>
  <r>
    <x v="1865"/>
    <s v="Lapp"/>
    <x v="673"/>
    <x v="78"/>
    <x v="1"/>
    <s v="No"/>
    <x v="0"/>
    <x v="3"/>
    <s v="No"/>
    <x v="0"/>
    <x v="2"/>
    <x v="1679"/>
    <n v="4320.41"/>
    <x v="1"/>
    <x v="1"/>
    <x v="1"/>
    <x v="1679"/>
  </r>
  <r>
    <x v="1866"/>
    <s v="Burke"/>
    <x v="1172"/>
    <x v="458"/>
    <x v="0"/>
    <s v="Yes"/>
    <x v="0"/>
    <x v="3"/>
    <s v="No"/>
    <x v="2"/>
    <x v="2"/>
    <x v="1680"/>
    <n v="4296.2700000000004"/>
    <x v="1"/>
    <x v="0"/>
    <x v="1"/>
    <x v="1680"/>
  </r>
  <r>
    <x v="1867"/>
    <s v="Barry"/>
    <x v="1173"/>
    <x v="651"/>
    <x v="0"/>
    <s v="No"/>
    <x v="1"/>
    <x v="3"/>
    <s v="No"/>
    <x v="0"/>
    <x v="0"/>
    <x v="1681"/>
    <n v="4278.55"/>
    <x v="1"/>
    <x v="1"/>
    <x v="14"/>
    <x v="1681"/>
  </r>
  <r>
    <x v="1868"/>
    <s v="McCormick"/>
    <x v="1174"/>
    <x v="40"/>
    <x v="0"/>
    <s v="No"/>
    <x v="0"/>
    <x v="3"/>
    <s v="No"/>
    <x v="0"/>
    <x v="2"/>
    <x v="203"/>
    <n v="4266.17"/>
    <x v="2"/>
    <x v="2"/>
    <x v="0"/>
    <x v="203"/>
  </r>
  <r>
    <x v="1869"/>
    <s v="McElroy"/>
    <x v="1175"/>
    <x v="115"/>
    <x v="1"/>
    <s v="No"/>
    <x v="1"/>
    <x v="3"/>
    <s v="No"/>
    <x v="3"/>
    <x v="2"/>
    <x v="1682"/>
    <n v="4265.01"/>
    <x v="1"/>
    <x v="1"/>
    <x v="1"/>
    <x v="1682"/>
  </r>
  <r>
    <x v="1870"/>
    <s v="Coffed"/>
    <x v="782"/>
    <x v="372"/>
    <x v="1"/>
    <s v="No"/>
    <x v="0"/>
    <x v="3"/>
    <s v="No"/>
    <x v="0"/>
    <x v="2"/>
    <x v="1683"/>
    <n v="4260.74"/>
    <x v="2"/>
    <x v="2"/>
    <x v="3"/>
    <x v="1683"/>
  </r>
  <r>
    <x v="1871"/>
    <s v="Estes"/>
    <x v="1176"/>
    <x v="339"/>
    <x v="0"/>
    <s v="No"/>
    <x v="0"/>
    <x v="0"/>
    <s v="No"/>
    <x v="3"/>
    <x v="2"/>
    <x v="1684"/>
    <n v="4250.24"/>
    <x v="1"/>
    <x v="0"/>
    <x v="0"/>
    <x v="1684"/>
  </r>
  <r>
    <x v="1872"/>
    <s v="Miles"/>
    <x v="276"/>
    <x v="508"/>
    <x v="0"/>
    <s v="No"/>
    <x v="0"/>
    <x v="0"/>
    <s v="No"/>
    <x v="1"/>
    <x v="2"/>
    <x v="1685"/>
    <n v="4243.59"/>
    <x v="2"/>
    <x v="1"/>
    <x v="1"/>
    <x v="1685"/>
  </r>
  <r>
    <x v="1873"/>
    <s v="Zamore"/>
    <x v="751"/>
    <x v="144"/>
    <x v="0"/>
    <s v="No"/>
    <x v="0"/>
    <x v="0"/>
    <s v="No"/>
    <x v="1"/>
    <x v="2"/>
    <x v="1686"/>
    <n v="4239.8900000000003"/>
    <x v="1"/>
    <x v="2"/>
    <x v="1"/>
    <x v="1686"/>
  </r>
  <r>
    <x v="1874"/>
    <s v="Donaghy"/>
    <x v="308"/>
    <x v="174"/>
    <x v="0"/>
    <s v="No"/>
    <x v="0"/>
    <x v="3"/>
    <s v="No"/>
    <x v="1"/>
    <x v="2"/>
    <x v="1687"/>
    <n v="4237.13"/>
    <x v="2"/>
    <x v="1"/>
    <x v="4"/>
    <x v="1687"/>
  </r>
  <r>
    <x v="1875"/>
    <s v="Kennedy"/>
    <x v="1006"/>
    <x v="299"/>
    <x v="0"/>
    <s v="No"/>
    <x v="0"/>
    <x v="3"/>
    <s v="No"/>
    <x v="0"/>
    <x v="2"/>
    <x v="1688"/>
    <n v="4234.93"/>
    <x v="1"/>
    <x v="1"/>
    <x v="3"/>
    <x v="1688"/>
  </r>
  <r>
    <x v="1876"/>
    <s v="Fiorini"/>
    <x v="666"/>
    <x v="633"/>
    <x v="1"/>
    <s v="No"/>
    <x v="1"/>
    <x v="3"/>
    <s v="No"/>
    <x v="1"/>
    <x v="2"/>
    <x v="1689"/>
    <n v="4189.1099999999997"/>
    <x v="1"/>
    <x v="2"/>
    <x v="1"/>
    <x v="1689"/>
  </r>
  <r>
    <x v="1877"/>
    <s v="Alexander"/>
    <x v="346"/>
    <x v="138"/>
    <x v="1"/>
    <s v="No"/>
    <x v="0"/>
    <x v="3"/>
    <s v="No"/>
    <x v="1"/>
    <x v="2"/>
    <x v="1690"/>
    <n v="4188.7299999999996"/>
    <x v="1"/>
    <x v="2"/>
    <x v="15"/>
    <x v="1690"/>
  </r>
  <r>
    <x v="1878"/>
    <s v="Watkins"/>
    <x v="823"/>
    <x v="66"/>
    <x v="0"/>
    <s v="No"/>
    <x v="0"/>
    <x v="0"/>
    <s v="No"/>
    <x v="2"/>
    <x v="2"/>
    <x v="1691"/>
    <n v="4185.1000000000004"/>
    <x v="1"/>
    <x v="0"/>
    <x v="0"/>
    <x v="1691"/>
  </r>
  <r>
    <x v="1879"/>
    <s v="Cassel"/>
    <x v="1177"/>
    <x v="336"/>
    <x v="0"/>
    <s v="No"/>
    <x v="0"/>
    <x v="3"/>
    <s v="No"/>
    <x v="3"/>
    <x v="1"/>
    <x v="1692"/>
    <n v="4163.21"/>
    <x v="1"/>
    <x v="2"/>
    <x v="1"/>
    <x v="1692"/>
  </r>
  <r>
    <x v="1880"/>
    <s v="Ferguson"/>
    <x v="750"/>
    <x v="99"/>
    <x v="0"/>
    <s v="No"/>
    <x v="0"/>
    <x v="3"/>
    <s v="No"/>
    <x v="0"/>
    <x v="1"/>
    <x v="1693"/>
    <n v="4154.97"/>
    <x v="1"/>
    <x v="1"/>
    <x v="1"/>
    <x v="1693"/>
  </r>
  <r>
    <x v="1881"/>
    <s v="O'Sullivan"/>
    <x v="161"/>
    <x v="48"/>
    <x v="0"/>
    <s v="No"/>
    <x v="0"/>
    <x v="3"/>
    <s v="No"/>
    <x v="0"/>
    <x v="2"/>
    <x v="90"/>
    <n v="4151.03"/>
    <x v="1"/>
    <x v="2"/>
    <x v="0"/>
    <x v="90"/>
  </r>
  <r>
    <x v="1882"/>
    <s v="Chepkirui"/>
    <x v="1178"/>
    <x v="31"/>
    <x v="0"/>
    <s v="No"/>
    <x v="0"/>
    <x v="3"/>
    <s v="No"/>
    <x v="0"/>
    <x v="2"/>
    <x v="1694"/>
    <n v="4149.74"/>
    <x v="1"/>
    <x v="1"/>
    <x v="3"/>
    <x v="1694"/>
  </r>
  <r>
    <x v="1883"/>
    <s v="Gurney"/>
    <x v="445"/>
    <x v="450"/>
    <x v="0"/>
    <s v="No"/>
    <x v="0"/>
    <x v="3"/>
    <s v="No"/>
    <x v="1"/>
    <x v="2"/>
    <x v="203"/>
    <n v="4137.5200000000004"/>
    <x v="1"/>
    <x v="0"/>
    <x v="2"/>
    <x v="203"/>
  </r>
  <r>
    <x v="1884"/>
    <s v="Francis"/>
    <x v="491"/>
    <x v="89"/>
    <x v="0"/>
    <s v="No"/>
    <x v="0"/>
    <x v="0"/>
    <s v="No"/>
    <x v="2"/>
    <x v="2"/>
    <x v="1695"/>
    <n v="4134.08"/>
    <x v="1"/>
    <x v="1"/>
    <x v="1"/>
    <x v="1695"/>
  </r>
  <r>
    <x v="1885"/>
    <s v="Gruca"/>
    <x v="751"/>
    <x v="436"/>
    <x v="0"/>
    <s v="No"/>
    <x v="0"/>
    <x v="0"/>
    <s v="No"/>
    <x v="1"/>
    <x v="2"/>
    <x v="1696"/>
    <n v="4133.6400000000003"/>
    <x v="1"/>
    <x v="0"/>
    <x v="1"/>
    <x v="1696"/>
  </r>
  <r>
    <x v="1886"/>
    <s v="Rojas Alvarez"/>
    <x v="1168"/>
    <x v="635"/>
    <x v="0"/>
    <s v="No"/>
    <x v="0"/>
    <x v="0"/>
    <s v="No"/>
    <x v="0"/>
    <x v="1"/>
    <x v="1697"/>
    <n v="4076.5"/>
    <x v="1"/>
    <x v="0"/>
    <x v="3"/>
    <x v="1697"/>
  </r>
  <r>
    <x v="1887"/>
    <s v="Denton"/>
    <x v="848"/>
    <x v="652"/>
    <x v="0"/>
    <s v="No"/>
    <x v="0"/>
    <x v="0"/>
    <s v="No"/>
    <x v="0"/>
    <x v="0"/>
    <x v="1698"/>
    <n v="4074.45"/>
    <x v="2"/>
    <x v="2"/>
    <x v="0"/>
    <x v="1698"/>
  </r>
  <r>
    <x v="1888"/>
    <s v="Mason"/>
    <x v="596"/>
    <x v="653"/>
    <x v="0"/>
    <s v="No"/>
    <x v="0"/>
    <x v="0"/>
    <s v="No"/>
    <x v="0"/>
    <x v="0"/>
    <x v="1699"/>
    <n v="4070.51"/>
    <x v="1"/>
    <x v="1"/>
    <x v="1"/>
    <x v="1699"/>
  </r>
  <r>
    <x v="1889"/>
    <s v="Trout"/>
    <x v="1179"/>
    <x v="614"/>
    <x v="1"/>
    <s v="No"/>
    <x v="1"/>
    <x v="3"/>
    <s v="No"/>
    <x v="3"/>
    <x v="2"/>
    <x v="1700"/>
    <n v="4070.42"/>
    <x v="1"/>
    <x v="1"/>
    <x v="0"/>
    <x v="1700"/>
  </r>
  <r>
    <x v="1890"/>
    <s v="Gilbert"/>
    <x v="893"/>
    <x v="352"/>
    <x v="1"/>
    <s v="No"/>
    <x v="0"/>
    <x v="3"/>
    <s v="No"/>
    <x v="0"/>
    <x v="2"/>
    <x v="1701"/>
    <n v="4058.71"/>
    <x v="2"/>
    <x v="0"/>
    <x v="1"/>
    <x v="1701"/>
  </r>
  <r>
    <x v="1891"/>
    <s v="Chong"/>
    <x v="866"/>
    <x v="202"/>
    <x v="0"/>
    <s v="No"/>
    <x v="1"/>
    <x v="3"/>
    <s v="No"/>
    <x v="0"/>
    <x v="2"/>
    <x v="1493"/>
    <n v="4058.12"/>
    <x v="1"/>
    <x v="1"/>
    <x v="0"/>
    <x v="1493"/>
  </r>
  <r>
    <x v="1892"/>
    <s v="Henry"/>
    <x v="1180"/>
    <x v="635"/>
    <x v="1"/>
    <s v="No"/>
    <x v="0"/>
    <x v="3"/>
    <s v="No"/>
    <x v="2"/>
    <x v="1"/>
    <x v="1702"/>
    <n v="4047.94"/>
    <x v="1"/>
    <x v="1"/>
    <x v="0"/>
    <x v="1702"/>
  </r>
  <r>
    <x v="1893"/>
    <s v="Brenneman"/>
    <x v="331"/>
    <x v="198"/>
    <x v="0"/>
    <s v="No"/>
    <x v="1"/>
    <x v="3"/>
    <s v="No"/>
    <x v="1"/>
    <x v="2"/>
    <x v="1703"/>
    <n v="4040.56"/>
    <x v="2"/>
    <x v="0"/>
    <x v="5"/>
    <x v="1703"/>
  </r>
  <r>
    <x v="1894"/>
    <s v="Kemp"/>
    <x v="1181"/>
    <x v="1"/>
    <x v="1"/>
    <s v="No"/>
    <x v="1"/>
    <x v="3"/>
    <s v="No"/>
    <x v="3"/>
    <x v="1"/>
    <x v="1704"/>
    <n v="4039.9"/>
    <x v="1"/>
    <x v="1"/>
    <x v="0"/>
    <x v="1704"/>
  </r>
  <r>
    <x v="1895"/>
    <s v="Wilson"/>
    <x v="1182"/>
    <x v="58"/>
    <x v="0"/>
    <s v="No"/>
    <x v="0"/>
    <x v="3"/>
    <s v="No"/>
    <x v="3"/>
    <x v="1"/>
    <x v="690"/>
    <n v="4038.41"/>
    <x v="1"/>
    <x v="1"/>
    <x v="0"/>
    <x v="690"/>
  </r>
  <r>
    <x v="1896"/>
    <s v="Hillyard"/>
    <x v="377"/>
    <x v="495"/>
    <x v="0"/>
    <s v="No"/>
    <x v="0"/>
    <x v="3"/>
    <s v="No"/>
    <x v="2"/>
    <x v="2"/>
    <x v="406"/>
    <n v="4032.24"/>
    <x v="2"/>
    <x v="0"/>
    <x v="1"/>
    <x v="406"/>
  </r>
  <r>
    <x v="1897"/>
    <s v="Turner"/>
    <x v="387"/>
    <x v="273"/>
    <x v="0"/>
    <s v="Yes"/>
    <x v="0"/>
    <x v="1"/>
    <s v="No"/>
    <x v="2"/>
    <x v="2"/>
    <x v="1705"/>
    <n v="4005.42"/>
    <x v="1"/>
    <x v="1"/>
    <x v="5"/>
    <x v="1705"/>
  </r>
  <r>
    <x v="1898"/>
    <s v="Benestad"/>
    <x v="317"/>
    <x v="326"/>
    <x v="0"/>
    <s v="No"/>
    <x v="0"/>
    <x v="0"/>
    <s v="No"/>
    <x v="2"/>
    <x v="2"/>
    <x v="1601"/>
    <n v="4002.36"/>
    <x v="1"/>
    <x v="1"/>
    <x v="0"/>
    <x v="1601"/>
  </r>
  <r>
    <x v="1899"/>
    <s v="Gonzales"/>
    <x v="1174"/>
    <x v="348"/>
    <x v="0"/>
    <s v="No"/>
    <x v="0"/>
    <x v="0"/>
    <s v="No"/>
    <x v="0"/>
    <x v="1"/>
    <x v="1706"/>
    <n v="3994.18"/>
    <x v="1"/>
    <x v="2"/>
    <x v="0"/>
    <x v="1706"/>
  </r>
  <r>
    <x v="1900"/>
    <s v="Newman"/>
    <x v="1183"/>
    <x v="427"/>
    <x v="0"/>
    <s v="No"/>
    <x v="0"/>
    <x v="0"/>
    <s v="No"/>
    <x v="0"/>
    <x v="1"/>
    <x v="1707"/>
    <n v="3989.84"/>
    <x v="1"/>
    <x v="2"/>
    <x v="3"/>
    <x v="1707"/>
  </r>
  <r>
    <x v="1901"/>
    <s v="Sayre"/>
    <x v="54"/>
    <x v="226"/>
    <x v="1"/>
    <s v="No"/>
    <x v="0"/>
    <x v="0"/>
    <s v="No"/>
    <x v="0"/>
    <x v="2"/>
    <x v="1708"/>
    <n v="3987.93"/>
    <x v="1"/>
    <x v="2"/>
    <x v="3"/>
    <x v="1708"/>
  </r>
  <r>
    <x v="1902"/>
    <s v="Panke"/>
    <x v="264"/>
    <x v="216"/>
    <x v="1"/>
    <s v="No"/>
    <x v="0"/>
    <x v="0"/>
    <s v="No"/>
    <x v="1"/>
    <x v="1"/>
    <x v="1709"/>
    <n v="3981.98"/>
    <x v="1"/>
    <x v="2"/>
    <x v="0"/>
    <x v="1709"/>
  </r>
  <r>
    <x v="1903"/>
    <s v="Brennan"/>
    <x v="427"/>
    <x v="321"/>
    <x v="0"/>
    <s v="No"/>
    <x v="0"/>
    <x v="0"/>
    <s v="No"/>
    <x v="1"/>
    <x v="2"/>
    <x v="1710"/>
    <n v="3972.92"/>
    <x v="1"/>
    <x v="0"/>
    <x v="0"/>
    <x v="1710"/>
  </r>
  <r>
    <x v="1904"/>
    <s v="Ngo"/>
    <x v="1046"/>
    <x v="85"/>
    <x v="1"/>
    <s v="No"/>
    <x v="0"/>
    <x v="3"/>
    <s v="No"/>
    <x v="0"/>
    <x v="1"/>
    <x v="1711"/>
    <n v="3956.07"/>
    <x v="1"/>
    <x v="2"/>
    <x v="1"/>
    <x v="1711"/>
  </r>
  <r>
    <x v="1905"/>
    <s v="Guerdan"/>
    <x v="277"/>
    <x v="125"/>
    <x v="0"/>
    <s v="No"/>
    <x v="0"/>
    <x v="0"/>
    <s v="No"/>
    <x v="1"/>
    <x v="2"/>
    <x v="1712"/>
    <n v="3955.98"/>
    <x v="1"/>
    <x v="0"/>
    <x v="14"/>
    <x v="1712"/>
  </r>
  <r>
    <x v="1906"/>
    <s v="Shaw"/>
    <x v="1161"/>
    <x v="635"/>
    <x v="0"/>
    <s v="No"/>
    <x v="1"/>
    <x v="3"/>
    <s v="No"/>
    <x v="1"/>
    <x v="1"/>
    <x v="1713"/>
    <n v="3947.41"/>
    <x v="1"/>
    <x v="2"/>
    <x v="0"/>
    <x v="1713"/>
  </r>
  <r>
    <x v="1907"/>
    <s v="Mills-Honarvar"/>
    <x v="49"/>
    <x v="326"/>
    <x v="0"/>
    <s v="No"/>
    <x v="1"/>
    <x v="3"/>
    <s v="No"/>
    <x v="0"/>
    <x v="2"/>
    <x v="1714"/>
    <n v="3943.6"/>
    <x v="1"/>
    <x v="0"/>
    <x v="2"/>
    <x v="1714"/>
  </r>
  <r>
    <x v="1908"/>
    <s v="Farvard"/>
    <x v="41"/>
    <x v="338"/>
    <x v="1"/>
    <s v="No"/>
    <x v="0"/>
    <x v="3"/>
    <s v="No"/>
    <x v="0"/>
    <x v="2"/>
    <x v="506"/>
    <n v="3935.18"/>
    <x v="2"/>
    <x v="1"/>
    <x v="0"/>
    <x v="506"/>
  </r>
  <r>
    <x v="1909"/>
    <s v="Kelly"/>
    <x v="1184"/>
    <x v="221"/>
    <x v="0"/>
    <s v="No"/>
    <x v="0"/>
    <x v="0"/>
    <s v="No"/>
    <x v="0"/>
    <x v="0"/>
    <x v="1715"/>
    <n v="3931.51"/>
    <x v="1"/>
    <x v="0"/>
    <x v="3"/>
    <x v="1715"/>
  </r>
  <r>
    <x v="1910"/>
    <s v="Skinner"/>
    <x v="940"/>
    <x v="39"/>
    <x v="0"/>
    <s v="Yes"/>
    <x v="0"/>
    <x v="1"/>
    <s v="No"/>
    <x v="0"/>
    <x v="2"/>
    <x v="1716"/>
    <n v="3925.76"/>
    <x v="1"/>
    <x v="2"/>
    <x v="2"/>
    <x v="1716"/>
  </r>
  <r>
    <x v="1911"/>
    <s v="Murphy"/>
    <x v="279"/>
    <x v="587"/>
    <x v="1"/>
    <s v="No"/>
    <x v="0"/>
    <x v="0"/>
    <s v="No"/>
    <x v="3"/>
    <x v="2"/>
    <x v="1717"/>
    <n v="3910.44"/>
    <x v="1"/>
    <x v="2"/>
    <x v="0"/>
    <x v="1717"/>
  </r>
  <r>
    <x v="1912"/>
    <s v="Shue"/>
    <x v="190"/>
    <x v="194"/>
    <x v="1"/>
    <s v="No"/>
    <x v="1"/>
    <x v="3"/>
    <s v="No"/>
    <x v="1"/>
    <x v="1"/>
    <x v="1718"/>
    <n v="3906.13"/>
    <x v="2"/>
    <x v="0"/>
    <x v="3"/>
    <x v="1718"/>
  </r>
  <r>
    <x v="1913"/>
    <s v="Reilly"/>
    <x v="1185"/>
    <x v="269"/>
    <x v="1"/>
    <s v="No"/>
    <x v="0"/>
    <x v="0"/>
    <s v="No"/>
    <x v="3"/>
    <x v="0"/>
    <x v="1719"/>
    <n v="3902.07"/>
    <x v="1"/>
    <x v="2"/>
    <x v="0"/>
    <x v="1719"/>
  </r>
  <r>
    <x v="1914"/>
    <s v="Blinn"/>
    <x v="1186"/>
    <x v="46"/>
    <x v="0"/>
    <s v="No"/>
    <x v="1"/>
    <x v="3"/>
    <s v="No"/>
    <x v="1"/>
    <x v="2"/>
    <x v="1720"/>
    <n v="3898.35"/>
    <x v="1"/>
    <x v="2"/>
    <x v="1"/>
    <x v="1720"/>
  </r>
  <r>
    <x v="1915"/>
    <s v="Duyn"/>
    <x v="1187"/>
    <x v="550"/>
    <x v="0"/>
    <s v="Yes"/>
    <x v="0"/>
    <x v="3"/>
    <s v="No"/>
    <x v="0"/>
    <x v="2"/>
    <x v="1721"/>
    <n v="3889.2"/>
    <x v="1"/>
    <x v="2"/>
    <x v="1"/>
    <x v="1721"/>
  </r>
  <r>
    <x v="1916"/>
    <s v="Wardian"/>
    <x v="26"/>
    <x v="436"/>
    <x v="1"/>
    <s v="No"/>
    <x v="0"/>
    <x v="0"/>
    <s v="No"/>
    <x v="0"/>
    <x v="2"/>
    <x v="1722"/>
    <n v="3877.3"/>
    <x v="0"/>
    <x v="0"/>
    <x v="1"/>
    <x v="1722"/>
  </r>
  <r>
    <x v="1917"/>
    <s v="Heuninck"/>
    <x v="1188"/>
    <x v="273"/>
    <x v="0"/>
    <s v="No"/>
    <x v="0"/>
    <x v="0"/>
    <s v="No"/>
    <x v="0"/>
    <x v="2"/>
    <x v="1471"/>
    <n v="3875.73"/>
    <x v="1"/>
    <x v="0"/>
    <x v="0"/>
    <x v="1471"/>
  </r>
  <r>
    <x v="1918"/>
    <s v="Kipyego"/>
    <x v="467"/>
    <x v="276"/>
    <x v="0"/>
    <s v="No"/>
    <x v="0"/>
    <x v="0"/>
    <s v="No"/>
    <x v="1"/>
    <x v="2"/>
    <x v="1723"/>
    <n v="3866.86"/>
    <x v="0"/>
    <x v="1"/>
    <x v="1"/>
    <x v="1723"/>
  </r>
  <r>
    <x v="1919"/>
    <s v="Kuehl"/>
    <x v="429"/>
    <x v="170"/>
    <x v="1"/>
    <s v="No"/>
    <x v="0"/>
    <x v="0"/>
    <s v="No"/>
    <x v="2"/>
    <x v="2"/>
    <x v="1724"/>
    <n v="3861.21"/>
    <x v="1"/>
    <x v="2"/>
    <x v="4"/>
    <x v="1724"/>
  </r>
  <r>
    <x v="1920"/>
    <s v="Burkholder"/>
    <x v="1189"/>
    <x v="111"/>
    <x v="1"/>
    <s v="No"/>
    <x v="0"/>
    <x v="0"/>
    <s v="No"/>
    <x v="0"/>
    <x v="2"/>
    <x v="1725"/>
    <n v="3858.51"/>
    <x v="1"/>
    <x v="0"/>
    <x v="15"/>
    <x v="1725"/>
  </r>
  <r>
    <x v="1921"/>
    <s v="Stadolnik"/>
    <x v="26"/>
    <x v="651"/>
    <x v="0"/>
    <s v="No"/>
    <x v="0"/>
    <x v="0"/>
    <s v="No"/>
    <x v="0"/>
    <x v="0"/>
    <x v="1726"/>
    <n v="3857.76"/>
    <x v="2"/>
    <x v="1"/>
    <x v="4"/>
    <x v="1726"/>
  </r>
  <r>
    <x v="1922"/>
    <s v="Shields"/>
    <x v="1190"/>
    <x v="337"/>
    <x v="0"/>
    <s v="No"/>
    <x v="0"/>
    <x v="0"/>
    <s v="No"/>
    <x v="2"/>
    <x v="2"/>
    <x v="1629"/>
    <n v="3847.67"/>
    <x v="2"/>
    <x v="2"/>
    <x v="3"/>
    <x v="1629"/>
  </r>
  <r>
    <x v="1923"/>
    <s v="Margolis"/>
    <x v="1068"/>
    <x v="447"/>
    <x v="1"/>
    <s v="No"/>
    <x v="0"/>
    <x v="0"/>
    <s v="No"/>
    <x v="3"/>
    <x v="0"/>
    <x v="1727"/>
    <n v="3797.2"/>
    <x v="1"/>
    <x v="0"/>
    <x v="1"/>
    <x v="1727"/>
  </r>
  <r>
    <x v="1924"/>
    <s v="Uffenbeck"/>
    <x v="217"/>
    <x v="124"/>
    <x v="0"/>
    <s v="No"/>
    <x v="0"/>
    <x v="0"/>
    <s v="No"/>
    <x v="0"/>
    <x v="2"/>
    <x v="1728"/>
    <n v="3796.36"/>
    <x v="1"/>
    <x v="0"/>
    <x v="1"/>
    <x v="1728"/>
  </r>
  <r>
    <x v="1925"/>
    <s v="Brake"/>
    <x v="1191"/>
    <x v="507"/>
    <x v="1"/>
    <s v="No"/>
    <x v="0"/>
    <x v="3"/>
    <s v="No"/>
    <x v="2"/>
    <x v="2"/>
    <x v="1729"/>
    <n v="3793.55"/>
    <x v="1"/>
    <x v="0"/>
    <x v="0"/>
    <x v="1729"/>
  </r>
  <r>
    <x v="1926"/>
    <s v="Stepanova"/>
    <x v="1192"/>
    <x v="62"/>
    <x v="1"/>
    <s v="No"/>
    <x v="0"/>
    <x v="0"/>
    <s v="No"/>
    <x v="3"/>
    <x v="0"/>
    <x v="1730"/>
    <n v="3785.77"/>
    <x v="1"/>
    <x v="1"/>
    <x v="0"/>
    <x v="1730"/>
  </r>
  <r>
    <x v="1927"/>
    <s v="Verdi"/>
    <x v="1193"/>
    <x v="329"/>
    <x v="0"/>
    <s v="No"/>
    <x v="0"/>
    <x v="3"/>
    <s v="No"/>
    <x v="2"/>
    <x v="2"/>
    <x v="1731"/>
    <n v="3773.23"/>
    <x v="1"/>
    <x v="0"/>
    <x v="0"/>
    <x v="1731"/>
  </r>
  <r>
    <x v="1928"/>
    <s v="McLean"/>
    <x v="149"/>
    <x v="237"/>
    <x v="0"/>
    <s v="No"/>
    <x v="0"/>
    <x v="0"/>
    <s v="No"/>
    <x v="0"/>
    <x v="2"/>
    <x v="1732"/>
    <n v="3766.88"/>
    <x v="1"/>
    <x v="1"/>
    <x v="0"/>
    <x v="1732"/>
  </r>
  <r>
    <x v="1929"/>
    <s v="Ryan"/>
    <x v="770"/>
    <x v="145"/>
    <x v="0"/>
    <s v="No"/>
    <x v="0"/>
    <x v="0"/>
    <s v="No"/>
    <x v="1"/>
    <x v="2"/>
    <x v="1733"/>
    <n v="3761.29"/>
    <x v="1"/>
    <x v="0"/>
    <x v="3"/>
    <x v="1733"/>
  </r>
  <r>
    <x v="1930"/>
    <s v="Mickelson"/>
    <x v="234"/>
    <x v="149"/>
    <x v="0"/>
    <s v="No"/>
    <x v="0"/>
    <x v="0"/>
    <s v="No"/>
    <x v="1"/>
    <x v="1"/>
    <x v="1734"/>
    <n v="3757.84"/>
    <x v="1"/>
    <x v="1"/>
    <x v="0"/>
    <x v="1734"/>
  </r>
  <r>
    <x v="1931"/>
    <s v="Dibaba"/>
    <x v="664"/>
    <x v="74"/>
    <x v="0"/>
    <s v="No"/>
    <x v="0"/>
    <x v="0"/>
    <s v="No"/>
    <x v="1"/>
    <x v="1"/>
    <x v="1735"/>
    <n v="3756.62"/>
    <x v="1"/>
    <x v="2"/>
    <x v="0"/>
    <x v="1735"/>
  </r>
  <r>
    <x v="1932"/>
    <s v="Shilling"/>
    <x v="1194"/>
    <x v="172"/>
    <x v="1"/>
    <s v="No"/>
    <x v="0"/>
    <x v="3"/>
    <s v="No"/>
    <x v="3"/>
    <x v="0"/>
    <x v="1736"/>
    <n v="3748.56"/>
    <x v="1"/>
    <x v="2"/>
    <x v="0"/>
    <x v="1736"/>
  </r>
  <r>
    <x v="1933"/>
    <s v="Bashaw"/>
    <x v="497"/>
    <x v="412"/>
    <x v="0"/>
    <s v="No"/>
    <x v="1"/>
    <x v="3"/>
    <s v="No"/>
    <x v="1"/>
    <x v="1"/>
    <x v="1209"/>
    <n v="3736.46"/>
    <x v="1"/>
    <x v="2"/>
    <x v="1"/>
    <x v="1209"/>
  </r>
  <r>
    <x v="1934"/>
    <s v="Jacob"/>
    <x v="649"/>
    <x v="244"/>
    <x v="0"/>
    <s v="No"/>
    <x v="0"/>
    <x v="0"/>
    <s v="No"/>
    <x v="3"/>
    <x v="2"/>
    <x v="1737"/>
    <n v="3732.63"/>
    <x v="1"/>
    <x v="0"/>
    <x v="2"/>
    <x v="1737"/>
  </r>
  <r>
    <x v="1935"/>
    <s v="McCutcheon"/>
    <x v="1195"/>
    <x v="654"/>
    <x v="1"/>
    <s v="No"/>
    <x v="0"/>
    <x v="3"/>
    <s v="No"/>
    <x v="3"/>
    <x v="0"/>
    <x v="1738"/>
    <n v="3731.6"/>
    <x v="1"/>
    <x v="2"/>
    <x v="0"/>
    <x v="1738"/>
  </r>
  <r>
    <x v="1936"/>
    <s v="Connor"/>
    <x v="342"/>
    <x v="245"/>
    <x v="0"/>
    <s v="Yes"/>
    <x v="0"/>
    <x v="3"/>
    <s v="No"/>
    <x v="0"/>
    <x v="1"/>
    <x v="1739"/>
    <n v="3722.23"/>
    <x v="1"/>
    <x v="2"/>
    <x v="15"/>
    <x v="1739"/>
  </r>
  <r>
    <x v="1937"/>
    <s v="May"/>
    <x v="215"/>
    <x v="372"/>
    <x v="0"/>
    <s v="No"/>
    <x v="0"/>
    <x v="0"/>
    <s v="No"/>
    <x v="0"/>
    <x v="2"/>
    <x v="1740"/>
    <n v="3704.35"/>
    <x v="1"/>
    <x v="2"/>
    <x v="0"/>
    <x v="1740"/>
  </r>
  <r>
    <x v="1938"/>
    <s v="Geoghegan"/>
    <x v="1196"/>
    <x v="60"/>
    <x v="1"/>
    <s v="No"/>
    <x v="0"/>
    <x v="3"/>
    <s v="No"/>
    <x v="2"/>
    <x v="1"/>
    <x v="1741"/>
    <n v="3699.54"/>
    <x v="1"/>
    <x v="0"/>
    <x v="0"/>
    <x v="1741"/>
  </r>
  <r>
    <x v="1939"/>
    <s v="McGinn"/>
    <x v="595"/>
    <x v="167"/>
    <x v="1"/>
    <s v="No"/>
    <x v="0"/>
    <x v="3"/>
    <s v="No"/>
    <x v="0"/>
    <x v="2"/>
    <x v="1742"/>
    <n v="3693.43"/>
    <x v="1"/>
    <x v="0"/>
    <x v="3"/>
    <x v="1742"/>
  </r>
  <r>
    <x v="1940"/>
    <s v="Jones"/>
    <x v="1029"/>
    <x v="356"/>
    <x v="1"/>
    <s v="No"/>
    <x v="0"/>
    <x v="0"/>
    <s v="No"/>
    <x v="3"/>
    <x v="0"/>
    <x v="1743"/>
    <n v="3688.38"/>
    <x v="1"/>
    <x v="2"/>
    <x v="0"/>
    <x v="1743"/>
  </r>
  <r>
    <x v="1941"/>
    <s v="Quinteros"/>
    <x v="1197"/>
    <x v="174"/>
    <x v="0"/>
    <s v="No"/>
    <x v="1"/>
    <x v="3"/>
    <s v="No"/>
    <x v="0"/>
    <x v="2"/>
    <x v="1744"/>
    <n v="3688.35"/>
    <x v="1"/>
    <x v="2"/>
    <x v="14"/>
    <x v="1744"/>
  </r>
  <r>
    <x v="1942"/>
    <s v="Loenser"/>
    <x v="1080"/>
    <x v="52"/>
    <x v="0"/>
    <s v="No"/>
    <x v="0"/>
    <x v="3"/>
    <s v="No"/>
    <x v="3"/>
    <x v="2"/>
    <x v="1745"/>
    <n v="3678.86"/>
    <x v="1"/>
    <x v="0"/>
    <x v="0"/>
    <x v="1745"/>
  </r>
  <r>
    <x v="1943"/>
    <s v="Aitken"/>
    <x v="199"/>
    <x v="169"/>
    <x v="0"/>
    <s v="No"/>
    <x v="0"/>
    <x v="3"/>
    <s v="No"/>
    <x v="0"/>
    <x v="1"/>
    <x v="467"/>
    <n v="3659.35"/>
    <x v="2"/>
    <x v="1"/>
    <x v="3"/>
    <x v="467"/>
  </r>
  <r>
    <x v="1944"/>
    <s v="Furrer"/>
    <x v="1198"/>
    <x v="326"/>
    <x v="0"/>
    <s v="No"/>
    <x v="0"/>
    <x v="0"/>
    <s v="No"/>
    <x v="2"/>
    <x v="2"/>
    <x v="1746"/>
    <n v="3653.29"/>
    <x v="1"/>
    <x v="0"/>
    <x v="3"/>
    <x v="1746"/>
  </r>
  <r>
    <x v="1945"/>
    <s v="Konigs"/>
    <x v="247"/>
    <x v="419"/>
    <x v="0"/>
    <s v="No"/>
    <x v="0"/>
    <x v="3"/>
    <s v="No"/>
    <x v="1"/>
    <x v="2"/>
    <x v="1747"/>
    <n v="3645.09"/>
    <x v="0"/>
    <x v="2"/>
    <x v="7"/>
    <x v="1747"/>
  </r>
  <r>
    <x v="1946"/>
    <s v="Tesdahl"/>
    <x v="1170"/>
    <x v="330"/>
    <x v="1"/>
    <s v="No"/>
    <x v="0"/>
    <x v="0"/>
    <s v="No"/>
    <x v="3"/>
    <x v="1"/>
    <x v="1748"/>
    <n v="3622.13"/>
    <x v="1"/>
    <x v="1"/>
    <x v="0"/>
    <x v="1748"/>
  </r>
  <r>
    <x v="1947"/>
    <s v="Engel"/>
    <x v="1199"/>
    <x v="89"/>
    <x v="0"/>
    <s v="No"/>
    <x v="0"/>
    <x v="0"/>
    <s v="No"/>
    <x v="2"/>
    <x v="2"/>
    <x v="1749"/>
    <n v="3606.43"/>
    <x v="1"/>
    <x v="1"/>
    <x v="0"/>
    <x v="1749"/>
  </r>
  <r>
    <x v="1948"/>
    <s v="Kuck"/>
    <x v="1038"/>
    <x v="213"/>
    <x v="1"/>
    <s v="No"/>
    <x v="0"/>
    <x v="3"/>
    <s v="No"/>
    <x v="2"/>
    <x v="1"/>
    <x v="1750"/>
    <n v="3603.6"/>
    <x v="1"/>
    <x v="1"/>
    <x v="0"/>
    <x v="1750"/>
  </r>
  <r>
    <x v="1949"/>
    <s v="Dillon"/>
    <x v="680"/>
    <x v="339"/>
    <x v="0"/>
    <s v="No"/>
    <x v="0"/>
    <x v="0"/>
    <s v="No"/>
    <x v="0"/>
    <x v="2"/>
    <x v="1751"/>
    <n v="3597.6"/>
    <x v="1"/>
    <x v="2"/>
    <x v="3"/>
    <x v="1751"/>
  </r>
  <r>
    <x v="1950"/>
    <s v="Neuschel"/>
    <x v="878"/>
    <x v="470"/>
    <x v="1"/>
    <s v="No"/>
    <x v="1"/>
    <x v="3"/>
    <s v="No"/>
    <x v="2"/>
    <x v="2"/>
    <x v="1752"/>
    <n v="3594.17"/>
    <x v="1"/>
    <x v="2"/>
    <x v="1"/>
    <x v="1752"/>
  </r>
  <r>
    <x v="1951"/>
    <s v="Rosales Ramirez"/>
    <x v="204"/>
    <x v="497"/>
    <x v="0"/>
    <s v="No"/>
    <x v="0"/>
    <x v="0"/>
    <s v="No"/>
    <x v="0"/>
    <x v="2"/>
    <x v="1753"/>
    <n v="3591.48"/>
    <x v="1"/>
    <x v="0"/>
    <x v="3"/>
    <x v="1753"/>
  </r>
  <r>
    <x v="1952"/>
    <s v="Marquez"/>
    <x v="1200"/>
    <x v="555"/>
    <x v="1"/>
    <s v="No"/>
    <x v="0"/>
    <x v="3"/>
    <s v="No"/>
    <x v="3"/>
    <x v="0"/>
    <x v="1754"/>
    <n v="3589.14"/>
    <x v="1"/>
    <x v="2"/>
    <x v="0"/>
    <x v="1754"/>
  </r>
  <r>
    <x v="1953"/>
    <s v="Green"/>
    <x v="44"/>
    <x v="47"/>
    <x v="1"/>
    <s v="No"/>
    <x v="0"/>
    <x v="0"/>
    <s v="No"/>
    <x v="0"/>
    <x v="2"/>
    <x v="1755"/>
    <n v="3579.83"/>
    <x v="1"/>
    <x v="2"/>
    <x v="1"/>
    <x v="1755"/>
  </r>
  <r>
    <x v="1954"/>
    <s v="Schubel"/>
    <x v="105"/>
    <x v="337"/>
    <x v="1"/>
    <s v="No"/>
    <x v="0"/>
    <x v="3"/>
    <s v="No"/>
    <x v="0"/>
    <x v="2"/>
    <x v="1756"/>
    <n v="3578"/>
    <x v="1"/>
    <x v="0"/>
    <x v="3"/>
    <x v="1756"/>
  </r>
  <r>
    <x v="1955"/>
    <s v="Jimenez"/>
    <x v="1201"/>
    <x v="49"/>
    <x v="1"/>
    <s v="No"/>
    <x v="0"/>
    <x v="3"/>
    <s v="No"/>
    <x v="3"/>
    <x v="2"/>
    <x v="1741"/>
    <n v="3569.96"/>
    <x v="1"/>
    <x v="1"/>
    <x v="1"/>
    <x v="1741"/>
  </r>
  <r>
    <x v="1956"/>
    <s v="Zimny-Schmitt"/>
    <x v="1097"/>
    <x v="655"/>
    <x v="1"/>
    <s v="No"/>
    <x v="0"/>
    <x v="0"/>
    <s v="No"/>
    <x v="3"/>
    <x v="0"/>
    <x v="1757"/>
    <n v="3562.87"/>
    <x v="1"/>
    <x v="1"/>
    <x v="0"/>
    <x v="1757"/>
  </r>
  <r>
    <x v="1957"/>
    <s v="Hill"/>
    <x v="358"/>
    <x v="39"/>
    <x v="1"/>
    <s v="No"/>
    <x v="0"/>
    <x v="3"/>
    <s v="No"/>
    <x v="2"/>
    <x v="2"/>
    <x v="1758"/>
    <n v="3561.89"/>
    <x v="1"/>
    <x v="1"/>
    <x v="0"/>
    <x v="1758"/>
  </r>
  <r>
    <x v="1958"/>
    <s v="Brohart"/>
    <x v="524"/>
    <x v="127"/>
    <x v="1"/>
    <s v="No"/>
    <x v="0"/>
    <x v="3"/>
    <s v="No"/>
    <x v="1"/>
    <x v="2"/>
    <x v="1759"/>
    <n v="3558.62"/>
    <x v="1"/>
    <x v="0"/>
    <x v="2"/>
    <x v="1759"/>
  </r>
  <r>
    <x v="1959"/>
    <s v="Ryan"/>
    <x v="838"/>
    <x v="195"/>
    <x v="0"/>
    <s v="No"/>
    <x v="0"/>
    <x v="0"/>
    <s v="No"/>
    <x v="0"/>
    <x v="1"/>
    <x v="1760"/>
    <n v="3556.92"/>
    <x v="1"/>
    <x v="0"/>
    <x v="1"/>
    <x v="1760"/>
  </r>
  <r>
    <x v="1960"/>
    <s v="Oka"/>
    <x v="500"/>
    <x v="374"/>
    <x v="0"/>
    <s v="No"/>
    <x v="0"/>
    <x v="3"/>
    <s v="No"/>
    <x v="1"/>
    <x v="2"/>
    <x v="1761"/>
    <n v="3554.2"/>
    <x v="1"/>
    <x v="0"/>
    <x v="3"/>
    <x v="1761"/>
  </r>
  <r>
    <x v="1961"/>
    <s v="Newman"/>
    <x v="1202"/>
    <x v="18"/>
    <x v="1"/>
    <s v="No"/>
    <x v="0"/>
    <x v="3"/>
    <s v="No"/>
    <x v="2"/>
    <x v="2"/>
    <x v="1762"/>
    <n v="3540.12"/>
    <x v="1"/>
    <x v="1"/>
    <x v="0"/>
    <x v="1762"/>
  </r>
  <r>
    <x v="1962"/>
    <s v="Metzger"/>
    <x v="235"/>
    <x v="145"/>
    <x v="0"/>
    <s v="No"/>
    <x v="1"/>
    <x v="3"/>
    <s v="No"/>
    <x v="0"/>
    <x v="2"/>
    <x v="585"/>
    <n v="3538.9"/>
    <x v="1"/>
    <x v="2"/>
    <x v="1"/>
    <x v="585"/>
  </r>
  <r>
    <x v="1963"/>
    <s v="Gonzalez"/>
    <x v="191"/>
    <x v="184"/>
    <x v="0"/>
    <s v="No"/>
    <x v="0"/>
    <x v="3"/>
    <s v="No"/>
    <x v="1"/>
    <x v="1"/>
    <x v="1763"/>
    <n v="3537.7"/>
    <x v="2"/>
    <x v="0"/>
    <x v="1"/>
    <x v="1763"/>
  </r>
  <r>
    <x v="1964"/>
    <s v="Vaughn"/>
    <x v="619"/>
    <x v="178"/>
    <x v="0"/>
    <s v="No"/>
    <x v="0"/>
    <x v="0"/>
    <s v="No"/>
    <x v="0"/>
    <x v="1"/>
    <x v="1526"/>
    <n v="3500.61"/>
    <x v="1"/>
    <x v="2"/>
    <x v="0"/>
    <x v="1526"/>
  </r>
  <r>
    <x v="1965"/>
    <s v="Clifford"/>
    <x v="157"/>
    <x v="544"/>
    <x v="1"/>
    <s v="No"/>
    <x v="0"/>
    <x v="0"/>
    <s v="No"/>
    <x v="0"/>
    <x v="2"/>
    <x v="1764"/>
    <n v="3490.55"/>
    <x v="0"/>
    <x v="2"/>
    <x v="5"/>
    <x v="1764"/>
  </r>
  <r>
    <x v="1966"/>
    <s v="Petty"/>
    <x v="765"/>
    <x v="122"/>
    <x v="1"/>
    <s v="No"/>
    <x v="0"/>
    <x v="0"/>
    <s v="No"/>
    <x v="2"/>
    <x v="2"/>
    <x v="1765"/>
    <n v="3484.33"/>
    <x v="2"/>
    <x v="0"/>
    <x v="3"/>
    <x v="1765"/>
  </r>
  <r>
    <x v="1967"/>
    <s v="Sanford"/>
    <x v="217"/>
    <x v="33"/>
    <x v="0"/>
    <s v="Yes"/>
    <x v="0"/>
    <x v="3"/>
    <s v="No"/>
    <x v="0"/>
    <x v="1"/>
    <x v="1766"/>
    <n v="3481.87"/>
    <x v="1"/>
    <x v="0"/>
    <x v="4"/>
    <x v="1766"/>
  </r>
  <r>
    <x v="1968"/>
    <s v="Sprague"/>
    <x v="42"/>
    <x v="67"/>
    <x v="0"/>
    <s v="No"/>
    <x v="1"/>
    <x v="3"/>
    <s v="No"/>
    <x v="0"/>
    <x v="2"/>
    <x v="1767"/>
    <n v="3471.41"/>
    <x v="1"/>
    <x v="2"/>
    <x v="0"/>
    <x v="1767"/>
  </r>
  <r>
    <x v="1969"/>
    <s v="Lasseron"/>
    <x v="181"/>
    <x v="95"/>
    <x v="0"/>
    <s v="No"/>
    <x v="1"/>
    <x v="3"/>
    <s v="No"/>
    <x v="0"/>
    <x v="2"/>
    <x v="1768"/>
    <n v="3463.51"/>
    <x v="1"/>
    <x v="1"/>
    <x v="15"/>
    <x v="1768"/>
  </r>
  <r>
    <x v="1970"/>
    <s v="Bushong"/>
    <x v="1203"/>
    <x v="176"/>
    <x v="0"/>
    <s v="No"/>
    <x v="0"/>
    <x v="3"/>
    <s v="No"/>
    <x v="3"/>
    <x v="2"/>
    <x v="1769"/>
    <n v="3453.77"/>
    <x v="1"/>
    <x v="1"/>
    <x v="3"/>
    <x v="1769"/>
  </r>
  <r>
    <x v="1971"/>
    <s v="Dennison"/>
    <x v="105"/>
    <x v="614"/>
    <x v="1"/>
    <s v="Yes"/>
    <x v="0"/>
    <x v="1"/>
    <s v="No"/>
    <x v="0"/>
    <x v="2"/>
    <x v="1770"/>
    <n v="3443.06"/>
    <x v="1"/>
    <x v="1"/>
    <x v="3"/>
    <x v="1770"/>
  </r>
  <r>
    <x v="1972"/>
    <s v="Lira"/>
    <x v="966"/>
    <x v="223"/>
    <x v="1"/>
    <s v="No"/>
    <x v="0"/>
    <x v="3"/>
    <s v="No"/>
    <x v="3"/>
    <x v="0"/>
    <x v="1771"/>
    <n v="3436.5"/>
    <x v="1"/>
    <x v="1"/>
    <x v="0"/>
    <x v="1771"/>
  </r>
  <r>
    <x v="1973"/>
    <s v="Nahigian"/>
    <x v="812"/>
    <x v="112"/>
    <x v="1"/>
    <s v="No"/>
    <x v="0"/>
    <x v="0"/>
    <s v="No"/>
    <x v="0"/>
    <x v="2"/>
    <x v="1772"/>
    <n v="3434.38"/>
    <x v="1"/>
    <x v="2"/>
    <x v="3"/>
    <x v="1772"/>
  </r>
  <r>
    <x v="1974"/>
    <s v="Cackett"/>
    <x v="1021"/>
    <x v="102"/>
    <x v="1"/>
    <s v="No"/>
    <x v="0"/>
    <x v="0"/>
    <s v="No"/>
    <x v="0"/>
    <x v="2"/>
    <x v="1773"/>
    <n v="3410.32"/>
    <x v="1"/>
    <x v="2"/>
    <x v="3"/>
    <x v="1773"/>
  </r>
  <r>
    <x v="1975"/>
    <s v="Hunter-Galvan"/>
    <x v="1204"/>
    <x v="320"/>
    <x v="0"/>
    <s v="Yes"/>
    <x v="0"/>
    <x v="3"/>
    <s v="No"/>
    <x v="0"/>
    <x v="2"/>
    <x v="714"/>
    <n v="3393.36"/>
    <x v="1"/>
    <x v="2"/>
    <x v="8"/>
    <x v="714"/>
  </r>
  <r>
    <x v="1976"/>
    <s v="Pierret"/>
    <x v="264"/>
    <x v="206"/>
    <x v="1"/>
    <s v="No"/>
    <x v="0"/>
    <x v="0"/>
    <s v="No"/>
    <x v="1"/>
    <x v="2"/>
    <x v="1774"/>
    <n v="3392.98"/>
    <x v="1"/>
    <x v="0"/>
    <x v="0"/>
    <x v="1774"/>
  </r>
  <r>
    <x v="1977"/>
    <s v="White"/>
    <x v="844"/>
    <x v="197"/>
    <x v="1"/>
    <s v="No"/>
    <x v="0"/>
    <x v="0"/>
    <s v="No"/>
    <x v="1"/>
    <x v="2"/>
    <x v="1775"/>
    <n v="3392.37"/>
    <x v="1"/>
    <x v="0"/>
    <x v="0"/>
    <x v="1775"/>
  </r>
  <r>
    <x v="1978"/>
    <s v="O'Neil"/>
    <x v="570"/>
    <x v="283"/>
    <x v="1"/>
    <s v="No"/>
    <x v="0"/>
    <x v="0"/>
    <s v="No"/>
    <x v="1"/>
    <x v="2"/>
    <x v="1776"/>
    <n v="3385.4"/>
    <x v="1"/>
    <x v="2"/>
    <x v="2"/>
    <x v="1776"/>
  </r>
  <r>
    <x v="1979"/>
    <s v="Leitz"/>
    <x v="477"/>
    <x v="544"/>
    <x v="1"/>
    <s v="No"/>
    <x v="0"/>
    <x v="0"/>
    <s v="No"/>
    <x v="2"/>
    <x v="2"/>
    <x v="1777"/>
    <n v="3378.91"/>
    <x v="1"/>
    <x v="1"/>
    <x v="3"/>
    <x v="1777"/>
  </r>
  <r>
    <x v="1980"/>
    <s v="Durfee"/>
    <x v="4"/>
    <x v="82"/>
    <x v="0"/>
    <s v="No"/>
    <x v="1"/>
    <x v="3"/>
    <s v="No"/>
    <x v="0"/>
    <x v="2"/>
    <x v="1778"/>
    <n v="3366.67"/>
    <x v="1"/>
    <x v="2"/>
    <x v="0"/>
    <x v="1778"/>
  </r>
  <r>
    <x v="1981"/>
    <s v="Maylone"/>
    <x v="675"/>
    <x v="93"/>
    <x v="1"/>
    <s v="No"/>
    <x v="0"/>
    <x v="3"/>
    <s v="No"/>
    <x v="2"/>
    <x v="2"/>
    <x v="1779"/>
    <n v="3353.47"/>
    <x v="1"/>
    <x v="0"/>
    <x v="1"/>
    <x v="1779"/>
  </r>
  <r>
    <x v="1982"/>
    <s v="Reiland"/>
    <x v="436"/>
    <x v="89"/>
    <x v="0"/>
    <s v="No"/>
    <x v="1"/>
    <x v="3"/>
    <s v="No"/>
    <x v="1"/>
    <x v="2"/>
    <x v="1780"/>
    <n v="3353.28"/>
    <x v="1"/>
    <x v="1"/>
    <x v="3"/>
    <x v="1780"/>
  </r>
  <r>
    <x v="1983"/>
    <s v="Hu"/>
    <x v="1205"/>
    <x v="315"/>
    <x v="0"/>
    <s v="No"/>
    <x v="0"/>
    <x v="0"/>
    <s v="No"/>
    <x v="2"/>
    <x v="2"/>
    <x v="1781"/>
    <n v="3342.79"/>
    <x v="1"/>
    <x v="1"/>
    <x v="0"/>
    <x v="1781"/>
  </r>
  <r>
    <x v="1984"/>
    <s v="Lessek"/>
    <x v="304"/>
    <x v="336"/>
    <x v="1"/>
    <s v="No"/>
    <x v="1"/>
    <x v="3"/>
    <s v="No"/>
    <x v="1"/>
    <x v="1"/>
    <x v="1782"/>
    <n v="3309.79"/>
    <x v="2"/>
    <x v="0"/>
    <x v="6"/>
    <x v="1782"/>
  </r>
  <r>
    <x v="1985"/>
    <s v="Colavincenzo"/>
    <x v="1084"/>
    <x v="361"/>
    <x v="0"/>
    <s v="No"/>
    <x v="1"/>
    <x v="3"/>
    <s v="No"/>
    <x v="0"/>
    <x v="2"/>
    <x v="1783"/>
    <n v="3308.46"/>
    <x v="1"/>
    <x v="1"/>
    <x v="14"/>
    <x v="1783"/>
  </r>
  <r>
    <x v="1986"/>
    <s v="Mendez-Karr"/>
    <x v="1206"/>
    <x v="633"/>
    <x v="0"/>
    <s v="No"/>
    <x v="1"/>
    <x v="3"/>
    <s v="No"/>
    <x v="0"/>
    <x v="2"/>
    <x v="1784"/>
    <n v="3300.7"/>
    <x v="1"/>
    <x v="2"/>
    <x v="15"/>
    <x v="1784"/>
  </r>
  <r>
    <x v="1987"/>
    <s v="Saulnier"/>
    <x v="629"/>
    <x v="85"/>
    <x v="1"/>
    <s v="No"/>
    <x v="0"/>
    <x v="0"/>
    <s v="No"/>
    <x v="0"/>
    <x v="1"/>
    <x v="1785"/>
    <n v="3292.53"/>
    <x v="1"/>
    <x v="2"/>
    <x v="1"/>
    <x v="1785"/>
  </r>
  <r>
    <x v="1988"/>
    <s v="Schoonover"/>
    <x v="1207"/>
    <x v="40"/>
    <x v="0"/>
    <s v="No"/>
    <x v="1"/>
    <x v="3"/>
    <s v="No"/>
    <x v="0"/>
    <x v="2"/>
    <x v="229"/>
    <n v="3280.22"/>
    <x v="1"/>
    <x v="0"/>
    <x v="3"/>
    <x v="229"/>
  </r>
  <r>
    <x v="1989"/>
    <s v="Hass"/>
    <x v="854"/>
    <x v="473"/>
    <x v="1"/>
    <s v="No"/>
    <x v="0"/>
    <x v="0"/>
    <s v="No"/>
    <x v="1"/>
    <x v="2"/>
    <x v="1786"/>
    <n v="3279.87"/>
    <x v="1"/>
    <x v="1"/>
    <x v="6"/>
    <x v="1786"/>
  </r>
  <r>
    <x v="1990"/>
    <s v="Cadotte"/>
    <x v="680"/>
    <x v="149"/>
    <x v="0"/>
    <s v="No"/>
    <x v="0"/>
    <x v="0"/>
    <s v="No"/>
    <x v="0"/>
    <x v="1"/>
    <x v="543"/>
    <n v="3277.16"/>
    <x v="1"/>
    <x v="0"/>
    <x v="3"/>
    <x v="543"/>
  </r>
  <r>
    <x v="1991"/>
    <s v="Cacciapaglia"/>
    <x v="1208"/>
    <x v="336"/>
    <x v="0"/>
    <s v="No"/>
    <x v="0"/>
    <x v="0"/>
    <s v="No"/>
    <x v="0"/>
    <x v="1"/>
    <x v="1787"/>
    <n v="3268.85"/>
    <x v="2"/>
    <x v="1"/>
    <x v="4"/>
    <x v="1787"/>
  </r>
  <r>
    <x v="1992"/>
    <s v="Mininger"/>
    <x v="1209"/>
    <x v="249"/>
    <x v="0"/>
    <s v="No"/>
    <x v="0"/>
    <x v="0"/>
    <s v="No"/>
    <x v="2"/>
    <x v="2"/>
    <x v="1788"/>
    <n v="3260.2"/>
    <x v="2"/>
    <x v="2"/>
    <x v="3"/>
    <x v="1788"/>
  </r>
  <r>
    <x v="1993"/>
    <s v="Mayo"/>
    <x v="11"/>
    <x v="186"/>
    <x v="1"/>
    <s v="No"/>
    <x v="1"/>
    <x v="3"/>
    <s v="No"/>
    <x v="0"/>
    <x v="1"/>
    <x v="1789"/>
    <n v="3238.44"/>
    <x v="1"/>
    <x v="0"/>
    <x v="0"/>
    <x v="1789"/>
  </r>
  <r>
    <x v="1994"/>
    <s v="Zicko"/>
    <x v="1210"/>
    <x v="249"/>
    <x v="1"/>
    <s v="No"/>
    <x v="1"/>
    <x v="3"/>
    <s v="No"/>
    <x v="0"/>
    <x v="2"/>
    <x v="1790"/>
    <n v="3227.12"/>
    <x v="1"/>
    <x v="0"/>
    <x v="0"/>
    <x v="1790"/>
  </r>
  <r>
    <x v="1995"/>
    <s v="Graham"/>
    <x v="276"/>
    <x v="419"/>
    <x v="1"/>
    <s v="No"/>
    <x v="1"/>
    <x v="3"/>
    <s v="No"/>
    <x v="1"/>
    <x v="2"/>
    <x v="1791"/>
    <n v="3213.62"/>
    <x v="1"/>
    <x v="2"/>
    <x v="2"/>
    <x v="1791"/>
  </r>
  <r>
    <x v="1996"/>
    <s v="Boland"/>
    <x v="1211"/>
    <x v="212"/>
    <x v="1"/>
    <s v="No"/>
    <x v="1"/>
    <x v="3"/>
    <s v="No"/>
    <x v="2"/>
    <x v="2"/>
    <x v="1792"/>
    <n v="3208.79"/>
    <x v="1"/>
    <x v="0"/>
    <x v="3"/>
    <x v="1792"/>
  </r>
  <r>
    <x v="1997"/>
    <s v="Cupp"/>
    <x v="1040"/>
    <x v="106"/>
    <x v="1"/>
    <s v="No"/>
    <x v="1"/>
    <x v="3"/>
    <s v="No"/>
    <x v="2"/>
    <x v="1"/>
    <x v="1793"/>
    <n v="3206.49"/>
    <x v="1"/>
    <x v="0"/>
    <x v="2"/>
    <x v="1793"/>
  </r>
  <r>
    <x v="1998"/>
    <s v="Shaw"/>
    <x v="1212"/>
    <x v="169"/>
    <x v="1"/>
    <s v="No"/>
    <x v="0"/>
    <x v="0"/>
    <s v="No"/>
    <x v="0"/>
    <x v="1"/>
    <x v="1794"/>
    <n v="3201.25"/>
    <x v="1"/>
    <x v="0"/>
    <x v="1"/>
    <x v="1794"/>
  </r>
  <r>
    <x v="1999"/>
    <s v="Klassen"/>
    <x v="1213"/>
    <x v="186"/>
    <x v="1"/>
    <s v="No"/>
    <x v="0"/>
    <x v="0"/>
    <s v="No"/>
    <x v="2"/>
    <x v="1"/>
    <x v="1795"/>
    <n v="3180.51"/>
    <x v="1"/>
    <x v="2"/>
    <x v="0"/>
    <x v="1795"/>
  </r>
  <r>
    <x v="2000"/>
    <s v="Musal"/>
    <x v="1214"/>
    <x v="34"/>
    <x v="1"/>
    <s v="Yes"/>
    <x v="0"/>
    <x v="1"/>
    <s v="No"/>
    <x v="1"/>
    <x v="1"/>
    <x v="1796"/>
    <n v="3179.96"/>
    <x v="1"/>
    <x v="2"/>
    <x v="1"/>
    <x v="1796"/>
  </r>
  <r>
    <x v="2001"/>
    <s v="Kitayama"/>
    <x v="361"/>
    <x v="69"/>
    <x v="1"/>
    <s v="No"/>
    <x v="0"/>
    <x v="0"/>
    <s v="No"/>
    <x v="2"/>
    <x v="2"/>
    <x v="1797"/>
    <n v="3176.82"/>
    <x v="1"/>
    <x v="1"/>
    <x v="1"/>
    <x v="1797"/>
  </r>
  <r>
    <x v="2002"/>
    <s v="Altman"/>
    <x v="699"/>
    <x v="34"/>
    <x v="1"/>
    <s v="No"/>
    <x v="0"/>
    <x v="0"/>
    <s v="No"/>
    <x v="2"/>
    <x v="1"/>
    <x v="1798"/>
    <n v="3176.29"/>
    <x v="1"/>
    <x v="2"/>
    <x v="1"/>
    <x v="1798"/>
  </r>
  <r>
    <x v="2003"/>
    <s v="Demchko"/>
    <x v="127"/>
    <x v="49"/>
    <x v="0"/>
    <s v="No"/>
    <x v="0"/>
    <x v="0"/>
    <s v="No"/>
    <x v="0"/>
    <x v="2"/>
    <x v="1799"/>
    <n v="3172.02"/>
    <x v="1"/>
    <x v="1"/>
    <x v="3"/>
    <x v="1799"/>
  </r>
  <r>
    <x v="2004"/>
    <s v="Wild"/>
    <x v="82"/>
    <x v="507"/>
    <x v="0"/>
    <s v="No"/>
    <x v="0"/>
    <x v="0"/>
    <s v="No"/>
    <x v="0"/>
    <x v="2"/>
    <x v="1800"/>
    <n v="3171.61"/>
    <x v="1"/>
    <x v="0"/>
    <x v="0"/>
    <x v="1800"/>
  </r>
  <r>
    <x v="2005"/>
    <s v="Betts"/>
    <x v="1026"/>
    <x v="319"/>
    <x v="1"/>
    <s v="No"/>
    <x v="0"/>
    <x v="0"/>
    <s v="No"/>
    <x v="3"/>
    <x v="2"/>
    <x v="1801"/>
    <n v="3167.46"/>
    <x v="1"/>
    <x v="0"/>
    <x v="2"/>
    <x v="1801"/>
  </r>
  <r>
    <x v="2006"/>
    <s v="Martin"/>
    <x v="1215"/>
    <x v="544"/>
    <x v="0"/>
    <s v="No"/>
    <x v="1"/>
    <x v="3"/>
    <s v="No"/>
    <x v="1"/>
    <x v="2"/>
    <x v="1802"/>
    <n v="3162.02"/>
    <x v="1"/>
    <x v="0"/>
    <x v="0"/>
    <x v="1802"/>
  </r>
  <r>
    <x v="2007"/>
    <s v="Vandeventer"/>
    <x v="809"/>
    <x v="206"/>
    <x v="0"/>
    <s v="No"/>
    <x v="0"/>
    <x v="0"/>
    <s v="No"/>
    <x v="1"/>
    <x v="2"/>
    <x v="1803"/>
    <n v="3161.45"/>
    <x v="1"/>
    <x v="1"/>
    <x v="3"/>
    <x v="1803"/>
  </r>
  <r>
    <x v="2008"/>
    <s v="Hirano"/>
    <x v="1216"/>
    <x v="45"/>
    <x v="0"/>
    <s v="No"/>
    <x v="0"/>
    <x v="0"/>
    <s v="No"/>
    <x v="1"/>
    <x v="2"/>
    <x v="1804"/>
    <n v="3128.35"/>
    <x v="1"/>
    <x v="0"/>
    <x v="14"/>
    <x v="1804"/>
  </r>
  <r>
    <x v="2009"/>
    <s v="Davi"/>
    <x v="1217"/>
    <x v="198"/>
    <x v="0"/>
    <s v="No"/>
    <x v="0"/>
    <x v="3"/>
    <s v="No"/>
    <x v="3"/>
    <x v="2"/>
    <x v="1805"/>
    <n v="3088.06"/>
    <x v="1"/>
    <x v="2"/>
    <x v="0"/>
    <x v="1805"/>
  </r>
  <r>
    <x v="2010"/>
    <s v="Sloan"/>
    <x v="711"/>
    <x v="206"/>
    <x v="1"/>
    <s v="No"/>
    <x v="0"/>
    <x v="0"/>
    <s v="No"/>
    <x v="2"/>
    <x v="2"/>
    <x v="1806"/>
    <n v="3077.1"/>
    <x v="1"/>
    <x v="1"/>
    <x v="1"/>
    <x v="1806"/>
  </r>
  <r>
    <x v="2011"/>
    <s v="Homich"/>
    <x v="497"/>
    <x v="78"/>
    <x v="1"/>
    <s v="No"/>
    <x v="0"/>
    <x v="3"/>
    <s v="No"/>
    <x v="1"/>
    <x v="2"/>
    <x v="1807"/>
    <n v="3070.81"/>
    <x v="2"/>
    <x v="1"/>
    <x v="6"/>
    <x v="1807"/>
  </r>
  <r>
    <x v="2012"/>
    <s v="Bell"/>
    <x v="1218"/>
    <x v="425"/>
    <x v="0"/>
    <s v="No"/>
    <x v="0"/>
    <x v="0"/>
    <s v="No"/>
    <x v="3"/>
    <x v="1"/>
    <x v="1808"/>
    <n v="3065.49"/>
    <x v="1"/>
    <x v="1"/>
    <x v="1"/>
    <x v="1808"/>
  </r>
  <r>
    <x v="2013"/>
    <s v="Kristjansson"/>
    <x v="26"/>
    <x v="540"/>
    <x v="0"/>
    <s v="No"/>
    <x v="0"/>
    <x v="0"/>
    <s v="No"/>
    <x v="0"/>
    <x v="2"/>
    <x v="1809"/>
    <n v="3062.51"/>
    <x v="2"/>
    <x v="1"/>
    <x v="1"/>
    <x v="1809"/>
  </r>
  <r>
    <x v="2014"/>
    <s v="Pitman"/>
    <x v="47"/>
    <x v="656"/>
    <x v="0"/>
    <s v="No"/>
    <x v="0"/>
    <x v="0"/>
    <s v="No"/>
    <x v="0"/>
    <x v="0"/>
    <x v="1810"/>
    <n v="3056.39"/>
    <x v="1"/>
    <x v="0"/>
    <x v="0"/>
    <x v="1810"/>
  </r>
  <r>
    <x v="2015"/>
    <s v="Curley"/>
    <x v="1219"/>
    <x v="21"/>
    <x v="1"/>
    <s v="No"/>
    <x v="1"/>
    <x v="3"/>
    <s v="No"/>
    <x v="1"/>
    <x v="1"/>
    <x v="1792"/>
    <n v="3051.73"/>
    <x v="1"/>
    <x v="2"/>
    <x v="3"/>
    <x v="1792"/>
  </r>
  <r>
    <x v="2016"/>
    <s v="Zimmer"/>
    <x v="401"/>
    <x v="280"/>
    <x v="0"/>
    <s v="No"/>
    <x v="0"/>
    <x v="3"/>
    <s v="No"/>
    <x v="1"/>
    <x v="2"/>
    <x v="1811"/>
    <n v="3046.06"/>
    <x v="1"/>
    <x v="1"/>
    <x v="8"/>
    <x v="1811"/>
  </r>
  <r>
    <x v="2017"/>
    <s v="Granski"/>
    <x v="397"/>
    <x v="334"/>
    <x v="0"/>
    <s v="No"/>
    <x v="0"/>
    <x v="3"/>
    <s v="No"/>
    <x v="1"/>
    <x v="1"/>
    <x v="1812"/>
    <n v="3044.21"/>
    <x v="1"/>
    <x v="0"/>
    <x v="2"/>
    <x v="1812"/>
  </r>
  <r>
    <x v="2018"/>
    <s v="Dunn"/>
    <x v="2"/>
    <x v="577"/>
    <x v="1"/>
    <s v="No"/>
    <x v="1"/>
    <x v="3"/>
    <s v="No"/>
    <x v="0"/>
    <x v="2"/>
    <x v="1813"/>
    <n v="3021.81"/>
    <x v="1"/>
    <x v="0"/>
    <x v="1"/>
    <x v="1813"/>
  </r>
  <r>
    <x v="2019"/>
    <s v="Regina"/>
    <x v="1155"/>
    <x v="212"/>
    <x v="1"/>
    <s v="No"/>
    <x v="0"/>
    <x v="3"/>
    <s v="No"/>
    <x v="3"/>
    <x v="2"/>
    <x v="1814"/>
    <n v="3018.04"/>
    <x v="1"/>
    <x v="2"/>
    <x v="1"/>
    <x v="1814"/>
  </r>
  <r>
    <x v="2020"/>
    <s v="O'Connor"/>
    <x v="1"/>
    <x v="464"/>
    <x v="0"/>
    <s v="No"/>
    <x v="0"/>
    <x v="0"/>
    <s v="No"/>
    <x v="0"/>
    <x v="0"/>
    <x v="1815"/>
    <n v="3012.22"/>
    <x v="1"/>
    <x v="0"/>
    <x v="1"/>
    <x v="1815"/>
  </r>
  <r>
    <x v="2021"/>
    <s v="Howe"/>
    <x v="1220"/>
    <x v="237"/>
    <x v="0"/>
    <s v="No"/>
    <x v="0"/>
    <x v="0"/>
    <s v="No"/>
    <x v="2"/>
    <x v="2"/>
    <x v="1816"/>
    <n v="2985.67"/>
    <x v="1"/>
    <x v="2"/>
    <x v="0"/>
    <x v="1816"/>
  </r>
  <r>
    <x v="2022"/>
    <s v="Atwater"/>
    <x v="1221"/>
    <x v="237"/>
    <x v="0"/>
    <s v="No"/>
    <x v="0"/>
    <x v="3"/>
    <s v="No"/>
    <x v="3"/>
    <x v="2"/>
    <x v="1817"/>
    <n v="2979.52"/>
    <x v="1"/>
    <x v="0"/>
    <x v="0"/>
    <x v="1817"/>
  </r>
  <r>
    <x v="2023"/>
    <s v="Gurganus"/>
    <x v="345"/>
    <x v="171"/>
    <x v="1"/>
    <s v="No"/>
    <x v="0"/>
    <x v="3"/>
    <s v="No"/>
    <x v="2"/>
    <x v="2"/>
    <x v="1818"/>
    <n v="2974.13"/>
    <x v="1"/>
    <x v="1"/>
    <x v="3"/>
    <x v="1818"/>
  </r>
  <r>
    <x v="2024"/>
    <s v="Holden"/>
    <x v="1222"/>
    <x v="207"/>
    <x v="0"/>
    <s v="No"/>
    <x v="0"/>
    <x v="0"/>
    <s v="No"/>
    <x v="1"/>
    <x v="0"/>
    <x v="1819"/>
    <n v="2943.41"/>
    <x v="1"/>
    <x v="0"/>
    <x v="1"/>
    <x v="1819"/>
  </r>
  <r>
    <x v="2025"/>
    <s v="Parton"/>
    <x v="1035"/>
    <x v="95"/>
    <x v="1"/>
    <s v="No"/>
    <x v="0"/>
    <x v="0"/>
    <s v="No"/>
    <x v="0"/>
    <x v="2"/>
    <x v="1820"/>
    <n v="2927.06"/>
    <x v="1"/>
    <x v="2"/>
    <x v="0"/>
    <x v="1820"/>
  </r>
  <r>
    <x v="2026"/>
    <s v="Downs"/>
    <x v="1023"/>
    <x v="102"/>
    <x v="0"/>
    <s v="No"/>
    <x v="1"/>
    <x v="3"/>
    <s v="No"/>
    <x v="2"/>
    <x v="2"/>
    <x v="1821"/>
    <n v="2913.57"/>
    <x v="1"/>
    <x v="2"/>
    <x v="3"/>
    <x v="1821"/>
  </r>
  <r>
    <x v="2027"/>
    <s v="Dent"/>
    <x v="391"/>
    <x v="280"/>
    <x v="1"/>
    <s v="No"/>
    <x v="0"/>
    <x v="0"/>
    <s v="No"/>
    <x v="1"/>
    <x v="2"/>
    <x v="1822"/>
    <n v="2904.09"/>
    <x v="1"/>
    <x v="2"/>
    <x v="3"/>
    <x v="1822"/>
  </r>
  <r>
    <x v="2028"/>
    <s v="Ranti"/>
    <x v="454"/>
    <x v="470"/>
    <x v="1"/>
    <s v="No"/>
    <x v="0"/>
    <x v="0"/>
    <s v="No"/>
    <x v="1"/>
    <x v="2"/>
    <x v="1823"/>
    <n v="2902.91"/>
    <x v="1"/>
    <x v="2"/>
    <x v="0"/>
    <x v="1823"/>
  </r>
  <r>
    <x v="2029"/>
    <s v="Ishaq"/>
    <x v="702"/>
    <x v="375"/>
    <x v="0"/>
    <s v="No"/>
    <x v="0"/>
    <x v="0"/>
    <s v="No"/>
    <x v="0"/>
    <x v="2"/>
    <x v="1824"/>
    <n v="2899.49"/>
    <x v="1"/>
    <x v="2"/>
    <x v="2"/>
    <x v="1824"/>
  </r>
  <r>
    <x v="2030"/>
    <s v="Wiles"/>
    <x v="389"/>
    <x v="122"/>
    <x v="1"/>
    <s v="Yes"/>
    <x v="0"/>
    <x v="1"/>
    <s v="No"/>
    <x v="1"/>
    <x v="2"/>
    <x v="1825"/>
    <n v="2897.46"/>
    <x v="1"/>
    <x v="1"/>
    <x v="1"/>
    <x v="1825"/>
  </r>
  <r>
    <x v="2031"/>
    <s v="Roberts"/>
    <x v="1223"/>
    <x v="219"/>
    <x v="1"/>
    <s v="No"/>
    <x v="0"/>
    <x v="0"/>
    <s v="No"/>
    <x v="1"/>
    <x v="2"/>
    <x v="1826"/>
    <n v="2897.32"/>
    <x v="2"/>
    <x v="0"/>
    <x v="4"/>
    <x v="1826"/>
  </r>
  <r>
    <x v="2032"/>
    <s v="Serafini"/>
    <x v="438"/>
    <x v="637"/>
    <x v="0"/>
    <s v="No"/>
    <x v="1"/>
    <x v="3"/>
    <s v="No"/>
    <x v="1"/>
    <x v="1"/>
    <x v="1827"/>
    <n v="2867.12"/>
    <x v="0"/>
    <x v="0"/>
    <x v="0"/>
    <x v="1827"/>
  </r>
  <r>
    <x v="2033"/>
    <s v="Button"/>
    <x v="755"/>
    <x v="334"/>
    <x v="0"/>
    <s v="No"/>
    <x v="1"/>
    <x v="3"/>
    <s v="No"/>
    <x v="1"/>
    <x v="1"/>
    <x v="1828"/>
    <n v="2866.09"/>
    <x v="2"/>
    <x v="0"/>
    <x v="3"/>
    <x v="1828"/>
  </r>
  <r>
    <x v="2034"/>
    <s v="Gaal"/>
    <x v="408"/>
    <x v="144"/>
    <x v="0"/>
    <s v="No"/>
    <x v="0"/>
    <x v="3"/>
    <s v="No"/>
    <x v="0"/>
    <x v="2"/>
    <x v="1829"/>
    <n v="2855.44"/>
    <x v="1"/>
    <x v="0"/>
    <x v="1"/>
    <x v="1829"/>
  </r>
  <r>
    <x v="2035"/>
    <s v="Liptak"/>
    <x v="386"/>
    <x v="352"/>
    <x v="0"/>
    <s v="No"/>
    <x v="0"/>
    <x v="3"/>
    <s v="No"/>
    <x v="1"/>
    <x v="2"/>
    <x v="1830"/>
    <n v="2850.68"/>
    <x v="1"/>
    <x v="0"/>
    <x v="1"/>
    <x v="1830"/>
  </r>
  <r>
    <x v="2036"/>
    <s v="Kellam"/>
    <x v="388"/>
    <x v="614"/>
    <x v="0"/>
    <s v="No"/>
    <x v="0"/>
    <x v="3"/>
    <s v="No"/>
    <x v="2"/>
    <x v="2"/>
    <x v="1831"/>
    <n v="2842.76"/>
    <x v="1"/>
    <x v="0"/>
    <x v="1"/>
    <x v="1831"/>
  </r>
  <r>
    <x v="2037"/>
    <s v="Gordon"/>
    <x v="1224"/>
    <x v="251"/>
    <x v="0"/>
    <s v="Yes"/>
    <x v="0"/>
    <x v="3"/>
    <s v="No"/>
    <x v="1"/>
    <x v="2"/>
    <x v="1832"/>
    <n v="2819.51"/>
    <x v="1"/>
    <x v="0"/>
    <x v="3"/>
    <x v="1832"/>
  </r>
  <r>
    <x v="2038"/>
    <s v="Hyland"/>
    <x v="1225"/>
    <x v="3"/>
    <x v="0"/>
    <s v="No"/>
    <x v="1"/>
    <x v="3"/>
    <s v="No"/>
    <x v="2"/>
    <x v="1"/>
    <x v="1833"/>
    <n v="2803.7"/>
    <x v="1"/>
    <x v="1"/>
    <x v="1"/>
    <x v="1833"/>
  </r>
  <r>
    <x v="2039"/>
    <s v="Wagoner"/>
    <x v="1226"/>
    <x v="196"/>
    <x v="0"/>
    <s v="Yes"/>
    <x v="0"/>
    <x v="3"/>
    <s v="No"/>
    <x v="0"/>
    <x v="2"/>
    <x v="456"/>
    <n v="2801.26"/>
    <x v="1"/>
    <x v="0"/>
    <x v="0"/>
    <x v="456"/>
  </r>
  <r>
    <x v="2040"/>
    <s v="Thomas"/>
    <x v="352"/>
    <x v="21"/>
    <x v="0"/>
    <s v="No"/>
    <x v="0"/>
    <x v="0"/>
    <s v="No"/>
    <x v="1"/>
    <x v="1"/>
    <x v="979"/>
    <n v="2789.06"/>
    <x v="1"/>
    <x v="0"/>
    <x v="1"/>
    <x v="979"/>
  </r>
  <r>
    <x v="2041"/>
    <s v="Goffi"/>
    <x v="1227"/>
    <x v="85"/>
    <x v="0"/>
    <s v="No"/>
    <x v="0"/>
    <x v="0"/>
    <s v="No"/>
    <x v="3"/>
    <x v="1"/>
    <x v="1834"/>
    <n v="2775.19"/>
    <x v="1"/>
    <x v="1"/>
    <x v="1"/>
    <x v="1834"/>
  </r>
  <r>
    <x v="2042"/>
    <s v="Salovaara"/>
    <x v="1121"/>
    <x v="268"/>
    <x v="0"/>
    <s v="Yes"/>
    <x v="0"/>
    <x v="3"/>
    <s v="No"/>
    <x v="0"/>
    <x v="1"/>
    <x v="1835"/>
    <n v="2773.46"/>
    <x v="1"/>
    <x v="1"/>
    <x v="14"/>
    <x v="1835"/>
  </r>
  <r>
    <x v="2043"/>
    <s v="Reid"/>
    <x v="1228"/>
    <x v="60"/>
    <x v="1"/>
    <s v="No"/>
    <x v="1"/>
    <x v="3"/>
    <s v="No"/>
    <x v="1"/>
    <x v="1"/>
    <x v="1836"/>
    <n v="2758.99"/>
    <x v="1"/>
    <x v="1"/>
    <x v="1"/>
    <x v="1836"/>
  </r>
  <r>
    <x v="2044"/>
    <s v="Allan"/>
    <x v="964"/>
    <x v="24"/>
    <x v="0"/>
    <s v="Yes"/>
    <x v="0"/>
    <x v="3"/>
    <s v="No"/>
    <x v="0"/>
    <x v="2"/>
    <x v="1837"/>
    <n v="2755.02"/>
    <x v="1"/>
    <x v="1"/>
    <x v="2"/>
    <x v="1837"/>
  </r>
  <r>
    <x v="2045"/>
    <s v="McLaughlin"/>
    <x v="217"/>
    <x v="209"/>
    <x v="1"/>
    <s v="Yes"/>
    <x v="0"/>
    <x v="3"/>
    <s v="No"/>
    <x v="0"/>
    <x v="2"/>
    <x v="1838"/>
    <n v="2741.95"/>
    <x v="1"/>
    <x v="0"/>
    <x v="2"/>
    <x v="1838"/>
  </r>
  <r>
    <x v="2046"/>
    <s v="Lee"/>
    <x v="567"/>
    <x v="180"/>
    <x v="0"/>
    <s v="Yes"/>
    <x v="0"/>
    <x v="3"/>
    <s v="No"/>
    <x v="2"/>
    <x v="2"/>
    <x v="207"/>
    <n v="2731.91"/>
    <x v="1"/>
    <x v="0"/>
    <x v="2"/>
    <x v="207"/>
  </r>
  <r>
    <x v="2047"/>
    <s v="Tang"/>
    <x v="1229"/>
    <x v="147"/>
    <x v="0"/>
    <s v="No"/>
    <x v="1"/>
    <x v="3"/>
    <s v="No"/>
    <x v="0"/>
    <x v="1"/>
    <x v="1839"/>
    <n v="2730.11"/>
    <x v="1"/>
    <x v="0"/>
    <x v="1"/>
    <x v="1839"/>
  </r>
  <r>
    <x v="2048"/>
    <s v="Kennedy"/>
    <x v="375"/>
    <x v="562"/>
    <x v="1"/>
    <s v="No"/>
    <x v="1"/>
    <x v="3"/>
    <s v="No"/>
    <x v="0"/>
    <x v="1"/>
    <x v="1840"/>
    <n v="2727.4"/>
    <x v="2"/>
    <x v="0"/>
    <x v="4"/>
    <x v="1840"/>
  </r>
  <r>
    <x v="2049"/>
    <s v="Condon"/>
    <x v="1230"/>
    <x v="24"/>
    <x v="1"/>
    <s v="No"/>
    <x v="0"/>
    <x v="3"/>
    <s v="No"/>
    <x v="3"/>
    <x v="2"/>
    <x v="1841"/>
    <n v="2726.06"/>
    <x v="1"/>
    <x v="2"/>
    <x v="0"/>
    <x v="1841"/>
  </r>
  <r>
    <x v="2050"/>
    <s v="Chepkwony"/>
    <x v="577"/>
    <x v="347"/>
    <x v="1"/>
    <s v="No"/>
    <x v="1"/>
    <x v="3"/>
    <s v="No"/>
    <x v="1"/>
    <x v="2"/>
    <x v="1842"/>
    <n v="2721.32"/>
    <x v="0"/>
    <x v="0"/>
    <x v="7"/>
    <x v="1842"/>
  </r>
  <r>
    <x v="2051"/>
    <s v="Rodriguez"/>
    <x v="80"/>
    <x v="577"/>
    <x v="0"/>
    <s v="No"/>
    <x v="1"/>
    <x v="3"/>
    <s v="No"/>
    <x v="0"/>
    <x v="2"/>
    <x v="1843"/>
    <n v="2719.28"/>
    <x v="1"/>
    <x v="2"/>
    <x v="1"/>
    <x v="1843"/>
  </r>
  <r>
    <x v="2052"/>
    <s v="Szynkarczuk"/>
    <x v="854"/>
    <x v="83"/>
    <x v="0"/>
    <s v="No"/>
    <x v="1"/>
    <x v="3"/>
    <s v="No"/>
    <x v="1"/>
    <x v="2"/>
    <x v="1844"/>
    <n v="2710.83"/>
    <x v="1"/>
    <x v="0"/>
    <x v="1"/>
    <x v="1844"/>
  </r>
  <r>
    <x v="2053"/>
    <s v="Brill"/>
    <x v="403"/>
    <x v="133"/>
    <x v="0"/>
    <s v="No"/>
    <x v="1"/>
    <x v="3"/>
    <s v="No"/>
    <x v="2"/>
    <x v="2"/>
    <x v="1845"/>
    <n v="2709.24"/>
    <x v="1"/>
    <x v="2"/>
    <x v="1"/>
    <x v="1845"/>
  </r>
  <r>
    <x v="2054"/>
    <s v="Adams"/>
    <x v="1018"/>
    <x v="180"/>
    <x v="0"/>
    <s v="No"/>
    <x v="1"/>
    <x v="3"/>
    <s v="No"/>
    <x v="2"/>
    <x v="2"/>
    <x v="1846"/>
    <n v="2709.11"/>
    <x v="1"/>
    <x v="2"/>
    <x v="1"/>
    <x v="1846"/>
  </r>
  <r>
    <x v="2055"/>
    <s v="Nunn"/>
    <x v="210"/>
    <x v="90"/>
    <x v="1"/>
    <s v="No"/>
    <x v="0"/>
    <x v="0"/>
    <s v="No"/>
    <x v="0"/>
    <x v="2"/>
    <x v="1822"/>
    <n v="2699.57"/>
    <x v="1"/>
    <x v="1"/>
    <x v="1"/>
    <x v="1822"/>
  </r>
  <r>
    <x v="2056"/>
    <s v="Blair"/>
    <x v="389"/>
    <x v="203"/>
    <x v="0"/>
    <s v="No"/>
    <x v="0"/>
    <x v="0"/>
    <s v="No"/>
    <x v="1"/>
    <x v="2"/>
    <x v="1847"/>
    <n v="2690.11"/>
    <x v="1"/>
    <x v="2"/>
    <x v="1"/>
    <x v="1847"/>
  </r>
  <r>
    <x v="2057"/>
    <s v="Sharkey"/>
    <x v="9"/>
    <x v="635"/>
    <x v="0"/>
    <s v="No"/>
    <x v="0"/>
    <x v="0"/>
    <s v="No"/>
    <x v="0"/>
    <x v="1"/>
    <x v="1848"/>
    <n v="2689.5"/>
    <x v="2"/>
    <x v="2"/>
    <x v="0"/>
    <x v="1848"/>
  </r>
  <r>
    <x v="2058"/>
    <s v="Scalard"/>
    <x v="1231"/>
    <x v="90"/>
    <x v="0"/>
    <s v="No"/>
    <x v="0"/>
    <x v="0"/>
    <s v="No"/>
    <x v="2"/>
    <x v="2"/>
    <x v="1849"/>
    <n v="2684.69"/>
    <x v="1"/>
    <x v="2"/>
    <x v="0"/>
    <x v="1849"/>
  </r>
  <r>
    <x v="2059"/>
    <s v="Burget"/>
    <x v="1232"/>
    <x v="102"/>
    <x v="1"/>
    <s v="No"/>
    <x v="0"/>
    <x v="0"/>
    <s v="No"/>
    <x v="3"/>
    <x v="2"/>
    <x v="1850"/>
    <n v="2680.95"/>
    <x v="2"/>
    <x v="2"/>
    <x v="1"/>
    <x v="1850"/>
  </r>
  <r>
    <x v="2060"/>
    <s v="English"/>
    <x v="32"/>
    <x v="85"/>
    <x v="0"/>
    <s v="Yes"/>
    <x v="0"/>
    <x v="3"/>
    <s v="No"/>
    <x v="0"/>
    <x v="1"/>
    <x v="1851"/>
    <n v="2643.27"/>
    <x v="1"/>
    <x v="1"/>
    <x v="1"/>
    <x v="1851"/>
  </r>
  <r>
    <x v="2061"/>
    <s v="Hampton"/>
    <x v="237"/>
    <x v="652"/>
    <x v="0"/>
    <s v="Yes"/>
    <x v="0"/>
    <x v="3"/>
    <s v="No"/>
    <x v="1"/>
    <x v="0"/>
    <x v="1852"/>
    <n v="2639.04"/>
    <x v="1"/>
    <x v="2"/>
    <x v="1"/>
    <x v="1852"/>
  </r>
  <r>
    <x v="2062"/>
    <s v="Flynn"/>
    <x v="782"/>
    <x v="376"/>
    <x v="1"/>
    <s v="No"/>
    <x v="1"/>
    <x v="3"/>
    <s v="No"/>
    <x v="0"/>
    <x v="2"/>
    <x v="537"/>
    <n v="2632.99"/>
    <x v="1"/>
    <x v="1"/>
    <x v="3"/>
    <x v="537"/>
  </r>
  <r>
    <x v="2063"/>
    <s v="Knast"/>
    <x v="350"/>
    <x v="21"/>
    <x v="1"/>
    <s v="No"/>
    <x v="0"/>
    <x v="0"/>
    <s v="No"/>
    <x v="1"/>
    <x v="1"/>
    <x v="1853"/>
    <n v="2597.7800000000002"/>
    <x v="1"/>
    <x v="1"/>
    <x v="3"/>
    <x v="1853"/>
  </r>
  <r>
    <x v="2064"/>
    <s v="Lucas"/>
    <x v="905"/>
    <x v="135"/>
    <x v="1"/>
    <s v="No"/>
    <x v="0"/>
    <x v="0"/>
    <s v="No"/>
    <x v="2"/>
    <x v="2"/>
    <x v="1854"/>
    <n v="2585.85"/>
    <x v="1"/>
    <x v="2"/>
    <x v="2"/>
    <x v="1854"/>
  </r>
  <r>
    <x v="2065"/>
    <s v="Thomas"/>
    <x v="1233"/>
    <x v="146"/>
    <x v="1"/>
    <s v="No"/>
    <x v="0"/>
    <x v="0"/>
    <s v="No"/>
    <x v="3"/>
    <x v="2"/>
    <x v="1855"/>
    <n v="2585.27"/>
    <x v="1"/>
    <x v="0"/>
    <x v="3"/>
    <x v="1855"/>
  </r>
  <r>
    <x v="2066"/>
    <s v="Cherewatti"/>
    <x v="1234"/>
    <x v="640"/>
    <x v="0"/>
    <s v="No"/>
    <x v="0"/>
    <x v="0"/>
    <s v="No"/>
    <x v="1"/>
    <x v="0"/>
    <x v="1856"/>
    <n v="2585.04"/>
    <x v="1"/>
    <x v="2"/>
    <x v="14"/>
    <x v="1856"/>
  </r>
  <r>
    <x v="2067"/>
    <s v="Olle"/>
    <x v="201"/>
    <x v="657"/>
    <x v="0"/>
    <s v="No"/>
    <x v="0"/>
    <x v="0"/>
    <s v="No"/>
    <x v="0"/>
    <x v="0"/>
    <x v="387"/>
    <n v="2566.4699999999998"/>
    <x v="1"/>
    <x v="0"/>
    <x v="0"/>
    <x v="387"/>
  </r>
  <r>
    <x v="2068"/>
    <s v="Hamsi"/>
    <x v="1235"/>
    <x v="174"/>
    <x v="0"/>
    <s v="No"/>
    <x v="0"/>
    <x v="0"/>
    <s v="No"/>
    <x v="3"/>
    <x v="2"/>
    <x v="1026"/>
    <n v="2545.6799999999998"/>
    <x v="1"/>
    <x v="1"/>
    <x v="0"/>
    <x v="1026"/>
  </r>
  <r>
    <x v="2069"/>
    <s v="Finnegan"/>
    <x v="966"/>
    <x v="505"/>
    <x v="0"/>
    <s v="No"/>
    <x v="0"/>
    <x v="0"/>
    <s v="No"/>
    <x v="3"/>
    <x v="2"/>
    <x v="1857"/>
    <n v="2540.39"/>
    <x v="1"/>
    <x v="2"/>
    <x v="0"/>
    <x v="1857"/>
  </r>
  <r>
    <x v="2070"/>
    <s v="Walsh"/>
    <x v="144"/>
    <x v="82"/>
    <x v="1"/>
    <s v="No"/>
    <x v="1"/>
    <x v="3"/>
    <s v="No"/>
    <x v="0"/>
    <x v="2"/>
    <x v="916"/>
    <n v="2534.39"/>
    <x v="2"/>
    <x v="0"/>
    <x v="1"/>
    <x v="916"/>
  </r>
  <r>
    <x v="2071"/>
    <s v="Villa"/>
    <x v="429"/>
    <x v="331"/>
    <x v="1"/>
    <s v="Yes"/>
    <x v="0"/>
    <x v="1"/>
    <s v="No"/>
    <x v="2"/>
    <x v="1"/>
    <x v="1858"/>
    <n v="2527.8200000000002"/>
    <x v="1"/>
    <x v="0"/>
    <x v="1"/>
    <x v="1858"/>
  </r>
  <r>
    <x v="2072"/>
    <s v="Cable"/>
    <x v="589"/>
    <x v="176"/>
    <x v="1"/>
    <s v="No"/>
    <x v="1"/>
    <x v="3"/>
    <s v="No"/>
    <x v="1"/>
    <x v="2"/>
    <x v="1859"/>
    <n v="2523.17"/>
    <x v="2"/>
    <x v="1"/>
    <x v="1"/>
    <x v="1859"/>
  </r>
  <r>
    <x v="2073"/>
    <s v="Eiring"/>
    <x v="1236"/>
    <x v="562"/>
    <x v="0"/>
    <s v="No"/>
    <x v="0"/>
    <x v="0"/>
    <s v="No"/>
    <x v="3"/>
    <x v="1"/>
    <x v="1860"/>
    <n v="2510.79"/>
    <x v="1"/>
    <x v="1"/>
    <x v="0"/>
    <x v="1860"/>
  </r>
  <r>
    <x v="2074"/>
    <s v="Connor"/>
    <x v="1237"/>
    <x v="100"/>
    <x v="0"/>
    <s v="Yes"/>
    <x v="0"/>
    <x v="3"/>
    <s v="No"/>
    <x v="1"/>
    <x v="1"/>
    <x v="681"/>
    <n v="2500.9299999999998"/>
    <x v="1"/>
    <x v="2"/>
    <x v="1"/>
    <x v="681"/>
  </r>
  <r>
    <x v="2075"/>
    <s v="Friedman"/>
    <x v="534"/>
    <x v="267"/>
    <x v="1"/>
    <s v="No"/>
    <x v="0"/>
    <x v="3"/>
    <s v="No"/>
    <x v="0"/>
    <x v="2"/>
    <x v="1861"/>
    <n v="2498.41"/>
    <x v="2"/>
    <x v="0"/>
    <x v="0"/>
    <x v="1861"/>
  </r>
  <r>
    <x v="2076"/>
    <s v="Croker"/>
    <x v="235"/>
    <x v="515"/>
    <x v="1"/>
    <s v="No"/>
    <x v="0"/>
    <x v="3"/>
    <s v="No"/>
    <x v="0"/>
    <x v="2"/>
    <x v="1862"/>
    <n v="2497.04"/>
    <x v="2"/>
    <x v="0"/>
    <x v="0"/>
    <x v="1862"/>
  </r>
  <r>
    <x v="2077"/>
    <s v="Beganics"/>
    <x v="662"/>
    <x v="169"/>
    <x v="1"/>
    <s v="No"/>
    <x v="0"/>
    <x v="3"/>
    <s v="No"/>
    <x v="0"/>
    <x v="1"/>
    <x v="1683"/>
    <n v="2494.02"/>
    <x v="2"/>
    <x v="1"/>
    <x v="3"/>
    <x v="1683"/>
  </r>
  <r>
    <x v="2078"/>
    <s v="Huberty"/>
    <x v="1238"/>
    <x v="563"/>
    <x v="1"/>
    <s v="No"/>
    <x v="0"/>
    <x v="3"/>
    <s v="No"/>
    <x v="2"/>
    <x v="1"/>
    <x v="1863"/>
    <n v="2483.7399999999998"/>
    <x v="2"/>
    <x v="2"/>
    <x v="0"/>
    <x v="1863"/>
  </r>
  <r>
    <x v="2079"/>
    <s v="Jacobs"/>
    <x v="1188"/>
    <x v="358"/>
    <x v="0"/>
    <s v="No"/>
    <x v="0"/>
    <x v="3"/>
    <s v="No"/>
    <x v="0"/>
    <x v="2"/>
    <x v="323"/>
    <n v="2480.98"/>
    <x v="1"/>
    <x v="2"/>
    <x v="0"/>
    <x v="323"/>
  </r>
  <r>
    <x v="2080"/>
    <s v="Hazlehurst"/>
    <x v="1210"/>
    <x v="188"/>
    <x v="0"/>
    <s v="No"/>
    <x v="0"/>
    <x v="3"/>
    <s v="No"/>
    <x v="0"/>
    <x v="2"/>
    <x v="1864"/>
    <n v="2473.33"/>
    <x v="1"/>
    <x v="0"/>
    <x v="0"/>
    <x v="1864"/>
  </r>
  <r>
    <x v="2081"/>
    <s v="Marin"/>
    <x v="586"/>
    <x v="658"/>
    <x v="0"/>
    <s v="No"/>
    <x v="0"/>
    <x v="3"/>
    <s v="No"/>
    <x v="1"/>
    <x v="0"/>
    <x v="1865"/>
    <n v="2464.62"/>
    <x v="1"/>
    <x v="0"/>
    <x v="0"/>
    <x v="1865"/>
  </r>
  <r>
    <x v="2082"/>
    <s v="Dear"/>
    <x v="375"/>
    <x v="659"/>
    <x v="0"/>
    <s v="No"/>
    <x v="0"/>
    <x v="0"/>
    <s v="No"/>
    <x v="0"/>
    <x v="0"/>
    <x v="1866"/>
    <n v="2459.7199999999998"/>
    <x v="1"/>
    <x v="2"/>
    <x v="2"/>
    <x v="1866"/>
  </r>
  <r>
    <x v="2083"/>
    <s v="Lederer"/>
    <x v="450"/>
    <x v="60"/>
    <x v="0"/>
    <s v="No"/>
    <x v="0"/>
    <x v="3"/>
    <s v="No"/>
    <x v="2"/>
    <x v="1"/>
    <x v="1867"/>
    <n v="2457.5"/>
    <x v="1"/>
    <x v="1"/>
    <x v="3"/>
    <x v="1867"/>
  </r>
  <r>
    <x v="2084"/>
    <s v="Robson"/>
    <x v="570"/>
    <x v="163"/>
    <x v="0"/>
    <s v="No"/>
    <x v="0"/>
    <x v="0"/>
    <s v="No"/>
    <x v="1"/>
    <x v="0"/>
    <x v="1868"/>
    <n v="2457.21"/>
    <x v="1"/>
    <x v="1"/>
    <x v="2"/>
    <x v="1868"/>
  </r>
  <r>
    <x v="2085"/>
    <s v="Galvan"/>
    <x v="1239"/>
    <x v="330"/>
    <x v="0"/>
    <s v="No"/>
    <x v="0"/>
    <x v="0"/>
    <s v="No"/>
    <x v="0"/>
    <x v="1"/>
    <x v="1869"/>
    <n v="2438.06"/>
    <x v="1"/>
    <x v="2"/>
    <x v="0"/>
    <x v="1869"/>
  </r>
  <r>
    <x v="2086"/>
    <s v="Walsh"/>
    <x v="40"/>
    <x v="141"/>
    <x v="0"/>
    <s v="No"/>
    <x v="0"/>
    <x v="0"/>
    <s v="No"/>
    <x v="0"/>
    <x v="2"/>
    <x v="140"/>
    <n v="2416.96"/>
    <x v="1"/>
    <x v="2"/>
    <x v="3"/>
    <x v="140"/>
  </r>
  <r>
    <x v="2087"/>
    <s v="Teeuwen"/>
    <x v="437"/>
    <x v="335"/>
    <x v="1"/>
    <s v="No"/>
    <x v="0"/>
    <x v="0"/>
    <s v="No"/>
    <x v="0"/>
    <x v="2"/>
    <x v="1870"/>
    <n v="2404.73"/>
    <x v="1"/>
    <x v="0"/>
    <x v="1"/>
    <x v="1870"/>
  </r>
  <r>
    <x v="2088"/>
    <s v="List"/>
    <x v="1018"/>
    <x v="164"/>
    <x v="0"/>
    <s v="No"/>
    <x v="0"/>
    <x v="0"/>
    <s v="No"/>
    <x v="2"/>
    <x v="2"/>
    <x v="669"/>
    <n v="2396.1"/>
    <x v="1"/>
    <x v="1"/>
    <x v="9"/>
    <x v="669"/>
  </r>
  <r>
    <x v="2089"/>
    <s v="Shafar"/>
    <x v="374"/>
    <x v="46"/>
    <x v="0"/>
    <s v="No"/>
    <x v="0"/>
    <x v="0"/>
    <s v="No"/>
    <x v="2"/>
    <x v="2"/>
    <x v="1871"/>
    <n v="2395.17"/>
    <x v="1"/>
    <x v="1"/>
    <x v="7"/>
    <x v="1871"/>
  </r>
  <r>
    <x v="2090"/>
    <s v="Copenhaver"/>
    <x v="1240"/>
    <x v="635"/>
    <x v="1"/>
    <s v="No"/>
    <x v="0"/>
    <x v="3"/>
    <s v="No"/>
    <x v="3"/>
    <x v="1"/>
    <x v="1872"/>
    <n v="2373.3000000000002"/>
    <x v="1"/>
    <x v="2"/>
    <x v="0"/>
    <x v="1872"/>
  </r>
  <r>
    <x v="2091"/>
    <s v="Stump"/>
    <x v="443"/>
    <x v="485"/>
    <x v="0"/>
    <s v="No"/>
    <x v="0"/>
    <x v="0"/>
    <s v="No"/>
    <x v="0"/>
    <x v="0"/>
    <x v="1873"/>
    <n v="2362.23"/>
    <x v="1"/>
    <x v="1"/>
    <x v="1"/>
    <x v="1873"/>
  </r>
  <r>
    <x v="2092"/>
    <s v="Wehrman"/>
    <x v="351"/>
    <x v="563"/>
    <x v="0"/>
    <s v="No"/>
    <x v="0"/>
    <x v="3"/>
    <s v="No"/>
    <x v="2"/>
    <x v="1"/>
    <x v="1874"/>
    <n v="2352.9699999999998"/>
    <x v="2"/>
    <x v="0"/>
    <x v="1"/>
    <x v="1874"/>
  </r>
  <r>
    <x v="2093"/>
    <s v="Sischo"/>
    <x v="1241"/>
    <x v="412"/>
    <x v="0"/>
    <s v="No"/>
    <x v="1"/>
    <x v="3"/>
    <s v="No"/>
    <x v="1"/>
    <x v="1"/>
    <x v="1783"/>
    <n v="2331.52"/>
    <x v="1"/>
    <x v="0"/>
    <x v="3"/>
    <x v="1783"/>
  </r>
  <r>
    <x v="2094"/>
    <s v="Fonti"/>
    <x v="768"/>
    <x v="202"/>
    <x v="1"/>
    <s v="No"/>
    <x v="0"/>
    <x v="0"/>
    <s v="No"/>
    <x v="0"/>
    <x v="2"/>
    <x v="1875"/>
    <n v="2322.62"/>
    <x v="1"/>
    <x v="1"/>
    <x v="0"/>
    <x v="1875"/>
  </r>
  <r>
    <x v="2095"/>
    <s v="Merlis"/>
    <x v="993"/>
    <x v="65"/>
    <x v="0"/>
    <s v="Yes"/>
    <x v="0"/>
    <x v="3"/>
    <s v="No"/>
    <x v="1"/>
    <x v="1"/>
    <x v="681"/>
    <n v="2304"/>
    <x v="1"/>
    <x v="0"/>
    <x v="0"/>
    <x v="681"/>
  </r>
  <r>
    <x v="2096"/>
    <s v="Hasegawa"/>
    <x v="1211"/>
    <x v="189"/>
    <x v="1"/>
    <s v="No"/>
    <x v="0"/>
    <x v="0"/>
    <s v="No"/>
    <x v="2"/>
    <x v="2"/>
    <x v="1876"/>
    <n v="2302.3000000000002"/>
    <x v="0"/>
    <x v="2"/>
    <x v="3"/>
    <x v="1876"/>
  </r>
  <r>
    <x v="2097"/>
    <s v="Haselden"/>
    <x v="1242"/>
    <x v="192"/>
    <x v="0"/>
    <s v="No"/>
    <x v="0"/>
    <x v="0"/>
    <s v="No"/>
    <x v="3"/>
    <x v="2"/>
    <x v="1877"/>
    <n v="2295.2399999999998"/>
    <x v="1"/>
    <x v="1"/>
    <x v="0"/>
    <x v="1877"/>
  </r>
  <r>
    <x v="2098"/>
    <s v="Simonson"/>
    <x v="1232"/>
    <x v="226"/>
    <x v="0"/>
    <s v="No"/>
    <x v="0"/>
    <x v="0"/>
    <s v="No"/>
    <x v="3"/>
    <x v="2"/>
    <x v="1878"/>
    <n v="2277.7199999999998"/>
    <x v="1"/>
    <x v="1"/>
    <x v="0"/>
    <x v="1878"/>
  </r>
  <r>
    <x v="2099"/>
    <s v="Montag"/>
    <x v="141"/>
    <x v="53"/>
    <x v="0"/>
    <s v="No"/>
    <x v="0"/>
    <x v="0"/>
    <s v="No"/>
    <x v="0"/>
    <x v="0"/>
    <x v="1879"/>
    <n v="2261.5700000000002"/>
    <x v="1"/>
    <x v="1"/>
    <x v="1"/>
    <x v="1879"/>
  </r>
  <r>
    <x v="2100"/>
    <s v="Deroian"/>
    <x v="331"/>
    <x v="580"/>
    <x v="0"/>
    <s v="No"/>
    <x v="0"/>
    <x v="0"/>
    <s v="No"/>
    <x v="1"/>
    <x v="0"/>
    <x v="1880"/>
    <n v="2257.48"/>
    <x v="1"/>
    <x v="1"/>
    <x v="1"/>
    <x v="1880"/>
  </r>
  <r>
    <x v="2101"/>
    <s v="Goetz"/>
    <x v="170"/>
    <x v="226"/>
    <x v="1"/>
    <s v="Yes"/>
    <x v="0"/>
    <x v="1"/>
    <s v="No"/>
    <x v="0"/>
    <x v="2"/>
    <x v="1611"/>
    <n v="2254.8000000000002"/>
    <x v="1"/>
    <x v="0"/>
    <x v="4"/>
    <x v="1611"/>
  </r>
  <r>
    <x v="2102"/>
    <s v="Brady"/>
    <x v="467"/>
    <x v="34"/>
    <x v="1"/>
    <s v="Yes"/>
    <x v="0"/>
    <x v="1"/>
    <s v="No"/>
    <x v="1"/>
    <x v="1"/>
    <x v="1881"/>
    <n v="2250.84"/>
    <x v="1"/>
    <x v="2"/>
    <x v="11"/>
    <x v="1881"/>
  </r>
  <r>
    <x v="2103"/>
    <s v="Moran"/>
    <x v="417"/>
    <x v="78"/>
    <x v="0"/>
    <s v="No"/>
    <x v="1"/>
    <x v="3"/>
    <s v="No"/>
    <x v="1"/>
    <x v="2"/>
    <x v="1882"/>
    <n v="2221.56"/>
    <x v="1"/>
    <x v="0"/>
    <x v="1"/>
    <x v="1882"/>
  </r>
  <r>
    <x v="2104"/>
    <s v="Strickler"/>
    <x v="866"/>
    <x v="135"/>
    <x v="0"/>
    <s v="Yes"/>
    <x v="0"/>
    <x v="3"/>
    <s v="No"/>
    <x v="0"/>
    <x v="2"/>
    <x v="1883"/>
    <n v="2219.4499999999998"/>
    <x v="1"/>
    <x v="1"/>
    <x v="0"/>
    <x v="1883"/>
  </r>
  <r>
    <x v="2105"/>
    <s v="Simone"/>
    <x v="412"/>
    <x v="184"/>
    <x v="0"/>
    <s v="Yes"/>
    <x v="0"/>
    <x v="3"/>
    <s v="No"/>
    <x v="0"/>
    <x v="1"/>
    <x v="1884"/>
    <n v="2217.6"/>
    <x v="1"/>
    <x v="1"/>
    <x v="2"/>
    <x v="1884"/>
  </r>
  <r>
    <x v="2106"/>
    <s v="Von Rock"/>
    <x v="1212"/>
    <x v="497"/>
    <x v="0"/>
    <s v="Yes"/>
    <x v="0"/>
    <x v="3"/>
    <s v="No"/>
    <x v="0"/>
    <x v="2"/>
    <x v="1885"/>
    <n v="2217.4699999999998"/>
    <x v="1"/>
    <x v="1"/>
    <x v="2"/>
    <x v="1885"/>
  </r>
  <r>
    <x v="2107"/>
    <s v="Woodard"/>
    <x v="1243"/>
    <x v="105"/>
    <x v="0"/>
    <s v="No"/>
    <x v="0"/>
    <x v="0"/>
    <s v="No"/>
    <x v="2"/>
    <x v="1"/>
    <x v="1256"/>
    <n v="2213.21"/>
    <x v="1"/>
    <x v="2"/>
    <x v="0"/>
    <x v="1256"/>
  </r>
  <r>
    <x v="2108"/>
    <s v="Li"/>
    <x v="144"/>
    <x v="200"/>
    <x v="0"/>
    <s v="Yes"/>
    <x v="0"/>
    <x v="3"/>
    <s v="No"/>
    <x v="0"/>
    <x v="1"/>
    <x v="1445"/>
    <n v="2211.13"/>
    <x v="1"/>
    <x v="2"/>
    <x v="2"/>
    <x v="1445"/>
  </r>
  <r>
    <x v="2109"/>
    <s v="Sinda"/>
    <x v="893"/>
    <x v="192"/>
    <x v="0"/>
    <s v="Yes"/>
    <x v="0"/>
    <x v="3"/>
    <s v="No"/>
    <x v="0"/>
    <x v="2"/>
    <x v="1886"/>
    <n v="2207.6999999999998"/>
    <x v="1"/>
    <x v="2"/>
    <x v="2"/>
    <x v="1886"/>
  </r>
  <r>
    <x v="2110"/>
    <s v="Rydland"/>
    <x v="141"/>
    <x v="264"/>
    <x v="0"/>
    <s v="Yes"/>
    <x v="0"/>
    <x v="3"/>
    <s v="No"/>
    <x v="0"/>
    <x v="2"/>
    <x v="1887"/>
    <n v="2205.98"/>
    <x v="1"/>
    <x v="0"/>
    <x v="2"/>
    <x v="1887"/>
  </r>
  <r>
    <x v="2111"/>
    <s v="Vespa"/>
    <x v="703"/>
    <x v="31"/>
    <x v="0"/>
    <s v="Yes"/>
    <x v="0"/>
    <x v="3"/>
    <s v="No"/>
    <x v="0"/>
    <x v="2"/>
    <x v="1888"/>
    <n v="2203.7399999999998"/>
    <x v="1"/>
    <x v="2"/>
    <x v="2"/>
    <x v="1888"/>
  </r>
  <r>
    <x v="2112"/>
    <s v="Meadows"/>
    <x v="402"/>
    <x v="24"/>
    <x v="0"/>
    <s v="Yes"/>
    <x v="0"/>
    <x v="3"/>
    <s v="No"/>
    <x v="0"/>
    <x v="2"/>
    <x v="1886"/>
    <n v="2203.4699999999998"/>
    <x v="1"/>
    <x v="2"/>
    <x v="2"/>
    <x v="1886"/>
  </r>
  <r>
    <x v="2113"/>
    <s v="Toppen"/>
    <x v="1244"/>
    <x v="270"/>
    <x v="0"/>
    <s v="Yes"/>
    <x v="0"/>
    <x v="3"/>
    <s v="No"/>
    <x v="2"/>
    <x v="2"/>
    <x v="1445"/>
    <n v="2201.1"/>
    <x v="1"/>
    <x v="0"/>
    <x v="0"/>
    <x v="1445"/>
  </r>
  <r>
    <x v="2114"/>
    <s v="Ermer"/>
    <x v="360"/>
    <x v="139"/>
    <x v="0"/>
    <s v="Yes"/>
    <x v="0"/>
    <x v="3"/>
    <s v="No"/>
    <x v="1"/>
    <x v="2"/>
    <x v="1889"/>
    <n v="2200.83"/>
    <x v="1"/>
    <x v="2"/>
    <x v="2"/>
    <x v="1889"/>
  </r>
  <r>
    <x v="2115"/>
    <s v="Dionne"/>
    <x v="984"/>
    <x v="324"/>
    <x v="0"/>
    <s v="Yes"/>
    <x v="0"/>
    <x v="3"/>
    <s v="No"/>
    <x v="1"/>
    <x v="2"/>
    <x v="1890"/>
    <n v="2198.19"/>
    <x v="1"/>
    <x v="1"/>
    <x v="8"/>
    <x v="1890"/>
  </r>
  <r>
    <x v="2116"/>
    <s v="Stasulli"/>
    <x v="369"/>
    <x v="111"/>
    <x v="0"/>
    <s v="Yes"/>
    <x v="0"/>
    <x v="3"/>
    <s v="No"/>
    <x v="1"/>
    <x v="2"/>
    <x v="1891"/>
    <n v="2196.4699999999998"/>
    <x v="1"/>
    <x v="0"/>
    <x v="2"/>
    <x v="1891"/>
  </r>
  <r>
    <x v="2117"/>
    <s v="Duran"/>
    <x v="1245"/>
    <x v="31"/>
    <x v="0"/>
    <s v="No"/>
    <x v="0"/>
    <x v="0"/>
    <s v="No"/>
    <x v="3"/>
    <x v="2"/>
    <x v="1892"/>
    <n v="2193.1999999999998"/>
    <x v="1"/>
    <x v="2"/>
    <x v="1"/>
    <x v="1892"/>
  </r>
  <r>
    <x v="2118"/>
    <s v="Klundt"/>
    <x v="1246"/>
    <x v="251"/>
    <x v="0"/>
    <s v="No"/>
    <x v="0"/>
    <x v="0"/>
    <s v="No"/>
    <x v="2"/>
    <x v="2"/>
    <x v="1893"/>
    <n v="2170.08"/>
    <x v="1"/>
    <x v="2"/>
    <x v="0"/>
    <x v="1893"/>
  </r>
  <r>
    <x v="2119"/>
    <s v="Waters"/>
    <x v="889"/>
    <x v="497"/>
    <x v="0"/>
    <s v="Yes"/>
    <x v="0"/>
    <x v="3"/>
    <s v="No"/>
    <x v="0"/>
    <x v="2"/>
    <x v="1894"/>
    <n v="2166.73"/>
    <x v="1"/>
    <x v="2"/>
    <x v="3"/>
    <x v="1894"/>
  </r>
  <r>
    <x v="2120"/>
    <s v="Rusk"/>
    <x v="1247"/>
    <x v="450"/>
    <x v="0"/>
    <s v="Yes"/>
    <x v="0"/>
    <x v="3"/>
    <s v="No"/>
    <x v="1"/>
    <x v="2"/>
    <x v="1895"/>
    <n v="2156.75"/>
    <x v="1"/>
    <x v="2"/>
    <x v="0"/>
    <x v="1895"/>
  </r>
  <r>
    <x v="2121"/>
    <s v="Gersbach"/>
    <x v="909"/>
    <x v="58"/>
    <x v="0"/>
    <s v="Yes"/>
    <x v="0"/>
    <x v="3"/>
    <s v="No"/>
    <x v="1"/>
    <x v="1"/>
    <x v="1896"/>
    <n v="2155.6799999999998"/>
    <x v="1"/>
    <x v="0"/>
    <x v="0"/>
    <x v="1896"/>
  </r>
  <r>
    <x v="2122"/>
    <s v="Taylor-Watson"/>
    <x v="346"/>
    <x v="150"/>
    <x v="0"/>
    <s v="Yes"/>
    <x v="0"/>
    <x v="3"/>
    <s v="No"/>
    <x v="1"/>
    <x v="2"/>
    <x v="1897"/>
    <n v="2154.36"/>
    <x v="1"/>
    <x v="2"/>
    <x v="3"/>
    <x v="1897"/>
  </r>
  <r>
    <x v="2123"/>
    <s v="Crawford"/>
    <x v="925"/>
    <x v="148"/>
    <x v="1"/>
    <s v="Yes"/>
    <x v="0"/>
    <x v="3"/>
    <s v="No"/>
    <x v="2"/>
    <x v="1"/>
    <x v="247"/>
    <n v="2150.4699999999998"/>
    <x v="1"/>
    <x v="0"/>
    <x v="3"/>
    <x v="247"/>
  </r>
  <r>
    <x v="2124"/>
    <s v="Levitsky"/>
    <x v="1248"/>
    <x v="87"/>
    <x v="0"/>
    <s v="Yes"/>
    <x v="0"/>
    <x v="3"/>
    <s v="No"/>
    <x v="0"/>
    <x v="1"/>
    <x v="936"/>
    <n v="2144.85"/>
    <x v="1"/>
    <x v="1"/>
    <x v="3"/>
    <x v="936"/>
  </r>
  <r>
    <x v="2125"/>
    <s v="Carroll"/>
    <x v="661"/>
    <x v="176"/>
    <x v="0"/>
    <s v="No"/>
    <x v="1"/>
    <x v="3"/>
    <s v="No"/>
    <x v="0"/>
    <x v="2"/>
    <x v="1898"/>
    <n v="2138.0700000000002"/>
    <x v="1"/>
    <x v="1"/>
    <x v="1"/>
    <x v="1898"/>
  </r>
  <r>
    <x v="2126"/>
    <s v="Campos"/>
    <x v="664"/>
    <x v="652"/>
    <x v="1"/>
    <s v="No"/>
    <x v="1"/>
    <x v="3"/>
    <s v="No"/>
    <x v="1"/>
    <x v="0"/>
    <x v="1899"/>
    <n v="2137.65"/>
    <x v="2"/>
    <x v="1"/>
    <x v="0"/>
    <x v="1899"/>
  </r>
  <r>
    <x v="2127"/>
    <s v="Flajslik"/>
    <x v="879"/>
    <x v="252"/>
    <x v="0"/>
    <s v="No"/>
    <x v="1"/>
    <x v="3"/>
    <s v="No"/>
    <x v="0"/>
    <x v="2"/>
    <x v="1900"/>
    <n v="2136.88"/>
    <x v="1"/>
    <x v="2"/>
    <x v="1"/>
    <x v="1900"/>
  </r>
  <r>
    <x v="2128"/>
    <s v="Chua"/>
    <x v="1249"/>
    <x v="324"/>
    <x v="0"/>
    <s v="No"/>
    <x v="1"/>
    <x v="3"/>
    <s v="No"/>
    <x v="0"/>
    <x v="2"/>
    <x v="338"/>
    <n v="2134.9"/>
    <x v="1"/>
    <x v="0"/>
    <x v="1"/>
    <x v="338"/>
  </r>
  <r>
    <x v="2129"/>
    <s v="Wiltse"/>
    <x v="355"/>
    <x v="46"/>
    <x v="0"/>
    <s v="No"/>
    <x v="1"/>
    <x v="3"/>
    <s v="No"/>
    <x v="0"/>
    <x v="2"/>
    <x v="1901"/>
    <n v="2130.6799999999998"/>
    <x v="1"/>
    <x v="0"/>
    <x v="1"/>
    <x v="1901"/>
  </r>
  <r>
    <x v="2130"/>
    <s v="Fisher"/>
    <x v="88"/>
    <x v="436"/>
    <x v="0"/>
    <s v="No"/>
    <x v="1"/>
    <x v="3"/>
    <s v="No"/>
    <x v="0"/>
    <x v="2"/>
    <x v="1902"/>
    <n v="2128.4299999999998"/>
    <x v="1"/>
    <x v="1"/>
    <x v="1"/>
    <x v="1902"/>
  </r>
  <r>
    <x v="2131"/>
    <s v="Wilzbacher"/>
    <x v="1250"/>
    <x v="299"/>
    <x v="0"/>
    <s v="Yes"/>
    <x v="0"/>
    <x v="3"/>
    <s v="No"/>
    <x v="1"/>
    <x v="2"/>
    <x v="1903"/>
    <n v="2118.61"/>
    <x v="1"/>
    <x v="1"/>
    <x v="1"/>
    <x v="1903"/>
  </r>
  <r>
    <x v="2132"/>
    <s v="Thayer"/>
    <x v="878"/>
    <x v="623"/>
    <x v="0"/>
    <s v="No"/>
    <x v="1"/>
    <x v="3"/>
    <s v="No"/>
    <x v="2"/>
    <x v="1"/>
    <x v="1904"/>
    <n v="2117.34"/>
    <x v="1"/>
    <x v="0"/>
    <x v="1"/>
    <x v="1904"/>
  </r>
  <r>
    <x v="2133"/>
    <s v="Brosseau"/>
    <x v="947"/>
    <x v="80"/>
    <x v="0"/>
    <s v="No"/>
    <x v="0"/>
    <x v="0"/>
    <s v="No"/>
    <x v="3"/>
    <x v="2"/>
    <x v="1905"/>
    <n v="2106.2600000000002"/>
    <x v="1"/>
    <x v="2"/>
    <x v="0"/>
    <x v="1905"/>
  </r>
  <r>
    <x v="2134"/>
    <s v="Phares"/>
    <x v="352"/>
    <x v="450"/>
    <x v="1"/>
    <s v="No"/>
    <x v="0"/>
    <x v="0"/>
    <s v="No"/>
    <x v="1"/>
    <x v="2"/>
    <x v="1906"/>
    <n v="2104.11"/>
    <x v="1"/>
    <x v="1"/>
    <x v="4"/>
    <x v="1906"/>
  </r>
  <r>
    <x v="2135"/>
    <s v="Curley"/>
    <x v="986"/>
    <x v="143"/>
    <x v="1"/>
    <s v="No"/>
    <x v="0"/>
    <x v="0"/>
    <s v="No"/>
    <x v="2"/>
    <x v="2"/>
    <x v="1907"/>
    <n v="2103.08"/>
    <x v="2"/>
    <x v="2"/>
    <x v="3"/>
    <x v="1907"/>
  </r>
  <r>
    <x v="2136"/>
    <s v="Johnston"/>
    <x v="497"/>
    <x v="336"/>
    <x v="1"/>
    <s v="No"/>
    <x v="0"/>
    <x v="0"/>
    <s v="No"/>
    <x v="1"/>
    <x v="1"/>
    <x v="1908"/>
    <n v="2102.2600000000002"/>
    <x v="2"/>
    <x v="2"/>
    <x v="9"/>
    <x v="1908"/>
  </r>
  <r>
    <x v="2137"/>
    <s v="Padula"/>
    <x v="292"/>
    <x v="144"/>
    <x v="0"/>
    <s v="Yes"/>
    <x v="0"/>
    <x v="3"/>
    <s v="No"/>
    <x v="1"/>
    <x v="2"/>
    <x v="1909"/>
    <n v="2094.1"/>
    <x v="2"/>
    <x v="2"/>
    <x v="15"/>
    <x v="1909"/>
  </r>
  <r>
    <x v="2138"/>
    <s v="Gamirov"/>
    <x v="355"/>
    <x v="79"/>
    <x v="1"/>
    <s v="Yes"/>
    <x v="0"/>
    <x v="1"/>
    <s v="No"/>
    <x v="0"/>
    <x v="2"/>
    <x v="1910"/>
    <n v="2055.3200000000002"/>
    <x v="2"/>
    <x v="0"/>
    <x v="1"/>
    <x v="1910"/>
  </r>
  <r>
    <x v="2139"/>
    <s v="Briot"/>
    <x v="524"/>
    <x v="109"/>
    <x v="1"/>
    <s v="Yes"/>
    <x v="0"/>
    <x v="1"/>
    <s v="No"/>
    <x v="1"/>
    <x v="1"/>
    <x v="1911"/>
    <n v="2045.69"/>
    <x v="2"/>
    <x v="0"/>
    <x v="1"/>
    <x v="1911"/>
  </r>
  <r>
    <x v="2140"/>
    <s v="De Hueck"/>
    <x v="1188"/>
    <x v="338"/>
    <x v="1"/>
    <s v="No"/>
    <x v="0"/>
    <x v="0"/>
    <s v="No"/>
    <x v="0"/>
    <x v="2"/>
    <x v="1912"/>
    <n v="2026.97"/>
    <x v="2"/>
    <x v="2"/>
    <x v="0"/>
    <x v="1912"/>
  </r>
  <r>
    <x v="2141"/>
    <s v="Putt"/>
    <x v="1251"/>
    <x v="49"/>
    <x v="1"/>
    <s v="No"/>
    <x v="0"/>
    <x v="0"/>
    <s v="No"/>
    <x v="0"/>
    <x v="2"/>
    <x v="1913"/>
    <n v="2020.55"/>
    <x v="2"/>
    <x v="2"/>
    <x v="0"/>
    <x v="1913"/>
  </r>
  <r>
    <x v="2142"/>
    <s v="Deiman"/>
    <x v="72"/>
    <x v="146"/>
    <x v="1"/>
    <s v="No"/>
    <x v="0"/>
    <x v="0"/>
    <s v="No"/>
    <x v="0"/>
    <x v="2"/>
    <x v="1914"/>
    <n v="2020.18"/>
    <x v="2"/>
    <x v="1"/>
    <x v="3"/>
    <x v="1914"/>
  </r>
  <r>
    <x v="2143"/>
    <s v="Bonanni"/>
    <x v="809"/>
    <x v="109"/>
    <x v="1"/>
    <s v="No"/>
    <x v="0"/>
    <x v="0"/>
    <s v="No"/>
    <x v="1"/>
    <x v="1"/>
    <x v="1908"/>
    <n v="2007.95"/>
    <x v="2"/>
    <x v="2"/>
    <x v="3"/>
    <x v="1908"/>
  </r>
  <r>
    <x v="2144"/>
    <s v="Stein"/>
    <x v="28"/>
    <x v="280"/>
    <x v="0"/>
    <s v="No"/>
    <x v="0"/>
    <x v="3"/>
    <s v="No"/>
    <x v="0"/>
    <x v="2"/>
    <x v="1915"/>
    <n v="1986.93"/>
    <x v="2"/>
    <x v="2"/>
    <x v="0"/>
    <x v="1915"/>
  </r>
  <r>
    <x v="2145"/>
    <s v="Laumann"/>
    <x v="1252"/>
    <x v="660"/>
    <x v="0"/>
    <s v="No"/>
    <x v="0"/>
    <x v="0"/>
    <s v="No"/>
    <x v="0"/>
    <x v="0"/>
    <x v="1916"/>
    <n v="1984.45"/>
    <x v="2"/>
    <x v="0"/>
    <x v="4"/>
    <x v="1916"/>
  </r>
  <r>
    <x v="2146"/>
    <s v="Galaviz"/>
    <x v="701"/>
    <x v="589"/>
    <x v="0"/>
    <s v="No"/>
    <x v="0"/>
    <x v="3"/>
    <s v="No"/>
    <x v="0"/>
    <x v="0"/>
    <x v="1917"/>
    <n v="1981.58"/>
    <x v="2"/>
    <x v="1"/>
    <x v="0"/>
    <x v="1917"/>
  </r>
  <r>
    <x v="2147"/>
    <s v="Piper"/>
    <x v="409"/>
    <x v="101"/>
    <x v="0"/>
    <s v="No"/>
    <x v="0"/>
    <x v="0"/>
    <s v="No"/>
    <x v="0"/>
    <x v="0"/>
    <x v="1918"/>
    <n v="1980.07"/>
    <x v="2"/>
    <x v="0"/>
    <x v="3"/>
    <x v="1918"/>
  </r>
  <r>
    <x v="2148"/>
    <s v="Cantini"/>
    <x v="514"/>
    <x v="259"/>
    <x v="0"/>
    <s v="No"/>
    <x v="0"/>
    <x v="3"/>
    <s v="No"/>
    <x v="1"/>
    <x v="1"/>
    <x v="1919"/>
    <n v="1977.82"/>
    <x v="2"/>
    <x v="1"/>
    <x v="3"/>
    <x v="1919"/>
  </r>
  <r>
    <x v="2149"/>
    <s v="Hartman"/>
    <x v="809"/>
    <x v="351"/>
    <x v="0"/>
    <s v="No"/>
    <x v="0"/>
    <x v="3"/>
    <s v="No"/>
    <x v="1"/>
    <x v="2"/>
    <x v="1920"/>
    <n v="1972.95"/>
    <x v="2"/>
    <x v="1"/>
    <x v="3"/>
    <x v="1920"/>
  </r>
  <r>
    <x v="2150"/>
    <s v="Werhane"/>
    <x v="1023"/>
    <x v="180"/>
    <x v="0"/>
    <s v="No"/>
    <x v="0"/>
    <x v="3"/>
    <s v="No"/>
    <x v="2"/>
    <x v="2"/>
    <x v="1921"/>
    <n v="1969.61"/>
    <x v="2"/>
    <x v="0"/>
    <x v="3"/>
    <x v="1921"/>
  </r>
  <r>
    <x v="2151"/>
    <s v="Davies"/>
    <x v="445"/>
    <x v="502"/>
    <x v="0"/>
    <s v="No"/>
    <x v="0"/>
    <x v="0"/>
    <s v="No"/>
    <x v="1"/>
    <x v="0"/>
    <x v="1868"/>
    <n v="1967.02"/>
    <x v="2"/>
    <x v="2"/>
    <x v="4"/>
    <x v="1868"/>
  </r>
  <r>
    <x v="2152"/>
    <s v="Hummel"/>
    <x v="1253"/>
    <x v="292"/>
    <x v="0"/>
    <s v="No"/>
    <x v="0"/>
    <x v="0"/>
    <s v="No"/>
    <x v="2"/>
    <x v="0"/>
    <x v="1922"/>
    <n v="1964.78"/>
    <x v="2"/>
    <x v="1"/>
    <x v="3"/>
    <x v="1922"/>
  </r>
  <r>
    <x v="2153"/>
    <s v="Lutz"/>
    <x v="27"/>
    <x v="482"/>
    <x v="1"/>
    <s v="No"/>
    <x v="0"/>
    <x v="0"/>
    <s v="No"/>
    <x v="0"/>
    <x v="2"/>
    <x v="1923"/>
    <n v="1917.32"/>
    <x v="2"/>
    <x v="2"/>
    <x v="1"/>
    <x v="1923"/>
  </r>
  <r>
    <x v="2154"/>
    <s v="Waters"/>
    <x v="1046"/>
    <x v="206"/>
    <x v="1"/>
    <s v="No"/>
    <x v="0"/>
    <x v="0"/>
    <s v="No"/>
    <x v="0"/>
    <x v="2"/>
    <x v="1924"/>
    <n v="1909.53"/>
    <x v="2"/>
    <x v="0"/>
    <x v="1"/>
    <x v="1924"/>
  </r>
  <r>
    <x v="2155"/>
    <s v="Viglienzoni"/>
    <x v="1254"/>
    <x v="47"/>
    <x v="0"/>
    <s v="No"/>
    <x v="0"/>
    <x v="0"/>
    <s v="No"/>
    <x v="2"/>
    <x v="2"/>
    <x v="1925"/>
    <n v="1908.9"/>
    <x v="2"/>
    <x v="0"/>
    <x v="0"/>
    <x v="1925"/>
  </r>
  <r>
    <x v="2156"/>
    <s v="Rathbun"/>
    <x v="331"/>
    <x v="83"/>
    <x v="1"/>
    <s v="No"/>
    <x v="0"/>
    <x v="0"/>
    <s v="No"/>
    <x v="1"/>
    <x v="2"/>
    <x v="1926"/>
    <n v="1906.36"/>
    <x v="2"/>
    <x v="1"/>
    <x v="1"/>
    <x v="1926"/>
  </r>
  <r>
    <x v="2157"/>
    <s v="crane"/>
    <x v="766"/>
    <x v="661"/>
    <x v="0"/>
    <s v="No"/>
    <x v="0"/>
    <x v="0"/>
    <s v="No"/>
    <x v="0"/>
    <x v="0"/>
    <x v="1597"/>
    <n v="1880.49"/>
    <x v="2"/>
    <x v="1"/>
    <x v="3"/>
    <x v="1597"/>
  </r>
  <r>
    <x v="2158"/>
    <s v="Conant"/>
    <x v="409"/>
    <x v="307"/>
    <x v="0"/>
    <s v="No"/>
    <x v="0"/>
    <x v="0"/>
    <s v="No"/>
    <x v="0"/>
    <x v="0"/>
    <x v="1927"/>
    <n v="1880.07"/>
    <x v="2"/>
    <x v="2"/>
    <x v="0"/>
    <x v="1927"/>
  </r>
  <r>
    <x v="2159"/>
    <s v="Huyser-Wierenga"/>
    <x v="336"/>
    <x v="217"/>
    <x v="0"/>
    <s v="No"/>
    <x v="0"/>
    <x v="0"/>
    <s v="No"/>
    <x v="0"/>
    <x v="0"/>
    <x v="1928"/>
    <n v="1877.93"/>
    <x v="2"/>
    <x v="1"/>
    <x v="0"/>
    <x v="1928"/>
  </r>
  <r>
    <x v="2160"/>
    <s v="Natalini"/>
    <x v="404"/>
    <x v="303"/>
    <x v="0"/>
    <s v="No"/>
    <x v="0"/>
    <x v="0"/>
    <s v="No"/>
    <x v="1"/>
    <x v="0"/>
    <x v="1929"/>
    <n v="1875.34"/>
    <x v="2"/>
    <x v="2"/>
    <x v="3"/>
    <x v="1929"/>
  </r>
  <r>
    <x v="2161"/>
    <s v="Robbins"/>
    <x v="1255"/>
    <x v="46"/>
    <x v="1"/>
    <s v="No"/>
    <x v="0"/>
    <x v="0"/>
    <s v="No"/>
    <x v="2"/>
    <x v="2"/>
    <x v="1930"/>
    <n v="1865.98"/>
    <x v="2"/>
    <x v="0"/>
    <x v="1"/>
    <x v="1930"/>
  </r>
  <r>
    <x v="2162"/>
    <s v="Stanislav"/>
    <x v="481"/>
    <x v="105"/>
    <x v="0"/>
    <s v="Yes"/>
    <x v="0"/>
    <x v="3"/>
    <s v="No"/>
    <x v="1"/>
    <x v="1"/>
    <x v="1931"/>
    <n v="1863.45"/>
    <x v="2"/>
    <x v="1"/>
    <x v="15"/>
    <x v="1931"/>
  </r>
  <r>
    <x v="2163"/>
    <s v="Meyer"/>
    <x v="1256"/>
    <x v="189"/>
    <x v="0"/>
    <s v="No"/>
    <x v="0"/>
    <x v="0"/>
    <s v="No"/>
    <x v="2"/>
    <x v="2"/>
    <x v="1932"/>
    <n v="1850.55"/>
    <x v="2"/>
    <x v="2"/>
    <x v="1"/>
    <x v="1932"/>
  </r>
  <r>
    <x v="2164"/>
    <s v="Mears"/>
    <x v="1241"/>
    <x v="167"/>
    <x v="0"/>
    <s v="No"/>
    <x v="1"/>
    <x v="3"/>
    <s v="No"/>
    <x v="1"/>
    <x v="2"/>
    <x v="1933"/>
    <n v="1842.52"/>
    <x v="2"/>
    <x v="2"/>
    <x v="3"/>
    <x v="1933"/>
  </r>
  <r>
    <x v="2165"/>
    <s v="Neill"/>
    <x v="372"/>
    <x v="366"/>
    <x v="0"/>
    <s v="No"/>
    <x v="0"/>
    <x v="0"/>
    <s v="No"/>
    <x v="0"/>
    <x v="1"/>
    <x v="1934"/>
    <n v="1837.28"/>
    <x v="2"/>
    <x v="2"/>
    <x v="0"/>
    <x v="1934"/>
  </r>
  <r>
    <x v="2166"/>
    <s v="Tola"/>
    <x v="473"/>
    <x v="366"/>
    <x v="0"/>
    <s v="No"/>
    <x v="1"/>
    <x v="3"/>
    <s v="No"/>
    <x v="2"/>
    <x v="1"/>
    <x v="1935"/>
    <n v="1837.24"/>
    <x v="2"/>
    <x v="2"/>
    <x v="3"/>
    <x v="1935"/>
  </r>
  <r>
    <x v="2167"/>
    <s v="Briskman"/>
    <x v="405"/>
    <x v="89"/>
    <x v="0"/>
    <s v="No"/>
    <x v="1"/>
    <x v="3"/>
    <s v="No"/>
    <x v="2"/>
    <x v="2"/>
    <x v="1936"/>
    <n v="1832.09"/>
    <x v="2"/>
    <x v="0"/>
    <x v="3"/>
    <x v="1936"/>
  </r>
  <r>
    <x v="2168"/>
    <s v="Ritzenhein"/>
    <x v="169"/>
    <x v="299"/>
    <x v="0"/>
    <s v="No"/>
    <x v="0"/>
    <x v="0"/>
    <s v="No"/>
    <x v="0"/>
    <x v="2"/>
    <x v="194"/>
    <n v="1826.84"/>
    <x v="2"/>
    <x v="2"/>
    <x v="3"/>
    <x v="194"/>
  </r>
  <r>
    <x v="2169"/>
    <s v="Malkowski"/>
    <x v="84"/>
    <x v="332"/>
    <x v="0"/>
    <s v="No"/>
    <x v="0"/>
    <x v="0"/>
    <s v="No"/>
    <x v="0"/>
    <x v="2"/>
    <x v="1937"/>
    <n v="1824.29"/>
    <x v="2"/>
    <x v="0"/>
    <x v="0"/>
    <x v="1937"/>
  </r>
  <r>
    <x v="2170"/>
    <s v="Andreyko"/>
    <x v="1257"/>
    <x v="24"/>
    <x v="0"/>
    <s v="Yes"/>
    <x v="0"/>
    <x v="3"/>
    <s v="No"/>
    <x v="1"/>
    <x v="2"/>
    <x v="1938"/>
    <n v="1822.54"/>
    <x v="2"/>
    <x v="1"/>
    <x v="1"/>
    <x v="1938"/>
  </r>
  <r>
    <x v="2171"/>
    <s v="Landry"/>
    <x v="1171"/>
    <x v="253"/>
    <x v="0"/>
    <s v="No"/>
    <x v="0"/>
    <x v="0"/>
    <s v="No"/>
    <x v="1"/>
    <x v="2"/>
    <x v="1939"/>
    <n v="1815.88"/>
    <x v="2"/>
    <x v="0"/>
    <x v="0"/>
    <x v="1939"/>
  </r>
  <r>
    <x v="2172"/>
    <s v="Lozier"/>
    <x v="252"/>
    <x v="397"/>
    <x v="0"/>
    <s v="No"/>
    <x v="0"/>
    <x v="0"/>
    <s v="No"/>
    <x v="1"/>
    <x v="0"/>
    <x v="1940"/>
    <n v="1769.53"/>
    <x v="2"/>
    <x v="0"/>
    <x v="1"/>
    <x v="1940"/>
  </r>
  <r>
    <x v="2173"/>
    <s v="O'Brien"/>
    <x v="1258"/>
    <x v="66"/>
    <x v="0"/>
    <s v="No"/>
    <x v="1"/>
    <x v="3"/>
    <s v="No"/>
    <x v="0"/>
    <x v="2"/>
    <x v="1941"/>
    <n v="1759.34"/>
    <x v="2"/>
    <x v="1"/>
    <x v="3"/>
    <x v="1941"/>
  </r>
  <r>
    <x v="2174"/>
    <s v="Rodas"/>
    <x v="1259"/>
    <x v="70"/>
    <x v="0"/>
    <s v="No"/>
    <x v="0"/>
    <x v="3"/>
    <s v="No"/>
    <x v="1"/>
    <x v="2"/>
    <x v="1942"/>
    <n v="1756.6"/>
    <x v="2"/>
    <x v="0"/>
    <x v="0"/>
    <x v="1942"/>
  </r>
  <r>
    <x v="2175"/>
    <s v="O'Connor"/>
    <x v="174"/>
    <x v="226"/>
    <x v="0"/>
    <s v="No"/>
    <x v="1"/>
    <x v="3"/>
    <s v="No"/>
    <x v="0"/>
    <x v="2"/>
    <x v="1900"/>
    <n v="1748.77"/>
    <x v="2"/>
    <x v="1"/>
    <x v="3"/>
    <x v="1900"/>
  </r>
  <r>
    <x v="2176"/>
    <s v="White"/>
    <x v="356"/>
    <x v="228"/>
    <x v="0"/>
    <s v="No"/>
    <x v="1"/>
    <x v="3"/>
    <s v="No"/>
    <x v="1"/>
    <x v="2"/>
    <x v="1943"/>
    <n v="1744.47"/>
    <x v="2"/>
    <x v="1"/>
    <x v="3"/>
    <x v="1943"/>
  </r>
  <r>
    <x v="2177"/>
    <s v="Davenport"/>
    <x v="692"/>
    <x v="561"/>
    <x v="0"/>
    <s v="No"/>
    <x v="1"/>
    <x v="3"/>
    <s v="No"/>
    <x v="1"/>
    <x v="1"/>
    <x v="434"/>
    <n v="1743.21"/>
    <x v="2"/>
    <x v="1"/>
    <x v="3"/>
    <x v="434"/>
  </r>
  <r>
    <x v="2178"/>
    <s v="Karmen"/>
    <x v="278"/>
    <x v="134"/>
    <x v="0"/>
    <s v="No"/>
    <x v="1"/>
    <x v="3"/>
    <s v="No"/>
    <x v="2"/>
    <x v="2"/>
    <x v="1944"/>
    <n v="1737.38"/>
    <x v="2"/>
    <x v="2"/>
    <x v="3"/>
    <x v="1944"/>
  </r>
  <r>
    <x v="2179"/>
    <s v="Miller"/>
    <x v="856"/>
    <x v="39"/>
    <x v="0"/>
    <s v="No"/>
    <x v="1"/>
    <x v="3"/>
    <s v="No"/>
    <x v="2"/>
    <x v="2"/>
    <x v="1945"/>
    <n v="1731.68"/>
    <x v="2"/>
    <x v="2"/>
    <x v="3"/>
    <x v="1945"/>
  </r>
  <r>
    <x v="2180"/>
    <s v="Lippmann"/>
    <x v="1260"/>
    <x v="633"/>
    <x v="0"/>
    <s v="No"/>
    <x v="1"/>
    <x v="3"/>
    <s v="No"/>
    <x v="2"/>
    <x v="2"/>
    <x v="338"/>
    <n v="1728.9"/>
    <x v="2"/>
    <x v="2"/>
    <x v="3"/>
    <x v="338"/>
  </r>
  <r>
    <x v="2181"/>
    <s v="Klehm"/>
    <x v="1031"/>
    <x v="188"/>
    <x v="0"/>
    <s v="No"/>
    <x v="1"/>
    <x v="3"/>
    <s v="No"/>
    <x v="3"/>
    <x v="2"/>
    <x v="1845"/>
    <n v="1727.79"/>
    <x v="2"/>
    <x v="0"/>
    <x v="3"/>
    <x v="1845"/>
  </r>
  <r>
    <x v="2182"/>
    <s v="Murphy"/>
    <x v="40"/>
    <x v="412"/>
    <x v="0"/>
    <s v="Yes"/>
    <x v="0"/>
    <x v="3"/>
    <s v="No"/>
    <x v="0"/>
    <x v="1"/>
    <x v="1946"/>
    <n v="1727.54"/>
    <x v="2"/>
    <x v="1"/>
    <x v="0"/>
    <x v="1946"/>
  </r>
  <r>
    <x v="2183"/>
    <s v="Desisa"/>
    <x v="1261"/>
    <x v="93"/>
    <x v="0"/>
    <s v="Yes"/>
    <x v="0"/>
    <x v="3"/>
    <s v="No"/>
    <x v="0"/>
    <x v="2"/>
    <x v="1947"/>
    <n v="1725.55"/>
    <x v="2"/>
    <x v="2"/>
    <x v="0"/>
    <x v="1947"/>
  </r>
  <r>
    <x v="2184"/>
    <s v="Brooks"/>
    <x v="848"/>
    <x v="299"/>
    <x v="0"/>
    <s v="Yes"/>
    <x v="0"/>
    <x v="3"/>
    <s v="No"/>
    <x v="0"/>
    <x v="2"/>
    <x v="1948"/>
    <n v="1720.35"/>
    <x v="2"/>
    <x v="0"/>
    <x v="0"/>
    <x v="1948"/>
  </r>
  <r>
    <x v="2185"/>
    <s v="Stone"/>
    <x v="891"/>
    <x v="540"/>
    <x v="0"/>
    <s v="Yes"/>
    <x v="0"/>
    <x v="3"/>
    <s v="No"/>
    <x v="1"/>
    <x v="2"/>
    <x v="1949"/>
    <n v="1719.44"/>
    <x v="2"/>
    <x v="0"/>
    <x v="0"/>
    <x v="1949"/>
  </r>
  <r>
    <x v="2186"/>
    <s v="Weispfennig"/>
    <x v="191"/>
    <x v="79"/>
    <x v="0"/>
    <s v="Yes"/>
    <x v="0"/>
    <x v="3"/>
    <s v="No"/>
    <x v="1"/>
    <x v="2"/>
    <x v="1950"/>
    <n v="1712.23"/>
    <x v="2"/>
    <x v="1"/>
    <x v="4"/>
    <x v="1950"/>
  </r>
  <r>
    <x v="2187"/>
    <s v="Sorrell"/>
    <x v="1262"/>
    <x v="133"/>
    <x v="0"/>
    <s v="Yes"/>
    <x v="0"/>
    <x v="3"/>
    <s v="No"/>
    <x v="2"/>
    <x v="2"/>
    <x v="1951"/>
    <n v="1711.03"/>
    <x v="2"/>
    <x v="0"/>
    <x v="0"/>
    <x v="1951"/>
  </r>
  <r>
    <x v="2188"/>
    <s v="Morris"/>
    <x v="379"/>
    <x v="173"/>
    <x v="0"/>
    <s v="Yes"/>
    <x v="0"/>
    <x v="3"/>
    <s v="No"/>
    <x v="1"/>
    <x v="2"/>
    <x v="1883"/>
    <n v="1708.93"/>
    <x v="2"/>
    <x v="1"/>
    <x v="9"/>
    <x v="1883"/>
  </r>
  <r>
    <x v="2189"/>
    <s v="Marek"/>
    <x v="247"/>
    <x v="107"/>
    <x v="0"/>
    <s v="Yes"/>
    <x v="0"/>
    <x v="3"/>
    <s v="No"/>
    <x v="1"/>
    <x v="2"/>
    <x v="1952"/>
    <n v="1708"/>
    <x v="2"/>
    <x v="2"/>
    <x v="4"/>
    <x v="1952"/>
  </r>
  <r>
    <x v="2190"/>
    <s v="Armstrong"/>
    <x v="711"/>
    <x v="173"/>
    <x v="0"/>
    <s v="Yes"/>
    <x v="0"/>
    <x v="3"/>
    <s v="No"/>
    <x v="2"/>
    <x v="2"/>
    <x v="1953"/>
    <n v="1705.62"/>
    <x v="1"/>
    <x v="2"/>
    <x v="5"/>
    <x v="1953"/>
  </r>
  <r>
    <x v="2191"/>
    <s v="Werner"/>
    <x v="564"/>
    <x v="133"/>
    <x v="0"/>
    <s v="Yes"/>
    <x v="0"/>
    <x v="3"/>
    <s v="No"/>
    <x v="2"/>
    <x v="2"/>
    <x v="1954"/>
    <n v="1704.7"/>
    <x v="1"/>
    <x v="0"/>
    <x v="11"/>
    <x v="1954"/>
  </r>
  <r>
    <x v="2192"/>
    <s v="Gries"/>
    <x v="335"/>
    <x v="388"/>
    <x v="0"/>
    <s v="Yes"/>
    <x v="0"/>
    <x v="3"/>
    <s v="No"/>
    <x v="2"/>
    <x v="2"/>
    <x v="1955"/>
    <n v="1704.57"/>
    <x v="1"/>
    <x v="1"/>
    <x v="4"/>
    <x v="1955"/>
  </r>
  <r>
    <x v="2193"/>
    <s v="Mills"/>
    <x v="675"/>
    <x v="164"/>
    <x v="0"/>
    <s v="Yes"/>
    <x v="0"/>
    <x v="3"/>
    <s v="No"/>
    <x v="2"/>
    <x v="2"/>
    <x v="1956"/>
    <n v="1702.46"/>
    <x v="1"/>
    <x v="0"/>
    <x v="9"/>
    <x v="1956"/>
  </r>
  <r>
    <x v="2194"/>
    <s v="Penny"/>
    <x v="1263"/>
    <x v="576"/>
    <x v="0"/>
    <s v="Yes"/>
    <x v="0"/>
    <x v="3"/>
    <s v="No"/>
    <x v="3"/>
    <x v="2"/>
    <x v="1957"/>
    <n v="1694.8"/>
    <x v="1"/>
    <x v="2"/>
    <x v="5"/>
    <x v="1957"/>
  </r>
  <r>
    <x v="2195"/>
    <s v="Hicks"/>
    <x v="815"/>
    <x v="203"/>
    <x v="0"/>
    <s v="Yes"/>
    <x v="0"/>
    <x v="3"/>
    <s v="No"/>
    <x v="0"/>
    <x v="2"/>
    <x v="1958"/>
    <n v="1682.6"/>
    <x v="1"/>
    <x v="2"/>
    <x v="3"/>
    <x v="1958"/>
  </r>
  <r>
    <x v="2196"/>
    <s v="Masayesva"/>
    <x v="1261"/>
    <x v="272"/>
    <x v="0"/>
    <s v="Yes"/>
    <x v="0"/>
    <x v="3"/>
    <s v="No"/>
    <x v="0"/>
    <x v="1"/>
    <x v="1959"/>
    <n v="1674.63"/>
    <x v="1"/>
    <x v="2"/>
    <x v="0"/>
    <x v="1959"/>
  </r>
  <r>
    <x v="2197"/>
    <s v="Paavola"/>
    <x v="480"/>
    <x v="74"/>
    <x v="1"/>
    <s v="Yes"/>
    <x v="0"/>
    <x v="3"/>
    <s v="No"/>
    <x v="1"/>
    <x v="1"/>
    <x v="1960"/>
    <n v="1665"/>
    <x v="1"/>
    <x v="2"/>
    <x v="0"/>
    <x v="1960"/>
  </r>
  <r>
    <x v="2198"/>
    <s v="Gehlsen"/>
    <x v="4"/>
    <x v="67"/>
    <x v="0"/>
    <s v="No"/>
    <x v="1"/>
    <x v="3"/>
    <s v="No"/>
    <x v="0"/>
    <x v="2"/>
    <x v="420"/>
    <n v="1646.43"/>
    <x v="1"/>
    <x v="1"/>
    <x v="1"/>
    <x v="420"/>
  </r>
  <r>
    <x v="2199"/>
    <s v="Roche"/>
    <x v="375"/>
    <x v="500"/>
    <x v="0"/>
    <s v="No"/>
    <x v="1"/>
    <x v="3"/>
    <s v="No"/>
    <x v="0"/>
    <x v="2"/>
    <x v="1961"/>
    <n v="1639.56"/>
    <x v="1"/>
    <x v="2"/>
    <x v="1"/>
    <x v="1961"/>
  </r>
  <r>
    <x v="2200"/>
    <s v="Hearn"/>
    <x v="375"/>
    <x v="550"/>
    <x v="0"/>
    <s v="No"/>
    <x v="1"/>
    <x v="3"/>
    <s v="No"/>
    <x v="0"/>
    <x v="2"/>
    <x v="1962"/>
    <n v="1639.56"/>
    <x v="1"/>
    <x v="2"/>
    <x v="1"/>
    <x v="1962"/>
  </r>
  <r>
    <x v="2201"/>
    <s v="Dimson"/>
    <x v="422"/>
    <x v="321"/>
    <x v="0"/>
    <s v="No"/>
    <x v="1"/>
    <x v="3"/>
    <s v="No"/>
    <x v="1"/>
    <x v="2"/>
    <x v="420"/>
    <n v="1635.73"/>
    <x v="1"/>
    <x v="0"/>
    <x v="1"/>
    <x v="420"/>
  </r>
  <r>
    <x v="2202"/>
    <s v="Slason"/>
    <x v="1095"/>
    <x v="315"/>
    <x v="0"/>
    <s v="Yes"/>
    <x v="0"/>
    <x v="3"/>
    <s v="No"/>
    <x v="0"/>
    <x v="2"/>
    <x v="1885"/>
    <n v="1634.57"/>
    <x v="1"/>
    <x v="2"/>
    <x v="0"/>
    <x v="1885"/>
  </r>
  <r>
    <x v="2203"/>
    <s v="Gibson"/>
    <x v="754"/>
    <x v="214"/>
    <x v="0"/>
    <s v="Yes"/>
    <x v="0"/>
    <x v="3"/>
    <s v="No"/>
    <x v="0"/>
    <x v="1"/>
    <x v="1963"/>
    <n v="1633.96"/>
    <x v="1"/>
    <x v="1"/>
    <x v="0"/>
    <x v="1963"/>
  </r>
  <r>
    <x v="2204"/>
    <s v="Erdos"/>
    <x v="568"/>
    <x v="336"/>
    <x v="0"/>
    <s v="Yes"/>
    <x v="0"/>
    <x v="3"/>
    <s v="No"/>
    <x v="0"/>
    <x v="1"/>
    <x v="1964"/>
    <n v="1633.04"/>
    <x v="1"/>
    <x v="2"/>
    <x v="0"/>
    <x v="1964"/>
  </r>
  <r>
    <x v="2205"/>
    <s v="Cushman"/>
    <x v="417"/>
    <x v="161"/>
    <x v="0"/>
    <s v="No"/>
    <x v="1"/>
    <x v="3"/>
    <s v="No"/>
    <x v="1"/>
    <x v="2"/>
    <x v="1962"/>
    <n v="1632.56"/>
    <x v="1"/>
    <x v="2"/>
    <x v="1"/>
    <x v="1962"/>
  </r>
  <r>
    <x v="2206"/>
    <s v="Hammel"/>
    <x v="524"/>
    <x v="300"/>
    <x v="0"/>
    <s v="No"/>
    <x v="1"/>
    <x v="3"/>
    <s v="No"/>
    <x v="1"/>
    <x v="1"/>
    <x v="1965"/>
    <n v="1632.04"/>
    <x v="1"/>
    <x v="2"/>
    <x v="1"/>
    <x v="1965"/>
  </r>
  <r>
    <x v="2207"/>
    <s v="Ytterstad"/>
    <x v="166"/>
    <x v="125"/>
    <x v="0"/>
    <s v="Yes"/>
    <x v="0"/>
    <x v="3"/>
    <s v="No"/>
    <x v="0"/>
    <x v="2"/>
    <x v="785"/>
    <n v="1631.82"/>
    <x v="1"/>
    <x v="1"/>
    <x v="0"/>
    <x v="785"/>
  </r>
  <r>
    <x v="2208"/>
    <s v="Prince"/>
    <x v="168"/>
    <x v="212"/>
    <x v="0"/>
    <s v="Yes"/>
    <x v="0"/>
    <x v="3"/>
    <s v="No"/>
    <x v="0"/>
    <x v="2"/>
    <x v="134"/>
    <n v="1631.67"/>
    <x v="1"/>
    <x v="0"/>
    <x v="0"/>
    <x v="134"/>
  </r>
  <r>
    <x v="2209"/>
    <s v="Freeman"/>
    <x v="172"/>
    <x v="206"/>
    <x v="0"/>
    <s v="Yes"/>
    <x v="0"/>
    <x v="3"/>
    <s v="No"/>
    <x v="0"/>
    <x v="2"/>
    <x v="936"/>
    <n v="1629.83"/>
    <x v="1"/>
    <x v="2"/>
    <x v="0"/>
    <x v="936"/>
  </r>
  <r>
    <x v="2210"/>
    <s v="Petrulak"/>
    <x v="361"/>
    <x v="251"/>
    <x v="0"/>
    <s v="No"/>
    <x v="1"/>
    <x v="3"/>
    <s v="No"/>
    <x v="2"/>
    <x v="2"/>
    <x v="1846"/>
    <n v="1628.47"/>
    <x v="1"/>
    <x v="1"/>
    <x v="1"/>
    <x v="1846"/>
  </r>
  <r>
    <x v="2211"/>
    <s v="Lloyd"/>
    <x v="491"/>
    <x v="34"/>
    <x v="0"/>
    <s v="No"/>
    <x v="1"/>
    <x v="3"/>
    <s v="No"/>
    <x v="2"/>
    <x v="1"/>
    <x v="1966"/>
    <n v="1627.28"/>
    <x v="1"/>
    <x v="2"/>
    <x v="1"/>
    <x v="1966"/>
  </r>
  <r>
    <x v="2212"/>
    <s v="Zablocki"/>
    <x v="1264"/>
    <x v="102"/>
    <x v="0"/>
    <s v="No"/>
    <x v="1"/>
    <x v="3"/>
    <s v="No"/>
    <x v="2"/>
    <x v="2"/>
    <x v="254"/>
    <n v="1625.43"/>
    <x v="1"/>
    <x v="0"/>
    <x v="1"/>
    <x v="254"/>
  </r>
  <r>
    <x v="2213"/>
    <s v="Van Meter"/>
    <x v="32"/>
    <x v="141"/>
    <x v="0"/>
    <s v="Yes"/>
    <x v="0"/>
    <x v="3"/>
    <s v="No"/>
    <x v="0"/>
    <x v="2"/>
    <x v="1967"/>
    <n v="1622.19"/>
    <x v="1"/>
    <x v="1"/>
    <x v="0"/>
    <x v="1967"/>
  </r>
  <r>
    <x v="2214"/>
    <s v="Babay"/>
    <x v="201"/>
    <x v="214"/>
    <x v="0"/>
    <s v="Yes"/>
    <x v="0"/>
    <x v="3"/>
    <s v="No"/>
    <x v="0"/>
    <x v="1"/>
    <x v="1968"/>
    <n v="1621.88"/>
    <x v="1"/>
    <x v="2"/>
    <x v="0"/>
    <x v="1968"/>
  </r>
  <r>
    <x v="2215"/>
    <s v="Taylor"/>
    <x v="1265"/>
    <x v="662"/>
    <x v="0"/>
    <s v="No"/>
    <x v="1"/>
    <x v="3"/>
    <s v="No"/>
    <x v="3"/>
    <x v="2"/>
    <x v="1969"/>
    <n v="1621.34"/>
    <x v="1"/>
    <x v="2"/>
    <x v="1"/>
    <x v="1969"/>
  </r>
  <r>
    <x v="2216"/>
    <s v="Smith"/>
    <x v="1266"/>
    <x v="330"/>
    <x v="1"/>
    <s v="No"/>
    <x v="0"/>
    <x v="3"/>
    <s v="No"/>
    <x v="2"/>
    <x v="1"/>
    <x v="1970"/>
    <n v="1617.16"/>
    <x v="1"/>
    <x v="1"/>
    <x v="0"/>
    <x v="1970"/>
  </r>
  <r>
    <x v="2217"/>
    <s v="Moody"/>
    <x v="1137"/>
    <x v="31"/>
    <x v="0"/>
    <s v="Yes"/>
    <x v="0"/>
    <x v="3"/>
    <s v="No"/>
    <x v="1"/>
    <x v="2"/>
    <x v="1971"/>
    <n v="1615.77"/>
    <x v="1"/>
    <x v="1"/>
    <x v="0"/>
    <x v="1971"/>
  </r>
  <r>
    <x v="2218"/>
    <s v="Swierzbinski"/>
    <x v="1267"/>
    <x v="85"/>
    <x v="0"/>
    <s v="Yes"/>
    <x v="0"/>
    <x v="3"/>
    <s v="No"/>
    <x v="2"/>
    <x v="1"/>
    <x v="1972"/>
    <n v="1607.51"/>
    <x v="1"/>
    <x v="0"/>
    <x v="0"/>
    <x v="1972"/>
  </r>
  <r>
    <x v="2219"/>
    <s v="Schwartz"/>
    <x v="1268"/>
    <x v="325"/>
    <x v="0"/>
    <s v="No"/>
    <x v="0"/>
    <x v="3"/>
    <s v="No"/>
    <x v="2"/>
    <x v="2"/>
    <x v="1973"/>
    <n v="1566.88"/>
    <x v="1"/>
    <x v="1"/>
    <x v="0"/>
    <x v="1973"/>
  </r>
  <r>
    <x v="2220"/>
    <s v="Sanseverino"/>
    <x v="172"/>
    <x v="67"/>
    <x v="1"/>
    <s v="No"/>
    <x v="0"/>
    <x v="0"/>
    <s v="No"/>
    <x v="0"/>
    <x v="2"/>
    <x v="1974"/>
    <n v="1534.3"/>
    <x v="1"/>
    <x v="2"/>
    <x v="0"/>
    <x v="1974"/>
  </r>
  <r>
    <x v="2221"/>
    <s v="Lawder"/>
    <x v="4"/>
    <x v="188"/>
    <x v="1"/>
    <s v="No"/>
    <x v="0"/>
    <x v="0"/>
    <s v="No"/>
    <x v="0"/>
    <x v="2"/>
    <x v="1975"/>
    <n v="1532.47"/>
    <x v="1"/>
    <x v="2"/>
    <x v="0"/>
    <x v="1975"/>
  </r>
  <r>
    <x v="2222"/>
    <s v="Young"/>
    <x v="1269"/>
    <x v="161"/>
    <x v="1"/>
    <s v="No"/>
    <x v="0"/>
    <x v="0"/>
    <s v="No"/>
    <x v="0"/>
    <x v="2"/>
    <x v="1976"/>
    <n v="1526.31"/>
    <x v="1"/>
    <x v="0"/>
    <x v="3"/>
    <x v="1976"/>
  </r>
  <r>
    <x v="2223"/>
    <s v="Hoerner"/>
    <x v="358"/>
    <x v="219"/>
    <x v="1"/>
    <s v="No"/>
    <x v="0"/>
    <x v="0"/>
    <s v="No"/>
    <x v="2"/>
    <x v="2"/>
    <x v="1977"/>
    <n v="1515.34"/>
    <x v="1"/>
    <x v="0"/>
    <x v="0"/>
    <x v="1977"/>
  </r>
  <r>
    <x v="2224"/>
    <s v="Benson"/>
    <x v="1270"/>
    <x v="10"/>
    <x v="0"/>
    <s v="No"/>
    <x v="0"/>
    <x v="3"/>
    <s v="No"/>
    <x v="3"/>
    <x v="1"/>
    <x v="1978"/>
    <n v="1497"/>
    <x v="1"/>
    <x v="2"/>
    <x v="0"/>
    <x v="1978"/>
  </r>
  <r>
    <x v="2225"/>
    <s v="Horton"/>
    <x v="1271"/>
    <x v="70"/>
    <x v="1"/>
    <s v="No"/>
    <x v="0"/>
    <x v="3"/>
    <s v="No"/>
    <x v="3"/>
    <x v="2"/>
    <x v="1979"/>
    <n v="1493"/>
    <x v="1"/>
    <x v="0"/>
    <x v="0"/>
    <x v="1979"/>
  </r>
  <r>
    <x v="2226"/>
    <s v="McGraw"/>
    <x v="1272"/>
    <x v="167"/>
    <x v="1"/>
    <s v="No"/>
    <x v="1"/>
    <x v="3"/>
    <s v="No"/>
    <x v="3"/>
    <x v="2"/>
    <x v="1980"/>
    <n v="1481"/>
    <x v="1"/>
    <x v="1"/>
    <x v="1"/>
    <x v="1980"/>
  </r>
  <r>
    <x v="2227"/>
    <s v="Beaulne"/>
    <x v="1273"/>
    <x v="146"/>
    <x v="0"/>
    <s v="No"/>
    <x v="0"/>
    <x v="3"/>
    <s v="No"/>
    <x v="3"/>
    <x v="2"/>
    <x v="1981"/>
    <n v="1477"/>
    <x v="1"/>
    <x v="1"/>
    <x v="0"/>
    <x v="1981"/>
  </r>
  <r>
    <x v="2228"/>
    <s v="Lunz"/>
    <x v="1274"/>
    <x v="450"/>
    <x v="0"/>
    <s v="No"/>
    <x v="1"/>
    <x v="3"/>
    <s v="No"/>
    <x v="2"/>
    <x v="2"/>
    <x v="1982"/>
    <n v="1467"/>
    <x v="1"/>
    <x v="2"/>
    <x v="0"/>
    <x v="1982"/>
  </r>
  <r>
    <x v="2229"/>
    <s v="Kyle"/>
    <x v="910"/>
    <x v="109"/>
    <x v="1"/>
    <s v="No"/>
    <x v="1"/>
    <x v="3"/>
    <s v="No"/>
    <x v="3"/>
    <x v="1"/>
    <x v="1983"/>
    <n v="1445"/>
    <x v="1"/>
    <x v="1"/>
    <x v="0"/>
    <x v="1983"/>
  </r>
  <r>
    <x v="2230"/>
    <s v="Brackenwagen"/>
    <x v="279"/>
    <x v="40"/>
    <x v="0"/>
    <s v="Yes"/>
    <x v="0"/>
    <x v="3"/>
    <s v="No"/>
    <x v="3"/>
    <x v="2"/>
    <x v="1984"/>
    <n v="1438"/>
    <x v="1"/>
    <x v="2"/>
    <x v="0"/>
    <x v="1984"/>
  </r>
  <r>
    <x v="2231"/>
    <s v="Schmitt"/>
    <x v="1176"/>
    <x v="577"/>
    <x v="1"/>
    <s v="No"/>
    <x v="1"/>
    <x v="3"/>
    <s v="No"/>
    <x v="3"/>
    <x v="2"/>
    <x v="1985"/>
    <n v="1422"/>
    <x v="1"/>
    <x v="2"/>
    <x v="0"/>
    <x v="1985"/>
  </r>
  <r>
    <x v="2232"/>
    <s v="Borden"/>
    <x v="1036"/>
    <x v="409"/>
    <x v="1"/>
    <s v="No"/>
    <x v="0"/>
    <x v="0"/>
    <s v="No"/>
    <x v="2"/>
    <x v="2"/>
    <x v="1986"/>
    <n v="1421"/>
    <x v="1"/>
    <x v="2"/>
    <x v="0"/>
    <x v="1986"/>
  </r>
  <r>
    <x v="2233"/>
    <s v="McLean"/>
    <x v="1080"/>
    <x v="92"/>
    <x v="1"/>
    <s v="No"/>
    <x v="0"/>
    <x v="0"/>
    <s v="No"/>
    <x v="3"/>
    <x v="2"/>
    <x v="1987"/>
    <n v="1417"/>
    <x v="1"/>
    <x v="0"/>
    <x v="0"/>
    <x v="1987"/>
  </r>
  <r>
    <x v="2234"/>
    <s v="Regan"/>
    <x v="1245"/>
    <x v="508"/>
    <x v="1"/>
    <s v="No"/>
    <x v="1"/>
    <x v="3"/>
    <s v="No"/>
    <x v="3"/>
    <x v="2"/>
    <x v="1988"/>
    <n v="1402"/>
    <x v="1"/>
    <x v="0"/>
    <x v="3"/>
    <x v="1988"/>
  </r>
  <r>
    <x v="2235"/>
    <s v="Koenis"/>
    <x v="1275"/>
    <x v="24"/>
    <x v="0"/>
    <s v="No"/>
    <x v="0"/>
    <x v="3"/>
    <s v="No"/>
    <x v="2"/>
    <x v="2"/>
    <x v="1989"/>
    <n v="1400.44"/>
    <x v="1"/>
    <x v="2"/>
    <x v="0"/>
    <x v="1989"/>
  </r>
  <r>
    <x v="2236"/>
    <s v="Kittaka"/>
    <x v="161"/>
    <x v="663"/>
    <x v="0"/>
    <s v="No"/>
    <x v="0"/>
    <x v="0"/>
    <s v="No"/>
    <x v="0"/>
    <x v="0"/>
    <x v="1990"/>
    <n v="1391.53"/>
    <x v="1"/>
    <x v="1"/>
    <x v="0"/>
    <x v="1990"/>
  </r>
  <r>
    <x v="2237"/>
    <s v="Concannon"/>
    <x v="1151"/>
    <x v="496"/>
    <x v="0"/>
    <s v="No"/>
    <x v="0"/>
    <x v="0"/>
    <s v="No"/>
    <x v="3"/>
    <x v="0"/>
    <x v="1991"/>
    <n v="1390"/>
    <x v="1"/>
    <x v="2"/>
    <x v="0"/>
    <x v="1991"/>
  </r>
  <r>
    <x v="2238"/>
    <s v="Johnson"/>
    <x v="1276"/>
    <x v="21"/>
    <x v="0"/>
    <s v="No"/>
    <x v="0"/>
    <x v="0"/>
    <s v="No"/>
    <x v="2"/>
    <x v="1"/>
    <x v="1992"/>
    <n v="1389"/>
    <x v="1"/>
    <x v="2"/>
    <x v="0"/>
    <x v="1992"/>
  </r>
  <r>
    <x v="2239"/>
    <s v="Schultz"/>
    <x v="1277"/>
    <x v="564"/>
    <x v="0"/>
    <s v="No"/>
    <x v="0"/>
    <x v="0"/>
    <s v="No"/>
    <x v="3"/>
    <x v="0"/>
    <x v="1993"/>
    <n v="1382"/>
    <x v="1"/>
    <x v="1"/>
    <x v="0"/>
    <x v="1993"/>
  </r>
  <r>
    <x v="2240"/>
    <s v="Brannigan"/>
    <x v="300"/>
    <x v="538"/>
    <x v="0"/>
    <s v="No"/>
    <x v="0"/>
    <x v="3"/>
    <s v="No"/>
    <x v="2"/>
    <x v="2"/>
    <x v="1994"/>
    <n v="1359"/>
    <x v="1"/>
    <x v="1"/>
    <x v="0"/>
    <x v="1994"/>
  </r>
  <r>
    <x v="2241"/>
    <s v="Cavallo"/>
    <x v="1169"/>
    <x v="120"/>
    <x v="1"/>
    <s v="No"/>
    <x v="1"/>
    <x v="3"/>
    <s v="No"/>
    <x v="2"/>
    <x v="2"/>
    <x v="1995"/>
    <n v="1341.16"/>
    <x v="1"/>
    <x v="2"/>
    <x v="1"/>
    <x v="1995"/>
  </r>
  <r>
    <x v="2242"/>
    <s v="Chang"/>
    <x v="1015"/>
    <x v="198"/>
    <x v="1"/>
    <s v="No"/>
    <x v="0"/>
    <x v="3"/>
    <s v="No"/>
    <x v="3"/>
    <x v="2"/>
    <x v="1996"/>
    <n v="1338"/>
    <x v="1"/>
    <x v="0"/>
    <x v="1"/>
    <x v="1996"/>
  </r>
  <r>
    <x v="2243"/>
    <s v="Axelrod"/>
    <x v="1278"/>
    <x v="149"/>
    <x v="0"/>
    <s v="No"/>
    <x v="0"/>
    <x v="3"/>
    <s v="No"/>
    <x v="2"/>
    <x v="1"/>
    <x v="1997"/>
    <n v="1332.61"/>
    <x v="1"/>
    <x v="0"/>
    <x v="0"/>
    <x v="1997"/>
  </r>
  <r>
    <x v="2244"/>
    <s v="Davenport"/>
    <x v="496"/>
    <x v="249"/>
    <x v="0"/>
    <s v="No"/>
    <x v="0"/>
    <x v="0"/>
    <s v="No"/>
    <x v="2"/>
    <x v="2"/>
    <x v="1998"/>
    <n v="1329.17"/>
    <x v="1"/>
    <x v="0"/>
    <x v="0"/>
    <x v="1998"/>
  </r>
  <r>
    <x v="2245"/>
    <s v="Roberge"/>
    <x v="1279"/>
    <x v="565"/>
    <x v="0"/>
    <s v="No"/>
    <x v="0"/>
    <x v="0"/>
    <s v="No"/>
    <x v="2"/>
    <x v="0"/>
    <x v="1999"/>
    <n v="1315"/>
    <x v="1"/>
    <x v="2"/>
    <x v="0"/>
    <x v="1999"/>
  </r>
  <r>
    <x v="2246"/>
    <s v="Schmidt"/>
    <x v="1280"/>
    <x v="117"/>
    <x v="0"/>
    <s v="No"/>
    <x v="0"/>
    <x v="0"/>
    <s v="No"/>
    <x v="2"/>
    <x v="2"/>
    <x v="370"/>
    <n v="1304"/>
    <x v="1"/>
    <x v="2"/>
    <x v="0"/>
    <x v="370"/>
  </r>
  <r>
    <x v="2247"/>
    <s v="Kosters"/>
    <x v="1281"/>
    <x v="498"/>
    <x v="0"/>
    <s v="No"/>
    <x v="0"/>
    <x v="0"/>
    <s v="No"/>
    <x v="3"/>
    <x v="0"/>
    <x v="2000"/>
    <n v="1304"/>
    <x v="1"/>
    <x v="2"/>
    <x v="1"/>
    <x v="2000"/>
  </r>
  <r>
    <x v="2248"/>
    <s v="Dykes"/>
    <x v="1282"/>
    <x v="79"/>
    <x v="1"/>
    <s v="No"/>
    <x v="0"/>
    <x v="0"/>
    <s v="No"/>
    <x v="3"/>
    <x v="2"/>
    <x v="2001"/>
    <n v="1293"/>
    <x v="1"/>
    <x v="0"/>
    <x v="1"/>
    <x v="2001"/>
  </r>
  <r>
    <x v="2249"/>
    <s v="Velan"/>
    <x v="1283"/>
    <x v="523"/>
    <x v="0"/>
    <s v="No"/>
    <x v="0"/>
    <x v="3"/>
    <s v="No"/>
    <x v="2"/>
    <x v="2"/>
    <x v="2002"/>
    <n v="1290.93"/>
    <x v="1"/>
    <x v="2"/>
    <x v="0"/>
    <x v="2002"/>
  </r>
  <r>
    <x v="2250"/>
    <s v="Goolik"/>
    <x v="1013"/>
    <x v="209"/>
    <x v="0"/>
    <s v="Yes"/>
    <x v="0"/>
    <x v="3"/>
    <s v="No"/>
    <x v="3"/>
    <x v="2"/>
    <x v="2003"/>
    <n v="1286"/>
    <x v="1"/>
    <x v="2"/>
    <x v="0"/>
    <x v="2003"/>
  </r>
  <r>
    <x v="2251"/>
    <s v="Bain"/>
    <x v="1244"/>
    <x v="276"/>
    <x v="0"/>
    <s v="Yes"/>
    <x v="0"/>
    <x v="3"/>
    <s v="No"/>
    <x v="2"/>
    <x v="2"/>
    <x v="2004"/>
    <n v="1285"/>
    <x v="1"/>
    <x v="0"/>
    <x v="0"/>
    <x v="2004"/>
  </r>
  <r>
    <x v="2252"/>
    <s v="Wieck"/>
    <x v="1284"/>
    <x v="561"/>
    <x v="0"/>
    <s v="Yes"/>
    <x v="0"/>
    <x v="3"/>
    <s v="No"/>
    <x v="2"/>
    <x v="1"/>
    <x v="2005"/>
    <n v="1283"/>
    <x v="1"/>
    <x v="1"/>
    <x v="0"/>
    <x v="2005"/>
  </r>
  <r>
    <x v="2253"/>
    <s v="Friel"/>
    <x v="1285"/>
    <x v="329"/>
    <x v="1"/>
    <s v="No"/>
    <x v="1"/>
    <x v="3"/>
    <s v="No"/>
    <x v="3"/>
    <x v="2"/>
    <x v="2006"/>
    <n v="1276"/>
    <x v="1"/>
    <x v="2"/>
    <x v="1"/>
    <x v="2006"/>
  </r>
  <r>
    <x v="2254"/>
    <s v="Santandreu"/>
    <x v="1286"/>
    <x v="403"/>
    <x v="0"/>
    <s v="No"/>
    <x v="0"/>
    <x v="0"/>
    <s v="No"/>
    <x v="2"/>
    <x v="0"/>
    <x v="2007"/>
    <n v="1267"/>
    <x v="1"/>
    <x v="1"/>
    <x v="0"/>
    <x v="2007"/>
  </r>
  <r>
    <x v="2255"/>
    <s v="Johnson"/>
    <x v="1287"/>
    <x v="425"/>
    <x v="0"/>
    <s v="No"/>
    <x v="1"/>
    <x v="3"/>
    <s v="No"/>
    <x v="0"/>
    <x v="1"/>
    <x v="1845"/>
    <n v="1263.25"/>
    <x v="1"/>
    <x v="0"/>
    <x v="3"/>
    <x v="1845"/>
  </r>
  <r>
    <x v="2256"/>
    <s v="Gerber"/>
    <x v="169"/>
    <x v="155"/>
    <x v="0"/>
    <s v="No"/>
    <x v="1"/>
    <x v="3"/>
    <s v="No"/>
    <x v="0"/>
    <x v="1"/>
    <x v="2008"/>
    <n v="1261.8599999999999"/>
    <x v="1"/>
    <x v="0"/>
    <x v="3"/>
    <x v="2008"/>
  </r>
  <r>
    <x v="2257"/>
    <s v="Benadum"/>
    <x v="97"/>
    <x v="351"/>
    <x v="0"/>
    <s v="No"/>
    <x v="1"/>
    <x v="3"/>
    <s v="No"/>
    <x v="0"/>
    <x v="2"/>
    <x v="2009"/>
    <n v="1261.44"/>
    <x v="1"/>
    <x v="0"/>
    <x v="3"/>
    <x v="2009"/>
  </r>
  <r>
    <x v="2258"/>
    <s v="Ragazzini"/>
    <x v="217"/>
    <x v="372"/>
    <x v="0"/>
    <s v="No"/>
    <x v="1"/>
    <x v="3"/>
    <s v="No"/>
    <x v="0"/>
    <x v="2"/>
    <x v="2010"/>
    <n v="1256.3"/>
    <x v="1"/>
    <x v="0"/>
    <x v="3"/>
    <x v="2010"/>
  </r>
  <r>
    <x v="2259"/>
    <s v="Kessinger"/>
    <x v="625"/>
    <x v="115"/>
    <x v="0"/>
    <s v="No"/>
    <x v="1"/>
    <x v="3"/>
    <s v="No"/>
    <x v="1"/>
    <x v="2"/>
    <x v="1882"/>
    <n v="1253.94"/>
    <x v="1"/>
    <x v="2"/>
    <x v="3"/>
    <x v="1882"/>
  </r>
  <r>
    <x v="2260"/>
    <s v="Bezgin"/>
    <x v="1165"/>
    <x v="614"/>
    <x v="1"/>
    <s v="No"/>
    <x v="1"/>
    <x v="3"/>
    <s v="No"/>
    <x v="3"/>
    <x v="2"/>
    <x v="1752"/>
    <n v="1253"/>
    <x v="1"/>
    <x v="2"/>
    <x v="0"/>
    <x v="1752"/>
  </r>
  <r>
    <x v="2261"/>
    <s v="Woldesilassie"/>
    <x v="368"/>
    <x v="138"/>
    <x v="0"/>
    <s v="No"/>
    <x v="1"/>
    <x v="3"/>
    <s v="No"/>
    <x v="1"/>
    <x v="2"/>
    <x v="2011"/>
    <n v="1252.4100000000001"/>
    <x v="1"/>
    <x v="0"/>
    <x v="3"/>
    <x v="2011"/>
  </r>
  <r>
    <x v="2262"/>
    <s v="Ruiz Herrero"/>
    <x v="1288"/>
    <x v="326"/>
    <x v="0"/>
    <s v="No"/>
    <x v="1"/>
    <x v="3"/>
    <s v="No"/>
    <x v="2"/>
    <x v="2"/>
    <x v="2012"/>
    <n v="1242.82"/>
    <x v="1"/>
    <x v="1"/>
    <x v="3"/>
    <x v="2012"/>
  </r>
  <r>
    <x v="2263"/>
    <s v="Bin Alias"/>
    <x v="1289"/>
    <x v="240"/>
    <x v="0"/>
    <s v="No"/>
    <x v="1"/>
    <x v="3"/>
    <s v="No"/>
    <x v="2"/>
    <x v="1"/>
    <x v="2011"/>
    <n v="1242.26"/>
    <x v="1"/>
    <x v="1"/>
    <x v="3"/>
    <x v="2011"/>
  </r>
  <r>
    <x v="2264"/>
    <s v="Fischer-Daly"/>
    <x v="477"/>
    <x v="89"/>
    <x v="0"/>
    <s v="No"/>
    <x v="1"/>
    <x v="3"/>
    <s v="No"/>
    <x v="2"/>
    <x v="2"/>
    <x v="2013"/>
    <n v="1241.57"/>
    <x v="1"/>
    <x v="2"/>
    <x v="3"/>
    <x v="2013"/>
  </r>
  <r>
    <x v="2265"/>
    <s v="Pulliam"/>
    <x v="1290"/>
    <x v="350"/>
    <x v="0"/>
    <s v="No"/>
    <x v="0"/>
    <x v="0"/>
    <s v="No"/>
    <x v="2"/>
    <x v="0"/>
    <x v="2014"/>
    <n v="1241"/>
    <x v="1"/>
    <x v="2"/>
    <x v="0"/>
    <x v="2014"/>
  </r>
  <r>
    <x v="2266"/>
    <s v="Guisinger"/>
    <x v="1291"/>
    <x v="231"/>
    <x v="0"/>
    <s v="No"/>
    <x v="0"/>
    <x v="3"/>
    <s v="No"/>
    <x v="3"/>
    <x v="1"/>
    <x v="2015"/>
    <n v="1240"/>
    <x v="1"/>
    <x v="1"/>
    <x v="1"/>
    <x v="2015"/>
  </r>
  <r>
    <x v="2267"/>
    <s v="Arnerich"/>
    <x v="1292"/>
    <x v="355"/>
    <x v="0"/>
    <s v="No"/>
    <x v="0"/>
    <x v="0"/>
    <s v="No"/>
    <x v="2"/>
    <x v="0"/>
    <x v="2016"/>
    <n v="1237"/>
    <x v="1"/>
    <x v="2"/>
    <x v="0"/>
    <x v="2016"/>
  </r>
  <r>
    <x v="2268"/>
    <s v="Lynch"/>
    <x v="1293"/>
    <x v="49"/>
    <x v="0"/>
    <s v="No"/>
    <x v="0"/>
    <x v="3"/>
    <s v="No"/>
    <x v="2"/>
    <x v="2"/>
    <x v="2017"/>
    <n v="1234"/>
    <x v="1"/>
    <x v="1"/>
    <x v="0"/>
    <x v="2017"/>
  </r>
  <r>
    <x v="2269"/>
    <s v="Reilly"/>
    <x v="1058"/>
    <x v="70"/>
    <x v="0"/>
    <s v="Yes"/>
    <x v="0"/>
    <x v="3"/>
    <s v="No"/>
    <x v="2"/>
    <x v="2"/>
    <x v="2018"/>
    <n v="1228"/>
    <x v="1"/>
    <x v="1"/>
    <x v="1"/>
    <x v="2018"/>
  </r>
  <r>
    <x v="2270"/>
    <s v="Nolette"/>
    <x v="515"/>
    <x v="577"/>
    <x v="0"/>
    <s v="Yes"/>
    <x v="0"/>
    <x v="3"/>
    <s v="No"/>
    <x v="2"/>
    <x v="2"/>
    <x v="785"/>
    <n v="1224"/>
    <x v="1"/>
    <x v="1"/>
    <x v="0"/>
    <x v="785"/>
  </r>
  <r>
    <x v="2271"/>
    <s v="Chabrier"/>
    <x v="1294"/>
    <x v="200"/>
    <x v="1"/>
    <s v="No"/>
    <x v="0"/>
    <x v="0"/>
    <s v="No"/>
    <x v="3"/>
    <x v="1"/>
    <x v="2019"/>
    <n v="1220"/>
    <x v="1"/>
    <x v="0"/>
    <x v="1"/>
    <x v="2019"/>
  </r>
  <r>
    <x v="2272"/>
    <s v="Lee"/>
    <x v="1295"/>
    <x v="193"/>
    <x v="0"/>
    <s v="Yes"/>
    <x v="0"/>
    <x v="3"/>
    <s v="No"/>
    <x v="3"/>
    <x v="2"/>
    <x v="865"/>
    <n v="1210"/>
    <x v="1"/>
    <x v="1"/>
    <x v="0"/>
    <x v="865"/>
  </r>
  <r>
    <x v="2273"/>
    <s v="Knotts"/>
    <x v="1296"/>
    <x v="4"/>
    <x v="0"/>
    <s v="No"/>
    <x v="0"/>
    <x v="3"/>
    <s v="No"/>
    <x v="2"/>
    <x v="2"/>
    <x v="2020"/>
    <n v="1200.55"/>
    <x v="1"/>
    <x v="0"/>
    <x v="0"/>
    <x v="2020"/>
  </r>
  <r>
    <x v="2274"/>
    <s v="Pultorak"/>
    <x v="1297"/>
    <x v="614"/>
    <x v="0"/>
    <s v="No"/>
    <x v="0"/>
    <x v="0"/>
    <s v="No"/>
    <x v="3"/>
    <x v="2"/>
    <x v="2021"/>
    <n v="1200"/>
    <x v="1"/>
    <x v="0"/>
    <x v="1"/>
    <x v="2021"/>
  </r>
  <r>
    <x v="2275"/>
    <s v="Maxon"/>
    <x v="1298"/>
    <x v="664"/>
    <x v="0"/>
    <s v="No"/>
    <x v="0"/>
    <x v="0"/>
    <s v="No"/>
    <x v="2"/>
    <x v="0"/>
    <x v="2022"/>
    <n v="1191"/>
    <x v="1"/>
    <x v="1"/>
    <x v="0"/>
    <x v="2022"/>
  </r>
  <r>
    <x v="2276"/>
    <s v="Kraai"/>
    <x v="1299"/>
    <x v="259"/>
    <x v="1"/>
    <s v="No"/>
    <x v="1"/>
    <x v="3"/>
    <s v="No"/>
    <x v="2"/>
    <x v="1"/>
    <x v="2023"/>
    <n v="1178.07"/>
    <x v="1"/>
    <x v="2"/>
    <x v="0"/>
    <x v="2023"/>
  </r>
  <r>
    <x v="2277"/>
    <s v="Larosa"/>
    <x v="1300"/>
    <x v="273"/>
    <x v="1"/>
    <s v="No"/>
    <x v="0"/>
    <x v="0"/>
    <s v="No"/>
    <x v="3"/>
    <x v="2"/>
    <x v="2024"/>
    <n v="1178"/>
    <x v="1"/>
    <x v="0"/>
    <x v="0"/>
    <x v="2024"/>
  </r>
  <r>
    <x v="2278"/>
    <s v="King"/>
    <x v="1010"/>
    <x v="98"/>
    <x v="1"/>
    <s v="No"/>
    <x v="0"/>
    <x v="0"/>
    <s v="No"/>
    <x v="2"/>
    <x v="2"/>
    <x v="2025"/>
    <n v="1167"/>
    <x v="1"/>
    <x v="1"/>
    <x v="0"/>
    <x v="2025"/>
  </r>
  <r>
    <x v="2279"/>
    <s v="Haney"/>
    <x v="1301"/>
    <x v="400"/>
    <x v="0"/>
    <s v="No"/>
    <x v="0"/>
    <x v="0"/>
    <s v="No"/>
    <x v="3"/>
    <x v="0"/>
    <x v="2026"/>
    <n v="1165"/>
    <x v="1"/>
    <x v="0"/>
    <x v="1"/>
    <x v="2026"/>
  </r>
  <r>
    <x v="2280"/>
    <s v="Boulay"/>
    <x v="1302"/>
    <x v="321"/>
    <x v="0"/>
    <s v="Yes"/>
    <x v="0"/>
    <x v="3"/>
    <s v="No"/>
    <x v="0"/>
    <x v="2"/>
    <x v="2027"/>
    <n v="1163.46"/>
    <x v="1"/>
    <x v="0"/>
    <x v="0"/>
    <x v="2027"/>
  </r>
  <r>
    <x v="2281"/>
    <s v="Peters"/>
    <x v="1303"/>
    <x v="93"/>
    <x v="0"/>
    <s v="No"/>
    <x v="0"/>
    <x v="0"/>
    <s v="No"/>
    <x v="2"/>
    <x v="2"/>
    <x v="2028"/>
    <n v="1158.32"/>
    <x v="1"/>
    <x v="1"/>
    <x v="0"/>
    <x v="2028"/>
  </r>
  <r>
    <x v="2282"/>
    <s v="Luy"/>
    <x v="1304"/>
    <x v="576"/>
    <x v="0"/>
    <s v="Yes"/>
    <x v="0"/>
    <x v="3"/>
    <s v="No"/>
    <x v="0"/>
    <x v="2"/>
    <x v="1656"/>
    <n v="1149.4000000000001"/>
    <x v="1"/>
    <x v="2"/>
    <x v="0"/>
    <x v="1656"/>
  </r>
  <r>
    <x v="2283"/>
    <s v="Fava"/>
    <x v="1305"/>
    <x v="325"/>
    <x v="0"/>
    <s v="No"/>
    <x v="1"/>
    <x v="3"/>
    <s v="No"/>
    <x v="3"/>
    <x v="2"/>
    <x v="2029"/>
    <n v="1149"/>
    <x v="1"/>
    <x v="1"/>
    <x v="1"/>
    <x v="2029"/>
  </r>
  <r>
    <x v="2284"/>
    <s v="Montoya"/>
    <x v="8"/>
    <x v="216"/>
    <x v="0"/>
    <s v="Yes"/>
    <x v="0"/>
    <x v="3"/>
    <s v="No"/>
    <x v="0"/>
    <x v="1"/>
    <x v="1949"/>
    <n v="1146.8"/>
    <x v="1"/>
    <x v="2"/>
    <x v="0"/>
    <x v="1949"/>
  </r>
  <r>
    <x v="2285"/>
    <s v="Bain"/>
    <x v="1306"/>
    <x v="582"/>
    <x v="0"/>
    <s v="No"/>
    <x v="0"/>
    <x v="0"/>
    <s v="No"/>
    <x v="3"/>
    <x v="0"/>
    <x v="2030"/>
    <n v="1142"/>
    <x v="2"/>
    <x v="2"/>
    <x v="3"/>
    <x v="2030"/>
  </r>
  <r>
    <x v="2286"/>
    <s v="Albertson"/>
    <x v="866"/>
    <x v="52"/>
    <x v="0"/>
    <s v="Yes"/>
    <x v="0"/>
    <x v="3"/>
    <s v="No"/>
    <x v="0"/>
    <x v="2"/>
    <x v="1889"/>
    <n v="1141.45"/>
    <x v="2"/>
    <x v="0"/>
    <x v="0"/>
    <x v="1889"/>
  </r>
  <r>
    <x v="2287"/>
    <s v="Barger"/>
    <x v="1307"/>
    <x v="337"/>
    <x v="1"/>
    <s v="No"/>
    <x v="0"/>
    <x v="0"/>
    <s v="No"/>
    <x v="3"/>
    <x v="2"/>
    <x v="2031"/>
    <n v="1141"/>
    <x v="2"/>
    <x v="1"/>
    <x v="0"/>
    <x v="2031"/>
  </r>
  <r>
    <x v="2288"/>
    <s v="Fraioli"/>
    <x v="139"/>
    <x v="159"/>
    <x v="0"/>
    <s v="Yes"/>
    <x v="0"/>
    <x v="3"/>
    <s v="No"/>
    <x v="0"/>
    <x v="2"/>
    <x v="2032"/>
    <n v="1137.47"/>
    <x v="2"/>
    <x v="2"/>
    <x v="0"/>
    <x v="2032"/>
  </r>
  <r>
    <x v="2289"/>
    <s v="April"/>
    <x v="97"/>
    <x v="212"/>
    <x v="0"/>
    <s v="Yes"/>
    <x v="0"/>
    <x v="3"/>
    <s v="No"/>
    <x v="0"/>
    <x v="2"/>
    <x v="2033"/>
    <n v="1137.01"/>
    <x v="2"/>
    <x v="1"/>
    <x v="0"/>
    <x v="2033"/>
  </r>
  <r>
    <x v="2290"/>
    <s v="King"/>
    <x v="515"/>
    <x v="665"/>
    <x v="0"/>
    <s v="No"/>
    <x v="0"/>
    <x v="0"/>
    <s v="No"/>
    <x v="2"/>
    <x v="0"/>
    <x v="2034"/>
    <n v="1137"/>
    <x v="2"/>
    <x v="1"/>
    <x v="0"/>
    <x v="2034"/>
  </r>
  <r>
    <x v="2291"/>
    <s v="Talhelm"/>
    <x v="534"/>
    <x v="268"/>
    <x v="0"/>
    <s v="Yes"/>
    <x v="0"/>
    <x v="3"/>
    <s v="No"/>
    <x v="0"/>
    <x v="1"/>
    <x v="2035"/>
    <n v="1136.4000000000001"/>
    <x v="2"/>
    <x v="0"/>
    <x v="0"/>
    <x v="2035"/>
  </r>
  <r>
    <x v="2292"/>
    <s v="Regnier"/>
    <x v="161"/>
    <x v="637"/>
    <x v="0"/>
    <s v="Yes"/>
    <x v="0"/>
    <x v="3"/>
    <s v="No"/>
    <x v="0"/>
    <x v="1"/>
    <x v="2036"/>
    <n v="1135.94"/>
    <x v="2"/>
    <x v="0"/>
    <x v="0"/>
    <x v="2036"/>
  </r>
  <r>
    <x v="2293"/>
    <s v="Treece"/>
    <x v="1308"/>
    <x v="268"/>
    <x v="0"/>
    <s v="Yes"/>
    <x v="0"/>
    <x v="3"/>
    <s v="No"/>
    <x v="2"/>
    <x v="1"/>
    <x v="2037"/>
    <n v="1135"/>
    <x v="2"/>
    <x v="0"/>
    <x v="0"/>
    <x v="2037"/>
  </r>
  <r>
    <x v="2294"/>
    <s v="Beisel"/>
    <x v="1309"/>
    <x v="402"/>
    <x v="0"/>
    <s v="No"/>
    <x v="0"/>
    <x v="0"/>
    <s v="No"/>
    <x v="3"/>
    <x v="0"/>
    <x v="2038"/>
    <n v="1132"/>
    <x v="2"/>
    <x v="1"/>
    <x v="0"/>
    <x v="2038"/>
  </r>
  <r>
    <x v="2295"/>
    <s v="Enke"/>
    <x v="705"/>
    <x v="206"/>
    <x v="0"/>
    <s v="Yes"/>
    <x v="0"/>
    <x v="3"/>
    <s v="No"/>
    <x v="0"/>
    <x v="2"/>
    <x v="2039"/>
    <n v="1131.51"/>
    <x v="2"/>
    <x v="1"/>
    <x v="0"/>
    <x v="2039"/>
  </r>
  <r>
    <x v="2296"/>
    <s v="Ruiz-Tagle Barros"/>
    <x v="358"/>
    <x v="161"/>
    <x v="0"/>
    <s v="Yes"/>
    <x v="0"/>
    <x v="3"/>
    <s v="No"/>
    <x v="2"/>
    <x v="2"/>
    <x v="2040"/>
    <n v="1121.8699999999999"/>
    <x v="2"/>
    <x v="1"/>
    <x v="0"/>
    <x v="2040"/>
  </r>
  <r>
    <x v="2297"/>
    <s v="Ferrell"/>
    <x v="1310"/>
    <x v="666"/>
    <x v="0"/>
    <s v="No"/>
    <x v="0"/>
    <x v="0"/>
    <s v="No"/>
    <x v="3"/>
    <x v="0"/>
    <x v="2041"/>
    <n v="1086"/>
    <x v="2"/>
    <x v="0"/>
    <x v="0"/>
    <x v="2041"/>
  </r>
  <r>
    <x v="2298"/>
    <s v="Gates"/>
    <x v="1158"/>
    <x v="124"/>
    <x v="0"/>
    <s v="No"/>
    <x v="0"/>
    <x v="3"/>
    <s v="No"/>
    <x v="3"/>
    <x v="2"/>
    <x v="2042"/>
    <n v="1082"/>
    <x v="2"/>
    <x v="2"/>
    <x v="0"/>
    <x v="2042"/>
  </r>
  <r>
    <x v="2299"/>
    <s v="Jeffers"/>
    <x v="1033"/>
    <x v="196"/>
    <x v="1"/>
    <s v="No"/>
    <x v="1"/>
    <x v="3"/>
    <s v="No"/>
    <x v="3"/>
    <x v="2"/>
    <x v="2043"/>
    <n v="1071"/>
    <x v="2"/>
    <x v="0"/>
    <x v="0"/>
    <x v="2043"/>
  </r>
  <r>
    <x v="2300"/>
    <s v="Sulhanek"/>
    <x v="1311"/>
    <x v="335"/>
    <x v="0"/>
    <s v="Yes"/>
    <x v="0"/>
    <x v="3"/>
    <s v="No"/>
    <x v="2"/>
    <x v="2"/>
    <x v="2044"/>
    <n v="1070"/>
    <x v="2"/>
    <x v="0"/>
    <x v="0"/>
    <x v="2044"/>
  </r>
  <r>
    <x v="2301"/>
    <s v="Ozahowski"/>
    <x v="1312"/>
    <x v="66"/>
    <x v="0"/>
    <s v="No"/>
    <x v="1"/>
    <x v="3"/>
    <s v="No"/>
    <x v="3"/>
    <x v="2"/>
    <x v="503"/>
    <n v="1068"/>
    <x v="2"/>
    <x v="1"/>
    <x v="0"/>
    <x v="503"/>
  </r>
  <r>
    <x v="2302"/>
    <s v="Caron"/>
    <x v="1313"/>
    <x v="3"/>
    <x v="1"/>
    <s v="No"/>
    <x v="0"/>
    <x v="3"/>
    <s v="No"/>
    <x v="3"/>
    <x v="1"/>
    <x v="2045"/>
    <n v="1056"/>
    <x v="2"/>
    <x v="2"/>
    <x v="0"/>
    <x v="2045"/>
  </r>
  <r>
    <x v="2303"/>
    <s v="Fullarton"/>
    <x v="1314"/>
    <x v="467"/>
    <x v="0"/>
    <s v="No"/>
    <x v="0"/>
    <x v="0"/>
    <s v="No"/>
    <x v="3"/>
    <x v="0"/>
    <x v="2014"/>
    <n v="1049"/>
    <x v="2"/>
    <x v="2"/>
    <x v="1"/>
    <x v="2014"/>
  </r>
  <r>
    <x v="2304"/>
    <s v="Lindgren"/>
    <x v="1315"/>
    <x v="456"/>
    <x v="0"/>
    <s v="No"/>
    <x v="0"/>
    <x v="0"/>
    <s v="No"/>
    <x v="3"/>
    <x v="0"/>
    <x v="1856"/>
    <n v="1047"/>
    <x v="2"/>
    <x v="1"/>
    <x v="0"/>
    <x v="1856"/>
  </r>
  <r>
    <x v="2305"/>
    <s v="Akiha"/>
    <x v="1316"/>
    <x v="320"/>
    <x v="0"/>
    <s v="No"/>
    <x v="0"/>
    <x v="0"/>
    <s v="No"/>
    <x v="3"/>
    <x v="2"/>
    <x v="1256"/>
    <n v="1044"/>
    <x v="2"/>
    <x v="2"/>
    <x v="0"/>
    <x v="1256"/>
  </r>
  <r>
    <x v="2306"/>
    <s v="Sweny"/>
    <x v="1317"/>
    <x v="150"/>
    <x v="1"/>
    <s v="No"/>
    <x v="0"/>
    <x v="3"/>
    <s v="No"/>
    <x v="2"/>
    <x v="2"/>
    <x v="2046"/>
    <n v="1033.74"/>
    <x v="2"/>
    <x v="1"/>
    <x v="0"/>
    <x v="2046"/>
  </r>
  <r>
    <x v="2307"/>
    <s v="Tobin"/>
    <x v="1318"/>
    <x v="67"/>
    <x v="0"/>
    <s v="No"/>
    <x v="0"/>
    <x v="0"/>
    <s v="No"/>
    <x v="3"/>
    <x v="2"/>
    <x v="2047"/>
    <n v="1019"/>
    <x v="2"/>
    <x v="2"/>
    <x v="0"/>
    <x v="2047"/>
  </r>
  <r>
    <x v="2308"/>
    <s v="Pedersen"/>
    <x v="1319"/>
    <x v="330"/>
    <x v="0"/>
    <s v="Yes"/>
    <x v="0"/>
    <x v="3"/>
    <s v="No"/>
    <x v="2"/>
    <x v="1"/>
    <x v="2048"/>
    <n v="1012"/>
    <x v="2"/>
    <x v="2"/>
    <x v="0"/>
    <x v="2048"/>
  </r>
  <r>
    <x v="2309"/>
    <s v="Lynch"/>
    <x v="1209"/>
    <x v="173"/>
    <x v="0"/>
    <s v="No"/>
    <x v="0"/>
    <x v="0"/>
    <s v="No"/>
    <x v="2"/>
    <x v="2"/>
    <x v="2049"/>
    <n v="1006.65"/>
    <x v="2"/>
    <x v="2"/>
    <x v="0"/>
    <x v="2049"/>
  </r>
  <r>
    <x v="2310"/>
    <s v="Keys"/>
    <x v="1320"/>
    <x v="409"/>
    <x v="1"/>
    <s v="No"/>
    <x v="0"/>
    <x v="0"/>
    <s v="No"/>
    <x v="1"/>
    <x v="2"/>
    <x v="2050"/>
    <n v="964.71"/>
    <x v="2"/>
    <x v="2"/>
    <x v="0"/>
    <x v="2050"/>
  </r>
  <r>
    <x v="2311"/>
    <s v="Wilbur"/>
    <x v="1321"/>
    <x v="267"/>
    <x v="1"/>
    <s v="No"/>
    <x v="0"/>
    <x v="3"/>
    <s v="No"/>
    <x v="2"/>
    <x v="2"/>
    <x v="2051"/>
    <n v="928.59"/>
    <x v="2"/>
    <x v="1"/>
    <x v="0"/>
    <x v="2051"/>
  </r>
  <r>
    <x v="2312"/>
    <s v="Ditota"/>
    <x v="447"/>
    <x v="140"/>
    <x v="0"/>
    <s v="No"/>
    <x v="0"/>
    <x v="0"/>
    <s v="No"/>
    <x v="2"/>
    <x v="2"/>
    <x v="2052"/>
    <n v="915.07"/>
    <x v="2"/>
    <x v="1"/>
    <x v="0"/>
    <x v="2052"/>
  </r>
  <r>
    <x v="2313"/>
    <s v="Horbol"/>
    <x v="1322"/>
    <x v="184"/>
    <x v="0"/>
    <s v="No"/>
    <x v="1"/>
    <x v="3"/>
    <s v="No"/>
    <x v="2"/>
    <x v="1"/>
    <x v="2053"/>
    <n v="896.21"/>
    <x v="2"/>
    <x v="1"/>
    <x v="0"/>
    <x v="2053"/>
  </r>
  <r>
    <x v="2314"/>
    <s v="O'Rourke"/>
    <x v="254"/>
    <x v="319"/>
    <x v="0"/>
    <s v="Yes"/>
    <x v="0"/>
    <x v="3"/>
    <s v="No"/>
    <x v="2"/>
    <x v="2"/>
    <x v="2054"/>
    <n v="865.41"/>
    <x v="2"/>
    <x v="1"/>
    <x v="0"/>
    <x v="2054"/>
  </r>
  <r>
    <x v="2315"/>
    <s v="Williams"/>
    <x v="1323"/>
    <x v="119"/>
    <x v="0"/>
    <s v="Yes"/>
    <x v="0"/>
    <x v="3"/>
    <s v="No"/>
    <x v="1"/>
    <x v="1"/>
    <x v="2055"/>
    <n v="830.52"/>
    <x v="2"/>
    <x v="2"/>
    <x v="3"/>
    <x v="2055"/>
  </r>
  <r>
    <x v="2316"/>
    <s v="Murakami"/>
    <x v="1324"/>
    <x v="336"/>
    <x v="1"/>
    <s v="No"/>
    <x v="0"/>
    <x v="3"/>
    <s v="No"/>
    <x v="2"/>
    <x v="1"/>
    <x v="2056"/>
    <n v="773.54"/>
    <x v="2"/>
    <x v="2"/>
    <x v="0"/>
    <x v="2056"/>
  </r>
  <r>
    <x v="2317"/>
    <s v="Gagnon"/>
    <x v="1325"/>
    <x v="49"/>
    <x v="1"/>
    <s v="No"/>
    <x v="0"/>
    <x v="0"/>
    <s v="No"/>
    <x v="2"/>
    <x v="2"/>
    <x v="1764"/>
    <n v="770.38"/>
    <x v="2"/>
    <x v="2"/>
    <x v="1"/>
    <x v="1764"/>
  </r>
  <r>
    <x v="2318"/>
    <s v="Petermann"/>
    <x v="1326"/>
    <x v="208"/>
    <x v="0"/>
    <s v="No"/>
    <x v="1"/>
    <x v="3"/>
    <s v="No"/>
    <x v="3"/>
    <x v="1"/>
    <x v="2057"/>
    <n v="770"/>
    <x v="2"/>
    <x v="0"/>
    <x v="0"/>
    <x v="2057"/>
  </r>
  <r>
    <x v="2319"/>
    <s v="Graves - Rostro"/>
    <x v="1058"/>
    <x v="102"/>
    <x v="1"/>
    <s v="No"/>
    <x v="0"/>
    <x v="0"/>
    <s v="No"/>
    <x v="2"/>
    <x v="2"/>
    <x v="2058"/>
    <n v="760"/>
    <x v="2"/>
    <x v="0"/>
    <x v="0"/>
    <x v="2058"/>
  </r>
  <r>
    <x v="2320"/>
    <s v="Danielson"/>
    <x v="1130"/>
    <x v="508"/>
    <x v="0"/>
    <s v="No"/>
    <x v="1"/>
    <x v="3"/>
    <s v="No"/>
    <x v="3"/>
    <x v="2"/>
    <x v="2059"/>
    <n v="760"/>
    <x v="2"/>
    <x v="1"/>
    <x v="0"/>
    <x v="2059"/>
  </r>
  <r>
    <x v="2321"/>
    <s v="Street"/>
    <x v="1327"/>
    <x v="126"/>
    <x v="0"/>
    <s v="No"/>
    <x v="0"/>
    <x v="0"/>
    <s v="No"/>
    <x v="2"/>
    <x v="0"/>
    <x v="2060"/>
    <n v="750"/>
    <x v="2"/>
    <x v="1"/>
    <x v="1"/>
    <x v="2060"/>
  </r>
  <r>
    <x v="2322"/>
    <s v="Buss"/>
    <x v="1328"/>
    <x v="425"/>
    <x v="0"/>
    <s v="No"/>
    <x v="0"/>
    <x v="0"/>
    <s v="No"/>
    <x v="2"/>
    <x v="1"/>
    <x v="2061"/>
    <n v="722.99"/>
    <x v="2"/>
    <x v="1"/>
    <x v="0"/>
    <x v="2061"/>
  </r>
  <r>
    <x v="2323"/>
    <s v="Duffy"/>
    <x v="1329"/>
    <x v="264"/>
    <x v="0"/>
    <s v="No"/>
    <x v="0"/>
    <x v="0"/>
    <s v="No"/>
    <x v="2"/>
    <x v="2"/>
    <x v="2062"/>
    <n v="700"/>
    <x v="1"/>
    <x v="0"/>
    <x v="0"/>
    <x v="2062"/>
  </r>
  <r>
    <x v="2324"/>
    <s v="Hines"/>
    <x v="1330"/>
    <x v="117"/>
    <x v="1"/>
    <s v="No"/>
    <x v="0"/>
    <x v="0"/>
    <s v="No"/>
    <x v="2"/>
    <x v="2"/>
    <x v="2063"/>
    <n v="687.54"/>
    <x v="2"/>
    <x v="2"/>
    <x v="0"/>
    <x v="2063"/>
  </r>
  <r>
    <x v="2325"/>
    <s v="Castro"/>
    <x v="698"/>
    <x v="374"/>
    <x v="1"/>
    <s v="No"/>
    <x v="1"/>
    <x v="3"/>
    <s v="No"/>
    <x v="2"/>
    <x v="2"/>
    <x v="2064"/>
    <n v="670"/>
    <x v="2"/>
    <x v="0"/>
    <x v="0"/>
    <x v="2064"/>
  </r>
  <r>
    <x v="2326"/>
    <s v="Howell"/>
    <x v="1331"/>
    <x v="156"/>
    <x v="0"/>
    <s v="No"/>
    <x v="0"/>
    <x v="0"/>
    <s v="No"/>
    <x v="2"/>
    <x v="0"/>
    <x v="2065"/>
    <n v="668"/>
    <x v="2"/>
    <x v="2"/>
    <x v="1"/>
    <x v="2065"/>
  </r>
  <r>
    <x v="2327"/>
    <s v="Avery"/>
    <x v="1332"/>
    <x v="274"/>
    <x v="1"/>
    <s v="No"/>
    <x v="0"/>
    <x v="3"/>
    <s v="No"/>
    <x v="3"/>
    <x v="2"/>
    <x v="523"/>
    <n v="650"/>
    <x v="2"/>
    <x v="0"/>
    <x v="0"/>
    <x v="523"/>
  </r>
  <r>
    <x v="2328"/>
    <s v="Bohinski"/>
    <x v="1333"/>
    <x v="151"/>
    <x v="0"/>
    <s v="No"/>
    <x v="1"/>
    <x v="3"/>
    <s v="No"/>
    <x v="3"/>
    <x v="2"/>
    <x v="2066"/>
    <n v="650"/>
    <x v="2"/>
    <x v="0"/>
    <x v="0"/>
    <x v="2066"/>
  </r>
  <r>
    <x v="2329"/>
    <s v="Kohls"/>
    <x v="1329"/>
    <x v="144"/>
    <x v="1"/>
    <s v="No"/>
    <x v="0"/>
    <x v="0"/>
    <s v="No"/>
    <x v="2"/>
    <x v="2"/>
    <x v="2067"/>
    <n v="646.14"/>
    <x v="2"/>
    <x v="0"/>
    <x v="1"/>
    <x v="2067"/>
  </r>
  <r>
    <x v="2330"/>
    <s v="Brietzke"/>
    <x v="1112"/>
    <x v="252"/>
    <x v="0"/>
    <s v="No"/>
    <x v="0"/>
    <x v="3"/>
    <s v="No"/>
    <x v="2"/>
    <x v="2"/>
    <x v="2068"/>
    <n v="637.26"/>
    <x v="2"/>
    <x v="0"/>
    <x v="0"/>
    <x v="2068"/>
  </r>
  <r>
    <x v="2331"/>
    <s v="Riveros Gonzalez"/>
    <x v="1056"/>
    <x v="288"/>
    <x v="0"/>
    <s v="No"/>
    <x v="0"/>
    <x v="3"/>
    <s v="No"/>
    <x v="3"/>
    <x v="1"/>
    <x v="172"/>
    <n v="604.54"/>
    <x v="2"/>
    <x v="0"/>
    <x v="0"/>
    <x v="172"/>
  </r>
  <r>
    <x v="2332"/>
    <s v="Albano"/>
    <x v="1140"/>
    <x v="348"/>
    <x v="0"/>
    <s v="No"/>
    <x v="1"/>
    <x v="3"/>
    <s v="No"/>
    <x v="3"/>
    <x v="1"/>
    <x v="2069"/>
    <n v="600"/>
    <x v="1"/>
    <x v="1"/>
    <x v="0"/>
    <x v="2069"/>
  </r>
  <r>
    <x v="2333"/>
    <s v="Rosendahl"/>
    <x v="318"/>
    <x v="495"/>
    <x v="0"/>
    <s v="No"/>
    <x v="0"/>
    <x v="3"/>
    <s v="No"/>
    <x v="3"/>
    <x v="2"/>
    <x v="124"/>
    <n v="570.62"/>
    <x v="1"/>
    <x v="1"/>
    <x v="0"/>
    <x v="124"/>
  </r>
  <r>
    <x v="2334"/>
    <s v="German"/>
    <x v="1334"/>
    <x v="523"/>
    <x v="0"/>
    <s v="No"/>
    <x v="0"/>
    <x v="3"/>
    <s v="No"/>
    <x v="3"/>
    <x v="2"/>
    <x v="2070"/>
    <n v="563.84"/>
    <x v="1"/>
    <x v="0"/>
    <x v="0"/>
    <x v="20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1DE24-1916-44B6-848E-18293568EA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umber of major surgery">
  <location ref="A40:B45" firstHeaderRow="1"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items count="3">
        <item x="0"/>
        <item x="1"/>
        <item t="default"/>
      </items>
    </pivotField>
    <pivotField showAll="0">
      <items count="3">
        <item x="0"/>
        <item x="1"/>
        <item t="default"/>
      </items>
    </pivotField>
    <pivotField axis="axisRow"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pivotField numFmtId="14" showAll="0"/>
    <pivotField numFmtId="165" showAll="0"/>
    <pivotField showAll="0"/>
    <pivotField showAll="0"/>
    <pivotField showAll="0">
      <items count="18">
        <item x="3"/>
        <item x="1"/>
        <item x="0"/>
        <item x="7"/>
        <item x="5"/>
        <item x="4"/>
        <item x="6"/>
        <item x="11"/>
        <item x="9"/>
        <item x="16"/>
        <item x="14"/>
        <item x="13"/>
        <item x="8"/>
        <item x="2"/>
        <item x="15"/>
        <item x="12"/>
        <item x="10"/>
        <item t="default"/>
      </items>
    </pivotField>
  </pivotFields>
  <rowFields count="1">
    <field x="7"/>
  </rowFields>
  <rowItems count="5">
    <i>
      <x/>
    </i>
    <i>
      <x v="1"/>
    </i>
    <i>
      <x v="2"/>
    </i>
    <i>
      <x v="3"/>
    </i>
    <i t="grand">
      <x/>
    </i>
  </rowItems>
  <colItems count="1">
    <i/>
  </colItems>
  <dataFields count="1">
    <dataField name="Count of Merged Customer 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69FE7-48E6-4DE9-8BE8-813B36878C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A32:B37" firstHeaderRow="1" firstDataRow="1" firstDataCol="1"/>
  <pivotFields count="16">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showAll="0"/>
    <pivotField numFmtId="14" showAll="0"/>
    <pivotField numFmtId="165" showAll="0"/>
    <pivotField showAll="0"/>
    <pivotField showAll="0"/>
    <pivotField showAll="0">
      <items count="18">
        <item x="3"/>
        <item x="1"/>
        <item x="0"/>
        <item x="7"/>
        <item x="5"/>
        <item x="4"/>
        <item x="6"/>
        <item x="11"/>
        <item x="9"/>
        <item x="16"/>
        <item x="14"/>
        <item x="13"/>
        <item x="8"/>
        <item x="2"/>
        <item x="15"/>
        <item x="12"/>
        <item x="10"/>
        <item t="default"/>
      </items>
    </pivotField>
  </pivotFields>
  <rowFields count="1">
    <field x="9"/>
  </rowFields>
  <rowItems count="5">
    <i>
      <x/>
    </i>
    <i>
      <x v="1"/>
    </i>
    <i>
      <x v="2"/>
    </i>
    <i>
      <x v="3"/>
    </i>
    <i t="grand">
      <x/>
    </i>
  </rowItems>
  <colItems count="1">
    <i/>
  </colItems>
  <dataFields count="1">
    <dataField name="Count of BMI" fld="2" subtotal="count" baseField="9" baseItem="1"/>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752A76-5DE1-4A84-B760-1D5A6F960CD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State ID">
  <location ref="A11:B29" firstHeaderRow="1" firstDataRow="1" firstDataCol="1"/>
  <pivotFields count="16">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showAll="0"/>
    <pivotField showAll="0"/>
    <pivotField showAll="0"/>
    <pivotField dataField="1"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pivotField numFmtId="14" showAll="0"/>
    <pivotField numFmtId="165"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Count of Any Transplants" fld="5" subtotal="count" baseField="0" baseItem="0"/>
  </dataFields>
  <chartFormats count="2">
    <chartFormat chart="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F3A57E-AE02-4542-AE66-86A5D2EA0A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ncer History">
  <location ref="A3:B6" firstHeaderRow="1" firstDataRow="1" firstDataCol="1"/>
  <pivotFields count="16">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dataField="1" showAll="0">
      <items count="3">
        <item x="1"/>
        <item x="0"/>
        <item t="default"/>
      </items>
    </pivotField>
    <pivotField showAll="0">
      <items count="5">
        <item x="2"/>
        <item x="0"/>
        <item x="1"/>
        <item x="3"/>
        <item t="default"/>
      </items>
    </pivotField>
    <pivotField showAll="0"/>
    <pivotField numFmtId="14" showAll="0"/>
    <pivotField numFmtId="165" showAll="0"/>
    <pivotField showAll="0"/>
    <pivotField showAll="0"/>
    <pivotField showAll="0"/>
  </pivotFields>
  <rowFields count="1">
    <field x="6"/>
  </rowFields>
  <rowItems count="3">
    <i>
      <x/>
    </i>
    <i>
      <x v="1"/>
    </i>
    <i t="grand">
      <x/>
    </i>
  </rowItems>
  <colItems count="1">
    <i/>
  </colItems>
  <dataFields count="1">
    <dataField name="Count of smoker" fld="8" subtotal="count" baseField="6"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6" count="1" selected="0">
            <x v="0"/>
          </reference>
        </references>
      </pivotArea>
    </chartFormat>
    <chartFormat chart="28"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348C7B-6684-4A7B-85C1-FC97133871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3:E78" firstHeaderRow="1" firstDataRow="2" firstDataCol="1"/>
  <pivotFields count="2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pivotField showAll="0"/>
    <pivotField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x="1188"/>
        <item x="1185"/>
        <item t="default"/>
      </items>
    </pivotField>
    <pivotField numFmtId="165" showAll="0"/>
    <pivotField axis="axisCol" showAll="0">
      <items count="4">
        <item x="0"/>
        <item x="1"/>
        <item x="2"/>
        <item t="default"/>
      </items>
    </pivotField>
    <pivotField axis="axisRow"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numFmtId="1" showAll="0" avgSubtotal="1">
      <items count="2072">
        <item x="1188"/>
        <item x="1185"/>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avg"/>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t="default"/>
      </items>
    </pivotField>
  </pivotFields>
  <rowFields count="1">
    <field x="14"/>
  </rowFields>
  <rowItems count="4">
    <i>
      <x/>
    </i>
    <i>
      <x v="1"/>
    </i>
    <i>
      <x v="2"/>
    </i>
    <i t="grand">
      <x/>
    </i>
  </rowItems>
  <colFields count="1">
    <field x="13"/>
  </colFields>
  <colItems count="4">
    <i>
      <x/>
    </i>
    <i>
      <x v="1"/>
    </i>
    <i>
      <x v="2"/>
    </i>
    <i t="grand">
      <x/>
    </i>
  </colItems>
  <dataFields count="1">
    <dataField name="Count of Merged Customer ID" fld="0" subtotal="count" baseField="0" baseItem="0"/>
  </dataFields>
  <chartFormats count="9">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0"/>
          </reference>
        </references>
      </pivotArea>
    </chartFormat>
    <chartFormat chart="9" format="4" series="1">
      <pivotArea type="data" outline="0" fieldPosition="0">
        <references count="2">
          <reference field="4294967294" count="1" selected="0">
            <x v="0"/>
          </reference>
          <reference field="13" count="1" selected="0">
            <x v="1"/>
          </reference>
        </references>
      </pivotArea>
    </chartFormat>
    <chartFormat chart="9" format="5" series="1">
      <pivotArea type="data" outline="0" fieldPosition="0">
        <references count="2">
          <reference field="4294967294" count="1" selected="0">
            <x v="0"/>
          </reference>
          <reference field="13" count="1" selected="0">
            <x v="2"/>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DDB700-FEC6-4D95-8BE7-048D8BBA64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1:D37" firstHeaderRow="1" firstDataRow="2" firstDataCol="1"/>
  <pivotFields count="2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axis="axisCol" showAll="0">
      <items count="3">
        <item x="0"/>
        <item x="1"/>
        <item t="default"/>
      </items>
    </pivotField>
    <pivotField showAll="0"/>
    <pivotField showAll="0"/>
    <pivotField axis="axisRow"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x="1188"/>
        <item x="1185"/>
        <item t="default"/>
      </items>
    </pivotField>
    <pivotField numFmtId="165" showAll="0"/>
    <pivotField showAll="0">
      <items count="4">
        <item x="0"/>
        <item x="1"/>
        <item x="2"/>
        <item t="default"/>
      </items>
    </pivotField>
    <pivotField showAll="0">
      <items count="4">
        <item x="1"/>
        <item x="2"/>
        <item x="0"/>
        <item t="default"/>
      </items>
    </pivotField>
    <pivotField showAll="0">
      <items count="18">
        <item x="3"/>
        <item x="1"/>
        <item x="0"/>
        <item x="7"/>
        <item x="5"/>
        <item x="4"/>
        <item x="6"/>
        <item x="11"/>
        <item x="9"/>
        <item x="16"/>
        <item x="14"/>
        <item x="13"/>
        <item x="8"/>
        <item x="2"/>
        <item x="15"/>
        <item x="12"/>
        <item x="10"/>
        <item t="default"/>
      </items>
    </pivotField>
    <pivotField numFmtId="1" showAll="0" avgSubtotal="1">
      <items count="2072">
        <item x="1188"/>
        <item x="1185"/>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avg"/>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t="default"/>
      </items>
    </pivotField>
  </pivotFields>
  <rowFields count="1">
    <field x="7"/>
  </rowFields>
  <rowItems count="5">
    <i>
      <x/>
    </i>
    <i>
      <x v="1"/>
    </i>
    <i>
      <x v="2"/>
    </i>
    <i>
      <x v="3"/>
    </i>
    <i t="grand">
      <x/>
    </i>
  </rowItems>
  <colFields count="1">
    <field x="4"/>
  </colFields>
  <colItems count="3">
    <i>
      <x/>
    </i>
    <i>
      <x v="1"/>
    </i>
    <i t="grand">
      <x/>
    </i>
  </colItems>
  <dataFields count="1">
    <dataField name="Count of Merged Customer ID" fld="0" subtotal="count" baseField="0" baseItem="0"/>
  </dataFields>
  <chartFormats count="4">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7" format="4" series="1">
      <pivotArea type="data" outline="0" fieldPosition="0">
        <references count="2">
          <reference field="4294967294" count="1" selected="0">
            <x v="0"/>
          </reference>
          <reference field="4" count="1" selected="0">
            <x v="0"/>
          </reference>
        </references>
      </pivotArea>
    </chartFormat>
    <chartFormat chart="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3F7FC3-DB65-4838-BB57-F3AC9EED60A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5" firstHeaderRow="1" firstDataRow="1" firstDataCol="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x="1188"/>
        <item x="1185"/>
        <item t="default"/>
      </items>
    </pivotField>
    <pivotField dataField="1" numFmtId="165" showAll="0"/>
    <pivotField showAll="0"/>
    <pivotField showAll="0"/>
    <pivotField showAll="0"/>
    <pivotField numFmtId="1" showAll="0" avgSubtotal="1">
      <items count="2072">
        <item x="1188"/>
        <item x="1185"/>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avg"/>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s>
  <rowFields count="1">
    <field x="9"/>
  </rowFields>
  <rowItems count="5">
    <i>
      <x/>
    </i>
    <i>
      <x v="1"/>
    </i>
    <i>
      <x v="2"/>
    </i>
    <i>
      <x v="3"/>
    </i>
    <i t="grand">
      <x/>
    </i>
  </rowItems>
  <colItems count="1">
    <i/>
  </colItems>
  <dataFields count="1">
    <dataField name="Sum of Charges" fld="12" baseField="9" baseItem="0" numFmtId="165"/>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0AD890-E084-4E8B-B2E9-1CB02DDC701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x="1188"/>
        <item x="1185"/>
        <item t="default"/>
      </items>
    </pivotField>
    <pivotField numFmtId="165" showAll="0"/>
    <pivotField showAll="0"/>
    <pivotField showAll="0"/>
    <pivotField showAll="0"/>
    <pivotField dataField="1" numFmtId="1" showAll="0" avgSubtotal="1">
      <items count="2072">
        <item x="1188"/>
        <item x="1185"/>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avg"/>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s>
  <rowFields count="1">
    <field x="9"/>
  </rowFields>
  <rowItems count="5">
    <i>
      <x/>
    </i>
    <i>
      <x v="1"/>
    </i>
    <i>
      <x v="2"/>
    </i>
    <i>
      <x v="3"/>
    </i>
    <i t="grand">
      <x/>
    </i>
  </rowItems>
  <colFields count="1">
    <field x="10"/>
  </colFields>
  <colItems count="4">
    <i>
      <x/>
    </i>
    <i>
      <x v="1"/>
    </i>
    <i>
      <x v="2"/>
    </i>
    <i t="grand">
      <x/>
    </i>
  </colItems>
  <dataFields count="1">
    <dataField name="Count of Age" fld="16" subtotal="count" baseField="9"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3">
          <reference field="4294967294" count="1" selected="0">
            <x v="0"/>
          </reference>
          <reference field="9" count="1" selected="0">
            <x v="0"/>
          </reference>
          <reference field="10" count="1" selected="0">
            <x v="2"/>
          </reference>
        </references>
      </pivotArea>
    </chartFormat>
    <chartFormat chart="0" format="4">
      <pivotArea type="data" outline="0" fieldPosition="0">
        <references count="3">
          <reference field="4294967294" count="1" selected="0">
            <x v="0"/>
          </reference>
          <reference field="9" count="1" selected="0">
            <x v="0"/>
          </reference>
          <reference field="10" count="1" selected="0">
            <x v="0"/>
          </reference>
        </references>
      </pivotArea>
    </chartFormat>
    <chartFormat chart="6" format="8" series="1">
      <pivotArea type="data" outline="0" fieldPosition="0">
        <references count="2">
          <reference field="4294967294" count="1" selected="0">
            <x v="0"/>
          </reference>
          <reference field="10" count="1" selected="0">
            <x v="0"/>
          </reference>
        </references>
      </pivotArea>
    </chartFormat>
    <chartFormat chart="6" format="9" series="1">
      <pivotArea type="data" outline="0" fieldPosition="0">
        <references count="2">
          <reference field="4294967294" count="1" selected="0">
            <x v="0"/>
          </reference>
          <reference field="10" count="1" selected="0">
            <x v="1"/>
          </reference>
        </references>
      </pivotArea>
    </chartFormat>
    <chartFormat chart="6" format="10"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C16B480-2510-4295-A9A8-B3017B61B455}" autoFormatId="16" applyNumberFormats="0" applyBorderFormats="0" applyFontFormats="0" applyPatternFormats="0" applyAlignmentFormats="0" applyWidthHeightFormats="0">
  <queryTableRefresh nextId="8">
    <queryTableFields count="7">
      <queryTableField id="1" name="Customer ID - Non Degit" tableColumnId="1"/>
      <queryTableField id="2" name="Customer ID - Digit" tableColumnId="2"/>
      <queryTableField id="3" name="Merged Customer ID" tableColumnId="3"/>
      <queryTableField id="4" name="name" tableColumnId="4"/>
      <queryTableField id="5" name="Title" tableColumnId="5"/>
      <queryTableField id="6" name="First Name" tableColumnId="6"/>
      <queryTableField id="7" name="Last Nam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E25A4003-C067-491F-A461-C883DDAB724C}" autoFormatId="16" applyNumberFormats="0" applyBorderFormats="0" applyFontFormats="0" applyPatternFormats="0" applyAlignmentFormats="0" applyWidthHeightFormats="0">
  <queryTableRefresh nextId="11" unboundColumnsRight="1">
    <queryTableFields count="10">
      <queryTableField id="1" name="Customer ID" tableColumnId="1"/>
      <queryTableField id="2" name="BMI" tableColumnId="2"/>
      <queryTableField id="3" name="Weight Status" tableColumnId="3"/>
      <queryTableField id="4" name="HBA1C" tableColumnId="4"/>
      <queryTableField id="5" name="Heart Issues" tableColumnId="5"/>
      <queryTableField id="6" name="Any Transplants" tableColumnId="6"/>
      <queryTableField id="7" name="Cancer history" tableColumnId="7"/>
      <queryTableField id="8" name="NumberOfMajorSurgeries" tableColumnId="8"/>
      <queryTableField id="9" name="smoker"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4E48A34-A302-45AD-BB3A-EB2768E01141}" autoFormatId="16" applyNumberFormats="0" applyBorderFormats="0" applyFontFormats="0" applyPatternFormats="0" applyAlignmentFormats="0" applyWidthHeightFormats="0">
  <queryTableRefresh nextId="15">
    <queryTableFields count="13">
      <queryTableField id="1" name="Customer ID.1" tableColumnId="1"/>
      <queryTableField id="2" name="Customer ID.2" tableColumnId="2"/>
      <queryTableField id="3" name="Merged" tableColumnId="3"/>
      <queryTableField id="4" name="year" tableColumnId="4"/>
      <queryTableField id="5" name="month" tableColumnId="5"/>
      <queryTableField id="6" name="date" tableColumnId="6"/>
      <queryTableField id="7" name="Date of Birth" tableColumnId="7"/>
      <queryTableField id="8" name="children" tableColumnId="8"/>
      <queryTableField id="9" name="charges" tableColumnId="9"/>
      <queryTableField id="10" name="Hospital tier" tableColumnId="10"/>
      <queryTableField id="11" name="City tier" tableColumnId="11"/>
      <queryTableField id="12" name="State ID" tableColumnId="12"/>
      <queryTableField id="13" name="Ag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AFFFBE0B-F5B7-43FB-BB6A-7CEF7A5DAD96}" sourceName="Any Transplants">
  <pivotTables>
    <pivotTable tabId="14" name="PivotTable2"/>
    <pivotTable tabId="14" name="PivotTable1"/>
    <pivotTable tabId="14" name="PivotTable3"/>
    <pivotTable tabId="14" name="PivotTable4"/>
  </pivotTables>
  <data>
    <tabular pivotCacheId="17969372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A0C4079-D65A-4B9C-9965-49D989A007C1}" sourceName="Weight Status">
  <pivotTables>
    <pivotTable tabId="18" name="PivotTable8"/>
    <pivotTable tabId="18" name="PivotTable1"/>
    <pivotTable tabId="18" name="PivotTable2"/>
    <pivotTable tabId="18" name="PivotTable9"/>
  </pivotTables>
  <data>
    <tabular pivotCacheId="57120380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35E4CD12-370D-4262-A1A6-B46AAF71D025}" sourceName="Heart Issues">
  <pivotTables>
    <pivotTable tabId="18" name="PivotTable1"/>
  </pivotTables>
  <data>
    <tabular pivotCacheId="57120380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OfMajorSurgeries" xr10:uid="{A590519B-A53D-48F2-B0E0-7D128AA923C2}" sourceName="NumberOfMajorSurgeries">
  <pivotTables>
    <pivotTable tabId="18" name="PivotTable1"/>
  </pivotTables>
  <data>
    <tabular pivotCacheId="571203800">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47D36A29-7BB0-4C8A-8A6E-8B09A898BD36}" sourceName="Hospital tier">
  <pivotTables>
    <pivotTable tabId="18" name="PivotTable2"/>
  </pivotTables>
  <data>
    <tabular pivotCacheId="57120380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3F1B37FE-B3D4-401C-AB2B-72C1F389F1B9}" sourceName="City tier">
  <pivotTables>
    <pivotTable tabId="18" name="PivotTable2"/>
  </pivotTables>
  <data>
    <tabular pivotCacheId="57120380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s" xr10:uid="{F93E6C84-8CF1-4C63-9C02-2D56ADA2AEDE}" cache="Slicer_Any_Transplants" caption="Any Transplants" rowHeight="241300"/>
  <slicer name="Weight Status" xr10:uid="{82CBDB21-EB72-4AB4-BBBD-9C081F05A1C5}" cache="Slicer_Weight_Status" caption="Weight Status" rowHeight="241300"/>
  <slicer name="Heart Issues" xr10:uid="{2A4E3F6D-D6DF-4A19-AF04-9D998F80CDBB}" cache="Slicer_Heart_Issues" caption="Heart Issues" rowHeight="241300"/>
  <slicer name="NumberOfMajorSurgeries" xr10:uid="{97C30341-26E6-4347-8DBE-A89EBC085359}" cache="Slicer_NumberOfMajorSurgeries" caption="NumberOfMajorSurgeries" rowHeight="241300"/>
  <slicer name="Hospital tier" xr10:uid="{33AB9D43-6AAC-4BD4-818A-4450C43CBBC9}" cache="Slicer_Hospital_tier" caption="Hospital tier" rowHeight="241300"/>
  <slicer name="City tier" xr10:uid="{6DC51CD1-DA10-4B50-BF39-279F9158BF68}" cache="Slicer_City_tier" caption="City ti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0A00E8-6BBE-421E-B1DC-C0AA3B64C66F}" name="Table2_1" displayName="Table2_1" ref="A1:G2336" tableType="queryTable" totalsRowShown="0" headerRowDxfId="79" dataDxfId="78">
  <autoFilter ref="A1:G2336" xr:uid="{F40A00E8-6BBE-421E-B1DC-C0AA3B64C66F}"/>
  <tableColumns count="7">
    <tableColumn id="1" xr3:uid="{1A46DC3F-9221-49B2-BA62-FBAF62305AFE}" uniqueName="1" name="Customer ID - Non Degit" queryTableFieldId="1" dataDxfId="77"/>
    <tableColumn id="2" xr3:uid="{7898CED1-8530-4DAF-9975-8EE7EF6F9CF8}" uniqueName="2" name="Customer ID - Digit" queryTableFieldId="2" dataDxfId="76"/>
    <tableColumn id="3" xr3:uid="{4AD3B530-F16E-4432-A606-52F3EBB70A33}" uniqueName="3" name="Merged Customer ID" queryTableFieldId="3" dataDxfId="75"/>
    <tableColumn id="4" xr3:uid="{141062A0-4B42-4F85-85F8-44933E390F25}" uniqueName="4" name="name" queryTableFieldId="4" dataDxfId="74"/>
    <tableColumn id="5" xr3:uid="{BA325DD7-6D61-4483-800B-D2017835DAFF}" uniqueName="5" name="Title" queryTableFieldId="5" dataDxfId="73"/>
    <tableColumn id="6" xr3:uid="{8BA812EC-5D52-4792-A628-63E410A47879}" uniqueName="6" name="First Name" queryTableFieldId="6" dataDxfId="72"/>
    <tableColumn id="7" xr3:uid="{65B768D9-8B62-4F84-9670-F3594391C7B5}" uniqueName="7" name="Last Name" queryTableFieldId="7" dataDxfId="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005575-4556-42F2-8AA6-2E5E8E39302A}" name="Table2" displayName="Table2" ref="A1:E2336" totalsRowShown="0" headerRowDxfId="70" dataDxfId="68" headerRowBorderDxfId="69" tableBorderDxfId="67" dataCellStyle="Normal 2">
  <autoFilter ref="A1:E2336" xr:uid="{13005575-4556-42F2-8AA6-2E5E8E39302A}"/>
  <tableColumns count="5">
    <tableColumn id="1" xr3:uid="{BB638A04-BE2C-4792-98CE-7CB18C5C88D3}" name="Customer ID" dataDxfId="66" dataCellStyle="Normal 2"/>
    <tableColumn id="2" xr3:uid="{2EE58B56-B576-4A1A-9113-62F184AA2292}" name="name" dataDxfId="65" dataCellStyle="Normal 2"/>
    <tableColumn id="5" xr3:uid="{9BB7A0CF-34D7-4B7A-8910-30A9C8715430}" name="Title" dataDxfId="64" dataCellStyle="Normal 2"/>
    <tableColumn id="9" xr3:uid="{C29BF676-05A1-4B9C-BD97-56CCE2C41E94}" name="First Name" dataDxfId="63" dataCellStyle="Normal 2"/>
    <tableColumn id="6" xr3:uid="{F59F53D5-19D1-4E71-8FF4-D6FB06BCABFE}" name="Last Name" dataDxfId="62" dataCellStyle="Normal 2"/>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CF1F5D-B4EE-4BF6-B8D3-538782780BDE}" name="Table3__3_16" displayName="Table3__3_16" ref="A1:J2336" tableType="queryTable" totalsRowShown="0" headerRowDxfId="61" dataDxfId="60">
  <autoFilter ref="A1:J2336" xr:uid="{CBCF1F5D-B4EE-4BF6-B8D3-538782780BDE}"/>
  <tableColumns count="10">
    <tableColumn id="1" xr3:uid="{68D2B9B2-8EFC-4745-9C58-25FC28BBC31E}" uniqueName="1" name="Customer ID" queryTableFieldId="1" dataDxfId="59"/>
    <tableColumn id="2" xr3:uid="{E1EC85C0-FFB1-48AF-A0E8-0B38907FFF85}" uniqueName="2" name="BMI" queryTableFieldId="2" dataDxfId="58"/>
    <tableColumn id="3" xr3:uid="{5464718A-6977-4288-B127-B380C20D4E32}" uniqueName="3" name="Weight Status" queryTableFieldId="3" dataDxfId="57"/>
    <tableColumn id="4" xr3:uid="{9F717B06-AC53-457C-8F63-21FAEEAAA1F3}" uniqueName="4" name="HBA1C" queryTableFieldId="4" dataDxfId="56"/>
    <tableColumn id="5" xr3:uid="{21687E03-01FA-4935-A567-94C7E23A836E}" uniqueName="5" name="Heart Issues" queryTableFieldId="5" dataDxfId="55"/>
    <tableColumn id="6" xr3:uid="{7336B382-8642-4E26-8BF0-0F91E3FD5727}" uniqueName="6" name="Any Transplants" queryTableFieldId="6" dataDxfId="54"/>
    <tableColumn id="7" xr3:uid="{64658AA6-FFFD-4025-88C8-565A42D3C124}" uniqueName="7" name="Cancer history" queryTableFieldId="7" dataDxfId="53"/>
    <tableColumn id="8" xr3:uid="{F9D878B9-B01B-42BB-AFC3-D903C77CEA11}" uniqueName="8" name="NumberOfMajorSurgeries" queryTableFieldId="8" dataDxfId="52"/>
    <tableColumn id="9" xr3:uid="{C6837E7E-211C-4A1F-9154-0F9D7CF2253B}" uniqueName="9" name="smoker" queryTableFieldId="9" dataDxfId="51"/>
    <tableColumn id="10" xr3:uid="{FAEC6BD0-33A8-4CAD-83E1-259D750195CF}" uniqueName="10" name="Sugar Status" queryTableFieldId="10" dataDxfId="50">
      <calculatedColumnFormula>IF(Table3__3_16[[#This Row],[HBA1C]]&lt;5.7,"Normal",IF(Table3__3_16[[#This Row],[HBA1C]]&lt;6.4,"Prediabetes","Diabetes"))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7AF83B-E832-43CD-BBD0-B1E22028DBC8}" name="Table3" displayName="Table3" ref="A1:H2336" totalsRowShown="0" headerRowDxfId="49" dataDxfId="47" headerRowBorderDxfId="48">
  <autoFilter ref="A1:H2336" xr:uid="{4E7AF83B-E832-43CD-BBD0-B1E22028DBC8}"/>
  <tableColumns count="8">
    <tableColumn id="1" xr3:uid="{466DFCB0-C8EA-4531-A1F4-B76EF1EDD85C}" name="Customer ID" dataDxfId="46"/>
    <tableColumn id="2" xr3:uid="{5A7E60BA-8855-4EA4-9857-206DC9A7A274}" name="BMI" dataDxfId="45"/>
    <tableColumn id="3" xr3:uid="{78E3576D-0A90-4174-ADB4-FD86C8B01790}" name="HBA1C" dataDxfId="44"/>
    <tableColumn id="4" xr3:uid="{2079FF00-7BD4-4024-87F3-EDD3D90C2CFD}" name="Heart Issues" dataDxfId="43"/>
    <tableColumn id="5" xr3:uid="{B6F731B1-431E-4C9E-81D5-ED8309E5229C}" name="Any Transplants" dataDxfId="42"/>
    <tableColumn id="6" xr3:uid="{914989C3-E95B-4941-84B2-09D84834ECCC}" name="Cancer history" dataDxfId="41"/>
    <tableColumn id="7" xr3:uid="{C0D0E844-27C9-4194-AFDD-019AF0343535}" name="NumberOfMajorSurgeries" dataDxfId="40"/>
    <tableColumn id="8" xr3:uid="{541C64FB-97EC-423B-A4AF-12134666DA55}" name="smoker"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21965-BD49-48CE-A96E-1FD405ED7708}" name="Table7" displayName="Table7" ref="A1:P2336" totalsRowShown="0" headerRowDxfId="38" dataDxfId="36" headerRowBorderDxfId="37" tableBorderDxfId="35" totalsRowBorderDxfId="34">
  <autoFilter ref="A1:P2336" xr:uid="{6A421965-BD49-48CE-A96E-1FD405ED7708}"/>
  <tableColumns count="16">
    <tableColumn id="1" xr3:uid="{71F48D4A-BDCE-45E7-B913-50A0908C27FD}" name="Merged Customer ID" dataDxfId="33"/>
    <tableColumn id="2" xr3:uid="{E95A40AA-FC78-4FFC-9537-2507050367F3}" name="First Name" dataDxfId="32">
      <calculatedColumnFormula>_xlfn.XLOOKUP(Table7[[#This Row],[Merged Customer ID]],Table2_1[Merged Customer ID],Table2_1[First Name])</calculatedColumnFormula>
    </tableColumn>
    <tableColumn id="3" xr3:uid="{2C8BB7E6-E064-490C-87FF-E4C2FA45B285}" name="BMI" dataDxfId="31">
      <calculatedColumnFormula>_xlfn.XLOOKUP(Table7[[#This Row],[Merged Customer ID]],Table3__3_16[Customer ID],Table3__3_16[BMI])</calculatedColumnFormula>
    </tableColumn>
    <tableColumn id="4" xr3:uid="{8B6765A6-139E-4999-B9A9-F5A13D6D5791}" name="HBA1C" dataDxfId="30">
      <calculatedColumnFormula>_xlfn.XLOOKUP(Table7[[#This Row],[Merged Customer ID]],Table3__3_16[Customer ID],Table3__3_16[HBA1C])</calculatedColumnFormula>
    </tableColumn>
    <tableColumn id="5" xr3:uid="{C56716EB-1BB4-456E-872D-265C54834066}" name="Heart Issues" dataDxfId="29">
      <calculatedColumnFormula>_xlfn.XLOOKUP(Table7[[#This Row],[Merged Customer ID]],Table3__3_16[Customer ID],Table3__3_16[Heart Issues])</calculatedColumnFormula>
    </tableColumn>
    <tableColumn id="6" xr3:uid="{80C8C384-6610-4CC2-B7EB-B9D62F65D2E0}" name="Any Transplants" dataDxfId="28">
      <calculatedColumnFormula>_xlfn.XLOOKUP(Table7[[#This Row],[Merged Customer ID]],Table3__3_16[Customer ID],Table3__3_16[Any Transplants])</calculatedColumnFormula>
    </tableColumn>
    <tableColumn id="7" xr3:uid="{B1406903-A278-4663-9741-3BCED5416423}" name="Cancer history" dataDxfId="27">
      <calculatedColumnFormula>_xlfn.XLOOKUP(Table7[[#This Row],[Merged Customer ID]],Table3__3_16[Customer ID],Table3__3_16[Cancer history])</calculatedColumnFormula>
    </tableColumn>
    <tableColumn id="8" xr3:uid="{1867643A-28D7-405F-8E6D-7E23ABA376B6}" name="NumberOfMajorSurgeries" dataDxfId="26">
      <calculatedColumnFormula>_xlfn.XLOOKUP(Table7[[#This Row],[Merged Customer ID]],Table3__3_16[Customer ID],Table3__3_16[NumberOfMajorSurgeries])</calculatedColumnFormula>
    </tableColumn>
    <tableColumn id="9" xr3:uid="{904B248C-258A-4D66-BF70-98D057E3066D}" name="smoker" dataDxfId="25">
      <calculatedColumnFormula>_xlfn.XLOOKUP(Table7[[#This Row],[Merged Customer ID]],Table3__3_16[Customer ID],Table3__3_16[smoker])</calculatedColumnFormula>
    </tableColumn>
    <tableColumn id="10" xr3:uid="{96650D19-C895-4A46-B3B5-78F7702BC5BA}" name="Weight Status" dataDxfId="24">
      <calculatedColumnFormula>_xlfn.XLOOKUP(Table7[[#This Row],[Merged Customer ID]],Table3__3_16[Customer ID],Table3__3_16[Weight Status])</calculatedColumnFormula>
    </tableColumn>
    <tableColumn id="11" xr3:uid="{0D51B257-C7A3-411C-866D-787474982021}" name="Diabetes Status" dataDxfId="23">
      <calculatedColumnFormula>_xlfn.XLOOKUP(Table7[[#This Row],[Merged Customer ID]],Table3__3_16[Customer ID],Table3__3_16[Sugar Status])</calculatedColumnFormula>
    </tableColumn>
    <tableColumn id="12" xr3:uid="{D7BDE881-ADB1-4306-843A-5655A4A41DFB}" name="Date of Birth" dataDxfId="22">
      <calculatedColumnFormula>_xlfn.XLOOKUP(Table7[[#This Row],[Merged Customer ID]],Table6_20[Merged Customer ID],Table6_20[Date of Birth])</calculatedColumnFormula>
    </tableColumn>
    <tableColumn id="14" xr3:uid="{5573D8D7-8C0B-45D9-87E7-D3C9D619D0F8}" name="Charges" dataDxfId="21">
      <calculatedColumnFormula>_xlfn.XLOOKUP(Table7[[#This Row],[Merged Customer ID]],Table6_20[Merged Customer ID],Table6_20[charges],"0",0)</calculatedColumnFormula>
    </tableColumn>
    <tableColumn id="15" xr3:uid="{F0AFF8D0-872D-4F30-B496-BD65E65BA67C}" name="Hospital tier" dataDxfId="20">
      <calculatedColumnFormula>_xlfn.XLOOKUP(Table7[[#This Row],[Merged Customer ID]],Table6_20[Merged Customer ID],Table6_20[Hospital tier])</calculatedColumnFormula>
    </tableColumn>
    <tableColumn id="16" xr3:uid="{3CA594A5-CE43-4189-9FE1-CAA61AA18808}" name="City tier" dataDxfId="19">
      <calculatedColumnFormula>_xlfn.XLOOKUP(Table7[[#This Row],[Merged Customer ID]],Table6_20[Merged Customer ID],Table6_20[City tier])</calculatedColumnFormula>
    </tableColumn>
    <tableColumn id="17" xr3:uid="{2BEBF773-325D-49B4-A039-8CE931C8A60E}" name="State ID" dataDxfId="18">
      <calculatedColumnFormula>_xlfn.XLOOKUP(Table7[[#This Row],[Merged Customer ID]],Table6_20[Merged Customer ID],Table6_20[State ID])</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8E902F-1179-48DF-BDAD-9C2A26EBEF80}" name="Table6" displayName="Table6" ref="Q1:Q2336" totalsRowShown="0" headerRowDxfId="17" dataDxfId="16" tableBorderDxfId="15">
  <autoFilter ref="Q1:Q2336" xr:uid="{B18E902F-1179-48DF-BDAD-9C2A26EBEF80}"/>
  <tableColumns count="1">
    <tableColumn id="1" xr3:uid="{E1F649EA-296F-4C90-B092-9C2E6296ABBD}" name="Age" dataDxfId="14">
      <calculatedColumnFormula>_xlfn.XLOOKUP(Table7[[#This Row],[Merged Customer ID]],Table6_20[Merged Customer ID],Table6_20[Age])</calculatedColumnFormula>
    </tableColumn>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E67989-7CF3-44D3-A959-B155F4786587}" name="Table6_20" displayName="Table6_20" ref="A1:M2338" tableType="queryTable" totalsRowShown="0" headerRowDxfId="94" dataDxfId="93">
  <autoFilter ref="A1:M2338" xr:uid="{CFE67989-7CF3-44D3-A959-B155F4786587}"/>
  <tableColumns count="13">
    <tableColumn id="1" xr3:uid="{6D2BD583-AA4C-4D62-9940-111C10F5C77A}" uniqueName="1" name="Customer ID - Non Degit" queryTableFieldId="1" dataDxfId="92"/>
    <tableColumn id="2" xr3:uid="{7CD141A0-68D1-422E-99FC-775C903309BC}" uniqueName="2" name="Customer ID - Digit" queryTableFieldId="2" dataDxfId="91"/>
    <tableColumn id="3" xr3:uid="{0DA13CFB-7D60-4F9F-B8BB-76870F76493C}" uniqueName="3" name="Merged Customer ID" queryTableFieldId="3" dataDxfId="90"/>
    <tableColumn id="4" xr3:uid="{301B4993-1308-4AC0-8B17-643900366058}" uniqueName="4" name="year" queryTableFieldId="4" dataDxfId="89"/>
    <tableColumn id="5" xr3:uid="{FB992397-406E-47F4-8F31-BAFC6EC04895}" uniqueName="5" name="month" queryTableFieldId="5" dataDxfId="88"/>
    <tableColumn id="6" xr3:uid="{7D2E3D10-3C39-465D-9F6A-DB05C21AE82F}" uniqueName="6" name="date" queryTableFieldId="6" dataDxfId="87"/>
    <tableColumn id="7" xr3:uid="{B2D68317-0608-4C98-AAE8-DF827D305E34}" uniqueName="7" name="Date of Birth" queryTableFieldId="7" dataDxfId="86"/>
    <tableColumn id="8" xr3:uid="{ADF9947D-5EB6-488B-B612-5C92C2C3B394}" uniqueName="8" name="children" queryTableFieldId="8" dataDxfId="85"/>
    <tableColumn id="9" xr3:uid="{97A9208F-EB60-40A3-9111-AEBF0A25A133}" uniqueName="9" name="charges" queryTableFieldId="9" dataDxfId="84"/>
    <tableColumn id="10" xr3:uid="{7AB0A908-D9C8-42A3-BD8A-34EE1BEA03F9}" uniqueName="10" name="Hospital tier" queryTableFieldId="10" dataDxfId="83"/>
    <tableColumn id="11" xr3:uid="{392AC329-8A9A-4E89-A7E2-190549EF3900}" uniqueName="11" name="City tier" queryTableFieldId="11" dataDxfId="82"/>
    <tableColumn id="12" xr3:uid="{A77E7690-4A7E-4769-95FC-051D4031FAD9}" uniqueName="12" name="State ID" queryTableFieldId="12" dataDxfId="81"/>
    <tableColumn id="13" xr3:uid="{9532A195-CF85-4DF2-8532-8A4CF25F0F5A}" uniqueName="13" name="Age" queryTableFieldId="13" dataDxfId="8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B2CAD-6822-48C3-84A1-835241606021}" name="Table1" displayName="Table1" ref="A1:I2344" totalsRowShown="0" headerRowDxfId="13" dataDxfId="11" headerRowBorderDxfId="12" tableBorderDxfId="10" totalsRowBorderDxfId="9">
  <autoFilter ref="A1:I2344" xr:uid="{C6AB2CAD-6822-48C3-84A1-835241606021}"/>
  <tableColumns count="9">
    <tableColumn id="1" xr3:uid="{47D7B823-CECA-41D1-8AE2-FA531894359C}" name="Customer ID" dataDxfId="8"/>
    <tableColumn id="2" xr3:uid="{8E2F2D5D-BEDF-409A-B659-A02B8D9A94D1}" name="year" dataDxfId="7"/>
    <tableColumn id="3" xr3:uid="{9811E23D-CD8D-4ADD-B701-3B4238629774}" name="month" dataDxfId="6"/>
    <tableColumn id="4" xr3:uid="{F7DCE493-08B9-4CC1-A4FF-69A5D188261B}" name="date" dataDxfId="5"/>
    <tableColumn id="5" xr3:uid="{BF32A97A-E9AE-4DB3-80E6-A30F7CAE0ACF}" name="children" dataDxfId="4"/>
    <tableColumn id="6" xr3:uid="{AC93E12C-ABA0-460A-A12A-8121C020D8CC}" name="charges" dataDxfId="3"/>
    <tableColumn id="7" xr3:uid="{054D75A8-7C0D-498A-8A20-6589E2E7B314}" name="Hospital tier" dataDxfId="2"/>
    <tableColumn id="8" xr3:uid="{94A5EDC3-A921-414B-8FD0-F1C10EF47BAE}" name="City tier" dataDxfId="1"/>
    <tableColumn id="9" xr3:uid="{998D69AA-51C5-4D84-B44A-596CCC195631}" name="State 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6533-A394-4054-B1EA-0021C3758F9B}">
  <sheetPr codeName="Sheet1"/>
  <dimension ref="A1:G2336"/>
  <sheetViews>
    <sheetView workbookViewId="0">
      <selection activeCell="B14" sqref="B14"/>
    </sheetView>
  </sheetViews>
  <sheetFormatPr defaultRowHeight="14.5" x14ac:dyDescent="0.35"/>
  <cols>
    <col min="1" max="1" width="23.6328125" bestFit="1" customWidth="1"/>
    <col min="2" max="2" width="19" bestFit="1" customWidth="1"/>
    <col min="3" max="3" width="20.6328125" bestFit="1" customWidth="1"/>
    <col min="4" max="4" width="32.90625" bestFit="1" customWidth="1"/>
    <col min="5" max="5" width="9" bestFit="1" customWidth="1"/>
    <col min="6" max="6" width="17.26953125" bestFit="1" customWidth="1"/>
    <col min="7" max="7" width="19.6328125" bestFit="1" customWidth="1"/>
  </cols>
  <sheetData>
    <row r="1" spans="1:7" x14ac:dyDescent="0.35">
      <c r="A1" s="17" t="s">
        <v>8346</v>
      </c>
      <c r="B1" s="17" t="s">
        <v>8347</v>
      </c>
      <c r="C1" s="17" t="s">
        <v>8348</v>
      </c>
      <c r="D1" s="17" t="s">
        <v>2382</v>
      </c>
      <c r="E1" s="17" t="s">
        <v>8331</v>
      </c>
      <c r="F1" s="17" t="s">
        <v>8330</v>
      </c>
      <c r="G1" s="17" t="s">
        <v>8332</v>
      </c>
    </row>
    <row r="2" spans="1:7" x14ac:dyDescent="0.35">
      <c r="A2" s="17" t="s">
        <v>8349</v>
      </c>
      <c r="B2" s="17">
        <v>1</v>
      </c>
      <c r="C2" s="17" t="s">
        <v>2372</v>
      </c>
      <c r="D2" s="17" t="s">
        <v>2383</v>
      </c>
      <c r="E2" s="17" t="s">
        <v>4729</v>
      </c>
      <c r="F2" s="17" t="s">
        <v>4728</v>
      </c>
      <c r="G2" s="17" t="s">
        <v>4730</v>
      </c>
    </row>
    <row r="3" spans="1:7" x14ac:dyDescent="0.35">
      <c r="A3" s="17" t="s">
        <v>8349</v>
      </c>
      <c r="B3" s="17">
        <v>2</v>
      </c>
      <c r="C3" s="17" t="s">
        <v>2371</v>
      </c>
      <c r="D3" s="17" t="s">
        <v>2384</v>
      </c>
      <c r="E3" s="17" t="s">
        <v>4732</v>
      </c>
      <c r="F3" s="17" t="s">
        <v>4731</v>
      </c>
      <c r="G3" s="17" t="s">
        <v>4733</v>
      </c>
    </row>
    <row r="4" spans="1:7" x14ac:dyDescent="0.35">
      <c r="A4" s="17" t="s">
        <v>8349</v>
      </c>
      <c r="B4" s="17">
        <v>3</v>
      </c>
      <c r="C4" s="17" t="s">
        <v>2370</v>
      </c>
      <c r="D4" s="17" t="s">
        <v>2385</v>
      </c>
      <c r="E4" s="17" t="s">
        <v>4732</v>
      </c>
      <c r="F4" s="17" t="s">
        <v>4734</v>
      </c>
      <c r="G4" s="17" t="s">
        <v>4735</v>
      </c>
    </row>
    <row r="5" spans="1:7" x14ac:dyDescent="0.35">
      <c r="A5" s="17" t="s">
        <v>8349</v>
      </c>
      <c r="B5" s="17">
        <v>4</v>
      </c>
      <c r="C5" s="17" t="s">
        <v>2369</v>
      </c>
      <c r="D5" s="17" t="s">
        <v>2386</v>
      </c>
      <c r="E5" s="17" t="s">
        <v>4729</v>
      </c>
      <c r="F5" s="17" t="s">
        <v>4736</v>
      </c>
      <c r="G5" s="17" t="s">
        <v>4737</v>
      </c>
    </row>
    <row r="6" spans="1:7" x14ac:dyDescent="0.35">
      <c r="A6" s="17" t="s">
        <v>8349</v>
      </c>
      <c r="B6" s="17">
        <v>5</v>
      </c>
      <c r="C6" s="17" t="s">
        <v>2368</v>
      </c>
      <c r="D6" s="17" t="s">
        <v>2387</v>
      </c>
      <c r="E6" s="17" t="s">
        <v>4729</v>
      </c>
      <c r="F6" s="17" t="s">
        <v>4738</v>
      </c>
      <c r="G6" s="17" t="s">
        <v>4739</v>
      </c>
    </row>
    <row r="7" spans="1:7" x14ac:dyDescent="0.35">
      <c r="A7" s="17" t="s">
        <v>8349</v>
      </c>
      <c r="B7" s="17">
        <v>6</v>
      </c>
      <c r="C7" s="17" t="s">
        <v>2367</v>
      </c>
      <c r="D7" s="17" t="s">
        <v>2388</v>
      </c>
      <c r="E7" s="17" t="s">
        <v>4732</v>
      </c>
      <c r="F7" s="17" t="s">
        <v>4740</v>
      </c>
      <c r="G7" s="17" t="s">
        <v>4741</v>
      </c>
    </row>
    <row r="8" spans="1:7" x14ac:dyDescent="0.35">
      <c r="A8" s="17" t="s">
        <v>8349</v>
      </c>
      <c r="B8" s="17">
        <v>7</v>
      </c>
      <c r="C8" s="17" t="s">
        <v>2366</v>
      </c>
      <c r="D8" s="17" t="s">
        <v>2389</v>
      </c>
      <c r="E8" s="17" t="s">
        <v>4732</v>
      </c>
      <c r="F8" s="17" t="s">
        <v>4742</v>
      </c>
      <c r="G8" s="17" t="s">
        <v>4743</v>
      </c>
    </row>
    <row r="9" spans="1:7" x14ac:dyDescent="0.35">
      <c r="A9" s="17" t="s">
        <v>8349</v>
      </c>
      <c r="B9" s="17">
        <v>8</v>
      </c>
      <c r="C9" s="17" t="s">
        <v>2365</v>
      </c>
      <c r="D9" s="17" t="s">
        <v>2390</v>
      </c>
      <c r="E9" s="17" t="s">
        <v>4732</v>
      </c>
      <c r="F9" s="17" t="s">
        <v>4744</v>
      </c>
      <c r="G9" s="17" t="s">
        <v>4745</v>
      </c>
    </row>
    <row r="10" spans="1:7" x14ac:dyDescent="0.35">
      <c r="A10" s="17" t="s">
        <v>8349</v>
      </c>
      <c r="B10" s="17">
        <v>9</v>
      </c>
      <c r="C10" s="17" t="s">
        <v>2364</v>
      </c>
      <c r="D10" s="17" t="s">
        <v>2391</v>
      </c>
      <c r="E10" s="17" t="s">
        <v>4732</v>
      </c>
      <c r="F10" s="17" t="s">
        <v>4746</v>
      </c>
      <c r="G10" s="17" t="s">
        <v>4747</v>
      </c>
    </row>
    <row r="11" spans="1:7" x14ac:dyDescent="0.35">
      <c r="A11" s="17" t="s">
        <v>8349</v>
      </c>
      <c r="B11" s="17">
        <v>10</v>
      </c>
      <c r="C11" s="17" t="s">
        <v>2363</v>
      </c>
      <c r="D11" s="17" t="s">
        <v>2392</v>
      </c>
      <c r="E11" s="17" t="s">
        <v>4729</v>
      </c>
      <c r="F11" s="17" t="s">
        <v>4748</v>
      </c>
      <c r="G11" s="17" t="s">
        <v>4749</v>
      </c>
    </row>
    <row r="12" spans="1:7" x14ac:dyDescent="0.35">
      <c r="A12" s="17" t="s">
        <v>8349</v>
      </c>
      <c r="B12" s="17">
        <v>11</v>
      </c>
      <c r="C12" s="17" t="s">
        <v>2362</v>
      </c>
      <c r="D12" s="17" t="s">
        <v>2393</v>
      </c>
      <c r="E12" s="17" t="s">
        <v>4729</v>
      </c>
      <c r="F12" s="17" t="s">
        <v>4750</v>
      </c>
      <c r="G12" s="17" t="s">
        <v>4751</v>
      </c>
    </row>
    <row r="13" spans="1:7" x14ac:dyDescent="0.35">
      <c r="A13" s="17" t="s">
        <v>8349</v>
      </c>
      <c r="B13" s="17">
        <v>12</v>
      </c>
      <c r="C13" s="17" t="s">
        <v>2361</v>
      </c>
      <c r="D13" s="17" t="s">
        <v>2394</v>
      </c>
      <c r="E13" s="17" t="s">
        <v>4732</v>
      </c>
      <c r="F13" s="17" t="s">
        <v>4752</v>
      </c>
      <c r="G13" s="17" t="s">
        <v>4753</v>
      </c>
    </row>
    <row r="14" spans="1:7" x14ac:dyDescent="0.35">
      <c r="A14" s="17" t="s">
        <v>8349</v>
      </c>
      <c r="B14" s="17">
        <v>13</v>
      </c>
      <c r="C14" s="17" t="s">
        <v>2360</v>
      </c>
      <c r="D14" s="17" t="s">
        <v>2395</v>
      </c>
      <c r="E14" s="17" t="s">
        <v>4732</v>
      </c>
      <c r="F14" s="17" t="s">
        <v>4754</v>
      </c>
      <c r="G14" s="17" t="s">
        <v>4755</v>
      </c>
    </row>
    <row r="15" spans="1:7" x14ac:dyDescent="0.35">
      <c r="A15" s="17" t="s">
        <v>8349</v>
      </c>
      <c r="B15" s="17">
        <v>14</v>
      </c>
      <c r="C15" s="17" t="s">
        <v>2359</v>
      </c>
      <c r="D15" s="17" t="s">
        <v>2396</v>
      </c>
      <c r="E15" s="17" t="s">
        <v>4732</v>
      </c>
      <c r="F15" s="17" t="s">
        <v>4756</v>
      </c>
      <c r="G15" s="17" t="s">
        <v>4757</v>
      </c>
    </row>
    <row r="16" spans="1:7" x14ac:dyDescent="0.35">
      <c r="A16" s="17" t="s">
        <v>8349</v>
      </c>
      <c r="B16" s="17">
        <v>15</v>
      </c>
      <c r="C16" s="17" t="s">
        <v>2358</v>
      </c>
      <c r="D16" s="17" t="s">
        <v>2397</v>
      </c>
      <c r="E16" s="17" t="s">
        <v>4729</v>
      </c>
      <c r="F16" s="17" t="s">
        <v>4758</v>
      </c>
      <c r="G16" s="17" t="s">
        <v>4759</v>
      </c>
    </row>
    <row r="17" spans="1:7" x14ac:dyDescent="0.35">
      <c r="A17" s="17" t="s">
        <v>8349</v>
      </c>
      <c r="B17" s="17">
        <v>16</v>
      </c>
      <c r="C17" s="17" t="s">
        <v>2357</v>
      </c>
      <c r="D17" s="17" t="s">
        <v>2398</v>
      </c>
      <c r="E17" s="17" t="s">
        <v>4732</v>
      </c>
      <c r="F17" s="17" t="s">
        <v>4760</v>
      </c>
      <c r="G17" s="17" t="s">
        <v>4761</v>
      </c>
    </row>
    <row r="18" spans="1:7" x14ac:dyDescent="0.35">
      <c r="A18" s="17" t="s">
        <v>8349</v>
      </c>
      <c r="B18" s="17">
        <v>17</v>
      </c>
      <c r="C18" s="17" t="s">
        <v>2356</v>
      </c>
      <c r="D18" s="17" t="s">
        <v>2399</v>
      </c>
      <c r="E18" s="17" t="s">
        <v>4729</v>
      </c>
      <c r="F18" s="17" t="s">
        <v>4762</v>
      </c>
      <c r="G18" s="17" t="s">
        <v>4763</v>
      </c>
    </row>
    <row r="19" spans="1:7" x14ac:dyDescent="0.35">
      <c r="A19" s="17" t="s">
        <v>8349</v>
      </c>
      <c r="B19" s="17">
        <v>18</v>
      </c>
      <c r="C19" s="17" t="s">
        <v>2355</v>
      </c>
      <c r="D19" s="17" t="s">
        <v>2400</v>
      </c>
      <c r="E19" s="17" t="s">
        <v>4729</v>
      </c>
      <c r="F19" s="17" t="s">
        <v>4764</v>
      </c>
      <c r="G19" s="17" t="s">
        <v>4765</v>
      </c>
    </row>
    <row r="20" spans="1:7" x14ac:dyDescent="0.35">
      <c r="A20" s="17" t="s">
        <v>8349</v>
      </c>
      <c r="B20" s="17">
        <v>19</v>
      </c>
      <c r="C20" s="17" t="s">
        <v>2354</v>
      </c>
      <c r="D20" s="17" t="s">
        <v>2401</v>
      </c>
      <c r="E20" s="17" t="s">
        <v>4732</v>
      </c>
      <c r="F20" s="17" t="s">
        <v>4766</v>
      </c>
      <c r="G20" s="17" t="s">
        <v>4767</v>
      </c>
    </row>
    <row r="21" spans="1:7" x14ac:dyDescent="0.35">
      <c r="A21" s="17" t="s">
        <v>8349</v>
      </c>
      <c r="B21" s="17">
        <v>20</v>
      </c>
      <c r="C21" s="17" t="s">
        <v>2353</v>
      </c>
      <c r="D21" s="17" t="s">
        <v>2402</v>
      </c>
      <c r="E21" s="17" t="s">
        <v>4732</v>
      </c>
      <c r="F21" s="17" t="s">
        <v>4768</v>
      </c>
      <c r="G21" s="17" t="s">
        <v>4769</v>
      </c>
    </row>
    <row r="22" spans="1:7" x14ac:dyDescent="0.35">
      <c r="A22" s="17" t="s">
        <v>8349</v>
      </c>
      <c r="B22" s="17">
        <v>21</v>
      </c>
      <c r="C22" s="17" t="s">
        <v>2352</v>
      </c>
      <c r="D22" s="17" t="s">
        <v>2403</v>
      </c>
      <c r="E22" s="17" t="s">
        <v>4732</v>
      </c>
      <c r="F22" s="17" t="s">
        <v>4770</v>
      </c>
      <c r="G22" s="17" t="s">
        <v>4771</v>
      </c>
    </row>
    <row r="23" spans="1:7" x14ac:dyDescent="0.35">
      <c r="A23" s="17" t="s">
        <v>8349</v>
      </c>
      <c r="B23" s="17">
        <v>22</v>
      </c>
      <c r="C23" s="17" t="s">
        <v>2351</v>
      </c>
      <c r="D23" s="17" t="s">
        <v>2404</v>
      </c>
      <c r="E23" s="17" t="s">
        <v>4729</v>
      </c>
      <c r="F23" s="17" t="s">
        <v>4772</v>
      </c>
      <c r="G23" s="17" t="s">
        <v>4773</v>
      </c>
    </row>
    <row r="24" spans="1:7" x14ac:dyDescent="0.35">
      <c r="A24" s="17" t="s">
        <v>8349</v>
      </c>
      <c r="B24" s="17">
        <v>23</v>
      </c>
      <c r="C24" s="17" t="s">
        <v>2350</v>
      </c>
      <c r="D24" s="17" t="s">
        <v>2405</v>
      </c>
      <c r="E24" s="17" t="s">
        <v>4729</v>
      </c>
      <c r="F24" s="17" t="s">
        <v>4774</v>
      </c>
      <c r="G24" s="17" t="s">
        <v>4775</v>
      </c>
    </row>
    <row r="25" spans="1:7" x14ac:dyDescent="0.35">
      <c r="A25" s="17" t="s">
        <v>8349</v>
      </c>
      <c r="B25" s="17">
        <v>24</v>
      </c>
      <c r="C25" s="17" t="s">
        <v>2349</v>
      </c>
      <c r="D25" s="17" t="s">
        <v>2406</v>
      </c>
      <c r="E25" s="17" t="s">
        <v>4732</v>
      </c>
      <c r="F25" s="17" t="s">
        <v>4776</v>
      </c>
      <c r="G25" s="17" t="s">
        <v>4777</v>
      </c>
    </row>
    <row r="26" spans="1:7" x14ac:dyDescent="0.35">
      <c r="A26" s="17" t="s">
        <v>8349</v>
      </c>
      <c r="B26" s="17">
        <v>25</v>
      </c>
      <c r="C26" s="17" t="s">
        <v>2348</v>
      </c>
      <c r="D26" s="17" t="s">
        <v>2407</v>
      </c>
      <c r="E26" s="17" t="s">
        <v>4732</v>
      </c>
      <c r="F26" s="17" t="s">
        <v>4778</v>
      </c>
      <c r="G26" s="17" t="s">
        <v>4779</v>
      </c>
    </row>
    <row r="27" spans="1:7" x14ac:dyDescent="0.35">
      <c r="A27" s="17" t="s">
        <v>8349</v>
      </c>
      <c r="B27" s="17">
        <v>26</v>
      </c>
      <c r="C27" s="17" t="s">
        <v>2347</v>
      </c>
      <c r="D27" s="17" t="s">
        <v>2408</v>
      </c>
      <c r="E27" s="17" t="s">
        <v>4732</v>
      </c>
      <c r="F27" s="17" t="s">
        <v>4780</v>
      </c>
      <c r="G27" s="17" t="s">
        <v>4781</v>
      </c>
    </row>
    <row r="28" spans="1:7" x14ac:dyDescent="0.35">
      <c r="A28" s="17" t="s">
        <v>8349</v>
      </c>
      <c r="B28" s="17">
        <v>27</v>
      </c>
      <c r="C28" s="17" t="s">
        <v>2346</v>
      </c>
      <c r="D28" s="17" t="s">
        <v>2409</v>
      </c>
      <c r="E28" s="17" t="s">
        <v>4732</v>
      </c>
      <c r="F28" s="17" t="s">
        <v>4782</v>
      </c>
      <c r="G28" s="17" t="s">
        <v>4783</v>
      </c>
    </row>
    <row r="29" spans="1:7" x14ac:dyDescent="0.35">
      <c r="A29" s="17" t="s">
        <v>8349</v>
      </c>
      <c r="B29" s="17">
        <v>28</v>
      </c>
      <c r="C29" s="17" t="s">
        <v>2345</v>
      </c>
      <c r="D29" s="17" t="s">
        <v>2410</v>
      </c>
      <c r="E29" s="17" t="s">
        <v>4729</v>
      </c>
      <c r="F29" s="17" t="s">
        <v>4784</v>
      </c>
      <c r="G29" s="17" t="s">
        <v>4785</v>
      </c>
    </row>
    <row r="30" spans="1:7" x14ac:dyDescent="0.35">
      <c r="A30" s="17" t="s">
        <v>8349</v>
      </c>
      <c r="B30" s="17">
        <v>29</v>
      </c>
      <c r="C30" s="17" t="s">
        <v>2344</v>
      </c>
      <c r="D30" s="17" t="s">
        <v>2411</v>
      </c>
      <c r="E30" s="17" t="s">
        <v>4732</v>
      </c>
      <c r="F30" s="17" t="s">
        <v>4786</v>
      </c>
      <c r="G30" s="17" t="s">
        <v>4745</v>
      </c>
    </row>
    <row r="31" spans="1:7" x14ac:dyDescent="0.35">
      <c r="A31" s="17" t="s">
        <v>8349</v>
      </c>
      <c r="B31" s="17">
        <v>30</v>
      </c>
      <c r="C31" s="17" t="s">
        <v>2343</v>
      </c>
      <c r="D31" s="17" t="s">
        <v>2412</v>
      </c>
      <c r="E31" s="17" t="s">
        <v>4729</v>
      </c>
      <c r="F31" s="17" t="s">
        <v>4787</v>
      </c>
      <c r="G31" s="17" t="s">
        <v>4788</v>
      </c>
    </row>
    <row r="32" spans="1:7" x14ac:dyDescent="0.35">
      <c r="A32" s="17" t="s">
        <v>8349</v>
      </c>
      <c r="B32" s="17">
        <v>31</v>
      </c>
      <c r="C32" s="17" t="s">
        <v>2342</v>
      </c>
      <c r="D32" s="17" t="s">
        <v>2413</v>
      </c>
      <c r="E32" s="17" t="s">
        <v>4729</v>
      </c>
      <c r="F32" s="17" t="s">
        <v>4789</v>
      </c>
      <c r="G32" s="17" t="s">
        <v>4790</v>
      </c>
    </row>
    <row r="33" spans="1:7" x14ac:dyDescent="0.35">
      <c r="A33" s="17" t="s">
        <v>8349</v>
      </c>
      <c r="B33" s="17">
        <v>32</v>
      </c>
      <c r="C33" s="17" t="s">
        <v>2341</v>
      </c>
      <c r="D33" s="17" t="s">
        <v>2414</v>
      </c>
      <c r="E33" s="17" t="s">
        <v>4732</v>
      </c>
      <c r="F33" s="17" t="s">
        <v>4791</v>
      </c>
      <c r="G33" s="17" t="s">
        <v>4792</v>
      </c>
    </row>
    <row r="34" spans="1:7" x14ac:dyDescent="0.35">
      <c r="A34" s="17" t="s">
        <v>8349</v>
      </c>
      <c r="B34" s="17">
        <v>33</v>
      </c>
      <c r="C34" s="17" t="s">
        <v>2340</v>
      </c>
      <c r="D34" s="17" t="s">
        <v>2415</v>
      </c>
      <c r="E34" s="17" t="s">
        <v>4732</v>
      </c>
      <c r="F34" s="17" t="s">
        <v>4793</v>
      </c>
      <c r="G34" s="17" t="s">
        <v>4794</v>
      </c>
    </row>
    <row r="35" spans="1:7" x14ac:dyDescent="0.35">
      <c r="A35" s="17" t="s">
        <v>8349</v>
      </c>
      <c r="B35" s="17">
        <v>34</v>
      </c>
      <c r="C35" s="17" t="s">
        <v>2339</v>
      </c>
      <c r="D35" s="17" t="s">
        <v>2416</v>
      </c>
      <c r="E35" s="17" t="s">
        <v>4729</v>
      </c>
      <c r="F35" s="17" t="s">
        <v>4795</v>
      </c>
      <c r="G35" s="17" t="s">
        <v>4796</v>
      </c>
    </row>
    <row r="36" spans="1:7" x14ac:dyDescent="0.35">
      <c r="A36" s="17" t="s">
        <v>8349</v>
      </c>
      <c r="B36" s="17">
        <v>35</v>
      </c>
      <c r="C36" s="17" t="s">
        <v>2338</v>
      </c>
      <c r="D36" s="17" t="s">
        <v>2417</v>
      </c>
      <c r="E36" s="17" t="s">
        <v>4729</v>
      </c>
      <c r="F36" s="17" t="s">
        <v>4797</v>
      </c>
      <c r="G36" s="17" t="s">
        <v>4798</v>
      </c>
    </row>
    <row r="37" spans="1:7" x14ac:dyDescent="0.35">
      <c r="A37" s="17" t="s">
        <v>8349</v>
      </c>
      <c r="B37" s="17">
        <v>36</v>
      </c>
      <c r="C37" s="17" t="s">
        <v>2337</v>
      </c>
      <c r="D37" s="17" t="s">
        <v>2418</v>
      </c>
      <c r="E37" s="17" t="s">
        <v>4732</v>
      </c>
      <c r="F37" s="17" t="s">
        <v>4799</v>
      </c>
      <c r="G37" s="17" t="s">
        <v>4800</v>
      </c>
    </row>
    <row r="38" spans="1:7" x14ac:dyDescent="0.35">
      <c r="A38" s="17" t="s">
        <v>8349</v>
      </c>
      <c r="B38" s="17">
        <v>37</v>
      </c>
      <c r="C38" s="17" t="s">
        <v>2336</v>
      </c>
      <c r="D38" s="17" t="s">
        <v>2419</v>
      </c>
      <c r="E38" s="17" t="s">
        <v>4732</v>
      </c>
      <c r="F38" s="17" t="s">
        <v>4801</v>
      </c>
      <c r="G38" s="17" t="s">
        <v>4802</v>
      </c>
    </row>
    <row r="39" spans="1:7" x14ac:dyDescent="0.35">
      <c r="A39" s="17" t="s">
        <v>8349</v>
      </c>
      <c r="B39" s="17">
        <v>38</v>
      </c>
      <c r="C39" s="17" t="s">
        <v>2335</v>
      </c>
      <c r="D39" s="17" t="s">
        <v>2420</v>
      </c>
      <c r="E39" s="17" t="s">
        <v>4729</v>
      </c>
      <c r="F39" s="17" t="s">
        <v>4803</v>
      </c>
      <c r="G39" s="17" t="s">
        <v>4804</v>
      </c>
    </row>
    <row r="40" spans="1:7" x14ac:dyDescent="0.35">
      <c r="A40" s="17" t="s">
        <v>8349</v>
      </c>
      <c r="B40" s="17">
        <v>39</v>
      </c>
      <c r="C40" s="17" t="s">
        <v>2334</v>
      </c>
      <c r="D40" s="17" t="s">
        <v>2421</v>
      </c>
      <c r="E40" s="17" t="s">
        <v>4729</v>
      </c>
      <c r="F40" s="17" t="s">
        <v>4805</v>
      </c>
      <c r="G40" s="17" t="s">
        <v>4806</v>
      </c>
    </row>
    <row r="41" spans="1:7" x14ac:dyDescent="0.35">
      <c r="A41" s="17" t="s">
        <v>8349</v>
      </c>
      <c r="B41" s="17">
        <v>40</v>
      </c>
      <c r="C41" s="17" t="s">
        <v>2333</v>
      </c>
      <c r="D41" s="17" t="s">
        <v>2422</v>
      </c>
      <c r="E41" s="17" t="s">
        <v>4732</v>
      </c>
      <c r="F41" s="17" t="s">
        <v>4807</v>
      </c>
      <c r="G41" s="17" t="s">
        <v>4808</v>
      </c>
    </row>
    <row r="42" spans="1:7" x14ac:dyDescent="0.35">
      <c r="A42" s="17" t="s">
        <v>8349</v>
      </c>
      <c r="B42" s="17">
        <v>41</v>
      </c>
      <c r="C42" s="17" t="s">
        <v>2332</v>
      </c>
      <c r="D42" s="17" t="s">
        <v>2423</v>
      </c>
      <c r="E42" s="17" t="s">
        <v>4732</v>
      </c>
      <c r="F42" s="17" t="s">
        <v>4809</v>
      </c>
      <c r="G42" s="17" t="s">
        <v>4810</v>
      </c>
    </row>
    <row r="43" spans="1:7" x14ac:dyDescent="0.35">
      <c r="A43" s="17" t="s">
        <v>8349</v>
      </c>
      <c r="B43" s="17">
        <v>42</v>
      </c>
      <c r="C43" s="17" t="s">
        <v>2331</v>
      </c>
      <c r="D43" s="17" t="s">
        <v>2424</v>
      </c>
      <c r="E43" s="17" t="s">
        <v>4729</v>
      </c>
      <c r="F43" s="17" t="s">
        <v>4811</v>
      </c>
      <c r="G43" s="17" t="s">
        <v>4812</v>
      </c>
    </row>
    <row r="44" spans="1:7" x14ac:dyDescent="0.35">
      <c r="A44" s="17" t="s">
        <v>8349</v>
      </c>
      <c r="B44" s="17">
        <v>43</v>
      </c>
      <c r="C44" s="17" t="s">
        <v>2330</v>
      </c>
      <c r="D44" s="17" t="s">
        <v>2425</v>
      </c>
      <c r="E44" s="17" t="s">
        <v>4729</v>
      </c>
      <c r="F44" s="17" t="s">
        <v>4813</v>
      </c>
      <c r="G44" s="17" t="s">
        <v>4775</v>
      </c>
    </row>
    <row r="45" spans="1:7" x14ac:dyDescent="0.35">
      <c r="A45" s="17" t="s">
        <v>8349</v>
      </c>
      <c r="B45" s="17">
        <v>44</v>
      </c>
      <c r="C45" s="17" t="s">
        <v>2329</v>
      </c>
      <c r="D45" s="17" t="s">
        <v>2426</v>
      </c>
      <c r="E45" s="17" t="s">
        <v>4732</v>
      </c>
      <c r="F45" s="17" t="s">
        <v>4814</v>
      </c>
      <c r="G45" s="17" t="s">
        <v>4815</v>
      </c>
    </row>
    <row r="46" spans="1:7" x14ac:dyDescent="0.35">
      <c r="A46" s="17" t="s">
        <v>8349</v>
      </c>
      <c r="B46" s="17">
        <v>45</v>
      </c>
      <c r="C46" s="17" t="s">
        <v>2328</v>
      </c>
      <c r="D46" s="17" t="s">
        <v>2427</v>
      </c>
      <c r="E46" s="17" t="s">
        <v>4732</v>
      </c>
      <c r="F46" s="17" t="s">
        <v>4816</v>
      </c>
      <c r="G46" s="17" t="s">
        <v>4817</v>
      </c>
    </row>
    <row r="47" spans="1:7" x14ac:dyDescent="0.35">
      <c r="A47" s="17" t="s">
        <v>8349</v>
      </c>
      <c r="B47" s="17">
        <v>46</v>
      </c>
      <c r="C47" s="17" t="s">
        <v>2327</v>
      </c>
      <c r="D47" s="17" t="s">
        <v>2428</v>
      </c>
      <c r="E47" s="17" t="s">
        <v>4729</v>
      </c>
      <c r="F47" s="17" t="s">
        <v>4818</v>
      </c>
      <c r="G47" s="17" t="s">
        <v>4819</v>
      </c>
    </row>
    <row r="48" spans="1:7" x14ac:dyDescent="0.35">
      <c r="A48" s="17" t="s">
        <v>8349</v>
      </c>
      <c r="B48" s="17">
        <v>47</v>
      </c>
      <c r="C48" s="17" t="s">
        <v>2326</v>
      </c>
      <c r="D48" s="17" t="s">
        <v>2429</v>
      </c>
      <c r="E48" s="17" t="s">
        <v>4732</v>
      </c>
      <c r="F48" s="17" t="s">
        <v>4820</v>
      </c>
      <c r="G48" s="17" t="s">
        <v>4821</v>
      </c>
    </row>
    <row r="49" spans="1:7" x14ac:dyDescent="0.35">
      <c r="A49" s="17" t="s">
        <v>8349</v>
      </c>
      <c r="B49" s="17">
        <v>48</v>
      </c>
      <c r="C49" s="17" t="s">
        <v>2325</v>
      </c>
      <c r="D49" s="17" t="s">
        <v>2430</v>
      </c>
      <c r="E49" s="17" t="s">
        <v>4729</v>
      </c>
      <c r="F49" s="17" t="s">
        <v>4811</v>
      </c>
      <c r="G49" s="17" t="s">
        <v>4822</v>
      </c>
    </row>
    <row r="50" spans="1:7" x14ac:dyDescent="0.35">
      <c r="A50" s="17" t="s">
        <v>8349</v>
      </c>
      <c r="B50" s="17">
        <v>49</v>
      </c>
      <c r="C50" s="17" t="s">
        <v>2324</v>
      </c>
      <c r="D50" s="17" t="s">
        <v>2431</v>
      </c>
      <c r="E50" s="17" t="s">
        <v>4732</v>
      </c>
      <c r="F50" s="17" t="s">
        <v>4823</v>
      </c>
      <c r="G50" s="17" t="s">
        <v>4824</v>
      </c>
    </row>
    <row r="51" spans="1:7" x14ac:dyDescent="0.35">
      <c r="A51" s="17" t="s">
        <v>8349</v>
      </c>
      <c r="B51" s="17">
        <v>50</v>
      </c>
      <c r="C51" s="17" t="s">
        <v>2323</v>
      </c>
      <c r="D51" s="17" t="s">
        <v>2432</v>
      </c>
      <c r="E51" s="17" t="s">
        <v>4732</v>
      </c>
      <c r="F51" s="17" t="s">
        <v>4825</v>
      </c>
      <c r="G51" s="17" t="s">
        <v>4826</v>
      </c>
    </row>
    <row r="52" spans="1:7" x14ac:dyDescent="0.35">
      <c r="A52" s="17" t="s">
        <v>8349</v>
      </c>
      <c r="B52" s="17">
        <v>51</v>
      </c>
      <c r="C52" s="17" t="s">
        <v>2322</v>
      </c>
      <c r="D52" s="17" t="s">
        <v>2433</v>
      </c>
      <c r="E52" s="17" t="s">
        <v>4732</v>
      </c>
      <c r="F52" s="17" t="s">
        <v>4827</v>
      </c>
      <c r="G52" s="17" t="s">
        <v>4828</v>
      </c>
    </row>
    <row r="53" spans="1:7" x14ac:dyDescent="0.35">
      <c r="A53" s="17" t="s">
        <v>8349</v>
      </c>
      <c r="B53" s="17">
        <v>52</v>
      </c>
      <c r="C53" s="17" t="s">
        <v>2321</v>
      </c>
      <c r="D53" s="17" t="s">
        <v>2434</v>
      </c>
      <c r="E53" s="17" t="s">
        <v>4729</v>
      </c>
      <c r="F53" s="17" t="s">
        <v>4829</v>
      </c>
      <c r="G53" s="17" t="s">
        <v>4830</v>
      </c>
    </row>
    <row r="54" spans="1:7" x14ac:dyDescent="0.35">
      <c r="A54" s="17" t="s">
        <v>8349</v>
      </c>
      <c r="B54" s="17">
        <v>53</v>
      </c>
      <c r="C54" s="17" t="s">
        <v>2320</v>
      </c>
      <c r="D54" s="17" t="s">
        <v>2435</v>
      </c>
      <c r="E54" s="17" t="s">
        <v>4732</v>
      </c>
      <c r="F54" s="17" t="s">
        <v>4831</v>
      </c>
      <c r="G54" s="17" t="s">
        <v>4753</v>
      </c>
    </row>
    <row r="55" spans="1:7" x14ac:dyDescent="0.35">
      <c r="A55" s="17" t="s">
        <v>8349</v>
      </c>
      <c r="B55" s="17">
        <v>54</v>
      </c>
      <c r="C55" s="17" t="s">
        <v>2319</v>
      </c>
      <c r="D55" s="17" t="s">
        <v>2436</v>
      </c>
      <c r="E55" s="17" t="s">
        <v>4732</v>
      </c>
      <c r="F55" s="17" t="s">
        <v>4832</v>
      </c>
      <c r="G55" s="17" t="s">
        <v>4833</v>
      </c>
    </row>
    <row r="56" spans="1:7" x14ac:dyDescent="0.35">
      <c r="A56" s="17" t="s">
        <v>8349</v>
      </c>
      <c r="B56" s="17">
        <v>55</v>
      </c>
      <c r="C56" s="17" t="s">
        <v>2318</v>
      </c>
      <c r="D56" s="17" t="s">
        <v>2437</v>
      </c>
      <c r="E56" s="17" t="s">
        <v>4729</v>
      </c>
      <c r="F56" s="17" t="s">
        <v>4834</v>
      </c>
      <c r="G56" s="17" t="s">
        <v>4835</v>
      </c>
    </row>
    <row r="57" spans="1:7" x14ac:dyDescent="0.35">
      <c r="A57" s="17" t="s">
        <v>8349</v>
      </c>
      <c r="B57" s="17">
        <v>56</v>
      </c>
      <c r="C57" s="17" t="s">
        <v>2317</v>
      </c>
      <c r="D57" s="17" t="s">
        <v>2438</v>
      </c>
      <c r="E57" s="17" t="s">
        <v>4729</v>
      </c>
      <c r="F57" s="17" t="s">
        <v>4836</v>
      </c>
      <c r="G57" s="17" t="s">
        <v>4837</v>
      </c>
    </row>
    <row r="58" spans="1:7" x14ac:dyDescent="0.35">
      <c r="A58" s="17" t="s">
        <v>8349</v>
      </c>
      <c r="B58" s="17">
        <v>57</v>
      </c>
      <c r="C58" s="17" t="s">
        <v>2316</v>
      </c>
      <c r="D58" s="17" t="s">
        <v>2439</v>
      </c>
      <c r="E58" s="17" t="s">
        <v>4732</v>
      </c>
      <c r="F58" s="17" t="s">
        <v>4838</v>
      </c>
      <c r="G58" s="17" t="s">
        <v>4839</v>
      </c>
    </row>
    <row r="59" spans="1:7" x14ac:dyDescent="0.35">
      <c r="A59" s="17" t="s">
        <v>8349</v>
      </c>
      <c r="B59" s="17">
        <v>58</v>
      </c>
      <c r="C59" s="17" t="s">
        <v>2315</v>
      </c>
      <c r="D59" s="17" t="s">
        <v>2440</v>
      </c>
      <c r="E59" s="17" t="s">
        <v>4729</v>
      </c>
      <c r="F59" s="17" t="s">
        <v>4840</v>
      </c>
      <c r="G59" s="17" t="s">
        <v>4841</v>
      </c>
    </row>
    <row r="60" spans="1:7" x14ac:dyDescent="0.35">
      <c r="A60" s="17" t="s">
        <v>8349</v>
      </c>
      <c r="B60" s="17">
        <v>59</v>
      </c>
      <c r="C60" s="17" t="s">
        <v>2314</v>
      </c>
      <c r="D60" s="17" t="s">
        <v>2441</v>
      </c>
      <c r="E60" s="17" t="s">
        <v>4732</v>
      </c>
      <c r="F60" s="17" t="s">
        <v>4842</v>
      </c>
      <c r="G60" s="17" t="s">
        <v>4843</v>
      </c>
    </row>
    <row r="61" spans="1:7" x14ac:dyDescent="0.35">
      <c r="A61" s="17" t="s">
        <v>8349</v>
      </c>
      <c r="B61" s="17">
        <v>60</v>
      </c>
      <c r="C61" s="17" t="s">
        <v>2313</v>
      </c>
      <c r="D61" s="17" t="s">
        <v>2442</v>
      </c>
      <c r="E61" s="17" t="s">
        <v>4729</v>
      </c>
      <c r="F61" s="17" t="s">
        <v>4844</v>
      </c>
      <c r="G61" s="17" t="s">
        <v>4845</v>
      </c>
    </row>
    <row r="62" spans="1:7" x14ac:dyDescent="0.35">
      <c r="A62" s="17" t="s">
        <v>8349</v>
      </c>
      <c r="B62" s="17">
        <v>61</v>
      </c>
      <c r="C62" s="17" t="s">
        <v>2312</v>
      </c>
      <c r="D62" s="17" t="s">
        <v>2443</v>
      </c>
      <c r="E62" s="17" t="s">
        <v>4732</v>
      </c>
      <c r="F62" s="17" t="s">
        <v>4846</v>
      </c>
      <c r="G62" s="17" t="s">
        <v>4847</v>
      </c>
    </row>
    <row r="63" spans="1:7" x14ac:dyDescent="0.35">
      <c r="A63" s="17" t="s">
        <v>8349</v>
      </c>
      <c r="B63" s="17">
        <v>62</v>
      </c>
      <c r="C63" s="17" t="s">
        <v>2311</v>
      </c>
      <c r="D63" s="17" t="s">
        <v>2444</v>
      </c>
      <c r="E63" s="17" t="s">
        <v>4729</v>
      </c>
      <c r="F63" s="17" t="s">
        <v>4848</v>
      </c>
      <c r="G63" s="17" t="s">
        <v>4849</v>
      </c>
    </row>
    <row r="64" spans="1:7" x14ac:dyDescent="0.35">
      <c r="A64" s="17" t="s">
        <v>8349</v>
      </c>
      <c r="B64" s="17">
        <v>63</v>
      </c>
      <c r="C64" s="17" t="s">
        <v>2310</v>
      </c>
      <c r="D64" s="17" t="s">
        <v>2445</v>
      </c>
      <c r="E64" s="17" t="s">
        <v>4729</v>
      </c>
      <c r="F64" s="17" t="s">
        <v>4850</v>
      </c>
      <c r="G64" s="17" t="s">
        <v>4851</v>
      </c>
    </row>
    <row r="65" spans="1:7" x14ac:dyDescent="0.35">
      <c r="A65" s="17" t="s">
        <v>8349</v>
      </c>
      <c r="B65" s="17">
        <v>64</v>
      </c>
      <c r="C65" s="17" t="s">
        <v>2309</v>
      </c>
      <c r="D65" s="17" t="s">
        <v>2446</v>
      </c>
      <c r="E65" s="17" t="s">
        <v>4732</v>
      </c>
      <c r="F65" s="17" t="s">
        <v>4852</v>
      </c>
      <c r="G65" s="17" t="s">
        <v>4753</v>
      </c>
    </row>
    <row r="66" spans="1:7" x14ac:dyDescent="0.35">
      <c r="A66" s="17" t="s">
        <v>8349</v>
      </c>
      <c r="B66" s="17">
        <v>65</v>
      </c>
      <c r="C66" s="17" t="s">
        <v>2308</v>
      </c>
      <c r="D66" s="17" t="s">
        <v>2447</v>
      </c>
      <c r="E66" s="17" t="s">
        <v>4732</v>
      </c>
      <c r="F66" s="17" t="s">
        <v>4853</v>
      </c>
      <c r="G66" s="17" t="s">
        <v>4854</v>
      </c>
    </row>
    <row r="67" spans="1:7" x14ac:dyDescent="0.35">
      <c r="A67" s="17" t="s">
        <v>8349</v>
      </c>
      <c r="B67" s="17">
        <v>66</v>
      </c>
      <c r="C67" s="17" t="s">
        <v>2307</v>
      </c>
      <c r="D67" s="17" t="s">
        <v>2448</v>
      </c>
      <c r="E67" s="17" t="s">
        <v>4729</v>
      </c>
      <c r="F67" s="17" t="s">
        <v>4855</v>
      </c>
      <c r="G67" s="17" t="s">
        <v>4856</v>
      </c>
    </row>
    <row r="68" spans="1:7" x14ac:dyDescent="0.35">
      <c r="A68" s="17" t="s">
        <v>8349</v>
      </c>
      <c r="B68" s="17">
        <v>67</v>
      </c>
      <c r="C68" s="17" t="s">
        <v>2306</v>
      </c>
      <c r="D68" s="17" t="s">
        <v>2449</v>
      </c>
      <c r="E68" s="17" t="s">
        <v>4732</v>
      </c>
      <c r="F68" s="17" t="s">
        <v>4857</v>
      </c>
      <c r="G68" s="17" t="s">
        <v>4858</v>
      </c>
    </row>
    <row r="69" spans="1:7" x14ac:dyDescent="0.35">
      <c r="A69" s="17" t="s">
        <v>8349</v>
      </c>
      <c r="B69" s="17">
        <v>68</v>
      </c>
      <c r="C69" s="17" t="s">
        <v>2305</v>
      </c>
      <c r="D69" s="17" t="s">
        <v>2450</v>
      </c>
      <c r="E69" s="17" t="s">
        <v>4732</v>
      </c>
      <c r="F69" s="17" t="s">
        <v>4859</v>
      </c>
      <c r="G69" s="17" t="s">
        <v>4860</v>
      </c>
    </row>
    <row r="70" spans="1:7" x14ac:dyDescent="0.35">
      <c r="A70" s="17" t="s">
        <v>8349</v>
      </c>
      <c r="B70" s="17">
        <v>69</v>
      </c>
      <c r="C70" s="17" t="s">
        <v>2304</v>
      </c>
      <c r="D70" s="17" t="s">
        <v>2451</v>
      </c>
      <c r="E70" s="17" t="s">
        <v>4729</v>
      </c>
      <c r="F70" s="17" t="s">
        <v>4861</v>
      </c>
      <c r="G70" s="17" t="s">
        <v>4862</v>
      </c>
    </row>
    <row r="71" spans="1:7" x14ac:dyDescent="0.35">
      <c r="A71" s="17" t="s">
        <v>8349</v>
      </c>
      <c r="B71" s="17">
        <v>70</v>
      </c>
      <c r="C71" s="17" t="s">
        <v>2303</v>
      </c>
      <c r="D71" s="17" t="s">
        <v>2452</v>
      </c>
      <c r="E71" s="17" t="s">
        <v>4732</v>
      </c>
      <c r="F71" s="17" t="s">
        <v>4863</v>
      </c>
      <c r="G71" s="17" t="s">
        <v>4864</v>
      </c>
    </row>
    <row r="72" spans="1:7" x14ac:dyDescent="0.35">
      <c r="A72" s="17" t="s">
        <v>8349</v>
      </c>
      <c r="B72" s="17">
        <v>71</v>
      </c>
      <c r="C72" s="17" t="s">
        <v>2302</v>
      </c>
      <c r="D72" s="17" t="s">
        <v>2453</v>
      </c>
      <c r="E72" s="17" t="s">
        <v>4732</v>
      </c>
      <c r="F72" s="17" t="s">
        <v>4865</v>
      </c>
      <c r="G72" s="17" t="s">
        <v>4866</v>
      </c>
    </row>
    <row r="73" spans="1:7" x14ac:dyDescent="0.35">
      <c r="A73" s="17" t="s">
        <v>8349</v>
      </c>
      <c r="B73" s="17">
        <v>72</v>
      </c>
      <c r="C73" s="17" t="s">
        <v>2301</v>
      </c>
      <c r="D73" s="17" t="s">
        <v>2454</v>
      </c>
      <c r="E73" s="17" t="s">
        <v>4732</v>
      </c>
      <c r="F73" s="17" t="s">
        <v>4867</v>
      </c>
      <c r="G73" s="17" t="s">
        <v>4868</v>
      </c>
    </row>
    <row r="74" spans="1:7" x14ac:dyDescent="0.35">
      <c r="A74" s="17" t="s">
        <v>8349</v>
      </c>
      <c r="B74" s="17">
        <v>73</v>
      </c>
      <c r="C74" s="17" t="s">
        <v>2300</v>
      </c>
      <c r="D74" s="17" t="s">
        <v>2455</v>
      </c>
      <c r="E74" s="17" t="s">
        <v>4729</v>
      </c>
      <c r="F74" s="17" t="s">
        <v>4869</v>
      </c>
      <c r="G74" s="17" t="s">
        <v>4870</v>
      </c>
    </row>
    <row r="75" spans="1:7" x14ac:dyDescent="0.35">
      <c r="A75" s="17" t="s">
        <v>8349</v>
      </c>
      <c r="B75" s="17">
        <v>74</v>
      </c>
      <c r="C75" s="17" t="s">
        <v>2299</v>
      </c>
      <c r="D75" s="17" t="s">
        <v>2456</v>
      </c>
      <c r="E75" s="17" t="s">
        <v>4729</v>
      </c>
      <c r="F75" s="17" t="s">
        <v>4871</v>
      </c>
      <c r="G75" s="17" t="s">
        <v>4872</v>
      </c>
    </row>
    <row r="76" spans="1:7" x14ac:dyDescent="0.35">
      <c r="A76" s="17" t="s">
        <v>8349</v>
      </c>
      <c r="B76" s="17">
        <v>75</v>
      </c>
      <c r="C76" s="17" t="s">
        <v>2298</v>
      </c>
      <c r="D76" s="17" t="s">
        <v>2457</v>
      </c>
      <c r="E76" s="17" t="s">
        <v>4729</v>
      </c>
      <c r="F76" s="17" t="s">
        <v>4873</v>
      </c>
      <c r="G76" s="17" t="s">
        <v>4874</v>
      </c>
    </row>
    <row r="77" spans="1:7" x14ac:dyDescent="0.35">
      <c r="A77" s="17" t="s">
        <v>8349</v>
      </c>
      <c r="B77" s="17">
        <v>76</v>
      </c>
      <c r="C77" s="17" t="s">
        <v>2297</v>
      </c>
      <c r="D77" s="17" t="s">
        <v>2458</v>
      </c>
      <c r="E77" s="17" t="s">
        <v>4732</v>
      </c>
      <c r="F77" s="17" t="s">
        <v>4875</v>
      </c>
      <c r="G77" s="17" t="s">
        <v>4876</v>
      </c>
    </row>
    <row r="78" spans="1:7" x14ac:dyDescent="0.35">
      <c r="A78" s="17" t="s">
        <v>8349</v>
      </c>
      <c r="B78" s="17">
        <v>77</v>
      </c>
      <c r="C78" s="17" t="s">
        <v>2296</v>
      </c>
      <c r="D78" s="17" t="s">
        <v>2459</v>
      </c>
      <c r="E78" s="17" t="s">
        <v>4729</v>
      </c>
      <c r="F78" s="17" t="s">
        <v>4877</v>
      </c>
      <c r="G78" s="17" t="s">
        <v>4878</v>
      </c>
    </row>
    <row r="79" spans="1:7" x14ac:dyDescent="0.35">
      <c r="A79" s="17" t="s">
        <v>8349</v>
      </c>
      <c r="B79" s="17">
        <v>78</v>
      </c>
      <c r="C79" s="17" t="s">
        <v>2295</v>
      </c>
      <c r="D79" s="17" t="s">
        <v>2460</v>
      </c>
      <c r="E79" s="17" t="s">
        <v>4729</v>
      </c>
      <c r="F79" s="17" t="s">
        <v>4879</v>
      </c>
      <c r="G79" s="17" t="s">
        <v>4880</v>
      </c>
    </row>
    <row r="80" spans="1:7" x14ac:dyDescent="0.35">
      <c r="A80" s="17" t="s">
        <v>8349</v>
      </c>
      <c r="B80" s="17">
        <v>79</v>
      </c>
      <c r="C80" s="17" t="s">
        <v>2294</v>
      </c>
      <c r="D80" s="17" t="s">
        <v>2461</v>
      </c>
      <c r="E80" s="17" t="s">
        <v>4732</v>
      </c>
      <c r="F80" s="17" t="s">
        <v>4881</v>
      </c>
      <c r="G80" s="17" t="s">
        <v>4882</v>
      </c>
    </row>
    <row r="81" spans="1:7" x14ac:dyDescent="0.35">
      <c r="A81" s="17" t="s">
        <v>8349</v>
      </c>
      <c r="B81" s="17">
        <v>80</v>
      </c>
      <c r="C81" s="17" t="s">
        <v>2293</v>
      </c>
      <c r="D81" s="17" t="s">
        <v>2462</v>
      </c>
      <c r="E81" s="17" t="s">
        <v>4729</v>
      </c>
      <c r="F81" s="17" t="s">
        <v>4883</v>
      </c>
      <c r="G81" s="17" t="s">
        <v>4884</v>
      </c>
    </row>
    <row r="82" spans="1:7" x14ac:dyDescent="0.35">
      <c r="A82" s="17" t="s">
        <v>8349</v>
      </c>
      <c r="B82" s="17">
        <v>81</v>
      </c>
      <c r="C82" s="17" t="s">
        <v>2292</v>
      </c>
      <c r="D82" s="17" t="s">
        <v>2463</v>
      </c>
      <c r="E82" s="17" t="s">
        <v>4729</v>
      </c>
      <c r="F82" s="17" t="s">
        <v>4885</v>
      </c>
      <c r="G82" s="17" t="s">
        <v>4886</v>
      </c>
    </row>
    <row r="83" spans="1:7" x14ac:dyDescent="0.35">
      <c r="A83" s="17" t="s">
        <v>8349</v>
      </c>
      <c r="B83" s="17">
        <v>82</v>
      </c>
      <c r="C83" s="17" t="s">
        <v>2291</v>
      </c>
      <c r="D83" s="17" t="s">
        <v>2464</v>
      </c>
      <c r="E83" s="17" t="s">
        <v>4732</v>
      </c>
      <c r="F83" s="17" t="s">
        <v>4887</v>
      </c>
      <c r="G83" s="17" t="s">
        <v>4888</v>
      </c>
    </row>
    <row r="84" spans="1:7" x14ac:dyDescent="0.35">
      <c r="A84" s="17" t="s">
        <v>8349</v>
      </c>
      <c r="B84" s="17">
        <v>83</v>
      </c>
      <c r="C84" s="17" t="s">
        <v>2290</v>
      </c>
      <c r="D84" s="17" t="s">
        <v>2465</v>
      </c>
      <c r="E84" s="17" t="s">
        <v>4729</v>
      </c>
      <c r="F84" s="17" t="s">
        <v>4889</v>
      </c>
      <c r="G84" s="17" t="s">
        <v>4890</v>
      </c>
    </row>
    <row r="85" spans="1:7" x14ac:dyDescent="0.35">
      <c r="A85" s="17" t="s">
        <v>8349</v>
      </c>
      <c r="B85" s="17">
        <v>84</v>
      </c>
      <c r="C85" s="17" t="s">
        <v>2289</v>
      </c>
      <c r="D85" s="17" t="s">
        <v>2466</v>
      </c>
      <c r="E85" s="17" t="s">
        <v>4732</v>
      </c>
      <c r="F85" s="17" t="s">
        <v>4891</v>
      </c>
      <c r="G85" s="17" t="s">
        <v>4892</v>
      </c>
    </row>
    <row r="86" spans="1:7" x14ac:dyDescent="0.35">
      <c r="A86" s="17" t="s">
        <v>8349</v>
      </c>
      <c r="B86" s="17">
        <v>85</v>
      </c>
      <c r="C86" s="17" t="s">
        <v>2288</v>
      </c>
      <c r="D86" s="17" t="s">
        <v>2467</v>
      </c>
      <c r="E86" s="17" t="s">
        <v>4732</v>
      </c>
      <c r="F86" s="17" t="s">
        <v>4893</v>
      </c>
      <c r="G86" s="17" t="s">
        <v>4894</v>
      </c>
    </row>
    <row r="87" spans="1:7" x14ac:dyDescent="0.35">
      <c r="A87" s="17" t="s">
        <v>8349</v>
      </c>
      <c r="B87" s="17">
        <v>86</v>
      </c>
      <c r="C87" s="17" t="s">
        <v>2287</v>
      </c>
      <c r="D87" s="17" t="s">
        <v>2468</v>
      </c>
      <c r="E87" s="17" t="s">
        <v>4732</v>
      </c>
      <c r="F87" s="17" t="s">
        <v>4895</v>
      </c>
      <c r="G87" s="17" t="s">
        <v>4896</v>
      </c>
    </row>
    <row r="88" spans="1:7" x14ac:dyDescent="0.35">
      <c r="A88" s="17" t="s">
        <v>8349</v>
      </c>
      <c r="B88" s="17">
        <v>87</v>
      </c>
      <c r="C88" s="17" t="s">
        <v>2286</v>
      </c>
      <c r="D88" s="17" t="s">
        <v>2469</v>
      </c>
      <c r="E88" s="17" t="s">
        <v>4732</v>
      </c>
      <c r="F88" s="17" t="s">
        <v>4897</v>
      </c>
      <c r="G88" s="17" t="s">
        <v>4898</v>
      </c>
    </row>
    <row r="89" spans="1:7" x14ac:dyDescent="0.35">
      <c r="A89" s="17" t="s">
        <v>8349</v>
      </c>
      <c r="B89" s="17">
        <v>88</v>
      </c>
      <c r="C89" s="17" t="s">
        <v>2285</v>
      </c>
      <c r="D89" s="17" t="s">
        <v>2470</v>
      </c>
      <c r="E89" s="17" t="s">
        <v>4729</v>
      </c>
      <c r="F89" s="17" t="s">
        <v>4899</v>
      </c>
      <c r="G89" s="17" t="s">
        <v>4900</v>
      </c>
    </row>
    <row r="90" spans="1:7" x14ac:dyDescent="0.35">
      <c r="A90" s="17" t="s">
        <v>8349</v>
      </c>
      <c r="B90" s="17">
        <v>89</v>
      </c>
      <c r="C90" s="17" t="s">
        <v>2284</v>
      </c>
      <c r="D90" s="17" t="s">
        <v>2471</v>
      </c>
      <c r="E90" s="17" t="s">
        <v>4729</v>
      </c>
      <c r="F90" s="17" t="s">
        <v>4901</v>
      </c>
      <c r="G90" s="17" t="s">
        <v>4902</v>
      </c>
    </row>
    <row r="91" spans="1:7" x14ac:dyDescent="0.35">
      <c r="A91" s="17" t="s">
        <v>8349</v>
      </c>
      <c r="B91" s="17">
        <v>90</v>
      </c>
      <c r="C91" s="17" t="s">
        <v>2283</v>
      </c>
      <c r="D91" s="17" t="s">
        <v>2472</v>
      </c>
      <c r="E91" s="17" t="s">
        <v>4729</v>
      </c>
      <c r="F91" s="17" t="s">
        <v>4903</v>
      </c>
      <c r="G91" s="17" t="s">
        <v>4904</v>
      </c>
    </row>
    <row r="92" spans="1:7" x14ac:dyDescent="0.35">
      <c r="A92" s="17" t="s">
        <v>8349</v>
      </c>
      <c r="B92" s="17">
        <v>91</v>
      </c>
      <c r="C92" s="17" t="s">
        <v>2282</v>
      </c>
      <c r="D92" s="17" t="s">
        <v>2473</v>
      </c>
      <c r="E92" s="17" t="s">
        <v>4729</v>
      </c>
      <c r="F92" s="17" t="s">
        <v>4905</v>
      </c>
      <c r="G92" s="17" t="s">
        <v>4906</v>
      </c>
    </row>
    <row r="93" spans="1:7" x14ac:dyDescent="0.35">
      <c r="A93" s="17" t="s">
        <v>8349</v>
      </c>
      <c r="B93" s="17">
        <v>92</v>
      </c>
      <c r="C93" s="17" t="s">
        <v>2281</v>
      </c>
      <c r="D93" s="17" t="s">
        <v>2474</v>
      </c>
      <c r="E93" s="17" t="s">
        <v>4729</v>
      </c>
      <c r="F93" s="17" t="s">
        <v>4907</v>
      </c>
      <c r="G93" s="17" t="s">
        <v>4908</v>
      </c>
    </row>
    <row r="94" spans="1:7" x14ac:dyDescent="0.35">
      <c r="A94" s="17" t="s">
        <v>8349</v>
      </c>
      <c r="B94" s="17">
        <v>93</v>
      </c>
      <c r="C94" s="17" t="s">
        <v>2280</v>
      </c>
      <c r="D94" s="17" t="s">
        <v>2475</v>
      </c>
      <c r="E94" s="17" t="s">
        <v>4732</v>
      </c>
      <c r="F94" s="17" t="s">
        <v>4909</v>
      </c>
      <c r="G94" s="17" t="s">
        <v>4910</v>
      </c>
    </row>
    <row r="95" spans="1:7" x14ac:dyDescent="0.35">
      <c r="A95" s="17" t="s">
        <v>8349</v>
      </c>
      <c r="B95" s="17">
        <v>94</v>
      </c>
      <c r="C95" s="17" t="s">
        <v>2279</v>
      </c>
      <c r="D95" s="17" t="s">
        <v>2476</v>
      </c>
      <c r="E95" s="17" t="s">
        <v>4732</v>
      </c>
      <c r="F95" s="17" t="s">
        <v>4911</v>
      </c>
      <c r="G95" s="17" t="s">
        <v>4753</v>
      </c>
    </row>
    <row r="96" spans="1:7" x14ac:dyDescent="0.35">
      <c r="A96" s="17" t="s">
        <v>8349</v>
      </c>
      <c r="B96" s="17">
        <v>95</v>
      </c>
      <c r="C96" s="17" t="s">
        <v>2278</v>
      </c>
      <c r="D96" s="17" t="s">
        <v>2477</v>
      </c>
      <c r="E96" s="17" t="s">
        <v>4729</v>
      </c>
      <c r="F96" s="17" t="s">
        <v>4912</v>
      </c>
      <c r="G96" s="17" t="s">
        <v>4788</v>
      </c>
    </row>
    <row r="97" spans="1:7" x14ac:dyDescent="0.35">
      <c r="A97" s="17" t="s">
        <v>8349</v>
      </c>
      <c r="B97" s="17">
        <v>96</v>
      </c>
      <c r="C97" s="17" t="s">
        <v>2277</v>
      </c>
      <c r="D97" s="17" t="s">
        <v>2478</v>
      </c>
      <c r="E97" s="17" t="s">
        <v>4732</v>
      </c>
      <c r="F97" s="17" t="s">
        <v>4913</v>
      </c>
      <c r="G97" s="17" t="s">
        <v>4914</v>
      </c>
    </row>
    <row r="98" spans="1:7" x14ac:dyDescent="0.35">
      <c r="A98" s="17" t="s">
        <v>8349</v>
      </c>
      <c r="B98" s="17">
        <v>97</v>
      </c>
      <c r="C98" s="17" t="s">
        <v>2276</v>
      </c>
      <c r="D98" s="17" t="s">
        <v>2479</v>
      </c>
      <c r="E98" s="17" t="s">
        <v>4729</v>
      </c>
      <c r="F98" s="17" t="s">
        <v>4915</v>
      </c>
      <c r="G98" s="17" t="s">
        <v>4916</v>
      </c>
    </row>
    <row r="99" spans="1:7" x14ac:dyDescent="0.35">
      <c r="A99" s="17" t="s">
        <v>8349</v>
      </c>
      <c r="B99" s="17">
        <v>98</v>
      </c>
      <c r="C99" s="17" t="s">
        <v>2275</v>
      </c>
      <c r="D99" s="17" t="s">
        <v>2480</v>
      </c>
      <c r="E99" s="17" t="s">
        <v>4729</v>
      </c>
      <c r="F99" s="17" t="s">
        <v>4917</v>
      </c>
      <c r="G99" s="17" t="s">
        <v>4918</v>
      </c>
    </row>
    <row r="100" spans="1:7" x14ac:dyDescent="0.35">
      <c r="A100" s="17" t="s">
        <v>8349</v>
      </c>
      <c r="B100" s="17">
        <v>99</v>
      </c>
      <c r="C100" s="17" t="s">
        <v>2274</v>
      </c>
      <c r="D100" s="17" t="s">
        <v>2481</v>
      </c>
      <c r="E100" s="17" t="s">
        <v>4732</v>
      </c>
      <c r="F100" s="17" t="s">
        <v>4919</v>
      </c>
      <c r="G100" s="17" t="s">
        <v>4920</v>
      </c>
    </row>
    <row r="101" spans="1:7" x14ac:dyDescent="0.35">
      <c r="A101" s="17" t="s">
        <v>8349</v>
      </c>
      <c r="B101" s="17">
        <v>100</v>
      </c>
      <c r="C101" s="17" t="s">
        <v>2273</v>
      </c>
      <c r="D101" s="17" t="s">
        <v>2482</v>
      </c>
      <c r="E101" s="17" t="s">
        <v>4732</v>
      </c>
      <c r="F101" s="17" t="s">
        <v>4921</v>
      </c>
      <c r="G101" s="17" t="s">
        <v>4858</v>
      </c>
    </row>
    <row r="102" spans="1:7" x14ac:dyDescent="0.35">
      <c r="A102" s="17" t="s">
        <v>8349</v>
      </c>
      <c r="B102" s="17">
        <v>101</v>
      </c>
      <c r="C102" s="17" t="s">
        <v>2272</v>
      </c>
      <c r="D102" s="17" t="s">
        <v>2483</v>
      </c>
      <c r="E102" s="17" t="s">
        <v>4732</v>
      </c>
      <c r="F102" s="17" t="s">
        <v>4922</v>
      </c>
      <c r="G102" s="17" t="s">
        <v>4923</v>
      </c>
    </row>
    <row r="103" spans="1:7" x14ac:dyDescent="0.35">
      <c r="A103" s="17" t="s">
        <v>8349</v>
      </c>
      <c r="B103" s="17">
        <v>102</v>
      </c>
      <c r="C103" s="17" t="s">
        <v>2271</v>
      </c>
      <c r="D103" s="17" t="s">
        <v>2484</v>
      </c>
      <c r="E103" s="17" t="s">
        <v>4729</v>
      </c>
      <c r="F103" s="17" t="s">
        <v>4924</v>
      </c>
      <c r="G103" s="17" t="s">
        <v>4925</v>
      </c>
    </row>
    <row r="104" spans="1:7" x14ac:dyDescent="0.35">
      <c r="A104" s="17" t="s">
        <v>8349</v>
      </c>
      <c r="B104" s="17">
        <v>103</v>
      </c>
      <c r="C104" s="17" t="s">
        <v>2270</v>
      </c>
      <c r="D104" s="17" t="s">
        <v>2485</v>
      </c>
      <c r="E104" s="17" t="s">
        <v>4732</v>
      </c>
      <c r="F104" s="17" t="s">
        <v>4926</v>
      </c>
      <c r="G104" s="17" t="s">
        <v>4927</v>
      </c>
    </row>
    <row r="105" spans="1:7" x14ac:dyDescent="0.35">
      <c r="A105" s="17" t="s">
        <v>8349</v>
      </c>
      <c r="B105" s="17">
        <v>104</v>
      </c>
      <c r="C105" s="17" t="s">
        <v>2269</v>
      </c>
      <c r="D105" s="17" t="s">
        <v>2486</v>
      </c>
      <c r="E105" s="17" t="s">
        <v>4732</v>
      </c>
      <c r="F105" s="17" t="s">
        <v>4928</v>
      </c>
      <c r="G105" s="17" t="s">
        <v>4929</v>
      </c>
    </row>
    <row r="106" spans="1:7" x14ac:dyDescent="0.35">
      <c r="A106" s="17" t="s">
        <v>8349</v>
      </c>
      <c r="B106" s="17">
        <v>105</v>
      </c>
      <c r="C106" s="17" t="s">
        <v>2268</v>
      </c>
      <c r="D106" s="17" t="s">
        <v>2487</v>
      </c>
      <c r="E106" s="17" t="s">
        <v>4732</v>
      </c>
      <c r="F106" s="17" t="s">
        <v>4930</v>
      </c>
      <c r="G106" s="17" t="s">
        <v>4931</v>
      </c>
    </row>
    <row r="107" spans="1:7" x14ac:dyDescent="0.35">
      <c r="A107" s="17" t="s">
        <v>8349</v>
      </c>
      <c r="B107" s="17">
        <v>106</v>
      </c>
      <c r="C107" s="17" t="s">
        <v>2267</v>
      </c>
      <c r="D107" s="17" t="s">
        <v>2488</v>
      </c>
      <c r="E107" s="17" t="s">
        <v>4732</v>
      </c>
      <c r="F107" s="17" t="s">
        <v>4932</v>
      </c>
      <c r="G107" s="17" t="s">
        <v>4933</v>
      </c>
    </row>
    <row r="108" spans="1:7" x14ac:dyDescent="0.35">
      <c r="A108" s="17" t="s">
        <v>8349</v>
      </c>
      <c r="B108" s="17">
        <v>107</v>
      </c>
      <c r="C108" s="17" t="s">
        <v>2266</v>
      </c>
      <c r="D108" s="17" t="s">
        <v>2489</v>
      </c>
      <c r="E108" s="17" t="s">
        <v>4732</v>
      </c>
      <c r="F108" s="17" t="s">
        <v>4934</v>
      </c>
      <c r="G108" s="17" t="s">
        <v>4935</v>
      </c>
    </row>
    <row r="109" spans="1:7" x14ac:dyDescent="0.35">
      <c r="A109" s="17" t="s">
        <v>8349</v>
      </c>
      <c r="B109" s="17">
        <v>108</v>
      </c>
      <c r="C109" s="17" t="s">
        <v>2265</v>
      </c>
      <c r="D109" s="17" t="s">
        <v>2490</v>
      </c>
      <c r="E109" s="17" t="s">
        <v>4729</v>
      </c>
      <c r="F109" s="17" t="s">
        <v>4936</v>
      </c>
      <c r="G109" s="17" t="s">
        <v>4937</v>
      </c>
    </row>
    <row r="110" spans="1:7" x14ac:dyDescent="0.35">
      <c r="A110" s="17" t="s">
        <v>8349</v>
      </c>
      <c r="B110" s="17">
        <v>109</v>
      </c>
      <c r="C110" s="17" t="s">
        <v>2264</v>
      </c>
      <c r="D110" s="17" t="s">
        <v>2491</v>
      </c>
      <c r="E110" s="17" t="s">
        <v>4729</v>
      </c>
      <c r="F110" s="17" t="s">
        <v>4938</v>
      </c>
      <c r="G110" s="17" t="s">
        <v>4939</v>
      </c>
    </row>
    <row r="111" spans="1:7" x14ac:dyDescent="0.35">
      <c r="A111" s="17" t="s">
        <v>8349</v>
      </c>
      <c r="B111" s="17">
        <v>110</v>
      </c>
      <c r="C111" s="17" t="s">
        <v>2263</v>
      </c>
      <c r="D111" s="17" t="s">
        <v>2492</v>
      </c>
      <c r="E111" s="17" t="s">
        <v>4732</v>
      </c>
      <c r="F111" s="17" t="s">
        <v>4940</v>
      </c>
      <c r="G111" s="17" t="s">
        <v>4910</v>
      </c>
    </row>
    <row r="112" spans="1:7" x14ac:dyDescent="0.35">
      <c r="A112" s="17" t="s">
        <v>8349</v>
      </c>
      <c r="B112" s="17">
        <v>111</v>
      </c>
      <c r="C112" s="17" t="s">
        <v>2262</v>
      </c>
      <c r="D112" s="17" t="s">
        <v>2493</v>
      </c>
      <c r="E112" s="17" t="s">
        <v>4732</v>
      </c>
      <c r="F112" s="17" t="s">
        <v>4941</v>
      </c>
      <c r="G112" s="17" t="s">
        <v>4942</v>
      </c>
    </row>
    <row r="113" spans="1:7" x14ac:dyDescent="0.35">
      <c r="A113" s="17" t="s">
        <v>8349</v>
      </c>
      <c r="B113" s="17">
        <v>112</v>
      </c>
      <c r="C113" s="17" t="s">
        <v>2261</v>
      </c>
      <c r="D113" s="17" t="s">
        <v>2494</v>
      </c>
      <c r="E113" s="17" t="s">
        <v>4729</v>
      </c>
      <c r="F113" s="17" t="s">
        <v>4943</v>
      </c>
      <c r="G113" s="17" t="s">
        <v>4944</v>
      </c>
    </row>
    <row r="114" spans="1:7" x14ac:dyDescent="0.35">
      <c r="A114" s="17" t="s">
        <v>8349</v>
      </c>
      <c r="B114" s="17">
        <v>113</v>
      </c>
      <c r="C114" s="17" t="s">
        <v>2260</v>
      </c>
      <c r="D114" s="17" t="s">
        <v>2495</v>
      </c>
      <c r="E114" s="17" t="s">
        <v>4729</v>
      </c>
      <c r="F114" s="17" t="s">
        <v>4945</v>
      </c>
      <c r="G114" s="17" t="s">
        <v>4946</v>
      </c>
    </row>
    <row r="115" spans="1:7" x14ac:dyDescent="0.35">
      <c r="A115" s="17" t="s">
        <v>8349</v>
      </c>
      <c r="B115" s="17">
        <v>114</v>
      </c>
      <c r="C115" s="17" t="s">
        <v>2259</v>
      </c>
      <c r="D115" s="17" t="s">
        <v>2496</v>
      </c>
      <c r="E115" s="17" t="s">
        <v>4732</v>
      </c>
      <c r="F115" s="17" t="s">
        <v>4947</v>
      </c>
      <c r="G115" s="17" t="s">
        <v>4948</v>
      </c>
    </row>
    <row r="116" spans="1:7" x14ac:dyDescent="0.35">
      <c r="A116" s="17" t="s">
        <v>8349</v>
      </c>
      <c r="B116" s="17">
        <v>115</v>
      </c>
      <c r="C116" s="17" t="s">
        <v>2258</v>
      </c>
      <c r="D116" s="17" t="s">
        <v>2497</v>
      </c>
      <c r="E116" s="17" t="s">
        <v>4732</v>
      </c>
      <c r="F116" s="17" t="s">
        <v>4949</v>
      </c>
      <c r="G116" s="17" t="s">
        <v>4950</v>
      </c>
    </row>
    <row r="117" spans="1:7" x14ac:dyDescent="0.35">
      <c r="A117" s="17" t="s">
        <v>8349</v>
      </c>
      <c r="B117" s="17">
        <v>116</v>
      </c>
      <c r="C117" s="17" t="s">
        <v>2257</v>
      </c>
      <c r="D117" s="17" t="s">
        <v>2498</v>
      </c>
      <c r="E117" s="17" t="s">
        <v>4729</v>
      </c>
      <c r="F117" s="17" t="s">
        <v>4951</v>
      </c>
      <c r="G117" s="17" t="s">
        <v>4952</v>
      </c>
    </row>
    <row r="118" spans="1:7" x14ac:dyDescent="0.35">
      <c r="A118" s="17" t="s">
        <v>8349</v>
      </c>
      <c r="B118" s="17">
        <v>117</v>
      </c>
      <c r="C118" s="17" t="s">
        <v>2256</v>
      </c>
      <c r="D118" s="17" t="s">
        <v>2499</v>
      </c>
      <c r="E118" s="17" t="s">
        <v>4732</v>
      </c>
      <c r="F118" s="17" t="s">
        <v>4953</v>
      </c>
      <c r="G118" s="17" t="s">
        <v>4954</v>
      </c>
    </row>
    <row r="119" spans="1:7" x14ac:dyDescent="0.35">
      <c r="A119" s="17" t="s">
        <v>8349</v>
      </c>
      <c r="B119" s="17">
        <v>118</v>
      </c>
      <c r="C119" s="17" t="s">
        <v>2255</v>
      </c>
      <c r="D119" s="17" t="s">
        <v>2500</v>
      </c>
      <c r="E119" s="17" t="s">
        <v>4732</v>
      </c>
      <c r="F119" s="17" t="s">
        <v>4955</v>
      </c>
      <c r="G119" s="17" t="s">
        <v>4769</v>
      </c>
    </row>
    <row r="120" spans="1:7" x14ac:dyDescent="0.35">
      <c r="A120" s="17" t="s">
        <v>8349</v>
      </c>
      <c r="B120" s="17">
        <v>119</v>
      </c>
      <c r="C120" s="17" t="s">
        <v>2254</v>
      </c>
      <c r="D120" s="17" t="s">
        <v>2501</v>
      </c>
      <c r="E120" s="17" t="s">
        <v>4732</v>
      </c>
      <c r="F120" s="17" t="s">
        <v>4956</v>
      </c>
      <c r="G120" s="17" t="s">
        <v>4957</v>
      </c>
    </row>
    <row r="121" spans="1:7" x14ac:dyDescent="0.35">
      <c r="A121" s="17" t="s">
        <v>8349</v>
      </c>
      <c r="B121" s="17">
        <v>120</v>
      </c>
      <c r="C121" s="17" t="s">
        <v>2253</v>
      </c>
      <c r="D121" s="17" t="s">
        <v>2502</v>
      </c>
      <c r="E121" s="17" t="s">
        <v>4732</v>
      </c>
      <c r="F121" s="17" t="s">
        <v>4958</v>
      </c>
      <c r="G121" s="17" t="s">
        <v>4959</v>
      </c>
    </row>
    <row r="122" spans="1:7" x14ac:dyDescent="0.35">
      <c r="A122" s="17" t="s">
        <v>8349</v>
      </c>
      <c r="B122" s="17">
        <v>121</v>
      </c>
      <c r="C122" s="17" t="s">
        <v>2252</v>
      </c>
      <c r="D122" s="17" t="s">
        <v>2503</v>
      </c>
      <c r="E122" s="17" t="s">
        <v>4732</v>
      </c>
      <c r="F122" s="17" t="s">
        <v>4960</v>
      </c>
      <c r="G122" s="17" t="s">
        <v>4961</v>
      </c>
    </row>
    <row r="123" spans="1:7" x14ac:dyDescent="0.35">
      <c r="A123" s="17" t="s">
        <v>8349</v>
      </c>
      <c r="B123" s="17">
        <v>122</v>
      </c>
      <c r="C123" s="17" t="s">
        <v>2251</v>
      </c>
      <c r="D123" s="17" t="s">
        <v>2504</v>
      </c>
      <c r="E123" s="17" t="s">
        <v>4732</v>
      </c>
      <c r="F123" s="17" t="s">
        <v>4962</v>
      </c>
      <c r="G123" s="17" t="s">
        <v>4963</v>
      </c>
    </row>
    <row r="124" spans="1:7" x14ac:dyDescent="0.35">
      <c r="A124" s="17" t="s">
        <v>8349</v>
      </c>
      <c r="B124" s="17">
        <v>123</v>
      </c>
      <c r="C124" s="17" t="s">
        <v>2250</v>
      </c>
      <c r="D124" s="17" t="s">
        <v>2505</v>
      </c>
      <c r="E124" s="17" t="s">
        <v>4729</v>
      </c>
      <c r="F124" s="17" t="s">
        <v>4964</v>
      </c>
      <c r="G124" s="17" t="s">
        <v>4965</v>
      </c>
    </row>
    <row r="125" spans="1:7" x14ac:dyDescent="0.35">
      <c r="A125" s="17" t="s">
        <v>8349</v>
      </c>
      <c r="B125" s="17">
        <v>124</v>
      </c>
      <c r="C125" s="17" t="s">
        <v>2249</v>
      </c>
      <c r="D125" s="17" t="s">
        <v>2506</v>
      </c>
      <c r="E125" s="17" t="s">
        <v>4732</v>
      </c>
      <c r="F125" s="17" t="s">
        <v>4966</v>
      </c>
      <c r="G125" s="17" t="s">
        <v>4967</v>
      </c>
    </row>
    <row r="126" spans="1:7" x14ac:dyDescent="0.35">
      <c r="A126" s="17" t="s">
        <v>8349</v>
      </c>
      <c r="B126" s="17">
        <v>125</v>
      </c>
      <c r="C126" s="17" t="s">
        <v>2248</v>
      </c>
      <c r="D126" s="17" t="s">
        <v>2507</v>
      </c>
      <c r="E126" s="17" t="s">
        <v>4729</v>
      </c>
      <c r="F126" s="17" t="s">
        <v>4968</v>
      </c>
      <c r="G126" s="17" t="s">
        <v>4969</v>
      </c>
    </row>
    <row r="127" spans="1:7" x14ac:dyDescent="0.35">
      <c r="A127" s="17" t="s">
        <v>8349</v>
      </c>
      <c r="B127" s="17">
        <v>126</v>
      </c>
      <c r="C127" s="17" t="s">
        <v>2247</v>
      </c>
      <c r="D127" s="17" t="s">
        <v>2508</v>
      </c>
      <c r="E127" s="17" t="s">
        <v>4732</v>
      </c>
      <c r="F127" s="17" t="s">
        <v>4970</v>
      </c>
      <c r="G127" s="17" t="s">
        <v>4971</v>
      </c>
    </row>
    <row r="128" spans="1:7" x14ac:dyDescent="0.35">
      <c r="A128" s="17" t="s">
        <v>8349</v>
      </c>
      <c r="B128" s="17">
        <v>127</v>
      </c>
      <c r="C128" s="17" t="s">
        <v>2246</v>
      </c>
      <c r="D128" s="17" t="s">
        <v>2509</v>
      </c>
      <c r="E128" s="17" t="s">
        <v>4732</v>
      </c>
      <c r="F128" s="17" t="s">
        <v>4972</v>
      </c>
      <c r="G128" s="17" t="s">
        <v>4973</v>
      </c>
    </row>
    <row r="129" spans="1:7" x14ac:dyDescent="0.35">
      <c r="A129" s="17" t="s">
        <v>8349</v>
      </c>
      <c r="B129" s="17">
        <v>128</v>
      </c>
      <c r="C129" s="17" t="s">
        <v>2245</v>
      </c>
      <c r="D129" s="17" t="s">
        <v>2510</v>
      </c>
      <c r="E129" s="17" t="s">
        <v>4732</v>
      </c>
      <c r="F129" s="17" t="s">
        <v>4974</v>
      </c>
      <c r="G129" s="17" t="s">
        <v>4975</v>
      </c>
    </row>
    <row r="130" spans="1:7" x14ac:dyDescent="0.35">
      <c r="A130" s="17" t="s">
        <v>8349</v>
      </c>
      <c r="B130" s="17">
        <v>129</v>
      </c>
      <c r="C130" s="17" t="s">
        <v>2244</v>
      </c>
      <c r="D130" s="17" t="s">
        <v>2511</v>
      </c>
      <c r="E130" s="17" t="s">
        <v>4732</v>
      </c>
      <c r="F130" s="17" t="s">
        <v>4976</v>
      </c>
      <c r="G130" s="17" t="s">
        <v>4977</v>
      </c>
    </row>
    <row r="131" spans="1:7" x14ac:dyDescent="0.35">
      <c r="A131" s="17" t="s">
        <v>8349</v>
      </c>
      <c r="B131" s="17">
        <v>130</v>
      </c>
      <c r="C131" s="17" t="s">
        <v>2243</v>
      </c>
      <c r="D131" s="17" t="s">
        <v>2512</v>
      </c>
      <c r="E131" s="17" t="s">
        <v>4732</v>
      </c>
      <c r="F131" s="17" t="s">
        <v>4978</v>
      </c>
      <c r="G131" s="17" t="s">
        <v>4979</v>
      </c>
    </row>
    <row r="132" spans="1:7" x14ac:dyDescent="0.35">
      <c r="A132" s="17" t="s">
        <v>8349</v>
      </c>
      <c r="B132" s="17">
        <v>131</v>
      </c>
      <c r="C132" s="17" t="s">
        <v>2242</v>
      </c>
      <c r="D132" s="17" t="s">
        <v>2513</v>
      </c>
      <c r="E132" s="17" t="s">
        <v>4732</v>
      </c>
      <c r="F132" s="17" t="s">
        <v>4980</v>
      </c>
      <c r="G132" s="17" t="s">
        <v>4981</v>
      </c>
    </row>
    <row r="133" spans="1:7" x14ac:dyDescent="0.35">
      <c r="A133" s="17" t="s">
        <v>8349</v>
      </c>
      <c r="B133" s="17">
        <v>132</v>
      </c>
      <c r="C133" s="17" t="s">
        <v>2241</v>
      </c>
      <c r="D133" s="17" t="s">
        <v>2514</v>
      </c>
      <c r="E133" s="17" t="s">
        <v>4729</v>
      </c>
      <c r="F133" s="17" t="s">
        <v>4982</v>
      </c>
      <c r="G133" s="17" t="s">
        <v>4983</v>
      </c>
    </row>
    <row r="134" spans="1:7" x14ac:dyDescent="0.35">
      <c r="A134" s="17" t="s">
        <v>8349</v>
      </c>
      <c r="B134" s="17">
        <v>133</v>
      </c>
      <c r="C134" s="17" t="s">
        <v>2240</v>
      </c>
      <c r="D134" s="17" t="s">
        <v>2515</v>
      </c>
      <c r="E134" s="17" t="s">
        <v>4732</v>
      </c>
      <c r="F134" s="17" t="s">
        <v>4984</v>
      </c>
      <c r="G134" s="17" t="s">
        <v>4985</v>
      </c>
    </row>
    <row r="135" spans="1:7" x14ac:dyDescent="0.35">
      <c r="A135" s="17" t="s">
        <v>8349</v>
      </c>
      <c r="B135" s="17">
        <v>134</v>
      </c>
      <c r="C135" s="17" t="s">
        <v>2239</v>
      </c>
      <c r="D135" s="17" t="s">
        <v>2516</v>
      </c>
      <c r="E135" s="17" t="s">
        <v>4732</v>
      </c>
      <c r="F135" s="17" t="s">
        <v>4986</v>
      </c>
      <c r="G135" s="17" t="s">
        <v>4987</v>
      </c>
    </row>
    <row r="136" spans="1:7" x14ac:dyDescent="0.35">
      <c r="A136" s="17" t="s">
        <v>8349</v>
      </c>
      <c r="B136" s="17">
        <v>135</v>
      </c>
      <c r="C136" s="17" t="s">
        <v>2238</v>
      </c>
      <c r="D136" s="17" t="s">
        <v>2517</v>
      </c>
      <c r="E136" s="17" t="s">
        <v>4729</v>
      </c>
      <c r="F136" s="17" t="s">
        <v>4988</v>
      </c>
      <c r="G136" s="17" t="s">
        <v>4989</v>
      </c>
    </row>
    <row r="137" spans="1:7" x14ac:dyDescent="0.35">
      <c r="A137" s="17" t="s">
        <v>8349</v>
      </c>
      <c r="B137" s="17">
        <v>136</v>
      </c>
      <c r="C137" s="17" t="s">
        <v>2237</v>
      </c>
      <c r="D137" s="17" t="s">
        <v>2518</v>
      </c>
      <c r="E137" s="17" t="s">
        <v>4729</v>
      </c>
      <c r="F137" s="17" t="s">
        <v>4990</v>
      </c>
      <c r="G137" s="17" t="s">
        <v>4991</v>
      </c>
    </row>
    <row r="138" spans="1:7" x14ac:dyDescent="0.35">
      <c r="A138" s="17" t="s">
        <v>8349</v>
      </c>
      <c r="B138" s="17">
        <v>137</v>
      </c>
      <c r="C138" s="17" t="s">
        <v>2236</v>
      </c>
      <c r="D138" s="17" t="s">
        <v>2519</v>
      </c>
      <c r="E138" s="17" t="s">
        <v>4729</v>
      </c>
      <c r="F138" s="17" t="s">
        <v>4992</v>
      </c>
      <c r="G138" s="17" t="s">
        <v>4993</v>
      </c>
    </row>
    <row r="139" spans="1:7" x14ac:dyDescent="0.35">
      <c r="A139" s="17" t="s">
        <v>8349</v>
      </c>
      <c r="B139" s="17">
        <v>138</v>
      </c>
      <c r="C139" s="17" t="s">
        <v>2235</v>
      </c>
      <c r="D139" s="17" t="s">
        <v>2520</v>
      </c>
      <c r="E139" s="17" t="s">
        <v>4732</v>
      </c>
      <c r="F139" s="17" t="s">
        <v>4994</v>
      </c>
      <c r="G139" s="17" t="s">
        <v>4995</v>
      </c>
    </row>
    <row r="140" spans="1:7" x14ac:dyDescent="0.35">
      <c r="A140" s="17" t="s">
        <v>8349</v>
      </c>
      <c r="B140" s="17">
        <v>139</v>
      </c>
      <c r="C140" s="17" t="s">
        <v>2234</v>
      </c>
      <c r="D140" s="17" t="s">
        <v>2521</v>
      </c>
      <c r="E140" s="17" t="s">
        <v>4732</v>
      </c>
      <c r="F140" s="17" t="s">
        <v>4996</v>
      </c>
      <c r="G140" s="17" t="s">
        <v>4997</v>
      </c>
    </row>
    <row r="141" spans="1:7" x14ac:dyDescent="0.35">
      <c r="A141" s="17" t="s">
        <v>8349</v>
      </c>
      <c r="B141" s="17">
        <v>140</v>
      </c>
      <c r="C141" s="17" t="s">
        <v>2233</v>
      </c>
      <c r="D141" s="17" t="s">
        <v>2522</v>
      </c>
      <c r="E141" s="17" t="s">
        <v>4732</v>
      </c>
      <c r="F141" s="17" t="s">
        <v>4998</v>
      </c>
      <c r="G141" s="17" t="s">
        <v>4999</v>
      </c>
    </row>
    <row r="142" spans="1:7" x14ac:dyDescent="0.35">
      <c r="A142" s="17" t="s">
        <v>8349</v>
      </c>
      <c r="B142" s="17">
        <v>141</v>
      </c>
      <c r="C142" s="17" t="s">
        <v>2232</v>
      </c>
      <c r="D142" s="17" t="s">
        <v>2523</v>
      </c>
      <c r="E142" s="17" t="s">
        <v>4732</v>
      </c>
      <c r="F142" s="17" t="s">
        <v>5000</v>
      </c>
      <c r="G142" s="17" t="s">
        <v>5001</v>
      </c>
    </row>
    <row r="143" spans="1:7" x14ac:dyDescent="0.35">
      <c r="A143" s="17" t="s">
        <v>8349</v>
      </c>
      <c r="B143" s="17">
        <v>142</v>
      </c>
      <c r="C143" s="17" t="s">
        <v>2231</v>
      </c>
      <c r="D143" s="17" t="s">
        <v>2524</v>
      </c>
      <c r="E143" s="17" t="s">
        <v>4732</v>
      </c>
      <c r="F143" s="17" t="s">
        <v>5002</v>
      </c>
      <c r="G143" s="17" t="s">
        <v>5003</v>
      </c>
    </row>
    <row r="144" spans="1:7" x14ac:dyDescent="0.35">
      <c r="A144" s="17" t="s">
        <v>8349</v>
      </c>
      <c r="B144" s="17">
        <v>143</v>
      </c>
      <c r="C144" s="17" t="s">
        <v>2230</v>
      </c>
      <c r="D144" s="17" t="s">
        <v>2525</v>
      </c>
      <c r="E144" s="17" t="s">
        <v>4729</v>
      </c>
      <c r="F144" s="17" t="s">
        <v>5004</v>
      </c>
      <c r="G144" s="17" t="s">
        <v>5005</v>
      </c>
    </row>
    <row r="145" spans="1:7" x14ac:dyDescent="0.35">
      <c r="A145" s="17" t="s">
        <v>8349</v>
      </c>
      <c r="B145" s="17">
        <v>144</v>
      </c>
      <c r="C145" s="17" t="s">
        <v>2229</v>
      </c>
      <c r="D145" s="17" t="s">
        <v>2526</v>
      </c>
      <c r="E145" s="17" t="s">
        <v>4732</v>
      </c>
      <c r="F145" s="17" t="s">
        <v>5006</v>
      </c>
      <c r="G145" s="17" t="s">
        <v>5007</v>
      </c>
    </row>
    <row r="146" spans="1:7" x14ac:dyDescent="0.35">
      <c r="A146" s="17" t="s">
        <v>8349</v>
      </c>
      <c r="B146" s="17">
        <v>145</v>
      </c>
      <c r="C146" s="17" t="s">
        <v>2228</v>
      </c>
      <c r="D146" s="17" t="s">
        <v>2527</v>
      </c>
      <c r="E146" s="17" t="s">
        <v>4732</v>
      </c>
      <c r="F146" s="17" t="s">
        <v>5008</v>
      </c>
      <c r="G146" s="17" t="s">
        <v>5009</v>
      </c>
    </row>
    <row r="147" spans="1:7" x14ac:dyDescent="0.35">
      <c r="A147" s="17" t="s">
        <v>8349</v>
      </c>
      <c r="B147" s="17">
        <v>146</v>
      </c>
      <c r="C147" s="17" t="s">
        <v>2227</v>
      </c>
      <c r="D147" s="17" t="s">
        <v>2528</v>
      </c>
      <c r="E147" s="17" t="s">
        <v>4729</v>
      </c>
      <c r="F147" s="17" t="s">
        <v>5010</v>
      </c>
      <c r="G147" s="17" t="s">
        <v>5011</v>
      </c>
    </row>
    <row r="148" spans="1:7" x14ac:dyDescent="0.35">
      <c r="A148" s="17" t="s">
        <v>8349</v>
      </c>
      <c r="B148" s="17">
        <v>147</v>
      </c>
      <c r="C148" s="17" t="s">
        <v>2226</v>
      </c>
      <c r="D148" s="17" t="s">
        <v>2529</v>
      </c>
      <c r="E148" s="17" t="s">
        <v>4732</v>
      </c>
      <c r="F148" s="17" t="s">
        <v>4885</v>
      </c>
      <c r="G148" s="17" t="s">
        <v>5012</v>
      </c>
    </row>
    <row r="149" spans="1:7" x14ac:dyDescent="0.35">
      <c r="A149" s="17" t="s">
        <v>8349</v>
      </c>
      <c r="B149" s="17">
        <v>148</v>
      </c>
      <c r="C149" s="17" t="s">
        <v>2225</v>
      </c>
      <c r="D149" s="17" t="s">
        <v>2530</v>
      </c>
      <c r="E149" s="17" t="s">
        <v>4732</v>
      </c>
      <c r="F149" s="17" t="s">
        <v>5013</v>
      </c>
      <c r="G149" s="17" t="s">
        <v>5014</v>
      </c>
    </row>
    <row r="150" spans="1:7" x14ac:dyDescent="0.35">
      <c r="A150" s="17" t="s">
        <v>8349</v>
      </c>
      <c r="B150" s="17">
        <v>149</v>
      </c>
      <c r="C150" s="17" t="s">
        <v>2224</v>
      </c>
      <c r="D150" s="17" t="s">
        <v>2531</v>
      </c>
      <c r="E150" s="17" t="s">
        <v>4732</v>
      </c>
      <c r="F150" s="17" t="s">
        <v>5015</v>
      </c>
      <c r="G150" s="17" t="s">
        <v>5016</v>
      </c>
    </row>
    <row r="151" spans="1:7" x14ac:dyDescent="0.35">
      <c r="A151" s="17" t="s">
        <v>8349</v>
      </c>
      <c r="B151" s="17">
        <v>150</v>
      </c>
      <c r="C151" s="17" t="s">
        <v>2223</v>
      </c>
      <c r="D151" s="17" t="s">
        <v>2532</v>
      </c>
      <c r="E151" s="17" t="s">
        <v>4732</v>
      </c>
      <c r="F151" s="17" t="s">
        <v>5017</v>
      </c>
      <c r="G151" s="17" t="s">
        <v>5018</v>
      </c>
    </row>
    <row r="152" spans="1:7" x14ac:dyDescent="0.35">
      <c r="A152" s="17" t="s">
        <v>8349</v>
      </c>
      <c r="B152" s="17">
        <v>151</v>
      </c>
      <c r="C152" s="17" t="s">
        <v>2222</v>
      </c>
      <c r="D152" s="17" t="s">
        <v>2533</v>
      </c>
      <c r="E152" s="17" t="s">
        <v>4729</v>
      </c>
      <c r="F152" s="17" t="s">
        <v>5019</v>
      </c>
      <c r="G152" s="17" t="s">
        <v>5020</v>
      </c>
    </row>
    <row r="153" spans="1:7" x14ac:dyDescent="0.35">
      <c r="A153" s="17" t="s">
        <v>8349</v>
      </c>
      <c r="B153" s="17">
        <v>152</v>
      </c>
      <c r="C153" s="17" t="s">
        <v>2221</v>
      </c>
      <c r="D153" s="17" t="s">
        <v>2534</v>
      </c>
      <c r="E153" s="17" t="s">
        <v>4732</v>
      </c>
      <c r="F153" s="17" t="s">
        <v>5021</v>
      </c>
      <c r="G153" s="17" t="s">
        <v>5012</v>
      </c>
    </row>
    <row r="154" spans="1:7" x14ac:dyDescent="0.35">
      <c r="A154" s="17" t="s">
        <v>8349</v>
      </c>
      <c r="B154" s="17">
        <v>153</v>
      </c>
      <c r="C154" s="17" t="s">
        <v>2220</v>
      </c>
      <c r="D154" s="17" t="s">
        <v>2535</v>
      </c>
      <c r="E154" s="17" t="s">
        <v>4732</v>
      </c>
      <c r="F154" s="17" t="s">
        <v>5022</v>
      </c>
      <c r="G154" s="17" t="s">
        <v>5023</v>
      </c>
    </row>
    <row r="155" spans="1:7" x14ac:dyDescent="0.35">
      <c r="A155" s="17" t="s">
        <v>8349</v>
      </c>
      <c r="B155" s="17">
        <v>154</v>
      </c>
      <c r="C155" s="17" t="s">
        <v>2219</v>
      </c>
      <c r="D155" s="17" t="s">
        <v>2536</v>
      </c>
      <c r="E155" s="17" t="s">
        <v>4732</v>
      </c>
      <c r="F155" s="17" t="s">
        <v>5024</v>
      </c>
      <c r="G155" s="17" t="s">
        <v>5025</v>
      </c>
    </row>
    <row r="156" spans="1:7" x14ac:dyDescent="0.35">
      <c r="A156" s="17" t="s">
        <v>8349</v>
      </c>
      <c r="B156" s="17">
        <v>155</v>
      </c>
      <c r="C156" s="17" t="s">
        <v>2218</v>
      </c>
      <c r="D156" s="17" t="s">
        <v>2537</v>
      </c>
      <c r="E156" s="17" t="s">
        <v>4732</v>
      </c>
      <c r="F156" s="17" t="s">
        <v>5026</v>
      </c>
      <c r="G156" s="17" t="s">
        <v>5027</v>
      </c>
    </row>
    <row r="157" spans="1:7" x14ac:dyDescent="0.35">
      <c r="A157" s="17" t="s">
        <v>8349</v>
      </c>
      <c r="B157" s="17">
        <v>156</v>
      </c>
      <c r="C157" s="17" t="s">
        <v>2217</v>
      </c>
      <c r="D157" s="17" t="s">
        <v>2538</v>
      </c>
      <c r="E157" s="17" t="s">
        <v>4732</v>
      </c>
      <c r="F157" s="17" t="s">
        <v>5028</v>
      </c>
      <c r="G157" s="17" t="s">
        <v>5029</v>
      </c>
    </row>
    <row r="158" spans="1:7" x14ac:dyDescent="0.35">
      <c r="A158" s="17" t="s">
        <v>8349</v>
      </c>
      <c r="B158" s="17">
        <v>157</v>
      </c>
      <c r="C158" s="17" t="s">
        <v>2216</v>
      </c>
      <c r="D158" s="17" t="s">
        <v>2539</v>
      </c>
      <c r="E158" s="17" t="s">
        <v>4732</v>
      </c>
      <c r="F158" s="17" t="s">
        <v>5030</v>
      </c>
      <c r="G158" s="17" t="s">
        <v>4858</v>
      </c>
    </row>
    <row r="159" spans="1:7" x14ac:dyDescent="0.35">
      <c r="A159" s="17" t="s">
        <v>8349</v>
      </c>
      <c r="B159" s="17">
        <v>158</v>
      </c>
      <c r="C159" s="17" t="s">
        <v>2215</v>
      </c>
      <c r="D159" s="17" t="s">
        <v>2540</v>
      </c>
      <c r="E159" s="17" t="s">
        <v>4729</v>
      </c>
      <c r="F159" s="17" t="s">
        <v>5031</v>
      </c>
      <c r="G159" s="17" t="s">
        <v>5032</v>
      </c>
    </row>
    <row r="160" spans="1:7" x14ac:dyDescent="0.35">
      <c r="A160" s="17" t="s">
        <v>8349</v>
      </c>
      <c r="B160" s="17">
        <v>159</v>
      </c>
      <c r="C160" s="17" t="s">
        <v>2214</v>
      </c>
      <c r="D160" s="17" t="s">
        <v>2541</v>
      </c>
      <c r="E160" s="17" t="s">
        <v>4729</v>
      </c>
      <c r="F160" s="17" t="s">
        <v>5033</v>
      </c>
      <c r="G160" s="17" t="s">
        <v>5034</v>
      </c>
    </row>
    <row r="161" spans="1:7" x14ac:dyDescent="0.35">
      <c r="A161" s="17" t="s">
        <v>8349</v>
      </c>
      <c r="B161" s="17">
        <v>160</v>
      </c>
      <c r="C161" s="17" t="s">
        <v>2213</v>
      </c>
      <c r="D161" s="17" t="s">
        <v>2542</v>
      </c>
      <c r="E161" s="17" t="s">
        <v>4732</v>
      </c>
      <c r="F161" s="17" t="s">
        <v>5035</v>
      </c>
      <c r="G161" s="17" t="s">
        <v>5036</v>
      </c>
    </row>
    <row r="162" spans="1:7" x14ac:dyDescent="0.35">
      <c r="A162" s="17" t="s">
        <v>8349</v>
      </c>
      <c r="B162" s="17">
        <v>161</v>
      </c>
      <c r="C162" s="17" t="s">
        <v>2212</v>
      </c>
      <c r="D162" s="17" t="s">
        <v>2543</v>
      </c>
      <c r="E162" s="17" t="s">
        <v>4732</v>
      </c>
      <c r="F162" s="17" t="s">
        <v>5037</v>
      </c>
      <c r="G162" s="17" t="s">
        <v>5038</v>
      </c>
    </row>
    <row r="163" spans="1:7" x14ac:dyDescent="0.35">
      <c r="A163" s="17" t="s">
        <v>8349</v>
      </c>
      <c r="B163" s="17">
        <v>162</v>
      </c>
      <c r="C163" s="17" t="s">
        <v>2211</v>
      </c>
      <c r="D163" s="17" t="s">
        <v>2544</v>
      </c>
      <c r="E163" s="17" t="s">
        <v>4732</v>
      </c>
      <c r="F163" s="17" t="s">
        <v>5039</v>
      </c>
      <c r="G163" s="17" t="s">
        <v>5040</v>
      </c>
    </row>
    <row r="164" spans="1:7" x14ac:dyDescent="0.35">
      <c r="A164" s="17" t="s">
        <v>8349</v>
      </c>
      <c r="B164" s="17">
        <v>163</v>
      </c>
      <c r="C164" s="17" t="s">
        <v>2210</v>
      </c>
      <c r="D164" s="17" t="s">
        <v>2545</v>
      </c>
      <c r="E164" s="17" t="s">
        <v>4732</v>
      </c>
      <c r="F164" s="17" t="s">
        <v>5041</v>
      </c>
      <c r="G164" s="17" t="s">
        <v>5042</v>
      </c>
    </row>
    <row r="165" spans="1:7" x14ac:dyDescent="0.35">
      <c r="A165" s="17" t="s">
        <v>8349</v>
      </c>
      <c r="B165" s="17">
        <v>164</v>
      </c>
      <c r="C165" s="17" t="s">
        <v>2209</v>
      </c>
      <c r="D165" s="17" t="s">
        <v>2546</v>
      </c>
      <c r="E165" s="17" t="s">
        <v>4732</v>
      </c>
      <c r="F165" s="17" t="s">
        <v>5043</v>
      </c>
      <c r="G165" s="17" t="s">
        <v>5044</v>
      </c>
    </row>
    <row r="166" spans="1:7" x14ac:dyDescent="0.35">
      <c r="A166" s="17" t="s">
        <v>8349</v>
      </c>
      <c r="B166" s="17">
        <v>165</v>
      </c>
      <c r="C166" s="17" t="s">
        <v>2208</v>
      </c>
      <c r="D166" s="17" t="s">
        <v>2547</v>
      </c>
      <c r="E166" s="17" t="s">
        <v>4729</v>
      </c>
      <c r="F166" s="17" t="s">
        <v>5045</v>
      </c>
      <c r="G166" s="17" t="s">
        <v>5046</v>
      </c>
    </row>
    <row r="167" spans="1:7" x14ac:dyDescent="0.35">
      <c r="A167" s="17" t="s">
        <v>8349</v>
      </c>
      <c r="B167" s="17">
        <v>166</v>
      </c>
      <c r="C167" s="17" t="s">
        <v>2207</v>
      </c>
      <c r="D167" s="17" t="s">
        <v>2548</v>
      </c>
      <c r="E167" s="17" t="s">
        <v>4732</v>
      </c>
      <c r="F167" s="17" t="s">
        <v>5047</v>
      </c>
      <c r="G167" s="17" t="s">
        <v>5048</v>
      </c>
    </row>
    <row r="168" spans="1:7" x14ac:dyDescent="0.35">
      <c r="A168" s="17" t="s">
        <v>8349</v>
      </c>
      <c r="B168" s="17">
        <v>167</v>
      </c>
      <c r="C168" s="17" t="s">
        <v>2206</v>
      </c>
      <c r="D168" s="17" t="s">
        <v>2549</v>
      </c>
      <c r="E168" s="17" t="s">
        <v>4729</v>
      </c>
      <c r="F168" s="17" t="s">
        <v>5049</v>
      </c>
      <c r="G168" s="17" t="s">
        <v>5050</v>
      </c>
    </row>
    <row r="169" spans="1:7" x14ac:dyDescent="0.35">
      <c r="A169" s="17" t="s">
        <v>8349</v>
      </c>
      <c r="B169" s="17">
        <v>168</v>
      </c>
      <c r="C169" s="17" t="s">
        <v>2205</v>
      </c>
      <c r="D169" s="17" t="s">
        <v>2550</v>
      </c>
      <c r="E169" s="17" t="s">
        <v>4729</v>
      </c>
      <c r="F169" s="17" t="s">
        <v>5051</v>
      </c>
      <c r="G169" s="17" t="s">
        <v>5052</v>
      </c>
    </row>
    <row r="170" spans="1:7" x14ac:dyDescent="0.35">
      <c r="A170" s="17" t="s">
        <v>8349</v>
      </c>
      <c r="B170" s="17">
        <v>169</v>
      </c>
      <c r="C170" s="17" t="s">
        <v>2204</v>
      </c>
      <c r="D170" s="17" t="s">
        <v>2551</v>
      </c>
      <c r="E170" s="17" t="s">
        <v>4732</v>
      </c>
      <c r="F170" s="17" t="s">
        <v>5053</v>
      </c>
      <c r="G170" s="17" t="s">
        <v>5054</v>
      </c>
    </row>
    <row r="171" spans="1:7" x14ac:dyDescent="0.35">
      <c r="A171" s="17" t="s">
        <v>8349</v>
      </c>
      <c r="B171" s="17">
        <v>170</v>
      </c>
      <c r="C171" s="17" t="s">
        <v>2203</v>
      </c>
      <c r="D171" s="17" t="s">
        <v>2552</v>
      </c>
      <c r="E171" s="17" t="s">
        <v>4732</v>
      </c>
      <c r="F171" s="17" t="s">
        <v>5055</v>
      </c>
      <c r="G171" s="17" t="s">
        <v>5056</v>
      </c>
    </row>
    <row r="172" spans="1:7" x14ac:dyDescent="0.35">
      <c r="A172" s="17" t="s">
        <v>8349</v>
      </c>
      <c r="B172" s="17">
        <v>171</v>
      </c>
      <c r="C172" s="17" t="s">
        <v>2202</v>
      </c>
      <c r="D172" s="17" t="s">
        <v>2553</v>
      </c>
      <c r="E172" s="17" t="s">
        <v>4729</v>
      </c>
      <c r="F172" s="17" t="s">
        <v>5057</v>
      </c>
      <c r="G172" s="17" t="s">
        <v>4788</v>
      </c>
    </row>
    <row r="173" spans="1:7" x14ac:dyDescent="0.35">
      <c r="A173" s="17" t="s">
        <v>8349</v>
      </c>
      <c r="B173" s="17">
        <v>172</v>
      </c>
      <c r="C173" s="17" t="s">
        <v>2201</v>
      </c>
      <c r="D173" s="17" t="s">
        <v>2554</v>
      </c>
      <c r="E173" s="17" t="s">
        <v>4729</v>
      </c>
      <c r="F173" s="17" t="s">
        <v>5058</v>
      </c>
      <c r="G173" s="17" t="s">
        <v>5059</v>
      </c>
    </row>
    <row r="174" spans="1:7" x14ac:dyDescent="0.35">
      <c r="A174" s="17" t="s">
        <v>8349</v>
      </c>
      <c r="B174" s="17">
        <v>173</v>
      </c>
      <c r="C174" s="17" t="s">
        <v>2200</v>
      </c>
      <c r="D174" s="17" t="s">
        <v>2555</v>
      </c>
      <c r="E174" s="17" t="s">
        <v>4732</v>
      </c>
      <c r="F174" s="17" t="s">
        <v>5060</v>
      </c>
      <c r="G174" s="17" t="s">
        <v>5061</v>
      </c>
    </row>
    <row r="175" spans="1:7" x14ac:dyDescent="0.35">
      <c r="A175" s="17" t="s">
        <v>8349</v>
      </c>
      <c r="B175" s="17">
        <v>174</v>
      </c>
      <c r="C175" s="17" t="s">
        <v>2199</v>
      </c>
      <c r="D175" s="17" t="s">
        <v>2556</v>
      </c>
      <c r="E175" s="17" t="s">
        <v>4729</v>
      </c>
      <c r="F175" s="17" t="s">
        <v>5062</v>
      </c>
      <c r="G175" s="17" t="s">
        <v>4939</v>
      </c>
    </row>
    <row r="176" spans="1:7" x14ac:dyDescent="0.35">
      <c r="A176" s="17" t="s">
        <v>8349</v>
      </c>
      <c r="B176" s="17">
        <v>175</v>
      </c>
      <c r="C176" s="17" t="s">
        <v>2198</v>
      </c>
      <c r="D176" s="17" t="s">
        <v>2557</v>
      </c>
      <c r="E176" s="17" t="s">
        <v>4732</v>
      </c>
      <c r="F176" s="17" t="s">
        <v>5063</v>
      </c>
      <c r="G176" s="17" t="s">
        <v>5064</v>
      </c>
    </row>
    <row r="177" spans="1:7" x14ac:dyDescent="0.35">
      <c r="A177" s="17" t="s">
        <v>8349</v>
      </c>
      <c r="B177" s="17">
        <v>176</v>
      </c>
      <c r="C177" s="17" t="s">
        <v>2197</v>
      </c>
      <c r="D177" s="17" t="s">
        <v>2558</v>
      </c>
      <c r="E177" s="17" t="s">
        <v>4732</v>
      </c>
      <c r="F177" s="17" t="s">
        <v>5065</v>
      </c>
      <c r="G177" s="17" t="s">
        <v>4769</v>
      </c>
    </row>
    <row r="178" spans="1:7" x14ac:dyDescent="0.35">
      <c r="A178" s="17" t="s">
        <v>8349</v>
      </c>
      <c r="B178" s="17">
        <v>177</v>
      </c>
      <c r="C178" s="17" t="s">
        <v>2196</v>
      </c>
      <c r="D178" s="17" t="s">
        <v>2559</v>
      </c>
      <c r="E178" s="17" t="s">
        <v>4729</v>
      </c>
      <c r="F178" s="17" t="s">
        <v>5066</v>
      </c>
      <c r="G178" s="17" t="s">
        <v>5067</v>
      </c>
    </row>
    <row r="179" spans="1:7" x14ac:dyDescent="0.35">
      <c r="A179" s="17" t="s">
        <v>8349</v>
      </c>
      <c r="B179" s="17">
        <v>178</v>
      </c>
      <c r="C179" s="17" t="s">
        <v>2195</v>
      </c>
      <c r="D179" s="17" t="s">
        <v>2560</v>
      </c>
      <c r="E179" s="17" t="s">
        <v>4729</v>
      </c>
      <c r="F179" s="17" t="s">
        <v>5068</v>
      </c>
      <c r="G179" s="17" t="s">
        <v>5069</v>
      </c>
    </row>
    <row r="180" spans="1:7" x14ac:dyDescent="0.35">
      <c r="A180" s="17" t="s">
        <v>8349</v>
      </c>
      <c r="B180" s="17">
        <v>179</v>
      </c>
      <c r="C180" s="17" t="s">
        <v>2194</v>
      </c>
      <c r="D180" s="17" t="s">
        <v>2561</v>
      </c>
      <c r="E180" s="17" t="s">
        <v>4729</v>
      </c>
      <c r="F180" s="17" t="s">
        <v>5070</v>
      </c>
      <c r="G180" s="17" t="s">
        <v>5071</v>
      </c>
    </row>
    <row r="181" spans="1:7" x14ac:dyDescent="0.35">
      <c r="A181" s="17" t="s">
        <v>8349</v>
      </c>
      <c r="B181" s="17">
        <v>180</v>
      </c>
      <c r="C181" s="17" t="s">
        <v>2193</v>
      </c>
      <c r="D181" s="17" t="s">
        <v>2562</v>
      </c>
      <c r="E181" s="17" t="s">
        <v>4729</v>
      </c>
      <c r="F181" s="17" t="s">
        <v>5072</v>
      </c>
      <c r="G181" s="17" t="s">
        <v>5073</v>
      </c>
    </row>
    <row r="182" spans="1:7" x14ac:dyDescent="0.35">
      <c r="A182" s="17" t="s">
        <v>8349</v>
      </c>
      <c r="B182" s="17">
        <v>181</v>
      </c>
      <c r="C182" s="17" t="s">
        <v>2192</v>
      </c>
      <c r="D182" s="17" t="s">
        <v>2563</v>
      </c>
      <c r="E182" s="17" t="s">
        <v>4729</v>
      </c>
      <c r="F182" s="17" t="s">
        <v>5074</v>
      </c>
      <c r="G182" s="17" t="s">
        <v>5075</v>
      </c>
    </row>
    <row r="183" spans="1:7" x14ac:dyDescent="0.35">
      <c r="A183" s="17" t="s">
        <v>8349</v>
      </c>
      <c r="B183" s="17">
        <v>182</v>
      </c>
      <c r="C183" s="17" t="s">
        <v>2191</v>
      </c>
      <c r="D183" s="17" t="s">
        <v>2564</v>
      </c>
      <c r="E183" s="17" t="s">
        <v>4732</v>
      </c>
      <c r="F183" s="17" t="s">
        <v>5076</v>
      </c>
      <c r="G183" s="17" t="s">
        <v>5077</v>
      </c>
    </row>
    <row r="184" spans="1:7" x14ac:dyDescent="0.35">
      <c r="A184" s="17" t="s">
        <v>8349</v>
      </c>
      <c r="B184" s="17">
        <v>183</v>
      </c>
      <c r="C184" s="17" t="s">
        <v>2190</v>
      </c>
      <c r="D184" s="17" t="s">
        <v>2565</v>
      </c>
      <c r="E184" s="17" t="s">
        <v>4732</v>
      </c>
      <c r="F184" s="17" t="s">
        <v>5078</v>
      </c>
      <c r="G184" s="17" t="s">
        <v>5079</v>
      </c>
    </row>
    <row r="185" spans="1:7" x14ac:dyDescent="0.35">
      <c r="A185" s="17" t="s">
        <v>8349</v>
      </c>
      <c r="B185" s="17">
        <v>184</v>
      </c>
      <c r="C185" s="17" t="s">
        <v>2189</v>
      </c>
      <c r="D185" s="17" t="s">
        <v>2566</v>
      </c>
      <c r="E185" s="17" t="s">
        <v>4732</v>
      </c>
      <c r="F185" s="17" t="s">
        <v>5080</v>
      </c>
      <c r="G185" s="17" t="s">
        <v>5081</v>
      </c>
    </row>
    <row r="186" spans="1:7" x14ac:dyDescent="0.35">
      <c r="A186" s="17" t="s">
        <v>8349</v>
      </c>
      <c r="B186" s="17">
        <v>185</v>
      </c>
      <c r="C186" s="17" t="s">
        <v>2188</v>
      </c>
      <c r="D186" s="17" t="s">
        <v>2567</v>
      </c>
      <c r="E186" s="17" t="s">
        <v>4732</v>
      </c>
      <c r="F186" s="17" t="s">
        <v>5082</v>
      </c>
      <c r="G186" s="17" t="s">
        <v>5083</v>
      </c>
    </row>
    <row r="187" spans="1:7" x14ac:dyDescent="0.35">
      <c r="A187" s="17" t="s">
        <v>8349</v>
      </c>
      <c r="B187" s="17">
        <v>186</v>
      </c>
      <c r="C187" s="17" t="s">
        <v>2187</v>
      </c>
      <c r="D187" s="17" t="s">
        <v>2568</v>
      </c>
      <c r="E187" s="17" t="s">
        <v>4729</v>
      </c>
      <c r="F187" s="17" t="s">
        <v>5084</v>
      </c>
      <c r="G187" s="17" t="s">
        <v>5085</v>
      </c>
    </row>
    <row r="188" spans="1:7" x14ac:dyDescent="0.35">
      <c r="A188" s="17" t="s">
        <v>8349</v>
      </c>
      <c r="B188" s="17">
        <v>187</v>
      </c>
      <c r="C188" s="17" t="s">
        <v>2186</v>
      </c>
      <c r="D188" s="17" t="s">
        <v>2569</v>
      </c>
      <c r="E188" s="17" t="s">
        <v>4732</v>
      </c>
      <c r="F188" s="17" t="s">
        <v>5086</v>
      </c>
      <c r="G188" s="17" t="s">
        <v>5087</v>
      </c>
    </row>
    <row r="189" spans="1:7" x14ac:dyDescent="0.35">
      <c r="A189" s="17" t="s">
        <v>8349</v>
      </c>
      <c r="B189" s="17">
        <v>188</v>
      </c>
      <c r="C189" s="17" t="s">
        <v>2185</v>
      </c>
      <c r="D189" s="17" t="s">
        <v>2570</v>
      </c>
      <c r="E189" s="17" t="s">
        <v>4732</v>
      </c>
      <c r="F189" s="17" t="s">
        <v>5088</v>
      </c>
      <c r="G189" s="17" t="s">
        <v>5089</v>
      </c>
    </row>
    <row r="190" spans="1:7" x14ac:dyDescent="0.35">
      <c r="A190" s="17" t="s">
        <v>8349</v>
      </c>
      <c r="B190" s="17">
        <v>189</v>
      </c>
      <c r="C190" s="17" t="s">
        <v>2184</v>
      </c>
      <c r="D190" s="17" t="s">
        <v>2571</v>
      </c>
      <c r="E190" s="17" t="s">
        <v>4729</v>
      </c>
      <c r="F190" s="17" t="s">
        <v>5090</v>
      </c>
      <c r="G190" s="17" t="s">
        <v>5091</v>
      </c>
    </row>
    <row r="191" spans="1:7" x14ac:dyDescent="0.35">
      <c r="A191" s="17" t="s">
        <v>8349</v>
      </c>
      <c r="B191" s="17">
        <v>190</v>
      </c>
      <c r="C191" s="17" t="s">
        <v>2183</v>
      </c>
      <c r="D191" s="17" t="s">
        <v>2572</v>
      </c>
      <c r="E191" s="17" t="s">
        <v>4729</v>
      </c>
      <c r="F191" s="17" t="s">
        <v>5092</v>
      </c>
      <c r="G191" s="17" t="s">
        <v>5093</v>
      </c>
    </row>
    <row r="192" spans="1:7" x14ac:dyDescent="0.35">
      <c r="A192" s="17" t="s">
        <v>8349</v>
      </c>
      <c r="B192" s="17">
        <v>191</v>
      </c>
      <c r="C192" s="17" t="s">
        <v>2182</v>
      </c>
      <c r="D192" s="17" t="s">
        <v>2573</v>
      </c>
      <c r="E192" s="17" t="s">
        <v>4732</v>
      </c>
      <c r="F192" s="17" t="s">
        <v>5094</v>
      </c>
      <c r="G192" s="17" t="s">
        <v>5095</v>
      </c>
    </row>
    <row r="193" spans="1:7" x14ac:dyDescent="0.35">
      <c r="A193" s="17" t="s">
        <v>8349</v>
      </c>
      <c r="B193" s="17">
        <v>192</v>
      </c>
      <c r="C193" s="17" t="s">
        <v>2181</v>
      </c>
      <c r="D193" s="17" t="s">
        <v>2574</v>
      </c>
      <c r="E193" s="17" t="s">
        <v>4732</v>
      </c>
      <c r="F193" s="17" t="s">
        <v>5096</v>
      </c>
      <c r="G193" s="17" t="s">
        <v>5097</v>
      </c>
    </row>
    <row r="194" spans="1:7" x14ac:dyDescent="0.35">
      <c r="A194" s="17" t="s">
        <v>8349</v>
      </c>
      <c r="B194" s="17">
        <v>193</v>
      </c>
      <c r="C194" s="17" t="s">
        <v>2180</v>
      </c>
      <c r="D194" s="17" t="s">
        <v>2575</v>
      </c>
      <c r="E194" s="17" t="s">
        <v>4729</v>
      </c>
      <c r="F194" s="17" t="s">
        <v>5098</v>
      </c>
      <c r="G194" s="17" t="s">
        <v>5099</v>
      </c>
    </row>
    <row r="195" spans="1:7" x14ac:dyDescent="0.35">
      <c r="A195" s="17" t="s">
        <v>8349</v>
      </c>
      <c r="B195" s="17">
        <v>194</v>
      </c>
      <c r="C195" s="17" t="s">
        <v>2179</v>
      </c>
      <c r="D195" s="17" t="s">
        <v>2576</v>
      </c>
      <c r="E195" s="17" t="s">
        <v>4732</v>
      </c>
      <c r="F195" s="17" t="s">
        <v>5100</v>
      </c>
      <c r="G195" s="17" t="s">
        <v>5101</v>
      </c>
    </row>
    <row r="196" spans="1:7" x14ac:dyDescent="0.35">
      <c r="A196" s="17" t="s">
        <v>8349</v>
      </c>
      <c r="B196" s="17">
        <v>195</v>
      </c>
      <c r="C196" s="17" t="s">
        <v>2178</v>
      </c>
      <c r="D196" s="17" t="s">
        <v>2577</v>
      </c>
      <c r="E196" s="17" t="s">
        <v>4732</v>
      </c>
      <c r="F196" s="17" t="s">
        <v>5102</v>
      </c>
      <c r="G196" s="17" t="s">
        <v>5103</v>
      </c>
    </row>
    <row r="197" spans="1:7" x14ac:dyDescent="0.35">
      <c r="A197" s="17" t="s">
        <v>8349</v>
      </c>
      <c r="B197" s="17">
        <v>196</v>
      </c>
      <c r="C197" s="17" t="s">
        <v>2177</v>
      </c>
      <c r="D197" s="17" t="s">
        <v>2578</v>
      </c>
      <c r="E197" s="17" t="s">
        <v>4732</v>
      </c>
      <c r="F197" s="17" t="s">
        <v>5104</v>
      </c>
      <c r="G197" s="17" t="s">
        <v>5105</v>
      </c>
    </row>
    <row r="198" spans="1:7" x14ac:dyDescent="0.35">
      <c r="A198" s="17" t="s">
        <v>8349</v>
      </c>
      <c r="B198" s="17">
        <v>197</v>
      </c>
      <c r="C198" s="17" t="s">
        <v>2176</v>
      </c>
      <c r="D198" s="17" t="s">
        <v>2579</v>
      </c>
      <c r="E198" s="17" t="s">
        <v>4732</v>
      </c>
      <c r="F198" s="17" t="s">
        <v>5106</v>
      </c>
      <c r="G198" s="17" t="s">
        <v>5107</v>
      </c>
    </row>
    <row r="199" spans="1:7" x14ac:dyDescent="0.35">
      <c r="A199" s="17" t="s">
        <v>8349</v>
      </c>
      <c r="B199" s="17">
        <v>198</v>
      </c>
      <c r="C199" s="17" t="s">
        <v>2175</v>
      </c>
      <c r="D199" s="17" t="s">
        <v>2580</v>
      </c>
      <c r="E199" s="17" t="s">
        <v>4732</v>
      </c>
      <c r="F199" s="17" t="s">
        <v>5108</v>
      </c>
      <c r="G199" s="17" t="s">
        <v>5003</v>
      </c>
    </row>
    <row r="200" spans="1:7" x14ac:dyDescent="0.35">
      <c r="A200" s="17" t="s">
        <v>8349</v>
      </c>
      <c r="B200" s="17">
        <v>199</v>
      </c>
      <c r="C200" s="17" t="s">
        <v>2174</v>
      </c>
      <c r="D200" s="17" t="s">
        <v>2581</v>
      </c>
      <c r="E200" s="17" t="s">
        <v>4729</v>
      </c>
      <c r="F200" s="17" t="s">
        <v>5109</v>
      </c>
      <c r="G200" s="17" t="s">
        <v>5110</v>
      </c>
    </row>
    <row r="201" spans="1:7" x14ac:dyDescent="0.35">
      <c r="A201" s="17" t="s">
        <v>8349</v>
      </c>
      <c r="B201" s="17">
        <v>200</v>
      </c>
      <c r="C201" s="17" t="s">
        <v>2173</v>
      </c>
      <c r="D201" s="17" t="s">
        <v>2582</v>
      </c>
      <c r="E201" s="17" t="s">
        <v>4732</v>
      </c>
      <c r="F201" s="17" t="s">
        <v>5111</v>
      </c>
      <c r="G201" s="17" t="s">
        <v>4997</v>
      </c>
    </row>
    <row r="202" spans="1:7" x14ac:dyDescent="0.35">
      <c r="A202" s="17" t="s">
        <v>8349</v>
      </c>
      <c r="B202" s="17">
        <v>201</v>
      </c>
      <c r="C202" s="17" t="s">
        <v>2172</v>
      </c>
      <c r="D202" s="17" t="s">
        <v>2583</v>
      </c>
      <c r="E202" s="17" t="s">
        <v>4732</v>
      </c>
      <c r="F202" s="17" t="s">
        <v>5112</v>
      </c>
      <c r="G202" s="17" t="s">
        <v>5113</v>
      </c>
    </row>
    <row r="203" spans="1:7" x14ac:dyDescent="0.35">
      <c r="A203" s="17" t="s">
        <v>8349</v>
      </c>
      <c r="B203" s="17">
        <v>202</v>
      </c>
      <c r="C203" s="17" t="s">
        <v>2171</v>
      </c>
      <c r="D203" s="17" t="s">
        <v>2584</v>
      </c>
      <c r="E203" s="17" t="s">
        <v>4732</v>
      </c>
      <c r="F203" s="17" t="s">
        <v>5114</v>
      </c>
      <c r="G203" s="17" t="s">
        <v>5115</v>
      </c>
    </row>
    <row r="204" spans="1:7" x14ac:dyDescent="0.35">
      <c r="A204" s="17" t="s">
        <v>8349</v>
      </c>
      <c r="B204" s="17">
        <v>203</v>
      </c>
      <c r="C204" s="17" t="s">
        <v>2170</v>
      </c>
      <c r="D204" s="17" t="s">
        <v>2585</v>
      </c>
      <c r="E204" s="17" t="s">
        <v>4732</v>
      </c>
      <c r="F204" s="17" t="s">
        <v>5116</v>
      </c>
      <c r="G204" s="17" t="s">
        <v>5117</v>
      </c>
    </row>
    <row r="205" spans="1:7" x14ac:dyDescent="0.35">
      <c r="A205" s="17" t="s">
        <v>8349</v>
      </c>
      <c r="B205" s="17">
        <v>204</v>
      </c>
      <c r="C205" s="17" t="s">
        <v>2169</v>
      </c>
      <c r="D205" s="17" t="s">
        <v>2586</v>
      </c>
      <c r="E205" s="17" t="s">
        <v>4729</v>
      </c>
      <c r="F205" s="17" t="s">
        <v>5118</v>
      </c>
      <c r="G205" s="17" t="s">
        <v>4900</v>
      </c>
    </row>
    <row r="206" spans="1:7" x14ac:dyDescent="0.35">
      <c r="A206" s="17" t="s">
        <v>8349</v>
      </c>
      <c r="B206" s="17">
        <v>205</v>
      </c>
      <c r="C206" s="17" t="s">
        <v>2168</v>
      </c>
      <c r="D206" s="17" t="s">
        <v>2587</v>
      </c>
      <c r="E206" s="17" t="s">
        <v>4732</v>
      </c>
      <c r="F206" s="17" t="s">
        <v>5119</v>
      </c>
      <c r="G206" s="17" t="s">
        <v>5120</v>
      </c>
    </row>
    <row r="207" spans="1:7" x14ac:dyDescent="0.35">
      <c r="A207" s="17" t="s">
        <v>8349</v>
      </c>
      <c r="B207" s="17">
        <v>206</v>
      </c>
      <c r="C207" s="17" t="s">
        <v>2167</v>
      </c>
      <c r="D207" s="17" t="s">
        <v>2588</v>
      </c>
      <c r="E207" s="17" t="s">
        <v>4729</v>
      </c>
      <c r="F207" s="17" t="s">
        <v>5121</v>
      </c>
      <c r="G207" s="17" t="s">
        <v>5122</v>
      </c>
    </row>
    <row r="208" spans="1:7" x14ac:dyDescent="0.35">
      <c r="A208" s="17" t="s">
        <v>8349</v>
      </c>
      <c r="B208" s="17">
        <v>207</v>
      </c>
      <c r="C208" s="17" t="s">
        <v>2166</v>
      </c>
      <c r="D208" s="17" t="s">
        <v>2589</v>
      </c>
      <c r="E208" s="17" t="s">
        <v>4729</v>
      </c>
      <c r="F208" s="17" t="s">
        <v>5123</v>
      </c>
      <c r="G208" s="17" t="s">
        <v>5124</v>
      </c>
    </row>
    <row r="209" spans="1:7" x14ac:dyDescent="0.35">
      <c r="A209" s="17" t="s">
        <v>8349</v>
      </c>
      <c r="B209" s="17">
        <v>208</v>
      </c>
      <c r="C209" s="17" t="s">
        <v>2165</v>
      </c>
      <c r="D209" s="17" t="s">
        <v>2590</v>
      </c>
      <c r="E209" s="17" t="s">
        <v>4732</v>
      </c>
      <c r="F209" s="17" t="s">
        <v>5125</v>
      </c>
      <c r="G209" s="17" t="s">
        <v>5126</v>
      </c>
    </row>
    <row r="210" spans="1:7" x14ac:dyDescent="0.35">
      <c r="A210" s="17" t="s">
        <v>8349</v>
      </c>
      <c r="B210" s="17">
        <v>209</v>
      </c>
      <c r="C210" s="17" t="s">
        <v>2164</v>
      </c>
      <c r="D210" s="17" t="s">
        <v>2591</v>
      </c>
      <c r="E210" s="17" t="s">
        <v>4729</v>
      </c>
      <c r="F210" s="17" t="s">
        <v>5127</v>
      </c>
      <c r="G210" s="17" t="s">
        <v>5128</v>
      </c>
    </row>
    <row r="211" spans="1:7" x14ac:dyDescent="0.35">
      <c r="A211" s="17" t="s">
        <v>8349</v>
      </c>
      <c r="B211" s="17">
        <v>210</v>
      </c>
      <c r="C211" s="17" t="s">
        <v>2163</v>
      </c>
      <c r="D211" s="17" t="s">
        <v>2592</v>
      </c>
      <c r="E211" s="17" t="s">
        <v>4729</v>
      </c>
      <c r="F211" s="17" t="s">
        <v>5129</v>
      </c>
      <c r="G211" s="17" t="s">
        <v>5130</v>
      </c>
    </row>
    <row r="212" spans="1:7" x14ac:dyDescent="0.35">
      <c r="A212" s="17" t="s">
        <v>8349</v>
      </c>
      <c r="B212" s="17">
        <v>211</v>
      </c>
      <c r="C212" s="17" t="s">
        <v>2162</v>
      </c>
      <c r="D212" s="17" t="s">
        <v>2593</v>
      </c>
      <c r="E212" s="17" t="s">
        <v>4732</v>
      </c>
      <c r="F212" s="17" t="s">
        <v>5131</v>
      </c>
      <c r="G212" s="17" t="s">
        <v>5132</v>
      </c>
    </row>
    <row r="213" spans="1:7" x14ac:dyDescent="0.35">
      <c r="A213" s="17" t="s">
        <v>8349</v>
      </c>
      <c r="B213" s="17">
        <v>212</v>
      </c>
      <c r="C213" s="17" t="s">
        <v>2161</v>
      </c>
      <c r="D213" s="17" t="s">
        <v>2594</v>
      </c>
      <c r="E213" s="17" t="s">
        <v>4732</v>
      </c>
      <c r="F213" s="17" t="s">
        <v>5133</v>
      </c>
      <c r="G213" s="17" t="s">
        <v>5134</v>
      </c>
    </row>
    <row r="214" spans="1:7" x14ac:dyDescent="0.35">
      <c r="A214" s="17" t="s">
        <v>8349</v>
      </c>
      <c r="B214" s="17">
        <v>213</v>
      </c>
      <c r="C214" s="17" t="s">
        <v>2160</v>
      </c>
      <c r="D214" s="17" t="s">
        <v>2595</v>
      </c>
      <c r="E214" s="17" t="s">
        <v>4732</v>
      </c>
      <c r="F214" s="17" t="s">
        <v>5135</v>
      </c>
      <c r="G214" s="17" t="s">
        <v>5136</v>
      </c>
    </row>
    <row r="215" spans="1:7" x14ac:dyDescent="0.35">
      <c r="A215" s="17" t="s">
        <v>8349</v>
      </c>
      <c r="B215" s="17">
        <v>214</v>
      </c>
      <c r="C215" s="17" t="s">
        <v>2159</v>
      </c>
      <c r="D215" s="17" t="s">
        <v>2596</v>
      </c>
      <c r="E215" s="17" t="s">
        <v>4732</v>
      </c>
      <c r="F215" s="17" t="s">
        <v>5137</v>
      </c>
      <c r="G215" s="17" t="s">
        <v>4733</v>
      </c>
    </row>
    <row r="216" spans="1:7" x14ac:dyDescent="0.35">
      <c r="A216" s="17" t="s">
        <v>8349</v>
      </c>
      <c r="B216" s="17">
        <v>215</v>
      </c>
      <c r="C216" s="17" t="s">
        <v>2158</v>
      </c>
      <c r="D216" s="17" t="s">
        <v>2597</v>
      </c>
      <c r="E216" s="17" t="s">
        <v>4729</v>
      </c>
      <c r="F216" s="17" t="s">
        <v>5138</v>
      </c>
      <c r="G216" s="17" t="s">
        <v>4918</v>
      </c>
    </row>
    <row r="217" spans="1:7" x14ac:dyDescent="0.35">
      <c r="A217" s="17" t="s">
        <v>8349</v>
      </c>
      <c r="B217" s="17">
        <v>216</v>
      </c>
      <c r="C217" s="17" t="s">
        <v>2157</v>
      </c>
      <c r="D217" s="17" t="s">
        <v>2598</v>
      </c>
      <c r="E217" s="17" t="s">
        <v>4732</v>
      </c>
      <c r="F217" s="17" t="s">
        <v>5139</v>
      </c>
      <c r="G217" s="17" t="s">
        <v>5140</v>
      </c>
    </row>
    <row r="218" spans="1:7" x14ac:dyDescent="0.35">
      <c r="A218" s="17" t="s">
        <v>8349</v>
      </c>
      <c r="B218" s="17">
        <v>217</v>
      </c>
      <c r="C218" s="17" t="s">
        <v>2156</v>
      </c>
      <c r="D218" s="17" t="s">
        <v>2599</v>
      </c>
      <c r="E218" s="17" t="s">
        <v>4732</v>
      </c>
      <c r="F218" s="17" t="s">
        <v>5141</v>
      </c>
      <c r="G218" s="17" t="s">
        <v>4830</v>
      </c>
    </row>
    <row r="219" spans="1:7" x14ac:dyDescent="0.35">
      <c r="A219" s="17" t="s">
        <v>8349</v>
      </c>
      <c r="B219" s="17">
        <v>218</v>
      </c>
      <c r="C219" s="17" t="s">
        <v>2155</v>
      </c>
      <c r="D219" s="17" t="s">
        <v>2600</v>
      </c>
      <c r="E219" s="17" t="s">
        <v>4732</v>
      </c>
      <c r="F219" s="17" t="s">
        <v>5142</v>
      </c>
      <c r="G219" s="17" t="s">
        <v>4892</v>
      </c>
    </row>
    <row r="220" spans="1:7" x14ac:dyDescent="0.35">
      <c r="A220" s="17" t="s">
        <v>8349</v>
      </c>
      <c r="B220" s="17">
        <v>219</v>
      </c>
      <c r="C220" s="17" t="s">
        <v>2154</v>
      </c>
      <c r="D220" s="17" t="s">
        <v>2601</v>
      </c>
      <c r="E220" s="17" t="s">
        <v>4732</v>
      </c>
      <c r="F220" s="17" t="s">
        <v>5143</v>
      </c>
      <c r="G220" s="17" t="s">
        <v>5144</v>
      </c>
    </row>
    <row r="221" spans="1:7" x14ac:dyDescent="0.35">
      <c r="A221" s="17" t="s">
        <v>8349</v>
      </c>
      <c r="B221" s="17">
        <v>220</v>
      </c>
      <c r="C221" s="17" t="s">
        <v>2153</v>
      </c>
      <c r="D221" s="17" t="s">
        <v>2602</v>
      </c>
      <c r="E221" s="17" t="s">
        <v>4732</v>
      </c>
      <c r="F221" s="17" t="s">
        <v>4885</v>
      </c>
      <c r="G221" s="17" t="s">
        <v>5145</v>
      </c>
    </row>
    <row r="222" spans="1:7" x14ac:dyDescent="0.35">
      <c r="A222" s="17" t="s">
        <v>8349</v>
      </c>
      <c r="B222" s="17">
        <v>221</v>
      </c>
      <c r="C222" s="17" t="s">
        <v>2152</v>
      </c>
      <c r="D222" s="17" t="s">
        <v>2603</v>
      </c>
      <c r="E222" s="17" t="s">
        <v>4729</v>
      </c>
      <c r="F222" s="17" t="s">
        <v>5146</v>
      </c>
      <c r="G222" s="17" t="s">
        <v>5147</v>
      </c>
    </row>
    <row r="223" spans="1:7" x14ac:dyDescent="0.35">
      <c r="A223" s="17" t="s">
        <v>8349</v>
      </c>
      <c r="B223" s="17">
        <v>222</v>
      </c>
      <c r="C223" s="17" t="s">
        <v>2151</v>
      </c>
      <c r="D223" s="17" t="s">
        <v>2604</v>
      </c>
      <c r="E223" s="17" t="s">
        <v>4732</v>
      </c>
      <c r="F223" s="17" t="s">
        <v>5148</v>
      </c>
      <c r="G223" s="17" t="s">
        <v>5149</v>
      </c>
    </row>
    <row r="224" spans="1:7" x14ac:dyDescent="0.35">
      <c r="A224" s="17" t="s">
        <v>8349</v>
      </c>
      <c r="B224" s="17">
        <v>223</v>
      </c>
      <c r="C224" s="17" t="s">
        <v>2150</v>
      </c>
      <c r="D224" s="17" t="s">
        <v>2605</v>
      </c>
      <c r="E224" s="17" t="s">
        <v>4732</v>
      </c>
      <c r="F224" s="17" t="s">
        <v>5150</v>
      </c>
      <c r="G224" s="17" t="s">
        <v>5151</v>
      </c>
    </row>
    <row r="225" spans="1:7" x14ac:dyDescent="0.35">
      <c r="A225" s="17" t="s">
        <v>8349</v>
      </c>
      <c r="B225" s="17">
        <v>224</v>
      </c>
      <c r="C225" s="17" t="s">
        <v>2149</v>
      </c>
      <c r="D225" s="17" t="s">
        <v>2606</v>
      </c>
      <c r="E225" s="17" t="s">
        <v>4729</v>
      </c>
      <c r="F225" s="17" t="s">
        <v>5152</v>
      </c>
      <c r="G225" s="17" t="s">
        <v>5153</v>
      </c>
    </row>
    <row r="226" spans="1:7" x14ac:dyDescent="0.35">
      <c r="A226" s="17" t="s">
        <v>8349</v>
      </c>
      <c r="B226" s="17">
        <v>225</v>
      </c>
      <c r="C226" s="17" t="s">
        <v>2148</v>
      </c>
      <c r="D226" s="17" t="s">
        <v>2607</v>
      </c>
      <c r="E226" s="17" t="s">
        <v>4729</v>
      </c>
      <c r="F226" s="17" t="s">
        <v>5154</v>
      </c>
      <c r="G226" s="17" t="s">
        <v>4884</v>
      </c>
    </row>
    <row r="227" spans="1:7" x14ac:dyDescent="0.35">
      <c r="A227" s="17" t="s">
        <v>8349</v>
      </c>
      <c r="B227" s="17">
        <v>226</v>
      </c>
      <c r="C227" s="17" t="s">
        <v>2147</v>
      </c>
      <c r="D227" s="17" t="s">
        <v>2608</v>
      </c>
      <c r="E227" s="17" t="s">
        <v>4732</v>
      </c>
      <c r="F227" s="17" t="s">
        <v>4853</v>
      </c>
      <c r="G227" s="17" t="s">
        <v>5155</v>
      </c>
    </row>
    <row r="228" spans="1:7" x14ac:dyDescent="0.35">
      <c r="A228" s="17" t="s">
        <v>8349</v>
      </c>
      <c r="B228" s="17">
        <v>227</v>
      </c>
      <c r="C228" s="17" t="s">
        <v>2146</v>
      </c>
      <c r="D228" s="17" t="s">
        <v>2609</v>
      </c>
      <c r="E228" s="17" t="s">
        <v>4729</v>
      </c>
      <c r="F228" s="17" t="s">
        <v>5156</v>
      </c>
      <c r="G228" s="17" t="s">
        <v>5157</v>
      </c>
    </row>
    <row r="229" spans="1:7" x14ac:dyDescent="0.35">
      <c r="A229" s="17" t="s">
        <v>8349</v>
      </c>
      <c r="B229" s="17">
        <v>228</v>
      </c>
      <c r="C229" s="17" t="s">
        <v>2145</v>
      </c>
      <c r="D229" s="17" t="s">
        <v>2610</v>
      </c>
      <c r="E229" s="17" t="s">
        <v>4732</v>
      </c>
      <c r="F229" s="17" t="s">
        <v>5158</v>
      </c>
      <c r="G229" s="17" t="s">
        <v>5159</v>
      </c>
    </row>
    <row r="230" spans="1:7" x14ac:dyDescent="0.35">
      <c r="A230" s="17" t="s">
        <v>8349</v>
      </c>
      <c r="B230" s="17">
        <v>229</v>
      </c>
      <c r="C230" s="17" t="s">
        <v>2144</v>
      </c>
      <c r="D230" s="17" t="s">
        <v>2611</v>
      </c>
      <c r="E230" s="17" t="s">
        <v>4729</v>
      </c>
      <c r="F230" s="17" t="s">
        <v>5160</v>
      </c>
      <c r="G230" s="17" t="s">
        <v>5161</v>
      </c>
    </row>
    <row r="231" spans="1:7" x14ac:dyDescent="0.35">
      <c r="A231" s="17" t="s">
        <v>8349</v>
      </c>
      <c r="B231" s="17">
        <v>230</v>
      </c>
      <c r="C231" s="17" t="s">
        <v>2143</v>
      </c>
      <c r="D231" s="17" t="s">
        <v>2612</v>
      </c>
      <c r="E231" s="17" t="s">
        <v>4729</v>
      </c>
      <c r="F231" s="17" t="s">
        <v>5162</v>
      </c>
      <c r="G231" s="17" t="s">
        <v>5163</v>
      </c>
    </row>
    <row r="232" spans="1:7" x14ac:dyDescent="0.35">
      <c r="A232" s="17" t="s">
        <v>8349</v>
      </c>
      <c r="B232" s="17">
        <v>231</v>
      </c>
      <c r="C232" s="17" t="s">
        <v>2142</v>
      </c>
      <c r="D232" s="17" t="s">
        <v>2613</v>
      </c>
      <c r="E232" s="17" t="s">
        <v>4732</v>
      </c>
      <c r="F232" s="17" t="s">
        <v>5164</v>
      </c>
      <c r="G232" s="17" t="s">
        <v>5165</v>
      </c>
    </row>
    <row r="233" spans="1:7" x14ac:dyDescent="0.35">
      <c r="A233" s="17" t="s">
        <v>8349</v>
      </c>
      <c r="B233" s="17">
        <v>232</v>
      </c>
      <c r="C233" s="17" t="s">
        <v>2141</v>
      </c>
      <c r="D233" s="17" t="s">
        <v>2614</v>
      </c>
      <c r="E233" s="17" t="s">
        <v>4732</v>
      </c>
      <c r="F233" s="17" t="s">
        <v>5166</v>
      </c>
      <c r="G233" s="17" t="s">
        <v>5167</v>
      </c>
    </row>
    <row r="234" spans="1:7" x14ac:dyDescent="0.35">
      <c r="A234" s="17" t="s">
        <v>8349</v>
      </c>
      <c r="B234" s="17">
        <v>233</v>
      </c>
      <c r="C234" s="17" t="s">
        <v>2140</v>
      </c>
      <c r="D234" s="17" t="s">
        <v>2615</v>
      </c>
      <c r="E234" s="17" t="s">
        <v>4732</v>
      </c>
      <c r="F234" s="17" t="s">
        <v>5168</v>
      </c>
      <c r="G234" s="17" t="s">
        <v>5169</v>
      </c>
    </row>
    <row r="235" spans="1:7" x14ac:dyDescent="0.35">
      <c r="A235" s="17" t="s">
        <v>8349</v>
      </c>
      <c r="B235" s="17">
        <v>234</v>
      </c>
      <c r="C235" s="17" t="s">
        <v>2139</v>
      </c>
      <c r="D235" s="17" t="s">
        <v>2616</v>
      </c>
      <c r="E235" s="17" t="s">
        <v>4732</v>
      </c>
      <c r="F235" s="17" t="s">
        <v>5170</v>
      </c>
      <c r="G235" s="17" t="s">
        <v>5171</v>
      </c>
    </row>
    <row r="236" spans="1:7" x14ac:dyDescent="0.35">
      <c r="A236" s="17" t="s">
        <v>8349</v>
      </c>
      <c r="B236" s="17">
        <v>235</v>
      </c>
      <c r="C236" s="17" t="s">
        <v>2138</v>
      </c>
      <c r="D236" s="17" t="s">
        <v>2617</v>
      </c>
      <c r="E236" s="17" t="s">
        <v>4732</v>
      </c>
      <c r="F236" s="17" t="s">
        <v>4986</v>
      </c>
      <c r="G236" s="17" t="s">
        <v>5159</v>
      </c>
    </row>
    <row r="237" spans="1:7" x14ac:dyDescent="0.35">
      <c r="A237" s="17" t="s">
        <v>8349</v>
      </c>
      <c r="B237" s="17">
        <v>236</v>
      </c>
      <c r="C237" s="17" t="s">
        <v>2137</v>
      </c>
      <c r="D237" s="17" t="s">
        <v>2618</v>
      </c>
      <c r="E237" s="17" t="s">
        <v>4729</v>
      </c>
      <c r="F237" s="17" t="s">
        <v>5172</v>
      </c>
      <c r="G237" s="17" t="s">
        <v>5173</v>
      </c>
    </row>
    <row r="238" spans="1:7" x14ac:dyDescent="0.35">
      <c r="A238" s="17" t="s">
        <v>8349</v>
      </c>
      <c r="B238" s="17">
        <v>237</v>
      </c>
      <c r="C238" s="17" t="s">
        <v>2136</v>
      </c>
      <c r="D238" s="17" t="s">
        <v>2619</v>
      </c>
      <c r="E238" s="17" t="s">
        <v>4732</v>
      </c>
      <c r="F238" s="17" t="s">
        <v>5174</v>
      </c>
      <c r="G238" s="17" t="s">
        <v>5175</v>
      </c>
    </row>
    <row r="239" spans="1:7" x14ac:dyDescent="0.35">
      <c r="A239" s="17" t="s">
        <v>8349</v>
      </c>
      <c r="B239" s="17">
        <v>238</v>
      </c>
      <c r="C239" s="17" t="s">
        <v>2135</v>
      </c>
      <c r="D239" s="17" t="s">
        <v>2620</v>
      </c>
      <c r="E239" s="17" t="s">
        <v>4732</v>
      </c>
      <c r="F239" s="17" t="s">
        <v>5176</v>
      </c>
      <c r="G239" s="17" t="s">
        <v>5177</v>
      </c>
    </row>
    <row r="240" spans="1:7" x14ac:dyDescent="0.35">
      <c r="A240" s="17" t="s">
        <v>8349</v>
      </c>
      <c r="B240" s="17">
        <v>239</v>
      </c>
      <c r="C240" s="17" t="s">
        <v>2134</v>
      </c>
      <c r="D240" s="17" t="s">
        <v>2621</v>
      </c>
      <c r="E240" s="17" t="s">
        <v>4729</v>
      </c>
      <c r="F240" s="17" t="s">
        <v>5178</v>
      </c>
      <c r="G240" s="17" t="s">
        <v>5179</v>
      </c>
    </row>
    <row r="241" spans="1:7" x14ac:dyDescent="0.35">
      <c r="A241" s="17" t="s">
        <v>8349</v>
      </c>
      <c r="B241" s="17">
        <v>240</v>
      </c>
      <c r="C241" s="17" t="s">
        <v>2133</v>
      </c>
      <c r="D241" s="17" t="s">
        <v>2622</v>
      </c>
      <c r="E241" s="17" t="s">
        <v>4729</v>
      </c>
      <c r="F241" s="17" t="s">
        <v>5180</v>
      </c>
      <c r="G241" s="17" t="s">
        <v>5181</v>
      </c>
    </row>
    <row r="242" spans="1:7" x14ac:dyDescent="0.35">
      <c r="A242" s="17" t="s">
        <v>8349</v>
      </c>
      <c r="B242" s="17">
        <v>241</v>
      </c>
      <c r="C242" s="17" t="s">
        <v>2132</v>
      </c>
      <c r="D242" s="17" t="s">
        <v>2623</v>
      </c>
      <c r="E242" s="17" t="s">
        <v>4732</v>
      </c>
      <c r="F242" s="17" t="s">
        <v>5182</v>
      </c>
      <c r="G242" s="17" t="s">
        <v>5183</v>
      </c>
    </row>
    <row r="243" spans="1:7" x14ac:dyDescent="0.35">
      <c r="A243" s="17" t="s">
        <v>8349</v>
      </c>
      <c r="B243" s="17">
        <v>242</v>
      </c>
      <c r="C243" s="17" t="s">
        <v>2130</v>
      </c>
      <c r="D243" s="17" t="s">
        <v>2624</v>
      </c>
      <c r="E243" s="17" t="s">
        <v>4732</v>
      </c>
      <c r="F243" s="17" t="s">
        <v>5184</v>
      </c>
      <c r="G243" s="17" t="s">
        <v>5185</v>
      </c>
    </row>
    <row r="244" spans="1:7" x14ac:dyDescent="0.35">
      <c r="A244" s="17" t="s">
        <v>8349</v>
      </c>
      <c r="B244" s="17">
        <v>243</v>
      </c>
      <c r="C244" s="17" t="s">
        <v>2129</v>
      </c>
      <c r="D244" s="17" t="s">
        <v>2625</v>
      </c>
      <c r="E244" s="17" t="s">
        <v>4732</v>
      </c>
      <c r="F244" s="17" t="s">
        <v>5186</v>
      </c>
      <c r="G244" s="17" t="s">
        <v>5187</v>
      </c>
    </row>
    <row r="245" spans="1:7" x14ac:dyDescent="0.35">
      <c r="A245" s="17" t="s">
        <v>8349</v>
      </c>
      <c r="B245" s="17">
        <v>244</v>
      </c>
      <c r="C245" s="17" t="s">
        <v>2128</v>
      </c>
      <c r="D245" s="17" t="s">
        <v>2626</v>
      </c>
      <c r="E245" s="17" t="s">
        <v>4732</v>
      </c>
      <c r="F245" s="17" t="s">
        <v>5188</v>
      </c>
      <c r="G245" s="17" t="s">
        <v>5189</v>
      </c>
    </row>
    <row r="246" spans="1:7" x14ac:dyDescent="0.35">
      <c r="A246" s="17" t="s">
        <v>8349</v>
      </c>
      <c r="B246" s="17">
        <v>245</v>
      </c>
      <c r="C246" s="17" t="s">
        <v>2127</v>
      </c>
      <c r="D246" s="17" t="s">
        <v>2627</v>
      </c>
      <c r="E246" s="17" t="s">
        <v>4732</v>
      </c>
      <c r="F246" s="17" t="s">
        <v>5190</v>
      </c>
      <c r="G246" s="17" t="s">
        <v>5191</v>
      </c>
    </row>
    <row r="247" spans="1:7" x14ac:dyDescent="0.35">
      <c r="A247" s="17" t="s">
        <v>8349</v>
      </c>
      <c r="B247" s="17">
        <v>246</v>
      </c>
      <c r="C247" s="17" t="s">
        <v>2126</v>
      </c>
      <c r="D247" s="17" t="s">
        <v>2628</v>
      </c>
      <c r="E247" s="17" t="s">
        <v>4732</v>
      </c>
      <c r="F247" s="17" t="s">
        <v>5192</v>
      </c>
      <c r="G247" s="17" t="s">
        <v>5193</v>
      </c>
    </row>
    <row r="248" spans="1:7" x14ac:dyDescent="0.35">
      <c r="A248" s="17" t="s">
        <v>8349</v>
      </c>
      <c r="B248" s="17">
        <v>247</v>
      </c>
      <c r="C248" s="17" t="s">
        <v>2125</v>
      </c>
      <c r="D248" s="17" t="s">
        <v>2629</v>
      </c>
      <c r="E248" s="17" t="s">
        <v>4729</v>
      </c>
      <c r="F248" s="17" t="s">
        <v>5194</v>
      </c>
      <c r="G248" s="17" t="s">
        <v>5195</v>
      </c>
    </row>
    <row r="249" spans="1:7" x14ac:dyDescent="0.35">
      <c r="A249" s="17" t="s">
        <v>8349</v>
      </c>
      <c r="B249" s="17">
        <v>248</v>
      </c>
      <c r="C249" s="17" t="s">
        <v>2124</v>
      </c>
      <c r="D249" s="17" t="s">
        <v>2630</v>
      </c>
      <c r="E249" s="17" t="s">
        <v>4729</v>
      </c>
      <c r="F249" s="17" t="s">
        <v>5196</v>
      </c>
      <c r="G249" s="17" t="s">
        <v>5197</v>
      </c>
    </row>
    <row r="250" spans="1:7" x14ac:dyDescent="0.35">
      <c r="A250" s="17" t="s">
        <v>8349</v>
      </c>
      <c r="B250" s="17">
        <v>249</v>
      </c>
      <c r="C250" s="17" t="s">
        <v>2123</v>
      </c>
      <c r="D250" s="17" t="s">
        <v>2631</v>
      </c>
      <c r="E250" s="17" t="s">
        <v>4729</v>
      </c>
      <c r="F250" s="17" t="s">
        <v>5198</v>
      </c>
      <c r="G250" s="17" t="s">
        <v>5199</v>
      </c>
    </row>
    <row r="251" spans="1:7" x14ac:dyDescent="0.35">
      <c r="A251" s="17" t="s">
        <v>8349</v>
      </c>
      <c r="B251" s="17">
        <v>250</v>
      </c>
      <c r="C251" s="17" t="s">
        <v>2122</v>
      </c>
      <c r="D251" s="17" t="s">
        <v>2632</v>
      </c>
      <c r="E251" s="17" t="s">
        <v>4729</v>
      </c>
      <c r="F251" s="17" t="s">
        <v>5200</v>
      </c>
      <c r="G251" s="17" t="s">
        <v>5201</v>
      </c>
    </row>
    <row r="252" spans="1:7" x14ac:dyDescent="0.35">
      <c r="A252" s="17" t="s">
        <v>8349</v>
      </c>
      <c r="B252" s="17">
        <v>251</v>
      </c>
      <c r="C252" s="17" t="s">
        <v>2121</v>
      </c>
      <c r="D252" s="17" t="s">
        <v>2633</v>
      </c>
      <c r="E252" s="17" t="s">
        <v>4729</v>
      </c>
      <c r="F252" s="17" t="s">
        <v>5202</v>
      </c>
      <c r="G252" s="17" t="s">
        <v>5203</v>
      </c>
    </row>
    <row r="253" spans="1:7" x14ac:dyDescent="0.35">
      <c r="A253" s="17" t="s">
        <v>8349</v>
      </c>
      <c r="B253" s="17">
        <v>252</v>
      </c>
      <c r="C253" s="17" t="s">
        <v>2120</v>
      </c>
      <c r="D253" s="17" t="s">
        <v>2634</v>
      </c>
      <c r="E253" s="17" t="s">
        <v>4729</v>
      </c>
      <c r="F253" s="17" t="s">
        <v>5204</v>
      </c>
      <c r="G253" s="17" t="s">
        <v>4730</v>
      </c>
    </row>
    <row r="254" spans="1:7" x14ac:dyDescent="0.35">
      <c r="A254" s="17" t="s">
        <v>8349</v>
      </c>
      <c r="B254" s="17">
        <v>253</v>
      </c>
      <c r="C254" s="17" t="s">
        <v>2119</v>
      </c>
      <c r="D254" s="17" t="s">
        <v>2635</v>
      </c>
      <c r="E254" s="17" t="s">
        <v>4729</v>
      </c>
      <c r="F254" s="17" t="s">
        <v>5205</v>
      </c>
      <c r="G254" s="17" t="s">
        <v>5206</v>
      </c>
    </row>
    <row r="255" spans="1:7" x14ac:dyDescent="0.35">
      <c r="A255" s="17" t="s">
        <v>8349</v>
      </c>
      <c r="B255" s="17">
        <v>254</v>
      </c>
      <c r="C255" s="17" t="s">
        <v>2118</v>
      </c>
      <c r="D255" s="17" t="s">
        <v>2636</v>
      </c>
      <c r="E255" s="17" t="s">
        <v>4732</v>
      </c>
      <c r="F255" s="17" t="s">
        <v>5207</v>
      </c>
      <c r="G255" s="17" t="s">
        <v>4830</v>
      </c>
    </row>
    <row r="256" spans="1:7" x14ac:dyDescent="0.35">
      <c r="A256" s="17" t="s">
        <v>8349</v>
      </c>
      <c r="B256" s="17">
        <v>255</v>
      </c>
      <c r="C256" s="17" t="s">
        <v>2117</v>
      </c>
      <c r="D256" s="17" t="s">
        <v>2637</v>
      </c>
      <c r="E256" s="17" t="s">
        <v>4732</v>
      </c>
      <c r="F256" s="17" t="s">
        <v>5208</v>
      </c>
      <c r="G256" s="17" t="s">
        <v>5209</v>
      </c>
    </row>
    <row r="257" spans="1:7" x14ac:dyDescent="0.35">
      <c r="A257" s="17" t="s">
        <v>8349</v>
      </c>
      <c r="B257" s="17">
        <v>256</v>
      </c>
      <c r="C257" s="17" t="s">
        <v>2116</v>
      </c>
      <c r="D257" s="17" t="s">
        <v>2638</v>
      </c>
      <c r="E257" s="17" t="s">
        <v>4732</v>
      </c>
      <c r="F257" s="17" t="s">
        <v>5210</v>
      </c>
      <c r="G257" s="17" t="s">
        <v>5211</v>
      </c>
    </row>
    <row r="258" spans="1:7" x14ac:dyDescent="0.35">
      <c r="A258" s="17" t="s">
        <v>8349</v>
      </c>
      <c r="B258" s="17">
        <v>257</v>
      </c>
      <c r="C258" s="17" t="s">
        <v>2115</v>
      </c>
      <c r="D258" s="17" t="s">
        <v>2639</v>
      </c>
      <c r="E258" s="17" t="s">
        <v>4732</v>
      </c>
      <c r="F258" s="17" t="s">
        <v>5212</v>
      </c>
      <c r="G258" s="17" t="s">
        <v>5213</v>
      </c>
    </row>
    <row r="259" spans="1:7" x14ac:dyDescent="0.35">
      <c r="A259" s="17" t="s">
        <v>8349</v>
      </c>
      <c r="B259" s="17">
        <v>258</v>
      </c>
      <c r="C259" s="17" t="s">
        <v>2114</v>
      </c>
      <c r="D259" s="17" t="s">
        <v>2640</v>
      </c>
      <c r="E259" s="17" t="s">
        <v>4732</v>
      </c>
      <c r="F259" s="17" t="s">
        <v>5214</v>
      </c>
      <c r="G259" s="17" t="s">
        <v>5215</v>
      </c>
    </row>
    <row r="260" spans="1:7" x14ac:dyDescent="0.35">
      <c r="A260" s="17" t="s">
        <v>8349</v>
      </c>
      <c r="B260" s="17">
        <v>259</v>
      </c>
      <c r="C260" s="17" t="s">
        <v>2113</v>
      </c>
      <c r="D260" s="17" t="s">
        <v>2641</v>
      </c>
      <c r="E260" s="17" t="s">
        <v>4732</v>
      </c>
      <c r="F260" s="17" t="s">
        <v>5216</v>
      </c>
      <c r="G260" s="17" t="s">
        <v>5217</v>
      </c>
    </row>
    <row r="261" spans="1:7" x14ac:dyDescent="0.35">
      <c r="A261" s="17" t="s">
        <v>8349</v>
      </c>
      <c r="B261" s="17">
        <v>260</v>
      </c>
      <c r="C261" s="17" t="s">
        <v>2112</v>
      </c>
      <c r="D261" s="17" t="s">
        <v>2642</v>
      </c>
      <c r="E261" s="17" t="s">
        <v>4729</v>
      </c>
      <c r="F261" s="17" t="s">
        <v>5218</v>
      </c>
      <c r="G261" s="17" t="s">
        <v>5219</v>
      </c>
    </row>
    <row r="262" spans="1:7" x14ac:dyDescent="0.35">
      <c r="A262" s="17" t="s">
        <v>8349</v>
      </c>
      <c r="B262" s="17">
        <v>261</v>
      </c>
      <c r="C262" s="17" t="s">
        <v>2111</v>
      </c>
      <c r="D262" s="17" t="s">
        <v>2643</v>
      </c>
      <c r="E262" s="17" t="s">
        <v>4732</v>
      </c>
      <c r="F262" s="17" t="s">
        <v>5220</v>
      </c>
      <c r="G262" s="17" t="s">
        <v>5221</v>
      </c>
    </row>
    <row r="263" spans="1:7" x14ac:dyDescent="0.35">
      <c r="A263" s="17" t="s">
        <v>8349</v>
      </c>
      <c r="B263" s="17">
        <v>262</v>
      </c>
      <c r="C263" s="17" t="s">
        <v>2110</v>
      </c>
      <c r="D263" s="17" t="s">
        <v>2644</v>
      </c>
      <c r="E263" s="17" t="s">
        <v>4729</v>
      </c>
      <c r="F263" s="17" t="s">
        <v>5222</v>
      </c>
      <c r="G263" s="17" t="s">
        <v>5223</v>
      </c>
    </row>
    <row r="264" spans="1:7" x14ac:dyDescent="0.35">
      <c r="A264" s="17" t="s">
        <v>8349</v>
      </c>
      <c r="B264" s="17">
        <v>263</v>
      </c>
      <c r="C264" s="17" t="s">
        <v>2109</v>
      </c>
      <c r="D264" s="17" t="s">
        <v>2645</v>
      </c>
      <c r="E264" s="17" t="s">
        <v>4732</v>
      </c>
      <c r="F264" s="17" t="s">
        <v>5224</v>
      </c>
      <c r="G264" s="17" t="s">
        <v>5225</v>
      </c>
    </row>
    <row r="265" spans="1:7" x14ac:dyDescent="0.35">
      <c r="A265" s="17" t="s">
        <v>8349</v>
      </c>
      <c r="B265" s="17">
        <v>264</v>
      </c>
      <c r="C265" s="17" t="s">
        <v>2108</v>
      </c>
      <c r="D265" s="17" t="s">
        <v>2646</v>
      </c>
      <c r="E265" s="17" t="s">
        <v>4729</v>
      </c>
      <c r="F265" s="17" t="s">
        <v>5226</v>
      </c>
      <c r="G265" s="17" t="s">
        <v>5227</v>
      </c>
    </row>
    <row r="266" spans="1:7" x14ac:dyDescent="0.35">
      <c r="A266" s="17" t="s">
        <v>8349</v>
      </c>
      <c r="B266" s="17">
        <v>265</v>
      </c>
      <c r="C266" s="17" t="s">
        <v>2107</v>
      </c>
      <c r="D266" s="17" t="s">
        <v>2647</v>
      </c>
      <c r="E266" s="17" t="s">
        <v>4729</v>
      </c>
      <c r="F266" s="17" t="s">
        <v>5228</v>
      </c>
      <c r="G266" s="17" t="s">
        <v>5229</v>
      </c>
    </row>
    <row r="267" spans="1:7" x14ac:dyDescent="0.35">
      <c r="A267" s="17" t="s">
        <v>8349</v>
      </c>
      <c r="B267" s="17">
        <v>266</v>
      </c>
      <c r="C267" s="17" t="s">
        <v>2106</v>
      </c>
      <c r="D267" s="17" t="s">
        <v>2648</v>
      </c>
      <c r="E267" s="17" t="s">
        <v>4732</v>
      </c>
      <c r="F267" s="17" t="s">
        <v>5230</v>
      </c>
      <c r="G267" s="17" t="s">
        <v>5151</v>
      </c>
    </row>
    <row r="268" spans="1:7" x14ac:dyDescent="0.35">
      <c r="A268" s="17" t="s">
        <v>8349</v>
      </c>
      <c r="B268" s="17">
        <v>267</v>
      </c>
      <c r="C268" s="17" t="s">
        <v>2105</v>
      </c>
      <c r="D268" s="17" t="s">
        <v>2649</v>
      </c>
      <c r="E268" s="17" t="s">
        <v>4729</v>
      </c>
      <c r="F268" s="17" t="s">
        <v>5231</v>
      </c>
      <c r="G268" s="17" t="s">
        <v>5232</v>
      </c>
    </row>
    <row r="269" spans="1:7" x14ac:dyDescent="0.35">
      <c r="A269" s="17" t="s">
        <v>8349</v>
      </c>
      <c r="B269" s="17">
        <v>268</v>
      </c>
      <c r="C269" s="17" t="s">
        <v>2104</v>
      </c>
      <c r="D269" s="17" t="s">
        <v>2650</v>
      </c>
      <c r="E269" s="17" t="s">
        <v>4729</v>
      </c>
      <c r="F269" s="17" t="s">
        <v>5092</v>
      </c>
      <c r="G269" s="17" t="s">
        <v>5233</v>
      </c>
    </row>
    <row r="270" spans="1:7" x14ac:dyDescent="0.35">
      <c r="A270" s="17" t="s">
        <v>8349</v>
      </c>
      <c r="B270" s="17">
        <v>269</v>
      </c>
      <c r="C270" s="17" t="s">
        <v>2103</v>
      </c>
      <c r="D270" s="17" t="s">
        <v>2651</v>
      </c>
      <c r="E270" s="17" t="s">
        <v>4732</v>
      </c>
      <c r="F270" s="17" t="s">
        <v>5234</v>
      </c>
      <c r="G270" s="17" t="s">
        <v>4781</v>
      </c>
    </row>
    <row r="271" spans="1:7" x14ac:dyDescent="0.35">
      <c r="A271" s="17" t="s">
        <v>8349</v>
      </c>
      <c r="B271" s="17">
        <v>270</v>
      </c>
      <c r="C271" s="17" t="s">
        <v>2102</v>
      </c>
      <c r="D271" s="17" t="s">
        <v>2652</v>
      </c>
      <c r="E271" s="17" t="s">
        <v>4732</v>
      </c>
      <c r="F271" s="17" t="s">
        <v>5235</v>
      </c>
      <c r="G271" s="17" t="s">
        <v>5236</v>
      </c>
    </row>
    <row r="272" spans="1:7" x14ac:dyDescent="0.35">
      <c r="A272" s="17" t="s">
        <v>8349</v>
      </c>
      <c r="B272" s="17">
        <v>271</v>
      </c>
      <c r="C272" s="17" t="s">
        <v>2101</v>
      </c>
      <c r="D272" s="17" t="s">
        <v>2653</v>
      </c>
      <c r="E272" s="17" t="s">
        <v>4732</v>
      </c>
      <c r="F272" s="17" t="s">
        <v>5237</v>
      </c>
      <c r="G272" s="17" t="s">
        <v>5238</v>
      </c>
    </row>
    <row r="273" spans="1:7" x14ac:dyDescent="0.35">
      <c r="A273" s="17" t="s">
        <v>8349</v>
      </c>
      <c r="B273" s="17">
        <v>272</v>
      </c>
      <c r="C273" s="17" t="s">
        <v>2100</v>
      </c>
      <c r="D273" s="17" t="s">
        <v>2654</v>
      </c>
      <c r="E273" s="17" t="s">
        <v>4732</v>
      </c>
      <c r="F273" s="17" t="s">
        <v>5239</v>
      </c>
      <c r="G273" s="17" t="s">
        <v>4745</v>
      </c>
    </row>
    <row r="274" spans="1:7" x14ac:dyDescent="0.35">
      <c r="A274" s="17" t="s">
        <v>8349</v>
      </c>
      <c r="B274" s="17">
        <v>273</v>
      </c>
      <c r="C274" s="17" t="s">
        <v>2099</v>
      </c>
      <c r="D274" s="17" t="s">
        <v>2655</v>
      </c>
      <c r="E274" s="17" t="s">
        <v>4732</v>
      </c>
      <c r="F274" s="17" t="s">
        <v>5240</v>
      </c>
      <c r="G274" s="17" t="s">
        <v>4833</v>
      </c>
    </row>
    <row r="275" spans="1:7" x14ac:dyDescent="0.35">
      <c r="A275" s="17" t="s">
        <v>8349</v>
      </c>
      <c r="B275" s="17">
        <v>274</v>
      </c>
      <c r="C275" s="17" t="s">
        <v>2098</v>
      </c>
      <c r="D275" s="17" t="s">
        <v>2656</v>
      </c>
      <c r="E275" s="17" t="s">
        <v>4732</v>
      </c>
      <c r="F275" s="17" t="s">
        <v>5241</v>
      </c>
      <c r="G275" s="17" t="s">
        <v>5242</v>
      </c>
    </row>
    <row r="276" spans="1:7" x14ac:dyDescent="0.35">
      <c r="A276" s="17" t="s">
        <v>8349</v>
      </c>
      <c r="B276" s="17">
        <v>275</v>
      </c>
      <c r="C276" s="17" t="s">
        <v>2097</v>
      </c>
      <c r="D276" s="17" t="s">
        <v>2657</v>
      </c>
      <c r="E276" s="17" t="s">
        <v>4732</v>
      </c>
      <c r="F276" s="17" t="s">
        <v>5243</v>
      </c>
      <c r="G276" s="17" t="s">
        <v>5244</v>
      </c>
    </row>
    <row r="277" spans="1:7" x14ac:dyDescent="0.35">
      <c r="A277" s="17" t="s">
        <v>8349</v>
      </c>
      <c r="B277" s="17">
        <v>276</v>
      </c>
      <c r="C277" s="17" t="s">
        <v>2096</v>
      </c>
      <c r="D277" s="17" t="s">
        <v>2658</v>
      </c>
      <c r="E277" s="17" t="s">
        <v>4732</v>
      </c>
      <c r="F277" s="17" t="s">
        <v>5245</v>
      </c>
      <c r="G277" s="17" t="s">
        <v>5120</v>
      </c>
    </row>
    <row r="278" spans="1:7" x14ac:dyDescent="0.35">
      <c r="A278" s="17" t="s">
        <v>8349</v>
      </c>
      <c r="B278" s="17">
        <v>277</v>
      </c>
      <c r="C278" s="17" t="s">
        <v>2095</v>
      </c>
      <c r="D278" s="17" t="s">
        <v>2659</v>
      </c>
      <c r="E278" s="17" t="s">
        <v>4732</v>
      </c>
      <c r="F278" s="17" t="s">
        <v>5246</v>
      </c>
      <c r="G278" s="17" t="s">
        <v>5247</v>
      </c>
    </row>
    <row r="279" spans="1:7" x14ac:dyDescent="0.35">
      <c r="A279" s="17" t="s">
        <v>8349</v>
      </c>
      <c r="B279" s="17">
        <v>278</v>
      </c>
      <c r="C279" s="17" t="s">
        <v>2094</v>
      </c>
      <c r="D279" s="17" t="s">
        <v>2660</v>
      </c>
      <c r="E279" s="17" t="s">
        <v>4732</v>
      </c>
      <c r="F279" s="17" t="s">
        <v>5248</v>
      </c>
      <c r="G279" s="17" t="s">
        <v>5249</v>
      </c>
    </row>
    <row r="280" spans="1:7" x14ac:dyDescent="0.35">
      <c r="A280" s="17" t="s">
        <v>8349</v>
      </c>
      <c r="B280" s="17">
        <v>279</v>
      </c>
      <c r="C280" s="17" t="s">
        <v>2093</v>
      </c>
      <c r="D280" s="17" t="s">
        <v>2661</v>
      </c>
      <c r="E280" s="17" t="s">
        <v>4729</v>
      </c>
      <c r="F280" s="17" t="s">
        <v>5074</v>
      </c>
      <c r="G280" s="17" t="s">
        <v>5250</v>
      </c>
    </row>
    <row r="281" spans="1:7" x14ac:dyDescent="0.35">
      <c r="A281" s="17" t="s">
        <v>8349</v>
      </c>
      <c r="B281" s="17">
        <v>280</v>
      </c>
      <c r="C281" s="17" t="s">
        <v>2092</v>
      </c>
      <c r="D281" s="17" t="s">
        <v>2662</v>
      </c>
      <c r="E281" s="17" t="s">
        <v>4732</v>
      </c>
      <c r="F281" s="17" t="s">
        <v>5251</v>
      </c>
      <c r="G281" s="17" t="s">
        <v>5252</v>
      </c>
    </row>
    <row r="282" spans="1:7" x14ac:dyDescent="0.35">
      <c r="A282" s="17" t="s">
        <v>8349</v>
      </c>
      <c r="B282" s="17">
        <v>281</v>
      </c>
      <c r="C282" s="17" t="s">
        <v>2091</v>
      </c>
      <c r="D282" s="17" t="s">
        <v>2663</v>
      </c>
      <c r="E282" s="17" t="s">
        <v>4729</v>
      </c>
      <c r="F282" s="17" t="s">
        <v>5253</v>
      </c>
      <c r="G282" s="17" t="s">
        <v>5254</v>
      </c>
    </row>
    <row r="283" spans="1:7" x14ac:dyDescent="0.35">
      <c r="A283" s="17" t="s">
        <v>8349</v>
      </c>
      <c r="B283" s="17">
        <v>282</v>
      </c>
      <c r="C283" s="17" t="s">
        <v>2090</v>
      </c>
      <c r="D283" s="17" t="s">
        <v>2664</v>
      </c>
      <c r="E283" s="17" t="s">
        <v>4732</v>
      </c>
      <c r="F283" s="17" t="s">
        <v>4911</v>
      </c>
      <c r="G283" s="17" t="s">
        <v>5255</v>
      </c>
    </row>
    <row r="284" spans="1:7" x14ac:dyDescent="0.35">
      <c r="A284" s="17" t="s">
        <v>8349</v>
      </c>
      <c r="B284" s="17">
        <v>283</v>
      </c>
      <c r="C284" s="17" t="s">
        <v>2089</v>
      </c>
      <c r="D284" s="17" t="s">
        <v>2665</v>
      </c>
      <c r="E284" s="17" t="s">
        <v>4732</v>
      </c>
      <c r="F284" s="17" t="s">
        <v>5256</v>
      </c>
      <c r="G284" s="17" t="s">
        <v>5257</v>
      </c>
    </row>
    <row r="285" spans="1:7" x14ac:dyDescent="0.35">
      <c r="A285" s="17" t="s">
        <v>8349</v>
      </c>
      <c r="B285" s="17">
        <v>284</v>
      </c>
      <c r="C285" s="17" t="s">
        <v>2088</v>
      </c>
      <c r="D285" s="17" t="s">
        <v>2666</v>
      </c>
      <c r="E285" s="17" t="s">
        <v>4732</v>
      </c>
      <c r="F285" s="17" t="s">
        <v>5258</v>
      </c>
      <c r="G285" s="17" t="s">
        <v>5259</v>
      </c>
    </row>
    <row r="286" spans="1:7" x14ac:dyDescent="0.35">
      <c r="A286" s="17" t="s">
        <v>8349</v>
      </c>
      <c r="B286" s="17">
        <v>285</v>
      </c>
      <c r="C286" s="17" t="s">
        <v>2087</v>
      </c>
      <c r="D286" s="17" t="s">
        <v>2667</v>
      </c>
      <c r="E286" s="17" t="s">
        <v>4732</v>
      </c>
      <c r="F286" s="17" t="s">
        <v>5260</v>
      </c>
      <c r="G286" s="17" t="s">
        <v>5261</v>
      </c>
    </row>
    <row r="287" spans="1:7" x14ac:dyDescent="0.35">
      <c r="A287" s="17" t="s">
        <v>8349</v>
      </c>
      <c r="B287" s="17">
        <v>286</v>
      </c>
      <c r="C287" s="17" t="s">
        <v>2086</v>
      </c>
      <c r="D287" s="17" t="s">
        <v>2668</v>
      </c>
      <c r="E287" s="17" t="s">
        <v>4729</v>
      </c>
      <c r="F287" s="17" t="s">
        <v>5262</v>
      </c>
      <c r="G287" s="17" t="s">
        <v>5263</v>
      </c>
    </row>
    <row r="288" spans="1:7" x14ac:dyDescent="0.35">
      <c r="A288" s="17" t="s">
        <v>8349</v>
      </c>
      <c r="B288" s="17">
        <v>287</v>
      </c>
      <c r="C288" s="17" t="s">
        <v>2085</v>
      </c>
      <c r="D288" s="17" t="s">
        <v>2669</v>
      </c>
      <c r="E288" s="17" t="s">
        <v>4729</v>
      </c>
      <c r="F288" s="17" t="s">
        <v>5264</v>
      </c>
      <c r="G288" s="17" t="s">
        <v>5265</v>
      </c>
    </row>
    <row r="289" spans="1:7" x14ac:dyDescent="0.35">
      <c r="A289" s="17" t="s">
        <v>8349</v>
      </c>
      <c r="B289" s="17">
        <v>288</v>
      </c>
      <c r="C289" s="17" t="s">
        <v>2084</v>
      </c>
      <c r="D289" s="17" t="s">
        <v>2670</v>
      </c>
      <c r="E289" s="17" t="s">
        <v>4732</v>
      </c>
      <c r="F289" s="17" t="s">
        <v>5266</v>
      </c>
      <c r="G289" s="17" t="s">
        <v>5120</v>
      </c>
    </row>
    <row r="290" spans="1:7" x14ac:dyDescent="0.35">
      <c r="A290" s="17" t="s">
        <v>8349</v>
      </c>
      <c r="B290" s="17">
        <v>289</v>
      </c>
      <c r="C290" s="17" t="s">
        <v>2083</v>
      </c>
      <c r="D290" s="17" t="s">
        <v>2671</v>
      </c>
      <c r="E290" s="17" t="s">
        <v>4732</v>
      </c>
      <c r="F290" s="17" t="s">
        <v>5267</v>
      </c>
      <c r="G290" s="17" t="s">
        <v>5268</v>
      </c>
    </row>
    <row r="291" spans="1:7" x14ac:dyDescent="0.35">
      <c r="A291" s="17" t="s">
        <v>8349</v>
      </c>
      <c r="B291" s="17">
        <v>290</v>
      </c>
      <c r="C291" s="17" t="s">
        <v>2082</v>
      </c>
      <c r="D291" s="17" t="s">
        <v>2672</v>
      </c>
      <c r="E291" s="17" t="s">
        <v>4732</v>
      </c>
      <c r="F291" s="17" t="s">
        <v>5269</v>
      </c>
      <c r="G291" s="17" t="s">
        <v>5155</v>
      </c>
    </row>
    <row r="292" spans="1:7" x14ac:dyDescent="0.35">
      <c r="A292" s="17" t="s">
        <v>8349</v>
      </c>
      <c r="B292" s="17">
        <v>291</v>
      </c>
      <c r="C292" s="17" t="s">
        <v>2081</v>
      </c>
      <c r="D292" s="17" t="s">
        <v>2673</v>
      </c>
      <c r="E292" s="17" t="s">
        <v>4732</v>
      </c>
      <c r="F292" s="17" t="s">
        <v>5270</v>
      </c>
      <c r="G292" s="17" t="s">
        <v>5271</v>
      </c>
    </row>
    <row r="293" spans="1:7" x14ac:dyDescent="0.35">
      <c r="A293" s="17" t="s">
        <v>8349</v>
      </c>
      <c r="B293" s="17">
        <v>292</v>
      </c>
      <c r="C293" s="17" t="s">
        <v>2080</v>
      </c>
      <c r="D293" s="17" t="s">
        <v>2674</v>
      </c>
      <c r="E293" s="17" t="s">
        <v>4732</v>
      </c>
      <c r="F293" s="17" t="s">
        <v>5272</v>
      </c>
      <c r="G293" s="17" t="s">
        <v>5273</v>
      </c>
    </row>
    <row r="294" spans="1:7" x14ac:dyDescent="0.35">
      <c r="A294" s="17" t="s">
        <v>8349</v>
      </c>
      <c r="B294" s="17">
        <v>293</v>
      </c>
      <c r="C294" s="17" t="s">
        <v>2079</v>
      </c>
      <c r="D294" s="17" t="s">
        <v>2675</v>
      </c>
      <c r="E294" s="17" t="s">
        <v>4732</v>
      </c>
      <c r="F294" s="17" t="s">
        <v>5274</v>
      </c>
      <c r="G294" s="17" t="s">
        <v>5275</v>
      </c>
    </row>
    <row r="295" spans="1:7" x14ac:dyDescent="0.35">
      <c r="A295" s="17" t="s">
        <v>8349</v>
      </c>
      <c r="B295" s="17">
        <v>294</v>
      </c>
      <c r="C295" s="17" t="s">
        <v>2078</v>
      </c>
      <c r="D295" s="17" t="s">
        <v>2676</v>
      </c>
      <c r="E295" s="17" t="s">
        <v>4729</v>
      </c>
      <c r="F295" s="17" t="s">
        <v>5276</v>
      </c>
      <c r="G295" s="17" t="s">
        <v>5277</v>
      </c>
    </row>
    <row r="296" spans="1:7" x14ac:dyDescent="0.35">
      <c r="A296" s="17" t="s">
        <v>8349</v>
      </c>
      <c r="B296" s="17">
        <v>295</v>
      </c>
      <c r="C296" s="17" t="s">
        <v>2077</v>
      </c>
      <c r="D296" s="17" t="s">
        <v>2677</v>
      </c>
      <c r="E296" s="17" t="s">
        <v>4732</v>
      </c>
      <c r="F296" s="17" t="s">
        <v>5278</v>
      </c>
      <c r="G296" s="17" t="s">
        <v>5279</v>
      </c>
    </row>
    <row r="297" spans="1:7" x14ac:dyDescent="0.35">
      <c r="A297" s="17" t="s">
        <v>8349</v>
      </c>
      <c r="B297" s="17">
        <v>296</v>
      </c>
      <c r="C297" s="17" t="s">
        <v>2076</v>
      </c>
      <c r="D297" s="17" t="s">
        <v>2678</v>
      </c>
      <c r="E297" s="17" t="s">
        <v>4732</v>
      </c>
      <c r="F297" s="17" t="s">
        <v>5280</v>
      </c>
      <c r="G297" s="17" t="s">
        <v>5281</v>
      </c>
    </row>
    <row r="298" spans="1:7" x14ac:dyDescent="0.35">
      <c r="A298" s="17" t="s">
        <v>8349</v>
      </c>
      <c r="B298" s="17">
        <v>297</v>
      </c>
      <c r="C298" s="17" t="s">
        <v>2075</v>
      </c>
      <c r="D298" s="17" t="s">
        <v>2679</v>
      </c>
      <c r="E298" s="17" t="s">
        <v>4732</v>
      </c>
      <c r="F298" s="17" t="s">
        <v>5282</v>
      </c>
      <c r="G298" s="17" t="s">
        <v>5283</v>
      </c>
    </row>
    <row r="299" spans="1:7" x14ac:dyDescent="0.35">
      <c r="A299" s="17" t="s">
        <v>8349</v>
      </c>
      <c r="B299" s="17">
        <v>298</v>
      </c>
      <c r="C299" s="17" t="s">
        <v>2074</v>
      </c>
      <c r="D299" s="17" t="s">
        <v>2680</v>
      </c>
      <c r="E299" s="17" t="s">
        <v>4729</v>
      </c>
      <c r="F299" s="17" t="s">
        <v>5284</v>
      </c>
      <c r="G299" s="17" t="s">
        <v>5285</v>
      </c>
    </row>
    <row r="300" spans="1:7" x14ac:dyDescent="0.35">
      <c r="A300" s="17" t="s">
        <v>8349</v>
      </c>
      <c r="B300" s="17">
        <v>299</v>
      </c>
      <c r="C300" s="17" t="s">
        <v>2073</v>
      </c>
      <c r="D300" s="17" t="s">
        <v>2681</v>
      </c>
      <c r="E300" s="17" t="s">
        <v>4732</v>
      </c>
      <c r="F300" s="17" t="s">
        <v>5286</v>
      </c>
      <c r="G300" s="17" t="s">
        <v>5287</v>
      </c>
    </row>
    <row r="301" spans="1:7" x14ac:dyDescent="0.35">
      <c r="A301" s="17" t="s">
        <v>8349</v>
      </c>
      <c r="B301" s="17">
        <v>300</v>
      </c>
      <c r="C301" s="17" t="s">
        <v>2072</v>
      </c>
      <c r="D301" s="17" t="s">
        <v>2682</v>
      </c>
      <c r="E301" s="17" t="s">
        <v>4729</v>
      </c>
      <c r="F301" s="17" t="s">
        <v>5288</v>
      </c>
      <c r="G301" s="17" t="s">
        <v>5289</v>
      </c>
    </row>
    <row r="302" spans="1:7" x14ac:dyDescent="0.35">
      <c r="A302" s="17" t="s">
        <v>8349</v>
      </c>
      <c r="B302" s="17">
        <v>301</v>
      </c>
      <c r="C302" s="17" t="s">
        <v>2071</v>
      </c>
      <c r="D302" s="17" t="s">
        <v>2683</v>
      </c>
      <c r="E302" s="17" t="s">
        <v>4732</v>
      </c>
      <c r="F302" s="17" t="s">
        <v>5186</v>
      </c>
      <c r="G302" s="17" t="s">
        <v>5290</v>
      </c>
    </row>
    <row r="303" spans="1:7" x14ac:dyDescent="0.35">
      <c r="A303" s="17" t="s">
        <v>8349</v>
      </c>
      <c r="B303" s="17">
        <v>302</v>
      </c>
      <c r="C303" s="17" t="s">
        <v>2070</v>
      </c>
      <c r="D303" s="17" t="s">
        <v>2684</v>
      </c>
      <c r="E303" s="17" t="s">
        <v>4729</v>
      </c>
      <c r="F303" s="17" t="s">
        <v>5291</v>
      </c>
      <c r="G303" s="17" t="s">
        <v>4890</v>
      </c>
    </row>
    <row r="304" spans="1:7" x14ac:dyDescent="0.35">
      <c r="A304" s="17" t="s">
        <v>8349</v>
      </c>
      <c r="B304" s="17">
        <v>303</v>
      </c>
      <c r="C304" s="17" t="s">
        <v>2069</v>
      </c>
      <c r="D304" s="17" t="s">
        <v>2685</v>
      </c>
      <c r="E304" s="17" t="s">
        <v>4732</v>
      </c>
      <c r="F304" s="17" t="s">
        <v>5292</v>
      </c>
      <c r="G304" s="17" t="s">
        <v>5293</v>
      </c>
    </row>
    <row r="305" spans="1:7" x14ac:dyDescent="0.35">
      <c r="A305" s="17" t="s">
        <v>8349</v>
      </c>
      <c r="B305" s="17">
        <v>304</v>
      </c>
      <c r="C305" s="17" t="s">
        <v>2068</v>
      </c>
      <c r="D305" s="17" t="s">
        <v>2686</v>
      </c>
      <c r="E305" s="17" t="s">
        <v>4729</v>
      </c>
      <c r="F305" s="17" t="s">
        <v>5294</v>
      </c>
      <c r="G305" s="17" t="s">
        <v>5295</v>
      </c>
    </row>
    <row r="306" spans="1:7" x14ac:dyDescent="0.35">
      <c r="A306" s="17" t="s">
        <v>8349</v>
      </c>
      <c r="B306" s="17">
        <v>305</v>
      </c>
      <c r="C306" s="17" t="s">
        <v>2067</v>
      </c>
      <c r="D306" s="17" t="s">
        <v>2687</v>
      </c>
      <c r="E306" s="17" t="s">
        <v>4729</v>
      </c>
      <c r="F306" s="17" t="s">
        <v>5296</v>
      </c>
      <c r="G306" s="17" t="s">
        <v>5297</v>
      </c>
    </row>
    <row r="307" spans="1:7" x14ac:dyDescent="0.35">
      <c r="A307" s="17" t="s">
        <v>8349</v>
      </c>
      <c r="B307" s="17">
        <v>306</v>
      </c>
      <c r="C307" s="17" t="s">
        <v>2066</v>
      </c>
      <c r="D307" s="17" t="s">
        <v>2688</v>
      </c>
      <c r="E307" s="17" t="s">
        <v>4729</v>
      </c>
      <c r="F307" s="17" t="s">
        <v>5180</v>
      </c>
      <c r="G307" s="17" t="s">
        <v>5298</v>
      </c>
    </row>
    <row r="308" spans="1:7" x14ac:dyDescent="0.35">
      <c r="A308" s="17" t="s">
        <v>8349</v>
      </c>
      <c r="B308" s="17">
        <v>307</v>
      </c>
      <c r="C308" s="17" t="s">
        <v>2065</v>
      </c>
      <c r="D308" s="17" t="s">
        <v>2689</v>
      </c>
      <c r="E308" s="17" t="s">
        <v>4729</v>
      </c>
      <c r="F308" s="17" t="s">
        <v>5299</v>
      </c>
      <c r="G308" s="17" t="s">
        <v>4856</v>
      </c>
    </row>
    <row r="309" spans="1:7" x14ac:dyDescent="0.35">
      <c r="A309" s="17" t="s">
        <v>8349</v>
      </c>
      <c r="B309" s="17">
        <v>308</v>
      </c>
      <c r="C309" s="17" t="s">
        <v>2064</v>
      </c>
      <c r="D309" s="17" t="s">
        <v>2690</v>
      </c>
      <c r="E309" s="17" t="s">
        <v>4732</v>
      </c>
      <c r="F309" s="17" t="s">
        <v>5300</v>
      </c>
      <c r="G309" s="17" t="s">
        <v>5301</v>
      </c>
    </row>
    <row r="310" spans="1:7" x14ac:dyDescent="0.35">
      <c r="A310" s="17" t="s">
        <v>8349</v>
      </c>
      <c r="B310" s="17">
        <v>309</v>
      </c>
      <c r="C310" s="17" t="s">
        <v>2063</v>
      </c>
      <c r="D310" s="17" t="s">
        <v>2691</v>
      </c>
      <c r="E310" s="17" t="s">
        <v>4729</v>
      </c>
      <c r="F310" s="17" t="s">
        <v>5302</v>
      </c>
      <c r="G310" s="17" t="s">
        <v>5303</v>
      </c>
    </row>
    <row r="311" spans="1:7" x14ac:dyDescent="0.35">
      <c r="A311" s="17" t="s">
        <v>8349</v>
      </c>
      <c r="B311" s="17">
        <v>310</v>
      </c>
      <c r="C311" s="17" t="s">
        <v>2062</v>
      </c>
      <c r="D311" s="17" t="s">
        <v>2692</v>
      </c>
      <c r="E311" s="17" t="s">
        <v>4729</v>
      </c>
      <c r="F311" s="17" t="s">
        <v>5304</v>
      </c>
      <c r="G311" s="17" t="s">
        <v>5305</v>
      </c>
    </row>
    <row r="312" spans="1:7" x14ac:dyDescent="0.35">
      <c r="A312" s="17" t="s">
        <v>8349</v>
      </c>
      <c r="B312" s="17">
        <v>311</v>
      </c>
      <c r="C312" s="17" t="s">
        <v>2061</v>
      </c>
      <c r="D312" s="17" t="s">
        <v>2693</v>
      </c>
      <c r="E312" s="17" t="s">
        <v>4732</v>
      </c>
      <c r="F312" s="17" t="s">
        <v>4865</v>
      </c>
      <c r="G312" s="17" t="s">
        <v>5306</v>
      </c>
    </row>
    <row r="313" spans="1:7" x14ac:dyDescent="0.35">
      <c r="A313" s="17" t="s">
        <v>8349</v>
      </c>
      <c r="B313" s="17">
        <v>312</v>
      </c>
      <c r="C313" s="17" t="s">
        <v>2060</v>
      </c>
      <c r="D313" s="17" t="s">
        <v>2694</v>
      </c>
      <c r="E313" s="17" t="s">
        <v>4732</v>
      </c>
      <c r="F313" s="17" t="s">
        <v>5307</v>
      </c>
      <c r="G313" s="17" t="s">
        <v>5308</v>
      </c>
    </row>
    <row r="314" spans="1:7" x14ac:dyDescent="0.35">
      <c r="A314" s="17" t="s">
        <v>8349</v>
      </c>
      <c r="B314" s="17">
        <v>313</v>
      </c>
      <c r="C314" s="17" t="s">
        <v>2059</v>
      </c>
      <c r="D314" s="17" t="s">
        <v>2695</v>
      </c>
      <c r="E314" s="17" t="s">
        <v>4732</v>
      </c>
      <c r="F314" s="17" t="s">
        <v>5309</v>
      </c>
      <c r="G314" s="17" t="s">
        <v>5310</v>
      </c>
    </row>
    <row r="315" spans="1:7" x14ac:dyDescent="0.35">
      <c r="A315" s="17" t="s">
        <v>8349</v>
      </c>
      <c r="B315" s="17">
        <v>314</v>
      </c>
      <c r="C315" s="17" t="s">
        <v>2058</v>
      </c>
      <c r="D315" s="17" t="s">
        <v>2696</v>
      </c>
      <c r="E315" s="17" t="s">
        <v>4729</v>
      </c>
      <c r="F315" s="17" t="s">
        <v>5311</v>
      </c>
      <c r="G315" s="17" t="s">
        <v>5312</v>
      </c>
    </row>
    <row r="316" spans="1:7" x14ac:dyDescent="0.35">
      <c r="A316" s="17" t="s">
        <v>8349</v>
      </c>
      <c r="B316" s="17">
        <v>315</v>
      </c>
      <c r="C316" s="17" t="s">
        <v>2057</v>
      </c>
      <c r="D316" s="17" t="s">
        <v>2697</v>
      </c>
      <c r="E316" s="17" t="s">
        <v>4729</v>
      </c>
      <c r="F316" s="17" t="s">
        <v>5313</v>
      </c>
      <c r="G316" s="17" t="s">
        <v>5314</v>
      </c>
    </row>
    <row r="317" spans="1:7" x14ac:dyDescent="0.35">
      <c r="A317" s="17" t="s">
        <v>8349</v>
      </c>
      <c r="B317" s="17">
        <v>316</v>
      </c>
      <c r="C317" s="17" t="s">
        <v>2056</v>
      </c>
      <c r="D317" s="17" t="s">
        <v>2698</v>
      </c>
      <c r="E317" s="17" t="s">
        <v>4732</v>
      </c>
      <c r="F317" s="17" t="s">
        <v>5315</v>
      </c>
      <c r="G317" s="17" t="s">
        <v>5064</v>
      </c>
    </row>
    <row r="318" spans="1:7" x14ac:dyDescent="0.35">
      <c r="A318" s="17" t="s">
        <v>8349</v>
      </c>
      <c r="B318" s="17">
        <v>317</v>
      </c>
      <c r="C318" s="17" t="s">
        <v>2055</v>
      </c>
      <c r="D318" s="17" t="s">
        <v>2699</v>
      </c>
      <c r="E318" s="17" t="s">
        <v>4732</v>
      </c>
      <c r="F318" s="17" t="s">
        <v>5316</v>
      </c>
      <c r="G318" s="17" t="s">
        <v>4769</v>
      </c>
    </row>
    <row r="319" spans="1:7" x14ac:dyDescent="0.35">
      <c r="A319" s="17" t="s">
        <v>8349</v>
      </c>
      <c r="B319" s="17">
        <v>318</v>
      </c>
      <c r="C319" s="17" t="s">
        <v>2054</v>
      </c>
      <c r="D319" s="17" t="s">
        <v>2700</v>
      </c>
      <c r="E319" s="17" t="s">
        <v>4732</v>
      </c>
      <c r="F319" s="17" t="s">
        <v>5317</v>
      </c>
      <c r="G319" s="17" t="s">
        <v>5318</v>
      </c>
    </row>
    <row r="320" spans="1:7" x14ac:dyDescent="0.35">
      <c r="A320" s="17" t="s">
        <v>8349</v>
      </c>
      <c r="B320" s="17">
        <v>319</v>
      </c>
      <c r="C320" s="17" t="s">
        <v>2053</v>
      </c>
      <c r="D320" s="17" t="s">
        <v>2701</v>
      </c>
      <c r="E320" s="17" t="s">
        <v>4732</v>
      </c>
      <c r="F320" s="17" t="s">
        <v>5319</v>
      </c>
      <c r="G320" s="17" t="s">
        <v>5320</v>
      </c>
    </row>
    <row r="321" spans="1:7" x14ac:dyDescent="0.35">
      <c r="A321" s="17" t="s">
        <v>8349</v>
      </c>
      <c r="B321" s="17">
        <v>320</v>
      </c>
      <c r="C321" s="17" t="s">
        <v>2052</v>
      </c>
      <c r="D321" s="17" t="s">
        <v>2702</v>
      </c>
      <c r="E321" s="17" t="s">
        <v>4729</v>
      </c>
      <c r="F321" s="17" t="s">
        <v>5321</v>
      </c>
      <c r="G321" s="17" t="s">
        <v>5322</v>
      </c>
    </row>
    <row r="322" spans="1:7" x14ac:dyDescent="0.35">
      <c r="A322" s="17" t="s">
        <v>8349</v>
      </c>
      <c r="B322" s="17">
        <v>321</v>
      </c>
      <c r="C322" s="17" t="s">
        <v>2051</v>
      </c>
      <c r="D322" s="17" t="s">
        <v>2703</v>
      </c>
      <c r="E322" s="17" t="s">
        <v>4729</v>
      </c>
      <c r="F322" s="17" t="s">
        <v>5323</v>
      </c>
      <c r="G322" s="17" t="s">
        <v>5324</v>
      </c>
    </row>
    <row r="323" spans="1:7" x14ac:dyDescent="0.35">
      <c r="A323" s="17" t="s">
        <v>8349</v>
      </c>
      <c r="B323" s="17">
        <v>322</v>
      </c>
      <c r="C323" s="17" t="s">
        <v>2050</v>
      </c>
      <c r="D323" s="17" t="s">
        <v>2704</v>
      </c>
      <c r="E323" s="17" t="s">
        <v>4732</v>
      </c>
      <c r="F323" s="17" t="s">
        <v>5325</v>
      </c>
      <c r="G323" s="17" t="s">
        <v>5326</v>
      </c>
    </row>
    <row r="324" spans="1:7" x14ac:dyDescent="0.35">
      <c r="A324" s="17" t="s">
        <v>8349</v>
      </c>
      <c r="B324" s="17">
        <v>323</v>
      </c>
      <c r="C324" s="17" t="s">
        <v>2049</v>
      </c>
      <c r="D324" s="17" t="s">
        <v>2705</v>
      </c>
      <c r="E324" s="17" t="s">
        <v>4732</v>
      </c>
      <c r="F324" s="17" t="s">
        <v>5256</v>
      </c>
      <c r="G324" s="17" t="s">
        <v>5327</v>
      </c>
    </row>
    <row r="325" spans="1:7" x14ac:dyDescent="0.35">
      <c r="A325" s="17" t="s">
        <v>8349</v>
      </c>
      <c r="B325" s="17">
        <v>324</v>
      </c>
      <c r="C325" s="17" t="s">
        <v>2048</v>
      </c>
      <c r="D325" s="17" t="s">
        <v>2706</v>
      </c>
      <c r="E325" s="17" t="s">
        <v>4732</v>
      </c>
      <c r="F325" s="17" t="s">
        <v>5328</v>
      </c>
      <c r="G325" s="17" t="s">
        <v>5025</v>
      </c>
    </row>
    <row r="326" spans="1:7" x14ac:dyDescent="0.35">
      <c r="A326" s="17" t="s">
        <v>8349</v>
      </c>
      <c r="B326" s="17">
        <v>325</v>
      </c>
      <c r="C326" s="17" t="s">
        <v>2047</v>
      </c>
      <c r="D326" s="17" t="s">
        <v>2707</v>
      </c>
      <c r="E326" s="17" t="s">
        <v>4729</v>
      </c>
      <c r="F326" s="17" t="s">
        <v>5329</v>
      </c>
      <c r="G326" s="17" t="s">
        <v>5330</v>
      </c>
    </row>
    <row r="327" spans="1:7" x14ac:dyDescent="0.35">
      <c r="A327" s="17" t="s">
        <v>8349</v>
      </c>
      <c r="B327" s="17">
        <v>326</v>
      </c>
      <c r="C327" s="17" t="s">
        <v>2046</v>
      </c>
      <c r="D327" s="17" t="s">
        <v>2708</v>
      </c>
      <c r="E327" s="17" t="s">
        <v>4732</v>
      </c>
      <c r="F327" s="17" t="s">
        <v>5331</v>
      </c>
      <c r="G327" s="17" t="s">
        <v>5332</v>
      </c>
    </row>
    <row r="328" spans="1:7" x14ac:dyDescent="0.35">
      <c r="A328" s="17" t="s">
        <v>8349</v>
      </c>
      <c r="B328" s="17">
        <v>327</v>
      </c>
      <c r="C328" s="17" t="s">
        <v>2045</v>
      </c>
      <c r="D328" s="17" t="s">
        <v>2709</v>
      </c>
      <c r="E328" s="17" t="s">
        <v>4732</v>
      </c>
      <c r="F328" s="17" t="s">
        <v>5333</v>
      </c>
      <c r="G328" s="17" t="s">
        <v>5165</v>
      </c>
    </row>
    <row r="329" spans="1:7" x14ac:dyDescent="0.35">
      <c r="A329" s="17" t="s">
        <v>8349</v>
      </c>
      <c r="B329" s="17">
        <v>328</v>
      </c>
      <c r="C329" s="17" t="s">
        <v>2044</v>
      </c>
      <c r="D329" s="17" t="s">
        <v>2710</v>
      </c>
      <c r="E329" s="17" t="s">
        <v>4732</v>
      </c>
      <c r="F329" s="17" t="s">
        <v>5334</v>
      </c>
      <c r="G329" s="17" t="s">
        <v>5335</v>
      </c>
    </row>
    <row r="330" spans="1:7" x14ac:dyDescent="0.35">
      <c r="A330" s="17" t="s">
        <v>8349</v>
      </c>
      <c r="B330" s="17">
        <v>329</v>
      </c>
      <c r="C330" s="17" t="s">
        <v>2043</v>
      </c>
      <c r="D330" s="17" t="s">
        <v>2711</v>
      </c>
      <c r="E330" s="17" t="s">
        <v>4732</v>
      </c>
      <c r="F330" s="17" t="s">
        <v>5336</v>
      </c>
      <c r="G330" s="17" t="s">
        <v>5155</v>
      </c>
    </row>
    <row r="331" spans="1:7" x14ac:dyDescent="0.35">
      <c r="A331" s="17" t="s">
        <v>8349</v>
      </c>
      <c r="B331" s="17">
        <v>330</v>
      </c>
      <c r="C331" s="17" t="s">
        <v>2042</v>
      </c>
      <c r="D331" s="17" t="s">
        <v>2712</v>
      </c>
      <c r="E331" s="17" t="s">
        <v>4732</v>
      </c>
      <c r="F331" s="17" t="s">
        <v>5337</v>
      </c>
      <c r="G331" s="17" t="s">
        <v>5338</v>
      </c>
    </row>
    <row r="332" spans="1:7" x14ac:dyDescent="0.35">
      <c r="A332" s="17" t="s">
        <v>8349</v>
      </c>
      <c r="B332" s="17">
        <v>331</v>
      </c>
      <c r="C332" s="17" t="s">
        <v>2041</v>
      </c>
      <c r="D332" s="17" t="s">
        <v>2713</v>
      </c>
      <c r="E332" s="17" t="s">
        <v>4732</v>
      </c>
      <c r="F332" s="17" t="s">
        <v>5339</v>
      </c>
      <c r="G332" s="17" t="s">
        <v>5340</v>
      </c>
    </row>
    <row r="333" spans="1:7" x14ac:dyDescent="0.35">
      <c r="A333" s="17" t="s">
        <v>8349</v>
      </c>
      <c r="B333" s="17">
        <v>332</v>
      </c>
      <c r="C333" s="17" t="s">
        <v>2040</v>
      </c>
      <c r="D333" s="17" t="s">
        <v>2714</v>
      </c>
      <c r="E333" s="17" t="s">
        <v>4732</v>
      </c>
      <c r="F333" s="17" t="s">
        <v>5341</v>
      </c>
      <c r="G333" s="17" t="s">
        <v>5320</v>
      </c>
    </row>
    <row r="334" spans="1:7" x14ac:dyDescent="0.35">
      <c r="A334" s="17" t="s">
        <v>8349</v>
      </c>
      <c r="B334" s="17">
        <v>333</v>
      </c>
      <c r="C334" s="17" t="s">
        <v>2039</v>
      </c>
      <c r="D334" s="17" t="s">
        <v>2715</v>
      </c>
      <c r="E334" s="17" t="s">
        <v>4729</v>
      </c>
      <c r="F334" s="17" t="s">
        <v>5342</v>
      </c>
      <c r="G334" s="17" t="s">
        <v>5343</v>
      </c>
    </row>
    <row r="335" spans="1:7" x14ac:dyDescent="0.35">
      <c r="A335" s="17" t="s">
        <v>8349</v>
      </c>
      <c r="B335" s="17">
        <v>334</v>
      </c>
      <c r="C335" s="17" t="s">
        <v>2038</v>
      </c>
      <c r="D335" s="17" t="s">
        <v>2716</v>
      </c>
      <c r="E335" s="17" t="s">
        <v>4732</v>
      </c>
      <c r="F335" s="17" t="s">
        <v>5344</v>
      </c>
      <c r="G335" s="17" t="s">
        <v>5345</v>
      </c>
    </row>
    <row r="336" spans="1:7" x14ac:dyDescent="0.35">
      <c r="A336" s="17" t="s">
        <v>8349</v>
      </c>
      <c r="B336" s="17">
        <v>335</v>
      </c>
      <c r="C336" s="17" t="s">
        <v>2037</v>
      </c>
      <c r="D336" s="17" t="s">
        <v>2717</v>
      </c>
      <c r="E336" s="17" t="s">
        <v>4729</v>
      </c>
      <c r="F336" s="17" t="s">
        <v>5346</v>
      </c>
      <c r="G336" s="17" t="s">
        <v>5347</v>
      </c>
    </row>
    <row r="337" spans="1:7" x14ac:dyDescent="0.35">
      <c r="A337" s="17" t="s">
        <v>8349</v>
      </c>
      <c r="B337" s="17">
        <v>336</v>
      </c>
      <c r="C337" s="17" t="s">
        <v>2036</v>
      </c>
      <c r="D337" s="17" t="s">
        <v>2718</v>
      </c>
      <c r="E337" s="17" t="s">
        <v>4732</v>
      </c>
      <c r="F337" s="17" t="s">
        <v>5348</v>
      </c>
      <c r="G337" s="17" t="s">
        <v>5349</v>
      </c>
    </row>
    <row r="338" spans="1:7" x14ac:dyDescent="0.35">
      <c r="A338" s="17" t="s">
        <v>8349</v>
      </c>
      <c r="B338" s="17">
        <v>337</v>
      </c>
      <c r="C338" s="17" t="s">
        <v>2035</v>
      </c>
      <c r="D338" s="17" t="s">
        <v>2719</v>
      </c>
      <c r="E338" s="17" t="s">
        <v>4729</v>
      </c>
      <c r="F338" s="17" t="s">
        <v>5350</v>
      </c>
      <c r="G338" s="17" t="s">
        <v>5351</v>
      </c>
    </row>
    <row r="339" spans="1:7" x14ac:dyDescent="0.35">
      <c r="A339" s="17" t="s">
        <v>8349</v>
      </c>
      <c r="B339" s="17">
        <v>338</v>
      </c>
      <c r="C339" s="17" t="s">
        <v>2034</v>
      </c>
      <c r="D339" s="17" t="s">
        <v>2720</v>
      </c>
      <c r="E339" s="17" t="s">
        <v>4729</v>
      </c>
      <c r="F339" s="17" t="s">
        <v>5352</v>
      </c>
      <c r="G339" s="17" t="s">
        <v>5122</v>
      </c>
    </row>
    <row r="340" spans="1:7" x14ac:dyDescent="0.35">
      <c r="A340" s="17" t="s">
        <v>8349</v>
      </c>
      <c r="B340" s="17">
        <v>339</v>
      </c>
      <c r="C340" s="17" t="s">
        <v>2033</v>
      </c>
      <c r="D340" s="17" t="s">
        <v>2721</v>
      </c>
      <c r="E340" s="17" t="s">
        <v>4732</v>
      </c>
      <c r="F340" s="17" t="s">
        <v>5353</v>
      </c>
      <c r="G340" s="17" t="s">
        <v>5044</v>
      </c>
    </row>
    <row r="341" spans="1:7" x14ac:dyDescent="0.35">
      <c r="A341" s="17" t="s">
        <v>8349</v>
      </c>
      <c r="B341" s="17">
        <v>340</v>
      </c>
      <c r="C341" s="17" t="s">
        <v>2032</v>
      </c>
      <c r="D341" s="17" t="s">
        <v>2722</v>
      </c>
      <c r="E341" s="17" t="s">
        <v>4729</v>
      </c>
      <c r="F341" s="17" t="s">
        <v>5354</v>
      </c>
      <c r="G341" s="17" t="s">
        <v>5355</v>
      </c>
    </row>
    <row r="342" spans="1:7" x14ac:dyDescent="0.35">
      <c r="A342" s="17" t="s">
        <v>8349</v>
      </c>
      <c r="B342" s="17">
        <v>341</v>
      </c>
      <c r="C342" s="17" t="s">
        <v>2031</v>
      </c>
      <c r="D342" s="17" t="s">
        <v>2723</v>
      </c>
      <c r="E342" s="17" t="s">
        <v>4729</v>
      </c>
      <c r="F342" s="17" t="s">
        <v>5356</v>
      </c>
      <c r="G342" s="17" t="s">
        <v>5357</v>
      </c>
    </row>
    <row r="343" spans="1:7" x14ac:dyDescent="0.35">
      <c r="A343" s="17" t="s">
        <v>8349</v>
      </c>
      <c r="B343" s="17">
        <v>342</v>
      </c>
      <c r="C343" s="17" t="s">
        <v>2030</v>
      </c>
      <c r="D343" s="17" t="s">
        <v>2724</v>
      </c>
      <c r="E343" s="17" t="s">
        <v>4729</v>
      </c>
      <c r="F343" s="17" t="s">
        <v>5358</v>
      </c>
      <c r="G343" s="17" t="s">
        <v>5359</v>
      </c>
    </row>
    <row r="344" spans="1:7" x14ac:dyDescent="0.35">
      <c r="A344" s="17" t="s">
        <v>8349</v>
      </c>
      <c r="B344" s="17">
        <v>343</v>
      </c>
      <c r="C344" s="17" t="s">
        <v>2029</v>
      </c>
      <c r="D344" s="17" t="s">
        <v>2725</v>
      </c>
      <c r="E344" s="17" t="s">
        <v>4729</v>
      </c>
      <c r="F344" s="17" t="s">
        <v>5360</v>
      </c>
      <c r="G344" s="17" t="s">
        <v>4918</v>
      </c>
    </row>
    <row r="345" spans="1:7" x14ac:dyDescent="0.35">
      <c r="A345" s="17" t="s">
        <v>8349</v>
      </c>
      <c r="B345" s="17">
        <v>344</v>
      </c>
      <c r="C345" s="17" t="s">
        <v>2028</v>
      </c>
      <c r="D345" s="17" t="s">
        <v>2726</v>
      </c>
      <c r="E345" s="17" t="s">
        <v>4732</v>
      </c>
      <c r="F345" s="17" t="s">
        <v>5361</v>
      </c>
      <c r="G345" s="17" t="s">
        <v>5362</v>
      </c>
    </row>
    <row r="346" spans="1:7" x14ac:dyDescent="0.35">
      <c r="A346" s="17" t="s">
        <v>8349</v>
      </c>
      <c r="B346" s="17">
        <v>345</v>
      </c>
      <c r="C346" s="17" t="s">
        <v>2027</v>
      </c>
      <c r="D346" s="17" t="s">
        <v>2727</v>
      </c>
      <c r="E346" s="17" t="s">
        <v>4729</v>
      </c>
      <c r="F346" s="17" t="s">
        <v>5363</v>
      </c>
      <c r="G346" s="17" t="s">
        <v>5364</v>
      </c>
    </row>
    <row r="347" spans="1:7" x14ac:dyDescent="0.35">
      <c r="A347" s="17" t="s">
        <v>8349</v>
      </c>
      <c r="B347" s="17">
        <v>346</v>
      </c>
      <c r="C347" s="17" t="s">
        <v>2026</v>
      </c>
      <c r="D347" s="17" t="s">
        <v>2728</v>
      </c>
      <c r="E347" s="17" t="s">
        <v>4732</v>
      </c>
      <c r="F347" s="17" t="s">
        <v>5365</v>
      </c>
      <c r="G347" s="17" t="s">
        <v>4830</v>
      </c>
    </row>
    <row r="348" spans="1:7" x14ac:dyDescent="0.35">
      <c r="A348" s="17" t="s">
        <v>8349</v>
      </c>
      <c r="B348" s="17">
        <v>347</v>
      </c>
      <c r="C348" s="17" t="s">
        <v>2025</v>
      </c>
      <c r="D348" s="17" t="s">
        <v>2729</v>
      </c>
      <c r="E348" s="17" t="s">
        <v>4729</v>
      </c>
      <c r="F348" s="17" t="s">
        <v>5366</v>
      </c>
      <c r="G348" s="17" t="s">
        <v>5367</v>
      </c>
    </row>
    <row r="349" spans="1:7" x14ac:dyDescent="0.35">
      <c r="A349" s="17" t="s">
        <v>8349</v>
      </c>
      <c r="B349" s="17">
        <v>348</v>
      </c>
      <c r="C349" s="17" t="s">
        <v>2024</v>
      </c>
      <c r="D349" s="17" t="s">
        <v>2730</v>
      </c>
      <c r="E349" s="17" t="s">
        <v>4729</v>
      </c>
      <c r="F349" s="17" t="s">
        <v>5368</v>
      </c>
      <c r="G349" s="17" t="s">
        <v>5369</v>
      </c>
    </row>
    <row r="350" spans="1:7" x14ac:dyDescent="0.35">
      <c r="A350" s="17" t="s">
        <v>8349</v>
      </c>
      <c r="B350" s="17">
        <v>349</v>
      </c>
      <c r="C350" s="17" t="s">
        <v>2023</v>
      </c>
      <c r="D350" s="17" t="s">
        <v>2731</v>
      </c>
      <c r="E350" s="17" t="s">
        <v>4732</v>
      </c>
      <c r="F350" s="17" t="s">
        <v>5370</v>
      </c>
      <c r="G350" s="17" t="s">
        <v>5371</v>
      </c>
    </row>
    <row r="351" spans="1:7" x14ac:dyDescent="0.35">
      <c r="A351" s="17" t="s">
        <v>8349</v>
      </c>
      <c r="B351" s="17">
        <v>350</v>
      </c>
      <c r="C351" s="17" t="s">
        <v>2022</v>
      </c>
      <c r="D351" s="17" t="s">
        <v>2732</v>
      </c>
      <c r="E351" s="17" t="s">
        <v>4729</v>
      </c>
      <c r="F351" s="17" t="s">
        <v>5372</v>
      </c>
      <c r="G351" s="17" t="s">
        <v>5373</v>
      </c>
    </row>
    <row r="352" spans="1:7" x14ac:dyDescent="0.35">
      <c r="A352" s="17" t="s">
        <v>8349</v>
      </c>
      <c r="B352" s="17">
        <v>351</v>
      </c>
      <c r="C352" s="17" t="s">
        <v>2021</v>
      </c>
      <c r="D352" s="17" t="s">
        <v>2733</v>
      </c>
      <c r="E352" s="17" t="s">
        <v>4732</v>
      </c>
      <c r="F352" s="17" t="s">
        <v>5374</v>
      </c>
      <c r="G352" s="17" t="s">
        <v>5375</v>
      </c>
    </row>
    <row r="353" spans="1:7" x14ac:dyDescent="0.35">
      <c r="A353" s="17" t="s">
        <v>8349</v>
      </c>
      <c r="B353" s="17">
        <v>352</v>
      </c>
      <c r="C353" s="17" t="s">
        <v>2020</v>
      </c>
      <c r="D353" s="17" t="s">
        <v>2734</v>
      </c>
      <c r="E353" s="17" t="s">
        <v>4729</v>
      </c>
      <c r="F353" s="17" t="s">
        <v>5376</v>
      </c>
      <c r="G353" s="17" t="s">
        <v>5377</v>
      </c>
    </row>
    <row r="354" spans="1:7" x14ac:dyDescent="0.35">
      <c r="A354" s="17" t="s">
        <v>8349</v>
      </c>
      <c r="B354" s="17">
        <v>353</v>
      </c>
      <c r="C354" s="17" t="s">
        <v>2019</v>
      </c>
      <c r="D354" s="17" t="s">
        <v>2735</v>
      </c>
      <c r="E354" s="17" t="s">
        <v>4732</v>
      </c>
      <c r="F354" s="17" t="s">
        <v>4885</v>
      </c>
      <c r="G354" s="17" t="s">
        <v>5378</v>
      </c>
    </row>
    <row r="355" spans="1:7" x14ac:dyDescent="0.35">
      <c r="A355" s="17" t="s">
        <v>8349</v>
      </c>
      <c r="B355" s="17">
        <v>354</v>
      </c>
      <c r="C355" s="17" t="s">
        <v>2018</v>
      </c>
      <c r="D355" s="17" t="s">
        <v>2736</v>
      </c>
      <c r="E355" s="17" t="s">
        <v>4729</v>
      </c>
      <c r="F355" s="17" t="s">
        <v>5379</v>
      </c>
      <c r="G355" s="17" t="s">
        <v>5380</v>
      </c>
    </row>
    <row r="356" spans="1:7" x14ac:dyDescent="0.35">
      <c r="A356" s="17" t="s">
        <v>8349</v>
      </c>
      <c r="B356" s="17">
        <v>355</v>
      </c>
      <c r="C356" s="17" t="s">
        <v>2017</v>
      </c>
      <c r="D356" s="17" t="s">
        <v>2737</v>
      </c>
      <c r="E356" s="17" t="s">
        <v>4729</v>
      </c>
      <c r="F356" s="17" t="s">
        <v>5381</v>
      </c>
      <c r="G356" s="17" t="s">
        <v>5382</v>
      </c>
    </row>
    <row r="357" spans="1:7" x14ac:dyDescent="0.35">
      <c r="A357" s="17" t="s">
        <v>8349</v>
      </c>
      <c r="B357" s="17">
        <v>356</v>
      </c>
      <c r="C357" s="17" t="s">
        <v>2016</v>
      </c>
      <c r="D357" s="17" t="s">
        <v>2738</v>
      </c>
      <c r="E357" s="17" t="s">
        <v>4729</v>
      </c>
      <c r="F357" s="17" t="s">
        <v>5383</v>
      </c>
      <c r="G357" s="17" t="s">
        <v>5384</v>
      </c>
    </row>
    <row r="358" spans="1:7" x14ac:dyDescent="0.35">
      <c r="A358" s="17" t="s">
        <v>8349</v>
      </c>
      <c r="B358" s="17">
        <v>357</v>
      </c>
      <c r="C358" s="17" t="s">
        <v>2015</v>
      </c>
      <c r="D358" s="17" t="s">
        <v>2739</v>
      </c>
      <c r="E358" s="17" t="s">
        <v>4732</v>
      </c>
      <c r="F358" s="17" t="s">
        <v>5385</v>
      </c>
      <c r="G358" s="17" t="s">
        <v>5386</v>
      </c>
    </row>
    <row r="359" spans="1:7" x14ac:dyDescent="0.35">
      <c r="A359" s="17" t="s">
        <v>8349</v>
      </c>
      <c r="B359" s="17">
        <v>358</v>
      </c>
      <c r="C359" s="17" t="s">
        <v>2014</v>
      </c>
      <c r="D359" s="17" t="s">
        <v>2740</v>
      </c>
      <c r="E359" s="17" t="s">
        <v>4732</v>
      </c>
      <c r="F359" s="17" t="s">
        <v>5387</v>
      </c>
      <c r="G359" s="17" t="s">
        <v>5388</v>
      </c>
    </row>
    <row r="360" spans="1:7" x14ac:dyDescent="0.35">
      <c r="A360" s="17" t="s">
        <v>8349</v>
      </c>
      <c r="B360" s="17">
        <v>359</v>
      </c>
      <c r="C360" s="17" t="s">
        <v>2013</v>
      </c>
      <c r="D360" s="17" t="s">
        <v>2741</v>
      </c>
      <c r="E360" s="17" t="s">
        <v>4732</v>
      </c>
      <c r="F360" s="17" t="s">
        <v>5389</v>
      </c>
      <c r="G360" s="17" t="s">
        <v>5390</v>
      </c>
    </row>
    <row r="361" spans="1:7" x14ac:dyDescent="0.35">
      <c r="A361" s="17" t="s">
        <v>8349</v>
      </c>
      <c r="B361" s="17">
        <v>360</v>
      </c>
      <c r="C361" s="17" t="s">
        <v>2012</v>
      </c>
      <c r="D361" s="17" t="s">
        <v>2742</v>
      </c>
      <c r="E361" s="17" t="s">
        <v>4732</v>
      </c>
      <c r="F361" s="17" t="s">
        <v>5090</v>
      </c>
      <c r="G361" s="17" t="s">
        <v>5391</v>
      </c>
    </row>
    <row r="362" spans="1:7" x14ac:dyDescent="0.35">
      <c r="A362" s="17" t="s">
        <v>8349</v>
      </c>
      <c r="B362" s="17">
        <v>361</v>
      </c>
      <c r="C362" s="17" t="s">
        <v>2011</v>
      </c>
      <c r="D362" s="17" t="s">
        <v>2743</v>
      </c>
      <c r="E362" s="17" t="s">
        <v>4732</v>
      </c>
      <c r="F362" s="17" t="s">
        <v>5392</v>
      </c>
      <c r="G362" s="17" t="s">
        <v>5393</v>
      </c>
    </row>
    <row r="363" spans="1:7" x14ac:dyDescent="0.35">
      <c r="A363" s="17" t="s">
        <v>8349</v>
      </c>
      <c r="B363" s="17">
        <v>362</v>
      </c>
      <c r="C363" s="17" t="s">
        <v>2010</v>
      </c>
      <c r="D363" s="17" t="s">
        <v>2744</v>
      </c>
      <c r="E363" s="17" t="s">
        <v>4732</v>
      </c>
      <c r="F363" s="17" t="s">
        <v>5394</v>
      </c>
      <c r="G363" s="17" t="s">
        <v>4858</v>
      </c>
    </row>
    <row r="364" spans="1:7" x14ac:dyDescent="0.35">
      <c r="A364" s="17" t="s">
        <v>8349</v>
      </c>
      <c r="B364" s="17">
        <v>363</v>
      </c>
      <c r="C364" s="17" t="s">
        <v>2009</v>
      </c>
      <c r="D364" s="17" t="s">
        <v>2745</v>
      </c>
      <c r="E364" s="17" t="s">
        <v>4732</v>
      </c>
      <c r="F364" s="17" t="s">
        <v>5395</v>
      </c>
      <c r="G364" s="17" t="s">
        <v>5396</v>
      </c>
    </row>
    <row r="365" spans="1:7" x14ac:dyDescent="0.35">
      <c r="A365" s="17" t="s">
        <v>8349</v>
      </c>
      <c r="B365" s="17">
        <v>364</v>
      </c>
      <c r="C365" s="17" t="s">
        <v>2008</v>
      </c>
      <c r="D365" s="17" t="s">
        <v>2746</v>
      </c>
      <c r="E365" s="17" t="s">
        <v>4729</v>
      </c>
      <c r="F365" s="17" t="s">
        <v>5397</v>
      </c>
      <c r="G365" s="17" t="s">
        <v>5398</v>
      </c>
    </row>
    <row r="366" spans="1:7" x14ac:dyDescent="0.35">
      <c r="A366" s="17" t="s">
        <v>8349</v>
      </c>
      <c r="B366" s="17">
        <v>365</v>
      </c>
      <c r="C366" s="17" t="s">
        <v>2007</v>
      </c>
      <c r="D366" s="17" t="s">
        <v>2747</v>
      </c>
      <c r="E366" s="17" t="s">
        <v>4729</v>
      </c>
      <c r="F366" s="17" t="s">
        <v>5399</v>
      </c>
      <c r="G366" s="17" t="s">
        <v>5400</v>
      </c>
    </row>
    <row r="367" spans="1:7" x14ac:dyDescent="0.35">
      <c r="A367" s="17" t="s">
        <v>8349</v>
      </c>
      <c r="B367" s="17">
        <v>366</v>
      </c>
      <c r="C367" s="17" t="s">
        <v>2006</v>
      </c>
      <c r="D367" s="17" t="s">
        <v>2748</v>
      </c>
      <c r="E367" s="17" t="s">
        <v>4732</v>
      </c>
      <c r="F367" s="17" t="s">
        <v>5401</v>
      </c>
      <c r="G367" s="17" t="s">
        <v>5402</v>
      </c>
    </row>
    <row r="368" spans="1:7" x14ac:dyDescent="0.35">
      <c r="A368" s="17" t="s">
        <v>8349</v>
      </c>
      <c r="B368" s="17">
        <v>367</v>
      </c>
      <c r="C368" s="17" t="s">
        <v>2005</v>
      </c>
      <c r="D368" s="17" t="s">
        <v>2749</v>
      </c>
      <c r="E368" s="17" t="s">
        <v>4732</v>
      </c>
      <c r="F368" s="17" t="s">
        <v>5403</v>
      </c>
      <c r="G368" s="17" t="s">
        <v>5404</v>
      </c>
    </row>
    <row r="369" spans="1:7" x14ac:dyDescent="0.35">
      <c r="A369" s="17" t="s">
        <v>8349</v>
      </c>
      <c r="B369" s="17">
        <v>368</v>
      </c>
      <c r="C369" s="17" t="s">
        <v>2004</v>
      </c>
      <c r="D369" s="17" t="s">
        <v>2750</v>
      </c>
      <c r="E369" s="17" t="s">
        <v>4729</v>
      </c>
      <c r="F369" s="17" t="s">
        <v>5405</v>
      </c>
      <c r="G369" s="17" t="s">
        <v>5406</v>
      </c>
    </row>
    <row r="370" spans="1:7" x14ac:dyDescent="0.35">
      <c r="A370" s="17" t="s">
        <v>8349</v>
      </c>
      <c r="B370" s="17">
        <v>369</v>
      </c>
      <c r="C370" s="17" t="s">
        <v>2003</v>
      </c>
      <c r="D370" s="17" t="s">
        <v>2751</v>
      </c>
      <c r="E370" s="17" t="s">
        <v>4732</v>
      </c>
      <c r="F370" s="17" t="s">
        <v>5407</v>
      </c>
      <c r="G370" s="17" t="s">
        <v>5408</v>
      </c>
    </row>
    <row r="371" spans="1:7" x14ac:dyDescent="0.35">
      <c r="A371" s="17" t="s">
        <v>8349</v>
      </c>
      <c r="B371" s="17">
        <v>370</v>
      </c>
      <c r="C371" s="17" t="s">
        <v>2002</v>
      </c>
      <c r="D371" s="17" t="s">
        <v>2752</v>
      </c>
      <c r="E371" s="17" t="s">
        <v>4732</v>
      </c>
      <c r="F371" s="17" t="s">
        <v>5409</v>
      </c>
      <c r="G371" s="17" t="s">
        <v>5410</v>
      </c>
    </row>
    <row r="372" spans="1:7" x14ac:dyDescent="0.35">
      <c r="A372" s="17" t="s">
        <v>8349</v>
      </c>
      <c r="B372" s="17">
        <v>371</v>
      </c>
      <c r="C372" s="17" t="s">
        <v>2001</v>
      </c>
      <c r="D372" s="17" t="s">
        <v>2753</v>
      </c>
      <c r="E372" s="17" t="s">
        <v>4729</v>
      </c>
      <c r="F372" s="17" t="s">
        <v>5411</v>
      </c>
      <c r="G372" s="17" t="s">
        <v>5412</v>
      </c>
    </row>
    <row r="373" spans="1:7" x14ac:dyDescent="0.35">
      <c r="A373" s="17" t="s">
        <v>8349</v>
      </c>
      <c r="B373" s="17">
        <v>372</v>
      </c>
      <c r="C373" s="17" t="s">
        <v>2000</v>
      </c>
      <c r="D373" s="17" t="s">
        <v>2754</v>
      </c>
      <c r="E373" s="17" t="s">
        <v>4732</v>
      </c>
      <c r="F373" s="17" t="s">
        <v>5413</v>
      </c>
      <c r="G373" s="17" t="s">
        <v>5414</v>
      </c>
    </row>
    <row r="374" spans="1:7" x14ac:dyDescent="0.35">
      <c r="A374" s="17" t="s">
        <v>8349</v>
      </c>
      <c r="B374" s="17">
        <v>373</v>
      </c>
      <c r="C374" s="17" t="s">
        <v>1999</v>
      </c>
      <c r="D374" s="17" t="s">
        <v>2755</v>
      </c>
      <c r="E374" s="17" t="s">
        <v>4729</v>
      </c>
      <c r="F374" s="17" t="s">
        <v>5415</v>
      </c>
      <c r="G374" s="17" t="s">
        <v>5416</v>
      </c>
    </row>
    <row r="375" spans="1:7" x14ac:dyDescent="0.35">
      <c r="A375" s="17" t="s">
        <v>8349</v>
      </c>
      <c r="B375" s="17">
        <v>374</v>
      </c>
      <c r="C375" s="17" t="s">
        <v>1998</v>
      </c>
      <c r="D375" s="17" t="s">
        <v>2756</v>
      </c>
      <c r="E375" s="17" t="s">
        <v>4729</v>
      </c>
      <c r="F375" s="17" t="s">
        <v>5417</v>
      </c>
      <c r="G375" s="17" t="s">
        <v>5263</v>
      </c>
    </row>
    <row r="376" spans="1:7" x14ac:dyDescent="0.35">
      <c r="A376" s="17" t="s">
        <v>8349</v>
      </c>
      <c r="B376" s="17">
        <v>375</v>
      </c>
      <c r="C376" s="17" t="s">
        <v>1997</v>
      </c>
      <c r="D376" s="17" t="s">
        <v>2757</v>
      </c>
      <c r="E376" s="17" t="s">
        <v>4729</v>
      </c>
      <c r="F376" s="17" t="s">
        <v>5418</v>
      </c>
      <c r="G376" s="17" t="s">
        <v>5419</v>
      </c>
    </row>
    <row r="377" spans="1:7" x14ac:dyDescent="0.35">
      <c r="A377" s="17" t="s">
        <v>8349</v>
      </c>
      <c r="B377" s="17">
        <v>376</v>
      </c>
      <c r="C377" s="17" t="s">
        <v>1996</v>
      </c>
      <c r="D377" s="17" t="s">
        <v>2758</v>
      </c>
      <c r="E377" s="17" t="s">
        <v>4732</v>
      </c>
      <c r="F377" s="17" t="s">
        <v>5420</v>
      </c>
      <c r="G377" s="17" t="s">
        <v>5421</v>
      </c>
    </row>
    <row r="378" spans="1:7" x14ac:dyDescent="0.35">
      <c r="A378" s="17" t="s">
        <v>8349</v>
      </c>
      <c r="B378" s="17">
        <v>377</v>
      </c>
      <c r="C378" s="17" t="s">
        <v>1995</v>
      </c>
      <c r="D378" s="17" t="s">
        <v>2759</v>
      </c>
      <c r="E378" s="17" t="s">
        <v>4732</v>
      </c>
      <c r="F378" s="17" t="s">
        <v>5422</v>
      </c>
      <c r="G378" s="17" t="s">
        <v>5025</v>
      </c>
    </row>
    <row r="379" spans="1:7" x14ac:dyDescent="0.35">
      <c r="A379" s="17" t="s">
        <v>8349</v>
      </c>
      <c r="B379" s="17">
        <v>378</v>
      </c>
      <c r="C379" s="17" t="s">
        <v>1994</v>
      </c>
      <c r="D379" s="17" t="s">
        <v>2760</v>
      </c>
      <c r="E379" s="17" t="s">
        <v>4729</v>
      </c>
      <c r="F379" s="17" t="s">
        <v>5423</v>
      </c>
      <c r="G379" s="17" t="s">
        <v>5424</v>
      </c>
    </row>
    <row r="380" spans="1:7" x14ac:dyDescent="0.35">
      <c r="A380" s="17" t="s">
        <v>8349</v>
      </c>
      <c r="B380" s="17">
        <v>379</v>
      </c>
      <c r="C380" s="17" t="s">
        <v>1993</v>
      </c>
      <c r="D380" s="17" t="s">
        <v>2761</v>
      </c>
      <c r="E380" s="17" t="s">
        <v>4729</v>
      </c>
      <c r="F380" s="17" t="s">
        <v>5425</v>
      </c>
      <c r="G380" s="17" t="s">
        <v>5099</v>
      </c>
    </row>
    <row r="381" spans="1:7" x14ac:dyDescent="0.35">
      <c r="A381" s="17" t="s">
        <v>8349</v>
      </c>
      <c r="B381" s="17">
        <v>380</v>
      </c>
      <c r="C381" s="17" t="s">
        <v>1992</v>
      </c>
      <c r="D381" s="17" t="s">
        <v>2762</v>
      </c>
      <c r="E381" s="17" t="s">
        <v>4732</v>
      </c>
      <c r="F381" s="17" t="s">
        <v>5426</v>
      </c>
      <c r="G381" s="17" t="s">
        <v>5427</v>
      </c>
    </row>
    <row r="382" spans="1:7" x14ac:dyDescent="0.35">
      <c r="A382" s="17" t="s">
        <v>8349</v>
      </c>
      <c r="B382" s="17">
        <v>381</v>
      </c>
      <c r="C382" s="17" t="s">
        <v>1991</v>
      </c>
      <c r="D382" s="17" t="s">
        <v>2763</v>
      </c>
      <c r="E382" s="17" t="s">
        <v>4729</v>
      </c>
      <c r="F382" s="17" t="s">
        <v>5428</v>
      </c>
      <c r="G382" s="17" t="s">
        <v>5429</v>
      </c>
    </row>
    <row r="383" spans="1:7" x14ac:dyDescent="0.35">
      <c r="A383" s="17" t="s">
        <v>8349</v>
      </c>
      <c r="B383" s="17">
        <v>382</v>
      </c>
      <c r="C383" s="17" t="s">
        <v>1990</v>
      </c>
      <c r="D383" s="17" t="s">
        <v>2764</v>
      </c>
      <c r="E383" s="17" t="s">
        <v>4732</v>
      </c>
      <c r="F383" s="17" t="s">
        <v>5430</v>
      </c>
      <c r="G383" s="17" t="s">
        <v>4743</v>
      </c>
    </row>
    <row r="384" spans="1:7" x14ac:dyDescent="0.35">
      <c r="A384" s="17" t="s">
        <v>8349</v>
      </c>
      <c r="B384" s="17">
        <v>383</v>
      </c>
      <c r="C384" s="17" t="s">
        <v>1989</v>
      </c>
      <c r="D384" s="17" t="s">
        <v>2765</v>
      </c>
      <c r="E384" s="17" t="s">
        <v>4732</v>
      </c>
      <c r="F384" s="17" t="s">
        <v>5431</v>
      </c>
      <c r="G384" s="17" t="s">
        <v>5169</v>
      </c>
    </row>
    <row r="385" spans="1:7" x14ac:dyDescent="0.35">
      <c r="A385" s="17" t="s">
        <v>8349</v>
      </c>
      <c r="B385" s="17">
        <v>384</v>
      </c>
      <c r="C385" s="17" t="s">
        <v>1988</v>
      </c>
      <c r="D385" s="17" t="s">
        <v>2766</v>
      </c>
      <c r="E385" s="17" t="s">
        <v>4729</v>
      </c>
      <c r="F385" s="17" t="s">
        <v>5432</v>
      </c>
      <c r="G385" s="17" t="s">
        <v>4878</v>
      </c>
    </row>
    <row r="386" spans="1:7" x14ac:dyDescent="0.35">
      <c r="A386" s="17" t="s">
        <v>8349</v>
      </c>
      <c r="B386" s="17">
        <v>385</v>
      </c>
      <c r="C386" s="17" t="s">
        <v>1987</v>
      </c>
      <c r="D386" s="17" t="s">
        <v>2767</v>
      </c>
      <c r="E386" s="17" t="s">
        <v>4732</v>
      </c>
      <c r="F386" s="17" t="s">
        <v>5433</v>
      </c>
      <c r="G386" s="17" t="s">
        <v>5434</v>
      </c>
    </row>
    <row r="387" spans="1:7" x14ac:dyDescent="0.35">
      <c r="A387" s="17" t="s">
        <v>8349</v>
      </c>
      <c r="B387" s="17">
        <v>386</v>
      </c>
      <c r="C387" s="17" t="s">
        <v>1986</v>
      </c>
      <c r="D387" s="17" t="s">
        <v>2768</v>
      </c>
      <c r="E387" s="17" t="s">
        <v>4732</v>
      </c>
      <c r="F387" s="17" t="s">
        <v>5435</v>
      </c>
      <c r="G387" s="17" t="s">
        <v>5436</v>
      </c>
    </row>
    <row r="388" spans="1:7" x14ac:dyDescent="0.35">
      <c r="A388" s="17" t="s">
        <v>8349</v>
      </c>
      <c r="B388" s="17">
        <v>387</v>
      </c>
      <c r="C388" s="17" t="s">
        <v>1985</v>
      </c>
      <c r="D388" s="17" t="s">
        <v>2769</v>
      </c>
      <c r="E388" s="17" t="s">
        <v>4729</v>
      </c>
      <c r="F388" s="17" t="s">
        <v>5437</v>
      </c>
      <c r="G388" s="17" t="s">
        <v>5438</v>
      </c>
    </row>
    <row r="389" spans="1:7" x14ac:dyDescent="0.35">
      <c r="A389" s="17" t="s">
        <v>8349</v>
      </c>
      <c r="B389" s="17">
        <v>388</v>
      </c>
      <c r="C389" s="17" t="s">
        <v>1984</v>
      </c>
      <c r="D389" s="17" t="s">
        <v>2770</v>
      </c>
      <c r="E389" s="17" t="s">
        <v>4732</v>
      </c>
      <c r="F389" s="17" t="s">
        <v>5439</v>
      </c>
      <c r="G389" s="17" t="s">
        <v>5440</v>
      </c>
    </row>
    <row r="390" spans="1:7" x14ac:dyDescent="0.35">
      <c r="A390" s="17" t="s">
        <v>8349</v>
      </c>
      <c r="B390" s="17">
        <v>389</v>
      </c>
      <c r="C390" s="17" t="s">
        <v>1983</v>
      </c>
      <c r="D390" s="17" t="s">
        <v>2771</v>
      </c>
      <c r="E390" s="17" t="s">
        <v>4729</v>
      </c>
      <c r="F390" s="17" t="s">
        <v>5441</v>
      </c>
      <c r="G390" s="17" t="s">
        <v>5305</v>
      </c>
    </row>
    <row r="391" spans="1:7" x14ac:dyDescent="0.35">
      <c r="A391" s="17" t="s">
        <v>8349</v>
      </c>
      <c r="B391" s="17">
        <v>390</v>
      </c>
      <c r="C391" s="17" t="s">
        <v>1982</v>
      </c>
      <c r="D391" s="17" t="s">
        <v>2772</v>
      </c>
      <c r="E391" s="17" t="s">
        <v>4729</v>
      </c>
      <c r="F391" s="17" t="s">
        <v>5442</v>
      </c>
      <c r="G391" s="17" t="s">
        <v>5443</v>
      </c>
    </row>
    <row r="392" spans="1:7" x14ac:dyDescent="0.35">
      <c r="A392" s="17" t="s">
        <v>8349</v>
      </c>
      <c r="B392" s="17">
        <v>391</v>
      </c>
      <c r="C392" s="17" t="s">
        <v>1981</v>
      </c>
      <c r="D392" s="17" t="s">
        <v>2773</v>
      </c>
      <c r="E392" s="17" t="s">
        <v>4732</v>
      </c>
      <c r="F392" s="17" t="s">
        <v>5444</v>
      </c>
      <c r="G392" s="17" t="s">
        <v>5445</v>
      </c>
    </row>
    <row r="393" spans="1:7" x14ac:dyDescent="0.35">
      <c r="A393" s="17" t="s">
        <v>8349</v>
      </c>
      <c r="B393" s="17">
        <v>392</v>
      </c>
      <c r="C393" s="17" t="s">
        <v>1980</v>
      </c>
      <c r="D393" s="17" t="s">
        <v>2774</v>
      </c>
      <c r="E393" s="17" t="s">
        <v>4732</v>
      </c>
      <c r="F393" s="17" t="s">
        <v>5446</v>
      </c>
      <c r="G393" s="17" t="s">
        <v>4826</v>
      </c>
    </row>
    <row r="394" spans="1:7" x14ac:dyDescent="0.35">
      <c r="A394" s="17" t="s">
        <v>8349</v>
      </c>
      <c r="B394" s="17">
        <v>393</v>
      </c>
      <c r="C394" s="17" t="s">
        <v>1979</v>
      </c>
      <c r="D394" s="17" t="s">
        <v>2775</v>
      </c>
      <c r="E394" s="17" t="s">
        <v>4729</v>
      </c>
      <c r="F394" s="17" t="s">
        <v>5447</v>
      </c>
      <c r="G394" s="17" t="s">
        <v>5448</v>
      </c>
    </row>
    <row r="395" spans="1:7" x14ac:dyDescent="0.35">
      <c r="A395" s="17" t="s">
        <v>8349</v>
      </c>
      <c r="B395" s="17">
        <v>394</v>
      </c>
      <c r="C395" s="17" t="s">
        <v>1978</v>
      </c>
      <c r="D395" s="17" t="s">
        <v>2776</v>
      </c>
      <c r="E395" s="17" t="s">
        <v>4732</v>
      </c>
      <c r="F395" s="17" t="s">
        <v>5121</v>
      </c>
      <c r="G395" s="17" t="s">
        <v>5449</v>
      </c>
    </row>
    <row r="396" spans="1:7" x14ac:dyDescent="0.35">
      <c r="A396" s="17" t="s">
        <v>8349</v>
      </c>
      <c r="B396" s="17">
        <v>395</v>
      </c>
      <c r="C396" s="17" t="s">
        <v>1977</v>
      </c>
      <c r="D396" s="17" t="s">
        <v>2777</v>
      </c>
      <c r="E396" s="17" t="s">
        <v>4729</v>
      </c>
      <c r="F396" s="17" t="s">
        <v>5450</v>
      </c>
      <c r="G396" s="17" t="s">
        <v>5451</v>
      </c>
    </row>
    <row r="397" spans="1:7" x14ac:dyDescent="0.35">
      <c r="A397" s="17" t="s">
        <v>8349</v>
      </c>
      <c r="B397" s="17">
        <v>396</v>
      </c>
      <c r="C397" s="17" t="s">
        <v>1976</v>
      </c>
      <c r="D397" s="17" t="s">
        <v>2778</v>
      </c>
      <c r="E397" s="17" t="s">
        <v>4729</v>
      </c>
      <c r="F397" s="17" t="s">
        <v>5452</v>
      </c>
      <c r="G397" s="17" t="s">
        <v>5453</v>
      </c>
    </row>
    <row r="398" spans="1:7" x14ac:dyDescent="0.35">
      <c r="A398" s="17" t="s">
        <v>8349</v>
      </c>
      <c r="B398" s="17">
        <v>397</v>
      </c>
      <c r="C398" s="17" t="s">
        <v>1975</v>
      </c>
      <c r="D398" s="17" t="s">
        <v>2779</v>
      </c>
      <c r="E398" s="17" t="s">
        <v>4729</v>
      </c>
      <c r="F398" s="17" t="s">
        <v>5454</v>
      </c>
      <c r="G398" s="17" t="s">
        <v>5455</v>
      </c>
    </row>
    <row r="399" spans="1:7" x14ac:dyDescent="0.35">
      <c r="A399" s="17" t="s">
        <v>8349</v>
      </c>
      <c r="B399" s="17">
        <v>398</v>
      </c>
      <c r="C399" s="17" t="s">
        <v>1974</v>
      </c>
      <c r="D399" s="17" t="s">
        <v>2780</v>
      </c>
      <c r="E399" s="17" t="s">
        <v>4732</v>
      </c>
      <c r="F399" s="17" t="s">
        <v>5456</v>
      </c>
      <c r="G399" s="17" t="s">
        <v>5457</v>
      </c>
    </row>
    <row r="400" spans="1:7" x14ac:dyDescent="0.35">
      <c r="A400" s="17" t="s">
        <v>8349</v>
      </c>
      <c r="B400" s="17">
        <v>399</v>
      </c>
      <c r="C400" s="17" t="s">
        <v>1973</v>
      </c>
      <c r="D400" s="17" t="s">
        <v>2781</v>
      </c>
      <c r="E400" s="17" t="s">
        <v>4729</v>
      </c>
      <c r="F400" s="17" t="s">
        <v>5458</v>
      </c>
      <c r="G400" s="17" t="s">
        <v>4900</v>
      </c>
    </row>
    <row r="401" spans="1:7" x14ac:dyDescent="0.35">
      <c r="A401" s="17" t="s">
        <v>8349</v>
      </c>
      <c r="B401" s="17">
        <v>400</v>
      </c>
      <c r="C401" s="17" t="s">
        <v>1972</v>
      </c>
      <c r="D401" s="17" t="s">
        <v>2782</v>
      </c>
      <c r="E401" s="17" t="s">
        <v>4729</v>
      </c>
      <c r="F401" s="17" t="s">
        <v>5459</v>
      </c>
      <c r="G401" s="17" t="s">
        <v>5460</v>
      </c>
    </row>
    <row r="402" spans="1:7" x14ac:dyDescent="0.35">
      <c r="A402" s="17" t="s">
        <v>8349</v>
      </c>
      <c r="B402" s="17">
        <v>401</v>
      </c>
      <c r="C402" s="17" t="s">
        <v>1971</v>
      </c>
      <c r="D402" s="17" t="s">
        <v>2783</v>
      </c>
      <c r="E402" s="17" t="s">
        <v>4732</v>
      </c>
      <c r="F402" s="17" t="s">
        <v>5461</v>
      </c>
      <c r="G402" s="17" t="s">
        <v>5462</v>
      </c>
    </row>
    <row r="403" spans="1:7" x14ac:dyDescent="0.35">
      <c r="A403" s="17" t="s">
        <v>8349</v>
      </c>
      <c r="B403" s="17">
        <v>402</v>
      </c>
      <c r="C403" s="17" t="s">
        <v>1970</v>
      </c>
      <c r="D403" s="17" t="s">
        <v>2784</v>
      </c>
      <c r="E403" s="17" t="s">
        <v>4729</v>
      </c>
      <c r="F403" s="17" t="s">
        <v>5463</v>
      </c>
      <c r="G403" s="17" t="s">
        <v>5464</v>
      </c>
    </row>
    <row r="404" spans="1:7" x14ac:dyDescent="0.35">
      <c r="A404" s="17" t="s">
        <v>8349</v>
      </c>
      <c r="B404" s="17">
        <v>403</v>
      </c>
      <c r="C404" s="17" t="s">
        <v>1969</v>
      </c>
      <c r="D404" s="17" t="s">
        <v>2785</v>
      </c>
      <c r="E404" s="17" t="s">
        <v>4729</v>
      </c>
      <c r="F404" s="17" t="s">
        <v>5465</v>
      </c>
      <c r="G404" s="17" t="s">
        <v>5466</v>
      </c>
    </row>
    <row r="405" spans="1:7" x14ac:dyDescent="0.35">
      <c r="A405" s="17" t="s">
        <v>8349</v>
      </c>
      <c r="B405" s="17">
        <v>404</v>
      </c>
      <c r="C405" s="17" t="s">
        <v>1968</v>
      </c>
      <c r="D405" s="17" t="s">
        <v>2786</v>
      </c>
      <c r="E405" s="17" t="s">
        <v>4732</v>
      </c>
      <c r="F405" s="17" t="s">
        <v>5467</v>
      </c>
      <c r="G405" s="17" t="s">
        <v>5468</v>
      </c>
    </row>
    <row r="406" spans="1:7" x14ac:dyDescent="0.35">
      <c r="A406" s="17" t="s">
        <v>8349</v>
      </c>
      <c r="B406" s="17">
        <v>405</v>
      </c>
      <c r="C406" s="17" t="s">
        <v>1967</v>
      </c>
      <c r="D406" s="17" t="s">
        <v>2787</v>
      </c>
      <c r="E406" s="17" t="s">
        <v>4732</v>
      </c>
      <c r="F406" s="17" t="s">
        <v>5469</v>
      </c>
      <c r="G406" s="17" t="s">
        <v>5470</v>
      </c>
    </row>
    <row r="407" spans="1:7" x14ac:dyDescent="0.35">
      <c r="A407" s="17" t="s">
        <v>8349</v>
      </c>
      <c r="B407" s="17">
        <v>406</v>
      </c>
      <c r="C407" s="17" t="s">
        <v>1966</v>
      </c>
      <c r="D407" s="17" t="s">
        <v>2788</v>
      </c>
      <c r="E407" s="17" t="s">
        <v>4732</v>
      </c>
      <c r="F407" s="17" t="s">
        <v>5471</v>
      </c>
      <c r="G407" s="17" t="s">
        <v>5472</v>
      </c>
    </row>
    <row r="408" spans="1:7" x14ac:dyDescent="0.35">
      <c r="A408" s="17" t="s">
        <v>8349</v>
      </c>
      <c r="B408" s="17">
        <v>407</v>
      </c>
      <c r="C408" s="17" t="s">
        <v>1965</v>
      </c>
      <c r="D408" s="17" t="s">
        <v>2789</v>
      </c>
      <c r="E408" s="17" t="s">
        <v>4732</v>
      </c>
      <c r="F408" s="17" t="s">
        <v>5473</v>
      </c>
      <c r="G408" s="17" t="s">
        <v>5474</v>
      </c>
    </row>
    <row r="409" spans="1:7" x14ac:dyDescent="0.35">
      <c r="A409" s="17" t="s">
        <v>8349</v>
      </c>
      <c r="B409" s="17">
        <v>408</v>
      </c>
      <c r="C409" s="17" t="s">
        <v>1964</v>
      </c>
      <c r="D409" s="17" t="s">
        <v>2790</v>
      </c>
      <c r="E409" s="17" t="s">
        <v>4732</v>
      </c>
      <c r="F409" s="17" t="s">
        <v>5475</v>
      </c>
      <c r="G409" s="17" t="s">
        <v>5476</v>
      </c>
    </row>
    <row r="410" spans="1:7" x14ac:dyDescent="0.35">
      <c r="A410" s="17" t="s">
        <v>8349</v>
      </c>
      <c r="B410" s="17">
        <v>409</v>
      </c>
      <c r="C410" s="17" t="s">
        <v>1963</v>
      </c>
      <c r="D410" s="17" t="s">
        <v>2791</v>
      </c>
      <c r="E410" s="17" t="s">
        <v>4732</v>
      </c>
      <c r="F410" s="17" t="s">
        <v>5477</v>
      </c>
      <c r="G410" s="17" t="s">
        <v>5478</v>
      </c>
    </row>
    <row r="411" spans="1:7" x14ac:dyDescent="0.35">
      <c r="A411" s="17" t="s">
        <v>8349</v>
      </c>
      <c r="B411" s="17">
        <v>410</v>
      </c>
      <c r="C411" s="17" t="s">
        <v>1962</v>
      </c>
      <c r="D411" s="17" t="s">
        <v>2792</v>
      </c>
      <c r="E411" s="17" t="s">
        <v>4729</v>
      </c>
      <c r="F411" s="17" t="s">
        <v>5479</v>
      </c>
      <c r="G411" s="17" t="s">
        <v>5480</v>
      </c>
    </row>
    <row r="412" spans="1:7" x14ac:dyDescent="0.35">
      <c r="A412" s="17" t="s">
        <v>8349</v>
      </c>
      <c r="B412" s="17">
        <v>411</v>
      </c>
      <c r="C412" s="17" t="s">
        <v>1961</v>
      </c>
      <c r="D412" s="17" t="s">
        <v>2793</v>
      </c>
      <c r="E412" s="17" t="s">
        <v>4729</v>
      </c>
      <c r="F412" s="17" t="s">
        <v>5481</v>
      </c>
      <c r="G412" s="17" t="s">
        <v>5482</v>
      </c>
    </row>
    <row r="413" spans="1:7" x14ac:dyDescent="0.35">
      <c r="A413" s="17" t="s">
        <v>8349</v>
      </c>
      <c r="B413" s="17">
        <v>412</v>
      </c>
      <c r="C413" s="17" t="s">
        <v>1960</v>
      </c>
      <c r="D413" s="17" t="s">
        <v>2794</v>
      </c>
      <c r="E413" s="17" t="s">
        <v>4732</v>
      </c>
      <c r="F413" s="17" t="s">
        <v>5483</v>
      </c>
      <c r="G413" s="17" t="s">
        <v>5484</v>
      </c>
    </row>
    <row r="414" spans="1:7" x14ac:dyDescent="0.35">
      <c r="A414" s="17" t="s">
        <v>8349</v>
      </c>
      <c r="B414" s="17">
        <v>413</v>
      </c>
      <c r="C414" s="17" t="s">
        <v>1959</v>
      </c>
      <c r="D414" s="17" t="s">
        <v>2795</v>
      </c>
      <c r="E414" s="17" t="s">
        <v>4729</v>
      </c>
      <c r="F414" s="17" t="s">
        <v>5485</v>
      </c>
      <c r="G414" s="17" t="s">
        <v>5486</v>
      </c>
    </row>
    <row r="415" spans="1:7" x14ac:dyDescent="0.35">
      <c r="A415" s="17" t="s">
        <v>8349</v>
      </c>
      <c r="B415" s="17">
        <v>414</v>
      </c>
      <c r="C415" s="17" t="s">
        <v>1958</v>
      </c>
      <c r="D415" s="17" t="s">
        <v>2796</v>
      </c>
      <c r="E415" s="17" t="s">
        <v>4729</v>
      </c>
      <c r="F415" s="17" t="s">
        <v>5487</v>
      </c>
      <c r="G415" s="17" t="s">
        <v>5488</v>
      </c>
    </row>
    <row r="416" spans="1:7" x14ac:dyDescent="0.35">
      <c r="A416" s="17" t="s">
        <v>8349</v>
      </c>
      <c r="B416" s="17">
        <v>415</v>
      </c>
      <c r="C416" s="17" t="s">
        <v>1957</v>
      </c>
      <c r="D416" s="17" t="s">
        <v>2797</v>
      </c>
      <c r="E416" s="17" t="s">
        <v>4732</v>
      </c>
      <c r="F416" s="17" t="s">
        <v>5489</v>
      </c>
      <c r="G416" s="17" t="s">
        <v>5490</v>
      </c>
    </row>
    <row r="417" spans="1:7" x14ac:dyDescent="0.35">
      <c r="A417" s="17" t="s">
        <v>8349</v>
      </c>
      <c r="B417" s="17">
        <v>416</v>
      </c>
      <c r="C417" s="17" t="s">
        <v>1956</v>
      </c>
      <c r="D417" s="17" t="s">
        <v>2798</v>
      </c>
      <c r="E417" s="17" t="s">
        <v>4732</v>
      </c>
      <c r="F417" s="17" t="s">
        <v>5491</v>
      </c>
      <c r="G417" s="17" t="s">
        <v>4743</v>
      </c>
    </row>
    <row r="418" spans="1:7" x14ac:dyDescent="0.35">
      <c r="A418" s="17" t="s">
        <v>8349</v>
      </c>
      <c r="B418" s="17">
        <v>417</v>
      </c>
      <c r="C418" s="17" t="s">
        <v>1955</v>
      </c>
      <c r="D418" s="17" t="s">
        <v>2799</v>
      </c>
      <c r="E418" s="17" t="s">
        <v>4729</v>
      </c>
      <c r="F418" s="17" t="s">
        <v>5492</v>
      </c>
      <c r="G418" s="17" t="s">
        <v>5493</v>
      </c>
    </row>
    <row r="419" spans="1:7" x14ac:dyDescent="0.35">
      <c r="A419" s="17" t="s">
        <v>8349</v>
      </c>
      <c r="B419" s="17">
        <v>418</v>
      </c>
      <c r="C419" s="17" t="s">
        <v>1954</v>
      </c>
      <c r="D419" s="17" t="s">
        <v>2800</v>
      </c>
      <c r="E419" s="17" t="s">
        <v>4729</v>
      </c>
      <c r="F419" s="17" t="s">
        <v>5494</v>
      </c>
      <c r="G419" s="17" t="s">
        <v>5364</v>
      </c>
    </row>
    <row r="420" spans="1:7" x14ac:dyDescent="0.35">
      <c r="A420" s="17" t="s">
        <v>8349</v>
      </c>
      <c r="B420" s="17">
        <v>419</v>
      </c>
      <c r="C420" s="17" t="s">
        <v>1953</v>
      </c>
      <c r="D420" s="17" t="s">
        <v>2801</v>
      </c>
      <c r="E420" s="17" t="s">
        <v>4729</v>
      </c>
      <c r="F420" s="17" t="s">
        <v>5495</v>
      </c>
      <c r="G420" s="17" t="s">
        <v>5496</v>
      </c>
    </row>
    <row r="421" spans="1:7" x14ac:dyDescent="0.35">
      <c r="A421" s="17" t="s">
        <v>8349</v>
      </c>
      <c r="B421" s="17">
        <v>420</v>
      </c>
      <c r="C421" s="17" t="s">
        <v>1952</v>
      </c>
      <c r="D421" s="17" t="s">
        <v>2802</v>
      </c>
      <c r="E421" s="17" t="s">
        <v>4729</v>
      </c>
      <c r="F421" s="17" t="s">
        <v>5497</v>
      </c>
      <c r="G421" s="17" t="s">
        <v>5498</v>
      </c>
    </row>
    <row r="422" spans="1:7" x14ac:dyDescent="0.35">
      <c r="A422" s="17" t="s">
        <v>8349</v>
      </c>
      <c r="B422" s="17">
        <v>421</v>
      </c>
      <c r="C422" s="17" t="s">
        <v>1951</v>
      </c>
      <c r="D422" s="17" t="s">
        <v>2803</v>
      </c>
      <c r="E422" s="17" t="s">
        <v>4732</v>
      </c>
      <c r="F422" s="17" t="s">
        <v>5499</v>
      </c>
      <c r="G422" s="17" t="s">
        <v>5500</v>
      </c>
    </row>
    <row r="423" spans="1:7" x14ac:dyDescent="0.35">
      <c r="A423" s="17" t="s">
        <v>8349</v>
      </c>
      <c r="B423" s="17">
        <v>422</v>
      </c>
      <c r="C423" s="17" t="s">
        <v>1950</v>
      </c>
      <c r="D423" s="17" t="s">
        <v>2804</v>
      </c>
      <c r="E423" s="17" t="s">
        <v>4729</v>
      </c>
      <c r="F423" s="17" t="s">
        <v>4941</v>
      </c>
      <c r="G423" s="17" t="s">
        <v>5501</v>
      </c>
    </row>
    <row r="424" spans="1:7" x14ac:dyDescent="0.35">
      <c r="A424" s="17" t="s">
        <v>8349</v>
      </c>
      <c r="B424" s="17">
        <v>423</v>
      </c>
      <c r="C424" s="17" t="s">
        <v>1949</v>
      </c>
      <c r="D424" s="17" t="s">
        <v>2805</v>
      </c>
      <c r="E424" s="17" t="s">
        <v>4729</v>
      </c>
      <c r="F424" s="17" t="s">
        <v>5502</v>
      </c>
      <c r="G424" s="17" t="s">
        <v>5503</v>
      </c>
    </row>
    <row r="425" spans="1:7" x14ac:dyDescent="0.35">
      <c r="A425" s="17" t="s">
        <v>8349</v>
      </c>
      <c r="B425" s="17">
        <v>424</v>
      </c>
      <c r="C425" s="17" t="s">
        <v>1948</v>
      </c>
      <c r="D425" s="17" t="s">
        <v>2806</v>
      </c>
      <c r="E425" s="17" t="s">
        <v>4729</v>
      </c>
      <c r="F425" s="17" t="s">
        <v>5504</v>
      </c>
      <c r="G425" s="17" t="s">
        <v>5505</v>
      </c>
    </row>
    <row r="426" spans="1:7" x14ac:dyDescent="0.35">
      <c r="A426" s="17" t="s">
        <v>8349</v>
      </c>
      <c r="B426" s="17">
        <v>425</v>
      </c>
      <c r="C426" s="17" t="s">
        <v>1947</v>
      </c>
      <c r="D426" s="17" t="s">
        <v>2807</v>
      </c>
      <c r="E426" s="17" t="s">
        <v>4732</v>
      </c>
      <c r="F426" s="17" t="s">
        <v>5506</v>
      </c>
      <c r="G426" s="17" t="s">
        <v>5488</v>
      </c>
    </row>
    <row r="427" spans="1:7" x14ac:dyDescent="0.35">
      <c r="A427" s="17" t="s">
        <v>8349</v>
      </c>
      <c r="B427" s="17">
        <v>426</v>
      </c>
      <c r="C427" s="17" t="s">
        <v>1946</v>
      </c>
      <c r="D427" s="17" t="s">
        <v>2808</v>
      </c>
      <c r="E427" s="17" t="s">
        <v>4732</v>
      </c>
      <c r="F427" s="17" t="s">
        <v>5507</v>
      </c>
      <c r="G427" s="17" t="s">
        <v>5120</v>
      </c>
    </row>
    <row r="428" spans="1:7" x14ac:dyDescent="0.35">
      <c r="A428" s="17" t="s">
        <v>8349</v>
      </c>
      <c r="B428" s="17">
        <v>427</v>
      </c>
      <c r="C428" s="17" t="s">
        <v>1945</v>
      </c>
      <c r="D428" s="17" t="s">
        <v>2809</v>
      </c>
      <c r="E428" s="17" t="s">
        <v>4729</v>
      </c>
      <c r="F428" s="17" t="s">
        <v>5508</v>
      </c>
      <c r="G428" s="17" t="s">
        <v>5509</v>
      </c>
    </row>
    <row r="429" spans="1:7" x14ac:dyDescent="0.35">
      <c r="A429" s="17" t="s">
        <v>8349</v>
      </c>
      <c r="B429" s="17">
        <v>428</v>
      </c>
      <c r="C429" s="17" t="s">
        <v>1944</v>
      </c>
      <c r="D429" s="17" t="s">
        <v>2810</v>
      </c>
      <c r="E429" s="17" t="s">
        <v>4729</v>
      </c>
      <c r="F429" s="17" t="s">
        <v>5510</v>
      </c>
      <c r="G429" s="17" t="s">
        <v>5511</v>
      </c>
    </row>
    <row r="430" spans="1:7" x14ac:dyDescent="0.35">
      <c r="A430" s="17" t="s">
        <v>8349</v>
      </c>
      <c r="B430" s="17">
        <v>429</v>
      </c>
      <c r="C430" s="17" t="s">
        <v>1943</v>
      </c>
      <c r="D430" s="17" t="s">
        <v>2811</v>
      </c>
      <c r="E430" s="17" t="s">
        <v>4729</v>
      </c>
      <c r="F430" s="17" t="s">
        <v>5512</v>
      </c>
      <c r="G430" s="17" t="s">
        <v>4884</v>
      </c>
    </row>
    <row r="431" spans="1:7" x14ac:dyDescent="0.35">
      <c r="A431" s="17" t="s">
        <v>8349</v>
      </c>
      <c r="B431" s="17">
        <v>430</v>
      </c>
      <c r="C431" s="17" t="s">
        <v>1942</v>
      </c>
      <c r="D431" s="17" t="s">
        <v>2812</v>
      </c>
      <c r="E431" s="17" t="s">
        <v>4729</v>
      </c>
      <c r="F431" s="17" t="s">
        <v>5513</v>
      </c>
      <c r="G431" s="17" t="s">
        <v>5514</v>
      </c>
    </row>
    <row r="432" spans="1:7" x14ac:dyDescent="0.35">
      <c r="A432" s="17" t="s">
        <v>8349</v>
      </c>
      <c r="B432" s="17">
        <v>431</v>
      </c>
      <c r="C432" s="17" t="s">
        <v>1941</v>
      </c>
      <c r="D432" s="17" t="s">
        <v>2813</v>
      </c>
      <c r="E432" s="17" t="s">
        <v>4729</v>
      </c>
      <c r="F432" s="17" t="s">
        <v>5515</v>
      </c>
      <c r="G432" s="17" t="s">
        <v>5516</v>
      </c>
    </row>
    <row r="433" spans="1:7" x14ac:dyDescent="0.35">
      <c r="A433" s="17" t="s">
        <v>8349</v>
      </c>
      <c r="B433" s="17">
        <v>432</v>
      </c>
      <c r="C433" s="17" t="s">
        <v>1940</v>
      </c>
      <c r="D433" s="17" t="s">
        <v>2814</v>
      </c>
      <c r="E433" s="17" t="s">
        <v>4729</v>
      </c>
      <c r="F433" s="17" t="s">
        <v>5517</v>
      </c>
      <c r="G433" s="17" t="s">
        <v>5518</v>
      </c>
    </row>
    <row r="434" spans="1:7" x14ac:dyDescent="0.35">
      <c r="A434" s="17" t="s">
        <v>8349</v>
      </c>
      <c r="B434" s="17">
        <v>433</v>
      </c>
      <c r="C434" s="17" t="s">
        <v>1939</v>
      </c>
      <c r="D434" s="17" t="s">
        <v>2815</v>
      </c>
      <c r="E434" s="17" t="s">
        <v>4732</v>
      </c>
      <c r="F434" s="17" t="s">
        <v>5519</v>
      </c>
      <c r="G434" s="17" t="s">
        <v>5474</v>
      </c>
    </row>
    <row r="435" spans="1:7" x14ac:dyDescent="0.35">
      <c r="A435" s="17" t="s">
        <v>8349</v>
      </c>
      <c r="B435" s="17">
        <v>434</v>
      </c>
      <c r="C435" s="17" t="s">
        <v>1938</v>
      </c>
      <c r="D435" s="17" t="s">
        <v>2816</v>
      </c>
      <c r="E435" s="17" t="s">
        <v>4729</v>
      </c>
      <c r="F435" s="17" t="s">
        <v>5520</v>
      </c>
      <c r="G435" s="17" t="s">
        <v>4900</v>
      </c>
    </row>
    <row r="436" spans="1:7" x14ac:dyDescent="0.35">
      <c r="A436" s="17" t="s">
        <v>8349</v>
      </c>
      <c r="B436" s="17">
        <v>435</v>
      </c>
      <c r="C436" s="17" t="s">
        <v>1937</v>
      </c>
      <c r="D436" s="17" t="s">
        <v>2817</v>
      </c>
      <c r="E436" s="17" t="s">
        <v>4732</v>
      </c>
      <c r="F436" s="17" t="s">
        <v>5521</v>
      </c>
      <c r="G436" s="17" t="s">
        <v>5522</v>
      </c>
    </row>
    <row r="437" spans="1:7" x14ac:dyDescent="0.35">
      <c r="A437" s="17" t="s">
        <v>8349</v>
      </c>
      <c r="B437" s="17">
        <v>436</v>
      </c>
      <c r="C437" s="17" t="s">
        <v>1936</v>
      </c>
      <c r="D437" s="17" t="s">
        <v>2818</v>
      </c>
      <c r="E437" s="17" t="s">
        <v>4732</v>
      </c>
      <c r="F437" s="17" t="s">
        <v>5523</v>
      </c>
      <c r="G437" s="17" t="s">
        <v>5524</v>
      </c>
    </row>
    <row r="438" spans="1:7" x14ac:dyDescent="0.35">
      <c r="A438" s="17" t="s">
        <v>8349</v>
      </c>
      <c r="B438" s="17">
        <v>437</v>
      </c>
      <c r="C438" s="17" t="s">
        <v>1935</v>
      </c>
      <c r="D438" s="17" t="s">
        <v>2819</v>
      </c>
      <c r="E438" s="17" t="s">
        <v>4732</v>
      </c>
      <c r="F438" s="17" t="s">
        <v>5525</v>
      </c>
      <c r="G438" s="17" t="s">
        <v>5526</v>
      </c>
    </row>
    <row r="439" spans="1:7" x14ac:dyDescent="0.35">
      <c r="A439" s="17" t="s">
        <v>8349</v>
      </c>
      <c r="B439" s="17">
        <v>438</v>
      </c>
      <c r="C439" s="17" t="s">
        <v>1934</v>
      </c>
      <c r="D439" s="17" t="s">
        <v>2820</v>
      </c>
      <c r="E439" s="17" t="s">
        <v>4729</v>
      </c>
      <c r="F439" s="17" t="s">
        <v>5527</v>
      </c>
      <c r="G439" s="17" t="s">
        <v>5400</v>
      </c>
    </row>
    <row r="440" spans="1:7" x14ac:dyDescent="0.35">
      <c r="A440" s="17" t="s">
        <v>8349</v>
      </c>
      <c r="B440" s="17">
        <v>439</v>
      </c>
      <c r="C440" s="17" t="s">
        <v>1933</v>
      </c>
      <c r="D440" s="17" t="s">
        <v>2821</v>
      </c>
      <c r="E440" s="17" t="s">
        <v>4732</v>
      </c>
      <c r="F440" s="17" t="s">
        <v>5528</v>
      </c>
      <c r="G440" s="17" t="s">
        <v>5529</v>
      </c>
    </row>
    <row r="441" spans="1:7" x14ac:dyDescent="0.35">
      <c r="A441" s="17" t="s">
        <v>8349</v>
      </c>
      <c r="B441" s="17">
        <v>440</v>
      </c>
      <c r="C441" s="17" t="s">
        <v>1932</v>
      </c>
      <c r="D441" s="17" t="s">
        <v>2822</v>
      </c>
      <c r="E441" s="17" t="s">
        <v>4729</v>
      </c>
      <c r="F441" s="17" t="s">
        <v>5530</v>
      </c>
      <c r="G441" s="17" t="s">
        <v>5531</v>
      </c>
    </row>
    <row r="442" spans="1:7" x14ac:dyDescent="0.35">
      <c r="A442" s="17" t="s">
        <v>8349</v>
      </c>
      <c r="B442" s="17">
        <v>441</v>
      </c>
      <c r="C442" s="17" t="s">
        <v>1931</v>
      </c>
      <c r="D442" s="17" t="s">
        <v>2823</v>
      </c>
      <c r="E442" s="17" t="s">
        <v>4729</v>
      </c>
      <c r="F442" s="17" t="s">
        <v>5532</v>
      </c>
      <c r="G442" s="17" t="s">
        <v>5533</v>
      </c>
    </row>
    <row r="443" spans="1:7" x14ac:dyDescent="0.35">
      <c r="A443" s="17" t="s">
        <v>8349</v>
      </c>
      <c r="B443" s="17">
        <v>442</v>
      </c>
      <c r="C443" s="17" t="s">
        <v>1930</v>
      </c>
      <c r="D443" s="17" t="s">
        <v>2824</v>
      </c>
      <c r="E443" s="17" t="s">
        <v>4732</v>
      </c>
      <c r="F443" s="17" t="s">
        <v>5534</v>
      </c>
      <c r="G443" s="17" t="s">
        <v>5535</v>
      </c>
    </row>
    <row r="444" spans="1:7" x14ac:dyDescent="0.35">
      <c r="A444" s="17" t="s">
        <v>8349</v>
      </c>
      <c r="B444" s="17">
        <v>443</v>
      </c>
      <c r="C444" s="17" t="s">
        <v>1929</v>
      </c>
      <c r="D444" s="17" t="s">
        <v>2825</v>
      </c>
      <c r="E444" s="17" t="s">
        <v>4732</v>
      </c>
      <c r="F444" s="17" t="s">
        <v>4863</v>
      </c>
      <c r="G444" s="17" t="s">
        <v>5536</v>
      </c>
    </row>
    <row r="445" spans="1:7" x14ac:dyDescent="0.35">
      <c r="A445" s="17" t="s">
        <v>8349</v>
      </c>
      <c r="B445" s="17">
        <v>444</v>
      </c>
      <c r="C445" s="17" t="s">
        <v>1928</v>
      </c>
      <c r="D445" s="17" t="s">
        <v>2826</v>
      </c>
      <c r="E445" s="17" t="s">
        <v>4729</v>
      </c>
      <c r="F445" s="17" t="s">
        <v>5537</v>
      </c>
      <c r="G445" s="17" t="s">
        <v>5538</v>
      </c>
    </row>
    <row r="446" spans="1:7" x14ac:dyDescent="0.35">
      <c r="A446" s="17" t="s">
        <v>8349</v>
      </c>
      <c r="B446" s="17">
        <v>445</v>
      </c>
      <c r="C446" s="17" t="s">
        <v>1927</v>
      </c>
      <c r="D446" s="17" t="s">
        <v>2827</v>
      </c>
      <c r="E446" s="17" t="s">
        <v>4729</v>
      </c>
      <c r="F446" s="17" t="s">
        <v>5539</v>
      </c>
      <c r="G446" s="17" t="s">
        <v>5540</v>
      </c>
    </row>
    <row r="447" spans="1:7" x14ac:dyDescent="0.35">
      <c r="A447" s="17" t="s">
        <v>8349</v>
      </c>
      <c r="B447" s="17">
        <v>446</v>
      </c>
      <c r="C447" s="17" t="s">
        <v>1926</v>
      </c>
      <c r="D447" s="17" t="s">
        <v>2828</v>
      </c>
      <c r="E447" s="17" t="s">
        <v>4732</v>
      </c>
      <c r="F447" s="17" t="s">
        <v>5541</v>
      </c>
      <c r="G447" s="17" t="s">
        <v>5335</v>
      </c>
    </row>
    <row r="448" spans="1:7" x14ac:dyDescent="0.35">
      <c r="A448" s="17" t="s">
        <v>8349</v>
      </c>
      <c r="B448" s="17">
        <v>447</v>
      </c>
      <c r="C448" s="17" t="s">
        <v>1925</v>
      </c>
      <c r="D448" s="17" t="s">
        <v>2829</v>
      </c>
      <c r="E448" s="17" t="s">
        <v>4729</v>
      </c>
      <c r="F448" s="17" t="s">
        <v>5542</v>
      </c>
      <c r="G448" s="17" t="s">
        <v>5543</v>
      </c>
    </row>
    <row r="449" spans="1:7" x14ac:dyDescent="0.35">
      <c r="A449" s="17" t="s">
        <v>8349</v>
      </c>
      <c r="B449" s="17">
        <v>448</v>
      </c>
      <c r="C449" s="17" t="s">
        <v>1924</v>
      </c>
      <c r="D449" s="17" t="s">
        <v>2830</v>
      </c>
      <c r="E449" s="17" t="s">
        <v>4732</v>
      </c>
      <c r="F449" s="17" t="s">
        <v>5544</v>
      </c>
      <c r="G449" s="17" t="s">
        <v>5545</v>
      </c>
    </row>
    <row r="450" spans="1:7" x14ac:dyDescent="0.35">
      <c r="A450" s="17" t="s">
        <v>8349</v>
      </c>
      <c r="B450" s="17">
        <v>449</v>
      </c>
      <c r="C450" s="17" t="s">
        <v>1923</v>
      </c>
      <c r="D450" s="17" t="s">
        <v>2831</v>
      </c>
      <c r="E450" s="17" t="s">
        <v>4732</v>
      </c>
      <c r="F450" s="17" t="s">
        <v>5546</v>
      </c>
      <c r="G450" s="17" t="s">
        <v>5547</v>
      </c>
    </row>
    <row r="451" spans="1:7" x14ac:dyDescent="0.35">
      <c r="A451" s="17" t="s">
        <v>8349</v>
      </c>
      <c r="B451" s="17">
        <v>450</v>
      </c>
      <c r="C451" s="17" t="s">
        <v>1922</v>
      </c>
      <c r="D451" s="17" t="s">
        <v>2832</v>
      </c>
      <c r="E451" s="17" t="s">
        <v>4729</v>
      </c>
      <c r="F451" s="17" t="s">
        <v>5548</v>
      </c>
      <c r="G451" s="17" t="s">
        <v>5549</v>
      </c>
    </row>
    <row r="452" spans="1:7" x14ac:dyDescent="0.35">
      <c r="A452" s="17" t="s">
        <v>8349</v>
      </c>
      <c r="B452" s="17">
        <v>451</v>
      </c>
      <c r="C452" s="17" t="s">
        <v>1921</v>
      </c>
      <c r="D452" s="17" t="s">
        <v>2833</v>
      </c>
      <c r="E452" s="17" t="s">
        <v>4729</v>
      </c>
      <c r="F452" s="17" t="s">
        <v>5372</v>
      </c>
      <c r="G452" s="17" t="s">
        <v>5550</v>
      </c>
    </row>
    <row r="453" spans="1:7" x14ac:dyDescent="0.35">
      <c r="A453" s="17" t="s">
        <v>8349</v>
      </c>
      <c r="B453" s="17">
        <v>452</v>
      </c>
      <c r="C453" s="17" t="s">
        <v>1920</v>
      </c>
      <c r="D453" s="17" t="s">
        <v>2834</v>
      </c>
      <c r="E453" s="17" t="s">
        <v>4732</v>
      </c>
      <c r="F453" s="17" t="s">
        <v>4829</v>
      </c>
      <c r="G453" s="17" t="s">
        <v>5551</v>
      </c>
    </row>
    <row r="454" spans="1:7" x14ac:dyDescent="0.35">
      <c r="A454" s="17" t="s">
        <v>8349</v>
      </c>
      <c r="B454" s="17">
        <v>453</v>
      </c>
      <c r="C454" s="17" t="s">
        <v>1919</v>
      </c>
      <c r="D454" s="17" t="s">
        <v>2835</v>
      </c>
      <c r="E454" s="17" t="s">
        <v>4729</v>
      </c>
      <c r="F454" s="17" t="s">
        <v>5552</v>
      </c>
      <c r="G454" s="17" t="s">
        <v>5553</v>
      </c>
    </row>
    <row r="455" spans="1:7" x14ac:dyDescent="0.35">
      <c r="A455" s="17" t="s">
        <v>8349</v>
      </c>
      <c r="B455" s="17">
        <v>454</v>
      </c>
      <c r="C455" s="17" t="s">
        <v>1918</v>
      </c>
      <c r="D455" s="17" t="s">
        <v>2836</v>
      </c>
      <c r="E455" s="17" t="s">
        <v>4732</v>
      </c>
      <c r="F455" s="17" t="s">
        <v>5554</v>
      </c>
      <c r="G455" s="17" t="s">
        <v>4985</v>
      </c>
    </row>
    <row r="456" spans="1:7" x14ac:dyDescent="0.35">
      <c r="A456" s="17" t="s">
        <v>8349</v>
      </c>
      <c r="B456" s="17">
        <v>455</v>
      </c>
      <c r="C456" s="17" t="s">
        <v>1917</v>
      </c>
      <c r="D456" s="17" t="s">
        <v>2837</v>
      </c>
      <c r="E456" s="17" t="s">
        <v>4732</v>
      </c>
      <c r="F456" s="17" t="s">
        <v>5555</v>
      </c>
      <c r="G456" s="17" t="s">
        <v>4743</v>
      </c>
    </row>
    <row r="457" spans="1:7" x14ac:dyDescent="0.35">
      <c r="A457" s="17" t="s">
        <v>8349</v>
      </c>
      <c r="B457" s="17">
        <v>456</v>
      </c>
      <c r="C457" s="17" t="s">
        <v>1916</v>
      </c>
      <c r="D457" s="17" t="s">
        <v>2838</v>
      </c>
      <c r="E457" s="17" t="s">
        <v>4732</v>
      </c>
      <c r="F457" s="17" t="s">
        <v>5556</v>
      </c>
      <c r="G457" s="17" t="s">
        <v>5557</v>
      </c>
    </row>
    <row r="458" spans="1:7" x14ac:dyDescent="0.35">
      <c r="A458" s="17" t="s">
        <v>8349</v>
      </c>
      <c r="B458" s="17">
        <v>457</v>
      </c>
      <c r="C458" s="17" t="s">
        <v>1915</v>
      </c>
      <c r="D458" s="17" t="s">
        <v>2839</v>
      </c>
      <c r="E458" s="17" t="s">
        <v>4732</v>
      </c>
      <c r="F458" s="17" t="s">
        <v>5558</v>
      </c>
      <c r="G458" s="17" t="s">
        <v>5268</v>
      </c>
    </row>
    <row r="459" spans="1:7" x14ac:dyDescent="0.35">
      <c r="A459" s="17" t="s">
        <v>8349</v>
      </c>
      <c r="B459" s="17">
        <v>458</v>
      </c>
      <c r="C459" s="17" t="s">
        <v>1914</v>
      </c>
      <c r="D459" s="17" t="s">
        <v>2840</v>
      </c>
      <c r="E459" s="17" t="s">
        <v>4732</v>
      </c>
      <c r="F459" s="17" t="s">
        <v>5559</v>
      </c>
      <c r="G459" s="17" t="s">
        <v>5560</v>
      </c>
    </row>
    <row r="460" spans="1:7" x14ac:dyDescent="0.35">
      <c r="A460" s="17" t="s">
        <v>8349</v>
      </c>
      <c r="B460" s="17">
        <v>459</v>
      </c>
      <c r="C460" s="17" t="s">
        <v>1913</v>
      </c>
      <c r="D460" s="17" t="s">
        <v>2841</v>
      </c>
      <c r="E460" s="17" t="s">
        <v>4729</v>
      </c>
      <c r="F460" s="17" t="s">
        <v>5561</v>
      </c>
      <c r="G460" s="17" t="s">
        <v>5562</v>
      </c>
    </row>
    <row r="461" spans="1:7" x14ac:dyDescent="0.35">
      <c r="A461" s="17" t="s">
        <v>8349</v>
      </c>
      <c r="B461" s="17">
        <v>460</v>
      </c>
      <c r="C461" s="17" t="s">
        <v>1912</v>
      </c>
      <c r="D461" s="17" t="s">
        <v>2842</v>
      </c>
      <c r="E461" s="17" t="s">
        <v>4732</v>
      </c>
      <c r="F461" s="17" t="s">
        <v>4853</v>
      </c>
      <c r="G461" s="17" t="s">
        <v>5563</v>
      </c>
    </row>
    <row r="462" spans="1:7" x14ac:dyDescent="0.35">
      <c r="A462" s="17" t="s">
        <v>8349</v>
      </c>
      <c r="B462" s="17">
        <v>461</v>
      </c>
      <c r="C462" s="17" t="s">
        <v>1911</v>
      </c>
      <c r="D462" s="17" t="s">
        <v>2843</v>
      </c>
      <c r="E462" s="17" t="s">
        <v>4729</v>
      </c>
      <c r="F462" s="17" t="s">
        <v>5278</v>
      </c>
      <c r="G462" s="17" t="s">
        <v>5564</v>
      </c>
    </row>
    <row r="463" spans="1:7" x14ac:dyDescent="0.35">
      <c r="A463" s="17" t="s">
        <v>8349</v>
      </c>
      <c r="B463" s="17">
        <v>462</v>
      </c>
      <c r="C463" s="17" t="s">
        <v>1910</v>
      </c>
      <c r="D463" s="17" t="s">
        <v>2844</v>
      </c>
      <c r="E463" s="17" t="s">
        <v>4729</v>
      </c>
      <c r="F463" s="17" t="s">
        <v>4885</v>
      </c>
      <c r="G463" s="17" t="s">
        <v>4841</v>
      </c>
    </row>
    <row r="464" spans="1:7" x14ac:dyDescent="0.35">
      <c r="A464" s="17" t="s">
        <v>8349</v>
      </c>
      <c r="B464" s="17">
        <v>463</v>
      </c>
      <c r="C464" s="17" t="s">
        <v>1909</v>
      </c>
      <c r="D464" s="17" t="s">
        <v>2845</v>
      </c>
      <c r="E464" s="17" t="s">
        <v>4729</v>
      </c>
      <c r="F464" s="17" t="s">
        <v>5565</v>
      </c>
      <c r="G464" s="17" t="s">
        <v>5566</v>
      </c>
    </row>
    <row r="465" spans="1:7" x14ac:dyDescent="0.35">
      <c r="A465" s="17" t="s">
        <v>8349</v>
      </c>
      <c r="B465" s="17">
        <v>464</v>
      </c>
      <c r="C465" s="17" t="s">
        <v>1908</v>
      </c>
      <c r="D465" s="17" t="s">
        <v>2846</v>
      </c>
      <c r="E465" s="17" t="s">
        <v>4732</v>
      </c>
      <c r="F465" s="17" t="s">
        <v>5567</v>
      </c>
      <c r="G465" s="17" t="s">
        <v>5568</v>
      </c>
    </row>
    <row r="466" spans="1:7" x14ac:dyDescent="0.35">
      <c r="A466" s="17" t="s">
        <v>8349</v>
      </c>
      <c r="B466" s="17">
        <v>465</v>
      </c>
      <c r="C466" s="17" t="s">
        <v>1907</v>
      </c>
      <c r="D466" s="17" t="s">
        <v>2847</v>
      </c>
      <c r="E466" s="17" t="s">
        <v>4729</v>
      </c>
      <c r="F466" s="17" t="s">
        <v>5569</v>
      </c>
      <c r="G466" s="17" t="s">
        <v>4878</v>
      </c>
    </row>
    <row r="467" spans="1:7" x14ac:dyDescent="0.35">
      <c r="A467" s="17" t="s">
        <v>8349</v>
      </c>
      <c r="B467" s="17">
        <v>466</v>
      </c>
      <c r="C467" s="17" t="s">
        <v>1906</v>
      </c>
      <c r="D467" s="17" t="s">
        <v>2848</v>
      </c>
      <c r="E467" s="17" t="s">
        <v>4732</v>
      </c>
      <c r="F467" s="17" t="s">
        <v>5570</v>
      </c>
      <c r="G467" s="17" t="s">
        <v>5571</v>
      </c>
    </row>
    <row r="468" spans="1:7" x14ac:dyDescent="0.35">
      <c r="A468" s="17" t="s">
        <v>8349</v>
      </c>
      <c r="B468" s="17">
        <v>467</v>
      </c>
      <c r="C468" s="17" t="s">
        <v>1905</v>
      </c>
      <c r="D468" s="17" t="s">
        <v>2849</v>
      </c>
      <c r="E468" s="17" t="s">
        <v>4732</v>
      </c>
      <c r="F468" s="17" t="s">
        <v>4859</v>
      </c>
      <c r="G468" s="17" t="s">
        <v>5572</v>
      </c>
    </row>
    <row r="469" spans="1:7" x14ac:dyDescent="0.35">
      <c r="A469" s="17" t="s">
        <v>8349</v>
      </c>
      <c r="B469" s="17">
        <v>468</v>
      </c>
      <c r="C469" s="17" t="s">
        <v>1904</v>
      </c>
      <c r="D469" s="17" t="s">
        <v>2850</v>
      </c>
      <c r="E469" s="17" t="s">
        <v>4729</v>
      </c>
      <c r="F469" s="17" t="s">
        <v>5573</v>
      </c>
      <c r="G469" s="17" t="s">
        <v>5574</v>
      </c>
    </row>
    <row r="470" spans="1:7" x14ac:dyDescent="0.35">
      <c r="A470" s="17" t="s">
        <v>8349</v>
      </c>
      <c r="B470" s="17">
        <v>469</v>
      </c>
      <c r="C470" s="17" t="s">
        <v>1903</v>
      </c>
      <c r="D470" s="17" t="s">
        <v>2851</v>
      </c>
      <c r="E470" s="17" t="s">
        <v>4729</v>
      </c>
      <c r="F470" s="17" t="s">
        <v>5575</v>
      </c>
      <c r="G470" s="17" t="s">
        <v>5576</v>
      </c>
    </row>
    <row r="471" spans="1:7" x14ac:dyDescent="0.35">
      <c r="A471" s="17" t="s">
        <v>8349</v>
      </c>
      <c r="B471" s="17">
        <v>470</v>
      </c>
      <c r="C471" s="17" t="s">
        <v>1902</v>
      </c>
      <c r="D471" s="17" t="s">
        <v>2852</v>
      </c>
      <c r="E471" s="17" t="s">
        <v>4732</v>
      </c>
      <c r="F471" s="17" t="s">
        <v>5577</v>
      </c>
      <c r="G471" s="17" t="s">
        <v>5578</v>
      </c>
    </row>
    <row r="472" spans="1:7" x14ac:dyDescent="0.35">
      <c r="A472" s="17" t="s">
        <v>8349</v>
      </c>
      <c r="B472" s="17">
        <v>471</v>
      </c>
      <c r="C472" s="17" t="s">
        <v>1901</v>
      </c>
      <c r="D472" s="17" t="s">
        <v>2853</v>
      </c>
      <c r="E472" s="17" t="s">
        <v>4732</v>
      </c>
      <c r="F472" s="17" t="s">
        <v>5579</v>
      </c>
      <c r="G472" s="17" t="s">
        <v>5580</v>
      </c>
    </row>
    <row r="473" spans="1:7" x14ac:dyDescent="0.35">
      <c r="A473" s="17" t="s">
        <v>8349</v>
      </c>
      <c r="B473" s="17">
        <v>472</v>
      </c>
      <c r="C473" s="17" t="s">
        <v>1900</v>
      </c>
      <c r="D473" s="17" t="s">
        <v>2854</v>
      </c>
      <c r="E473" s="17" t="s">
        <v>4732</v>
      </c>
      <c r="F473" s="17" t="s">
        <v>5581</v>
      </c>
      <c r="G473" s="17" t="s">
        <v>5155</v>
      </c>
    </row>
    <row r="474" spans="1:7" x14ac:dyDescent="0.35">
      <c r="A474" s="17" t="s">
        <v>8349</v>
      </c>
      <c r="B474" s="17">
        <v>473</v>
      </c>
      <c r="C474" s="17" t="s">
        <v>1899</v>
      </c>
      <c r="D474" s="17" t="s">
        <v>2855</v>
      </c>
      <c r="E474" s="17" t="s">
        <v>4732</v>
      </c>
      <c r="F474" s="17" t="s">
        <v>5190</v>
      </c>
      <c r="G474" s="17" t="s">
        <v>5582</v>
      </c>
    </row>
    <row r="475" spans="1:7" x14ac:dyDescent="0.35">
      <c r="A475" s="17" t="s">
        <v>8349</v>
      </c>
      <c r="B475" s="17">
        <v>474</v>
      </c>
      <c r="C475" s="17" t="s">
        <v>1898</v>
      </c>
      <c r="D475" s="17" t="s">
        <v>2856</v>
      </c>
      <c r="E475" s="17" t="s">
        <v>4732</v>
      </c>
      <c r="F475" s="17" t="s">
        <v>5583</v>
      </c>
      <c r="G475" s="17" t="s">
        <v>4753</v>
      </c>
    </row>
    <row r="476" spans="1:7" x14ac:dyDescent="0.35">
      <c r="A476" s="17" t="s">
        <v>8349</v>
      </c>
      <c r="B476" s="17">
        <v>475</v>
      </c>
      <c r="C476" s="17" t="s">
        <v>1897</v>
      </c>
      <c r="D476" s="17" t="s">
        <v>2857</v>
      </c>
      <c r="E476" s="17" t="s">
        <v>4732</v>
      </c>
      <c r="F476" s="17" t="s">
        <v>5584</v>
      </c>
      <c r="G476" s="17" t="s">
        <v>5585</v>
      </c>
    </row>
    <row r="477" spans="1:7" x14ac:dyDescent="0.35">
      <c r="A477" s="17" t="s">
        <v>8349</v>
      </c>
      <c r="B477" s="17">
        <v>476</v>
      </c>
      <c r="C477" s="17" t="s">
        <v>1895</v>
      </c>
      <c r="D477" s="17" t="s">
        <v>2858</v>
      </c>
      <c r="E477" s="17" t="s">
        <v>4732</v>
      </c>
      <c r="F477" s="17" t="s">
        <v>5586</v>
      </c>
      <c r="G477" s="17" t="s">
        <v>5587</v>
      </c>
    </row>
    <row r="478" spans="1:7" x14ac:dyDescent="0.35">
      <c r="A478" s="17" t="s">
        <v>8349</v>
      </c>
      <c r="B478" s="17">
        <v>477</v>
      </c>
      <c r="C478" s="17" t="s">
        <v>1894</v>
      </c>
      <c r="D478" s="17" t="s">
        <v>2859</v>
      </c>
      <c r="E478" s="17" t="s">
        <v>4729</v>
      </c>
      <c r="F478" s="17" t="s">
        <v>5588</v>
      </c>
      <c r="G478" s="17" t="s">
        <v>5589</v>
      </c>
    </row>
    <row r="479" spans="1:7" x14ac:dyDescent="0.35">
      <c r="A479" s="17" t="s">
        <v>8349</v>
      </c>
      <c r="B479" s="17">
        <v>478</v>
      </c>
      <c r="C479" s="17" t="s">
        <v>1893</v>
      </c>
      <c r="D479" s="17" t="s">
        <v>2860</v>
      </c>
      <c r="E479" s="17" t="s">
        <v>4732</v>
      </c>
      <c r="F479" s="17" t="s">
        <v>5590</v>
      </c>
      <c r="G479" s="17" t="s">
        <v>5591</v>
      </c>
    </row>
    <row r="480" spans="1:7" x14ac:dyDescent="0.35">
      <c r="A480" s="17" t="s">
        <v>8349</v>
      </c>
      <c r="B480" s="17">
        <v>479</v>
      </c>
      <c r="C480" s="17" t="s">
        <v>1892</v>
      </c>
      <c r="D480" s="17" t="s">
        <v>2861</v>
      </c>
      <c r="E480" s="17" t="s">
        <v>4732</v>
      </c>
      <c r="F480" s="17" t="s">
        <v>5592</v>
      </c>
      <c r="G480" s="17" t="s">
        <v>5593</v>
      </c>
    </row>
    <row r="481" spans="1:7" x14ac:dyDescent="0.35">
      <c r="A481" s="17" t="s">
        <v>8349</v>
      </c>
      <c r="B481" s="17">
        <v>480</v>
      </c>
      <c r="C481" s="17" t="s">
        <v>1891</v>
      </c>
      <c r="D481" s="17" t="s">
        <v>2862</v>
      </c>
      <c r="E481" s="17" t="s">
        <v>4732</v>
      </c>
      <c r="F481" s="17" t="s">
        <v>5594</v>
      </c>
      <c r="G481" s="17" t="s">
        <v>5595</v>
      </c>
    </row>
    <row r="482" spans="1:7" x14ac:dyDescent="0.35">
      <c r="A482" s="17" t="s">
        <v>8349</v>
      </c>
      <c r="B482" s="17">
        <v>481</v>
      </c>
      <c r="C482" s="17" t="s">
        <v>1890</v>
      </c>
      <c r="D482" s="17" t="s">
        <v>2863</v>
      </c>
      <c r="E482" s="17" t="s">
        <v>4732</v>
      </c>
      <c r="F482" s="17" t="s">
        <v>5596</v>
      </c>
      <c r="G482" s="17" t="s">
        <v>5079</v>
      </c>
    </row>
    <row r="483" spans="1:7" x14ac:dyDescent="0.35">
      <c r="A483" s="17" t="s">
        <v>8349</v>
      </c>
      <c r="B483" s="17">
        <v>482</v>
      </c>
      <c r="C483" s="17" t="s">
        <v>1889</v>
      </c>
      <c r="D483" s="17" t="s">
        <v>2864</v>
      </c>
      <c r="E483" s="17" t="s">
        <v>4732</v>
      </c>
      <c r="F483" s="17" t="s">
        <v>5597</v>
      </c>
      <c r="G483" s="17" t="s">
        <v>5598</v>
      </c>
    </row>
    <row r="484" spans="1:7" x14ac:dyDescent="0.35">
      <c r="A484" s="17" t="s">
        <v>8349</v>
      </c>
      <c r="B484" s="17">
        <v>483</v>
      </c>
      <c r="C484" s="17" t="s">
        <v>1888</v>
      </c>
      <c r="D484" s="17" t="s">
        <v>2865</v>
      </c>
      <c r="E484" s="17" t="s">
        <v>4729</v>
      </c>
      <c r="F484" s="17" t="s">
        <v>5599</v>
      </c>
      <c r="G484" s="17" t="s">
        <v>5600</v>
      </c>
    </row>
    <row r="485" spans="1:7" x14ac:dyDescent="0.35">
      <c r="A485" s="17" t="s">
        <v>8349</v>
      </c>
      <c r="B485" s="17">
        <v>484</v>
      </c>
      <c r="C485" s="17" t="s">
        <v>1887</v>
      </c>
      <c r="D485" s="17" t="s">
        <v>2866</v>
      </c>
      <c r="E485" s="17" t="s">
        <v>4729</v>
      </c>
      <c r="F485" s="17" t="s">
        <v>4980</v>
      </c>
      <c r="G485" s="17" t="s">
        <v>5601</v>
      </c>
    </row>
    <row r="486" spans="1:7" x14ac:dyDescent="0.35">
      <c r="A486" s="17" t="s">
        <v>8349</v>
      </c>
      <c r="B486" s="17">
        <v>485</v>
      </c>
      <c r="C486" s="17" t="s">
        <v>1886</v>
      </c>
      <c r="D486" s="17" t="s">
        <v>2867</v>
      </c>
      <c r="E486" s="17" t="s">
        <v>4732</v>
      </c>
      <c r="F486" s="17" t="s">
        <v>5602</v>
      </c>
      <c r="G486" s="17" t="s">
        <v>5029</v>
      </c>
    </row>
    <row r="487" spans="1:7" x14ac:dyDescent="0.35">
      <c r="A487" s="17" t="s">
        <v>8349</v>
      </c>
      <c r="B487" s="17">
        <v>486</v>
      </c>
      <c r="C487" s="17" t="s">
        <v>1885</v>
      </c>
      <c r="D487" s="17" t="s">
        <v>2868</v>
      </c>
      <c r="E487" s="17" t="s">
        <v>4732</v>
      </c>
      <c r="F487" s="17" t="s">
        <v>5336</v>
      </c>
      <c r="G487" s="17" t="s">
        <v>4866</v>
      </c>
    </row>
    <row r="488" spans="1:7" x14ac:dyDescent="0.35">
      <c r="A488" s="17" t="s">
        <v>8349</v>
      </c>
      <c r="B488" s="17">
        <v>487</v>
      </c>
      <c r="C488" s="17" t="s">
        <v>1884</v>
      </c>
      <c r="D488" s="17" t="s">
        <v>2869</v>
      </c>
      <c r="E488" s="17" t="s">
        <v>5604</v>
      </c>
      <c r="F488" s="17" t="s">
        <v>5603</v>
      </c>
      <c r="G488" s="17" t="s">
        <v>5605</v>
      </c>
    </row>
    <row r="489" spans="1:7" x14ac:dyDescent="0.35">
      <c r="A489" s="17" t="s">
        <v>8349</v>
      </c>
      <c r="B489" s="17">
        <v>488</v>
      </c>
      <c r="C489" s="17" t="s">
        <v>1883</v>
      </c>
      <c r="D489" s="17" t="s">
        <v>2870</v>
      </c>
      <c r="E489" s="17" t="s">
        <v>4729</v>
      </c>
      <c r="F489" s="17" t="s">
        <v>5606</v>
      </c>
      <c r="G489" s="17" t="s">
        <v>5607</v>
      </c>
    </row>
    <row r="490" spans="1:7" x14ac:dyDescent="0.35">
      <c r="A490" s="17" t="s">
        <v>8349</v>
      </c>
      <c r="B490" s="17">
        <v>489</v>
      </c>
      <c r="C490" s="17" t="s">
        <v>1882</v>
      </c>
      <c r="D490" s="17" t="s">
        <v>2871</v>
      </c>
      <c r="E490" s="17" t="s">
        <v>4732</v>
      </c>
      <c r="F490" s="17" t="s">
        <v>5608</v>
      </c>
      <c r="G490" s="17" t="s">
        <v>4987</v>
      </c>
    </row>
    <row r="491" spans="1:7" x14ac:dyDescent="0.35">
      <c r="A491" s="17" t="s">
        <v>8349</v>
      </c>
      <c r="B491" s="17">
        <v>490</v>
      </c>
      <c r="C491" s="17" t="s">
        <v>1881</v>
      </c>
      <c r="D491" s="17" t="s">
        <v>2872</v>
      </c>
      <c r="E491" s="17" t="s">
        <v>4732</v>
      </c>
      <c r="F491" s="17" t="s">
        <v>5609</v>
      </c>
      <c r="G491" s="17" t="s">
        <v>4743</v>
      </c>
    </row>
    <row r="492" spans="1:7" x14ac:dyDescent="0.35">
      <c r="A492" s="17" t="s">
        <v>8349</v>
      </c>
      <c r="B492" s="17">
        <v>491</v>
      </c>
      <c r="C492" s="17" t="s">
        <v>1880</v>
      </c>
      <c r="D492" s="17" t="s">
        <v>2873</v>
      </c>
      <c r="E492" s="17" t="s">
        <v>4729</v>
      </c>
      <c r="F492" s="17" t="s">
        <v>5610</v>
      </c>
      <c r="G492" s="17" t="s">
        <v>5611</v>
      </c>
    </row>
    <row r="493" spans="1:7" x14ac:dyDescent="0.35">
      <c r="A493" s="17" t="s">
        <v>8349</v>
      </c>
      <c r="B493" s="17">
        <v>492</v>
      </c>
      <c r="C493" s="17" t="s">
        <v>1879</v>
      </c>
      <c r="D493" s="17" t="s">
        <v>2874</v>
      </c>
      <c r="E493" s="17" t="s">
        <v>4729</v>
      </c>
      <c r="F493" s="17" t="s">
        <v>5612</v>
      </c>
      <c r="G493" s="17" t="s">
        <v>5613</v>
      </c>
    </row>
    <row r="494" spans="1:7" x14ac:dyDescent="0.35">
      <c r="A494" s="17" t="s">
        <v>8349</v>
      </c>
      <c r="B494" s="17">
        <v>493</v>
      </c>
      <c r="C494" s="17" t="s">
        <v>1878</v>
      </c>
      <c r="D494" s="17" t="s">
        <v>2875</v>
      </c>
      <c r="E494" s="17" t="s">
        <v>4729</v>
      </c>
      <c r="F494" s="17" t="s">
        <v>5614</v>
      </c>
      <c r="G494" s="17" t="s">
        <v>5295</v>
      </c>
    </row>
    <row r="495" spans="1:7" x14ac:dyDescent="0.35">
      <c r="A495" s="17" t="s">
        <v>8349</v>
      </c>
      <c r="B495" s="17">
        <v>494</v>
      </c>
      <c r="C495" s="17" t="s">
        <v>1877</v>
      </c>
      <c r="D495" s="17" t="s">
        <v>2876</v>
      </c>
      <c r="E495" s="17" t="s">
        <v>4732</v>
      </c>
      <c r="F495" s="17" t="s">
        <v>5615</v>
      </c>
      <c r="G495" s="17" t="s">
        <v>5616</v>
      </c>
    </row>
    <row r="496" spans="1:7" x14ac:dyDescent="0.35">
      <c r="A496" s="17" t="s">
        <v>8349</v>
      </c>
      <c r="B496" s="17">
        <v>495</v>
      </c>
      <c r="C496" s="17" t="s">
        <v>1876</v>
      </c>
      <c r="D496" s="17" t="s">
        <v>2877</v>
      </c>
      <c r="E496" s="17" t="s">
        <v>4732</v>
      </c>
      <c r="F496" s="17" t="s">
        <v>5596</v>
      </c>
      <c r="G496" s="17" t="s">
        <v>5617</v>
      </c>
    </row>
    <row r="497" spans="1:7" x14ac:dyDescent="0.35">
      <c r="A497" s="17" t="s">
        <v>8349</v>
      </c>
      <c r="B497" s="17">
        <v>496</v>
      </c>
      <c r="C497" s="17" t="s">
        <v>1875</v>
      </c>
      <c r="D497" s="17" t="s">
        <v>2878</v>
      </c>
      <c r="E497" s="17" t="s">
        <v>5604</v>
      </c>
      <c r="F497" s="17" t="s">
        <v>5618</v>
      </c>
      <c r="G497" s="17" t="s">
        <v>4918</v>
      </c>
    </row>
    <row r="498" spans="1:7" x14ac:dyDescent="0.35">
      <c r="A498" s="17" t="s">
        <v>8349</v>
      </c>
      <c r="B498" s="17">
        <v>497</v>
      </c>
      <c r="C498" s="17" t="s">
        <v>1874</v>
      </c>
      <c r="D498" s="17" t="s">
        <v>2879</v>
      </c>
      <c r="E498" s="17" t="s">
        <v>4729</v>
      </c>
      <c r="F498" s="17" t="s">
        <v>5619</v>
      </c>
      <c r="G498" s="17" t="s">
        <v>5620</v>
      </c>
    </row>
    <row r="499" spans="1:7" x14ac:dyDescent="0.35">
      <c r="A499" s="17" t="s">
        <v>8349</v>
      </c>
      <c r="B499" s="17">
        <v>498</v>
      </c>
      <c r="C499" s="17" t="s">
        <v>1873</v>
      </c>
      <c r="D499" s="17" t="s">
        <v>2880</v>
      </c>
      <c r="E499" s="17" t="s">
        <v>4732</v>
      </c>
      <c r="F499" s="17" t="s">
        <v>5621</v>
      </c>
      <c r="G499" s="17" t="s">
        <v>5155</v>
      </c>
    </row>
    <row r="500" spans="1:7" x14ac:dyDescent="0.35">
      <c r="A500" s="17" t="s">
        <v>8349</v>
      </c>
      <c r="B500" s="17">
        <v>499</v>
      </c>
      <c r="C500" s="17" t="s">
        <v>1872</v>
      </c>
      <c r="D500" s="17" t="s">
        <v>2881</v>
      </c>
      <c r="E500" s="17" t="s">
        <v>4729</v>
      </c>
      <c r="F500" s="17" t="s">
        <v>5622</v>
      </c>
      <c r="G500" s="17" t="s">
        <v>5623</v>
      </c>
    </row>
    <row r="501" spans="1:7" x14ac:dyDescent="0.35">
      <c r="A501" s="17" t="s">
        <v>8349</v>
      </c>
      <c r="B501" s="17">
        <v>500</v>
      </c>
      <c r="C501" s="17" t="s">
        <v>1871</v>
      </c>
      <c r="D501" s="17" t="s">
        <v>2882</v>
      </c>
      <c r="E501" s="17" t="s">
        <v>4729</v>
      </c>
      <c r="F501" s="17" t="s">
        <v>5624</v>
      </c>
      <c r="G501" s="17" t="s">
        <v>4918</v>
      </c>
    </row>
    <row r="502" spans="1:7" x14ac:dyDescent="0.35">
      <c r="A502" s="17" t="s">
        <v>8349</v>
      </c>
      <c r="B502" s="17">
        <v>501</v>
      </c>
      <c r="C502" s="17" t="s">
        <v>1870</v>
      </c>
      <c r="D502" s="17" t="s">
        <v>2883</v>
      </c>
      <c r="E502" s="17" t="s">
        <v>4732</v>
      </c>
      <c r="F502" s="17" t="s">
        <v>5625</v>
      </c>
      <c r="G502" s="17" t="s">
        <v>5626</v>
      </c>
    </row>
    <row r="503" spans="1:7" x14ac:dyDescent="0.35">
      <c r="A503" s="17" t="s">
        <v>8349</v>
      </c>
      <c r="B503" s="17">
        <v>502</v>
      </c>
      <c r="C503" s="17" t="s">
        <v>1869</v>
      </c>
      <c r="D503" s="17" t="s">
        <v>2884</v>
      </c>
      <c r="E503" s="17" t="s">
        <v>4732</v>
      </c>
      <c r="F503" s="17" t="s">
        <v>4863</v>
      </c>
      <c r="G503" s="17" t="s">
        <v>5627</v>
      </c>
    </row>
    <row r="504" spans="1:7" x14ac:dyDescent="0.35">
      <c r="A504" s="17" t="s">
        <v>8349</v>
      </c>
      <c r="B504" s="17">
        <v>503</v>
      </c>
      <c r="C504" s="17" t="s">
        <v>1868</v>
      </c>
      <c r="D504" s="17" t="s">
        <v>2885</v>
      </c>
      <c r="E504" s="17" t="s">
        <v>4729</v>
      </c>
      <c r="F504" s="17" t="s">
        <v>5628</v>
      </c>
      <c r="G504" s="17" t="s">
        <v>5629</v>
      </c>
    </row>
    <row r="505" spans="1:7" x14ac:dyDescent="0.35">
      <c r="A505" s="17" t="s">
        <v>8349</v>
      </c>
      <c r="B505" s="17">
        <v>504</v>
      </c>
      <c r="C505" s="17" t="s">
        <v>1867</v>
      </c>
      <c r="D505" s="17" t="s">
        <v>2886</v>
      </c>
      <c r="E505" s="17" t="s">
        <v>4729</v>
      </c>
      <c r="F505" s="17" t="s">
        <v>5630</v>
      </c>
      <c r="G505" s="17" t="s">
        <v>5631</v>
      </c>
    </row>
    <row r="506" spans="1:7" x14ac:dyDescent="0.35">
      <c r="A506" s="17" t="s">
        <v>8349</v>
      </c>
      <c r="B506" s="17">
        <v>505</v>
      </c>
      <c r="C506" s="17" t="s">
        <v>1866</v>
      </c>
      <c r="D506" s="17" t="s">
        <v>2887</v>
      </c>
      <c r="E506" s="17" t="s">
        <v>4729</v>
      </c>
      <c r="F506" s="17" t="s">
        <v>5632</v>
      </c>
      <c r="G506" s="17" t="s">
        <v>4884</v>
      </c>
    </row>
    <row r="507" spans="1:7" x14ac:dyDescent="0.35">
      <c r="A507" s="17" t="s">
        <v>8349</v>
      </c>
      <c r="B507" s="17">
        <v>506</v>
      </c>
      <c r="C507" s="17" t="s">
        <v>1865</v>
      </c>
      <c r="D507" s="17" t="s">
        <v>2888</v>
      </c>
      <c r="E507" s="17" t="s">
        <v>4729</v>
      </c>
      <c r="F507" s="17" t="s">
        <v>5633</v>
      </c>
      <c r="G507" s="17" t="s">
        <v>5634</v>
      </c>
    </row>
    <row r="508" spans="1:7" x14ac:dyDescent="0.35">
      <c r="A508" s="17" t="s">
        <v>8349</v>
      </c>
      <c r="B508" s="17">
        <v>507</v>
      </c>
      <c r="C508" s="17" t="s">
        <v>1864</v>
      </c>
      <c r="D508" s="17" t="s">
        <v>2889</v>
      </c>
      <c r="E508" s="17" t="s">
        <v>4732</v>
      </c>
      <c r="F508" s="17" t="s">
        <v>5635</v>
      </c>
      <c r="G508" s="17" t="s">
        <v>5636</v>
      </c>
    </row>
    <row r="509" spans="1:7" x14ac:dyDescent="0.35">
      <c r="A509" s="17" t="s">
        <v>8349</v>
      </c>
      <c r="B509" s="17">
        <v>508</v>
      </c>
      <c r="C509" s="17" t="s">
        <v>1863</v>
      </c>
      <c r="D509" s="17" t="s">
        <v>2890</v>
      </c>
      <c r="E509" s="17" t="s">
        <v>4732</v>
      </c>
      <c r="F509" s="17" t="s">
        <v>5637</v>
      </c>
      <c r="G509" s="17" t="s">
        <v>5638</v>
      </c>
    </row>
    <row r="510" spans="1:7" x14ac:dyDescent="0.35">
      <c r="A510" s="17" t="s">
        <v>8349</v>
      </c>
      <c r="B510" s="17">
        <v>509</v>
      </c>
      <c r="C510" s="17" t="s">
        <v>1862</v>
      </c>
      <c r="D510" s="17" t="s">
        <v>2891</v>
      </c>
      <c r="E510" s="17" t="s">
        <v>4729</v>
      </c>
      <c r="F510" s="17" t="s">
        <v>5639</v>
      </c>
      <c r="G510" s="17" t="s">
        <v>5640</v>
      </c>
    </row>
    <row r="511" spans="1:7" x14ac:dyDescent="0.35">
      <c r="A511" s="17" t="s">
        <v>8349</v>
      </c>
      <c r="B511" s="17">
        <v>510</v>
      </c>
      <c r="C511" s="17" t="s">
        <v>1861</v>
      </c>
      <c r="D511" s="17" t="s">
        <v>2892</v>
      </c>
      <c r="E511" s="17" t="s">
        <v>4732</v>
      </c>
      <c r="F511" s="17" t="s">
        <v>5641</v>
      </c>
      <c r="G511" s="17" t="s">
        <v>5642</v>
      </c>
    </row>
    <row r="512" spans="1:7" x14ac:dyDescent="0.35">
      <c r="A512" s="17" t="s">
        <v>8349</v>
      </c>
      <c r="B512" s="17">
        <v>511</v>
      </c>
      <c r="C512" s="17" t="s">
        <v>1860</v>
      </c>
      <c r="D512" s="17" t="s">
        <v>2893</v>
      </c>
      <c r="E512" s="17" t="s">
        <v>4732</v>
      </c>
      <c r="F512" s="17" t="s">
        <v>5643</v>
      </c>
      <c r="G512" s="17" t="s">
        <v>5391</v>
      </c>
    </row>
    <row r="513" spans="1:7" x14ac:dyDescent="0.35">
      <c r="A513" s="17" t="s">
        <v>8349</v>
      </c>
      <c r="B513" s="17">
        <v>512</v>
      </c>
      <c r="C513" s="17" t="s">
        <v>1859</v>
      </c>
      <c r="D513" s="17" t="s">
        <v>2894</v>
      </c>
      <c r="E513" s="17" t="s">
        <v>4732</v>
      </c>
      <c r="F513" s="17" t="s">
        <v>5644</v>
      </c>
      <c r="G513" s="17" t="s">
        <v>5029</v>
      </c>
    </row>
    <row r="514" spans="1:7" x14ac:dyDescent="0.35">
      <c r="A514" s="17" t="s">
        <v>8349</v>
      </c>
      <c r="B514" s="17">
        <v>513</v>
      </c>
      <c r="C514" s="17" t="s">
        <v>1858</v>
      </c>
      <c r="D514" s="17" t="s">
        <v>2895</v>
      </c>
      <c r="E514" s="17" t="s">
        <v>4732</v>
      </c>
      <c r="F514" s="17" t="s">
        <v>5645</v>
      </c>
      <c r="G514" s="17" t="s">
        <v>5646</v>
      </c>
    </row>
    <row r="515" spans="1:7" x14ac:dyDescent="0.35">
      <c r="A515" s="17" t="s">
        <v>8349</v>
      </c>
      <c r="B515" s="17">
        <v>514</v>
      </c>
      <c r="C515" s="17" t="s">
        <v>1857</v>
      </c>
      <c r="D515" s="17" t="s">
        <v>2896</v>
      </c>
      <c r="E515" s="17" t="s">
        <v>4729</v>
      </c>
      <c r="F515" s="17" t="s">
        <v>5647</v>
      </c>
      <c r="G515" s="17" t="s">
        <v>5648</v>
      </c>
    </row>
    <row r="516" spans="1:7" x14ac:dyDescent="0.35">
      <c r="A516" s="17" t="s">
        <v>8349</v>
      </c>
      <c r="B516" s="17">
        <v>515</v>
      </c>
      <c r="C516" s="17" t="s">
        <v>1856</v>
      </c>
      <c r="D516" s="17" t="s">
        <v>2897</v>
      </c>
      <c r="E516" s="17" t="s">
        <v>4732</v>
      </c>
      <c r="F516" s="17" t="s">
        <v>5649</v>
      </c>
      <c r="G516" s="17" t="s">
        <v>5650</v>
      </c>
    </row>
    <row r="517" spans="1:7" x14ac:dyDescent="0.35">
      <c r="A517" s="17" t="s">
        <v>8349</v>
      </c>
      <c r="B517" s="17">
        <v>516</v>
      </c>
      <c r="C517" s="17" t="s">
        <v>1855</v>
      </c>
      <c r="D517" s="17" t="s">
        <v>2898</v>
      </c>
      <c r="E517" s="17" t="s">
        <v>4732</v>
      </c>
      <c r="F517" s="17" t="s">
        <v>5651</v>
      </c>
      <c r="G517" s="17" t="s">
        <v>4858</v>
      </c>
    </row>
    <row r="518" spans="1:7" x14ac:dyDescent="0.35">
      <c r="A518" s="17" t="s">
        <v>8349</v>
      </c>
      <c r="B518" s="17">
        <v>517</v>
      </c>
      <c r="C518" s="17" t="s">
        <v>1854</v>
      </c>
      <c r="D518" s="17" t="s">
        <v>2899</v>
      </c>
      <c r="E518" s="17" t="s">
        <v>4729</v>
      </c>
      <c r="F518" s="17" t="s">
        <v>5652</v>
      </c>
      <c r="G518" s="17" t="s">
        <v>4939</v>
      </c>
    </row>
    <row r="519" spans="1:7" x14ac:dyDescent="0.35">
      <c r="A519" s="17" t="s">
        <v>8349</v>
      </c>
      <c r="B519" s="17">
        <v>518</v>
      </c>
      <c r="C519" s="17" t="s">
        <v>1853</v>
      </c>
      <c r="D519" s="17" t="s">
        <v>2900</v>
      </c>
      <c r="E519" s="17" t="s">
        <v>4729</v>
      </c>
      <c r="F519" s="17" t="s">
        <v>5653</v>
      </c>
      <c r="G519" s="17" t="s">
        <v>5623</v>
      </c>
    </row>
    <row r="520" spans="1:7" x14ac:dyDescent="0.35">
      <c r="A520" s="17" t="s">
        <v>8349</v>
      </c>
      <c r="B520" s="17">
        <v>519</v>
      </c>
      <c r="C520" s="17" t="s">
        <v>1852</v>
      </c>
      <c r="D520" s="17" t="s">
        <v>2901</v>
      </c>
      <c r="E520" s="17" t="s">
        <v>4732</v>
      </c>
      <c r="F520" s="17" t="s">
        <v>5654</v>
      </c>
      <c r="G520" s="17" t="s">
        <v>5462</v>
      </c>
    </row>
    <row r="521" spans="1:7" x14ac:dyDescent="0.35">
      <c r="A521" s="17" t="s">
        <v>8349</v>
      </c>
      <c r="B521" s="17">
        <v>520</v>
      </c>
      <c r="C521" s="17" t="s">
        <v>1851</v>
      </c>
      <c r="D521" s="17" t="s">
        <v>2902</v>
      </c>
      <c r="E521" s="17" t="s">
        <v>4729</v>
      </c>
      <c r="F521" s="17" t="s">
        <v>5655</v>
      </c>
      <c r="G521" s="17" t="s">
        <v>5656</v>
      </c>
    </row>
    <row r="522" spans="1:7" x14ac:dyDescent="0.35">
      <c r="A522" s="17" t="s">
        <v>8349</v>
      </c>
      <c r="B522" s="17">
        <v>521</v>
      </c>
      <c r="C522" s="17" t="s">
        <v>1850</v>
      </c>
      <c r="D522" s="17" t="s">
        <v>2903</v>
      </c>
      <c r="E522" s="17" t="s">
        <v>4732</v>
      </c>
      <c r="F522" s="17" t="s">
        <v>5657</v>
      </c>
      <c r="G522" s="17" t="s">
        <v>5658</v>
      </c>
    </row>
    <row r="523" spans="1:7" x14ac:dyDescent="0.35">
      <c r="A523" s="17" t="s">
        <v>8349</v>
      </c>
      <c r="B523" s="17">
        <v>522</v>
      </c>
      <c r="C523" s="17" t="s">
        <v>1849</v>
      </c>
      <c r="D523" s="17" t="s">
        <v>2904</v>
      </c>
      <c r="E523" s="17" t="s">
        <v>4732</v>
      </c>
      <c r="F523" s="17" t="s">
        <v>5659</v>
      </c>
      <c r="G523" s="17" t="s">
        <v>4781</v>
      </c>
    </row>
    <row r="524" spans="1:7" x14ac:dyDescent="0.35">
      <c r="A524" s="17" t="s">
        <v>8349</v>
      </c>
      <c r="B524" s="17">
        <v>523</v>
      </c>
      <c r="C524" s="17" t="s">
        <v>1848</v>
      </c>
      <c r="D524" s="17" t="s">
        <v>2905</v>
      </c>
      <c r="E524" s="17" t="s">
        <v>4729</v>
      </c>
      <c r="F524" s="17" t="s">
        <v>5660</v>
      </c>
      <c r="G524" s="17" t="s">
        <v>5661</v>
      </c>
    </row>
    <row r="525" spans="1:7" x14ac:dyDescent="0.35">
      <c r="A525" s="17" t="s">
        <v>8349</v>
      </c>
      <c r="B525" s="17">
        <v>524</v>
      </c>
      <c r="C525" s="17" t="s">
        <v>1847</v>
      </c>
      <c r="D525" s="17" t="s">
        <v>2906</v>
      </c>
      <c r="E525" s="17" t="s">
        <v>5604</v>
      </c>
      <c r="F525" s="17" t="s">
        <v>5662</v>
      </c>
      <c r="G525" s="17" t="s">
        <v>5663</v>
      </c>
    </row>
    <row r="526" spans="1:7" x14ac:dyDescent="0.35">
      <c r="A526" s="17" t="s">
        <v>8349</v>
      </c>
      <c r="B526" s="17">
        <v>525</v>
      </c>
      <c r="C526" s="17" t="s">
        <v>1846</v>
      </c>
      <c r="D526" s="17" t="s">
        <v>2907</v>
      </c>
      <c r="E526" s="17" t="s">
        <v>4729</v>
      </c>
      <c r="F526" s="17" t="s">
        <v>5664</v>
      </c>
      <c r="G526" s="17" t="s">
        <v>5665</v>
      </c>
    </row>
    <row r="527" spans="1:7" x14ac:dyDescent="0.35">
      <c r="A527" s="17" t="s">
        <v>8349</v>
      </c>
      <c r="B527" s="17">
        <v>526</v>
      </c>
      <c r="C527" s="17" t="s">
        <v>1845</v>
      </c>
      <c r="D527" s="17" t="s">
        <v>2908</v>
      </c>
      <c r="E527" s="17" t="s">
        <v>4729</v>
      </c>
      <c r="F527" s="17" t="s">
        <v>5666</v>
      </c>
      <c r="G527" s="17" t="s">
        <v>5091</v>
      </c>
    </row>
    <row r="528" spans="1:7" x14ac:dyDescent="0.35">
      <c r="A528" s="17" t="s">
        <v>8349</v>
      </c>
      <c r="B528" s="17">
        <v>527</v>
      </c>
      <c r="C528" s="17" t="s">
        <v>1844</v>
      </c>
      <c r="D528" s="17" t="s">
        <v>2909</v>
      </c>
      <c r="E528" s="17" t="s">
        <v>5604</v>
      </c>
      <c r="F528" s="17" t="s">
        <v>5667</v>
      </c>
      <c r="G528" s="17" t="s">
        <v>5668</v>
      </c>
    </row>
    <row r="529" spans="1:7" x14ac:dyDescent="0.35">
      <c r="A529" s="17" t="s">
        <v>8349</v>
      </c>
      <c r="B529" s="17">
        <v>528</v>
      </c>
      <c r="C529" s="17" t="s">
        <v>1843</v>
      </c>
      <c r="D529" s="17" t="s">
        <v>2910</v>
      </c>
      <c r="E529" s="17" t="s">
        <v>4729</v>
      </c>
      <c r="F529" s="17" t="s">
        <v>5669</v>
      </c>
      <c r="G529" s="17" t="s">
        <v>4841</v>
      </c>
    </row>
    <row r="530" spans="1:7" x14ac:dyDescent="0.35">
      <c r="A530" s="17" t="s">
        <v>8349</v>
      </c>
      <c r="B530" s="17">
        <v>529</v>
      </c>
      <c r="C530" s="17" t="s">
        <v>1842</v>
      </c>
      <c r="D530" s="17" t="s">
        <v>2911</v>
      </c>
      <c r="E530" s="17" t="s">
        <v>4732</v>
      </c>
      <c r="F530" s="17" t="s">
        <v>5670</v>
      </c>
      <c r="G530" s="17" t="s">
        <v>5211</v>
      </c>
    </row>
    <row r="531" spans="1:7" x14ac:dyDescent="0.35">
      <c r="A531" s="17" t="s">
        <v>8349</v>
      </c>
      <c r="B531" s="17">
        <v>530</v>
      </c>
      <c r="C531" s="17" t="s">
        <v>1841</v>
      </c>
      <c r="D531" s="17" t="s">
        <v>2912</v>
      </c>
      <c r="E531" s="17" t="s">
        <v>4732</v>
      </c>
      <c r="F531" s="17" t="s">
        <v>5671</v>
      </c>
      <c r="G531" s="17" t="s">
        <v>5672</v>
      </c>
    </row>
    <row r="532" spans="1:7" x14ac:dyDescent="0.35">
      <c r="A532" s="17" t="s">
        <v>8349</v>
      </c>
      <c r="B532" s="17">
        <v>531</v>
      </c>
      <c r="C532" s="17" t="s">
        <v>1840</v>
      </c>
      <c r="D532" s="17" t="s">
        <v>2913</v>
      </c>
      <c r="E532" s="17" t="s">
        <v>4729</v>
      </c>
      <c r="F532" s="17" t="s">
        <v>5673</v>
      </c>
      <c r="G532" s="17" t="s">
        <v>5674</v>
      </c>
    </row>
    <row r="533" spans="1:7" x14ac:dyDescent="0.35">
      <c r="A533" s="17" t="s">
        <v>8349</v>
      </c>
      <c r="B533" s="17">
        <v>532</v>
      </c>
      <c r="C533" s="17" t="s">
        <v>1839</v>
      </c>
      <c r="D533" s="17" t="s">
        <v>2914</v>
      </c>
      <c r="E533" s="17" t="s">
        <v>4732</v>
      </c>
      <c r="F533" s="17" t="s">
        <v>5675</v>
      </c>
      <c r="G533" s="17" t="s">
        <v>5009</v>
      </c>
    </row>
    <row r="534" spans="1:7" x14ac:dyDescent="0.35">
      <c r="A534" s="17" t="s">
        <v>8349</v>
      </c>
      <c r="B534" s="17">
        <v>533</v>
      </c>
      <c r="C534" s="17" t="s">
        <v>1838</v>
      </c>
      <c r="D534" s="17" t="s">
        <v>2915</v>
      </c>
      <c r="E534" s="17" t="s">
        <v>4729</v>
      </c>
      <c r="F534" s="17" t="s">
        <v>5676</v>
      </c>
      <c r="G534" s="17" t="s">
        <v>5677</v>
      </c>
    </row>
    <row r="535" spans="1:7" x14ac:dyDescent="0.35">
      <c r="A535" s="17" t="s">
        <v>8349</v>
      </c>
      <c r="B535" s="17">
        <v>534</v>
      </c>
      <c r="C535" s="17" t="s">
        <v>1837</v>
      </c>
      <c r="D535" s="17" t="s">
        <v>2916</v>
      </c>
      <c r="E535" s="17" t="s">
        <v>4732</v>
      </c>
      <c r="F535" s="17" t="s">
        <v>5678</v>
      </c>
      <c r="G535" s="17" t="s">
        <v>5638</v>
      </c>
    </row>
    <row r="536" spans="1:7" x14ac:dyDescent="0.35">
      <c r="A536" s="17" t="s">
        <v>8349</v>
      </c>
      <c r="B536" s="17">
        <v>535</v>
      </c>
      <c r="C536" s="17" t="s">
        <v>1836</v>
      </c>
      <c r="D536" s="17" t="s">
        <v>2917</v>
      </c>
      <c r="E536" s="17" t="s">
        <v>4729</v>
      </c>
      <c r="F536" s="17" t="s">
        <v>5679</v>
      </c>
      <c r="G536" s="17" t="s">
        <v>5680</v>
      </c>
    </row>
    <row r="537" spans="1:7" x14ac:dyDescent="0.35">
      <c r="A537" s="17" t="s">
        <v>8349</v>
      </c>
      <c r="B537" s="17">
        <v>536</v>
      </c>
      <c r="C537" s="17" t="s">
        <v>1835</v>
      </c>
      <c r="D537" s="17" t="s">
        <v>2918</v>
      </c>
      <c r="E537" s="17" t="s">
        <v>4732</v>
      </c>
      <c r="F537" s="17" t="s">
        <v>4863</v>
      </c>
      <c r="G537" s="17" t="s">
        <v>5681</v>
      </c>
    </row>
    <row r="538" spans="1:7" x14ac:dyDescent="0.35">
      <c r="A538" s="17" t="s">
        <v>8349</v>
      </c>
      <c r="B538" s="17">
        <v>537</v>
      </c>
      <c r="C538" s="17" t="s">
        <v>1834</v>
      </c>
      <c r="D538" s="17" t="s">
        <v>2919</v>
      </c>
      <c r="E538" s="17" t="s">
        <v>4729</v>
      </c>
      <c r="F538" s="17" t="s">
        <v>5682</v>
      </c>
      <c r="G538" s="17" t="s">
        <v>5683</v>
      </c>
    </row>
    <row r="539" spans="1:7" x14ac:dyDescent="0.35">
      <c r="A539" s="17" t="s">
        <v>8349</v>
      </c>
      <c r="B539" s="17">
        <v>538</v>
      </c>
      <c r="C539" s="17" t="s">
        <v>1833</v>
      </c>
      <c r="D539" s="17" t="s">
        <v>2920</v>
      </c>
      <c r="E539" s="17" t="s">
        <v>4729</v>
      </c>
      <c r="F539" s="17" t="s">
        <v>5684</v>
      </c>
      <c r="G539" s="17" t="s">
        <v>5685</v>
      </c>
    </row>
    <row r="540" spans="1:7" x14ac:dyDescent="0.35">
      <c r="A540" s="17" t="s">
        <v>8349</v>
      </c>
      <c r="B540" s="17">
        <v>539</v>
      </c>
      <c r="C540" s="17" t="s">
        <v>1832</v>
      </c>
      <c r="D540" s="17" t="s">
        <v>2921</v>
      </c>
      <c r="E540" s="17" t="s">
        <v>4729</v>
      </c>
      <c r="F540" s="17" t="s">
        <v>5686</v>
      </c>
      <c r="G540" s="17" t="s">
        <v>5674</v>
      </c>
    </row>
    <row r="541" spans="1:7" x14ac:dyDescent="0.35">
      <c r="A541" s="17" t="s">
        <v>8349</v>
      </c>
      <c r="B541" s="17">
        <v>540</v>
      </c>
      <c r="C541" s="17" t="s">
        <v>1831</v>
      </c>
      <c r="D541" s="17" t="s">
        <v>2922</v>
      </c>
      <c r="E541" s="17" t="s">
        <v>4732</v>
      </c>
      <c r="F541" s="17" t="s">
        <v>5687</v>
      </c>
      <c r="G541" s="17" t="s">
        <v>4858</v>
      </c>
    </row>
    <row r="542" spans="1:7" x14ac:dyDescent="0.35">
      <c r="A542" s="17" t="s">
        <v>8349</v>
      </c>
      <c r="B542" s="17">
        <v>541</v>
      </c>
      <c r="C542" s="17" t="s">
        <v>1830</v>
      </c>
      <c r="D542" s="17" t="s">
        <v>2923</v>
      </c>
      <c r="E542" s="17" t="s">
        <v>4732</v>
      </c>
      <c r="F542" s="17" t="s">
        <v>5688</v>
      </c>
      <c r="G542" s="17" t="s">
        <v>5689</v>
      </c>
    </row>
    <row r="543" spans="1:7" x14ac:dyDescent="0.35">
      <c r="A543" s="17" t="s">
        <v>8349</v>
      </c>
      <c r="B543" s="17">
        <v>542</v>
      </c>
      <c r="C543" s="17" t="s">
        <v>1829</v>
      </c>
      <c r="D543" s="17" t="s">
        <v>2924</v>
      </c>
      <c r="E543" s="17" t="s">
        <v>4732</v>
      </c>
      <c r="F543" s="17" t="s">
        <v>5690</v>
      </c>
      <c r="G543" s="17" t="s">
        <v>5691</v>
      </c>
    </row>
    <row r="544" spans="1:7" x14ac:dyDescent="0.35">
      <c r="A544" s="17" t="s">
        <v>8349</v>
      </c>
      <c r="B544" s="17">
        <v>543</v>
      </c>
      <c r="C544" s="17" t="s">
        <v>1828</v>
      </c>
      <c r="D544" s="17" t="s">
        <v>2925</v>
      </c>
      <c r="E544" s="17" t="s">
        <v>4729</v>
      </c>
      <c r="F544" s="17" t="s">
        <v>5692</v>
      </c>
      <c r="G544" s="17" t="s">
        <v>5163</v>
      </c>
    </row>
    <row r="545" spans="1:7" x14ac:dyDescent="0.35">
      <c r="A545" s="17" t="s">
        <v>8349</v>
      </c>
      <c r="B545" s="17">
        <v>544</v>
      </c>
      <c r="C545" s="17" t="s">
        <v>1827</v>
      </c>
      <c r="D545" s="17" t="s">
        <v>2926</v>
      </c>
      <c r="E545" s="17" t="s">
        <v>4729</v>
      </c>
      <c r="F545" s="17" t="s">
        <v>5693</v>
      </c>
      <c r="G545" s="17" t="s">
        <v>5694</v>
      </c>
    </row>
    <row r="546" spans="1:7" x14ac:dyDescent="0.35">
      <c r="A546" s="17" t="s">
        <v>8349</v>
      </c>
      <c r="B546" s="17">
        <v>545</v>
      </c>
      <c r="C546" s="17" t="s">
        <v>1826</v>
      </c>
      <c r="D546" s="17" t="s">
        <v>2927</v>
      </c>
      <c r="E546" s="17" t="s">
        <v>5604</v>
      </c>
      <c r="F546" s="17" t="s">
        <v>5695</v>
      </c>
      <c r="G546" s="17" t="s">
        <v>5696</v>
      </c>
    </row>
    <row r="547" spans="1:7" x14ac:dyDescent="0.35">
      <c r="A547" s="17" t="s">
        <v>8349</v>
      </c>
      <c r="B547" s="17">
        <v>546</v>
      </c>
      <c r="C547" s="17" t="s">
        <v>1825</v>
      </c>
      <c r="D547" s="17" t="s">
        <v>2928</v>
      </c>
      <c r="E547" s="17" t="s">
        <v>4732</v>
      </c>
      <c r="F547" s="17" t="s">
        <v>5697</v>
      </c>
      <c r="G547" s="17" t="s">
        <v>5421</v>
      </c>
    </row>
    <row r="548" spans="1:7" x14ac:dyDescent="0.35">
      <c r="A548" s="17" t="s">
        <v>8349</v>
      </c>
      <c r="B548" s="17">
        <v>547</v>
      </c>
      <c r="C548" s="17" t="s">
        <v>1824</v>
      </c>
      <c r="D548" s="17" t="s">
        <v>2929</v>
      </c>
      <c r="E548" s="17" t="s">
        <v>4729</v>
      </c>
      <c r="F548" s="17" t="s">
        <v>5698</v>
      </c>
      <c r="G548" s="17" t="s">
        <v>5699</v>
      </c>
    </row>
    <row r="549" spans="1:7" x14ac:dyDescent="0.35">
      <c r="A549" s="17" t="s">
        <v>8349</v>
      </c>
      <c r="B549" s="17">
        <v>548</v>
      </c>
      <c r="C549" s="17" t="s">
        <v>1823</v>
      </c>
      <c r="D549" s="17" t="s">
        <v>2930</v>
      </c>
      <c r="E549" s="17" t="s">
        <v>4732</v>
      </c>
      <c r="F549" s="17" t="s">
        <v>5700</v>
      </c>
      <c r="G549" s="17" t="s">
        <v>5701</v>
      </c>
    </row>
    <row r="550" spans="1:7" x14ac:dyDescent="0.35">
      <c r="A550" s="17" t="s">
        <v>8349</v>
      </c>
      <c r="B550" s="17">
        <v>549</v>
      </c>
      <c r="C550" s="17" t="s">
        <v>1822</v>
      </c>
      <c r="D550" s="17" t="s">
        <v>2931</v>
      </c>
      <c r="E550" s="17" t="s">
        <v>4732</v>
      </c>
      <c r="F550" s="17" t="s">
        <v>5702</v>
      </c>
      <c r="G550" s="17" t="s">
        <v>5703</v>
      </c>
    </row>
    <row r="551" spans="1:7" x14ac:dyDescent="0.35">
      <c r="A551" s="17" t="s">
        <v>8349</v>
      </c>
      <c r="B551" s="17">
        <v>550</v>
      </c>
      <c r="C551" s="17" t="s">
        <v>1821</v>
      </c>
      <c r="D551" s="17" t="s">
        <v>2932</v>
      </c>
      <c r="E551" s="17" t="s">
        <v>4732</v>
      </c>
      <c r="F551" s="17" t="s">
        <v>5704</v>
      </c>
      <c r="G551" s="17" t="s">
        <v>5705</v>
      </c>
    </row>
    <row r="552" spans="1:7" x14ac:dyDescent="0.35">
      <c r="A552" s="17" t="s">
        <v>8349</v>
      </c>
      <c r="B552" s="17">
        <v>551</v>
      </c>
      <c r="C552" s="17" t="s">
        <v>1820</v>
      </c>
      <c r="D552" s="17" t="s">
        <v>2933</v>
      </c>
      <c r="E552" s="17" t="s">
        <v>4729</v>
      </c>
      <c r="F552" s="17" t="s">
        <v>5706</v>
      </c>
      <c r="G552" s="17" t="s">
        <v>5707</v>
      </c>
    </row>
    <row r="553" spans="1:7" x14ac:dyDescent="0.35">
      <c r="A553" s="17" t="s">
        <v>8349</v>
      </c>
      <c r="B553" s="17">
        <v>552</v>
      </c>
      <c r="C553" s="17" t="s">
        <v>1819</v>
      </c>
      <c r="D553" s="17" t="s">
        <v>2934</v>
      </c>
      <c r="E553" s="17" t="s">
        <v>4732</v>
      </c>
      <c r="F553" s="17" t="s">
        <v>5072</v>
      </c>
      <c r="G553" s="17" t="s">
        <v>5580</v>
      </c>
    </row>
    <row r="554" spans="1:7" x14ac:dyDescent="0.35">
      <c r="A554" s="17" t="s">
        <v>8349</v>
      </c>
      <c r="B554" s="17">
        <v>553</v>
      </c>
      <c r="C554" s="17" t="s">
        <v>1818</v>
      </c>
      <c r="D554" s="17" t="s">
        <v>2935</v>
      </c>
      <c r="E554" s="17" t="s">
        <v>4732</v>
      </c>
      <c r="F554" s="17" t="s">
        <v>5708</v>
      </c>
      <c r="G554" s="17" t="s">
        <v>5709</v>
      </c>
    </row>
    <row r="555" spans="1:7" x14ac:dyDescent="0.35">
      <c r="A555" s="17" t="s">
        <v>8349</v>
      </c>
      <c r="B555" s="17">
        <v>554</v>
      </c>
      <c r="C555" s="17" t="s">
        <v>1817</v>
      </c>
      <c r="D555" s="17" t="s">
        <v>2936</v>
      </c>
      <c r="E555" s="17" t="s">
        <v>4729</v>
      </c>
      <c r="F555" s="17" t="s">
        <v>5710</v>
      </c>
      <c r="G555" s="17" t="s">
        <v>5711</v>
      </c>
    </row>
    <row r="556" spans="1:7" x14ac:dyDescent="0.35">
      <c r="A556" s="17" t="s">
        <v>8349</v>
      </c>
      <c r="B556" s="17">
        <v>555</v>
      </c>
      <c r="C556" s="17" t="s">
        <v>1816</v>
      </c>
      <c r="D556" s="17" t="s">
        <v>2937</v>
      </c>
      <c r="E556" s="17" t="s">
        <v>4732</v>
      </c>
      <c r="F556" s="17" t="s">
        <v>5712</v>
      </c>
      <c r="G556" s="17" t="s">
        <v>4923</v>
      </c>
    </row>
    <row r="557" spans="1:7" x14ac:dyDescent="0.35">
      <c r="A557" s="17" t="s">
        <v>8349</v>
      </c>
      <c r="B557" s="17">
        <v>556</v>
      </c>
      <c r="C557" s="17" t="s">
        <v>1815</v>
      </c>
      <c r="D557" s="17" t="s">
        <v>2938</v>
      </c>
      <c r="E557" s="17" t="s">
        <v>4732</v>
      </c>
      <c r="F557" s="17" t="s">
        <v>5713</v>
      </c>
      <c r="G557" s="17" t="s">
        <v>5714</v>
      </c>
    </row>
    <row r="558" spans="1:7" x14ac:dyDescent="0.35">
      <c r="A558" s="17" t="s">
        <v>8349</v>
      </c>
      <c r="B558" s="17">
        <v>557</v>
      </c>
      <c r="C558" s="17" t="s">
        <v>1814</v>
      </c>
      <c r="D558" s="17" t="s">
        <v>2939</v>
      </c>
      <c r="E558" s="17" t="s">
        <v>4729</v>
      </c>
      <c r="F558" s="17" t="s">
        <v>5715</v>
      </c>
      <c r="G558" s="17" t="s">
        <v>5716</v>
      </c>
    </row>
    <row r="559" spans="1:7" x14ac:dyDescent="0.35">
      <c r="A559" s="17" t="s">
        <v>8349</v>
      </c>
      <c r="B559" s="17">
        <v>558</v>
      </c>
      <c r="C559" s="17" t="s">
        <v>1813</v>
      </c>
      <c r="D559" s="17" t="s">
        <v>2940</v>
      </c>
      <c r="E559" s="17" t="s">
        <v>4732</v>
      </c>
      <c r="F559" s="17" t="s">
        <v>5717</v>
      </c>
      <c r="G559" s="17" t="s">
        <v>4910</v>
      </c>
    </row>
    <row r="560" spans="1:7" x14ac:dyDescent="0.35">
      <c r="A560" s="17" t="s">
        <v>8349</v>
      </c>
      <c r="B560" s="17">
        <v>559</v>
      </c>
      <c r="C560" s="17" t="s">
        <v>1812</v>
      </c>
      <c r="D560" s="17" t="s">
        <v>2941</v>
      </c>
      <c r="E560" s="17" t="s">
        <v>4729</v>
      </c>
      <c r="F560" s="17" t="s">
        <v>5718</v>
      </c>
      <c r="G560" s="17" t="s">
        <v>5589</v>
      </c>
    </row>
    <row r="561" spans="1:7" x14ac:dyDescent="0.35">
      <c r="A561" s="17" t="s">
        <v>8349</v>
      </c>
      <c r="B561" s="17">
        <v>560</v>
      </c>
      <c r="C561" s="17" t="s">
        <v>1811</v>
      </c>
      <c r="D561" s="17" t="s">
        <v>2942</v>
      </c>
      <c r="E561" s="17" t="s">
        <v>4732</v>
      </c>
      <c r="F561" s="17" t="s">
        <v>5719</v>
      </c>
      <c r="G561" s="17" t="s">
        <v>5720</v>
      </c>
    </row>
    <row r="562" spans="1:7" x14ac:dyDescent="0.35">
      <c r="A562" s="17" t="s">
        <v>8349</v>
      </c>
      <c r="B562" s="17">
        <v>561</v>
      </c>
      <c r="C562" s="17" t="s">
        <v>1810</v>
      </c>
      <c r="D562" s="17" t="s">
        <v>2943</v>
      </c>
      <c r="E562" s="17" t="s">
        <v>4729</v>
      </c>
      <c r="F562" s="17" t="s">
        <v>5721</v>
      </c>
      <c r="G562" s="17" t="s">
        <v>5722</v>
      </c>
    </row>
    <row r="563" spans="1:7" x14ac:dyDescent="0.35">
      <c r="A563" s="17" t="s">
        <v>8349</v>
      </c>
      <c r="B563" s="17">
        <v>562</v>
      </c>
      <c r="C563" s="17" t="s">
        <v>1809</v>
      </c>
      <c r="D563" s="17" t="s">
        <v>2944</v>
      </c>
      <c r="E563" s="17" t="s">
        <v>4732</v>
      </c>
      <c r="F563" s="17" t="s">
        <v>5723</v>
      </c>
      <c r="G563" s="17" t="s">
        <v>5724</v>
      </c>
    </row>
    <row r="564" spans="1:7" x14ac:dyDescent="0.35">
      <c r="A564" s="17" t="s">
        <v>8349</v>
      </c>
      <c r="B564" s="17">
        <v>563</v>
      </c>
      <c r="C564" s="17" t="s">
        <v>1808</v>
      </c>
      <c r="D564" s="17" t="s">
        <v>2945</v>
      </c>
      <c r="E564" s="17" t="s">
        <v>4732</v>
      </c>
      <c r="F564" s="17" t="s">
        <v>5725</v>
      </c>
      <c r="G564" s="17" t="s">
        <v>5726</v>
      </c>
    </row>
    <row r="565" spans="1:7" x14ac:dyDescent="0.35">
      <c r="A565" s="17" t="s">
        <v>8349</v>
      </c>
      <c r="B565" s="17">
        <v>564</v>
      </c>
      <c r="C565" s="17" t="s">
        <v>1807</v>
      </c>
      <c r="D565" s="17" t="s">
        <v>2946</v>
      </c>
      <c r="E565" s="17" t="s">
        <v>4729</v>
      </c>
      <c r="F565" s="17" t="s">
        <v>5727</v>
      </c>
      <c r="G565" s="17" t="s">
        <v>5728</v>
      </c>
    </row>
    <row r="566" spans="1:7" x14ac:dyDescent="0.35">
      <c r="A566" s="17" t="s">
        <v>8349</v>
      </c>
      <c r="B566" s="17">
        <v>565</v>
      </c>
      <c r="C566" s="17" t="s">
        <v>1806</v>
      </c>
      <c r="D566" s="17" t="s">
        <v>2947</v>
      </c>
      <c r="E566" s="17" t="s">
        <v>5604</v>
      </c>
      <c r="F566" s="17" t="s">
        <v>5729</v>
      </c>
      <c r="G566" s="17" t="s">
        <v>5674</v>
      </c>
    </row>
    <row r="567" spans="1:7" x14ac:dyDescent="0.35">
      <c r="A567" s="17" t="s">
        <v>8349</v>
      </c>
      <c r="B567" s="17">
        <v>566</v>
      </c>
      <c r="C567" s="17" t="s">
        <v>1805</v>
      </c>
      <c r="D567" s="17" t="s">
        <v>2948</v>
      </c>
      <c r="E567" s="17" t="s">
        <v>4732</v>
      </c>
      <c r="F567" s="17" t="s">
        <v>5730</v>
      </c>
      <c r="G567" s="17" t="s">
        <v>5731</v>
      </c>
    </row>
    <row r="568" spans="1:7" x14ac:dyDescent="0.35">
      <c r="A568" s="17" t="s">
        <v>8349</v>
      </c>
      <c r="B568" s="17">
        <v>567</v>
      </c>
      <c r="C568" s="17" t="s">
        <v>1804</v>
      </c>
      <c r="D568" s="17" t="s">
        <v>2949</v>
      </c>
      <c r="E568" s="17" t="s">
        <v>4729</v>
      </c>
      <c r="F568" s="17" t="s">
        <v>5732</v>
      </c>
      <c r="G568" s="17" t="s">
        <v>5733</v>
      </c>
    </row>
    <row r="569" spans="1:7" x14ac:dyDescent="0.35">
      <c r="A569" s="17" t="s">
        <v>8349</v>
      </c>
      <c r="B569" s="17">
        <v>568</v>
      </c>
      <c r="C569" s="17" t="s">
        <v>1803</v>
      </c>
      <c r="D569" s="17" t="s">
        <v>2950</v>
      </c>
      <c r="E569" s="17" t="s">
        <v>4729</v>
      </c>
      <c r="F569" s="17" t="s">
        <v>5734</v>
      </c>
      <c r="G569" s="17" t="s">
        <v>5735</v>
      </c>
    </row>
    <row r="570" spans="1:7" x14ac:dyDescent="0.35">
      <c r="A570" s="17" t="s">
        <v>8349</v>
      </c>
      <c r="B570" s="17">
        <v>569</v>
      </c>
      <c r="C570" s="17" t="s">
        <v>1802</v>
      </c>
      <c r="D570" s="17" t="s">
        <v>2951</v>
      </c>
      <c r="E570" s="17" t="s">
        <v>4729</v>
      </c>
      <c r="F570" s="17" t="s">
        <v>5736</v>
      </c>
      <c r="G570" s="17" t="s">
        <v>5737</v>
      </c>
    </row>
    <row r="571" spans="1:7" x14ac:dyDescent="0.35">
      <c r="A571" s="17" t="s">
        <v>8349</v>
      </c>
      <c r="B571" s="17">
        <v>570</v>
      </c>
      <c r="C571" s="17" t="s">
        <v>1801</v>
      </c>
      <c r="D571" s="17" t="s">
        <v>2952</v>
      </c>
      <c r="E571" s="17" t="s">
        <v>4732</v>
      </c>
      <c r="F571" s="17" t="s">
        <v>5738</v>
      </c>
      <c r="G571" s="17" t="s">
        <v>5739</v>
      </c>
    </row>
    <row r="572" spans="1:7" x14ac:dyDescent="0.35">
      <c r="A572" s="17" t="s">
        <v>8349</v>
      </c>
      <c r="B572" s="17">
        <v>571</v>
      </c>
      <c r="C572" s="17" t="s">
        <v>1800</v>
      </c>
      <c r="D572" s="17" t="s">
        <v>2953</v>
      </c>
      <c r="E572" s="17" t="s">
        <v>4732</v>
      </c>
      <c r="F572" s="17" t="s">
        <v>5740</v>
      </c>
      <c r="G572" s="17" t="s">
        <v>5741</v>
      </c>
    </row>
    <row r="573" spans="1:7" x14ac:dyDescent="0.35">
      <c r="A573" s="17" t="s">
        <v>8349</v>
      </c>
      <c r="B573" s="17">
        <v>572</v>
      </c>
      <c r="C573" s="17" t="s">
        <v>1799</v>
      </c>
      <c r="D573" s="17" t="s">
        <v>2954</v>
      </c>
      <c r="E573" s="17" t="s">
        <v>4732</v>
      </c>
      <c r="F573" s="17" t="s">
        <v>5742</v>
      </c>
      <c r="G573" s="17" t="s">
        <v>5113</v>
      </c>
    </row>
    <row r="574" spans="1:7" x14ac:dyDescent="0.35">
      <c r="A574" s="17" t="s">
        <v>8349</v>
      </c>
      <c r="B574" s="17">
        <v>573</v>
      </c>
      <c r="C574" s="17" t="s">
        <v>1798</v>
      </c>
      <c r="D574" s="17" t="s">
        <v>2955</v>
      </c>
      <c r="E574" s="17" t="s">
        <v>5604</v>
      </c>
      <c r="F574" s="17" t="s">
        <v>5743</v>
      </c>
      <c r="G574" s="17" t="s">
        <v>5744</v>
      </c>
    </row>
    <row r="575" spans="1:7" x14ac:dyDescent="0.35">
      <c r="A575" s="17" t="s">
        <v>8349</v>
      </c>
      <c r="B575" s="17">
        <v>574</v>
      </c>
      <c r="C575" s="17" t="s">
        <v>1797</v>
      </c>
      <c r="D575" s="17" t="s">
        <v>2956</v>
      </c>
      <c r="E575" s="17" t="s">
        <v>4732</v>
      </c>
      <c r="F575" s="17" t="s">
        <v>5745</v>
      </c>
      <c r="G575" s="17" t="s">
        <v>5746</v>
      </c>
    </row>
    <row r="576" spans="1:7" x14ac:dyDescent="0.35">
      <c r="A576" s="17" t="s">
        <v>8349</v>
      </c>
      <c r="B576" s="17">
        <v>575</v>
      </c>
      <c r="C576" s="17" t="s">
        <v>1796</v>
      </c>
      <c r="D576" s="17" t="s">
        <v>2957</v>
      </c>
      <c r="E576" s="17" t="s">
        <v>4732</v>
      </c>
      <c r="F576" s="17" t="s">
        <v>5747</v>
      </c>
      <c r="G576" s="17" t="s">
        <v>5748</v>
      </c>
    </row>
    <row r="577" spans="1:7" x14ac:dyDescent="0.35">
      <c r="A577" s="17" t="s">
        <v>8349</v>
      </c>
      <c r="B577" s="17">
        <v>576</v>
      </c>
      <c r="C577" s="17" t="s">
        <v>1795</v>
      </c>
      <c r="D577" s="17" t="s">
        <v>2958</v>
      </c>
      <c r="E577" s="17" t="s">
        <v>4729</v>
      </c>
      <c r="F577" s="17" t="s">
        <v>5749</v>
      </c>
      <c r="G577" s="17" t="s">
        <v>5750</v>
      </c>
    </row>
    <row r="578" spans="1:7" x14ac:dyDescent="0.35">
      <c r="A578" s="17" t="s">
        <v>8349</v>
      </c>
      <c r="B578" s="17">
        <v>577</v>
      </c>
      <c r="C578" s="17" t="s">
        <v>1794</v>
      </c>
      <c r="D578" s="17" t="s">
        <v>2959</v>
      </c>
      <c r="E578" s="17" t="s">
        <v>5604</v>
      </c>
      <c r="F578" s="17" t="s">
        <v>5751</v>
      </c>
      <c r="G578" s="17" t="s">
        <v>4965</v>
      </c>
    </row>
    <row r="579" spans="1:7" x14ac:dyDescent="0.35">
      <c r="A579" s="17" t="s">
        <v>8349</v>
      </c>
      <c r="B579" s="17">
        <v>578</v>
      </c>
      <c r="C579" s="17" t="s">
        <v>1793</v>
      </c>
      <c r="D579" s="17" t="s">
        <v>2960</v>
      </c>
      <c r="E579" s="17" t="s">
        <v>4732</v>
      </c>
      <c r="F579" s="17" t="s">
        <v>5752</v>
      </c>
      <c r="G579" s="17" t="s">
        <v>5753</v>
      </c>
    </row>
    <row r="580" spans="1:7" x14ac:dyDescent="0.35">
      <c r="A580" s="17" t="s">
        <v>8349</v>
      </c>
      <c r="B580" s="17">
        <v>579</v>
      </c>
      <c r="C580" s="17" t="s">
        <v>1792</v>
      </c>
      <c r="D580" s="17" t="s">
        <v>2961</v>
      </c>
      <c r="E580" s="17" t="s">
        <v>4729</v>
      </c>
      <c r="F580" s="17" t="s">
        <v>5754</v>
      </c>
      <c r="G580" s="17" t="s">
        <v>5755</v>
      </c>
    </row>
    <row r="581" spans="1:7" x14ac:dyDescent="0.35">
      <c r="A581" s="17" t="s">
        <v>8349</v>
      </c>
      <c r="B581" s="17">
        <v>580</v>
      </c>
      <c r="C581" s="17" t="s">
        <v>1791</v>
      </c>
      <c r="D581" s="17" t="s">
        <v>2962</v>
      </c>
      <c r="E581" s="17" t="s">
        <v>4729</v>
      </c>
      <c r="F581" s="17" t="s">
        <v>5756</v>
      </c>
      <c r="G581" s="17" t="s">
        <v>5757</v>
      </c>
    </row>
    <row r="582" spans="1:7" x14ac:dyDescent="0.35">
      <c r="A582" s="17" t="s">
        <v>8349</v>
      </c>
      <c r="B582" s="17">
        <v>581</v>
      </c>
      <c r="C582" s="17" t="s">
        <v>1790</v>
      </c>
      <c r="D582" s="17" t="s">
        <v>2963</v>
      </c>
      <c r="E582" s="17" t="s">
        <v>4732</v>
      </c>
      <c r="F582" s="17" t="s">
        <v>5758</v>
      </c>
      <c r="G582" s="17" t="s">
        <v>5759</v>
      </c>
    </row>
    <row r="583" spans="1:7" x14ac:dyDescent="0.35">
      <c r="A583" s="17" t="s">
        <v>8349</v>
      </c>
      <c r="B583" s="17">
        <v>582</v>
      </c>
      <c r="C583" s="17" t="s">
        <v>1789</v>
      </c>
      <c r="D583" s="17" t="s">
        <v>2964</v>
      </c>
      <c r="E583" s="17" t="s">
        <v>4732</v>
      </c>
      <c r="F583" s="17" t="s">
        <v>5760</v>
      </c>
      <c r="G583" s="17" t="s">
        <v>4735</v>
      </c>
    </row>
    <row r="584" spans="1:7" x14ac:dyDescent="0.35">
      <c r="A584" s="17" t="s">
        <v>8349</v>
      </c>
      <c r="B584" s="17">
        <v>583</v>
      </c>
      <c r="C584" s="17" t="s">
        <v>1788</v>
      </c>
      <c r="D584" s="17" t="s">
        <v>2965</v>
      </c>
      <c r="E584" s="17" t="s">
        <v>4729</v>
      </c>
      <c r="F584" s="17" t="s">
        <v>5761</v>
      </c>
      <c r="G584" s="17" t="s">
        <v>5762</v>
      </c>
    </row>
    <row r="585" spans="1:7" x14ac:dyDescent="0.35">
      <c r="A585" s="17" t="s">
        <v>8349</v>
      </c>
      <c r="B585" s="17">
        <v>584</v>
      </c>
      <c r="C585" s="17" t="s">
        <v>1787</v>
      </c>
      <c r="D585" s="17" t="s">
        <v>2966</v>
      </c>
      <c r="E585" s="17" t="s">
        <v>4732</v>
      </c>
      <c r="F585" s="17" t="s">
        <v>5763</v>
      </c>
      <c r="G585" s="17" t="s">
        <v>5484</v>
      </c>
    </row>
    <row r="586" spans="1:7" x14ac:dyDescent="0.35">
      <c r="A586" s="17" t="s">
        <v>8349</v>
      </c>
      <c r="B586" s="17">
        <v>585</v>
      </c>
      <c r="C586" s="17" t="s">
        <v>1786</v>
      </c>
      <c r="D586" s="17" t="s">
        <v>2967</v>
      </c>
      <c r="E586" s="17" t="s">
        <v>4729</v>
      </c>
      <c r="F586" s="17" t="s">
        <v>5764</v>
      </c>
      <c r="G586" s="17" t="s">
        <v>5765</v>
      </c>
    </row>
    <row r="587" spans="1:7" x14ac:dyDescent="0.35">
      <c r="A587" s="17" t="s">
        <v>8349</v>
      </c>
      <c r="B587" s="17">
        <v>586</v>
      </c>
      <c r="C587" s="17" t="s">
        <v>1785</v>
      </c>
      <c r="D587" s="17" t="s">
        <v>2968</v>
      </c>
      <c r="E587" s="17" t="s">
        <v>4729</v>
      </c>
      <c r="F587" s="17" t="s">
        <v>5766</v>
      </c>
      <c r="G587" s="17" t="s">
        <v>5400</v>
      </c>
    </row>
    <row r="588" spans="1:7" x14ac:dyDescent="0.35">
      <c r="A588" s="17" t="s">
        <v>8349</v>
      </c>
      <c r="B588" s="17">
        <v>587</v>
      </c>
      <c r="C588" s="17" t="s">
        <v>1784</v>
      </c>
      <c r="D588" s="17" t="s">
        <v>2969</v>
      </c>
      <c r="E588" s="17" t="s">
        <v>4729</v>
      </c>
      <c r="F588" s="17" t="s">
        <v>5767</v>
      </c>
      <c r="G588" s="17" t="s">
        <v>5768</v>
      </c>
    </row>
    <row r="589" spans="1:7" x14ac:dyDescent="0.35">
      <c r="A589" s="17" t="s">
        <v>8349</v>
      </c>
      <c r="B589" s="17">
        <v>588</v>
      </c>
      <c r="C589" s="17" t="s">
        <v>1783</v>
      </c>
      <c r="D589" s="17" t="s">
        <v>2970</v>
      </c>
      <c r="E589" s="17" t="s">
        <v>4729</v>
      </c>
      <c r="F589" s="17" t="s">
        <v>5769</v>
      </c>
      <c r="G589" s="17" t="s">
        <v>5770</v>
      </c>
    </row>
    <row r="590" spans="1:7" x14ac:dyDescent="0.35">
      <c r="A590" s="17" t="s">
        <v>8349</v>
      </c>
      <c r="B590" s="17">
        <v>589</v>
      </c>
      <c r="C590" s="17" t="s">
        <v>1782</v>
      </c>
      <c r="D590" s="17" t="s">
        <v>2971</v>
      </c>
      <c r="E590" s="17" t="s">
        <v>5604</v>
      </c>
      <c r="F590" s="17" t="s">
        <v>4881</v>
      </c>
      <c r="G590" s="17" t="s">
        <v>5771</v>
      </c>
    </row>
    <row r="591" spans="1:7" x14ac:dyDescent="0.35">
      <c r="A591" s="17" t="s">
        <v>8349</v>
      </c>
      <c r="B591" s="17">
        <v>590</v>
      </c>
      <c r="C591" s="17" t="s">
        <v>1781</v>
      </c>
      <c r="D591" s="17" t="s">
        <v>2972</v>
      </c>
      <c r="E591" s="17" t="s">
        <v>4729</v>
      </c>
      <c r="F591" s="17" t="s">
        <v>5772</v>
      </c>
      <c r="G591" s="17" t="s">
        <v>5773</v>
      </c>
    </row>
    <row r="592" spans="1:7" x14ac:dyDescent="0.35">
      <c r="A592" s="17" t="s">
        <v>8349</v>
      </c>
      <c r="B592" s="17">
        <v>591</v>
      </c>
      <c r="C592" s="17" t="s">
        <v>1780</v>
      </c>
      <c r="D592" s="17" t="s">
        <v>2973</v>
      </c>
      <c r="E592" s="17" t="s">
        <v>4732</v>
      </c>
      <c r="F592" s="17" t="s">
        <v>5774</v>
      </c>
      <c r="G592" s="17" t="s">
        <v>5217</v>
      </c>
    </row>
    <row r="593" spans="1:7" x14ac:dyDescent="0.35">
      <c r="A593" s="17" t="s">
        <v>8349</v>
      </c>
      <c r="B593" s="17">
        <v>592</v>
      </c>
      <c r="C593" s="17" t="s">
        <v>1779</v>
      </c>
      <c r="D593" s="17" t="s">
        <v>2974</v>
      </c>
      <c r="E593" s="17" t="s">
        <v>4729</v>
      </c>
      <c r="F593" s="17" t="s">
        <v>4859</v>
      </c>
      <c r="G593" s="17" t="s">
        <v>5775</v>
      </c>
    </row>
    <row r="594" spans="1:7" x14ac:dyDescent="0.35">
      <c r="A594" s="17" t="s">
        <v>8349</v>
      </c>
      <c r="B594" s="17">
        <v>593</v>
      </c>
      <c r="C594" s="17" t="s">
        <v>1778</v>
      </c>
      <c r="D594" s="17" t="s">
        <v>2975</v>
      </c>
      <c r="E594" s="17" t="s">
        <v>4729</v>
      </c>
      <c r="F594" s="17" t="s">
        <v>5776</v>
      </c>
      <c r="G594" s="17" t="s">
        <v>5777</v>
      </c>
    </row>
    <row r="595" spans="1:7" x14ac:dyDescent="0.35">
      <c r="A595" s="17" t="s">
        <v>8349</v>
      </c>
      <c r="B595" s="17">
        <v>594</v>
      </c>
      <c r="C595" s="17" t="s">
        <v>1777</v>
      </c>
      <c r="D595" s="17" t="s">
        <v>2976</v>
      </c>
      <c r="E595" s="17" t="s">
        <v>5604</v>
      </c>
      <c r="F595" s="17" t="s">
        <v>5778</v>
      </c>
      <c r="G595" s="17" t="s">
        <v>5779</v>
      </c>
    </row>
    <row r="596" spans="1:7" x14ac:dyDescent="0.35">
      <c r="A596" s="17" t="s">
        <v>8349</v>
      </c>
      <c r="B596" s="17">
        <v>595</v>
      </c>
      <c r="C596" s="17" t="s">
        <v>1776</v>
      </c>
      <c r="D596" s="17" t="s">
        <v>2977</v>
      </c>
      <c r="E596" s="17" t="s">
        <v>4729</v>
      </c>
      <c r="F596" s="17" t="s">
        <v>5780</v>
      </c>
      <c r="G596" s="17" t="s">
        <v>5781</v>
      </c>
    </row>
    <row r="597" spans="1:7" x14ac:dyDescent="0.35">
      <c r="A597" s="17" t="s">
        <v>8349</v>
      </c>
      <c r="B597" s="17">
        <v>596</v>
      </c>
      <c r="C597" s="17" t="s">
        <v>1775</v>
      </c>
      <c r="D597" s="17" t="s">
        <v>2978</v>
      </c>
      <c r="E597" s="17" t="s">
        <v>4732</v>
      </c>
      <c r="F597" s="17" t="s">
        <v>5782</v>
      </c>
      <c r="G597" s="17" t="s">
        <v>5783</v>
      </c>
    </row>
    <row r="598" spans="1:7" x14ac:dyDescent="0.35">
      <c r="A598" s="17" t="s">
        <v>8349</v>
      </c>
      <c r="B598" s="17">
        <v>597</v>
      </c>
      <c r="C598" s="17" t="s">
        <v>1774</v>
      </c>
      <c r="D598" s="17" t="s">
        <v>2979</v>
      </c>
      <c r="E598" s="17" t="s">
        <v>4732</v>
      </c>
      <c r="F598" s="17" t="s">
        <v>5784</v>
      </c>
      <c r="G598" s="17" t="s">
        <v>5785</v>
      </c>
    </row>
    <row r="599" spans="1:7" x14ac:dyDescent="0.35">
      <c r="A599" s="17" t="s">
        <v>8349</v>
      </c>
      <c r="B599" s="17">
        <v>598</v>
      </c>
      <c r="C599" s="17" t="s">
        <v>1773</v>
      </c>
      <c r="D599" s="17" t="s">
        <v>2980</v>
      </c>
      <c r="E599" s="17" t="s">
        <v>4729</v>
      </c>
      <c r="F599" s="17" t="s">
        <v>5786</v>
      </c>
      <c r="G599" s="17" t="s">
        <v>5787</v>
      </c>
    </row>
    <row r="600" spans="1:7" x14ac:dyDescent="0.35">
      <c r="A600" s="17" t="s">
        <v>8349</v>
      </c>
      <c r="B600" s="17">
        <v>599</v>
      </c>
      <c r="C600" s="17" t="s">
        <v>1772</v>
      </c>
      <c r="D600" s="17" t="s">
        <v>2981</v>
      </c>
      <c r="E600" s="17" t="s">
        <v>4729</v>
      </c>
      <c r="F600" s="17" t="s">
        <v>5788</v>
      </c>
      <c r="G600" s="17" t="s">
        <v>5789</v>
      </c>
    </row>
    <row r="601" spans="1:7" x14ac:dyDescent="0.35">
      <c r="A601" s="17" t="s">
        <v>8349</v>
      </c>
      <c r="B601" s="17">
        <v>600</v>
      </c>
      <c r="C601" s="17" t="s">
        <v>1771</v>
      </c>
      <c r="D601" s="17" t="s">
        <v>2982</v>
      </c>
      <c r="E601" s="17" t="s">
        <v>4732</v>
      </c>
      <c r="F601" s="17" t="s">
        <v>5790</v>
      </c>
      <c r="G601" s="17" t="s">
        <v>5791</v>
      </c>
    </row>
    <row r="602" spans="1:7" x14ac:dyDescent="0.35">
      <c r="A602" s="17" t="s">
        <v>8349</v>
      </c>
      <c r="B602" s="17">
        <v>601</v>
      </c>
      <c r="C602" s="17" t="s">
        <v>1770</v>
      </c>
      <c r="D602" s="17" t="s">
        <v>2983</v>
      </c>
      <c r="E602" s="17" t="s">
        <v>4729</v>
      </c>
      <c r="F602" s="17" t="s">
        <v>5792</v>
      </c>
      <c r="G602" s="17" t="s">
        <v>5793</v>
      </c>
    </row>
    <row r="603" spans="1:7" x14ac:dyDescent="0.35">
      <c r="A603" s="17" t="s">
        <v>8349</v>
      </c>
      <c r="B603" s="17">
        <v>602</v>
      </c>
      <c r="C603" s="17" t="s">
        <v>1769</v>
      </c>
      <c r="D603" s="17" t="s">
        <v>2984</v>
      </c>
      <c r="E603" s="17" t="s">
        <v>5604</v>
      </c>
      <c r="F603" s="17" t="s">
        <v>5794</v>
      </c>
      <c r="G603" s="17" t="s">
        <v>5099</v>
      </c>
    </row>
    <row r="604" spans="1:7" x14ac:dyDescent="0.35">
      <c r="A604" s="17" t="s">
        <v>8349</v>
      </c>
      <c r="B604" s="17">
        <v>603</v>
      </c>
      <c r="C604" s="17" t="s">
        <v>1768</v>
      </c>
      <c r="D604" s="17" t="s">
        <v>2985</v>
      </c>
      <c r="E604" s="17" t="s">
        <v>5604</v>
      </c>
      <c r="F604" s="17" t="s">
        <v>5795</v>
      </c>
      <c r="G604" s="17" t="s">
        <v>5796</v>
      </c>
    </row>
    <row r="605" spans="1:7" x14ac:dyDescent="0.35">
      <c r="A605" s="17" t="s">
        <v>8349</v>
      </c>
      <c r="B605" s="17">
        <v>604</v>
      </c>
      <c r="C605" s="17" t="s">
        <v>1767</v>
      </c>
      <c r="D605" s="17" t="s">
        <v>2986</v>
      </c>
      <c r="E605" s="17" t="s">
        <v>4732</v>
      </c>
      <c r="F605" s="17" t="s">
        <v>5797</v>
      </c>
      <c r="G605" s="17" t="s">
        <v>5759</v>
      </c>
    </row>
    <row r="606" spans="1:7" x14ac:dyDescent="0.35">
      <c r="A606" s="17" t="s">
        <v>8349</v>
      </c>
      <c r="B606" s="17">
        <v>605</v>
      </c>
      <c r="C606" s="17" t="s">
        <v>1766</v>
      </c>
      <c r="D606" s="17" t="s">
        <v>2987</v>
      </c>
      <c r="E606" s="17" t="s">
        <v>4732</v>
      </c>
      <c r="F606" s="17" t="s">
        <v>4951</v>
      </c>
      <c r="G606" s="17" t="s">
        <v>5798</v>
      </c>
    </row>
    <row r="607" spans="1:7" x14ac:dyDescent="0.35">
      <c r="A607" s="17" t="s">
        <v>8349</v>
      </c>
      <c r="B607" s="17">
        <v>606</v>
      </c>
      <c r="C607" s="17" t="s">
        <v>1765</v>
      </c>
      <c r="D607" s="17" t="s">
        <v>2988</v>
      </c>
      <c r="E607" s="17" t="s">
        <v>4732</v>
      </c>
      <c r="F607" s="17" t="s">
        <v>5799</v>
      </c>
      <c r="G607" s="17" t="s">
        <v>5800</v>
      </c>
    </row>
    <row r="608" spans="1:7" x14ac:dyDescent="0.35">
      <c r="A608" s="17" t="s">
        <v>8349</v>
      </c>
      <c r="B608" s="17">
        <v>607</v>
      </c>
      <c r="C608" s="17" t="s">
        <v>1764</v>
      </c>
      <c r="D608" s="17" t="s">
        <v>2989</v>
      </c>
      <c r="E608" s="17" t="s">
        <v>4732</v>
      </c>
      <c r="F608" s="17" t="s">
        <v>5801</v>
      </c>
      <c r="G608" s="17" t="s">
        <v>5802</v>
      </c>
    </row>
    <row r="609" spans="1:7" x14ac:dyDescent="0.35">
      <c r="A609" s="17" t="s">
        <v>8349</v>
      </c>
      <c r="B609" s="17">
        <v>608</v>
      </c>
      <c r="C609" s="17" t="s">
        <v>1763</v>
      </c>
      <c r="D609" s="17" t="s">
        <v>2990</v>
      </c>
      <c r="E609" s="17" t="s">
        <v>4732</v>
      </c>
      <c r="F609" s="17" t="s">
        <v>5803</v>
      </c>
      <c r="G609" s="17" t="s">
        <v>5804</v>
      </c>
    </row>
    <row r="610" spans="1:7" x14ac:dyDescent="0.35">
      <c r="A610" s="17" t="s">
        <v>8349</v>
      </c>
      <c r="B610" s="17">
        <v>609</v>
      </c>
      <c r="C610" s="17" t="s">
        <v>1762</v>
      </c>
      <c r="D610" s="17" t="s">
        <v>2991</v>
      </c>
      <c r="E610" s="17" t="s">
        <v>4732</v>
      </c>
      <c r="F610" s="17" t="s">
        <v>5805</v>
      </c>
      <c r="G610" s="17" t="s">
        <v>5806</v>
      </c>
    </row>
    <row r="611" spans="1:7" x14ac:dyDescent="0.35">
      <c r="A611" s="17" t="s">
        <v>8349</v>
      </c>
      <c r="B611" s="17">
        <v>610</v>
      </c>
      <c r="C611" s="17" t="s">
        <v>1761</v>
      </c>
      <c r="D611" s="17" t="s">
        <v>2992</v>
      </c>
      <c r="E611" s="17" t="s">
        <v>5604</v>
      </c>
      <c r="F611" s="17" t="s">
        <v>5807</v>
      </c>
      <c r="G611" s="17" t="s">
        <v>5808</v>
      </c>
    </row>
    <row r="612" spans="1:7" x14ac:dyDescent="0.35">
      <c r="A612" s="17" t="s">
        <v>8349</v>
      </c>
      <c r="B612" s="17">
        <v>611</v>
      </c>
      <c r="C612" s="17" t="s">
        <v>1760</v>
      </c>
      <c r="D612" s="17" t="s">
        <v>2993</v>
      </c>
      <c r="E612" s="17" t="s">
        <v>4732</v>
      </c>
      <c r="F612" s="17" t="s">
        <v>5809</v>
      </c>
      <c r="G612" s="17" t="s">
        <v>5810</v>
      </c>
    </row>
    <row r="613" spans="1:7" x14ac:dyDescent="0.35">
      <c r="A613" s="17" t="s">
        <v>8349</v>
      </c>
      <c r="B613" s="17">
        <v>612</v>
      </c>
      <c r="C613" s="17" t="s">
        <v>1759</v>
      </c>
      <c r="D613" s="17" t="s">
        <v>2994</v>
      </c>
      <c r="E613" s="17" t="s">
        <v>4729</v>
      </c>
      <c r="F613" s="17" t="s">
        <v>5811</v>
      </c>
      <c r="G613" s="17" t="s">
        <v>5219</v>
      </c>
    </row>
    <row r="614" spans="1:7" x14ac:dyDescent="0.35">
      <c r="A614" s="17" t="s">
        <v>8349</v>
      </c>
      <c r="B614" s="17">
        <v>613</v>
      </c>
      <c r="C614" s="17" t="s">
        <v>1758</v>
      </c>
      <c r="D614" s="17" t="s">
        <v>2995</v>
      </c>
      <c r="E614" s="17" t="s">
        <v>4729</v>
      </c>
      <c r="F614" s="17" t="s">
        <v>5812</v>
      </c>
      <c r="G614" s="17" t="s">
        <v>5813</v>
      </c>
    </row>
    <row r="615" spans="1:7" x14ac:dyDescent="0.35">
      <c r="A615" s="17" t="s">
        <v>8349</v>
      </c>
      <c r="B615" s="17">
        <v>614</v>
      </c>
      <c r="C615" s="17" t="s">
        <v>1757</v>
      </c>
      <c r="D615" s="17" t="s">
        <v>2996</v>
      </c>
      <c r="E615" s="17" t="s">
        <v>4732</v>
      </c>
      <c r="F615" s="17" t="s">
        <v>5814</v>
      </c>
      <c r="G615" s="17" t="s">
        <v>5815</v>
      </c>
    </row>
    <row r="616" spans="1:7" x14ac:dyDescent="0.35">
      <c r="A616" s="17" t="s">
        <v>8349</v>
      </c>
      <c r="B616" s="17">
        <v>615</v>
      </c>
      <c r="C616" s="17" t="s">
        <v>1756</v>
      </c>
      <c r="D616" s="17" t="s">
        <v>2997</v>
      </c>
      <c r="E616" s="17" t="s">
        <v>4729</v>
      </c>
      <c r="F616" s="17" t="s">
        <v>5816</v>
      </c>
      <c r="G616" s="17" t="s">
        <v>5817</v>
      </c>
    </row>
    <row r="617" spans="1:7" x14ac:dyDescent="0.35">
      <c r="A617" s="17" t="s">
        <v>8349</v>
      </c>
      <c r="B617" s="17">
        <v>616</v>
      </c>
      <c r="C617" s="17" t="s">
        <v>1755</v>
      </c>
      <c r="D617" s="17" t="s">
        <v>2998</v>
      </c>
      <c r="E617" s="17" t="s">
        <v>4729</v>
      </c>
      <c r="F617" s="17" t="s">
        <v>4865</v>
      </c>
      <c r="G617" s="17" t="s">
        <v>5818</v>
      </c>
    </row>
    <row r="618" spans="1:7" x14ac:dyDescent="0.35">
      <c r="A618" s="17" t="s">
        <v>8349</v>
      </c>
      <c r="B618" s="17">
        <v>617</v>
      </c>
      <c r="C618" s="17" t="s">
        <v>1754</v>
      </c>
      <c r="D618" s="17" t="s">
        <v>2999</v>
      </c>
      <c r="E618" s="17" t="s">
        <v>5604</v>
      </c>
      <c r="F618" s="17" t="s">
        <v>5256</v>
      </c>
      <c r="G618" s="17" t="s">
        <v>5091</v>
      </c>
    </row>
    <row r="619" spans="1:7" x14ac:dyDescent="0.35">
      <c r="A619" s="17" t="s">
        <v>8349</v>
      </c>
      <c r="B619" s="17">
        <v>618</v>
      </c>
      <c r="C619" s="17" t="s">
        <v>1753</v>
      </c>
      <c r="D619" s="17" t="s">
        <v>3000</v>
      </c>
      <c r="E619" s="17" t="s">
        <v>4729</v>
      </c>
      <c r="F619" s="17" t="s">
        <v>5819</v>
      </c>
      <c r="G619" s="17" t="s">
        <v>5085</v>
      </c>
    </row>
    <row r="620" spans="1:7" x14ac:dyDescent="0.35">
      <c r="A620" s="17" t="s">
        <v>8349</v>
      </c>
      <c r="B620" s="17">
        <v>619</v>
      </c>
      <c r="C620" s="17" t="s">
        <v>1752</v>
      </c>
      <c r="D620" s="17" t="s">
        <v>3001</v>
      </c>
      <c r="E620" s="17" t="s">
        <v>4729</v>
      </c>
      <c r="F620" s="17" t="s">
        <v>5820</v>
      </c>
      <c r="G620" s="17" t="s">
        <v>5179</v>
      </c>
    </row>
    <row r="621" spans="1:7" x14ac:dyDescent="0.35">
      <c r="A621" s="17" t="s">
        <v>8349</v>
      </c>
      <c r="B621" s="17">
        <v>620</v>
      </c>
      <c r="C621" s="17" t="s">
        <v>1751</v>
      </c>
      <c r="D621" s="17" t="s">
        <v>3002</v>
      </c>
      <c r="E621" s="17" t="s">
        <v>4729</v>
      </c>
      <c r="F621" s="17" t="s">
        <v>5821</v>
      </c>
      <c r="G621" s="17" t="s">
        <v>5822</v>
      </c>
    </row>
    <row r="622" spans="1:7" x14ac:dyDescent="0.35">
      <c r="A622" s="17" t="s">
        <v>8349</v>
      </c>
      <c r="B622" s="17">
        <v>621</v>
      </c>
      <c r="C622" s="17" t="s">
        <v>1750</v>
      </c>
      <c r="D622" s="17" t="s">
        <v>3003</v>
      </c>
      <c r="E622" s="17" t="s">
        <v>5604</v>
      </c>
      <c r="F622" s="17" t="s">
        <v>5823</v>
      </c>
      <c r="G622" s="17" t="s">
        <v>5824</v>
      </c>
    </row>
    <row r="623" spans="1:7" x14ac:dyDescent="0.35">
      <c r="A623" s="17" t="s">
        <v>8349</v>
      </c>
      <c r="B623" s="17">
        <v>622</v>
      </c>
      <c r="C623" s="17" t="s">
        <v>1749</v>
      </c>
      <c r="D623" s="17" t="s">
        <v>3004</v>
      </c>
      <c r="E623" s="17" t="s">
        <v>4732</v>
      </c>
      <c r="F623" s="17" t="s">
        <v>5825</v>
      </c>
      <c r="G623" s="17" t="s">
        <v>5826</v>
      </c>
    </row>
    <row r="624" spans="1:7" x14ac:dyDescent="0.35">
      <c r="A624" s="17" t="s">
        <v>8349</v>
      </c>
      <c r="B624" s="17">
        <v>623</v>
      </c>
      <c r="C624" s="17" t="s">
        <v>1748</v>
      </c>
      <c r="D624" s="17" t="s">
        <v>3005</v>
      </c>
      <c r="E624" s="17" t="s">
        <v>4729</v>
      </c>
      <c r="F624" s="17" t="s">
        <v>5827</v>
      </c>
      <c r="G624" s="17" t="s">
        <v>5828</v>
      </c>
    </row>
    <row r="625" spans="1:7" x14ac:dyDescent="0.35">
      <c r="A625" s="17" t="s">
        <v>8349</v>
      </c>
      <c r="B625" s="17">
        <v>624</v>
      </c>
      <c r="C625" s="17" t="s">
        <v>1747</v>
      </c>
      <c r="D625" s="17" t="s">
        <v>3006</v>
      </c>
      <c r="E625" s="17" t="s">
        <v>4732</v>
      </c>
      <c r="F625" s="17" t="s">
        <v>5829</v>
      </c>
      <c r="G625" s="17" t="s">
        <v>5830</v>
      </c>
    </row>
    <row r="626" spans="1:7" x14ac:dyDescent="0.35">
      <c r="A626" s="17" t="s">
        <v>8349</v>
      </c>
      <c r="B626" s="17">
        <v>625</v>
      </c>
      <c r="C626" s="17" t="s">
        <v>1746</v>
      </c>
      <c r="D626" s="17" t="s">
        <v>3007</v>
      </c>
      <c r="E626" s="17" t="s">
        <v>4732</v>
      </c>
      <c r="F626" s="17" t="s">
        <v>5831</v>
      </c>
      <c r="G626" s="17" t="s">
        <v>5832</v>
      </c>
    </row>
    <row r="627" spans="1:7" x14ac:dyDescent="0.35">
      <c r="A627" s="17" t="s">
        <v>8349</v>
      </c>
      <c r="B627" s="17">
        <v>626</v>
      </c>
      <c r="C627" s="17" t="s">
        <v>1745</v>
      </c>
      <c r="D627" s="17" t="s">
        <v>3008</v>
      </c>
      <c r="E627" s="17" t="s">
        <v>4732</v>
      </c>
      <c r="F627" s="17" t="s">
        <v>5833</v>
      </c>
      <c r="G627" s="17" t="s">
        <v>5834</v>
      </c>
    </row>
    <row r="628" spans="1:7" x14ac:dyDescent="0.35">
      <c r="A628" s="17" t="s">
        <v>8349</v>
      </c>
      <c r="B628" s="17">
        <v>627</v>
      </c>
      <c r="C628" s="17" t="s">
        <v>1744</v>
      </c>
      <c r="D628" s="17" t="s">
        <v>3009</v>
      </c>
      <c r="E628" s="17" t="s">
        <v>4732</v>
      </c>
      <c r="F628" s="17" t="s">
        <v>5835</v>
      </c>
      <c r="G628" s="17" t="s">
        <v>5836</v>
      </c>
    </row>
    <row r="629" spans="1:7" x14ac:dyDescent="0.35">
      <c r="A629" s="17" t="s">
        <v>8349</v>
      </c>
      <c r="B629" s="17">
        <v>628</v>
      </c>
      <c r="C629" s="17" t="s">
        <v>1743</v>
      </c>
      <c r="D629" s="17" t="s">
        <v>3010</v>
      </c>
      <c r="E629" s="17" t="s">
        <v>5604</v>
      </c>
      <c r="F629" s="17" t="s">
        <v>5837</v>
      </c>
      <c r="G629" s="17" t="s">
        <v>5838</v>
      </c>
    </row>
    <row r="630" spans="1:7" x14ac:dyDescent="0.35">
      <c r="A630" s="17" t="s">
        <v>8349</v>
      </c>
      <c r="B630" s="17">
        <v>629</v>
      </c>
      <c r="C630" s="17" t="s">
        <v>1742</v>
      </c>
      <c r="D630" s="17" t="s">
        <v>3011</v>
      </c>
      <c r="E630" s="17" t="s">
        <v>4732</v>
      </c>
      <c r="F630" s="17" t="s">
        <v>5839</v>
      </c>
      <c r="G630" s="17" t="s">
        <v>5840</v>
      </c>
    </row>
    <row r="631" spans="1:7" x14ac:dyDescent="0.35">
      <c r="A631" s="17" t="s">
        <v>8349</v>
      </c>
      <c r="B631" s="17">
        <v>630</v>
      </c>
      <c r="C631" s="17" t="s">
        <v>1741</v>
      </c>
      <c r="D631" s="17" t="s">
        <v>3012</v>
      </c>
      <c r="E631" s="17" t="s">
        <v>4729</v>
      </c>
      <c r="F631" s="17" t="s">
        <v>5237</v>
      </c>
      <c r="G631" s="17" t="s">
        <v>5841</v>
      </c>
    </row>
    <row r="632" spans="1:7" x14ac:dyDescent="0.35">
      <c r="A632" s="17" t="s">
        <v>8349</v>
      </c>
      <c r="B632" s="17">
        <v>631</v>
      </c>
      <c r="C632" s="17" t="s">
        <v>1740</v>
      </c>
      <c r="D632" s="17" t="s">
        <v>3013</v>
      </c>
      <c r="E632" s="17" t="s">
        <v>5604</v>
      </c>
      <c r="F632" s="17" t="s">
        <v>5842</v>
      </c>
      <c r="G632" s="17" t="s">
        <v>5843</v>
      </c>
    </row>
    <row r="633" spans="1:7" x14ac:dyDescent="0.35">
      <c r="A633" s="17" t="s">
        <v>8349</v>
      </c>
      <c r="B633" s="17">
        <v>632</v>
      </c>
      <c r="C633" s="17" t="s">
        <v>1739</v>
      </c>
      <c r="D633" s="17" t="s">
        <v>3014</v>
      </c>
      <c r="E633" s="17" t="s">
        <v>4732</v>
      </c>
      <c r="F633" s="17" t="s">
        <v>5844</v>
      </c>
      <c r="G633" s="17" t="s">
        <v>5151</v>
      </c>
    </row>
    <row r="634" spans="1:7" x14ac:dyDescent="0.35">
      <c r="A634" s="17" t="s">
        <v>8349</v>
      </c>
      <c r="B634" s="17">
        <v>633</v>
      </c>
      <c r="C634" s="17" t="s">
        <v>1738</v>
      </c>
      <c r="D634" s="17" t="s">
        <v>3015</v>
      </c>
      <c r="E634" s="17" t="s">
        <v>4732</v>
      </c>
      <c r="F634" s="17" t="s">
        <v>5845</v>
      </c>
      <c r="G634" s="17" t="s">
        <v>5484</v>
      </c>
    </row>
    <row r="635" spans="1:7" x14ac:dyDescent="0.35">
      <c r="A635" s="17" t="s">
        <v>8349</v>
      </c>
      <c r="B635" s="17">
        <v>634</v>
      </c>
      <c r="C635" s="17" t="s">
        <v>1737</v>
      </c>
      <c r="D635" s="17" t="s">
        <v>3016</v>
      </c>
      <c r="E635" s="17" t="s">
        <v>5604</v>
      </c>
      <c r="F635" s="17" t="s">
        <v>5846</v>
      </c>
      <c r="G635" s="17" t="s">
        <v>5847</v>
      </c>
    </row>
    <row r="636" spans="1:7" x14ac:dyDescent="0.35">
      <c r="A636" s="17" t="s">
        <v>8349</v>
      </c>
      <c r="B636" s="17">
        <v>635</v>
      </c>
      <c r="C636" s="17" t="s">
        <v>1736</v>
      </c>
      <c r="D636" s="17" t="s">
        <v>3017</v>
      </c>
      <c r="E636" s="17" t="s">
        <v>4732</v>
      </c>
      <c r="F636" s="17" t="s">
        <v>5341</v>
      </c>
      <c r="G636" s="17" t="s">
        <v>5848</v>
      </c>
    </row>
    <row r="637" spans="1:7" x14ac:dyDescent="0.35">
      <c r="A637" s="17" t="s">
        <v>8349</v>
      </c>
      <c r="B637" s="17">
        <v>636</v>
      </c>
      <c r="C637" s="17" t="s">
        <v>1735</v>
      </c>
      <c r="D637" s="17" t="s">
        <v>3018</v>
      </c>
      <c r="E637" s="17" t="s">
        <v>5604</v>
      </c>
      <c r="F637" s="17" t="s">
        <v>5849</v>
      </c>
      <c r="G637" s="17" t="s">
        <v>5850</v>
      </c>
    </row>
    <row r="638" spans="1:7" x14ac:dyDescent="0.35">
      <c r="A638" s="17" t="s">
        <v>8349</v>
      </c>
      <c r="B638" s="17">
        <v>637</v>
      </c>
      <c r="C638" s="17" t="s">
        <v>1734</v>
      </c>
      <c r="D638" s="17" t="s">
        <v>3019</v>
      </c>
      <c r="E638" s="17" t="s">
        <v>4729</v>
      </c>
      <c r="F638" s="17" t="s">
        <v>5851</v>
      </c>
      <c r="G638" s="17" t="s">
        <v>5195</v>
      </c>
    </row>
    <row r="639" spans="1:7" x14ac:dyDescent="0.35">
      <c r="A639" s="17" t="s">
        <v>8349</v>
      </c>
      <c r="B639" s="17">
        <v>638</v>
      </c>
      <c r="C639" s="17" t="s">
        <v>1733</v>
      </c>
      <c r="D639" s="17" t="s">
        <v>3020</v>
      </c>
      <c r="E639" s="17" t="s">
        <v>4732</v>
      </c>
      <c r="F639" s="17" t="s">
        <v>5852</v>
      </c>
      <c r="G639" s="17" t="s">
        <v>4967</v>
      </c>
    </row>
    <row r="640" spans="1:7" x14ac:dyDescent="0.35">
      <c r="A640" s="17" t="s">
        <v>8349</v>
      </c>
      <c r="B640" s="17">
        <v>639</v>
      </c>
      <c r="C640" s="17" t="s">
        <v>1732</v>
      </c>
      <c r="D640" s="17" t="s">
        <v>3021</v>
      </c>
      <c r="E640" s="17" t="s">
        <v>4729</v>
      </c>
      <c r="F640" s="17" t="s">
        <v>5853</v>
      </c>
      <c r="G640" s="17" t="s">
        <v>5854</v>
      </c>
    </row>
    <row r="641" spans="1:7" x14ac:dyDescent="0.35">
      <c r="A641" s="17" t="s">
        <v>8349</v>
      </c>
      <c r="B641" s="17">
        <v>640</v>
      </c>
      <c r="C641" s="17" t="s">
        <v>1731</v>
      </c>
      <c r="D641" s="17" t="s">
        <v>3022</v>
      </c>
      <c r="E641" s="17" t="s">
        <v>5604</v>
      </c>
      <c r="F641" s="17" t="s">
        <v>4736</v>
      </c>
      <c r="G641" s="17" t="s">
        <v>5855</v>
      </c>
    </row>
    <row r="642" spans="1:7" x14ac:dyDescent="0.35">
      <c r="A642" s="17" t="s">
        <v>8349</v>
      </c>
      <c r="B642" s="17">
        <v>641</v>
      </c>
      <c r="C642" s="17" t="s">
        <v>1730</v>
      </c>
      <c r="D642" s="17" t="s">
        <v>3023</v>
      </c>
      <c r="E642" s="17" t="s">
        <v>4732</v>
      </c>
      <c r="F642" s="17" t="s">
        <v>5856</v>
      </c>
      <c r="G642" s="17" t="s">
        <v>5857</v>
      </c>
    </row>
    <row r="643" spans="1:7" x14ac:dyDescent="0.35">
      <c r="A643" s="17" t="s">
        <v>8349</v>
      </c>
      <c r="B643" s="17">
        <v>642</v>
      </c>
      <c r="C643" s="17" t="s">
        <v>1729</v>
      </c>
      <c r="D643" s="17" t="s">
        <v>3024</v>
      </c>
      <c r="E643" s="17" t="s">
        <v>4729</v>
      </c>
      <c r="F643" s="17" t="s">
        <v>4853</v>
      </c>
      <c r="G643" s="17" t="s">
        <v>5858</v>
      </c>
    </row>
    <row r="644" spans="1:7" x14ac:dyDescent="0.35">
      <c r="A644" s="17" t="s">
        <v>8349</v>
      </c>
      <c r="B644" s="17">
        <v>643</v>
      </c>
      <c r="C644" s="17" t="s">
        <v>1728</v>
      </c>
      <c r="D644" s="17" t="s">
        <v>3025</v>
      </c>
      <c r="E644" s="17" t="s">
        <v>4732</v>
      </c>
      <c r="F644" s="17" t="s">
        <v>5859</v>
      </c>
      <c r="G644" s="17" t="s">
        <v>4743</v>
      </c>
    </row>
    <row r="645" spans="1:7" x14ac:dyDescent="0.35">
      <c r="A645" s="17" t="s">
        <v>8349</v>
      </c>
      <c r="B645" s="17">
        <v>644</v>
      </c>
      <c r="C645" s="17" t="s">
        <v>1727</v>
      </c>
      <c r="D645" s="17" t="s">
        <v>3026</v>
      </c>
      <c r="E645" s="17" t="s">
        <v>4732</v>
      </c>
      <c r="F645" s="17" t="s">
        <v>5860</v>
      </c>
      <c r="G645" s="17" t="s">
        <v>5861</v>
      </c>
    </row>
    <row r="646" spans="1:7" x14ac:dyDescent="0.35">
      <c r="A646" s="17" t="s">
        <v>8349</v>
      </c>
      <c r="B646" s="17">
        <v>645</v>
      </c>
      <c r="C646" s="17" t="s">
        <v>1726</v>
      </c>
      <c r="D646" s="17" t="s">
        <v>3027</v>
      </c>
      <c r="E646" s="17" t="s">
        <v>4729</v>
      </c>
      <c r="F646" s="17" t="s">
        <v>5862</v>
      </c>
      <c r="G646" s="17" t="s">
        <v>5460</v>
      </c>
    </row>
    <row r="647" spans="1:7" x14ac:dyDescent="0.35">
      <c r="A647" s="17" t="s">
        <v>8349</v>
      </c>
      <c r="B647" s="17">
        <v>646</v>
      </c>
      <c r="C647" s="17" t="s">
        <v>1725</v>
      </c>
      <c r="D647" s="17" t="s">
        <v>3028</v>
      </c>
      <c r="E647" s="17" t="s">
        <v>4729</v>
      </c>
      <c r="F647" s="17" t="s">
        <v>5863</v>
      </c>
      <c r="G647" s="17" t="s">
        <v>5864</v>
      </c>
    </row>
    <row r="648" spans="1:7" x14ac:dyDescent="0.35">
      <c r="A648" s="17" t="s">
        <v>8349</v>
      </c>
      <c r="B648" s="17">
        <v>647</v>
      </c>
      <c r="C648" s="17" t="s">
        <v>1724</v>
      </c>
      <c r="D648" s="17" t="s">
        <v>3029</v>
      </c>
      <c r="E648" s="17" t="s">
        <v>4729</v>
      </c>
      <c r="F648" s="17" t="s">
        <v>5865</v>
      </c>
      <c r="G648" s="17" t="s">
        <v>5866</v>
      </c>
    </row>
    <row r="649" spans="1:7" x14ac:dyDescent="0.35">
      <c r="A649" s="17" t="s">
        <v>8349</v>
      </c>
      <c r="B649" s="17">
        <v>648</v>
      </c>
      <c r="C649" s="17" t="s">
        <v>1723</v>
      </c>
      <c r="D649" s="17" t="s">
        <v>3030</v>
      </c>
      <c r="E649" s="17" t="s">
        <v>4732</v>
      </c>
      <c r="F649" s="17" t="s">
        <v>5867</v>
      </c>
      <c r="G649" s="17" t="s">
        <v>5868</v>
      </c>
    </row>
    <row r="650" spans="1:7" x14ac:dyDescent="0.35">
      <c r="A650" s="17" t="s">
        <v>8349</v>
      </c>
      <c r="B650" s="17">
        <v>649</v>
      </c>
      <c r="C650" s="17" t="s">
        <v>1722</v>
      </c>
      <c r="D650" s="17" t="s">
        <v>3031</v>
      </c>
      <c r="E650" s="17" t="s">
        <v>4732</v>
      </c>
      <c r="F650" s="17" t="s">
        <v>5869</v>
      </c>
      <c r="G650" s="17" t="s">
        <v>5462</v>
      </c>
    </row>
    <row r="651" spans="1:7" x14ac:dyDescent="0.35">
      <c r="A651" s="17" t="s">
        <v>8349</v>
      </c>
      <c r="B651" s="17">
        <v>650</v>
      </c>
      <c r="C651" s="17" t="s">
        <v>1721</v>
      </c>
      <c r="D651" s="17" t="s">
        <v>3032</v>
      </c>
      <c r="E651" s="17" t="s">
        <v>4729</v>
      </c>
      <c r="F651" s="17" t="s">
        <v>5870</v>
      </c>
      <c r="G651" s="17" t="s">
        <v>5871</v>
      </c>
    </row>
    <row r="652" spans="1:7" x14ac:dyDescent="0.35">
      <c r="A652" s="17" t="s">
        <v>8349</v>
      </c>
      <c r="B652" s="17">
        <v>651</v>
      </c>
      <c r="C652" s="17" t="s">
        <v>1720</v>
      </c>
      <c r="D652" s="17" t="s">
        <v>3033</v>
      </c>
      <c r="E652" s="17" t="s">
        <v>4732</v>
      </c>
      <c r="F652" s="17" t="s">
        <v>5872</v>
      </c>
      <c r="G652" s="17" t="s">
        <v>4753</v>
      </c>
    </row>
    <row r="653" spans="1:7" x14ac:dyDescent="0.35">
      <c r="A653" s="17" t="s">
        <v>8349</v>
      </c>
      <c r="B653" s="17">
        <v>652</v>
      </c>
      <c r="C653" s="17" t="s">
        <v>1719</v>
      </c>
      <c r="D653" s="17" t="s">
        <v>3034</v>
      </c>
      <c r="E653" s="17" t="s">
        <v>4729</v>
      </c>
      <c r="F653" s="17" t="s">
        <v>5873</v>
      </c>
      <c r="G653" s="17" t="s">
        <v>5874</v>
      </c>
    </row>
    <row r="654" spans="1:7" x14ac:dyDescent="0.35">
      <c r="A654" s="17" t="s">
        <v>8349</v>
      </c>
      <c r="B654" s="17">
        <v>653</v>
      </c>
      <c r="C654" s="17" t="s">
        <v>1718</v>
      </c>
      <c r="D654" s="17" t="s">
        <v>3035</v>
      </c>
      <c r="E654" s="17" t="s">
        <v>4732</v>
      </c>
      <c r="F654" s="17" t="s">
        <v>5875</v>
      </c>
      <c r="G654" s="17" t="s">
        <v>5876</v>
      </c>
    </row>
    <row r="655" spans="1:7" x14ac:dyDescent="0.35">
      <c r="A655" s="17" t="s">
        <v>8349</v>
      </c>
      <c r="B655" s="17">
        <v>654</v>
      </c>
      <c r="C655" s="17" t="s">
        <v>1717</v>
      </c>
      <c r="D655" s="17" t="s">
        <v>3036</v>
      </c>
      <c r="E655" s="17" t="s">
        <v>4732</v>
      </c>
      <c r="F655" s="17" t="s">
        <v>5877</v>
      </c>
      <c r="G655" s="17" t="s">
        <v>4914</v>
      </c>
    </row>
    <row r="656" spans="1:7" x14ac:dyDescent="0.35">
      <c r="A656" s="17" t="s">
        <v>8349</v>
      </c>
      <c r="B656" s="17">
        <v>655</v>
      </c>
      <c r="C656" s="17" t="s">
        <v>1716</v>
      </c>
      <c r="D656" s="17" t="s">
        <v>3037</v>
      </c>
      <c r="E656" s="17" t="s">
        <v>4732</v>
      </c>
      <c r="F656" s="17" t="s">
        <v>5878</v>
      </c>
      <c r="G656" s="17" t="s">
        <v>5879</v>
      </c>
    </row>
    <row r="657" spans="1:7" x14ac:dyDescent="0.35">
      <c r="A657" s="17" t="s">
        <v>8349</v>
      </c>
      <c r="B657" s="17">
        <v>656</v>
      </c>
      <c r="C657" s="17" t="s">
        <v>1715</v>
      </c>
      <c r="D657" s="17" t="s">
        <v>3038</v>
      </c>
      <c r="E657" s="17" t="s">
        <v>4732</v>
      </c>
      <c r="F657" s="17" t="s">
        <v>5880</v>
      </c>
      <c r="G657" s="17" t="s">
        <v>5881</v>
      </c>
    </row>
    <row r="658" spans="1:7" x14ac:dyDescent="0.35">
      <c r="A658" s="17" t="s">
        <v>8349</v>
      </c>
      <c r="B658" s="17">
        <v>657</v>
      </c>
      <c r="C658" s="17" t="s">
        <v>1714</v>
      </c>
      <c r="D658" s="17" t="s">
        <v>3039</v>
      </c>
      <c r="E658" s="17" t="s">
        <v>4729</v>
      </c>
      <c r="F658" s="17" t="s">
        <v>5882</v>
      </c>
      <c r="G658" s="17" t="s">
        <v>5883</v>
      </c>
    </row>
    <row r="659" spans="1:7" x14ac:dyDescent="0.35">
      <c r="A659" s="17" t="s">
        <v>8349</v>
      </c>
      <c r="B659" s="17">
        <v>658</v>
      </c>
      <c r="C659" s="17" t="s">
        <v>1713</v>
      </c>
      <c r="D659" s="17" t="s">
        <v>3040</v>
      </c>
      <c r="E659" s="17" t="s">
        <v>4729</v>
      </c>
      <c r="F659" s="17" t="s">
        <v>5884</v>
      </c>
      <c r="G659" s="17" t="s">
        <v>5885</v>
      </c>
    </row>
    <row r="660" spans="1:7" x14ac:dyDescent="0.35">
      <c r="A660" s="17" t="s">
        <v>8349</v>
      </c>
      <c r="B660" s="17">
        <v>659</v>
      </c>
      <c r="C660" s="17" t="s">
        <v>1712</v>
      </c>
      <c r="D660" s="17" t="s">
        <v>3041</v>
      </c>
      <c r="E660" s="17" t="s">
        <v>4729</v>
      </c>
      <c r="F660" s="17" t="s">
        <v>5886</v>
      </c>
      <c r="G660" s="17" t="s">
        <v>5887</v>
      </c>
    </row>
    <row r="661" spans="1:7" x14ac:dyDescent="0.35">
      <c r="A661" s="17" t="s">
        <v>8349</v>
      </c>
      <c r="B661" s="17">
        <v>660</v>
      </c>
      <c r="C661" s="17" t="s">
        <v>1711</v>
      </c>
      <c r="D661" s="17" t="s">
        <v>3042</v>
      </c>
      <c r="E661" s="17" t="s">
        <v>4729</v>
      </c>
      <c r="F661" s="17" t="s">
        <v>5888</v>
      </c>
      <c r="G661" s="17" t="s">
        <v>5889</v>
      </c>
    </row>
    <row r="662" spans="1:7" x14ac:dyDescent="0.35">
      <c r="A662" s="17" t="s">
        <v>8349</v>
      </c>
      <c r="B662" s="17">
        <v>661</v>
      </c>
      <c r="C662" s="17" t="s">
        <v>1710</v>
      </c>
      <c r="D662" s="17" t="s">
        <v>3043</v>
      </c>
      <c r="E662" s="17" t="s">
        <v>4732</v>
      </c>
      <c r="F662" s="17" t="s">
        <v>5890</v>
      </c>
      <c r="G662" s="17" t="s">
        <v>5891</v>
      </c>
    </row>
    <row r="663" spans="1:7" x14ac:dyDescent="0.35">
      <c r="A663" s="17" t="s">
        <v>8349</v>
      </c>
      <c r="B663" s="17">
        <v>662</v>
      </c>
      <c r="C663" s="17" t="s">
        <v>1709</v>
      </c>
      <c r="D663" s="17" t="s">
        <v>3044</v>
      </c>
      <c r="E663" s="17" t="s">
        <v>4732</v>
      </c>
      <c r="F663" s="17" t="s">
        <v>5892</v>
      </c>
      <c r="G663" s="17" t="s">
        <v>5893</v>
      </c>
    </row>
    <row r="664" spans="1:7" x14ac:dyDescent="0.35">
      <c r="A664" s="17" t="s">
        <v>8349</v>
      </c>
      <c r="B664" s="17">
        <v>663</v>
      </c>
      <c r="C664" s="17" t="s">
        <v>1708</v>
      </c>
      <c r="D664" s="17" t="s">
        <v>3045</v>
      </c>
      <c r="E664" s="17" t="s">
        <v>4732</v>
      </c>
      <c r="F664" s="17" t="s">
        <v>5894</v>
      </c>
      <c r="G664" s="17" t="s">
        <v>5895</v>
      </c>
    </row>
    <row r="665" spans="1:7" x14ac:dyDescent="0.35">
      <c r="A665" s="17" t="s">
        <v>8349</v>
      </c>
      <c r="B665" s="17">
        <v>664</v>
      </c>
      <c r="C665" s="17" t="s">
        <v>1707</v>
      </c>
      <c r="D665" s="17" t="s">
        <v>3046</v>
      </c>
      <c r="E665" s="17" t="s">
        <v>4729</v>
      </c>
      <c r="F665" s="17" t="s">
        <v>5896</v>
      </c>
      <c r="G665" s="17" t="s">
        <v>5897</v>
      </c>
    </row>
    <row r="666" spans="1:7" x14ac:dyDescent="0.35">
      <c r="A666" s="17" t="s">
        <v>8349</v>
      </c>
      <c r="B666" s="17">
        <v>665</v>
      </c>
      <c r="C666" s="17" t="s">
        <v>1706</v>
      </c>
      <c r="D666" s="17" t="s">
        <v>3047</v>
      </c>
      <c r="E666" s="17" t="s">
        <v>4729</v>
      </c>
      <c r="F666" s="17" t="s">
        <v>5898</v>
      </c>
      <c r="G666" s="17" t="s">
        <v>5899</v>
      </c>
    </row>
    <row r="667" spans="1:7" x14ac:dyDescent="0.35">
      <c r="A667" s="17" t="s">
        <v>8349</v>
      </c>
      <c r="B667" s="17">
        <v>666</v>
      </c>
      <c r="C667" s="17" t="s">
        <v>1705</v>
      </c>
      <c r="D667" s="17" t="s">
        <v>3048</v>
      </c>
      <c r="E667" s="17" t="s">
        <v>4732</v>
      </c>
      <c r="F667" s="17" t="s">
        <v>5900</v>
      </c>
      <c r="G667" s="17" t="s">
        <v>5901</v>
      </c>
    </row>
    <row r="668" spans="1:7" x14ac:dyDescent="0.35">
      <c r="A668" s="17" t="s">
        <v>8349</v>
      </c>
      <c r="B668" s="17">
        <v>667</v>
      </c>
      <c r="C668" s="17" t="s">
        <v>1704</v>
      </c>
      <c r="D668" s="17" t="s">
        <v>3049</v>
      </c>
      <c r="E668" s="17" t="s">
        <v>5604</v>
      </c>
      <c r="F668" s="17" t="s">
        <v>5902</v>
      </c>
      <c r="G668" s="17" t="s">
        <v>5722</v>
      </c>
    </row>
    <row r="669" spans="1:7" x14ac:dyDescent="0.35">
      <c r="A669" s="17" t="s">
        <v>8349</v>
      </c>
      <c r="B669" s="17">
        <v>668</v>
      </c>
      <c r="C669" s="17" t="s">
        <v>1703</v>
      </c>
      <c r="D669" s="17" t="s">
        <v>3050</v>
      </c>
      <c r="E669" s="17" t="s">
        <v>5604</v>
      </c>
      <c r="F669" s="17" t="s">
        <v>5903</v>
      </c>
      <c r="G669" s="17" t="s">
        <v>5904</v>
      </c>
    </row>
    <row r="670" spans="1:7" x14ac:dyDescent="0.35">
      <c r="A670" s="17" t="s">
        <v>8349</v>
      </c>
      <c r="B670" s="17">
        <v>669</v>
      </c>
      <c r="C670" s="17" t="s">
        <v>1702</v>
      </c>
      <c r="D670" s="17" t="s">
        <v>3051</v>
      </c>
      <c r="E670" s="17" t="s">
        <v>4732</v>
      </c>
      <c r="F670" s="17" t="s">
        <v>5905</v>
      </c>
      <c r="G670" s="17" t="s">
        <v>5083</v>
      </c>
    </row>
    <row r="671" spans="1:7" x14ac:dyDescent="0.35">
      <c r="A671" s="17" t="s">
        <v>8349</v>
      </c>
      <c r="B671" s="17">
        <v>670</v>
      </c>
      <c r="C671" s="17" t="s">
        <v>1701</v>
      </c>
      <c r="D671" s="17" t="s">
        <v>3052</v>
      </c>
      <c r="E671" s="17" t="s">
        <v>5604</v>
      </c>
      <c r="F671" s="17" t="s">
        <v>5401</v>
      </c>
      <c r="G671" s="17" t="s">
        <v>4884</v>
      </c>
    </row>
    <row r="672" spans="1:7" x14ac:dyDescent="0.35">
      <c r="A672" s="17" t="s">
        <v>8349</v>
      </c>
      <c r="B672" s="17">
        <v>671</v>
      </c>
      <c r="C672" s="17" t="s">
        <v>1700</v>
      </c>
      <c r="D672" s="17" t="s">
        <v>3053</v>
      </c>
      <c r="E672" s="17" t="s">
        <v>4732</v>
      </c>
      <c r="F672" s="17" t="s">
        <v>5906</v>
      </c>
      <c r="G672" s="17" t="s">
        <v>5907</v>
      </c>
    </row>
    <row r="673" spans="1:7" x14ac:dyDescent="0.35">
      <c r="A673" s="17" t="s">
        <v>8349</v>
      </c>
      <c r="B673" s="17">
        <v>672</v>
      </c>
      <c r="C673" s="17" t="s">
        <v>1699</v>
      </c>
      <c r="D673" s="17" t="s">
        <v>3054</v>
      </c>
      <c r="E673" s="17" t="s">
        <v>4729</v>
      </c>
      <c r="F673" s="17" t="s">
        <v>5908</v>
      </c>
      <c r="G673" s="17" t="s">
        <v>5909</v>
      </c>
    </row>
    <row r="674" spans="1:7" x14ac:dyDescent="0.35">
      <c r="A674" s="17" t="s">
        <v>8349</v>
      </c>
      <c r="B674" s="17">
        <v>673</v>
      </c>
      <c r="C674" s="17" t="s">
        <v>1698</v>
      </c>
      <c r="D674" s="17" t="s">
        <v>3055</v>
      </c>
      <c r="E674" s="17" t="s">
        <v>4729</v>
      </c>
      <c r="F674" s="17" t="s">
        <v>5910</v>
      </c>
      <c r="G674" s="17" t="s">
        <v>5911</v>
      </c>
    </row>
    <row r="675" spans="1:7" x14ac:dyDescent="0.35">
      <c r="A675" s="17" t="s">
        <v>8349</v>
      </c>
      <c r="B675" s="17">
        <v>674</v>
      </c>
      <c r="C675" s="17" t="s">
        <v>1697</v>
      </c>
      <c r="D675" s="17" t="s">
        <v>3056</v>
      </c>
      <c r="E675" s="17" t="s">
        <v>4729</v>
      </c>
      <c r="F675" s="17" t="s">
        <v>5912</v>
      </c>
      <c r="G675" s="17" t="s">
        <v>5913</v>
      </c>
    </row>
    <row r="676" spans="1:7" x14ac:dyDescent="0.35">
      <c r="A676" s="17" t="s">
        <v>8349</v>
      </c>
      <c r="B676" s="17">
        <v>675</v>
      </c>
      <c r="C676" s="17" t="s">
        <v>1696</v>
      </c>
      <c r="D676" s="17" t="s">
        <v>3057</v>
      </c>
      <c r="E676" s="17" t="s">
        <v>4729</v>
      </c>
      <c r="F676" s="17" t="s">
        <v>5914</v>
      </c>
      <c r="G676" s="17" t="s">
        <v>5915</v>
      </c>
    </row>
    <row r="677" spans="1:7" x14ac:dyDescent="0.35">
      <c r="A677" s="17" t="s">
        <v>8349</v>
      </c>
      <c r="B677" s="17">
        <v>676</v>
      </c>
      <c r="C677" s="17" t="s">
        <v>1695</v>
      </c>
      <c r="D677" s="17" t="s">
        <v>3058</v>
      </c>
      <c r="E677" s="17" t="s">
        <v>4729</v>
      </c>
      <c r="F677" s="17" t="s">
        <v>5916</v>
      </c>
      <c r="G677" s="17" t="s">
        <v>5917</v>
      </c>
    </row>
    <row r="678" spans="1:7" x14ac:dyDescent="0.35">
      <c r="A678" s="17" t="s">
        <v>8349</v>
      </c>
      <c r="B678" s="17">
        <v>677</v>
      </c>
      <c r="C678" s="17" t="s">
        <v>1694</v>
      </c>
      <c r="D678" s="17" t="s">
        <v>3059</v>
      </c>
      <c r="E678" s="17" t="s">
        <v>5604</v>
      </c>
      <c r="F678" s="17" t="s">
        <v>5918</v>
      </c>
      <c r="G678" s="17" t="s">
        <v>5919</v>
      </c>
    </row>
    <row r="679" spans="1:7" x14ac:dyDescent="0.35">
      <c r="A679" s="17" t="s">
        <v>8349</v>
      </c>
      <c r="B679" s="17">
        <v>678</v>
      </c>
      <c r="C679" s="17" t="s">
        <v>1693</v>
      </c>
      <c r="D679" s="17" t="s">
        <v>3060</v>
      </c>
      <c r="E679" s="17" t="s">
        <v>4729</v>
      </c>
      <c r="F679" s="17" t="s">
        <v>5920</v>
      </c>
      <c r="G679" s="17" t="s">
        <v>5921</v>
      </c>
    </row>
    <row r="680" spans="1:7" x14ac:dyDescent="0.35">
      <c r="A680" s="17" t="s">
        <v>8349</v>
      </c>
      <c r="B680" s="17">
        <v>679</v>
      </c>
      <c r="C680" s="17" t="s">
        <v>1692</v>
      </c>
      <c r="D680" s="17" t="s">
        <v>3061</v>
      </c>
      <c r="E680" s="17" t="s">
        <v>4732</v>
      </c>
      <c r="F680" s="17" t="s">
        <v>5922</v>
      </c>
      <c r="G680" s="17" t="s">
        <v>5923</v>
      </c>
    </row>
    <row r="681" spans="1:7" x14ac:dyDescent="0.35">
      <c r="A681" s="17" t="s">
        <v>8349</v>
      </c>
      <c r="B681" s="17">
        <v>680</v>
      </c>
      <c r="C681" s="17" t="s">
        <v>1691</v>
      </c>
      <c r="D681" s="17" t="s">
        <v>3062</v>
      </c>
      <c r="E681" s="17" t="s">
        <v>4732</v>
      </c>
      <c r="F681" s="17" t="s">
        <v>5924</v>
      </c>
      <c r="G681" s="17" t="s">
        <v>5457</v>
      </c>
    </row>
    <row r="682" spans="1:7" x14ac:dyDescent="0.35">
      <c r="A682" s="17" t="s">
        <v>8349</v>
      </c>
      <c r="B682" s="17">
        <v>681</v>
      </c>
      <c r="C682" s="17" t="s">
        <v>1690</v>
      </c>
      <c r="D682" s="17" t="s">
        <v>3063</v>
      </c>
      <c r="E682" s="17" t="s">
        <v>4729</v>
      </c>
      <c r="F682" s="17" t="s">
        <v>5925</v>
      </c>
      <c r="G682" s="17" t="s">
        <v>5926</v>
      </c>
    </row>
    <row r="683" spans="1:7" x14ac:dyDescent="0.35">
      <c r="A683" s="17" t="s">
        <v>8349</v>
      </c>
      <c r="B683" s="17">
        <v>682</v>
      </c>
      <c r="C683" s="17" t="s">
        <v>1689</v>
      </c>
      <c r="D683" s="17" t="s">
        <v>3064</v>
      </c>
      <c r="E683" s="17" t="s">
        <v>5604</v>
      </c>
      <c r="F683" s="17" t="s">
        <v>5927</v>
      </c>
      <c r="G683" s="17" t="s">
        <v>5928</v>
      </c>
    </row>
    <row r="684" spans="1:7" x14ac:dyDescent="0.35">
      <c r="A684" s="17" t="s">
        <v>8349</v>
      </c>
      <c r="B684" s="17">
        <v>683</v>
      </c>
      <c r="C684" s="17" t="s">
        <v>1688</v>
      </c>
      <c r="D684" s="17" t="s">
        <v>3065</v>
      </c>
      <c r="E684" s="17" t="s">
        <v>4729</v>
      </c>
      <c r="F684" s="17" t="s">
        <v>5929</v>
      </c>
      <c r="G684" s="17" t="s">
        <v>4918</v>
      </c>
    </row>
    <row r="685" spans="1:7" x14ac:dyDescent="0.35">
      <c r="A685" s="17" t="s">
        <v>8349</v>
      </c>
      <c r="B685" s="17">
        <v>684</v>
      </c>
      <c r="C685" s="17" t="s">
        <v>1687</v>
      </c>
      <c r="D685" s="17" t="s">
        <v>3066</v>
      </c>
      <c r="E685" s="17" t="s">
        <v>4729</v>
      </c>
      <c r="F685" s="17" t="s">
        <v>5930</v>
      </c>
      <c r="G685" s="17" t="s">
        <v>5931</v>
      </c>
    </row>
    <row r="686" spans="1:7" x14ac:dyDescent="0.35">
      <c r="A686" s="17" t="s">
        <v>8349</v>
      </c>
      <c r="B686" s="17">
        <v>685</v>
      </c>
      <c r="C686" s="17" t="s">
        <v>1686</v>
      </c>
      <c r="D686" s="17" t="s">
        <v>3067</v>
      </c>
      <c r="E686" s="17" t="s">
        <v>4732</v>
      </c>
      <c r="F686" s="17" t="s">
        <v>5932</v>
      </c>
      <c r="G686" s="17" t="s">
        <v>5933</v>
      </c>
    </row>
    <row r="687" spans="1:7" x14ac:dyDescent="0.35">
      <c r="A687" s="17" t="s">
        <v>8349</v>
      </c>
      <c r="B687" s="17">
        <v>686</v>
      </c>
      <c r="C687" s="17" t="s">
        <v>1685</v>
      </c>
      <c r="D687" s="17" t="s">
        <v>3068</v>
      </c>
      <c r="E687" s="17" t="s">
        <v>4732</v>
      </c>
      <c r="F687" s="17" t="s">
        <v>5934</v>
      </c>
      <c r="G687" s="17" t="s">
        <v>5935</v>
      </c>
    </row>
    <row r="688" spans="1:7" x14ac:dyDescent="0.35">
      <c r="A688" s="17" t="s">
        <v>8349</v>
      </c>
      <c r="B688" s="17">
        <v>687</v>
      </c>
      <c r="C688" s="17" t="s">
        <v>1684</v>
      </c>
      <c r="D688" s="17" t="s">
        <v>3069</v>
      </c>
      <c r="E688" s="17" t="s">
        <v>4729</v>
      </c>
      <c r="F688" s="17" t="s">
        <v>5936</v>
      </c>
      <c r="G688" s="17" t="s">
        <v>5937</v>
      </c>
    </row>
    <row r="689" spans="1:7" x14ac:dyDescent="0.35">
      <c r="A689" s="17" t="s">
        <v>8349</v>
      </c>
      <c r="B689" s="17">
        <v>688</v>
      </c>
      <c r="C689" s="17" t="s">
        <v>1683</v>
      </c>
      <c r="D689" s="17" t="s">
        <v>3070</v>
      </c>
      <c r="E689" s="17" t="s">
        <v>4729</v>
      </c>
      <c r="F689" s="17" t="s">
        <v>5938</v>
      </c>
      <c r="G689" s="17" t="s">
        <v>5939</v>
      </c>
    </row>
    <row r="690" spans="1:7" x14ac:dyDescent="0.35">
      <c r="A690" s="17" t="s">
        <v>8349</v>
      </c>
      <c r="B690" s="17">
        <v>689</v>
      </c>
      <c r="C690" s="17" t="s">
        <v>1682</v>
      </c>
      <c r="D690" s="17" t="s">
        <v>3071</v>
      </c>
      <c r="E690" s="17" t="s">
        <v>4729</v>
      </c>
      <c r="F690" s="17" t="s">
        <v>5940</v>
      </c>
      <c r="G690" s="17" t="s">
        <v>5941</v>
      </c>
    </row>
    <row r="691" spans="1:7" x14ac:dyDescent="0.35">
      <c r="A691" s="17" t="s">
        <v>8349</v>
      </c>
      <c r="B691" s="17">
        <v>690</v>
      </c>
      <c r="C691" s="17" t="s">
        <v>1681</v>
      </c>
      <c r="D691" s="17" t="s">
        <v>3072</v>
      </c>
      <c r="E691" s="17" t="s">
        <v>4729</v>
      </c>
      <c r="F691" s="17" t="s">
        <v>5942</v>
      </c>
      <c r="G691" s="17" t="s">
        <v>5943</v>
      </c>
    </row>
    <row r="692" spans="1:7" x14ac:dyDescent="0.35">
      <c r="A692" s="17" t="s">
        <v>8349</v>
      </c>
      <c r="B692" s="17">
        <v>691</v>
      </c>
      <c r="C692" s="17" t="s">
        <v>1680</v>
      </c>
      <c r="D692" s="17" t="s">
        <v>3073</v>
      </c>
      <c r="E692" s="17" t="s">
        <v>4729</v>
      </c>
      <c r="F692" s="17" t="s">
        <v>5944</v>
      </c>
      <c r="G692" s="17" t="s">
        <v>5945</v>
      </c>
    </row>
    <row r="693" spans="1:7" x14ac:dyDescent="0.35">
      <c r="A693" s="17" t="s">
        <v>8349</v>
      </c>
      <c r="B693" s="17">
        <v>692</v>
      </c>
      <c r="C693" s="17" t="s">
        <v>1679</v>
      </c>
      <c r="D693" s="17" t="s">
        <v>3074</v>
      </c>
      <c r="E693" s="17" t="s">
        <v>4732</v>
      </c>
      <c r="F693" s="17" t="s">
        <v>5946</v>
      </c>
      <c r="G693" s="17" t="s">
        <v>5947</v>
      </c>
    </row>
    <row r="694" spans="1:7" x14ac:dyDescent="0.35">
      <c r="A694" s="17" t="s">
        <v>8349</v>
      </c>
      <c r="B694" s="17">
        <v>693</v>
      </c>
      <c r="C694" s="17" t="s">
        <v>1678</v>
      </c>
      <c r="D694" s="17" t="s">
        <v>3075</v>
      </c>
      <c r="E694" s="17" t="s">
        <v>5604</v>
      </c>
      <c r="F694" s="17" t="s">
        <v>5948</v>
      </c>
      <c r="G694" s="17" t="s">
        <v>5949</v>
      </c>
    </row>
    <row r="695" spans="1:7" x14ac:dyDescent="0.35">
      <c r="A695" s="17" t="s">
        <v>8349</v>
      </c>
      <c r="B695" s="17">
        <v>694</v>
      </c>
      <c r="C695" s="17" t="s">
        <v>1677</v>
      </c>
      <c r="D695" s="17" t="s">
        <v>3076</v>
      </c>
      <c r="E695" s="17" t="s">
        <v>4729</v>
      </c>
      <c r="F695" s="17" t="s">
        <v>5950</v>
      </c>
      <c r="G695" s="17" t="s">
        <v>5951</v>
      </c>
    </row>
    <row r="696" spans="1:7" x14ac:dyDescent="0.35">
      <c r="A696" s="17" t="s">
        <v>8349</v>
      </c>
      <c r="B696" s="17">
        <v>695</v>
      </c>
      <c r="C696" s="17" t="s">
        <v>1676</v>
      </c>
      <c r="D696" s="17" t="s">
        <v>3077</v>
      </c>
      <c r="E696" s="17" t="s">
        <v>4732</v>
      </c>
      <c r="F696" s="17" t="s">
        <v>5952</v>
      </c>
      <c r="G696" s="17" t="s">
        <v>5953</v>
      </c>
    </row>
    <row r="697" spans="1:7" x14ac:dyDescent="0.35">
      <c r="A697" s="17" t="s">
        <v>8349</v>
      </c>
      <c r="B697" s="17">
        <v>696</v>
      </c>
      <c r="C697" s="17" t="s">
        <v>1675</v>
      </c>
      <c r="D697" s="17" t="s">
        <v>3078</v>
      </c>
      <c r="E697" s="17" t="s">
        <v>4732</v>
      </c>
      <c r="F697" s="17" t="s">
        <v>5954</v>
      </c>
      <c r="G697" s="17" t="s">
        <v>5955</v>
      </c>
    </row>
    <row r="698" spans="1:7" x14ac:dyDescent="0.35">
      <c r="A698" s="17" t="s">
        <v>8349</v>
      </c>
      <c r="B698" s="17">
        <v>697</v>
      </c>
      <c r="C698" s="17" t="s">
        <v>1674</v>
      </c>
      <c r="D698" s="17" t="s">
        <v>3079</v>
      </c>
      <c r="E698" s="17" t="s">
        <v>4732</v>
      </c>
      <c r="F698" s="17" t="s">
        <v>5956</v>
      </c>
      <c r="G698" s="17" t="s">
        <v>5957</v>
      </c>
    </row>
    <row r="699" spans="1:7" x14ac:dyDescent="0.35">
      <c r="A699" s="17" t="s">
        <v>8349</v>
      </c>
      <c r="B699" s="17">
        <v>698</v>
      </c>
      <c r="C699" s="17" t="s">
        <v>1673</v>
      </c>
      <c r="D699" s="17" t="s">
        <v>3080</v>
      </c>
      <c r="E699" s="17" t="s">
        <v>4729</v>
      </c>
      <c r="F699" s="17" t="s">
        <v>5958</v>
      </c>
      <c r="G699" s="17" t="s">
        <v>4890</v>
      </c>
    </row>
    <row r="700" spans="1:7" x14ac:dyDescent="0.35">
      <c r="A700" s="17" t="s">
        <v>8349</v>
      </c>
      <c r="B700" s="17">
        <v>699</v>
      </c>
      <c r="C700" s="17" t="s">
        <v>1672</v>
      </c>
      <c r="D700" s="17" t="s">
        <v>3081</v>
      </c>
      <c r="E700" s="17" t="s">
        <v>4729</v>
      </c>
      <c r="F700" s="17" t="s">
        <v>5959</v>
      </c>
      <c r="G700" s="17" t="s">
        <v>5960</v>
      </c>
    </row>
    <row r="701" spans="1:7" x14ac:dyDescent="0.35">
      <c r="A701" s="17" t="s">
        <v>8349</v>
      </c>
      <c r="B701" s="17">
        <v>700</v>
      </c>
      <c r="C701" s="17" t="s">
        <v>1671</v>
      </c>
      <c r="D701" s="17" t="s">
        <v>3082</v>
      </c>
      <c r="E701" s="17" t="s">
        <v>4732</v>
      </c>
      <c r="F701" s="17" t="s">
        <v>5961</v>
      </c>
      <c r="G701" s="17" t="s">
        <v>5962</v>
      </c>
    </row>
    <row r="702" spans="1:7" x14ac:dyDescent="0.35">
      <c r="A702" s="17" t="s">
        <v>8349</v>
      </c>
      <c r="B702" s="17">
        <v>701</v>
      </c>
      <c r="C702" s="17" t="s">
        <v>1670</v>
      </c>
      <c r="D702" s="17" t="s">
        <v>3083</v>
      </c>
      <c r="E702" s="17" t="s">
        <v>5604</v>
      </c>
      <c r="F702" s="17" t="s">
        <v>5963</v>
      </c>
      <c r="G702" s="17" t="s">
        <v>5964</v>
      </c>
    </row>
    <row r="703" spans="1:7" x14ac:dyDescent="0.35">
      <c r="A703" s="17" t="s">
        <v>8349</v>
      </c>
      <c r="B703" s="17">
        <v>702</v>
      </c>
      <c r="C703" s="17" t="s">
        <v>1669</v>
      </c>
      <c r="D703" s="17" t="s">
        <v>3084</v>
      </c>
      <c r="E703" s="17" t="s">
        <v>4732</v>
      </c>
      <c r="F703" s="17" t="s">
        <v>5965</v>
      </c>
      <c r="G703" s="17" t="s">
        <v>5966</v>
      </c>
    </row>
    <row r="704" spans="1:7" x14ac:dyDescent="0.35">
      <c r="A704" s="17" t="s">
        <v>8349</v>
      </c>
      <c r="B704" s="17">
        <v>703</v>
      </c>
      <c r="C704" s="17" t="s">
        <v>1668</v>
      </c>
      <c r="D704" s="17" t="s">
        <v>3085</v>
      </c>
      <c r="E704" s="17" t="s">
        <v>4732</v>
      </c>
      <c r="F704" s="17" t="s">
        <v>5967</v>
      </c>
      <c r="G704" s="17" t="s">
        <v>5968</v>
      </c>
    </row>
    <row r="705" spans="1:7" x14ac:dyDescent="0.35">
      <c r="A705" s="17" t="s">
        <v>8349</v>
      </c>
      <c r="B705" s="17">
        <v>704</v>
      </c>
      <c r="C705" s="17" t="s">
        <v>1667</v>
      </c>
      <c r="D705" s="17" t="s">
        <v>3086</v>
      </c>
      <c r="E705" s="17" t="s">
        <v>4729</v>
      </c>
      <c r="F705" s="17" t="s">
        <v>5969</v>
      </c>
      <c r="G705" s="17" t="s">
        <v>4878</v>
      </c>
    </row>
    <row r="706" spans="1:7" x14ac:dyDescent="0.35">
      <c r="A706" s="17" t="s">
        <v>8349</v>
      </c>
      <c r="B706" s="17">
        <v>705</v>
      </c>
      <c r="C706" s="17" t="s">
        <v>1666</v>
      </c>
      <c r="D706" s="17" t="s">
        <v>3087</v>
      </c>
      <c r="E706" s="17" t="s">
        <v>4729</v>
      </c>
      <c r="F706" s="17" t="s">
        <v>5970</v>
      </c>
      <c r="G706" s="17" t="s">
        <v>5971</v>
      </c>
    </row>
    <row r="707" spans="1:7" x14ac:dyDescent="0.35">
      <c r="A707" s="17" t="s">
        <v>8349</v>
      </c>
      <c r="B707" s="17">
        <v>706</v>
      </c>
      <c r="C707" s="17" t="s">
        <v>1665</v>
      </c>
      <c r="D707" s="17" t="s">
        <v>3088</v>
      </c>
      <c r="E707" s="17" t="s">
        <v>4732</v>
      </c>
      <c r="F707" s="17" t="s">
        <v>5972</v>
      </c>
      <c r="G707" s="17" t="s">
        <v>5973</v>
      </c>
    </row>
    <row r="708" spans="1:7" x14ac:dyDescent="0.35">
      <c r="A708" s="17" t="s">
        <v>8349</v>
      </c>
      <c r="B708" s="17">
        <v>707</v>
      </c>
      <c r="C708" s="17" t="s">
        <v>1664</v>
      </c>
      <c r="D708" s="17" t="s">
        <v>3089</v>
      </c>
      <c r="E708" s="17" t="s">
        <v>4729</v>
      </c>
      <c r="F708" s="17" t="s">
        <v>5974</v>
      </c>
      <c r="G708" s="17" t="s">
        <v>5503</v>
      </c>
    </row>
    <row r="709" spans="1:7" x14ac:dyDescent="0.35">
      <c r="A709" s="17" t="s">
        <v>8349</v>
      </c>
      <c r="B709" s="17">
        <v>708</v>
      </c>
      <c r="C709" s="17" t="s">
        <v>1663</v>
      </c>
      <c r="D709" s="17" t="s">
        <v>3090</v>
      </c>
      <c r="E709" s="17" t="s">
        <v>5604</v>
      </c>
      <c r="F709" s="17" t="s">
        <v>5596</v>
      </c>
      <c r="G709" s="17" t="s">
        <v>5674</v>
      </c>
    </row>
    <row r="710" spans="1:7" x14ac:dyDescent="0.35">
      <c r="A710" s="17" t="s">
        <v>8349</v>
      </c>
      <c r="B710" s="17">
        <v>709</v>
      </c>
      <c r="C710" s="17" t="s">
        <v>1662</v>
      </c>
      <c r="D710" s="17" t="s">
        <v>3091</v>
      </c>
      <c r="E710" s="17" t="s">
        <v>5604</v>
      </c>
      <c r="F710" s="17" t="s">
        <v>5975</v>
      </c>
      <c r="G710" s="17" t="s">
        <v>5976</v>
      </c>
    </row>
    <row r="711" spans="1:7" x14ac:dyDescent="0.35">
      <c r="A711" s="17" t="s">
        <v>8349</v>
      </c>
      <c r="B711" s="17">
        <v>710</v>
      </c>
      <c r="C711" s="17" t="s">
        <v>1661</v>
      </c>
      <c r="D711" s="17" t="s">
        <v>3092</v>
      </c>
      <c r="E711" s="17" t="s">
        <v>4729</v>
      </c>
      <c r="F711" s="17" t="s">
        <v>5977</v>
      </c>
      <c r="G711" s="17" t="s">
        <v>5978</v>
      </c>
    </row>
    <row r="712" spans="1:7" x14ac:dyDescent="0.35">
      <c r="A712" s="17" t="s">
        <v>8349</v>
      </c>
      <c r="B712" s="17">
        <v>711</v>
      </c>
      <c r="C712" s="17" t="s">
        <v>1660</v>
      </c>
      <c r="D712" s="17" t="s">
        <v>3093</v>
      </c>
      <c r="E712" s="17" t="s">
        <v>4729</v>
      </c>
      <c r="F712" s="17" t="s">
        <v>5979</v>
      </c>
      <c r="G712" s="17" t="s">
        <v>5980</v>
      </c>
    </row>
    <row r="713" spans="1:7" x14ac:dyDescent="0.35">
      <c r="A713" s="17" t="s">
        <v>8349</v>
      </c>
      <c r="B713" s="17">
        <v>712</v>
      </c>
      <c r="C713" s="17" t="s">
        <v>1659</v>
      </c>
      <c r="D713" s="17" t="s">
        <v>3094</v>
      </c>
      <c r="E713" s="17" t="s">
        <v>4729</v>
      </c>
      <c r="F713" s="17" t="s">
        <v>5981</v>
      </c>
      <c r="G713" s="17" t="s">
        <v>5982</v>
      </c>
    </row>
    <row r="714" spans="1:7" x14ac:dyDescent="0.35">
      <c r="A714" s="17" t="s">
        <v>8349</v>
      </c>
      <c r="B714" s="17">
        <v>713</v>
      </c>
      <c r="C714" s="17" t="s">
        <v>1658</v>
      </c>
      <c r="D714" s="17" t="s">
        <v>3095</v>
      </c>
      <c r="E714" s="17" t="s">
        <v>4732</v>
      </c>
      <c r="F714" s="17" t="s">
        <v>5983</v>
      </c>
      <c r="G714" s="17" t="s">
        <v>5984</v>
      </c>
    </row>
    <row r="715" spans="1:7" x14ac:dyDescent="0.35">
      <c r="A715" s="17" t="s">
        <v>8349</v>
      </c>
      <c r="B715" s="17">
        <v>714</v>
      </c>
      <c r="C715" s="17" t="s">
        <v>1657</v>
      </c>
      <c r="D715" s="17" t="s">
        <v>3096</v>
      </c>
      <c r="E715" s="17" t="s">
        <v>5604</v>
      </c>
      <c r="F715" s="17" t="s">
        <v>5985</v>
      </c>
      <c r="G715" s="17" t="s">
        <v>5199</v>
      </c>
    </row>
    <row r="716" spans="1:7" x14ac:dyDescent="0.35">
      <c r="A716" s="17" t="s">
        <v>8349</v>
      </c>
      <c r="B716" s="17">
        <v>715</v>
      </c>
      <c r="C716" s="17" t="s">
        <v>1656</v>
      </c>
      <c r="D716" s="17" t="s">
        <v>3097</v>
      </c>
      <c r="E716" s="17" t="s">
        <v>5604</v>
      </c>
      <c r="F716" s="17" t="s">
        <v>4853</v>
      </c>
      <c r="G716" s="17" t="s">
        <v>5986</v>
      </c>
    </row>
    <row r="717" spans="1:7" x14ac:dyDescent="0.35">
      <c r="A717" s="17" t="s">
        <v>8349</v>
      </c>
      <c r="B717" s="17">
        <v>716</v>
      </c>
      <c r="C717" s="17" t="s">
        <v>1655</v>
      </c>
      <c r="D717" s="17" t="s">
        <v>3098</v>
      </c>
      <c r="E717" s="17" t="s">
        <v>4729</v>
      </c>
      <c r="F717" s="17" t="s">
        <v>5987</v>
      </c>
      <c r="G717" s="17" t="s">
        <v>5988</v>
      </c>
    </row>
    <row r="718" spans="1:7" x14ac:dyDescent="0.35">
      <c r="A718" s="17" t="s">
        <v>8349</v>
      </c>
      <c r="B718" s="17">
        <v>717</v>
      </c>
      <c r="C718" s="17" t="s">
        <v>1654</v>
      </c>
      <c r="D718" s="17" t="s">
        <v>3099</v>
      </c>
      <c r="E718" s="17" t="s">
        <v>4729</v>
      </c>
      <c r="F718" s="17" t="s">
        <v>5989</v>
      </c>
      <c r="G718" s="17" t="s">
        <v>5990</v>
      </c>
    </row>
    <row r="719" spans="1:7" x14ac:dyDescent="0.35">
      <c r="A719" s="17" t="s">
        <v>8349</v>
      </c>
      <c r="B719" s="17">
        <v>718</v>
      </c>
      <c r="C719" s="17" t="s">
        <v>1653</v>
      </c>
      <c r="D719" s="17" t="s">
        <v>3100</v>
      </c>
      <c r="E719" s="17" t="s">
        <v>4732</v>
      </c>
      <c r="F719" s="17" t="s">
        <v>5991</v>
      </c>
      <c r="G719" s="17" t="s">
        <v>5992</v>
      </c>
    </row>
    <row r="720" spans="1:7" x14ac:dyDescent="0.35">
      <c r="A720" s="17" t="s">
        <v>8349</v>
      </c>
      <c r="B720" s="17">
        <v>719</v>
      </c>
      <c r="C720" s="17" t="s">
        <v>1652</v>
      </c>
      <c r="D720" s="17" t="s">
        <v>3101</v>
      </c>
      <c r="E720" s="17" t="s">
        <v>4732</v>
      </c>
      <c r="F720" s="17" t="s">
        <v>5993</v>
      </c>
      <c r="G720" s="17" t="s">
        <v>5994</v>
      </c>
    </row>
    <row r="721" spans="1:7" x14ac:dyDescent="0.35">
      <c r="A721" s="17" t="s">
        <v>8349</v>
      </c>
      <c r="B721" s="17">
        <v>720</v>
      </c>
      <c r="C721" s="17" t="s">
        <v>1651</v>
      </c>
      <c r="D721" s="17" t="s">
        <v>3102</v>
      </c>
      <c r="E721" s="17" t="s">
        <v>4732</v>
      </c>
      <c r="F721" s="17" t="s">
        <v>5995</v>
      </c>
      <c r="G721" s="17" t="s">
        <v>5996</v>
      </c>
    </row>
    <row r="722" spans="1:7" x14ac:dyDescent="0.35">
      <c r="A722" s="17" t="s">
        <v>8349</v>
      </c>
      <c r="B722" s="17">
        <v>721</v>
      </c>
      <c r="C722" s="17" t="s">
        <v>1650</v>
      </c>
      <c r="D722" s="17" t="s">
        <v>3103</v>
      </c>
      <c r="E722" s="17" t="s">
        <v>4729</v>
      </c>
      <c r="F722" s="17" t="s">
        <v>5997</v>
      </c>
      <c r="G722" s="17" t="s">
        <v>4788</v>
      </c>
    </row>
    <row r="723" spans="1:7" x14ac:dyDescent="0.35">
      <c r="A723" s="17" t="s">
        <v>8349</v>
      </c>
      <c r="B723" s="17">
        <v>722</v>
      </c>
      <c r="C723" s="17" t="s">
        <v>1649</v>
      </c>
      <c r="D723" s="17" t="s">
        <v>3104</v>
      </c>
      <c r="E723" s="17" t="s">
        <v>4729</v>
      </c>
      <c r="F723" s="17" t="s">
        <v>5998</v>
      </c>
      <c r="G723" s="17" t="s">
        <v>5480</v>
      </c>
    </row>
    <row r="724" spans="1:7" x14ac:dyDescent="0.35">
      <c r="A724" s="17" t="s">
        <v>8349</v>
      </c>
      <c r="B724" s="17">
        <v>723</v>
      </c>
      <c r="C724" s="17" t="s">
        <v>1648</v>
      </c>
      <c r="D724" s="17" t="s">
        <v>3105</v>
      </c>
      <c r="E724" s="17" t="s">
        <v>4729</v>
      </c>
      <c r="F724" s="17" t="s">
        <v>5999</v>
      </c>
      <c r="G724" s="17" t="s">
        <v>6000</v>
      </c>
    </row>
    <row r="725" spans="1:7" x14ac:dyDescent="0.35">
      <c r="A725" s="17" t="s">
        <v>8349</v>
      </c>
      <c r="B725" s="17">
        <v>724</v>
      </c>
      <c r="C725" s="17" t="s">
        <v>1647</v>
      </c>
      <c r="D725" s="17" t="s">
        <v>3106</v>
      </c>
      <c r="E725" s="17" t="s">
        <v>5604</v>
      </c>
      <c r="F725" s="17" t="s">
        <v>6001</v>
      </c>
      <c r="G725" s="17" t="s">
        <v>5613</v>
      </c>
    </row>
    <row r="726" spans="1:7" x14ac:dyDescent="0.35">
      <c r="A726" s="17" t="s">
        <v>8349</v>
      </c>
      <c r="B726" s="17">
        <v>725</v>
      </c>
      <c r="C726" s="17" t="s">
        <v>1646</v>
      </c>
      <c r="D726" s="17" t="s">
        <v>3107</v>
      </c>
      <c r="E726" s="17" t="s">
        <v>4732</v>
      </c>
      <c r="F726" s="17" t="s">
        <v>6002</v>
      </c>
      <c r="G726" s="17" t="s">
        <v>6003</v>
      </c>
    </row>
    <row r="727" spans="1:7" x14ac:dyDescent="0.35">
      <c r="A727" s="17" t="s">
        <v>8349</v>
      </c>
      <c r="B727" s="17">
        <v>726</v>
      </c>
      <c r="C727" s="17" t="s">
        <v>1645</v>
      </c>
      <c r="D727" s="17" t="s">
        <v>3108</v>
      </c>
      <c r="E727" s="17" t="s">
        <v>4732</v>
      </c>
      <c r="F727" s="17" t="s">
        <v>4901</v>
      </c>
      <c r="G727" s="17" t="s">
        <v>5242</v>
      </c>
    </row>
    <row r="728" spans="1:7" x14ac:dyDescent="0.35">
      <c r="A728" s="17" t="s">
        <v>8349</v>
      </c>
      <c r="B728" s="17">
        <v>727</v>
      </c>
      <c r="C728" s="17" t="s">
        <v>1644</v>
      </c>
      <c r="D728" s="17" t="s">
        <v>3109</v>
      </c>
      <c r="E728" s="17" t="s">
        <v>4732</v>
      </c>
      <c r="F728" s="17" t="s">
        <v>6004</v>
      </c>
      <c r="G728" s="17" t="s">
        <v>4769</v>
      </c>
    </row>
    <row r="729" spans="1:7" x14ac:dyDescent="0.35">
      <c r="A729" s="17" t="s">
        <v>8349</v>
      </c>
      <c r="B729" s="17">
        <v>728</v>
      </c>
      <c r="C729" s="17" t="s">
        <v>1643</v>
      </c>
      <c r="D729" s="17" t="s">
        <v>3110</v>
      </c>
      <c r="E729" s="17" t="s">
        <v>4732</v>
      </c>
      <c r="F729" s="17" t="s">
        <v>6005</v>
      </c>
      <c r="G729" s="17" t="s">
        <v>6006</v>
      </c>
    </row>
    <row r="730" spans="1:7" x14ac:dyDescent="0.35">
      <c r="A730" s="17" t="s">
        <v>8349</v>
      </c>
      <c r="B730" s="17">
        <v>729</v>
      </c>
      <c r="C730" s="17" t="s">
        <v>1642</v>
      </c>
      <c r="D730" s="17" t="s">
        <v>3111</v>
      </c>
      <c r="E730" s="17" t="s">
        <v>4732</v>
      </c>
      <c r="F730" s="17" t="s">
        <v>5993</v>
      </c>
      <c r="G730" s="17" t="s">
        <v>6007</v>
      </c>
    </row>
    <row r="731" spans="1:7" x14ac:dyDescent="0.35">
      <c r="A731" s="17" t="s">
        <v>8349</v>
      </c>
      <c r="B731" s="17">
        <v>730</v>
      </c>
      <c r="C731" s="17" t="s">
        <v>1641</v>
      </c>
      <c r="D731" s="17" t="s">
        <v>3112</v>
      </c>
      <c r="E731" s="17" t="s">
        <v>4729</v>
      </c>
      <c r="F731" s="17" t="s">
        <v>6008</v>
      </c>
      <c r="G731" s="17" t="s">
        <v>6009</v>
      </c>
    </row>
    <row r="732" spans="1:7" x14ac:dyDescent="0.35">
      <c r="A732" s="17" t="s">
        <v>8349</v>
      </c>
      <c r="B732" s="17">
        <v>731</v>
      </c>
      <c r="C732" s="17" t="s">
        <v>1640</v>
      </c>
      <c r="D732" s="17" t="s">
        <v>3113</v>
      </c>
      <c r="E732" s="17" t="s">
        <v>4729</v>
      </c>
      <c r="F732" s="17" t="s">
        <v>6010</v>
      </c>
      <c r="G732" s="17" t="s">
        <v>5073</v>
      </c>
    </row>
    <row r="733" spans="1:7" x14ac:dyDescent="0.35">
      <c r="A733" s="17" t="s">
        <v>8349</v>
      </c>
      <c r="B733" s="17">
        <v>732</v>
      </c>
      <c r="C733" s="17" t="s">
        <v>1639</v>
      </c>
      <c r="D733" s="17" t="s">
        <v>3114</v>
      </c>
      <c r="E733" s="17" t="s">
        <v>4732</v>
      </c>
      <c r="F733" s="17" t="s">
        <v>6011</v>
      </c>
      <c r="G733" s="17" t="s">
        <v>6012</v>
      </c>
    </row>
    <row r="734" spans="1:7" x14ac:dyDescent="0.35">
      <c r="A734" s="17" t="s">
        <v>8349</v>
      </c>
      <c r="B734" s="17">
        <v>733</v>
      </c>
      <c r="C734" s="17" t="s">
        <v>1638</v>
      </c>
      <c r="D734" s="17" t="s">
        <v>3115</v>
      </c>
      <c r="E734" s="17" t="s">
        <v>4729</v>
      </c>
      <c r="F734" s="17" t="s">
        <v>6013</v>
      </c>
      <c r="G734" s="17" t="s">
        <v>6014</v>
      </c>
    </row>
    <row r="735" spans="1:7" x14ac:dyDescent="0.35">
      <c r="A735" s="17" t="s">
        <v>8349</v>
      </c>
      <c r="B735" s="17">
        <v>734</v>
      </c>
      <c r="C735" s="17" t="s">
        <v>1637</v>
      </c>
      <c r="D735" s="17" t="s">
        <v>3116</v>
      </c>
      <c r="E735" s="17" t="s">
        <v>4729</v>
      </c>
      <c r="F735" s="17" t="s">
        <v>4859</v>
      </c>
      <c r="G735" s="17" t="s">
        <v>6015</v>
      </c>
    </row>
    <row r="736" spans="1:7" x14ac:dyDescent="0.35">
      <c r="A736" s="17" t="s">
        <v>8349</v>
      </c>
      <c r="B736" s="17">
        <v>735</v>
      </c>
      <c r="C736" s="17" t="s">
        <v>1636</v>
      </c>
      <c r="D736" s="17" t="s">
        <v>3117</v>
      </c>
      <c r="E736" s="17" t="s">
        <v>4729</v>
      </c>
      <c r="F736" s="17" t="s">
        <v>6016</v>
      </c>
      <c r="G736" s="17" t="s">
        <v>6017</v>
      </c>
    </row>
    <row r="737" spans="1:7" x14ac:dyDescent="0.35">
      <c r="A737" s="17" t="s">
        <v>8349</v>
      </c>
      <c r="B737" s="17">
        <v>736</v>
      </c>
      <c r="C737" s="17" t="s">
        <v>1635</v>
      </c>
      <c r="D737" s="17" t="s">
        <v>3118</v>
      </c>
      <c r="E737" s="17" t="s">
        <v>4729</v>
      </c>
      <c r="F737" s="17" t="s">
        <v>6018</v>
      </c>
      <c r="G737" s="17" t="s">
        <v>6019</v>
      </c>
    </row>
    <row r="738" spans="1:7" x14ac:dyDescent="0.35">
      <c r="A738" s="17" t="s">
        <v>8349</v>
      </c>
      <c r="B738" s="17">
        <v>737</v>
      </c>
      <c r="C738" s="17" t="s">
        <v>1634</v>
      </c>
      <c r="D738" s="17" t="s">
        <v>3119</v>
      </c>
      <c r="E738" s="17" t="s">
        <v>4732</v>
      </c>
      <c r="F738" s="17" t="s">
        <v>6020</v>
      </c>
      <c r="G738" s="17" t="s">
        <v>5290</v>
      </c>
    </row>
    <row r="739" spans="1:7" x14ac:dyDescent="0.35">
      <c r="A739" s="17" t="s">
        <v>8349</v>
      </c>
      <c r="B739" s="17">
        <v>738</v>
      </c>
      <c r="C739" s="17" t="s">
        <v>1633</v>
      </c>
      <c r="D739" s="17" t="s">
        <v>3120</v>
      </c>
      <c r="E739" s="17" t="s">
        <v>4732</v>
      </c>
      <c r="F739" s="17" t="s">
        <v>6021</v>
      </c>
      <c r="G739" s="17" t="s">
        <v>6022</v>
      </c>
    </row>
    <row r="740" spans="1:7" x14ac:dyDescent="0.35">
      <c r="A740" s="17" t="s">
        <v>8349</v>
      </c>
      <c r="B740" s="17">
        <v>739</v>
      </c>
      <c r="C740" s="17" t="s">
        <v>1632</v>
      </c>
      <c r="D740" s="17" t="s">
        <v>3121</v>
      </c>
      <c r="E740" s="17" t="s">
        <v>4732</v>
      </c>
      <c r="F740" s="17" t="s">
        <v>6023</v>
      </c>
      <c r="G740" s="17" t="s">
        <v>6024</v>
      </c>
    </row>
    <row r="741" spans="1:7" x14ac:dyDescent="0.35">
      <c r="A741" s="17" t="s">
        <v>8349</v>
      </c>
      <c r="B741" s="17">
        <v>740</v>
      </c>
      <c r="C741" s="17" t="s">
        <v>1631</v>
      </c>
      <c r="D741" s="17" t="s">
        <v>3122</v>
      </c>
      <c r="E741" s="17" t="s">
        <v>5604</v>
      </c>
      <c r="F741" s="17" t="s">
        <v>6025</v>
      </c>
      <c r="G741" s="17" t="s">
        <v>6026</v>
      </c>
    </row>
    <row r="742" spans="1:7" x14ac:dyDescent="0.35">
      <c r="A742" s="17" t="s">
        <v>8349</v>
      </c>
      <c r="B742" s="17">
        <v>741</v>
      </c>
      <c r="C742" s="17" t="s">
        <v>1630</v>
      </c>
      <c r="D742" s="17" t="s">
        <v>3123</v>
      </c>
      <c r="E742" s="17" t="s">
        <v>4732</v>
      </c>
      <c r="F742" s="17" t="s">
        <v>6027</v>
      </c>
      <c r="G742" s="17" t="s">
        <v>5155</v>
      </c>
    </row>
    <row r="743" spans="1:7" x14ac:dyDescent="0.35">
      <c r="A743" s="17" t="s">
        <v>8349</v>
      </c>
      <c r="B743" s="17">
        <v>742</v>
      </c>
      <c r="C743" s="17" t="s">
        <v>1629</v>
      </c>
      <c r="D743" s="17" t="s">
        <v>3124</v>
      </c>
      <c r="E743" s="17" t="s">
        <v>4732</v>
      </c>
      <c r="F743" s="17" t="s">
        <v>6028</v>
      </c>
      <c r="G743" s="17" t="s">
        <v>6029</v>
      </c>
    </row>
    <row r="744" spans="1:7" x14ac:dyDescent="0.35">
      <c r="A744" s="17" t="s">
        <v>8349</v>
      </c>
      <c r="B744" s="17">
        <v>743</v>
      </c>
      <c r="C744" s="17" t="s">
        <v>1628</v>
      </c>
      <c r="D744" s="17" t="s">
        <v>3125</v>
      </c>
      <c r="E744" s="17" t="s">
        <v>5604</v>
      </c>
      <c r="F744" s="17" t="s">
        <v>6030</v>
      </c>
      <c r="G744" s="17" t="s">
        <v>5549</v>
      </c>
    </row>
    <row r="745" spans="1:7" x14ac:dyDescent="0.35">
      <c r="A745" s="17" t="s">
        <v>8349</v>
      </c>
      <c r="B745" s="17">
        <v>744</v>
      </c>
      <c r="C745" s="17" t="s">
        <v>1627</v>
      </c>
      <c r="D745" s="17" t="s">
        <v>3126</v>
      </c>
      <c r="E745" s="17" t="s">
        <v>5604</v>
      </c>
      <c r="F745" s="17" t="s">
        <v>4772</v>
      </c>
      <c r="G745" s="17" t="s">
        <v>6031</v>
      </c>
    </row>
    <row r="746" spans="1:7" x14ac:dyDescent="0.35">
      <c r="A746" s="17" t="s">
        <v>8349</v>
      </c>
      <c r="B746" s="17">
        <v>745</v>
      </c>
      <c r="C746" s="17" t="s">
        <v>1626</v>
      </c>
      <c r="D746" s="17" t="s">
        <v>3127</v>
      </c>
      <c r="E746" s="17" t="s">
        <v>4729</v>
      </c>
      <c r="F746" s="17" t="s">
        <v>6032</v>
      </c>
      <c r="G746" s="17" t="s">
        <v>6033</v>
      </c>
    </row>
    <row r="747" spans="1:7" x14ac:dyDescent="0.35">
      <c r="A747" s="17" t="s">
        <v>8349</v>
      </c>
      <c r="B747" s="17">
        <v>746</v>
      </c>
      <c r="C747" s="17" t="s">
        <v>1625</v>
      </c>
      <c r="D747" s="17" t="s">
        <v>3128</v>
      </c>
      <c r="E747" s="17" t="s">
        <v>4732</v>
      </c>
      <c r="F747" s="17" t="s">
        <v>6034</v>
      </c>
      <c r="G747" s="17" t="s">
        <v>6035</v>
      </c>
    </row>
    <row r="748" spans="1:7" x14ac:dyDescent="0.35">
      <c r="A748" s="17" t="s">
        <v>8349</v>
      </c>
      <c r="B748" s="17">
        <v>747</v>
      </c>
      <c r="C748" s="17" t="s">
        <v>1624</v>
      </c>
      <c r="D748" s="17" t="s">
        <v>3129</v>
      </c>
      <c r="E748" s="17" t="s">
        <v>5604</v>
      </c>
      <c r="F748" s="17" t="s">
        <v>6036</v>
      </c>
      <c r="G748" s="17" t="s">
        <v>6037</v>
      </c>
    </row>
    <row r="749" spans="1:7" x14ac:dyDescent="0.35">
      <c r="A749" s="17" t="s">
        <v>8349</v>
      </c>
      <c r="B749" s="17">
        <v>748</v>
      </c>
      <c r="C749" s="17" t="s">
        <v>1623</v>
      </c>
      <c r="D749" s="17" t="s">
        <v>3130</v>
      </c>
      <c r="E749" s="17" t="s">
        <v>4732</v>
      </c>
      <c r="F749" s="17" t="s">
        <v>6038</v>
      </c>
      <c r="G749" s="17" t="s">
        <v>5155</v>
      </c>
    </row>
    <row r="750" spans="1:7" x14ac:dyDescent="0.35">
      <c r="A750" s="17" t="s">
        <v>8349</v>
      </c>
      <c r="B750" s="17">
        <v>749</v>
      </c>
      <c r="C750" s="17" t="s">
        <v>1622</v>
      </c>
      <c r="D750" s="17" t="s">
        <v>3131</v>
      </c>
      <c r="E750" s="17" t="s">
        <v>4732</v>
      </c>
      <c r="F750" s="17" t="s">
        <v>6039</v>
      </c>
      <c r="G750" s="17" t="s">
        <v>4858</v>
      </c>
    </row>
    <row r="751" spans="1:7" x14ac:dyDescent="0.35">
      <c r="A751" s="17" t="s">
        <v>8349</v>
      </c>
      <c r="B751" s="17">
        <v>750</v>
      </c>
      <c r="C751" s="17" t="s">
        <v>1621</v>
      </c>
      <c r="D751" s="17" t="s">
        <v>3132</v>
      </c>
      <c r="E751" s="17" t="s">
        <v>4729</v>
      </c>
      <c r="F751" s="17" t="s">
        <v>6040</v>
      </c>
      <c r="G751" s="17" t="s">
        <v>4856</v>
      </c>
    </row>
    <row r="752" spans="1:7" x14ac:dyDescent="0.35">
      <c r="A752" s="17" t="s">
        <v>8349</v>
      </c>
      <c r="B752" s="17">
        <v>751</v>
      </c>
      <c r="C752" s="17" t="s">
        <v>1620</v>
      </c>
      <c r="D752" s="17" t="s">
        <v>3133</v>
      </c>
      <c r="E752" s="17" t="s">
        <v>4732</v>
      </c>
      <c r="F752" s="17" t="s">
        <v>6041</v>
      </c>
      <c r="G752" s="17" t="s">
        <v>4892</v>
      </c>
    </row>
    <row r="753" spans="1:7" x14ac:dyDescent="0.35">
      <c r="A753" s="17" t="s">
        <v>8349</v>
      </c>
      <c r="B753" s="17">
        <v>752</v>
      </c>
      <c r="C753" s="17" t="s">
        <v>1619</v>
      </c>
      <c r="D753" s="17" t="s">
        <v>3134</v>
      </c>
      <c r="E753" s="17" t="s">
        <v>4729</v>
      </c>
      <c r="F753" s="17" t="s">
        <v>6042</v>
      </c>
      <c r="G753" s="17" t="s">
        <v>6043</v>
      </c>
    </row>
    <row r="754" spans="1:7" x14ac:dyDescent="0.35">
      <c r="A754" s="17" t="s">
        <v>8349</v>
      </c>
      <c r="B754" s="17">
        <v>753</v>
      </c>
      <c r="C754" s="17" t="s">
        <v>1618</v>
      </c>
      <c r="D754" s="17" t="s">
        <v>3135</v>
      </c>
      <c r="E754" s="17" t="s">
        <v>4729</v>
      </c>
      <c r="F754" s="17" t="s">
        <v>6044</v>
      </c>
      <c r="G754" s="17" t="s">
        <v>6045</v>
      </c>
    </row>
    <row r="755" spans="1:7" x14ac:dyDescent="0.35">
      <c r="A755" s="17" t="s">
        <v>8349</v>
      </c>
      <c r="B755" s="17">
        <v>754</v>
      </c>
      <c r="C755" s="17" t="s">
        <v>1617</v>
      </c>
      <c r="D755" s="17" t="s">
        <v>3136</v>
      </c>
      <c r="E755" s="17" t="s">
        <v>4729</v>
      </c>
      <c r="F755" s="17" t="s">
        <v>6046</v>
      </c>
      <c r="G755" s="17" t="s">
        <v>6047</v>
      </c>
    </row>
    <row r="756" spans="1:7" x14ac:dyDescent="0.35">
      <c r="A756" s="17" t="s">
        <v>8349</v>
      </c>
      <c r="B756" s="17">
        <v>755</v>
      </c>
      <c r="C756" s="17" t="s">
        <v>1616</v>
      </c>
      <c r="D756" s="17" t="s">
        <v>3137</v>
      </c>
      <c r="E756" s="17" t="s">
        <v>5604</v>
      </c>
      <c r="F756" s="17" t="s">
        <v>6048</v>
      </c>
      <c r="G756" s="17" t="s">
        <v>6049</v>
      </c>
    </row>
    <row r="757" spans="1:7" x14ac:dyDescent="0.35">
      <c r="A757" s="17" t="s">
        <v>8349</v>
      </c>
      <c r="B757" s="17">
        <v>756</v>
      </c>
      <c r="C757" s="17" t="s">
        <v>1615</v>
      </c>
      <c r="D757" s="17" t="s">
        <v>3138</v>
      </c>
      <c r="E757" s="17" t="s">
        <v>4732</v>
      </c>
      <c r="F757" s="17" t="s">
        <v>6050</v>
      </c>
      <c r="G757" s="17" t="s">
        <v>6051</v>
      </c>
    </row>
    <row r="758" spans="1:7" x14ac:dyDescent="0.35">
      <c r="A758" s="17" t="s">
        <v>8349</v>
      </c>
      <c r="B758" s="17">
        <v>757</v>
      </c>
      <c r="C758" s="17" t="s">
        <v>1614</v>
      </c>
      <c r="D758" s="17" t="s">
        <v>3139</v>
      </c>
      <c r="E758" s="17" t="s">
        <v>4732</v>
      </c>
      <c r="F758" s="17" t="s">
        <v>6052</v>
      </c>
      <c r="G758" s="17" t="s">
        <v>6053</v>
      </c>
    </row>
    <row r="759" spans="1:7" x14ac:dyDescent="0.35">
      <c r="A759" s="17" t="s">
        <v>8349</v>
      </c>
      <c r="B759" s="17">
        <v>758</v>
      </c>
      <c r="C759" s="17" t="s">
        <v>1613</v>
      </c>
      <c r="D759" s="17" t="s">
        <v>3140</v>
      </c>
      <c r="E759" s="17" t="s">
        <v>4732</v>
      </c>
      <c r="F759" s="17" t="s">
        <v>6054</v>
      </c>
      <c r="G759" s="17" t="s">
        <v>5064</v>
      </c>
    </row>
    <row r="760" spans="1:7" x14ac:dyDescent="0.35">
      <c r="A760" s="17" t="s">
        <v>8349</v>
      </c>
      <c r="B760" s="17">
        <v>759</v>
      </c>
      <c r="C760" s="17" t="s">
        <v>1612</v>
      </c>
      <c r="D760" s="17" t="s">
        <v>3141</v>
      </c>
      <c r="E760" s="17" t="s">
        <v>4732</v>
      </c>
      <c r="F760" s="17" t="s">
        <v>6055</v>
      </c>
      <c r="G760" s="17" t="s">
        <v>6056</v>
      </c>
    </row>
    <row r="761" spans="1:7" x14ac:dyDescent="0.35">
      <c r="A761" s="17" t="s">
        <v>8349</v>
      </c>
      <c r="B761" s="17">
        <v>760</v>
      </c>
      <c r="C761" s="17" t="s">
        <v>1611</v>
      </c>
      <c r="D761" s="17" t="s">
        <v>3142</v>
      </c>
      <c r="E761" s="17" t="s">
        <v>4729</v>
      </c>
      <c r="F761" s="17" t="s">
        <v>6057</v>
      </c>
      <c r="G761" s="17" t="s">
        <v>6058</v>
      </c>
    </row>
    <row r="762" spans="1:7" x14ac:dyDescent="0.35">
      <c r="A762" s="17" t="s">
        <v>8349</v>
      </c>
      <c r="B762" s="17">
        <v>761</v>
      </c>
      <c r="C762" s="17" t="s">
        <v>1610</v>
      </c>
      <c r="D762" s="17" t="s">
        <v>3143</v>
      </c>
      <c r="E762" s="17" t="s">
        <v>4729</v>
      </c>
      <c r="F762" s="17" t="s">
        <v>6059</v>
      </c>
      <c r="G762" s="17" t="s">
        <v>5613</v>
      </c>
    </row>
    <row r="763" spans="1:7" x14ac:dyDescent="0.35">
      <c r="A763" s="17" t="s">
        <v>8349</v>
      </c>
      <c r="B763" s="17">
        <v>762</v>
      </c>
      <c r="C763" s="17" t="s">
        <v>1609</v>
      </c>
      <c r="D763" s="17" t="s">
        <v>3144</v>
      </c>
      <c r="E763" s="17" t="s">
        <v>4732</v>
      </c>
      <c r="F763" s="17" t="s">
        <v>6060</v>
      </c>
      <c r="G763" s="17" t="s">
        <v>5217</v>
      </c>
    </row>
    <row r="764" spans="1:7" x14ac:dyDescent="0.35">
      <c r="A764" s="17" t="s">
        <v>8349</v>
      </c>
      <c r="B764" s="17">
        <v>763</v>
      </c>
      <c r="C764" s="17" t="s">
        <v>1608</v>
      </c>
      <c r="D764" s="17" t="s">
        <v>3145</v>
      </c>
      <c r="E764" s="17" t="s">
        <v>4729</v>
      </c>
      <c r="F764" s="17" t="s">
        <v>6061</v>
      </c>
      <c r="G764" s="17" t="s">
        <v>4796</v>
      </c>
    </row>
    <row r="765" spans="1:7" x14ac:dyDescent="0.35">
      <c r="A765" s="17" t="s">
        <v>8349</v>
      </c>
      <c r="B765" s="17">
        <v>764</v>
      </c>
      <c r="C765" s="17" t="s">
        <v>1607</v>
      </c>
      <c r="D765" s="17" t="s">
        <v>3146</v>
      </c>
      <c r="E765" s="17" t="s">
        <v>4729</v>
      </c>
      <c r="F765" s="17" t="s">
        <v>6062</v>
      </c>
      <c r="G765" s="17" t="s">
        <v>6063</v>
      </c>
    </row>
    <row r="766" spans="1:7" x14ac:dyDescent="0.35">
      <c r="A766" s="17" t="s">
        <v>8349</v>
      </c>
      <c r="B766" s="17">
        <v>765</v>
      </c>
      <c r="C766" s="17" t="s">
        <v>1606</v>
      </c>
      <c r="D766" s="17" t="s">
        <v>3147</v>
      </c>
      <c r="E766" s="17" t="s">
        <v>4729</v>
      </c>
      <c r="F766" s="17" t="s">
        <v>6064</v>
      </c>
      <c r="G766" s="17" t="s">
        <v>6065</v>
      </c>
    </row>
    <row r="767" spans="1:7" x14ac:dyDescent="0.35">
      <c r="A767" s="17" t="s">
        <v>8349</v>
      </c>
      <c r="B767" s="17">
        <v>766</v>
      </c>
      <c r="C767" s="17" t="s">
        <v>1605</v>
      </c>
      <c r="D767" s="17" t="s">
        <v>3148</v>
      </c>
      <c r="E767" s="17" t="s">
        <v>4729</v>
      </c>
      <c r="F767" s="17" t="s">
        <v>6066</v>
      </c>
      <c r="G767" s="17" t="s">
        <v>6067</v>
      </c>
    </row>
    <row r="768" spans="1:7" x14ac:dyDescent="0.35">
      <c r="A768" s="17" t="s">
        <v>8349</v>
      </c>
      <c r="B768" s="17">
        <v>767</v>
      </c>
      <c r="C768" s="17" t="s">
        <v>1604</v>
      </c>
      <c r="D768" s="17" t="s">
        <v>3149</v>
      </c>
      <c r="E768" s="17" t="s">
        <v>4729</v>
      </c>
      <c r="F768" s="17" t="s">
        <v>6068</v>
      </c>
      <c r="G768" s="17" t="s">
        <v>6069</v>
      </c>
    </row>
    <row r="769" spans="1:7" x14ac:dyDescent="0.35">
      <c r="A769" s="17" t="s">
        <v>8349</v>
      </c>
      <c r="B769" s="17">
        <v>768</v>
      </c>
      <c r="C769" s="17" t="s">
        <v>1603</v>
      </c>
      <c r="D769" s="17" t="s">
        <v>3150</v>
      </c>
      <c r="E769" s="17" t="s">
        <v>4729</v>
      </c>
      <c r="F769" s="17" t="s">
        <v>6070</v>
      </c>
      <c r="G769" s="17" t="s">
        <v>6071</v>
      </c>
    </row>
    <row r="770" spans="1:7" x14ac:dyDescent="0.35">
      <c r="A770" s="17" t="s">
        <v>8349</v>
      </c>
      <c r="B770" s="17">
        <v>769</v>
      </c>
      <c r="C770" s="17" t="s">
        <v>1602</v>
      </c>
      <c r="D770" s="17" t="s">
        <v>3151</v>
      </c>
      <c r="E770" s="17" t="s">
        <v>4729</v>
      </c>
      <c r="F770" s="17" t="s">
        <v>6072</v>
      </c>
      <c r="G770" s="17" t="s">
        <v>5295</v>
      </c>
    </row>
    <row r="771" spans="1:7" x14ac:dyDescent="0.35">
      <c r="A771" s="17" t="s">
        <v>8349</v>
      </c>
      <c r="B771" s="17">
        <v>770</v>
      </c>
      <c r="C771" s="17" t="s">
        <v>1601</v>
      </c>
      <c r="D771" s="17" t="s">
        <v>3152</v>
      </c>
      <c r="E771" s="17" t="s">
        <v>4729</v>
      </c>
      <c r="F771" s="17" t="s">
        <v>6073</v>
      </c>
      <c r="G771" s="17" t="s">
        <v>6074</v>
      </c>
    </row>
    <row r="772" spans="1:7" x14ac:dyDescent="0.35">
      <c r="A772" s="17" t="s">
        <v>8349</v>
      </c>
      <c r="B772" s="17">
        <v>771</v>
      </c>
      <c r="C772" s="17" t="s">
        <v>1600</v>
      </c>
      <c r="D772" s="17" t="s">
        <v>3153</v>
      </c>
      <c r="E772" s="17" t="s">
        <v>4732</v>
      </c>
      <c r="F772" s="17" t="s">
        <v>6075</v>
      </c>
      <c r="G772" s="17" t="s">
        <v>4733</v>
      </c>
    </row>
    <row r="773" spans="1:7" x14ac:dyDescent="0.35">
      <c r="A773" s="17" t="s">
        <v>8349</v>
      </c>
      <c r="B773" s="17">
        <v>772</v>
      </c>
      <c r="C773" s="17" t="s">
        <v>1599</v>
      </c>
      <c r="D773" s="17" t="s">
        <v>3154</v>
      </c>
      <c r="E773" s="17" t="s">
        <v>4732</v>
      </c>
      <c r="F773" s="17" t="s">
        <v>6076</v>
      </c>
      <c r="G773" s="17" t="s">
        <v>5025</v>
      </c>
    </row>
    <row r="774" spans="1:7" x14ac:dyDescent="0.35">
      <c r="A774" s="17" t="s">
        <v>8349</v>
      </c>
      <c r="B774" s="17">
        <v>773</v>
      </c>
      <c r="C774" s="17" t="s">
        <v>1598</v>
      </c>
      <c r="D774" s="17" t="s">
        <v>3155</v>
      </c>
      <c r="E774" s="17" t="s">
        <v>4732</v>
      </c>
      <c r="F774" s="17" t="s">
        <v>6077</v>
      </c>
      <c r="G774" s="17" t="s">
        <v>5044</v>
      </c>
    </row>
    <row r="775" spans="1:7" x14ac:dyDescent="0.35">
      <c r="A775" s="17" t="s">
        <v>8349</v>
      </c>
      <c r="B775" s="17">
        <v>774</v>
      </c>
      <c r="C775" s="17" t="s">
        <v>1597</v>
      </c>
      <c r="D775" s="17" t="s">
        <v>3156</v>
      </c>
      <c r="E775" s="17" t="s">
        <v>4732</v>
      </c>
      <c r="F775" s="17" t="s">
        <v>6078</v>
      </c>
      <c r="G775" s="17" t="s">
        <v>5155</v>
      </c>
    </row>
    <row r="776" spans="1:7" x14ac:dyDescent="0.35">
      <c r="A776" s="17" t="s">
        <v>8349</v>
      </c>
      <c r="B776" s="17">
        <v>775</v>
      </c>
      <c r="C776" s="17" t="s">
        <v>1596</v>
      </c>
      <c r="D776" s="17" t="s">
        <v>3157</v>
      </c>
      <c r="E776" s="17" t="s">
        <v>4732</v>
      </c>
      <c r="F776" s="17" t="s">
        <v>6079</v>
      </c>
      <c r="G776" s="17" t="s">
        <v>6080</v>
      </c>
    </row>
    <row r="777" spans="1:7" x14ac:dyDescent="0.35">
      <c r="A777" s="17" t="s">
        <v>8349</v>
      </c>
      <c r="B777" s="17">
        <v>776</v>
      </c>
      <c r="C777" s="17" t="s">
        <v>1595</v>
      </c>
      <c r="D777" s="17" t="s">
        <v>3158</v>
      </c>
      <c r="E777" s="17" t="s">
        <v>5604</v>
      </c>
      <c r="F777" s="17" t="s">
        <v>6081</v>
      </c>
      <c r="G777" s="17" t="s">
        <v>6082</v>
      </c>
    </row>
    <row r="778" spans="1:7" x14ac:dyDescent="0.35">
      <c r="A778" s="17" t="s">
        <v>8349</v>
      </c>
      <c r="B778" s="17">
        <v>777</v>
      </c>
      <c r="C778" s="17" t="s">
        <v>1594</v>
      </c>
      <c r="D778" s="17" t="s">
        <v>3159</v>
      </c>
      <c r="E778" s="17" t="s">
        <v>5604</v>
      </c>
      <c r="F778" s="17" t="s">
        <v>4863</v>
      </c>
      <c r="G778" s="17" t="s">
        <v>6083</v>
      </c>
    </row>
    <row r="779" spans="1:7" x14ac:dyDescent="0.35">
      <c r="A779" s="17" t="s">
        <v>8349</v>
      </c>
      <c r="B779" s="17">
        <v>778</v>
      </c>
      <c r="C779" s="17" t="s">
        <v>1593</v>
      </c>
      <c r="D779" s="17" t="s">
        <v>3160</v>
      </c>
      <c r="E779" s="17" t="s">
        <v>4729</v>
      </c>
      <c r="F779" s="17" t="s">
        <v>6084</v>
      </c>
      <c r="G779" s="17" t="s">
        <v>6085</v>
      </c>
    </row>
    <row r="780" spans="1:7" x14ac:dyDescent="0.35">
      <c r="A780" s="17" t="s">
        <v>8349</v>
      </c>
      <c r="B780" s="17">
        <v>779</v>
      </c>
      <c r="C780" s="17" t="s">
        <v>1592</v>
      </c>
      <c r="D780" s="17" t="s">
        <v>3161</v>
      </c>
      <c r="E780" s="17" t="s">
        <v>4732</v>
      </c>
      <c r="F780" s="17" t="s">
        <v>6086</v>
      </c>
      <c r="G780" s="17" t="s">
        <v>5120</v>
      </c>
    </row>
    <row r="781" spans="1:7" x14ac:dyDescent="0.35">
      <c r="A781" s="17" t="s">
        <v>8349</v>
      </c>
      <c r="B781" s="17">
        <v>780</v>
      </c>
      <c r="C781" s="17" t="s">
        <v>1591</v>
      </c>
      <c r="D781" s="17" t="s">
        <v>3162</v>
      </c>
      <c r="E781" s="17" t="s">
        <v>4729</v>
      </c>
      <c r="F781" s="17" t="s">
        <v>6087</v>
      </c>
      <c r="G781" s="17" t="s">
        <v>5503</v>
      </c>
    </row>
    <row r="782" spans="1:7" x14ac:dyDescent="0.35">
      <c r="A782" s="17" t="s">
        <v>8349</v>
      </c>
      <c r="B782" s="17">
        <v>781</v>
      </c>
      <c r="C782" s="17" t="s">
        <v>1590</v>
      </c>
      <c r="D782" s="17" t="s">
        <v>3163</v>
      </c>
      <c r="E782" s="17" t="s">
        <v>4732</v>
      </c>
      <c r="F782" s="17" t="s">
        <v>6088</v>
      </c>
      <c r="G782" s="17" t="s">
        <v>6089</v>
      </c>
    </row>
    <row r="783" spans="1:7" x14ac:dyDescent="0.35">
      <c r="A783" s="17" t="s">
        <v>8349</v>
      </c>
      <c r="B783" s="17">
        <v>782</v>
      </c>
      <c r="C783" s="17" t="s">
        <v>1589</v>
      </c>
      <c r="D783" s="17" t="s">
        <v>3164</v>
      </c>
      <c r="E783" s="17" t="s">
        <v>4729</v>
      </c>
      <c r="F783" s="17" t="s">
        <v>5902</v>
      </c>
      <c r="G783" s="17" t="s">
        <v>6090</v>
      </c>
    </row>
    <row r="784" spans="1:7" x14ac:dyDescent="0.35">
      <c r="A784" s="17" t="s">
        <v>8349</v>
      </c>
      <c r="B784" s="17">
        <v>783</v>
      </c>
      <c r="C784" s="17" t="s">
        <v>1588</v>
      </c>
      <c r="D784" s="17" t="s">
        <v>3165</v>
      </c>
      <c r="E784" s="17" t="s">
        <v>4729</v>
      </c>
      <c r="F784" s="17" t="s">
        <v>6091</v>
      </c>
      <c r="G784" s="17" t="s">
        <v>6092</v>
      </c>
    </row>
    <row r="785" spans="1:7" x14ac:dyDescent="0.35">
      <c r="A785" s="17" t="s">
        <v>8349</v>
      </c>
      <c r="B785" s="17">
        <v>784</v>
      </c>
      <c r="C785" s="17" t="s">
        <v>1587</v>
      </c>
      <c r="D785" s="17" t="s">
        <v>3166</v>
      </c>
      <c r="E785" s="17" t="s">
        <v>4729</v>
      </c>
      <c r="F785" s="17" t="s">
        <v>6093</v>
      </c>
      <c r="G785" s="17" t="s">
        <v>6094</v>
      </c>
    </row>
    <row r="786" spans="1:7" x14ac:dyDescent="0.35">
      <c r="A786" s="17" t="s">
        <v>8349</v>
      </c>
      <c r="B786" s="17">
        <v>785</v>
      </c>
      <c r="C786" s="17" t="s">
        <v>1586</v>
      </c>
      <c r="D786" s="17" t="s">
        <v>3167</v>
      </c>
      <c r="E786" s="17" t="s">
        <v>4729</v>
      </c>
      <c r="F786" s="17" t="s">
        <v>6095</v>
      </c>
      <c r="G786" s="17" t="s">
        <v>6096</v>
      </c>
    </row>
    <row r="787" spans="1:7" x14ac:dyDescent="0.35">
      <c r="A787" s="17" t="s">
        <v>8349</v>
      </c>
      <c r="B787" s="17">
        <v>786</v>
      </c>
      <c r="C787" s="17" t="s">
        <v>1585</v>
      </c>
      <c r="D787" s="17" t="s">
        <v>3168</v>
      </c>
      <c r="E787" s="17" t="s">
        <v>4729</v>
      </c>
      <c r="F787" s="17" t="s">
        <v>6097</v>
      </c>
      <c r="G787" s="17" t="s">
        <v>6098</v>
      </c>
    </row>
    <row r="788" spans="1:7" x14ac:dyDescent="0.35">
      <c r="A788" s="17" t="s">
        <v>8349</v>
      </c>
      <c r="B788" s="17">
        <v>787</v>
      </c>
      <c r="C788" s="17" t="s">
        <v>1584</v>
      </c>
      <c r="D788" s="17" t="s">
        <v>3169</v>
      </c>
      <c r="E788" s="17" t="s">
        <v>4729</v>
      </c>
      <c r="F788" s="17" t="s">
        <v>6099</v>
      </c>
      <c r="G788" s="17" t="s">
        <v>6100</v>
      </c>
    </row>
    <row r="789" spans="1:7" x14ac:dyDescent="0.35">
      <c r="A789" s="17" t="s">
        <v>8349</v>
      </c>
      <c r="B789" s="17">
        <v>788</v>
      </c>
      <c r="C789" s="17" t="s">
        <v>1583</v>
      </c>
      <c r="D789" s="17" t="s">
        <v>3170</v>
      </c>
      <c r="E789" s="17" t="s">
        <v>4732</v>
      </c>
      <c r="F789" s="17" t="s">
        <v>4807</v>
      </c>
      <c r="G789" s="17" t="s">
        <v>6101</v>
      </c>
    </row>
    <row r="790" spans="1:7" x14ac:dyDescent="0.35">
      <c r="A790" s="17" t="s">
        <v>8349</v>
      </c>
      <c r="B790" s="17">
        <v>789</v>
      </c>
      <c r="C790" s="17" t="s">
        <v>1582</v>
      </c>
      <c r="D790" s="17" t="s">
        <v>3171</v>
      </c>
      <c r="E790" s="17" t="s">
        <v>4732</v>
      </c>
      <c r="F790" s="17" t="s">
        <v>6102</v>
      </c>
      <c r="G790" s="17" t="s">
        <v>6103</v>
      </c>
    </row>
    <row r="791" spans="1:7" x14ac:dyDescent="0.35">
      <c r="A791" s="17" t="s">
        <v>8349</v>
      </c>
      <c r="B791" s="17">
        <v>790</v>
      </c>
      <c r="C791" s="17" t="s">
        <v>1581</v>
      </c>
      <c r="D791" s="17" t="s">
        <v>3172</v>
      </c>
      <c r="E791" s="17" t="s">
        <v>4732</v>
      </c>
      <c r="F791" s="17" t="s">
        <v>6104</v>
      </c>
      <c r="G791" s="17" t="s">
        <v>6105</v>
      </c>
    </row>
    <row r="792" spans="1:7" x14ac:dyDescent="0.35">
      <c r="A792" s="17" t="s">
        <v>8349</v>
      </c>
      <c r="B792" s="17">
        <v>791</v>
      </c>
      <c r="C792" s="17" t="s">
        <v>1580</v>
      </c>
      <c r="D792" s="17" t="s">
        <v>3173</v>
      </c>
      <c r="E792" s="17" t="s">
        <v>4729</v>
      </c>
      <c r="F792" s="17" t="s">
        <v>6106</v>
      </c>
      <c r="G792" s="17" t="s">
        <v>4916</v>
      </c>
    </row>
    <row r="793" spans="1:7" x14ac:dyDescent="0.35">
      <c r="A793" s="17" t="s">
        <v>8349</v>
      </c>
      <c r="B793" s="17">
        <v>792</v>
      </c>
      <c r="C793" s="17" t="s">
        <v>1579</v>
      </c>
      <c r="D793" s="17" t="s">
        <v>3174</v>
      </c>
      <c r="E793" s="17" t="s">
        <v>4729</v>
      </c>
      <c r="F793" s="17" t="s">
        <v>6107</v>
      </c>
      <c r="G793" s="17" t="s">
        <v>6108</v>
      </c>
    </row>
    <row r="794" spans="1:7" x14ac:dyDescent="0.35">
      <c r="A794" s="17" t="s">
        <v>8349</v>
      </c>
      <c r="B794" s="17">
        <v>793</v>
      </c>
      <c r="C794" s="17" t="s">
        <v>1578</v>
      </c>
      <c r="D794" s="17" t="s">
        <v>3175</v>
      </c>
      <c r="E794" s="17" t="s">
        <v>5604</v>
      </c>
      <c r="F794" s="17" t="s">
        <v>6109</v>
      </c>
      <c r="G794" s="17" t="s">
        <v>6110</v>
      </c>
    </row>
    <row r="795" spans="1:7" x14ac:dyDescent="0.35">
      <c r="A795" s="17" t="s">
        <v>8349</v>
      </c>
      <c r="B795" s="17">
        <v>794</v>
      </c>
      <c r="C795" s="17" t="s">
        <v>1577</v>
      </c>
      <c r="D795" s="17" t="s">
        <v>3176</v>
      </c>
      <c r="E795" s="17" t="s">
        <v>4732</v>
      </c>
      <c r="F795" s="17" t="s">
        <v>6111</v>
      </c>
      <c r="G795" s="17" t="s">
        <v>6112</v>
      </c>
    </row>
    <row r="796" spans="1:7" x14ac:dyDescent="0.35">
      <c r="A796" s="17" t="s">
        <v>8349</v>
      </c>
      <c r="B796" s="17">
        <v>795</v>
      </c>
      <c r="C796" s="17" t="s">
        <v>1576</v>
      </c>
      <c r="D796" s="17" t="s">
        <v>3177</v>
      </c>
      <c r="E796" s="17" t="s">
        <v>4729</v>
      </c>
      <c r="F796" s="17" t="s">
        <v>6113</v>
      </c>
      <c r="G796" s="17" t="s">
        <v>5091</v>
      </c>
    </row>
    <row r="797" spans="1:7" x14ac:dyDescent="0.35">
      <c r="A797" s="17" t="s">
        <v>8349</v>
      </c>
      <c r="B797" s="17">
        <v>796</v>
      </c>
      <c r="C797" s="17" t="s">
        <v>1575</v>
      </c>
      <c r="D797" s="17" t="s">
        <v>3178</v>
      </c>
      <c r="E797" s="17" t="s">
        <v>5604</v>
      </c>
      <c r="F797" s="17" t="s">
        <v>6114</v>
      </c>
      <c r="G797" s="17" t="s">
        <v>6115</v>
      </c>
    </row>
    <row r="798" spans="1:7" x14ac:dyDescent="0.35">
      <c r="A798" s="17" t="s">
        <v>8349</v>
      </c>
      <c r="B798" s="17">
        <v>797</v>
      </c>
      <c r="C798" s="17" t="s">
        <v>1574</v>
      </c>
      <c r="D798" s="17" t="s">
        <v>3179</v>
      </c>
      <c r="E798" s="17" t="s">
        <v>4729</v>
      </c>
      <c r="F798" s="17" t="s">
        <v>6116</v>
      </c>
      <c r="G798" s="17" t="s">
        <v>6117</v>
      </c>
    </row>
    <row r="799" spans="1:7" x14ac:dyDescent="0.35">
      <c r="A799" s="17" t="s">
        <v>8349</v>
      </c>
      <c r="B799" s="17">
        <v>798</v>
      </c>
      <c r="C799" s="17" t="s">
        <v>1573</v>
      </c>
      <c r="D799" s="17" t="s">
        <v>3180</v>
      </c>
      <c r="E799" s="17" t="s">
        <v>5604</v>
      </c>
      <c r="F799" s="17" t="s">
        <v>6118</v>
      </c>
      <c r="G799" s="17" t="s">
        <v>6119</v>
      </c>
    </row>
    <row r="800" spans="1:7" x14ac:dyDescent="0.35">
      <c r="A800" s="17" t="s">
        <v>8349</v>
      </c>
      <c r="B800" s="17">
        <v>799</v>
      </c>
      <c r="C800" s="17" t="s">
        <v>1572</v>
      </c>
      <c r="D800" s="17" t="s">
        <v>3181</v>
      </c>
      <c r="E800" s="17" t="s">
        <v>4729</v>
      </c>
      <c r="F800" s="17" t="s">
        <v>5612</v>
      </c>
      <c r="G800" s="17" t="s">
        <v>6120</v>
      </c>
    </row>
    <row r="801" spans="1:7" x14ac:dyDescent="0.35">
      <c r="A801" s="17" t="s">
        <v>8349</v>
      </c>
      <c r="B801" s="17">
        <v>800</v>
      </c>
      <c r="C801" s="17" t="s">
        <v>1571</v>
      </c>
      <c r="D801" s="17" t="s">
        <v>3182</v>
      </c>
      <c r="E801" s="17" t="s">
        <v>4729</v>
      </c>
      <c r="F801" s="17" t="s">
        <v>6121</v>
      </c>
      <c r="G801" s="17" t="s">
        <v>5464</v>
      </c>
    </row>
    <row r="802" spans="1:7" x14ac:dyDescent="0.35">
      <c r="A802" s="17" t="s">
        <v>8349</v>
      </c>
      <c r="B802" s="17">
        <v>801</v>
      </c>
      <c r="C802" s="17" t="s">
        <v>1570</v>
      </c>
      <c r="D802" s="17" t="s">
        <v>3183</v>
      </c>
      <c r="E802" s="17" t="s">
        <v>4729</v>
      </c>
      <c r="F802" s="17" t="s">
        <v>6122</v>
      </c>
      <c r="G802" s="17" t="s">
        <v>6123</v>
      </c>
    </row>
    <row r="803" spans="1:7" x14ac:dyDescent="0.35">
      <c r="A803" s="17" t="s">
        <v>8349</v>
      </c>
      <c r="B803" s="17">
        <v>802</v>
      </c>
      <c r="C803" s="17" t="s">
        <v>1569</v>
      </c>
      <c r="D803" s="17" t="s">
        <v>3184</v>
      </c>
      <c r="E803" s="17" t="s">
        <v>5604</v>
      </c>
      <c r="F803" s="17" t="s">
        <v>6124</v>
      </c>
      <c r="G803" s="17" t="s">
        <v>6125</v>
      </c>
    </row>
    <row r="804" spans="1:7" x14ac:dyDescent="0.35">
      <c r="A804" s="17" t="s">
        <v>8349</v>
      </c>
      <c r="B804" s="17">
        <v>803</v>
      </c>
      <c r="C804" s="17" t="s">
        <v>1568</v>
      </c>
      <c r="D804" s="17" t="s">
        <v>3185</v>
      </c>
      <c r="E804" s="17" t="s">
        <v>4729</v>
      </c>
      <c r="F804" s="17" t="s">
        <v>5237</v>
      </c>
      <c r="G804" s="17" t="s">
        <v>5538</v>
      </c>
    </row>
    <row r="805" spans="1:7" x14ac:dyDescent="0.35">
      <c r="A805" s="17" t="s">
        <v>8349</v>
      </c>
      <c r="B805" s="17">
        <v>804</v>
      </c>
      <c r="C805" s="17" t="s">
        <v>1567</v>
      </c>
      <c r="D805" s="17" t="s">
        <v>3186</v>
      </c>
      <c r="E805" s="17" t="s">
        <v>4729</v>
      </c>
      <c r="F805" s="17" t="s">
        <v>6126</v>
      </c>
      <c r="G805" s="17" t="s">
        <v>5538</v>
      </c>
    </row>
    <row r="806" spans="1:7" x14ac:dyDescent="0.35">
      <c r="A806" s="17" t="s">
        <v>8349</v>
      </c>
      <c r="B806" s="17">
        <v>805</v>
      </c>
      <c r="C806" s="17" t="s">
        <v>1566</v>
      </c>
      <c r="D806" s="17" t="s">
        <v>3187</v>
      </c>
      <c r="E806" s="17" t="s">
        <v>4732</v>
      </c>
      <c r="F806" s="17" t="s">
        <v>6127</v>
      </c>
      <c r="G806" s="17" t="s">
        <v>6128</v>
      </c>
    </row>
    <row r="807" spans="1:7" x14ac:dyDescent="0.35">
      <c r="A807" s="17" t="s">
        <v>8349</v>
      </c>
      <c r="B807" s="17">
        <v>806</v>
      </c>
      <c r="C807" s="17" t="s">
        <v>1565</v>
      </c>
      <c r="D807" s="17" t="s">
        <v>3188</v>
      </c>
      <c r="E807" s="17" t="s">
        <v>4732</v>
      </c>
      <c r="F807" s="17" t="s">
        <v>6129</v>
      </c>
      <c r="G807" s="17" t="s">
        <v>4745</v>
      </c>
    </row>
    <row r="808" spans="1:7" x14ac:dyDescent="0.35">
      <c r="A808" s="17" t="s">
        <v>8349</v>
      </c>
      <c r="B808" s="17">
        <v>807</v>
      </c>
      <c r="C808" s="17" t="s">
        <v>1564</v>
      </c>
      <c r="D808" s="17" t="s">
        <v>3189</v>
      </c>
      <c r="E808" s="17" t="s">
        <v>4732</v>
      </c>
      <c r="F808" s="17" t="s">
        <v>6130</v>
      </c>
      <c r="G808" s="17" t="s">
        <v>6131</v>
      </c>
    </row>
    <row r="809" spans="1:7" x14ac:dyDescent="0.35">
      <c r="A809" s="17" t="s">
        <v>8349</v>
      </c>
      <c r="B809" s="17">
        <v>808</v>
      </c>
      <c r="C809" s="17" t="s">
        <v>1563</v>
      </c>
      <c r="D809" s="17" t="s">
        <v>3190</v>
      </c>
      <c r="E809" s="17" t="s">
        <v>4732</v>
      </c>
      <c r="F809" s="17" t="s">
        <v>6132</v>
      </c>
      <c r="G809" s="17" t="s">
        <v>6133</v>
      </c>
    </row>
    <row r="810" spans="1:7" x14ac:dyDescent="0.35">
      <c r="A810" s="17" t="s">
        <v>8349</v>
      </c>
      <c r="B810" s="17">
        <v>809</v>
      </c>
      <c r="C810" s="17" t="s">
        <v>1562</v>
      </c>
      <c r="D810" s="17" t="s">
        <v>3191</v>
      </c>
      <c r="E810" s="17" t="s">
        <v>5604</v>
      </c>
      <c r="F810" s="17" t="s">
        <v>6134</v>
      </c>
      <c r="G810" s="17" t="s">
        <v>6135</v>
      </c>
    </row>
    <row r="811" spans="1:7" x14ac:dyDescent="0.35">
      <c r="A811" s="17" t="s">
        <v>8349</v>
      </c>
      <c r="B811" s="17">
        <v>810</v>
      </c>
      <c r="C811" s="17" t="s">
        <v>1561</v>
      </c>
      <c r="D811" s="17" t="s">
        <v>3192</v>
      </c>
      <c r="E811" s="17" t="s">
        <v>4732</v>
      </c>
      <c r="F811" s="17" t="s">
        <v>6136</v>
      </c>
      <c r="G811" s="17" t="s">
        <v>6137</v>
      </c>
    </row>
    <row r="812" spans="1:7" x14ac:dyDescent="0.35">
      <c r="A812" s="17" t="s">
        <v>8349</v>
      </c>
      <c r="B812" s="17">
        <v>811</v>
      </c>
      <c r="C812" s="17" t="s">
        <v>1560</v>
      </c>
      <c r="D812" s="17" t="s">
        <v>3193</v>
      </c>
      <c r="E812" s="17" t="s">
        <v>4732</v>
      </c>
      <c r="F812" s="17" t="s">
        <v>6138</v>
      </c>
      <c r="G812" s="17" t="s">
        <v>4967</v>
      </c>
    </row>
    <row r="813" spans="1:7" x14ac:dyDescent="0.35">
      <c r="A813" s="17" t="s">
        <v>8349</v>
      </c>
      <c r="B813" s="17">
        <v>812</v>
      </c>
      <c r="C813" s="17" t="s">
        <v>1559</v>
      </c>
      <c r="D813" s="17" t="s">
        <v>3194</v>
      </c>
      <c r="E813" s="17" t="s">
        <v>4732</v>
      </c>
      <c r="F813" s="17" t="s">
        <v>5459</v>
      </c>
      <c r="G813" s="17" t="s">
        <v>6139</v>
      </c>
    </row>
    <row r="814" spans="1:7" x14ac:dyDescent="0.35">
      <c r="A814" s="17" t="s">
        <v>8349</v>
      </c>
      <c r="B814" s="17">
        <v>813</v>
      </c>
      <c r="C814" s="17" t="s">
        <v>1558</v>
      </c>
      <c r="D814" s="17" t="s">
        <v>3195</v>
      </c>
      <c r="E814" s="17" t="s">
        <v>4732</v>
      </c>
      <c r="F814" s="17" t="s">
        <v>6140</v>
      </c>
      <c r="G814" s="17" t="s">
        <v>5759</v>
      </c>
    </row>
    <row r="815" spans="1:7" x14ac:dyDescent="0.35">
      <c r="A815" s="17" t="s">
        <v>8349</v>
      </c>
      <c r="B815" s="17">
        <v>814</v>
      </c>
      <c r="C815" s="17" t="s">
        <v>1557</v>
      </c>
      <c r="D815" s="17" t="s">
        <v>3196</v>
      </c>
      <c r="E815" s="17" t="s">
        <v>4732</v>
      </c>
      <c r="F815" s="17" t="s">
        <v>6141</v>
      </c>
      <c r="G815" s="17" t="s">
        <v>6142</v>
      </c>
    </row>
    <row r="816" spans="1:7" x14ac:dyDescent="0.35">
      <c r="A816" s="17" t="s">
        <v>8349</v>
      </c>
      <c r="B816" s="17">
        <v>815</v>
      </c>
      <c r="C816" s="17" t="s">
        <v>1556</v>
      </c>
      <c r="D816" s="17" t="s">
        <v>3197</v>
      </c>
      <c r="E816" s="17" t="s">
        <v>4732</v>
      </c>
      <c r="F816" s="17" t="s">
        <v>6143</v>
      </c>
      <c r="G816" s="17" t="s">
        <v>6144</v>
      </c>
    </row>
    <row r="817" spans="1:7" x14ac:dyDescent="0.35">
      <c r="A817" s="17" t="s">
        <v>8349</v>
      </c>
      <c r="B817" s="17">
        <v>816</v>
      </c>
      <c r="C817" s="17" t="s">
        <v>1555</v>
      </c>
      <c r="D817" s="17" t="s">
        <v>3198</v>
      </c>
      <c r="E817" s="17" t="s">
        <v>4732</v>
      </c>
      <c r="F817" s="17" t="s">
        <v>6145</v>
      </c>
      <c r="G817" s="17" t="s">
        <v>6146</v>
      </c>
    </row>
    <row r="818" spans="1:7" x14ac:dyDescent="0.35">
      <c r="A818" s="17" t="s">
        <v>8349</v>
      </c>
      <c r="B818" s="17">
        <v>817</v>
      </c>
      <c r="C818" s="17" t="s">
        <v>1554</v>
      </c>
      <c r="D818" s="17" t="s">
        <v>3199</v>
      </c>
      <c r="E818" s="17" t="s">
        <v>4732</v>
      </c>
      <c r="F818" s="17" t="s">
        <v>6147</v>
      </c>
      <c r="G818" s="17" t="s">
        <v>6148</v>
      </c>
    </row>
    <row r="819" spans="1:7" x14ac:dyDescent="0.35">
      <c r="A819" s="17" t="s">
        <v>8349</v>
      </c>
      <c r="B819" s="17">
        <v>818</v>
      </c>
      <c r="C819" s="17" t="s">
        <v>1553</v>
      </c>
      <c r="D819" s="17" t="s">
        <v>3200</v>
      </c>
      <c r="E819" s="17" t="s">
        <v>4732</v>
      </c>
      <c r="F819" s="17" t="s">
        <v>5294</v>
      </c>
      <c r="G819" s="17" t="s">
        <v>5449</v>
      </c>
    </row>
    <row r="820" spans="1:7" x14ac:dyDescent="0.35">
      <c r="A820" s="17" t="s">
        <v>8349</v>
      </c>
      <c r="B820" s="17">
        <v>819</v>
      </c>
      <c r="C820" s="17" t="s">
        <v>1552</v>
      </c>
      <c r="D820" s="17" t="s">
        <v>3201</v>
      </c>
      <c r="E820" s="17" t="s">
        <v>4732</v>
      </c>
      <c r="F820" s="17" t="s">
        <v>6149</v>
      </c>
      <c r="G820" s="17" t="s">
        <v>6150</v>
      </c>
    </row>
    <row r="821" spans="1:7" x14ac:dyDescent="0.35">
      <c r="A821" s="17" t="s">
        <v>8349</v>
      </c>
      <c r="B821" s="17">
        <v>820</v>
      </c>
      <c r="C821" s="17" t="s">
        <v>1551</v>
      </c>
      <c r="D821" s="17" t="s">
        <v>3202</v>
      </c>
      <c r="E821" s="17" t="s">
        <v>4729</v>
      </c>
      <c r="F821" s="17" t="s">
        <v>6151</v>
      </c>
      <c r="G821" s="17" t="s">
        <v>5775</v>
      </c>
    </row>
    <row r="822" spans="1:7" x14ac:dyDescent="0.35">
      <c r="A822" s="17" t="s">
        <v>8349</v>
      </c>
      <c r="B822" s="17">
        <v>821</v>
      </c>
      <c r="C822" s="17" t="s">
        <v>1550</v>
      </c>
      <c r="D822" s="17" t="s">
        <v>3203</v>
      </c>
      <c r="E822" s="17" t="s">
        <v>4732</v>
      </c>
      <c r="F822" s="17" t="s">
        <v>6152</v>
      </c>
      <c r="G822" s="17" t="s">
        <v>6153</v>
      </c>
    </row>
    <row r="823" spans="1:7" x14ac:dyDescent="0.35">
      <c r="A823" s="17" t="s">
        <v>8349</v>
      </c>
      <c r="B823" s="17">
        <v>822</v>
      </c>
      <c r="C823" s="17" t="s">
        <v>1549</v>
      </c>
      <c r="D823" s="17" t="s">
        <v>3204</v>
      </c>
      <c r="E823" s="17" t="s">
        <v>4732</v>
      </c>
      <c r="F823" s="17" t="s">
        <v>6154</v>
      </c>
      <c r="G823" s="17" t="s">
        <v>6155</v>
      </c>
    </row>
    <row r="824" spans="1:7" x14ac:dyDescent="0.35">
      <c r="A824" s="17" t="s">
        <v>8349</v>
      </c>
      <c r="B824" s="17">
        <v>823</v>
      </c>
      <c r="C824" s="17" t="s">
        <v>1548</v>
      </c>
      <c r="D824" s="17" t="s">
        <v>3205</v>
      </c>
      <c r="E824" s="17" t="s">
        <v>4732</v>
      </c>
      <c r="F824" s="17" t="s">
        <v>6156</v>
      </c>
      <c r="G824" s="17" t="s">
        <v>4808</v>
      </c>
    </row>
    <row r="825" spans="1:7" x14ac:dyDescent="0.35">
      <c r="A825" s="17" t="s">
        <v>8349</v>
      </c>
      <c r="B825" s="17">
        <v>824</v>
      </c>
      <c r="C825" s="17" t="s">
        <v>1547</v>
      </c>
      <c r="D825" s="17" t="s">
        <v>3206</v>
      </c>
      <c r="E825" s="17" t="s">
        <v>4732</v>
      </c>
      <c r="F825" s="17" t="s">
        <v>5942</v>
      </c>
      <c r="G825" s="17" t="s">
        <v>6157</v>
      </c>
    </row>
    <row r="826" spans="1:7" x14ac:dyDescent="0.35">
      <c r="A826" s="17" t="s">
        <v>8349</v>
      </c>
      <c r="B826" s="17">
        <v>825</v>
      </c>
      <c r="C826" s="17" t="s">
        <v>1546</v>
      </c>
      <c r="D826" s="17" t="s">
        <v>3207</v>
      </c>
      <c r="E826" s="17" t="s">
        <v>4732</v>
      </c>
      <c r="F826" s="17" t="s">
        <v>6158</v>
      </c>
      <c r="G826" s="17" t="s">
        <v>6159</v>
      </c>
    </row>
    <row r="827" spans="1:7" x14ac:dyDescent="0.35">
      <c r="A827" s="17" t="s">
        <v>8349</v>
      </c>
      <c r="B827" s="17">
        <v>826</v>
      </c>
      <c r="C827" s="17" t="s">
        <v>1545</v>
      </c>
      <c r="D827" s="17" t="s">
        <v>3208</v>
      </c>
      <c r="E827" s="17" t="s">
        <v>4729</v>
      </c>
      <c r="F827" s="17" t="s">
        <v>6160</v>
      </c>
      <c r="G827" s="17" t="s">
        <v>6161</v>
      </c>
    </row>
    <row r="828" spans="1:7" x14ac:dyDescent="0.35">
      <c r="A828" s="17" t="s">
        <v>8349</v>
      </c>
      <c r="B828" s="17">
        <v>827</v>
      </c>
      <c r="C828" s="17" t="s">
        <v>1544</v>
      </c>
      <c r="D828" s="17" t="s">
        <v>3209</v>
      </c>
      <c r="E828" s="17" t="s">
        <v>4729</v>
      </c>
      <c r="F828" s="17" t="s">
        <v>6162</v>
      </c>
      <c r="G828" s="17" t="s">
        <v>6163</v>
      </c>
    </row>
    <row r="829" spans="1:7" x14ac:dyDescent="0.35">
      <c r="A829" s="17" t="s">
        <v>8349</v>
      </c>
      <c r="B829" s="17">
        <v>828</v>
      </c>
      <c r="C829" s="17" t="s">
        <v>1543</v>
      </c>
      <c r="D829" s="17" t="s">
        <v>3210</v>
      </c>
      <c r="E829" s="17" t="s">
        <v>5604</v>
      </c>
      <c r="F829" s="17" t="s">
        <v>5612</v>
      </c>
      <c r="G829" s="17" t="s">
        <v>6164</v>
      </c>
    </row>
    <row r="830" spans="1:7" x14ac:dyDescent="0.35">
      <c r="A830" s="17" t="s">
        <v>8349</v>
      </c>
      <c r="B830" s="17">
        <v>829</v>
      </c>
      <c r="C830" s="17" t="s">
        <v>1542</v>
      </c>
      <c r="D830" s="17" t="s">
        <v>3211</v>
      </c>
      <c r="E830" s="17" t="s">
        <v>5604</v>
      </c>
      <c r="F830" s="17" t="s">
        <v>5641</v>
      </c>
      <c r="G830" s="17" t="s">
        <v>6165</v>
      </c>
    </row>
    <row r="831" spans="1:7" x14ac:dyDescent="0.35">
      <c r="A831" s="17" t="s">
        <v>8349</v>
      </c>
      <c r="B831" s="17">
        <v>830</v>
      </c>
      <c r="C831" s="17" t="s">
        <v>1541</v>
      </c>
      <c r="D831" s="17" t="s">
        <v>3212</v>
      </c>
      <c r="E831" s="17" t="s">
        <v>5604</v>
      </c>
      <c r="F831" s="17" t="s">
        <v>6166</v>
      </c>
      <c r="G831" s="17" t="s">
        <v>6167</v>
      </c>
    </row>
    <row r="832" spans="1:7" x14ac:dyDescent="0.35">
      <c r="A832" s="17" t="s">
        <v>8349</v>
      </c>
      <c r="B832" s="17">
        <v>831</v>
      </c>
      <c r="C832" s="17" t="s">
        <v>1540</v>
      </c>
      <c r="D832" s="17" t="s">
        <v>3213</v>
      </c>
      <c r="E832" s="17" t="s">
        <v>4732</v>
      </c>
      <c r="F832" s="17" t="s">
        <v>6168</v>
      </c>
      <c r="G832" s="17" t="s">
        <v>5025</v>
      </c>
    </row>
    <row r="833" spans="1:7" x14ac:dyDescent="0.35">
      <c r="A833" s="17" t="s">
        <v>8349</v>
      </c>
      <c r="B833" s="17">
        <v>832</v>
      </c>
      <c r="C833" s="17" t="s">
        <v>1539</v>
      </c>
      <c r="D833" s="17" t="s">
        <v>3214</v>
      </c>
      <c r="E833" s="17" t="s">
        <v>4732</v>
      </c>
      <c r="F833" s="17" t="s">
        <v>6169</v>
      </c>
      <c r="G833" s="17" t="s">
        <v>6170</v>
      </c>
    </row>
    <row r="834" spans="1:7" x14ac:dyDescent="0.35">
      <c r="A834" s="17" t="s">
        <v>8349</v>
      </c>
      <c r="B834" s="17">
        <v>833</v>
      </c>
      <c r="C834" s="17" t="s">
        <v>1538</v>
      </c>
      <c r="D834" s="17" t="s">
        <v>3215</v>
      </c>
      <c r="E834" s="17" t="s">
        <v>4732</v>
      </c>
      <c r="F834" s="17" t="s">
        <v>6171</v>
      </c>
      <c r="G834" s="17" t="s">
        <v>6172</v>
      </c>
    </row>
    <row r="835" spans="1:7" x14ac:dyDescent="0.35">
      <c r="A835" s="17" t="s">
        <v>8349</v>
      </c>
      <c r="B835" s="17">
        <v>834</v>
      </c>
      <c r="C835" s="17" t="s">
        <v>1537</v>
      </c>
      <c r="D835" s="17" t="s">
        <v>3216</v>
      </c>
      <c r="E835" s="17" t="s">
        <v>5604</v>
      </c>
      <c r="F835" s="17" t="s">
        <v>6173</v>
      </c>
      <c r="G835" s="17" t="s">
        <v>5937</v>
      </c>
    </row>
    <row r="836" spans="1:7" x14ac:dyDescent="0.35">
      <c r="A836" s="17" t="s">
        <v>8349</v>
      </c>
      <c r="B836" s="17">
        <v>835</v>
      </c>
      <c r="C836" s="17" t="s">
        <v>1536</v>
      </c>
      <c r="D836" s="17" t="s">
        <v>3217</v>
      </c>
      <c r="E836" s="17" t="s">
        <v>4729</v>
      </c>
      <c r="F836" s="17" t="s">
        <v>6174</v>
      </c>
      <c r="G836" s="17" t="s">
        <v>6175</v>
      </c>
    </row>
    <row r="837" spans="1:7" x14ac:dyDescent="0.35">
      <c r="A837" s="17" t="s">
        <v>8349</v>
      </c>
      <c r="B837" s="17">
        <v>836</v>
      </c>
      <c r="C837" s="17" t="s">
        <v>1535</v>
      </c>
      <c r="D837" s="17" t="s">
        <v>3218</v>
      </c>
      <c r="E837" s="17" t="s">
        <v>4729</v>
      </c>
      <c r="F837" s="17" t="s">
        <v>5143</v>
      </c>
      <c r="G837" s="17" t="s">
        <v>6176</v>
      </c>
    </row>
    <row r="838" spans="1:7" x14ac:dyDescent="0.35">
      <c r="A838" s="17" t="s">
        <v>8349</v>
      </c>
      <c r="B838" s="17">
        <v>837</v>
      </c>
      <c r="C838" s="17" t="s">
        <v>1534</v>
      </c>
      <c r="D838" s="17" t="s">
        <v>3219</v>
      </c>
      <c r="E838" s="17" t="s">
        <v>4729</v>
      </c>
      <c r="F838" s="17" t="s">
        <v>6177</v>
      </c>
      <c r="G838" s="17" t="s">
        <v>6178</v>
      </c>
    </row>
    <row r="839" spans="1:7" x14ac:dyDescent="0.35">
      <c r="A839" s="17" t="s">
        <v>8349</v>
      </c>
      <c r="B839" s="17">
        <v>838</v>
      </c>
      <c r="C839" s="17" t="s">
        <v>1533</v>
      </c>
      <c r="D839" s="17" t="s">
        <v>3220</v>
      </c>
      <c r="E839" s="17" t="s">
        <v>4732</v>
      </c>
      <c r="F839" s="17" t="s">
        <v>5839</v>
      </c>
      <c r="G839" s="17" t="s">
        <v>5731</v>
      </c>
    </row>
    <row r="840" spans="1:7" x14ac:dyDescent="0.35">
      <c r="A840" s="17" t="s">
        <v>8349</v>
      </c>
      <c r="B840" s="17">
        <v>839</v>
      </c>
      <c r="C840" s="17" t="s">
        <v>1532</v>
      </c>
      <c r="D840" s="17" t="s">
        <v>3221</v>
      </c>
      <c r="E840" s="17" t="s">
        <v>4729</v>
      </c>
      <c r="F840" s="17" t="s">
        <v>6179</v>
      </c>
      <c r="G840" s="17" t="s">
        <v>5163</v>
      </c>
    </row>
    <row r="841" spans="1:7" x14ac:dyDescent="0.35">
      <c r="A841" s="17" t="s">
        <v>8349</v>
      </c>
      <c r="B841" s="17">
        <v>840</v>
      </c>
      <c r="C841" s="17" t="s">
        <v>1531</v>
      </c>
      <c r="D841" s="17" t="s">
        <v>3222</v>
      </c>
      <c r="E841" s="17" t="s">
        <v>4729</v>
      </c>
      <c r="F841" s="17" t="s">
        <v>6180</v>
      </c>
      <c r="G841" s="17" t="s">
        <v>6181</v>
      </c>
    </row>
    <row r="842" spans="1:7" x14ac:dyDescent="0.35">
      <c r="A842" s="17" t="s">
        <v>8349</v>
      </c>
      <c r="B842" s="17">
        <v>841</v>
      </c>
      <c r="C842" s="17" t="s">
        <v>1530</v>
      </c>
      <c r="D842" s="17" t="s">
        <v>3223</v>
      </c>
      <c r="E842" s="17" t="s">
        <v>4729</v>
      </c>
      <c r="F842" s="17" t="s">
        <v>6182</v>
      </c>
      <c r="G842" s="17" t="s">
        <v>6183</v>
      </c>
    </row>
    <row r="843" spans="1:7" x14ac:dyDescent="0.35">
      <c r="A843" s="17" t="s">
        <v>8349</v>
      </c>
      <c r="B843" s="17">
        <v>842</v>
      </c>
      <c r="C843" s="17" t="s">
        <v>1529</v>
      </c>
      <c r="D843" s="17" t="s">
        <v>3224</v>
      </c>
      <c r="E843" s="17" t="s">
        <v>4729</v>
      </c>
      <c r="F843" s="17" t="s">
        <v>6184</v>
      </c>
      <c r="G843" s="17" t="s">
        <v>6082</v>
      </c>
    </row>
    <row r="844" spans="1:7" x14ac:dyDescent="0.35">
      <c r="A844" s="17" t="s">
        <v>8349</v>
      </c>
      <c r="B844" s="17">
        <v>843</v>
      </c>
      <c r="C844" s="17" t="s">
        <v>1528</v>
      </c>
      <c r="D844" s="17" t="s">
        <v>3225</v>
      </c>
      <c r="E844" s="17" t="s">
        <v>4729</v>
      </c>
      <c r="F844" s="17" t="s">
        <v>6185</v>
      </c>
      <c r="G844" s="17" t="s">
        <v>6186</v>
      </c>
    </row>
    <row r="845" spans="1:7" x14ac:dyDescent="0.35">
      <c r="A845" s="17" t="s">
        <v>8349</v>
      </c>
      <c r="B845" s="17">
        <v>844</v>
      </c>
      <c r="C845" s="17" t="s">
        <v>1527</v>
      </c>
      <c r="D845" s="17" t="s">
        <v>3226</v>
      </c>
      <c r="E845" s="17" t="s">
        <v>4729</v>
      </c>
      <c r="F845" s="17" t="s">
        <v>5006</v>
      </c>
      <c r="G845" s="17" t="s">
        <v>5665</v>
      </c>
    </row>
    <row r="846" spans="1:7" x14ac:dyDescent="0.35">
      <c r="A846" s="17" t="s">
        <v>8349</v>
      </c>
      <c r="B846" s="17">
        <v>845</v>
      </c>
      <c r="C846" s="17" t="s">
        <v>1526</v>
      </c>
      <c r="D846" s="17" t="s">
        <v>3227</v>
      </c>
      <c r="E846" s="17" t="s">
        <v>5604</v>
      </c>
      <c r="F846" s="17" t="s">
        <v>6187</v>
      </c>
      <c r="G846" s="17" t="s">
        <v>6188</v>
      </c>
    </row>
    <row r="847" spans="1:7" x14ac:dyDescent="0.35">
      <c r="A847" s="17" t="s">
        <v>8349</v>
      </c>
      <c r="B847" s="17">
        <v>846</v>
      </c>
      <c r="C847" s="17" t="s">
        <v>1525</v>
      </c>
      <c r="D847" s="17" t="s">
        <v>3228</v>
      </c>
      <c r="E847" s="17" t="s">
        <v>4729</v>
      </c>
      <c r="F847" s="17" t="s">
        <v>6189</v>
      </c>
      <c r="G847" s="17" t="s">
        <v>6190</v>
      </c>
    </row>
    <row r="848" spans="1:7" x14ac:dyDescent="0.35">
      <c r="A848" s="17" t="s">
        <v>8349</v>
      </c>
      <c r="B848" s="17">
        <v>847</v>
      </c>
      <c r="C848" s="17" t="s">
        <v>1524</v>
      </c>
      <c r="D848" s="17" t="s">
        <v>3229</v>
      </c>
      <c r="E848" s="17" t="s">
        <v>4729</v>
      </c>
      <c r="F848" s="17" t="s">
        <v>6191</v>
      </c>
      <c r="G848" s="17" t="s">
        <v>6192</v>
      </c>
    </row>
    <row r="849" spans="1:7" x14ac:dyDescent="0.35">
      <c r="A849" s="17" t="s">
        <v>8349</v>
      </c>
      <c r="B849" s="17">
        <v>848</v>
      </c>
      <c r="C849" s="17" t="s">
        <v>1523</v>
      </c>
      <c r="D849" s="17" t="s">
        <v>3230</v>
      </c>
      <c r="E849" s="17" t="s">
        <v>4729</v>
      </c>
      <c r="F849" s="17" t="s">
        <v>6193</v>
      </c>
      <c r="G849" s="17" t="s">
        <v>6194</v>
      </c>
    </row>
    <row r="850" spans="1:7" x14ac:dyDescent="0.35">
      <c r="A850" s="17" t="s">
        <v>8349</v>
      </c>
      <c r="B850" s="17">
        <v>849</v>
      </c>
      <c r="C850" s="17" t="s">
        <v>1522</v>
      </c>
      <c r="D850" s="17" t="s">
        <v>3231</v>
      </c>
      <c r="E850" s="17" t="s">
        <v>4732</v>
      </c>
      <c r="F850" s="17" t="s">
        <v>6195</v>
      </c>
      <c r="G850" s="17" t="s">
        <v>4830</v>
      </c>
    </row>
    <row r="851" spans="1:7" x14ac:dyDescent="0.35">
      <c r="A851" s="17" t="s">
        <v>8349</v>
      </c>
      <c r="B851" s="17">
        <v>850</v>
      </c>
      <c r="C851" s="17" t="s">
        <v>1521</v>
      </c>
      <c r="D851" s="17" t="s">
        <v>3232</v>
      </c>
      <c r="E851" s="17" t="s">
        <v>4732</v>
      </c>
      <c r="F851" s="17" t="s">
        <v>6196</v>
      </c>
      <c r="G851" s="17" t="s">
        <v>4815</v>
      </c>
    </row>
    <row r="852" spans="1:7" x14ac:dyDescent="0.35">
      <c r="A852" s="17" t="s">
        <v>8349</v>
      </c>
      <c r="B852" s="17">
        <v>851</v>
      </c>
      <c r="C852" s="17" t="s">
        <v>1520</v>
      </c>
      <c r="D852" s="17" t="s">
        <v>3233</v>
      </c>
      <c r="E852" s="17" t="s">
        <v>4729</v>
      </c>
      <c r="F852" s="17" t="s">
        <v>6197</v>
      </c>
      <c r="G852" s="17" t="s">
        <v>6198</v>
      </c>
    </row>
    <row r="853" spans="1:7" x14ac:dyDescent="0.35">
      <c r="A853" s="17" t="s">
        <v>8349</v>
      </c>
      <c r="B853" s="17">
        <v>852</v>
      </c>
      <c r="C853" s="17" t="s">
        <v>1519</v>
      </c>
      <c r="D853" s="17" t="s">
        <v>3234</v>
      </c>
      <c r="E853" s="17" t="s">
        <v>5604</v>
      </c>
      <c r="F853" s="17" t="s">
        <v>6199</v>
      </c>
      <c r="G853" s="17" t="s">
        <v>5085</v>
      </c>
    </row>
    <row r="854" spans="1:7" x14ac:dyDescent="0.35">
      <c r="A854" s="17" t="s">
        <v>8349</v>
      </c>
      <c r="B854" s="17">
        <v>853</v>
      </c>
      <c r="C854" s="17" t="s">
        <v>1518</v>
      </c>
      <c r="D854" s="17" t="s">
        <v>3235</v>
      </c>
      <c r="E854" s="17" t="s">
        <v>4732</v>
      </c>
      <c r="F854" s="17" t="s">
        <v>5065</v>
      </c>
      <c r="G854" s="17" t="s">
        <v>4882</v>
      </c>
    </row>
    <row r="855" spans="1:7" x14ac:dyDescent="0.35">
      <c r="A855" s="17" t="s">
        <v>8349</v>
      </c>
      <c r="B855" s="17">
        <v>854</v>
      </c>
      <c r="C855" s="17" t="s">
        <v>1517</v>
      </c>
      <c r="D855" s="17" t="s">
        <v>3236</v>
      </c>
      <c r="E855" s="17" t="s">
        <v>4732</v>
      </c>
      <c r="F855" s="17" t="s">
        <v>6200</v>
      </c>
      <c r="G855" s="17" t="s">
        <v>6201</v>
      </c>
    </row>
    <row r="856" spans="1:7" x14ac:dyDescent="0.35">
      <c r="A856" s="17" t="s">
        <v>8349</v>
      </c>
      <c r="B856" s="17">
        <v>855</v>
      </c>
      <c r="C856" s="17" t="s">
        <v>1516</v>
      </c>
      <c r="D856" s="17" t="s">
        <v>3237</v>
      </c>
      <c r="E856" s="17" t="s">
        <v>4732</v>
      </c>
      <c r="F856" s="17" t="s">
        <v>6202</v>
      </c>
      <c r="G856" s="17" t="s">
        <v>5159</v>
      </c>
    </row>
    <row r="857" spans="1:7" x14ac:dyDescent="0.35">
      <c r="A857" s="17" t="s">
        <v>8349</v>
      </c>
      <c r="B857" s="17">
        <v>856</v>
      </c>
      <c r="C857" s="17" t="s">
        <v>1515</v>
      </c>
      <c r="D857" s="17" t="s">
        <v>3238</v>
      </c>
      <c r="E857" s="17" t="s">
        <v>4732</v>
      </c>
      <c r="F857" s="17" t="s">
        <v>6203</v>
      </c>
      <c r="G857" s="17" t="s">
        <v>6204</v>
      </c>
    </row>
    <row r="858" spans="1:7" x14ac:dyDescent="0.35">
      <c r="A858" s="17" t="s">
        <v>8349</v>
      </c>
      <c r="B858" s="17">
        <v>857</v>
      </c>
      <c r="C858" s="17" t="s">
        <v>1514</v>
      </c>
      <c r="D858" s="17" t="s">
        <v>3239</v>
      </c>
      <c r="E858" s="17" t="s">
        <v>4729</v>
      </c>
      <c r="F858" s="17" t="s">
        <v>6205</v>
      </c>
      <c r="G858" s="17" t="s">
        <v>6206</v>
      </c>
    </row>
    <row r="859" spans="1:7" x14ac:dyDescent="0.35">
      <c r="A859" s="17" t="s">
        <v>8349</v>
      </c>
      <c r="B859" s="17">
        <v>858</v>
      </c>
      <c r="C859" s="17" t="s">
        <v>1513</v>
      </c>
      <c r="D859" s="17" t="s">
        <v>3240</v>
      </c>
      <c r="E859" s="17" t="s">
        <v>4729</v>
      </c>
      <c r="F859" s="17" t="s">
        <v>6207</v>
      </c>
      <c r="G859" s="17" t="s">
        <v>5538</v>
      </c>
    </row>
    <row r="860" spans="1:7" x14ac:dyDescent="0.35">
      <c r="A860" s="17" t="s">
        <v>8349</v>
      </c>
      <c r="B860" s="17">
        <v>859</v>
      </c>
      <c r="C860" s="17" t="s">
        <v>1512</v>
      </c>
      <c r="D860" s="17" t="s">
        <v>3241</v>
      </c>
      <c r="E860" s="17" t="s">
        <v>4729</v>
      </c>
      <c r="F860" s="17" t="s">
        <v>6208</v>
      </c>
      <c r="G860" s="17" t="s">
        <v>6209</v>
      </c>
    </row>
    <row r="861" spans="1:7" x14ac:dyDescent="0.35">
      <c r="A861" s="17" t="s">
        <v>8349</v>
      </c>
      <c r="B861" s="17">
        <v>860</v>
      </c>
      <c r="C861" s="17" t="s">
        <v>1511</v>
      </c>
      <c r="D861" s="17" t="s">
        <v>3242</v>
      </c>
      <c r="E861" s="17" t="s">
        <v>4729</v>
      </c>
      <c r="F861" s="17" t="s">
        <v>6210</v>
      </c>
      <c r="G861" s="17" t="s">
        <v>6211</v>
      </c>
    </row>
    <row r="862" spans="1:7" x14ac:dyDescent="0.35">
      <c r="A862" s="17" t="s">
        <v>8349</v>
      </c>
      <c r="B862" s="17">
        <v>861</v>
      </c>
      <c r="C862" s="17" t="s">
        <v>1510</v>
      </c>
      <c r="D862" s="17" t="s">
        <v>3243</v>
      </c>
      <c r="E862" s="17" t="s">
        <v>4732</v>
      </c>
      <c r="F862" s="17" t="s">
        <v>6212</v>
      </c>
      <c r="G862" s="17" t="s">
        <v>4830</v>
      </c>
    </row>
    <row r="863" spans="1:7" x14ac:dyDescent="0.35">
      <c r="A863" s="17" t="s">
        <v>8349</v>
      </c>
      <c r="B863" s="17">
        <v>862</v>
      </c>
      <c r="C863" s="17" t="s">
        <v>1509</v>
      </c>
      <c r="D863" s="17" t="s">
        <v>3244</v>
      </c>
      <c r="E863" s="17" t="s">
        <v>4729</v>
      </c>
      <c r="F863" s="17" t="s">
        <v>6213</v>
      </c>
      <c r="G863" s="17" t="s">
        <v>5351</v>
      </c>
    </row>
    <row r="864" spans="1:7" x14ac:dyDescent="0.35">
      <c r="A864" s="17" t="s">
        <v>8349</v>
      </c>
      <c r="B864" s="17">
        <v>863</v>
      </c>
      <c r="C864" s="17" t="s">
        <v>1508</v>
      </c>
      <c r="D864" s="17" t="s">
        <v>3245</v>
      </c>
      <c r="E864" s="17" t="s">
        <v>4732</v>
      </c>
      <c r="F864" s="17" t="s">
        <v>6214</v>
      </c>
      <c r="G864" s="17" t="s">
        <v>6215</v>
      </c>
    </row>
    <row r="865" spans="1:7" x14ac:dyDescent="0.35">
      <c r="A865" s="17" t="s">
        <v>8349</v>
      </c>
      <c r="B865" s="17">
        <v>864</v>
      </c>
      <c r="C865" s="17" t="s">
        <v>1507</v>
      </c>
      <c r="D865" s="17" t="s">
        <v>3246</v>
      </c>
      <c r="E865" s="17" t="s">
        <v>4732</v>
      </c>
      <c r="F865" s="17" t="s">
        <v>6216</v>
      </c>
      <c r="G865" s="17" t="s">
        <v>6217</v>
      </c>
    </row>
    <row r="866" spans="1:7" x14ac:dyDescent="0.35">
      <c r="A866" s="17" t="s">
        <v>8349</v>
      </c>
      <c r="B866" s="17">
        <v>865</v>
      </c>
      <c r="C866" s="17" t="s">
        <v>1506</v>
      </c>
      <c r="D866" s="17" t="s">
        <v>3247</v>
      </c>
      <c r="E866" s="17" t="s">
        <v>4732</v>
      </c>
      <c r="F866" s="17" t="s">
        <v>6218</v>
      </c>
      <c r="G866" s="17" t="s">
        <v>4860</v>
      </c>
    </row>
    <row r="867" spans="1:7" x14ac:dyDescent="0.35">
      <c r="A867" s="17" t="s">
        <v>8349</v>
      </c>
      <c r="B867" s="17">
        <v>866</v>
      </c>
      <c r="C867" s="17" t="s">
        <v>1505</v>
      </c>
      <c r="D867" s="17" t="s">
        <v>3248</v>
      </c>
      <c r="E867" s="17" t="s">
        <v>5604</v>
      </c>
      <c r="F867" s="17" t="s">
        <v>6219</v>
      </c>
      <c r="G867" s="17" t="s">
        <v>6220</v>
      </c>
    </row>
    <row r="868" spans="1:7" x14ac:dyDescent="0.35">
      <c r="A868" s="17" t="s">
        <v>8349</v>
      </c>
      <c r="B868" s="17">
        <v>867</v>
      </c>
      <c r="C868" s="17" t="s">
        <v>1504</v>
      </c>
      <c r="D868" s="17" t="s">
        <v>3249</v>
      </c>
      <c r="E868" s="17" t="s">
        <v>4732</v>
      </c>
      <c r="F868" s="17" t="s">
        <v>6221</v>
      </c>
      <c r="G868" s="17" t="s">
        <v>6222</v>
      </c>
    </row>
    <row r="869" spans="1:7" x14ac:dyDescent="0.35">
      <c r="A869" s="17" t="s">
        <v>8349</v>
      </c>
      <c r="B869" s="17">
        <v>868</v>
      </c>
      <c r="C869" s="17" t="s">
        <v>1503</v>
      </c>
      <c r="D869" s="17" t="s">
        <v>3250</v>
      </c>
      <c r="E869" s="17" t="s">
        <v>4732</v>
      </c>
      <c r="F869" s="17" t="s">
        <v>6223</v>
      </c>
      <c r="G869" s="17" t="s">
        <v>4933</v>
      </c>
    </row>
    <row r="870" spans="1:7" x14ac:dyDescent="0.35">
      <c r="A870" s="17" t="s">
        <v>8349</v>
      </c>
      <c r="B870" s="17">
        <v>869</v>
      </c>
      <c r="C870" s="17" t="s">
        <v>1502</v>
      </c>
      <c r="D870" s="17" t="s">
        <v>3251</v>
      </c>
      <c r="E870" s="17" t="s">
        <v>4732</v>
      </c>
      <c r="F870" s="17" t="s">
        <v>6224</v>
      </c>
      <c r="G870" s="17" t="s">
        <v>4753</v>
      </c>
    </row>
    <row r="871" spans="1:7" x14ac:dyDescent="0.35">
      <c r="A871" s="17" t="s">
        <v>8349</v>
      </c>
      <c r="B871" s="17">
        <v>870</v>
      </c>
      <c r="C871" s="17" t="s">
        <v>1501</v>
      </c>
      <c r="D871" s="17" t="s">
        <v>3252</v>
      </c>
      <c r="E871" s="17" t="s">
        <v>4732</v>
      </c>
      <c r="F871" s="17" t="s">
        <v>6225</v>
      </c>
      <c r="G871" s="17" t="s">
        <v>6226</v>
      </c>
    </row>
    <row r="872" spans="1:7" x14ac:dyDescent="0.35">
      <c r="A872" s="17" t="s">
        <v>8349</v>
      </c>
      <c r="B872" s="17">
        <v>871</v>
      </c>
      <c r="C872" s="17" t="s">
        <v>1500</v>
      </c>
      <c r="D872" s="17" t="s">
        <v>3253</v>
      </c>
      <c r="E872" s="17" t="s">
        <v>5604</v>
      </c>
      <c r="F872" s="17" t="s">
        <v>6227</v>
      </c>
      <c r="G872" s="17" t="s">
        <v>6228</v>
      </c>
    </row>
    <row r="873" spans="1:7" x14ac:dyDescent="0.35">
      <c r="A873" s="17" t="s">
        <v>8349</v>
      </c>
      <c r="B873" s="17">
        <v>872</v>
      </c>
      <c r="C873" s="17" t="s">
        <v>1499</v>
      </c>
      <c r="D873" s="17" t="s">
        <v>3254</v>
      </c>
      <c r="E873" s="17" t="s">
        <v>4729</v>
      </c>
      <c r="F873" s="17" t="s">
        <v>6229</v>
      </c>
      <c r="G873" s="17" t="s">
        <v>6230</v>
      </c>
    </row>
    <row r="874" spans="1:7" x14ac:dyDescent="0.35">
      <c r="A874" s="17" t="s">
        <v>8349</v>
      </c>
      <c r="B874" s="17">
        <v>873</v>
      </c>
      <c r="C874" s="17" t="s">
        <v>1498</v>
      </c>
      <c r="D874" s="17" t="s">
        <v>3255</v>
      </c>
      <c r="E874" s="17" t="s">
        <v>5604</v>
      </c>
      <c r="F874" s="17" t="s">
        <v>6231</v>
      </c>
      <c r="G874" s="17" t="s">
        <v>5503</v>
      </c>
    </row>
    <row r="875" spans="1:7" x14ac:dyDescent="0.35">
      <c r="A875" s="17" t="s">
        <v>8349</v>
      </c>
      <c r="B875" s="17">
        <v>874</v>
      </c>
      <c r="C875" s="17" t="s">
        <v>1497</v>
      </c>
      <c r="D875" s="17" t="s">
        <v>3256</v>
      </c>
      <c r="E875" s="17" t="s">
        <v>4729</v>
      </c>
      <c r="F875" s="17" t="s">
        <v>6232</v>
      </c>
      <c r="G875" s="17" t="s">
        <v>6233</v>
      </c>
    </row>
    <row r="876" spans="1:7" x14ac:dyDescent="0.35">
      <c r="A876" s="17" t="s">
        <v>8349</v>
      </c>
      <c r="B876" s="17">
        <v>875</v>
      </c>
      <c r="C876" s="17" t="s">
        <v>1496</v>
      </c>
      <c r="D876" s="17" t="s">
        <v>3257</v>
      </c>
      <c r="E876" s="17" t="s">
        <v>4729</v>
      </c>
      <c r="F876" s="17" t="s">
        <v>6234</v>
      </c>
      <c r="G876" s="17" t="s">
        <v>6235</v>
      </c>
    </row>
    <row r="877" spans="1:7" x14ac:dyDescent="0.35">
      <c r="A877" s="17" t="s">
        <v>8349</v>
      </c>
      <c r="B877" s="17">
        <v>876</v>
      </c>
      <c r="C877" s="17" t="s">
        <v>1495</v>
      </c>
      <c r="D877" s="17" t="s">
        <v>3258</v>
      </c>
      <c r="E877" s="17" t="s">
        <v>4729</v>
      </c>
      <c r="F877" s="17" t="s">
        <v>6236</v>
      </c>
      <c r="G877" s="17" t="s">
        <v>6237</v>
      </c>
    </row>
    <row r="878" spans="1:7" x14ac:dyDescent="0.35">
      <c r="A878" s="17" t="s">
        <v>8349</v>
      </c>
      <c r="B878" s="17">
        <v>877</v>
      </c>
      <c r="C878" s="17" t="s">
        <v>1494</v>
      </c>
      <c r="D878" s="17" t="s">
        <v>3259</v>
      </c>
      <c r="E878" s="17" t="s">
        <v>5604</v>
      </c>
      <c r="F878" s="17" t="s">
        <v>6238</v>
      </c>
      <c r="G878" s="17" t="s">
        <v>5874</v>
      </c>
    </row>
    <row r="879" spans="1:7" x14ac:dyDescent="0.35">
      <c r="A879" s="17" t="s">
        <v>8349</v>
      </c>
      <c r="B879" s="17">
        <v>878</v>
      </c>
      <c r="C879" s="17" t="s">
        <v>1493</v>
      </c>
      <c r="D879" s="17" t="s">
        <v>3260</v>
      </c>
      <c r="E879" s="17" t="s">
        <v>5604</v>
      </c>
      <c r="F879" s="17" t="s">
        <v>6239</v>
      </c>
      <c r="G879" s="17" t="s">
        <v>6240</v>
      </c>
    </row>
    <row r="880" spans="1:7" x14ac:dyDescent="0.35">
      <c r="A880" s="17" t="s">
        <v>8349</v>
      </c>
      <c r="B880" s="17">
        <v>879</v>
      </c>
      <c r="C880" s="17" t="s">
        <v>1492</v>
      </c>
      <c r="D880" s="17" t="s">
        <v>3261</v>
      </c>
      <c r="E880" s="17" t="s">
        <v>4729</v>
      </c>
      <c r="F880" s="17" t="s">
        <v>6241</v>
      </c>
      <c r="G880" s="17" t="s">
        <v>6242</v>
      </c>
    </row>
    <row r="881" spans="1:7" x14ac:dyDescent="0.35">
      <c r="A881" s="17" t="s">
        <v>8349</v>
      </c>
      <c r="B881" s="17">
        <v>880</v>
      </c>
      <c r="C881" s="17" t="s">
        <v>1491</v>
      </c>
      <c r="D881" s="17" t="s">
        <v>3262</v>
      </c>
      <c r="E881" s="17" t="s">
        <v>4729</v>
      </c>
      <c r="F881" s="17" t="s">
        <v>6243</v>
      </c>
      <c r="G881" s="17" t="s">
        <v>6244</v>
      </c>
    </row>
    <row r="882" spans="1:7" x14ac:dyDescent="0.35">
      <c r="A882" s="17" t="s">
        <v>8349</v>
      </c>
      <c r="B882" s="17">
        <v>881</v>
      </c>
      <c r="C882" s="17" t="s">
        <v>1490</v>
      </c>
      <c r="D882" s="17" t="s">
        <v>3263</v>
      </c>
      <c r="E882" s="17" t="s">
        <v>4729</v>
      </c>
      <c r="F882" s="17" t="s">
        <v>6245</v>
      </c>
      <c r="G882" s="17" t="s">
        <v>6246</v>
      </c>
    </row>
    <row r="883" spans="1:7" x14ac:dyDescent="0.35">
      <c r="A883" s="17" t="s">
        <v>8349</v>
      </c>
      <c r="B883" s="17">
        <v>882</v>
      </c>
      <c r="C883" s="17" t="s">
        <v>1489</v>
      </c>
      <c r="D883" s="17" t="s">
        <v>3264</v>
      </c>
      <c r="E883" s="17" t="s">
        <v>4729</v>
      </c>
      <c r="F883" s="17" t="s">
        <v>6247</v>
      </c>
      <c r="G883" s="17" t="s">
        <v>5250</v>
      </c>
    </row>
    <row r="884" spans="1:7" x14ac:dyDescent="0.35">
      <c r="A884" s="17" t="s">
        <v>8349</v>
      </c>
      <c r="B884" s="17">
        <v>883</v>
      </c>
      <c r="C884" s="17" t="s">
        <v>1488</v>
      </c>
      <c r="D884" s="17" t="s">
        <v>3265</v>
      </c>
      <c r="E884" s="17" t="s">
        <v>4729</v>
      </c>
      <c r="F884" s="17" t="s">
        <v>6248</v>
      </c>
      <c r="G884" s="17" t="s">
        <v>6249</v>
      </c>
    </row>
    <row r="885" spans="1:7" x14ac:dyDescent="0.35">
      <c r="A885" s="17" t="s">
        <v>8349</v>
      </c>
      <c r="B885" s="17">
        <v>884</v>
      </c>
      <c r="C885" s="17" t="s">
        <v>1487</v>
      </c>
      <c r="D885" s="17" t="s">
        <v>3266</v>
      </c>
      <c r="E885" s="17" t="s">
        <v>4729</v>
      </c>
      <c r="F885" s="17" t="s">
        <v>6250</v>
      </c>
      <c r="G885" s="17" t="s">
        <v>6251</v>
      </c>
    </row>
    <row r="886" spans="1:7" x14ac:dyDescent="0.35">
      <c r="A886" s="17" t="s">
        <v>8349</v>
      </c>
      <c r="B886" s="17">
        <v>885</v>
      </c>
      <c r="C886" s="17" t="s">
        <v>1486</v>
      </c>
      <c r="D886" s="17" t="s">
        <v>3267</v>
      </c>
      <c r="E886" s="17" t="s">
        <v>4729</v>
      </c>
      <c r="F886" s="17" t="s">
        <v>6252</v>
      </c>
      <c r="G886" s="17" t="s">
        <v>6253</v>
      </c>
    </row>
    <row r="887" spans="1:7" x14ac:dyDescent="0.35">
      <c r="A887" s="17" t="s">
        <v>8349</v>
      </c>
      <c r="B887" s="17">
        <v>886</v>
      </c>
      <c r="C887" s="17" t="s">
        <v>1485</v>
      </c>
      <c r="D887" s="17" t="s">
        <v>3268</v>
      </c>
      <c r="E887" s="17" t="s">
        <v>4729</v>
      </c>
      <c r="F887" s="17" t="s">
        <v>6254</v>
      </c>
      <c r="G887" s="17" t="s">
        <v>6255</v>
      </c>
    </row>
    <row r="888" spans="1:7" x14ac:dyDescent="0.35">
      <c r="A888" s="17" t="s">
        <v>8349</v>
      </c>
      <c r="B888" s="17">
        <v>887</v>
      </c>
      <c r="C888" s="17" t="s">
        <v>1484</v>
      </c>
      <c r="D888" s="17" t="s">
        <v>3269</v>
      </c>
      <c r="E888" s="17" t="s">
        <v>4729</v>
      </c>
      <c r="F888" s="17" t="s">
        <v>6256</v>
      </c>
      <c r="G888" s="17" t="s">
        <v>6257</v>
      </c>
    </row>
    <row r="889" spans="1:7" x14ac:dyDescent="0.35">
      <c r="A889" s="17" t="s">
        <v>8349</v>
      </c>
      <c r="B889" s="17">
        <v>888</v>
      </c>
      <c r="C889" s="17" t="s">
        <v>1483</v>
      </c>
      <c r="D889" s="17" t="s">
        <v>3270</v>
      </c>
      <c r="E889" s="17" t="s">
        <v>5604</v>
      </c>
      <c r="F889" s="17" t="s">
        <v>6258</v>
      </c>
      <c r="G889" s="17" t="s">
        <v>6259</v>
      </c>
    </row>
    <row r="890" spans="1:7" x14ac:dyDescent="0.35">
      <c r="A890" s="17" t="s">
        <v>8349</v>
      </c>
      <c r="B890" s="17">
        <v>889</v>
      </c>
      <c r="C890" s="17" t="s">
        <v>1482</v>
      </c>
      <c r="D890" s="17" t="s">
        <v>3271</v>
      </c>
      <c r="E890" s="17" t="s">
        <v>4732</v>
      </c>
      <c r="F890" s="17" t="s">
        <v>6260</v>
      </c>
      <c r="G890" s="17" t="s">
        <v>6261</v>
      </c>
    </row>
    <row r="891" spans="1:7" x14ac:dyDescent="0.35">
      <c r="A891" s="17" t="s">
        <v>8349</v>
      </c>
      <c r="B891" s="17">
        <v>890</v>
      </c>
      <c r="C891" s="17" t="s">
        <v>1481</v>
      </c>
      <c r="D891" s="17" t="s">
        <v>3272</v>
      </c>
      <c r="E891" s="17" t="s">
        <v>4732</v>
      </c>
      <c r="F891" s="17" t="s">
        <v>6262</v>
      </c>
      <c r="G891" s="17" t="s">
        <v>5079</v>
      </c>
    </row>
    <row r="892" spans="1:7" x14ac:dyDescent="0.35">
      <c r="A892" s="17" t="s">
        <v>8349</v>
      </c>
      <c r="B892" s="17">
        <v>891</v>
      </c>
      <c r="C892" s="17" t="s">
        <v>1480</v>
      </c>
      <c r="D892" s="17" t="s">
        <v>3273</v>
      </c>
      <c r="E892" s="17" t="s">
        <v>4732</v>
      </c>
      <c r="F892" s="17" t="s">
        <v>6263</v>
      </c>
      <c r="G892" s="17" t="s">
        <v>6264</v>
      </c>
    </row>
    <row r="893" spans="1:7" x14ac:dyDescent="0.35">
      <c r="A893" s="17" t="s">
        <v>8349</v>
      </c>
      <c r="B893" s="17">
        <v>892</v>
      </c>
      <c r="C893" s="17" t="s">
        <v>1479</v>
      </c>
      <c r="D893" s="17" t="s">
        <v>3274</v>
      </c>
      <c r="E893" s="17" t="s">
        <v>4732</v>
      </c>
      <c r="F893" s="17" t="s">
        <v>6265</v>
      </c>
      <c r="G893" s="17" t="s">
        <v>6266</v>
      </c>
    </row>
    <row r="894" spans="1:7" x14ac:dyDescent="0.35">
      <c r="A894" s="17" t="s">
        <v>8349</v>
      </c>
      <c r="B894" s="17">
        <v>893</v>
      </c>
      <c r="C894" s="17" t="s">
        <v>1478</v>
      </c>
      <c r="D894" s="17" t="s">
        <v>3275</v>
      </c>
      <c r="E894" s="17" t="s">
        <v>5604</v>
      </c>
      <c r="F894" s="17" t="s">
        <v>6267</v>
      </c>
      <c r="G894" s="17" t="s">
        <v>6268</v>
      </c>
    </row>
    <row r="895" spans="1:7" x14ac:dyDescent="0.35">
      <c r="A895" s="17" t="s">
        <v>8349</v>
      </c>
      <c r="B895" s="17">
        <v>894</v>
      </c>
      <c r="C895" s="17" t="s">
        <v>1477</v>
      </c>
      <c r="D895" s="17" t="s">
        <v>3276</v>
      </c>
      <c r="E895" s="17" t="s">
        <v>4732</v>
      </c>
      <c r="F895" s="17" t="s">
        <v>6269</v>
      </c>
      <c r="G895" s="17" t="s">
        <v>4769</v>
      </c>
    </row>
    <row r="896" spans="1:7" x14ac:dyDescent="0.35">
      <c r="A896" s="17" t="s">
        <v>8349</v>
      </c>
      <c r="B896" s="17">
        <v>895</v>
      </c>
      <c r="C896" s="17" t="s">
        <v>1476</v>
      </c>
      <c r="D896" s="17" t="s">
        <v>3277</v>
      </c>
      <c r="E896" s="17" t="s">
        <v>4732</v>
      </c>
      <c r="F896" s="17" t="s">
        <v>6270</v>
      </c>
      <c r="G896" s="17" t="s">
        <v>6271</v>
      </c>
    </row>
    <row r="897" spans="1:7" x14ac:dyDescent="0.35">
      <c r="A897" s="17" t="s">
        <v>8349</v>
      </c>
      <c r="B897" s="17">
        <v>896</v>
      </c>
      <c r="C897" s="17" t="s">
        <v>1475</v>
      </c>
      <c r="D897" s="17" t="s">
        <v>3278</v>
      </c>
      <c r="E897" s="17" t="s">
        <v>4729</v>
      </c>
      <c r="F897" s="17" t="s">
        <v>6272</v>
      </c>
      <c r="G897" s="17" t="s">
        <v>6273</v>
      </c>
    </row>
    <row r="898" spans="1:7" x14ac:dyDescent="0.35">
      <c r="A898" s="17" t="s">
        <v>8349</v>
      </c>
      <c r="B898" s="17">
        <v>897</v>
      </c>
      <c r="C898" s="17" t="s">
        <v>1474</v>
      </c>
      <c r="D898" s="17" t="s">
        <v>3279</v>
      </c>
      <c r="E898" s="17" t="s">
        <v>4729</v>
      </c>
      <c r="F898" s="17" t="s">
        <v>5662</v>
      </c>
      <c r="G898" s="17" t="s">
        <v>6274</v>
      </c>
    </row>
    <row r="899" spans="1:7" x14ac:dyDescent="0.35">
      <c r="A899" s="17" t="s">
        <v>8349</v>
      </c>
      <c r="B899" s="17">
        <v>898</v>
      </c>
      <c r="C899" s="17" t="s">
        <v>1473</v>
      </c>
      <c r="D899" s="17" t="s">
        <v>3280</v>
      </c>
      <c r="E899" s="17" t="s">
        <v>4729</v>
      </c>
      <c r="F899" s="17" t="s">
        <v>6275</v>
      </c>
      <c r="G899" s="17" t="s">
        <v>6276</v>
      </c>
    </row>
    <row r="900" spans="1:7" x14ac:dyDescent="0.35">
      <c r="A900" s="17" t="s">
        <v>8349</v>
      </c>
      <c r="B900" s="17">
        <v>899</v>
      </c>
      <c r="C900" s="17" t="s">
        <v>1472</v>
      </c>
      <c r="D900" s="17" t="s">
        <v>3281</v>
      </c>
      <c r="E900" s="17" t="s">
        <v>4732</v>
      </c>
      <c r="F900" s="17" t="s">
        <v>5111</v>
      </c>
      <c r="G900" s="17" t="s">
        <v>4808</v>
      </c>
    </row>
    <row r="901" spans="1:7" x14ac:dyDescent="0.35">
      <c r="A901" s="17" t="s">
        <v>8349</v>
      </c>
      <c r="B901" s="17">
        <v>900</v>
      </c>
      <c r="C901" s="17" t="s">
        <v>1471</v>
      </c>
      <c r="D901" s="17" t="s">
        <v>3282</v>
      </c>
      <c r="E901" s="17" t="s">
        <v>5604</v>
      </c>
      <c r="F901" s="17" t="s">
        <v>5141</v>
      </c>
      <c r="G901" s="17" t="s">
        <v>6277</v>
      </c>
    </row>
    <row r="902" spans="1:7" x14ac:dyDescent="0.35">
      <c r="A902" s="17" t="s">
        <v>8349</v>
      </c>
      <c r="B902" s="17">
        <v>901</v>
      </c>
      <c r="C902" s="17" t="s">
        <v>1470</v>
      </c>
      <c r="D902" s="17" t="s">
        <v>3283</v>
      </c>
      <c r="E902" s="17" t="s">
        <v>4729</v>
      </c>
      <c r="F902" s="17" t="s">
        <v>6278</v>
      </c>
      <c r="G902" s="17" t="s">
        <v>6279</v>
      </c>
    </row>
    <row r="903" spans="1:7" x14ac:dyDescent="0.35">
      <c r="A903" s="17" t="s">
        <v>8349</v>
      </c>
      <c r="B903" s="17">
        <v>902</v>
      </c>
      <c r="C903" s="17" t="s">
        <v>1469</v>
      </c>
      <c r="D903" s="17" t="s">
        <v>3284</v>
      </c>
      <c r="E903" s="17" t="s">
        <v>4732</v>
      </c>
      <c r="F903" s="17" t="s">
        <v>6280</v>
      </c>
      <c r="G903" s="17" t="s">
        <v>5741</v>
      </c>
    </row>
    <row r="904" spans="1:7" x14ac:dyDescent="0.35">
      <c r="A904" s="17" t="s">
        <v>8349</v>
      </c>
      <c r="B904" s="17">
        <v>903</v>
      </c>
      <c r="C904" s="17" t="s">
        <v>1468</v>
      </c>
      <c r="D904" s="17" t="s">
        <v>3285</v>
      </c>
      <c r="E904" s="17" t="s">
        <v>4729</v>
      </c>
      <c r="F904" s="17" t="s">
        <v>6281</v>
      </c>
      <c r="G904" s="17" t="s">
        <v>6282</v>
      </c>
    </row>
    <row r="905" spans="1:7" x14ac:dyDescent="0.35">
      <c r="A905" s="17" t="s">
        <v>8349</v>
      </c>
      <c r="B905" s="17">
        <v>904</v>
      </c>
      <c r="C905" s="17" t="s">
        <v>1467</v>
      </c>
      <c r="D905" s="17" t="s">
        <v>3286</v>
      </c>
      <c r="E905" s="17" t="s">
        <v>4729</v>
      </c>
      <c r="F905" s="17" t="s">
        <v>6283</v>
      </c>
      <c r="G905" s="17" t="s">
        <v>6284</v>
      </c>
    </row>
    <row r="906" spans="1:7" x14ac:dyDescent="0.35">
      <c r="A906" s="17" t="s">
        <v>8349</v>
      </c>
      <c r="B906" s="17">
        <v>905</v>
      </c>
      <c r="C906" s="17" t="s">
        <v>1466</v>
      </c>
      <c r="D906" s="17" t="s">
        <v>3287</v>
      </c>
      <c r="E906" s="17" t="s">
        <v>4732</v>
      </c>
      <c r="F906" s="17" t="s">
        <v>6285</v>
      </c>
      <c r="G906" s="17" t="s">
        <v>6286</v>
      </c>
    </row>
    <row r="907" spans="1:7" x14ac:dyDescent="0.35">
      <c r="A907" s="17" t="s">
        <v>8349</v>
      </c>
      <c r="B907" s="17">
        <v>906</v>
      </c>
      <c r="C907" s="17" t="s">
        <v>1465</v>
      </c>
      <c r="D907" s="17" t="s">
        <v>3288</v>
      </c>
      <c r="E907" s="17" t="s">
        <v>4729</v>
      </c>
      <c r="F907" s="17" t="s">
        <v>6287</v>
      </c>
      <c r="G907" s="17" t="s">
        <v>6178</v>
      </c>
    </row>
    <row r="908" spans="1:7" x14ac:dyDescent="0.35">
      <c r="A908" s="17" t="s">
        <v>8349</v>
      </c>
      <c r="B908" s="17">
        <v>907</v>
      </c>
      <c r="C908" s="17" t="s">
        <v>1464</v>
      </c>
      <c r="D908" s="17" t="s">
        <v>3289</v>
      </c>
      <c r="E908" s="17" t="s">
        <v>5604</v>
      </c>
      <c r="F908" s="17" t="s">
        <v>6288</v>
      </c>
      <c r="G908" s="17" t="s">
        <v>6289</v>
      </c>
    </row>
    <row r="909" spans="1:7" x14ac:dyDescent="0.35">
      <c r="A909" s="17" t="s">
        <v>8349</v>
      </c>
      <c r="B909" s="17">
        <v>908</v>
      </c>
      <c r="C909" s="17" t="s">
        <v>1463</v>
      </c>
      <c r="D909" s="17" t="s">
        <v>3290</v>
      </c>
      <c r="E909" s="17" t="s">
        <v>4732</v>
      </c>
      <c r="F909" s="17" t="s">
        <v>6290</v>
      </c>
      <c r="G909" s="17" t="s">
        <v>6291</v>
      </c>
    </row>
    <row r="910" spans="1:7" x14ac:dyDescent="0.35">
      <c r="A910" s="17" t="s">
        <v>8349</v>
      </c>
      <c r="B910" s="17">
        <v>909</v>
      </c>
      <c r="C910" s="17" t="s">
        <v>1462</v>
      </c>
      <c r="D910" s="17" t="s">
        <v>3291</v>
      </c>
      <c r="E910" s="17" t="s">
        <v>4732</v>
      </c>
      <c r="F910" s="17" t="s">
        <v>6292</v>
      </c>
      <c r="G910" s="17" t="s">
        <v>5320</v>
      </c>
    </row>
    <row r="911" spans="1:7" x14ac:dyDescent="0.35">
      <c r="A911" s="17" t="s">
        <v>8349</v>
      </c>
      <c r="B911" s="17">
        <v>910</v>
      </c>
      <c r="C911" s="17" t="s">
        <v>1461</v>
      </c>
      <c r="D911" s="17" t="s">
        <v>3292</v>
      </c>
      <c r="E911" s="17" t="s">
        <v>4732</v>
      </c>
      <c r="F911" s="17" t="s">
        <v>6293</v>
      </c>
      <c r="G911" s="17" t="s">
        <v>6294</v>
      </c>
    </row>
    <row r="912" spans="1:7" x14ac:dyDescent="0.35">
      <c r="A912" s="17" t="s">
        <v>8349</v>
      </c>
      <c r="B912" s="17">
        <v>911</v>
      </c>
      <c r="C912" s="17" t="s">
        <v>1460</v>
      </c>
      <c r="D912" s="17" t="s">
        <v>3293</v>
      </c>
      <c r="E912" s="17" t="s">
        <v>4732</v>
      </c>
      <c r="F912" s="17" t="s">
        <v>6295</v>
      </c>
      <c r="G912" s="17" t="s">
        <v>6296</v>
      </c>
    </row>
    <row r="913" spans="1:7" x14ac:dyDescent="0.35">
      <c r="A913" s="17" t="s">
        <v>8349</v>
      </c>
      <c r="B913" s="17">
        <v>912</v>
      </c>
      <c r="C913" s="17" t="s">
        <v>1459</v>
      </c>
      <c r="D913" s="17" t="s">
        <v>3294</v>
      </c>
      <c r="E913" s="17" t="s">
        <v>4732</v>
      </c>
      <c r="F913" s="17" t="s">
        <v>6297</v>
      </c>
      <c r="G913" s="17" t="s">
        <v>5484</v>
      </c>
    </row>
    <row r="914" spans="1:7" x14ac:dyDescent="0.35">
      <c r="A914" s="17" t="s">
        <v>8349</v>
      </c>
      <c r="B914" s="17">
        <v>913</v>
      </c>
      <c r="C914" s="17" t="s">
        <v>1458</v>
      </c>
      <c r="D914" s="17" t="s">
        <v>3295</v>
      </c>
      <c r="E914" s="17" t="s">
        <v>4732</v>
      </c>
      <c r="F914" s="17" t="s">
        <v>6298</v>
      </c>
      <c r="G914" s="17" t="s">
        <v>4892</v>
      </c>
    </row>
    <row r="915" spans="1:7" x14ac:dyDescent="0.35">
      <c r="A915" s="17" t="s">
        <v>8349</v>
      </c>
      <c r="B915" s="17">
        <v>914</v>
      </c>
      <c r="C915" s="17" t="s">
        <v>1457</v>
      </c>
      <c r="D915" s="17" t="s">
        <v>3296</v>
      </c>
      <c r="E915" s="17" t="s">
        <v>4732</v>
      </c>
      <c r="F915" s="17" t="s">
        <v>4980</v>
      </c>
      <c r="G915" s="17" t="s">
        <v>6299</v>
      </c>
    </row>
    <row r="916" spans="1:7" x14ac:dyDescent="0.35">
      <c r="A916" s="17" t="s">
        <v>8349</v>
      </c>
      <c r="B916" s="17">
        <v>915</v>
      </c>
      <c r="C916" s="17" t="s">
        <v>1456</v>
      </c>
      <c r="D916" s="17" t="s">
        <v>3297</v>
      </c>
      <c r="E916" s="17" t="s">
        <v>4732</v>
      </c>
      <c r="F916" s="17" t="s">
        <v>6300</v>
      </c>
      <c r="G916" s="17" t="s">
        <v>6301</v>
      </c>
    </row>
    <row r="917" spans="1:7" x14ac:dyDescent="0.35">
      <c r="A917" s="17" t="s">
        <v>8349</v>
      </c>
      <c r="B917" s="17">
        <v>916</v>
      </c>
      <c r="C917" s="17" t="s">
        <v>1455</v>
      </c>
      <c r="D917" s="17" t="s">
        <v>3298</v>
      </c>
      <c r="E917" s="17" t="s">
        <v>4732</v>
      </c>
      <c r="F917" s="17" t="s">
        <v>5141</v>
      </c>
      <c r="G917" s="17" t="s">
        <v>6302</v>
      </c>
    </row>
    <row r="918" spans="1:7" x14ac:dyDescent="0.35">
      <c r="A918" s="17" t="s">
        <v>8349</v>
      </c>
      <c r="B918" s="17">
        <v>917</v>
      </c>
      <c r="C918" s="17" t="s">
        <v>1454</v>
      </c>
      <c r="D918" s="17" t="s">
        <v>3299</v>
      </c>
      <c r="E918" s="17" t="s">
        <v>4729</v>
      </c>
      <c r="F918" s="17" t="s">
        <v>6303</v>
      </c>
      <c r="G918" s="17" t="s">
        <v>6304</v>
      </c>
    </row>
    <row r="919" spans="1:7" x14ac:dyDescent="0.35">
      <c r="A919" s="17" t="s">
        <v>8349</v>
      </c>
      <c r="B919" s="17">
        <v>918</v>
      </c>
      <c r="C919" s="17" t="s">
        <v>1453</v>
      </c>
      <c r="D919" s="17" t="s">
        <v>3300</v>
      </c>
      <c r="E919" s="17" t="s">
        <v>4729</v>
      </c>
      <c r="F919" s="17" t="s">
        <v>6305</v>
      </c>
      <c r="G919" s="17" t="s">
        <v>5501</v>
      </c>
    </row>
    <row r="920" spans="1:7" x14ac:dyDescent="0.35">
      <c r="A920" s="17" t="s">
        <v>8349</v>
      </c>
      <c r="B920" s="17">
        <v>919</v>
      </c>
      <c r="C920" s="17" t="s">
        <v>1452</v>
      </c>
      <c r="D920" s="17" t="s">
        <v>3301</v>
      </c>
      <c r="E920" s="17" t="s">
        <v>4729</v>
      </c>
      <c r="F920" s="17" t="s">
        <v>6306</v>
      </c>
      <c r="G920" s="17" t="s">
        <v>4822</v>
      </c>
    </row>
    <row r="921" spans="1:7" x14ac:dyDescent="0.35">
      <c r="A921" s="17" t="s">
        <v>8349</v>
      </c>
      <c r="B921" s="17">
        <v>920</v>
      </c>
      <c r="C921" s="17" t="s">
        <v>1451</v>
      </c>
      <c r="D921" s="17" t="s">
        <v>3302</v>
      </c>
      <c r="E921" s="17" t="s">
        <v>4729</v>
      </c>
      <c r="F921" s="17" t="s">
        <v>6307</v>
      </c>
      <c r="G921" s="17" t="s">
        <v>6308</v>
      </c>
    </row>
    <row r="922" spans="1:7" x14ac:dyDescent="0.35">
      <c r="A922" s="17" t="s">
        <v>8349</v>
      </c>
      <c r="B922" s="17">
        <v>921</v>
      </c>
      <c r="C922" s="17" t="s">
        <v>1450</v>
      </c>
      <c r="D922" s="17" t="s">
        <v>3303</v>
      </c>
      <c r="E922" s="17" t="s">
        <v>4729</v>
      </c>
      <c r="F922" s="17" t="s">
        <v>6309</v>
      </c>
      <c r="G922" s="17" t="s">
        <v>6310</v>
      </c>
    </row>
    <row r="923" spans="1:7" x14ac:dyDescent="0.35">
      <c r="A923" s="17" t="s">
        <v>8349</v>
      </c>
      <c r="B923" s="17">
        <v>922</v>
      </c>
      <c r="C923" s="17" t="s">
        <v>1449</v>
      </c>
      <c r="D923" s="17" t="s">
        <v>3304</v>
      </c>
      <c r="E923" s="17" t="s">
        <v>4729</v>
      </c>
      <c r="F923" s="17" t="s">
        <v>6311</v>
      </c>
      <c r="G923" s="17" t="s">
        <v>6312</v>
      </c>
    </row>
    <row r="924" spans="1:7" x14ac:dyDescent="0.35">
      <c r="A924" s="17" t="s">
        <v>8349</v>
      </c>
      <c r="B924" s="17">
        <v>923</v>
      </c>
      <c r="C924" s="17" t="s">
        <v>1448</v>
      </c>
      <c r="D924" s="17" t="s">
        <v>3305</v>
      </c>
      <c r="E924" s="17" t="s">
        <v>4729</v>
      </c>
      <c r="F924" s="17" t="s">
        <v>6313</v>
      </c>
      <c r="G924" s="17" t="s">
        <v>6314</v>
      </c>
    </row>
    <row r="925" spans="1:7" x14ac:dyDescent="0.35">
      <c r="A925" s="17" t="s">
        <v>8349</v>
      </c>
      <c r="B925" s="17">
        <v>924</v>
      </c>
      <c r="C925" s="17" t="s">
        <v>1447</v>
      </c>
      <c r="D925" s="17" t="s">
        <v>3306</v>
      </c>
      <c r="E925" s="17" t="s">
        <v>4729</v>
      </c>
      <c r="F925" s="17" t="s">
        <v>6315</v>
      </c>
      <c r="G925" s="17" t="s">
        <v>6316</v>
      </c>
    </row>
    <row r="926" spans="1:7" x14ac:dyDescent="0.35">
      <c r="A926" s="17" t="s">
        <v>8349</v>
      </c>
      <c r="B926" s="17">
        <v>925</v>
      </c>
      <c r="C926" s="17" t="s">
        <v>1446</v>
      </c>
      <c r="D926" s="17" t="s">
        <v>3307</v>
      </c>
      <c r="E926" s="17" t="s">
        <v>4729</v>
      </c>
      <c r="F926" s="17" t="s">
        <v>6317</v>
      </c>
      <c r="G926" s="17" t="s">
        <v>6318</v>
      </c>
    </row>
    <row r="927" spans="1:7" x14ac:dyDescent="0.35">
      <c r="A927" s="17" t="s">
        <v>8349</v>
      </c>
      <c r="B927" s="17">
        <v>926</v>
      </c>
      <c r="C927" s="17" t="s">
        <v>1445</v>
      </c>
      <c r="D927" s="17" t="s">
        <v>3308</v>
      </c>
      <c r="E927" s="17" t="s">
        <v>4729</v>
      </c>
      <c r="F927" s="17" t="s">
        <v>6319</v>
      </c>
      <c r="G927" s="17" t="s">
        <v>6320</v>
      </c>
    </row>
    <row r="928" spans="1:7" x14ac:dyDescent="0.35">
      <c r="A928" s="17" t="s">
        <v>8349</v>
      </c>
      <c r="B928" s="17">
        <v>927</v>
      </c>
      <c r="C928" s="17" t="s">
        <v>1444</v>
      </c>
      <c r="D928" s="17" t="s">
        <v>3309</v>
      </c>
      <c r="E928" s="17" t="s">
        <v>4729</v>
      </c>
      <c r="F928" s="17" t="s">
        <v>6321</v>
      </c>
      <c r="G928" s="17" t="s">
        <v>5949</v>
      </c>
    </row>
    <row r="929" spans="1:7" x14ac:dyDescent="0.35">
      <c r="A929" s="17" t="s">
        <v>8349</v>
      </c>
      <c r="B929" s="17">
        <v>928</v>
      </c>
      <c r="C929" s="17" t="s">
        <v>1443</v>
      </c>
      <c r="D929" s="17" t="s">
        <v>3310</v>
      </c>
      <c r="E929" s="17" t="s">
        <v>4729</v>
      </c>
      <c r="F929" s="17" t="s">
        <v>6322</v>
      </c>
      <c r="G929" s="17" t="s">
        <v>6323</v>
      </c>
    </row>
    <row r="930" spans="1:7" x14ac:dyDescent="0.35">
      <c r="A930" s="17" t="s">
        <v>8349</v>
      </c>
      <c r="B930" s="17">
        <v>929</v>
      </c>
      <c r="C930" s="17" t="s">
        <v>1442</v>
      </c>
      <c r="D930" s="17" t="s">
        <v>3311</v>
      </c>
      <c r="E930" s="17" t="s">
        <v>5604</v>
      </c>
      <c r="F930" s="17" t="s">
        <v>6324</v>
      </c>
      <c r="G930" s="17" t="s">
        <v>6325</v>
      </c>
    </row>
    <row r="931" spans="1:7" x14ac:dyDescent="0.35">
      <c r="A931" s="17" t="s">
        <v>8349</v>
      </c>
      <c r="B931" s="17">
        <v>930</v>
      </c>
      <c r="C931" s="17" t="s">
        <v>1441</v>
      </c>
      <c r="D931" s="17" t="s">
        <v>3312</v>
      </c>
      <c r="E931" s="17" t="s">
        <v>4732</v>
      </c>
      <c r="F931" s="17" t="s">
        <v>6326</v>
      </c>
      <c r="G931" s="17" t="s">
        <v>6327</v>
      </c>
    </row>
    <row r="932" spans="1:7" x14ac:dyDescent="0.35">
      <c r="A932" s="17" t="s">
        <v>8349</v>
      </c>
      <c r="B932" s="17">
        <v>931</v>
      </c>
      <c r="C932" s="17" t="s">
        <v>1440</v>
      </c>
      <c r="D932" s="17" t="s">
        <v>3313</v>
      </c>
      <c r="E932" s="17" t="s">
        <v>5604</v>
      </c>
      <c r="F932" s="17" t="s">
        <v>6328</v>
      </c>
      <c r="G932" s="17" t="s">
        <v>5951</v>
      </c>
    </row>
    <row r="933" spans="1:7" x14ac:dyDescent="0.35">
      <c r="A933" s="17" t="s">
        <v>8349</v>
      </c>
      <c r="B933" s="17">
        <v>932</v>
      </c>
      <c r="C933" s="17" t="s">
        <v>1439</v>
      </c>
      <c r="D933" s="17" t="s">
        <v>3314</v>
      </c>
      <c r="E933" s="17" t="s">
        <v>4732</v>
      </c>
      <c r="F933" s="17" t="s">
        <v>6329</v>
      </c>
      <c r="G933" s="17" t="s">
        <v>5064</v>
      </c>
    </row>
    <row r="934" spans="1:7" x14ac:dyDescent="0.35">
      <c r="A934" s="17" t="s">
        <v>8349</v>
      </c>
      <c r="B934" s="17">
        <v>933</v>
      </c>
      <c r="C934" s="17" t="s">
        <v>1438</v>
      </c>
      <c r="D934" s="17" t="s">
        <v>3315</v>
      </c>
      <c r="E934" s="17" t="s">
        <v>4732</v>
      </c>
      <c r="F934" s="17" t="s">
        <v>6330</v>
      </c>
      <c r="G934" s="17" t="s">
        <v>6331</v>
      </c>
    </row>
    <row r="935" spans="1:7" x14ac:dyDescent="0.35">
      <c r="A935" s="17" t="s">
        <v>8349</v>
      </c>
      <c r="B935" s="17">
        <v>934</v>
      </c>
      <c r="C935" s="17" t="s">
        <v>1437</v>
      </c>
      <c r="D935" s="17" t="s">
        <v>3316</v>
      </c>
      <c r="E935" s="17" t="s">
        <v>4729</v>
      </c>
      <c r="F935" s="17" t="s">
        <v>4746</v>
      </c>
      <c r="G935" s="17" t="s">
        <v>6332</v>
      </c>
    </row>
    <row r="936" spans="1:7" x14ac:dyDescent="0.35">
      <c r="A936" s="17" t="s">
        <v>8349</v>
      </c>
      <c r="B936" s="17">
        <v>935</v>
      </c>
      <c r="C936" s="17" t="s">
        <v>1436</v>
      </c>
      <c r="D936" s="17" t="s">
        <v>3317</v>
      </c>
      <c r="E936" s="17" t="s">
        <v>4732</v>
      </c>
      <c r="F936" s="17" t="s">
        <v>6333</v>
      </c>
      <c r="G936" s="17" t="s">
        <v>6334</v>
      </c>
    </row>
    <row r="937" spans="1:7" x14ac:dyDescent="0.35">
      <c r="A937" s="17" t="s">
        <v>8349</v>
      </c>
      <c r="B937" s="17">
        <v>936</v>
      </c>
      <c r="C937" s="17" t="s">
        <v>1435</v>
      </c>
      <c r="D937" s="17" t="s">
        <v>3318</v>
      </c>
      <c r="E937" s="17" t="s">
        <v>4732</v>
      </c>
      <c r="F937" s="17" t="s">
        <v>6335</v>
      </c>
      <c r="G937" s="17" t="s">
        <v>4847</v>
      </c>
    </row>
    <row r="938" spans="1:7" x14ac:dyDescent="0.35">
      <c r="A938" s="17" t="s">
        <v>8349</v>
      </c>
      <c r="B938" s="17">
        <v>937</v>
      </c>
      <c r="C938" s="17" t="s">
        <v>1434</v>
      </c>
      <c r="D938" s="17" t="s">
        <v>3319</v>
      </c>
      <c r="E938" s="17" t="s">
        <v>5604</v>
      </c>
      <c r="F938" s="17" t="s">
        <v>6303</v>
      </c>
      <c r="G938" s="17" t="s">
        <v>6336</v>
      </c>
    </row>
    <row r="939" spans="1:7" x14ac:dyDescent="0.35">
      <c r="A939" s="17" t="s">
        <v>8349</v>
      </c>
      <c r="B939" s="17">
        <v>938</v>
      </c>
      <c r="C939" s="17" t="s">
        <v>1433</v>
      </c>
      <c r="D939" s="17" t="s">
        <v>3320</v>
      </c>
      <c r="E939" s="17" t="s">
        <v>4729</v>
      </c>
      <c r="F939" s="17" t="s">
        <v>6337</v>
      </c>
      <c r="G939" s="17" t="s">
        <v>6338</v>
      </c>
    </row>
    <row r="940" spans="1:7" x14ac:dyDescent="0.35">
      <c r="A940" s="17" t="s">
        <v>8349</v>
      </c>
      <c r="B940" s="17">
        <v>939</v>
      </c>
      <c r="C940" s="17" t="s">
        <v>1432</v>
      </c>
      <c r="D940" s="17" t="s">
        <v>3321</v>
      </c>
      <c r="E940" s="17" t="s">
        <v>4732</v>
      </c>
      <c r="F940" s="17" t="s">
        <v>6339</v>
      </c>
      <c r="G940" s="17" t="s">
        <v>6340</v>
      </c>
    </row>
    <row r="941" spans="1:7" x14ac:dyDescent="0.35">
      <c r="A941" s="17" t="s">
        <v>8349</v>
      </c>
      <c r="B941" s="17">
        <v>940</v>
      </c>
      <c r="C941" s="17" t="s">
        <v>1431</v>
      </c>
      <c r="D941" s="17" t="s">
        <v>3322</v>
      </c>
      <c r="E941" s="17" t="s">
        <v>4732</v>
      </c>
      <c r="F941" s="17" t="s">
        <v>6341</v>
      </c>
      <c r="G941" s="17" t="s">
        <v>5457</v>
      </c>
    </row>
    <row r="942" spans="1:7" x14ac:dyDescent="0.35">
      <c r="A942" s="17" t="s">
        <v>8349</v>
      </c>
      <c r="B942" s="17">
        <v>941</v>
      </c>
      <c r="C942" s="17" t="s">
        <v>1430</v>
      </c>
      <c r="D942" s="17" t="s">
        <v>3323</v>
      </c>
      <c r="E942" s="17" t="s">
        <v>4729</v>
      </c>
      <c r="F942" s="17" t="s">
        <v>6342</v>
      </c>
      <c r="G942" s="17" t="s">
        <v>6343</v>
      </c>
    </row>
    <row r="943" spans="1:7" x14ac:dyDescent="0.35">
      <c r="A943" s="17" t="s">
        <v>8349</v>
      </c>
      <c r="B943" s="17">
        <v>942</v>
      </c>
      <c r="C943" s="17" t="s">
        <v>1429</v>
      </c>
      <c r="D943" s="17" t="s">
        <v>3324</v>
      </c>
      <c r="E943" s="17" t="s">
        <v>4729</v>
      </c>
      <c r="F943" s="17" t="s">
        <v>6344</v>
      </c>
      <c r="G943" s="17" t="s">
        <v>6345</v>
      </c>
    </row>
    <row r="944" spans="1:7" x14ac:dyDescent="0.35">
      <c r="A944" s="17" t="s">
        <v>8349</v>
      </c>
      <c r="B944" s="17">
        <v>943</v>
      </c>
      <c r="C944" s="17" t="s">
        <v>1428</v>
      </c>
      <c r="D944" s="17" t="s">
        <v>3325</v>
      </c>
      <c r="E944" s="17" t="s">
        <v>4729</v>
      </c>
      <c r="F944" s="17" t="s">
        <v>6346</v>
      </c>
      <c r="G944" s="17" t="s">
        <v>6347</v>
      </c>
    </row>
    <row r="945" spans="1:7" x14ac:dyDescent="0.35">
      <c r="A945" s="17" t="s">
        <v>8349</v>
      </c>
      <c r="B945" s="17">
        <v>944</v>
      </c>
      <c r="C945" s="17" t="s">
        <v>1427</v>
      </c>
      <c r="D945" s="17" t="s">
        <v>3326</v>
      </c>
      <c r="E945" s="17" t="s">
        <v>4732</v>
      </c>
      <c r="F945" s="17" t="s">
        <v>5439</v>
      </c>
      <c r="G945" s="17" t="s">
        <v>6348</v>
      </c>
    </row>
    <row r="946" spans="1:7" x14ac:dyDescent="0.35">
      <c r="A946" s="17" t="s">
        <v>8349</v>
      </c>
      <c r="B946" s="17">
        <v>945</v>
      </c>
      <c r="C946" s="17" t="s">
        <v>1426</v>
      </c>
      <c r="D946" s="17" t="s">
        <v>3327</v>
      </c>
      <c r="E946" s="17" t="s">
        <v>4729</v>
      </c>
      <c r="F946" s="17" t="s">
        <v>6349</v>
      </c>
      <c r="G946" s="17" t="s">
        <v>4900</v>
      </c>
    </row>
    <row r="947" spans="1:7" x14ac:dyDescent="0.35">
      <c r="A947" s="17" t="s">
        <v>8349</v>
      </c>
      <c r="B947" s="17">
        <v>946</v>
      </c>
      <c r="C947" s="17" t="s">
        <v>1425</v>
      </c>
      <c r="D947" s="17" t="s">
        <v>3328</v>
      </c>
      <c r="E947" s="17" t="s">
        <v>4732</v>
      </c>
      <c r="F947" s="17" t="s">
        <v>6350</v>
      </c>
      <c r="G947" s="17" t="s">
        <v>4769</v>
      </c>
    </row>
    <row r="948" spans="1:7" x14ac:dyDescent="0.35">
      <c r="A948" s="17" t="s">
        <v>8349</v>
      </c>
      <c r="B948" s="17">
        <v>947</v>
      </c>
      <c r="C948" s="17" t="s">
        <v>1424</v>
      </c>
      <c r="D948" s="17" t="s">
        <v>3329</v>
      </c>
      <c r="E948" s="17" t="s">
        <v>4732</v>
      </c>
      <c r="F948" s="17" t="s">
        <v>5794</v>
      </c>
      <c r="G948" s="17" t="s">
        <v>6351</v>
      </c>
    </row>
    <row r="949" spans="1:7" x14ac:dyDescent="0.35">
      <c r="A949" s="17" t="s">
        <v>8349</v>
      </c>
      <c r="B949" s="17">
        <v>948</v>
      </c>
      <c r="C949" s="17" t="s">
        <v>1423</v>
      </c>
      <c r="D949" s="17" t="s">
        <v>3330</v>
      </c>
      <c r="E949" s="17" t="s">
        <v>4732</v>
      </c>
      <c r="F949" s="17" t="s">
        <v>6352</v>
      </c>
      <c r="G949" s="17" t="s">
        <v>5009</v>
      </c>
    </row>
    <row r="950" spans="1:7" x14ac:dyDescent="0.35">
      <c r="A950" s="17" t="s">
        <v>8349</v>
      </c>
      <c r="B950" s="17">
        <v>949</v>
      </c>
      <c r="C950" s="17" t="s">
        <v>1422</v>
      </c>
      <c r="D950" s="17" t="s">
        <v>3331</v>
      </c>
      <c r="E950" s="17" t="s">
        <v>4732</v>
      </c>
      <c r="F950" s="17" t="s">
        <v>6353</v>
      </c>
      <c r="G950" s="17" t="s">
        <v>5151</v>
      </c>
    </row>
    <row r="951" spans="1:7" x14ac:dyDescent="0.35">
      <c r="A951" s="17" t="s">
        <v>8349</v>
      </c>
      <c r="B951" s="17">
        <v>950</v>
      </c>
      <c r="C951" s="17" t="s">
        <v>1421</v>
      </c>
      <c r="D951" s="17" t="s">
        <v>3332</v>
      </c>
      <c r="E951" s="17" t="s">
        <v>4732</v>
      </c>
      <c r="F951" s="17" t="s">
        <v>6354</v>
      </c>
      <c r="G951" s="17" t="s">
        <v>5572</v>
      </c>
    </row>
    <row r="952" spans="1:7" x14ac:dyDescent="0.35">
      <c r="A952" s="17" t="s">
        <v>8349</v>
      </c>
      <c r="B952" s="17">
        <v>951</v>
      </c>
      <c r="C952" s="17" t="s">
        <v>1420</v>
      </c>
      <c r="D952" s="17" t="s">
        <v>3333</v>
      </c>
      <c r="E952" s="17" t="s">
        <v>4729</v>
      </c>
      <c r="F952" s="17" t="s">
        <v>6355</v>
      </c>
      <c r="G952" s="17" t="s">
        <v>6356</v>
      </c>
    </row>
    <row r="953" spans="1:7" x14ac:dyDescent="0.35">
      <c r="A953" s="17" t="s">
        <v>8349</v>
      </c>
      <c r="B953" s="17">
        <v>952</v>
      </c>
      <c r="C953" s="17" t="s">
        <v>1419</v>
      </c>
      <c r="D953" s="17" t="s">
        <v>3334</v>
      </c>
      <c r="E953" s="17" t="s">
        <v>4729</v>
      </c>
      <c r="F953" s="17" t="s">
        <v>5352</v>
      </c>
      <c r="G953" s="17" t="s">
        <v>6357</v>
      </c>
    </row>
    <row r="954" spans="1:7" x14ac:dyDescent="0.35">
      <c r="A954" s="17" t="s">
        <v>8349</v>
      </c>
      <c r="B954" s="17">
        <v>953</v>
      </c>
      <c r="C954" s="17" t="s">
        <v>1418</v>
      </c>
      <c r="D954" s="17" t="s">
        <v>3335</v>
      </c>
      <c r="E954" s="17" t="s">
        <v>4729</v>
      </c>
      <c r="F954" s="17" t="s">
        <v>6358</v>
      </c>
      <c r="G954" s="17" t="s">
        <v>6359</v>
      </c>
    </row>
    <row r="955" spans="1:7" x14ac:dyDescent="0.35">
      <c r="A955" s="17" t="s">
        <v>8349</v>
      </c>
      <c r="B955" s="17">
        <v>954</v>
      </c>
      <c r="C955" s="17" t="s">
        <v>1417</v>
      </c>
      <c r="D955" s="17" t="s">
        <v>3336</v>
      </c>
      <c r="E955" s="17" t="s">
        <v>4732</v>
      </c>
      <c r="F955" s="17" t="s">
        <v>6360</v>
      </c>
      <c r="G955" s="17" t="s">
        <v>6361</v>
      </c>
    </row>
    <row r="956" spans="1:7" x14ac:dyDescent="0.35">
      <c r="A956" s="17" t="s">
        <v>8349</v>
      </c>
      <c r="B956" s="17">
        <v>955</v>
      </c>
      <c r="C956" s="17" t="s">
        <v>1416</v>
      </c>
      <c r="D956" s="17" t="s">
        <v>3337</v>
      </c>
      <c r="E956" s="17" t="s">
        <v>4732</v>
      </c>
      <c r="F956" s="17" t="s">
        <v>6362</v>
      </c>
      <c r="G956" s="17" t="s">
        <v>6226</v>
      </c>
    </row>
    <row r="957" spans="1:7" x14ac:dyDescent="0.35">
      <c r="A957" s="17" t="s">
        <v>8349</v>
      </c>
      <c r="B957" s="17">
        <v>956</v>
      </c>
      <c r="C957" s="17" t="s">
        <v>1415</v>
      </c>
      <c r="D957" s="17" t="s">
        <v>3338</v>
      </c>
      <c r="E957" s="17" t="s">
        <v>5604</v>
      </c>
      <c r="F957" s="17" t="s">
        <v>6363</v>
      </c>
      <c r="G957" s="17" t="s">
        <v>6364</v>
      </c>
    </row>
    <row r="958" spans="1:7" x14ac:dyDescent="0.35">
      <c r="A958" s="17" t="s">
        <v>8349</v>
      </c>
      <c r="B958" s="17">
        <v>957</v>
      </c>
      <c r="C958" s="17" t="s">
        <v>1414</v>
      </c>
      <c r="D958" s="17" t="s">
        <v>3339</v>
      </c>
      <c r="E958" s="17" t="s">
        <v>4732</v>
      </c>
      <c r="F958" s="17" t="s">
        <v>6265</v>
      </c>
      <c r="G958" s="17" t="s">
        <v>5009</v>
      </c>
    </row>
    <row r="959" spans="1:7" x14ac:dyDescent="0.35">
      <c r="A959" s="17" t="s">
        <v>8349</v>
      </c>
      <c r="B959" s="17">
        <v>958</v>
      </c>
      <c r="C959" s="17" t="s">
        <v>1413</v>
      </c>
      <c r="D959" s="17" t="s">
        <v>3340</v>
      </c>
      <c r="E959" s="17" t="s">
        <v>4729</v>
      </c>
      <c r="F959" s="17" t="s">
        <v>6365</v>
      </c>
      <c r="G959" s="17" t="s">
        <v>6366</v>
      </c>
    </row>
    <row r="960" spans="1:7" x14ac:dyDescent="0.35">
      <c r="A960" s="17" t="s">
        <v>8349</v>
      </c>
      <c r="B960" s="17">
        <v>959</v>
      </c>
      <c r="C960" s="17" t="s">
        <v>1412</v>
      </c>
      <c r="D960" s="17" t="s">
        <v>3341</v>
      </c>
      <c r="E960" s="17" t="s">
        <v>5604</v>
      </c>
      <c r="F960" s="17" t="s">
        <v>6367</v>
      </c>
      <c r="G960" s="17" t="s">
        <v>6368</v>
      </c>
    </row>
    <row r="961" spans="1:7" x14ac:dyDescent="0.35">
      <c r="A961" s="17" t="s">
        <v>8349</v>
      </c>
      <c r="B961" s="17">
        <v>960</v>
      </c>
      <c r="C961" s="17" t="s">
        <v>1411</v>
      </c>
      <c r="D961" s="17" t="s">
        <v>3342</v>
      </c>
      <c r="E961" s="17" t="s">
        <v>4729</v>
      </c>
      <c r="F961" s="17" t="s">
        <v>6369</v>
      </c>
      <c r="G961" s="17" t="s">
        <v>5941</v>
      </c>
    </row>
    <row r="962" spans="1:7" x14ac:dyDescent="0.35">
      <c r="A962" s="17" t="s">
        <v>8349</v>
      </c>
      <c r="B962" s="17">
        <v>961</v>
      </c>
      <c r="C962" s="17" t="s">
        <v>1410</v>
      </c>
      <c r="D962" s="17" t="s">
        <v>3343</v>
      </c>
      <c r="E962" s="17" t="s">
        <v>5604</v>
      </c>
      <c r="F962" s="17" t="s">
        <v>6370</v>
      </c>
      <c r="G962" s="17" t="s">
        <v>5464</v>
      </c>
    </row>
    <row r="963" spans="1:7" x14ac:dyDescent="0.35">
      <c r="A963" s="17" t="s">
        <v>8349</v>
      </c>
      <c r="B963" s="17">
        <v>962</v>
      </c>
      <c r="C963" s="17" t="s">
        <v>1409</v>
      </c>
      <c r="D963" s="17" t="s">
        <v>3344</v>
      </c>
      <c r="E963" s="17" t="s">
        <v>4732</v>
      </c>
      <c r="F963" s="17" t="s">
        <v>5276</v>
      </c>
      <c r="G963" s="17" t="s">
        <v>5306</v>
      </c>
    </row>
    <row r="964" spans="1:7" x14ac:dyDescent="0.35">
      <c r="A964" s="17" t="s">
        <v>8349</v>
      </c>
      <c r="B964" s="17">
        <v>963</v>
      </c>
      <c r="C964" s="17" t="s">
        <v>1408</v>
      </c>
      <c r="D964" s="17" t="s">
        <v>3345</v>
      </c>
      <c r="E964" s="17" t="s">
        <v>4729</v>
      </c>
      <c r="F964" s="17" t="s">
        <v>6371</v>
      </c>
      <c r="G964" s="17" t="s">
        <v>6372</v>
      </c>
    </row>
    <row r="965" spans="1:7" x14ac:dyDescent="0.35">
      <c r="A965" s="17" t="s">
        <v>8349</v>
      </c>
      <c r="B965" s="17">
        <v>964</v>
      </c>
      <c r="C965" s="17" t="s">
        <v>1407</v>
      </c>
      <c r="D965" s="17" t="s">
        <v>3346</v>
      </c>
      <c r="E965" s="17" t="s">
        <v>5604</v>
      </c>
      <c r="F965" s="17" t="s">
        <v>6373</v>
      </c>
      <c r="G965" s="17" t="s">
        <v>6374</v>
      </c>
    </row>
    <row r="966" spans="1:7" x14ac:dyDescent="0.35">
      <c r="A966" s="17" t="s">
        <v>8349</v>
      </c>
      <c r="B966" s="17">
        <v>965</v>
      </c>
      <c r="C966" s="17" t="s">
        <v>1406</v>
      </c>
      <c r="D966" s="17" t="s">
        <v>3347</v>
      </c>
      <c r="E966" s="17" t="s">
        <v>4729</v>
      </c>
      <c r="F966" s="17" t="s">
        <v>6375</v>
      </c>
      <c r="G966" s="17" t="s">
        <v>6376</v>
      </c>
    </row>
    <row r="967" spans="1:7" x14ac:dyDescent="0.35">
      <c r="A967" s="17" t="s">
        <v>8349</v>
      </c>
      <c r="B967" s="17">
        <v>966</v>
      </c>
      <c r="C967" s="17" t="s">
        <v>1405</v>
      </c>
      <c r="D967" s="17" t="s">
        <v>3348</v>
      </c>
      <c r="E967" s="17" t="s">
        <v>4729</v>
      </c>
      <c r="F967" s="17" t="s">
        <v>6377</v>
      </c>
      <c r="G967" s="17" t="s">
        <v>6378</v>
      </c>
    </row>
    <row r="968" spans="1:7" x14ac:dyDescent="0.35">
      <c r="A968" s="17" t="s">
        <v>8349</v>
      </c>
      <c r="B968" s="17">
        <v>967</v>
      </c>
      <c r="C968" s="17" t="s">
        <v>1404</v>
      </c>
      <c r="D968" s="17" t="s">
        <v>3349</v>
      </c>
      <c r="E968" s="17" t="s">
        <v>4729</v>
      </c>
      <c r="F968" s="17" t="s">
        <v>6379</v>
      </c>
      <c r="G968" s="17" t="s">
        <v>6380</v>
      </c>
    </row>
    <row r="969" spans="1:7" x14ac:dyDescent="0.35">
      <c r="A969" s="17" t="s">
        <v>8349</v>
      </c>
      <c r="B969" s="17">
        <v>968</v>
      </c>
      <c r="C969" s="17" t="s">
        <v>1403</v>
      </c>
      <c r="D969" s="17" t="s">
        <v>3350</v>
      </c>
      <c r="E969" s="17" t="s">
        <v>4732</v>
      </c>
      <c r="F969" s="17" t="s">
        <v>6381</v>
      </c>
      <c r="G969" s="17" t="s">
        <v>4851</v>
      </c>
    </row>
    <row r="970" spans="1:7" x14ac:dyDescent="0.35">
      <c r="A970" s="17" t="s">
        <v>8349</v>
      </c>
      <c r="B970" s="17">
        <v>969</v>
      </c>
      <c r="C970" s="17" t="s">
        <v>1402</v>
      </c>
      <c r="D970" s="17" t="s">
        <v>3351</v>
      </c>
      <c r="E970" s="17" t="s">
        <v>4729</v>
      </c>
      <c r="F970" s="17" t="s">
        <v>6382</v>
      </c>
      <c r="G970" s="17" t="s">
        <v>5822</v>
      </c>
    </row>
    <row r="971" spans="1:7" x14ac:dyDescent="0.35">
      <c r="A971" s="17" t="s">
        <v>8349</v>
      </c>
      <c r="B971" s="17">
        <v>970</v>
      </c>
      <c r="C971" s="17" t="s">
        <v>1401</v>
      </c>
      <c r="D971" s="17" t="s">
        <v>3352</v>
      </c>
      <c r="E971" s="17" t="s">
        <v>4732</v>
      </c>
      <c r="F971" s="17" t="s">
        <v>6383</v>
      </c>
      <c r="G971" s="17" t="s">
        <v>6384</v>
      </c>
    </row>
    <row r="972" spans="1:7" x14ac:dyDescent="0.35">
      <c r="A972" s="17" t="s">
        <v>8349</v>
      </c>
      <c r="B972" s="17">
        <v>971</v>
      </c>
      <c r="C972" s="17" t="s">
        <v>1400</v>
      </c>
      <c r="D972" s="17" t="s">
        <v>3353</v>
      </c>
      <c r="E972" s="17" t="s">
        <v>4729</v>
      </c>
      <c r="F972" s="17" t="s">
        <v>6385</v>
      </c>
      <c r="G972" s="17" t="s">
        <v>5480</v>
      </c>
    </row>
    <row r="973" spans="1:7" x14ac:dyDescent="0.35">
      <c r="A973" s="17" t="s">
        <v>8349</v>
      </c>
      <c r="B973" s="17">
        <v>972</v>
      </c>
      <c r="C973" s="17" t="s">
        <v>1399</v>
      </c>
      <c r="D973" s="17" t="s">
        <v>3354</v>
      </c>
      <c r="E973" s="17" t="s">
        <v>4729</v>
      </c>
      <c r="F973" s="17" t="s">
        <v>6386</v>
      </c>
      <c r="G973" s="17" t="s">
        <v>6387</v>
      </c>
    </row>
    <row r="974" spans="1:7" x14ac:dyDescent="0.35">
      <c r="A974" s="17" t="s">
        <v>8349</v>
      </c>
      <c r="B974" s="17">
        <v>973</v>
      </c>
      <c r="C974" s="17" t="s">
        <v>1398</v>
      </c>
      <c r="D974" s="17" t="s">
        <v>3355</v>
      </c>
      <c r="E974" s="17" t="s">
        <v>4732</v>
      </c>
      <c r="F974" s="17" t="s">
        <v>6388</v>
      </c>
      <c r="G974" s="17" t="s">
        <v>5029</v>
      </c>
    </row>
    <row r="975" spans="1:7" x14ac:dyDescent="0.35">
      <c r="A975" s="17" t="s">
        <v>8349</v>
      </c>
      <c r="B975" s="17">
        <v>974</v>
      </c>
      <c r="C975" s="17" t="s">
        <v>1397</v>
      </c>
      <c r="D975" s="17" t="s">
        <v>3356</v>
      </c>
      <c r="E975" s="17" t="s">
        <v>5604</v>
      </c>
      <c r="F975" s="17" t="s">
        <v>6062</v>
      </c>
      <c r="G975" s="17" t="s">
        <v>6389</v>
      </c>
    </row>
    <row r="976" spans="1:7" x14ac:dyDescent="0.35">
      <c r="A976" s="17" t="s">
        <v>8349</v>
      </c>
      <c r="B976" s="17">
        <v>975</v>
      </c>
      <c r="C976" s="17" t="s">
        <v>1396</v>
      </c>
      <c r="D976" s="17" t="s">
        <v>3357</v>
      </c>
      <c r="E976" s="17" t="s">
        <v>4732</v>
      </c>
      <c r="F976" s="17" t="s">
        <v>6390</v>
      </c>
      <c r="G976" s="17" t="s">
        <v>5953</v>
      </c>
    </row>
    <row r="977" spans="1:7" x14ac:dyDescent="0.35">
      <c r="A977" s="17" t="s">
        <v>8349</v>
      </c>
      <c r="B977" s="17">
        <v>976</v>
      </c>
      <c r="C977" s="17" t="s">
        <v>1395</v>
      </c>
      <c r="D977" s="17" t="s">
        <v>3358</v>
      </c>
      <c r="E977" s="17" t="s">
        <v>5604</v>
      </c>
      <c r="F977" s="17" t="s">
        <v>6391</v>
      </c>
      <c r="G977" s="17" t="s">
        <v>6392</v>
      </c>
    </row>
    <row r="978" spans="1:7" x14ac:dyDescent="0.35">
      <c r="A978" s="17" t="s">
        <v>8349</v>
      </c>
      <c r="B978" s="17">
        <v>977</v>
      </c>
      <c r="C978" s="17" t="s">
        <v>1394</v>
      </c>
      <c r="D978" s="17" t="s">
        <v>3359</v>
      </c>
      <c r="E978" s="17" t="s">
        <v>5604</v>
      </c>
      <c r="F978" s="17" t="s">
        <v>5596</v>
      </c>
      <c r="G978" s="17" t="s">
        <v>6393</v>
      </c>
    </row>
    <row r="979" spans="1:7" x14ac:dyDescent="0.35">
      <c r="A979" s="17" t="s">
        <v>8349</v>
      </c>
      <c r="B979" s="17">
        <v>978</v>
      </c>
      <c r="C979" s="17" t="s">
        <v>1393</v>
      </c>
      <c r="D979" s="17" t="s">
        <v>3360</v>
      </c>
      <c r="E979" s="17" t="s">
        <v>4732</v>
      </c>
      <c r="F979" s="17" t="s">
        <v>6394</v>
      </c>
      <c r="G979" s="17" t="s">
        <v>5290</v>
      </c>
    </row>
    <row r="980" spans="1:7" x14ac:dyDescent="0.35">
      <c r="A980" s="17" t="s">
        <v>8349</v>
      </c>
      <c r="B980" s="17">
        <v>979</v>
      </c>
      <c r="C980" s="17" t="s">
        <v>1392</v>
      </c>
      <c r="D980" s="17" t="s">
        <v>3361</v>
      </c>
      <c r="E980" s="17" t="s">
        <v>4732</v>
      </c>
      <c r="F980" s="17" t="s">
        <v>6395</v>
      </c>
      <c r="G980" s="17" t="s">
        <v>4821</v>
      </c>
    </row>
    <row r="981" spans="1:7" x14ac:dyDescent="0.35">
      <c r="A981" s="17" t="s">
        <v>8349</v>
      </c>
      <c r="B981" s="17">
        <v>980</v>
      </c>
      <c r="C981" s="17" t="s">
        <v>1391</v>
      </c>
      <c r="D981" s="17" t="s">
        <v>3362</v>
      </c>
      <c r="E981" s="17" t="s">
        <v>4732</v>
      </c>
      <c r="F981" s="17" t="s">
        <v>6396</v>
      </c>
      <c r="G981" s="17" t="s">
        <v>5155</v>
      </c>
    </row>
    <row r="982" spans="1:7" x14ac:dyDescent="0.35">
      <c r="A982" s="17" t="s">
        <v>8349</v>
      </c>
      <c r="B982" s="17">
        <v>981</v>
      </c>
      <c r="C982" s="17" t="s">
        <v>1390</v>
      </c>
      <c r="D982" s="17" t="s">
        <v>3363</v>
      </c>
      <c r="E982" s="17" t="s">
        <v>4732</v>
      </c>
      <c r="F982" s="17" t="s">
        <v>6397</v>
      </c>
      <c r="G982" s="17" t="s">
        <v>6398</v>
      </c>
    </row>
    <row r="983" spans="1:7" x14ac:dyDescent="0.35">
      <c r="A983" s="17" t="s">
        <v>8349</v>
      </c>
      <c r="B983" s="17">
        <v>982</v>
      </c>
      <c r="C983" s="17" t="s">
        <v>1389</v>
      </c>
      <c r="D983" s="17" t="s">
        <v>3364</v>
      </c>
      <c r="E983" s="17" t="s">
        <v>4732</v>
      </c>
      <c r="F983" s="17" t="s">
        <v>6399</v>
      </c>
      <c r="G983" s="17" t="s">
        <v>6400</v>
      </c>
    </row>
    <row r="984" spans="1:7" x14ac:dyDescent="0.35">
      <c r="A984" s="17" t="s">
        <v>8349</v>
      </c>
      <c r="B984" s="17">
        <v>983</v>
      </c>
      <c r="C984" s="17" t="s">
        <v>1388</v>
      </c>
      <c r="D984" s="17" t="s">
        <v>3365</v>
      </c>
      <c r="E984" s="17" t="s">
        <v>4732</v>
      </c>
      <c r="F984" s="17" t="s">
        <v>6401</v>
      </c>
      <c r="G984" s="17" t="s">
        <v>5165</v>
      </c>
    </row>
    <row r="985" spans="1:7" x14ac:dyDescent="0.35">
      <c r="A985" s="17" t="s">
        <v>8349</v>
      </c>
      <c r="B985" s="17">
        <v>984</v>
      </c>
      <c r="C985" s="17" t="s">
        <v>1387</v>
      </c>
      <c r="D985" s="17" t="s">
        <v>3366</v>
      </c>
      <c r="E985" s="17" t="s">
        <v>5604</v>
      </c>
      <c r="F985" s="17" t="s">
        <v>6402</v>
      </c>
      <c r="G985" s="17" t="s">
        <v>6403</v>
      </c>
    </row>
    <row r="986" spans="1:7" x14ac:dyDescent="0.35">
      <c r="A986" s="17" t="s">
        <v>8349</v>
      </c>
      <c r="B986" s="17">
        <v>985</v>
      </c>
      <c r="C986" s="17" t="s">
        <v>1386</v>
      </c>
      <c r="D986" s="17" t="s">
        <v>3367</v>
      </c>
      <c r="E986" s="17" t="s">
        <v>4732</v>
      </c>
      <c r="F986" s="17" t="s">
        <v>6404</v>
      </c>
      <c r="G986" s="17" t="s">
        <v>6405</v>
      </c>
    </row>
    <row r="987" spans="1:7" x14ac:dyDescent="0.35">
      <c r="A987" s="17" t="s">
        <v>8349</v>
      </c>
      <c r="B987" s="17">
        <v>986</v>
      </c>
      <c r="C987" s="17" t="s">
        <v>1385</v>
      </c>
      <c r="D987" s="17" t="s">
        <v>3368</v>
      </c>
      <c r="E987" s="17" t="s">
        <v>4729</v>
      </c>
      <c r="F987" s="17" t="s">
        <v>6406</v>
      </c>
      <c r="G987" s="17" t="s">
        <v>6407</v>
      </c>
    </row>
    <row r="988" spans="1:7" x14ac:dyDescent="0.35">
      <c r="A988" s="17" t="s">
        <v>8349</v>
      </c>
      <c r="B988" s="17">
        <v>987</v>
      </c>
      <c r="C988" s="17" t="s">
        <v>1384</v>
      </c>
      <c r="D988" s="17" t="s">
        <v>3369</v>
      </c>
      <c r="E988" s="17" t="s">
        <v>4729</v>
      </c>
      <c r="F988" s="17" t="s">
        <v>5006</v>
      </c>
      <c r="G988" s="17" t="s">
        <v>5206</v>
      </c>
    </row>
    <row r="989" spans="1:7" x14ac:dyDescent="0.35">
      <c r="A989" s="17" t="s">
        <v>8349</v>
      </c>
      <c r="B989" s="17">
        <v>988</v>
      </c>
      <c r="C989" s="17" t="s">
        <v>1383</v>
      </c>
      <c r="D989" s="17" t="s">
        <v>3370</v>
      </c>
      <c r="E989" s="17" t="s">
        <v>5604</v>
      </c>
      <c r="F989" s="17" t="s">
        <v>6408</v>
      </c>
      <c r="G989" s="17" t="s">
        <v>6251</v>
      </c>
    </row>
    <row r="990" spans="1:7" x14ac:dyDescent="0.35">
      <c r="A990" s="17" t="s">
        <v>8349</v>
      </c>
      <c r="B990" s="17">
        <v>989</v>
      </c>
      <c r="C990" s="17" t="s">
        <v>1382</v>
      </c>
      <c r="D990" s="17" t="s">
        <v>3371</v>
      </c>
      <c r="E990" s="17" t="s">
        <v>4729</v>
      </c>
      <c r="F990" s="17" t="s">
        <v>6409</v>
      </c>
      <c r="G990" s="17" t="s">
        <v>6410</v>
      </c>
    </row>
    <row r="991" spans="1:7" x14ac:dyDescent="0.35">
      <c r="A991" s="17" t="s">
        <v>8349</v>
      </c>
      <c r="B991" s="17">
        <v>990</v>
      </c>
      <c r="C991" s="17" t="s">
        <v>1381</v>
      </c>
      <c r="D991" s="17" t="s">
        <v>3372</v>
      </c>
      <c r="E991" s="17" t="s">
        <v>4729</v>
      </c>
      <c r="F991" s="17" t="s">
        <v>6411</v>
      </c>
      <c r="G991" s="17" t="s">
        <v>4884</v>
      </c>
    </row>
    <row r="992" spans="1:7" x14ac:dyDescent="0.35">
      <c r="A992" s="17" t="s">
        <v>8349</v>
      </c>
      <c r="B992" s="17">
        <v>991</v>
      </c>
      <c r="C992" s="17" t="s">
        <v>1380</v>
      </c>
      <c r="D992" s="17" t="s">
        <v>3373</v>
      </c>
      <c r="E992" s="17" t="s">
        <v>4729</v>
      </c>
      <c r="F992" s="17" t="s">
        <v>6412</v>
      </c>
      <c r="G992" s="17" t="s">
        <v>6413</v>
      </c>
    </row>
    <row r="993" spans="1:7" x14ac:dyDescent="0.35">
      <c r="A993" s="17" t="s">
        <v>8349</v>
      </c>
      <c r="B993" s="17">
        <v>992</v>
      </c>
      <c r="C993" s="17" t="s">
        <v>1379</v>
      </c>
      <c r="D993" s="17" t="s">
        <v>3374</v>
      </c>
      <c r="E993" s="17" t="s">
        <v>4732</v>
      </c>
      <c r="F993" s="17" t="s">
        <v>4903</v>
      </c>
      <c r="G993" s="17" t="s">
        <v>6414</v>
      </c>
    </row>
    <row r="994" spans="1:7" x14ac:dyDescent="0.35">
      <c r="A994" s="17" t="s">
        <v>8349</v>
      </c>
      <c r="B994" s="17">
        <v>993</v>
      </c>
      <c r="C994" s="17" t="s">
        <v>1378</v>
      </c>
      <c r="D994" s="17" t="s">
        <v>3375</v>
      </c>
      <c r="E994" s="17" t="s">
        <v>4732</v>
      </c>
      <c r="F994" s="17" t="s">
        <v>6415</v>
      </c>
      <c r="G994" s="17" t="s">
        <v>6416</v>
      </c>
    </row>
    <row r="995" spans="1:7" x14ac:dyDescent="0.35">
      <c r="A995" s="17" t="s">
        <v>8349</v>
      </c>
      <c r="B995" s="17">
        <v>994</v>
      </c>
      <c r="C995" s="17" t="s">
        <v>1377</v>
      </c>
      <c r="D995" s="17" t="s">
        <v>3376</v>
      </c>
      <c r="E995" s="17" t="s">
        <v>4729</v>
      </c>
      <c r="F995" s="17" t="s">
        <v>6417</v>
      </c>
      <c r="G995" s="17" t="s">
        <v>6418</v>
      </c>
    </row>
    <row r="996" spans="1:7" x14ac:dyDescent="0.35">
      <c r="A996" s="17" t="s">
        <v>8349</v>
      </c>
      <c r="B996" s="17">
        <v>995</v>
      </c>
      <c r="C996" s="17" t="s">
        <v>1376</v>
      </c>
      <c r="D996" s="17" t="s">
        <v>3377</v>
      </c>
      <c r="E996" s="17" t="s">
        <v>4732</v>
      </c>
      <c r="F996" s="17" t="s">
        <v>4811</v>
      </c>
      <c r="G996" s="17" t="s">
        <v>6419</v>
      </c>
    </row>
    <row r="997" spans="1:7" x14ac:dyDescent="0.35">
      <c r="A997" s="17" t="s">
        <v>8349</v>
      </c>
      <c r="B997" s="17">
        <v>996</v>
      </c>
      <c r="C997" s="17" t="s">
        <v>1375</v>
      </c>
      <c r="D997" s="17" t="s">
        <v>3378</v>
      </c>
      <c r="E997" s="17" t="s">
        <v>5604</v>
      </c>
      <c r="F997" s="17" t="s">
        <v>6420</v>
      </c>
      <c r="G997" s="17" t="s">
        <v>6421</v>
      </c>
    </row>
    <row r="998" spans="1:7" x14ac:dyDescent="0.35">
      <c r="A998" s="17" t="s">
        <v>8349</v>
      </c>
      <c r="B998" s="17">
        <v>997</v>
      </c>
      <c r="C998" s="17" t="s">
        <v>1374</v>
      </c>
      <c r="D998" s="17" t="s">
        <v>3379</v>
      </c>
      <c r="E998" s="17" t="s">
        <v>4732</v>
      </c>
      <c r="F998" s="17" t="s">
        <v>4778</v>
      </c>
      <c r="G998" s="17" t="s">
        <v>6422</v>
      </c>
    </row>
    <row r="999" spans="1:7" x14ac:dyDescent="0.35">
      <c r="A999" s="17" t="s">
        <v>8349</v>
      </c>
      <c r="B999" s="17">
        <v>998</v>
      </c>
      <c r="C999" s="17" t="s">
        <v>1373</v>
      </c>
      <c r="D999" s="17" t="s">
        <v>3380</v>
      </c>
      <c r="E999" s="17" t="s">
        <v>5604</v>
      </c>
      <c r="F999" s="17" t="s">
        <v>6423</v>
      </c>
      <c r="G999" s="17" t="s">
        <v>5549</v>
      </c>
    </row>
    <row r="1000" spans="1:7" x14ac:dyDescent="0.35">
      <c r="A1000" s="17" t="s">
        <v>8349</v>
      </c>
      <c r="B1000" s="17">
        <v>999</v>
      </c>
      <c r="C1000" s="17" t="s">
        <v>1372</v>
      </c>
      <c r="D1000" s="17" t="s">
        <v>3381</v>
      </c>
      <c r="E1000" s="17" t="s">
        <v>4732</v>
      </c>
      <c r="F1000" s="17" t="s">
        <v>5710</v>
      </c>
      <c r="G1000" s="17" t="s">
        <v>6424</v>
      </c>
    </row>
    <row r="1001" spans="1:7" x14ac:dyDescent="0.35">
      <c r="A1001" s="17" t="s">
        <v>8349</v>
      </c>
      <c r="B1001" s="17">
        <v>1000</v>
      </c>
      <c r="C1001" s="17" t="s">
        <v>1371</v>
      </c>
      <c r="D1001" s="17" t="s">
        <v>3382</v>
      </c>
      <c r="E1001" s="17" t="s">
        <v>5604</v>
      </c>
      <c r="F1001" s="17" t="s">
        <v>6425</v>
      </c>
      <c r="G1001" s="17" t="s">
        <v>6426</v>
      </c>
    </row>
    <row r="1002" spans="1:7" x14ac:dyDescent="0.35">
      <c r="A1002" s="17" t="s">
        <v>8349</v>
      </c>
      <c r="B1002" s="17">
        <v>1001</v>
      </c>
      <c r="C1002" s="17" t="s">
        <v>1370</v>
      </c>
      <c r="D1002" s="17" t="s">
        <v>3383</v>
      </c>
      <c r="E1002" s="17" t="s">
        <v>4732</v>
      </c>
      <c r="F1002" s="17" t="s">
        <v>6427</v>
      </c>
      <c r="G1002" s="17" t="s">
        <v>4888</v>
      </c>
    </row>
    <row r="1003" spans="1:7" x14ac:dyDescent="0.35">
      <c r="A1003" s="17" t="s">
        <v>8349</v>
      </c>
      <c r="B1003" s="17">
        <v>1002</v>
      </c>
      <c r="C1003" s="17" t="s">
        <v>1369</v>
      </c>
      <c r="D1003" s="17" t="s">
        <v>3384</v>
      </c>
      <c r="E1003" s="17" t="s">
        <v>5604</v>
      </c>
      <c r="F1003" s="17" t="s">
        <v>6428</v>
      </c>
      <c r="G1003" s="17" t="s">
        <v>6429</v>
      </c>
    </row>
    <row r="1004" spans="1:7" x14ac:dyDescent="0.35">
      <c r="A1004" s="17" t="s">
        <v>8349</v>
      </c>
      <c r="B1004" s="17">
        <v>1003</v>
      </c>
      <c r="C1004" s="17" t="s">
        <v>1368</v>
      </c>
      <c r="D1004" s="17" t="s">
        <v>3385</v>
      </c>
      <c r="E1004" s="17" t="s">
        <v>4729</v>
      </c>
      <c r="F1004" s="17" t="s">
        <v>6430</v>
      </c>
      <c r="G1004" s="17" t="s">
        <v>6431</v>
      </c>
    </row>
    <row r="1005" spans="1:7" x14ac:dyDescent="0.35">
      <c r="A1005" s="17" t="s">
        <v>8349</v>
      </c>
      <c r="B1005" s="17">
        <v>1004</v>
      </c>
      <c r="C1005" s="17" t="s">
        <v>1367</v>
      </c>
      <c r="D1005" s="17" t="s">
        <v>3386</v>
      </c>
      <c r="E1005" s="17" t="s">
        <v>4732</v>
      </c>
      <c r="F1005" s="17" t="s">
        <v>6432</v>
      </c>
      <c r="G1005" s="17" t="s">
        <v>4802</v>
      </c>
    </row>
    <row r="1006" spans="1:7" x14ac:dyDescent="0.35">
      <c r="A1006" s="17" t="s">
        <v>8349</v>
      </c>
      <c r="B1006" s="17">
        <v>1005</v>
      </c>
      <c r="C1006" s="17" t="s">
        <v>1366</v>
      </c>
      <c r="D1006" s="17" t="s">
        <v>3387</v>
      </c>
      <c r="E1006" s="17" t="s">
        <v>4732</v>
      </c>
      <c r="F1006" s="17" t="s">
        <v>6433</v>
      </c>
      <c r="G1006" s="17" t="s">
        <v>4914</v>
      </c>
    </row>
    <row r="1007" spans="1:7" x14ac:dyDescent="0.35">
      <c r="A1007" s="17" t="s">
        <v>8349</v>
      </c>
      <c r="B1007" s="17">
        <v>1006</v>
      </c>
      <c r="C1007" s="17" t="s">
        <v>1365</v>
      </c>
      <c r="D1007" s="17" t="s">
        <v>3388</v>
      </c>
      <c r="E1007" s="17" t="s">
        <v>4729</v>
      </c>
      <c r="F1007" s="17" t="s">
        <v>6434</v>
      </c>
      <c r="G1007" s="17" t="s">
        <v>6435</v>
      </c>
    </row>
    <row r="1008" spans="1:7" x14ac:dyDescent="0.35">
      <c r="A1008" s="17" t="s">
        <v>8349</v>
      </c>
      <c r="B1008" s="17">
        <v>1007</v>
      </c>
      <c r="C1008" s="17" t="s">
        <v>1364</v>
      </c>
      <c r="D1008" s="17" t="s">
        <v>3389</v>
      </c>
      <c r="E1008" s="17" t="s">
        <v>4729</v>
      </c>
      <c r="F1008" s="17" t="s">
        <v>5220</v>
      </c>
      <c r="G1008" s="17" t="s">
        <v>6436</v>
      </c>
    </row>
    <row r="1009" spans="1:7" x14ac:dyDescent="0.35">
      <c r="A1009" s="17" t="s">
        <v>8349</v>
      </c>
      <c r="B1009" s="17">
        <v>1008</v>
      </c>
      <c r="C1009" s="17" t="s">
        <v>1363</v>
      </c>
      <c r="D1009" s="17" t="s">
        <v>3390</v>
      </c>
      <c r="E1009" s="17" t="s">
        <v>4732</v>
      </c>
      <c r="F1009" s="17" t="s">
        <v>6437</v>
      </c>
      <c r="G1009" s="17" t="s">
        <v>6438</v>
      </c>
    </row>
    <row r="1010" spans="1:7" x14ac:dyDescent="0.35">
      <c r="A1010" s="17" t="s">
        <v>8349</v>
      </c>
      <c r="B1010" s="17">
        <v>1009</v>
      </c>
      <c r="C1010" s="17" t="s">
        <v>1362</v>
      </c>
      <c r="D1010" s="17" t="s">
        <v>3391</v>
      </c>
      <c r="E1010" s="17" t="s">
        <v>4729</v>
      </c>
      <c r="F1010" s="17" t="s">
        <v>6439</v>
      </c>
      <c r="G1010" s="17" t="s">
        <v>5085</v>
      </c>
    </row>
    <row r="1011" spans="1:7" x14ac:dyDescent="0.35">
      <c r="A1011" s="17" t="s">
        <v>8349</v>
      </c>
      <c r="B1011" s="17">
        <v>1010</v>
      </c>
      <c r="C1011" s="17" t="s">
        <v>1361</v>
      </c>
      <c r="D1011" s="17" t="s">
        <v>3392</v>
      </c>
      <c r="E1011" s="17" t="s">
        <v>4729</v>
      </c>
      <c r="F1011" s="17" t="s">
        <v>6440</v>
      </c>
      <c r="G1011" s="17" t="s">
        <v>6441</v>
      </c>
    </row>
    <row r="1012" spans="1:7" x14ac:dyDescent="0.35">
      <c r="A1012" s="17" t="s">
        <v>8349</v>
      </c>
      <c r="B1012" s="17">
        <v>1011</v>
      </c>
      <c r="C1012" s="17" t="s">
        <v>1360</v>
      </c>
      <c r="D1012" s="17" t="s">
        <v>3393</v>
      </c>
      <c r="E1012" s="17" t="s">
        <v>4729</v>
      </c>
      <c r="F1012" s="17" t="s">
        <v>6442</v>
      </c>
      <c r="G1012" s="17" t="s">
        <v>5199</v>
      </c>
    </row>
    <row r="1013" spans="1:7" x14ac:dyDescent="0.35">
      <c r="A1013" s="17" t="s">
        <v>8349</v>
      </c>
      <c r="B1013" s="17">
        <v>1012</v>
      </c>
      <c r="C1013" s="17" t="s">
        <v>1359</v>
      </c>
      <c r="D1013" s="17" t="s">
        <v>3394</v>
      </c>
      <c r="E1013" s="17" t="s">
        <v>4729</v>
      </c>
      <c r="F1013" s="17" t="s">
        <v>6443</v>
      </c>
      <c r="G1013" s="17" t="s">
        <v>6304</v>
      </c>
    </row>
    <row r="1014" spans="1:7" x14ac:dyDescent="0.35">
      <c r="A1014" s="17" t="s">
        <v>8349</v>
      </c>
      <c r="B1014" s="17">
        <v>1013</v>
      </c>
      <c r="C1014" s="17" t="s">
        <v>1358</v>
      </c>
      <c r="D1014" s="17" t="s">
        <v>3395</v>
      </c>
      <c r="E1014" s="17" t="s">
        <v>4729</v>
      </c>
      <c r="F1014" s="17" t="s">
        <v>6444</v>
      </c>
      <c r="G1014" s="17" t="s">
        <v>6445</v>
      </c>
    </row>
    <row r="1015" spans="1:7" x14ac:dyDescent="0.35">
      <c r="A1015" s="17" t="s">
        <v>8349</v>
      </c>
      <c r="B1015" s="17">
        <v>1014</v>
      </c>
      <c r="C1015" s="17" t="s">
        <v>1357</v>
      </c>
      <c r="D1015" s="17" t="s">
        <v>3396</v>
      </c>
      <c r="E1015" s="17" t="s">
        <v>4729</v>
      </c>
      <c r="F1015" s="17" t="s">
        <v>6446</v>
      </c>
      <c r="G1015" s="17" t="s">
        <v>5668</v>
      </c>
    </row>
    <row r="1016" spans="1:7" x14ac:dyDescent="0.35">
      <c r="A1016" s="17" t="s">
        <v>8349</v>
      </c>
      <c r="B1016" s="17">
        <v>1015</v>
      </c>
      <c r="C1016" s="17" t="s">
        <v>1356</v>
      </c>
      <c r="D1016" s="17" t="s">
        <v>3397</v>
      </c>
      <c r="E1016" s="17" t="s">
        <v>4729</v>
      </c>
      <c r="F1016" s="17" t="s">
        <v>6447</v>
      </c>
      <c r="G1016" s="17" t="s">
        <v>5034</v>
      </c>
    </row>
    <row r="1017" spans="1:7" x14ac:dyDescent="0.35">
      <c r="A1017" s="17" t="s">
        <v>8349</v>
      </c>
      <c r="B1017" s="17">
        <v>1016</v>
      </c>
      <c r="C1017" s="17" t="s">
        <v>1355</v>
      </c>
      <c r="D1017" s="17" t="s">
        <v>3398</v>
      </c>
      <c r="E1017" s="17" t="s">
        <v>4729</v>
      </c>
      <c r="F1017" s="17" t="s">
        <v>6448</v>
      </c>
      <c r="G1017" s="17" t="s">
        <v>6449</v>
      </c>
    </row>
    <row r="1018" spans="1:7" x14ac:dyDescent="0.35">
      <c r="A1018" s="17" t="s">
        <v>8349</v>
      </c>
      <c r="B1018" s="17">
        <v>1017</v>
      </c>
      <c r="C1018" s="17" t="s">
        <v>1354</v>
      </c>
      <c r="D1018" s="17" t="s">
        <v>3399</v>
      </c>
      <c r="E1018" s="17" t="s">
        <v>5604</v>
      </c>
      <c r="F1018" s="17" t="s">
        <v>6450</v>
      </c>
      <c r="G1018" s="17" t="s">
        <v>6451</v>
      </c>
    </row>
    <row r="1019" spans="1:7" x14ac:dyDescent="0.35">
      <c r="A1019" s="17" t="s">
        <v>8349</v>
      </c>
      <c r="B1019" s="17">
        <v>1018</v>
      </c>
      <c r="C1019" s="17" t="s">
        <v>1353</v>
      </c>
      <c r="D1019" s="17" t="s">
        <v>3400</v>
      </c>
      <c r="E1019" s="17" t="s">
        <v>5604</v>
      </c>
      <c r="F1019" s="17" t="s">
        <v>6452</v>
      </c>
      <c r="G1019" s="17" t="s">
        <v>6453</v>
      </c>
    </row>
    <row r="1020" spans="1:7" x14ac:dyDescent="0.35">
      <c r="A1020" s="17" t="s">
        <v>8349</v>
      </c>
      <c r="B1020" s="17">
        <v>1019</v>
      </c>
      <c r="C1020" s="17" t="s">
        <v>1352</v>
      </c>
      <c r="D1020" s="17" t="s">
        <v>3401</v>
      </c>
      <c r="E1020" s="17" t="s">
        <v>4732</v>
      </c>
      <c r="F1020" s="17" t="s">
        <v>6454</v>
      </c>
      <c r="G1020" s="17" t="s">
        <v>4745</v>
      </c>
    </row>
    <row r="1021" spans="1:7" x14ac:dyDescent="0.35">
      <c r="A1021" s="17" t="s">
        <v>8349</v>
      </c>
      <c r="B1021" s="17">
        <v>1020</v>
      </c>
      <c r="C1021" s="17" t="s">
        <v>1351</v>
      </c>
      <c r="D1021" s="17" t="s">
        <v>3402</v>
      </c>
      <c r="E1021" s="17" t="s">
        <v>4729</v>
      </c>
      <c r="F1021" s="17" t="s">
        <v>6455</v>
      </c>
      <c r="G1021" s="17" t="s">
        <v>6456</v>
      </c>
    </row>
    <row r="1022" spans="1:7" x14ac:dyDescent="0.35">
      <c r="A1022" s="17" t="s">
        <v>8349</v>
      </c>
      <c r="B1022" s="17">
        <v>1021</v>
      </c>
      <c r="C1022" s="17" t="s">
        <v>1350</v>
      </c>
      <c r="D1022" s="17" t="s">
        <v>3403</v>
      </c>
      <c r="E1022" s="17" t="s">
        <v>4732</v>
      </c>
      <c r="F1022" s="17" t="s">
        <v>6457</v>
      </c>
      <c r="G1022" s="17" t="s">
        <v>6458</v>
      </c>
    </row>
    <row r="1023" spans="1:7" x14ac:dyDescent="0.35">
      <c r="A1023" s="17" t="s">
        <v>8349</v>
      </c>
      <c r="B1023" s="17">
        <v>1022</v>
      </c>
      <c r="C1023" s="17" t="s">
        <v>1349</v>
      </c>
      <c r="D1023" s="17" t="s">
        <v>3404</v>
      </c>
      <c r="E1023" s="17" t="s">
        <v>4729</v>
      </c>
      <c r="F1023" s="17" t="s">
        <v>6459</v>
      </c>
      <c r="G1023" s="17" t="s">
        <v>6460</v>
      </c>
    </row>
    <row r="1024" spans="1:7" x14ac:dyDescent="0.35">
      <c r="A1024" s="17" t="s">
        <v>8349</v>
      </c>
      <c r="B1024" s="17">
        <v>1023</v>
      </c>
      <c r="C1024" s="17" t="s">
        <v>1348</v>
      </c>
      <c r="D1024" s="17" t="s">
        <v>3405</v>
      </c>
      <c r="E1024" s="17" t="s">
        <v>4729</v>
      </c>
      <c r="F1024" s="17" t="s">
        <v>6461</v>
      </c>
      <c r="G1024" s="17" t="s">
        <v>6462</v>
      </c>
    </row>
    <row r="1025" spans="1:7" x14ac:dyDescent="0.35">
      <c r="A1025" s="17" t="s">
        <v>8349</v>
      </c>
      <c r="B1025" s="17">
        <v>1024</v>
      </c>
      <c r="C1025" s="17" t="s">
        <v>1347</v>
      </c>
      <c r="D1025" s="17" t="s">
        <v>3406</v>
      </c>
      <c r="E1025" s="17" t="s">
        <v>4732</v>
      </c>
      <c r="F1025" s="17" t="s">
        <v>6463</v>
      </c>
      <c r="G1025" s="17" t="s">
        <v>6464</v>
      </c>
    </row>
    <row r="1026" spans="1:7" x14ac:dyDescent="0.35">
      <c r="A1026" s="17" t="s">
        <v>8349</v>
      </c>
      <c r="B1026" s="17">
        <v>1025</v>
      </c>
      <c r="C1026" s="17" t="s">
        <v>1346</v>
      </c>
      <c r="D1026" s="17" t="s">
        <v>3407</v>
      </c>
      <c r="E1026" s="17" t="s">
        <v>4732</v>
      </c>
      <c r="F1026" s="17" t="s">
        <v>6465</v>
      </c>
      <c r="G1026" s="17" t="s">
        <v>4753</v>
      </c>
    </row>
    <row r="1027" spans="1:7" x14ac:dyDescent="0.35">
      <c r="A1027" s="17" t="s">
        <v>8349</v>
      </c>
      <c r="B1027" s="17">
        <v>1026</v>
      </c>
      <c r="C1027" s="17" t="s">
        <v>1345</v>
      </c>
      <c r="D1027" s="17" t="s">
        <v>3408</v>
      </c>
      <c r="E1027" s="17" t="s">
        <v>4732</v>
      </c>
      <c r="F1027" s="17" t="s">
        <v>6466</v>
      </c>
      <c r="G1027" s="17" t="s">
        <v>6467</v>
      </c>
    </row>
    <row r="1028" spans="1:7" x14ac:dyDescent="0.35">
      <c r="A1028" s="17" t="s">
        <v>8349</v>
      </c>
      <c r="B1028" s="17">
        <v>1027</v>
      </c>
      <c r="C1028" s="17" t="s">
        <v>1344</v>
      </c>
      <c r="D1028" s="17" t="s">
        <v>3409</v>
      </c>
      <c r="E1028" s="17" t="s">
        <v>4729</v>
      </c>
      <c r="F1028" s="17" t="s">
        <v>6468</v>
      </c>
      <c r="G1028" s="17" t="s">
        <v>6469</v>
      </c>
    </row>
    <row r="1029" spans="1:7" x14ac:dyDescent="0.35">
      <c r="A1029" s="17" t="s">
        <v>8349</v>
      </c>
      <c r="B1029" s="17">
        <v>1028</v>
      </c>
      <c r="C1029" s="17" t="s">
        <v>1343</v>
      </c>
      <c r="D1029" s="17" t="s">
        <v>3410</v>
      </c>
      <c r="E1029" s="17" t="s">
        <v>4732</v>
      </c>
      <c r="F1029" s="17" t="s">
        <v>6470</v>
      </c>
      <c r="G1029" s="17" t="s">
        <v>6467</v>
      </c>
    </row>
    <row r="1030" spans="1:7" x14ac:dyDescent="0.35">
      <c r="A1030" s="17" t="s">
        <v>8349</v>
      </c>
      <c r="B1030" s="17">
        <v>1029</v>
      </c>
      <c r="C1030" s="17" t="s">
        <v>1342</v>
      </c>
      <c r="D1030" s="17" t="s">
        <v>3411</v>
      </c>
      <c r="E1030" s="17" t="s">
        <v>4732</v>
      </c>
      <c r="F1030" s="17" t="s">
        <v>6471</v>
      </c>
      <c r="G1030" s="17" t="s">
        <v>4888</v>
      </c>
    </row>
    <row r="1031" spans="1:7" x14ac:dyDescent="0.35">
      <c r="A1031" s="17" t="s">
        <v>8349</v>
      </c>
      <c r="B1031" s="17">
        <v>1030</v>
      </c>
      <c r="C1031" s="17" t="s">
        <v>1341</v>
      </c>
      <c r="D1031" s="17" t="s">
        <v>3412</v>
      </c>
      <c r="E1031" s="17" t="s">
        <v>4729</v>
      </c>
      <c r="F1031" s="17" t="s">
        <v>6472</v>
      </c>
      <c r="G1031" s="17" t="s">
        <v>6473</v>
      </c>
    </row>
    <row r="1032" spans="1:7" x14ac:dyDescent="0.35">
      <c r="A1032" s="17" t="s">
        <v>8349</v>
      </c>
      <c r="B1032" s="17">
        <v>1031</v>
      </c>
      <c r="C1032" s="17" t="s">
        <v>1340</v>
      </c>
      <c r="D1032" s="17" t="s">
        <v>3413</v>
      </c>
      <c r="E1032" s="17" t="s">
        <v>4732</v>
      </c>
      <c r="F1032" s="17" t="s">
        <v>6474</v>
      </c>
      <c r="G1032" s="17" t="s">
        <v>6475</v>
      </c>
    </row>
    <row r="1033" spans="1:7" x14ac:dyDescent="0.35">
      <c r="A1033" s="17" t="s">
        <v>8349</v>
      </c>
      <c r="B1033" s="17">
        <v>1032</v>
      </c>
      <c r="C1033" s="17" t="s">
        <v>1339</v>
      </c>
      <c r="D1033" s="17" t="s">
        <v>3414</v>
      </c>
      <c r="E1033" s="17" t="s">
        <v>4729</v>
      </c>
      <c r="F1033" s="17" t="s">
        <v>6476</v>
      </c>
      <c r="G1033" s="17" t="s">
        <v>6477</v>
      </c>
    </row>
    <row r="1034" spans="1:7" x14ac:dyDescent="0.35">
      <c r="A1034" s="17" t="s">
        <v>8349</v>
      </c>
      <c r="B1034" s="17">
        <v>1033</v>
      </c>
      <c r="C1034" s="17" t="s">
        <v>1338</v>
      </c>
      <c r="D1034" s="17" t="s">
        <v>3415</v>
      </c>
      <c r="E1034" s="17" t="s">
        <v>4729</v>
      </c>
      <c r="F1034" s="17" t="s">
        <v>5892</v>
      </c>
      <c r="G1034" s="17" t="s">
        <v>6478</v>
      </c>
    </row>
    <row r="1035" spans="1:7" x14ac:dyDescent="0.35">
      <c r="A1035" s="17" t="s">
        <v>8349</v>
      </c>
      <c r="B1035" s="17">
        <v>1034</v>
      </c>
      <c r="C1035" s="17" t="s">
        <v>1337</v>
      </c>
      <c r="D1035" s="17" t="s">
        <v>3416</v>
      </c>
      <c r="E1035" s="17" t="s">
        <v>4729</v>
      </c>
      <c r="F1035" s="17" t="s">
        <v>6479</v>
      </c>
      <c r="G1035" s="17" t="s">
        <v>5438</v>
      </c>
    </row>
    <row r="1036" spans="1:7" x14ac:dyDescent="0.35">
      <c r="A1036" s="17" t="s">
        <v>8349</v>
      </c>
      <c r="B1036" s="17">
        <v>1035</v>
      </c>
      <c r="C1036" s="17" t="s">
        <v>1336</v>
      </c>
      <c r="D1036" s="17" t="s">
        <v>3417</v>
      </c>
      <c r="E1036" s="17" t="s">
        <v>4729</v>
      </c>
      <c r="F1036" s="17" t="s">
        <v>6480</v>
      </c>
      <c r="G1036" s="17" t="s">
        <v>6481</v>
      </c>
    </row>
    <row r="1037" spans="1:7" x14ac:dyDescent="0.35">
      <c r="A1037" s="17" t="s">
        <v>8349</v>
      </c>
      <c r="B1037" s="17">
        <v>1036</v>
      </c>
      <c r="C1037" s="17" t="s">
        <v>1335</v>
      </c>
      <c r="D1037" s="17" t="s">
        <v>3418</v>
      </c>
      <c r="E1037" s="17" t="s">
        <v>4729</v>
      </c>
      <c r="F1037" s="17" t="s">
        <v>6482</v>
      </c>
      <c r="G1037" s="17" t="s">
        <v>5733</v>
      </c>
    </row>
    <row r="1038" spans="1:7" x14ac:dyDescent="0.35">
      <c r="A1038" s="17" t="s">
        <v>8349</v>
      </c>
      <c r="B1038" s="17">
        <v>1037</v>
      </c>
      <c r="C1038" s="17" t="s">
        <v>1334</v>
      </c>
      <c r="D1038" s="17" t="s">
        <v>3419</v>
      </c>
      <c r="E1038" s="17" t="s">
        <v>4732</v>
      </c>
      <c r="F1038" s="17" t="s">
        <v>6483</v>
      </c>
      <c r="G1038" s="17" t="s">
        <v>4858</v>
      </c>
    </row>
    <row r="1039" spans="1:7" x14ac:dyDescent="0.35">
      <c r="A1039" s="17" t="s">
        <v>8349</v>
      </c>
      <c r="B1039" s="17">
        <v>1038</v>
      </c>
      <c r="C1039" s="17" t="s">
        <v>1333</v>
      </c>
      <c r="D1039" s="17" t="s">
        <v>3420</v>
      </c>
      <c r="E1039" s="17" t="s">
        <v>4732</v>
      </c>
      <c r="F1039" s="17" t="s">
        <v>6484</v>
      </c>
      <c r="G1039" s="17" t="s">
        <v>6485</v>
      </c>
    </row>
    <row r="1040" spans="1:7" x14ac:dyDescent="0.35">
      <c r="A1040" s="17" t="s">
        <v>8349</v>
      </c>
      <c r="B1040" s="17">
        <v>1039</v>
      </c>
      <c r="C1040" s="17" t="s">
        <v>1332</v>
      </c>
      <c r="D1040" s="17" t="s">
        <v>3421</v>
      </c>
      <c r="E1040" s="17" t="s">
        <v>4729</v>
      </c>
      <c r="F1040" s="17" t="s">
        <v>6486</v>
      </c>
      <c r="G1040" s="17" t="s">
        <v>5232</v>
      </c>
    </row>
    <row r="1041" spans="1:7" x14ac:dyDescent="0.35">
      <c r="A1041" s="17" t="s">
        <v>8349</v>
      </c>
      <c r="B1041" s="17">
        <v>1040</v>
      </c>
      <c r="C1041" s="17" t="s">
        <v>1331</v>
      </c>
      <c r="D1041" s="17" t="s">
        <v>3422</v>
      </c>
      <c r="E1041" s="17" t="s">
        <v>4729</v>
      </c>
      <c r="F1041" s="17" t="s">
        <v>6487</v>
      </c>
      <c r="G1041" s="17" t="s">
        <v>6488</v>
      </c>
    </row>
    <row r="1042" spans="1:7" x14ac:dyDescent="0.35">
      <c r="A1042" s="17" t="s">
        <v>8349</v>
      </c>
      <c r="B1042" s="17">
        <v>1041</v>
      </c>
      <c r="C1042" s="17" t="s">
        <v>1330</v>
      </c>
      <c r="D1042" s="17" t="s">
        <v>3423</v>
      </c>
      <c r="E1042" s="17" t="s">
        <v>4732</v>
      </c>
      <c r="F1042" s="17" t="s">
        <v>5942</v>
      </c>
      <c r="G1042" s="17" t="s">
        <v>5038</v>
      </c>
    </row>
    <row r="1043" spans="1:7" x14ac:dyDescent="0.35">
      <c r="A1043" s="17" t="s">
        <v>8349</v>
      </c>
      <c r="B1043" s="17">
        <v>1042</v>
      </c>
      <c r="C1043" s="17" t="s">
        <v>1329</v>
      </c>
      <c r="D1043" s="17" t="s">
        <v>3424</v>
      </c>
      <c r="E1043" s="17" t="s">
        <v>4729</v>
      </c>
      <c r="F1043" s="17" t="s">
        <v>6489</v>
      </c>
      <c r="G1043" s="17" t="s">
        <v>6490</v>
      </c>
    </row>
    <row r="1044" spans="1:7" x14ac:dyDescent="0.35">
      <c r="A1044" s="17" t="s">
        <v>8349</v>
      </c>
      <c r="B1044" s="17">
        <v>1043</v>
      </c>
      <c r="C1044" s="17" t="s">
        <v>1328</v>
      </c>
      <c r="D1044" s="17" t="s">
        <v>3425</v>
      </c>
      <c r="E1044" s="17" t="s">
        <v>4732</v>
      </c>
      <c r="F1044" s="17" t="s">
        <v>6491</v>
      </c>
      <c r="G1044" s="17" t="s">
        <v>6492</v>
      </c>
    </row>
    <row r="1045" spans="1:7" x14ac:dyDescent="0.35">
      <c r="A1045" s="17" t="s">
        <v>8349</v>
      </c>
      <c r="B1045" s="17">
        <v>1044</v>
      </c>
      <c r="C1045" s="17" t="s">
        <v>1327</v>
      </c>
      <c r="D1045" s="17" t="s">
        <v>3426</v>
      </c>
      <c r="E1045" s="17" t="s">
        <v>4732</v>
      </c>
      <c r="F1045" s="17" t="s">
        <v>6493</v>
      </c>
      <c r="G1045" s="17" t="s">
        <v>6494</v>
      </c>
    </row>
    <row r="1046" spans="1:7" x14ac:dyDescent="0.35">
      <c r="A1046" s="17" t="s">
        <v>8349</v>
      </c>
      <c r="B1046" s="17">
        <v>1045</v>
      </c>
      <c r="C1046" s="17" t="s">
        <v>1326</v>
      </c>
      <c r="D1046" s="17" t="s">
        <v>3427</v>
      </c>
      <c r="E1046" s="17" t="s">
        <v>5604</v>
      </c>
      <c r="F1046" s="17" t="s">
        <v>6495</v>
      </c>
      <c r="G1046" s="17" t="s">
        <v>6496</v>
      </c>
    </row>
    <row r="1047" spans="1:7" x14ac:dyDescent="0.35">
      <c r="A1047" s="17" t="s">
        <v>8349</v>
      </c>
      <c r="B1047" s="17">
        <v>1046</v>
      </c>
      <c r="C1047" s="17" t="s">
        <v>1325</v>
      </c>
      <c r="D1047" s="17" t="s">
        <v>3428</v>
      </c>
      <c r="E1047" s="17" t="s">
        <v>4732</v>
      </c>
      <c r="F1047" s="17" t="s">
        <v>6497</v>
      </c>
      <c r="G1047" s="17" t="s">
        <v>6498</v>
      </c>
    </row>
    <row r="1048" spans="1:7" x14ac:dyDescent="0.35">
      <c r="A1048" s="17" t="s">
        <v>8349</v>
      </c>
      <c r="B1048" s="17">
        <v>1047</v>
      </c>
      <c r="C1048" s="17" t="s">
        <v>1324</v>
      </c>
      <c r="D1048" s="17" t="s">
        <v>3429</v>
      </c>
      <c r="E1048" s="17" t="s">
        <v>4732</v>
      </c>
      <c r="F1048" s="17" t="s">
        <v>6499</v>
      </c>
      <c r="G1048" s="17" t="s">
        <v>6467</v>
      </c>
    </row>
    <row r="1049" spans="1:7" x14ac:dyDescent="0.35">
      <c r="A1049" s="17" t="s">
        <v>8349</v>
      </c>
      <c r="B1049" s="17">
        <v>1048</v>
      </c>
      <c r="C1049" s="17" t="s">
        <v>1323</v>
      </c>
      <c r="D1049" s="17" t="s">
        <v>3430</v>
      </c>
      <c r="E1049" s="17" t="s">
        <v>4729</v>
      </c>
      <c r="F1049" s="17" t="s">
        <v>6500</v>
      </c>
      <c r="G1049" s="17" t="s">
        <v>6501</v>
      </c>
    </row>
    <row r="1050" spans="1:7" x14ac:dyDescent="0.35">
      <c r="A1050" s="17" t="s">
        <v>8349</v>
      </c>
      <c r="B1050" s="17">
        <v>1049</v>
      </c>
      <c r="C1050" s="17" t="s">
        <v>1322</v>
      </c>
      <c r="D1050" s="17" t="s">
        <v>3431</v>
      </c>
      <c r="E1050" s="17" t="s">
        <v>4729</v>
      </c>
      <c r="F1050" s="17" t="s">
        <v>6502</v>
      </c>
      <c r="G1050" s="17" t="s">
        <v>6503</v>
      </c>
    </row>
    <row r="1051" spans="1:7" x14ac:dyDescent="0.35">
      <c r="A1051" s="17" t="s">
        <v>8349</v>
      </c>
      <c r="B1051" s="17">
        <v>1050</v>
      </c>
      <c r="C1051" s="17" t="s">
        <v>1321</v>
      </c>
      <c r="D1051" s="17" t="s">
        <v>3432</v>
      </c>
      <c r="E1051" s="17" t="s">
        <v>4729</v>
      </c>
      <c r="F1051" s="17" t="s">
        <v>6504</v>
      </c>
      <c r="G1051" s="17" t="s">
        <v>5951</v>
      </c>
    </row>
    <row r="1052" spans="1:7" x14ac:dyDescent="0.35">
      <c r="A1052" s="17" t="s">
        <v>8349</v>
      </c>
      <c r="B1052" s="17">
        <v>1051</v>
      </c>
      <c r="C1052" s="17" t="s">
        <v>1320</v>
      </c>
      <c r="D1052" s="17" t="s">
        <v>3433</v>
      </c>
      <c r="E1052" s="17" t="s">
        <v>5604</v>
      </c>
      <c r="F1052" s="17" t="s">
        <v>6505</v>
      </c>
      <c r="G1052" s="17" t="s">
        <v>6506</v>
      </c>
    </row>
    <row r="1053" spans="1:7" x14ac:dyDescent="0.35">
      <c r="A1053" s="17" t="s">
        <v>8349</v>
      </c>
      <c r="B1053" s="17">
        <v>1052</v>
      </c>
      <c r="C1053" s="17" t="s">
        <v>1319</v>
      </c>
      <c r="D1053" s="17" t="s">
        <v>3434</v>
      </c>
      <c r="E1053" s="17" t="s">
        <v>4732</v>
      </c>
      <c r="F1053" s="17" t="s">
        <v>6507</v>
      </c>
      <c r="G1053" s="17" t="s">
        <v>6508</v>
      </c>
    </row>
    <row r="1054" spans="1:7" x14ac:dyDescent="0.35">
      <c r="A1054" s="17" t="s">
        <v>8349</v>
      </c>
      <c r="B1054" s="17">
        <v>1053</v>
      </c>
      <c r="C1054" s="17" t="s">
        <v>1318</v>
      </c>
      <c r="D1054" s="17" t="s">
        <v>3435</v>
      </c>
      <c r="E1054" s="17" t="s">
        <v>4729</v>
      </c>
      <c r="F1054" s="17" t="s">
        <v>6509</v>
      </c>
      <c r="G1054" s="17" t="s">
        <v>6510</v>
      </c>
    </row>
    <row r="1055" spans="1:7" x14ac:dyDescent="0.35">
      <c r="A1055" s="17" t="s">
        <v>8349</v>
      </c>
      <c r="B1055" s="17">
        <v>1054</v>
      </c>
      <c r="C1055" s="17" t="s">
        <v>1317</v>
      </c>
      <c r="D1055" s="17" t="s">
        <v>3436</v>
      </c>
      <c r="E1055" s="17" t="s">
        <v>4732</v>
      </c>
      <c r="F1055" s="17" t="s">
        <v>6511</v>
      </c>
      <c r="G1055" s="17" t="s">
        <v>5572</v>
      </c>
    </row>
    <row r="1056" spans="1:7" x14ac:dyDescent="0.35">
      <c r="A1056" s="17" t="s">
        <v>8349</v>
      </c>
      <c r="B1056" s="17">
        <v>1055</v>
      </c>
      <c r="C1056" s="17" t="s">
        <v>1316</v>
      </c>
      <c r="D1056" s="17" t="s">
        <v>3437</v>
      </c>
      <c r="E1056" s="17" t="s">
        <v>5604</v>
      </c>
      <c r="F1056" s="17" t="s">
        <v>6512</v>
      </c>
      <c r="G1056" s="17" t="s">
        <v>5503</v>
      </c>
    </row>
    <row r="1057" spans="1:7" x14ac:dyDescent="0.35">
      <c r="A1057" s="17" t="s">
        <v>8349</v>
      </c>
      <c r="B1057" s="17">
        <v>1056</v>
      </c>
      <c r="C1057" s="17" t="s">
        <v>1315</v>
      </c>
      <c r="D1057" s="17" t="s">
        <v>3438</v>
      </c>
      <c r="E1057" s="17" t="s">
        <v>4729</v>
      </c>
      <c r="F1057" s="17" t="s">
        <v>6513</v>
      </c>
      <c r="G1057" s="17" t="s">
        <v>6514</v>
      </c>
    </row>
    <row r="1058" spans="1:7" x14ac:dyDescent="0.35">
      <c r="A1058" s="17" t="s">
        <v>8349</v>
      </c>
      <c r="B1058" s="17">
        <v>1057</v>
      </c>
      <c r="C1058" s="17" t="s">
        <v>1314</v>
      </c>
      <c r="D1058" s="17" t="s">
        <v>3439</v>
      </c>
      <c r="E1058" s="17" t="s">
        <v>5604</v>
      </c>
      <c r="F1058" s="17" t="s">
        <v>6411</v>
      </c>
      <c r="G1058" s="17" t="s">
        <v>6515</v>
      </c>
    </row>
    <row r="1059" spans="1:7" x14ac:dyDescent="0.35">
      <c r="A1059" s="17" t="s">
        <v>8349</v>
      </c>
      <c r="B1059" s="17">
        <v>1058</v>
      </c>
      <c r="C1059" s="17" t="s">
        <v>1313</v>
      </c>
      <c r="D1059" s="17" t="s">
        <v>3440</v>
      </c>
      <c r="E1059" s="17" t="s">
        <v>4729</v>
      </c>
      <c r="F1059" s="17" t="s">
        <v>6516</v>
      </c>
      <c r="G1059" s="17" t="s">
        <v>6325</v>
      </c>
    </row>
    <row r="1060" spans="1:7" x14ac:dyDescent="0.35">
      <c r="A1060" s="17" t="s">
        <v>8349</v>
      </c>
      <c r="B1060" s="17">
        <v>1059</v>
      </c>
      <c r="C1060" s="17" t="s">
        <v>1312</v>
      </c>
      <c r="D1060" s="17" t="s">
        <v>3441</v>
      </c>
      <c r="E1060" s="17" t="s">
        <v>4732</v>
      </c>
      <c r="F1060" s="17" t="s">
        <v>6517</v>
      </c>
      <c r="G1060" s="17" t="s">
        <v>5120</v>
      </c>
    </row>
    <row r="1061" spans="1:7" x14ac:dyDescent="0.35">
      <c r="A1061" s="17" t="s">
        <v>8349</v>
      </c>
      <c r="B1061" s="17">
        <v>1060</v>
      </c>
      <c r="C1061" s="17" t="s">
        <v>1311</v>
      </c>
      <c r="D1061" s="17" t="s">
        <v>3442</v>
      </c>
      <c r="E1061" s="17" t="s">
        <v>4732</v>
      </c>
      <c r="F1061" s="17" t="s">
        <v>6518</v>
      </c>
      <c r="G1061" s="17" t="s">
        <v>6519</v>
      </c>
    </row>
    <row r="1062" spans="1:7" x14ac:dyDescent="0.35">
      <c r="A1062" s="17" t="s">
        <v>8349</v>
      </c>
      <c r="B1062" s="17">
        <v>1061</v>
      </c>
      <c r="C1062" s="17" t="s">
        <v>1310</v>
      </c>
      <c r="D1062" s="17" t="s">
        <v>3443</v>
      </c>
      <c r="E1062" s="17" t="s">
        <v>4732</v>
      </c>
      <c r="F1062" s="17" t="s">
        <v>6520</v>
      </c>
      <c r="G1062" s="17" t="s">
        <v>6521</v>
      </c>
    </row>
    <row r="1063" spans="1:7" x14ac:dyDescent="0.35">
      <c r="A1063" s="17" t="s">
        <v>8349</v>
      </c>
      <c r="B1063" s="17">
        <v>1062</v>
      </c>
      <c r="C1063" s="17" t="s">
        <v>1309</v>
      </c>
      <c r="D1063" s="17" t="s">
        <v>3444</v>
      </c>
      <c r="E1063" s="17" t="s">
        <v>4732</v>
      </c>
      <c r="F1063" s="17" t="s">
        <v>6068</v>
      </c>
      <c r="G1063" s="17" t="s">
        <v>6522</v>
      </c>
    </row>
    <row r="1064" spans="1:7" x14ac:dyDescent="0.35">
      <c r="A1064" s="17" t="s">
        <v>8349</v>
      </c>
      <c r="B1064" s="17">
        <v>1063</v>
      </c>
      <c r="C1064" s="17" t="s">
        <v>1308</v>
      </c>
      <c r="D1064" s="17" t="s">
        <v>3445</v>
      </c>
      <c r="E1064" s="17" t="s">
        <v>4732</v>
      </c>
      <c r="F1064" s="17" t="s">
        <v>6523</v>
      </c>
      <c r="G1064" s="17" t="s">
        <v>6524</v>
      </c>
    </row>
    <row r="1065" spans="1:7" x14ac:dyDescent="0.35">
      <c r="A1065" s="17" t="s">
        <v>8349</v>
      </c>
      <c r="B1065" s="17">
        <v>1064</v>
      </c>
      <c r="C1065" s="17" t="s">
        <v>1307</v>
      </c>
      <c r="D1065" s="17" t="s">
        <v>3446</v>
      </c>
      <c r="E1065" s="17" t="s">
        <v>4732</v>
      </c>
      <c r="F1065" s="17" t="s">
        <v>6525</v>
      </c>
      <c r="G1065" s="17" t="s">
        <v>6526</v>
      </c>
    </row>
    <row r="1066" spans="1:7" x14ac:dyDescent="0.35">
      <c r="A1066" s="17" t="s">
        <v>8349</v>
      </c>
      <c r="B1066" s="17">
        <v>1065</v>
      </c>
      <c r="C1066" s="17" t="s">
        <v>1306</v>
      </c>
      <c r="D1066" s="17" t="s">
        <v>3447</v>
      </c>
      <c r="E1066" s="17" t="s">
        <v>4729</v>
      </c>
      <c r="F1066" s="17" t="s">
        <v>6527</v>
      </c>
      <c r="G1066" s="17" t="s">
        <v>6528</v>
      </c>
    </row>
    <row r="1067" spans="1:7" x14ac:dyDescent="0.35">
      <c r="A1067" s="17" t="s">
        <v>8349</v>
      </c>
      <c r="B1067" s="17">
        <v>1066</v>
      </c>
      <c r="C1067" s="17" t="s">
        <v>1305</v>
      </c>
      <c r="D1067" s="17" t="s">
        <v>3448</v>
      </c>
      <c r="E1067" s="17" t="s">
        <v>4732</v>
      </c>
      <c r="F1067" s="17" t="s">
        <v>6529</v>
      </c>
      <c r="G1067" s="17" t="s">
        <v>6530</v>
      </c>
    </row>
    <row r="1068" spans="1:7" x14ac:dyDescent="0.35">
      <c r="A1068" s="17" t="s">
        <v>8349</v>
      </c>
      <c r="B1068" s="17">
        <v>1067</v>
      </c>
      <c r="C1068" s="17" t="s">
        <v>1304</v>
      </c>
      <c r="D1068" s="17" t="s">
        <v>3449</v>
      </c>
      <c r="E1068" s="17" t="s">
        <v>4729</v>
      </c>
      <c r="F1068" s="17" t="s">
        <v>6531</v>
      </c>
      <c r="G1068" s="17" t="s">
        <v>6083</v>
      </c>
    </row>
    <row r="1069" spans="1:7" x14ac:dyDescent="0.35">
      <c r="A1069" s="17" t="s">
        <v>8349</v>
      </c>
      <c r="B1069" s="17">
        <v>1068</v>
      </c>
      <c r="C1069" s="17" t="s">
        <v>1303</v>
      </c>
      <c r="D1069" s="17" t="s">
        <v>3450</v>
      </c>
      <c r="E1069" s="17" t="s">
        <v>4732</v>
      </c>
      <c r="F1069" s="17" t="s">
        <v>6532</v>
      </c>
      <c r="G1069" s="17" t="s">
        <v>4743</v>
      </c>
    </row>
    <row r="1070" spans="1:7" x14ac:dyDescent="0.35">
      <c r="A1070" s="17" t="s">
        <v>8349</v>
      </c>
      <c r="B1070" s="17">
        <v>1069</v>
      </c>
      <c r="C1070" s="17" t="s">
        <v>1302</v>
      </c>
      <c r="D1070" s="17" t="s">
        <v>3451</v>
      </c>
      <c r="E1070" s="17" t="s">
        <v>4729</v>
      </c>
      <c r="F1070" s="17" t="s">
        <v>6079</v>
      </c>
      <c r="G1070" s="17" t="s">
        <v>6533</v>
      </c>
    </row>
    <row r="1071" spans="1:7" x14ac:dyDescent="0.35">
      <c r="A1071" s="17" t="s">
        <v>8349</v>
      </c>
      <c r="B1071" s="17">
        <v>1070</v>
      </c>
      <c r="C1071" s="17" t="s">
        <v>1301</v>
      </c>
      <c r="D1071" s="17" t="s">
        <v>3452</v>
      </c>
      <c r="E1071" s="17" t="s">
        <v>4729</v>
      </c>
      <c r="F1071" s="17" t="s">
        <v>6534</v>
      </c>
      <c r="G1071" s="17" t="s">
        <v>6535</v>
      </c>
    </row>
    <row r="1072" spans="1:7" x14ac:dyDescent="0.35">
      <c r="A1072" s="17" t="s">
        <v>8349</v>
      </c>
      <c r="B1072" s="17">
        <v>1071</v>
      </c>
      <c r="C1072" s="17" t="s">
        <v>1300</v>
      </c>
      <c r="D1072" s="17" t="s">
        <v>3453</v>
      </c>
      <c r="E1072" s="17" t="s">
        <v>4729</v>
      </c>
      <c r="F1072" s="17" t="s">
        <v>6536</v>
      </c>
      <c r="G1072" s="17" t="s">
        <v>5369</v>
      </c>
    </row>
    <row r="1073" spans="1:7" x14ac:dyDescent="0.35">
      <c r="A1073" s="17" t="s">
        <v>8349</v>
      </c>
      <c r="B1073" s="17">
        <v>1072</v>
      </c>
      <c r="C1073" s="17" t="s">
        <v>1299</v>
      </c>
      <c r="D1073" s="17" t="s">
        <v>3454</v>
      </c>
      <c r="E1073" s="17" t="s">
        <v>5604</v>
      </c>
      <c r="F1073" s="17" t="s">
        <v>6537</v>
      </c>
      <c r="G1073" s="17" t="s">
        <v>6538</v>
      </c>
    </row>
    <row r="1074" spans="1:7" x14ac:dyDescent="0.35">
      <c r="A1074" s="17" t="s">
        <v>8349</v>
      </c>
      <c r="B1074" s="17">
        <v>1073</v>
      </c>
      <c r="C1074" s="17" t="s">
        <v>1298</v>
      </c>
      <c r="D1074" s="17" t="s">
        <v>3455</v>
      </c>
      <c r="E1074" s="17" t="s">
        <v>4729</v>
      </c>
      <c r="F1074" s="17" t="s">
        <v>6539</v>
      </c>
      <c r="G1074" s="17" t="s">
        <v>6540</v>
      </c>
    </row>
    <row r="1075" spans="1:7" x14ac:dyDescent="0.35">
      <c r="A1075" s="17" t="s">
        <v>8349</v>
      </c>
      <c r="B1075" s="17">
        <v>1074</v>
      </c>
      <c r="C1075" s="17" t="s">
        <v>1297</v>
      </c>
      <c r="D1075" s="17" t="s">
        <v>3456</v>
      </c>
      <c r="E1075" s="17" t="s">
        <v>4732</v>
      </c>
      <c r="F1075" s="17" t="s">
        <v>6541</v>
      </c>
      <c r="G1075" s="17" t="s">
        <v>5009</v>
      </c>
    </row>
    <row r="1076" spans="1:7" x14ac:dyDescent="0.35">
      <c r="A1076" s="17" t="s">
        <v>8349</v>
      </c>
      <c r="B1076" s="17">
        <v>1075</v>
      </c>
      <c r="C1076" s="17" t="s">
        <v>1296</v>
      </c>
      <c r="D1076" s="17" t="s">
        <v>3457</v>
      </c>
      <c r="E1076" s="17" t="s">
        <v>4732</v>
      </c>
      <c r="F1076" s="17" t="s">
        <v>6542</v>
      </c>
      <c r="G1076" s="17" t="s">
        <v>5705</v>
      </c>
    </row>
    <row r="1077" spans="1:7" x14ac:dyDescent="0.35">
      <c r="A1077" s="17" t="s">
        <v>8349</v>
      </c>
      <c r="B1077" s="17">
        <v>1076</v>
      </c>
      <c r="C1077" s="17" t="s">
        <v>1295</v>
      </c>
      <c r="D1077" s="17" t="s">
        <v>3458</v>
      </c>
      <c r="E1077" s="17" t="s">
        <v>4732</v>
      </c>
      <c r="F1077" s="17" t="s">
        <v>5632</v>
      </c>
      <c r="G1077" s="17" t="s">
        <v>6543</v>
      </c>
    </row>
    <row r="1078" spans="1:7" x14ac:dyDescent="0.35">
      <c r="A1078" s="17" t="s">
        <v>8349</v>
      </c>
      <c r="B1078" s="17">
        <v>1077</v>
      </c>
      <c r="C1078" s="17" t="s">
        <v>1294</v>
      </c>
      <c r="D1078" s="17" t="s">
        <v>3459</v>
      </c>
      <c r="E1078" s="17" t="s">
        <v>4729</v>
      </c>
      <c r="F1078" s="17" t="s">
        <v>6544</v>
      </c>
      <c r="G1078" s="17" t="s">
        <v>6545</v>
      </c>
    </row>
    <row r="1079" spans="1:7" x14ac:dyDescent="0.35">
      <c r="A1079" s="17" t="s">
        <v>8349</v>
      </c>
      <c r="B1079" s="17">
        <v>1078</v>
      </c>
      <c r="C1079" s="17" t="s">
        <v>1293</v>
      </c>
      <c r="D1079" s="17" t="s">
        <v>3460</v>
      </c>
      <c r="E1079" s="17" t="s">
        <v>4732</v>
      </c>
      <c r="F1079" s="17" t="s">
        <v>6546</v>
      </c>
      <c r="G1079" s="17" t="s">
        <v>5155</v>
      </c>
    </row>
    <row r="1080" spans="1:7" x14ac:dyDescent="0.35">
      <c r="A1080" s="17" t="s">
        <v>8349</v>
      </c>
      <c r="B1080" s="17">
        <v>1079</v>
      </c>
      <c r="C1080" s="17" t="s">
        <v>1292</v>
      </c>
      <c r="D1080" s="17" t="s">
        <v>3461</v>
      </c>
      <c r="E1080" s="17" t="s">
        <v>4732</v>
      </c>
      <c r="F1080" s="17" t="s">
        <v>6547</v>
      </c>
      <c r="G1080" s="17" t="s">
        <v>6548</v>
      </c>
    </row>
    <row r="1081" spans="1:7" x14ac:dyDescent="0.35">
      <c r="A1081" s="17" t="s">
        <v>8349</v>
      </c>
      <c r="B1081" s="17">
        <v>1080</v>
      </c>
      <c r="C1081" s="17" t="s">
        <v>1291</v>
      </c>
      <c r="D1081" s="17" t="s">
        <v>3462</v>
      </c>
      <c r="E1081" s="17" t="s">
        <v>4732</v>
      </c>
      <c r="F1081" s="17" t="s">
        <v>6549</v>
      </c>
      <c r="G1081" s="17" t="s">
        <v>6550</v>
      </c>
    </row>
    <row r="1082" spans="1:7" x14ac:dyDescent="0.35">
      <c r="A1082" s="17" t="s">
        <v>8349</v>
      </c>
      <c r="B1082" s="17">
        <v>1081</v>
      </c>
      <c r="C1082" s="17" t="s">
        <v>1290</v>
      </c>
      <c r="D1082" s="17" t="s">
        <v>3463</v>
      </c>
      <c r="E1082" s="17" t="s">
        <v>4732</v>
      </c>
      <c r="F1082" s="17" t="s">
        <v>6551</v>
      </c>
      <c r="G1082" s="17" t="s">
        <v>5726</v>
      </c>
    </row>
    <row r="1083" spans="1:7" x14ac:dyDescent="0.35">
      <c r="A1083" s="17" t="s">
        <v>8349</v>
      </c>
      <c r="B1083" s="17">
        <v>1082</v>
      </c>
      <c r="C1083" s="17" t="s">
        <v>1289</v>
      </c>
      <c r="D1083" s="17" t="s">
        <v>3464</v>
      </c>
      <c r="E1083" s="17" t="s">
        <v>5604</v>
      </c>
      <c r="F1083" s="17" t="s">
        <v>6552</v>
      </c>
      <c r="G1083" s="17" t="s">
        <v>6553</v>
      </c>
    </row>
    <row r="1084" spans="1:7" x14ac:dyDescent="0.35">
      <c r="A1084" s="17" t="s">
        <v>8349</v>
      </c>
      <c r="B1084" s="17">
        <v>1083</v>
      </c>
      <c r="C1084" s="17" t="s">
        <v>1288</v>
      </c>
      <c r="D1084" s="17" t="s">
        <v>3465</v>
      </c>
      <c r="E1084" s="17" t="s">
        <v>5604</v>
      </c>
      <c r="F1084" s="17" t="s">
        <v>6554</v>
      </c>
      <c r="G1084" s="17" t="s">
        <v>6555</v>
      </c>
    </row>
    <row r="1085" spans="1:7" x14ac:dyDescent="0.35">
      <c r="A1085" s="17" t="s">
        <v>8349</v>
      </c>
      <c r="B1085" s="17">
        <v>1084</v>
      </c>
      <c r="C1085" s="17" t="s">
        <v>1287</v>
      </c>
      <c r="D1085" s="17" t="s">
        <v>3466</v>
      </c>
      <c r="E1085" s="17" t="s">
        <v>4732</v>
      </c>
      <c r="F1085" s="17" t="s">
        <v>6556</v>
      </c>
      <c r="G1085" s="17" t="s">
        <v>6557</v>
      </c>
    </row>
    <row r="1086" spans="1:7" x14ac:dyDescent="0.35">
      <c r="A1086" s="17" t="s">
        <v>8349</v>
      </c>
      <c r="B1086" s="17">
        <v>1085</v>
      </c>
      <c r="C1086" s="17" t="s">
        <v>1286</v>
      </c>
      <c r="D1086" s="17" t="s">
        <v>3467</v>
      </c>
      <c r="E1086" s="17" t="s">
        <v>4732</v>
      </c>
      <c r="F1086" s="17" t="s">
        <v>6558</v>
      </c>
      <c r="G1086" s="17" t="s">
        <v>5705</v>
      </c>
    </row>
    <row r="1087" spans="1:7" x14ac:dyDescent="0.35">
      <c r="A1087" s="17" t="s">
        <v>8349</v>
      </c>
      <c r="B1087" s="17">
        <v>1086</v>
      </c>
      <c r="C1087" s="17" t="s">
        <v>1285</v>
      </c>
      <c r="D1087" s="17" t="s">
        <v>3468</v>
      </c>
      <c r="E1087" s="17" t="s">
        <v>4732</v>
      </c>
      <c r="F1087" s="17" t="s">
        <v>6559</v>
      </c>
      <c r="G1087" s="17" t="s">
        <v>5155</v>
      </c>
    </row>
    <row r="1088" spans="1:7" x14ac:dyDescent="0.35">
      <c r="A1088" s="17" t="s">
        <v>8349</v>
      </c>
      <c r="B1088" s="17">
        <v>1087</v>
      </c>
      <c r="C1088" s="17" t="s">
        <v>1284</v>
      </c>
      <c r="D1088" s="17" t="s">
        <v>3469</v>
      </c>
      <c r="E1088" s="17" t="s">
        <v>4729</v>
      </c>
      <c r="F1088" s="17" t="s">
        <v>6560</v>
      </c>
      <c r="G1088" s="17" t="s">
        <v>6561</v>
      </c>
    </row>
    <row r="1089" spans="1:7" x14ac:dyDescent="0.35">
      <c r="A1089" s="17" t="s">
        <v>8349</v>
      </c>
      <c r="B1089" s="17">
        <v>1088</v>
      </c>
      <c r="C1089" s="17" t="s">
        <v>1283</v>
      </c>
      <c r="D1089" s="17" t="s">
        <v>3470</v>
      </c>
      <c r="E1089" s="17" t="s">
        <v>4729</v>
      </c>
      <c r="F1089" s="17" t="s">
        <v>6562</v>
      </c>
      <c r="G1089" s="17" t="s">
        <v>6563</v>
      </c>
    </row>
    <row r="1090" spans="1:7" x14ac:dyDescent="0.35">
      <c r="A1090" s="17" t="s">
        <v>8349</v>
      </c>
      <c r="B1090" s="17">
        <v>1089</v>
      </c>
      <c r="C1090" s="17" t="s">
        <v>1282</v>
      </c>
      <c r="D1090" s="17" t="s">
        <v>3471</v>
      </c>
      <c r="E1090" s="17" t="s">
        <v>5604</v>
      </c>
      <c r="F1090" s="17" t="s">
        <v>6564</v>
      </c>
      <c r="G1090" s="17" t="s">
        <v>6565</v>
      </c>
    </row>
    <row r="1091" spans="1:7" x14ac:dyDescent="0.35">
      <c r="A1091" s="17" t="s">
        <v>8349</v>
      </c>
      <c r="B1091" s="17">
        <v>1090</v>
      </c>
      <c r="C1091" s="17" t="s">
        <v>1281</v>
      </c>
      <c r="D1091" s="17" t="s">
        <v>3472</v>
      </c>
      <c r="E1091" s="17" t="s">
        <v>4729</v>
      </c>
      <c r="F1091" s="17" t="s">
        <v>6566</v>
      </c>
      <c r="G1091" s="17" t="s">
        <v>6567</v>
      </c>
    </row>
    <row r="1092" spans="1:7" x14ac:dyDescent="0.35">
      <c r="A1092" s="17" t="s">
        <v>8349</v>
      </c>
      <c r="B1092" s="17">
        <v>1091</v>
      </c>
      <c r="C1092" s="17" t="s">
        <v>1280</v>
      </c>
      <c r="D1092" s="17" t="s">
        <v>3473</v>
      </c>
      <c r="E1092" s="17" t="s">
        <v>4729</v>
      </c>
      <c r="F1092" s="17" t="s">
        <v>6484</v>
      </c>
      <c r="G1092" s="17" t="s">
        <v>6568</v>
      </c>
    </row>
    <row r="1093" spans="1:7" x14ac:dyDescent="0.35">
      <c r="A1093" s="17" t="s">
        <v>8349</v>
      </c>
      <c r="B1093" s="17">
        <v>1092</v>
      </c>
      <c r="C1093" s="17" t="s">
        <v>1279</v>
      </c>
      <c r="D1093" s="17" t="s">
        <v>3474</v>
      </c>
      <c r="E1093" s="17" t="s">
        <v>4732</v>
      </c>
      <c r="F1093" s="17" t="s">
        <v>6569</v>
      </c>
      <c r="G1093" s="17" t="s">
        <v>6570</v>
      </c>
    </row>
    <row r="1094" spans="1:7" x14ac:dyDescent="0.35">
      <c r="A1094" s="17" t="s">
        <v>8349</v>
      </c>
      <c r="B1094" s="17">
        <v>1093</v>
      </c>
      <c r="C1094" s="17" t="s">
        <v>1278</v>
      </c>
      <c r="D1094" s="17" t="s">
        <v>3475</v>
      </c>
      <c r="E1094" s="17" t="s">
        <v>4729</v>
      </c>
      <c r="F1094" s="17" t="s">
        <v>6571</v>
      </c>
      <c r="G1094" s="17" t="s">
        <v>6572</v>
      </c>
    </row>
    <row r="1095" spans="1:7" x14ac:dyDescent="0.35">
      <c r="A1095" s="17" t="s">
        <v>8349</v>
      </c>
      <c r="B1095" s="17">
        <v>1094</v>
      </c>
      <c r="C1095" s="17" t="s">
        <v>1277</v>
      </c>
      <c r="D1095" s="17" t="s">
        <v>3476</v>
      </c>
      <c r="E1095" s="17" t="s">
        <v>4732</v>
      </c>
      <c r="F1095" s="17" t="s">
        <v>4853</v>
      </c>
      <c r="G1095" s="17" t="s">
        <v>6172</v>
      </c>
    </row>
    <row r="1096" spans="1:7" x14ac:dyDescent="0.35">
      <c r="A1096" s="17" t="s">
        <v>8349</v>
      </c>
      <c r="B1096" s="17">
        <v>1095</v>
      </c>
      <c r="C1096" s="17" t="s">
        <v>1276</v>
      </c>
      <c r="D1096" s="17" t="s">
        <v>3477</v>
      </c>
      <c r="E1096" s="17" t="s">
        <v>4732</v>
      </c>
      <c r="F1096" s="17" t="s">
        <v>6573</v>
      </c>
      <c r="G1096" s="17" t="s">
        <v>5029</v>
      </c>
    </row>
    <row r="1097" spans="1:7" x14ac:dyDescent="0.35">
      <c r="A1097" s="17" t="s">
        <v>8349</v>
      </c>
      <c r="B1097" s="17">
        <v>1096</v>
      </c>
      <c r="C1097" s="17" t="s">
        <v>1275</v>
      </c>
      <c r="D1097" s="17" t="s">
        <v>3478</v>
      </c>
      <c r="E1097" s="17" t="s">
        <v>5604</v>
      </c>
      <c r="F1097" s="17" t="s">
        <v>6574</v>
      </c>
      <c r="G1097" s="17" t="s">
        <v>6575</v>
      </c>
    </row>
    <row r="1098" spans="1:7" x14ac:dyDescent="0.35">
      <c r="A1098" s="17" t="s">
        <v>8349</v>
      </c>
      <c r="B1098" s="17">
        <v>1097</v>
      </c>
      <c r="C1098" s="17" t="s">
        <v>1274</v>
      </c>
      <c r="D1098" s="17" t="s">
        <v>3479</v>
      </c>
      <c r="E1098" s="17" t="s">
        <v>4729</v>
      </c>
      <c r="F1098" s="17" t="s">
        <v>6576</v>
      </c>
      <c r="G1098" s="17" t="s">
        <v>6577</v>
      </c>
    </row>
    <row r="1099" spans="1:7" x14ac:dyDescent="0.35">
      <c r="A1099" s="17" t="s">
        <v>8349</v>
      </c>
      <c r="B1099" s="17">
        <v>1098</v>
      </c>
      <c r="C1099" s="17" t="s">
        <v>1273</v>
      </c>
      <c r="D1099" s="17" t="s">
        <v>3480</v>
      </c>
      <c r="E1099" s="17" t="s">
        <v>4729</v>
      </c>
      <c r="F1099" s="17" t="s">
        <v>6578</v>
      </c>
      <c r="G1099" s="17" t="s">
        <v>5951</v>
      </c>
    </row>
    <row r="1100" spans="1:7" x14ac:dyDescent="0.35">
      <c r="A1100" s="17" t="s">
        <v>8349</v>
      </c>
      <c r="B1100" s="17">
        <v>1099</v>
      </c>
      <c r="C1100" s="17" t="s">
        <v>1272</v>
      </c>
      <c r="D1100" s="17" t="s">
        <v>3481</v>
      </c>
      <c r="E1100" s="17" t="s">
        <v>4729</v>
      </c>
      <c r="F1100" s="17" t="s">
        <v>5210</v>
      </c>
      <c r="G1100" s="17" t="s">
        <v>6579</v>
      </c>
    </row>
    <row r="1101" spans="1:7" x14ac:dyDescent="0.35">
      <c r="A1101" s="17" t="s">
        <v>8349</v>
      </c>
      <c r="B1101" s="17">
        <v>1100</v>
      </c>
      <c r="C1101" s="17" t="s">
        <v>1271</v>
      </c>
      <c r="D1101" s="17" t="s">
        <v>3482</v>
      </c>
      <c r="E1101" s="17" t="s">
        <v>4732</v>
      </c>
      <c r="F1101" s="17" t="s">
        <v>6580</v>
      </c>
      <c r="G1101" s="17" t="s">
        <v>6581</v>
      </c>
    </row>
    <row r="1102" spans="1:7" x14ac:dyDescent="0.35">
      <c r="A1102" s="17" t="s">
        <v>8349</v>
      </c>
      <c r="B1102" s="17">
        <v>1101</v>
      </c>
      <c r="C1102" s="17" t="s">
        <v>1270</v>
      </c>
      <c r="D1102" s="17" t="s">
        <v>3483</v>
      </c>
      <c r="E1102" s="17" t="s">
        <v>5604</v>
      </c>
      <c r="F1102" s="17" t="s">
        <v>6582</v>
      </c>
      <c r="G1102" s="17" t="s">
        <v>5549</v>
      </c>
    </row>
    <row r="1103" spans="1:7" x14ac:dyDescent="0.35">
      <c r="A1103" s="17" t="s">
        <v>8349</v>
      </c>
      <c r="B1103" s="17">
        <v>1102</v>
      </c>
      <c r="C1103" s="17" t="s">
        <v>1269</v>
      </c>
      <c r="D1103" s="17" t="s">
        <v>3484</v>
      </c>
      <c r="E1103" s="17" t="s">
        <v>4732</v>
      </c>
      <c r="F1103" s="17" t="s">
        <v>5592</v>
      </c>
      <c r="G1103" s="17" t="s">
        <v>4743</v>
      </c>
    </row>
    <row r="1104" spans="1:7" x14ac:dyDescent="0.35">
      <c r="A1104" s="17" t="s">
        <v>8349</v>
      </c>
      <c r="B1104" s="17">
        <v>1103</v>
      </c>
      <c r="C1104" s="17" t="s">
        <v>1268</v>
      </c>
      <c r="D1104" s="17" t="s">
        <v>3485</v>
      </c>
      <c r="E1104" s="17" t="s">
        <v>4732</v>
      </c>
      <c r="F1104" s="17" t="s">
        <v>6583</v>
      </c>
      <c r="G1104" s="17" t="s">
        <v>6584</v>
      </c>
    </row>
    <row r="1105" spans="1:7" x14ac:dyDescent="0.35">
      <c r="A1105" s="17" t="s">
        <v>8349</v>
      </c>
      <c r="B1105" s="17">
        <v>1104</v>
      </c>
      <c r="C1105" s="17" t="s">
        <v>1267</v>
      </c>
      <c r="D1105" s="17" t="s">
        <v>3486</v>
      </c>
      <c r="E1105" s="17" t="s">
        <v>4729</v>
      </c>
      <c r="F1105" s="17" t="s">
        <v>6585</v>
      </c>
      <c r="G1105" s="17" t="s">
        <v>6586</v>
      </c>
    </row>
    <row r="1106" spans="1:7" x14ac:dyDescent="0.35">
      <c r="A1106" s="17" t="s">
        <v>8349</v>
      </c>
      <c r="B1106" s="17">
        <v>1105</v>
      </c>
      <c r="C1106" s="17" t="s">
        <v>1266</v>
      </c>
      <c r="D1106" s="17" t="s">
        <v>3487</v>
      </c>
      <c r="E1106" s="17" t="s">
        <v>4732</v>
      </c>
      <c r="F1106" s="17" t="s">
        <v>6587</v>
      </c>
      <c r="G1106" s="17" t="s">
        <v>6588</v>
      </c>
    </row>
    <row r="1107" spans="1:7" x14ac:dyDescent="0.35">
      <c r="A1107" s="17" t="s">
        <v>8349</v>
      </c>
      <c r="B1107" s="17">
        <v>1106</v>
      </c>
      <c r="C1107" s="17" t="s">
        <v>1265</v>
      </c>
      <c r="D1107" s="17" t="s">
        <v>3488</v>
      </c>
      <c r="E1107" s="17" t="s">
        <v>4732</v>
      </c>
      <c r="F1107" s="17" t="s">
        <v>6589</v>
      </c>
      <c r="G1107" s="17" t="s">
        <v>4957</v>
      </c>
    </row>
    <row r="1108" spans="1:7" x14ac:dyDescent="0.35">
      <c r="A1108" s="17" t="s">
        <v>8349</v>
      </c>
      <c r="B1108" s="17">
        <v>1107</v>
      </c>
      <c r="C1108" s="17" t="s">
        <v>1264</v>
      </c>
      <c r="D1108" s="17" t="s">
        <v>3489</v>
      </c>
      <c r="E1108" s="17" t="s">
        <v>4732</v>
      </c>
      <c r="F1108" s="17" t="s">
        <v>6590</v>
      </c>
      <c r="G1108" s="17" t="s">
        <v>5783</v>
      </c>
    </row>
    <row r="1109" spans="1:7" x14ac:dyDescent="0.35">
      <c r="A1109" s="17" t="s">
        <v>8349</v>
      </c>
      <c r="B1109" s="17">
        <v>1108</v>
      </c>
      <c r="C1109" s="17" t="s">
        <v>1263</v>
      </c>
      <c r="D1109" s="17" t="s">
        <v>3490</v>
      </c>
      <c r="E1109" s="17" t="s">
        <v>4729</v>
      </c>
      <c r="F1109" s="17" t="s">
        <v>6591</v>
      </c>
      <c r="G1109" s="17" t="s">
        <v>6592</v>
      </c>
    </row>
    <row r="1110" spans="1:7" x14ac:dyDescent="0.35">
      <c r="A1110" s="17" t="s">
        <v>8349</v>
      </c>
      <c r="B1110" s="17">
        <v>1109</v>
      </c>
      <c r="C1110" s="17" t="s">
        <v>1262</v>
      </c>
      <c r="D1110" s="17" t="s">
        <v>3491</v>
      </c>
      <c r="E1110" s="17" t="s">
        <v>5604</v>
      </c>
      <c r="F1110" s="17" t="s">
        <v>6593</v>
      </c>
      <c r="G1110" s="17" t="s">
        <v>6594</v>
      </c>
    </row>
    <row r="1111" spans="1:7" x14ac:dyDescent="0.35">
      <c r="A1111" s="17" t="s">
        <v>8349</v>
      </c>
      <c r="B1111" s="17">
        <v>1110</v>
      </c>
      <c r="C1111" s="17" t="s">
        <v>1261</v>
      </c>
      <c r="D1111" s="17" t="s">
        <v>3492</v>
      </c>
      <c r="E1111" s="17" t="s">
        <v>5604</v>
      </c>
      <c r="F1111" s="17" t="s">
        <v>6595</v>
      </c>
      <c r="G1111" s="17" t="s">
        <v>6596</v>
      </c>
    </row>
    <row r="1112" spans="1:7" x14ac:dyDescent="0.35">
      <c r="A1112" s="17" t="s">
        <v>8349</v>
      </c>
      <c r="B1112" s="17">
        <v>1111</v>
      </c>
      <c r="C1112" s="17" t="s">
        <v>1260</v>
      </c>
      <c r="D1112" s="17" t="s">
        <v>3493</v>
      </c>
      <c r="E1112" s="17" t="s">
        <v>4729</v>
      </c>
      <c r="F1112" s="17" t="s">
        <v>5459</v>
      </c>
      <c r="G1112" s="17" t="s">
        <v>4884</v>
      </c>
    </row>
    <row r="1113" spans="1:7" x14ac:dyDescent="0.35">
      <c r="A1113" s="17" t="s">
        <v>8349</v>
      </c>
      <c r="B1113" s="17">
        <v>1112</v>
      </c>
      <c r="C1113" s="17" t="s">
        <v>1259</v>
      </c>
      <c r="D1113" s="17" t="s">
        <v>3494</v>
      </c>
      <c r="E1113" s="17" t="s">
        <v>5604</v>
      </c>
      <c r="F1113" s="17" t="s">
        <v>6597</v>
      </c>
      <c r="G1113" s="17" t="s">
        <v>6598</v>
      </c>
    </row>
    <row r="1114" spans="1:7" x14ac:dyDescent="0.35">
      <c r="A1114" s="17" t="s">
        <v>8349</v>
      </c>
      <c r="B1114" s="17">
        <v>1113</v>
      </c>
      <c r="C1114" s="17" t="s">
        <v>1258</v>
      </c>
      <c r="D1114" s="17" t="s">
        <v>3495</v>
      </c>
      <c r="E1114" s="17" t="s">
        <v>4732</v>
      </c>
      <c r="F1114" s="17" t="s">
        <v>6599</v>
      </c>
      <c r="G1114" s="17" t="s">
        <v>4914</v>
      </c>
    </row>
    <row r="1115" spans="1:7" x14ac:dyDescent="0.35">
      <c r="A1115" s="17" t="s">
        <v>8349</v>
      </c>
      <c r="B1115" s="17">
        <v>1114</v>
      </c>
      <c r="C1115" s="17" t="s">
        <v>1257</v>
      </c>
      <c r="D1115" s="17" t="s">
        <v>3496</v>
      </c>
      <c r="E1115" s="17" t="s">
        <v>4729</v>
      </c>
      <c r="F1115" s="17" t="s">
        <v>6600</v>
      </c>
      <c r="G1115" s="17" t="s">
        <v>6601</v>
      </c>
    </row>
    <row r="1116" spans="1:7" x14ac:dyDescent="0.35">
      <c r="A1116" s="17" t="s">
        <v>8349</v>
      </c>
      <c r="B1116" s="17">
        <v>1115</v>
      </c>
      <c r="C1116" s="17" t="s">
        <v>1256</v>
      </c>
      <c r="D1116" s="17" t="s">
        <v>3497</v>
      </c>
      <c r="E1116" s="17" t="s">
        <v>4729</v>
      </c>
      <c r="F1116" s="17" t="s">
        <v>6602</v>
      </c>
      <c r="G1116" s="17" t="s">
        <v>6603</v>
      </c>
    </row>
    <row r="1117" spans="1:7" x14ac:dyDescent="0.35">
      <c r="A1117" s="17" t="s">
        <v>8349</v>
      </c>
      <c r="B1117" s="17">
        <v>1116</v>
      </c>
      <c r="C1117" s="17" t="s">
        <v>1255</v>
      </c>
      <c r="D1117" s="17" t="s">
        <v>3498</v>
      </c>
      <c r="E1117" s="17" t="s">
        <v>4729</v>
      </c>
      <c r="F1117" s="17" t="s">
        <v>6604</v>
      </c>
      <c r="G1117" s="17" t="s">
        <v>6605</v>
      </c>
    </row>
    <row r="1118" spans="1:7" x14ac:dyDescent="0.35">
      <c r="A1118" s="17" t="s">
        <v>8349</v>
      </c>
      <c r="B1118" s="17">
        <v>1117</v>
      </c>
      <c r="C1118" s="17" t="s">
        <v>1254</v>
      </c>
      <c r="D1118" s="17" t="s">
        <v>3499</v>
      </c>
      <c r="E1118" s="17" t="s">
        <v>4729</v>
      </c>
      <c r="F1118" s="17" t="s">
        <v>6606</v>
      </c>
      <c r="G1118" s="17" t="s">
        <v>6607</v>
      </c>
    </row>
    <row r="1119" spans="1:7" x14ac:dyDescent="0.35">
      <c r="A1119" s="17" t="s">
        <v>8349</v>
      </c>
      <c r="B1119" s="17">
        <v>1118</v>
      </c>
      <c r="C1119" s="17" t="s">
        <v>1253</v>
      </c>
      <c r="D1119" s="17" t="s">
        <v>3500</v>
      </c>
      <c r="E1119" s="17" t="s">
        <v>4729</v>
      </c>
      <c r="F1119" s="17" t="s">
        <v>6608</v>
      </c>
      <c r="G1119" s="17" t="s">
        <v>5163</v>
      </c>
    </row>
    <row r="1120" spans="1:7" x14ac:dyDescent="0.35">
      <c r="A1120" s="17" t="s">
        <v>8349</v>
      </c>
      <c r="B1120" s="17">
        <v>1119</v>
      </c>
      <c r="C1120" s="17" t="s">
        <v>1252</v>
      </c>
      <c r="D1120" s="17" t="s">
        <v>3501</v>
      </c>
      <c r="E1120" s="17" t="s">
        <v>4732</v>
      </c>
      <c r="F1120" s="17" t="s">
        <v>6609</v>
      </c>
      <c r="G1120" s="17" t="s">
        <v>6610</v>
      </c>
    </row>
    <row r="1121" spans="1:7" x14ac:dyDescent="0.35">
      <c r="A1121" s="17" t="s">
        <v>8349</v>
      </c>
      <c r="B1121" s="17">
        <v>1120</v>
      </c>
      <c r="C1121" s="17" t="s">
        <v>1251</v>
      </c>
      <c r="D1121" s="17" t="s">
        <v>3502</v>
      </c>
      <c r="E1121" s="17" t="s">
        <v>4732</v>
      </c>
      <c r="F1121" s="17" t="s">
        <v>6611</v>
      </c>
      <c r="G1121" s="17" t="s">
        <v>6612</v>
      </c>
    </row>
    <row r="1122" spans="1:7" x14ac:dyDescent="0.35">
      <c r="A1122" s="17" t="s">
        <v>8349</v>
      </c>
      <c r="B1122" s="17">
        <v>1121</v>
      </c>
      <c r="C1122" s="17" t="s">
        <v>1250</v>
      </c>
      <c r="D1122" s="17" t="s">
        <v>3503</v>
      </c>
      <c r="E1122" s="17" t="s">
        <v>4732</v>
      </c>
      <c r="F1122" s="17" t="s">
        <v>6613</v>
      </c>
      <c r="G1122" s="17" t="s">
        <v>6614</v>
      </c>
    </row>
    <row r="1123" spans="1:7" x14ac:dyDescent="0.35">
      <c r="A1123" s="17" t="s">
        <v>8349</v>
      </c>
      <c r="B1123" s="17">
        <v>1122</v>
      </c>
      <c r="C1123" s="17" t="s">
        <v>1249</v>
      </c>
      <c r="D1123" s="17" t="s">
        <v>3504</v>
      </c>
      <c r="E1123" s="17" t="s">
        <v>4732</v>
      </c>
      <c r="F1123" s="17" t="s">
        <v>6615</v>
      </c>
      <c r="G1123" s="17" t="s">
        <v>6172</v>
      </c>
    </row>
    <row r="1124" spans="1:7" x14ac:dyDescent="0.35">
      <c r="A1124" s="17" t="s">
        <v>8349</v>
      </c>
      <c r="B1124" s="17">
        <v>1123</v>
      </c>
      <c r="C1124" s="17" t="s">
        <v>1248</v>
      </c>
      <c r="D1124" s="17" t="s">
        <v>3505</v>
      </c>
      <c r="E1124" s="17" t="s">
        <v>4729</v>
      </c>
      <c r="F1124" s="17" t="s">
        <v>6616</v>
      </c>
      <c r="G1124" s="17" t="s">
        <v>6617</v>
      </c>
    </row>
    <row r="1125" spans="1:7" x14ac:dyDescent="0.35">
      <c r="A1125" s="17" t="s">
        <v>8349</v>
      </c>
      <c r="B1125" s="17">
        <v>1124</v>
      </c>
      <c r="C1125" s="17" t="s">
        <v>1247</v>
      </c>
      <c r="D1125" s="17" t="s">
        <v>3506</v>
      </c>
      <c r="E1125" s="17" t="s">
        <v>4732</v>
      </c>
      <c r="F1125" s="17" t="s">
        <v>6618</v>
      </c>
      <c r="G1125" s="17" t="s">
        <v>5472</v>
      </c>
    </row>
    <row r="1126" spans="1:7" x14ac:dyDescent="0.35">
      <c r="A1126" s="17" t="s">
        <v>8349</v>
      </c>
      <c r="B1126" s="17">
        <v>1125</v>
      </c>
      <c r="C1126" s="17" t="s">
        <v>1246</v>
      </c>
      <c r="D1126" s="17" t="s">
        <v>3507</v>
      </c>
      <c r="E1126" s="17" t="s">
        <v>5604</v>
      </c>
      <c r="F1126" s="17" t="s">
        <v>6619</v>
      </c>
      <c r="G1126" s="17" t="s">
        <v>6620</v>
      </c>
    </row>
    <row r="1127" spans="1:7" x14ac:dyDescent="0.35">
      <c r="A1127" s="17" t="s">
        <v>8349</v>
      </c>
      <c r="B1127" s="17">
        <v>1126</v>
      </c>
      <c r="C1127" s="17" t="s">
        <v>1245</v>
      </c>
      <c r="D1127" s="17" t="s">
        <v>3508</v>
      </c>
      <c r="E1127" s="17" t="s">
        <v>4729</v>
      </c>
      <c r="F1127" s="17" t="s">
        <v>6621</v>
      </c>
      <c r="G1127" s="17" t="s">
        <v>6622</v>
      </c>
    </row>
    <row r="1128" spans="1:7" x14ac:dyDescent="0.35">
      <c r="A1128" s="17" t="s">
        <v>8349</v>
      </c>
      <c r="B1128" s="17">
        <v>1127</v>
      </c>
      <c r="C1128" s="17" t="s">
        <v>1244</v>
      </c>
      <c r="D1128" s="17" t="s">
        <v>3509</v>
      </c>
      <c r="E1128" s="17" t="s">
        <v>4732</v>
      </c>
      <c r="F1128" s="17" t="s">
        <v>6623</v>
      </c>
      <c r="G1128" s="17" t="s">
        <v>5484</v>
      </c>
    </row>
    <row r="1129" spans="1:7" x14ac:dyDescent="0.35">
      <c r="A1129" s="17" t="s">
        <v>8349</v>
      </c>
      <c r="B1129" s="17">
        <v>1128</v>
      </c>
      <c r="C1129" s="17" t="s">
        <v>1243</v>
      </c>
      <c r="D1129" s="17" t="s">
        <v>3510</v>
      </c>
      <c r="E1129" s="17" t="s">
        <v>4732</v>
      </c>
      <c r="F1129" s="17" t="s">
        <v>6624</v>
      </c>
      <c r="G1129" s="17" t="s">
        <v>4826</v>
      </c>
    </row>
    <row r="1130" spans="1:7" x14ac:dyDescent="0.35">
      <c r="A1130" s="17" t="s">
        <v>8349</v>
      </c>
      <c r="B1130" s="17">
        <v>1129</v>
      </c>
      <c r="C1130" s="17" t="s">
        <v>1242</v>
      </c>
      <c r="D1130" s="17" t="s">
        <v>3511</v>
      </c>
      <c r="E1130" s="17" t="s">
        <v>4732</v>
      </c>
      <c r="F1130" s="17" t="s">
        <v>6625</v>
      </c>
      <c r="G1130" s="17" t="s">
        <v>6626</v>
      </c>
    </row>
    <row r="1131" spans="1:7" x14ac:dyDescent="0.35">
      <c r="A1131" s="17" t="s">
        <v>8349</v>
      </c>
      <c r="B1131" s="17">
        <v>1130</v>
      </c>
      <c r="C1131" s="17" t="s">
        <v>1241</v>
      </c>
      <c r="D1131" s="17" t="s">
        <v>3512</v>
      </c>
      <c r="E1131" s="17" t="s">
        <v>4729</v>
      </c>
      <c r="F1131" s="17" t="s">
        <v>6627</v>
      </c>
      <c r="G1131" s="17" t="s">
        <v>5674</v>
      </c>
    </row>
    <row r="1132" spans="1:7" x14ac:dyDescent="0.35">
      <c r="A1132" s="17" t="s">
        <v>8349</v>
      </c>
      <c r="B1132" s="17">
        <v>1131</v>
      </c>
      <c r="C1132" s="17" t="s">
        <v>1240</v>
      </c>
      <c r="D1132" s="17" t="s">
        <v>3513</v>
      </c>
      <c r="E1132" s="17" t="s">
        <v>5604</v>
      </c>
      <c r="F1132" s="17" t="s">
        <v>6628</v>
      </c>
      <c r="G1132" s="17" t="s">
        <v>6629</v>
      </c>
    </row>
    <row r="1133" spans="1:7" x14ac:dyDescent="0.35">
      <c r="A1133" s="17" t="s">
        <v>8349</v>
      </c>
      <c r="B1133" s="17">
        <v>1132</v>
      </c>
      <c r="C1133" s="17" t="s">
        <v>1239</v>
      </c>
      <c r="D1133" s="17" t="s">
        <v>3514</v>
      </c>
      <c r="E1133" s="17" t="s">
        <v>4729</v>
      </c>
      <c r="F1133" s="17" t="s">
        <v>6630</v>
      </c>
      <c r="G1133" s="17" t="s">
        <v>6631</v>
      </c>
    </row>
    <row r="1134" spans="1:7" x14ac:dyDescent="0.35">
      <c r="A1134" s="17" t="s">
        <v>8349</v>
      </c>
      <c r="B1134" s="17">
        <v>1133</v>
      </c>
      <c r="C1134" s="17" t="s">
        <v>1238</v>
      </c>
      <c r="D1134" s="17" t="s">
        <v>3515</v>
      </c>
      <c r="E1134" s="17" t="s">
        <v>4732</v>
      </c>
      <c r="F1134" s="17" t="s">
        <v>6632</v>
      </c>
      <c r="G1134" s="17" t="s">
        <v>6633</v>
      </c>
    </row>
    <row r="1135" spans="1:7" x14ac:dyDescent="0.35">
      <c r="A1135" s="17" t="s">
        <v>8349</v>
      </c>
      <c r="B1135" s="17">
        <v>1134</v>
      </c>
      <c r="C1135" s="17" t="s">
        <v>1237</v>
      </c>
      <c r="D1135" s="17" t="s">
        <v>3516</v>
      </c>
      <c r="E1135" s="17" t="s">
        <v>4729</v>
      </c>
      <c r="F1135" s="17" t="s">
        <v>6634</v>
      </c>
      <c r="G1135" s="17" t="s">
        <v>5093</v>
      </c>
    </row>
    <row r="1136" spans="1:7" x14ac:dyDescent="0.35">
      <c r="A1136" s="17" t="s">
        <v>8349</v>
      </c>
      <c r="B1136" s="17">
        <v>1135</v>
      </c>
      <c r="C1136" s="17" t="s">
        <v>1236</v>
      </c>
      <c r="D1136" s="17" t="s">
        <v>3517</v>
      </c>
      <c r="E1136" s="17" t="s">
        <v>4729</v>
      </c>
      <c r="F1136" s="17" t="s">
        <v>6635</v>
      </c>
      <c r="G1136" s="17" t="s">
        <v>4856</v>
      </c>
    </row>
    <row r="1137" spans="1:7" x14ac:dyDescent="0.35">
      <c r="A1137" s="17" t="s">
        <v>8349</v>
      </c>
      <c r="B1137" s="17">
        <v>1136</v>
      </c>
      <c r="C1137" s="17" t="s">
        <v>1235</v>
      </c>
      <c r="D1137" s="17" t="s">
        <v>3518</v>
      </c>
      <c r="E1137" s="17" t="s">
        <v>4729</v>
      </c>
      <c r="F1137" s="17" t="s">
        <v>6636</v>
      </c>
      <c r="G1137" s="17" t="s">
        <v>6637</v>
      </c>
    </row>
    <row r="1138" spans="1:7" x14ac:dyDescent="0.35">
      <c r="A1138" s="17" t="s">
        <v>8349</v>
      </c>
      <c r="B1138" s="17">
        <v>1137</v>
      </c>
      <c r="C1138" s="17" t="s">
        <v>1234</v>
      </c>
      <c r="D1138" s="17" t="s">
        <v>3519</v>
      </c>
      <c r="E1138" s="17" t="s">
        <v>4729</v>
      </c>
      <c r="F1138" s="17" t="s">
        <v>6638</v>
      </c>
      <c r="G1138" s="17" t="s">
        <v>6639</v>
      </c>
    </row>
    <row r="1139" spans="1:7" x14ac:dyDescent="0.35">
      <c r="A1139" s="17" t="s">
        <v>8349</v>
      </c>
      <c r="B1139" s="17">
        <v>1138</v>
      </c>
      <c r="C1139" s="17" t="s">
        <v>1233</v>
      </c>
      <c r="D1139" s="17" t="s">
        <v>3520</v>
      </c>
      <c r="E1139" s="17" t="s">
        <v>4729</v>
      </c>
      <c r="F1139" s="17" t="s">
        <v>6640</v>
      </c>
      <c r="G1139" s="17" t="s">
        <v>6641</v>
      </c>
    </row>
    <row r="1140" spans="1:7" x14ac:dyDescent="0.35">
      <c r="A1140" s="17" t="s">
        <v>8349</v>
      </c>
      <c r="B1140" s="17">
        <v>1139</v>
      </c>
      <c r="C1140" s="17" t="s">
        <v>1232</v>
      </c>
      <c r="D1140" s="17" t="s">
        <v>3521</v>
      </c>
      <c r="E1140" s="17" t="s">
        <v>4729</v>
      </c>
      <c r="F1140" s="17" t="s">
        <v>6642</v>
      </c>
      <c r="G1140" s="17" t="s">
        <v>6643</v>
      </c>
    </row>
    <row r="1141" spans="1:7" x14ac:dyDescent="0.35">
      <c r="A1141" s="17" t="s">
        <v>8349</v>
      </c>
      <c r="B1141" s="17">
        <v>1140</v>
      </c>
      <c r="C1141" s="17" t="s">
        <v>1231</v>
      </c>
      <c r="D1141" s="17" t="s">
        <v>3522</v>
      </c>
      <c r="E1141" s="17" t="s">
        <v>4732</v>
      </c>
      <c r="F1141" s="17" t="s">
        <v>6644</v>
      </c>
      <c r="G1141" s="17" t="s">
        <v>4826</v>
      </c>
    </row>
    <row r="1142" spans="1:7" x14ac:dyDescent="0.35">
      <c r="A1142" s="17" t="s">
        <v>8349</v>
      </c>
      <c r="B1142" s="17">
        <v>1141</v>
      </c>
      <c r="C1142" s="17" t="s">
        <v>1230</v>
      </c>
      <c r="D1142" s="17" t="s">
        <v>3523</v>
      </c>
      <c r="E1142" s="17" t="s">
        <v>4732</v>
      </c>
      <c r="F1142" s="17" t="s">
        <v>5143</v>
      </c>
      <c r="G1142" s="17" t="s">
        <v>4858</v>
      </c>
    </row>
    <row r="1143" spans="1:7" x14ac:dyDescent="0.35">
      <c r="A1143" s="17" t="s">
        <v>8349</v>
      </c>
      <c r="B1143" s="17">
        <v>1142</v>
      </c>
      <c r="C1143" s="17" t="s">
        <v>1229</v>
      </c>
      <c r="D1143" s="17" t="s">
        <v>3524</v>
      </c>
      <c r="E1143" s="17" t="s">
        <v>4729</v>
      </c>
      <c r="F1143" s="17" t="s">
        <v>6645</v>
      </c>
      <c r="G1143" s="17" t="s">
        <v>5091</v>
      </c>
    </row>
    <row r="1144" spans="1:7" x14ac:dyDescent="0.35">
      <c r="A1144" s="17" t="s">
        <v>8349</v>
      </c>
      <c r="B1144" s="17">
        <v>1143</v>
      </c>
      <c r="C1144" s="17" t="s">
        <v>1228</v>
      </c>
      <c r="D1144" s="17" t="s">
        <v>3525</v>
      </c>
      <c r="E1144" s="17" t="s">
        <v>4732</v>
      </c>
      <c r="F1144" s="17" t="s">
        <v>6646</v>
      </c>
      <c r="G1144" s="17" t="s">
        <v>6172</v>
      </c>
    </row>
    <row r="1145" spans="1:7" x14ac:dyDescent="0.35">
      <c r="A1145" s="17" t="s">
        <v>8349</v>
      </c>
      <c r="B1145" s="17">
        <v>1144</v>
      </c>
      <c r="C1145" s="17" t="s">
        <v>1227</v>
      </c>
      <c r="D1145" s="17" t="s">
        <v>3526</v>
      </c>
      <c r="E1145" s="17" t="s">
        <v>4729</v>
      </c>
      <c r="F1145" s="17" t="s">
        <v>6647</v>
      </c>
      <c r="G1145" s="17" t="s">
        <v>6648</v>
      </c>
    </row>
    <row r="1146" spans="1:7" x14ac:dyDescent="0.35">
      <c r="A1146" s="17" t="s">
        <v>8349</v>
      </c>
      <c r="B1146" s="17">
        <v>1145</v>
      </c>
      <c r="C1146" s="17" t="s">
        <v>1226</v>
      </c>
      <c r="D1146" s="17" t="s">
        <v>3527</v>
      </c>
      <c r="E1146" s="17" t="s">
        <v>4729</v>
      </c>
      <c r="F1146" s="17" t="s">
        <v>6649</v>
      </c>
      <c r="G1146" s="17" t="s">
        <v>4775</v>
      </c>
    </row>
    <row r="1147" spans="1:7" x14ac:dyDescent="0.35">
      <c r="A1147" s="17" t="s">
        <v>8349</v>
      </c>
      <c r="B1147" s="17">
        <v>1146</v>
      </c>
      <c r="C1147" s="17" t="s">
        <v>1225</v>
      </c>
      <c r="D1147" s="17" t="s">
        <v>3528</v>
      </c>
      <c r="E1147" s="17" t="s">
        <v>4732</v>
      </c>
      <c r="F1147" s="17" t="s">
        <v>6650</v>
      </c>
      <c r="G1147" s="17" t="s">
        <v>6651</v>
      </c>
    </row>
    <row r="1148" spans="1:7" x14ac:dyDescent="0.35">
      <c r="A1148" s="17" t="s">
        <v>8349</v>
      </c>
      <c r="B1148" s="17">
        <v>1147</v>
      </c>
      <c r="C1148" s="17" t="s">
        <v>1224</v>
      </c>
      <c r="D1148" s="17" t="s">
        <v>3529</v>
      </c>
      <c r="E1148" s="17" t="s">
        <v>4732</v>
      </c>
      <c r="F1148" s="17" t="s">
        <v>6652</v>
      </c>
      <c r="G1148" s="17" t="s">
        <v>6653</v>
      </c>
    </row>
    <row r="1149" spans="1:7" x14ac:dyDescent="0.35">
      <c r="A1149" s="17" t="s">
        <v>8349</v>
      </c>
      <c r="B1149" s="17">
        <v>1148</v>
      </c>
      <c r="C1149" s="17" t="s">
        <v>1223</v>
      </c>
      <c r="D1149" s="17" t="s">
        <v>3530</v>
      </c>
      <c r="E1149" s="17" t="s">
        <v>4732</v>
      </c>
      <c r="F1149" s="17" t="s">
        <v>6654</v>
      </c>
      <c r="G1149" s="17" t="s">
        <v>4923</v>
      </c>
    </row>
    <row r="1150" spans="1:7" x14ac:dyDescent="0.35">
      <c r="A1150" s="17" t="s">
        <v>8349</v>
      </c>
      <c r="B1150" s="17">
        <v>1149</v>
      </c>
      <c r="C1150" s="17" t="s">
        <v>1222</v>
      </c>
      <c r="D1150" s="17" t="s">
        <v>3531</v>
      </c>
      <c r="E1150" s="17" t="s">
        <v>4732</v>
      </c>
      <c r="F1150" s="17" t="s">
        <v>6655</v>
      </c>
      <c r="G1150" s="17" t="s">
        <v>5029</v>
      </c>
    </row>
    <row r="1151" spans="1:7" x14ac:dyDescent="0.35">
      <c r="A1151" s="17" t="s">
        <v>8349</v>
      </c>
      <c r="B1151" s="17">
        <v>1150</v>
      </c>
      <c r="C1151" s="17" t="s">
        <v>1221</v>
      </c>
      <c r="D1151" s="17" t="s">
        <v>3532</v>
      </c>
      <c r="E1151" s="17" t="s">
        <v>4729</v>
      </c>
      <c r="F1151" s="17" t="s">
        <v>6656</v>
      </c>
      <c r="G1151" s="17" t="s">
        <v>6657</v>
      </c>
    </row>
    <row r="1152" spans="1:7" x14ac:dyDescent="0.35">
      <c r="A1152" s="17" t="s">
        <v>8349</v>
      </c>
      <c r="B1152" s="17">
        <v>1151</v>
      </c>
      <c r="C1152" s="17" t="s">
        <v>1220</v>
      </c>
      <c r="D1152" s="17" t="s">
        <v>3533</v>
      </c>
      <c r="E1152" s="17" t="s">
        <v>4732</v>
      </c>
      <c r="F1152" s="17" t="s">
        <v>5662</v>
      </c>
      <c r="G1152" s="17" t="s">
        <v>6658</v>
      </c>
    </row>
    <row r="1153" spans="1:7" x14ac:dyDescent="0.35">
      <c r="A1153" s="17" t="s">
        <v>8349</v>
      </c>
      <c r="B1153" s="17">
        <v>1152</v>
      </c>
      <c r="C1153" s="17" t="s">
        <v>1219</v>
      </c>
      <c r="D1153" s="17" t="s">
        <v>3534</v>
      </c>
      <c r="E1153" s="17" t="s">
        <v>4732</v>
      </c>
      <c r="F1153" s="17" t="s">
        <v>6659</v>
      </c>
      <c r="G1153" s="17" t="s">
        <v>6660</v>
      </c>
    </row>
    <row r="1154" spans="1:7" x14ac:dyDescent="0.35">
      <c r="A1154" s="17" t="s">
        <v>8349</v>
      </c>
      <c r="B1154" s="17">
        <v>1153</v>
      </c>
      <c r="C1154" s="17" t="s">
        <v>1218</v>
      </c>
      <c r="D1154" s="17" t="s">
        <v>3535</v>
      </c>
      <c r="E1154" s="17" t="s">
        <v>4729</v>
      </c>
      <c r="F1154" s="17" t="s">
        <v>6661</v>
      </c>
      <c r="G1154" s="17" t="s">
        <v>5634</v>
      </c>
    </row>
    <row r="1155" spans="1:7" x14ac:dyDescent="0.35">
      <c r="A1155" s="17" t="s">
        <v>8349</v>
      </c>
      <c r="B1155" s="17">
        <v>1154</v>
      </c>
      <c r="C1155" s="17" t="s">
        <v>1217</v>
      </c>
      <c r="D1155" s="17" t="s">
        <v>3536</v>
      </c>
      <c r="E1155" s="17" t="s">
        <v>4729</v>
      </c>
      <c r="F1155" s="17" t="s">
        <v>6662</v>
      </c>
      <c r="G1155" s="17" t="s">
        <v>6663</v>
      </c>
    </row>
    <row r="1156" spans="1:7" x14ac:dyDescent="0.35">
      <c r="A1156" s="17" t="s">
        <v>8349</v>
      </c>
      <c r="B1156" s="17">
        <v>1155</v>
      </c>
      <c r="C1156" s="17" t="s">
        <v>1216</v>
      </c>
      <c r="D1156" s="17" t="s">
        <v>3537</v>
      </c>
      <c r="E1156" s="17" t="s">
        <v>4729</v>
      </c>
      <c r="F1156" s="17" t="s">
        <v>6664</v>
      </c>
      <c r="G1156" s="17" t="s">
        <v>6665</v>
      </c>
    </row>
    <row r="1157" spans="1:7" x14ac:dyDescent="0.35">
      <c r="A1157" s="17" t="s">
        <v>8349</v>
      </c>
      <c r="B1157" s="17">
        <v>1156</v>
      </c>
      <c r="C1157" s="17" t="s">
        <v>1215</v>
      </c>
      <c r="D1157" s="17" t="s">
        <v>3538</v>
      </c>
      <c r="E1157" s="17" t="s">
        <v>4732</v>
      </c>
      <c r="F1157" s="17" t="s">
        <v>6666</v>
      </c>
      <c r="G1157" s="17" t="s">
        <v>6667</v>
      </c>
    </row>
    <row r="1158" spans="1:7" x14ac:dyDescent="0.35">
      <c r="A1158" s="17" t="s">
        <v>8349</v>
      </c>
      <c r="B1158" s="17">
        <v>1157</v>
      </c>
      <c r="C1158" s="17" t="s">
        <v>1214</v>
      </c>
      <c r="D1158" s="17" t="s">
        <v>3539</v>
      </c>
      <c r="E1158" s="17" t="s">
        <v>4732</v>
      </c>
      <c r="F1158" s="17" t="s">
        <v>6668</v>
      </c>
      <c r="G1158" s="17" t="s">
        <v>6669</v>
      </c>
    </row>
    <row r="1159" spans="1:7" x14ac:dyDescent="0.35">
      <c r="A1159" s="17" t="s">
        <v>8349</v>
      </c>
      <c r="B1159" s="17">
        <v>1158</v>
      </c>
      <c r="C1159" s="17" t="s">
        <v>1213</v>
      </c>
      <c r="D1159" s="17" t="s">
        <v>3540</v>
      </c>
      <c r="E1159" s="17" t="s">
        <v>4732</v>
      </c>
      <c r="F1159" s="17" t="s">
        <v>6670</v>
      </c>
      <c r="G1159" s="17" t="s">
        <v>6671</v>
      </c>
    </row>
    <row r="1160" spans="1:7" x14ac:dyDescent="0.35">
      <c r="A1160" s="17" t="s">
        <v>8349</v>
      </c>
      <c r="B1160" s="17">
        <v>1159</v>
      </c>
      <c r="C1160" s="17" t="s">
        <v>1212</v>
      </c>
      <c r="D1160" s="17" t="s">
        <v>3541</v>
      </c>
      <c r="E1160" s="17" t="s">
        <v>4729</v>
      </c>
      <c r="F1160" s="17" t="s">
        <v>6672</v>
      </c>
      <c r="G1160" s="17" t="s">
        <v>6673</v>
      </c>
    </row>
    <row r="1161" spans="1:7" x14ac:dyDescent="0.35">
      <c r="A1161" s="17" t="s">
        <v>8349</v>
      </c>
      <c r="B1161" s="17">
        <v>1160</v>
      </c>
      <c r="C1161" s="17" t="s">
        <v>1211</v>
      </c>
      <c r="D1161" s="17" t="s">
        <v>3542</v>
      </c>
      <c r="E1161" s="17" t="s">
        <v>4732</v>
      </c>
      <c r="F1161" s="17" t="s">
        <v>6674</v>
      </c>
      <c r="G1161" s="17" t="s">
        <v>6675</v>
      </c>
    </row>
    <row r="1162" spans="1:7" x14ac:dyDescent="0.35">
      <c r="A1162" s="17" t="s">
        <v>8349</v>
      </c>
      <c r="B1162" s="17">
        <v>1161</v>
      </c>
      <c r="C1162" s="17" t="s">
        <v>1210</v>
      </c>
      <c r="D1162" s="17" t="s">
        <v>3543</v>
      </c>
      <c r="E1162" s="17" t="s">
        <v>4729</v>
      </c>
      <c r="F1162" s="17" t="s">
        <v>6676</v>
      </c>
      <c r="G1162" s="17" t="s">
        <v>6677</v>
      </c>
    </row>
    <row r="1163" spans="1:7" x14ac:dyDescent="0.35">
      <c r="A1163" s="17" t="s">
        <v>8349</v>
      </c>
      <c r="B1163" s="17">
        <v>1162</v>
      </c>
      <c r="C1163" s="17" t="s">
        <v>1209</v>
      </c>
      <c r="D1163" s="17" t="s">
        <v>3544</v>
      </c>
      <c r="E1163" s="17" t="s">
        <v>4729</v>
      </c>
      <c r="F1163" s="17" t="s">
        <v>6678</v>
      </c>
      <c r="G1163" s="17" t="s">
        <v>6031</v>
      </c>
    </row>
    <row r="1164" spans="1:7" x14ac:dyDescent="0.35">
      <c r="A1164" s="17" t="s">
        <v>8349</v>
      </c>
      <c r="B1164" s="17">
        <v>1163</v>
      </c>
      <c r="C1164" s="17" t="s">
        <v>1208</v>
      </c>
      <c r="D1164" s="17" t="s">
        <v>3545</v>
      </c>
      <c r="E1164" s="17" t="s">
        <v>4732</v>
      </c>
      <c r="F1164" s="17" t="s">
        <v>6679</v>
      </c>
      <c r="G1164" s="17" t="s">
        <v>6680</v>
      </c>
    </row>
    <row r="1165" spans="1:7" x14ac:dyDescent="0.35">
      <c r="A1165" s="17" t="s">
        <v>8349</v>
      </c>
      <c r="B1165" s="17">
        <v>1164</v>
      </c>
      <c r="C1165" s="17" t="s">
        <v>1207</v>
      </c>
      <c r="D1165" s="17" t="s">
        <v>3546</v>
      </c>
      <c r="E1165" s="17" t="s">
        <v>4729</v>
      </c>
      <c r="F1165" s="17" t="s">
        <v>6681</v>
      </c>
      <c r="G1165" s="17" t="s">
        <v>6682</v>
      </c>
    </row>
    <row r="1166" spans="1:7" x14ac:dyDescent="0.35">
      <c r="A1166" s="17" t="s">
        <v>8349</v>
      </c>
      <c r="B1166" s="17">
        <v>1165</v>
      </c>
      <c r="C1166" s="17" t="s">
        <v>1206</v>
      </c>
      <c r="D1166" s="17" t="s">
        <v>3547</v>
      </c>
      <c r="E1166" s="17" t="s">
        <v>4729</v>
      </c>
      <c r="F1166" s="17" t="s">
        <v>6683</v>
      </c>
      <c r="G1166" s="17" t="s">
        <v>6684</v>
      </c>
    </row>
    <row r="1167" spans="1:7" x14ac:dyDescent="0.35">
      <c r="A1167" s="17" t="s">
        <v>8349</v>
      </c>
      <c r="B1167" s="17">
        <v>1166</v>
      </c>
      <c r="C1167" s="17" t="s">
        <v>1205</v>
      </c>
      <c r="D1167" s="17" t="s">
        <v>3548</v>
      </c>
      <c r="E1167" s="17" t="s">
        <v>4729</v>
      </c>
      <c r="F1167" s="17" t="s">
        <v>6685</v>
      </c>
      <c r="G1167" s="17" t="s">
        <v>5124</v>
      </c>
    </row>
    <row r="1168" spans="1:7" x14ac:dyDescent="0.35">
      <c r="A1168" s="17" t="s">
        <v>8349</v>
      </c>
      <c r="B1168" s="17">
        <v>1167</v>
      </c>
      <c r="C1168" s="17" t="s">
        <v>1204</v>
      </c>
      <c r="D1168" s="17" t="s">
        <v>3549</v>
      </c>
      <c r="E1168" s="17" t="s">
        <v>4729</v>
      </c>
      <c r="F1168" s="17" t="s">
        <v>6686</v>
      </c>
      <c r="G1168" s="17" t="s">
        <v>4806</v>
      </c>
    </row>
    <row r="1169" spans="1:7" x14ac:dyDescent="0.35">
      <c r="A1169" s="17" t="s">
        <v>8349</v>
      </c>
      <c r="B1169" s="17">
        <v>1168</v>
      </c>
      <c r="C1169" s="17" t="s">
        <v>1203</v>
      </c>
      <c r="D1169" s="17" t="s">
        <v>3550</v>
      </c>
      <c r="E1169" s="17" t="s">
        <v>5604</v>
      </c>
      <c r="F1169" s="17" t="s">
        <v>6687</v>
      </c>
      <c r="G1169" s="17" t="s">
        <v>6688</v>
      </c>
    </row>
    <row r="1170" spans="1:7" x14ac:dyDescent="0.35">
      <c r="A1170" s="17" t="s">
        <v>8349</v>
      </c>
      <c r="B1170" s="17">
        <v>1169</v>
      </c>
      <c r="C1170" s="17" t="s">
        <v>1202</v>
      </c>
      <c r="D1170" s="17" t="s">
        <v>3551</v>
      </c>
      <c r="E1170" s="17" t="s">
        <v>4732</v>
      </c>
      <c r="F1170" s="17" t="s">
        <v>4811</v>
      </c>
      <c r="G1170" s="17" t="s">
        <v>6689</v>
      </c>
    </row>
    <row r="1171" spans="1:7" x14ac:dyDescent="0.35">
      <c r="A1171" s="17" t="s">
        <v>8349</v>
      </c>
      <c r="B1171" s="17">
        <v>1170</v>
      </c>
      <c r="C1171" s="17" t="s">
        <v>1201</v>
      </c>
      <c r="D1171" s="17" t="s">
        <v>3552</v>
      </c>
      <c r="E1171" s="17" t="s">
        <v>4732</v>
      </c>
      <c r="F1171" s="17" t="s">
        <v>6690</v>
      </c>
      <c r="G1171" s="17" t="s">
        <v>6691</v>
      </c>
    </row>
    <row r="1172" spans="1:7" x14ac:dyDescent="0.35">
      <c r="A1172" s="17" t="s">
        <v>8349</v>
      </c>
      <c r="B1172" s="17">
        <v>1171</v>
      </c>
      <c r="C1172" s="17" t="s">
        <v>1200</v>
      </c>
      <c r="D1172" s="17" t="s">
        <v>3553</v>
      </c>
      <c r="E1172" s="17" t="s">
        <v>5604</v>
      </c>
      <c r="F1172" s="17" t="s">
        <v>6415</v>
      </c>
      <c r="G1172" s="17" t="s">
        <v>6692</v>
      </c>
    </row>
    <row r="1173" spans="1:7" x14ac:dyDescent="0.35">
      <c r="A1173" s="17" t="s">
        <v>8349</v>
      </c>
      <c r="B1173" s="17">
        <v>1172</v>
      </c>
      <c r="C1173" s="17" t="s">
        <v>1199</v>
      </c>
      <c r="D1173" s="17" t="s">
        <v>3554</v>
      </c>
      <c r="E1173" s="17" t="s">
        <v>4729</v>
      </c>
      <c r="F1173" s="17" t="s">
        <v>6693</v>
      </c>
      <c r="G1173" s="17" t="s">
        <v>6694</v>
      </c>
    </row>
    <row r="1174" spans="1:7" x14ac:dyDescent="0.35">
      <c r="A1174" s="17" t="s">
        <v>8349</v>
      </c>
      <c r="B1174" s="17">
        <v>1173</v>
      </c>
      <c r="C1174" s="17" t="s">
        <v>1198</v>
      </c>
      <c r="D1174" s="17" t="s">
        <v>3555</v>
      </c>
      <c r="E1174" s="17" t="s">
        <v>4732</v>
      </c>
      <c r="F1174" s="17" t="s">
        <v>6695</v>
      </c>
      <c r="G1174" s="17" t="s">
        <v>6696</v>
      </c>
    </row>
    <row r="1175" spans="1:7" x14ac:dyDescent="0.35">
      <c r="A1175" s="17" t="s">
        <v>8349</v>
      </c>
      <c r="B1175" s="17">
        <v>1174</v>
      </c>
      <c r="C1175" s="17" t="s">
        <v>1197</v>
      </c>
      <c r="D1175" s="17" t="s">
        <v>3556</v>
      </c>
      <c r="E1175" s="17" t="s">
        <v>5604</v>
      </c>
      <c r="F1175" s="17" t="s">
        <v>6697</v>
      </c>
      <c r="G1175" s="17" t="s">
        <v>6698</v>
      </c>
    </row>
    <row r="1176" spans="1:7" x14ac:dyDescent="0.35">
      <c r="A1176" s="17" t="s">
        <v>8349</v>
      </c>
      <c r="B1176" s="17">
        <v>1175</v>
      </c>
      <c r="C1176" s="17" t="s">
        <v>1196</v>
      </c>
      <c r="D1176" s="17" t="s">
        <v>3557</v>
      </c>
      <c r="E1176" s="17" t="s">
        <v>4732</v>
      </c>
      <c r="F1176" s="17" t="s">
        <v>6699</v>
      </c>
      <c r="G1176" s="17" t="s">
        <v>6700</v>
      </c>
    </row>
    <row r="1177" spans="1:7" x14ac:dyDescent="0.35">
      <c r="A1177" s="17" t="s">
        <v>8349</v>
      </c>
      <c r="B1177" s="17">
        <v>1176</v>
      </c>
      <c r="C1177" s="17" t="s">
        <v>1195</v>
      </c>
      <c r="D1177" s="17" t="s">
        <v>3558</v>
      </c>
      <c r="E1177" s="17" t="s">
        <v>4732</v>
      </c>
      <c r="F1177" s="17" t="s">
        <v>6701</v>
      </c>
      <c r="G1177" s="17" t="s">
        <v>6702</v>
      </c>
    </row>
    <row r="1178" spans="1:7" x14ac:dyDescent="0.35">
      <c r="A1178" s="17" t="s">
        <v>8349</v>
      </c>
      <c r="B1178" s="17">
        <v>1177</v>
      </c>
      <c r="C1178" s="17" t="s">
        <v>1194</v>
      </c>
      <c r="D1178" s="17" t="s">
        <v>3559</v>
      </c>
      <c r="E1178" s="17" t="s">
        <v>4732</v>
      </c>
      <c r="F1178" s="17" t="s">
        <v>6703</v>
      </c>
      <c r="G1178" s="17" t="s">
        <v>6704</v>
      </c>
    </row>
    <row r="1179" spans="1:7" x14ac:dyDescent="0.35">
      <c r="A1179" s="17" t="s">
        <v>8349</v>
      </c>
      <c r="B1179" s="17">
        <v>1178</v>
      </c>
      <c r="C1179" s="17" t="s">
        <v>1193</v>
      </c>
      <c r="D1179" s="17" t="s">
        <v>3560</v>
      </c>
      <c r="E1179" s="17" t="s">
        <v>4729</v>
      </c>
      <c r="F1179" s="17" t="s">
        <v>6705</v>
      </c>
      <c r="G1179" s="17" t="s">
        <v>6706</v>
      </c>
    </row>
    <row r="1180" spans="1:7" x14ac:dyDescent="0.35">
      <c r="A1180" s="17" t="s">
        <v>8349</v>
      </c>
      <c r="B1180" s="17">
        <v>1179</v>
      </c>
      <c r="C1180" s="17" t="s">
        <v>1192</v>
      </c>
      <c r="D1180" s="17" t="s">
        <v>3561</v>
      </c>
      <c r="E1180" s="17" t="s">
        <v>4732</v>
      </c>
      <c r="F1180" s="17" t="s">
        <v>6707</v>
      </c>
      <c r="G1180" s="17" t="s">
        <v>4866</v>
      </c>
    </row>
    <row r="1181" spans="1:7" x14ac:dyDescent="0.35">
      <c r="A1181" s="17" t="s">
        <v>8349</v>
      </c>
      <c r="B1181" s="17">
        <v>1180</v>
      </c>
      <c r="C1181" s="17" t="s">
        <v>1191</v>
      </c>
      <c r="D1181" s="17" t="s">
        <v>3562</v>
      </c>
      <c r="E1181" s="17" t="s">
        <v>4729</v>
      </c>
      <c r="F1181" s="17" t="s">
        <v>6708</v>
      </c>
      <c r="G1181" s="17" t="s">
        <v>5085</v>
      </c>
    </row>
    <row r="1182" spans="1:7" x14ac:dyDescent="0.35">
      <c r="A1182" s="17" t="s">
        <v>8349</v>
      </c>
      <c r="B1182" s="17">
        <v>1181</v>
      </c>
      <c r="C1182" s="17" t="s">
        <v>1190</v>
      </c>
      <c r="D1182" s="17" t="s">
        <v>3563</v>
      </c>
      <c r="E1182" s="17" t="s">
        <v>4732</v>
      </c>
      <c r="F1182" s="17" t="s">
        <v>6709</v>
      </c>
      <c r="G1182" s="17" t="s">
        <v>4781</v>
      </c>
    </row>
    <row r="1183" spans="1:7" x14ac:dyDescent="0.35">
      <c r="A1183" s="17" t="s">
        <v>8349</v>
      </c>
      <c r="B1183" s="17">
        <v>1182</v>
      </c>
      <c r="C1183" s="17" t="s">
        <v>1189</v>
      </c>
      <c r="D1183" s="17" t="s">
        <v>3564</v>
      </c>
      <c r="E1183" s="17" t="s">
        <v>4729</v>
      </c>
      <c r="F1183" s="17" t="s">
        <v>4809</v>
      </c>
      <c r="G1183" s="17" t="s">
        <v>6710</v>
      </c>
    </row>
    <row r="1184" spans="1:7" x14ac:dyDescent="0.35">
      <c r="A1184" s="17" t="s">
        <v>8349</v>
      </c>
      <c r="B1184" s="17">
        <v>1183</v>
      </c>
      <c r="C1184" s="17" t="s">
        <v>1188</v>
      </c>
      <c r="D1184" s="17" t="s">
        <v>3565</v>
      </c>
      <c r="E1184" s="17" t="s">
        <v>4729</v>
      </c>
      <c r="F1184" s="17" t="s">
        <v>6711</v>
      </c>
      <c r="G1184" s="17" t="s">
        <v>6712</v>
      </c>
    </row>
    <row r="1185" spans="1:7" x14ac:dyDescent="0.35">
      <c r="A1185" s="17" t="s">
        <v>8349</v>
      </c>
      <c r="B1185" s="17">
        <v>1184</v>
      </c>
      <c r="C1185" s="17" t="s">
        <v>1187</v>
      </c>
      <c r="D1185" s="17" t="s">
        <v>3566</v>
      </c>
      <c r="E1185" s="17" t="s">
        <v>5604</v>
      </c>
      <c r="F1185" s="17" t="s">
        <v>6713</v>
      </c>
      <c r="G1185" s="17" t="s">
        <v>6714</v>
      </c>
    </row>
    <row r="1186" spans="1:7" x14ac:dyDescent="0.35">
      <c r="A1186" s="17" t="s">
        <v>8349</v>
      </c>
      <c r="B1186" s="17">
        <v>1185</v>
      </c>
      <c r="C1186" s="17" t="s">
        <v>1186</v>
      </c>
      <c r="D1186" s="17" t="s">
        <v>3567</v>
      </c>
      <c r="E1186" s="17" t="s">
        <v>4732</v>
      </c>
      <c r="F1186" s="17" t="s">
        <v>6715</v>
      </c>
      <c r="G1186" s="17" t="s">
        <v>6716</v>
      </c>
    </row>
    <row r="1187" spans="1:7" x14ac:dyDescent="0.35">
      <c r="A1187" s="17" t="s">
        <v>8349</v>
      </c>
      <c r="B1187" s="17">
        <v>1186</v>
      </c>
      <c r="C1187" s="17" t="s">
        <v>1185</v>
      </c>
      <c r="D1187" s="17" t="s">
        <v>3568</v>
      </c>
      <c r="E1187" s="17" t="s">
        <v>4729</v>
      </c>
      <c r="F1187" s="17" t="s">
        <v>6717</v>
      </c>
      <c r="G1187" s="17" t="s">
        <v>4775</v>
      </c>
    </row>
    <row r="1188" spans="1:7" x14ac:dyDescent="0.35">
      <c r="A1188" s="17" t="s">
        <v>8349</v>
      </c>
      <c r="B1188" s="17">
        <v>1187</v>
      </c>
      <c r="C1188" s="17" t="s">
        <v>1184</v>
      </c>
      <c r="D1188" s="17" t="s">
        <v>3569</v>
      </c>
      <c r="E1188" s="17" t="s">
        <v>4729</v>
      </c>
      <c r="F1188" s="17" t="s">
        <v>6718</v>
      </c>
      <c r="G1188" s="17" t="s">
        <v>6719</v>
      </c>
    </row>
    <row r="1189" spans="1:7" x14ac:dyDescent="0.35">
      <c r="A1189" s="17" t="s">
        <v>8349</v>
      </c>
      <c r="B1189" s="17">
        <v>1188</v>
      </c>
      <c r="C1189" s="17" t="s">
        <v>1183</v>
      </c>
      <c r="D1189" s="17" t="s">
        <v>3570</v>
      </c>
      <c r="E1189" s="17" t="s">
        <v>4732</v>
      </c>
      <c r="F1189" s="17" t="s">
        <v>5243</v>
      </c>
      <c r="G1189" s="17" t="s">
        <v>6720</v>
      </c>
    </row>
    <row r="1190" spans="1:7" x14ac:dyDescent="0.35">
      <c r="A1190" s="17" t="s">
        <v>8349</v>
      </c>
      <c r="B1190" s="17">
        <v>1189</v>
      </c>
      <c r="C1190" s="17" t="s">
        <v>1182</v>
      </c>
      <c r="D1190" s="17" t="s">
        <v>3571</v>
      </c>
      <c r="E1190" s="17" t="s">
        <v>4732</v>
      </c>
      <c r="F1190" s="17" t="s">
        <v>6721</v>
      </c>
      <c r="G1190" s="17" t="s">
        <v>6722</v>
      </c>
    </row>
    <row r="1191" spans="1:7" x14ac:dyDescent="0.35">
      <c r="A1191" s="17" t="s">
        <v>8349</v>
      </c>
      <c r="B1191" s="17">
        <v>1190</v>
      </c>
      <c r="C1191" s="17" t="s">
        <v>1181</v>
      </c>
      <c r="D1191" s="17" t="s">
        <v>3572</v>
      </c>
      <c r="E1191" s="17" t="s">
        <v>4732</v>
      </c>
      <c r="F1191" s="17" t="s">
        <v>6723</v>
      </c>
      <c r="G1191" s="17" t="s">
        <v>6724</v>
      </c>
    </row>
    <row r="1192" spans="1:7" x14ac:dyDescent="0.35">
      <c r="A1192" s="17" t="s">
        <v>8349</v>
      </c>
      <c r="B1192" s="17">
        <v>1191</v>
      </c>
      <c r="C1192" s="17" t="s">
        <v>1180</v>
      </c>
      <c r="D1192" s="17" t="s">
        <v>3573</v>
      </c>
      <c r="E1192" s="17" t="s">
        <v>4732</v>
      </c>
      <c r="F1192" s="17" t="s">
        <v>6725</v>
      </c>
      <c r="G1192" s="17" t="s">
        <v>6726</v>
      </c>
    </row>
    <row r="1193" spans="1:7" x14ac:dyDescent="0.35">
      <c r="A1193" s="17" t="s">
        <v>8349</v>
      </c>
      <c r="B1193" s="17">
        <v>1192</v>
      </c>
      <c r="C1193" s="17" t="s">
        <v>1179</v>
      </c>
      <c r="D1193" s="17" t="s">
        <v>3574</v>
      </c>
      <c r="E1193" s="17" t="s">
        <v>4732</v>
      </c>
      <c r="F1193" s="17" t="s">
        <v>6727</v>
      </c>
      <c r="G1193" s="17" t="s">
        <v>5187</v>
      </c>
    </row>
    <row r="1194" spans="1:7" x14ac:dyDescent="0.35">
      <c r="A1194" s="17" t="s">
        <v>8349</v>
      </c>
      <c r="B1194" s="17">
        <v>1193</v>
      </c>
      <c r="C1194" s="17" t="s">
        <v>1178</v>
      </c>
      <c r="D1194" s="17" t="s">
        <v>3575</v>
      </c>
      <c r="E1194" s="17" t="s">
        <v>4729</v>
      </c>
      <c r="F1194" s="17" t="s">
        <v>6728</v>
      </c>
      <c r="G1194" s="17" t="s">
        <v>5367</v>
      </c>
    </row>
    <row r="1195" spans="1:7" x14ac:dyDescent="0.35">
      <c r="A1195" s="17" t="s">
        <v>8349</v>
      </c>
      <c r="B1195" s="17">
        <v>1194</v>
      </c>
      <c r="C1195" s="17" t="s">
        <v>1177</v>
      </c>
      <c r="D1195" s="17" t="s">
        <v>3576</v>
      </c>
      <c r="E1195" s="17" t="s">
        <v>4729</v>
      </c>
      <c r="F1195" s="17" t="s">
        <v>6729</v>
      </c>
      <c r="G1195" s="17" t="s">
        <v>4939</v>
      </c>
    </row>
    <row r="1196" spans="1:7" x14ac:dyDescent="0.35">
      <c r="A1196" s="17" t="s">
        <v>8349</v>
      </c>
      <c r="B1196" s="17">
        <v>1195</v>
      </c>
      <c r="C1196" s="17" t="s">
        <v>1176</v>
      </c>
      <c r="D1196" s="17" t="s">
        <v>3577</v>
      </c>
      <c r="E1196" s="17" t="s">
        <v>4729</v>
      </c>
      <c r="F1196" s="17" t="s">
        <v>6730</v>
      </c>
      <c r="G1196" s="17" t="s">
        <v>6731</v>
      </c>
    </row>
    <row r="1197" spans="1:7" x14ac:dyDescent="0.35">
      <c r="A1197" s="17" t="s">
        <v>8349</v>
      </c>
      <c r="B1197" s="17">
        <v>1196</v>
      </c>
      <c r="C1197" s="17" t="s">
        <v>1175</v>
      </c>
      <c r="D1197" s="17" t="s">
        <v>3578</v>
      </c>
      <c r="E1197" s="17" t="s">
        <v>4729</v>
      </c>
      <c r="F1197" s="17" t="s">
        <v>6732</v>
      </c>
      <c r="G1197" s="17" t="s">
        <v>6733</v>
      </c>
    </row>
    <row r="1198" spans="1:7" x14ac:dyDescent="0.35">
      <c r="A1198" s="17" t="s">
        <v>8349</v>
      </c>
      <c r="B1198" s="17">
        <v>1197</v>
      </c>
      <c r="C1198" s="17" t="s">
        <v>1174</v>
      </c>
      <c r="D1198" s="17" t="s">
        <v>3579</v>
      </c>
      <c r="E1198" s="17" t="s">
        <v>4729</v>
      </c>
      <c r="F1198" s="17" t="s">
        <v>6734</v>
      </c>
      <c r="G1198" s="17" t="s">
        <v>6735</v>
      </c>
    </row>
    <row r="1199" spans="1:7" x14ac:dyDescent="0.35">
      <c r="A1199" s="17" t="s">
        <v>8349</v>
      </c>
      <c r="B1199" s="17">
        <v>1198</v>
      </c>
      <c r="C1199" s="17" t="s">
        <v>1173</v>
      </c>
      <c r="D1199" s="17" t="s">
        <v>3580</v>
      </c>
      <c r="E1199" s="17" t="s">
        <v>4732</v>
      </c>
      <c r="F1199" s="17" t="s">
        <v>6736</v>
      </c>
      <c r="G1199" s="17" t="s">
        <v>6467</v>
      </c>
    </row>
    <row r="1200" spans="1:7" x14ac:dyDescent="0.35">
      <c r="A1200" s="17" t="s">
        <v>8349</v>
      </c>
      <c r="B1200" s="17">
        <v>1199</v>
      </c>
      <c r="C1200" s="17" t="s">
        <v>1172</v>
      </c>
      <c r="D1200" s="17" t="s">
        <v>3581</v>
      </c>
      <c r="E1200" s="17" t="s">
        <v>4732</v>
      </c>
      <c r="F1200" s="17" t="s">
        <v>6737</v>
      </c>
      <c r="G1200" s="17" t="s">
        <v>6738</v>
      </c>
    </row>
    <row r="1201" spans="1:7" x14ac:dyDescent="0.35">
      <c r="A1201" s="17" t="s">
        <v>8349</v>
      </c>
      <c r="B1201" s="17">
        <v>1200</v>
      </c>
      <c r="C1201" s="17" t="s">
        <v>1171</v>
      </c>
      <c r="D1201" s="17" t="s">
        <v>3582</v>
      </c>
      <c r="E1201" s="17" t="s">
        <v>5604</v>
      </c>
      <c r="F1201" s="17" t="s">
        <v>6739</v>
      </c>
      <c r="G1201" s="17" t="s">
        <v>6325</v>
      </c>
    </row>
    <row r="1202" spans="1:7" x14ac:dyDescent="0.35">
      <c r="A1202" s="17" t="s">
        <v>8349</v>
      </c>
      <c r="B1202" s="17">
        <v>1201</v>
      </c>
      <c r="C1202" s="17" t="s">
        <v>1170</v>
      </c>
      <c r="D1202" s="17" t="s">
        <v>3583</v>
      </c>
      <c r="E1202" s="17" t="s">
        <v>4732</v>
      </c>
      <c r="F1202" s="17" t="s">
        <v>6177</v>
      </c>
      <c r="G1202" s="17" t="s">
        <v>4826</v>
      </c>
    </row>
    <row r="1203" spans="1:7" x14ac:dyDescent="0.35">
      <c r="A1203" s="17" t="s">
        <v>8349</v>
      </c>
      <c r="B1203" s="17">
        <v>1202</v>
      </c>
      <c r="C1203" s="17" t="s">
        <v>1169</v>
      </c>
      <c r="D1203" s="17" t="s">
        <v>3584</v>
      </c>
      <c r="E1203" s="17" t="s">
        <v>5604</v>
      </c>
      <c r="F1203" s="17" t="s">
        <v>6740</v>
      </c>
      <c r="G1203" s="17" t="s">
        <v>6741</v>
      </c>
    </row>
    <row r="1204" spans="1:7" x14ac:dyDescent="0.35">
      <c r="A1204" s="17" t="s">
        <v>8349</v>
      </c>
      <c r="B1204" s="17">
        <v>1203</v>
      </c>
      <c r="C1204" s="17" t="s">
        <v>1168</v>
      </c>
      <c r="D1204" s="17" t="s">
        <v>3585</v>
      </c>
      <c r="E1204" s="17" t="s">
        <v>4732</v>
      </c>
      <c r="F1204" s="17" t="s">
        <v>6742</v>
      </c>
      <c r="G1204" s="17" t="s">
        <v>6743</v>
      </c>
    </row>
    <row r="1205" spans="1:7" x14ac:dyDescent="0.35">
      <c r="A1205" s="17" t="s">
        <v>8349</v>
      </c>
      <c r="B1205" s="17">
        <v>1204</v>
      </c>
      <c r="C1205" s="17" t="s">
        <v>1167</v>
      </c>
      <c r="D1205" s="17" t="s">
        <v>3586</v>
      </c>
      <c r="E1205" s="17" t="s">
        <v>4732</v>
      </c>
      <c r="F1205" s="17" t="s">
        <v>6744</v>
      </c>
      <c r="G1205" s="17" t="s">
        <v>5362</v>
      </c>
    </row>
    <row r="1206" spans="1:7" x14ac:dyDescent="0.35">
      <c r="A1206" s="17" t="s">
        <v>8349</v>
      </c>
      <c r="B1206" s="17">
        <v>1205</v>
      </c>
      <c r="C1206" s="17" t="s">
        <v>1166</v>
      </c>
      <c r="D1206" s="17" t="s">
        <v>3587</v>
      </c>
      <c r="E1206" s="17" t="s">
        <v>5604</v>
      </c>
      <c r="F1206" s="17" t="s">
        <v>6745</v>
      </c>
      <c r="G1206" s="17" t="s">
        <v>6746</v>
      </c>
    </row>
    <row r="1207" spans="1:7" x14ac:dyDescent="0.35">
      <c r="A1207" s="17" t="s">
        <v>8349</v>
      </c>
      <c r="B1207" s="17">
        <v>1206</v>
      </c>
      <c r="C1207" s="17" t="s">
        <v>1165</v>
      </c>
      <c r="D1207" s="17" t="s">
        <v>3588</v>
      </c>
      <c r="E1207" s="17" t="s">
        <v>4732</v>
      </c>
      <c r="F1207" s="17" t="s">
        <v>6747</v>
      </c>
      <c r="G1207" s="17" t="s">
        <v>6748</v>
      </c>
    </row>
    <row r="1208" spans="1:7" x14ac:dyDescent="0.35">
      <c r="A1208" s="17" t="s">
        <v>8349</v>
      </c>
      <c r="B1208" s="17">
        <v>1207</v>
      </c>
      <c r="C1208" s="17" t="s">
        <v>1164</v>
      </c>
      <c r="D1208" s="17" t="s">
        <v>3589</v>
      </c>
      <c r="E1208" s="17" t="s">
        <v>5604</v>
      </c>
      <c r="F1208" s="17" t="s">
        <v>6749</v>
      </c>
      <c r="G1208" s="17" t="s">
        <v>6750</v>
      </c>
    </row>
    <row r="1209" spans="1:7" x14ac:dyDescent="0.35">
      <c r="A1209" s="17" t="s">
        <v>8349</v>
      </c>
      <c r="B1209" s="17">
        <v>1208</v>
      </c>
      <c r="C1209" s="17" t="s">
        <v>1163</v>
      </c>
      <c r="D1209" s="17" t="s">
        <v>3590</v>
      </c>
      <c r="E1209" s="17" t="s">
        <v>4729</v>
      </c>
      <c r="F1209" s="17" t="s">
        <v>5730</v>
      </c>
      <c r="G1209" s="17" t="s">
        <v>6751</v>
      </c>
    </row>
    <row r="1210" spans="1:7" x14ac:dyDescent="0.35">
      <c r="A1210" s="17" t="s">
        <v>8349</v>
      </c>
      <c r="B1210" s="17">
        <v>1209</v>
      </c>
      <c r="C1210" s="17" t="s">
        <v>1162</v>
      </c>
      <c r="D1210" s="17" t="s">
        <v>3591</v>
      </c>
      <c r="E1210" s="17" t="s">
        <v>4732</v>
      </c>
      <c r="F1210" s="17" t="s">
        <v>6752</v>
      </c>
      <c r="G1210" s="17" t="s">
        <v>6753</v>
      </c>
    </row>
    <row r="1211" spans="1:7" x14ac:dyDescent="0.35">
      <c r="A1211" s="17" t="s">
        <v>8349</v>
      </c>
      <c r="B1211" s="17">
        <v>1210</v>
      </c>
      <c r="C1211" s="17" t="s">
        <v>1161</v>
      </c>
      <c r="D1211" s="17" t="s">
        <v>3592</v>
      </c>
      <c r="E1211" s="17" t="s">
        <v>4732</v>
      </c>
      <c r="F1211" s="17" t="s">
        <v>5837</v>
      </c>
      <c r="G1211" s="17" t="s">
        <v>5029</v>
      </c>
    </row>
    <row r="1212" spans="1:7" x14ac:dyDescent="0.35">
      <c r="A1212" s="17" t="s">
        <v>8349</v>
      </c>
      <c r="B1212" s="17">
        <v>1211</v>
      </c>
      <c r="C1212" s="17" t="s">
        <v>1160</v>
      </c>
      <c r="D1212" s="17" t="s">
        <v>3593</v>
      </c>
      <c r="E1212" s="17" t="s">
        <v>4732</v>
      </c>
      <c r="F1212" s="17" t="s">
        <v>6754</v>
      </c>
      <c r="G1212" s="17" t="s">
        <v>6755</v>
      </c>
    </row>
    <row r="1213" spans="1:7" x14ac:dyDescent="0.35">
      <c r="A1213" s="17" t="s">
        <v>8349</v>
      </c>
      <c r="B1213" s="17">
        <v>1212</v>
      </c>
      <c r="C1213" s="17" t="s">
        <v>1159</v>
      </c>
      <c r="D1213" s="17" t="s">
        <v>3594</v>
      </c>
      <c r="E1213" s="17" t="s">
        <v>4732</v>
      </c>
      <c r="F1213" s="17" t="s">
        <v>6756</v>
      </c>
      <c r="G1213" s="17" t="s">
        <v>5027</v>
      </c>
    </row>
    <row r="1214" spans="1:7" x14ac:dyDescent="0.35">
      <c r="A1214" s="17" t="s">
        <v>8349</v>
      </c>
      <c r="B1214" s="17">
        <v>1213</v>
      </c>
      <c r="C1214" s="17" t="s">
        <v>1158</v>
      </c>
      <c r="D1214" s="17" t="s">
        <v>3595</v>
      </c>
      <c r="E1214" s="17" t="s">
        <v>5604</v>
      </c>
      <c r="F1214" s="17" t="s">
        <v>6757</v>
      </c>
      <c r="G1214" s="17" t="s">
        <v>5503</v>
      </c>
    </row>
    <row r="1215" spans="1:7" x14ac:dyDescent="0.35">
      <c r="A1215" s="17" t="s">
        <v>8349</v>
      </c>
      <c r="B1215" s="17">
        <v>1214</v>
      </c>
      <c r="C1215" s="17" t="s">
        <v>1157</v>
      </c>
      <c r="D1215" s="17" t="s">
        <v>3596</v>
      </c>
      <c r="E1215" s="17" t="s">
        <v>4729</v>
      </c>
      <c r="F1215" s="17" t="s">
        <v>6758</v>
      </c>
      <c r="G1215" s="17" t="s">
        <v>5951</v>
      </c>
    </row>
    <row r="1216" spans="1:7" x14ac:dyDescent="0.35">
      <c r="A1216" s="17" t="s">
        <v>8349</v>
      </c>
      <c r="B1216" s="17">
        <v>1215</v>
      </c>
      <c r="C1216" s="17" t="s">
        <v>1156</v>
      </c>
      <c r="D1216" s="17" t="s">
        <v>3597</v>
      </c>
      <c r="E1216" s="17" t="s">
        <v>4732</v>
      </c>
      <c r="F1216" s="17" t="s">
        <v>6759</v>
      </c>
      <c r="G1216" s="17" t="s">
        <v>6760</v>
      </c>
    </row>
    <row r="1217" spans="1:7" x14ac:dyDescent="0.35">
      <c r="A1217" s="17" t="s">
        <v>8349</v>
      </c>
      <c r="B1217" s="17">
        <v>1216</v>
      </c>
      <c r="C1217" s="17" t="s">
        <v>1155</v>
      </c>
      <c r="D1217" s="17" t="s">
        <v>3598</v>
      </c>
      <c r="E1217" s="17" t="s">
        <v>4729</v>
      </c>
      <c r="F1217" s="17" t="s">
        <v>6761</v>
      </c>
      <c r="G1217" s="17" t="s">
        <v>6762</v>
      </c>
    </row>
    <row r="1218" spans="1:7" x14ac:dyDescent="0.35">
      <c r="A1218" s="17" t="s">
        <v>8349</v>
      </c>
      <c r="B1218" s="17">
        <v>1217</v>
      </c>
      <c r="C1218" s="17" t="s">
        <v>1154</v>
      </c>
      <c r="D1218" s="17" t="s">
        <v>3599</v>
      </c>
      <c r="E1218" s="17" t="s">
        <v>4729</v>
      </c>
      <c r="F1218" s="17" t="s">
        <v>6040</v>
      </c>
      <c r="G1218" s="17" t="s">
        <v>5941</v>
      </c>
    </row>
    <row r="1219" spans="1:7" x14ac:dyDescent="0.35">
      <c r="A1219" s="17" t="s">
        <v>8349</v>
      </c>
      <c r="B1219" s="17">
        <v>1218</v>
      </c>
      <c r="C1219" s="17" t="s">
        <v>1153</v>
      </c>
      <c r="D1219" s="17" t="s">
        <v>3600</v>
      </c>
      <c r="E1219" s="17" t="s">
        <v>4732</v>
      </c>
      <c r="F1219" s="17" t="s">
        <v>6763</v>
      </c>
      <c r="G1219" s="17" t="s">
        <v>6764</v>
      </c>
    </row>
    <row r="1220" spans="1:7" x14ac:dyDescent="0.35">
      <c r="A1220" s="17" t="s">
        <v>8349</v>
      </c>
      <c r="B1220" s="17">
        <v>1219</v>
      </c>
      <c r="C1220" s="17" t="s">
        <v>1152</v>
      </c>
      <c r="D1220" s="17" t="s">
        <v>3601</v>
      </c>
      <c r="E1220" s="17" t="s">
        <v>4732</v>
      </c>
      <c r="F1220" s="17" t="s">
        <v>6765</v>
      </c>
      <c r="G1220" s="17" t="s">
        <v>4745</v>
      </c>
    </row>
    <row r="1221" spans="1:7" x14ac:dyDescent="0.35">
      <c r="A1221" s="17" t="s">
        <v>8349</v>
      </c>
      <c r="B1221" s="17">
        <v>1220</v>
      </c>
      <c r="C1221" s="17" t="s">
        <v>1151</v>
      </c>
      <c r="D1221" s="17" t="s">
        <v>3602</v>
      </c>
      <c r="E1221" s="17" t="s">
        <v>4732</v>
      </c>
      <c r="F1221" s="17" t="s">
        <v>6766</v>
      </c>
      <c r="G1221" s="17" t="s">
        <v>6767</v>
      </c>
    </row>
    <row r="1222" spans="1:7" x14ac:dyDescent="0.35">
      <c r="A1222" s="17" t="s">
        <v>8349</v>
      </c>
      <c r="B1222" s="17">
        <v>1221</v>
      </c>
      <c r="C1222" s="17" t="s">
        <v>1150</v>
      </c>
      <c r="D1222" s="17" t="s">
        <v>3603</v>
      </c>
      <c r="E1222" s="17" t="s">
        <v>4732</v>
      </c>
      <c r="F1222" s="17" t="s">
        <v>6768</v>
      </c>
      <c r="G1222" s="17" t="s">
        <v>6769</v>
      </c>
    </row>
    <row r="1223" spans="1:7" x14ac:dyDescent="0.35">
      <c r="A1223" s="17" t="s">
        <v>8349</v>
      </c>
      <c r="B1223" s="17">
        <v>1222</v>
      </c>
      <c r="C1223" s="17" t="s">
        <v>1149</v>
      </c>
      <c r="D1223" s="17" t="s">
        <v>3604</v>
      </c>
      <c r="E1223" s="17" t="s">
        <v>4729</v>
      </c>
      <c r="F1223" s="17" t="s">
        <v>6770</v>
      </c>
      <c r="G1223" s="17" t="s">
        <v>5796</v>
      </c>
    </row>
    <row r="1224" spans="1:7" x14ac:dyDescent="0.35">
      <c r="A1224" s="17" t="s">
        <v>8349</v>
      </c>
      <c r="B1224" s="17">
        <v>1223</v>
      </c>
      <c r="C1224" s="17" t="s">
        <v>1148</v>
      </c>
      <c r="D1224" s="17" t="s">
        <v>3605</v>
      </c>
      <c r="E1224" s="17" t="s">
        <v>4729</v>
      </c>
      <c r="F1224" s="17" t="s">
        <v>6771</v>
      </c>
      <c r="G1224" s="17" t="s">
        <v>6772</v>
      </c>
    </row>
    <row r="1225" spans="1:7" x14ac:dyDescent="0.35">
      <c r="A1225" s="17" t="s">
        <v>8349</v>
      </c>
      <c r="B1225" s="17">
        <v>1224</v>
      </c>
      <c r="C1225" s="17" t="s">
        <v>1147</v>
      </c>
      <c r="D1225" s="17" t="s">
        <v>3606</v>
      </c>
      <c r="E1225" s="17" t="s">
        <v>4732</v>
      </c>
      <c r="F1225" s="17" t="s">
        <v>5294</v>
      </c>
      <c r="G1225" s="17" t="s">
        <v>6773</v>
      </c>
    </row>
    <row r="1226" spans="1:7" x14ac:dyDescent="0.35">
      <c r="A1226" s="17" t="s">
        <v>8349</v>
      </c>
      <c r="B1226" s="17">
        <v>1225</v>
      </c>
      <c r="C1226" s="17" t="s">
        <v>1146</v>
      </c>
      <c r="D1226" s="17" t="s">
        <v>3607</v>
      </c>
      <c r="E1226" s="17" t="s">
        <v>4729</v>
      </c>
      <c r="F1226" s="17" t="s">
        <v>4829</v>
      </c>
      <c r="G1226" s="17" t="s">
        <v>6774</v>
      </c>
    </row>
    <row r="1227" spans="1:7" x14ac:dyDescent="0.35">
      <c r="A1227" s="17" t="s">
        <v>8349</v>
      </c>
      <c r="B1227" s="17">
        <v>1226</v>
      </c>
      <c r="C1227" s="17" t="s">
        <v>1145</v>
      </c>
      <c r="D1227" s="17" t="s">
        <v>3608</v>
      </c>
      <c r="E1227" s="17" t="s">
        <v>4732</v>
      </c>
      <c r="F1227" s="17" t="s">
        <v>6775</v>
      </c>
      <c r="G1227" s="17" t="s">
        <v>6776</v>
      </c>
    </row>
    <row r="1228" spans="1:7" x14ac:dyDescent="0.35">
      <c r="A1228" s="17" t="s">
        <v>8349</v>
      </c>
      <c r="B1228" s="17">
        <v>1227</v>
      </c>
      <c r="C1228" s="17" t="s">
        <v>1144</v>
      </c>
      <c r="D1228" s="17" t="s">
        <v>3609</v>
      </c>
      <c r="E1228" s="17" t="s">
        <v>4729</v>
      </c>
      <c r="F1228" s="17" t="s">
        <v>6777</v>
      </c>
      <c r="G1228" s="17" t="s">
        <v>6778</v>
      </c>
    </row>
    <row r="1229" spans="1:7" x14ac:dyDescent="0.35">
      <c r="A1229" s="17" t="s">
        <v>8349</v>
      </c>
      <c r="B1229" s="17">
        <v>1228</v>
      </c>
      <c r="C1229" s="17" t="s">
        <v>1143</v>
      </c>
      <c r="D1229" s="17" t="s">
        <v>3610</v>
      </c>
      <c r="E1229" s="17" t="s">
        <v>4732</v>
      </c>
      <c r="F1229" s="17" t="s">
        <v>6779</v>
      </c>
      <c r="G1229" s="17" t="s">
        <v>6780</v>
      </c>
    </row>
    <row r="1230" spans="1:7" x14ac:dyDescent="0.35">
      <c r="A1230" s="17" t="s">
        <v>8349</v>
      </c>
      <c r="B1230" s="17">
        <v>1229</v>
      </c>
      <c r="C1230" s="17" t="s">
        <v>1142</v>
      </c>
      <c r="D1230" s="17" t="s">
        <v>3611</v>
      </c>
      <c r="E1230" s="17" t="s">
        <v>4732</v>
      </c>
      <c r="F1230" s="17" t="s">
        <v>6781</v>
      </c>
      <c r="G1230" s="17" t="s">
        <v>5187</v>
      </c>
    </row>
    <row r="1231" spans="1:7" x14ac:dyDescent="0.35">
      <c r="A1231" s="17" t="s">
        <v>8349</v>
      </c>
      <c r="B1231" s="17">
        <v>1230</v>
      </c>
      <c r="C1231" s="17" t="s">
        <v>1141</v>
      </c>
      <c r="D1231" s="17" t="s">
        <v>3612</v>
      </c>
      <c r="E1231" s="17" t="s">
        <v>4729</v>
      </c>
      <c r="F1231" s="17" t="s">
        <v>6782</v>
      </c>
      <c r="G1231" s="17" t="s">
        <v>6783</v>
      </c>
    </row>
    <row r="1232" spans="1:7" x14ac:dyDescent="0.35">
      <c r="A1232" s="17" t="s">
        <v>8349</v>
      </c>
      <c r="B1232" s="17">
        <v>1231</v>
      </c>
      <c r="C1232" s="17" t="s">
        <v>1140</v>
      </c>
      <c r="D1232" s="17" t="s">
        <v>3613</v>
      </c>
      <c r="E1232" s="17" t="s">
        <v>4729</v>
      </c>
      <c r="F1232" s="17" t="s">
        <v>6784</v>
      </c>
      <c r="G1232" s="17" t="s">
        <v>6785</v>
      </c>
    </row>
    <row r="1233" spans="1:7" x14ac:dyDescent="0.35">
      <c r="A1233" s="17" t="s">
        <v>8349</v>
      </c>
      <c r="B1233" s="17">
        <v>1232</v>
      </c>
      <c r="C1233" s="17" t="s">
        <v>1139</v>
      </c>
      <c r="D1233" s="17" t="s">
        <v>3614</v>
      </c>
      <c r="E1233" s="17" t="s">
        <v>4729</v>
      </c>
      <c r="F1233" s="17" t="s">
        <v>6786</v>
      </c>
      <c r="G1233" s="17" t="s">
        <v>6787</v>
      </c>
    </row>
    <row r="1234" spans="1:7" x14ac:dyDescent="0.35">
      <c r="A1234" s="17" t="s">
        <v>8349</v>
      </c>
      <c r="B1234" s="17">
        <v>1233</v>
      </c>
      <c r="C1234" s="17" t="s">
        <v>1138</v>
      </c>
      <c r="D1234" s="17" t="s">
        <v>3615</v>
      </c>
      <c r="E1234" s="17" t="s">
        <v>4732</v>
      </c>
      <c r="F1234" s="17" t="s">
        <v>6788</v>
      </c>
      <c r="G1234" s="17" t="s">
        <v>6789</v>
      </c>
    </row>
    <row r="1235" spans="1:7" x14ac:dyDescent="0.35">
      <c r="A1235" s="17" t="s">
        <v>8349</v>
      </c>
      <c r="B1235" s="17">
        <v>1234</v>
      </c>
      <c r="C1235" s="17" t="s">
        <v>1137</v>
      </c>
      <c r="D1235" s="17" t="s">
        <v>3616</v>
      </c>
      <c r="E1235" s="17" t="s">
        <v>4732</v>
      </c>
      <c r="F1235" s="17" t="s">
        <v>6455</v>
      </c>
      <c r="G1235" s="17" t="s">
        <v>6790</v>
      </c>
    </row>
    <row r="1236" spans="1:7" x14ac:dyDescent="0.35">
      <c r="A1236" s="17" t="s">
        <v>8349</v>
      </c>
      <c r="B1236" s="17">
        <v>1235</v>
      </c>
      <c r="C1236" s="17" t="s">
        <v>1136</v>
      </c>
      <c r="D1236" s="17" t="s">
        <v>3617</v>
      </c>
      <c r="E1236" s="17" t="s">
        <v>5604</v>
      </c>
      <c r="F1236" s="17" t="s">
        <v>6791</v>
      </c>
      <c r="G1236" s="17" t="s">
        <v>6596</v>
      </c>
    </row>
    <row r="1237" spans="1:7" x14ac:dyDescent="0.35">
      <c r="A1237" s="17" t="s">
        <v>8349</v>
      </c>
      <c r="B1237" s="17">
        <v>1236</v>
      </c>
      <c r="C1237" s="17" t="s">
        <v>1135</v>
      </c>
      <c r="D1237" s="17" t="s">
        <v>3618</v>
      </c>
      <c r="E1237" s="17" t="s">
        <v>5604</v>
      </c>
      <c r="F1237" s="17" t="s">
        <v>6792</v>
      </c>
      <c r="G1237" s="17" t="s">
        <v>6793</v>
      </c>
    </row>
    <row r="1238" spans="1:7" x14ac:dyDescent="0.35">
      <c r="A1238" s="17" t="s">
        <v>8349</v>
      </c>
      <c r="B1238" s="17">
        <v>1237</v>
      </c>
      <c r="C1238" s="17" t="s">
        <v>1134</v>
      </c>
      <c r="D1238" s="17" t="s">
        <v>3619</v>
      </c>
      <c r="E1238" s="17" t="s">
        <v>4729</v>
      </c>
      <c r="F1238" s="17" t="s">
        <v>6794</v>
      </c>
      <c r="G1238" s="17" t="s">
        <v>6795</v>
      </c>
    </row>
    <row r="1239" spans="1:7" x14ac:dyDescent="0.35">
      <c r="A1239" s="17" t="s">
        <v>8349</v>
      </c>
      <c r="B1239" s="17">
        <v>1238</v>
      </c>
      <c r="C1239" s="17" t="s">
        <v>1133</v>
      </c>
      <c r="D1239" s="17" t="s">
        <v>3620</v>
      </c>
      <c r="E1239" s="17" t="s">
        <v>4732</v>
      </c>
      <c r="F1239" s="17" t="s">
        <v>6796</v>
      </c>
      <c r="G1239" s="17" t="s">
        <v>5027</v>
      </c>
    </row>
    <row r="1240" spans="1:7" x14ac:dyDescent="0.35">
      <c r="A1240" s="17" t="s">
        <v>8349</v>
      </c>
      <c r="B1240" s="17">
        <v>1239</v>
      </c>
      <c r="C1240" s="17" t="s">
        <v>1132</v>
      </c>
      <c r="D1240" s="17" t="s">
        <v>3621</v>
      </c>
      <c r="E1240" s="17" t="s">
        <v>4732</v>
      </c>
      <c r="F1240" s="17" t="s">
        <v>6797</v>
      </c>
      <c r="G1240" s="17" t="s">
        <v>6798</v>
      </c>
    </row>
    <row r="1241" spans="1:7" x14ac:dyDescent="0.35">
      <c r="A1241" s="17" t="s">
        <v>8349</v>
      </c>
      <c r="B1241" s="17">
        <v>1240</v>
      </c>
      <c r="C1241" s="17" t="s">
        <v>1131</v>
      </c>
      <c r="D1241" s="17" t="s">
        <v>3622</v>
      </c>
      <c r="E1241" s="17" t="s">
        <v>4729</v>
      </c>
      <c r="F1241" s="17" t="s">
        <v>6799</v>
      </c>
      <c r="G1241" s="17" t="s">
        <v>6800</v>
      </c>
    </row>
    <row r="1242" spans="1:7" x14ac:dyDescent="0.35">
      <c r="A1242" s="17" t="s">
        <v>8349</v>
      </c>
      <c r="B1242" s="17">
        <v>1241</v>
      </c>
      <c r="C1242" s="17" t="s">
        <v>1130</v>
      </c>
      <c r="D1242" s="17" t="s">
        <v>3623</v>
      </c>
      <c r="E1242" s="17" t="s">
        <v>4732</v>
      </c>
      <c r="F1242" s="17" t="s">
        <v>6801</v>
      </c>
      <c r="G1242" s="17" t="s">
        <v>6802</v>
      </c>
    </row>
    <row r="1243" spans="1:7" x14ac:dyDescent="0.35">
      <c r="A1243" s="17" t="s">
        <v>8349</v>
      </c>
      <c r="B1243" s="17">
        <v>1242</v>
      </c>
      <c r="C1243" s="17" t="s">
        <v>1129</v>
      </c>
      <c r="D1243" s="17" t="s">
        <v>3624</v>
      </c>
      <c r="E1243" s="17" t="s">
        <v>5604</v>
      </c>
      <c r="F1243" s="17" t="s">
        <v>6297</v>
      </c>
      <c r="G1243" s="17" t="s">
        <v>6803</v>
      </c>
    </row>
    <row r="1244" spans="1:7" x14ac:dyDescent="0.35">
      <c r="A1244" s="17" t="s">
        <v>8349</v>
      </c>
      <c r="B1244" s="17">
        <v>1243</v>
      </c>
      <c r="C1244" s="17" t="s">
        <v>1128</v>
      </c>
      <c r="D1244" s="17" t="s">
        <v>3625</v>
      </c>
      <c r="E1244" s="17" t="s">
        <v>4732</v>
      </c>
      <c r="F1244" s="17" t="s">
        <v>6804</v>
      </c>
      <c r="G1244" s="17" t="s">
        <v>6805</v>
      </c>
    </row>
    <row r="1245" spans="1:7" x14ac:dyDescent="0.35">
      <c r="A1245" s="17" t="s">
        <v>8349</v>
      </c>
      <c r="B1245" s="17">
        <v>1244</v>
      </c>
      <c r="C1245" s="17" t="s">
        <v>1127</v>
      </c>
      <c r="D1245" s="17" t="s">
        <v>3626</v>
      </c>
      <c r="E1245" s="17" t="s">
        <v>4729</v>
      </c>
      <c r="F1245" s="17" t="s">
        <v>6806</v>
      </c>
      <c r="G1245" s="17" t="s">
        <v>6533</v>
      </c>
    </row>
    <row r="1246" spans="1:7" x14ac:dyDescent="0.35">
      <c r="A1246" s="17" t="s">
        <v>8349</v>
      </c>
      <c r="B1246" s="17">
        <v>1245</v>
      </c>
      <c r="C1246" s="17" t="s">
        <v>1126</v>
      </c>
      <c r="D1246" s="17" t="s">
        <v>3627</v>
      </c>
      <c r="E1246" s="17" t="s">
        <v>4729</v>
      </c>
      <c r="F1246" s="17" t="s">
        <v>6742</v>
      </c>
      <c r="G1246" s="17" t="s">
        <v>6807</v>
      </c>
    </row>
    <row r="1247" spans="1:7" x14ac:dyDescent="0.35">
      <c r="A1247" s="17" t="s">
        <v>8349</v>
      </c>
      <c r="B1247" s="17">
        <v>1246</v>
      </c>
      <c r="C1247" s="17" t="s">
        <v>1125</v>
      </c>
      <c r="D1247" s="17" t="s">
        <v>3628</v>
      </c>
      <c r="E1247" s="17" t="s">
        <v>4732</v>
      </c>
      <c r="F1247" s="17" t="s">
        <v>6808</v>
      </c>
      <c r="G1247" s="17" t="s">
        <v>6809</v>
      </c>
    </row>
    <row r="1248" spans="1:7" x14ac:dyDescent="0.35">
      <c r="A1248" s="17" t="s">
        <v>8349</v>
      </c>
      <c r="B1248" s="17">
        <v>1247</v>
      </c>
      <c r="C1248" s="17" t="s">
        <v>1124</v>
      </c>
      <c r="D1248" s="17" t="s">
        <v>3629</v>
      </c>
      <c r="E1248" s="17" t="s">
        <v>4732</v>
      </c>
      <c r="F1248" s="17" t="s">
        <v>6810</v>
      </c>
      <c r="G1248" s="17" t="s">
        <v>6811</v>
      </c>
    </row>
    <row r="1249" spans="1:7" x14ac:dyDescent="0.35">
      <c r="A1249" s="17" t="s">
        <v>8349</v>
      </c>
      <c r="B1249" s="17">
        <v>1248</v>
      </c>
      <c r="C1249" s="17" t="s">
        <v>1123</v>
      </c>
      <c r="D1249" s="17" t="s">
        <v>3630</v>
      </c>
      <c r="E1249" s="17" t="s">
        <v>4732</v>
      </c>
      <c r="F1249" s="17" t="s">
        <v>6812</v>
      </c>
      <c r="G1249" s="17" t="s">
        <v>5462</v>
      </c>
    </row>
    <row r="1250" spans="1:7" x14ac:dyDescent="0.35">
      <c r="A1250" s="17" t="s">
        <v>8349</v>
      </c>
      <c r="B1250" s="17">
        <v>1249</v>
      </c>
      <c r="C1250" s="17" t="s">
        <v>1122</v>
      </c>
      <c r="D1250" s="17" t="s">
        <v>3631</v>
      </c>
      <c r="E1250" s="17" t="s">
        <v>4732</v>
      </c>
      <c r="F1250" s="17" t="s">
        <v>6813</v>
      </c>
      <c r="G1250" s="17" t="s">
        <v>5009</v>
      </c>
    </row>
    <row r="1251" spans="1:7" x14ac:dyDescent="0.35">
      <c r="A1251" s="17" t="s">
        <v>8349</v>
      </c>
      <c r="B1251" s="17">
        <v>1250</v>
      </c>
      <c r="C1251" s="17" t="s">
        <v>1121</v>
      </c>
      <c r="D1251" s="17" t="s">
        <v>3632</v>
      </c>
      <c r="E1251" s="17" t="s">
        <v>4729</v>
      </c>
      <c r="F1251" s="17" t="s">
        <v>6814</v>
      </c>
      <c r="G1251" s="17" t="s">
        <v>6815</v>
      </c>
    </row>
    <row r="1252" spans="1:7" x14ac:dyDescent="0.35">
      <c r="A1252" s="17" t="s">
        <v>8349</v>
      </c>
      <c r="B1252" s="17">
        <v>1251</v>
      </c>
      <c r="C1252" s="17" t="s">
        <v>1120</v>
      </c>
      <c r="D1252" s="17" t="s">
        <v>3633</v>
      </c>
      <c r="E1252" s="17" t="s">
        <v>4732</v>
      </c>
      <c r="F1252" s="17" t="s">
        <v>6816</v>
      </c>
      <c r="G1252" s="17" t="s">
        <v>6817</v>
      </c>
    </row>
    <row r="1253" spans="1:7" x14ac:dyDescent="0.35">
      <c r="A1253" s="17" t="s">
        <v>8349</v>
      </c>
      <c r="B1253" s="17">
        <v>1252</v>
      </c>
      <c r="C1253" s="17" t="s">
        <v>1119</v>
      </c>
      <c r="D1253" s="17" t="s">
        <v>3634</v>
      </c>
      <c r="E1253" s="17" t="s">
        <v>4732</v>
      </c>
      <c r="F1253" s="17" t="s">
        <v>6818</v>
      </c>
      <c r="G1253" s="17" t="s">
        <v>5826</v>
      </c>
    </row>
    <row r="1254" spans="1:7" x14ac:dyDescent="0.35">
      <c r="A1254" s="17" t="s">
        <v>8349</v>
      </c>
      <c r="B1254" s="17">
        <v>1253</v>
      </c>
      <c r="C1254" s="17" t="s">
        <v>1118</v>
      </c>
      <c r="D1254" s="17" t="s">
        <v>3635</v>
      </c>
      <c r="E1254" s="17" t="s">
        <v>4729</v>
      </c>
      <c r="F1254" s="17" t="s">
        <v>6819</v>
      </c>
      <c r="G1254" s="17" t="s">
        <v>6820</v>
      </c>
    </row>
    <row r="1255" spans="1:7" x14ac:dyDescent="0.35">
      <c r="A1255" s="17" t="s">
        <v>8349</v>
      </c>
      <c r="B1255" s="17">
        <v>1254</v>
      </c>
      <c r="C1255" s="17" t="s">
        <v>1117</v>
      </c>
      <c r="D1255" s="17" t="s">
        <v>3636</v>
      </c>
      <c r="E1255" s="17" t="s">
        <v>5604</v>
      </c>
      <c r="F1255" s="17" t="s">
        <v>6821</v>
      </c>
      <c r="G1255" s="17" t="s">
        <v>4884</v>
      </c>
    </row>
    <row r="1256" spans="1:7" x14ac:dyDescent="0.35">
      <c r="A1256" s="17" t="s">
        <v>8349</v>
      </c>
      <c r="B1256" s="17">
        <v>1255</v>
      </c>
      <c r="C1256" s="17" t="s">
        <v>1116</v>
      </c>
      <c r="D1256" s="17" t="s">
        <v>3637</v>
      </c>
      <c r="E1256" s="17" t="s">
        <v>4729</v>
      </c>
      <c r="F1256" s="17" t="s">
        <v>6822</v>
      </c>
      <c r="G1256" s="17" t="s">
        <v>6823</v>
      </c>
    </row>
    <row r="1257" spans="1:7" x14ac:dyDescent="0.35">
      <c r="A1257" s="17" t="s">
        <v>8349</v>
      </c>
      <c r="B1257" s="17">
        <v>1256</v>
      </c>
      <c r="C1257" s="17" t="s">
        <v>1115</v>
      </c>
      <c r="D1257" s="17" t="s">
        <v>3638</v>
      </c>
      <c r="E1257" s="17" t="s">
        <v>4729</v>
      </c>
      <c r="F1257" s="17" t="s">
        <v>6824</v>
      </c>
      <c r="G1257" s="17" t="s">
        <v>6825</v>
      </c>
    </row>
    <row r="1258" spans="1:7" x14ac:dyDescent="0.35">
      <c r="A1258" s="17" t="s">
        <v>8349</v>
      </c>
      <c r="B1258" s="17">
        <v>1257</v>
      </c>
      <c r="C1258" s="17" t="s">
        <v>1114</v>
      </c>
      <c r="D1258" s="17" t="s">
        <v>3639</v>
      </c>
      <c r="E1258" s="17" t="s">
        <v>4732</v>
      </c>
      <c r="F1258" s="17" t="s">
        <v>6826</v>
      </c>
      <c r="G1258" s="17" t="s">
        <v>5025</v>
      </c>
    </row>
    <row r="1259" spans="1:7" x14ac:dyDescent="0.35">
      <c r="A1259" s="17" t="s">
        <v>8349</v>
      </c>
      <c r="B1259" s="17">
        <v>1258</v>
      </c>
      <c r="C1259" s="17" t="s">
        <v>1113</v>
      </c>
      <c r="D1259" s="17" t="s">
        <v>3640</v>
      </c>
      <c r="E1259" s="17" t="s">
        <v>4729</v>
      </c>
      <c r="F1259" s="17" t="s">
        <v>6827</v>
      </c>
      <c r="G1259" s="17" t="s">
        <v>6828</v>
      </c>
    </row>
    <row r="1260" spans="1:7" x14ac:dyDescent="0.35">
      <c r="A1260" s="17" t="s">
        <v>8349</v>
      </c>
      <c r="B1260" s="17">
        <v>1259</v>
      </c>
      <c r="C1260" s="17" t="s">
        <v>1112</v>
      </c>
      <c r="D1260" s="17" t="s">
        <v>3641</v>
      </c>
      <c r="E1260" s="17" t="s">
        <v>4732</v>
      </c>
      <c r="F1260" s="17" t="s">
        <v>6829</v>
      </c>
      <c r="G1260" s="17" t="s">
        <v>6830</v>
      </c>
    </row>
    <row r="1261" spans="1:7" x14ac:dyDescent="0.35">
      <c r="A1261" s="17" t="s">
        <v>8349</v>
      </c>
      <c r="B1261" s="17">
        <v>1260</v>
      </c>
      <c r="C1261" s="17" t="s">
        <v>1111</v>
      </c>
      <c r="D1261" s="17" t="s">
        <v>3642</v>
      </c>
      <c r="E1261" s="17" t="s">
        <v>4732</v>
      </c>
      <c r="F1261" s="17" t="s">
        <v>6425</v>
      </c>
      <c r="G1261" s="17" t="s">
        <v>6831</v>
      </c>
    </row>
    <row r="1262" spans="1:7" x14ac:dyDescent="0.35">
      <c r="A1262" s="17" t="s">
        <v>8349</v>
      </c>
      <c r="B1262" s="17">
        <v>1261</v>
      </c>
      <c r="C1262" s="17" t="s">
        <v>1110</v>
      </c>
      <c r="D1262" s="17" t="s">
        <v>3643</v>
      </c>
      <c r="E1262" s="17" t="s">
        <v>4732</v>
      </c>
      <c r="F1262" s="17" t="s">
        <v>6832</v>
      </c>
      <c r="G1262" s="17" t="s">
        <v>5457</v>
      </c>
    </row>
    <row r="1263" spans="1:7" x14ac:dyDescent="0.35">
      <c r="A1263" s="17" t="s">
        <v>8349</v>
      </c>
      <c r="B1263" s="17">
        <v>1262</v>
      </c>
      <c r="C1263" s="17" t="s">
        <v>1109</v>
      </c>
      <c r="D1263" s="17" t="s">
        <v>3644</v>
      </c>
      <c r="E1263" s="17" t="s">
        <v>4729</v>
      </c>
      <c r="F1263" s="17" t="s">
        <v>6833</v>
      </c>
      <c r="G1263" s="17" t="s">
        <v>6834</v>
      </c>
    </row>
    <row r="1264" spans="1:7" x14ac:dyDescent="0.35">
      <c r="A1264" s="17" t="s">
        <v>8349</v>
      </c>
      <c r="B1264" s="17">
        <v>1263</v>
      </c>
      <c r="C1264" s="17" t="s">
        <v>1108</v>
      </c>
      <c r="D1264" s="17" t="s">
        <v>3645</v>
      </c>
      <c r="E1264" s="17" t="s">
        <v>4729</v>
      </c>
      <c r="F1264" s="17" t="s">
        <v>6835</v>
      </c>
      <c r="G1264" s="17" t="s">
        <v>6836</v>
      </c>
    </row>
    <row r="1265" spans="1:7" x14ac:dyDescent="0.35">
      <c r="A1265" s="17" t="s">
        <v>8349</v>
      </c>
      <c r="B1265" s="17">
        <v>1264</v>
      </c>
      <c r="C1265" s="17" t="s">
        <v>1107</v>
      </c>
      <c r="D1265" s="17" t="s">
        <v>3646</v>
      </c>
      <c r="E1265" s="17" t="s">
        <v>4732</v>
      </c>
      <c r="F1265" s="17" t="s">
        <v>6837</v>
      </c>
      <c r="G1265" s="17" t="s">
        <v>6838</v>
      </c>
    </row>
    <row r="1266" spans="1:7" x14ac:dyDescent="0.35">
      <c r="A1266" s="17" t="s">
        <v>8349</v>
      </c>
      <c r="B1266" s="17">
        <v>1265</v>
      </c>
      <c r="C1266" s="17" t="s">
        <v>1106</v>
      </c>
      <c r="D1266" s="17" t="s">
        <v>3647</v>
      </c>
      <c r="E1266" s="17" t="s">
        <v>4732</v>
      </c>
      <c r="F1266" s="17" t="s">
        <v>6839</v>
      </c>
      <c r="G1266" s="17" t="s">
        <v>6840</v>
      </c>
    </row>
    <row r="1267" spans="1:7" x14ac:dyDescent="0.35">
      <c r="A1267" s="17" t="s">
        <v>8349</v>
      </c>
      <c r="B1267" s="17">
        <v>1266</v>
      </c>
      <c r="C1267" s="17" t="s">
        <v>1105</v>
      </c>
      <c r="D1267" s="17" t="s">
        <v>3648</v>
      </c>
      <c r="E1267" s="17" t="s">
        <v>4732</v>
      </c>
      <c r="F1267" s="17" t="s">
        <v>6841</v>
      </c>
      <c r="G1267" s="17" t="s">
        <v>5120</v>
      </c>
    </row>
    <row r="1268" spans="1:7" x14ac:dyDescent="0.35">
      <c r="A1268" s="17" t="s">
        <v>8349</v>
      </c>
      <c r="B1268" s="17">
        <v>1267</v>
      </c>
      <c r="C1268" s="17" t="s">
        <v>1104</v>
      </c>
      <c r="D1268" s="17" t="s">
        <v>3649</v>
      </c>
      <c r="E1268" s="17" t="s">
        <v>4732</v>
      </c>
      <c r="F1268" s="17" t="s">
        <v>6842</v>
      </c>
      <c r="G1268" s="17" t="s">
        <v>6843</v>
      </c>
    </row>
    <row r="1269" spans="1:7" x14ac:dyDescent="0.35">
      <c r="A1269" s="17" t="s">
        <v>8349</v>
      </c>
      <c r="B1269" s="17">
        <v>1268</v>
      </c>
      <c r="C1269" s="17" t="s">
        <v>1103</v>
      </c>
      <c r="D1269" s="17" t="s">
        <v>3650</v>
      </c>
      <c r="E1269" s="17" t="s">
        <v>4729</v>
      </c>
      <c r="F1269" s="17" t="s">
        <v>6844</v>
      </c>
      <c r="G1269" s="17" t="s">
        <v>6845</v>
      </c>
    </row>
    <row r="1270" spans="1:7" x14ac:dyDescent="0.35">
      <c r="A1270" s="17" t="s">
        <v>8349</v>
      </c>
      <c r="B1270" s="17">
        <v>1269</v>
      </c>
      <c r="C1270" s="17" t="s">
        <v>1102</v>
      </c>
      <c r="D1270" s="17" t="s">
        <v>3651</v>
      </c>
      <c r="E1270" s="17" t="s">
        <v>4729</v>
      </c>
      <c r="F1270" s="17" t="s">
        <v>6846</v>
      </c>
      <c r="G1270" s="17" t="s">
        <v>6834</v>
      </c>
    </row>
    <row r="1271" spans="1:7" x14ac:dyDescent="0.35">
      <c r="A1271" s="17" t="s">
        <v>8349</v>
      </c>
      <c r="B1271" s="17">
        <v>1270</v>
      </c>
      <c r="C1271" s="17" t="s">
        <v>1101</v>
      </c>
      <c r="D1271" s="17" t="s">
        <v>3652</v>
      </c>
      <c r="E1271" s="17" t="s">
        <v>4729</v>
      </c>
      <c r="F1271" s="17" t="s">
        <v>5090</v>
      </c>
      <c r="G1271" s="17" t="s">
        <v>6847</v>
      </c>
    </row>
    <row r="1272" spans="1:7" x14ac:dyDescent="0.35">
      <c r="A1272" s="17" t="s">
        <v>8349</v>
      </c>
      <c r="B1272" s="17">
        <v>1271</v>
      </c>
      <c r="C1272" s="17" t="s">
        <v>1100</v>
      </c>
      <c r="D1272" s="17" t="s">
        <v>3653</v>
      </c>
      <c r="E1272" s="17" t="s">
        <v>4732</v>
      </c>
      <c r="F1272" s="17" t="s">
        <v>5006</v>
      </c>
      <c r="G1272" s="17" t="s">
        <v>6848</v>
      </c>
    </row>
    <row r="1273" spans="1:7" x14ac:dyDescent="0.35">
      <c r="A1273" s="17" t="s">
        <v>8349</v>
      </c>
      <c r="B1273" s="17">
        <v>1272</v>
      </c>
      <c r="C1273" s="17" t="s">
        <v>1099</v>
      </c>
      <c r="D1273" s="17" t="s">
        <v>3654</v>
      </c>
      <c r="E1273" s="17" t="s">
        <v>4732</v>
      </c>
      <c r="F1273" s="17" t="s">
        <v>6849</v>
      </c>
      <c r="G1273" s="17" t="s">
        <v>6850</v>
      </c>
    </row>
    <row r="1274" spans="1:7" x14ac:dyDescent="0.35">
      <c r="A1274" s="17" t="s">
        <v>8349</v>
      </c>
      <c r="B1274" s="17">
        <v>1273</v>
      </c>
      <c r="C1274" s="17" t="s">
        <v>1098</v>
      </c>
      <c r="D1274" s="17" t="s">
        <v>3655</v>
      </c>
      <c r="E1274" s="17" t="s">
        <v>4732</v>
      </c>
      <c r="F1274" s="17" t="s">
        <v>6851</v>
      </c>
      <c r="G1274" s="17" t="s">
        <v>6852</v>
      </c>
    </row>
    <row r="1275" spans="1:7" x14ac:dyDescent="0.35">
      <c r="A1275" s="17" t="s">
        <v>8349</v>
      </c>
      <c r="B1275" s="17">
        <v>1274</v>
      </c>
      <c r="C1275" s="17" t="s">
        <v>1097</v>
      </c>
      <c r="D1275" s="17" t="s">
        <v>3656</v>
      </c>
      <c r="E1275" s="17" t="s">
        <v>4732</v>
      </c>
      <c r="F1275" s="17" t="s">
        <v>6853</v>
      </c>
      <c r="G1275" s="17" t="s">
        <v>5739</v>
      </c>
    </row>
    <row r="1276" spans="1:7" x14ac:dyDescent="0.35">
      <c r="A1276" s="17" t="s">
        <v>8349</v>
      </c>
      <c r="B1276" s="17">
        <v>1275</v>
      </c>
      <c r="C1276" s="17" t="s">
        <v>1096</v>
      </c>
      <c r="D1276" s="17" t="s">
        <v>3657</v>
      </c>
      <c r="E1276" s="17" t="s">
        <v>4732</v>
      </c>
      <c r="F1276" s="17" t="s">
        <v>6854</v>
      </c>
      <c r="G1276" s="17" t="s">
        <v>4781</v>
      </c>
    </row>
    <row r="1277" spans="1:7" x14ac:dyDescent="0.35">
      <c r="A1277" s="17" t="s">
        <v>8349</v>
      </c>
      <c r="B1277" s="17">
        <v>1276</v>
      </c>
      <c r="C1277" s="17" t="s">
        <v>1095</v>
      </c>
      <c r="D1277" s="17" t="s">
        <v>3658</v>
      </c>
      <c r="E1277" s="17" t="s">
        <v>4732</v>
      </c>
      <c r="F1277" s="17" t="s">
        <v>6395</v>
      </c>
      <c r="G1277" s="17" t="s">
        <v>6855</v>
      </c>
    </row>
    <row r="1278" spans="1:7" x14ac:dyDescent="0.35">
      <c r="A1278" s="17" t="s">
        <v>8349</v>
      </c>
      <c r="B1278" s="17">
        <v>1277</v>
      </c>
      <c r="C1278" s="17" t="s">
        <v>1094</v>
      </c>
      <c r="D1278" s="17" t="s">
        <v>3659</v>
      </c>
      <c r="E1278" s="17" t="s">
        <v>4729</v>
      </c>
      <c r="F1278" s="17" t="s">
        <v>6856</v>
      </c>
      <c r="G1278" s="17" t="s">
        <v>6857</v>
      </c>
    </row>
    <row r="1279" spans="1:7" x14ac:dyDescent="0.35">
      <c r="A1279" s="17" t="s">
        <v>8349</v>
      </c>
      <c r="B1279" s="17">
        <v>1278</v>
      </c>
      <c r="C1279" s="17" t="s">
        <v>1093</v>
      </c>
      <c r="D1279" s="17" t="s">
        <v>3660</v>
      </c>
      <c r="E1279" s="17" t="s">
        <v>4729</v>
      </c>
      <c r="F1279" s="17" t="s">
        <v>6858</v>
      </c>
      <c r="G1279" s="17" t="s">
        <v>6859</v>
      </c>
    </row>
    <row r="1280" spans="1:7" x14ac:dyDescent="0.35">
      <c r="A1280" s="17" t="s">
        <v>8349</v>
      </c>
      <c r="B1280" s="17">
        <v>1279</v>
      </c>
      <c r="C1280" s="17" t="s">
        <v>1092</v>
      </c>
      <c r="D1280" s="17" t="s">
        <v>3661</v>
      </c>
      <c r="E1280" s="17" t="s">
        <v>4729</v>
      </c>
      <c r="F1280" s="17" t="s">
        <v>6860</v>
      </c>
      <c r="G1280" s="17" t="s">
        <v>6567</v>
      </c>
    </row>
    <row r="1281" spans="1:7" x14ac:dyDescent="0.35">
      <c r="A1281" s="17" t="s">
        <v>8349</v>
      </c>
      <c r="B1281" s="17">
        <v>1280</v>
      </c>
      <c r="C1281" s="17" t="s">
        <v>1091</v>
      </c>
      <c r="D1281" s="17" t="s">
        <v>3662</v>
      </c>
      <c r="E1281" s="17" t="s">
        <v>4732</v>
      </c>
      <c r="F1281" s="17" t="s">
        <v>6861</v>
      </c>
      <c r="G1281" s="17" t="s">
        <v>6862</v>
      </c>
    </row>
    <row r="1282" spans="1:7" x14ac:dyDescent="0.35">
      <c r="A1282" s="17" t="s">
        <v>8349</v>
      </c>
      <c r="B1282" s="17">
        <v>1281</v>
      </c>
      <c r="C1282" s="17" t="s">
        <v>1090</v>
      </c>
      <c r="D1282" s="17" t="s">
        <v>3663</v>
      </c>
      <c r="E1282" s="17" t="s">
        <v>4732</v>
      </c>
      <c r="F1282" s="17" t="s">
        <v>6863</v>
      </c>
      <c r="G1282" s="17" t="s">
        <v>5023</v>
      </c>
    </row>
    <row r="1283" spans="1:7" x14ac:dyDescent="0.35">
      <c r="A1283" s="17" t="s">
        <v>8349</v>
      </c>
      <c r="B1283" s="17">
        <v>1282</v>
      </c>
      <c r="C1283" s="17" t="s">
        <v>1089</v>
      </c>
      <c r="D1283" s="17" t="s">
        <v>3664</v>
      </c>
      <c r="E1283" s="17" t="s">
        <v>4729</v>
      </c>
      <c r="F1283" s="17" t="s">
        <v>6864</v>
      </c>
      <c r="G1283" s="17" t="s">
        <v>6540</v>
      </c>
    </row>
    <row r="1284" spans="1:7" x14ac:dyDescent="0.35">
      <c r="A1284" s="17" t="s">
        <v>8349</v>
      </c>
      <c r="B1284" s="17">
        <v>1283</v>
      </c>
      <c r="C1284" s="17" t="s">
        <v>1088</v>
      </c>
      <c r="D1284" s="17" t="s">
        <v>3665</v>
      </c>
      <c r="E1284" s="17" t="s">
        <v>4732</v>
      </c>
      <c r="F1284" s="17" t="s">
        <v>5188</v>
      </c>
      <c r="G1284" s="17" t="s">
        <v>5151</v>
      </c>
    </row>
    <row r="1285" spans="1:7" x14ac:dyDescent="0.35">
      <c r="A1285" s="17" t="s">
        <v>8349</v>
      </c>
      <c r="B1285" s="17">
        <v>1284</v>
      </c>
      <c r="C1285" s="17" t="s">
        <v>1087</v>
      </c>
      <c r="D1285" s="17" t="s">
        <v>3666</v>
      </c>
      <c r="E1285" s="17" t="s">
        <v>4729</v>
      </c>
      <c r="F1285" s="17" t="s">
        <v>6865</v>
      </c>
      <c r="G1285" s="17" t="s">
        <v>6866</v>
      </c>
    </row>
    <row r="1286" spans="1:7" x14ac:dyDescent="0.35">
      <c r="A1286" s="17" t="s">
        <v>8349</v>
      </c>
      <c r="B1286" s="17">
        <v>1285</v>
      </c>
      <c r="C1286" s="17" t="s">
        <v>1086</v>
      </c>
      <c r="D1286" s="17" t="s">
        <v>3667</v>
      </c>
      <c r="E1286" s="17" t="s">
        <v>4729</v>
      </c>
      <c r="F1286" s="17" t="s">
        <v>6867</v>
      </c>
      <c r="G1286" s="17" t="s">
        <v>6868</v>
      </c>
    </row>
    <row r="1287" spans="1:7" x14ac:dyDescent="0.35">
      <c r="A1287" s="17" t="s">
        <v>8349</v>
      </c>
      <c r="B1287" s="17">
        <v>1286</v>
      </c>
      <c r="C1287" s="17" t="s">
        <v>1085</v>
      </c>
      <c r="D1287" s="17" t="s">
        <v>3668</v>
      </c>
      <c r="E1287" s="17" t="s">
        <v>4729</v>
      </c>
      <c r="F1287" s="17" t="s">
        <v>6869</v>
      </c>
      <c r="G1287" s="17" t="s">
        <v>6870</v>
      </c>
    </row>
    <row r="1288" spans="1:7" x14ac:dyDescent="0.35">
      <c r="A1288" s="17" t="s">
        <v>8349</v>
      </c>
      <c r="B1288" s="17">
        <v>1287</v>
      </c>
      <c r="C1288" s="17" t="s">
        <v>1084</v>
      </c>
      <c r="D1288" s="17" t="s">
        <v>3669</v>
      </c>
      <c r="E1288" s="17" t="s">
        <v>4729</v>
      </c>
      <c r="F1288" s="17" t="s">
        <v>4754</v>
      </c>
      <c r="G1288" s="17" t="s">
        <v>6871</v>
      </c>
    </row>
    <row r="1289" spans="1:7" x14ac:dyDescent="0.35">
      <c r="A1289" s="17" t="s">
        <v>8349</v>
      </c>
      <c r="B1289" s="17">
        <v>1288</v>
      </c>
      <c r="C1289" s="17" t="s">
        <v>1083</v>
      </c>
      <c r="D1289" s="17" t="s">
        <v>3670</v>
      </c>
      <c r="E1289" s="17" t="s">
        <v>4729</v>
      </c>
      <c r="F1289" s="17" t="s">
        <v>6872</v>
      </c>
      <c r="G1289" s="17" t="s">
        <v>5091</v>
      </c>
    </row>
    <row r="1290" spans="1:7" x14ac:dyDescent="0.35">
      <c r="A1290" s="17" t="s">
        <v>8349</v>
      </c>
      <c r="B1290" s="17">
        <v>1289</v>
      </c>
      <c r="C1290" s="17" t="s">
        <v>1082</v>
      </c>
      <c r="D1290" s="17" t="s">
        <v>3671</v>
      </c>
      <c r="E1290" s="17" t="s">
        <v>4729</v>
      </c>
      <c r="F1290" s="17" t="s">
        <v>6873</v>
      </c>
      <c r="G1290" s="17" t="s">
        <v>6874</v>
      </c>
    </row>
    <row r="1291" spans="1:7" x14ac:dyDescent="0.35">
      <c r="A1291" s="17" t="s">
        <v>8349</v>
      </c>
      <c r="B1291" s="17">
        <v>1290</v>
      </c>
      <c r="C1291" s="17" t="s">
        <v>1081</v>
      </c>
      <c r="D1291" s="17" t="s">
        <v>3672</v>
      </c>
      <c r="E1291" s="17" t="s">
        <v>4729</v>
      </c>
      <c r="F1291" s="17" t="s">
        <v>6875</v>
      </c>
      <c r="G1291" s="17" t="s">
        <v>6876</v>
      </c>
    </row>
    <row r="1292" spans="1:7" x14ac:dyDescent="0.35">
      <c r="A1292" s="17" t="s">
        <v>8349</v>
      </c>
      <c r="B1292" s="17">
        <v>1291</v>
      </c>
      <c r="C1292" s="17" t="s">
        <v>1080</v>
      </c>
      <c r="D1292" s="17" t="s">
        <v>3673</v>
      </c>
      <c r="E1292" s="17" t="s">
        <v>4729</v>
      </c>
      <c r="F1292" s="17" t="s">
        <v>6877</v>
      </c>
      <c r="G1292" s="17" t="s">
        <v>4841</v>
      </c>
    </row>
    <row r="1293" spans="1:7" x14ac:dyDescent="0.35">
      <c r="A1293" s="17" t="s">
        <v>8349</v>
      </c>
      <c r="B1293" s="17">
        <v>1292</v>
      </c>
      <c r="C1293" s="17" t="s">
        <v>1079</v>
      </c>
      <c r="D1293" s="17" t="s">
        <v>3674</v>
      </c>
      <c r="E1293" s="17" t="s">
        <v>4729</v>
      </c>
      <c r="F1293" s="17" t="s">
        <v>6878</v>
      </c>
      <c r="G1293" s="17" t="s">
        <v>6567</v>
      </c>
    </row>
    <row r="1294" spans="1:7" x14ac:dyDescent="0.35">
      <c r="A1294" s="17" t="s">
        <v>8349</v>
      </c>
      <c r="B1294" s="17">
        <v>1293</v>
      </c>
      <c r="C1294" s="17" t="s">
        <v>1078</v>
      </c>
      <c r="D1294" s="17" t="s">
        <v>3675</v>
      </c>
      <c r="E1294" s="17" t="s">
        <v>4729</v>
      </c>
      <c r="F1294" s="17" t="s">
        <v>6879</v>
      </c>
      <c r="G1294" s="17" t="s">
        <v>6880</v>
      </c>
    </row>
    <row r="1295" spans="1:7" x14ac:dyDescent="0.35">
      <c r="A1295" s="17" t="s">
        <v>8349</v>
      </c>
      <c r="B1295" s="17">
        <v>1294</v>
      </c>
      <c r="C1295" s="17" t="s">
        <v>1077</v>
      </c>
      <c r="D1295" s="17" t="s">
        <v>3676</v>
      </c>
      <c r="E1295" s="17" t="s">
        <v>4729</v>
      </c>
      <c r="F1295" s="17" t="s">
        <v>6881</v>
      </c>
      <c r="G1295" s="17" t="s">
        <v>6882</v>
      </c>
    </row>
    <row r="1296" spans="1:7" x14ac:dyDescent="0.35">
      <c r="A1296" s="17" t="s">
        <v>8349</v>
      </c>
      <c r="B1296" s="17">
        <v>1295</v>
      </c>
      <c r="C1296" s="17" t="s">
        <v>1076</v>
      </c>
      <c r="D1296" s="17" t="s">
        <v>3677</v>
      </c>
      <c r="E1296" s="17" t="s">
        <v>4732</v>
      </c>
      <c r="F1296" s="17" t="s">
        <v>6883</v>
      </c>
      <c r="G1296" s="17" t="s">
        <v>6884</v>
      </c>
    </row>
    <row r="1297" spans="1:7" x14ac:dyDescent="0.35">
      <c r="A1297" s="17" t="s">
        <v>8349</v>
      </c>
      <c r="B1297" s="17">
        <v>1296</v>
      </c>
      <c r="C1297" s="17" t="s">
        <v>1075</v>
      </c>
      <c r="D1297" s="17" t="s">
        <v>3678</v>
      </c>
      <c r="E1297" s="17" t="s">
        <v>4729</v>
      </c>
      <c r="F1297" s="17" t="s">
        <v>6885</v>
      </c>
      <c r="G1297" s="17" t="s">
        <v>6886</v>
      </c>
    </row>
    <row r="1298" spans="1:7" x14ac:dyDescent="0.35">
      <c r="A1298" s="17" t="s">
        <v>8349</v>
      </c>
      <c r="B1298" s="17">
        <v>1297</v>
      </c>
      <c r="C1298" s="17" t="s">
        <v>1074</v>
      </c>
      <c r="D1298" s="17" t="s">
        <v>3679</v>
      </c>
      <c r="E1298" s="17" t="s">
        <v>4732</v>
      </c>
      <c r="F1298" s="17" t="s">
        <v>6887</v>
      </c>
      <c r="G1298" s="17" t="s">
        <v>6888</v>
      </c>
    </row>
    <row r="1299" spans="1:7" x14ac:dyDescent="0.35">
      <c r="A1299" s="17" t="s">
        <v>8349</v>
      </c>
      <c r="B1299" s="17">
        <v>1298</v>
      </c>
      <c r="C1299" s="17" t="s">
        <v>1073</v>
      </c>
      <c r="D1299" s="17" t="s">
        <v>3680</v>
      </c>
      <c r="E1299" s="17" t="s">
        <v>5604</v>
      </c>
      <c r="F1299" s="17" t="s">
        <v>5859</v>
      </c>
      <c r="G1299" s="17" t="s">
        <v>6889</v>
      </c>
    </row>
    <row r="1300" spans="1:7" x14ac:dyDescent="0.35">
      <c r="A1300" s="17" t="s">
        <v>8349</v>
      </c>
      <c r="B1300" s="17">
        <v>1299</v>
      </c>
      <c r="C1300" s="17" t="s">
        <v>1072</v>
      </c>
      <c r="D1300" s="17" t="s">
        <v>3681</v>
      </c>
      <c r="E1300" s="17" t="s">
        <v>4729</v>
      </c>
      <c r="F1300" s="17" t="s">
        <v>6566</v>
      </c>
      <c r="G1300" s="17" t="s">
        <v>6890</v>
      </c>
    </row>
    <row r="1301" spans="1:7" x14ac:dyDescent="0.35">
      <c r="A1301" s="17" t="s">
        <v>8349</v>
      </c>
      <c r="B1301" s="17">
        <v>1300</v>
      </c>
      <c r="C1301" s="17" t="s">
        <v>1071</v>
      </c>
      <c r="D1301" s="17" t="s">
        <v>3682</v>
      </c>
      <c r="E1301" s="17" t="s">
        <v>4732</v>
      </c>
      <c r="F1301" s="17" t="s">
        <v>6891</v>
      </c>
      <c r="G1301" s="17" t="s">
        <v>4808</v>
      </c>
    </row>
    <row r="1302" spans="1:7" x14ac:dyDescent="0.35">
      <c r="A1302" s="17" t="s">
        <v>8349</v>
      </c>
      <c r="B1302" s="17">
        <v>1301</v>
      </c>
      <c r="C1302" s="17" t="s">
        <v>1070</v>
      </c>
      <c r="D1302" s="17" t="s">
        <v>3683</v>
      </c>
      <c r="E1302" s="17" t="s">
        <v>4732</v>
      </c>
      <c r="F1302" s="17" t="s">
        <v>6892</v>
      </c>
      <c r="G1302" s="17" t="s">
        <v>6893</v>
      </c>
    </row>
    <row r="1303" spans="1:7" x14ac:dyDescent="0.35">
      <c r="A1303" s="17" t="s">
        <v>8349</v>
      </c>
      <c r="B1303" s="17">
        <v>1302</v>
      </c>
      <c r="C1303" s="17" t="s">
        <v>1069</v>
      </c>
      <c r="D1303" s="17" t="s">
        <v>3684</v>
      </c>
      <c r="E1303" s="17" t="s">
        <v>4732</v>
      </c>
      <c r="F1303" s="17" t="s">
        <v>6894</v>
      </c>
      <c r="G1303" s="17" t="s">
        <v>6895</v>
      </c>
    </row>
    <row r="1304" spans="1:7" x14ac:dyDescent="0.35">
      <c r="A1304" s="17" t="s">
        <v>8349</v>
      </c>
      <c r="B1304" s="17">
        <v>1303</v>
      </c>
      <c r="C1304" s="17" t="s">
        <v>1068</v>
      </c>
      <c r="D1304" s="17" t="s">
        <v>3685</v>
      </c>
      <c r="E1304" s="17" t="s">
        <v>4732</v>
      </c>
      <c r="F1304" s="17" t="s">
        <v>6896</v>
      </c>
      <c r="G1304" s="17" t="s">
        <v>6897</v>
      </c>
    </row>
    <row r="1305" spans="1:7" x14ac:dyDescent="0.35">
      <c r="A1305" s="17" t="s">
        <v>8349</v>
      </c>
      <c r="B1305" s="17">
        <v>1304</v>
      </c>
      <c r="C1305" s="17" t="s">
        <v>1067</v>
      </c>
      <c r="D1305" s="17" t="s">
        <v>3686</v>
      </c>
      <c r="E1305" s="17" t="s">
        <v>4732</v>
      </c>
      <c r="F1305" s="17" t="s">
        <v>6898</v>
      </c>
      <c r="G1305" s="17" t="s">
        <v>5151</v>
      </c>
    </row>
    <row r="1306" spans="1:7" x14ac:dyDescent="0.35">
      <c r="A1306" s="17" t="s">
        <v>8349</v>
      </c>
      <c r="B1306" s="17">
        <v>1305</v>
      </c>
      <c r="C1306" s="17" t="s">
        <v>1066</v>
      </c>
      <c r="D1306" s="17" t="s">
        <v>3687</v>
      </c>
      <c r="E1306" s="17" t="s">
        <v>4732</v>
      </c>
      <c r="F1306" s="17" t="s">
        <v>6899</v>
      </c>
      <c r="G1306" s="17" t="s">
        <v>5484</v>
      </c>
    </row>
    <row r="1307" spans="1:7" x14ac:dyDescent="0.35">
      <c r="A1307" s="17" t="s">
        <v>8349</v>
      </c>
      <c r="B1307" s="17">
        <v>1306</v>
      </c>
      <c r="C1307" s="17" t="s">
        <v>1065</v>
      </c>
      <c r="D1307" s="17" t="s">
        <v>3688</v>
      </c>
      <c r="E1307" s="17" t="s">
        <v>4732</v>
      </c>
      <c r="F1307" s="17" t="s">
        <v>6900</v>
      </c>
      <c r="G1307" s="17" t="s">
        <v>6901</v>
      </c>
    </row>
    <row r="1308" spans="1:7" x14ac:dyDescent="0.35">
      <c r="A1308" s="17" t="s">
        <v>8349</v>
      </c>
      <c r="B1308" s="17">
        <v>1307</v>
      </c>
      <c r="C1308" s="17" t="s">
        <v>1064</v>
      </c>
      <c r="D1308" s="17" t="s">
        <v>3689</v>
      </c>
      <c r="E1308" s="17" t="s">
        <v>4732</v>
      </c>
      <c r="F1308" s="17" t="s">
        <v>6902</v>
      </c>
      <c r="G1308" s="17" t="s">
        <v>6903</v>
      </c>
    </row>
    <row r="1309" spans="1:7" x14ac:dyDescent="0.35">
      <c r="A1309" s="17" t="s">
        <v>8349</v>
      </c>
      <c r="B1309" s="17">
        <v>1308</v>
      </c>
      <c r="C1309" s="17" t="s">
        <v>1063</v>
      </c>
      <c r="D1309" s="17" t="s">
        <v>3690</v>
      </c>
      <c r="E1309" s="17" t="s">
        <v>4732</v>
      </c>
      <c r="F1309" s="17" t="s">
        <v>6904</v>
      </c>
      <c r="G1309" s="17" t="s">
        <v>6226</v>
      </c>
    </row>
    <row r="1310" spans="1:7" x14ac:dyDescent="0.35">
      <c r="A1310" s="17" t="s">
        <v>8349</v>
      </c>
      <c r="B1310" s="17">
        <v>1309</v>
      </c>
      <c r="C1310" s="17" t="s">
        <v>1062</v>
      </c>
      <c r="D1310" s="17" t="s">
        <v>3691</v>
      </c>
      <c r="E1310" s="17" t="s">
        <v>4732</v>
      </c>
      <c r="F1310" s="17" t="s">
        <v>5329</v>
      </c>
      <c r="G1310" s="17" t="s">
        <v>5815</v>
      </c>
    </row>
    <row r="1311" spans="1:7" x14ac:dyDescent="0.35">
      <c r="A1311" s="17" t="s">
        <v>8349</v>
      </c>
      <c r="B1311" s="17">
        <v>1310</v>
      </c>
      <c r="C1311" s="17" t="s">
        <v>1061</v>
      </c>
      <c r="D1311" s="17" t="s">
        <v>3692</v>
      </c>
      <c r="E1311" s="17" t="s">
        <v>4732</v>
      </c>
      <c r="F1311" s="17" t="s">
        <v>6905</v>
      </c>
      <c r="G1311" s="17" t="s">
        <v>6906</v>
      </c>
    </row>
    <row r="1312" spans="1:7" x14ac:dyDescent="0.35">
      <c r="A1312" s="17" t="s">
        <v>8349</v>
      </c>
      <c r="B1312" s="17">
        <v>1311</v>
      </c>
      <c r="C1312" s="17" t="s">
        <v>1060</v>
      </c>
      <c r="D1312" s="17" t="s">
        <v>3693</v>
      </c>
      <c r="E1312" s="17" t="s">
        <v>4732</v>
      </c>
      <c r="F1312" s="17" t="s">
        <v>6907</v>
      </c>
      <c r="G1312" s="17" t="s">
        <v>6908</v>
      </c>
    </row>
    <row r="1313" spans="1:7" x14ac:dyDescent="0.35">
      <c r="A1313" s="17" t="s">
        <v>8349</v>
      </c>
      <c r="B1313" s="17">
        <v>1312</v>
      </c>
      <c r="C1313" s="17" t="s">
        <v>1059</v>
      </c>
      <c r="D1313" s="17" t="s">
        <v>3694</v>
      </c>
      <c r="E1313" s="17" t="s">
        <v>4732</v>
      </c>
      <c r="F1313" s="17" t="s">
        <v>6909</v>
      </c>
      <c r="G1313" s="17" t="s">
        <v>5457</v>
      </c>
    </row>
    <row r="1314" spans="1:7" x14ac:dyDescent="0.35">
      <c r="A1314" s="17" t="s">
        <v>8349</v>
      </c>
      <c r="B1314" s="17">
        <v>1313</v>
      </c>
      <c r="C1314" s="17" t="s">
        <v>1058</v>
      </c>
      <c r="D1314" s="17" t="s">
        <v>3695</v>
      </c>
      <c r="E1314" s="17" t="s">
        <v>4729</v>
      </c>
      <c r="F1314" s="17" t="s">
        <v>6910</v>
      </c>
      <c r="G1314" s="17" t="s">
        <v>6911</v>
      </c>
    </row>
    <row r="1315" spans="1:7" x14ac:dyDescent="0.35">
      <c r="A1315" s="17" t="s">
        <v>8349</v>
      </c>
      <c r="B1315" s="17">
        <v>1314</v>
      </c>
      <c r="C1315" s="17" t="s">
        <v>1057</v>
      </c>
      <c r="D1315" s="17" t="s">
        <v>3696</v>
      </c>
      <c r="E1315" s="17" t="s">
        <v>4729</v>
      </c>
      <c r="F1315" s="17" t="s">
        <v>6912</v>
      </c>
      <c r="G1315" s="17" t="s">
        <v>5232</v>
      </c>
    </row>
    <row r="1316" spans="1:7" x14ac:dyDescent="0.35">
      <c r="A1316" s="17" t="s">
        <v>8349</v>
      </c>
      <c r="B1316" s="17">
        <v>1315</v>
      </c>
      <c r="C1316" s="17" t="s">
        <v>1056</v>
      </c>
      <c r="D1316" s="17" t="s">
        <v>3697</v>
      </c>
      <c r="E1316" s="17" t="s">
        <v>4732</v>
      </c>
      <c r="F1316" s="17" t="s">
        <v>6913</v>
      </c>
      <c r="G1316" s="17" t="s">
        <v>6914</v>
      </c>
    </row>
    <row r="1317" spans="1:7" x14ac:dyDescent="0.35">
      <c r="A1317" s="17" t="s">
        <v>8349</v>
      </c>
      <c r="B1317" s="17">
        <v>1316</v>
      </c>
      <c r="C1317" s="17" t="s">
        <v>1055</v>
      </c>
      <c r="D1317" s="17" t="s">
        <v>3698</v>
      </c>
      <c r="E1317" s="17" t="s">
        <v>4729</v>
      </c>
      <c r="F1317" s="17" t="s">
        <v>6915</v>
      </c>
      <c r="G1317" s="17" t="s">
        <v>5613</v>
      </c>
    </row>
    <row r="1318" spans="1:7" x14ac:dyDescent="0.35">
      <c r="A1318" s="17" t="s">
        <v>8349</v>
      </c>
      <c r="B1318" s="17">
        <v>1317</v>
      </c>
      <c r="C1318" s="17" t="s">
        <v>1054</v>
      </c>
      <c r="D1318" s="17" t="s">
        <v>3699</v>
      </c>
      <c r="E1318" s="17" t="s">
        <v>4729</v>
      </c>
      <c r="F1318" s="17" t="s">
        <v>6916</v>
      </c>
      <c r="G1318" s="17" t="s">
        <v>6917</v>
      </c>
    </row>
    <row r="1319" spans="1:7" x14ac:dyDescent="0.35">
      <c r="A1319" s="17" t="s">
        <v>8349</v>
      </c>
      <c r="B1319" s="17">
        <v>1318</v>
      </c>
      <c r="C1319" s="17" t="s">
        <v>1053</v>
      </c>
      <c r="D1319" s="17" t="s">
        <v>3700</v>
      </c>
      <c r="E1319" s="17" t="s">
        <v>4729</v>
      </c>
      <c r="F1319" s="17" t="s">
        <v>6918</v>
      </c>
      <c r="G1319" s="17" t="s">
        <v>6919</v>
      </c>
    </row>
    <row r="1320" spans="1:7" x14ac:dyDescent="0.35">
      <c r="A1320" s="17" t="s">
        <v>8349</v>
      </c>
      <c r="B1320" s="17">
        <v>1319</v>
      </c>
      <c r="C1320" s="17" t="s">
        <v>1052</v>
      </c>
      <c r="D1320" s="17" t="s">
        <v>3701</v>
      </c>
      <c r="E1320" s="17" t="s">
        <v>4732</v>
      </c>
      <c r="F1320" s="17" t="s">
        <v>6920</v>
      </c>
      <c r="G1320" s="17" t="s">
        <v>6921</v>
      </c>
    </row>
    <row r="1321" spans="1:7" x14ac:dyDescent="0.35">
      <c r="A1321" s="17" t="s">
        <v>8349</v>
      </c>
      <c r="B1321" s="17">
        <v>1320</v>
      </c>
      <c r="C1321" s="17" t="s">
        <v>1051</v>
      </c>
      <c r="D1321" s="17" t="s">
        <v>3702</v>
      </c>
      <c r="E1321" s="17" t="s">
        <v>4729</v>
      </c>
      <c r="F1321" s="17" t="s">
        <v>6922</v>
      </c>
      <c r="G1321" s="17" t="s">
        <v>4737</v>
      </c>
    </row>
    <row r="1322" spans="1:7" x14ac:dyDescent="0.35">
      <c r="A1322" s="17" t="s">
        <v>8349</v>
      </c>
      <c r="B1322" s="17">
        <v>1321</v>
      </c>
      <c r="C1322" s="17" t="s">
        <v>1050</v>
      </c>
      <c r="D1322" s="17" t="s">
        <v>3703</v>
      </c>
      <c r="E1322" s="17" t="s">
        <v>4732</v>
      </c>
      <c r="F1322" s="17" t="s">
        <v>6923</v>
      </c>
      <c r="G1322" s="17" t="s">
        <v>6924</v>
      </c>
    </row>
    <row r="1323" spans="1:7" x14ac:dyDescent="0.35">
      <c r="A1323" s="17" t="s">
        <v>8349</v>
      </c>
      <c r="B1323" s="17">
        <v>1322</v>
      </c>
      <c r="C1323" s="17" t="s">
        <v>1049</v>
      </c>
      <c r="D1323" s="17" t="s">
        <v>3704</v>
      </c>
      <c r="E1323" s="17" t="s">
        <v>4729</v>
      </c>
      <c r="F1323" s="17" t="s">
        <v>6925</v>
      </c>
      <c r="G1323" s="17" t="s">
        <v>6926</v>
      </c>
    </row>
    <row r="1324" spans="1:7" x14ac:dyDescent="0.35">
      <c r="A1324" s="17" t="s">
        <v>8349</v>
      </c>
      <c r="B1324" s="17">
        <v>1323</v>
      </c>
      <c r="C1324" s="17" t="s">
        <v>1048</v>
      </c>
      <c r="D1324" s="17" t="s">
        <v>3705</v>
      </c>
      <c r="E1324" s="17" t="s">
        <v>4729</v>
      </c>
      <c r="F1324" s="17" t="s">
        <v>6927</v>
      </c>
      <c r="G1324" s="17" t="s">
        <v>6928</v>
      </c>
    </row>
    <row r="1325" spans="1:7" x14ac:dyDescent="0.35">
      <c r="A1325" s="17" t="s">
        <v>8349</v>
      </c>
      <c r="B1325" s="17">
        <v>1324</v>
      </c>
      <c r="C1325" s="17" t="s">
        <v>1047</v>
      </c>
      <c r="D1325" s="17" t="s">
        <v>3706</v>
      </c>
      <c r="E1325" s="17" t="s">
        <v>4729</v>
      </c>
      <c r="F1325" s="17" t="s">
        <v>6929</v>
      </c>
      <c r="G1325" s="17" t="s">
        <v>6930</v>
      </c>
    </row>
    <row r="1326" spans="1:7" x14ac:dyDescent="0.35">
      <c r="A1326" s="17" t="s">
        <v>8349</v>
      </c>
      <c r="B1326" s="17">
        <v>1325</v>
      </c>
      <c r="C1326" s="17" t="s">
        <v>1046</v>
      </c>
      <c r="D1326" s="17" t="s">
        <v>3707</v>
      </c>
      <c r="E1326" s="17" t="s">
        <v>4729</v>
      </c>
      <c r="F1326" s="17" t="s">
        <v>6931</v>
      </c>
      <c r="G1326" s="17" t="s">
        <v>4856</v>
      </c>
    </row>
    <row r="1327" spans="1:7" x14ac:dyDescent="0.35">
      <c r="A1327" s="17" t="s">
        <v>8349</v>
      </c>
      <c r="B1327" s="17">
        <v>1326</v>
      </c>
      <c r="C1327" s="17" t="s">
        <v>1045</v>
      </c>
      <c r="D1327" s="17" t="s">
        <v>3708</v>
      </c>
      <c r="E1327" s="17" t="s">
        <v>4729</v>
      </c>
      <c r="F1327" s="17" t="s">
        <v>6932</v>
      </c>
      <c r="G1327" s="17" t="s">
        <v>6933</v>
      </c>
    </row>
    <row r="1328" spans="1:7" x14ac:dyDescent="0.35">
      <c r="A1328" s="17" t="s">
        <v>8349</v>
      </c>
      <c r="B1328" s="17">
        <v>1327</v>
      </c>
      <c r="C1328" s="17" t="s">
        <v>1044</v>
      </c>
      <c r="D1328" s="17" t="s">
        <v>3709</v>
      </c>
      <c r="E1328" s="17" t="s">
        <v>4729</v>
      </c>
      <c r="F1328" s="17" t="s">
        <v>6934</v>
      </c>
      <c r="G1328" s="17" t="s">
        <v>5607</v>
      </c>
    </row>
    <row r="1329" spans="1:7" x14ac:dyDescent="0.35">
      <c r="A1329" s="17" t="s">
        <v>8349</v>
      </c>
      <c r="B1329" s="17">
        <v>1328</v>
      </c>
      <c r="C1329" s="17" t="s">
        <v>1043</v>
      </c>
      <c r="D1329" s="17" t="s">
        <v>3710</v>
      </c>
      <c r="E1329" s="17" t="s">
        <v>4732</v>
      </c>
      <c r="F1329" s="17" t="s">
        <v>6935</v>
      </c>
      <c r="G1329" s="17" t="s">
        <v>5468</v>
      </c>
    </row>
    <row r="1330" spans="1:7" x14ac:dyDescent="0.35">
      <c r="A1330" s="17" t="s">
        <v>8349</v>
      </c>
      <c r="B1330" s="17">
        <v>1329</v>
      </c>
      <c r="C1330" s="17" t="s">
        <v>1042</v>
      </c>
      <c r="D1330" s="17" t="s">
        <v>3711</v>
      </c>
      <c r="E1330" s="17" t="s">
        <v>5604</v>
      </c>
      <c r="F1330" s="17" t="s">
        <v>6936</v>
      </c>
      <c r="G1330" s="17" t="s">
        <v>6871</v>
      </c>
    </row>
    <row r="1331" spans="1:7" x14ac:dyDescent="0.35">
      <c r="A1331" s="17" t="s">
        <v>8349</v>
      </c>
      <c r="B1331" s="17">
        <v>1330</v>
      </c>
      <c r="C1331" s="17" t="s">
        <v>1041</v>
      </c>
      <c r="D1331" s="17" t="s">
        <v>3712</v>
      </c>
      <c r="E1331" s="17" t="s">
        <v>4732</v>
      </c>
      <c r="F1331" s="17" t="s">
        <v>6937</v>
      </c>
      <c r="G1331" s="17" t="s">
        <v>5165</v>
      </c>
    </row>
    <row r="1332" spans="1:7" x14ac:dyDescent="0.35">
      <c r="A1332" s="17" t="s">
        <v>8349</v>
      </c>
      <c r="B1332" s="17">
        <v>1331</v>
      </c>
      <c r="C1332" s="17" t="s">
        <v>1040</v>
      </c>
      <c r="D1332" s="17" t="s">
        <v>3713</v>
      </c>
      <c r="E1332" s="17" t="s">
        <v>4729</v>
      </c>
      <c r="F1332" s="17" t="s">
        <v>6938</v>
      </c>
      <c r="G1332" s="17" t="s">
        <v>5620</v>
      </c>
    </row>
    <row r="1333" spans="1:7" x14ac:dyDescent="0.35">
      <c r="A1333" s="17" t="s">
        <v>8349</v>
      </c>
      <c r="B1333" s="17">
        <v>1332</v>
      </c>
      <c r="C1333" s="17" t="s">
        <v>1039</v>
      </c>
      <c r="D1333" s="17" t="s">
        <v>3714</v>
      </c>
      <c r="E1333" s="17" t="s">
        <v>4732</v>
      </c>
      <c r="F1333" s="17" t="s">
        <v>6939</v>
      </c>
      <c r="G1333" s="17" t="s">
        <v>6940</v>
      </c>
    </row>
    <row r="1334" spans="1:7" x14ac:dyDescent="0.35">
      <c r="A1334" s="17" t="s">
        <v>8349</v>
      </c>
      <c r="B1334" s="17">
        <v>1333</v>
      </c>
      <c r="C1334" s="17" t="s">
        <v>1038</v>
      </c>
      <c r="D1334" s="17" t="s">
        <v>3715</v>
      </c>
      <c r="E1334" s="17" t="s">
        <v>5604</v>
      </c>
      <c r="F1334" s="17" t="s">
        <v>6941</v>
      </c>
      <c r="G1334" s="17" t="s">
        <v>6942</v>
      </c>
    </row>
    <row r="1335" spans="1:7" x14ac:dyDescent="0.35">
      <c r="A1335" s="17" t="s">
        <v>8349</v>
      </c>
      <c r="B1335" s="17">
        <v>1334</v>
      </c>
      <c r="C1335" s="17" t="s">
        <v>1037</v>
      </c>
      <c r="D1335" s="17" t="s">
        <v>3716</v>
      </c>
      <c r="E1335" s="17" t="s">
        <v>4732</v>
      </c>
      <c r="F1335" s="17" t="s">
        <v>6943</v>
      </c>
      <c r="G1335" s="17" t="s">
        <v>6944</v>
      </c>
    </row>
    <row r="1336" spans="1:7" x14ac:dyDescent="0.35">
      <c r="A1336" s="17" t="s">
        <v>8349</v>
      </c>
      <c r="B1336" s="17">
        <v>1335</v>
      </c>
      <c r="C1336" s="17" t="s">
        <v>1036</v>
      </c>
      <c r="D1336" s="17" t="s">
        <v>3717</v>
      </c>
      <c r="E1336" s="17" t="s">
        <v>4732</v>
      </c>
      <c r="F1336" s="17" t="s">
        <v>6945</v>
      </c>
      <c r="G1336" s="17" t="s">
        <v>6946</v>
      </c>
    </row>
    <row r="1337" spans="1:7" x14ac:dyDescent="0.35">
      <c r="A1337" s="17" t="s">
        <v>8349</v>
      </c>
      <c r="B1337" s="17">
        <v>1336</v>
      </c>
      <c r="C1337" s="17" t="s">
        <v>1035</v>
      </c>
      <c r="D1337" s="17" t="s">
        <v>3718</v>
      </c>
      <c r="E1337" s="17" t="s">
        <v>4732</v>
      </c>
      <c r="F1337" s="17" t="s">
        <v>4740</v>
      </c>
      <c r="G1337" s="17" t="s">
        <v>6947</v>
      </c>
    </row>
    <row r="1338" spans="1:7" x14ac:dyDescent="0.35">
      <c r="A1338" s="17" t="s">
        <v>8349</v>
      </c>
      <c r="B1338" s="17">
        <v>1337</v>
      </c>
      <c r="C1338" s="17" t="s">
        <v>1034</v>
      </c>
      <c r="D1338" s="17" t="s">
        <v>3719</v>
      </c>
      <c r="E1338" s="17" t="s">
        <v>4732</v>
      </c>
      <c r="F1338" s="17" t="s">
        <v>6948</v>
      </c>
      <c r="G1338" s="17" t="s">
        <v>6949</v>
      </c>
    </row>
    <row r="1339" spans="1:7" x14ac:dyDescent="0.35">
      <c r="A1339" s="17" t="s">
        <v>8349</v>
      </c>
      <c r="B1339" s="17">
        <v>1338</v>
      </c>
      <c r="C1339" s="17" t="s">
        <v>1033</v>
      </c>
      <c r="D1339" s="17" t="s">
        <v>3720</v>
      </c>
      <c r="E1339" s="17" t="s">
        <v>5604</v>
      </c>
      <c r="F1339" s="17" t="s">
        <v>4859</v>
      </c>
      <c r="G1339" s="17" t="s">
        <v>5775</v>
      </c>
    </row>
    <row r="1340" spans="1:7" x14ac:dyDescent="0.35">
      <c r="A1340" s="17" t="s">
        <v>8349</v>
      </c>
      <c r="B1340" s="17">
        <v>1339</v>
      </c>
      <c r="C1340" s="17" t="s">
        <v>1032</v>
      </c>
      <c r="D1340" s="17" t="s">
        <v>3721</v>
      </c>
      <c r="E1340" s="17" t="s">
        <v>4732</v>
      </c>
      <c r="F1340" s="17" t="s">
        <v>6950</v>
      </c>
      <c r="G1340" s="17" t="s">
        <v>5027</v>
      </c>
    </row>
    <row r="1341" spans="1:7" x14ac:dyDescent="0.35">
      <c r="A1341" s="17" t="s">
        <v>8349</v>
      </c>
      <c r="B1341" s="17">
        <v>1340</v>
      </c>
      <c r="C1341" s="17" t="s">
        <v>1031</v>
      </c>
      <c r="D1341" s="17" t="s">
        <v>3722</v>
      </c>
      <c r="E1341" s="17" t="s">
        <v>4732</v>
      </c>
      <c r="F1341" s="17" t="s">
        <v>6951</v>
      </c>
      <c r="G1341" s="17" t="s">
        <v>6952</v>
      </c>
    </row>
    <row r="1342" spans="1:7" x14ac:dyDescent="0.35">
      <c r="A1342" s="17" t="s">
        <v>8349</v>
      </c>
      <c r="B1342" s="17">
        <v>1341</v>
      </c>
      <c r="C1342" s="17" t="s">
        <v>1030</v>
      </c>
      <c r="D1342" s="17" t="s">
        <v>3723</v>
      </c>
      <c r="E1342" s="17" t="s">
        <v>5604</v>
      </c>
      <c r="F1342" s="17" t="s">
        <v>6953</v>
      </c>
      <c r="G1342" s="17" t="s">
        <v>5822</v>
      </c>
    </row>
    <row r="1343" spans="1:7" x14ac:dyDescent="0.35">
      <c r="A1343" s="17" t="s">
        <v>8349</v>
      </c>
      <c r="B1343" s="17">
        <v>1342</v>
      </c>
      <c r="C1343" s="17" t="s">
        <v>1029</v>
      </c>
      <c r="D1343" s="17" t="s">
        <v>3724</v>
      </c>
      <c r="E1343" s="17" t="s">
        <v>4729</v>
      </c>
      <c r="F1343" s="17" t="s">
        <v>6954</v>
      </c>
      <c r="G1343" s="17" t="s">
        <v>6955</v>
      </c>
    </row>
    <row r="1344" spans="1:7" x14ac:dyDescent="0.35">
      <c r="A1344" s="17" t="s">
        <v>8349</v>
      </c>
      <c r="B1344" s="17">
        <v>1343</v>
      </c>
      <c r="C1344" s="17" t="s">
        <v>1028</v>
      </c>
      <c r="D1344" s="17" t="s">
        <v>3725</v>
      </c>
      <c r="E1344" s="17" t="s">
        <v>5604</v>
      </c>
      <c r="F1344" s="17" t="s">
        <v>6956</v>
      </c>
      <c r="G1344" s="17" t="s">
        <v>6957</v>
      </c>
    </row>
    <row r="1345" spans="1:7" x14ac:dyDescent="0.35">
      <c r="A1345" s="17" t="s">
        <v>8349</v>
      </c>
      <c r="B1345" s="17">
        <v>1344</v>
      </c>
      <c r="C1345" s="17" t="s">
        <v>1027</v>
      </c>
      <c r="D1345" s="17" t="s">
        <v>3726</v>
      </c>
      <c r="E1345" s="17" t="s">
        <v>4729</v>
      </c>
      <c r="F1345" s="17" t="s">
        <v>6958</v>
      </c>
      <c r="G1345" s="17" t="s">
        <v>5501</v>
      </c>
    </row>
    <row r="1346" spans="1:7" x14ac:dyDescent="0.35">
      <c r="A1346" s="17" t="s">
        <v>8349</v>
      </c>
      <c r="B1346" s="17">
        <v>1345</v>
      </c>
      <c r="C1346" s="17" t="s">
        <v>1026</v>
      </c>
      <c r="D1346" s="17" t="s">
        <v>3727</v>
      </c>
      <c r="E1346" s="17" t="s">
        <v>4732</v>
      </c>
      <c r="F1346" s="17" t="s">
        <v>6959</v>
      </c>
      <c r="G1346" s="17" t="s">
        <v>4923</v>
      </c>
    </row>
    <row r="1347" spans="1:7" x14ac:dyDescent="0.35">
      <c r="A1347" s="17" t="s">
        <v>8349</v>
      </c>
      <c r="B1347" s="17">
        <v>1346</v>
      </c>
      <c r="C1347" s="17" t="s">
        <v>1025</v>
      </c>
      <c r="D1347" s="17" t="s">
        <v>3728</v>
      </c>
      <c r="E1347" s="17" t="s">
        <v>4729</v>
      </c>
      <c r="F1347" s="17" t="s">
        <v>6960</v>
      </c>
      <c r="G1347" s="17" t="s">
        <v>6961</v>
      </c>
    </row>
    <row r="1348" spans="1:7" x14ac:dyDescent="0.35">
      <c r="A1348" s="17" t="s">
        <v>8349</v>
      </c>
      <c r="B1348" s="17">
        <v>1347</v>
      </c>
      <c r="C1348" s="17" t="s">
        <v>1024</v>
      </c>
      <c r="D1348" s="17" t="s">
        <v>3729</v>
      </c>
      <c r="E1348" s="17" t="s">
        <v>4732</v>
      </c>
      <c r="F1348" s="17" t="s">
        <v>6962</v>
      </c>
      <c r="G1348" s="17" t="s">
        <v>5077</v>
      </c>
    </row>
    <row r="1349" spans="1:7" x14ac:dyDescent="0.35">
      <c r="A1349" s="17" t="s">
        <v>8349</v>
      </c>
      <c r="B1349" s="17">
        <v>1348</v>
      </c>
      <c r="C1349" s="17" t="s">
        <v>1023</v>
      </c>
      <c r="D1349" s="17" t="s">
        <v>3730</v>
      </c>
      <c r="E1349" s="17" t="s">
        <v>4729</v>
      </c>
      <c r="F1349" s="17" t="s">
        <v>6963</v>
      </c>
      <c r="G1349" s="17" t="s">
        <v>6964</v>
      </c>
    </row>
    <row r="1350" spans="1:7" x14ac:dyDescent="0.35">
      <c r="A1350" s="17" t="s">
        <v>8349</v>
      </c>
      <c r="B1350" s="17">
        <v>1349</v>
      </c>
      <c r="C1350" s="17" t="s">
        <v>1022</v>
      </c>
      <c r="D1350" s="17" t="s">
        <v>3731</v>
      </c>
      <c r="E1350" s="17" t="s">
        <v>5604</v>
      </c>
      <c r="F1350" s="17" t="s">
        <v>6965</v>
      </c>
      <c r="G1350" s="17" t="s">
        <v>5503</v>
      </c>
    </row>
    <row r="1351" spans="1:7" x14ac:dyDescent="0.35">
      <c r="A1351" s="17" t="s">
        <v>8349</v>
      </c>
      <c r="B1351" s="17">
        <v>1350</v>
      </c>
      <c r="C1351" s="17" t="s">
        <v>1021</v>
      </c>
      <c r="D1351" s="17" t="s">
        <v>3732</v>
      </c>
      <c r="E1351" s="17" t="s">
        <v>4732</v>
      </c>
      <c r="F1351" s="17" t="s">
        <v>6966</v>
      </c>
      <c r="G1351" s="17" t="s">
        <v>6967</v>
      </c>
    </row>
    <row r="1352" spans="1:7" x14ac:dyDescent="0.35">
      <c r="A1352" s="17" t="s">
        <v>8349</v>
      </c>
      <c r="B1352" s="17">
        <v>1351</v>
      </c>
      <c r="C1352" s="17" t="s">
        <v>1020</v>
      </c>
      <c r="D1352" s="17" t="s">
        <v>3733</v>
      </c>
      <c r="E1352" s="17" t="s">
        <v>4729</v>
      </c>
      <c r="F1352" s="17" t="s">
        <v>5294</v>
      </c>
      <c r="G1352" s="17" t="s">
        <v>6968</v>
      </c>
    </row>
    <row r="1353" spans="1:7" x14ac:dyDescent="0.35">
      <c r="A1353" s="17" t="s">
        <v>8349</v>
      </c>
      <c r="B1353" s="17">
        <v>1352</v>
      </c>
      <c r="C1353" s="17" t="s">
        <v>1019</v>
      </c>
      <c r="D1353" s="17" t="s">
        <v>3734</v>
      </c>
      <c r="E1353" s="17" t="s">
        <v>4732</v>
      </c>
      <c r="F1353" s="17" t="s">
        <v>6969</v>
      </c>
      <c r="G1353" s="17" t="s">
        <v>5440</v>
      </c>
    </row>
    <row r="1354" spans="1:7" x14ac:dyDescent="0.35">
      <c r="A1354" s="17" t="s">
        <v>8349</v>
      </c>
      <c r="B1354" s="17">
        <v>1353</v>
      </c>
      <c r="C1354" s="17" t="s">
        <v>1018</v>
      </c>
      <c r="D1354" s="17" t="s">
        <v>3735</v>
      </c>
      <c r="E1354" s="17" t="s">
        <v>4729</v>
      </c>
      <c r="F1354" s="17" t="s">
        <v>6970</v>
      </c>
      <c r="G1354" s="17" t="s">
        <v>6971</v>
      </c>
    </row>
    <row r="1355" spans="1:7" x14ac:dyDescent="0.35">
      <c r="A1355" s="17" t="s">
        <v>8349</v>
      </c>
      <c r="B1355" s="17">
        <v>1354</v>
      </c>
      <c r="C1355" s="17" t="s">
        <v>1017</v>
      </c>
      <c r="D1355" s="17" t="s">
        <v>3736</v>
      </c>
      <c r="E1355" s="17" t="s">
        <v>4729</v>
      </c>
      <c r="F1355" s="17" t="s">
        <v>5374</v>
      </c>
      <c r="G1355" s="17" t="s">
        <v>6972</v>
      </c>
    </row>
    <row r="1356" spans="1:7" x14ac:dyDescent="0.35">
      <c r="A1356" s="17" t="s">
        <v>8349</v>
      </c>
      <c r="B1356" s="17">
        <v>1355</v>
      </c>
      <c r="C1356" s="17" t="s">
        <v>1016</v>
      </c>
      <c r="D1356" s="17" t="s">
        <v>3737</v>
      </c>
      <c r="E1356" s="17" t="s">
        <v>4729</v>
      </c>
      <c r="F1356" s="17" t="s">
        <v>6703</v>
      </c>
      <c r="G1356" s="17" t="s">
        <v>6973</v>
      </c>
    </row>
    <row r="1357" spans="1:7" x14ac:dyDescent="0.35">
      <c r="A1357" s="17" t="s">
        <v>8349</v>
      </c>
      <c r="B1357" s="17">
        <v>1356</v>
      </c>
      <c r="C1357" s="17" t="s">
        <v>1015</v>
      </c>
      <c r="D1357" s="17" t="s">
        <v>3738</v>
      </c>
      <c r="E1357" s="17" t="s">
        <v>4729</v>
      </c>
      <c r="F1357" s="17" t="s">
        <v>6974</v>
      </c>
      <c r="G1357" s="17" t="s">
        <v>6975</v>
      </c>
    </row>
    <row r="1358" spans="1:7" x14ac:dyDescent="0.35">
      <c r="A1358" s="17" t="s">
        <v>8349</v>
      </c>
      <c r="B1358" s="17">
        <v>1357</v>
      </c>
      <c r="C1358" s="17" t="s">
        <v>1014</v>
      </c>
      <c r="D1358" s="17" t="s">
        <v>3739</v>
      </c>
      <c r="E1358" s="17" t="s">
        <v>4729</v>
      </c>
      <c r="F1358" s="17" t="s">
        <v>6976</v>
      </c>
      <c r="G1358" s="17" t="s">
        <v>6977</v>
      </c>
    </row>
    <row r="1359" spans="1:7" x14ac:dyDescent="0.35">
      <c r="A1359" s="17" t="s">
        <v>8349</v>
      </c>
      <c r="B1359" s="17">
        <v>1358</v>
      </c>
      <c r="C1359" s="17" t="s">
        <v>1013</v>
      </c>
      <c r="D1359" s="17" t="s">
        <v>3740</v>
      </c>
      <c r="E1359" s="17" t="s">
        <v>4732</v>
      </c>
      <c r="F1359" s="17" t="s">
        <v>6978</v>
      </c>
      <c r="G1359" s="17" t="s">
        <v>5810</v>
      </c>
    </row>
    <row r="1360" spans="1:7" x14ac:dyDescent="0.35">
      <c r="A1360" s="17" t="s">
        <v>8349</v>
      </c>
      <c r="B1360" s="17">
        <v>1359</v>
      </c>
      <c r="C1360" s="17" t="s">
        <v>1012</v>
      </c>
      <c r="D1360" s="17" t="s">
        <v>3741</v>
      </c>
      <c r="E1360" s="17" t="s">
        <v>4729</v>
      </c>
      <c r="F1360" s="17" t="s">
        <v>6979</v>
      </c>
      <c r="G1360" s="17" t="s">
        <v>6980</v>
      </c>
    </row>
    <row r="1361" spans="1:7" x14ac:dyDescent="0.35">
      <c r="A1361" s="17" t="s">
        <v>8349</v>
      </c>
      <c r="B1361" s="17">
        <v>1360</v>
      </c>
      <c r="C1361" s="17" t="s">
        <v>1011</v>
      </c>
      <c r="D1361" s="17" t="s">
        <v>3742</v>
      </c>
      <c r="E1361" s="17" t="s">
        <v>4729</v>
      </c>
      <c r="F1361" s="17" t="s">
        <v>4986</v>
      </c>
      <c r="G1361" s="17" t="s">
        <v>6981</v>
      </c>
    </row>
    <row r="1362" spans="1:7" x14ac:dyDescent="0.35">
      <c r="A1362" s="17" t="s">
        <v>8349</v>
      </c>
      <c r="B1362" s="17">
        <v>1361</v>
      </c>
      <c r="C1362" s="17" t="s">
        <v>1010</v>
      </c>
      <c r="D1362" s="17" t="s">
        <v>3743</v>
      </c>
      <c r="E1362" s="17" t="s">
        <v>4732</v>
      </c>
      <c r="F1362" s="17" t="s">
        <v>6982</v>
      </c>
      <c r="G1362" s="17" t="s">
        <v>6983</v>
      </c>
    </row>
    <row r="1363" spans="1:7" x14ac:dyDescent="0.35">
      <c r="A1363" s="17" t="s">
        <v>8349</v>
      </c>
      <c r="B1363" s="17">
        <v>1362</v>
      </c>
      <c r="C1363" s="17" t="s">
        <v>1009</v>
      </c>
      <c r="D1363" s="17" t="s">
        <v>3744</v>
      </c>
      <c r="E1363" s="17" t="s">
        <v>4732</v>
      </c>
      <c r="F1363" s="17" t="s">
        <v>6984</v>
      </c>
      <c r="G1363" s="17" t="s">
        <v>6985</v>
      </c>
    </row>
    <row r="1364" spans="1:7" x14ac:dyDescent="0.35">
      <c r="A1364" s="17" t="s">
        <v>8349</v>
      </c>
      <c r="B1364" s="17">
        <v>1363</v>
      </c>
      <c r="C1364" s="17" t="s">
        <v>1008</v>
      </c>
      <c r="D1364" s="17" t="s">
        <v>3745</v>
      </c>
      <c r="E1364" s="17" t="s">
        <v>4732</v>
      </c>
      <c r="F1364" s="17" t="s">
        <v>6145</v>
      </c>
      <c r="G1364" s="17" t="s">
        <v>5741</v>
      </c>
    </row>
    <row r="1365" spans="1:7" x14ac:dyDescent="0.35">
      <c r="A1365" s="17" t="s">
        <v>8349</v>
      </c>
      <c r="B1365" s="17">
        <v>1364</v>
      </c>
      <c r="C1365" s="17" t="s">
        <v>1007</v>
      </c>
      <c r="D1365" s="17" t="s">
        <v>3746</v>
      </c>
      <c r="E1365" s="17" t="s">
        <v>4729</v>
      </c>
      <c r="F1365" s="17" t="s">
        <v>6986</v>
      </c>
      <c r="G1365" s="17" t="s">
        <v>6987</v>
      </c>
    </row>
    <row r="1366" spans="1:7" x14ac:dyDescent="0.35">
      <c r="A1366" s="17" t="s">
        <v>8349</v>
      </c>
      <c r="B1366" s="17">
        <v>1365</v>
      </c>
      <c r="C1366" s="17" t="s">
        <v>1006</v>
      </c>
      <c r="D1366" s="17" t="s">
        <v>3747</v>
      </c>
      <c r="E1366" s="17" t="s">
        <v>4729</v>
      </c>
      <c r="F1366" s="17" t="s">
        <v>6988</v>
      </c>
      <c r="G1366" s="17" t="s">
        <v>4775</v>
      </c>
    </row>
    <row r="1367" spans="1:7" x14ac:dyDescent="0.35">
      <c r="A1367" s="17" t="s">
        <v>8349</v>
      </c>
      <c r="B1367" s="17">
        <v>1366</v>
      </c>
      <c r="C1367" s="17" t="s">
        <v>1005</v>
      </c>
      <c r="D1367" s="17" t="s">
        <v>3748</v>
      </c>
      <c r="E1367" s="17" t="s">
        <v>5604</v>
      </c>
      <c r="F1367" s="17" t="s">
        <v>6989</v>
      </c>
      <c r="G1367" s="17" t="s">
        <v>6990</v>
      </c>
    </row>
    <row r="1368" spans="1:7" x14ac:dyDescent="0.35">
      <c r="A1368" s="17" t="s">
        <v>8349</v>
      </c>
      <c r="B1368" s="17">
        <v>1367</v>
      </c>
      <c r="C1368" s="17" t="s">
        <v>1004</v>
      </c>
      <c r="D1368" s="17" t="s">
        <v>3749</v>
      </c>
      <c r="E1368" s="17" t="s">
        <v>4729</v>
      </c>
      <c r="F1368" s="17" t="s">
        <v>6991</v>
      </c>
      <c r="G1368" s="17" t="s">
        <v>6992</v>
      </c>
    </row>
    <row r="1369" spans="1:7" x14ac:dyDescent="0.35">
      <c r="A1369" s="17" t="s">
        <v>8349</v>
      </c>
      <c r="B1369" s="17">
        <v>1368</v>
      </c>
      <c r="C1369" s="17" t="s">
        <v>1003</v>
      </c>
      <c r="D1369" s="17" t="s">
        <v>3750</v>
      </c>
      <c r="E1369" s="17" t="s">
        <v>4732</v>
      </c>
      <c r="F1369" s="17" t="s">
        <v>6993</v>
      </c>
      <c r="G1369" s="17" t="s">
        <v>4923</v>
      </c>
    </row>
    <row r="1370" spans="1:7" x14ac:dyDescent="0.35">
      <c r="A1370" s="17" t="s">
        <v>8349</v>
      </c>
      <c r="B1370" s="17">
        <v>1369</v>
      </c>
      <c r="C1370" s="17" t="s">
        <v>1002</v>
      </c>
      <c r="D1370" s="17" t="s">
        <v>3751</v>
      </c>
      <c r="E1370" s="17" t="s">
        <v>4732</v>
      </c>
      <c r="F1370" s="17" t="s">
        <v>6994</v>
      </c>
      <c r="G1370" s="17" t="s">
        <v>6995</v>
      </c>
    </row>
    <row r="1371" spans="1:7" x14ac:dyDescent="0.35">
      <c r="A1371" s="17" t="s">
        <v>8349</v>
      </c>
      <c r="B1371" s="17">
        <v>1370</v>
      </c>
      <c r="C1371" s="17" t="s">
        <v>1001</v>
      </c>
      <c r="D1371" s="17" t="s">
        <v>3752</v>
      </c>
      <c r="E1371" s="17" t="s">
        <v>4732</v>
      </c>
      <c r="F1371" s="17" t="s">
        <v>6996</v>
      </c>
      <c r="G1371" s="17" t="s">
        <v>6997</v>
      </c>
    </row>
    <row r="1372" spans="1:7" x14ac:dyDescent="0.35">
      <c r="A1372" s="17" t="s">
        <v>8349</v>
      </c>
      <c r="B1372" s="17">
        <v>1371</v>
      </c>
      <c r="C1372" s="17" t="s">
        <v>1000</v>
      </c>
      <c r="D1372" s="17" t="s">
        <v>3753</v>
      </c>
      <c r="E1372" s="17" t="s">
        <v>4729</v>
      </c>
      <c r="F1372" s="17" t="s">
        <v>6998</v>
      </c>
      <c r="G1372" s="17" t="s">
        <v>6999</v>
      </c>
    </row>
    <row r="1373" spans="1:7" x14ac:dyDescent="0.35">
      <c r="A1373" s="17" t="s">
        <v>8349</v>
      </c>
      <c r="B1373" s="17">
        <v>1372</v>
      </c>
      <c r="C1373" s="17" t="s">
        <v>999</v>
      </c>
      <c r="D1373" s="17" t="s">
        <v>3754</v>
      </c>
      <c r="E1373" s="17" t="s">
        <v>4729</v>
      </c>
      <c r="F1373" s="17" t="s">
        <v>7000</v>
      </c>
      <c r="G1373" s="17" t="s">
        <v>7001</v>
      </c>
    </row>
    <row r="1374" spans="1:7" x14ac:dyDescent="0.35">
      <c r="A1374" s="17" t="s">
        <v>8349</v>
      </c>
      <c r="B1374" s="17">
        <v>1373</v>
      </c>
      <c r="C1374" s="17" t="s">
        <v>998</v>
      </c>
      <c r="D1374" s="17" t="s">
        <v>3755</v>
      </c>
      <c r="E1374" s="17" t="s">
        <v>4732</v>
      </c>
      <c r="F1374" s="17" t="s">
        <v>5072</v>
      </c>
      <c r="G1374" s="17" t="s">
        <v>7002</v>
      </c>
    </row>
    <row r="1375" spans="1:7" x14ac:dyDescent="0.35">
      <c r="A1375" s="17" t="s">
        <v>8349</v>
      </c>
      <c r="B1375" s="17">
        <v>1374</v>
      </c>
      <c r="C1375" s="17" t="s">
        <v>997</v>
      </c>
      <c r="D1375" s="17" t="s">
        <v>3756</v>
      </c>
      <c r="E1375" s="17" t="s">
        <v>4732</v>
      </c>
      <c r="F1375" s="17" t="s">
        <v>7003</v>
      </c>
      <c r="G1375" s="17" t="s">
        <v>7004</v>
      </c>
    </row>
    <row r="1376" spans="1:7" x14ac:dyDescent="0.35">
      <c r="A1376" s="17" t="s">
        <v>8349</v>
      </c>
      <c r="B1376" s="17">
        <v>1375</v>
      </c>
      <c r="C1376" s="17" t="s">
        <v>996</v>
      </c>
      <c r="D1376" s="17" t="s">
        <v>3757</v>
      </c>
      <c r="E1376" s="17" t="s">
        <v>5604</v>
      </c>
      <c r="F1376" s="17" t="s">
        <v>5710</v>
      </c>
      <c r="G1376" s="17" t="s">
        <v>7005</v>
      </c>
    </row>
    <row r="1377" spans="1:7" x14ac:dyDescent="0.35">
      <c r="A1377" s="17" t="s">
        <v>8349</v>
      </c>
      <c r="B1377" s="17">
        <v>1376</v>
      </c>
      <c r="C1377" s="17" t="s">
        <v>995</v>
      </c>
      <c r="D1377" s="17" t="s">
        <v>3758</v>
      </c>
      <c r="E1377" s="17" t="s">
        <v>4732</v>
      </c>
      <c r="F1377" s="17" t="s">
        <v>7006</v>
      </c>
      <c r="G1377" s="17" t="s">
        <v>7007</v>
      </c>
    </row>
    <row r="1378" spans="1:7" x14ac:dyDescent="0.35">
      <c r="A1378" s="17" t="s">
        <v>8349</v>
      </c>
      <c r="B1378" s="17">
        <v>1377</v>
      </c>
      <c r="C1378" s="17" t="s">
        <v>994</v>
      </c>
      <c r="D1378" s="17" t="s">
        <v>3759</v>
      </c>
      <c r="E1378" s="17" t="s">
        <v>4732</v>
      </c>
      <c r="F1378" s="17" t="s">
        <v>7008</v>
      </c>
      <c r="G1378" s="17" t="s">
        <v>5391</v>
      </c>
    </row>
    <row r="1379" spans="1:7" x14ac:dyDescent="0.35">
      <c r="A1379" s="17" t="s">
        <v>8349</v>
      </c>
      <c r="B1379" s="17">
        <v>1378</v>
      </c>
      <c r="C1379" s="17" t="s">
        <v>993</v>
      </c>
      <c r="D1379" s="17" t="s">
        <v>3760</v>
      </c>
      <c r="E1379" s="17" t="s">
        <v>4729</v>
      </c>
      <c r="F1379" s="17" t="s">
        <v>7009</v>
      </c>
      <c r="G1379" s="17" t="s">
        <v>7010</v>
      </c>
    </row>
    <row r="1380" spans="1:7" x14ac:dyDescent="0.35">
      <c r="A1380" s="17" t="s">
        <v>8349</v>
      </c>
      <c r="B1380" s="17">
        <v>1379</v>
      </c>
      <c r="C1380" s="17" t="s">
        <v>992</v>
      </c>
      <c r="D1380" s="17" t="s">
        <v>3761</v>
      </c>
      <c r="E1380" s="17" t="s">
        <v>4732</v>
      </c>
      <c r="F1380" s="17" t="s">
        <v>7011</v>
      </c>
      <c r="G1380" s="17" t="s">
        <v>4858</v>
      </c>
    </row>
    <row r="1381" spans="1:7" x14ac:dyDescent="0.35">
      <c r="A1381" s="17" t="s">
        <v>8349</v>
      </c>
      <c r="B1381" s="17">
        <v>1380</v>
      </c>
      <c r="C1381" s="17" t="s">
        <v>991</v>
      </c>
      <c r="D1381" s="17" t="s">
        <v>3762</v>
      </c>
      <c r="E1381" s="17" t="s">
        <v>4732</v>
      </c>
      <c r="F1381" s="17" t="s">
        <v>7012</v>
      </c>
      <c r="G1381" s="17" t="s">
        <v>5126</v>
      </c>
    </row>
    <row r="1382" spans="1:7" x14ac:dyDescent="0.35">
      <c r="A1382" s="17" t="s">
        <v>8349</v>
      </c>
      <c r="B1382" s="17">
        <v>1381</v>
      </c>
      <c r="C1382" s="17" t="s">
        <v>990</v>
      </c>
      <c r="D1382" s="17" t="s">
        <v>3763</v>
      </c>
      <c r="E1382" s="17" t="s">
        <v>4732</v>
      </c>
      <c r="F1382" s="17" t="s">
        <v>7013</v>
      </c>
      <c r="G1382" s="17" t="s">
        <v>7014</v>
      </c>
    </row>
    <row r="1383" spans="1:7" x14ac:dyDescent="0.35">
      <c r="A1383" s="17" t="s">
        <v>8349</v>
      </c>
      <c r="B1383" s="17">
        <v>1382</v>
      </c>
      <c r="C1383" s="17" t="s">
        <v>989</v>
      </c>
      <c r="D1383" s="17" t="s">
        <v>3764</v>
      </c>
      <c r="E1383" s="17" t="s">
        <v>4729</v>
      </c>
      <c r="F1383" s="17" t="s">
        <v>7015</v>
      </c>
      <c r="G1383" s="17" t="s">
        <v>5674</v>
      </c>
    </row>
    <row r="1384" spans="1:7" x14ac:dyDescent="0.35">
      <c r="A1384" s="17" t="s">
        <v>8349</v>
      </c>
      <c r="B1384" s="17">
        <v>1383</v>
      </c>
      <c r="C1384" s="17" t="s">
        <v>988</v>
      </c>
      <c r="D1384" s="17" t="s">
        <v>3765</v>
      </c>
      <c r="E1384" s="17" t="s">
        <v>4732</v>
      </c>
      <c r="F1384" s="17" t="s">
        <v>5863</v>
      </c>
      <c r="G1384" s="17" t="s">
        <v>6519</v>
      </c>
    </row>
    <row r="1385" spans="1:7" x14ac:dyDescent="0.35">
      <c r="A1385" s="17" t="s">
        <v>8349</v>
      </c>
      <c r="B1385" s="17">
        <v>1384</v>
      </c>
      <c r="C1385" s="17" t="s">
        <v>987</v>
      </c>
      <c r="D1385" s="17" t="s">
        <v>3766</v>
      </c>
      <c r="E1385" s="17" t="s">
        <v>4732</v>
      </c>
      <c r="F1385" s="17" t="s">
        <v>7016</v>
      </c>
      <c r="G1385" s="17" t="s">
        <v>7017</v>
      </c>
    </row>
    <row r="1386" spans="1:7" x14ac:dyDescent="0.35">
      <c r="A1386" s="17" t="s">
        <v>8349</v>
      </c>
      <c r="B1386" s="17">
        <v>1385</v>
      </c>
      <c r="C1386" s="17" t="s">
        <v>986</v>
      </c>
      <c r="D1386" s="17" t="s">
        <v>3767</v>
      </c>
      <c r="E1386" s="17" t="s">
        <v>4729</v>
      </c>
      <c r="F1386" s="17" t="s">
        <v>5256</v>
      </c>
      <c r="G1386" s="17" t="s">
        <v>7018</v>
      </c>
    </row>
    <row r="1387" spans="1:7" x14ac:dyDescent="0.35">
      <c r="A1387" s="17" t="s">
        <v>8349</v>
      </c>
      <c r="B1387" s="17">
        <v>1386</v>
      </c>
      <c r="C1387" s="17" t="s">
        <v>985</v>
      </c>
      <c r="D1387" s="17" t="s">
        <v>3768</v>
      </c>
      <c r="E1387" s="17" t="s">
        <v>4732</v>
      </c>
      <c r="F1387" s="17" t="s">
        <v>7019</v>
      </c>
      <c r="G1387" s="17" t="s">
        <v>7020</v>
      </c>
    </row>
    <row r="1388" spans="1:7" x14ac:dyDescent="0.35">
      <c r="A1388" s="17" t="s">
        <v>8349</v>
      </c>
      <c r="B1388" s="17">
        <v>1387</v>
      </c>
      <c r="C1388" s="17" t="s">
        <v>984</v>
      </c>
      <c r="D1388" s="17" t="s">
        <v>3769</v>
      </c>
      <c r="E1388" s="17" t="s">
        <v>4732</v>
      </c>
      <c r="F1388" s="17" t="s">
        <v>6430</v>
      </c>
      <c r="G1388" s="17" t="s">
        <v>7021</v>
      </c>
    </row>
    <row r="1389" spans="1:7" x14ac:dyDescent="0.35">
      <c r="A1389" s="17" t="s">
        <v>8349</v>
      </c>
      <c r="B1389" s="17">
        <v>1388</v>
      </c>
      <c r="C1389" s="17" t="s">
        <v>983</v>
      </c>
      <c r="D1389" s="17" t="s">
        <v>3770</v>
      </c>
      <c r="E1389" s="17" t="s">
        <v>4729</v>
      </c>
      <c r="F1389" s="17" t="s">
        <v>7022</v>
      </c>
      <c r="G1389" s="17" t="s">
        <v>7023</v>
      </c>
    </row>
    <row r="1390" spans="1:7" x14ac:dyDescent="0.35">
      <c r="A1390" s="17" t="s">
        <v>8349</v>
      </c>
      <c r="B1390" s="17">
        <v>1389</v>
      </c>
      <c r="C1390" s="17" t="s">
        <v>982</v>
      </c>
      <c r="D1390" s="17" t="s">
        <v>3771</v>
      </c>
      <c r="E1390" s="17" t="s">
        <v>4732</v>
      </c>
      <c r="F1390" s="17" t="s">
        <v>7024</v>
      </c>
      <c r="G1390" s="17" t="s">
        <v>4753</v>
      </c>
    </row>
    <row r="1391" spans="1:7" x14ac:dyDescent="0.35">
      <c r="A1391" s="17" t="s">
        <v>8349</v>
      </c>
      <c r="B1391" s="17">
        <v>1390</v>
      </c>
      <c r="C1391" s="17" t="s">
        <v>981</v>
      </c>
      <c r="D1391" s="17" t="s">
        <v>3772</v>
      </c>
      <c r="E1391" s="17" t="s">
        <v>4732</v>
      </c>
      <c r="F1391" s="17" t="s">
        <v>7025</v>
      </c>
      <c r="G1391" s="17" t="s">
        <v>5571</v>
      </c>
    </row>
    <row r="1392" spans="1:7" x14ac:dyDescent="0.35">
      <c r="A1392" s="17" t="s">
        <v>8349</v>
      </c>
      <c r="B1392" s="17">
        <v>1391</v>
      </c>
      <c r="C1392" s="17" t="s">
        <v>980</v>
      </c>
      <c r="D1392" s="17" t="s">
        <v>3773</v>
      </c>
      <c r="E1392" s="17" t="s">
        <v>4732</v>
      </c>
      <c r="F1392" s="17" t="s">
        <v>5546</v>
      </c>
      <c r="G1392" s="17" t="s">
        <v>7026</v>
      </c>
    </row>
    <row r="1393" spans="1:7" x14ac:dyDescent="0.35">
      <c r="A1393" s="17" t="s">
        <v>8349</v>
      </c>
      <c r="B1393" s="17">
        <v>1392</v>
      </c>
      <c r="C1393" s="17" t="s">
        <v>979</v>
      </c>
      <c r="D1393" s="17" t="s">
        <v>3774</v>
      </c>
      <c r="E1393" s="17" t="s">
        <v>4732</v>
      </c>
      <c r="F1393" s="17" t="s">
        <v>7027</v>
      </c>
      <c r="G1393" s="17" t="s">
        <v>5025</v>
      </c>
    </row>
    <row r="1394" spans="1:7" x14ac:dyDescent="0.35">
      <c r="A1394" s="17" t="s">
        <v>8349</v>
      </c>
      <c r="B1394" s="17">
        <v>1393</v>
      </c>
      <c r="C1394" s="17" t="s">
        <v>978</v>
      </c>
      <c r="D1394" s="17" t="s">
        <v>3775</v>
      </c>
      <c r="E1394" s="17" t="s">
        <v>4729</v>
      </c>
      <c r="F1394" s="17" t="s">
        <v>7028</v>
      </c>
      <c r="G1394" s="17" t="s">
        <v>7029</v>
      </c>
    </row>
    <row r="1395" spans="1:7" x14ac:dyDescent="0.35">
      <c r="A1395" s="17" t="s">
        <v>8349</v>
      </c>
      <c r="B1395" s="17">
        <v>1394</v>
      </c>
      <c r="C1395" s="17" t="s">
        <v>977</v>
      </c>
      <c r="D1395" s="17" t="s">
        <v>3776</v>
      </c>
      <c r="E1395" s="17" t="s">
        <v>4729</v>
      </c>
      <c r="F1395" s="17" t="s">
        <v>7030</v>
      </c>
      <c r="G1395" s="17" t="s">
        <v>7031</v>
      </c>
    </row>
    <row r="1396" spans="1:7" x14ac:dyDescent="0.35">
      <c r="A1396" s="17" t="s">
        <v>8349</v>
      </c>
      <c r="B1396" s="17">
        <v>1395</v>
      </c>
      <c r="C1396" s="17" t="s">
        <v>976</v>
      </c>
      <c r="D1396" s="17" t="s">
        <v>3777</v>
      </c>
      <c r="E1396" s="17" t="s">
        <v>4732</v>
      </c>
      <c r="F1396" s="17" t="s">
        <v>7032</v>
      </c>
      <c r="G1396" s="17" t="s">
        <v>4923</v>
      </c>
    </row>
    <row r="1397" spans="1:7" x14ac:dyDescent="0.35">
      <c r="A1397" s="17" t="s">
        <v>8349</v>
      </c>
      <c r="B1397" s="17">
        <v>1396</v>
      </c>
      <c r="C1397" s="17" t="s">
        <v>975</v>
      </c>
      <c r="D1397" s="17" t="s">
        <v>3778</v>
      </c>
      <c r="E1397" s="17" t="s">
        <v>4732</v>
      </c>
      <c r="F1397" s="17" t="s">
        <v>7033</v>
      </c>
      <c r="G1397" s="17" t="s">
        <v>4923</v>
      </c>
    </row>
    <row r="1398" spans="1:7" x14ac:dyDescent="0.35">
      <c r="A1398" s="17" t="s">
        <v>8349</v>
      </c>
      <c r="B1398" s="17">
        <v>1397</v>
      </c>
      <c r="C1398" s="17" t="s">
        <v>974</v>
      </c>
      <c r="D1398" s="17" t="s">
        <v>3779</v>
      </c>
      <c r="E1398" s="17" t="s">
        <v>4729</v>
      </c>
      <c r="F1398" s="17" t="s">
        <v>7034</v>
      </c>
      <c r="G1398" s="17" t="s">
        <v>7035</v>
      </c>
    </row>
    <row r="1399" spans="1:7" x14ac:dyDescent="0.35">
      <c r="A1399" s="17" t="s">
        <v>8349</v>
      </c>
      <c r="B1399" s="17">
        <v>1398</v>
      </c>
      <c r="C1399" s="17" t="s">
        <v>973</v>
      </c>
      <c r="D1399" s="17" t="s">
        <v>3780</v>
      </c>
      <c r="E1399" s="17" t="s">
        <v>5604</v>
      </c>
      <c r="F1399" s="17" t="s">
        <v>7036</v>
      </c>
      <c r="G1399" s="17" t="s">
        <v>7037</v>
      </c>
    </row>
    <row r="1400" spans="1:7" x14ac:dyDescent="0.35">
      <c r="A1400" s="17" t="s">
        <v>8349</v>
      </c>
      <c r="B1400" s="17">
        <v>1399</v>
      </c>
      <c r="C1400" s="17" t="s">
        <v>972</v>
      </c>
      <c r="D1400" s="17" t="s">
        <v>3781</v>
      </c>
      <c r="E1400" s="17" t="s">
        <v>4729</v>
      </c>
      <c r="F1400" s="17" t="s">
        <v>7038</v>
      </c>
      <c r="G1400" s="17" t="s">
        <v>5199</v>
      </c>
    </row>
    <row r="1401" spans="1:7" x14ac:dyDescent="0.35">
      <c r="A1401" s="17" t="s">
        <v>8349</v>
      </c>
      <c r="B1401" s="17">
        <v>1400</v>
      </c>
      <c r="C1401" s="17" t="s">
        <v>971</v>
      </c>
      <c r="D1401" s="17" t="s">
        <v>3782</v>
      </c>
      <c r="E1401" s="17" t="s">
        <v>4729</v>
      </c>
      <c r="F1401" s="17" t="s">
        <v>7039</v>
      </c>
      <c r="G1401" s="17" t="s">
        <v>6009</v>
      </c>
    </row>
    <row r="1402" spans="1:7" x14ac:dyDescent="0.35">
      <c r="A1402" s="17" t="s">
        <v>8349</v>
      </c>
      <c r="B1402" s="17">
        <v>1401</v>
      </c>
      <c r="C1402" s="17" t="s">
        <v>970</v>
      </c>
      <c r="D1402" s="17" t="s">
        <v>3783</v>
      </c>
      <c r="E1402" s="17" t="s">
        <v>4729</v>
      </c>
      <c r="F1402" s="17" t="s">
        <v>6734</v>
      </c>
      <c r="G1402" s="17" t="s">
        <v>7040</v>
      </c>
    </row>
    <row r="1403" spans="1:7" x14ac:dyDescent="0.35">
      <c r="A1403" s="17" t="s">
        <v>8349</v>
      </c>
      <c r="B1403" s="17">
        <v>1402</v>
      </c>
      <c r="C1403" s="17" t="s">
        <v>969</v>
      </c>
      <c r="D1403" s="17" t="s">
        <v>3784</v>
      </c>
      <c r="E1403" s="17" t="s">
        <v>4729</v>
      </c>
      <c r="F1403" s="17" t="s">
        <v>7041</v>
      </c>
      <c r="G1403" s="17" t="s">
        <v>4841</v>
      </c>
    </row>
    <row r="1404" spans="1:7" x14ac:dyDescent="0.35">
      <c r="A1404" s="17" t="s">
        <v>8349</v>
      </c>
      <c r="B1404" s="17">
        <v>1403</v>
      </c>
      <c r="C1404" s="17" t="s">
        <v>968</v>
      </c>
      <c r="D1404" s="17" t="s">
        <v>3785</v>
      </c>
      <c r="E1404" s="17" t="s">
        <v>4729</v>
      </c>
      <c r="F1404" s="17" t="s">
        <v>7042</v>
      </c>
      <c r="G1404" s="17" t="s">
        <v>5858</v>
      </c>
    </row>
    <row r="1405" spans="1:7" x14ac:dyDescent="0.35">
      <c r="A1405" s="17" t="s">
        <v>8349</v>
      </c>
      <c r="B1405" s="17">
        <v>1404</v>
      </c>
      <c r="C1405" s="17" t="s">
        <v>967</v>
      </c>
      <c r="D1405" s="17" t="s">
        <v>3786</v>
      </c>
      <c r="E1405" s="17" t="s">
        <v>4729</v>
      </c>
      <c r="F1405" s="17" t="s">
        <v>7043</v>
      </c>
      <c r="G1405" s="17" t="s">
        <v>7044</v>
      </c>
    </row>
    <row r="1406" spans="1:7" x14ac:dyDescent="0.35">
      <c r="A1406" s="17" t="s">
        <v>8349</v>
      </c>
      <c r="B1406" s="17">
        <v>1405</v>
      </c>
      <c r="C1406" s="17" t="s">
        <v>966</v>
      </c>
      <c r="D1406" s="17" t="s">
        <v>3787</v>
      </c>
      <c r="E1406" s="17" t="s">
        <v>4729</v>
      </c>
      <c r="F1406" s="17" t="s">
        <v>7045</v>
      </c>
      <c r="G1406" s="17" t="s">
        <v>7046</v>
      </c>
    </row>
    <row r="1407" spans="1:7" x14ac:dyDescent="0.35">
      <c r="A1407" s="17" t="s">
        <v>8349</v>
      </c>
      <c r="B1407" s="17">
        <v>1406</v>
      </c>
      <c r="C1407" s="17" t="s">
        <v>965</v>
      </c>
      <c r="D1407" s="17" t="s">
        <v>3788</v>
      </c>
      <c r="E1407" s="17" t="s">
        <v>4732</v>
      </c>
      <c r="F1407" s="17" t="s">
        <v>7047</v>
      </c>
      <c r="G1407" s="17" t="s">
        <v>4781</v>
      </c>
    </row>
    <row r="1408" spans="1:7" x14ac:dyDescent="0.35">
      <c r="A1408" s="17" t="s">
        <v>8349</v>
      </c>
      <c r="B1408" s="17">
        <v>1407</v>
      </c>
      <c r="C1408" s="17" t="s">
        <v>964</v>
      </c>
      <c r="D1408" s="17" t="s">
        <v>3789</v>
      </c>
      <c r="E1408" s="17" t="s">
        <v>4729</v>
      </c>
      <c r="F1408" s="17" t="s">
        <v>7048</v>
      </c>
      <c r="G1408" s="17" t="s">
        <v>6009</v>
      </c>
    </row>
    <row r="1409" spans="1:7" x14ac:dyDescent="0.35">
      <c r="A1409" s="17" t="s">
        <v>8349</v>
      </c>
      <c r="B1409" s="17">
        <v>1408</v>
      </c>
      <c r="C1409" s="17" t="s">
        <v>963</v>
      </c>
      <c r="D1409" s="17" t="s">
        <v>3790</v>
      </c>
      <c r="E1409" s="17" t="s">
        <v>4732</v>
      </c>
      <c r="F1409" s="17" t="s">
        <v>7049</v>
      </c>
      <c r="G1409" s="17" t="s">
        <v>4817</v>
      </c>
    </row>
    <row r="1410" spans="1:7" x14ac:dyDescent="0.35">
      <c r="A1410" s="17" t="s">
        <v>8349</v>
      </c>
      <c r="B1410" s="17">
        <v>1409</v>
      </c>
      <c r="C1410" s="17" t="s">
        <v>962</v>
      </c>
      <c r="D1410" s="17" t="s">
        <v>3791</v>
      </c>
      <c r="E1410" s="17" t="s">
        <v>4732</v>
      </c>
      <c r="F1410" s="17" t="s">
        <v>7050</v>
      </c>
      <c r="G1410" s="17" t="s">
        <v>4733</v>
      </c>
    </row>
    <row r="1411" spans="1:7" x14ac:dyDescent="0.35">
      <c r="A1411" s="17" t="s">
        <v>8349</v>
      </c>
      <c r="B1411" s="17">
        <v>1410</v>
      </c>
      <c r="C1411" s="17" t="s">
        <v>961</v>
      </c>
      <c r="D1411" s="17" t="s">
        <v>3792</v>
      </c>
      <c r="E1411" s="17" t="s">
        <v>4732</v>
      </c>
      <c r="F1411" s="17" t="s">
        <v>7051</v>
      </c>
      <c r="G1411" s="17" t="s">
        <v>7052</v>
      </c>
    </row>
    <row r="1412" spans="1:7" x14ac:dyDescent="0.35">
      <c r="A1412" s="17" t="s">
        <v>8349</v>
      </c>
      <c r="B1412" s="17">
        <v>1411</v>
      </c>
      <c r="C1412" s="17" t="s">
        <v>960</v>
      </c>
      <c r="D1412" s="17" t="s">
        <v>3793</v>
      </c>
      <c r="E1412" s="17" t="s">
        <v>4729</v>
      </c>
      <c r="F1412" s="17" t="s">
        <v>6597</v>
      </c>
      <c r="G1412" s="17" t="s">
        <v>7053</v>
      </c>
    </row>
    <row r="1413" spans="1:7" x14ac:dyDescent="0.35">
      <c r="A1413" s="17" t="s">
        <v>8349</v>
      </c>
      <c r="B1413" s="17">
        <v>1412</v>
      </c>
      <c r="C1413" s="17" t="s">
        <v>959</v>
      </c>
      <c r="D1413" s="17" t="s">
        <v>3794</v>
      </c>
      <c r="E1413" s="17" t="s">
        <v>4729</v>
      </c>
      <c r="F1413" s="17" t="s">
        <v>7054</v>
      </c>
      <c r="G1413" s="17" t="s">
        <v>6999</v>
      </c>
    </row>
    <row r="1414" spans="1:7" x14ac:dyDescent="0.35">
      <c r="A1414" s="17" t="s">
        <v>8349</v>
      </c>
      <c r="B1414" s="17">
        <v>1413</v>
      </c>
      <c r="C1414" s="17" t="s">
        <v>958</v>
      </c>
      <c r="D1414" s="17" t="s">
        <v>3795</v>
      </c>
      <c r="E1414" s="17" t="s">
        <v>4729</v>
      </c>
      <c r="F1414" s="17" t="s">
        <v>6779</v>
      </c>
      <c r="G1414" s="17" t="s">
        <v>7055</v>
      </c>
    </row>
    <row r="1415" spans="1:7" x14ac:dyDescent="0.35">
      <c r="A1415" s="17" t="s">
        <v>8349</v>
      </c>
      <c r="B1415" s="17">
        <v>1414</v>
      </c>
      <c r="C1415" s="17" t="s">
        <v>957</v>
      </c>
      <c r="D1415" s="17" t="s">
        <v>3796</v>
      </c>
      <c r="E1415" s="17" t="s">
        <v>4732</v>
      </c>
      <c r="F1415" s="17" t="s">
        <v>7056</v>
      </c>
      <c r="G1415" s="17" t="s">
        <v>5029</v>
      </c>
    </row>
    <row r="1416" spans="1:7" x14ac:dyDescent="0.35">
      <c r="A1416" s="17" t="s">
        <v>8349</v>
      </c>
      <c r="B1416" s="17">
        <v>1415</v>
      </c>
      <c r="C1416" s="17" t="s">
        <v>956</v>
      </c>
      <c r="D1416" s="17" t="s">
        <v>3797</v>
      </c>
      <c r="E1416" s="17" t="s">
        <v>4732</v>
      </c>
      <c r="F1416" s="17" t="s">
        <v>7057</v>
      </c>
      <c r="G1416" s="17" t="s">
        <v>7058</v>
      </c>
    </row>
    <row r="1417" spans="1:7" x14ac:dyDescent="0.35">
      <c r="A1417" s="17" t="s">
        <v>8349</v>
      </c>
      <c r="B1417" s="17">
        <v>1416</v>
      </c>
      <c r="C1417" s="17" t="s">
        <v>955</v>
      </c>
      <c r="D1417" s="17" t="s">
        <v>3798</v>
      </c>
      <c r="E1417" s="17" t="s">
        <v>4732</v>
      </c>
      <c r="F1417" s="17" t="s">
        <v>7059</v>
      </c>
      <c r="G1417" s="17" t="s">
        <v>4892</v>
      </c>
    </row>
    <row r="1418" spans="1:7" x14ac:dyDescent="0.35">
      <c r="A1418" s="17" t="s">
        <v>8349</v>
      </c>
      <c r="B1418" s="17">
        <v>1417</v>
      </c>
      <c r="C1418" s="17" t="s">
        <v>954</v>
      </c>
      <c r="D1418" s="17" t="s">
        <v>3799</v>
      </c>
      <c r="E1418" s="17" t="s">
        <v>4729</v>
      </c>
      <c r="F1418" s="17" t="s">
        <v>7060</v>
      </c>
      <c r="G1418" s="17" t="s">
        <v>7061</v>
      </c>
    </row>
    <row r="1419" spans="1:7" x14ac:dyDescent="0.35">
      <c r="A1419" s="17" t="s">
        <v>8349</v>
      </c>
      <c r="B1419" s="17">
        <v>1418</v>
      </c>
      <c r="C1419" s="17" t="s">
        <v>953</v>
      </c>
      <c r="D1419" s="17" t="s">
        <v>3800</v>
      </c>
      <c r="E1419" s="17" t="s">
        <v>5604</v>
      </c>
      <c r="F1419" s="17" t="s">
        <v>7062</v>
      </c>
      <c r="G1419" s="17" t="s">
        <v>4939</v>
      </c>
    </row>
    <row r="1420" spans="1:7" x14ac:dyDescent="0.35">
      <c r="A1420" s="17" t="s">
        <v>8349</v>
      </c>
      <c r="B1420" s="17">
        <v>1419</v>
      </c>
      <c r="C1420" s="17" t="s">
        <v>952</v>
      </c>
      <c r="D1420" s="17" t="s">
        <v>3801</v>
      </c>
      <c r="E1420" s="17" t="s">
        <v>4732</v>
      </c>
      <c r="F1420" s="17" t="s">
        <v>7063</v>
      </c>
      <c r="G1420" s="17" t="s">
        <v>5242</v>
      </c>
    </row>
    <row r="1421" spans="1:7" x14ac:dyDescent="0.35">
      <c r="A1421" s="17" t="s">
        <v>8349</v>
      </c>
      <c r="B1421" s="17">
        <v>1420</v>
      </c>
      <c r="C1421" s="17" t="s">
        <v>951</v>
      </c>
      <c r="D1421" s="17" t="s">
        <v>3802</v>
      </c>
      <c r="E1421" s="17" t="s">
        <v>4732</v>
      </c>
      <c r="F1421" s="17" t="s">
        <v>7064</v>
      </c>
      <c r="G1421" s="17" t="s">
        <v>7065</v>
      </c>
    </row>
    <row r="1422" spans="1:7" x14ac:dyDescent="0.35">
      <c r="A1422" s="17" t="s">
        <v>8349</v>
      </c>
      <c r="B1422" s="17">
        <v>1421</v>
      </c>
      <c r="C1422" s="17" t="s">
        <v>950</v>
      </c>
      <c r="D1422" s="17" t="s">
        <v>3803</v>
      </c>
      <c r="E1422" s="17" t="s">
        <v>4729</v>
      </c>
      <c r="F1422" s="17" t="s">
        <v>7066</v>
      </c>
      <c r="G1422" s="17" t="s">
        <v>7067</v>
      </c>
    </row>
    <row r="1423" spans="1:7" x14ac:dyDescent="0.35">
      <c r="A1423" s="17" t="s">
        <v>8349</v>
      </c>
      <c r="B1423" s="17">
        <v>1422</v>
      </c>
      <c r="C1423" s="17" t="s">
        <v>949</v>
      </c>
      <c r="D1423" s="17" t="s">
        <v>3804</v>
      </c>
      <c r="E1423" s="17" t="s">
        <v>4732</v>
      </c>
      <c r="F1423" s="17" t="s">
        <v>7068</v>
      </c>
      <c r="G1423" s="17" t="s">
        <v>7069</v>
      </c>
    </row>
    <row r="1424" spans="1:7" x14ac:dyDescent="0.35">
      <c r="A1424" s="17" t="s">
        <v>8349</v>
      </c>
      <c r="B1424" s="17">
        <v>1423</v>
      </c>
      <c r="C1424" s="17" t="s">
        <v>948</v>
      </c>
      <c r="D1424" s="17" t="s">
        <v>3805</v>
      </c>
      <c r="E1424" s="17" t="s">
        <v>4732</v>
      </c>
      <c r="F1424" s="17" t="s">
        <v>7070</v>
      </c>
      <c r="G1424" s="17" t="s">
        <v>7071</v>
      </c>
    </row>
    <row r="1425" spans="1:7" x14ac:dyDescent="0.35">
      <c r="A1425" s="17" t="s">
        <v>8349</v>
      </c>
      <c r="B1425" s="17">
        <v>1424</v>
      </c>
      <c r="C1425" s="17" t="s">
        <v>947</v>
      </c>
      <c r="D1425" s="17" t="s">
        <v>3806</v>
      </c>
      <c r="E1425" s="17" t="s">
        <v>4729</v>
      </c>
      <c r="F1425" s="17" t="s">
        <v>7072</v>
      </c>
      <c r="G1425" s="17" t="s">
        <v>7073</v>
      </c>
    </row>
    <row r="1426" spans="1:7" x14ac:dyDescent="0.35">
      <c r="A1426" s="17" t="s">
        <v>8349</v>
      </c>
      <c r="B1426" s="17">
        <v>1425</v>
      </c>
      <c r="C1426" s="17" t="s">
        <v>946</v>
      </c>
      <c r="D1426" s="17" t="s">
        <v>3807</v>
      </c>
      <c r="E1426" s="17" t="s">
        <v>4732</v>
      </c>
      <c r="F1426" s="17" t="s">
        <v>7074</v>
      </c>
      <c r="G1426" s="17" t="s">
        <v>7075</v>
      </c>
    </row>
    <row r="1427" spans="1:7" x14ac:dyDescent="0.35">
      <c r="A1427" s="17" t="s">
        <v>8349</v>
      </c>
      <c r="B1427" s="17">
        <v>1426</v>
      </c>
      <c r="C1427" s="17" t="s">
        <v>945</v>
      </c>
      <c r="D1427" s="17" t="s">
        <v>3808</v>
      </c>
      <c r="E1427" s="17" t="s">
        <v>4732</v>
      </c>
      <c r="F1427" s="17" t="s">
        <v>7076</v>
      </c>
      <c r="G1427" s="17" t="s">
        <v>4743</v>
      </c>
    </row>
    <row r="1428" spans="1:7" x14ac:dyDescent="0.35">
      <c r="A1428" s="17" t="s">
        <v>8349</v>
      </c>
      <c r="B1428" s="17">
        <v>1427</v>
      </c>
      <c r="C1428" s="17" t="s">
        <v>944</v>
      </c>
      <c r="D1428" s="17" t="s">
        <v>3809</v>
      </c>
      <c r="E1428" s="17" t="s">
        <v>4729</v>
      </c>
      <c r="F1428" s="17" t="s">
        <v>5278</v>
      </c>
      <c r="G1428" s="17" t="s">
        <v>7077</v>
      </c>
    </row>
    <row r="1429" spans="1:7" x14ac:dyDescent="0.35">
      <c r="A1429" s="17" t="s">
        <v>8349</v>
      </c>
      <c r="B1429" s="17">
        <v>1428</v>
      </c>
      <c r="C1429" s="17" t="s">
        <v>943</v>
      </c>
      <c r="D1429" s="17" t="s">
        <v>3810</v>
      </c>
      <c r="E1429" s="17" t="s">
        <v>4729</v>
      </c>
      <c r="F1429" s="17" t="s">
        <v>7078</v>
      </c>
      <c r="G1429" s="17" t="s">
        <v>7079</v>
      </c>
    </row>
    <row r="1430" spans="1:7" x14ac:dyDescent="0.35">
      <c r="A1430" s="17" t="s">
        <v>8349</v>
      </c>
      <c r="B1430" s="17">
        <v>1429</v>
      </c>
      <c r="C1430" s="17" t="s">
        <v>942</v>
      </c>
      <c r="D1430" s="17" t="s">
        <v>3811</v>
      </c>
      <c r="E1430" s="17" t="s">
        <v>4729</v>
      </c>
      <c r="F1430" s="17" t="s">
        <v>4853</v>
      </c>
      <c r="G1430" s="17" t="s">
        <v>5564</v>
      </c>
    </row>
    <row r="1431" spans="1:7" x14ac:dyDescent="0.35">
      <c r="A1431" s="17" t="s">
        <v>8349</v>
      </c>
      <c r="B1431" s="17">
        <v>1430</v>
      </c>
      <c r="C1431" s="17" t="s">
        <v>941</v>
      </c>
      <c r="D1431" s="17" t="s">
        <v>3812</v>
      </c>
      <c r="E1431" s="17" t="s">
        <v>4732</v>
      </c>
      <c r="F1431" s="17" t="s">
        <v>7080</v>
      </c>
      <c r="G1431" s="17" t="s">
        <v>7081</v>
      </c>
    </row>
    <row r="1432" spans="1:7" x14ac:dyDescent="0.35">
      <c r="A1432" s="17" t="s">
        <v>8349</v>
      </c>
      <c r="B1432" s="17">
        <v>1431</v>
      </c>
      <c r="C1432" s="17" t="s">
        <v>940</v>
      </c>
      <c r="D1432" s="17" t="s">
        <v>3813</v>
      </c>
      <c r="E1432" s="17" t="s">
        <v>5604</v>
      </c>
      <c r="F1432" s="17" t="s">
        <v>7082</v>
      </c>
      <c r="G1432" s="17" t="s">
        <v>7083</v>
      </c>
    </row>
    <row r="1433" spans="1:7" x14ac:dyDescent="0.35">
      <c r="A1433" s="17" t="s">
        <v>8349</v>
      </c>
      <c r="B1433" s="17">
        <v>1432</v>
      </c>
      <c r="C1433" s="17" t="s">
        <v>939</v>
      </c>
      <c r="D1433" s="17" t="s">
        <v>3814</v>
      </c>
      <c r="E1433" s="17" t="s">
        <v>4729</v>
      </c>
      <c r="F1433" s="17" t="s">
        <v>7084</v>
      </c>
      <c r="G1433" s="17" t="s">
        <v>4775</v>
      </c>
    </row>
    <row r="1434" spans="1:7" x14ac:dyDescent="0.35">
      <c r="A1434" s="17" t="s">
        <v>8349</v>
      </c>
      <c r="B1434" s="17">
        <v>1433</v>
      </c>
      <c r="C1434" s="17" t="s">
        <v>938</v>
      </c>
      <c r="D1434" s="17" t="s">
        <v>3815</v>
      </c>
      <c r="E1434" s="17" t="s">
        <v>4729</v>
      </c>
      <c r="F1434" s="17" t="s">
        <v>7085</v>
      </c>
      <c r="G1434" s="17" t="s">
        <v>7086</v>
      </c>
    </row>
    <row r="1435" spans="1:7" x14ac:dyDescent="0.35">
      <c r="A1435" s="17" t="s">
        <v>8349</v>
      </c>
      <c r="B1435" s="17">
        <v>1434</v>
      </c>
      <c r="C1435" s="17" t="s">
        <v>937</v>
      </c>
      <c r="D1435" s="17" t="s">
        <v>3816</v>
      </c>
      <c r="E1435" s="17" t="s">
        <v>4729</v>
      </c>
      <c r="F1435" s="17" t="s">
        <v>7087</v>
      </c>
      <c r="G1435" s="17" t="s">
        <v>5364</v>
      </c>
    </row>
    <row r="1436" spans="1:7" x14ac:dyDescent="0.35">
      <c r="A1436" s="17" t="s">
        <v>8349</v>
      </c>
      <c r="B1436" s="17">
        <v>1435</v>
      </c>
      <c r="C1436" s="17" t="s">
        <v>936</v>
      </c>
      <c r="D1436" s="17" t="s">
        <v>3817</v>
      </c>
      <c r="E1436" s="17" t="s">
        <v>4729</v>
      </c>
      <c r="F1436" s="17" t="s">
        <v>5302</v>
      </c>
      <c r="G1436" s="17" t="s">
        <v>7088</v>
      </c>
    </row>
    <row r="1437" spans="1:7" x14ac:dyDescent="0.35">
      <c r="A1437" s="17" t="s">
        <v>8349</v>
      </c>
      <c r="B1437" s="17">
        <v>1436</v>
      </c>
      <c r="C1437" s="17" t="s">
        <v>935</v>
      </c>
      <c r="D1437" s="17" t="s">
        <v>3818</v>
      </c>
      <c r="E1437" s="17" t="s">
        <v>4732</v>
      </c>
      <c r="F1437" s="17" t="s">
        <v>7089</v>
      </c>
      <c r="G1437" s="17" t="s">
        <v>7090</v>
      </c>
    </row>
    <row r="1438" spans="1:7" x14ac:dyDescent="0.35">
      <c r="A1438" s="17" t="s">
        <v>8349</v>
      </c>
      <c r="B1438" s="17">
        <v>1437</v>
      </c>
      <c r="C1438" s="17" t="s">
        <v>934</v>
      </c>
      <c r="D1438" s="17" t="s">
        <v>3819</v>
      </c>
      <c r="E1438" s="17" t="s">
        <v>4729</v>
      </c>
      <c r="F1438" s="17" t="s">
        <v>7091</v>
      </c>
      <c r="G1438" s="17" t="s">
        <v>6276</v>
      </c>
    </row>
    <row r="1439" spans="1:7" x14ac:dyDescent="0.35">
      <c r="A1439" s="17" t="s">
        <v>8349</v>
      </c>
      <c r="B1439" s="17">
        <v>1438</v>
      </c>
      <c r="C1439" s="17" t="s">
        <v>933</v>
      </c>
      <c r="D1439" s="17" t="s">
        <v>3820</v>
      </c>
      <c r="E1439" s="17" t="s">
        <v>4729</v>
      </c>
      <c r="F1439" s="17" t="s">
        <v>7092</v>
      </c>
      <c r="G1439" s="17" t="s">
        <v>5285</v>
      </c>
    </row>
    <row r="1440" spans="1:7" x14ac:dyDescent="0.35">
      <c r="A1440" s="17" t="s">
        <v>8349</v>
      </c>
      <c r="B1440" s="17">
        <v>1439</v>
      </c>
      <c r="C1440" s="17" t="s">
        <v>932</v>
      </c>
      <c r="D1440" s="17" t="s">
        <v>3821</v>
      </c>
      <c r="E1440" s="17" t="s">
        <v>4729</v>
      </c>
      <c r="F1440" s="17" t="s">
        <v>7093</v>
      </c>
      <c r="G1440" s="17" t="s">
        <v>6071</v>
      </c>
    </row>
    <row r="1441" spans="1:7" x14ac:dyDescent="0.35">
      <c r="A1441" s="17" t="s">
        <v>8349</v>
      </c>
      <c r="B1441" s="17">
        <v>1440</v>
      </c>
      <c r="C1441" s="17" t="s">
        <v>931</v>
      </c>
      <c r="D1441" s="17" t="s">
        <v>3822</v>
      </c>
      <c r="E1441" s="17" t="s">
        <v>4729</v>
      </c>
      <c r="F1441" s="17" t="s">
        <v>7094</v>
      </c>
      <c r="G1441" s="17" t="s">
        <v>7095</v>
      </c>
    </row>
    <row r="1442" spans="1:7" x14ac:dyDescent="0.35">
      <c r="A1442" s="17" t="s">
        <v>8349</v>
      </c>
      <c r="B1442" s="17">
        <v>1441</v>
      </c>
      <c r="C1442" s="17" t="s">
        <v>930</v>
      </c>
      <c r="D1442" s="17" t="s">
        <v>3823</v>
      </c>
      <c r="E1442" s="17" t="s">
        <v>4729</v>
      </c>
      <c r="F1442" s="17" t="s">
        <v>5006</v>
      </c>
      <c r="G1442" s="17" t="s">
        <v>7096</v>
      </c>
    </row>
    <row r="1443" spans="1:7" x14ac:dyDescent="0.35">
      <c r="A1443" s="17" t="s">
        <v>8349</v>
      </c>
      <c r="B1443" s="17">
        <v>1442</v>
      </c>
      <c r="C1443" s="17" t="s">
        <v>929</v>
      </c>
      <c r="D1443" s="17" t="s">
        <v>3824</v>
      </c>
      <c r="E1443" s="17" t="s">
        <v>4732</v>
      </c>
      <c r="F1443" s="17" t="s">
        <v>7097</v>
      </c>
      <c r="G1443" s="17" t="s">
        <v>4892</v>
      </c>
    </row>
    <row r="1444" spans="1:7" x14ac:dyDescent="0.35">
      <c r="A1444" s="17" t="s">
        <v>8349</v>
      </c>
      <c r="B1444" s="17">
        <v>1443</v>
      </c>
      <c r="C1444" s="17" t="s">
        <v>928</v>
      </c>
      <c r="D1444" s="17" t="s">
        <v>3825</v>
      </c>
      <c r="E1444" s="17" t="s">
        <v>4729</v>
      </c>
      <c r="F1444" s="17" t="s">
        <v>7098</v>
      </c>
      <c r="G1444" s="17" t="s">
        <v>5613</v>
      </c>
    </row>
    <row r="1445" spans="1:7" x14ac:dyDescent="0.35">
      <c r="A1445" s="17" t="s">
        <v>8349</v>
      </c>
      <c r="B1445" s="17">
        <v>1444</v>
      </c>
      <c r="C1445" s="17" t="s">
        <v>927</v>
      </c>
      <c r="D1445" s="17" t="s">
        <v>3826</v>
      </c>
      <c r="E1445" s="17" t="s">
        <v>4729</v>
      </c>
      <c r="F1445" s="17" t="s">
        <v>4740</v>
      </c>
      <c r="G1445" s="17" t="s">
        <v>7099</v>
      </c>
    </row>
    <row r="1446" spans="1:7" x14ac:dyDescent="0.35">
      <c r="A1446" s="17" t="s">
        <v>8349</v>
      </c>
      <c r="B1446" s="17">
        <v>1445</v>
      </c>
      <c r="C1446" s="17" t="s">
        <v>926</v>
      </c>
      <c r="D1446" s="17" t="s">
        <v>3827</v>
      </c>
      <c r="E1446" s="17" t="s">
        <v>4732</v>
      </c>
      <c r="F1446" s="17" t="s">
        <v>7100</v>
      </c>
      <c r="G1446" s="17" t="s">
        <v>7101</v>
      </c>
    </row>
    <row r="1447" spans="1:7" x14ac:dyDescent="0.35">
      <c r="A1447" s="17" t="s">
        <v>8349</v>
      </c>
      <c r="B1447" s="17">
        <v>1446</v>
      </c>
      <c r="C1447" s="17" t="s">
        <v>925</v>
      </c>
      <c r="D1447" s="17" t="s">
        <v>3828</v>
      </c>
      <c r="E1447" s="17" t="s">
        <v>4729</v>
      </c>
      <c r="F1447" s="17" t="s">
        <v>4859</v>
      </c>
      <c r="G1447" s="17" t="s">
        <v>5130</v>
      </c>
    </row>
    <row r="1448" spans="1:7" x14ac:dyDescent="0.35">
      <c r="A1448" s="17" t="s">
        <v>8349</v>
      </c>
      <c r="B1448" s="17">
        <v>1447</v>
      </c>
      <c r="C1448" s="17" t="s">
        <v>924</v>
      </c>
      <c r="D1448" s="17" t="s">
        <v>3829</v>
      </c>
      <c r="E1448" s="17" t="s">
        <v>4729</v>
      </c>
      <c r="F1448" s="17" t="s">
        <v>7102</v>
      </c>
      <c r="G1448" s="17" t="s">
        <v>6194</v>
      </c>
    </row>
    <row r="1449" spans="1:7" x14ac:dyDescent="0.35">
      <c r="A1449" s="17" t="s">
        <v>8349</v>
      </c>
      <c r="B1449" s="17">
        <v>1448</v>
      </c>
      <c r="C1449" s="17" t="s">
        <v>923</v>
      </c>
      <c r="D1449" s="17" t="s">
        <v>3830</v>
      </c>
      <c r="E1449" s="17" t="s">
        <v>4729</v>
      </c>
      <c r="F1449" s="17" t="s">
        <v>7103</v>
      </c>
      <c r="G1449" s="17" t="s">
        <v>7104</v>
      </c>
    </row>
    <row r="1450" spans="1:7" x14ac:dyDescent="0.35">
      <c r="A1450" s="17" t="s">
        <v>8349</v>
      </c>
      <c r="B1450" s="17">
        <v>1449</v>
      </c>
      <c r="C1450" s="17" t="s">
        <v>922</v>
      </c>
      <c r="D1450" s="17" t="s">
        <v>3831</v>
      </c>
      <c r="E1450" s="17" t="s">
        <v>4729</v>
      </c>
      <c r="F1450" s="17" t="s">
        <v>7105</v>
      </c>
      <c r="G1450" s="17" t="s">
        <v>7106</v>
      </c>
    </row>
    <row r="1451" spans="1:7" x14ac:dyDescent="0.35">
      <c r="A1451" s="17" t="s">
        <v>8349</v>
      </c>
      <c r="B1451" s="17">
        <v>1450</v>
      </c>
      <c r="C1451" s="17" t="s">
        <v>921</v>
      </c>
      <c r="D1451" s="17" t="s">
        <v>3832</v>
      </c>
      <c r="E1451" s="17" t="s">
        <v>4729</v>
      </c>
      <c r="F1451" s="17" t="s">
        <v>7107</v>
      </c>
      <c r="G1451" s="17" t="s">
        <v>7108</v>
      </c>
    </row>
    <row r="1452" spans="1:7" x14ac:dyDescent="0.35">
      <c r="A1452" s="17" t="s">
        <v>8349</v>
      </c>
      <c r="B1452" s="17">
        <v>1451</v>
      </c>
      <c r="C1452" s="17" t="s">
        <v>920</v>
      </c>
      <c r="D1452" s="17" t="s">
        <v>3833</v>
      </c>
      <c r="E1452" s="17" t="s">
        <v>4732</v>
      </c>
      <c r="F1452" s="17" t="s">
        <v>7109</v>
      </c>
      <c r="G1452" s="17" t="s">
        <v>7110</v>
      </c>
    </row>
    <row r="1453" spans="1:7" x14ac:dyDescent="0.35">
      <c r="A1453" s="17" t="s">
        <v>8349</v>
      </c>
      <c r="B1453" s="17">
        <v>1452</v>
      </c>
      <c r="C1453" s="17" t="s">
        <v>919</v>
      </c>
      <c r="D1453" s="17" t="s">
        <v>3834</v>
      </c>
      <c r="E1453" s="17" t="s">
        <v>4732</v>
      </c>
      <c r="F1453" s="17" t="s">
        <v>7111</v>
      </c>
      <c r="G1453" s="17" t="s">
        <v>4781</v>
      </c>
    </row>
    <row r="1454" spans="1:7" x14ac:dyDescent="0.35">
      <c r="A1454" s="17" t="s">
        <v>8349</v>
      </c>
      <c r="B1454" s="17">
        <v>1453</v>
      </c>
      <c r="C1454" s="17" t="s">
        <v>918</v>
      </c>
      <c r="D1454" s="17" t="s">
        <v>3835</v>
      </c>
      <c r="E1454" s="17" t="s">
        <v>4732</v>
      </c>
      <c r="F1454" s="17" t="s">
        <v>7112</v>
      </c>
      <c r="G1454" s="17" t="s">
        <v>6080</v>
      </c>
    </row>
    <row r="1455" spans="1:7" x14ac:dyDescent="0.35">
      <c r="A1455" s="17" t="s">
        <v>8349</v>
      </c>
      <c r="B1455" s="17">
        <v>1454</v>
      </c>
      <c r="C1455" s="17" t="s">
        <v>917</v>
      </c>
      <c r="D1455" s="17" t="s">
        <v>3836</v>
      </c>
      <c r="E1455" s="17" t="s">
        <v>4732</v>
      </c>
      <c r="F1455" s="17" t="s">
        <v>7113</v>
      </c>
      <c r="G1455" s="17" t="s">
        <v>7114</v>
      </c>
    </row>
    <row r="1456" spans="1:7" x14ac:dyDescent="0.35">
      <c r="A1456" s="17" t="s">
        <v>8349</v>
      </c>
      <c r="B1456" s="17">
        <v>1455</v>
      </c>
      <c r="C1456" s="17" t="s">
        <v>916</v>
      </c>
      <c r="D1456" s="17" t="s">
        <v>3837</v>
      </c>
      <c r="E1456" s="17" t="s">
        <v>4732</v>
      </c>
      <c r="F1456" s="17" t="s">
        <v>7115</v>
      </c>
      <c r="G1456" s="17" t="s">
        <v>7116</v>
      </c>
    </row>
    <row r="1457" spans="1:7" x14ac:dyDescent="0.35">
      <c r="A1457" s="17" t="s">
        <v>8349</v>
      </c>
      <c r="B1457" s="17">
        <v>1456</v>
      </c>
      <c r="C1457" s="17" t="s">
        <v>915</v>
      </c>
      <c r="D1457" s="17" t="s">
        <v>3838</v>
      </c>
      <c r="E1457" s="17" t="s">
        <v>4732</v>
      </c>
      <c r="F1457" s="17" t="s">
        <v>5383</v>
      </c>
      <c r="G1457" s="17" t="s">
        <v>7117</v>
      </c>
    </row>
    <row r="1458" spans="1:7" x14ac:dyDescent="0.35">
      <c r="A1458" s="17" t="s">
        <v>8349</v>
      </c>
      <c r="B1458" s="17">
        <v>1457</v>
      </c>
      <c r="C1458" s="17" t="s">
        <v>914</v>
      </c>
      <c r="D1458" s="17" t="s">
        <v>3839</v>
      </c>
      <c r="E1458" s="17" t="s">
        <v>4729</v>
      </c>
      <c r="F1458" s="17" t="s">
        <v>7118</v>
      </c>
      <c r="G1458" s="17" t="s">
        <v>7119</v>
      </c>
    </row>
    <row r="1459" spans="1:7" x14ac:dyDescent="0.35">
      <c r="A1459" s="17" t="s">
        <v>8349</v>
      </c>
      <c r="B1459" s="17">
        <v>1458</v>
      </c>
      <c r="C1459" s="17" t="s">
        <v>913</v>
      </c>
      <c r="D1459" s="17" t="s">
        <v>3840</v>
      </c>
      <c r="E1459" s="17" t="s">
        <v>4729</v>
      </c>
      <c r="F1459" s="17" t="s">
        <v>7120</v>
      </c>
      <c r="G1459" s="17" t="s">
        <v>5199</v>
      </c>
    </row>
    <row r="1460" spans="1:7" x14ac:dyDescent="0.35">
      <c r="A1460" s="17" t="s">
        <v>8349</v>
      </c>
      <c r="B1460" s="17">
        <v>1459</v>
      </c>
      <c r="C1460" s="17" t="s">
        <v>912</v>
      </c>
      <c r="D1460" s="17" t="s">
        <v>3841</v>
      </c>
      <c r="E1460" s="17" t="s">
        <v>4732</v>
      </c>
      <c r="F1460" s="17" t="s">
        <v>7121</v>
      </c>
      <c r="G1460" s="17" t="s">
        <v>7122</v>
      </c>
    </row>
    <row r="1461" spans="1:7" x14ac:dyDescent="0.35">
      <c r="A1461" s="17" t="s">
        <v>8349</v>
      </c>
      <c r="B1461" s="17">
        <v>1460</v>
      </c>
      <c r="C1461" s="17" t="s">
        <v>911</v>
      </c>
      <c r="D1461" s="17" t="s">
        <v>3842</v>
      </c>
      <c r="E1461" s="17" t="s">
        <v>4732</v>
      </c>
      <c r="F1461" s="17" t="s">
        <v>6121</v>
      </c>
      <c r="G1461" s="17" t="s">
        <v>7123</v>
      </c>
    </row>
    <row r="1462" spans="1:7" x14ac:dyDescent="0.35">
      <c r="A1462" s="17" t="s">
        <v>8349</v>
      </c>
      <c r="B1462" s="17">
        <v>1461</v>
      </c>
      <c r="C1462" s="17" t="s">
        <v>910</v>
      </c>
      <c r="D1462" s="17" t="s">
        <v>3843</v>
      </c>
      <c r="E1462" s="17" t="s">
        <v>4729</v>
      </c>
      <c r="F1462" s="17" t="s">
        <v>5272</v>
      </c>
      <c r="G1462" s="17" t="s">
        <v>5674</v>
      </c>
    </row>
    <row r="1463" spans="1:7" x14ac:dyDescent="0.35">
      <c r="A1463" s="17" t="s">
        <v>8349</v>
      </c>
      <c r="B1463" s="17">
        <v>1462</v>
      </c>
      <c r="C1463" s="17" t="s">
        <v>909</v>
      </c>
      <c r="D1463" s="17" t="s">
        <v>3844</v>
      </c>
      <c r="E1463" s="17" t="s">
        <v>4729</v>
      </c>
      <c r="F1463" s="17" t="s">
        <v>5156</v>
      </c>
      <c r="G1463" s="17" t="s">
        <v>7124</v>
      </c>
    </row>
    <row r="1464" spans="1:7" x14ac:dyDescent="0.35">
      <c r="A1464" s="17" t="s">
        <v>8349</v>
      </c>
      <c r="B1464" s="17">
        <v>1463</v>
      </c>
      <c r="C1464" s="17" t="s">
        <v>908</v>
      </c>
      <c r="D1464" s="17" t="s">
        <v>3845</v>
      </c>
      <c r="E1464" s="17" t="s">
        <v>4732</v>
      </c>
      <c r="F1464" s="17" t="s">
        <v>7125</v>
      </c>
      <c r="G1464" s="17" t="s">
        <v>5211</v>
      </c>
    </row>
    <row r="1465" spans="1:7" x14ac:dyDescent="0.35">
      <c r="A1465" s="17" t="s">
        <v>8349</v>
      </c>
      <c r="B1465" s="17">
        <v>1464</v>
      </c>
      <c r="C1465" s="17" t="s">
        <v>907</v>
      </c>
      <c r="D1465" s="17" t="s">
        <v>3846</v>
      </c>
      <c r="E1465" s="17" t="s">
        <v>4732</v>
      </c>
      <c r="F1465" s="17" t="s">
        <v>7126</v>
      </c>
      <c r="G1465" s="17" t="s">
        <v>7127</v>
      </c>
    </row>
    <row r="1466" spans="1:7" x14ac:dyDescent="0.35">
      <c r="A1466" s="17" t="s">
        <v>8349</v>
      </c>
      <c r="B1466" s="17">
        <v>1465</v>
      </c>
      <c r="C1466" s="17" t="s">
        <v>906</v>
      </c>
      <c r="D1466" s="17" t="s">
        <v>3847</v>
      </c>
      <c r="E1466" s="17" t="s">
        <v>4729</v>
      </c>
      <c r="F1466" s="17" t="s">
        <v>5237</v>
      </c>
      <c r="G1466" s="17" t="s">
        <v>7128</v>
      </c>
    </row>
    <row r="1467" spans="1:7" x14ac:dyDescent="0.35">
      <c r="A1467" s="17" t="s">
        <v>8349</v>
      </c>
      <c r="B1467" s="17">
        <v>1466</v>
      </c>
      <c r="C1467" s="17" t="s">
        <v>905</v>
      </c>
      <c r="D1467" s="17" t="s">
        <v>3848</v>
      </c>
      <c r="E1467" s="17" t="s">
        <v>4732</v>
      </c>
      <c r="F1467" s="17" t="s">
        <v>5546</v>
      </c>
      <c r="G1467" s="17" t="s">
        <v>7129</v>
      </c>
    </row>
    <row r="1468" spans="1:7" x14ac:dyDescent="0.35">
      <c r="A1468" s="17" t="s">
        <v>8349</v>
      </c>
      <c r="B1468" s="17">
        <v>1467</v>
      </c>
      <c r="C1468" s="17" t="s">
        <v>904</v>
      </c>
      <c r="D1468" s="17" t="s">
        <v>3849</v>
      </c>
      <c r="E1468" s="17" t="s">
        <v>4732</v>
      </c>
      <c r="F1468" s="17" t="s">
        <v>7130</v>
      </c>
      <c r="G1468" s="17" t="s">
        <v>7131</v>
      </c>
    </row>
    <row r="1469" spans="1:7" x14ac:dyDescent="0.35">
      <c r="A1469" s="17" t="s">
        <v>8349</v>
      </c>
      <c r="B1469" s="17">
        <v>1468</v>
      </c>
      <c r="C1469" s="17" t="s">
        <v>903</v>
      </c>
      <c r="D1469" s="17" t="s">
        <v>3850</v>
      </c>
      <c r="E1469" s="17" t="s">
        <v>4732</v>
      </c>
      <c r="F1469" s="17" t="s">
        <v>7132</v>
      </c>
      <c r="G1469" s="17" t="s">
        <v>7133</v>
      </c>
    </row>
    <row r="1470" spans="1:7" x14ac:dyDescent="0.35">
      <c r="A1470" s="17" t="s">
        <v>8349</v>
      </c>
      <c r="B1470" s="17">
        <v>1469</v>
      </c>
      <c r="C1470" s="17" t="s">
        <v>902</v>
      </c>
      <c r="D1470" s="17" t="s">
        <v>3851</v>
      </c>
      <c r="E1470" s="17" t="s">
        <v>4732</v>
      </c>
      <c r="F1470" s="17" t="s">
        <v>7134</v>
      </c>
      <c r="G1470" s="17" t="s">
        <v>5165</v>
      </c>
    </row>
    <row r="1471" spans="1:7" x14ac:dyDescent="0.35">
      <c r="A1471" s="17" t="s">
        <v>8349</v>
      </c>
      <c r="B1471" s="17">
        <v>1470</v>
      </c>
      <c r="C1471" s="17" t="s">
        <v>901</v>
      </c>
      <c r="D1471" s="17" t="s">
        <v>3852</v>
      </c>
      <c r="E1471" s="17" t="s">
        <v>4729</v>
      </c>
      <c r="F1471" s="17" t="s">
        <v>7135</v>
      </c>
      <c r="G1471" s="17" t="s">
        <v>7136</v>
      </c>
    </row>
    <row r="1472" spans="1:7" x14ac:dyDescent="0.35">
      <c r="A1472" s="17" t="s">
        <v>8349</v>
      </c>
      <c r="B1472" s="17">
        <v>1471</v>
      </c>
      <c r="C1472" s="17" t="s">
        <v>900</v>
      </c>
      <c r="D1472" s="17" t="s">
        <v>3853</v>
      </c>
      <c r="E1472" s="17" t="s">
        <v>4732</v>
      </c>
      <c r="F1472" s="17" t="s">
        <v>7137</v>
      </c>
      <c r="G1472" s="17" t="s">
        <v>7138</v>
      </c>
    </row>
    <row r="1473" spans="1:7" x14ac:dyDescent="0.35">
      <c r="A1473" s="17" t="s">
        <v>8349</v>
      </c>
      <c r="B1473" s="17">
        <v>1472</v>
      </c>
      <c r="C1473" s="17" t="s">
        <v>899</v>
      </c>
      <c r="D1473" s="17" t="s">
        <v>3854</v>
      </c>
      <c r="E1473" s="17" t="s">
        <v>4729</v>
      </c>
      <c r="F1473" s="17" t="s">
        <v>7139</v>
      </c>
      <c r="G1473" s="17" t="s">
        <v>5464</v>
      </c>
    </row>
    <row r="1474" spans="1:7" x14ac:dyDescent="0.35">
      <c r="A1474" s="17" t="s">
        <v>8349</v>
      </c>
      <c r="B1474" s="17">
        <v>1473</v>
      </c>
      <c r="C1474" s="17" t="s">
        <v>898</v>
      </c>
      <c r="D1474" s="17" t="s">
        <v>3855</v>
      </c>
      <c r="E1474" s="17" t="s">
        <v>4732</v>
      </c>
      <c r="F1474" s="17" t="s">
        <v>7140</v>
      </c>
      <c r="G1474" s="17" t="s">
        <v>5994</v>
      </c>
    </row>
    <row r="1475" spans="1:7" x14ac:dyDescent="0.35">
      <c r="A1475" s="17" t="s">
        <v>8349</v>
      </c>
      <c r="B1475" s="17">
        <v>1474</v>
      </c>
      <c r="C1475" s="17" t="s">
        <v>897</v>
      </c>
      <c r="D1475" s="17" t="s">
        <v>3856</v>
      </c>
      <c r="E1475" s="17" t="s">
        <v>4732</v>
      </c>
      <c r="F1475" s="17" t="s">
        <v>7141</v>
      </c>
      <c r="G1475" s="17" t="s">
        <v>7142</v>
      </c>
    </row>
    <row r="1476" spans="1:7" x14ac:dyDescent="0.35">
      <c r="A1476" s="17" t="s">
        <v>8349</v>
      </c>
      <c r="B1476" s="17">
        <v>1475</v>
      </c>
      <c r="C1476" s="17" t="s">
        <v>896</v>
      </c>
      <c r="D1476" s="17" t="s">
        <v>3857</v>
      </c>
      <c r="E1476" s="17" t="s">
        <v>4729</v>
      </c>
      <c r="F1476" s="17" t="s">
        <v>7143</v>
      </c>
      <c r="G1476" s="17" t="s">
        <v>7144</v>
      </c>
    </row>
    <row r="1477" spans="1:7" x14ac:dyDescent="0.35">
      <c r="A1477" s="17" t="s">
        <v>8349</v>
      </c>
      <c r="B1477" s="17">
        <v>1476</v>
      </c>
      <c r="C1477" s="17" t="s">
        <v>895</v>
      </c>
      <c r="D1477" s="17" t="s">
        <v>3858</v>
      </c>
      <c r="E1477" s="17" t="s">
        <v>4732</v>
      </c>
      <c r="F1477" s="17" t="s">
        <v>7145</v>
      </c>
      <c r="G1477" s="17" t="s">
        <v>7146</v>
      </c>
    </row>
    <row r="1478" spans="1:7" x14ac:dyDescent="0.35">
      <c r="A1478" s="17" t="s">
        <v>8349</v>
      </c>
      <c r="B1478" s="17">
        <v>1477</v>
      </c>
      <c r="C1478" s="17" t="s">
        <v>894</v>
      </c>
      <c r="D1478" s="17" t="s">
        <v>3859</v>
      </c>
      <c r="E1478" s="17" t="s">
        <v>4729</v>
      </c>
      <c r="F1478" s="17" t="s">
        <v>7147</v>
      </c>
      <c r="G1478" s="17" t="s">
        <v>6886</v>
      </c>
    </row>
    <row r="1479" spans="1:7" x14ac:dyDescent="0.35">
      <c r="A1479" s="17" t="s">
        <v>8349</v>
      </c>
      <c r="B1479" s="17">
        <v>1478</v>
      </c>
      <c r="C1479" s="17" t="s">
        <v>893</v>
      </c>
      <c r="D1479" s="17" t="s">
        <v>3860</v>
      </c>
      <c r="E1479" s="17" t="s">
        <v>4732</v>
      </c>
      <c r="F1479" s="17" t="s">
        <v>7148</v>
      </c>
      <c r="G1479" s="17" t="s">
        <v>7149</v>
      </c>
    </row>
    <row r="1480" spans="1:7" x14ac:dyDescent="0.35">
      <c r="A1480" s="17" t="s">
        <v>8349</v>
      </c>
      <c r="B1480" s="17">
        <v>1479</v>
      </c>
      <c r="C1480" s="17" t="s">
        <v>892</v>
      </c>
      <c r="D1480" s="17" t="s">
        <v>3861</v>
      </c>
      <c r="E1480" s="17" t="s">
        <v>4732</v>
      </c>
      <c r="F1480" s="17" t="s">
        <v>7150</v>
      </c>
      <c r="G1480" s="17" t="s">
        <v>7151</v>
      </c>
    </row>
    <row r="1481" spans="1:7" x14ac:dyDescent="0.35">
      <c r="A1481" s="17" t="s">
        <v>8349</v>
      </c>
      <c r="B1481" s="17">
        <v>1480</v>
      </c>
      <c r="C1481" s="17" t="s">
        <v>891</v>
      </c>
      <c r="D1481" s="17" t="s">
        <v>3862</v>
      </c>
      <c r="E1481" s="17" t="s">
        <v>4729</v>
      </c>
      <c r="F1481" s="17" t="s">
        <v>7152</v>
      </c>
      <c r="G1481" s="17" t="s">
        <v>7153</v>
      </c>
    </row>
    <row r="1482" spans="1:7" x14ac:dyDescent="0.35">
      <c r="A1482" s="17" t="s">
        <v>8349</v>
      </c>
      <c r="B1482" s="17">
        <v>1481</v>
      </c>
      <c r="C1482" s="17" t="s">
        <v>890</v>
      </c>
      <c r="D1482" s="17" t="s">
        <v>3863</v>
      </c>
      <c r="E1482" s="17" t="s">
        <v>4732</v>
      </c>
      <c r="F1482" s="17" t="s">
        <v>7154</v>
      </c>
      <c r="G1482" s="17" t="s">
        <v>5247</v>
      </c>
    </row>
    <row r="1483" spans="1:7" x14ac:dyDescent="0.35">
      <c r="A1483" s="17" t="s">
        <v>8349</v>
      </c>
      <c r="B1483" s="17">
        <v>1482</v>
      </c>
      <c r="C1483" s="17" t="s">
        <v>889</v>
      </c>
      <c r="D1483" s="17" t="s">
        <v>3864</v>
      </c>
      <c r="E1483" s="17" t="s">
        <v>4729</v>
      </c>
      <c r="F1483" s="17" t="s">
        <v>6963</v>
      </c>
      <c r="G1483" s="17" t="s">
        <v>7155</v>
      </c>
    </row>
    <row r="1484" spans="1:7" x14ac:dyDescent="0.35">
      <c r="A1484" s="17" t="s">
        <v>8349</v>
      </c>
      <c r="B1484" s="17">
        <v>1483</v>
      </c>
      <c r="C1484" s="17" t="s">
        <v>888</v>
      </c>
      <c r="D1484" s="17" t="s">
        <v>3865</v>
      </c>
      <c r="E1484" s="17" t="s">
        <v>4732</v>
      </c>
      <c r="F1484" s="17" t="s">
        <v>7156</v>
      </c>
      <c r="G1484" s="17" t="s">
        <v>7157</v>
      </c>
    </row>
    <row r="1485" spans="1:7" x14ac:dyDescent="0.35">
      <c r="A1485" s="17" t="s">
        <v>8349</v>
      </c>
      <c r="B1485" s="17">
        <v>1484</v>
      </c>
      <c r="C1485" s="17" t="s">
        <v>887</v>
      </c>
      <c r="D1485" s="17" t="s">
        <v>3866</v>
      </c>
      <c r="E1485" s="17" t="s">
        <v>4729</v>
      </c>
      <c r="F1485" s="17" t="s">
        <v>7158</v>
      </c>
      <c r="G1485" s="17" t="s">
        <v>4851</v>
      </c>
    </row>
    <row r="1486" spans="1:7" x14ac:dyDescent="0.35">
      <c r="A1486" s="17" t="s">
        <v>8349</v>
      </c>
      <c r="B1486" s="17">
        <v>1485</v>
      </c>
      <c r="C1486" s="17" t="s">
        <v>886</v>
      </c>
      <c r="D1486" s="17" t="s">
        <v>3867</v>
      </c>
      <c r="E1486" s="17" t="s">
        <v>4729</v>
      </c>
      <c r="F1486" s="17" t="s">
        <v>7159</v>
      </c>
      <c r="G1486" s="17" t="s">
        <v>6240</v>
      </c>
    </row>
    <row r="1487" spans="1:7" x14ac:dyDescent="0.35">
      <c r="A1487" s="17" t="s">
        <v>8349</v>
      </c>
      <c r="B1487" s="17">
        <v>1486</v>
      </c>
      <c r="C1487" s="17" t="s">
        <v>885</v>
      </c>
      <c r="D1487" s="17" t="s">
        <v>3868</v>
      </c>
      <c r="E1487" s="17" t="s">
        <v>4729</v>
      </c>
      <c r="F1487" s="17" t="s">
        <v>7160</v>
      </c>
      <c r="G1487" s="17" t="s">
        <v>7161</v>
      </c>
    </row>
    <row r="1488" spans="1:7" x14ac:dyDescent="0.35">
      <c r="A1488" s="17" t="s">
        <v>8349</v>
      </c>
      <c r="B1488" s="17">
        <v>1487</v>
      </c>
      <c r="C1488" s="17" t="s">
        <v>884</v>
      </c>
      <c r="D1488" s="17" t="s">
        <v>3869</v>
      </c>
      <c r="E1488" s="17" t="s">
        <v>4729</v>
      </c>
      <c r="F1488" s="17" t="s">
        <v>7162</v>
      </c>
      <c r="G1488" s="17" t="s">
        <v>7163</v>
      </c>
    </row>
    <row r="1489" spans="1:7" x14ac:dyDescent="0.35">
      <c r="A1489" s="17" t="s">
        <v>8349</v>
      </c>
      <c r="B1489" s="17">
        <v>1488</v>
      </c>
      <c r="C1489" s="17" t="s">
        <v>883</v>
      </c>
      <c r="D1489" s="17" t="s">
        <v>3870</v>
      </c>
      <c r="E1489" s="17" t="s">
        <v>4732</v>
      </c>
      <c r="F1489" s="17" t="s">
        <v>6397</v>
      </c>
      <c r="G1489" s="17" t="s">
        <v>7164</v>
      </c>
    </row>
    <row r="1490" spans="1:7" x14ac:dyDescent="0.35">
      <c r="A1490" s="17" t="s">
        <v>8349</v>
      </c>
      <c r="B1490" s="17">
        <v>1489</v>
      </c>
      <c r="C1490" s="17" t="s">
        <v>882</v>
      </c>
      <c r="D1490" s="17" t="s">
        <v>3871</v>
      </c>
      <c r="E1490" s="17" t="s">
        <v>4729</v>
      </c>
      <c r="F1490" s="17" t="s">
        <v>7165</v>
      </c>
      <c r="G1490" s="17" t="s">
        <v>7166</v>
      </c>
    </row>
    <row r="1491" spans="1:7" x14ac:dyDescent="0.35">
      <c r="A1491" s="17" t="s">
        <v>8349</v>
      </c>
      <c r="B1491" s="17">
        <v>1490</v>
      </c>
      <c r="C1491" s="17" t="s">
        <v>881</v>
      </c>
      <c r="D1491" s="17" t="s">
        <v>3872</v>
      </c>
      <c r="E1491" s="17" t="s">
        <v>4729</v>
      </c>
      <c r="F1491" s="17" t="s">
        <v>7167</v>
      </c>
      <c r="G1491" s="17" t="s">
        <v>7168</v>
      </c>
    </row>
    <row r="1492" spans="1:7" x14ac:dyDescent="0.35">
      <c r="A1492" s="17" t="s">
        <v>8349</v>
      </c>
      <c r="B1492" s="17">
        <v>1491</v>
      </c>
      <c r="C1492" s="17" t="s">
        <v>880</v>
      </c>
      <c r="D1492" s="17" t="s">
        <v>3873</v>
      </c>
      <c r="E1492" s="17" t="s">
        <v>4729</v>
      </c>
      <c r="F1492" s="17" t="s">
        <v>7169</v>
      </c>
      <c r="G1492" s="17" t="s">
        <v>7170</v>
      </c>
    </row>
    <row r="1493" spans="1:7" x14ac:dyDescent="0.35">
      <c r="A1493" s="17" t="s">
        <v>8349</v>
      </c>
      <c r="B1493" s="17">
        <v>1492</v>
      </c>
      <c r="C1493" s="17" t="s">
        <v>879</v>
      </c>
      <c r="D1493" s="17" t="s">
        <v>3874</v>
      </c>
      <c r="E1493" s="17" t="s">
        <v>4732</v>
      </c>
      <c r="F1493" s="17" t="s">
        <v>7171</v>
      </c>
      <c r="G1493" s="17" t="s">
        <v>7172</v>
      </c>
    </row>
    <row r="1494" spans="1:7" x14ac:dyDescent="0.35">
      <c r="A1494" s="17" t="s">
        <v>8349</v>
      </c>
      <c r="B1494" s="17">
        <v>1493</v>
      </c>
      <c r="C1494" s="17" t="s">
        <v>878</v>
      </c>
      <c r="D1494" s="17" t="s">
        <v>3875</v>
      </c>
      <c r="E1494" s="17" t="s">
        <v>4732</v>
      </c>
      <c r="F1494" s="17" t="s">
        <v>7173</v>
      </c>
      <c r="G1494" s="17" t="s">
        <v>7174</v>
      </c>
    </row>
    <row r="1495" spans="1:7" x14ac:dyDescent="0.35">
      <c r="A1495" s="17" t="s">
        <v>8349</v>
      </c>
      <c r="B1495" s="17">
        <v>1494</v>
      </c>
      <c r="C1495" s="17" t="s">
        <v>877</v>
      </c>
      <c r="D1495" s="17" t="s">
        <v>3876</v>
      </c>
      <c r="E1495" s="17" t="s">
        <v>4729</v>
      </c>
      <c r="F1495" s="17" t="s">
        <v>7175</v>
      </c>
      <c r="G1495" s="17" t="s">
        <v>6871</v>
      </c>
    </row>
    <row r="1496" spans="1:7" x14ac:dyDescent="0.35">
      <c r="A1496" s="17" t="s">
        <v>8349</v>
      </c>
      <c r="B1496" s="17">
        <v>1495</v>
      </c>
      <c r="C1496" s="17" t="s">
        <v>876</v>
      </c>
      <c r="D1496" s="17" t="s">
        <v>3877</v>
      </c>
      <c r="E1496" s="17" t="s">
        <v>4732</v>
      </c>
      <c r="F1496" s="17" t="s">
        <v>7176</v>
      </c>
      <c r="G1496" s="17" t="s">
        <v>7177</v>
      </c>
    </row>
    <row r="1497" spans="1:7" x14ac:dyDescent="0.35">
      <c r="A1497" s="17" t="s">
        <v>8349</v>
      </c>
      <c r="B1497" s="17">
        <v>1496</v>
      </c>
      <c r="C1497" s="17" t="s">
        <v>875</v>
      </c>
      <c r="D1497" s="17" t="s">
        <v>3878</v>
      </c>
      <c r="E1497" s="17" t="s">
        <v>4732</v>
      </c>
      <c r="F1497" s="17" t="s">
        <v>7178</v>
      </c>
      <c r="G1497" s="17" t="s">
        <v>7179</v>
      </c>
    </row>
    <row r="1498" spans="1:7" x14ac:dyDescent="0.35">
      <c r="A1498" s="17" t="s">
        <v>8349</v>
      </c>
      <c r="B1498" s="17">
        <v>1497</v>
      </c>
      <c r="C1498" s="17" t="s">
        <v>874</v>
      </c>
      <c r="D1498" s="17" t="s">
        <v>3879</v>
      </c>
      <c r="E1498" s="17" t="s">
        <v>4732</v>
      </c>
      <c r="F1498" s="17" t="s">
        <v>7180</v>
      </c>
      <c r="G1498" s="17" t="s">
        <v>7181</v>
      </c>
    </row>
    <row r="1499" spans="1:7" x14ac:dyDescent="0.35">
      <c r="A1499" s="17" t="s">
        <v>8349</v>
      </c>
      <c r="B1499" s="17">
        <v>1498</v>
      </c>
      <c r="C1499" s="17" t="s">
        <v>873</v>
      </c>
      <c r="D1499" s="17" t="s">
        <v>3880</v>
      </c>
      <c r="E1499" s="17" t="s">
        <v>4732</v>
      </c>
      <c r="F1499" s="17" t="s">
        <v>7182</v>
      </c>
      <c r="G1499" s="17" t="s">
        <v>4923</v>
      </c>
    </row>
    <row r="1500" spans="1:7" x14ac:dyDescent="0.35">
      <c r="A1500" s="17" t="s">
        <v>8349</v>
      </c>
      <c r="B1500" s="17">
        <v>1499</v>
      </c>
      <c r="C1500" s="17" t="s">
        <v>872</v>
      </c>
      <c r="D1500" s="17" t="s">
        <v>3881</v>
      </c>
      <c r="E1500" s="17" t="s">
        <v>4729</v>
      </c>
      <c r="F1500" s="17" t="s">
        <v>7183</v>
      </c>
      <c r="G1500" s="17" t="s">
        <v>7184</v>
      </c>
    </row>
    <row r="1501" spans="1:7" x14ac:dyDescent="0.35">
      <c r="A1501" s="17" t="s">
        <v>8349</v>
      </c>
      <c r="B1501" s="17">
        <v>1500</v>
      </c>
      <c r="C1501" s="17" t="s">
        <v>871</v>
      </c>
      <c r="D1501" s="17" t="s">
        <v>3882</v>
      </c>
      <c r="E1501" s="17" t="s">
        <v>4729</v>
      </c>
      <c r="F1501" s="17" t="s">
        <v>7185</v>
      </c>
      <c r="G1501" s="17" t="s">
        <v>5915</v>
      </c>
    </row>
    <row r="1502" spans="1:7" x14ac:dyDescent="0.35">
      <c r="A1502" s="17" t="s">
        <v>8349</v>
      </c>
      <c r="B1502" s="17">
        <v>1501</v>
      </c>
      <c r="C1502" s="17" t="s">
        <v>870</v>
      </c>
      <c r="D1502" s="17" t="s">
        <v>3883</v>
      </c>
      <c r="E1502" s="17" t="s">
        <v>5604</v>
      </c>
      <c r="F1502" s="17" t="s">
        <v>7186</v>
      </c>
      <c r="G1502" s="17" t="s">
        <v>7187</v>
      </c>
    </row>
    <row r="1503" spans="1:7" x14ac:dyDescent="0.35">
      <c r="A1503" s="17" t="s">
        <v>8349</v>
      </c>
      <c r="B1503" s="17">
        <v>1502</v>
      </c>
      <c r="C1503" s="17" t="s">
        <v>869</v>
      </c>
      <c r="D1503" s="17" t="s">
        <v>3884</v>
      </c>
      <c r="E1503" s="17" t="s">
        <v>4729</v>
      </c>
      <c r="F1503" s="17" t="s">
        <v>7188</v>
      </c>
      <c r="G1503" s="17" t="s">
        <v>5889</v>
      </c>
    </row>
    <row r="1504" spans="1:7" x14ac:dyDescent="0.35">
      <c r="A1504" s="17" t="s">
        <v>8349</v>
      </c>
      <c r="B1504" s="17">
        <v>1503</v>
      </c>
      <c r="C1504" s="17" t="s">
        <v>868</v>
      </c>
      <c r="D1504" s="17" t="s">
        <v>3885</v>
      </c>
      <c r="E1504" s="17" t="s">
        <v>4729</v>
      </c>
      <c r="F1504" s="17" t="s">
        <v>7189</v>
      </c>
      <c r="G1504" s="17" t="s">
        <v>7190</v>
      </c>
    </row>
    <row r="1505" spans="1:7" x14ac:dyDescent="0.35">
      <c r="A1505" s="17" t="s">
        <v>8349</v>
      </c>
      <c r="B1505" s="17">
        <v>1504</v>
      </c>
      <c r="C1505" s="17" t="s">
        <v>867</v>
      </c>
      <c r="D1505" s="17" t="s">
        <v>3886</v>
      </c>
      <c r="E1505" s="17" t="s">
        <v>4732</v>
      </c>
      <c r="F1505" s="17" t="s">
        <v>6283</v>
      </c>
      <c r="G1505" s="17" t="s">
        <v>7191</v>
      </c>
    </row>
    <row r="1506" spans="1:7" x14ac:dyDescent="0.35">
      <c r="A1506" s="17" t="s">
        <v>8349</v>
      </c>
      <c r="B1506" s="17">
        <v>1505</v>
      </c>
      <c r="C1506" s="17" t="s">
        <v>866</v>
      </c>
      <c r="D1506" s="17" t="s">
        <v>3887</v>
      </c>
      <c r="E1506" s="17" t="s">
        <v>4732</v>
      </c>
      <c r="F1506" s="17" t="s">
        <v>7192</v>
      </c>
      <c r="G1506" s="17" t="s">
        <v>7193</v>
      </c>
    </row>
    <row r="1507" spans="1:7" x14ac:dyDescent="0.35">
      <c r="A1507" s="17" t="s">
        <v>8349</v>
      </c>
      <c r="B1507" s="17">
        <v>1506</v>
      </c>
      <c r="C1507" s="17" t="s">
        <v>865</v>
      </c>
      <c r="D1507" s="17" t="s">
        <v>3888</v>
      </c>
      <c r="E1507" s="17" t="s">
        <v>4729</v>
      </c>
      <c r="F1507" s="17" t="s">
        <v>7194</v>
      </c>
      <c r="G1507" s="17" t="s">
        <v>7195</v>
      </c>
    </row>
    <row r="1508" spans="1:7" x14ac:dyDescent="0.35">
      <c r="A1508" s="17" t="s">
        <v>8349</v>
      </c>
      <c r="B1508" s="17">
        <v>1507</v>
      </c>
      <c r="C1508" s="17" t="s">
        <v>864</v>
      </c>
      <c r="D1508" s="17" t="s">
        <v>3889</v>
      </c>
      <c r="E1508" s="17" t="s">
        <v>4732</v>
      </c>
      <c r="F1508" s="17" t="s">
        <v>7196</v>
      </c>
      <c r="G1508" s="17" t="s">
        <v>7021</v>
      </c>
    </row>
    <row r="1509" spans="1:7" x14ac:dyDescent="0.35">
      <c r="A1509" s="17" t="s">
        <v>8349</v>
      </c>
      <c r="B1509" s="17">
        <v>1508</v>
      </c>
      <c r="C1509" s="17" t="s">
        <v>863</v>
      </c>
      <c r="D1509" s="17" t="s">
        <v>3890</v>
      </c>
      <c r="E1509" s="17" t="s">
        <v>4732</v>
      </c>
      <c r="F1509" s="17" t="s">
        <v>6152</v>
      </c>
      <c r="G1509" s="17" t="s">
        <v>7197</v>
      </c>
    </row>
    <row r="1510" spans="1:7" x14ac:dyDescent="0.35">
      <c r="A1510" s="17" t="s">
        <v>8349</v>
      </c>
      <c r="B1510" s="17">
        <v>1509</v>
      </c>
      <c r="C1510" s="17" t="s">
        <v>862</v>
      </c>
      <c r="D1510" s="17" t="s">
        <v>3891</v>
      </c>
      <c r="E1510" s="17" t="s">
        <v>4732</v>
      </c>
      <c r="F1510" s="17" t="s">
        <v>5049</v>
      </c>
      <c r="G1510" s="17" t="s">
        <v>5095</v>
      </c>
    </row>
    <row r="1511" spans="1:7" x14ac:dyDescent="0.35">
      <c r="A1511" s="17" t="s">
        <v>8349</v>
      </c>
      <c r="B1511" s="17">
        <v>1510</v>
      </c>
      <c r="C1511" s="17" t="s">
        <v>861</v>
      </c>
      <c r="D1511" s="17" t="s">
        <v>3892</v>
      </c>
      <c r="E1511" s="17" t="s">
        <v>4729</v>
      </c>
      <c r="F1511" s="17" t="s">
        <v>7198</v>
      </c>
      <c r="G1511" s="17" t="s">
        <v>7199</v>
      </c>
    </row>
    <row r="1512" spans="1:7" x14ac:dyDescent="0.35">
      <c r="A1512" s="17" t="s">
        <v>8349</v>
      </c>
      <c r="B1512" s="17">
        <v>1511</v>
      </c>
      <c r="C1512" s="17" t="s">
        <v>860</v>
      </c>
      <c r="D1512" s="17" t="s">
        <v>3893</v>
      </c>
      <c r="E1512" s="17" t="s">
        <v>4732</v>
      </c>
      <c r="F1512" s="17" t="s">
        <v>7200</v>
      </c>
      <c r="G1512" s="17" t="s">
        <v>5029</v>
      </c>
    </row>
    <row r="1513" spans="1:7" x14ac:dyDescent="0.35">
      <c r="A1513" s="17" t="s">
        <v>8349</v>
      </c>
      <c r="B1513" s="17">
        <v>1512</v>
      </c>
      <c r="C1513" s="17" t="s">
        <v>859</v>
      </c>
      <c r="D1513" s="17" t="s">
        <v>3894</v>
      </c>
      <c r="E1513" s="17" t="s">
        <v>4732</v>
      </c>
      <c r="F1513" s="17" t="s">
        <v>7201</v>
      </c>
      <c r="G1513" s="17" t="s">
        <v>7202</v>
      </c>
    </row>
    <row r="1514" spans="1:7" x14ac:dyDescent="0.35">
      <c r="A1514" s="17" t="s">
        <v>8349</v>
      </c>
      <c r="B1514" s="17">
        <v>1513</v>
      </c>
      <c r="C1514" s="17" t="s">
        <v>858</v>
      </c>
      <c r="D1514" s="17" t="s">
        <v>3895</v>
      </c>
      <c r="E1514" s="17" t="s">
        <v>4729</v>
      </c>
      <c r="F1514" s="17" t="s">
        <v>7203</v>
      </c>
      <c r="G1514" s="17" t="s">
        <v>7204</v>
      </c>
    </row>
    <row r="1515" spans="1:7" x14ac:dyDescent="0.35">
      <c r="A1515" s="17" t="s">
        <v>8349</v>
      </c>
      <c r="B1515" s="17">
        <v>1514</v>
      </c>
      <c r="C1515" s="17" t="s">
        <v>857</v>
      </c>
      <c r="D1515" s="17" t="s">
        <v>3896</v>
      </c>
      <c r="E1515" s="17" t="s">
        <v>4732</v>
      </c>
      <c r="F1515" s="17" t="s">
        <v>7205</v>
      </c>
      <c r="G1515" s="17" t="s">
        <v>7206</v>
      </c>
    </row>
    <row r="1516" spans="1:7" x14ac:dyDescent="0.35">
      <c r="A1516" s="17" t="s">
        <v>8349</v>
      </c>
      <c r="B1516" s="17">
        <v>1515</v>
      </c>
      <c r="C1516" s="17" t="s">
        <v>856</v>
      </c>
      <c r="D1516" s="17" t="s">
        <v>3897</v>
      </c>
      <c r="E1516" s="17" t="s">
        <v>4732</v>
      </c>
      <c r="F1516" s="17" t="s">
        <v>7207</v>
      </c>
      <c r="G1516" s="17" t="s">
        <v>5029</v>
      </c>
    </row>
    <row r="1517" spans="1:7" x14ac:dyDescent="0.35">
      <c r="A1517" s="17" t="s">
        <v>8349</v>
      </c>
      <c r="B1517" s="17">
        <v>1516</v>
      </c>
      <c r="C1517" s="17" t="s">
        <v>855</v>
      </c>
      <c r="D1517" s="17" t="s">
        <v>3898</v>
      </c>
      <c r="E1517" s="17" t="s">
        <v>4732</v>
      </c>
      <c r="F1517" s="17" t="s">
        <v>7208</v>
      </c>
      <c r="G1517" s="17" t="s">
        <v>6720</v>
      </c>
    </row>
    <row r="1518" spans="1:7" x14ac:dyDescent="0.35">
      <c r="A1518" s="17" t="s">
        <v>8349</v>
      </c>
      <c r="B1518" s="17">
        <v>1517</v>
      </c>
      <c r="C1518" s="17" t="s">
        <v>854</v>
      </c>
      <c r="D1518" s="17" t="s">
        <v>3899</v>
      </c>
      <c r="E1518" s="17" t="s">
        <v>4729</v>
      </c>
      <c r="F1518" s="17" t="s">
        <v>7209</v>
      </c>
      <c r="G1518" s="17" t="s">
        <v>7210</v>
      </c>
    </row>
    <row r="1519" spans="1:7" x14ac:dyDescent="0.35">
      <c r="A1519" s="17" t="s">
        <v>8349</v>
      </c>
      <c r="B1519" s="17">
        <v>1518</v>
      </c>
      <c r="C1519" s="17" t="s">
        <v>853</v>
      </c>
      <c r="D1519" s="17" t="s">
        <v>3900</v>
      </c>
      <c r="E1519" s="17" t="s">
        <v>4729</v>
      </c>
      <c r="F1519" s="17" t="s">
        <v>7211</v>
      </c>
      <c r="G1519" s="17" t="s">
        <v>5549</v>
      </c>
    </row>
    <row r="1520" spans="1:7" x14ac:dyDescent="0.35">
      <c r="A1520" s="17" t="s">
        <v>8349</v>
      </c>
      <c r="B1520" s="17">
        <v>1519</v>
      </c>
      <c r="C1520" s="17" t="s">
        <v>852</v>
      </c>
      <c r="D1520" s="17" t="s">
        <v>3901</v>
      </c>
      <c r="E1520" s="17" t="s">
        <v>4729</v>
      </c>
      <c r="F1520" s="17" t="s">
        <v>7212</v>
      </c>
      <c r="G1520" s="17" t="s">
        <v>7213</v>
      </c>
    </row>
    <row r="1521" spans="1:7" x14ac:dyDescent="0.35">
      <c r="A1521" s="17" t="s">
        <v>8349</v>
      </c>
      <c r="B1521" s="17">
        <v>1520</v>
      </c>
      <c r="C1521" s="17" t="s">
        <v>851</v>
      </c>
      <c r="D1521" s="17" t="s">
        <v>3902</v>
      </c>
      <c r="E1521" s="17" t="s">
        <v>4729</v>
      </c>
      <c r="F1521" s="17" t="s">
        <v>7214</v>
      </c>
      <c r="G1521" s="17" t="s">
        <v>7215</v>
      </c>
    </row>
    <row r="1522" spans="1:7" x14ac:dyDescent="0.35">
      <c r="A1522" s="17" t="s">
        <v>8349</v>
      </c>
      <c r="B1522" s="17">
        <v>1521</v>
      </c>
      <c r="C1522" s="17" t="s">
        <v>850</v>
      </c>
      <c r="D1522" s="17" t="s">
        <v>3903</v>
      </c>
      <c r="E1522" s="17" t="s">
        <v>4732</v>
      </c>
      <c r="F1522" s="17" t="s">
        <v>7216</v>
      </c>
      <c r="G1522" s="17" t="s">
        <v>7217</v>
      </c>
    </row>
    <row r="1523" spans="1:7" x14ac:dyDescent="0.35">
      <c r="A1523" s="17" t="s">
        <v>8349</v>
      </c>
      <c r="B1523" s="17">
        <v>1522</v>
      </c>
      <c r="C1523" s="17" t="s">
        <v>849</v>
      </c>
      <c r="D1523" s="17" t="s">
        <v>3904</v>
      </c>
      <c r="E1523" s="17" t="s">
        <v>4729</v>
      </c>
      <c r="F1523" s="17" t="s">
        <v>7218</v>
      </c>
      <c r="G1523" s="17" t="s">
        <v>5874</v>
      </c>
    </row>
    <row r="1524" spans="1:7" x14ac:dyDescent="0.35">
      <c r="A1524" s="17" t="s">
        <v>8349</v>
      </c>
      <c r="B1524" s="17">
        <v>1523</v>
      </c>
      <c r="C1524" s="17" t="s">
        <v>848</v>
      </c>
      <c r="D1524" s="17" t="s">
        <v>3905</v>
      </c>
      <c r="E1524" s="17" t="s">
        <v>4732</v>
      </c>
      <c r="F1524" s="17" t="s">
        <v>7219</v>
      </c>
      <c r="G1524" s="17" t="s">
        <v>7220</v>
      </c>
    </row>
    <row r="1525" spans="1:7" x14ac:dyDescent="0.35">
      <c r="A1525" s="17" t="s">
        <v>8349</v>
      </c>
      <c r="B1525" s="17">
        <v>1524</v>
      </c>
      <c r="C1525" s="17" t="s">
        <v>847</v>
      </c>
      <c r="D1525" s="17" t="s">
        <v>3906</v>
      </c>
      <c r="E1525" s="17" t="s">
        <v>4732</v>
      </c>
      <c r="F1525" s="17" t="s">
        <v>7221</v>
      </c>
      <c r="G1525" s="17" t="s">
        <v>5165</v>
      </c>
    </row>
    <row r="1526" spans="1:7" x14ac:dyDescent="0.35">
      <c r="A1526" s="17" t="s">
        <v>8349</v>
      </c>
      <c r="B1526" s="17">
        <v>1525</v>
      </c>
      <c r="C1526" s="17" t="s">
        <v>846</v>
      </c>
      <c r="D1526" s="17" t="s">
        <v>3907</v>
      </c>
      <c r="E1526" s="17" t="s">
        <v>4732</v>
      </c>
      <c r="F1526" s="17" t="s">
        <v>6238</v>
      </c>
      <c r="G1526" s="17" t="s">
        <v>5371</v>
      </c>
    </row>
    <row r="1527" spans="1:7" x14ac:dyDescent="0.35">
      <c r="A1527" s="17" t="s">
        <v>8349</v>
      </c>
      <c r="B1527" s="17">
        <v>1526</v>
      </c>
      <c r="C1527" s="17" t="s">
        <v>845</v>
      </c>
      <c r="D1527" s="17" t="s">
        <v>3908</v>
      </c>
      <c r="E1527" s="17" t="s">
        <v>4729</v>
      </c>
      <c r="F1527" s="17" t="s">
        <v>7222</v>
      </c>
      <c r="G1527" s="17" t="s">
        <v>7223</v>
      </c>
    </row>
    <row r="1528" spans="1:7" x14ac:dyDescent="0.35">
      <c r="A1528" s="17" t="s">
        <v>8349</v>
      </c>
      <c r="B1528" s="17">
        <v>1527</v>
      </c>
      <c r="C1528" s="17" t="s">
        <v>844</v>
      </c>
      <c r="D1528" s="17" t="s">
        <v>3909</v>
      </c>
      <c r="E1528" s="17" t="s">
        <v>4729</v>
      </c>
      <c r="F1528" s="17" t="s">
        <v>7224</v>
      </c>
      <c r="G1528" s="17" t="s">
        <v>7225</v>
      </c>
    </row>
    <row r="1529" spans="1:7" x14ac:dyDescent="0.35">
      <c r="A1529" s="17" t="s">
        <v>8349</v>
      </c>
      <c r="B1529" s="17">
        <v>1528</v>
      </c>
      <c r="C1529" s="17" t="s">
        <v>843</v>
      </c>
      <c r="D1529" s="17" t="s">
        <v>3910</v>
      </c>
      <c r="E1529" s="17" t="s">
        <v>4732</v>
      </c>
      <c r="F1529" s="17" t="s">
        <v>7226</v>
      </c>
      <c r="G1529" s="17" t="s">
        <v>7227</v>
      </c>
    </row>
    <row r="1530" spans="1:7" x14ac:dyDescent="0.35">
      <c r="A1530" s="17" t="s">
        <v>8349</v>
      </c>
      <c r="B1530" s="17">
        <v>1529</v>
      </c>
      <c r="C1530" s="17" t="s">
        <v>842</v>
      </c>
      <c r="D1530" s="17" t="s">
        <v>3911</v>
      </c>
      <c r="E1530" s="17" t="s">
        <v>4729</v>
      </c>
      <c r="F1530" s="17" t="s">
        <v>7228</v>
      </c>
      <c r="G1530" s="17" t="s">
        <v>7229</v>
      </c>
    </row>
    <row r="1531" spans="1:7" x14ac:dyDescent="0.35">
      <c r="A1531" s="17" t="s">
        <v>8349</v>
      </c>
      <c r="B1531" s="17">
        <v>1530</v>
      </c>
      <c r="C1531" s="17" t="s">
        <v>841</v>
      </c>
      <c r="D1531" s="17" t="s">
        <v>3912</v>
      </c>
      <c r="E1531" s="17" t="s">
        <v>4729</v>
      </c>
      <c r="F1531" s="17" t="s">
        <v>5278</v>
      </c>
      <c r="G1531" s="17" t="s">
        <v>4890</v>
      </c>
    </row>
    <row r="1532" spans="1:7" x14ac:dyDescent="0.35">
      <c r="A1532" s="17" t="s">
        <v>8349</v>
      </c>
      <c r="B1532" s="17">
        <v>1531</v>
      </c>
      <c r="C1532" s="17" t="s">
        <v>840</v>
      </c>
      <c r="D1532" s="17" t="s">
        <v>3913</v>
      </c>
      <c r="E1532" s="17" t="s">
        <v>4729</v>
      </c>
      <c r="F1532" s="17" t="s">
        <v>7230</v>
      </c>
      <c r="G1532" s="17" t="s">
        <v>7231</v>
      </c>
    </row>
    <row r="1533" spans="1:7" x14ac:dyDescent="0.35">
      <c r="A1533" s="17" t="s">
        <v>8349</v>
      </c>
      <c r="B1533" s="17">
        <v>1532</v>
      </c>
      <c r="C1533" s="17" t="s">
        <v>839</v>
      </c>
      <c r="D1533" s="17" t="s">
        <v>3914</v>
      </c>
      <c r="E1533" s="17" t="s">
        <v>4732</v>
      </c>
      <c r="F1533" s="17" t="s">
        <v>7232</v>
      </c>
      <c r="G1533" s="17" t="s">
        <v>7233</v>
      </c>
    </row>
    <row r="1534" spans="1:7" x14ac:dyDescent="0.35">
      <c r="A1534" s="17" t="s">
        <v>8349</v>
      </c>
      <c r="B1534" s="17">
        <v>1533</v>
      </c>
      <c r="C1534" s="17" t="s">
        <v>838</v>
      </c>
      <c r="D1534" s="17" t="s">
        <v>3915</v>
      </c>
      <c r="E1534" s="17" t="s">
        <v>4732</v>
      </c>
      <c r="F1534" s="17" t="s">
        <v>7234</v>
      </c>
      <c r="G1534" s="17" t="s">
        <v>5462</v>
      </c>
    </row>
    <row r="1535" spans="1:7" x14ac:dyDescent="0.35">
      <c r="A1535" s="17" t="s">
        <v>8349</v>
      </c>
      <c r="B1535" s="17">
        <v>1534</v>
      </c>
      <c r="C1535" s="17" t="s">
        <v>837</v>
      </c>
      <c r="D1535" s="17" t="s">
        <v>3916</v>
      </c>
      <c r="E1535" s="17" t="s">
        <v>4729</v>
      </c>
      <c r="F1535" s="17" t="s">
        <v>7235</v>
      </c>
      <c r="G1535" s="17" t="s">
        <v>4900</v>
      </c>
    </row>
    <row r="1536" spans="1:7" x14ac:dyDescent="0.35">
      <c r="A1536" s="17" t="s">
        <v>8349</v>
      </c>
      <c r="B1536" s="17">
        <v>1535</v>
      </c>
      <c r="C1536" s="17" t="s">
        <v>836</v>
      </c>
      <c r="D1536" s="17" t="s">
        <v>3917</v>
      </c>
      <c r="E1536" s="17" t="s">
        <v>4732</v>
      </c>
      <c r="F1536" s="17" t="s">
        <v>7236</v>
      </c>
      <c r="G1536" s="17" t="s">
        <v>4781</v>
      </c>
    </row>
    <row r="1537" spans="1:7" x14ac:dyDescent="0.35">
      <c r="A1537" s="17" t="s">
        <v>8349</v>
      </c>
      <c r="B1537" s="17">
        <v>1536</v>
      </c>
      <c r="C1537" s="17" t="s">
        <v>835</v>
      </c>
      <c r="D1537" s="17" t="s">
        <v>3918</v>
      </c>
      <c r="E1537" s="17" t="s">
        <v>4732</v>
      </c>
      <c r="F1537" s="17" t="s">
        <v>7237</v>
      </c>
      <c r="G1537" s="17" t="s">
        <v>4826</v>
      </c>
    </row>
    <row r="1538" spans="1:7" x14ac:dyDescent="0.35">
      <c r="A1538" s="17" t="s">
        <v>8349</v>
      </c>
      <c r="B1538" s="17">
        <v>1537</v>
      </c>
      <c r="C1538" s="17" t="s">
        <v>834</v>
      </c>
      <c r="D1538" s="17" t="s">
        <v>3919</v>
      </c>
      <c r="E1538" s="17" t="s">
        <v>4729</v>
      </c>
      <c r="F1538" s="17" t="s">
        <v>7238</v>
      </c>
      <c r="G1538" s="17" t="s">
        <v>7239</v>
      </c>
    </row>
    <row r="1539" spans="1:7" x14ac:dyDescent="0.35">
      <c r="A1539" s="17" t="s">
        <v>8349</v>
      </c>
      <c r="B1539" s="17">
        <v>1538</v>
      </c>
      <c r="C1539" s="17" t="s">
        <v>833</v>
      </c>
      <c r="D1539" s="17" t="s">
        <v>3920</v>
      </c>
      <c r="E1539" s="17" t="s">
        <v>4732</v>
      </c>
      <c r="F1539" s="17" t="s">
        <v>7240</v>
      </c>
      <c r="G1539" s="17" t="s">
        <v>5155</v>
      </c>
    </row>
    <row r="1540" spans="1:7" x14ac:dyDescent="0.35">
      <c r="A1540" s="17" t="s">
        <v>8349</v>
      </c>
      <c r="B1540" s="17">
        <v>1539</v>
      </c>
      <c r="C1540" s="17" t="s">
        <v>832</v>
      </c>
      <c r="D1540" s="17" t="s">
        <v>3921</v>
      </c>
      <c r="E1540" s="17" t="s">
        <v>4732</v>
      </c>
      <c r="F1540" s="17" t="s">
        <v>7241</v>
      </c>
      <c r="G1540" s="17" t="s">
        <v>7242</v>
      </c>
    </row>
    <row r="1541" spans="1:7" x14ac:dyDescent="0.35">
      <c r="A1541" s="17" t="s">
        <v>8349</v>
      </c>
      <c r="B1541" s="17">
        <v>1540</v>
      </c>
      <c r="C1541" s="17" t="s">
        <v>831</v>
      </c>
      <c r="D1541" s="17" t="s">
        <v>3922</v>
      </c>
      <c r="E1541" s="17" t="s">
        <v>4729</v>
      </c>
      <c r="F1541" s="17" t="s">
        <v>7243</v>
      </c>
      <c r="G1541" s="17" t="s">
        <v>7244</v>
      </c>
    </row>
    <row r="1542" spans="1:7" x14ac:dyDescent="0.35">
      <c r="A1542" s="17" t="s">
        <v>8349</v>
      </c>
      <c r="B1542" s="17">
        <v>1541</v>
      </c>
      <c r="C1542" s="17" t="s">
        <v>830</v>
      </c>
      <c r="D1542" s="17" t="s">
        <v>3923</v>
      </c>
      <c r="E1542" s="17" t="s">
        <v>4729</v>
      </c>
      <c r="F1542" s="17" t="s">
        <v>7245</v>
      </c>
      <c r="G1542" s="17" t="s">
        <v>7246</v>
      </c>
    </row>
    <row r="1543" spans="1:7" x14ac:dyDescent="0.35">
      <c r="A1543" s="17" t="s">
        <v>8349</v>
      </c>
      <c r="B1543" s="17">
        <v>1542</v>
      </c>
      <c r="C1543" s="17" t="s">
        <v>829</v>
      </c>
      <c r="D1543" s="17" t="s">
        <v>3924</v>
      </c>
      <c r="E1543" s="17" t="s">
        <v>4732</v>
      </c>
      <c r="F1543" s="17" t="s">
        <v>7247</v>
      </c>
      <c r="G1543" s="17" t="s">
        <v>7248</v>
      </c>
    </row>
    <row r="1544" spans="1:7" x14ac:dyDescent="0.35">
      <c r="A1544" s="17" t="s">
        <v>8349</v>
      </c>
      <c r="B1544" s="17">
        <v>1543</v>
      </c>
      <c r="C1544" s="17" t="s">
        <v>828</v>
      </c>
      <c r="D1544" s="17" t="s">
        <v>3925</v>
      </c>
      <c r="E1544" s="17" t="s">
        <v>4732</v>
      </c>
      <c r="F1544" s="17" t="s">
        <v>7249</v>
      </c>
      <c r="G1544" s="17" t="s">
        <v>4826</v>
      </c>
    </row>
    <row r="1545" spans="1:7" x14ac:dyDescent="0.35">
      <c r="A1545" s="17" t="s">
        <v>8349</v>
      </c>
      <c r="B1545" s="17">
        <v>1544</v>
      </c>
      <c r="C1545" s="17" t="s">
        <v>827</v>
      </c>
      <c r="D1545" s="17" t="s">
        <v>3926</v>
      </c>
      <c r="E1545" s="17" t="s">
        <v>4732</v>
      </c>
      <c r="F1545" s="17" t="s">
        <v>7250</v>
      </c>
      <c r="G1545" s="17" t="s">
        <v>7251</v>
      </c>
    </row>
    <row r="1546" spans="1:7" x14ac:dyDescent="0.35">
      <c r="A1546" s="17" t="s">
        <v>8349</v>
      </c>
      <c r="B1546" s="17">
        <v>1545</v>
      </c>
      <c r="C1546" s="17" t="s">
        <v>826</v>
      </c>
      <c r="D1546" s="17" t="s">
        <v>3927</v>
      </c>
      <c r="E1546" s="17" t="s">
        <v>4732</v>
      </c>
      <c r="F1546" s="17" t="s">
        <v>7252</v>
      </c>
      <c r="G1546" s="17" t="s">
        <v>7253</v>
      </c>
    </row>
    <row r="1547" spans="1:7" x14ac:dyDescent="0.35">
      <c r="A1547" s="17" t="s">
        <v>8349</v>
      </c>
      <c r="B1547" s="17">
        <v>1546</v>
      </c>
      <c r="C1547" s="17" t="s">
        <v>825</v>
      </c>
      <c r="D1547" s="17" t="s">
        <v>3928</v>
      </c>
      <c r="E1547" s="17" t="s">
        <v>4729</v>
      </c>
      <c r="F1547" s="17" t="s">
        <v>7254</v>
      </c>
      <c r="G1547" s="17" t="s">
        <v>5464</v>
      </c>
    </row>
    <row r="1548" spans="1:7" x14ac:dyDescent="0.35">
      <c r="A1548" s="17" t="s">
        <v>8349</v>
      </c>
      <c r="B1548" s="17">
        <v>1547</v>
      </c>
      <c r="C1548" s="17" t="s">
        <v>824</v>
      </c>
      <c r="D1548" s="17" t="s">
        <v>3929</v>
      </c>
      <c r="E1548" s="17" t="s">
        <v>4729</v>
      </c>
      <c r="F1548" s="17" t="s">
        <v>7255</v>
      </c>
      <c r="G1548" s="17" t="s">
        <v>7256</v>
      </c>
    </row>
    <row r="1549" spans="1:7" x14ac:dyDescent="0.35">
      <c r="A1549" s="17" t="s">
        <v>8349</v>
      </c>
      <c r="B1549" s="17">
        <v>1548</v>
      </c>
      <c r="C1549" s="17" t="s">
        <v>823</v>
      </c>
      <c r="D1549" s="17" t="s">
        <v>3930</v>
      </c>
      <c r="E1549" s="17" t="s">
        <v>4729</v>
      </c>
      <c r="F1549" s="17" t="s">
        <v>7257</v>
      </c>
      <c r="G1549" s="17" t="s">
        <v>7258</v>
      </c>
    </row>
    <row r="1550" spans="1:7" x14ac:dyDescent="0.35">
      <c r="A1550" s="17" t="s">
        <v>8349</v>
      </c>
      <c r="B1550" s="17">
        <v>1549</v>
      </c>
      <c r="C1550" s="17" t="s">
        <v>822</v>
      </c>
      <c r="D1550" s="17" t="s">
        <v>3931</v>
      </c>
      <c r="E1550" s="17" t="s">
        <v>4732</v>
      </c>
      <c r="F1550" s="17" t="s">
        <v>7259</v>
      </c>
      <c r="G1550" s="17" t="s">
        <v>7260</v>
      </c>
    </row>
    <row r="1551" spans="1:7" x14ac:dyDescent="0.35">
      <c r="A1551" s="17" t="s">
        <v>8349</v>
      </c>
      <c r="B1551" s="17">
        <v>1550</v>
      </c>
      <c r="C1551" s="17" t="s">
        <v>821</v>
      </c>
      <c r="D1551" s="17" t="s">
        <v>3932</v>
      </c>
      <c r="E1551" s="17" t="s">
        <v>4729</v>
      </c>
      <c r="F1551" s="17" t="s">
        <v>7261</v>
      </c>
      <c r="G1551" s="17" t="s">
        <v>4785</v>
      </c>
    </row>
    <row r="1552" spans="1:7" x14ac:dyDescent="0.35">
      <c r="A1552" s="17" t="s">
        <v>8349</v>
      </c>
      <c r="B1552" s="17">
        <v>1551</v>
      </c>
      <c r="C1552" s="17" t="s">
        <v>820</v>
      </c>
      <c r="D1552" s="17" t="s">
        <v>3933</v>
      </c>
      <c r="E1552" s="17" t="s">
        <v>4732</v>
      </c>
      <c r="F1552" s="17" t="s">
        <v>7262</v>
      </c>
      <c r="G1552" s="17" t="s">
        <v>7263</v>
      </c>
    </row>
    <row r="1553" spans="1:7" x14ac:dyDescent="0.35">
      <c r="A1553" s="17" t="s">
        <v>8349</v>
      </c>
      <c r="B1553" s="17">
        <v>1552</v>
      </c>
      <c r="C1553" s="17" t="s">
        <v>819</v>
      </c>
      <c r="D1553" s="17" t="s">
        <v>3934</v>
      </c>
      <c r="E1553" s="17" t="s">
        <v>4732</v>
      </c>
      <c r="F1553" s="17" t="s">
        <v>6824</v>
      </c>
      <c r="G1553" s="17" t="s">
        <v>5571</v>
      </c>
    </row>
    <row r="1554" spans="1:7" x14ac:dyDescent="0.35">
      <c r="A1554" s="17" t="s">
        <v>8349</v>
      </c>
      <c r="B1554" s="17">
        <v>1553</v>
      </c>
      <c r="C1554" s="17" t="s">
        <v>818</v>
      </c>
      <c r="D1554" s="17" t="s">
        <v>3935</v>
      </c>
      <c r="E1554" s="17" t="s">
        <v>4732</v>
      </c>
      <c r="F1554" s="17" t="s">
        <v>7264</v>
      </c>
      <c r="G1554" s="17" t="s">
        <v>7265</v>
      </c>
    </row>
    <row r="1555" spans="1:7" x14ac:dyDescent="0.35">
      <c r="A1555" s="17" t="s">
        <v>8349</v>
      </c>
      <c r="B1555" s="17">
        <v>1554</v>
      </c>
      <c r="C1555" s="17" t="s">
        <v>817</v>
      </c>
      <c r="D1555" s="17" t="s">
        <v>3936</v>
      </c>
      <c r="E1555" s="17" t="s">
        <v>4729</v>
      </c>
      <c r="F1555" s="17" t="s">
        <v>7266</v>
      </c>
      <c r="G1555" s="17" t="s">
        <v>7267</v>
      </c>
    </row>
    <row r="1556" spans="1:7" x14ac:dyDescent="0.35">
      <c r="A1556" s="17" t="s">
        <v>8349</v>
      </c>
      <c r="B1556" s="17">
        <v>1555</v>
      </c>
      <c r="C1556" s="17" t="s">
        <v>816</v>
      </c>
      <c r="D1556" s="17" t="s">
        <v>3937</v>
      </c>
      <c r="E1556" s="17" t="s">
        <v>4729</v>
      </c>
      <c r="F1556" s="17" t="s">
        <v>7268</v>
      </c>
      <c r="G1556" s="17" t="s">
        <v>5099</v>
      </c>
    </row>
    <row r="1557" spans="1:7" x14ac:dyDescent="0.35">
      <c r="A1557" s="17" t="s">
        <v>8349</v>
      </c>
      <c r="B1557" s="17">
        <v>1556</v>
      </c>
      <c r="C1557" s="17" t="s">
        <v>815</v>
      </c>
      <c r="D1557" s="17" t="s">
        <v>3938</v>
      </c>
      <c r="E1557" s="17" t="s">
        <v>4732</v>
      </c>
      <c r="F1557" s="17" t="s">
        <v>6562</v>
      </c>
      <c r="G1557" s="17" t="s">
        <v>5183</v>
      </c>
    </row>
    <row r="1558" spans="1:7" x14ac:dyDescent="0.35">
      <c r="A1558" s="17" t="s">
        <v>8349</v>
      </c>
      <c r="B1558" s="17">
        <v>1557</v>
      </c>
      <c r="C1558" s="17" t="s">
        <v>814</v>
      </c>
      <c r="D1558" s="17" t="s">
        <v>3939</v>
      </c>
      <c r="E1558" s="17" t="s">
        <v>4729</v>
      </c>
      <c r="F1558" s="17" t="s">
        <v>7269</v>
      </c>
      <c r="G1558" s="17" t="s">
        <v>7270</v>
      </c>
    </row>
    <row r="1559" spans="1:7" x14ac:dyDescent="0.35">
      <c r="A1559" s="17" t="s">
        <v>8349</v>
      </c>
      <c r="B1559" s="17">
        <v>1558</v>
      </c>
      <c r="C1559" s="17" t="s">
        <v>813</v>
      </c>
      <c r="D1559" s="17" t="s">
        <v>3940</v>
      </c>
      <c r="E1559" s="17" t="s">
        <v>4729</v>
      </c>
      <c r="F1559" s="17" t="s">
        <v>7271</v>
      </c>
      <c r="G1559" s="17" t="s">
        <v>5858</v>
      </c>
    </row>
    <row r="1560" spans="1:7" x14ac:dyDescent="0.35">
      <c r="A1560" s="17" t="s">
        <v>8349</v>
      </c>
      <c r="B1560" s="17">
        <v>1559</v>
      </c>
      <c r="C1560" s="17" t="s">
        <v>812</v>
      </c>
      <c r="D1560" s="17" t="s">
        <v>3941</v>
      </c>
      <c r="E1560" s="17" t="s">
        <v>4729</v>
      </c>
      <c r="F1560" s="17" t="s">
        <v>7272</v>
      </c>
      <c r="G1560" s="17" t="s">
        <v>7273</v>
      </c>
    </row>
    <row r="1561" spans="1:7" x14ac:dyDescent="0.35">
      <c r="A1561" s="17" t="s">
        <v>8349</v>
      </c>
      <c r="B1561" s="17">
        <v>1560</v>
      </c>
      <c r="C1561" s="17" t="s">
        <v>811</v>
      </c>
      <c r="D1561" s="17" t="s">
        <v>3942</v>
      </c>
      <c r="E1561" s="17" t="s">
        <v>4729</v>
      </c>
      <c r="F1561" s="17" t="s">
        <v>7274</v>
      </c>
      <c r="G1561" s="17" t="s">
        <v>7275</v>
      </c>
    </row>
    <row r="1562" spans="1:7" x14ac:dyDescent="0.35">
      <c r="A1562" s="17" t="s">
        <v>8349</v>
      </c>
      <c r="B1562" s="17">
        <v>1561</v>
      </c>
      <c r="C1562" s="17" t="s">
        <v>810</v>
      </c>
      <c r="D1562" s="17" t="s">
        <v>3943</v>
      </c>
      <c r="E1562" s="17" t="s">
        <v>4732</v>
      </c>
      <c r="F1562" s="17" t="s">
        <v>7276</v>
      </c>
      <c r="G1562" s="17" t="s">
        <v>7277</v>
      </c>
    </row>
    <row r="1563" spans="1:7" x14ac:dyDescent="0.35">
      <c r="A1563" s="17" t="s">
        <v>8349</v>
      </c>
      <c r="B1563" s="17">
        <v>1562</v>
      </c>
      <c r="C1563" s="17" t="s">
        <v>809</v>
      </c>
      <c r="D1563" s="17" t="s">
        <v>3944</v>
      </c>
      <c r="E1563" s="17" t="s">
        <v>4732</v>
      </c>
      <c r="F1563" s="17" t="s">
        <v>7278</v>
      </c>
      <c r="G1563" s="17" t="s">
        <v>7279</v>
      </c>
    </row>
    <row r="1564" spans="1:7" x14ac:dyDescent="0.35">
      <c r="A1564" s="17" t="s">
        <v>8349</v>
      </c>
      <c r="B1564" s="17">
        <v>1563</v>
      </c>
      <c r="C1564" s="17" t="s">
        <v>808</v>
      </c>
      <c r="D1564" s="17" t="s">
        <v>3945</v>
      </c>
      <c r="E1564" s="17" t="s">
        <v>4732</v>
      </c>
      <c r="F1564" s="17" t="s">
        <v>7280</v>
      </c>
      <c r="G1564" s="17" t="s">
        <v>7281</v>
      </c>
    </row>
    <row r="1565" spans="1:7" x14ac:dyDescent="0.35">
      <c r="A1565" s="17" t="s">
        <v>8349</v>
      </c>
      <c r="B1565" s="17">
        <v>1564</v>
      </c>
      <c r="C1565" s="17" t="s">
        <v>807</v>
      </c>
      <c r="D1565" s="17" t="s">
        <v>3946</v>
      </c>
      <c r="E1565" s="17" t="s">
        <v>4732</v>
      </c>
      <c r="F1565" s="17" t="s">
        <v>5612</v>
      </c>
      <c r="G1565" s="17" t="s">
        <v>5023</v>
      </c>
    </row>
    <row r="1566" spans="1:7" x14ac:dyDescent="0.35">
      <c r="A1566" s="17" t="s">
        <v>8349</v>
      </c>
      <c r="B1566" s="17">
        <v>1565</v>
      </c>
      <c r="C1566" s="17" t="s">
        <v>806</v>
      </c>
      <c r="D1566" s="17" t="s">
        <v>3947</v>
      </c>
      <c r="E1566" s="17" t="s">
        <v>4732</v>
      </c>
      <c r="F1566" s="17" t="s">
        <v>6252</v>
      </c>
      <c r="G1566" s="17" t="s">
        <v>7282</v>
      </c>
    </row>
    <row r="1567" spans="1:7" x14ac:dyDescent="0.35">
      <c r="A1567" s="17" t="s">
        <v>8349</v>
      </c>
      <c r="B1567" s="17">
        <v>1566</v>
      </c>
      <c r="C1567" s="17" t="s">
        <v>805</v>
      </c>
      <c r="D1567" s="17" t="s">
        <v>3948</v>
      </c>
      <c r="E1567" s="17" t="s">
        <v>4729</v>
      </c>
      <c r="F1567" s="17" t="s">
        <v>7283</v>
      </c>
      <c r="G1567" s="17" t="s">
        <v>7284</v>
      </c>
    </row>
    <row r="1568" spans="1:7" x14ac:dyDescent="0.35">
      <c r="A1568" s="17" t="s">
        <v>8349</v>
      </c>
      <c r="B1568" s="17">
        <v>1567</v>
      </c>
      <c r="C1568" s="17" t="s">
        <v>804</v>
      </c>
      <c r="D1568" s="17" t="s">
        <v>3949</v>
      </c>
      <c r="E1568" s="17" t="s">
        <v>4729</v>
      </c>
      <c r="F1568" s="17" t="s">
        <v>7285</v>
      </c>
      <c r="G1568" s="17" t="s">
        <v>5400</v>
      </c>
    </row>
    <row r="1569" spans="1:7" x14ac:dyDescent="0.35">
      <c r="A1569" s="17" t="s">
        <v>8349</v>
      </c>
      <c r="B1569" s="17">
        <v>1568</v>
      </c>
      <c r="C1569" s="17" t="s">
        <v>803</v>
      </c>
      <c r="D1569" s="17" t="s">
        <v>3950</v>
      </c>
      <c r="E1569" s="17" t="s">
        <v>4732</v>
      </c>
      <c r="F1569" s="17" t="s">
        <v>5684</v>
      </c>
      <c r="G1569" s="17" t="s">
        <v>7286</v>
      </c>
    </row>
    <row r="1570" spans="1:7" x14ac:dyDescent="0.35">
      <c r="A1570" s="17" t="s">
        <v>8349</v>
      </c>
      <c r="B1570" s="17">
        <v>1569</v>
      </c>
      <c r="C1570" s="17" t="s">
        <v>802</v>
      </c>
      <c r="D1570" s="17" t="s">
        <v>3951</v>
      </c>
      <c r="E1570" s="17" t="s">
        <v>4729</v>
      </c>
      <c r="F1570" s="17" t="s">
        <v>7287</v>
      </c>
      <c r="G1570" s="17" t="s">
        <v>7288</v>
      </c>
    </row>
    <row r="1571" spans="1:7" x14ac:dyDescent="0.35">
      <c r="A1571" s="17" t="s">
        <v>8349</v>
      </c>
      <c r="B1571" s="17">
        <v>1570</v>
      </c>
      <c r="C1571" s="17" t="s">
        <v>801</v>
      </c>
      <c r="D1571" s="17" t="s">
        <v>3952</v>
      </c>
      <c r="E1571" s="17" t="s">
        <v>4732</v>
      </c>
      <c r="F1571" s="17" t="s">
        <v>7289</v>
      </c>
      <c r="G1571" s="17" t="s">
        <v>6498</v>
      </c>
    </row>
    <row r="1572" spans="1:7" x14ac:dyDescent="0.35">
      <c r="A1572" s="17" t="s">
        <v>8349</v>
      </c>
      <c r="B1572" s="17">
        <v>1571</v>
      </c>
      <c r="C1572" s="17" t="s">
        <v>800</v>
      </c>
      <c r="D1572" s="17" t="s">
        <v>3953</v>
      </c>
      <c r="E1572" s="17" t="s">
        <v>4729</v>
      </c>
      <c r="F1572" s="17" t="s">
        <v>7290</v>
      </c>
      <c r="G1572" s="17" t="s">
        <v>6506</v>
      </c>
    </row>
    <row r="1573" spans="1:7" x14ac:dyDescent="0.35">
      <c r="A1573" s="17" t="s">
        <v>8349</v>
      </c>
      <c r="B1573" s="17">
        <v>1572</v>
      </c>
      <c r="C1573" s="17" t="s">
        <v>799</v>
      </c>
      <c r="D1573" s="17" t="s">
        <v>3954</v>
      </c>
      <c r="E1573" s="17" t="s">
        <v>4732</v>
      </c>
      <c r="F1573" s="17" t="s">
        <v>5596</v>
      </c>
      <c r="G1573" s="17" t="s">
        <v>7291</v>
      </c>
    </row>
    <row r="1574" spans="1:7" x14ac:dyDescent="0.35">
      <c r="A1574" s="17" t="s">
        <v>8349</v>
      </c>
      <c r="B1574" s="17">
        <v>1573</v>
      </c>
      <c r="C1574" s="17" t="s">
        <v>798</v>
      </c>
      <c r="D1574" s="17" t="s">
        <v>3955</v>
      </c>
      <c r="E1574" s="17" t="s">
        <v>4732</v>
      </c>
      <c r="F1574" s="17" t="s">
        <v>7292</v>
      </c>
      <c r="G1574" s="17" t="s">
        <v>7293</v>
      </c>
    </row>
    <row r="1575" spans="1:7" x14ac:dyDescent="0.35">
      <c r="A1575" s="17" t="s">
        <v>8349</v>
      </c>
      <c r="B1575" s="17">
        <v>1574</v>
      </c>
      <c r="C1575" s="17" t="s">
        <v>797</v>
      </c>
      <c r="D1575" s="17" t="s">
        <v>3956</v>
      </c>
      <c r="E1575" s="17" t="s">
        <v>4732</v>
      </c>
      <c r="F1575" s="17" t="s">
        <v>7294</v>
      </c>
      <c r="G1575" s="17" t="s">
        <v>7295</v>
      </c>
    </row>
    <row r="1576" spans="1:7" x14ac:dyDescent="0.35">
      <c r="A1576" s="17" t="s">
        <v>8349</v>
      </c>
      <c r="B1576" s="17">
        <v>1575</v>
      </c>
      <c r="C1576" s="17" t="s">
        <v>796</v>
      </c>
      <c r="D1576" s="17" t="s">
        <v>3957</v>
      </c>
      <c r="E1576" s="17" t="s">
        <v>4732</v>
      </c>
      <c r="F1576" s="17" t="s">
        <v>7296</v>
      </c>
      <c r="G1576" s="17" t="s">
        <v>4777</v>
      </c>
    </row>
    <row r="1577" spans="1:7" x14ac:dyDescent="0.35">
      <c r="A1577" s="17" t="s">
        <v>8349</v>
      </c>
      <c r="B1577" s="17">
        <v>1576</v>
      </c>
      <c r="C1577" s="17" t="s">
        <v>795</v>
      </c>
      <c r="D1577" s="17" t="s">
        <v>3958</v>
      </c>
      <c r="E1577" s="17" t="s">
        <v>4729</v>
      </c>
      <c r="F1577" s="17" t="s">
        <v>5710</v>
      </c>
      <c r="G1577" s="17" t="s">
        <v>7297</v>
      </c>
    </row>
    <row r="1578" spans="1:7" x14ac:dyDescent="0.35">
      <c r="A1578" s="17" t="s">
        <v>8349</v>
      </c>
      <c r="B1578" s="17">
        <v>1577</v>
      </c>
      <c r="C1578" s="17" t="s">
        <v>794</v>
      </c>
      <c r="D1578" s="17" t="s">
        <v>3959</v>
      </c>
      <c r="E1578" s="17" t="s">
        <v>4732</v>
      </c>
      <c r="F1578" s="17" t="s">
        <v>7298</v>
      </c>
      <c r="G1578" s="17" t="s">
        <v>7299</v>
      </c>
    </row>
    <row r="1579" spans="1:7" x14ac:dyDescent="0.35">
      <c r="A1579" s="17" t="s">
        <v>8349</v>
      </c>
      <c r="B1579" s="17">
        <v>1578</v>
      </c>
      <c r="C1579" s="17" t="s">
        <v>793</v>
      </c>
      <c r="D1579" s="17" t="s">
        <v>3960</v>
      </c>
      <c r="E1579" s="17" t="s">
        <v>4732</v>
      </c>
      <c r="F1579" s="17" t="s">
        <v>7300</v>
      </c>
      <c r="G1579" s="17" t="s">
        <v>7301</v>
      </c>
    </row>
    <row r="1580" spans="1:7" x14ac:dyDescent="0.35">
      <c r="A1580" s="17" t="s">
        <v>8349</v>
      </c>
      <c r="B1580" s="17">
        <v>1579</v>
      </c>
      <c r="C1580" s="17" t="s">
        <v>792</v>
      </c>
      <c r="D1580" s="17" t="s">
        <v>3961</v>
      </c>
      <c r="E1580" s="17" t="s">
        <v>4729</v>
      </c>
      <c r="F1580" s="17" t="s">
        <v>5880</v>
      </c>
      <c r="G1580" s="17" t="s">
        <v>7302</v>
      </c>
    </row>
    <row r="1581" spans="1:7" x14ac:dyDescent="0.35">
      <c r="A1581" s="17" t="s">
        <v>8349</v>
      </c>
      <c r="B1581" s="17">
        <v>1580</v>
      </c>
      <c r="C1581" s="17" t="s">
        <v>791</v>
      </c>
      <c r="D1581" s="17" t="s">
        <v>3962</v>
      </c>
      <c r="E1581" s="17" t="s">
        <v>4732</v>
      </c>
      <c r="F1581" s="17" t="s">
        <v>7303</v>
      </c>
      <c r="G1581" s="17" t="s">
        <v>5025</v>
      </c>
    </row>
    <row r="1582" spans="1:7" x14ac:dyDescent="0.35">
      <c r="A1582" s="17" t="s">
        <v>8349</v>
      </c>
      <c r="B1582" s="17">
        <v>1581</v>
      </c>
      <c r="C1582" s="17" t="s">
        <v>790</v>
      </c>
      <c r="D1582" s="17" t="s">
        <v>3963</v>
      </c>
      <c r="E1582" s="17" t="s">
        <v>4732</v>
      </c>
      <c r="F1582" s="17" t="s">
        <v>7304</v>
      </c>
      <c r="G1582" s="17" t="s">
        <v>7305</v>
      </c>
    </row>
    <row r="1583" spans="1:7" x14ac:dyDescent="0.35">
      <c r="A1583" s="17" t="s">
        <v>8349</v>
      </c>
      <c r="B1583" s="17">
        <v>1582</v>
      </c>
      <c r="C1583" s="17" t="s">
        <v>789</v>
      </c>
      <c r="D1583" s="17" t="s">
        <v>3964</v>
      </c>
      <c r="E1583" s="17" t="s">
        <v>4732</v>
      </c>
      <c r="F1583" s="17" t="s">
        <v>5352</v>
      </c>
      <c r="G1583" s="17" t="s">
        <v>7306</v>
      </c>
    </row>
    <row r="1584" spans="1:7" x14ac:dyDescent="0.35">
      <c r="A1584" s="17" t="s">
        <v>8349</v>
      </c>
      <c r="B1584" s="17">
        <v>1583</v>
      </c>
      <c r="C1584" s="17" t="s">
        <v>788</v>
      </c>
      <c r="D1584" s="17" t="s">
        <v>3965</v>
      </c>
      <c r="E1584" s="17" t="s">
        <v>5604</v>
      </c>
      <c r="F1584" s="17" t="s">
        <v>7307</v>
      </c>
      <c r="G1584" s="17" t="s">
        <v>7308</v>
      </c>
    </row>
    <row r="1585" spans="1:7" x14ac:dyDescent="0.35">
      <c r="A1585" s="17" t="s">
        <v>8349</v>
      </c>
      <c r="B1585" s="17">
        <v>1584</v>
      </c>
      <c r="C1585" s="17" t="s">
        <v>787</v>
      </c>
      <c r="D1585" s="17" t="s">
        <v>3966</v>
      </c>
      <c r="E1585" s="17" t="s">
        <v>4729</v>
      </c>
      <c r="F1585" s="17" t="s">
        <v>7309</v>
      </c>
      <c r="G1585" s="17" t="s">
        <v>7310</v>
      </c>
    </row>
    <row r="1586" spans="1:7" x14ac:dyDescent="0.35">
      <c r="A1586" s="17" t="s">
        <v>8349</v>
      </c>
      <c r="B1586" s="17">
        <v>1585</v>
      </c>
      <c r="C1586" s="17" t="s">
        <v>786</v>
      </c>
      <c r="D1586" s="17" t="s">
        <v>3967</v>
      </c>
      <c r="E1586" s="17" t="s">
        <v>5604</v>
      </c>
      <c r="F1586" s="17" t="s">
        <v>7311</v>
      </c>
      <c r="G1586" s="17" t="s">
        <v>7312</v>
      </c>
    </row>
    <row r="1587" spans="1:7" x14ac:dyDescent="0.35">
      <c r="A1587" s="17" t="s">
        <v>8349</v>
      </c>
      <c r="B1587" s="17">
        <v>1586</v>
      </c>
      <c r="C1587" s="17" t="s">
        <v>785</v>
      </c>
      <c r="D1587" s="17" t="s">
        <v>3968</v>
      </c>
      <c r="E1587" s="17" t="s">
        <v>4729</v>
      </c>
      <c r="F1587" s="17" t="s">
        <v>7313</v>
      </c>
      <c r="G1587" s="17" t="s">
        <v>7314</v>
      </c>
    </row>
    <row r="1588" spans="1:7" x14ac:dyDescent="0.35">
      <c r="A1588" s="17" t="s">
        <v>8349</v>
      </c>
      <c r="B1588" s="17">
        <v>1587</v>
      </c>
      <c r="C1588" s="17" t="s">
        <v>784</v>
      </c>
      <c r="D1588" s="17" t="s">
        <v>3969</v>
      </c>
      <c r="E1588" s="17" t="s">
        <v>4732</v>
      </c>
      <c r="F1588" s="17" t="s">
        <v>7315</v>
      </c>
      <c r="G1588" s="17" t="s">
        <v>7316</v>
      </c>
    </row>
    <row r="1589" spans="1:7" x14ac:dyDescent="0.35">
      <c r="A1589" s="17" t="s">
        <v>8349</v>
      </c>
      <c r="B1589" s="17">
        <v>1588</v>
      </c>
      <c r="C1589" s="17" t="s">
        <v>783</v>
      </c>
      <c r="D1589" s="17" t="s">
        <v>3970</v>
      </c>
      <c r="E1589" s="17" t="s">
        <v>4732</v>
      </c>
      <c r="F1589" s="17" t="s">
        <v>7317</v>
      </c>
      <c r="G1589" s="17" t="s">
        <v>7318</v>
      </c>
    </row>
    <row r="1590" spans="1:7" x14ac:dyDescent="0.35">
      <c r="A1590" s="17" t="s">
        <v>8349</v>
      </c>
      <c r="B1590" s="17">
        <v>1589</v>
      </c>
      <c r="C1590" s="17" t="s">
        <v>782</v>
      </c>
      <c r="D1590" s="17" t="s">
        <v>3971</v>
      </c>
      <c r="E1590" s="17" t="s">
        <v>4729</v>
      </c>
      <c r="F1590" s="17" t="s">
        <v>7319</v>
      </c>
      <c r="G1590" s="17" t="s">
        <v>7320</v>
      </c>
    </row>
    <row r="1591" spans="1:7" x14ac:dyDescent="0.35">
      <c r="A1591" s="17" t="s">
        <v>8349</v>
      </c>
      <c r="B1591" s="17">
        <v>1590</v>
      </c>
      <c r="C1591" s="17" t="s">
        <v>781</v>
      </c>
      <c r="D1591" s="17" t="s">
        <v>3972</v>
      </c>
      <c r="E1591" s="17" t="s">
        <v>4732</v>
      </c>
      <c r="F1591" s="17" t="s">
        <v>5286</v>
      </c>
      <c r="G1591" s="17" t="s">
        <v>5484</v>
      </c>
    </row>
    <row r="1592" spans="1:7" x14ac:dyDescent="0.35">
      <c r="A1592" s="17" t="s">
        <v>8349</v>
      </c>
      <c r="B1592" s="17">
        <v>1591</v>
      </c>
      <c r="C1592" s="17" t="s">
        <v>780</v>
      </c>
      <c r="D1592" s="17" t="s">
        <v>3973</v>
      </c>
      <c r="E1592" s="17" t="s">
        <v>4732</v>
      </c>
      <c r="F1592" s="17" t="s">
        <v>7321</v>
      </c>
      <c r="G1592" s="17" t="s">
        <v>5658</v>
      </c>
    </row>
    <row r="1593" spans="1:7" x14ac:dyDescent="0.35">
      <c r="A1593" s="17" t="s">
        <v>8349</v>
      </c>
      <c r="B1593" s="17">
        <v>1592</v>
      </c>
      <c r="C1593" s="17" t="s">
        <v>779</v>
      </c>
      <c r="D1593" s="17" t="s">
        <v>3974</v>
      </c>
      <c r="E1593" s="17" t="s">
        <v>4732</v>
      </c>
      <c r="F1593" s="17" t="s">
        <v>7322</v>
      </c>
      <c r="G1593" s="17" t="s">
        <v>5140</v>
      </c>
    </row>
    <row r="1594" spans="1:7" x14ac:dyDescent="0.35">
      <c r="A1594" s="17" t="s">
        <v>8349</v>
      </c>
      <c r="B1594" s="17">
        <v>1593</v>
      </c>
      <c r="C1594" s="17" t="s">
        <v>778</v>
      </c>
      <c r="D1594" s="17" t="s">
        <v>3975</v>
      </c>
      <c r="E1594" s="17" t="s">
        <v>5604</v>
      </c>
      <c r="F1594" s="17" t="s">
        <v>7323</v>
      </c>
      <c r="G1594" s="17" t="s">
        <v>5674</v>
      </c>
    </row>
    <row r="1595" spans="1:7" x14ac:dyDescent="0.35">
      <c r="A1595" s="17" t="s">
        <v>8349</v>
      </c>
      <c r="B1595" s="17">
        <v>1594</v>
      </c>
      <c r="C1595" s="17" t="s">
        <v>777</v>
      </c>
      <c r="D1595" s="17" t="s">
        <v>3976</v>
      </c>
      <c r="E1595" s="17" t="s">
        <v>4732</v>
      </c>
      <c r="F1595" s="17" t="s">
        <v>7324</v>
      </c>
      <c r="G1595" s="17" t="s">
        <v>7325</v>
      </c>
    </row>
    <row r="1596" spans="1:7" x14ac:dyDescent="0.35">
      <c r="A1596" s="17" t="s">
        <v>8349</v>
      </c>
      <c r="B1596" s="17">
        <v>1595</v>
      </c>
      <c r="C1596" s="17" t="s">
        <v>776</v>
      </c>
      <c r="D1596" s="17" t="s">
        <v>3977</v>
      </c>
      <c r="E1596" s="17" t="s">
        <v>4729</v>
      </c>
      <c r="F1596" s="17" t="s">
        <v>7326</v>
      </c>
      <c r="G1596" s="17" t="s">
        <v>5091</v>
      </c>
    </row>
    <row r="1597" spans="1:7" x14ac:dyDescent="0.35">
      <c r="A1597" s="17" t="s">
        <v>8349</v>
      </c>
      <c r="B1597" s="17">
        <v>1596</v>
      </c>
      <c r="C1597" s="17" t="s">
        <v>775</v>
      </c>
      <c r="D1597" s="17" t="s">
        <v>3978</v>
      </c>
      <c r="E1597" s="17" t="s">
        <v>5604</v>
      </c>
      <c r="F1597" s="17" t="s">
        <v>7327</v>
      </c>
      <c r="G1597" s="17" t="s">
        <v>5343</v>
      </c>
    </row>
    <row r="1598" spans="1:7" x14ac:dyDescent="0.35">
      <c r="A1598" s="17" t="s">
        <v>8349</v>
      </c>
      <c r="B1598" s="17">
        <v>1597</v>
      </c>
      <c r="C1598" s="17" t="s">
        <v>774</v>
      </c>
      <c r="D1598" s="17" t="s">
        <v>3979</v>
      </c>
      <c r="E1598" s="17" t="s">
        <v>4732</v>
      </c>
      <c r="F1598" s="17" t="s">
        <v>7328</v>
      </c>
      <c r="G1598" s="17" t="s">
        <v>7329</v>
      </c>
    </row>
    <row r="1599" spans="1:7" x14ac:dyDescent="0.35">
      <c r="A1599" s="17" t="s">
        <v>8349</v>
      </c>
      <c r="B1599" s="17">
        <v>1598</v>
      </c>
      <c r="C1599" s="17" t="s">
        <v>773</v>
      </c>
      <c r="D1599" s="17" t="s">
        <v>3980</v>
      </c>
      <c r="E1599" s="17" t="s">
        <v>4732</v>
      </c>
      <c r="F1599" s="17" t="s">
        <v>7330</v>
      </c>
      <c r="G1599" s="17" t="s">
        <v>7331</v>
      </c>
    </row>
    <row r="1600" spans="1:7" x14ac:dyDescent="0.35">
      <c r="A1600" s="17" t="s">
        <v>8349</v>
      </c>
      <c r="B1600" s="17">
        <v>1599</v>
      </c>
      <c r="C1600" s="17" t="s">
        <v>772</v>
      </c>
      <c r="D1600" s="17" t="s">
        <v>3981</v>
      </c>
      <c r="E1600" s="17" t="s">
        <v>4732</v>
      </c>
      <c r="F1600" s="17" t="s">
        <v>6321</v>
      </c>
      <c r="G1600" s="17" t="s">
        <v>7332</v>
      </c>
    </row>
    <row r="1601" spans="1:7" x14ac:dyDescent="0.35">
      <c r="A1601" s="17" t="s">
        <v>8349</v>
      </c>
      <c r="B1601" s="17">
        <v>1600</v>
      </c>
      <c r="C1601" s="17" t="s">
        <v>771</v>
      </c>
      <c r="D1601" s="17" t="s">
        <v>3982</v>
      </c>
      <c r="E1601" s="17" t="s">
        <v>4732</v>
      </c>
      <c r="F1601" s="17" t="s">
        <v>7333</v>
      </c>
      <c r="G1601" s="17" t="s">
        <v>5449</v>
      </c>
    </row>
    <row r="1602" spans="1:7" x14ac:dyDescent="0.35">
      <c r="A1602" s="17" t="s">
        <v>8349</v>
      </c>
      <c r="B1602" s="17">
        <v>1601</v>
      </c>
      <c r="C1602" s="17" t="s">
        <v>770</v>
      </c>
      <c r="D1602" s="17" t="s">
        <v>3983</v>
      </c>
      <c r="E1602" s="17" t="s">
        <v>4729</v>
      </c>
      <c r="F1602" s="17" t="s">
        <v>7334</v>
      </c>
      <c r="G1602" s="17" t="s">
        <v>7335</v>
      </c>
    </row>
    <row r="1603" spans="1:7" x14ac:dyDescent="0.35">
      <c r="A1603" s="17" t="s">
        <v>8349</v>
      </c>
      <c r="B1603" s="17">
        <v>1602</v>
      </c>
      <c r="C1603" s="17" t="s">
        <v>769</v>
      </c>
      <c r="D1603" s="17" t="s">
        <v>3984</v>
      </c>
      <c r="E1603" s="17" t="s">
        <v>4732</v>
      </c>
      <c r="F1603" s="17" t="s">
        <v>7336</v>
      </c>
      <c r="G1603" s="17" t="s">
        <v>6237</v>
      </c>
    </row>
    <row r="1604" spans="1:7" x14ac:dyDescent="0.35">
      <c r="A1604" s="17" t="s">
        <v>8349</v>
      </c>
      <c r="B1604" s="17">
        <v>1603</v>
      </c>
      <c r="C1604" s="17" t="s">
        <v>768</v>
      </c>
      <c r="D1604" s="17" t="s">
        <v>3985</v>
      </c>
      <c r="E1604" s="17" t="s">
        <v>4732</v>
      </c>
      <c r="F1604" s="17" t="s">
        <v>7337</v>
      </c>
      <c r="G1604" s="17" t="s">
        <v>4985</v>
      </c>
    </row>
    <row r="1605" spans="1:7" x14ac:dyDescent="0.35">
      <c r="A1605" s="17" t="s">
        <v>8349</v>
      </c>
      <c r="B1605" s="17">
        <v>1604</v>
      </c>
      <c r="C1605" s="17" t="s">
        <v>767</v>
      </c>
      <c r="D1605" s="17" t="s">
        <v>3986</v>
      </c>
      <c r="E1605" s="17" t="s">
        <v>4732</v>
      </c>
      <c r="F1605" s="17" t="s">
        <v>6118</v>
      </c>
      <c r="G1605" s="17" t="s">
        <v>7338</v>
      </c>
    </row>
    <row r="1606" spans="1:7" x14ac:dyDescent="0.35">
      <c r="A1606" s="17" t="s">
        <v>8349</v>
      </c>
      <c r="B1606" s="17">
        <v>1605</v>
      </c>
      <c r="C1606" s="17" t="s">
        <v>766</v>
      </c>
      <c r="D1606" s="17" t="s">
        <v>3987</v>
      </c>
      <c r="E1606" s="17" t="s">
        <v>5604</v>
      </c>
      <c r="F1606" s="17" t="s">
        <v>7339</v>
      </c>
      <c r="G1606" s="17" t="s">
        <v>6800</v>
      </c>
    </row>
    <row r="1607" spans="1:7" x14ac:dyDescent="0.35">
      <c r="A1607" s="17" t="s">
        <v>8349</v>
      </c>
      <c r="B1607" s="17">
        <v>1606</v>
      </c>
      <c r="C1607" s="17" t="s">
        <v>765</v>
      </c>
      <c r="D1607" s="17" t="s">
        <v>3988</v>
      </c>
      <c r="E1607" s="17" t="s">
        <v>4732</v>
      </c>
      <c r="F1607" s="17" t="s">
        <v>7340</v>
      </c>
      <c r="G1607" s="17" t="s">
        <v>4910</v>
      </c>
    </row>
    <row r="1608" spans="1:7" x14ac:dyDescent="0.35">
      <c r="A1608" s="17" t="s">
        <v>8349</v>
      </c>
      <c r="B1608" s="17">
        <v>1607</v>
      </c>
      <c r="C1608" s="17" t="s">
        <v>764</v>
      </c>
      <c r="D1608" s="17" t="s">
        <v>3989</v>
      </c>
      <c r="E1608" s="17" t="s">
        <v>4732</v>
      </c>
      <c r="F1608" s="17" t="s">
        <v>5612</v>
      </c>
      <c r="G1608" s="17" t="s">
        <v>5840</v>
      </c>
    </row>
    <row r="1609" spans="1:7" x14ac:dyDescent="0.35">
      <c r="A1609" s="17" t="s">
        <v>8349</v>
      </c>
      <c r="B1609" s="17">
        <v>1608</v>
      </c>
      <c r="C1609" s="17" t="s">
        <v>763</v>
      </c>
      <c r="D1609" s="17" t="s">
        <v>3990</v>
      </c>
      <c r="E1609" s="17" t="s">
        <v>4729</v>
      </c>
      <c r="F1609" s="17" t="s">
        <v>7341</v>
      </c>
      <c r="G1609" s="17" t="s">
        <v>7342</v>
      </c>
    </row>
    <row r="1610" spans="1:7" x14ac:dyDescent="0.35">
      <c r="A1610" s="17" t="s">
        <v>8349</v>
      </c>
      <c r="B1610" s="17">
        <v>1609</v>
      </c>
      <c r="C1610" s="17" t="s">
        <v>762</v>
      </c>
      <c r="D1610" s="17" t="s">
        <v>3991</v>
      </c>
      <c r="E1610" s="17" t="s">
        <v>4729</v>
      </c>
      <c r="F1610" s="17" t="s">
        <v>7343</v>
      </c>
      <c r="G1610" s="17" t="s">
        <v>5674</v>
      </c>
    </row>
    <row r="1611" spans="1:7" x14ac:dyDescent="0.35">
      <c r="A1611" s="17" t="s">
        <v>8349</v>
      </c>
      <c r="B1611" s="17">
        <v>1610</v>
      </c>
      <c r="C1611" s="17" t="s">
        <v>761</v>
      </c>
      <c r="D1611" s="17" t="s">
        <v>3992</v>
      </c>
      <c r="E1611" s="17" t="s">
        <v>4729</v>
      </c>
      <c r="F1611" s="17" t="s">
        <v>7344</v>
      </c>
      <c r="G1611" s="17" t="s">
        <v>6082</v>
      </c>
    </row>
    <row r="1612" spans="1:7" x14ac:dyDescent="0.35">
      <c r="A1612" s="17" t="s">
        <v>8349</v>
      </c>
      <c r="B1612" s="17">
        <v>1611</v>
      </c>
      <c r="C1612" s="17" t="s">
        <v>760</v>
      </c>
      <c r="D1612" s="17" t="s">
        <v>3993</v>
      </c>
      <c r="E1612" s="17" t="s">
        <v>4729</v>
      </c>
      <c r="F1612" s="17" t="s">
        <v>7345</v>
      </c>
      <c r="G1612" s="17" t="s">
        <v>7346</v>
      </c>
    </row>
    <row r="1613" spans="1:7" x14ac:dyDescent="0.35">
      <c r="A1613" s="17" t="s">
        <v>8349</v>
      </c>
      <c r="B1613" s="17">
        <v>1612</v>
      </c>
      <c r="C1613" s="17" t="s">
        <v>759</v>
      </c>
      <c r="D1613" s="17" t="s">
        <v>3994</v>
      </c>
      <c r="E1613" s="17" t="s">
        <v>4729</v>
      </c>
      <c r="F1613" s="17" t="s">
        <v>7347</v>
      </c>
      <c r="G1613" s="17" t="s">
        <v>5460</v>
      </c>
    </row>
    <row r="1614" spans="1:7" x14ac:dyDescent="0.35">
      <c r="A1614" s="17" t="s">
        <v>8349</v>
      </c>
      <c r="B1614" s="17">
        <v>1613</v>
      </c>
      <c r="C1614" s="17" t="s">
        <v>758</v>
      </c>
      <c r="D1614" s="17" t="s">
        <v>3995</v>
      </c>
      <c r="E1614" s="17" t="s">
        <v>4732</v>
      </c>
      <c r="F1614" s="17" t="s">
        <v>7348</v>
      </c>
      <c r="G1614" s="17" t="s">
        <v>7349</v>
      </c>
    </row>
    <row r="1615" spans="1:7" x14ac:dyDescent="0.35">
      <c r="A1615" s="17" t="s">
        <v>8349</v>
      </c>
      <c r="B1615" s="17">
        <v>1614</v>
      </c>
      <c r="C1615" s="17" t="s">
        <v>757</v>
      </c>
      <c r="D1615" s="17" t="s">
        <v>3996</v>
      </c>
      <c r="E1615" s="17" t="s">
        <v>4729</v>
      </c>
      <c r="F1615" s="17" t="s">
        <v>7350</v>
      </c>
      <c r="G1615" s="17" t="s">
        <v>7351</v>
      </c>
    </row>
    <row r="1616" spans="1:7" x14ac:dyDescent="0.35">
      <c r="A1616" s="17" t="s">
        <v>8349</v>
      </c>
      <c r="B1616" s="17">
        <v>1615</v>
      </c>
      <c r="C1616" s="17" t="s">
        <v>756</v>
      </c>
      <c r="D1616" s="17" t="s">
        <v>3997</v>
      </c>
      <c r="E1616" s="17" t="s">
        <v>4732</v>
      </c>
      <c r="F1616" s="17" t="s">
        <v>7352</v>
      </c>
      <c r="G1616" s="17" t="s">
        <v>5155</v>
      </c>
    </row>
    <row r="1617" spans="1:7" x14ac:dyDescent="0.35">
      <c r="A1617" s="17" t="s">
        <v>8349</v>
      </c>
      <c r="B1617" s="17">
        <v>1616</v>
      </c>
      <c r="C1617" s="17" t="s">
        <v>755</v>
      </c>
      <c r="D1617" s="17" t="s">
        <v>3998</v>
      </c>
      <c r="E1617" s="17" t="s">
        <v>4729</v>
      </c>
      <c r="F1617" s="17" t="s">
        <v>7353</v>
      </c>
      <c r="G1617" s="17" t="s">
        <v>4763</v>
      </c>
    </row>
    <row r="1618" spans="1:7" x14ac:dyDescent="0.35">
      <c r="A1618" s="17" t="s">
        <v>8349</v>
      </c>
      <c r="B1618" s="17">
        <v>1617</v>
      </c>
      <c r="C1618" s="17" t="s">
        <v>754</v>
      </c>
      <c r="D1618" s="17" t="s">
        <v>3999</v>
      </c>
      <c r="E1618" s="17" t="s">
        <v>4732</v>
      </c>
      <c r="F1618" s="17" t="s">
        <v>7354</v>
      </c>
      <c r="G1618" s="17" t="s">
        <v>7355</v>
      </c>
    </row>
    <row r="1619" spans="1:7" x14ac:dyDescent="0.35">
      <c r="A1619" s="17" t="s">
        <v>8349</v>
      </c>
      <c r="B1619" s="17">
        <v>1618</v>
      </c>
      <c r="C1619" s="17" t="s">
        <v>753</v>
      </c>
      <c r="D1619" s="17" t="s">
        <v>4000</v>
      </c>
      <c r="E1619" s="17" t="s">
        <v>4729</v>
      </c>
      <c r="F1619" s="17" t="s">
        <v>7356</v>
      </c>
      <c r="G1619" s="17" t="s">
        <v>6426</v>
      </c>
    </row>
    <row r="1620" spans="1:7" x14ac:dyDescent="0.35">
      <c r="A1620" s="17" t="s">
        <v>8349</v>
      </c>
      <c r="B1620" s="17">
        <v>1619</v>
      </c>
      <c r="C1620" s="17" t="s">
        <v>752</v>
      </c>
      <c r="D1620" s="17" t="s">
        <v>4001</v>
      </c>
      <c r="E1620" s="17" t="s">
        <v>4732</v>
      </c>
      <c r="F1620" s="17" t="s">
        <v>4829</v>
      </c>
      <c r="G1620" s="17" t="s">
        <v>7357</v>
      </c>
    </row>
    <row r="1621" spans="1:7" x14ac:dyDescent="0.35">
      <c r="A1621" s="17" t="s">
        <v>8349</v>
      </c>
      <c r="B1621" s="17">
        <v>1620</v>
      </c>
      <c r="C1621" s="17" t="s">
        <v>751</v>
      </c>
      <c r="D1621" s="17" t="s">
        <v>4002</v>
      </c>
      <c r="E1621" s="17" t="s">
        <v>4729</v>
      </c>
      <c r="F1621" s="17" t="s">
        <v>7358</v>
      </c>
      <c r="G1621" s="17" t="s">
        <v>7359</v>
      </c>
    </row>
    <row r="1622" spans="1:7" x14ac:dyDescent="0.35">
      <c r="A1622" s="17" t="s">
        <v>8349</v>
      </c>
      <c r="B1622" s="17">
        <v>1621</v>
      </c>
      <c r="C1622" s="17" t="s">
        <v>750</v>
      </c>
      <c r="D1622" s="17" t="s">
        <v>4003</v>
      </c>
      <c r="E1622" s="17" t="s">
        <v>4729</v>
      </c>
      <c r="F1622" s="17" t="s">
        <v>7360</v>
      </c>
      <c r="G1622" s="17" t="s">
        <v>7361</v>
      </c>
    </row>
    <row r="1623" spans="1:7" x14ac:dyDescent="0.35">
      <c r="A1623" s="17" t="s">
        <v>8349</v>
      </c>
      <c r="B1623" s="17">
        <v>1622</v>
      </c>
      <c r="C1623" s="17" t="s">
        <v>749</v>
      </c>
      <c r="D1623" s="17" t="s">
        <v>4004</v>
      </c>
      <c r="E1623" s="17" t="s">
        <v>4732</v>
      </c>
      <c r="F1623" s="17" t="s">
        <v>7362</v>
      </c>
      <c r="G1623" s="17" t="s">
        <v>5079</v>
      </c>
    </row>
    <row r="1624" spans="1:7" x14ac:dyDescent="0.35">
      <c r="A1624" s="17" t="s">
        <v>8349</v>
      </c>
      <c r="B1624" s="17">
        <v>1623</v>
      </c>
      <c r="C1624" s="17" t="s">
        <v>748</v>
      </c>
      <c r="D1624" s="17" t="s">
        <v>4005</v>
      </c>
      <c r="E1624" s="17" t="s">
        <v>4732</v>
      </c>
      <c r="F1624" s="17" t="s">
        <v>7363</v>
      </c>
      <c r="G1624" s="17" t="s">
        <v>5810</v>
      </c>
    </row>
    <row r="1625" spans="1:7" x14ac:dyDescent="0.35">
      <c r="A1625" s="17" t="s">
        <v>8349</v>
      </c>
      <c r="B1625" s="17">
        <v>1624</v>
      </c>
      <c r="C1625" s="17" t="s">
        <v>747</v>
      </c>
      <c r="D1625" s="17" t="s">
        <v>4006</v>
      </c>
      <c r="E1625" s="17" t="s">
        <v>4729</v>
      </c>
      <c r="F1625" s="17" t="s">
        <v>7364</v>
      </c>
      <c r="G1625" s="17" t="s">
        <v>5503</v>
      </c>
    </row>
    <row r="1626" spans="1:7" x14ac:dyDescent="0.35">
      <c r="A1626" s="17" t="s">
        <v>8349</v>
      </c>
      <c r="B1626" s="17">
        <v>1625</v>
      </c>
      <c r="C1626" s="17" t="s">
        <v>746</v>
      </c>
      <c r="D1626" s="17" t="s">
        <v>4007</v>
      </c>
      <c r="E1626" s="17" t="s">
        <v>4729</v>
      </c>
      <c r="F1626" s="17" t="s">
        <v>7365</v>
      </c>
      <c r="G1626" s="17" t="s">
        <v>4900</v>
      </c>
    </row>
    <row r="1627" spans="1:7" x14ac:dyDescent="0.35">
      <c r="A1627" s="17" t="s">
        <v>8349</v>
      </c>
      <c r="B1627" s="17">
        <v>1626</v>
      </c>
      <c r="C1627" s="17" t="s">
        <v>745</v>
      </c>
      <c r="D1627" s="17" t="s">
        <v>4008</v>
      </c>
      <c r="E1627" s="17" t="s">
        <v>5604</v>
      </c>
      <c r="F1627" s="17" t="s">
        <v>6482</v>
      </c>
      <c r="G1627" s="17" t="s">
        <v>7366</v>
      </c>
    </row>
    <row r="1628" spans="1:7" x14ac:dyDescent="0.35">
      <c r="A1628" s="17" t="s">
        <v>8349</v>
      </c>
      <c r="B1628" s="17">
        <v>1627</v>
      </c>
      <c r="C1628" s="17" t="s">
        <v>744</v>
      </c>
      <c r="D1628" s="17" t="s">
        <v>4009</v>
      </c>
      <c r="E1628" s="17" t="s">
        <v>4729</v>
      </c>
      <c r="F1628" s="17" t="s">
        <v>7367</v>
      </c>
      <c r="G1628" s="17" t="s">
        <v>7368</v>
      </c>
    </row>
    <row r="1629" spans="1:7" x14ac:dyDescent="0.35">
      <c r="A1629" s="17" t="s">
        <v>8349</v>
      </c>
      <c r="B1629" s="17">
        <v>1628</v>
      </c>
      <c r="C1629" s="17" t="s">
        <v>743</v>
      </c>
      <c r="D1629" s="17" t="s">
        <v>4010</v>
      </c>
      <c r="E1629" s="17" t="s">
        <v>4732</v>
      </c>
      <c r="F1629" s="17" t="s">
        <v>7369</v>
      </c>
      <c r="G1629" s="17" t="s">
        <v>4892</v>
      </c>
    </row>
    <row r="1630" spans="1:7" x14ac:dyDescent="0.35">
      <c r="A1630" s="17" t="s">
        <v>8349</v>
      </c>
      <c r="B1630" s="17">
        <v>1629</v>
      </c>
      <c r="C1630" s="17" t="s">
        <v>742</v>
      </c>
      <c r="D1630" s="17" t="s">
        <v>4011</v>
      </c>
      <c r="E1630" s="17" t="s">
        <v>4732</v>
      </c>
      <c r="F1630" s="17" t="s">
        <v>7370</v>
      </c>
      <c r="G1630" s="17" t="s">
        <v>7371</v>
      </c>
    </row>
    <row r="1631" spans="1:7" x14ac:dyDescent="0.35">
      <c r="A1631" s="17" t="s">
        <v>8349</v>
      </c>
      <c r="B1631" s="17">
        <v>1630</v>
      </c>
      <c r="C1631" s="17" t="s">
        <v>741</v>
      </c>
      <c r="D1631" s="17" t="s">
        <v>4012</v>
      </c>
      <c r="E1631" s="17" t="s">
        <v>4729</v>
      </c>
      <c r="F1631" s="17" t="s">
        <v>7372</v>
      </c>
      <c r="G1631" s="17" t="s">
        <v>7373</v>
      </c>
    </row>
    <row r="1632" spans="1:7" x14ac:dyDescent="0.35">
      <c r="A1632" s="17" t="s">
        <v>8349</v>
      </c>
      <c r="B1632" s="17">
        <v>1631</v>
      </c>
      <c r="C1632" s="17" t="s">
        <v>740</v>
      </c>
      <c r="D1632" s="17" t="s">
        <v>4013</v>
      </c>
      <c r="E1632" s="17" t="s">
        <v>4732</v>
      </c>
      <c r="F1632" s="17" t="s">
        <v>6472</v>
      </c>
      <c r="G1632" s="17" t="s">
        <v>5155</v>
      </c>
    </row>
    <row r="1633" spans="1:7" x14ac:dyDescent="0.35">
      <c r="A1633" s="17" t="s">
        <v>8349</v>
      </c>
      <c r="B1633" s="17">
        <v>1632</v>
      </c>
      <c r="C1633" s="17" t="s">
        <v>739</v>
      </c>
      <c r="D1633" s="17" t="s">
        <v>4014</v>
      </c>
      <c r="E1633" s="17" t="s">
        <v>4732</v>
      </c>
      <c r="F1633" s="17" t="s">
        <v>7238</v>
      </c>
      <c r="G1633" s="17" t="s">
        <v>7374</v>
      </c>
    </row>
    <row r="1634" spans="1:7" x14ac:dyDescent="0.35">
      <c r="A1634" s="17" t="s">
        <v>8349</v>
      </c>
      <c r="B1634" s="17">
        <v>1633</v>
      </c>
      <c r="C1634" s="17" t="s">
        <v>738</v>
      </c>
      <c r="D1634" s="17" t="s">
        <v>4015</v>
      </c>
      <c r="E1634" s="17" t="s">
        <v>4729</v>
      </c>
      <c r="F1634" s="17" t="s">
        <v>7375</v>
      </c>
      <c r="G1634" s="17" t="s">
        <v>6694</v>
      </c>
    </row>
    <row r="1635" spans="1:7" x14ac:dyDescent="0.35">
      <c r="A1635" s="17" t="s">
        <v>8349</v>
      </c>
      <c r="B1635" s="17">
        <v>1634</v>
      </c>
      <c r="C1635" s="17" t="s">
        <v>737</v>
      </c>
      <c r="D1635" s="17" t="s">
        <v>4016</v>
      </c>
      <c r="E1635" s="17" t="s">
        <v>4732</v>
      </c>
      <c r="F1635" s="17" t="s">
        <v>7376</v>
      </c>
      <c r="G1635" s="17" t="s">
        <v>7377</v>
      </c>
    </row>
    <row r="1636" spans="1:7" x14ac:dyDescent="0.35">
      <c r="A1636" s="17" t="s">
        <v>8349</v>
      </c>
      <c r="B1636" s="17">
        <v>1635</v>
      </c>
      <c r="C1636" s="17" t="s">
        <v>736</v>
      </c>
      <c r="D1636" s="17" t="s">
        <v>4017</v>
      </c>
      <c r="E1636" s="17" t="s">
        <v>4729</v>
      </c>
      <c r="F1636" s="17" t="s">
        <v>7378</v>
      </c>
      <c r="G1636" s="17" t="s">
        <v>7379</v>
      </c>
    </row>
    <row r="1637" spans="1:7" x14ac:dyDescent="0.35">
      <c r="A1637" s="17" t="s">
        <v>8349</v>
      </c>
      <c r="B1637" s="17">
        <v>1636</v>
      </c>
      <c r="C1637" s="17" t="s">
        <v>735</v>
      </c>
      <c r="D1637" s="17" t="s">
        <v>4018</v>
      </c>
      <c r="E1637" s="17" t="s">
        <v>4729</v>
      </c>
      <c r="F1637" s="17" t="s">
        <v>7380</v>
      </c>
      <c r="G1637" s="17" t="s">
        <v>5607</v>
      </c>
    </row>
    <row r="1638" spans="1:7" x14ac:dyDescent="0.35">
      <c r="A1638" s="17" t="s">
        <v>8349</v>
      </c>
      <c r="B1638" s="17">
        <v>1637</v>
      </c>
      <c r="C1638" s="17" t="s">
        <v>734</v>
      </c>
      <c r="D1638" s="17" t="s">
        <v>4019</v>
      </c>
      <c r="E1638" s="17" t="s">
        <v>4729</v>
      </c>
      <c r="F1638" s="17" t="s">
        <v>7381</v>
      </c>
      <c r="G1638" s="17" t="s">
        <v>7382</v>
      </c>
    </row>
    <row r="1639" spans="1:7" x14ac:dyDescent="0.35">
      <c r="A1639" s="17" t="s">
        <v>8349</v>
      </c>
      <c r="B1639" s="17">
        <v>1638</v>
      </c>
      <c r="C1639" s="17" t="s">
        <v>733</v>
      </c>
      <c r="D1639" s="17" t="s">
        <v>4020</v>
      </c>
      <c r="E1639" s="17" t="s">
        <v>4729</v>
      </c>
      <c r="F1639" s="17" t="s">
        <v>6960</v>
      </c>
      <c r="G1639" s="17" t="s">
        <v>7383</v>
      </c>
    </row>
    <row r="1640" spans="1:7" x14ac:dyDescent="0.35">
      <c r="A1640" s="17" t="s">
        <v>8349</v>
      </c>
      <c r="B1640" s="17">
        <v>1639</v>
      </c>
      <c r="C1640" s="17" t="s">
        <v>732</v>
      </c>
      <c r="D1640" s="17" t="s">
        <v>4021</v>
      </c>
      <c r="E1640" s="17" t="s">
        <v>4732</v>
      </c>
      <c r="F1640" s="17" t="s">
        <v>5186</v>
      </c>
      <c r="G1640" s="17" t="s">
        <v>7384</v>
      </c>
    </row>
    <row r="1641" spans="1:7" x14ac:dyDescent="0.35">
      <c r="A1641" s="17" t="s">
        <v>8349</v>
      </c>
      <c r="B1641" s="17">
        <v>1640</v>
      </c>
      <c r="C1641" s="17" t="s">
        <v>731</v>
      </c>
      <c r="D1641" s="17" t="s">
        <v>4022</v>
      </c>
      <c r="E1641" s="17" t="s">
        <v>4729</v>
      </c>
      <c r="F1641" s="17" t="s">
        <v>7385</v>
      </c>
      <c r="G1641" s="17" t="s">
        <v>7386</v>
      </c>
    </row>
    <row r="1642" spans="1:7" x14ac:dyDescent="0.35">
      <c r="A1642" s="17" t="s">
        <v>8349</v>
      </c>
      <c r="B1642" s="17">
        <v>1641</v>
      </c>
      <c r="C1642" s="17" t="s">
        <v>730</v>
      </c>
      <c r="D1642" s="17" t="s">
        <v>4023</v>
      </c>
      <c r="E1642" s="17" t="s">
        <v>4729</v>
      </c>
      <c r="F1642" s="17" t="s">
        <v>7387</v>
      </c>
      <c r="G1642" s="17" t="s">
        <v>7388</v>
      </c>
    </row>
    <row r="1643" spans="1:7" x14ac:dyDescent="0.35">
      <c r="A1643" s="17" t="s">
        <v>8349</v>
      </c>
      <c r="B1643" s="17">
        <v>1642</v>
      </c>
      <c r="C1643" s="17" t="s">
        <v>729</v>
      </c>
      <c r="D1643" s="17" t="s">
        <v>4024</v>
      </c>
      <c r="E1643" s="17" t="s">
        <v>4729</v>
      </c>
      <c r="F1643" s="17" t="s">
        <v>5559</v>
      </c>
      <c r="G1643" s="17" t="s">
        <v>5564</v>
      </c>
    </row>
    <row r="1644" spans="1:7" x14ac:dyDescent="0.35">
      <c r="A1644" s="17" t="s">
        <v>8349</v>
      </c>
      <c r="B1644" s="17">
        <v>1643</v>
      </c>
      <c r="C1644" s="17" t="s">
        <v>728</v>
      </c>
      <c r="D1644" s="17" t="s">
        <v>4025</v>
      </c>
      <c r="E1644" s="17" t="s">
        <v>4729</v>
      </c>
      <c r="F1644" s="17" t="s">
        <v>7389</v>
      </c>
      <c r="G1644" s="17" t="s">
        <v>5656</v>
      </c>
    </row>
    <row r="1645" spans="1:7" x14ac:dyDescent="0.35">
      <c r="A1645" s="17" t="s">
        <v>8349</v>
      </c>
      <c r="B1645" s="17">
        <v>1644</v>
      </c>
      <c r="C1645" s="17" t="s">
        <v>727</v>
      </c>
      <c r="D1645" s="17" t="s">
        <v>4026</v>
      </c>
      <c r="E1645" s="17" t="s">
        <v>4732</v>
      </c>
      <c r="F1645" s="17" t="s">
        <v>5712</v>
      </c>
      <c r="G1645" s="17" t="s">
        <v>5056</v>
      </c>
    </row>
    <row r="1646" spans="1:7" x14ac:dyDescent="0.35">
      <c r="A1646" s="17" t="s">
        <v>8349</v>
      </c>
      <c r="B1646" s="17">
        <v>1645</v>
      </c>
      <c r="C1646" s="17" t="s">
        <v>726</v>
      </c>
      <c r="D1646" s="17" t="s">
        <v>4027</v>
      </c>
      <c r="E1646" s="17" t="s">
        <v>4732</v>
      </c>
      <c r="F1646" s="17" t="s">
        <v>6102</v>
      </c>
      <c r="G1646" s="17" t="s">
        <v>7390</v>
      </c>
    </row>
    <row r="1647" spans="1:7" x14ac:dyDescent="0.35">
      <c r="A1647" s="17" t="s">
        <v>8349</v>
      </c>
      <c r="B1647" s="17">
        <v>1646</v>
      </c>
      <c r="C1647" s="17" t="s">
        <v>725</v>
      </c>
      <c r="D1647" s="17" t="s">
        <v>4028</v>
      </c>
      <c r="E1647" s="17" t="s">
        <v>5604</v>
      </c>
      <c r="F1647" s="17" t="s">
        <v>7391</v>
      </c>
      <c r="G1647" s="17" t="s">
        <v>6815</v>
      </c>
    </row>
    <row r="1648" spans="1:7" x14ac:dyDescent="0.35">
      <c r="A1648" s="17" t="s">
        <v>8349</v>
      </c>
      <c r="B1648" s="17">
        <v>1647</v>
      </c>
      <c r="C1648" s="17" t="s">
        <v>724</v>
      </c>
      <c r="D1648" s="17" t="s">
        <v>4029</v>
      </c>
      <c r="E1648" s="17" t="s">
        <v>4732</v>
      </c>
      <c r="F1648" s="17" t="s">
        <v>7392</v>
      </c>
      <c r="G1648" s="17" t="s">
        <v>5064</v>
      </c>
    </row>
    <row r="1649" spans="1:7" x14ac:dyDescent="0.35">
      <c r="A1649" s="17" t="s">
        <v>8349</v>
      </c>
      <c r="B1649" s="17">
        <v>1648</v>
      </c>
      <c r="C1649" s="17" t="s">
        <v>723</v>
      </c>
      <c r="D1649" s="17" t="s">
        <v>4030</v>
      </c>
      <c r="E1649" s="17" t="s">
        <v>4732</v>
      </c>
      <c r="F1649" s="17" t="s">
        <v>7393</v>
      </c>
      <c r="G1649" s="17" t="s">
        <v>5187</v>
      </c>
    </row>
    <row r="1650" spans="1:7" x14ac:dyDescent="0.35">
      <c r="A1650" s="17" t="s">
        <v>8349</v>
      </c>
      <c r="B1650" s="17">
        <v>1649</v>
      </c>
      <c r="C1650" s="17" t="s">
        <v>722</v>
      </c>
      <c r="D1650" s="17" t="s">
        <v>4031</v>
      </c>
      <c r="E1650" s="17" t="s">
        <v>4729</v>
      </c>
      <c r="F1650" s="17" t="s">
        <v>5186</v>
      </c>
      <c r="G1650" s="17" t="s">
        <v>4763</v>
      </c>
    </row>
    <row r="1651" spans="1:7" x14ac:dyDescent="0.35">
      <c r="A1651" s="17" t="s">
        <v>8349</v>
      </c>
      <c r="B1651" s="17">
        <v>1650</v>
      </c>
      <c r="C1651" s="17" t="s">
        <v>721</v>
      </c>
      <c r="D1651" s="17" t="s">
        <v>4032</v>
      </c>
      <c r="E1651" s="17" t="s">
        <v>5604</v>
      </c>
      <c r="F1651" s="17" t="s">
        <v>7394</v>
      </c>
      <c r="G1651" s="17" t="s">
        <v>4918</v>
      </c>
    </row>
    <row r="1652" spans="1:7" x14ac:dyDescent="0.35">
      <c r="A1652" s="17" t="s">
        <v>8349</v>
      </c>
      <c r="B1652" s="17">
        <v>1651</v>
      </c>
      <c r="C1652" s="17" t="s">
        <v>720</v>
      </c>
      <c r="D1652" s="17" t="s">
        <v>4033</v>
      </c>
      <c r="E1652" s="17" t="s">
        <v>4732</v>
      </c>
      <c r="F1652" s="17" t="s">
        <v>7395</v>
      </c>
      <c r="G1652" s="17" t="s">
        <v>7396</v>
      </c>
    </row>
    <row r="1653" spans="1:7" x14ac:dyDescent="0.35">
      <c r="A1653" s="17" t="s">
        <v>8349</v>
      </c>
      <c r="B1653" s="17">
        <v>1652</v>
      </c>
      <c r="C1653" s="17" t="s">
        <v>719</v>
      </c>
      <c r="D1653" s="17" t="s">
        <v>4034</v>
      </c>
      <c r="E1653" s="17" t="s">
        <v>4729</v>
      </c>
      <c r="F1653" s="17" t="s">
        <v>7397</v>
      </c>
      <c r="G1653" s="17" t="s">
        <v>7398</v>
      </c>
    </row>
    <row r="1654" spans="1:7" x14ac:dyDescent="0.35">
      <c r="A1654" s="17" t="s">
        <v>8349</v>
      </c>
      <c r="B1654" s="17">
        <v>1653</v>
      </c>
      <c r="C1654" s="17" t="s">
        <v>718</v>
      </c>
      <c r="D1654" s="17" t="s">
        <v>4035</v>
      </c>
      <c r="E1654" s="17" t="s">
        <v>4729</v>
      </c>
      <c r="F1654" s="17" t="s">
        <v>7399</v>
      </c>
      <c r="G1654" s="17" t="s">
        <v>5613</v>
      </c>
    </row>
    <row r="1655" spans="1:7" x14ac:dyDescent="0.35">
      <c r="A1655" s="17" t="s">
        <v>8349</v>
      </c>
      <c r="B1655" s="17">
        <v>1654</v>
      </c>
      <c r="C1655" s="17" t="s">
        <v>717</v>
      </c>
      <c r="D1655" s="17" t="s">
        <v>4036</v>
      </c>
      <c r="E1655" s="17" t="s">
        <v>4732</v>
      </c>
      <c r="F1655" s="17" t="s">
        <v>7400</v>
      </c>
      <c r="G1655" s="17" t="s">
        <v>7401</v>
      </c>
    </row>
    <row r="1656" spans="1:7" x14ac:dyDescent="0.35">
      <c r="A1656" s="17" t="s">
        <v>8349</v>
      </c>
      <c r="B1656" s="17">
        <v>1655</v>
      </c>
      <c r="C1656" s="17" t="s">
        <v>716</v>
      </c>
      <c r="D1656" s="17" t="s">
        <v>4037</v>
      </c>
      <c r="E1656" s="17" t="s">
        <v>4732</v>
      </c>
      <c r="F1656" s="17" t="s">
        <v>7402</v>
      </c>
      <c r="G1656" s="17" t="s">
        <v>7403</v>
      </c>
    </row>
    <row r="1657" spans="1:7" x14ac:dyDescent="0.35">
      <c r="A1657" s="17" t="s">
        <v>8349</v>
      </c>
      <c r="B1657" s="17">
        <v>1656</v>
      </c>
      <c r="C1657" s="17" t="s">
        <v>715</v>
      </c>
      <c r="D1657" s="17" t="s">
        <v>4038</v>
      </c>
      <c r="E1657" s="17" t="s">
        <v>4732</v>
      </c>
      <c r="F1657" s="17" t="s">
        <v>7404</v>
      </c>
      <c r="G1657" s="17" t="s">
        <v>5012</v>
      </c>
    </row>
    <row r="1658" spans="1:7" x14ac:dyDescent="0.35">
      <c r="A1658" s="17" t="s">
        <v>8349</v>
      </c>
      <c r="B1658" s="17">
        <v>1657</v>
      </c>
      <c r="C1658" s="17" t="s">
        <v>714</v>
      </c>
      <c r="D1658" s="17" t="s">
        <v>4039</v>
      </c>
      <c r="E1658" s="17" t="s">
        <v>4729</v>
      </c>
      <c r="F1658" s="17" t="s">
        <v>5981</v>
      </c>
      <c r="G1658" s="17" t="s">
        <v>7405</v>
      </c>
    </row>
    <row r="1659" spans="1:7" x14ac:dyDescent="0.35">
      <c r="A1659" s="17" t="s">
        <v>8349</v>
      </c>
      <c r="B1659" s="17">
        <v>1658</v>
      </c>
      <c r="C1659" s="17" t="s">
        <v>713</v>
      </c>
      <c r="D1659" s="17" t="s">
        <v>4040</v>
      </c>
      <c r="E1659" s="17" t="s">
        <v>5604</v>
      </c>
      <c r="F1659" s="17" t="s">
        <v>7406</v>
      </c>
      <c r="G1659" s="17" t="s">
        <v>7407</v>
      </c>
    </row>
    <row r="1660" spans="1:7" x14ac:dyDescent="0.35">
      <c r="A1660" s="17" t="s">
        <v>8349</v>
      </c>
      <c r="B1660" s="17">
        <v>1659</v>
      </c>
      <c r="C1660" s="17" t="s">
        <v>712</v>
      </c>
      <c r="D1660" s="17" t="s">
        <v>4041</v>
      </c>
      <c r="E1660" s="17" t="s">
        <v>4729</v>
      </c>
      <c r="F1660" s="17" t="s">
        <v>6307</v>
      </c>
      <c r="G1660" s="17" t="s">
        <v>4730</v>
      </c>
    </row>
    <row r="1661" spans="1:7" x14ac:dyDescent="0.35">
      <c r="A1661" s="17" t="s">
        <v>8349</v>
      </c>
      <c r="B1661" s="17">
        <v>1660</v>
      </c>
      <c r="C1661" s="17" t="s">
        <v>711</v>
      </c>
      <c r="D1661" s="17" t="s">
        <v>4042</v>
      </c>
      <c r="E1661" s="17" t="s">
        <v>4732</v>
      </c>
      <c r="F1661" s="17" t="s">
        <v>7408</v>
      </c>
      <c r="G1661" s="17" t="s">
        <v>7409</v>
      </c>
    </row>
    <row r="1662" spans="1:7" x14ac:dyDescent="0.35">
      <c r="A1662" s="17" t="s">
        <v>8349</v>
      </c>
      <c r="B1662" s="17">
        <v>1661</v>
      </c>
      <c r="C1662" s="17" t="s">
        <v>710</v>
      </c>
      <c r="D1662" s="17" t="s">
        <v>4043</v>
      </c>
      <c r="E1662" s="17" t="s">
        <v>5604</v>
      </c>
      <c r="F1662" s="17" t="s">
        <v>7410</v>
      </c>
      <c r="G1662" s="17" t="s">
        <v>7411</v>
      </c>
    </row>
    <row r="1663" spans="1:7" x14ac:dyDescent="0.35">
      <c r="A1663" s="17" t="s">
        <v>8349</v>
      </c>
      <c r="B1663" s="17">
        <v>1662</v>
      </c>
      <c r="C1663" s="17" t="s">
        <v>709</v>
      </c>
      <c r="D1663" s="17" t="s">
        <v>4044</v>
      </c>
      <c r="E1663" s="17" t="s">
        <v>4732</v>
      </c>
      <c r="F1663" s="17" t="s">
        <v>7412</v>
      </c>
      <c r="G1663" s="17" t="s">
        <v>5165</v>
      </c>
    </row>
    <row r="1664" spans="1:7" x14ac:dyDescent="0.35">
      <c r="A1664" s="17" t="s">
        <v>8349</v>
      </c>
      <c r="B1664" s="17">
        <v>1663</v>
      </c>
      <c r="C1664" s="17" t="s">
        <v>708</v>
      </c>
      <c r="D1664" s="17" t="s">
        <v>4045</v>
      </c>
      <c r="E1664" s="17" t="s">
        <v>4729</v>
      </c>
      <c r="F1664" s="17" t="s">
        <v>7413</v>
      </c>
      <c r="G1664" s="17" t="s">
        <v>7414</v>
      </c>
    </row>
    <row r="1665" spans="1:7" x14ac:dyDescent="0.35">
      <c r="A1665" s="17" t="s">
        <v>8349</v>
      </c>
      <c r="B1665" s="17">
        <v>1664</v>
      </c>
      <c r="C1665" s="17" t="s">
        <v>707</v>
      </c>
      <c r="D1665" s="17" t="s">
        <v>4046</v>
      </c>
      <c r="E1665" s="17" t="s">
        <v>4732</v>
      </c>
      <c r="F1665" s="17" t="s">
        <v>7415</v>
      </c>
      <c r="G1665" s="17" t="s">
        <v>7416</v>
      </c>
    </row>
    <row r="1666" spans="1:7" x14ac:dyDescent="0.35">
      <c r="A1666" s="17" t="s">
        <v>8349</v>
      </c>
      <c r="B1666" s="17">
        <v>1665</v>
      </c>
      <c r="C1666" s="17" t="s">
        <v>706</v>
      </c>
      <c r="D1666" s="17" t="s">
        <v>4047</v>
      </c>
      <c r="E1666" s="17" t="s">
        <v>4732</v>
      </c>
      <c r="F1666" s="17" t="s">
        <v>7417</v>
      </c>
      <c r="G1666" s="17" t="s">
        <v>7418</v>
      </c>
    </row>
    <row r="1667" spans="1:7" x14ac:dyDescent="0.35">
      <c r="A1667" s="17" t="s">
        <v>8349</v>
      </c>
      <c r="B1667" s="17">
        <v>1666</v>
      </c>
      <c r="C1667" s="17" t="s">
        <v>705</v>
      </c>
      <c r="D1667" s="17" t="s">
        <v>4048</v>
      </c>
      <c r="E1667" s="17" t="s">
        <v>4732</v>
      </c>
      <c r="F1667" s="17" t="s">
        <v>4859</v>
      </c>
      <c r="G1667" s="17" t="s">
        <v>7419</v>
      </c>
    </row>
    <row r="1668" spans="1:7" x14ac:dyDescent="0.35">
      <c r="A1668" s="17" t="s">
        <v>8349</v>
      </c>
      <c r="B1668" s="17">
        <v>1667</v>
      </c>
      <c r="C1668" s="17" t="s">
        <v>704</v>
      </c>
      <c r="D1668" s="17" t="s">
        <v>4049</v>
      </c>
      <c r="E1668" s="17" t="s">
        <v>4732</v>
      </c>
      <c r="F1668" s="17" t="s">
        <v>7420</v>
      </c>
      <c r="G1668" s="17" t="s">
        <v>4808</v>
      </c>
    </row>
    <row r="1669" spans="1:7" x14ac:dyDescent="0.35">
      <c r="A1669" s="17" t="s">
        <v>8349</v>
      </c>
      <c r="B1669" s="17">
        <v>1668</v>
      </c>
      <c r="C1669" s="17" t="s">
        <v>703</v>
      </c>
      <c r="D1669" s="17" t="s">
        <v>4050</v>
      </c>
      <c r="E1669" s="17" t="s">
        <v>4732</v>
      </c>
      <c r="F1669" s="17" t="s">
        <v>7421</v>
      </c>
      <c r="G1669" s="17" t="s">
        <v>7422</v>
      </c>
    </row>
    <row r="1670" spans="1:7" x14ac:dyDescent="0.35">
      <c r="A1670" s="17" t="s">
        <v>8349</v>
      </c>
      <c r="B1670" s="17">
        <v>1669</v>
      </c>
      <c r="C1670" s="17" t="s">
        <v>702</v>
      </c>
      <c r="D1670" s="17" t="s">
        <v>4051</v>
      </c>
      <c r="E1670" s="17" t="s">
        <v>4732</v>
      </c>
      <c r="F1670" s="17" t="s">
        <v>5491</v>
      </c>
      <c r="G1670" s="17" t="s">
        <v>5029</v>
      </c>
    </row>
    <row r="1671" spans="1:7" x14ac:dyDescent="0.35">
      <c r="A1671" s="17" t="s">
        <v>8349</v>
      </c>
      <c r="B1671" s="17">
        <v>1670</v>
      </c>
      <c r="C1671" s="17" t="s">
        <v>701</v>
      </c>
      <c r="D1671" s="17" t="s">
        <v>4052</v>
      </c>
      <c r="E1671" s="17" t="s">
        <v>4732</v>
      </c>
      <c r="F1671" s="17" t="s">
        <v>7423</v>
      </c>
      <c r="G1671" s="17" t="s">
        <v>7424</v>
      </c>
    </row>
    <row r="1672" spans="1:7" x14ac:dyDescent="0.35">
      <c r="A1672" s="17" t="s">
        <v>8349</v>
      </c>
      <c r="B1672" s="17">
        <v>1671</v>
      </c>
      <c r="C1672" s="17" t="s">
        <v>700</v>
      </c>
      <c r="D1672" s="17" t="s">
        <v>4053</v>
      </c>
      <c r="E1672" s="17" t="s">
        <v>4729</v>
      </c>
      <c r="F1672" s="17" t="s">
        <v>6734</v>
      </c>
      <c r="G1672" s="17" t="s">
        <v>7425</v>
      </c>
    </row>
    <row r="1673" spans="1:7" x14ac:dyDescent="0.35">
      <c r="A1673" s="17" t="s">
        <v>8349</v>
      </c>
      <c r="B1673" s="17">
        <v>1672</v>
      </c>
      <c r="C1673" s="17" t="s">
        <v>699</v>
      </c>
      <c r="D1673" s="17" t="s">
        <v>4054</v>
      </c>
      <c r="E1673" s="17" t="s">
        <v>4732</v>
      </c>
      <c r="F1673" s="17" t="s">
        <v>7426</v>
      </c>
      <c r="G1673" s="17" t="s">
        <v>7253</v>
      </c>
    </row>
    <row r="1674" spans="1:7" x14ac:dyDescent="0.35">
      <c r="A1674" s="17" t="s">
        <v>8349</v>
      </c>
      <c r="B1674" s="17">
        <v>1673</v>
      </c>
      <c r="C1674" s="17" t="s">
        <v>698</v>
      </c>
      <c r="D1674" s="17" t="s">
        <v>4055</v>
      </c>
      <c r="E1674" s="17" t="s">
        <v>4729</v>
      </c>
      <c r="F1674" s="17" t="s">
        <v>7427</v>
      </c>
      <c r="G1674" s="17" t="s">
        <v>7256</v>
      </c>
    </row>
    <row r="1675" spans="1:7" x14ac:dyDescent="0.35">
      <c r="A1675" s="17" t="s">
        <v>8349</v>
      </c>
      <c r="B1675" s="17">
        <v>1674</v>
      </c>
      <c r="C1675" s="17" t="s">
        <v>697</v>
      </c>
      <c r="D1675" s="17" t="s">
        <v>4056</v>
      </c>
      <c r="E1675" s="17" t="s">
        <v>4729</v>
      </c>
      <c r="F1675" s="17" t="s">
        <v>7428</v>
      </c>
      <c r="G1675" s="17" t="s">
        <v>7061</v>
      </c>
    </row>
    <row r="1676" spans="1:7" x14ac:dyDescent="0.35">
      <c r="A1676" s="17" t="s">
        <v>8349</v>
      </c>
      <c r="B1676" s="17">
        <v>1675</v>
      </c>
      <c r="C1676" s="17" t="s">
        <v>696</v>
      </c>
      <c r="D1676" s="17" t="s">
        <v>4057</v>
      </c>
      <c r="E1676" s="17" t="s">
        <v>4732</v>
      </c>
      <c r="F1676" s="17" t="s">
        <v>7429</v>
      </c>
      <c r="G1676" s="17" t="s">
        <v>7430</v>
      </c>
    </row>
    <row r="1677" spans="1:7" x14ac:dyDescent="0.35">
      <c r="A1677" s="17" t="s">
        <v>8349</v>
      </c>
      <c r="B1677" s="17">
        <v>1676</v>
      </c>
      <c r="C1677" s="17" t="s">
        <v>695</v>
      </c>
      <c r="D1677" s="17" t="s">
        <v>4058</v>
      </c>
      <c r="E1677" s="17" t="s">
        <v>4729</v>
      </c>
      <c r="F1677" s="17" t="s">
        <v>7431</v>
      </c>
      <c r="G1677" s="17" t="s">
        <v>7432</v>
      </c>
    </row>
    <row r="1678" spans="1:7" x14ac:dyDescent="0.35">
      <c r="A1678" s="17" t="s">
        <v>8349</v>
      </c>
      <c r="B1678" s="17">
        <v>1677</v>
      </c>
      <c r="C1678" s="17" t="s">
        <v>694</v>
      </c>
      <c r="D1678" s="17" t="s">
        <v>4059</v>
      </c>
      <c r="E1678" s="17" t="s">
        <v>4729</v>
      </c>
      <c r="F1678" s="17" t="s">
        <v>7433</v>
      </c>
      <c r="G1678" s="17" t="s">
        <v>7434</v>
      </c>
    </row>
    <row r="1679" spans="1:7" x14ac:dyDescent="0.35">
      <c r="A1679" s="17" t="s">
        <v>8349</v>
      </c>
      <c r="B1679" s="17">
        <v>1678</v>
      </c>
      <c r="C1679" s="17" t="s">
        <v>693</v>
      </c>
      <c r="D1679" s="17" t="s">
        <v>4060</v>
      </c>
      <c r="E1679" s="17" t="s">
        <v>4732</v>
      </c>
      <c r="F1679" s="17" t="s">
        <v>7435</v>
      </c>
      <c r="G1679" s="17" t="s">
        <v>7436</v>
      </c>
    </row>
    <row r="1680" spans="1:7" x14ac:dyDescent="0.35">
      <c r="A1680" s="17" t="s">
        <v>8349</v>
      </c>
      <c r="B1680" s="17">
        <v>1679</v>
      </c>
      <c r="C1680" s="17" t="s">
        <v>692</v>
      </c>
      <c r="D1680" s="17" t="s">
        <v>4061</v>
      </c>
      <c r="E1680" s="17" t="s">
        <v>4729</v>
      </c>
      <c r="F1680" s="17" t="s">
        <v>6685</v>
      </c>
      <c r="G1680" s="17" t="s">
        <v>7437</v>
      </c>
    </row>
    <row r="1681" spans="1:7" x14ac:dyDescent="0.35">
      <c r="A1681" s="17" t="s">
        <v>8349</v>
      </c>
      <c r="B1681" s="17">
        <v>1680</v>
      </c>
      <c r="C1681" s="17" t="s">
        <v>691</v>
      </c>
      <c r="D1681" s="17" t="s">
        <v>4062</v>
      </c>
      <c r="E1681" s="17" t="s">
        <v>4729</v>
      </c>
      <c r="F1681" s="17" t="s">
        <v>7438</v>
      </c>
      <c r="G1681" s="17" t="s">
        <v>7439</v>
      </c>
    </row>
    <row r="1682" spans="1:7" x14ac:dyDescent="0.35">
      <c r="A1682" s="17" t="s">
        <v>8349</v>
      </c>
      <c r="B1682" s="17">
        <v>1681</v>
      </c>
      <c r="C1682" s="17" t="s">
        <v>690</v>
      </c>
      <c r="D1682" s="17" t="s">
        <v>4063</v>
      </c>
      <c r="E1682" s="17" t="s">
        <v>4732</v>
      </c>
      <c r="F1682" s="17" t="s">
        <v>5736</v>
      </c>
      <c r="G1682" s="17" t="s">
        <v>7440</v>
      </c>
    </row>
    <row r="1683" spans="1:7" x14ac:dyDescent="0.35">
      <c r="A1683" s="17" t="s">
        <v>8349</v>
      </c>
      <c r="B1683" s="17">
        <v>1682</v>
      </c>
      <c r="C1683" s="17" t="s">
        <v>689</v>
      </c>
      <c r="D1683" s="17" t="s">
        <v>4064</v>
      </c>
      <c r="E1683" s="17" t="s">
        <v>4732</v>
      </c>
      <c r="F1683" s="17" t="s">
        <v>7441</v>
      </c>
      <c r="G1683" s="17" t="s">
        <v>6720</v>
      </c>
    </row>
    <row r="1684" spans="1:7" x14ac:dyDescent="0.35">
      <c r="A1684" s="17" t="s">
        <v>8349</v>
      </c>
      <c r="B1684" s="17">
        <v>1683</v>
      </c>
      <c r="C1684" s="17" t="s">
        <v>688</v>
      </c>
      <c r="D1684" s="17" t="s">
        <v>4065</v>
      </c>
      <c r="E1684" s="17" t="s">
        <v>4729</v>
      </c>
      <c r="F1684" s="17" t="s">
        <v>5372</v>
      </c>
      <c r="G1684" s="17" t="s">
        <v>7442</v>
      </c>
    </row>
    <row r="1685" spans="1:7" x14ac:dyDescent="0.35">
      <c r="A1685" s="17" t="s">
        <v>8349</v>
      </c>
      <c r="B1685" s="17">
        <v>1684</v>
      </c>
      <c r="C1685" s="17" t="s">
        <v>687</v>
      </c>
      <c r="D1685" s="17" t="s">
        <v>4066</v>
      </c>
      <c r="E1685" s="17" t="s">
        <v>4732</v>
      </c>
      <c r="F1685" s="17" t="s">
        <v>6958</v>
      </c>
      <c r="G1685" s="17" t="s">
        <v>7443</v>
      </c>
    </row>
    <row r="1686" spans="1:7" x14ac:dyDescent="0.35">
      <c r="A1686" s="17" t="s">
        <v>8349</v>
      </c>
      <c r="B1686" s="17">
        <v>1685</v>
      </c>
      <c r="C1686" s="17" t="s">
        <v>686</v>
      </c>
      <c r="D1686" s="17" t="s">
        <v>4067</v>
      </c>
      <c r="E1686" s="17" t="s">
        <v>4732</v>
      </c>
      <c r="F1686" s="17" t="s">
        <v>7444</v>
      </c>
      <c r="G1686" s="17" t="s">
        <v>4821</v>
      </c>
    </row>
    <row r="1687" spans="1:7" x14ac:dyDescent="0.35">
      <c r="A1687" s="17" t="s">
        <v>8349</v>
      </c>
      <c r="B1687" s="17">
        <v>1686</v>
      </c>
      <c r="C1687" s="17" t="s">
        <v>685</v>
      </c>
      <c r="D1687" s="17" t="s">
        <v>4068</v>
      </c>
      <c r="E1687" s="17" t="s">
        <v>4732</v>
      </c>
      <c r="F1687" s="17" t="s">
        <v>5590</v>
      </c>
      <c r="G1687" s="17" t="s">
        <v>7445</v>
      </c>
    </row>
    <row r="1688" spans="1:7" x14ac:dyDescent="0.35">
      <c r="A1688" s="17" t="s">
        <v>8349</v>
      </c>
      <c r="B1688" s="17">
        <v>1687</v>
      </c>
      <c r="C1688" s="17" t="s">
        <v>684</v>
      </c>
      <c r="D1688" s="17" t="s">
        <v>4069</v>
      </c>
      <c r="E1688" s="17" t="s">
        <v>4729</v>
      </c>
      <c r="F1688" s="17" t="s">
        <v>7446</v>
      </c>
      <c r="G1688" s="17" t="s">
        <v>7447</v>
      </c>
    </row>
    <row r="1689" spans="1:7" x14ac:dyDescent="0.35">
      <c r="A1689" s="17" t="s">
        <v>8349</v>
      </c>
      <c r="B1689" s="17">
        <v>1688</v>
      </c>
      <c r="C1689" s="17" t="s">
        <v>683</v>
      </c>
      <c r="D1689" s="17" t="s">
        <v>4070</v>
      </c>
      <c r="E1689" s="17" t="s">
        <v>5604</v>
      </c>
      <c r="F1689" s="17" t="s">
        <v>7448</v>
      </c>
      <c r="G1689" s="17" t="s">
        <v>7449</v>
      </c>
    </row>
    <row r="1690" spans="1:7" x14ac:dyDescent="0.35">
      <c r="A1690" s="17" t="s">
        <v>8349</v>
      </c>
      <c r="B1690" s="17">
        <v>1689</v>
      </c>
      <c r="C1690" s="17" t="s">
        <v>682</v>
      </c>
      <c r="D1690" s="17" t="s">
        <v>4071</v>
      </c>
      <c r="E1690" s="17" t="s">
        <v>4732</v>
      </c>
      <c r="F1690" s="17" t="s">
        <v>7450</v>
      </c>
      <c r="G1690" s="17" t="s">
        <v>6726</v>
      </c>
    </row>
    <row r="1691" spans="1:7" x14ac:dyDescent="0.35">
      <c r="A1691" s="17" t="s">
        <v>8349</v>
      </c>
      <c r="B1691" s="17">
        <v>1690</v>
      </c>
      <c r="C1691" s="17" t="s">
        <v>681</v>
      </c>
      <c r="D1691" s="17" t="s">
        <v>4072</v>
      </c>
      <c r="E1691" s="17" t="s">
        <v>4729</v>
      </c>
      <c r="F1691" s="17" t="s">
        <v>7451</v>
      </c>
      <c r="G1691" s="17" t="s">
        <v>7452</v>
      </c>
    </row>
    <row r="1692" spans="1:7" x14ac:dyDescent="0.35">
      <c r="A1692" s="17" t="s">
        <v>8349</v>
      </c>
      <c r="B1692" s="17">
        <v>1691</v>
      </c>
      <c r="C1692" s="17" t="s">
        <v>680</v>
      </c>
      <c r="D1692" s="17" t="s">
        <v>4073</v>
      </c>
      <c r="E1692" s="17" t="s">
        <v>4729</v>
      </c>
      <c r="F1692" s="17" t="s">
        <v>7453</v>
      </c>
      <c r="G1692" s="17" t="s">
        <v>7454</v>
      </c>
    </row>
    <row r="1693" spans="1:7" x14ac:dyDescent="0.35">
      <c r="A1693" s="17" t="s">
        <v>8349</v>
      </c>
      <c r="B1693" s="17">
        <v>1692</v>
      </c>
      <c r="C1693" s="17" t="s">
        <v>679</v>
      </c>
      <c r="D1693" s="17" t="s">
        <v>4074</v>
      </c>
      <c r="E1693" s="17" t="s">
        <v>4732</v>
      </c>
      <c r="F1693" s="17" t="s">
        <v>7455</v>
      </c>
      <c r="G1693" s="17" t="s">
        <v>6702</v>
      </c>
    </row>
    <row r="1694" spans="1:7" x14ac:dyDescent="0.35">
      <c r="A1694" s="17" t="s">
        <v>8349</v>
      </c>
      <c r="B1694" s="17">
        <v>1693</v>
      </c>
      <c r="C1694" s="17" t="s">
        <v>678</v>
      </c>
      <c r="D1694" s="17" t="s">
        <v>4075</v>
      </c>
      <c r="E1694" s="17" t="s">
        <v>4732</v>
      </c>
      <c r="F1694" s="17" t="s">
        <v>5609</v>
      </c>
      <c r="G1694" s="17" t="s">
        <v>7456</v>
      </c>
    </row>
    <row r="1695" spans="1:7" x14ac:dyDescent="0.35">
      <c r="A1695" s="17" t="s">
        <v>8349</v>
      </c>
      <c r="B1695" s="17">
        <v>1694</v>
      </c>
      <c r="C1695" s="17" t="s">
        <v>677</v>
      </c>
      <c r="D1695" s="17" t="s">
        <v>4076</v>
      </c>
      <c r="E1695" s="17" t="s">
        <v>4729</v>
      </c>
      <c r="F1695" s="17" t="s">
        <v>7457</v>
      </c>
      <c r="G1695" s="17" t="s">
        <v>5793</v>
      </c>
    </row>
    <row r="1696" spans="1:7" x14ac:dyDescent="0.35">
      <c r="A1696" s="17" t="s">
        <v>8349</v>
      </c>
      <c r="B1696" s="17">
        <v>1695</v>
      </c>
      <c r="C1696" s="17" t="s">
        <v>676</v>
      </c>
      <c r="D1696" s="17" t="s">
        <v>4077</v>
      </c>
      <c r="E1696" s="17" t="s">
        <v>4729</v>
      </c>
      <c r="F1696" s="17" t="s">
        <v>7458</v>
      </c>
      <c r="G1696" s="17" t="s">
        <v>7459</v>
      </c>
    </row>
    <row r="1697" spans="1:7" x14ac:dyDescent="0.35">
      <c r="A1697" s="17" t="s">
        <v>8349</v>
      </c>
      <c r="B1697" s="17">
        <v>1696</v>
      </c>
      <c r="C1697" s="17" t="s">
        <v>675</v>
      </c>
      <c r="D1697" s="17" t="s">
        <v>4078</v>
      </c>
      <c r="E1697" s="17" t="s">
        <v>4729</v>
      </c>
      <c r="F1697" s="17" t="s">
        <v>7460</v>
      </c>
      <c r="G1697" s="17" t="s">
        <v>7461</v>
      </c>
    </row>
    <row r="1698" spans="1:7" x14ac:dyDescent="0.35">
      <c r="A1698" s="17" t="s">
        <v>8349</v>
      </c>
      <c r="B1698" s="17">
        <v>1697</v>
      </c>
      <c r="C1698" s="17" t="s">
        <v>674</v>
      </c>
      <c r="D1698" s="17" t="s">
        <v>4079</v>
      </c>
      <c r="E1698" s="17" t="s">
        <v>4729</v>
      </c>
      <c r="F1698" s="17" t="s">
        <v>7011</v>
      </c>
      <c r="G1698" s="17" t="s">
        <v>7462</v>
      </c>
    </row>
    <row r="1699" spans="1:7" x14ac:dyDescent="0.35">
      <c r="A1699" s="17" t="s">
        <v>8349</v>
      </c>
      <c r="B1699" s="17">
        <v>1698</v>
      </c>
      <c r="C1699" s="17" t="s">
        <v>673</v>
      </c>
      <c r="D1699" s="17" t="s">
        <v>4080</v>
      </c>
      <c r="E1699" s="17" t="s">
        <v>4729</v>
      </c>
      <c r="F1699" s="17" t="s">
        <v>7463</v>
      </c>
      <c r="G1699" s="17" t="s">
        <v>6501</v>
      </c>
    </row>
    <row r="1700" spans="1:7" x14ac:dyDescent="0.35">
      <c r="A1700" s="17" t="s">
        <v>8349</v>
      </c>
      <c r="B1700" s="17">
        <v>1699</v>
      </c>
      <c r="C1700" s="17" t="s">
        <v>672</v>
      </c>
      <c r="D1700" s="17" t="s">
        <v>4081</v>
      </c>
      <c r="E1700" s="17" t="s">
        <v>4732</v>
      </c>
      <c r="F1700" s="17" t="s">
        <v>7464</v>
      </c>
      <c r="G1700" s="17" t="s">
        <v>4923</v>
      </c>
    </row>
    <row r="1701" spans="1:7" x14ac:dyDescent="0.35">
      <c r="A1701" s="17" t="s">
        <v>8349</v>
      </c>
      <c r="B1701" s="17">
        <v>1700</v>
      </c>
      <c r="C1701" s="17" t="s">
        <v>671</v>
      </c>
      <c r="D1701" s="17" t="s">
        <v>4082</v>
      </c>
      <c r="E1701" s="17" t="s">
        <v>4729</v>
      </c>
      <c r="F1701" s="17" t="s">
        <v>7465</v>
      </c>
      <c r="G1701" s="17" t="s">
        <v>7466</v>
      </c>
    </row>
    <row r="1702" spans="1:7" x14ac:dyDescent="0.35">
      <c r="A1702" s="17" t="s">
        <v>8349</v>
      </c>
      <c r="B1702" s="17">
        <v>1701</v>
      </c>
      <c r="C1702" s="17" t="s">
        <v>670</v>
      </c>
      <c r="D1702" s="17" t="s">
        <v>4083</v>
      </c>
      <c r="E1702" s="17" t="s">
        <v>4732</v>
      </c>
      <c r="F1702" s="17" t="s">
        <v>7467</v>
      </c>
      <c r="G1702" s="17" t="s">
        <v>4745</v>
      </c>
    </row>
    <row r="1703" spans="1:7" x14ac:dyDescent="0.35">
      <c r="A1703" s="17" t="s">
        <v>8349</v>
      </c>
      <c r="B1703" s="17">
        <v>1702</v>
      </c>
      <c r="C1703" s="17" t="s">
        <v>669</v>
      </c>
      <c r="D1703" s="17" t="s">
        <v>4084</v>
      </c>
      <c r="E1703" s="17" t="s">
        <v>4732</v>
      </c>
      <c r="F1703" s="17" t="s">
        <v>7468</v>
      </c>
      <c r="G1703" s="17" t="s">
        <v>4882</v>
      </c>
    </row>
    <row r="1704" spans="1:7" x14ac:dyDescent="0.35">
      <c r="A1704" s="17" t="s">
        <v>8349</v>
      </c>
      <c r="B1704" s="17">
        <v>1703</v>
      </c>
      <c r="C1704" s="17" t="s">
        <v>668</v>
      </c>
      <c r="D1704" s="17" t="s">
        <v>4085</v>
      </c>
      <c r="E1704" s="17" t="s">
        <v>4732</v>
      </c>
      <c r="F1704" s="17" t="s">
        <v>7469</v>
      </c>
      <c r="G1704" s="17" t="s">
        <v>5994</v>
      </c>
    </row>
    <row r="1705" spans="1:7" x14ac:dyDescent="0.35">
      <c r="A1705" s="17" t="s">
        <v>8349</v>
      </c>
      <c r="B1705" s="17">
        <v>1704</v>
      </c>
      <c r="C1705" s="17" t="s">
        <v>667</v>
      </c>
      <c r="D1705" s="17" t="s">
        <v>4086</v>
      </c>
      <c r="E1705" s="17" t="s">
        <v>4729</v>
      </c>
      <c r="F1705" s="17" t="s">
        <v>7470</v>
      </c>
      <c r="G1705" s="17" t="s">
        <v>5099</v>
      </c>
    </row>
    <row r="1706" spans="1:7" x14ac:dyDescent="0.35">
      <c r="A1706" s="17" t="s">
        <v>8349</v>
      </c>
      <c r="B1706" s="17">
        <v>1705</v>
      </c>
      <c r="C1706" s="17" t="s">
        <v>666</v>
      </c>
      <c r="D1706" s="17" t="s">
        <v>4087</v>
      </c>
      <c r="E1706" s="17" t="s">
        <v>4732</v>
      </c>
      <c r="F1706" s="17" t="s">
        <v>6072</v>
      </c>
      <c r="G1706" s="17" t="s">
        <v>7471</v>
      </c>
    </row>
    <row r="1707" spans="1:7" x14ac:dyDescent="0.35">
      <c r="A1707" s="17" t="s">
        <v>8349</v>
      </c>
      <c r="B1707" s="17">
        <v>1706</v>
      </c>
      <c r="C1707" s="17" t="s">
        <v>665</v>
      </c>
      <c r="D1707" s="17" t="s">
        <v>4088</v>
      </c>
      <c r="E1707" s="17" t="s">
        <v>4729</v>
      </c>
      <c r="F1707" s="17" t="s">
        <v>7472</v>
      </c>
      <c r="G1707" s="17" t="s">
        <v>7473</v>
      </c>
    </row>
    <row r="1708" spans="1:7" x14ac:dyDescent="0.35">
      <c r="A1708" s="17" t="s">
        <v>8349</v>
      </c>
      <c r="B1708" s="17">
        <v>1707</v>
      </c>
      <c r="C1708" s="17" t="s">
        <v>664</v>
      </c>
      <c r="D1708" s="17" t="s">
        <v>4089</v>
      </c>
      <c r="E1708" s="17" t="s">
        <v>4729</v>
      </c>
      <c r="F1708" s="17" t="s">
        <v>6642</v>
      </c>
      <c r="G1708" s="17" t="s">
        <v>5728</v>
      </c>
    </row>
    <row r="1709" spans="1:7" x14ac:dyDescent="0.35">
      <c r="A1709" s="17" t="s">
        <v>8349</v>
      </c>
      <c r="B1709" s="17">
        <v>1708</v>
      </c>
      <c r="C1709" s="17" t="s">
        <v>663</v>
      </c>
      <c r="D1709" s="17" t="s">
        <v>4090</v>
      </c>
      <c r="E1709" s="17" t="s">
        <v>4732</v>
      </c>
      <c r="F1709" s="17" t="s">
        <v>7474</v>
      </c>
      <c r="G1709" s="17" t="s">
        <v>7475</v>
      </c>
    </row>
    <row r="1710" spans="1:7" x14ac:dyDescent="0.35">
      <c r="A1710" s="17" t="s">
        <v>8349</v>
      </c>
      <c r="B1710" s="17">
        <v>1709</v>
      </c>
      <c r="C1710" s="17" t="s">
        <v>662</v>
      </c>
      <c r="D1710" s="17" t="s">
        <v>4091</v>
      </c>
      <c r="E1710" s="17" t="s">
        <v>4729</v>
      </c>
      <c r="F1710" s="17" t="s">
        <v>7011</v>
      </c>
      <c r="G1710" s="17" t="s">
        <v>6279</v>
      </c>
    </row>
    <row r="1711" spans="1:7" x14ac:dyDescent="0.35">
      <c r="A1711" s="17" t="s">
        <v>8349</v>
      </c>
      <c r="B1711" s="17">
        <v>1710</v>
      </c>
      <c r="C1711" s="17" t="s">
        <v>661</v>
      </c>
      <c r="D1711" s="17" t="s">
        <v>4092</v>
      </c>
      <c r="E1711" s="17" t="s">
        <v>4729</v>
      </c>
      <c r="F1711" s="17" t="s">
        <v>7476</v>
      </c>
      <c r="G1711" s="17" t="s">
        <v>7477</v>
      </c>
    </row>
    <row r="1712" spans="1:7" x14ac:dyDescent="0.35">
      <c r="A1712" s="17" t="s">
        <v>8349</v>
      </c>
      <c r="B1712" s="17">
        <v>1711</v>
      </c>
      <c r="C1712" s="17" t="s">
        <v>660</v>
      </c>
      <c r="D1712" s="17" t="s">
        <v>4093</v>
      </c>
      <c r="E1712" s="17" t="s">
        <v>4732</v>
      </c>
      <c r="F1712" s="17" t="s">
        <v>7478</v>
      </c>
      <c r="G1712" s="17" t="s">
        <v>7479</v>
      </c>
    </row>
    <row r="1713" spans="1:7" x14ac:dyDescent="0.35">
      <c r="A1713" s="17" t="s">
        <v>8349</v>
      </c>
      <c r="B1713" s="17">
        <v>1712</v>
      </c>
      <c r="C1713" s="17" t="s">
        <v>659</v>
      </c>
      <c r="D1713" s="17" t="s">
        <v>4094</v>
      </c>
      <c r="E1713" s="17" t="s">
        <v>4729</v>
      </c>
      <c r="F1713" s="17" t="s">
        <v>7480</v>
      </c>
      <c r="G1713" s="17" t="s">
        <v>5359</v>
      </c>
    </row>
    <row r="1714" spans="1:7" x14ac:dyDescent="0.35">
      <c r="A1714" s="17" t="s">
        <v>8349</v>
      </c>
      <c r="B1714" s="17">
        <v>1713</v>
      </c>
      <c r="C1714" s="17" t="s">
        <v>658</v>
      </c>
      <c r="D1714" s="17" t="s">
        <v>4095</v>
      </c>
      <c r="E1714" s="17" t="s">
        <v>4732</v>
      </c>
      <c r="F1714" s="17" t="s">
        <v>7481</v>
      </c>
      <c r="G1714" s="17" t="s">
        <v>5077</v>
      </c>
    </row>
    <row r="1715" spans="1:7" x14ac:dyDescent="0.35">
      <c r="A1715" s="17" t="s">
        <v>8349</v>
      </c>
      <c r="B1715" s="17">
        <v>1714</v>
      </c>
      <c r="C1715" s="17" t="s">
        <v>657</v>
      </c>
      <c r="D1715" s="17" t="s">
        <v>4096</v>
      </c>
      <c r="E1715" s="17" t="s">
        <v>4729</v>
      </c>
      <c r="F1715" s="17" t="s">
        <v>7482</v>
      </c>
      <c r="G1715" s="17" t="s">
        <v>7483</v>
      </c>
    </row>
    <row r="1716" spans="1:7" x14ac:dyDescent="0.35">
      <c r="A1716" s="17" t="s">
        <v>8349</v>
      </c>
      <c r="B1716" s="17">
        <v>1715</v>
      </c>
      <c r="C1716" s="17" t="s">
        <v>656</v>
      </c>
      <c r="D1716" s="17" t="s">
        <v>4097</v>
      </c>
      <c r="E1716" s="17" t="s">
        <v>4729</v>
      </c>
      <c r="F1716" s="17" t="s">
        <v>7484</v>
      </c>
      <c r="G1716" s="17" t="s">
        <v>7477</v>
      </c>
    </row>
    <row r="1717" spans="1:7" x14ac:dyDescent="0.35">
      <c r="A1717" s="17" t="s">
        <v>8349</v>
      </c>
      <c r="B1717" s="17">
        <v>1716</v>
      </c>
      <c r="C1717" s="17" t="s">
        <v>655</v>
      </c>
      <c r="D1717" s="17" t="s">
        <v>4098</v>
      </c>
      <c r="E1717" s="17" t="s">
        <v>4732</v>
      </c>
      <c r="F1717" s="17" t="s">
        <v>7485</v>
      </c>
      <c r="G1717" s="17" t="s">
        <v>4914</v>
      </c>
    </row>
    <row r="1718" spans="1:7" x14ac:dyDescent="0.35">
      <c r="A1718" s="17" t="s">
        <v>8349</v>
      </c>
      <c r="B1718" s="17">
        <v>1717</v>
      </c>
      <c r="C1718" s="17" t="s">
        <v>654</v>
      </c>
      <c r="D1718" s="17" t="s">
        <v>4099</v>
      </c>
      <c r="E1718" s="17" t="s">
        <v>4729</v>
      </c>
      <c r="F1718" s="17" t="s">
        <v>7486</v>
      </c>
      <c r="G1718" s="17" t="s">
        <v>7487</v>
      </c>
    </row>
    <row r="1719" spans="1:7" x14ac:dyDescent="0.35">
      <c r="A1719" s="17" t="s">
        <v>8349</v>
      </c>
      <c r="B1719" s="17">
        <v>1718</v>
      </c>
      <c r="C1719" s="17" t="s">
        <v>653</v>
      </c>
      <c r="D1719" s="17" t="s">
        <v>4100</v>
      </c>
      <c r="E1719" s="17" t="s">
        <v>4729</v>
      </c>
      <c r="F1719" s="17" t="s">
        <v>7488</v>
      </c>
      <c r="G1719" s="17" t="s">
        <v>7489</v>
      </c>
    </row>
    <row r="1720" spans="1:7" x14ac:dyDescent="0.35">
      <c r="A1720" s="17" t="s">
        <v>8349</v>
      </c>
      <c r="B1720" s="17">
        <v>1719</v>
      </c>
      <c r="C1720" s="17" t="s">
        <v>652</v>
      </c>
      <c r="D1720" s="17" t="s">
        <v>4101</v>
      </c>
      <c r="E1720" s="17" t="s">
        <v>4729</v>
      </c>
      <c r="F1720" s="17" t="s">
        <v>7490</v>
      </c>
      <c r="G1720" s="17" t="s">
        <v>6325</v>
      </c>
    </row>
    <row r="1721" spans="1:7" x14ac:dyDescent="0.35">
      <c r="A1721" s="17" t="s">
        <v>8349</v>
      </c>
      <c r="B1721" s="17">
        <v>1720</v>
      </c>
      <c r="C1721" s="17" t="s">
        <v>651</v>
      </c>
      <c r="D1721" s="17" t="s">
        <v>4102</v>
      </c>
      <c r="E1721" s="17" t="s">
        <v>4729</v>
      </c>
      <c r="F1721" s="17" t="s">
        <v>5121</v>
      </c>
      <c r="G1721" s="17" t="s">
        <v>7491</v>
      </c>
    </row>
    <row r="1722" spans="1:7" x14ac:dyDescent="0.35">
      <c r="A1722" s="17" t="s">
        <v>8349</v>
      </c>
      <c r="B1722" s="17">
        <v>1721</v>
      </c>
      <c r="C1722" s="17" t="s">
        <v>650</v>
      </c>
      <c r="D1722" s="17" t="s">
        <v>4103</v>
      </c>
      <c r="E1722" s="17" t="s">
        <v>4732</v>
      </c>
      <c r="F1722" s="17" t="s">
        <v>7492</v>
      </c>
      <c r="G1722" s="17" t="s">
        <v>4888</v>
      </c>
    </row>
    <row r="1723" spans="1:7" x14ac:dyDescent="0.35">
      <c r="A1723" s="17" t="s">
        <v>8349</v>
      </c>
      <c r="B1723" s="17">
        <v>1722</v>
      </c>
      <c r="C1723" s="17" t="s">
        <v>649</v>
      </c>
      <c r="D1723" s="17" t="s">
        <v>4104</v>
      </c>
      <c r="E1723" s="17" t="s">
        <v>4732</v>
      </c>
      <c r="F1723" s="17" t="s">
        <v>7493</v>
      </c>
      <c r="G1723" s="17" t="s">
        <v>7494</v>
      </c>
    </row>
    <row r="1724" spans="1:7" x14ac:dyDescent="0.35">
      <c r="A1724" s="17" t="s">
        <v>8349</v>
      </c>
      <c r="B1724" s="17">
        <v>1723</v>
      </c>
      <c r="C1724" s="17" t="s">
        <v>648</v>
      </c>
      <c r="D1724" s="17" t="s">
        <v>4105</v>
      </c>
      <c r="E1724" s="17" t="s">
        <v>4729</v>
      </c>
      <c r="F1724" s="17" t="s">
        <v>7495</v>
      </c>
      <c r="G1724" s="17" t="s">
        <v>7496</v>
      </c>
    </row>
    <row r="1725" spans="1:7" x14ac:dyDescent="0.35">
      <c r="A1725" s="17" t="s">
        <v>8349</v>
      </c>
      <c r="B1725" s="17">
        <v>1724</v>
      </c>
      <c r="C1725" s="17" t="s">
        <v>647</v>
      </c>
      <c r="D1725" s="17" t="s">
        <v>4106</v>
      </c>
      <c r="E1725" s="17" t="s">
        <v>4732</v>
      </c>
      <c r="F1725" s="17" t="s">
        <v>7497</v>
      </c>
      <c r="G1725" s="17" t="s">
        <v>7498</v>
      </c>
    </row>
    <row r="1726" spans="1:7" x14ac:dyDescent="0.35">
      <c r="A1726" s="17" t="s">
        <v>8349</v>
      </c>
      <c r="B1726" s="17">
        <v>1725</v>
      </c>
      <c r="C1726" s="17" t="s">
        <v>646</v>
      </c>
      <c r="D1726" s="17" t="s">
        <v>4107</v>
      </c>
      <c r="E1726" s="17" t="s">
        <v>4729</v>
      </c>
      <c r="F1726" s="17" t="s">
        <v>7105</v>
      </c>
      <c r="G1726" s="17" t="s">
        <v>7499</v>
      </c>
    </row>
    <row r="1727" spans="1:7" x14ac:dyDescent="0.35">
      <c r="A1727" s="17" t="s">
        <v>8349</v>
      </c>
      <c r="B1727" s="17">
        <v>1726</v>
      </c>
      <c r="C1727" s="17" t="s">
        <v>645</v>
      </c>
      <c r="D1727" s="17" t="s">
        <v>4108</v>
      </c>
      <c r="E1727" s="17" t="s">
        <v>4729</v>
      </c>
      <c r="F1727" s="17" t="s">
        <v>7500</v>
      </c>
      <c r="G1727" s="17" t="s">
        <v>7501</v>
      </c>
    </row>
    <row r="1728" spans="1:7" x14ac:dyDescent="0.35">
      <c r="A1728" s="17" t="s">
        <v>8349</v>
      </c>
      <c r="B1728" s="17">
        <v>1727</v>
      </c>
      <c r="C1728" s="17" t="s">
        <v>644</v>
      </c>
      <c r="D1728" s="17" t="s">
        <v>4109</v>
      </c>
      <c r="E1728" s="17" t="s">
        <v>4729</v>
      </c>
      <c r="F1728" s="17" t="s">
        <v>7502</v>
      </c>
      <c r="G1728" s="17" t="s">
        <v>7061</v>
      </c>
    </row>
    <row r="1729" spans="1:7" x14ac:dyDescent="0.35">
      <c r="A1729" s="17" t="s">
        <v>8349</v>
      </c>
      <c r="B1729" s="17">
        <v>1728</v>
      </c>
      <c r="C1729" s="17" t="s">
        <v>643</v>
      </c>
      <c r="D1729" s="17" t="s">
        <v>4110</v>
      </c>
      <c r="E1729" s="17" t="s">
        <v>4732</v>
      </c>
      <c r="F1729" s="17" t="s">
        <v>5905</v>
      </c>
      <c r="G1729" s="17" t="s">
        <v>7503</v>
      </c>
    </row>
    <row r="1730" spans="1:7" x14ac:dyDescent="0.35">
      <c r="A1730" s="17" t="s">
        <v>8349</v>
      </c>
      <c r="B1730" s="17">
        <v>1729</v>
      </c>
      <c r="C1730" s="17" t="s">
        <v>642</v>
      </c>
      <c r="D1730" s="17" t="s">
        <v>4111</v>
      </c>
      <c r="E1730" s="17" t="s">
        <v>4732</v>
      </c>
      <c r="F1730" s="17" t="s">
        <v>7504</v>
      </c>
      <c r="G1730" s="17" t="s">
        <v>7505</v>
      </c>
    </row>
    <row r="1731" spans="1:7" x14ac:dyDescent="0.35">
      <c r="A1731" s="17" t="s">
        <v>8349</v>
      </c>
      <c r="B1731" s="17">
        <v>1730</v>
      </c>
      <c r="C1731" s="17" t="s">
        <v>641</v>
      </c>
      <c r="D1731" s="17" t="s">
        <v>4112</v>
      </c>
      <c r="E1731" s="17" t="s">
        <v>4732</v>
      </c>
      <c r="F1731" s="17" t="s">
        <v>7326</v>
      </c>
      <c r="G1731" s="17" t="s">
        <v>7506</v>
      </c>
    </row>
    <row r="1732" spans="1:7" x14ac:dyDescent="0.35">
      <c r="A1732" s="17" t="s">
        <v>8349</v>
      </c>
      <c r="B1732" s="17">
        <v>1731</v>
      </c>
      <c r="C1732" s="17" t="s">
        <v>640</v>
      </c>
      <c r="D1732" s="17" t="s">
        <v>4113</v>
      </c>
      <c r="E1732" s="17" t="s">
        <v>4729</v>
      </c>
      <c r="F1732" s="17" t="s">
        <v>5774</v>
      </c>
      <c r="G1732" s="17" t="s">
        <v>7507</v>
      </c>
    </row>
    <row r="1733" spans="1:7" x14ac:dyDescent="0.35">
      <c r="A1733" s="17" t="s">
        <v>8349</v>
      </c>
      <c r="B1733" s="17">
        <v>1732</v>
      </c>
      <c r="C1733" s="17" t="s">
        <v>639</v>
      </c>
      <c r="D1733" s="17" t="s">
        <v>4114</v>
      </c>
      <c r="E1733" s="17" t="s">
        <v>4729</v>
      </c>
      <c r="F1733" s="17" t="s">
        <v>7508</v>
      </c>
      <c r="G1733" s="17" t="s">
        <v>4890</v>
      </c>
    </row>
    <row r="1734" spans="1:7" x14ac:dyDescent="0.35">
      <c r="A1734" s="17" t="s">
        <v>8349</v>
      </c>
      <c r="B1734" s="17">
        <v>1733</v>
      </c>
      <c r="C1734" s="17" t="s">
        <v>638</v>
      </c>
      <c r="D1734" s="17" t="s">
        <v>4115</v>
      </c>
      <c r="E1734" s="17" t="s">
        <v>4729</v>
      </c>
      <c r="F1734" s="17" t="s">
        <v>7509</v>
      </c>
      <c r="G1734" s="17" t="s">
        <v>7510</v>
      </c>
    </row>
    <row r="1735" spans="1:7" x14ac:dyDescent="0.35">
      <c r="A1735" s="17" t="s">
        <v>8349</v>
      </c>
      <c r="B1735" s="17">
        <v>1734</v>
      </c>
      <c r="C1735" s="17" t="s">
        <v>637</v>
      </c>
      <c r="D1735" s="17" t="s">
        <v>4116</v>
      </c>
      <c r="E1735" s="17" t="s">
        <v>4729</v>
      </c>
      <c r="F1735" s="17" t="s">
        <v>7511</v>
      </c>
      <c r="G1735" s="17" t="s">
        <v>7512</v>
      </c>
    </row>
    <row r="1736" spans="1:7" x14ac:dyDescent="0.35">
      <c r="A1736" s="17" t="s">
        <v>8349</v>
      </c>
      <c r="B1736" s="17">
        <v>1735</v>
      </c>
      <c r="C1736" s="17" t="s">
        <v>636</v>
      </c>
      <c r="D1736" s="17" t="s">
        <v>4117</v>
      </c>
      <c r="E1736" s="17" t="s">
        <v>5604</v>
      </c>
      <c r="F1736" s="17" t="s">
        <v>7513</v>
      </c>
      <c r="G1736" s="17" t="s">
        <v>7514</v>
      </c>
    </row>
    <row r="1737" spans="1:7" x14ac:dyDescent="0.35">
      <c r="A1737" s="17" t="s">
        <v>8349</v>
      </c>
      <c r="B1737" s="17">
        <v>1736</v>
      </c>
      <c r="C1737" s="17" t="s">
        <v>635</v>
      </c>
      <c r="D1737" s="17" t="s">
        <v>4118</v>
      </c>
      <c r="E1737" s="17" t="s">
        <v>4729</v>
      </c>
      <c r="F1737" s="17" t="s">
        <v>7515</v>
      </c>
      <c r="G1737" s="17" t="s">
        <v>7516</v>
      </c>
    </row>
    <row r="1738" spans="1:7" x14ac:dyDescent="0.35">
      <c r="A1738" s="17" t="s">
        <v>8349</v>
      </c>
      <c r="B1738" s="17">
        <v>1737</v>
      </c>
      <c r="C1738" s="17" t="s">
        <v>634</v>
      </c>
      <c r="D1738" s="17" t="s">
        <v>4119</v>
      </c>
      <c r="E1738" s="17" t="s">
        <v>4732</v>
      </c>
      <c r="F1738" s="17" t="s">
        <v>6283</v>
      </c>
      <c r="G1738" s="17" t="s">
        <v>7517</v>
      </c>
    </row>
    <row r="1739" spans="1:7" x14ac:dyDescent="0.35">
      <c r="A1739" s="17" t="s">
        <v>8349</v>
      </c>
      <c r="B1739" s="17">
        <v>1738</v>
      </c>
      <c r="C1739" s="17" t="s">
        <v>633</v>
      </c>
      <c r="D1739" s="17" t="s">
        <v>4120</v>
      </c>
      <c r="E1739" s="17" t="s">
        <v>4732</v>
      </c>
      <c r="F1739" s="17" t="s">
        <v>7518</v>
      </c>
      <c r="G1739" s="17" t="s">
        <v>4830</v>
      </c>
    </row>
    <row r="1740" spans="1:7" x14ac:dyDescent="0.35">
      <c r="A1740" s="17" t="s">
        <v>8349</v>
      </c>
      <c r="B1740" s="17">
        <v>1739</v>
      </c>
      <c r="C1740" s="17" t="s">
        <v>631</v>
      </c>
      <c r="D1740" s="17" t="s">
        <v>4121</v>
      </c>
      <c r="E1740" s="17" t="s">
        <v>4732</v>
      </c>
      <c r="F1740" s="17" t="s">
        <v>7519</v>
      </c>
      <c r="G1740" s="17" t="s">
        <v>7520</v>
      </c>
    </row>
    <row r="1741" spans="1:7" x14ac:dyDescent="0.35">
      <c r="A1741" s="17" t="s">
        <v>8349</v>
      </c>
      <c r="B1741" s="17">
        <v>1740</v>
      </c>
      <c r="C1741" s="17" t="s">
        <v>630</v>
      </c>
      <c r="D1741" s="17" t="s">
        <v>4122</v>
      </c>
      <c r="E1741" s="17" t="s">
        <v>4729</v>
      </c>
      <c r="F1741" s="17" t="s">
        <v>7521</v>
      </c>
      <c r="G1741" s="17" t="s">
        <v>7522</v>
      </c>
    </row>
    <row r="1742" spans="1:7" x14ac:dyDescent="0.35">
      <c r="A1742" s="17" t="s">
        <v>8349</v>
      </c>
      <c r="B1742" s="17">
        <v>1741</v>
      </c>
      <c r="C1742" s="17" t="s">
        <v>629</v>
      </c>
      <c r="D1742" s="17" t="s">
        <v>4123</v>
      </c>
      <c r="E1742" s="17" t="s">
        <v>4729</v>
      </c>
      <c r="F1742" s="17" t="s">
        <v>7523</v>
      </c>
      <c r="G1742" s="17" t="s">
        <v>7524</v>
      </c>
    </row>
    <row r="1743" spans="1:7" x14ac:dyDescent="0.35">
      <c r="A1743" s="17" t="s">
        <v>8349</v>
      </c>
      <c r="B1743" s="17">
        <v>1742</v>
      </c>
      <c r="C1743" s="17" t="s">
        <v>628</v>
      </c>
      <c r="D1743" s="17" t="s">
        <v>4124</v>
      </c>
      <c r="E1743" s="17" t="s">
        <v>4729</v>
      </c>
      <c r="F1743" s="17" t="s">
        <v>7525</v>
      </c>
      <c r="G1743" s="17" t="s">
        <v>7526</v>
      </c>
    </row>
    <row r="1744" spans="1:7" x14ac:dyDescent="0.35">
      <c r="A1744" s="17" t="s">
        <v>8349</v>
      </c>
      <c r="B1744" s="17">
        <v>1743</v>
      </c>
      <c r="C1744" s="17" t="s">
        <v>627</v>
      </c>
      <c r="D1744" s="17" t="s">
        <v>4125</v>
      </c>
      <c r="E1744" s="17" t="s">
        <v>4729</v>
      </c>
      <c r="F1744" s="17" t="s">
        <v>7527</v>
      </c>
      <c r="G1744" s="17" t="s">
        <v>7528</v>
      </c>
    </row>
    <row r="1745" spans="1:7" x14ac:dyDescent="0.35">
      <c r="A1745" s="17" t="s">
        <v>8349</v>
      </c>
      <c r="B1745" s="17">
        <v>1744</v>
      </c>
      <c r="C1745" s="17" t="s">
        <v>626</v>
      </c>
      <c r="D1745" s="17" t="s">
        <v>4126</v>
      </c>
      <c r="E1745" s="17" t="s">
        <v>4729</v>
      </c>
      <c r="F1745" s="17" t="s">
        <v>7529</v>
      </c>
      <c r="G1745" s="17" t="s">
        <v>5674</v>
      </c>
    </row>
    <row r="1746" spans="1:7" x14ac:dyDescent="0.35">
      <c r="A1746" s="17" t="s">
        <v>8349</v>
      </c>
      <c r="B1746" s="17">
        <v>1745</v>
      </c>
      <c r="C1746" s="17" t="s">
        <v>625</v>
      </c>
      <c r="D1746" s="17" t="s">
        <v>4127</v>
      </c>
      <c r="E1746" s="17" t="s">
        <v>4732</v>
      </c>
      <c r="F1746" s="17" t="s">
        <v>6021</v>
      </c>
      <c r="G1746" s="17" t="s">
        <v>6550</v>
      </c>
    </row>
    <row r="1747" spans="1:7" x14ac:dyDescent="0.35">
      <c r="A1747" s="17" t="s">
        <v>8349</v>
      </c>
      <c r="B1747" s="17">
        <v>1746</v>
      </c>
      <c r="C1747" s="17" t="s">
        <v>624</v>
      </c>
      <c r="D1747" s="17" t="s">
        <v>4128</v>
      </c>
      <c r="E1747" s="17" t="s">
        <v>4729</v>
      </c>
      <c r="F1747" s="17" t="s">
        <v>7530</v>
      </c>
      <c r="G1747" s="17" t="s">
        <v>7223</v>
      </c>
    </row>
    <row r="1748" spans="1:7" x14ac:dyDescent="0.35">
      <c r="A1748" s="17" t="s">
        <v>8349</v>
      </c>
      <c r="B1748" s="17">
        <v>1747</v>
      </c>
      <c r="C1748" s="17" t="s">
        <v>623</v>
      </c>
      <c r="D1748" s="17" t="s">
        <v>4129</v>
      </c>
      <c r="E1748" s="17" t="s">
        <v>4729</v>
      </c>
      <c r="F1748" s="17" t="s">
        <v>7531</v>
      </c>
      <c r="G1748" s="17" t="s">
        <v>7532</v>
      </c>
    </row>
    <row r="1749" spans="1:7" x14ac:dyDescent="0.35">
      <c r="A1749" s="17" t="s">
        <v>8349</v>
      </c>
      <c r="B1749" s="17">
        <v>1748</v>
      </c>
      <c r="C1749" s="17" t="s">
        <v>622</v>
      </c>
      <c r="D1749" s="17" t="s">
        <v>4130</v>
      </c>
      <c r="E1749" s="17" t="s">
        <v>4732</v>
      </c>
      <c r="F1749" s="17" t="s">
        <v>7515</v>
      </c>
      <c r="G1749" s="17" t="s">
        <v>7533</v>
      </c>
    </row>
    <row r="1750" spans="1:7" x14ac:dyDescent="0.35">
      <c r="A1750" s="17" t="s">
        <v>8349</v>
      </c>
      <c r="B1750" s="17">
        <v>1749</v>
      </c>
      <c r="C1750" s="17" t="s">
        <v>621</v>
      </c>
      <c r="D1750" s="17" t="s">
        <v>4131</v>
      </c>
      <c r="E1750" s="17" t="s">
        <v>4732</v>
      </c>
      <c r="F1750" s="17" t="s">
        <v>7534</v>
      </c>
      <c r="G1750" s="17" t="s">
        <v>6139</v>
      </c>
    </row>
    <row r="1751" spans="1:7" x14ac:dyDescent="0.35">
      <c r="A1751" s="17" t="s">
        <v>8349</v>
      </c>
      <c r="B1751" s="17">
        <v>1750</v>
      </c>
      <c r="C1751" s="17" t="s">
        <v>620</v>
      </c>
      <c r="D1751" s="17" t="s">
        <v>4132</v>
      </c>
      <c r="E1751" s="17" t="s">
        <v>4732</v>
      </c>
      <c r="F1751" s="17" t="s">
        <v>6580</v>
      </c>
      <c r="G1751" s="17" t="s">
        <v>7535</v>
      </c>
    </row>
    <row r="1752" spans="1:7" x14ac:dyDescent="0.35">
      <c r="A1752" s="17" t="s">
        <v>8349</v>
      </c>
      <c r="B1752" s="17">
        <v>1751</v>
      </c>
      <c r="C1752" s="17" t="s">
        <v>619</v>
      </c>
      <c r="D1752" s="17" t="s">
        <v>4133</v>
      </c>
      <c r="E1752" s="17" t="s">
        <v>5604</v>
      </c>
      <c r="F1752" s="17" t="s">
        <v>7536</v>
      </c>
      <c r="G1752" s="17" t="s">
        <v>7537</v>
      </c>
    </row>
    <row r="1753" spans="1:7" x14ac:dyDescent="0.35">
      <c r="A1753" s="17" t="s">
        <v>8349</v>
      </c>
      <c r="B1753" s="17">
        <v>1752</v>
      </c>
      <c r="C1753" s="17" t="s">
        <v>618</v>
      </c>
      <c r="D1753" s="17" t="s">
        <v>4134</v>
      </c>
      <c r="E1753" s="17" t="s">
        <v>4732</v>
      </c>
      <c r="F1753" s="17" t="s">
        <v>7538</v>
      </c>
      <c r="G1753" s="17" t="s">
        <v>5840</v>
      </c>
    </row>
    <row r="1754" spans="1:7" x14ac:dyDescent="0.35">
      <c r="A1754" s="17" t="s">
        <v>8349</v>
      </c>
      <c r="B1754" s="17">
        <v>1753</v>
      </c>
      <c r="C1754" s="17" t="s">
        <v>617</v>
      </c>
      <c r="D1754" s="17" t="s">
        <v>4135</v>
      </c>
      <c r="E1754" s="17" t="s">
        <v>4732</v>
      </c>
      <c r="F1754" s="17" t="s">
        <v>7539</v>
      </c>
      <c r="G1754" s="17" t="s">
        <v>7540</v>
      </c>
    </row>
    <row r="1755" spans="1:7" x14ac:dyDescent="0.35">
      <c r="A1755" s="17" t="s">
        <v>8349</v>
      </c>
      <c r="B1755" s="17">
        <v>1754</v>
      </c>
      <c r="C1755" s="17" t="s">
        <v>616</v>
      </c>
      <c r="D1755" s="17" t="s">
        <v>4136</v>
      </c>
      <c r="E1755" s="17" t="s">
        <v>4732</v>
      </c>
      <c r="F1755" s="17" t="s">
        <v>5794</v>
      </c>
      <c r="G1755" s="17" t="s">
        <v>7541</v>
      </c>
    </row>
    <row r="1756" spans="1:7" x14ac:dyDescent="0.35">
      <c r="A1756" s="17" t="s">
        <v>8349</v>
      </c>
      <c r="B1756" s="17">
        <v>1755</v>
      </c>
      <c r="C1756" s="17" t="s">
        <v>615</v>
      </c>
      <c r="D1756" s="17" t="s">
        <v>4137</v>
      </c>
      <c r="E1756" s="17" t="s">
        <v>4729</v>
      </c>
      <c r="F1756" s="17" t="s">
        <v>7542</v>
      </c>
      <c r="G1756" s="17" t="s">
        <v>7543</v>
      </c>
    </row>
    <row r="1757" spans="1:7" x14ac:dyDescent="0.35">
      <c r="A1757" s="17" t="s">
        <v>8349</v>
      </c>
      <c r="B1757" s="17">
        <v>1756</v>
      </c>
      <c r="C1757" s="17" t="s">
        <v>614</v>
      </c>
      <c r="D1757" s="17" t="s">
        <v>4138</v>
      </c>
      <c r="E1757" s="17" t="s">
        <v>4729</v>
      </c>
      <c r="F1757" s="17" t="s">
        <v>7544</v>
      </c>
      <c r="G1757" s="17" t="s">
        <v>7545</v>
      </c>
    </row>
    <row r="1758" spans="1:7" x14ac:dyDescent="0.35">
      <c r="A1758" s="17" t="s">
        <v>8349</v>
      </c>
      <c r="B1758" s="17">
        <v>1757</v>
      </c>
      <c r="C1758" s="17" t="s">
        <v>613</v>
      </c>
      <c r="D1758" s="17" t="s">
        <v>4139</v>
      </c>
      <c r="E1758" s="17" t="s">
        <v>4732</v>
      </c>
      <c r="F1758" s="17" t="s">
        <v>5186</v>
      </c>
      <c r="G1758" s="17" t="s">
        <v>7546</v>
      </c>
    </row>
    <row r="1759" spans="1:7" x14ac:dyDescent="0.35">
      <c r="A1759" s="17" t="s">
        <v>8349</v>
      </c>
      <c r="B1759" s="17">
        <v>1758</v>
      </c>
      <c r="C1759" s="17" t="s">
        <v>612</v>
      </c>
      <c r="D1759" s="17" t="s">
        <v>4140</v>
      </c>
      <c r="E1759" s="17" t="s">
        <v>5604</v>
      </c>
      <c r="F1759" s="17" t="s">
        <v>7547</v>
      </c>
      <c r="G1759" s="17" t="s">
        <v>7548</v>
      </c>
    </row>
    <row r="1760" spans="1:7" x14ac:dyDescent="0.35">
      <c r="A1760" s="17" t="s">
        <v>8349</v>
      </c>
      <c r="B1760" s="17">
        <v>1759</v>
      </c>
      <c r="C1760" s="17" t="s">
        <v>611</v>
      </c>
      <c r="D1760" s="17" t="s">
        <v>4141</v>
      </c>
      <c r="E1760" s="17" t="s">
        <v>4732</v>
      </c>
      <c r="F1760" s="17" t="s">
        <v>7549</v>
      </c>
      <c r="G1760" s="17" t="s">
        <v>7550</v>
      </c>
    </row>
    <row r="1761" spans="1:7" x14ac:dyDescent="0.35">
      <c r="A1761" s="17" t="s">
        <v>8349</v>
      </c>
      <c r="B1761" s="17">
        <v>1760</v>
      </c>
      <c r="C1761" s="17" t="s">
        <v>610</v>
      </c>
      <c r="D1761" s="17" t="s">
        <v>4142</v>
      </c>
      <c r="E1761" s="17" t="s">
        <v>4732</v>
      </c>
      <c r="F1761" s="17" t="s">
        <v>7551</v>
      </c>
      <c r="G1761" s="17" t="s">
        <v>7552</v>
      </c>
    </row>
    <row r="1762" spans="1:7" x14ac:dyDescent="0.35">
      <c r="A1762" s="17" t="s">
        <v>8349</v>
      </c>
      <c r="B1762" s="17">
        <v>1761</v>
      </c>
      <c r="C1762" s="17" t="s">
        <v>609</v>
      </c>
      <c r="D1762" s="17" t="s">
        <v>4143</v>
      </c>
      <c r="E1762" s="17" t="s">
        <v>4732</v>
      </c>
      <c r="F1762" s="17" t="s">
        <v>7553</v>
      </c>
      <c r="G1762" s="17" t="s">
        <v>7554</v>
      </c>
    </row>
    <row r="1763" spans="1:7" x14ac:dyDescent="0.35">
      <c r="A1763" s="17" t="s">
        <v>8349</v>
      </c>
      <c r="B1763" s="17">
        <v>1762</v>
      </c>
      <c r="C1763" s="17" t="s">
        <v>608</v>
      </c>
      <c r="D1763" s="17" t="s">
        <v>4144</v>
      </c>
      <c r="E1763" s="17" t="s">
        <v>4729</v>
      </c>
      <c r="F1763" s="17" t="s">
        <v>7555</v>
      </c>
      <c r="G1763" s="17" t="s">
        <v>7556</v>
      </c>
    </row>
    <row r="1764" spans="1:7" x14ac:dyDescent="0.35">
      <c r="A1764" s="17" t="s">
        <v>8349</v>
      </c>
      <c r="B1764" s="17">
        <v>1763</v>
      </c>
      <c r="C1764" s="17" t="s">
        <v>607</v>
      </c>
      <c r="D1764" s="17" t="s">
        <v>4145</v>
      </c>
      <c r="E1764" s="17" t="s">
        <v>4729</v>
      </c>
      <c r="F1764" s="17" t="s">
        <v>7557</v>
      </c>
      <c r="G1764" s="17" t="s">
        <v>7558</v>
      </c>
    </row>
    <row r="1765" spans="1:7" x14ac:dyDescent="0.35">
      <c r="A1765" s="17" t="s">
        <v>8349</v>
      </c>
      <c r="B1765" s="17">
        <v>1764</v>
      </c>
      <c r="C1765" s="17" t="s">
        <v>606</v>
      </c>
      <c r="D1765" s="17" t="s">
        <v>4146</v>
      </c>
      <c r="E1765" s="17" t="s">
        <v>4729</v>
      </c>
      <c r="F1765" s="17" t="s">
        <v>5166</v>
      </c>
      <c r="G1765" s="17" t="s">
        <v>7559</v>
      </c>
    </row>
    <row r="1766" spans="1:7" x14ac:dyDescent="0.35">
      <c r="A1766" s="17" t="s">
        <v>8349</v>
      </c>
      <c r="B1766" s="17">
        <v>1765</v>
      </c>
      <c r="C1766" s="17" t="s">
        <v>605</v>
      </c>
      <c r="D1766" s="17" t="s">
        <v>4147</v>
      </c>
      <c r="E1766" s="17" t="s">
        <v>4729</v>
      </c>
      <c r="F1766" s="17" t="s">
        <v>6676</v>
      </c>
      <c r="G1766" s="17" t="s">
        <v>7560</v>
      </c>
    </row>
    <row r="1767" spans="1:7" x14ac:dyDescent="0.35">
      <c r="A1767" s="17" t="s">
        <v>8349</v>
      </c>
      <c r="B1767" s="17">
        <v>1766</v>
      </c>
      <c r="C1767" s="17" t="s">
        <v>604</v>
      </c>
      <c r="D1767" s="17" t="s">
        <v>4148</v>
      </c>
      <c r="E1767" s="17" t="s">
        <v>4732</v>
      </c>
      <c r="F1767" s="17" t="s">
        <v>7561</v>
      </c>
      <c r="G1767" s="17" t="s">
        <v>5044</v>
      </c>
    </row>
    <row r="1768" spans="1:7" x14ac:dyDescent="0.35">
      <c r="A1768" s="17" t="s">
        <v>8349</v>
      </c>
      <c r="B1768" s="17">
        <v>1767</v>
      </c>
      <c r="C1768" s="17" t="s">
        <v>603</v>
      </c>
      <c r="D1768" s="17" t="s">
        <v>4149</v>
      </c>
      <c r="E1768" s="17" t="s">
        <v>4729</v>
      </c>
      <c r="F1768" s="17" t="s">
        <v>7562</v>
      </c>
      <c r="G1768" s="17" t="s">
        <v>6596</v>
      </c>
    </row>
    <row r="1769" spans="1:7" x14ac:dyDescent="0.35">
      <c r="A1769" s="17" t="s">
        <v>8349</v>
      </c>
      <c r="B1769" s="17">
        <v>1768</v>
      </c>
      <c r="C1769" s="17" t="s">
        <v>602</v>
      </c>
      <c r="D1769" s="17" t="s">
        <v>4150</v>
      </c>
      <c r="E1769" s="17" t="s">
        <v>4729</v>
      </c>
      <c r="F1769" s="17" t="s">
        <v>7563</v>
      </c>
      <c r="G1769" s="17" t="s">
        <v>5091</v>
      </c>
    </row>
    <row r="1770" spans="1:7" x14ac:dyDescent="0.35">
      <c r="A1770" s="17" t="s">
        <v>8349</v>
      </c>
      <c r="B1770" s="17">
        <v>1769</v>
      </c>
      <c r="C1770" s="17" t="s">
        <v>601</v>
      </c>
      <c r="D1770" s="17" t="s">
        <v>4151</v>
      </c>
      <c r="E1770" s="17" t="s">
        <v>4729</v>
      </c>
      <c r="F1770" s="17" t="s">
        <v>7564</v>
      </c>
      <c r="G1770" s="17" t="s">
        <v>5674</v>
      </c>
    </row>
    <row r="1771" spans="1:7" x14ac:dyDescent="0.35">
      <c r="A1771" s="17" t="s">
        <v>8349</v>
      </c>
      <c r="B1771" s="17">
        <v>1770</v>
      </c>
      <c r="C1771" s="17" t="s">
        <v>600</v>
      </c>
      <c r="D1771" s="17" t="s">
        <v>4152</v>
      </c>
      <c r="E1771" s="17" t="s">
        <v>4729</v>
      </c>
      <c r="F1771" s="17" t="s">
        <v>7565</v>
      </c>
      <c r="G1771" s="17" t="s">
        <v>7566</v>
      </c>
    </row>
    <row r="1772" spans="1:7" x14ac:dyDescent="0.35">
      <c r="A1772" s="17" t="s">
        <v>8349</v>
      </c>
      <c r="B1772" s="17">
        <v>1771</v>
      </c>
      <c r="C1772" s="17" t="s">
        <v>599</v>
      </c>
      <c r="D1772" s="17" t="s">
        <v>4153</v>
      </c>
      <c r="E1772" s="17" t="s">
        <v>4729</v>
      </c>
      <c r="F1772" s="17" t="s">
        <v>7567</v>
      </c>
      <c r="G1772" s="17" t="s">
        <v>7568</v>
      </c>
    </row>
    <row r="1773" spans="1:7" x14ac:dyDescent="0.35">
      <c r="A1773" s="17" t="s">
        <v>8349</v>
      </c>
      <c r="B1773" s="17">
        <v>1772</v>
      </c>
      <c r="C1773" s="17" t="s">
        <v>598</v>
      </c>
      <c r="D1773" s="17" t="s">
        <v>4154</v>
      </c>
      <c r="E1773" s="17" t="s">
        <v>4729</v>
      </c>
      <c r="F1773" s="17" t="s">
        <v>7569</v>
      </c>
      <c r="G1773" s="17" t="s">
        <v>5623</v>
      </c>
    </row>
    <row r="1774" spans="1:7" x14ac:dyDescent="0.35">
      <c r="A1774" s="17" t="s">
        <v>8349</v>
      </c>
      <c r="B1774" s="17">
        <v>1773</v>
      </c>
      <c r="C1774" s="17" t="s">
        <v>597</v>
      </c>
      <c r="D1774" s="17" t="s">
        <v>4155</v>
      </c>
      <c r="E1774" s="17" t="s">
        <v>4729</v>
      </c>
      <c r="F1774" s="17" t="s">
        <v>7570</v>
      </c>
      <c r="G1774" s="17" t="s">
        <v>7571</v>
      </c>
    </row>
    <row r="1775" spans="1:7" x14ac:dyDescent="0.35">
      <c r="A1775" s="17" t="s">
        <v>8349</v>
      </c>
      <c r="B1775" s="17">
        <v>1774</v>
      </c>
      <c r="C1775" s="17" t="s">
        <v>596</v>
      </c>
      <c r="D1775" s="17" t="s">
        <v>4156</v>
      </c>
      <c r="E1775" s="17" t="s">
        <v>4732</v>
      </c>
      <c r="F1775" s="17" t="s">
        <v>7572</v>
      </c>
      <c r="G1775" s="17" t="s">
        <v>6419</v>
      </c>
    </row>
    <row r="1776" spans="1:7" x14ac:dyDescent="0.35">
      <c r="A1776" s="17" t="s">
        <v>8349</v>
      </c>
      <c r="B1776" s="17">
        <v>1775</v>
      </c>
      <c r="C1776" s="17" t="s">
        <v>595</v>
      </c>
      <c r="D1776" s="17" t="s">
        <v>4157</v>
      </c>
      <c r="E1776" s="17" t="s">
        <v>4729</v>
      </c>
      <c r="F1776" s="17" t="s">
        <v>7573</v>
      </c>
      <c r="G1776" s="17" t="s">
        <v>6503</v>
      </c>
    </row>
    <row r="1777" spans="1:7" x14ac:dyDescent="0.35">
      <c r="A1777" s="17" t="s">
        <v>8349</v>
      </c>
      <c r="B1777" s="17">
        <v>1776</v>
      </c>
      <c r="C1777" s="17" t="s">
        <v>594</v>
      </c>
      <c r="D1777" s="17" t="s">
        <v>4158</v>
      </c>
      <c r="E1777" s="17" t="s">
        <v>4729</v>
      </c>
      <c r="F1777" s="17" t="s">
        <v>7574</v>
      </c>
      <c r="G1777" s="17" t="s">
        <v>4918</v>
      </c>
    </row>
    <row r="1778" spans="1:7" x14ac:dyDescent="0.35">
      <c r="A1778" s="17" t="s">
        <v>8349</v>
      </c>
      <c r="B1778" s="17">
        <v>1777</v>
      </c>
      <c r="C1778" s="17" t="s">
        <v>593</v>
      </c>
      <c r="D1778" s="17" t="s">
        <v>4159</v>
      </c>
      <c r="E1778" s="17" t="s">
        <v>4732</v>
      </c>
      <c r="F1778" s="17" t="s">
        <v>7575</v>
      </c>
      <c r="G1778" s="17" t="s">
        <v>7576</v>
      </c>
    </row>
    <row r="1779" spans="1:7" x14ac:dyDescent="0.35">
      <c r="A1779" s="17" t="s">
        <v>8349</v>
      </c>
      <c r="B1779" s="17">
        <v>1778</v>
      </c>
      <c r="C1779" s="17" t="s">
        <v>592</v>
      </c>
      <c r="D1779" s="17" t="s">
        <v>4160</v>
      </c>
      <c r="E1779" s="17" t="s">
        <v>4729</v>
      </c>
      <c r="F1779" s="17" t="s">
        <v>6582</v>
      </c>
      <c r="G1779" s="17" t="s">
        <v>7577</v>
      </c>
    </row>
    <row r="1780" spans="1:7" x14ac:dyDescent="0.35">
      <c r="A1780" s="17" t="s">
        <v>8349</v>
      </c>
      <c r="B1780" s="17">
        <v>1779</v>
      </c>
      <c r="C1780" s="17" t="s">
        <v>591</v>
      </c>
      <c r="D1780" s="17" t="s">
        <v>4161</v>
      </c>
      <c r="E1780" s="17" t="s">
        <v>4732</v>
      </c>
      <c r="F1780" s="17" t="s">
        <v>7578</v>
      </c>
      <c r="G1780" s="17" t="s">
        <v>7579</v>
      </c>
    </row>
    <row r="1781" spans="1:7" x14ac:dyDescent="0.35">
      <c r="A1781" s="17" t="s">
        <v>8349</v>
      </c>
      <c r="B1781" s="17">
        <v>1780</v>
      </c>
      <c r="C1781" s="17" t="s">
        <v>590</v>
      </c>
      <c r="D1781" s="17" t="s">
        <v>4162</v>
      </c>
      <c r="E1781" s="17" t="s">
        <v>4729</v>
      </c>
      <c r="F1781" s="17" t="s">
        <v>7580</v>
      </c>
      <c r="G1781" s="17" t="s">
        <v>6115</v>
      </c>
    </row>
    <row r="1782" spans="1:7" x14ac:dyDescent="0.35">
      <c r="A1782" s="17" t="s">
        <v>8349</v>
      </c>
      <c r="B1782" s="17">
        <v>1781</v>
      </c>
      <c r="C1782" s="17" t="s">
        <v>589</v>
      </c>
      <c r="D1782" s="17" t="s">
        <v>4163</v>
      </c>
      <c r="E1782" s="17" t="s">
        <v>4729</v>
      </c>
      <c r="F1782" s="17" t="s">
        <v>7581</v>
      </c>
      <c r="G1782" s="17" t="s">
        <v>6233</v>
      </c>
    </row>
    <row r="1783" spans="1:7" x14ac:dyDescent="0.35">
      <c r="A1783" s="17" t="s">
        <v>8349</v>
      </c>
      <c r="B1783" s="17">
        <v>1782</v>
      </c>
      <c r="C1783" s="17" t="s">
        <v>588</v>
      </c>
      <c r="D1783" s="17" t="s">
        <v>4164</v>
      </c>
      <c r="E1783" s="17" t="s">
        <v>4732</v>
      </c>
      <c r="F1783" s="17" t="s">
        <v>7336</v>
      </c>
      <c r="G1783" s="17" t="s">
        <v>7582</v>
      </c>
    </row>
    <row r="1784" spans="1:7" x14ac:dyDescent="0.35">
      <c r="A1784" s="17" t="s">
        <v>8349</v>
      </c>
      <c r="B1784" s="17">
        <v>1783</v>
      </c>
      <c r="C1784" s="17" t="s">
        <v>587</v>
      </c>
      <c r="D1784" s="17" t="s">
        <v>4165</v>
      </c>
      <c r="E1784" s="17" t="s">
        <v>4729</v>
      </c>
      <c r="F1784" s="17" t="s">
        <v>4780</v>
      </c>
      <c r="G1784" s="17" t="s">
        <v>7583</v>
      </c>
    </row>
    <row r="1785" spans="1:7" x14ac:dyDescent="0.35">
      <c r="A1785" s="17" t="s">
        <v>8349</v>
      </c>
      <c r="B1785" s="17">
        <v>1784</v>
      </c>
      <c r="C1785" s="17" t="s">
        <v>586</v>
      </c>
      <c r="D1785" s="17" t="s">
        <v>4166</v>
      </c>
      <c r="E1785" s="17" t="s">
        <v>4732</v>
      </c>
      <c r="F1785" s="17" t="s">
        <v>5769</v>
      </c>
      <c r="G1785" s="17" t="s">
        <v>6101</v>
      </c>
    </row>
    <row r="1786" spans="1:7" x14ac:dyDescent="0.35">
      <c r="A1786" s="17" t="s">
        <v>8349</v>
      </c>
      <c r="B1786" s="17">
        <v>1785</v>
      </c>
      <c r="C1786" s="17" t="s">
        <v>585</v>
      </c>
      <c r="D1786" s="17" t="s">
        <v>4167</v>
      </c>
      <c r="E1786" s="17" t="s">
        <v>4732</v>
      </c>
      <c r="F1786" s="17" t="s">
        <v>7584</v>
      </c>
      <c r="G1786" s="17" t="s">
        <v>7585</v>
      </c>
    </row>
    <row r="1787" spans="1:7" x14ac:dyDescent="0.35">
      <c r="A1787" s="17" t="s">
        <v>8349</v>
      </c>
      <c r="B1787" s="17">
        <v>1786</v>
      </c>
      <c r="C1787" s="17" t="s">
        <v>584</v>
      </c>
      <c r="D1787" s="17" t="s">
        <v>4168</v>
      </c>
      <c r="E1787" s="17" t="s">
        <v>4732</v>
      </c>
      <c r="F1787" s="17" t="s">
        <v>7586</v>
      </c>
      <c r="G1787" s="17" t="s">
        <v>4769</v>
      </c>
    </row>
    <row r="1788" spans="1:7" x14ac:dyDescent="0.35">
      <c r="A1788" s="17" t="s">
        <v>8349</v>
      </c>
      <c r="B1788" s="17">
        <v>1787</v>
      </c>
      <c r="C1788" s="17" t="s">
        <v>583</v>
      </c>
      <c r="D1788" s="17" t="s">
        <v>4169</v>
      </c>
      <c r="E1788" s="17" t="s">
        <v>4732</v>
      </c>
      <c r="F1788" s="17" t="s">
        <v>7587</v>
      </c>
      <c r="G1788" s="17" t="s">
        <v>7588</v>
      </c>
    </row>
    <row r="1789" spans="1:7" x14ac:dyDescent="0.35">
      <c r="A1789" s="17" t="s">
        <v>8349</v>
      </c>
      <c r="B1789" s="17">
        <v>1788</v>
      </c>
      <c r="C1789" s="17" t="s">
        <v>582</v>
      </c>
      <c r="D1789" s="17" t="s">
        <v>4170</v>
      </c>
      <c r="E1789" s="17" t="s">
        <v>4732</v>
      </c>
      <c r="F1789" s="17" t="s">
        <v>6616</v>
      </c>
      <c r="G1789" s="17" t="s">
        <v>7589</v>
      </c>
    </row>
    <row r="1790" spans="1:7" x14ac:dyDescent="0.35">
      <c r="A1790" s="17" t="s">
        <v>8349</v>
      </c>
      <c r="B1790" s="17">
        <v>1789</v>
      </c>
      <c r="C1790" s="17" t="s">
        <v>581</v>
      </c>
      <c r="D1790" s="17" t="s">
        <v>4171</v>
      </c>
      <c r="E1790" s="17" t="s">
        <v>4732</v>
      </c>
      <c r="F1790" s="17" t="s">
        <v>7590</v>
      </c>
      <c r="G1790" s="17" t="s">
        <v>4743</v>
      </c>
    </row>
    <row r="1791" spans="1:7" x14ac:dyDescent="0.35">
      <c r="A1791" s="17" t="s">
        <v>8349</v>
      </c>
      <c r="B1791" s="17">
        <v>1790</v>
      </c>
      <c r="C1791" s="17" t="s">
        <v>580</v>
      </c>
      <c r="D1791" s="17" t="s">
        <v>4172</v>
      </c>
      <c r="E1791" s="17" t="s">
        <v>4732</v>
      </c>
      <c r="F1791" s="17" t="s">
        <v>7591</v>
      </c>
      <c r="G1791" s="17" t="s">
        <v>7592</v>
      </c>
    </row>
    <row r="1792" spans="1:7" x14ac:dyDescent="0.35">
      <c r="A1792" s="17" t="s">
        <v>8349</v>
      </c>
      <c r="B1792" s="17">
        <v>1791</v>
      </c>
      <c r="C1792" s="17" t="s">
        <v>579</v>
      </c>
      <c r="D1792" s="17" t="s">
        <v>4173</v>
      </c>
      <c r="E1792" s="17" t="s">
        <v>4732</v>
      </c>
      <c r="F1792" s="17" t="s">
        <v>5477</v>
      </c>
      <c r="G1792" s="17" t="s">
        <v>7593</v>
      </c>
    </row>
    <row r="1793" spans="1:7" x14ac:dyDescent="0.35">
      <c r="A1793" s="17" t="s">
        <v>8349</v>
      </c>
      <c r="B1793" s="17">
        <v>1792</v>
      </c>
      <c r="C1793" s="17" t="s">
        <v>578</v>
      </c>
      <c r="D1793" s="17" t="s">
        <v>4174</v>
      </c>
      <c r="E1793" s="17" t="s">
        <v>4729</v>
      </c>
      <c r="F1793" s="17" t="s">
        <v>7594</v>
      </c>
      <c r="G1793" s="17" t="s">
        <v>5099</v>
      </c>
    </row>
    <row r="1794" spans="1:7" x14ac:dyDescent="0.35">
      <c r="A1794" s="17" t="s">
        <v>8349</v>
      </c>
      <c r="B1794" s="17">
        <v>1793</v>
      </c>
      <c r="C1794" s="17" t="s">
        <v>577</v>
      </c>
      <c r="D1794" s="17" t="s">
        <v>4175</v>
      </c>
      <c r="E1794" s="17" t="s">
        <v>4732</v>
      </c>
      <c r="F1794" s="17" t="s">
        <v>7595</v>
      </c>
      <c r="G1794" s="17" t="s">
        <v>5025</v>
      </c>
    </row>
    <row r="1795" spans="1:7" x14ac:dyDescent="0.35">
      <c r="A1795" s="17" t="s">
        <v>8349</v>
      </c>
      <c r="B1795" s="17">
        <v>1794</v>
      </c>
      <c r="C1795" s="17" t="s">
        <v>576</v>
      </c>
      <c r="D1795" s="17" t="s">
        <v>4176</v>
      </c>
      <c r="E1795" s="17" t="s">
        <v>4729</v>
      </c>
      <c r="F1795" s="17" t="s">
        <v>7596</v>
      </c>
      <c r="G1795" s="17" t="s">
        <v>5889</v>
      </c>
    </row>
    <row r="1796" spans="1:7" x14ac:dyDescent="0.35">
      <c r="A1796" s="17" t="s">
        <v>8349</v>
      </c>
      <c r="B1796" s="17">
        <v>1795</v>
      </c>
      <c r="C1796" s="17" t="s">
        <v>575</v>
      </c>
      <c r="D1796" s="17" t="s">
        <v>4177</v>
      </c>
      <c r="E1796" s="17" t="s">
        <v>4732</v>
      </c>
      <c r="F1796" s="17" t="s">
        <v>7085</v>
      </c>
      <c r="G1796" s="17" t="s">
        <v>4802</v>
      </c>
    </row>
    <row r="1797" spans="1:7" x14ac:dyDescent="0.35">
      <c r="A1797" s="17" t="s">
        <v>8349</v>
      </c>
      <c r="B1797" s="17">
        <v>1796</v>
      </c>
      <c r="C1797" s="17" t="s">
        <v>574</v>
      </c>
      <c r="D1797" s="17" t="s">
        <v>4178</v>
      </c>
      <c r="E1797" s="17" t="s">
        <v>4729</v>
      </c>
      <c r="F1797" s="17" t="s">
        <v>7597</v>
      </c>
      <c r="G1797" s="17" t="s">
        <v>6637</v>
      </c>
    </row>
    <row r="1798" spans="1:7" x14ac:dyDescent="0.35">
      <c r="A1798" s="17" t="s">
        <v>8349</v>
      </c>
      <c r="B1798" s="17">
        <v>1797</v>
      </c>
      <c r="C1798" s="17" t="s">
        <v>573</v>
      </c>
      <c r="D1798" s="17" t="s">
        <v>4179</v>
      </c>
      <c r="E1798" s="17" t="s">
        <v>4732</v>
      </c>
      <c r="F1798" s="17" t="s">
        <v>7598</v>
      </c>
      <c r="G1798" s="17" t="s">
        <v>7599</v>
      </c>
    </row>
    <row r="1799" spans="1:7" x14ac:dyDescent="0.35">
      <c r="A1799" s="17" t="s">
        <v>8349</v>
      </c>
      <c r="B1799" s="17">
        <v>1798</v>
      </c>
      <c r="C1799" s="17" t="s">
        <v>572</v>
      </c>
      <c r="D1799" s="17" t="s">
        <v>4180</v>
      </c>
      <c r="E1799" s="17" t="s">
        <v>4729</v>
      </c>
      <c r="F1799" s="17" t="s">
        <v>7600</v>
      </c>
      <c r="G1799" s="17" t="s">
        <v>5986</v>
      </c>
    </row>
    <row r="1800" spans="1:7" x14ac:dyDescent="0.35">
      <c r="A1800" s="17" t="s">
        <v>8349</v>
      </c>
      <c r="B1800" s="17">
        <v>1799</v>
      </c>
      <c r="C1800" s="17" t="s">
        <v>571</v>
      </c>
      <c r="D1800" s="17" t="s">
        <v>4181</v>
      </c>
      <c r="E1800" s="17" t="s">
        <v>4729</v>
      </c>
      <c r="F1800" s="17" t="s">
        <v>5721</v>
      </c>
      <c r="G1800" s="17" t="s">
        <v>6741</v>
      </c>
    </row>
    <row r="1801" spans="1:7" x14ac:dyDescent="0.35">
      <c r="A1801" s="17" t="s">
        <v>8349</v>
      </c>
      <c r="B1801" s="17">
        <v>1800</v>
      </c>
      <c r="C1801" s="17" t="s">
        <v>570</v>
      </c>
      <c r="D1801" s="17" t="s">
        <v>4182</v>
      </c>
      <c r="E1801" s="17" t="s">
        <v>4732</v>
      </c>
      <c r="F1801" s="17" t="s">
        <v>7601</v>
      </c>
      <c r="G1801" s="17" t="s">
        <v>7602</v>
      </c>
    </row>
    <row r="1802" spans="1:7" x14ac:dyDescent="0.35">
      <c r="A1802" s="17" t="s">
        <v>8349</v>
      </c>
      <c r="B1802" s="17">
        <v>1801</v>
      </c>
      <c r="C1802" s="17" t="s">
        <v>569</v>
      </c>
      <c r="D1802" s="17" t="s">
        <v>4183</v>
      </c>
      <c r="E1802" s="17" t="s">
        <v>4729</v>
      </c>
      <c r="F1802" s="17" t="s">
        <v>7603</v>
      </c>
      <c r="G1802" s="17" t="s">
        <v>7477</v>
      </c>
    </row>
    <row r="1803" spans="1:7" x14ac:dyDescent="0.35">
      <c r="A1803" s="17" t="s">
        <v>8349</v>
      </c>
      <c r="B1803" s="17">
        <v>1802</v>
      </c>
      <c r="C1803" s="17" t="s">
        <v>568</v>
      </c>
      <c r="D1803" s="17" t="s">
        <v>4184</v>
      </c>
      <c r="E1803" s="17" t="s">
        <v>4732</v>
      </c>
      <c r="F1803" s="17" t="s">
        <v>7604</v>
      </c>
      <c r="G1803" s="17" t="s">
        <v>4858</v>
      </c>
    </row>
    <row r="1804" spans="1:7" x14ac:dyDescent="0.35">
      <c r="A1804" s="17" t="s">
        <v>8349</v>
      </c>
      <c r="B1804" s="17">
        <v>1803</v>
      </c>
      <c r="C1804" s="17" t="s">
        <v>567</v>
      </c>
      <c r="D1804" s="17" t="s">
        <v>4185</v>
      </c>
      <c r="E1804" s="17" t="s">
        <v>4732</v>
      </c>
      <c r="F1804" s="17" t="s">
        <v>5116</v>
      </c>
      <c r="G1804" s="17" t="s">
        <v>5759</v>
      </c>
    </row>
    <row r="1805" spans="1:7" x14ac:dyDescent="0.35">
      <c r="A1805" s="17" t="s">
        <v>8349</v>
      </c>
      <c r="B1805" s="17">
        <v>1804</v>
      </c>
      <c r="C1805" s="17" t="s">
        <v>566</v>
      </c>
      <c r="D1805" s="17" t="s">
        <v>4186</v>
      </c>
      <c r="E1805" s="17" t="s">
        <v>4732</v>
      </c>
      <c r="F1805" s="17" t="s">
        <v>4786</v>
      </c>
      <c r="G1805" s="17" t="s">
        <v>7605</v>
      </c>
    </row>
    <row r="1806" spans="1:7" x14ac:dyDescent="0.35">
      <c r="A1806" s="17" t="s">
        <v>8349</v>
      </c>
      <c r="B1806" s="17">
        <v>1805</v>
      </c>
      <c r="C1806" s="17" t="s">
        <v>565</v>
      </c>
      <c r="D1806" s="17" t="s">
        <v>4187</v>
      </c>
      <c r="E1806" s="17" t="s">
        <v>4732</v>
      </c>
      <c r="F1806" s="17" t="s">
        <v>7606</v>
      </c>
      <c r="G1806" s="17" t="s">
        <v>7081</v>
      </c>
    </row>
    <row r="1807" spans="1:7" x14ac:dyDescent="0.35">
      <c r="A1807" s="17" t="s">
        <v>8349</v>
      </c>
      <c r="B1807" s="17">
        <v>1806</v>
      </c>
      <c r="C1807" s="17" t="s">
        <v>564</v>
      </c>
      <c r="D1807" s="17" t="s">
        <v>4188</v>
      </c>
      <c r="E1807" s="17" t="s">
        <v>4729</v>
      </c>
      <c r="F1807" s="17" t="s">
        <v>7607</v>
      </c>
      <c r="G1807" s="17" t="s">
        <v>5549</v>
      </c>
    </row>
    <row r="1808" spans="1:7" x14ac:dyDescent="0.35">
      <c r="A1808" s="17" t="s">
        <v>8349</v>
      </c>
      <c r="B1808" s="17">
        <v>1807</v>
      </c>
      <c r="C1808" s="17" t="s">
        <v>563</v>
      </c>
      <c r="D1808" s="17" t="s">
        <v>4189</v>
      </c>
      <c r="E1808" s="17" t="s">
        <v>4729</v>
      </c>
      <c r="F1808" s="17" t="s">
        <v>7608</v>
      </c>
      <c r="G1808" s="17" t="s">
        <v>7609</v>
      </c>
    </row>
    <row r="1809" spans="1:7" x14ac:dyDescent="0.35">
      <c r="A1809" s="17" t="s">
        <v>8349</v>
      </c>
      <c r="B1809" s="17">
        <v>1808</v>
      </c>
      <c r="C1809" s="17" t="s">
        <v>562</v>
      </c>
      <c r="D1809" s="17" t="s">
        <v>4190</v>
      </c>
      <c r="E1809" s="17" t="s">
        <v>4729</v>
      </c>
      <c r="F1809" s="17" t="s">
        <v>7610</v>
      </c>
      <c r="G1809" s="17" t="s">
        <v>7611</v>
      </c>
    </row>
    <row r="1810" spans="1:7" x14ac:dyDescent="0.35">
      <c r="A1810" s="17" t="s">
        <v>8349</v>
      </c>
      <c r="B1810" s="17">
        <v>1809</v>
      </c>
      <c r="C1810" s="17" t="s">
        <v>561</v>
      </c>
      <c r="D1810" s="17" t="s">
        <v>4191</v>
      </c>
      <c r="E1810" s="17" t="s">
        <v>4729</v>
      </c>
      <c r="F1810" s="17" t="s">
        <v>7612</v>
      </c>
      <c r="G1810" s="17" t="s">
        <v>5199</v>
      </c>
    </row>
    <row r="1811" spans="1:7" x14ac:dyDescent="0.35">
      <c r="A1811" s="17" t="s">
        <v>8349</v>
      </c>
      <c r="B1811" s="17">
        <v>1810</v>
      </c>
      <c r="C1811" s="17" t="s">
        <v>560</v>
      </c>
      <c r="D1811" s="17" t="s">
        <v>4192</v>
      </c>
      <c r="E1811" s="17" t="s">
        <v>4729</v>
      </c>
      <c r="F1811" s="17" t="s">
        <v>7613</v>
      </c>
      <c r="G1811" s="17" t="s">
        <v>7524</v>
      </c>
    </row>
    <row r="1812" spans="1:7" x14ac:dyDescent="0.35">
      <c r="A1812" s="17" t="s">
        <v>8349</v>
      </c>
      <c r="B1812" s="17">
        <v>1811</v>
      </c>
      <c r="C1812" s="17" t="s">
        <v>559</v>
      </c>
      <c r="D1812" s="17" t="s">
        <v>4193</v>
      </c>
      <c r="E1812" s="17" t="s">
        <v>4729</v>
      </c>
      <c r="F1812" s="17" t="s">
        <v>7614</v>
      </c>
      <c r="G1812" s="17" t="s">
        <v>7615</v>
      </c>
    </row>
    <row r="1813" spans="1:7" x14ac:dyDescent="0.35">
      <c r="A1813" s="17" t="s">
        <v>8349</v>
      </c>
      <c r="B1813" s="17">
        <v>1812</v>
      </c>
      <c r="C1813" s="17" t="s">
        <v>558</v>
      </c>
      <c r="D1813" s="17" t="s">
        <v>4194</v>
      </c>
      <c r="E1813" s="17" t="s">
        <v>4729</v>
      </c>
      <c r="F1813" s="17" t="s">
        <v>7616</v>
      </c>
      <c r="G1813" s="17" t="s">
        <v>7617</v>
      </c>
    </row>
    <row r="1814" spans="1:7" x14ac:dyDescent="0.35">
      <c r="A1814" s="17" t="s">
        <v>8349</v>
      </c>
      <c r="B1814" s="17">
        <v>1813</v>
      </c>
      <c r="C1814" s="17" t="s">
        <v>557</v>
      </c>
      <c r="D1814" s="17" t="s">
        <v>4195</v>
      </c>
      <c r="E1814" s="17" t="s">
        <v>4732</v>
      </c>
      <c r="F1814" s="17" t="s">
        <v>7618</v>
      </c>
      <c r="G1814" s="17" t="s">
        <v>7619</v>
      </c>
    </row>
    <row r="1815" spans="1:7" x14ac:dyDescent="0.35">
      <c r="A1815" s="17" t="s">
        <v>8349</v>
      </c>
      <c r="B1815" s="17">
        <v>1814</v>
      </c>
      <c r="C1815" s="17" t="s">
        <v>556</v>
      </c>
      <c r="D1815" s="17" t="s">
        <v>4196</v>
      </c>
      <c r="E1815" s="17" t="s">
        <v>4729</v>
      </c>
      <c r="F1815" s="17" t="s">
        <v>7620</v>
      </c>
      <c r="G1815" s="17" t="s">
        <v>5549</v>
      </c>
    </row>
    <row r="1816" spans="1:7" x14ac:dyDescent="0.35">
      <c r="A1816" s="17" t="s">
        <v>8349</v>
      </c>
      <c r="B1816" s="17">
        <v>1815</v>
      </c>
      <c r="C1816" s="17" t="s">
        <v>555</v>
      </c>
      <c r="D1816" s="17" t="s">
        <v>4197</v>
      </c>
      <c r="E1816" s="17" t="s">
        <v>4732</v>
      </c>
      <c r="F1816" s="17" t="s">
        <v>7621</v>
      </c>
      <c r="G1816" s="17" t="s">
        <v>6012</v>
      </c>
    </row>
    <row r="1817" spans="1:7" x14ac:dyDescent="0.35">
      <c r="A1817" s="17" t="s">
        <v>8349</v>
      </c>
      <c r="B1817" s="17">
        <v>1816</v>
      </c>
      <c r="C1817" s="17" t="s">
        <v>554</v>
      </c>
      <c r="D1817" s="17" t="s">
        <v>4198</v>
      </c>
      <c r="E1817" s="17" t="s">
        <v>4732</v>
      </c>
      <c r="F1817" s="17" t="s">
        <v>7622</v>
      </c>
      <c r="G1817" s="17" t="s">
        <v>7623</v>
      </c>
    </row>
    <row r="1818" spans="1:7" x14ac:dyDescent="0.35">
      <c r="A1818" s="17" t="s">
        <v>8349</v>
      </c>
      <c r="B1818" s="17">
        <v>1817</v>
      </c>
      <c r="C1818" s="17" t="s">
        <v>553</v>
      </c>
      <c r="D1818" s="17" t="s">
        <v>4199</v>
      </c>
      <c r="E1818" s="17" t="s">
        <v>4732</v>
      </c>
      <c r="F1818" s="17" t="s">
        <v>7624</v>
      </c>
      <c r="G1818" s="17" t="s">
        <v>6419</v>
      </c>
    </row>
    <row r="1819" spans="1:7" x14ac:dyDescent="0.35">
      <c r="A1819" s="17" t="s">
        <v>8349</v>
      </c>
      <c r="B1819" s="17">
        <v>1818</v>
      </c>
      <c r="C1819" s="17" t="s">
        <v>552</v>
      </c>
      <c r="D1819" s="17" t="s">
        <v>4200</v>
      </c>
      <c r="E1819" s="17" t="s">
        <v>4732</v>
      </c>
      <c r="F1819" s="17" t="s">
        <v>7625</v>
      </c>
      <c r="G1819" s="17" t="s">
        <v>7157</v>
      </c>
    </row>
    <row r="1820" spans="1:7" x14ac:dyDescent="0.35">
      <c r="A1820" s="17" t="s">
        <v>8349</v>
      </c>
      <c r="B1820" s="17">
        <v>1819</v>
      </c>
      <c r="C1820" s="17" t="s">
        <v>551</v>
      </c>
      <c r="D1820" s="17" t="s">
        <v>4201</v>
      </c>
      <c r="E1820" s="17" t="s">
        <v>4732</v>
      </c>
      <c r="F1820" s="17" t="s">
        <v>6471</v>
      </c>
      <c r="G1820" s="17" t="s">
        <v>5378</v>
      </c>
    </row>
    <row r="1821" spans="1:7" x14ac:dyDescent="0.35">
      <c r="A1821" s="17" t="s">
        <v>8349</v>
      </c>
      <c r="B1821" s="17">
        <v>1820</v>
      </c>
      <c r="C1821" s="17" t="s">
        <v>550</v>
      </c>
      <c r="D1821" s="17" t="s">
        <v>4202</v>
      </c>
      <c r="E1821" s="17" t="s">
        <v>4732</v>
      </c>
      <c r="F1821" s="17" t="s">
        <v>7626</v>
      </c>
      <c r="G1821" s="17" t="s">
        <v>7627</v>
      </c>
    </row>
    <row r="1822" spans="1:7" x14ac:dyDescent="0.35">
      <c r="A1822" s="17" t="s">
        <v>8349</v>
      </c>
      <c r="B1822" s="17">
        <v>1821</v>
      </c>
      <c r="C1822" s="17" t="s">
        <v>549</v>
      </c>
      <c r="D1822" s="17" t="s">
        <v>4203</v>
      </c>
      <c r="E1822" s="17" t="s">
        <v>4732</v>
      </c>
      <c r="F1822" s="17" t="s">
        <v>7628</v>
      </c>
      <c r="G1822" s="17" t="s">
        <v>4888</v>
      </c>
    </row>
    <row r="1823" spans="1:7" x14ac:dyDescent="0.35">
      <c r="A1823" s="17" t="s">
        <v>8349</v>
      </c>
      <c r="B1823" s="17">
        <v>1822</v>
      </c>
      <c r="C1823" s="17" t="s">
        <v>548</v>
      </c>
      <c r="D1823" s="17" t="s">
        <v>4204</v>
      </c>
      <c r="E1823" s="17" t="s">
        <v>4732</v>
      </c>
      <c r="F1823" s="17" t="s">
        <v>7629</v>
      </c>
      <c r="G1823" s="17" t="s">
        <v>7630</v>
      </c>
    </row>
    <row r="1824" spans="1:7" x14ac:dyDescent="0.35">
      <c r="A1824" s="17" t="s">
        <v>8349</v>
      </c>
      <c r="B1824" s="17">
        <v>1823</v>
      </c>
      <c r="C1824" s="17" t="s">
        <v>547</v>
      </c>
      <c r="D1824" s="17" t="s">
        <v>4205</v>
      </c>
      <c r="E1824" s="17" t="s">
        <v>4729</v>
      </c>
      <c r="F1824" s="17" t="s">
        <v>7631</v>
      </c>
      <c r="G1824" s="17" t="s">
        <v>7632</v>
      </c>
    </row>
    <row r="1825" spans="1:7" x14ac:dyDescent="0.35">
      <c r="A1825" s="17" t="s">
        <v>8349</v>
      </c>
      <c r="B1825" s="17">
        <v>1824</v>
      </c>
      <c r="C1825" s="17" t="s">
        <v>546</v>
      </c>
      <c r="D1825" s="17" t="s">
        <v>4206</v>
      </c>
      <c r="E1825" s="17" t="s">
        <v>4732</v>
      </c>
      <c r="F1825" s="17" t="s">
        <v>6050</v>
      </c>
      <c r="G1825" s="17" t="s">
        <v>5572</v>
      </c>
    </row>
    <row r="1826" spans="1:7" x14ac:dyDescent="0.35">
      <c r="A1826" s="17" t="s">
        <v>8349</v>
      </c>
      <c r="B1826" s="17">
        <v>1825</v>
      </c>
      <c r="C1826" s="17" t="s">
        <v>545</v>
      </c>
      <c r="D1826" s="17" t="s">
        <v>4207</v>
      </c>
      <c r="E1826" s="17" t="s">
        <v>4729</v>
      </c>
      <c r="F1826" s="17" t="s">
        <v>7633</v>
      </c>
      <c r="G1826" s="17" t="s">
        <v>7634</v>
      </c>
    </row>
    <row r="1827" spans="1:7" x14ac:dyDescent="0.35">
      <c r="A1827" s="17" t="s">
        <v>8349</v>
      </c>
      <c r="B1827" s="17">
        <v>1826</v>
      </c>
      <c r="C1827" s="17" t="s">
        <v>544</v>
      </c>
      <c r="D1827" s="17" t="s">
        <v>4208</v>
      </c>
      <c r="E1827" s="17" t="s">
        <v>4729</v>
      </c>
      <c r="F1827" s="17" t="s">
        <v>7635</v>
      </c>
      <c r="G1827" s="17" t="s">
        <v>7636</v>
      </c>
    </row>
    <row r="1828" spans="1:7" x14ac:dyDescent="0.35">
      <c r="A1828" s="17" t="s">
        <v>8349</v>
      </c>
      <c r="B1828" s="17">
        <v>1827</v>
      </c>
      <c r="C1828" s="17" t="s">
        <v>543</v>
      </c>
      <c r="D1828" s="17" t="s">
        <v>4209</v>
      </c>
      <c r="E1828" s="17" t="s">
        <v>4729</v>
      </c>
      <c r="F1828" s="17" t="s">
        <v>7637</v>
      </c>
      <c r="G1828" s="17" t="s">
        <v>7638</v>
      </c>
    </row>
    <row r="1829" spans="1:7" x14ac:dyDescent="0.35">
      <c r="A1829" s="17" t="s">
        <v>8349</v>
      </c>
      <c r="B1829" s="17">
        <v>1828</v>
      </c>
      <c r="C1829" s="17" t="s">
        <v>542</v>
      </c>
      <c r="D1829" s="17" t="s">
        <v>4210</v>
      </c>
      <c r="E1829" s="17" t="s">
        <v>4729</v>
      </c>
      <c r="F1829" s="17" t="s">
        <v>7639</v>
      </c>
      <c r="G1829" s="17" t="s">
        <v>7496</v>
      </c>
    </row>
    <row r="1830" spans="1:7" x14ac:dyDescent="0.35">
      <c r="A1830" s="17" t="s">
        <v>8349</v>
      </c>
      <c r="B1830" s="17">
        <v>1829</v>
      </c>
      <c r="C1830" s="17" t="s">
        <v>541</v>
      </c>
      <c r="D1830" s="17" t="s">
        <v>4211</v>
      </c>
      <c r="E1830" s="17" t="s">
        <v>4729</v>
      </c>
      <c r="F1830" s="17" t="s">
        <v>7640</v>
      </c>
      <c r="G1830" s="17" t="s">
        <v>5538</v>
      </c>
    </row>
    <row r="1831" spans="1:7" x14ac:dyDescent="0.35">
      <c r="A1831" s="17" t="s">
        <v>8349</v>
      </c>
      <c r="B1831" s="17">
        <v>1830</v>
      </c>
      <c r="C1831" s="17" t="s">
        <v>540</v>
      </c>
      <c r="D1831" s="17" t="s">
        <v>4212</v>
      </c>
      <c r="E1831" s="17" t="s">
        <v>4732</v>
      </c>
      <c r="F1831" s="17" t="s">
        <v>5092</v>
      </c>
      <c r="G1831" s="17" t="s">
        <v>7641</v>
      </c>
    </row>
    <row r="1832" spans="1:7" x14ac:dyDescent="0.35">
      <c r="A1832" s="17" t="s">
        <v>8349</v>
      </c>
      <c r="B1832" s="17">
        <v>1831</v>
      </c>
      <c r="C1832" s="17" t="s">
        <v>539</v>
      </c>
      <c r="D1832" s="17" t="s">
        <v>4213</v>
      </c>
      <c r="E1832" s="17" t="s">
        <v>4729</v>
      </c>
      <c r="F1832" s="17" t="s">
        <v>6472</v>
      </c>
      <c r="G1832" s="17" t="s">
        <v>5126</v>
      </c>
    </row>
    <row r="1833" spans="1:7" x14ac:dyDescent="0.35">
      <c r="A1833" s="17" t="s">
        <v>8349</v>
      </c>
      <c r="B1833" s="17">
        <v>1832</v>
      </c>
      <c r="C1833" s="17" t="s">
        <v>538</v>
      </c>
      <c r="D1833" s="17" t="s">
        <v>4214</v>
      </c>
      <c r="E1833" s="17" t="s">
        <v>4729</v>
      </c>
      <c r="F1833" s="17" t="s">
        <v>5452</v>
      </c>
      <c r="G1833" s="17" t="s">
        <v>7414</v>
      </c>
    </row>
    <row r="1834" spans="1:7" x14ac:dyDescent="0.35">
      <c r="A1834" s="17" t="s">
        <v>8349</v>
      </c>
      <c r="B1834" s="17">
        <v>1833</v>
      </c>
      <c r="C1834" s="17" t="s">
        <v>537</v>
      </c>
      <c r="D1834" s="17" t="s">
        <v>4215</v>
      </c>
      <c r="E1834" s="17" t="s">
        <v>4732</v>
      </c>
      <c r="F1834" s="17" t="s">
        <v>7642</v>
      </c>
      <c r="G1834" s="17" t="s">
        <v>7643</v>
      </c>
    </row>
    <row r="1835" spans="1:7" x14ac:dyDescent="0.35">
      <c r="A1835" s="17" t="s">
        <v>8349</v>
      </c>
      <c r="B1835" s="17">
        <v>1834</v>
      </c>
      <c r="C1835" s="17" t="s">
        <v>536</v>
      </c>
      <c r="D1835" s="17" t="s">
        <v>4216</v>
      </c>
      <c r="E1835" s="17" t="s">
        <v>4729</v>
      </c>
      <c r="F1835" s="17" t="s">
        <v>7644</v>
      </c>
      <c r="G1835" s="17" t="s">
        <v>7645</v>
      </c>
    </row>
    <row r="1836" spans="1:7" x14ac:dyDescent="0.35">
      <c r="A1836" s="17" t="s">
        <v>8349</v>
      </c>
      <c r="B1836" s="17">
        <v>1835</v>
      </c>
      <c r="C1836" s="17" t="s">
        <v>534</v>
      </c>
      <c r="D1836" s="17" t="s">
        <v>4217</v>
      </c>
      <c r="E1836" s="17" t="s">
        <v>5604</v>
      </c>
      <c r="F1836" s="17" t="s">
        <v>7646</v>
      </c>
      <c r="G1836" s="17" t="s">
        <v>6871</v>
      </c>
    </row>
    <row r="1837" spans="1:7" x14ac:dyDescent="0.35">
      <c r="A1837" s="17" t="s">
        <v>8349</v>
      </c>
      <c r="B1837" s="17">
        <v>1836</v>
      </c>
      <c r="C1837" s="17" t="s">
        <v>533</v>
      </c>
      <c r="D1837" s="17" t="s">
        <v>4218</v>
      </c>
      <c r="E1837" s="17" t="s">
        <v>4732</v>
      </c>
      <c r="F1837" s="17" t="s">
        <v>7647</v>
      </c>
      <c r="G1837" s="17" t="s">
        <v>6012</v>
      </c>
    </row>
    <row r="1838" spans="1:7" x14ac:dyDescent="0.35">
      <c r="A1838" s="17" t="s">
        <v>8349</v>
      </c>
      <c r="B1838" s="17">
        <v>1837</v>
      </c>
      <c r="C1838" s="17" t="s">
        <v>532</v>
      </c>
      <c r="D1838" s="17" t="s">
        <v>4219</v>
      </c>
      <c r="E1838" s="17" t="s">
        <v>4732</v>
      </c>
      <c r="F1838" s="17" t="s">
        <v>7648</v>
      </c>
      <c r="G1838" s="17" t="s">
        <v>7649</v>
      </c>
    </row>
    <row r="1839" spans="1:7" x14ac:dyDescent="0.35">
      <c r="A1839" s="17" t="s">
        <v>8349</v>
      </c>
      <c r="B1839" s="17">
        <v>1838</v>
      </c>
      <c r="C1839" s="17" t="s">
        <v>531</v>
      </c>
      <c r="D1839" s="17" t="s">
        <v>4220</v>
      </c>
      <c r="E1839" s="17" t="s">
        <v>4732</v>
      </c>
      <c r="F1839" s="17" t="s">
        <v>7650</v>
      </c>
      <c r="G1839" s="17" t="s">
        <v>7651</v>
      </c>
    </row>
    <row r="1840" spans="1:7" x14ac:dyDescent="0.35">
      <c r="A1840" s="17" t="s">
        <v>8349</v>
      </c>
      <c r="B1840" s="17">
        <v>1839</v>
      </c>
      <c r="C1840" s="17" t="s">
        <v>530</v>
      </c>
      <c r="D1840" s="17" t="s">
        <v>4221</v>
      </c>
      <c r="E1840" s="17" t="s">
        <v>4732</v>
      </c>
      <c r="F1840" s="17" t="s">
        <v>6697</v>
      </c>
      <c r="G1840" s="17" t="s">
        <v>7652</v>
      </c>
    </row>
    <row r="1841" spans="1:7" x14ac:dyDescent="0.35">
      <c r="A1841" s="17" t="s">
        <v>8349</v>
      </c>
      <c r="B1841" s="17">
        <v>1840</v>
      </c>
      <c r="C1841" s="17" t="s">
        <v>529</v>
      </c>
      <c r="D1841" s="17" t="s">
        <v>4222</v>
      </c>
      <c r="E1841" s="17" t="s">
        <v>4732</v>
      </c>
      <c r="F1841" s="17" t="s">
        <v>6779</v>
      </c>
      <c r="G1841" s="17" t="s">
        <v>7653</v>
      </c>
    </row>
    <row r="1842" spans="1:7" x14ac:dyDescent="0.35">
      <c r="A1842" s="17" t="s">
        <v>8349</v>
      </c>
      <c r="B1842" s="17">
        <v>1841</v>
      </c>
      <c r="C1842" s="17" t="s">
        <v>528</v>
      </c>
      <c r="D1842" s="17" t="s">
        <v>4223</v>
      </c>
      <c r="E1842" s="17" t="s">
        <v>4729</v>
      </c>
      <c r="F1842" s="17" t="s">
        <v>7654</v>
      </c>
      <c r="G1842" s="17" t="s">
        <v>4856</v>
      </c>
    </row>
    <row r="1843" spans="1:7" x14ac:dyDescent="0.35">
      <c r="A1843" s="17" t="s">
        <v>8349</v>
      </c>
      <c r="B1843" s="17">
        <v>1842</v>
      </c>
      <c r="C1843" s="17" t="s">
        <v>527</v>
      </c>
      <c r="D1843" s="17" t="s">
        <v>4224</v>
      </c>
      <c r="E1843" s="17" t="s">
        <v>4729</v>
      </c>
      <c r="F1843" s="17" t="s">
        <v>7655</v>
      </c>
      <c r="G1843" s="17" t="s">
        <v>7656</v>
      </c>
    </row>
    <row r="1844" spans="1:7" x14ac:dyDescent="0.35">
      <c r="A1844" s="17" t="s">
        <v>8349</v>
      </c>
      <c r="B1844" s="17">
        <v>1843</v>
      </c>
      <c r="C1844" s="17" t="s">
        <v>526</v>
      </c>
      <c r="D1844" s="17" t="s">
        <v>4225</v>
      </c>
      <c r="E1844" s="17" t="s">
        <v>4732</v>
      </c>
      <c r="F1844" s="17" t="s">
        <v>4859</v>
      </c>
      <c r="G1844" s="17" t="s">
        <v>7657</v>
      </c>
    </row>
    <row r="1845" spans="1:7" x14ac:dyDescent="0.35">
      <c r="A1845" s="17" t="s">
        <v>8349</v>
      </c>
      <c r="B1845" s="17">
        <v>1844</v>
      </c>
      <c r="C1845" s="17" t="s">
        <v>525</v>
      </c>
      <c r="D1845" s="17" t="s">
        <v>4226</v>
      </c>
      <c r="E1845" s="17" t="s">
        <v>4732</v>
      </c>
      <c r="F1845" s="17" t="s">
        <v>7658</v>
      </c>
      <c r="G1845" s="17" t="s">
        <v>7659</v>
      </c>
    </row>
    <row r="1846" spans="1:7" x14ac:dyDescent="0.35">
      <c r="A1846" s="17" t="s">
        <v>8349</v>
      </c>
      <c r="B1846" s="17">
        <v>1845</v>
      </c>
      <c r="C1846" s="17" t="s">
        <v>524</v>
      </c>
      <c r="D1846" s="17" t="s">
        <v>4227</v>
      </c>
      <c r="E1846" s="17" t="s">
        <v>4732</v>
      </c>
      <c r="F1846" s="17" t="s">
        <v>7660</v>
      </c>
      <c r="G1846" s="17" t="s">
        <v>4781</v>
      </c>
    </row>
    <row r="1847" spans="1:7" x14ac:dyDescent="0.35">
      <c r="A1847" s="17" t="s">
        <v>8349</v>
      </c>
      <c r="B1847" s="17">
        <v>1846</v>
      </c>
      <c r="C1847" s="17" t="s">
        <v>523</v>
      </c>
      <c r="D1847" s="17" t="s">
        <v>4228</v>
      </c>
      <c r="E1847" s="17" t="s">
        <v>4732</v>
      </c>
      <c r="F1847" s="17" t="s">
        <v>7661</v>
      </c>
      <c r="G1847" s="17" t="s">
        <v>7662</v>
      </c>
    </row>
    <row r="1848" spans="1:7" x14ac:dyDescent="0.35">
      <c r="A1848" s="17" t="s">
        <v>8349</v>
      </c>
      <c r="B1848" s="17">
        <v>1847</v>
      </c>
      <c r="C1848" s="17" t="s">
        <v>522</v>
      </c>
      <c r="D1848" s="17" t="s">
        <v>4229</v>
      </c>
      <c r="E1848" s="17" t="s">
        <v>4732</v>
      </c>
      <c r="F1848" s="17" t="s">
        <v>7663</v>
      </c>
      <c r="G1848" s="17" t="s">
        <v>7664</v>
      </c>
    </row>
    <row r="1849" spans="1:7" x14ac:dyDescent="0.35">
      <c r="A1849" s="17" t="s">
        <v>8349</v>
      </c>
      <c r="B1849" s="17">
        <v>1848</v>
      </c>
      <c r="C1849" s="17" t="s">
        <v>521</v>
      </c>
      <c r="D1849" s="17" t="s">
        <v>4230</v>
      </c>
      <c r="E1849" s="17" t="s">
        <v>4732</v>
      </c>
      <c r="F1849" s="17" t="s">
        <v>7665</v>
      </c>
      <c r="G1849" s="17" t="s">
        <v>7666</v>
      </c>
    </row>
    <row r="1850" spans="1:7" x14ac:dyDescent="0.35">
      <c r="A1850" s="17" t="s">
        <v>8349</v>
      </c>
      <c r="B1850" s="17">
        <v>1849</v>
      </c>
      <c r="C1850" s="17" t="s">
        <v>520</v>
      </c>
      <c r="D1850" s="17" t="s">
        <v>4231</v>
      </c>
      <c r="E1850" s="17" t="s">
        <v>4732</v>
      </c>
      <c r="F1850" s="17" t="s">
        <v>7667</v>
      </c>
      <c r="G1850" s="17" t="s">
        <v>7668</v>
      </c>
    </row>
    <row r="1851" spans="1:7" x14ac:dyDescent="0.35">
      <c r="A1851" s="17" t="s">
        <v>8349</v>
      </c>
      <c r="B1851" s="17">
        <v>1850</v>
      </c>
      <c r="C1851" s="17" t="s">
        <v>519</v>
      </c>
      <c r="D1851" s="17" t="s">
        <v>4232</v>
      </c>
      <c r="E1851" s="17" t="s">
        <v>4732</v>
      </c>
      <c r="F1851" s="17" t="s">
        <v>7669</v>
      </c>
      <c r="G1851" s="17" t="s">
        <v>5290</v>
      </c>
    </row>
    <row r="1852" spans="1:7" x14ac:dyDescent="0.35">
      <c r="A1852" s="17" t="s">
        <v>8349</v>
      </c>
      <c r="B1852" s="17">
        <v>1851</v>
      </c>
      <c r="C1852" s="17" t="s">
        <v>518</v>
      </c>
      <c r="D1852" s="17" t="s">
        <v>4233</v>
      </c>
      <c r="E1852" s="17" t="s">
        <v>4732</v>
      </c>
      <c r="F1852" s="17" t="s">
        <v>7670</v>
      </c>
      <c r="G1852" s="17" t="s">
        <v>4826</v>
      </c>
    </row>
    <row r="1853" spans="1:7" x14ac:dyDescent="0.35">
      <c r="A1853" s="17" t="s">
        <v>8349</v>
      </c>
      <c r="B1853" s="17">
        <v>1852</v>
      </c>
      <c r="C1853" s="17" t="s">
        <v>517</v>
      </c>
      <c r="D1853" s="17" t="s">
        <v>4234</v>
      </c>
      <c r="E1853" s="17" t="s">
        <v>4732</v>
      </c>
      <c r="F1853" s="17" t="s">
        <v>7671</v>
      </c>
      <c r="G1853" s="17" t="s">
        <v>7672</v>
      </c>
    </row>
    <row r="1854" spans="1:7" x14ac:dyDescent="0.35">
      <c r="A1854" s="17" t="s">
        <v>8349</v>
      </c>
      <c r="B1854" s="17">
        <v>1853</v>
      </c>
      <c r="C1854" s="17" t="s">
        <v>515</v>
      </c>
      <c r="D1854" s="17" t="s">
        <v>4235</v>
      </c>
      <c r="E1854" s="17" t="s">
        <v>4732</v>
      </c>
      <c r="F1854" s="17" t="s">
        <v>7673</v>
      </c>
      <c r="G1854" s="17" t="s">
        <v>4826</v>
      </c>
    </row>
    <row r="1855" spans="1:7" x14ac:dyDescent="0.35">
      <c r="A1855" s="17" t="s">
        <v>8349</v>
      </c>
      <c r="B1855" s="17">
        <v>1854</v>
      </c>
      <c r="C1855" s="17" t="s">
        <v>514</v>
      </c>
      <c r="D1855" s="17" t="s">
        <v>4236</v>
      </c>
      <c r="E1855" s="17" t="s">
        <v>4729</v>
      </c>
      <c r="F1855" s="17" t="s">
        <v>7376</v>
      </c>
      <c r="G1855" s="17" t="s">
        <v>7674</v>
      </c>
    </row>
    <row r="1856" spans="1:7" x14ac:dyDescent="0.35">
      <c r="A1856" s="17" t="s">
        <v>8349</v>
      </c>
      <c r="B1856" s="17">
        <v>1855</v>
      </c>
      <c r="C1856" s="17" t="s">
        <v>513</v>
      </c>
      <c r="D1856" s="17" t="s">
        <v>4237</v>
      </c>
      <c r="E1856" s="17" t="s">
        <v>4732</v>
      </c>
      <c r="F1856" s="17" t="s">
        <v>5940</v>
      </c>
      <c r="G1856" s="17" t="s">
        <v>5739</v>
      </c>
    </row>
    <row r="1857" spans="1:7" x14ac:dyDescent="0.35">
      <c r="A1857" s="17" t="s">
        <v>8349</v>
      </c>
      <c r="B1857" s="17">
        <v>1856</v>
      </c>
      <c r="C1857" s="17" t="s">
        <v>512</v>
      </c>
      <c r="D1857" s="17" t="s">
        <v>4238</v>
      </c>
      <c r="E1857" s="17" t="s">
        <v>4732</v>
      </c>
      <c r="F1857" s="17" t="s">
        <v>7675</v>
      </c>
      <c r="G1857" s="17" t="s">
        <v>5484</v>
      </c>
    </row>
    <row r="1858" spans="1:7" x14ac:dyDescent="0.35">
      <c r="A1858" s="17" t="s">
        <v>8349</v>
      </c>
      <c r="B1858" s="17">
        <v>1857</v>
      </c>
      <c r="C1858" s="17" t="s">
        <v>511</v>
      </c>
      <c r="D1858" s="17" t="s">
        <v>4239</v>
      </c>
      <c r="E1858" s="17" t="s">
        <v>4729</v>
      </c>
      <c r="F1858" s="17" t="s">
        <v>7676</v>
      </c>
      <c r="G1858" s="17" t="s">
        <v>7677</v>
      </c>
    </row>
    <row r="1859" spans="1:7" x14ac:dyDescent="0.35">
      <c r="A1859" s="17" t="s">
        <v>8349</v>
      </c>
      <c r="B1859" s="17">
        <v>1858</v>
      </c>
      <c r="C1859" s="17" t="s">
        <v>510</v>
      </c>
      <c r="D1859" s="17" t="s">
        <v>4240</v>
      </c>
      <c r="E1859" s="17" t="s">
        <v>4732</v>
      </c>
      <c r="F1859" s="17" t="s">
        <v>7678</v>
      </c>
      <c r="G1859" s="17" t="s">
        <v>7679</v>
      </c>
    </row>
    <row r="1860" spans="1:7" x14ac:dyDescent="0.35">
      <c r="A1860" s="17" t="s">
        <v>8349</v>
      </c>
      <c r="B1860" s="17">
        <v>1859</v>
      </c>
      <c r="C1860" s="17" t="s">
        <v>509</v>
      </c>
      <c r="D1860" s="17" t="s">
        <v>4241</v>
      </c>
      <c r="E1860" s="17" t="s">
        <v>4729</v>
      </c>
      <c r="F1860" s="17" t="s">
        <v>6558</v>
      </c>
      <c r="G1860" s="17" t="s">
        <v>6919</v>
      </c>
    </row>
    <row r="1861" spans="1:7" x14ac:dyDescent="0.35">
      <c r="A1861" s="17" t="s">
        <v>8349</v>
      </c>
      <c r="B1861" s="17">
        <v>1860</v>
      </c>
      <c r="C1861" s="17" t="s">
        <v>508</v>
      </c>
      <c r="D1861" s="17" t="s">
        <v>4242</v>
      </c>
      <c r="E1861" s="17" t="s">
        <v>4729</v>
      </c>
      <c r="F1861" s="17" t="s">
        <v>6283</v>
      </c>
      <c r="G1861" s="17" t="s">
        <v>7680</v>
      </c>
    </row>
    <row r="1862" spans="1:7" x14ac:dyDescent="0.35">
      <c r="A1862" s="17" t="s">
        <v>8349</v>
      </c>
      <c r="B1862" s="17">
        <v>1861</v>
      </c>
      <c r="C1862" s="17" t="s">
        <v>507</v>
      </c>
      <c r="D1862" s="17" t="s">
        <v>4243</v>
      </c>
      <c r="E1862" s="17" t="s">
        <v>4729</v>
      </c>
      <c r="F1862" s="17" t="s">
        <v>7681</v>
      </c>
      <c r="G1862" s="17" t="s">
        <v>7682</v>
      </c>
    </row>
    <row r="1863" spans="1:7" x14ac:dyDescent="0.35">
      <c r="A1863" s="17" t="s">
        <v>8349</v>
      </c>
      <c r="B1863" s="17">
        <v>1862</v>
      </c>
      <c r="C1863" s="17" t="s">
        <v>506</v>
      </c>
      <c r="D1863" s="17" t="s">
        <v>4244</v>
      </c>
      <c r="E1863" s="17" t="s">
        <v>4729</v>
      </c>
      <c r="F1863" s="17" t="s">
        <v>5459</v>
      </c>
      <c r="G1863" s="17" t="s">
        <v>5674</v>
      </c>
    </row>
    <row r="1864" spans="1:7" x14ac:dyDescent="0.35">
      <c r="A1864" s="17" t="s">
        <v>8349</v>
      </c>
      <c r="B1864" s="17">
        <v>1863</v>
      </c>
      <c r="C1864" s="17" t="s">
        <v>505</v>
      </c>
      <c r="D1864" s="17" t="s">
        <v>4245</v>
      </c>
      <c r="E1864" s="17" t="s">
        <v>4729</v>
      </c>
      <c r="F1864" s="17" t="s">
        <v>7683</v>
      </c>
      <c r="G1864" s="17" t="s">
        <v>7684</v>
      </c>
    </row>
    <row r="1865" spans="1:7" x14ac:dyDescent="0.35">
      <c r="A1865" s="17" t="s">
        <v>8349</v>
      </c>
      <c r="B1865" s="17">
        <v>1864</v>
      </c>
      <c r="C1865" s="17" t="s">
        <v>504</v>
      </c>
      <c r="D1865" s="17" t="s">
        <v>4246</v>
      </c>
      <c r="E1865" s="17" t="s">
        <v>4729</v>
      </c>
      <c r="F1865" s="17" t="s">
        <v>7685</v>
      </c>
      <c r="G1865" s="17" t="s">
        <v>4837</v>
      </c>
    </row>
    <row r="1866" spans="1:7" x14ac:dyDescent="0.35">
      <c r="A1866" s="17" t="s">
        <v>8349</v>
      </c>
      <c r="B1866" s="17">
        <v>1865</v>
      </c>
      <c r="C1866" s="17" t="s">
        <v>503</v>
      </c>
      <c r="D1866" s="17" t="s">
        <v>4247</v>
      </c>
      <c r="E1866" s="17" t="s">
        <v>4729</v>
      </c>
      <c r="F1866" s="17" t="s">
        <v>5546</v>
      </c>
      <c r="G1866" s="17" t="s">
        <v>7686</v>
      </c>
    </row>
    <row r="1867" spans="1:7" x14ac:dyDescent="0.35">
      <c r="A1867" s="17" t="s">
        <v>8349</v>
      </c>
      <c r="B1867" s="17">
        <v>1866</v>
      </c>
      <c r="C1867" s="17" t="s">
        <v>502</v>
      </c>
      <c r="D1867" s="17" t="s">
        <v>4248</v>
      </c>
      <c r="E1867" s="17" t="s">
        <v>4732</v>
      </c>
      <c r="F1867" s="17" t="s">
        <v>7687</v>
      </c>
      <c r="G1867" s="17" t="s">
        <v>7688</v>
      </c>
    </row>
    <row r="1868" spans="1:7" x14ac:dyDescent="0.35">
      <c r="A1868" s="17" t="s">
        <v>8349</v>
      </c>
      <c r="B1868" s="17">
        <v>1867</v>
      </c>
      <c r="C1868" s="17" t="s">
        <v>501</v>
      </c>
      <c r="D1868" s="17" t="s">
        <v>4249</v>
      </c>
      <c r="E1868" s="17" t="s">
        <v>4729</v>
      </c>
      <c r="F1868" s="17" t="s">
        <v>6145</v>
      </c>
      <c r="G1868" s="17" t="s">
        <v>6074</v>
      </c>
    </row>
    <row r="1869" spans="1:7" x14ac:dyDescent="0.35">
      <c r="A1869" s="17" t="s">
        <v>8349</v>
      </c>
      <c r="B1869" s="17">
        <v>1868</v>
      </c>
      <c r="C1869" s="17" t="s">
        <v>500</v>
      </c>
      <c r="D1869" s="17" t="s">
        <v>4250</v>
      </c>
      <c r="E1869" s="17" t="s">
        <v>4732</v>
      </c>
      <c r="F1869" s="17" t="s">
        <v>5981</v>
      </c>
      <c r="G1869" s="17" t="s">
        <v>7689</v>
      </c>
    </row>
    <row r="1870" spans="1:7" x14ac:dyDescent="0.35">
      <c r="A1870" s="17" t="s">
        <v>8349</v>
      </c>
      <c r="B1870" s="17">
        <v>1869</v>
      </c>
      <c r="C1870" s="17" t="s">
        <v>499</v>
      </c>
      <c r="D1870" s="17" t="s">
        <v>4251</v>
      </c>
      <c r="E1870" s="17" t="s">
        <v>4732</v>
      </c>
      <c r="F1870" s="17" t="s">
        <v>7690</v>
      </c>
      <c r="G1870" s="17" t="s">
        <v>5421</v>
      </c>
    </row>
    <row r="1871" spans="1:7" x14ac:dyDescent="0.35">
      <c r="A1871" s="17" t="s">
        <v>8349</v>
      </c>
      <c r="B1871" s="17">
        <v>1870</v>
      </c>
      <c r="C1871" s="17" t="s">
        <v>498</v>
      </c>
      <c r="D1871" s="17" t="s">
        <v>4252</v>
      </c>
      <c r="E1871" s="17" t="s">
        <v>4732</v>
      </c>
      <c r="F1871" s="17" t="s">
        <v>5123</v>
      </c>
      <c r="G1871" s="17" t="s">
        <v>4977</v>
      </c>
    </row>
    <row r="1872" spans="1:7" x14ac:dyDescent="0.35">
      <c r="A1872" s="17" t="s">
        <v>8349</v>
      </c>
      <c r="B1872" s="17">
        <v>1871</v>
      </c>
      <c r="C1872" s="17" t="s">
        <v>497</v>
      </c>
      <c r="D1872" s="17" t="s">
        <v>4253</v>
      </c>
      <c r="E1872" s="17" t="s">
        <v>4732</v>
      </c>
      <c r="F1872" s="17" t="s">
        <v>7691</v>
      </c>
      <c r="G1872" s="17" t="s">
        <v>7692</v>
      </c>
    </row>
    <row r="1873" spans="1:7" x14ac:dyDescent="0.35">
      <c r="A1873" s="17" t="s">
        <v>8349</v>
      </c>
      <c r="B1873" s="17">
        <v>1872</v>
      </c>
      <c r="C1873" s="17" t="s">
        <v>496</v>
      </c>
      <c r="D1873" s="17" t="s">
        <v>4254</v>
      </c>
      <c r="E1873" s="17" t="s">
        <v>4732</v>
      </c>
      <c r="F1873" s="17" t="s">
        <v>7693</v>
      </c>
      <c r="G1873" s="17" t="s">
        <v>7694</v>
      </c>
    </row>
    <row r="1874" spans="1:7" x14ac:dyDescent="0.35">
      <c r="A1874" s="17" t="s">
        <v>8349</v>
      </c>
      <c r="B1874" s="17">
        <v>1873</v>
      </c>
      <c r="C1874" s="17" t="s">
        <v>495</v>
      </c>
      <c r="D1874" s="17" t="s">
        <v>4255</v>
      </c>
      <c r="E1874" s="17" t="s">
        <v>4732</v>
      </c>
      <c r="F1874" s="17" t="s">
        <v>7695</v>
      </c>
      <c r="G1874" s="17" t="s">
        <v>7696</v>
      </c>
    </row>
    <row r="1875" spans="1:7" x14ac:dyDescent="0.35">
      <c r="A1875" s="17" t="s">
        <v>8349</v>
      </c>
      <c r="B1875" s="17">
        <v>1874</v>
      </c>
      <c r="C1875" s="17" t="s">
        <v>494</v>
      </c>
      <c r="D1875" s="17" t="s">
        <v>4256</v>
      </c>
      <c r="E1875" s="17" t="s">
        <v>4732</v>
      </c>
      <c r="F1875" s="17" t="s">
        <v>7697</v>
      </c>
      <c r="G1875" s="17" t="s">
        <v>7698</v>
      </c>
    </row>
    <row r="1876" spans="1:7" x14ac:dyDescent="0.35">
      <c r="A1876" s="17" t="s">
        <v>8349</v>
      </c>
      <c r="B1876" s="17">
        <v>1875</v>
      </c>
      <c r="C1876" s="17" t="s">
        <v>493</v>
      </c>
      <c r="D1876" s="17" t="s">
        <v>4257</v>
      </c>
      <c r="E1876" s="17" t="s">
        <v>4732</v>
      </c>
      <c r="F1876" s="17" t="s">
        <v>7699</v>
      </c>
      <c r="G1876" s="17" t="s">
        <v>7700</v>
      </c>
    </row>
    <row r="1877" spans="1:7" x14ac:dyDescent="0.35">
      <c r="A1877" s="17" t="s">
        <v>8349</v>
      </c>
      <c r="B1877" s="17">
        <v>1876</v>
      </c>
      <c r="C1877" s="17" t="s">
        <v>492</v>
      </c>
      <c r="D1877" s="17" t="s">
        <v>4258</v>
      </c>
      <c r="E1877" s="17" t="s">
        <v>4729</v>
      </c>
      <c r="F1877" s="17" t="s">
        <v>6616</v>
      </c>
      <c r="G1877" s="17" t="s">
        <v>7701</v>
      </c>
    </row>
    <row r="1878" spans="1:7" x14ac:dyDescent="0.35">
      <c r="A1878" s="17" t="s">
        <v>8349</v>
      </c>
      <c r="B1878" s="17">
        <v>1877</v>
      </c>
      <c r="C1878" s="17" t="s">
        <v>491</v>
      </c>
      <c r="D1878" s="17" t="s">
        <v>4259</v>
      </c>
      <c r="E1878" s="17" t="s">
        <v>4729</v>
      </c>
      <c r="F1878" s="17" t="s">
        <v>7702</v>
      </c>
      <c r="G1878" s="17" t="s">
        <v>5941</v>
      </c>
    </row>
    <row r="1879" spans="1:7" x14ac:dyDescent="0.35">
      <c r="A1879" s="17" t="s">
        <v>8349</v>
      </c>
      <c r="B1879" s="17">
        <v>1878</v>
      </c>
      <c r="C1879" s="17" t="s">
        <v>490</v>
      </c>
      <c r="D1879" s="17" t="s">
        <v>4260</v>
      </c>
      <c r="E1879" s="17" t="s">
        <v>5604</v>
      </c>
      <c r="F1879" s="17" t="s">
        <v>7703</v>
      </c>
      <c r="G1879" s="17" t="s">
        <v>7704</v>
      </c>
    </row>
    <row r="1880" spans="1:7" x14ac:dyDescent="0.35">
      <c r="A1880" s="17" t="s">
        <v>8349</v>
      </c>
      <c r="B1880" s="17">
        <v>1879</v>
      </c>
      <c r="C1880" s="17" t="s">
        <v>489</v>
      </c>
      <c r="D1880" s="17" t="s">
        <v>4261</v>
      </c>
      <c r="E1880" s="17" t="s">
        <v>4729</v>
      </c>
      <c r="F1880" s="17" t="s">
        <v>7705</v>
      </c>
      <c r="G1880" s="17" t="s">
        <v>7706</v>
      </c>
    </row>
    <row r="1881" spans="1:7" x14ac:dyDescent="0.35">
      <c r="A1881" s="17" t="s">
        <v>8349</v>
      </c>
      <c r="B1881" s="17">
        <v>1880</v>
      </c>
      <c r="C1881" s="17" t="s">
        <v>488</v>
      </c>
      <c r="D1881" s="17" t="s">
        <v>4262</v>
      </c>
      <c r="E1881" s="17" t="s">
        <v>4729</v>
      </c>
      <c r="F1881" s="17" t="s">
        <v>7707</v>
      </c>
      <c r="G1881" s="17" t="s">
        <v>7708</v>
      </c>
    </row>
    <row r="1882" spans="1:7" x14ac:dyDescent="0.35">
      <c r="A1882" s="17" t="s">
        <v>8349</v>
      </c>
      <c r="B1882" s="17">
        <v>1881</v>
      </c>
      <c r="C1882" s="17" t="s">
        <v>487</v>
      </c>
      <c r="D1882" s="17" t="s">
        <v>4263</v>
      </c>
      <c r="E1882" s="17" t="s">
        <v>4732</v>
      </c>
      <c r="F1882" s="17" t="s">
        <v>5738</v>
      </c>
      <c r="G1882" s="17" t="s">
        <v>7709</v>
      </c>
    </row>
    <row r="1883" spans="1:7" x14ac:dyDescent="0.35">
      <c r="A1883" s="17" t="s">
        <v>8349</v>
      </c>
      <c r="B1883" s="17">
        <v>1882</v>
      </c>
      <c r="C1883" s="17" t="s">
        <v>486</v>
      </c>
      <c r="D1883" s="17" t="s">
        <v>4264</v>
      </c>
      <c r="E1883" s="17" t="s">
        <v>4729</v>
      </c>
      <c r="F1883" s="17" t="s">
        <v>7710</v>
      </c>
      <c r="G1883" s="17" t="s">
        <v>7701</v>
      </c>
    </row>
    <row r="1884" spans="1:7" x14ac:dyDescent="0.35">
      <c r="A1884" s="17" t="s">
        <v>8349</v>
      </c>
      <c r="B1884" s="17">
        <v>1883</v>
      </c>
      <c r="C1884" s="17" t="s">
        <v>485</v>
      </c>
      <c r="D1884" s="17" t="s">
        <v>4265</v>
      </c>
      <c r="E1884" s="17" t="s">
        <v>4729</v>
      </c>
      <c r="F1884" s="17" t="s">
        <v>7711</v>
      </c>
      <c r="G1884" s="17" t="s">
        <v>7712</v>
      </c>
    </row>
    <row r="1885" spans="1:7" x14ac:dyDescent="0.35">
      <c r="A1885" s="17" t="s">
        <v>8349</v>
      </c>
      <c r="B1885" s="17">
        <v>1884</v>
      </c>
      <c r="C1885" s="17" t="s">
        <v>484</v>
      </c>
      <c r="D1885" s="17" t="s">
        <v>4266</v>
      </c>
      <c r="E1885" s="17" t="s">
        <v>4729</v>
      </c>
      <c r="F1885" s="17" t="s">
        <v>7713</v>
      </c>
      <c r="G1885" s="17" t="s">
        <v>7714</v>
      </c>
    </row>
    <row r="1886" spans="1:7" x14ac:dyDescent="0.35">
      <c r="A1886" s="17" t="s">
        <v>8349</v>
      </c>
      <c r="B1886" s="17">
        <v>1885</v>
      </c>
      <c r="C1886" s="17" t="s">
        <v>483</v>
      </c>
      <c r="D1886" s="17" t="s">
        <v>4267</v>
      </c>
      <c r="E1886" s="17" t="s">
        <v>4729</v>
      </c>
      <c r="F1886" s="17" t="s">
        <v>7715</v>
      </c>
      <c r="G1886" s="17" t="s">
        <v>7716</v>
      </c>
    </row>
    <row r="1887" spans="1:7" x14ac:dyDescent="0.35">
      <c r="A1887" s="17" t="s">
        <v>8349</v>
      </c>
      <c r="B1887" s="17">
        <v>1886</v>
      </c>
      <c r="C1887" s="17" t="s">
        <v>482</v>
      </c>
      <c r="D1887" s="17" t="s">
        <v>4268</v>
      </c>
      <c r="E1887" s="17" t="s">
        <v>4729</v>
      </c>
      <c r="F1887" s="17" t="s">
        <v>7717</v>
      </c>
      <c r="G1887" s="17" t="s">
        <v>7718</v>
      </c>
    </row>
    <row r="1888" spans="1:7" x14ac:dyDescent="0.35">
      <c r="A1888" s="17" t="s">
        <v>8349</v>
      </c>
      <c r="B1888" s="17">
        <v>1887</v>
      </c>
      <c r="C1888" s="17" t="s">
        <v>481</v>
      </c>
      <c r="D1888" s="17" t="s">
        <v>4269</v>
      </c>
      <c r="E1888" s="17" t="s">
        <v>4732</v>
      </c>
      <c r="F1888" s="17" t="s">
        <v>7719</v>
      </c>
      <c r="G1888" s="17" t="s">
        <v>7720</v>
      </c>
    </row>
    <row r="1889" spans="1:7" x14ac:dyDescent="0.35">
      <c r="A1889" s="17" t="s">
        <v>8349</v>
      </c>
      <c r="B1889" s="17">
        <v>1888</v>
      </c>
      <c r="C1889" s="17" t="s">
        <v>480</v>
      </c>
      <c r="D1889" s="17" t="s">
        <v>4270</v>
      </c>
      <c r="E1889" s="17" t="s">
        <v>4732</v>
      </c>
      <c r="F1889" s="17" t="s">
        <v>7721</v>
      </c>
      <c r="G1889" s="17" t="s">
        <v>5457</v>
      </c>
    </row>
    <row r="1890" spans="1:7" x14ac:dyDescent="0.35">
      <c r="A1890" s="17" t="s">
        <v>8349</v>
      </c>
      <c r="B1890" s="17">
        <v>1889</v>
      </c>
      <c r="C1890" s="17" t="s">
        <v>479</v>
      </c>
      <c r="D1890" s="17" t="s">
        <v>4271</v>
      </c>
      <c r="E1890" s="17" t="s">
        <v>4732</v>
      </c>
      <c r="F1890" s="17" t="s">
        <v>5764</v>
      </c>
      <c r="G1890" s="17" t="s">
        <v>7722</v>
      </c>
    </row>
    <row r="1891" spans="1:7" x14ac:dyDescent="0.35">
      <c r="A1891" s="17" t="s">
        <v>8349</v>
      </c>
      <c r="B1891" s="17">
        <v>1890</v>
      </c>
      <c r="C1891" s="17" t="s">
        <v>478</v>
      </c>
      <c r="D1891" s="17" t="s">
        <v>4272</v>
      </c>
      <c r="E1891" s="17" t="s">
        <v>4729</v>
      </c>
      <c r="F1891" s="17" t="s">
        <v>7723</v>
      </c>
      <c r="G1891" s="17" t="s">
        <v>6694</v>
      </c>
    </row>
    <row r="1892" spans="1:7" x14ac:dyDescent="0.35">
      <c r="A1892" s="17" t="s">
        <v>8349</v>
      </c>
      <c r="B1892" s="17">
        <v>1891</v>
      </c>
      <c r="C1892" s="17" t="s">
        <v>477</v>
      </c>
      <c r="D1892" s="17" t="s">
        <v>4273</v>
      </c>
      <c r="E1892" s="17" t="s">
        <v>4732</v>
      </c>
      <c r="F1892" s="17" t="s">
        <v>7724</v>
      </c>
      <c r="G1892" s="17" t="s">
        <v>4769</v>
      </c>
    </row>
    <row r="1893" spans="1:7" x14ac:dyDescent="0.35">
      <c r="A1893" s="17" t="s">
        <v>8349</v>
      </c>
      <c r="B1893" s="17">
        <v>1892</v>
      </c>
      <c r="C1893" s="17" t="s">
        <v>476</v>
      </c>
      <c r="D1893" s="17" t="s">
        <v>4274</v>
      </c>
      <c r="E1893" s="17" t="s">
        <v>4732</v>
      </c>
      <c r="F1893" s="17" t="s">
        <v>7725</v>
      </c>
      <c r="G1893" s="17" t="s">
        <v>7726</v>
      </c>
    </row>
    <row r="1894" spans="1:7" x14ac:dyDescent="0.35">
      <c r="A1894" s="17" t="s">
        <v>8349</v>
      </c>
      <c r="B1894" s="17">
        <v>1893</v>
      </c>
      <c r="C1894" s="17" t="s">
        <v>475</v>
      </c>
      <c r="D1894" s="17" t="s">
        <v>4275</v>
      </c>
      <c r="E1894" s="17" t="s">
        <v>4729</v>
      </c>
      <c r="F1894" s="17" t="s">
        <v>7727</v>
      </c>
      <c r="G1894" s="17" t="s">
        <v>7728</v>
      </c>
    </row>
    <row r="1895" spans="1:7" x14ac:dyDescent="0.35">
      <c r="A1895" s="17" t="s">
        <v>8349</v>
      </c>
      <c r="B1895" s="17">
        <v>1894</v>
      </c>
      <c r="C1895" s="17" t="s">
        <v>474</v>
      </c>
      <c r="D1895" s="17" t="s">
        <v>4276</v>
      </c>
      <c r="E1895" s="17" t="s">
        <v>4732</v>
      </c>
      <c r="F1895" s="17" t="s">
        <v>7729</v>
      </c>
      <c r="G1895" s="17" t="s">
        <v>4957</v>
      </c>
    </row>
    <row r="1896" spans="1:7" x14ac:dyDescent="0.35">
      <c r="A1896" s="17" t="s">
        <v>8349</v>
      </c>
      <c r="B1896" s="17">
        <v>1895</v>
      </c>
      <c r="C1896" s="17" t="s">
        <v>473</v>
      </c>
      <c r="D1896" s="17" t="s">
        <v>4277</v>
      </c>
      <c r="E1896" s="17" t="s">
        <v>4729</v>
      </c>
      <c r="F1896" s="17" t="s">
        <v>7730</v>
      </c>
      <c r="G1896" s="17" t="s">
        <v>7731</v>
      </c>
    </row>
    <row r="1897" spans="1:7" x14ac:dyDescent="0.35">
      <c r="A1897" s="17" t="s">
        <v>8349</v>
      </c>
      <c r="B1897" s="17">
        <v>1896</v>
      </c>
      <c r="C1897" s="17" t="s">
        <v>472</v>
      </c>
      <c r="D1897" s="17" t="s">
        <v>4278</v>
      </c>
      <c r="E1897" s="17" t="s">
        <v>4732</v>
      </c>
      <c r="F1897" s="17" t="s">
        <v>5184</v>
      </c>
      <c r="G1897" s="17" t="s">
        <v>7732</v>
      </c>
    </row>
    <row r="1898" spans="1:7" x14ac:dyDescent="0.35">
      <c r="A1898" s="17" t="s">
        <v>8349</v>
      </c>
      <c r="B1898" s="17">
        <v>1897</v>
      </c>
      <c r="C1898" s="17" t="s">
        <v>471</v>
      </c>
      <c r="D1898" s="17" t="s">
        <v>4279</v>
      </c>
      <c r="E1898" s="17" t="s">
        <v>4732</v>
      </c>
      <c r="F1898" s="17" t="s">
        <v>7733</v>
      </c>
      <c r="G1898" s="17" t="s">
        <v>5029</v>
      </c>
    </row>
    <row r="1899" spans="1:7" x14ac:dyDescent="0.35">
      <c r="A1899" s="17" t="s">
        <v>8349</v>
      </c>
      <c r="B1899" s="17">
        <v>1898</v>
      </c>
      <c r="C1899" s="17" t="s">
        <v>470</v>
      </c>
      <c r="D1899" s="17" t="s">
        <v>4280</v>
      </c>
      <c r="E1899" s="17" t="s">
        <v>4732</v>
      </c>
      <c r="F1899" s="17" t="s">
        <v>4865</v>
      </c>
      <c r="G1899" s="17" t="s">
        <v>7734</v>
      </c>
    </row>
    <row r="1900" spans="1:7" x14ac:dyDescent="0.35">
      <c r="A1900" s="17" t="s">
        <v>8349</v>
      </c>
      <c r="B1900" s="17">
        <v>1899</v>
      </c>
      <c r="C1900" s="17" t="s">
        <v>469</v>
      </c>
      <c r="D1900" s="17" t="s">
        <v>4281</v>
      </c>
      <c r="E1900" s="17" t="s">
        <v>4732</v>
      </c>
      <c r="F1900" s="17" t="s">
        <v>4922</v>
      </c>
      <c r="G1900" s="17" t="s">
        <v>5484</v>
      </c>
    </row>
    <row r="1901" spans="1:7" x14ac:dyDescent="0.35">
      <c r="A1901" s="17" t="s">
        <v>8349</v>
      </c>
      <c r="B1901" s="17">
        <v>1900</v>
      </c>
      <c r="C1901" s="17" t="s">
        <v>468</v>
      </c>
      <c r="D1901" s="17" t="s">
        <v>4282</v>
      </c>
      <c r="E1901" s="17" t="s">
        <v>4729</v>
      </c>
      <c r="F1901" s="17" t="s">
        <v>7735</v>
      </c>
      <c r="G1901" s="17" t="s">
        <v>4918</v>
      </c>
    </row>
    <row r="1902" spans="1:7" x14ac:dyDescent="0.35">
      <c r="A1902" s="17" t="s">
        <v>8349</v>
      </c>
      <c r="B1902" s="17">
        <v>1901</v>
      </c>
      <c r="C1902" s="17" t="s">
        <v>467</v>
      </c>
      <c r="D1902" s="17" t="s">
        <v>4283</v>
      </c>
      <c r="E1902" s="17" t="s">
        <v>4729</v>
      </c>
      <c r="F1902" s="17" t="s">
        <v>7575</v>
      </c>
      <c r="G1902" s="17" t="s">
        <v>7736</v>
      </c>
    </row>
    <row r="1903" spans="1:7" x14ac:dyDescent="0.35">
      <c r="A1903" s="17" t="s">
        <v>8349</v>
      </c>
      <c r="B1903" s="17">
        <v>1902</v>
      </c>
      <c r="C1903" s="17" t="s">
        <v>466</v>
      </c>
      <c r="D1903" s="17" t="s">
        <v>4284</v>
      </c>
      <c r="E1903" s="17" t="s">
        <v>4729</v>
      </c>
      <c r="F1903" s="17" t="s">
        <v>7737</v>
      </c>
      <c r="G1903" s="17" t="s">
        <v>6637</v>
      </c>
    </row>
    <row r="1904" spans="1:7" x14ac:dyDescent="0.35">
      <c r="A1904" s="17" t="s">
        <v>8349</v>
      </c>
      <c r="B1904" s="17">
        <v>1903</v>
      </c>
      <c r="C1904" s="17" t="s">
        <v>465</v>
      </c>
      <c r="D1904" s="17" t="s">
        <v>4285</v>
      </c>
      <c r="E1904" s="17" t="s">
        <v>4729</v>
      </c>
      <c r="F1904" s="17" t="s">
        <v>7738</v>
      </c>
      <c r="G1904" s="17" t="s">
        <v>5163</v>
      </c>
    </row>
    <row r="1905" spans="1:7" x14ac:dyDescent="0.35">
      <c r="A1905" s="17" t="s">
        <v>8349</v>
      </c>
      <c r="B1905" s="17">
        <v>1904</v>
      </c>
      <c r="C1905" s="17" t="s">
        <v>464</v>
      </c>
      <c r="D1905" s="17" t="s">
        <v>4286</v>
      </c>
      <c r="E1905" s="17" t="s">
        <v>4729</v>
      </c>
      <c r="F1905" s="17" t="s">
        <v>7739</v>
      </c>
      <c r="G1905" s="17" t="s">
        <v>7740</v>
      </c>
    </row>
    <row r="1906" spans="1:7" x14ac:dyDescent="0.35">
      <c r="A1906" s="17" t="s">
        <v>8349</v>
      </c>
      <c r="B1906" s="17">
        <v>1905</v>
      </c>
      <c r="C1906" s="17" t="s">
        <v>463</v>
      </c>
      <c r="D1906" s="17" t="s">
        <v>4287</v>
      </c>
      <c r="E1906" s="17" t="s">
        <v>4729</v>
      </c>
      <c r="F1906" s="17" t="s">
        <v>7741</v>
      </c>
      <c r="G1906" s="17" t="s">
        <v>7742</v>
      </c>
    </row>
    <row r="1907" spans="1:7" x14ac:dyDescent="0.35">
      <c r="A1907" s="17" t="s">
        <v>8349</v>
      </c>
      <c r="B1907" s="17">
        <v>1906</v>
      </c>
      <c r="C1907" s="17" t="s">
        <v>462</v>
      </c>
      <c r="D1907" s="17" t="s">
        <v>4288</v>
      </c>
      <c r="E1907" s="17" t="s">
        <v>4732</v>
      </c>
      <c r="F1907" s="17" t="s">
        <v>7743</v>
      </c>
      <c r="G1907" s="17" t="s">
        <v>7744</v>
      </c>
    </row>
    <row r="1908" spans="1:7" x14ac:dyDescent="0.35">
      <c r="A1908" s="17" t="s">
        <v>8349</v>
      </c>
      <c r="B1908" s="17">
        <v>1907</v>
      </c>
      <c r="C1908" s="17" t="s">
        <v>461</v>
      </c>
      <c r="D1908" s="17" t="s">
        <v>4289</v>
      </c>
      <c r="E1908" s="17" t="s">
        <v>4729</v>
      </c>
      <c r="F1908" s="17" t="s">
        <v>5276</v>
      </c>
      <c r="G1908" s="17" t="s">
        <v>7745</v>
      </c>
    </row>
    <row r="1909" spans="1:7" x14ac:dyDescent="0.35">
      <c r="A1909" s="17" t="s">
        <v>8349</v>
      </c>
      <c r="B1909" s="17">
        <v>1908</v>
      </c>
      <c r="C1909" s="17" t="s">
        <v>460</v>
      </c>
      <c r="D1909" s="17" t="s">
        <v>4290</v>
      </c>
      <c r="E1909" s="17" t="s">
        <v>4729</v>
      </c>
      <c r="F1909" s="17" t="s">
        <v>7746</v>
      </c>
      <c r="G1909" s="17" t="s">
        <v>7747</v>
      </c>
    </row>
    <row r="1910" spans="1:7" x14ac:dyDescent="0.35">
      <c r="A1910" s="17" t="s">
        <v>8349</v>
      </c>
      <c r="B1910" s="17">
        <v>1909</v>
      </c>
      <c r="C1910" s="17" t="s">
        <v>459</v>
      </c>
      <c r="D1910" s="17" t="s">
        <v>4291</v>
      </c>
      <c r="E1910" s="17" t="s">
        <v>4732</v>
      </c>
      <c r="F1910" s="17" t="s">
        <v>7748</v>
      </c>
      <c r="G1910" s="17" t="s">
        <v>7749</v>
      </c>
    </row>
    <row r="1911" spans="1:7" x14ac:dyDescent="0.35">
      <c r="A1911" s="17" t="s">
        <v>8349</v>
      </c>
      <c r="B1911" s="17">
        <v>1910</v>
      </c>
      <c r="C1911" s="17" t="s">
        <v>458</v>
      </c>
      <c r="D1911" s="17" t="s">
        <v>4292</v>
      </c>
      <c r="E1911" s="17" t="s">
        <v>4732</v>
      </c>
      <c r="F1911" s="17" t="s">
        <v>5546</v>
      </c>
      <c r="G1911" s="17" t="s">
        <v>7750</v>
      </c>
    </row>
    <row r="1912" spans="1:7" x14ac:dyDescent="0.35">
      <c r="A1912" s="17" t="s">
        <v>8349</v>
      </c>
      <c r="B1912" s="17">
        <v>1911</v>
      </c>
      <c r="C1912" s="17" t="s">
        <v>457</v>
      </c>
      <c r="D1912" s="17" t="s">
        <v>4293</v>
      </c>
      <c r="E1912" s="17" t="s">
        <v>4729</v>
      </c>
      <c r="F1912" s="17" t="s">
        <v>7751</v>
      </c>
      <c r="G1912" s="17" t="s">
        <v>7752</v>
      </c>
    </row>
    <row r="1913" spans="1:7" x14ac:dyDescent="0.35">
      <c r="A1913" s="17" t="s">
        <v>8349</v>
      </c>
      <c r="B1913" s="17">
        <v>1912</v>
      </c>
      <c r="C1913" s="17" t="s">
        <v>456</v>
      </c>
      <c r="D1913" s="17" t="s">
        <v>4294</v>
      </c>
      <c r="E1913" s="17" t="s">
        <v>4732</v>
      </c>
      <c r="F1913" s="17" t="s">
        <v>5439</v>
      </c>
      <c r="G1913" s="17" t="s">
        <v>7753</v>
      </c>
    </row>
    <row r="1914" spans="1:7" x14ac:dyDescent="0.35">
      <c r="A1914" s="17" t="s">
        <v>8349</v>
      </c>
      <c r="B1914" s="17">
        <v>1913</v>
      </c>
      <c r="C1914" s="17" t="s">
        <v>455</v>
      </c>
      <c r="D1914" s="17" t="s">
        <v>4295</v>
      </c>
      <c r="E1914" s="17" t="s">
        <v>4732</v>
      </c>
      <c r="F1914" s="17" t="s">
        <v>7754</v>
      </c>
      <c r="G1914" s="17" t="s">
        <v>7755</v>
      </c>
    </row>
    <row r="1915" spans="1:7" x14ac:dyDescent="0.35">
      <c r="A1915" s="17" t="s">
        <v>8349</v>
      </c>
      <c r="B1915" s="17">
        <v>1914</v>
      </c>
      <c r="C1915" s="17" t="s">
        <v>454</v>
      </c>
      <c r="D1915" s="17" t="s">
        <v>4296</v>
      </c>
      <c r="E1915" s="17" t="s">
        <v>4732</v>
      </c>
      <c r="F1915" s="17" t="s">
        <v>5774</v>
      </c>
      <c r="G1915" s="17" t="s">
        <v>7756</v>
      </c>
    </row>
    <row r="1916" spans="1:7" x14ac:dyDescent="0.35">
      <c r="A1916" s="17" t="s">
        <v>8349</v>
      </c>
      <c r="B1916" s="17">
        <v>1915</v>
      </c>
      <c r="C1916" s="17" t="s">
        <v>453</v>
      </c>
      <c r="D1916" s="17" t="s">
        <v>4297</v>
      </c>
      <c r="E1916" s="17" t="s">
        <v>4729</v>
      </c>
      <c r="F1916" s="17" t="s">
        <v>7757</v>
      </c>
      <c r="G1916" s="17" t="s">
        <v>7758</v>
      </c>
    </row>
    <row r="1917" spans="1:7" x14ac:dyDescent="0.35">
      <c r="A1917" s="17" t="s">
        <v>8349</v>
      </c>
      <c r="B1917" s="17">
        <v>1916</v>
      </c>
      <c r="C1917" s="17" t="s">
        <v>452</v>
      </c>
      <c r="D1917" s="17" t="s">
        <v>4298</v>
      </c>
      <c r="E1917" s="17" t="s">
        <v>4732</v>
      </c>
      <c r="F1917" s="17" t="s">
        <v>7759</v>
      </c>
      <c r="G1917" s="17" t="s">
        <v>7760</v>
      </c>
    </row>
    <row r="1918" spans="1:7" x14ac:dyDescent="0.35">
      <c r="A1918" s="17" t="s">
        <v>8349</v>
      </c>
      <c r="B1918" s="17">
        <v>1917</v>
      </c>
      <c r="C1918" s="17" t="s">
        <v>451</v>
      </c>
      <c r="D1918" s="17" t="s">
        <v>4299</v>
      </c>
      <c r="E1918" s="17" t="s">
        <v>4732</v>
      </c>
      <c r="F1918" s="17" t="s">
        <v>7761</v>
      </c>
      <c r="G1918" s="17" t="s">
        <v>5025</v>
      </c>
    </row>
    <row r="1919" spans="1:7" x14ac:dyDescent="0.35">
      <c r="A1919" s="17" t="s">
        <v>8349</v>
      </c>
      <c r="B1919" s="17">
        <v>1918</v>
      </c>
      <c r="C1919" s="17" t="s">
        <v>450</v>
      </c>
      <c r="D1919" s="17" t="s">
        <v>4300</v>
      </c>
      <c r="E1919" s="17" t="s">
        <v>4732</v>
      </c>
      <c r="F1919" s="17" t="s">
        <v>7762</v>
      </c>
      <c r="G1919" s="17" t="s">
        <v>6946</v>
      </c>
    </row>
    <row r="1920" spans="1:7" x14ac:dyDescent="0.35">
      <c r="A1920" s="17" t="s">
        <v>8349</v>
      </c>
      <c r="B1920" s="17">
        <v>1919</v>
      </c>
      <c r="C1920" s="17" t="s">
        <v>449</v>
      </c>
      <c r="D1920" s="17" t="s">
        <v>4301</v>
      </c>
      <c r="E1920" s="17" t="s">
        <v>4732</v>
      </c>
      <c r="F1920" s="17" t="s">
        <v>7763</v>
      </c>
      <c r="G1920" s="17" t="s">
        <v>7764</v>
      </c>
    </row>
    <row r="1921" spans="1:7" x14ac:dyDescent="0.35">
      <c r="A1921" s="17" t="s">
        <v>8349</v>
      </c>
      <c r="B1921" s="17">
        <v>1920</v>
      </c>
      <c r="C1921" s="17" t="s">
        <v>448</v>
      </c>
      <c r="D1921" s="17" t="s">
        <v>4302</v>
      </c>
      <c r="E1921" s="17" t="s">
        <v>4732</v>
      </c>
      <c r="F1921" s="17" t="s">
        <v>7765</v>
      </c>
      <c r="G1921" s="17" t="s">
        <v>4950</v>
      </c>
    </row>
    <row r="1922" spans="1:7" x14ac:dyDescent="0.35">
      <c r="A1922" s="17" t="s">
        <v>8349</v>
      </c>
      <c r="B1922" s="17">
        <v>1921</v>
      </c>
      <c r="C1922" s="17" t="s">
        <v>447</v>
      </c>
      <c r="D1922" s="17" t="s">
        <v>4303</v>
      </c>
      <c r="E1922" s="17" t="s">
        <v>5604</v>
      </c>
      <c r="F1922" s="17" t="s">
        <v>7766</v>
      </c>
      <c r="G1922" s="17" t="s">
        <v>7767</v>
      </c>
    </row>
    <row r="1923" spans="1:7" x14ac:dyDescent="0.35">
      <c r="A1923" s="17" t="s">
        <v>8349</v>
      </c>
      <c r="B1923" s="17">
        <v>1922</v>
      </c>
      <c r="C1923" s="17" t="s">
        <v>446</v>
      </c>
      <c r="D1923" s="17" t="s">
        <v>4304</v>
      </c>
      <c r="E1923" s="17" t="s">
        <v>4732</v>
      </c>
      <c r="F1923" s="17" t="s">
        <v>7768</v>
      </c>
      <c r="G1923" s="17" t="s">
        <v>5025</v>
      </c>
    </row>
    <row r="1924" spans="1:7" x14ac:dyDescent="0.35">
      <c r="A1924" s="17" t="s">
        <v>8349</v>
      </c>
      <c r="B1924" s="17">
        <v>1923</v>
      </c>
      <c r="C1924" s="17" t="s">
        <v>445</v>
      </c>
      <c r="D1924" s="17" t="s">
        <v>4305</v>
      </c>
      <c r="E1924" s="17" t="s">
        <v>4732</v>
      </c>
      <c r="F1924" s="17" t="s">
        <v>7769</v>
      </c>
      <c r="G1924" s="17" t="s">
        <v>6012</v>
      </c>
    </row>
    <row r="1925" spans="1:7" x14ac:dyDescent="0.35">
      <c r="A1925" s="17" t="s">
        <v>8349</v>
      </c>
      <c r="B1925" s="17">
        <v>1924</v>
      </c>
      <c r="C1925" s="17" t="s">
        <v>444</v>
      </c>
      <c r="D1925" s="17" t="s">
        <v>4306</v>
      </c>
      <c r="E1925" s="17" t="s">
        <v>4732</v>
      </c>
      <c r="F1925" s="17" t="s">
        <v>7770</v>
      </c>
      <c r="G1925" s="17" t="s">
        <v>7771</v>
      </c>
    </row>
    <row r="1926" spans="1:7" x14ac:dyDescent="0.35">
      <c r="A1926" s="17" t="s">
        <v>8349</v>
      </c>
      <c r="B1926" s="17">
        <v>1925</v>
      </c>
      <c r="C1926" s="17" t="s">
        <v>443</v>
      </c>
      <c r="D1926" s="17" t="s">
        <v>4307</v>
      </c>
      <c r="E1926" s="17" t="s">
        <v>4732</v>
      </c>
      <c r="F1926" s="17" t="s">
        <v>7772</v>
      </c>
      <c r="G1926" s="17" t="s">
        <v>4997</v>
      </c>
    </row>
    <row r="1927" spans="1:7" x14ac:dyDescent="0.35">
      <c r="A1927" s="17" t="s">
        <v>8349</v>
      </c>
      <c r="B1927" s="17">
        <v>1926</v>
      </c>
      <c r="C1927" s="17" t="s">
        <v>442</v>
      </c>
      <c r="D1927" s="17" t="s">
        <v>4308</v>
      </c>
      <c r="E1927" s="17" t="s">
        <v>4729</v>
      </c>
      <c r="F1927" s="17" t="s">
        <v>6213</v>
      </c>
      <c r="G1927" s="17" t="s">
        <v>7773</v>
      </c>
    </row>
    <row r="1928" spans="1:7" x14ac:dyDescent="0.35">
      <c r="A1928" s="17" t="s">
        <v>8349</v>
      </c>
      <c r="B1928" s="17">
        <v>1927</v>
      </c>
      <c r="C1928" s="17" t="s">
        <v>441</v>
      </c>
      <c r="D1928" s="17" t="s">
        <v>4309</v>
      </c>
      <c r="E1928" s="17" t="s">
        <v>4729</v>
      </c>
      <c r="F1928" s="17" t="s">
        <v>7774</v>
      </c>
      <c r="G1928" s="17" t="s">
        <v>7775</v>
      </c>
    </row>
    <row r="1929" spans="1:7" x14ac:dyDescent="0.35">
      <c r="A1929" s="17" t="s">
        <v>8349</v>
      </c>
      <c r="B1929" s="17">
        <v>1928</v>
      </c>
      <c r="C1929" s="17" t="s">
        <v>440</v>
      </c>
      <c r="D1929" s="17" t="s">
        <v>4310</v>
      </c>
      <c r="E1929" s="17" t="s">
        <v>4732</v>
      </c>
      <c r="F1929" s="17" t="s">
        <v>7776</v>
      </c>
      <c r="G1929" s="17" t="s">
        <v>4858</v>
      </c>
    </row>
    <row r="1930" spans="1:7" x14ac:dyDescent="0.35">
      <c r="A1930" s="17" t="s">
        <v>8349</v>
      </c>
      <c r="B1930" s="17">
        <v>1929</v>
      </c>
      <c r="C1930" s="17" t="s">
        <v>439</v>
      </c>
      <c r="D1930" s="17" t="s">
        <v>4311</v>
      </c>
      <c r="E1930" s="17" t="s">
        <v>4729</v>
      </c>
      <c r="F1930" s="17" t="s">
        <v>6566</v>
      </c>
      <c r="G1930" s="17" t="s">
        <v>7777</v>
      </c>
    </row>
    <row r="1931" spans="1:7" x14ac:dyDescent="0.35">
      <c r="A1931" s="17" t="s">
        <v>8349</v>
      </c>
      <c r="B1931" s="17">
        <v>1930</v>
      </c>
      <c r="C1931" s="17" t="s">
        <v>438</v>
      </c>
      <c r="D1931" s="17" t="s">
        <v>4312</v>
      </c>
      <c r="E1931" s="17" t="s">
        <v>4729</v>
      </c>
      <c r="F1931" s="17" t="s">
        <v>5612</v>
      </c>
      <c r="G1931" s="17" t="s">
        <v>6631</v>
      </c>
    </row>
    <row r="1932" spans="1:7" x14ac:dyDescent="0.35">
      <c r="A1932" s="17" t="s">
        <v>8349</v>
      </c>
      <c r="B1932" s="17">
        <v>1931</v>
      </c>
      <c r="C1932" s="17" t="s">
        <v>437</v>
      </c>
      <c r="D1932" s="17" t="s">
        <v>4313</v>
      </c>
      <c r="E1932" s="17" t="s">
        <v>4729</v>
      </c>
      <c r="F1932" s="17" t="s">
        <v>7778</v>
      </c>
      <c r="G1932" s="17" t="s">
        <v>7779</v>
      </c>
    </row>
    <row r="1933" spans="1:7" x14ac:dyDescent="0.35">
      <c r="A1933" s="17" t="s">
        <v>8349</v>
      </c>
      <c r="B1933" s="17">
        <v>1932</v>
      </c>
      <c r="C1933" s="17" t="s">
        <v>436</v>
      </c>
      <c r="D1933" s="17" t="s">
        <v>4314</v>
      </c>
      <c r="E1933" s="17" t="s">
        <v>4729</v>
      </c>
      <c r="F1933" s="17" t="s">
        <v>7780</v>
      </c>
      <c r="G1933" s="17" t="s">
        <v>7781</v>
      </c>
    </row>
    <row r="1934" spans="1:7" x14ac:dyDescent="0.35">
      <c r="A1934" s="17" t="s">
        <v>8349</v>
      </c>
      <c r="B1934" s="17">
        <v>1933</v>
      </c>
      <c r="C1934" s="17" t="s">
        <v>435</v>
      </c>
      <c r="D1934" s="17" t="s">
        <v>4315</v>
      </c>
      <c r="E1934" s="17" t="s">
        <v>4732</v>
      </c>
      <c r="F1934" s="17" t="s">
        <v>7782</v>
      </c>
      <c r="G1934" s="17" t="s">
        <v>4892</v>
      </c>
    </row>
    <row r="1935" spans="1:7" x14ac:dyDescent="0.35">
      <c r="A1935" s="17" t="s">
        <v>8349</v>
      </c>
      <c r="B1935" s="17">
        <v>1934</v>
      </c>
      <c r="C1935" s="17" t="s">
        <v>434</v>
      </c>
      <c r="D1935" s="17" t="s">
        <v>4316</v>
      </c>
      <c r="E1935" s="17" t="s">
        <v>4729</v>
      </c>
      <c r="F1935" s="17" t="s">
        <v>7783</v>
      </c>
      <c r="G1935" s="17" t="s">
        <v>4918</v>
      </c>
    </row>
    <row r="1936" spans="1:7" x14ac:dyDescent="0.35">
      <c r="A1936" s="17" t="s">
        <v>8349</v>
      </c>
      <c r="B1936" s="17">
        <v>1935</v>
      </c>
      <c r="C1936" s="17" t="s">
        <v>433</v>
      </c>
      <c r="D1936" s="17" t="s">
        <v>4317</v>
      </c>
      <c r="E1936" s="17" t="s">
        <v>4729</v>
      </c>
      <c r="F1936" s="17" t="s">
        <v>7784</v>
      </c>
      <c r="G1936" s="17" t="s">
        <v>7785</v>
      </c>
    </row>
    <row r="1937" spans="1:7" x14ac:dyDescent="0.35">
      <c r="A1937" s="17" t="s">
        <v>8349</v>
      </c>
      <c r="B1937" s="17">
        <v>1936</v>
      </c>
      <c r="C1937" s="17" t="s">
        <v>432</v>
      </c>
      <c r="D1937" s="17" t="s">
        <v>4318</v>
      </c>
      <c r="E1937" s="17" t="s">
        <v>4732</v>
      </c>
      <c r="F1937" s="17" t="s">
        <v>7786</v>
      </c>
      <c r="G1937" s="17" t="s">
        <v>7787</v>
      </c>
    </row>
    <row r="1938" spans="1:7" x14ac:dyDescent="0.35">
      <c r="A1938" s="17" t="s">
        <v>8349</v>
      </c>
      <c r="B1938" s="17">
        <v>1937</v>
      </c>
      <c r="C1938" s="17" t="s">
        <v>431</v>
      </c>
      <c r="D1938" s="17" t="s">
        <v>4319</v>
      </c>
      <c r="E1938" s="17" t="s">
        <v>5604</v>
      </c>
      <c r="F1938" s="17" t="s">
        <v>7788</v>
      </c>
      <c r="G1938" s="17" t="s">
        <v>7789</v>
      </c>
    </row>
    <row r="1939" spans="1:7" x14ac:dyDescent="0.35">
      <c r="A1939" s="17" t="s">
        <v>8349</v>
      </c>
      <c r="B1939" s="17">
        <v>1938</v>
      </c>
      <c r="C1939" s="17" t="s">
        <v>430</v>
      </c>
      <c r="D1939" s="17" t="s">
        <v>4320</v>
      </c>
      <c r="E1939" s="17" t="s">
        <v>4732</v>
      </c>
      <c r="F1939" s="17" t="s">
        <v>7468</v>
      </c>
      <c r="G1939" s="17" t="s">
        <v>4753</v>
      </c>
    </row>
    <row r="1940" spans="1:7" x14ac:dyDescent="0.35">
      <c r="A1940" s="17" t="s">
        <v>8349</v>
      </c>
      <c r="B1940" s="17">
        <v>1939</v>
      </c>
      <c r="C1940" s="17" t="s">
        <v>429</v>
      </c>
      <c r="D1940" s="17" t="s">
        <v>4321</v>
      </c>
      <c r="E1940" s="17" t="s">
        <v>4732</v>
      </c>
      <c r="F1940" s="17" t="s">
        <v>7790</v>
      </c>
      <c r="G1940" s="17" t="s">
        <v>7791</v>
      </c>
    </row>
    <row r="1941" spans="1:7" x14ac:dyDescent="0.35">
      <c r="A1941" s="17" t="s">
        <v>8349</v>
      </c>
      <c r="B1941" s="17">
        <v>1940</v>
      </c>
      <c r="C1941" s="17" t="s">
        <v>428</v>
      </c>
      <c r="D1941" s="17" t="s">
        <v>4322</v>
      </c>
      <c r="E1941" s="17" t="s">
        <v>4732</v>
      </c>
      <c r="F1941" s="17" t="s">
        <v>7792</v>
      </c>
      <c r="G1941" s="17" t="s">
        <v>5012</v>
      </c>
    </row>
    <row r="1942" spans="1:7" x14ac:dyDescent="0.35">
      <c r="A1942" s="17" t="s">
        <v>8349</v>
      </c>
      <c r="B1942" s="17">
        <v>1941</v>
      </c>
      <c r="C1942" s="17" t="s">
        <v>427</v>
      </c>
      <c r="D1942" s="17" t="s">
        <v>4323</v>
      </c>
      <c r="E1942" s="17" t="s">
        <v>4732</v>
      </c>
      <c r="F1942" s="17" t="s">
        <v>6152</v>
      </c>
      <c r="G1942" s="17" t="s">
        <v>7793</v>
      </c>
    </row>
    <row r="1943" spans="1:7" x14ac:dyDescent="0.35">
      <c r="A1943" s="17" t="s">
        <v>8349</v>
      </c>
      <c r="B1943" s="17">
        <v>1942</v>
      </c>
      <c r="C1943" s="17" t="s">
        <v>426</v>
      </c>
      <c r="D1943" s="17" t="s">
        <v>4324</v>
      </c>
      <c r="E1943" s="17" t="s">
        <v>4732</v>
      </c>
      <c r="F1943" s="17" t="s">
        <v>7794</v>
      </c>
      <c r="G1943" s="17" t="s">
        <v>7795</v>
      </c>
    </row>
    <row r="1944" spans="1:7" x14ac:dyDescent="0.35">
      <c r="A1944" s="17" t="s">
        <v>8349</v>
      </c>
      <c r="B1944" s="17">
        <v>1943</v>
      </c>
      <c r="C1944" s="17" t="s">
        <v>425</v>
      </c>
      <c r="D1944" s="17" t="s">
        <v>4325</v>
      </c>
      <c r="E1944" s="17" t="s">
        <v>4732</v>
      </c>
      <c r="F1944" s="17" t="s">
        <v>7796</v>
      </c>
      <c r="G1944" s="17" t="s">
        <v>5025</v>
      </c>
    </row>
    <row r="1945" spans="1:7" x14ac:dyDescent="0.35">
      <c r="A1945" s="17" t="s">
        <v>8349</v>
      </c>
      <c r="B1945" s="17">
        <v>1944</v>
      </c>
      <c r="C1945" s="17" t="s">
        <v>424</v>
      </c>
      <c r="D1945" s="17" t="s">
        <v>4326</v>
      </c>
      <c r="E1945" s="17" t="s">
        <v>4732</v>
      </c>
      <c r="F1945" s="17" t="s">
        <v>6020</v>
      </c>
      <c r="G1945" s="17" t="s">
        <v>7797</v>
      </c>
    </row>
    <row r="1946" spans="1:7" x14ac:dyDescent="0.35">
      <c r="A1946" s="17" t="s">
        <v>8349</v>
      </c>
      <c r="B1946" s="17">
        <v>1945</v>
      </c>
      <c r="C1946" s="17" t="s">
        <v>423</v>
      </c>
      <c r="D1946" s="17" t="s">
        <v>4327</v>
      </c>
      <c r="E1946" s="17" t="s">
        <v>4729</v>
      </c>
      <c r="F1946" s="17" t="s">
        <v>7798</v>
      </c>
      <c r="G1946" s="17" t="s">
        <v>4939</v>
      </c>
    </row>
    <row r="1947" spans="1:7" x14ac:dyDescent="0.35">
      <c r="A1947" s="17" t="s">
        <v>8349</v>
      </c>
      <c r="B1947" s="17">
        <v>1946</v>
      </c>
      <c r="C1947" s="17" t="s">
        <v>422</v>
      </c>
      <c r="D1947" s="17" t="s">
        <v>4328</v>
      </c>
      <c r="E1947" s="17" t="s">
        <v>4732</v>
      </c>
      <c r="F1947" s="17" t="s">
        <v>7799</v>
      </c>
      <c r="G1947" s="17" t="s">
        <v>7700</v>
      </c>
    </row>
    <row r="1948" spans="1:7" x14ac:dyDescent="0.35">
      <c r="A1948" s="17" t="s">
        <v>8349</v>
      </c>
      <c r="B1948" s="17">
        <v>1947</v>
      </c>
      <c r="C1948" s="17" t="s">
        <v>421</v>
      </c>
      <c r="D1948" s="17" t="s">
        <v>4329</v>
      </c>
      <c r="E1948" s="17" t="s">
        <v>4732</v>
      </c>
      <c r="F1948" s="17" t="s">
        <v>7800</v>
      </c>
      <c r="G1948" s="17" t="s">
        <v>7801</v>
      </c>
    </row>
    <row r="1949" spans="1:7" x14ac:dyDescent="0.35">
      <c r="A1949" s="17" t="s">
        <v>8349</v>
      </c>
      <c r="B1949" s="17">
        <v>1948</v>
      </c>
      <c r="C1949" s="17" t="s">
        <v>420</v>
      </c>
      <c r="D1949" s="17" t="s">
        <v>4330</v>
      </c>
      <c r="E1949" s="17" t="s">
        <v>4732</v>
      </c>
      <c r="F1949" s="17" t="s">
        <v>7802</v>
      </c>
      <c r="G1949" s="17" t="s">
        <v>7803</v>
      </c>
    </row>
    <row r="1950" spans="1:7" x14ac:dyDescent="0.35">
      <c r="A1950" s="17" t="s">
        <v>8349</v>
      </c>
      <c r="B1950" s="17">
        <v>1949</v>
      </c>
      <c r="C1950" s="17" t="s">
        <v>419</v>
      </c>
      <c r="D1950" s="17" t="s">
        <v>4331</v>
      </c>
      <c r="E1950" s="17" t="s">
        <v>4729</v>
      </c>
      <c r="F1950" s="17" t="s">
        <v>7804</v>
      </c>
      <c r="G1950" s="17" t="s">
        <v>7805</v>
      </c>
    </row>
    <row r="1951" spans="1:7" x14ac:dyDescent="0.35">
      <c r="A1951" s="17" t="s">
        <v>8349</v>
      </c>
      <c r="B1951" s="17">
        <v>1950</v>
      </c>
      <c r="C1951" s="17" t="s">
        <v>418</v>
      </c>
      <c r="D1951" s="17" t="s">
        <v>4332</v>
      </c>
      <c r="E1951" s="17" t="s">
        <v>4732</v>
      </c>
      <c r="F1951" s="17" t="s">
        <v>5786</v>
      </c>
      <c r="G1951" s="17" t="s">
        <v>4997</v>
      </c>
    </row>
    <row r="1952" spans="1:7" x14ac:dyDescent="0.35">
      <c r="A1952" s="17" t="s">
        <v>8349</v>
      </c>
      <c r="B1952" s="17">
        <v>1951</v>
      </c>
      <c r="C1952" s="17" t="s">
        <v>417</v>
      </c>
      <c r="D1952" s="17" t="s">
        <v>4333</v>
      </c>
      <c r="E1952" s="17" t="s">
        <v>4729</v>
      </c>
      <c r="F1952" s="17" t="s">
        <v>7806</v>
      </c>
      <c r="G1952" s="17" t="s">
        <v>7807</v>
      </c>
    </row>
    <row r="1953" spans="1:7" x14ac:dyDescent="0.35">
      <c r="A1953" s="17" t="s">
        <v>8349</v>
      </c>
      <c r="B1953" s="17">
        <v>1952</v>
      </c>
      <c r="C1953" s="17" t="s">
        <v>416</v>
      </c>
      <c r="D1953" s="17" t="s">
        <v>4334</v>
      </c>
      <c r="E1953" s="17" t="s">
        <v>4732</v>
      </c>
      <c r="F1953" s="17" t="s">
        <v>7808</v>
      </c>
      <c r="G1953" s="17" t="s">
        <v>7809</v>
      </c>
    </row>
    <row r="1954" spans="1:7" x14ac:dyDescent="0.35">
      <c r="A1954" s="17" t="s">
        <v>8349</v>
      </c>
      <c r="B1954" s="17">
        <v>1953</v>
      </c>
      <c r="C1954" s="17" t="s">
        <v>415</v>
      </c>
      <c r="D1954" s="17" t="s">
        <v>4335</v>
      </c>
      <c r="E1954" s="17" t="s">
        <v>4732</v>
      </c>
      <c r="F1954" s="17" t="s">
        <v>7810</v>
      </c>
      <c r="G1954" s="17" t="s">
        <v>7811</v>
      </c>
    </row>
    <row r="1955" spans="1:7" x14ac:dyDescent="0.35">
      <c r="A1955" s="17" t="s">
        <v>8349</v>
      </c>
      <c r="B1955" s="17">
        <v>1954</v>
      </c>
      <c r="C1955" s="17" t="s">
        <v>414</v>
      </c>
      <c r="D1955" s="17" t="s">
        <v>4336</v>
      </c>
      <c r="E1955" s="17" t="s">
        <v>4729</v>
      </c>
      <c r="F1955" s="17" t="s">
        <v>7812</v>
      </c>
      <c r="G1955" s="17" t="s">
        <v>7813</v>
      </c>
    </row>
    <row r="1956" spans="1:7" x14ac:dyDescent="0.35">
      <c r="A1956" s="17" t="s">
        <v>8349</v>
      </c>
      <c r="B1956" s="17">
        <v>1955</v>
      </c>
      <c r="C1956" s="17" t="s">
        <v>413</v>
      </c>
      <c r="D1956" s="17" t="s">
        <v>4337</v>
      </c>
      <c r="E1956" s="17" t="s">
        <v>4729</v>
      </c>
      <c r="F1956" s="17" t="s">
        <v>7814</v>
      </c>
      <c r="G1956" s="17" t="s">
        <v>7815</v>
      </c>
    </row>
    <row r="1957" spans="1:7" x14ac:dyDescent="0.35">
      <c r="A1957" s="17" t="s">
        <v>8349</v>
      </c>
      <c r="B1957" s="17">
        <v>1956</v>
      </c>
      <c r="C1957" s="17" t="s">
        <v>412</v>
      </c>
      <c r="D1957" s="17" t="s">
        <v>4338</v>
      </c>
      <c r="E1957" s="17" t="s">
        <v>4729</v>
      </c>
      <c r="F1957" s="17" t="s">
        <v>7816</v>
      </c>
      <c r="G1957" s="17" t="s">
        <v>7817</v>
      </c>
    </row>
    <row r="1958" spans="1:7" x14ac:dyDescent="0.35">
      <c r="A1958" s="17" t="s">
        <v>8349</v>
      </c>
      <c r="B1958" s="17">
        <v>1957</v>
      </c>
      <c r="C1958" s="17" t="s">
        <v>411</v>
      </c>
      <c r="D1958" s="17" t="s">
        <v>4339</v>
      </c>
      <c r="E1958" s="17" t="s">
        <v>4732</v>
      </c>
      <c r="F1958" s="17" t="s">
        <v>7818</v>
      </c>
      <c r="G1958" s="17" t="s">
        <v>7819</v>
      </c>
    </row>
    <row r="1959" spans="1:7" x14ac:dyDescent="0.35">
      <c r="A1959" s="17" t="s">
        <v>8349</v>
      </c>
      <c r="B1959" s="17">
        <v>1958</v>
      </c>
      <c r="C1959" s="17" t="s">
        <v>410</v>
      </c>
      <c r="D1959" s="17" t="s">
        <v>4340</v>
      </c>
      <c r="E1959" s="17" t="s">
        <v>4729</v>
      </c>
      <c r="F1959" s="17" t="s">
        <v>5358</v>
      </c>
      <c r="G1959" s="17" t="s">
        <v>5549</v>
      </c>
    </row>
    <row r="1960" spans="1:7" x14ac:dyDescent="0.35">
      <c r="A1960" s="17" t="s">
        <v>8349</v>
      </c>
      <c r="B1960" s="17">
        <v>1959</v>
      </c>
      <c r="C1960" s="17" t="s">
        <v>409</v>
      </c>
      <c r="D1960" s="17" t="s">
        <v>4341</v>
      </c>
      <c r="E1960" s="17" t="s">
        <v>4729</v>
      </c>
      <c r="F1960" s="17" t="s">
        <v>7820</v>
      </c>
      <c r="G1960" s="17" t="s">
        <v>4796</v>
      </c>
    </row>
    <row r="1961" spans="1:7" x14ac:dyDescent="0.35">
      <c r="A1961" s="17" t="s">
        <v>8349</v>
      </c>
      <c r="B1961" s="17">
        <v>1960</v>
      </c>
      <c r="C1961" s="17" t="s">
        <v>408</v>
      </c>
      <c r="D1961" s="17" t="s">
        <v>4342</v>
      </c>
      <c r="E1961" s="17" t="s">
        <v>4729</v>
      </c>
      <c r="F1961" s="17" t="s">
        <v>5612</v>
      </c>
      <c r="G1961" s="17" t="s">
        <v>5163</v>
      </c>
    </row>
    <row r="1962" spans="1:7" x14ac:dyDescent="0.35">
      <c r="A1962" s="17" t="s">
        <v>8349</v>
      </c>
      <c r="B1962" s="17">
        <v>1961</v>
      </c>
      <c r="C1962" s="17" t="s">
        <v>407</v>
      </c>
      <c r="D1962" s="17" t="s">
        <v>4343</v>
      </c>
      <c r="E1962" s="17" t="s">
        <v>4729</v>
      </c>
      <c r="F1962" s="17" t="s">
        <v>7821</v>
      </c>
      <c r="G1962" s="17" t="s">
        <v>7822</v>
      </c>
    </row>
    <row r="1963" spans="1:7" x14ac:dyDescent="0.35">
      <c r="A1963" s="17" t="s">
        <v>8349</v>
      </c>
      <c r="B1963" s="17">
        <v>1962</v>
      </c>
      <c r="C1963" s="17" t="s">
        <v>406</v>
      </c>
      <c r="D1963" s="17" t="s">
        <v>4344</v>
      </c>
      <c r="E1963" s="17" t="s">
        <v>4732</v>
      </c>
      <c r="F1963" s="17" t="s">
        <v>7575</v>
      </c>
      <c r="G1963" s="17" t="s">
        <v>4733</v>
      </c>
    </row>
    <row r="1964" spans="1:7" x14ac:dyDescent="0.35">
      <c r="A1964" s="17" t="s">
        <v>8349</v>
      </c>
      <c r="B1964" s="17">
        <v>1963</v>
      </c>
      <c r="C1964" s="17" t="s">
        <v>405</v>
      </c>
      <c r="D1964" s="17" t="s">
        <v>4345</v>
      </c>
      <c r="E1964" s="17" t="s">
        <v>4732</v>
      </c>
      <c r="F1964" s="17" t="s">
        <v>7823</v>
      </c>
      <c r="G1964" s="17" t="s">
        <v>7824</v>
      </c>
    </row>
    <row r="1965" spans="1:7" x14ac:dyDescent="0.35">
      <c r="A1965" s="17" t="s">
        <v>8349</v>
      </c>
      <c r="B1965" s="17">
        <v>1964</v>
      </c>
      <c r="C1965" s="17" t="s">
        <v>404</v>
      </c>
      <c r="D1965" s="17" t="s">
        <v>4346</v>
      </c>
      <c r="E1965" s="17" t="s">
        <v>4732</v>
      </c>
      <c r="F1965" s="17" t="s">
        <v>5302</v>
      </c>
      <c r="G1965" s="17" t="s">
        <v>7825</v>
      </c>
    </row>
    <row r="1966" spans="1:7" x14ac:dyDescent="0.35">
      <c r="A1966" s="17" t="s">
        <v>8349</v>
      </c>
      <c r="B1966" s="17">
        <v>1965</v>
      </c>
      <c r="C1966" s="17" t="s">
        <v>403</v>
      </c>
      <c r="D1966" s="17" t="s">
        <v>4347</v>
      </c>
      <c r="E1966" s="17" t="s">
        <v>4729</v>
      </c>
      <c r="F1966" s="17" t="s">
        <v>7826</v>
      </c>
      <c r="G1966" s="17" t="s">
        <v>7827</v>
      </c>
    </row>
    <row r="1967" spans="1:7" x14ac:dyDescent="0.35">
      <c r="A1967" s="17" t="s">
        <v>8349</v>
      </c>
      <c r="B1967" s="17">
        <v>1966</v>
      </c>
      <c r="C1967" s="17" t="s">
        <v>402</v>
      </c>
      <c r="D1967" s="17" t="s">
        <v>4348</v>
      </c>
      <c r="E1967" s="17" t="s">
        <v>4732</v>
      </c>
      <c r="F1967" s="17" t="s">
        <v>4832</v>
      </c>
      <c r="G1967" s="17" t="s">
        <v>7828</v>
      </c>
    </row>
    <row r="1968" spans="1:7" x14ac:dyDescent="0.35">
      <c r="A1968" s="17" t="s">
        <v>8349</v>
      </c>
      <c r="B1968" s="17">
        <v>1967</v>
      </c>
      <c r="C1968" s="17" t="s">
        <v>401</v>
      </c>
      <c r="D1968" s="17" t="s">
        <v>4349</v>
      </c>
      <c r="E1968" s="17" t="s">
        <v>4732</v>
      </c>
      <c r="F1968" s="17" t="s">
        <v>7829</v>
      </c>
      <c r="G1968" s="17" t="s">
        <v>7830</v>
      </c>
    </row>
    <row r="1969" spans="1:7" x14ac:dyDescent="0.35">
      <c r="A1969" s="17" t="s">
        <v>8349</v>
      </c>
      <c r="B1969" s="17">
        <v>1968</v>
      </c>
      <c r="C1969" s="17" t="s">
        <v>400</v>
      </c>
      <c r="D1969" s="17" t="s">
        <v>4350</v>
      </c>
      <c r="E1969" s="17" t="s">
        <v>4732</v>
      </c>
      <c r="F1969" s="17" t="s">
        <v>6989</v>
      </c>
      <c r="G1969" s="17" t="s">
        <v>7831</v>
      </c>
    </row>
    <row r="1970" spans="1:7" x14ac:dyDescent="0.35">
      <c r="A1970" s="17" t="s">
        <v>8349</v>
      </c>
      <c r="B1970" s="17">
        <v>1969</v>
      </c>
      <c r="C1970" s="17" t="s">
        <v>399</v>
      </c>
      <c r="D1970" s="17" t="s">
        <v>4351</v>
      </c>
      <c r="E1970" s="17" t="s">
        <v>4732</v>
      </c>
      <c r="F1970" s="17" t="s">
        <v>6609</v>
      </c>
      <c r="G1970" s="17" t="s">
        <v>7832</v>
      </c>
    </row>
    <row r="1971" spans="1:7" x14ac:dyDescent="0.35">
      <c r="A1971" s="17" t="s">
        <v>8349</v>
      </c>
      <c r="B1971" s="17">
        <v>1970</v>
      </c>
      <c r="C1971" s="17" t="s">
        <v>398</v>
      </c>
      <c r="D1971" s="17" t="s">
        <v>4352</v>
      </c>
      <c r="E1971" s="17" t="s">
        <v>5604</v>
      </c>
      <c r="F1971" s="17" t="s">
        <v>7833</v>
      </c>
      <c r="G1971" s="17" t="s">
        <v>7834</v>
      </c>
    </row>
    <row r="1972" spans="1:7" x14ac:dyDescent="0.35">
      <c r="A1972" s="17" t="s">
        <v>8349</v>
      </c>
      <c r="B1972" s="17">
        <v>1971</v>
      </c>
      <c r="C1972" s="17" t="s">
        <v>397</v>
      </c>
      <c r="D1972" s="17" t="s">
        <v>4353</v>
      </c>
      <c r="E1972" s="17" t="s">
        <v>4729</v>
      </c>
      <c r="F1972" s="17" t="s">
        <v>7835</v>
      </c>
      <c r="G1972" s="17" t="s">
        <v>7836</v>
      </c>
    </row>
    <row r="1973" spans="1:7" x14ac:dyDescent="0.35">
      <c r="A1973" s="17" t="s">
        <v>8349</v>
      </c>
      <c r="B1973" s="17">
        <v>1972</v>
      </c>
      <c r="C1973" s="17" t="s">
        <v>396</v>
      </c>
      <c r="D1973" s="17" t="s">
        <v>4354</v>
      </c>
      <c r="E1973" s="17" t="s">
        <v>4732</v>
      </c>
      <c r="F1973" s="17" t="s">
        <v>7837</v>
      </c>
      <c r="G1973" s="17" t="s">
        <v>4882</v>
      </c>
    </row>
    <row r="1974" spans="1:7" x14ac:dyDescent="0.35">
      <c r="A1974" s="17" t="s">
        <v>8349</v>
      </c>
      <c r="B1974" s="17">
        <v>1973</v>
      </c>
      <c r="C1974" s="17" t="s">
        <v>395</v>
      </c>
      <c r="D1974" s="17" t="s">
        <v>4355</v>
      </c>
      <c r="E1974" s="17" t="s">
        <v>4732</v>
      </c>
      <c r="F1974" s="17" t="s">
        <v>7838</v>
      </c>
      <c r="G1974" s="17" t="s">
        <v>7839</v>
      </c>
    </row>
    <row r="1975" spans="1:7" x14ac:dyDescent="0.35">
      <c r="A1975" s="17" t="s">
        <v>8349</v>
      </c>
      <c r="B1975" s="17">
        <v>1974</v>
      </c>
      <c r="C1975" s="17" t="s">
        <v>394</v>
      </c>
      <c r="D1975" s="17" t="s">
        <v>4356</v>
      </c>
      <c r="E1975" s="17" t="s">
        <v>4729</v>
      </c>
      <c r="F1975" s="17" t="s">
        <v>7840</v>
      </c>
      <c r="G1975" s="17" t="s">
        <v>7841</v>
      </c>
    </row>
    <row r="1976" spans="1:7" x14ac:dyDescent="0.35">
      <c r="A1976" s="17" t="s">
        <v>8349</v>
      </c>
      <c r="B1976" s="17">
        <v>1975</v>
      </c>
      <c r="C1976" s="17" t="s">
        <v>393</v>
      </c>
      <c r="D1976" s="17" t="s">
        <v>4357</v>
      </c>
      <c r="E1976" s="17" t="s">
        <v>4729</v>
      </c>
      <c r="F1976" s="17" t="s">
        <v>7842</v>
      </c>
      <c r="G1976" s="17" t="s">
        <v>7843</v>
      </c>
    </row>
    <row r="1977" spans="1:7" x14ac:dyDescent="0.35">
      <c r="A1977" s="17" t="s">
        <v>8349</v>
      </c>
      <c r="B1977" s="17">
        <v>1976</v>
      </c>
      <c r="C1977" s="17" t="s">
        <v>392</v>
      </c>
      <c r="D1977" s="17" t="s">
        <v>4358</v>
      </c>
      <c r="E1977" s="17" t="s">
        <v>4729</v>
      </c>
      <c r="F1977" s="17" t="s">
        <v>7844</v>
      </c>
      <c r="G1977" s="17" t="s">
        <v>7845</v>
      </c>
    </row>
    <row r="1978" spans="1:7" x14ac:dyDescent="0.35">
      <c r="A1978" s="17" t="s">
        <v>8349</v>
      </c>
      <c r="B1978" s="17">
        <v>1977</v>
      </c>
      <c r="C1978" s="17" t="s">
        <v>391</v>
      </c>
      <c r="D1978" s="17" t="s">
        <v>4359</v>
      </c>
      <c r="E1978" s="17" t="s">
        <v>4729</v>
      </c>
      <c r="F1978" s="17" t="s">
        <v>7846</v>
      </c>
      <c r="G1978" s="17" t="s">
        <v>4841</v>
      </c>
    </row>
    <row r="1979" spans="1:7" x14ac:dyDescent="0.35">
      <c r="A1979" s="17" t="s">
        <v>8349</v>
      </c>
      <c r="B1979" s="17">
        <v>1978</v>
      </c>
      <c r="C1979" s="17" t="s">
        <v>390</v>
      </c>
      <c r="D1979" s="17" t="s">
        <v>4360</v>
      </c>
      <c r="E1979" s="17" t="s">
        <v>4729</v>
      </c>
      <c r="F1979" s="17" t="s">
        <v>5141</v>
      </c>
      <c r="G1979" s="17" t="s">
        <v>7847</v>
      </c>
    </row>
    <row r="1980" spans="1:7" x14ac:dyDescent="0.35">
      <c r="A1980" s="17" t="s">
        <v>8349</v>
      </c>
      <c r="B1980" s="17">
        <v>1979</v>
      </c>
      <c r="C1980" s="17" t="s">
        <v>389</v>
      </c>
      <c r="D1980" s="17" t="s">
        <v>4361</v>
      </c>
      <c r="E1980" s="17" t="s">
        <v>4729</v>
      </c>
      <c r="F1980" s="17" t="s">
        <v>7848</v>
      </c>
      <c r="G1980" s="17" t="s">
        <v>7849</v>
      </c>
    </row>
    <row r="1981" spans="1:7" x14ac:dyDescent="0.35">
      <c r="A1981" s="17" t="s">
        <v>8349</v>
      </c>
      <c r="B1981" s="17">
        <v>1980</v>
      </c>
      <c r="C1981" s="17" t="s">
        <v>388</v>
      </c>
      <c r="D1981" s="17" t="s">
        <v>4362</v>
      </c>
      <c r="E1981" s="17" t="s">
        <v>4729</v>
      </c>
      <c r="F1981" s="17" t="s">
        <v>7850</v>
      </c>
      <c r="G1981" s="17" t="s">
        <v>7851</v>
      </c>
    </row>
    <row r="1982" spans="1:7" x14ac:dyDescent="0.35">
      <c r="A1982" s="17" t="s">
        <v>8349</v>
      </c>
      <c r="B1982" s="17">
        <v>1981</v>
      </c>
      <c r="C1982" s="17" t="s">
        <v>387</v>
      </c>
      <c r="D1982" s="17" t="s">
        <v>4363</v>
      </c>
      <c r="E1982" s="17" t="s">
        <v>4729</v>
      </c>
      <c r="F1982" s="17" t="s">
        <v>7852</v>
      </c>
      <c r="G1982" s="17" t="s">
        <v>7853</v>
      </c>
    </row>
    <row r="1983" spans="1:7" x14ac:dyDescent="0.35">
      <c r="A1983" s="17" t="s">
        <v>8349</v>
      </c>
      <c r="B1983" s="17">
        <v>1982</v>
      </c>
      <c r="C1983" s="17" t="s">
        <v>386</v>
      </c>
      <c r="D1983" s="17" t="s">
        <v>4364</v>
      </c>
      <c r="E1983" s="17" t="s">
        <v>4729</v>
      </c>
      <c r="F1983" s="17" t="s">
        <v>7854</v>
      </c>
      <c r="G1983" s="17" t="s">
        <v>7855</v>
      </c>
    </row>
    <row r="1984" spans="1:7" x14ac:dyDescent="0.35">
      <c r="A1984" s="17" t="s">
        <v>8349</v>
      </c>
      <c r="B1984" s="17">
        <v>1983</v>
      </c>
      <c r="C1984" s="17" t="s">
        <v>385</v>
      </c>
      <c r="D1984" s="17" t="s">
        <v>4365</v>
      </c>
      <c r="E1984" s="17" t="s">
        <v>4729</v>
      </c>
      <c r="F1984" s="17" t="s">
        <v>7856</v>
      </c>
      <c r="G1984" s="17" t="s">
        <v>7857</v>
      </c>
    </row>
    <row r="1985" spans="1:7" x14ac:dyDescent="0.35">
      <c r="A1985" s="17" t="s">
        <v>8349</v>
      </c>
      <c r="B1985" s="17">
        <v>1984</v>
      </c>
      <c r="C1985" s="17" t="s">
        <v>384</v>
      </c>
      <c r="D1985" s="17" t="s">
        <v>4366</v>
      </c>
      <c r="E1985" s="17" t="s">
        <v>4732</v>
      </c>
      <c r="F1985" s="17" t="s">
        <v>7858</v>
      </c>
      <c r="G1985" s="17" t="s">
        <v>7859</v>
      </c>
    </row>
    <row r="1986" spans="1:7" x14ac:dyDescent="0.35">
      <c r="A1986" s="17" t="s">
        <v>8349</v>
      </c>
      <c r="B1986" s="17">
        <v>1985</v>
      </c>
      <c r="C1986" s="17" t="s">
        <v>383</v>
      </c>
      <c r="D1986" s="17" t="s">
        <v>4367</v>
      </c>
      <c r="E1986" s="17" t="s">
        <v>4732</v>
      </c>
      <c r="F1986" s="17" t="s">
        <v>7860</v>
      </c>
      <c r="G1986" s="17" t="s">
        <v>6467</v>
      </c>
    </row>
    <row r="1987" spans="1:7" x14ac:dyDescent="0.35">
      <c r="A1987" s="17" t="s">
        <v>8349</v>
      </c>
      <c r="B1987" s="17">
        <v>1986</v>
      </c>
      <c r="C1987" s="17" t="s">
        <v>382</v>
      </c>
      <c r="D1987" s="17" t="s">
        <v>4368</v>
      </c>
      <c r="E1987" s="17" t="s">
        <v>4732</v>
      </c>
      <c r="F1987" s="17" t="s">
        <v>7861</v>
      </c>
      <c r="G1987" s="17" t="s">
        <v>4769</v>
      </c>
    </row>
    <row r="1988" spans="1:7" x14ac:dyDescent="0.35">
      <c r="A1988" s="17" t="s">
        <v>8349</v>
      </c>
      <c r="B1988" s="17">
        <v>1987</v>
      </c>
      <c r="C1988" s="17" t="s">
        <v>381</v>
      </c>
      <c r="D1988" s="17" t="s">
        <v>4369</v>
      </c>
      <c r="E1988" s="17" t="s">
        <v>5604</v>
      </c>
      <c r="F1988" s="17" t="s">
        <v>7862</v>
      </c>
      <c r="G1988" s="17" t="s">
        <v>5359</v>
      </c>
    </row>
    <row r="1989" spans="1:7" x14ac:dyDescent="0.35">
      <c r="A1989" s="17" t="s">
        <v>8349</v>
      </c>
      <c r="B1989" s="17">
        <v>1988</v>
      </c>
      <c r="C1989" s="17" t="s">
        <v>380</v>
      </c>
      <c r="D1989" s="17" t="s">
        <v>4370</v>
      </c>
      <c r="E1989" s="17" t="s">
        <v>4732</v>
      </c>
      <c r="F1989" s="17" t="s">
        <v>7863</v>
      </c>
      <c r="G1989" s="17" t="s">
        <v>7864</v>
      </c>
    </row>
    <row r="1990" spans="1:7" x14ac:dyDescent="0.35">
      <c r="A1990" s="17" t="s">
        <v>8349</v>
      </c>
      <c r="B1990" s="17">
        <v>1989</v>
      </c>
      <c r="C1990" s="17" t="s">
        <v>379</v>
      </c>
      <c r="D1990" s="17" t="s">
        <v>4371</v>
      </c>
      <c r="E1990" s="17" t="s">
        <v>4729</v>
      </c>
      <c r="F1990" s="17" t="s">
        <v>7865</v>
      </c>
      <c r="G1990" s="17" t="s">
        <v>4890</v>
      </c>
    </row>
    <row r="1991" spans="1:7" x14ac:dyDescent="0.35">
      <c r="A1991" s="17" t="s">
        <v>8349</v>
      </c>
      <c r="B1991" s="17">
        <v>1990</v>
      </c>
      <c r="C1991" s="17" t="s">
        <v>378</v>
      </c>
      <c r="D1991" s="17" t="s">
        <v>4372</v>
      </c>
      <c r="E1991" s="17" t="s">
        <v>4732</v>
      </c>
      <c r="F1991" s="17" t="s">
        <v>7866</v>
      </c>
      <c r="G1991" s="17" t="s">
        <v>7867</v>
      </c>
    </row>
    <row r="1992" spans="1:7" x14ac:dyDescent="0.35">
      <c r="A1992" s="17" t="s">
        <v>8349</v>
      </c>
      <c r="B1992" s="17">
        <v>1991</v>
      </c>
      <c r="C1992" s="17" t="s">
        <v>377</v>
      </c>
      <c r="D1992" s="17" t="s">
        <v>4373</v>
      </c>
      <c r="E1992" s="17" t="s">
        <v>4732</v>
      </c>
      <c r="F1992" s="17" t="s">
        <v>7868</v>
      </c>
      <c r="G1992" s="17" t="s">
        <v>5901</v>
      </c>
    </row>
    <row r="1993" spans="1:7" x14ac:dyDescent="0.35">
      <c r="A1993" s="17" t="s">
        <v>8349</v>
      </c>
      <c r="B1993" s="17">
        <v>1992</v>
      </c>
      <c r="C1993" s="17" t="s">
        <v>376</v>
      </c>
      <c r="D1993" s="17" t="s">
        <v>4374</v>
      </c>
      <c r="E1993" s="17" t="s">
        <v>4732</v>
      </c>
      <c r="F1993" s="17" t="s">
        <v>7869</v>
      </c>
      <c r="G1993" s="17" t="s">
        <v>7870</v>
      </c>
    </row>
    <row r="1994" spans="1:7" x14ac:dyDescent="0.35">
      <c r="A1994" s="17" t="s">
        <v>8349</v>
      </c>
      <c r="B1994" s="17">
        <v>1993</v>
      </c>
      <c r="C1994" s="17" t="s">
        <v>375</v>
      </c>
      <c r="D1994" s="17" t="s">
        <v>4375</v>
      </c>
      <c r="E1994" s="17" t="s">
        <v>4732</v>
      </c>
      <c r="F1994" s="17" t="s">
        <v>7871</v>
      </c>
      <c r="G1994" s="17" t="s">
        <v>7872</v>
      </c>
    </row>
    <row r="1995" spans="1:7" x14ac:dyDescent="0.35">
      <c r="A1995" s="17" t="s">
        <v>8349</v>
      </c>
      <c r="B1995" s="17">
        <v>1994</v>
      </c>
      <c r="C1995" s="17" t="s">
        <v>374</v>
      </c>
      <c r="D1995" s="17" t="s">
        <v>4376</v>
      </c>
      <c r="E1995" s="17" t="s">
        <v>4729</v>
      </c>
      <c r="F1995" s="17" t="s">
        <v>7873</v>
      </c>
      <c r="G1995" s="17" t="s">
        <v>7225</v>
      </c>
    </row>
    <row r="1996" spans="1:7" x14ac:dyDescent="0.35">
      <c r="A1996" s="17" t="s">
        <v>8349</v>
      </c>
      <c r="B1996" s="17">
        <v>1995</v>
      </c>
      <c r="C1996" s="17" t="s">
        <v>373</v>
      </c>
      <c r="D1996" s="17" t="s">
        <v>4377</v>
      </c>
      <c r="E1996" s="17" t="s">
        <v>4729</v>
      </c>
      <c r="F1996" s="17" t="s">
        <v>7874</v>
      </c>
      <c r="G1996" s="17" t="s">
        <v>7875</v>
      </c>
    </row>
    <row r="1997" spans="1:7" x14ac:dyDescent="0.35">
      <c r="A1997" s="17" t="s">
        <v>8349</v>
      </c>
      <c r="B1997" s="17">
        <v>1996</v>
      </c>
      <c r="C1997" s="17" t="s">
        <v>372</v>
      </c>
      <c r="D1997" s="17" t="s">
        <v>4378</v>
      </c>
      <c r="E1997" s="17" t="s">
        <v>4729</v>
      </c>
      <c r="F1997" s="17" t="s">
        <v>5432</v>
      </c>
      <c r="G1997" s="17" t="s">
        <v>7876</v>
      </c>
    </row>
    <row r="1998" spans="1:7" x14ac:dyDescent="0.35">
      <c r="A1998" s="17" t="s">
        <v>8349</v>
      </c>
      <c r="B1998" s="17">
        <v>1997</v>
      </c>
      <c r="C1998" s="17" t="s">
        <v>371</v>
      </c>
      <c r="D1998" s="17" t="s">
        <v>4379</v>
      </c>
      <c r="E1998" s="17" t="s">
        <v>4729</v>
      </c>
      <c r="F1998" s="17" t="s">
        <v>4913</v>
      </c>
      <c r="G1998" s="17" t="s">
        <v>5206</v>
      </c>
    </row>
    <row r="1999" spans="1:7" x14ac:dyDescent="0.35">
      <c r="A1999" s="17" t="s">
        <v>8349</v>
      </c>
      <c r="B1999" s="17">
        <v>1998</v>
      </c>
      <c r="C1999" s="17" t="s">
        <v>370</v>
      </c>
      <c r="D1999" s="17" t="s">
        <v>4380</v>
      </c>
      <c r="E1999" s="17" t="s">
        <v>4729</v>
      </c>
      <c r="F1999" s="17" t="s">
        <v>7877</v>
      </c>
      <c r="G1999" s="17" t="s">
        <v>7878</v>
      </c>
    </row>
    <row r="2000" spans="1:7" x14ac:dyDescent="0.35">
      <c r="A2000" s="17" t="s">
        <v>8349</v>
      </c>
      <c r="B2000" s="17">
        <v>1999</v>
      </c>
      <c r="C2000" s="17" t="s">
        <v>369</v>
      </c>
      <c r="D2000" s="17" t="s">
        <v>4381</v>
      </c>
      <c r="E2000" s="17" t="s">
        <v>4729</v>
      </c>
      <c r="F2000" s="17" t="s">
        <v>5276</v>
      </c>
      <c r="G2000" s="17" t="s">
        <v>5564</v>
      </c>
    </row>
    <row r="2001" spans="1:7" x14ac:dyDescent="0.35">
      <c r="A2001" s="17" t="s">
        <v>8349</v>
      </c>
      <c r="B2001" s="17">
        <v>2000</v>
      </c>
      <c r="C2001" s="17" t="s">
        <v>368</v>
      </c>
      <c r="D2001" s="17" t="s">
        <v>4382</v>
      </c>
      <c r="E2001" s="17" t="s">
        <v>4729</v>
      </c>
      <c r="F2001" s="17" t="s">
        <v>7879</v>
      </c>
      <c r="G2001" s="17" t="s">
        <v>7880</v>
      </c>
    </row>
    <row r="2002" spans="1:7" x14ac:dyDescent="0.35">
      <c r="A2002" s="17" t="s">
        <v>8349</v>
      </c>
      <c r="B2002" s="17">
        <v>2001</v>
      </c>
      <c r="C2002" s="17" t="s">
        <v>367</v>
      </c>
      <c r="D2002" s="17" t="s">
        <v>4383</v>
      </c>
      <c r="E2002" s="17" t="s">
        <v>4732</v>
      </c>
      <c r="F2002" s="17" t="s">
        <v>7881</v>
      </c>
      <c r="G2002" s="17" t="s">
        <v>7882</v>
      </c>
    </row>
    <row r="2003" spans="1:7" x14ac:dyDescent="0.35">
      <c r="A2003" s="17" t="s">
        <v>8349</v>
      </c>
      <c r="B2003" s="17">
        <v>2002</v>
      </c>
      <c r="C2003" s="17" t="s">
        <v>366</v>
      </c>
      <c r="D2003" s="17" t="s">
        <v>4384</v>
      </c>
      <c r="E2003" s="17" t="s">
        <v>4729</v>
      </c>
      <c r="F2003" s="17" t="s">
        <v>7883</v>
      </c>
      <c r="G2003" s="17" t="s">
        <v>7884</v>
      </c>
    </row>
    <row r="2004" spans="1:7" x14ac:dyDescent="0.35">
      <c r="A2004" s="17" t="s">
        <v>8349</v>
      </c>
      <c r="B2004" s="17">
        <v>2003</v>
      </c>
      <c r="C2004" s="17" t="s">
        <v>365</v>
      </c>
      <c r="D2004" s="17" t="s">
        <v>4385</v>
      </c>
      <c r="E2004" s="17" t="s">
        <v>4729</v>
      </c>
      <c r="F2004" s="17" t="s">
        <v>7885</v>
      </c>
      <c r="G2004" s="17" t="s">
        <v>5613</v>
      </c>
    </row>
    <row r="2005" spans="1:7" x14ac:dyDescent="0.35">
      <c r="A2005" s="17" t="s">
        <v>8349</v>
      </c>
      <c r="B2005" s="17">
        <v>2004</v>
      </c>
      <c r="C2005" s="17" t="s">
        <v>364</v>
      </c>
      <c r="D2005" s="17" t="s">
        <v>4386</v>
      </c>
      <c r="E2005" s="17" t="s">
        <v>4729</v>
      </c>
      <c r="F2005" s="17" t="s">
        <v>7886</v>
      </c>
      <c r="G2005" s="17" t="s">
        <v>7887</v>
      </c>
    </row>
    <row r="2006" spans="1:7" x14ac:dyDescent="0.35">
      <c r="A2006" s="17" t="s">
        <v>8349</v>
      </c>
      <c r="B2006" s="17">
        <v>2005</v>
      </c>
      <c r="C2006" s="17" t="s">
        <v>363</v>
      </c>
      <c r="D2006" s="17" t="s">
        <v>4387</v>
      </c>
      <c r="E2006" s="17" t="s">
        <v>4729</v>
      </c>
      <c r="F2006" s="17" t="s">
        <v>6877</v>
      </c>
      <c r="G2006" s="17" t="s">
        <v>7888</v>
      </c>
    </row>
    <row r="2007" spans="1:7" x14ac:dyDescent="0.35">
      <c r="A2007" s="17" t="s">
        <v>8349</v>
      </c>
      <c r="B2007" s="17">
        <v>2006</v>
      </c>
      <c r="C2007" s="17" t="s">
        <v>362</v>
      </c>
      <c r="D2007" s="17" t="s">
        <v>4388</v>
      </c>
      <c r="E2007" s="17" t="s">
        <v>4729</v>
      </c>
      <c r="F2007" s="17" t="s">
        <v>7889</v>
      </c>
      <c r="G2007" s="17" t="s">
        <v>4856</v>
      </c>
    </row>
    <row r="2008" spans="1:7" x14ac:dyDescent="0.35">
      <c r="A2008" s="17" t="s">
        <v>8349</v>
      </c>
      <c r="B2008" s="17">
        <v>2007</v>
      </c>
      <c r="C2008" s="17" t="s">
        <v>361</v>
      </c>
      <c r="D2008" s="17" t="s">
        <v>4389</v>
      </c>
      <c r="E2008" s="17" t="s">
        <v>5604</v>
      </c>
      <c r="F2008" s="17" t="s">
        <v>5477</v>
      </c>
      <c r="G2008" s="17" t="s">
        <v>7890</v>
      </c>
    </row>
    <row r="2009" spans="1:7" x14ac:dyDescent="0.35">
      <c r="A2009" s="17" t="s">
        <v>8349</v>
      </c>
      <c r="B2009" s="17">
        <v>2008</v>
      </c>
      <c r="C2009" s="17" t="s">
        <v>360</v>
      </c>
      <c r="D2009" s="17" t="s">
        <v>4390</v>
      </c>
      <c r="E2009" s="17" t="s">
        <v>4729</v>
      </c>
      <c r="F2009" s="17" t="s">
        <v>7891</v>
      </c>
      <c r="G2009" s="17" t="s">
        <v>7892</v>
      </c>
    </row>
    <row r="2010" spans="1:7" x14ac:dyDescent="0.35">
      <c r="A2010" s="17" t="s">
        <v>8349</v>
      </c>
      <c r="B2010" s="17">
        <v>2009</v>
      </c>
      <c r="C2010" s="17" t="s">
        <v>359</v>
      </c>
      <c r="D2010" s="17" t="s">
        <v>4391</v>
      </c>
      <c r="E2010" s="17" t="s">
        <v>4732</v>
      </c>
      <c r="F2010" s="17" t="s">
        <v>7893</v>
      </c>
      <c r="G2010" s="17" t="s">
        <v>7894</v>
      </c>
    </row>
    <row r="2011" spans="1:7" x14ac:dyDescent="0.35">
      <c r="A2011" s="17" t="s">
        <v>8349</v>
      </c>
      <c r="B2011" s="17">
        <v>2010</v>
      </c>
      <c r="C2011" s="17" t="s">
        <v>358</v>
      </c>
      <c r="D2011" s="17" t="s">
        <v>4392</v>
      </c>
      <c r="E2011" s="17" t="s">
        <v>4732</v>
      </c>
      <c r="F2011" s="17" t="s">
        <v>7895</v>
      </c>
      <c r="G2011" s="17" t="s">
        <v>5440</v>
      </c>
    </row>
    <row r="2012" spans="1:7" x14ac:dyDescent="0.35">
      <c r="A2012" s="17" t="s">
        <v>8349</v>
      </c>
      <c r="B2012" s="17">
        <v>2011</v>
      </c>
      <c r="C2012" s="17" t="s">
        <v>357</v>
      </c>
      <c r="D2012" s="17" t="s">
        <v>4393</v>
      </c>
      <c r="E2012" s="17" t="s">
        <v>4732</v>
      </c>
      <c r="F2012" s="17" t="s">
        <v>7896</v>
      </c>
      <c r="G2012" s="17" t="s">
        <v>5261</v>
      </c>
    </row>
    <row r="2013" spans="1:7" x14ac:dyDescent="0.35">
      <c r="A2013" s="17" t="s">
        <v>8349</v>
      </c>
      <c r="B2013" s="17">
        <v>2012</v>
      </c>
      <c r="C2013" s="17" t="s">
        <v>355</v>
      </c>
      <c r="D2013" s="17" t="s">
        <v>4394</v>
      </c>
      <c r="E2013" s="17" t="s">
        <v>4732</v>
      </c>
      <c r="F2013" s="17" t="s">
        <v>7897</v>
      </c>
      <c r="G2013" s="17" t="s">
        <v>5120</v>
      </c>
    </row>
    <row r="2014" spans="1:7" x14ac:dyDescent="0.35">
      <c r="A2014" s="17" t="s">
        <v>8349</v>
      </c>
      <c r="B2014" s="17">
        <v>2013</v>
      </c>
      <c r="C2014" s="17" t="s">
        <v>354</v>
      </c>
      <c r="D2014" s="17" t="s">
        <v>4395</v>
      </c>
      <c r="E2014" s="17" t="s">
        <v>4729</v>
      </c>
      <c r="F2014" s="17" t="s">
        <v>6471</v>
      </c>
      <c r="G2014" s="17" t="s">
        <v>7898</v>
      </c>
    </row>
    <row r="2015" spans="1:7" x14ac:dyDescent="0.35">
      <c r="A2015" s="17" t="s">
        <v>8349</v>
      </c>
      <c r="B2015" s="17">
        <v>2014</v>
      </c>
      <c r="C2015" s="17" t="s">
        <v>353</v>
      </c>
      <c r="D2015" s="17" t="s">
        <v>4396</v>
      </c>
      <c r="E2015" s="17" t="s">
        <v>4732</v>
      </c>
      <c r="F2015" s="17" t="s">
        <v>7899</v>
      </c>
      <c r="G2015" s="17" t="s">
        <v>7900</v>
      </c>
    </row>
    <row r="2016" spans="1:7" x14ac:dyDescent="0.35">
      <c r="A2016" s="17" t="s">
        <v>8349</v>
      </c>
      <c r="B2016" s="17">
        <v>2015</v>
      </c>
      <c r="C2016" s="17" t="s">
        <v>352</v>
      </c>
      <c r="D2016" s="17" t="s">
        <v>4397</v>
      </c>
      <c r="E2016" s="17" t="s">
        <v>4729</v>
      </c>
      <c r="F2016" s="17" t="s">
        <v>7901</v>
      </c>
      <c r="G2016" s="17" t="s">
        <v>7902</v>
      </c>
    </row>
    <row r="2017" spans="1:7" x14ac:dyDescent="0.35">
      <c r="A2017" s="17" t="s">
        <v>8349</v>
      </c>
      <c r="B2017" s="17">
        <v>2016</v>
      </c>
      <c r="C2017" s="17" t="s">
        <v>351</v>
      </c>
      <c r="D2017" s="17" t="s">
        <v>4398</v>
      </c>
      <c r="E2017" s="17" t="s">
        <v>4732</v>
      </c>
      <c r="F2017" s="17" t="s">
        <v>7903</v>
      </c>
      <c r="G2017" s="17" t="s">
        <v>7803</v>
      </c>
    </row>
    <row r="2018" spans="1:7" x14ac:dyDescent="0.35">
      <c r="A2018" s="17" t="s">
        <v>8349</v>
      </c>
      <c r="B2018" s="17">
        <v>2017</v>
      </c>
      <c r="C2018" s="17" t="s">
        <v>350</v>
      </c>
      <c r="D2018" s="17" t="s">
        <v>4399</v>
      </c>
      <c r="E2018" s="17" t="s">
        <v>4729</v>
      </c>
      <c r="F2018" s="17" t="s">
        <v>7904</v>
      </c>
      <c r="G2018" s="17" t="s">
        <v>7905</v>
      </c>
    </row>
    <row r="2019" spans="1:7" x14ac:dyDescent="0.35">
      <c r="A2019" s="17" t="s">
        <v>8349</v>
      </c>
      <c r="B2019" s="17">
        <v>2018</v>
      </c>
      <c r="C2019" s="17" t="s">
        <v>349</v>
      </c>
      <c r="D2019" s="17" t="s">
        <v>4400</v>
      </c>
      <c r="E2019" s="17" t="s">
        <v>4729</v>
      </c>
      <c r="F2019" s="17" t="s">
        <v>7906</v>
      </c>
      <c r="G2019" s="17" t="s">
        <v>4856</v>
      </c>
    </row>
    <row r="2020" spans="1:7" x14ac:dyDescent="0.35">
      <c r="A2020" s="17" t="s">
        <v>8349</v>
      </c>
      <c r="B2020" s="17">
        <v>2019</v>
      </c>
      <c r="C2020" s="17" t="s">
        <v>348</v>
      </c>
      <c r="D2020" s="17" t="s">
        <v>4401</v>
      </c>
      <c r="E2020" s="17" t="s">
        <v>4729</v>
      </c>
      <c r="F2020" s="17" t="s">
        <v>4850</v>
      </c>
      <c r="G2020" s="17" t="s">
        <v>7907</v>
      </c>
    </row>
    <row r="2021" spans="1:7" x14ac:dyDescent="0.35">
      <c r="A2021" s="17" t="s">
        <v>8349</v>
      </c>
      <c r="B2021" s="17">
        <v>2020</v>
      </c>
      <c r="C2021" s="17" t="s">
        <v>347</v>
      </c>
      <c r="D2021" s="17" t="s">
        <v>4402</v>
      </c>
      <c r="E2021" s="17" t="s">
        <v>4732</v>
      </c>
      <c r="F2021" s="17" t="s">
        <v>7908</v>
      </c>
      <c r="G2021" s="17" t="s">
        <v>7909</v>
      </c>
    </row>
    <row r="2022" spans="1:7" x14ac:dyDescent="0.35">
      <c r="A2022" s="17" t="s">
        <v>8349</v>
      </c>
      <c r="B2022" s="17">
        <v>2021</v>
      </c>
      <c r="C2022" s="17" t="s">
        <v>346</v>
      </c>
      <c r="D2022" s="17" t="s">
        <v>4403</v>
      </c>
      <c r="E2022" s="17" t="s">
        <v>4732</v>
      </c>
      <c r="F2022" s="17" t="s">
        <v>5156</v>
      </c>
      <c r="G2022" s="17" t="s">
        <v>7589</v>
      </c>
    </row>
    <row r="2023" spans="1:7" x14ac:dyDescent="0.35">
      <c r="A2023" s="17" t="s">
        <v>8349</v>
      </c>
      <c r="B2023" s="17">
        <v>2022</v>
      </c>
      <c r="C2023" s="17" t="s">
        <v>345</v>
      </c>
      <c r="D2023" s="17" t="s">
        <v>4404</v>
      </c>
      <c r="E2023" s="17" t="s">
        <v>4729</v>
      </c>
      <c r="F2023" s="17" t="s">
        <v>7910</v>
      </c>
      <c r="G2023" s="17" t="s">
        <v>7911</v>
      </c>
    </row>
    <row r="2024" spans="1:7" x14ac:dyDescent="0.35">
      <c r="A2024" s="17" t="s">
        <v>8349</v>
      </c>
      <c r="B2024" s="17">
        <v>2023</v>
      </c>
      <c r="C2024" s="17" t="s">
        <v>344</v>
      </c>
      <c r="D2024" s="17" t="s">
        <v>4405</v>
      </c>
      <c r="E2024" s="17" t="s">
        <v>4732</v>
      </c>
      <c r="F2024" s="17" t="s">
        <v>7912</v>
      </c>
      <c r="G2024" s="17" t="s">
        <v>7913</v>
      </c>
    </row>
    <row r="2025" spans="1:7" x14ac:dyDescent="0.35">
      <c r="A2025" s="17" t="s">
        <v>8349</v>
      </c>
      <c r="B2025" s="17">
        <v>2024</v>
      </c>
      <c r="C2025" s="17" t="s">
        <v>343</v>
      </c>
      <c r="D2025" s="17" t="s">
        <v>4406</v>
      </c>
      <c r="E2025" s="17" t="s">
        <v>4729</v>
      </c>
      <c r="F2025" s="17" t="s">
        <v>7914</v>
      </c>
      <c r="G2025" s="17" t="s">
        <v>7915</v>
      </c>
    </row>
    <row r="2026" spans="1:7" x14ac:dyDescent="0.35">
      <c r="A2026" s="17" t="s">
        <v>8349</v>
      </c>
      <c r="B2026" s="17">
        <v>2025</v>
      </c>
      <c r="C2026" s="17" t="s">
        <v>342</v>
      </c>
      <c r="D2026" s="17" t="s">
        <v>4407</v>
      </c>
      <c r="E2026" s="17" t="s">
        <v>4729</v>
      </c>
      <c r="F2026" s="17" t="s">
        <v>7916</v>
      </c>
      <c r="G2026" s="17" t="s">
        <v>7917</v>
      </c>
    </row>
    <row r="2027" spans="1:7" x14ac:dyDescent="0.35">
      <c r="A2027" s="17" t="s">
        <v>8349</v>
      </c>
      <c r="B2027" s="17">
        <v>2026</v>
      </c>
      <c r="C2027" s="17" t="s">
        <v>341</v>
      </c>
      <c r="D2027" s="17" t="s">
        <v>4408</v>
      </c>
      <c r="E2027" s="17" t="s">
        <v>4732</v>
      </c>
      <c r="F2027" s="17" t="s">
        <v>7918</v>
      </c>
      <c r="G2027" s="17" t="s">
        <v>7919</v>
      </c>
    </row>
    <row r="2028" spans="1:7" x14ac:dyDescent="0.35">
      <c r="A2028" s="17" t="s">
        <v>8349</v>
      </c>
      <c r="B2028" s="17">
        <v>2027</v>
      </c>
      <c r="C2028" s="17" t="s">
        <v>340</v>
      </c>
      <c r="D2028" s="17" t="s">
        <v>4409</v>
      </c>
      <c r="E2028" s="17" t="s">
        <v>4729</v>
      </c>
      <c r="F2028" s="17" t="s">
        <v>7290</v>
      </c>
      <c r="G2028" s="17" t="s">
        <v>7920</v>
      </c>
    </row>
    <row r="2029" spans="1:7" x14ac:dyDescent="0.35">
      <c r="A2029" s="17" t="s">
        <v>8349</v>
      </c>
      <c r="B2029" s="17">
        <v>2028</v>
      </c>
      <c r="C2029" s="17" t="s">
        <v>339</v>
      </c>
      <c r="D2029" s="17" t="s">
        <v>4410</v>
      </c>
      <c r="E2029" s="17" t="s">
        <v>4732</v>
      </c>
      <c r="F2029" s="17" t="s">
        <v>7921</v>
      </c>
      <c r="G2029" s="17" t="s">
        <v>7922</v>
      </c>
    </row>
    <row r="2030" spans="1:7" x14ac:dyDescent="0.35">
      <c r="A2030" s="17" t="s">
        <v>8349</v>
      </c>
      <c r="B2030" s="17">
        <v>2029</v>
      </c>
      <c r="C2030" s="17" t="s">
        <v>338</v>
      </c>
      <c r="D2030" s="17" t="s">
        <v>4411</v>
      </c>
      <c r="E2030" s="17" t="s">
        <v>4732</v>
      </c>
      <c r="F2030" s="17" t="s">
        <v>7923</v>
      </c>
      <c r="G2030" s="17" t="s">
        <v>4858</v>
      </c>
    </row>
    <row r="2031" spans="1:7" x14ac:dyDescent="0.35">
      <c r="A2031" s="17" t="s">
        <v>8349</v>
      </c>
      <c r="B2031" s="17">
        <v>2030</v>
      </c>
      <c r="C2031" s="17" t="s">
        <v>337</v>
      </c>
      <c r="D2031" s="17" t="s">
        <v>4412</v>
      </c>
      <c r="E2031" s="17" t="s">
        <v>4729</v>
      </c>
      <c r="F2031" s="17" t="s">
        <v>7924</v>
      </c>
      <c r="G2031" s="17" t="s">
        <v>7925</v>
      </c>
    </row>
    <row r="2032" spans="1:7" x14ac:dyDescent="0.35">
      <c r="A2032" s="17" t="s">
        <v>8349</v>
      </c>
      <c r="B2032" s="17">
        <v>2031</v>
      </c>
      <c r="C2032" s="17" t="s">
        <v>336</v>
      </c>
      <c r="D2032" s="17" t="s">
        <v>4413</v>
      </c>
      <c r="E2032" s="17" t="s">
        <v>4729</v>
      </c>
      <c r="F2032" s="17" t="s">
        <v>7926</v>
      </c>
      <c r="G2032" s="17" t="s">
        <v>7927</v>
      </c>
    </row>
    <row r="2033" spans="1:7" x14ac:dyDescent="0.35">
      <c r="A2033" s="17" t="s">
        <v>8349</v>
      </c>
      <c r="B2033" s="17">
        <v>2032</v>
      </c>
      <c r="C2033" s="17" t="s">
        <v>335</v>
      </c>
      <c r="D2033" s="17" t="s">
        <v>4414</v>
      </c>
      <c r="E2033" s="17" t="s">
        <v>4732</v>
      </c>
      <c r="F2033" s="17" t="s">
        <v>5999</v>
      </c>
      <c r="G2033" s="17" t="s">
        <v>7928</v>
      </c>
    </row>
    <row r="2034" spans="1:7" x14ac:dyDescent="0.35">
      <c r="A2034" s="17" t="s">
        <v>8349</v>
      </c>
      <c r="B2034" s="17">
        <v>2033</v>
      </c>
      <c r="C2034" s="17" t="s">
        <v>334</v>
      </c>
      <c r="D2034" s="17" t="s">
        <v>4415</v>
      </c>
      <c r="E2034" s="17" t="s">
        <v>4732</v>
      </c>
      <c r="F2034" s="17" t="s">
        <v>7929</v>
      </c>
      <c r="G2034" s="17" t="s">
        <v>7930</v>
      </c>
    </row>
    <row r="2035" spans="1:7" x14ac:dyDescent="0.35">
      <c r="A2035" s="17" t="s">
        <v>8349</v>
      </c>
      <c r="B2035" s="17">
        <v>2034</v>
      </c>
      <c r="C2035" s="17" t="s">
        <v>333</v>
      </c>
      <c r="D2035" s="17" t="s">
        <v>4416</v>
      </c>
      <c r="E2035" s="17" t="s">
        <v>4732</v>
      </c>
      <c r="F2035" s="17" t="s">
        <v>7931</v>
      </c>
      <c r="G2035" s="17" t="s">
        <v>6419</v>
      </c>
    </row>
    <row r="2036" spans="1:7" x14ac:dyDescent="0.35">
      <c r="A2036" s="17" t="s">
        <v>8349</v>
      </c>
      <c r="B2036" s="17">
        <v>2035</v>
      </c>
      <c r="C2036" s="17" t="s">
        <v>332</v>
      </c>
      <c r="D2036" s="17" t="s">
        <v>4417</v>
      </c>
      <c r="E2036" s="17" t="s">
        <v>4729</v>
      </c>
      <c r="F2036" s="17" t="s">
        <v>7932</v>
      </c>
      <c r="G2036" s="17" t="s">
        <v>7933</v>
      </c>
    </row>
    <row r="2037" spans="1:7" x14ac:dyDescent="0.35">
      <c r="A2037" s="17" t="s">
        <v>8349</v>
      </c>
      <c r="B2037" s="17">
        <v>2036</v>
      </c>
      <c r="C2037" s="17" t="s">
        <v>331</v>
      </c>
      <c r="D2037" s="17" t="s">
        <v>4418</v>
      </c>
      <c r="E2037" s="17" t="s">
        <v>4729</v>
      </c>
      <c r="F2037" s="17" t="s">
        <v>7934</v>
      </c>
      <c r="G2037" s="17" t="s">
        <v>7935</v>
      </c>
    </row>
    <row r="2038" spans="1:7" x14ac:dyDescent="0.35">
      <c r="A2038" s="17" t="s">
        <v>8349</v>
      </c>
      <c r="B2038" s="17">
        <v>2037</v>
      </c>
      <c r="C2038" s="17" t="s">
        <v>330</v>
      </c>
      <c r="D2038" s="17" t="s">
        <v>4419</v>
      </c>
      <c r="E2038" s="17" t="s">
        <v>4729</v>
      </c>
      <c r="F2038" s="17" t="s">
        <v>7936</v>
      </c>
      <c r="G2038" s="17" t="s">
        <v>6067</v>
      </c>
    </row>
    <row r="2039" spans="1:7" x14ac:dyDescent="0.35">
      <c r="A2039" s="17" t="s">
        <v>8349</v>
      </c>
      <c r="B2039" s="17">
        <v>2038</v>
      </c>
      <c r="C2039" s="17" t="s">
        <v>329</v>
      </c>
      <c r="D2039" s="17" t="s">
        <v>4420</v>
      </c>
      <c r="E2039" s="17" t="s">
        <v>4729</v>
      </c>
      <c r="F2039" s="17" t="s">
        <v>7937</v>
      </c>
      <c r="G2039" s="17" t="s">
        <v>5195</v>
      </c>
    </row>
    <row r="2040" spans="1:7" x14ac:dyDescent="0.35">
      <c r="A2040" s="17" t="s">
        <v>8349</v>
      </c>
      <c r="B2040" s="17">
        <v>2039</v>
      </c>
      <c r="C2040" s="17" t="s">
        <v>328</v>
      </c>
      <c r="D2040" s="17" t="s">
        <v>4421</v>
      </c>
      <c r="E2040" s="17" t="s">
        <v>4732</v>
      </c>
      <c r="F2040" s="17" t="s">
        <v>4855</v>
      </c>
      <c r="G2040" s="17" t="s">
        <v>7589</v>
      </c>
    </row>
    <row r="2041" spans="1:7" x14ac:dyDescent="0.35">
      <c r="A2041" s="17" t="s">
        <v>8349</v>
      </c>
      <c r="B2041" s="17">
        <v>2040</v>
      </c>
      <c r="C2041" s="17" t="s">
        <v>327</v>
      </c>
      <c r="D2041" s="17" t="s">
        <v>4422</v>
      </c>
      <c r="E2041" s="17" t="s">
        <v>4729</v>
      </c>
      <c r="F2041" s="17" t="s">
        <v>7938</v>
      </c>
      <c r="G2041" s="17" t="s">
        <v>7939</v>
      </c>
    </row>
    <row r="2042" spans="1:7" x14ac:dyDescent="0.35">
      <c r="A2042" s="17" t="s">
        <v>8349</v>
      </c>
      <c r="B2042" s="17">
        <v>2041</v>
      </c>
      <c r="C2042" s="17" t="s">
        <v>326</v>
      </c>
      <c r="D2042" s="17" t="s">
        <v>4423</v>
      </c>
      <c r="E2042" s="17" t="s">
        <v>4732</v>
      </c>
      <c r="F2042" s="17" t="s">
        <v>6283</v>
      </c>
      <c r="G2042" s="17" t="s">
        <v>6302</v>
      </c>
    </row>
    <row r="2043" spans="1:7" x14ac:dyDescent="0.35">
      <c r="A2043" s="17" t="s">
        <v>8349</v>
      </c>
      <c r="B2043" s="17">
        <v>2042</v>
      </c>
      <c r="C2043" s="17" t="s">
        <v>325</v>
      </c>
      <c r="D2043" s="17" t="s">
        <v>4424</v>
      </c>
      <c r="E2043" s="17" t="s">
        <v>4732</v>
      </c>
      <c r="F2043" s="17" t="s">
        <v>7940</v>
      </c>
      <c r="G2043" s="17" t="s">
        <v>7941</v>
      </c>
    </row>
    <row r="2044" spans="1:7" x14ac:dyDescent="0.35">
      <c r="A2044" s="17" t="s">
        <v>8349</v>
      </c>
      <c r="B2044" s="17">
        <v>2043</v>
      </c>
      <c r="C2044" s="17" t="s">
        <v>324</v>
      </c>
      <c r="D2044" s="17" t="s">
        <v>4425</v>
      </c>
      <c r="E2044" s="17" t="s">
        <v>4732</v>
      </c>
      <c r="F2044" s="17" t="s">
        <v>7942</v>
      </c>
      <c r="G2044" s="17" t="s">
        <v>7943</v>
      </c>
    </row>
    <row r="2045" spans="1:7" x14ac:dyDescent="0.35">
      <c r="A2045" s="17" t="s">
        <v>8349</v>
      </c>
      <c r="B2045" s="17">
        <v>2044</v>
      </c>
      <c r="C2045" s="17" t="s">
        <v>323</v>
      </c>
      <c r="D2045" s="17" t="s">
        <v>4426</v>
      </c>
      <c r="E2045" s="17" t="s">
        <v>4729</v>
      </c>
      <c r="F2045" s="17" t="s">
        <v>7944</v>
      </c>
      <c r="G2045" s="17" t="s">
        <v>7945</v>
      </c>
    </row>
    <row r="2046" spans="1:7" x14ac:dyDescent="0.35">
      <c r="A2046" s="17" t="s">
        <v>8349</v>
      </c>
      <c r="B2046" s="17">
        <v>2045</v>
      </c>
      <c r="C2046" s="17" t="s">
        <v>322</v>
      </c>
      <c r="D2046" s="17" t="s">
        <v>4427</v>
      </c>
      <c r="E2046" s="17" t="s">
        <v>4729</v>
      </c>
      <c r="F2046" s="17" t="s">
        <v>7946</v>
      </c>
      <c r="G2046" s="17" t="s">
        <v>7947</v>
      </c>
    </row>
    <row r="2047" spans="1:7" x14ac:dyDescent="0.35">
      <c r="A2047" s="17" t="s">
        <v>8349</v>
      </c>
      <c r="B2047" s="17">
        <v>2046</v>
      </c>
      <c r="C2047" s="17" t="s">
        <v>321</v>
      </c>
      <c r="D2047" s="17" t="s">
        <v>4428</v>
      </c>
      <c r="E2047" s="17" t="s">
        <v>4729</v>
      </c>
      <c r="F2047" s="17" t="s">
        <v>7948</v>
      </c>
      <c r="G2047" s="17" t="s">
        <v>7949</v>
      </c>
    </row>
    <row r="2048" spans="1:7" x14ac:dyDescent="0.35">
      <c r="A2048" s="17" t="s">
        <v>8349</v>
      </c>
      <c r="B2048" s="17">
        <v>2047</v>
      </c>
      <c r="C2048" s="17" t="s">
        <v>320</v>
      </c>
      <c r="D2048" s="17" t="s">
        <v>4429</v>
      </c>
      <c r="E2048" s="17" t="s">
        <v>4729</v>
      </c>
      <c r="F2048" s="17" t="s">
        <v>4863</v>
      </c>
      <c r="G2048" s="17" t="s">
        <v>4884</v>
      </c>
    </row>
    <row r="2049" spans="1:7" x14ac:dyDescent="0.35">
      <c r="A2049" s="17" t="s">
        <v>8349</v>
      </c>
      <c r="B2049" s="17">
        <v>2048</v>
      </c>
      <c r="C2049" s="17" t="s">
        <v>319</v>
      </c>
      <c r="D2049" s="17" t="s">
        <v>4430</v>
      </c>
      <c r="E2049" s="17" t="s">
        <v>4729</v>
      </c>
      <c r="F2049" s="17" t="s">
        <v>7950</v>
      </c>
      <c r="G2049" s="17" t="s">
        <v>7951</v>
      </c>
    </row>
    <row r="2050" spans="1:7" x14ac:dyDescent="0.35">
      <c r="A2050" s="17" t="s">
        <v>8349</v>
      </c>
      <c r="B2050" s="17">
        <v>2049</v>
      </c>
      <c r="C2050" s="17" t="s">
        <v>318</v>
      </c>
      <c r="D2050" s="17" t="s">
        <v>4431</v>
      </c>
      <c r="E2050" s="17" t="s">
        <v>4732</v>
      </c>
      <c r="F2050" s="17" t="s">
        <v>6616</v>
      </c>
      <c r="G2050" s="17" t="s">
        <v>7952</v>
      </c>
    </row>
    <row r="2051" spans="1:7" x14ac:dyDescent="0.35">
      <c r="A2051" s="17" t="s">
        <v>8349</v>
      </c>
      <c r="B2051" s="17">
        <v>2050</v>
      </c>
      <c r="C2051" s="17" t="s">
        <v>317</v>
      </c>
      <c r="D2051" s="17" t="s">
        <v>4432</v>
      </c>
      <c r="E2051" s="17" t="s">
        <v>4732</v>
      </c>
      <c r="F2051" s="17" t="s">
        <v>7173</v>
      </c>
      <c r="G2051" s="17" t="s">
        <v>5741</v>
      </c>
    </row>
    <row r="2052" spans="1:7" x14ac:dyDescent="0.35">
      <c r="A2052" s="17" t="s">
        <v>8349</v>
      </c>
      <c r="B2052" s="17">
        <v>2051</v>
      </c>
      <c r="C2052" s="17" t="s">
        <v>316</v>
      </c>
      <c r="D2052" s="17" t="s">
        <v>4433</v>
      </c>
      <c r="E2052" s="17" t="s">
        <v>4732</v>
      </c>
      <c r="F2052" s="17" t="s">
        <v>7953</v>
      </c>
      <c r="G2052" s="17" t="s">
        <v>7954</v>
      </c>
    </row>
    <row r="2053" spans="1:7" x14ac:dyDescent="0.35">
      <c r="A2053" s="17" t="s">
        <v>8349</v>
      </c>
      <c r="B2053" s="17">
        <v>2052</v>
      </c>
      <c r="C2053" s="17" t="s">
        <v>315</v>
      </c>
      <c r="D2053" s="17" t="s">
        <v>4434</v>
      </c>
      <c r="E2053" s="17" t="s">
        <v>4729</v>
      </c>
      <c r="F2053" s="17" t="s">
        <v>5916</v>
      </c>
      <c r="G2053" s="17" t="s">
        <v>7955</v>
      </c>
    </row>
    <row r="2054" spans="1:7" x14ac:dyDescent="0.35">
      <c r="A2054" s="17" t="s">
        <v>8349</v>
      </c>
      <c r="B2054" s="17">
        <v>2053</v>
      </c>
      <c r="C2054" s="17" t="s">
        <v>314</v>
      </c>
      <c r="D2054" s="17" t="s">
        <v>4435</v>
      </c>
      <c r="E2054" s="17" t="s">
        <v>4729</v>
      </c>
      <c r="F2054" s="17" t="s">
        <v>7956</v>
      </c>
      <c r="G2054" s="17" t="s">
        <v>7957</v>
      </c>
    </row>
    <row r="2055" spans="1:7" x14ac:dyDescent="0.35">
      <c r="A2055" s="17" t="s">
        <v>8349</v>
      </c>
      <c r="B2055" s="17">
        <v>2054</v>
      </c>
      <c r="C2055" s="17" t="s">
        <v>313</v>
      </c>
      <c r="D2055" s="17" t="s">
        <v>4436</v>
      </c>
      <c r="E2055" s="17" t="s">
        <v>4729</v>
      </c>
      <c r="F2055" s="17" t="s">
        <v>7958</v>
      </c>
      <c r="G2055" s="17" t="s">
        <v>5073</v>
      </c>
    </row>
    <row r="2056" spans="1:7" x14ac:dyDescent="0.35">
      <c r="A2056" s="17" t="s">
        <v>8349</v>
      </c>
      <c r="B2056" s="17">
        <v>2055</v>
      </c>
      <c r="C2056" s="17" t="s">
        <v>312</v>
      </c>
      <c r="D2056" s="17" t="s">
        <v>4437</v>
      </c>
      <c r="E2056" s="17" t="s">
        <v>4729</v>
      </c>
      <c r="F2056" s="17" t="s">
        <v>5609</v>
      </c>
      <c r="G2056" s="17" t="s">
        <v>7959</v>
      </c>
    </row>
    <row r="2057" spans="1:7" x14ac:dyDescent="0.35">
      <c r="A2057" s="17" t="s">
        <v>8349</v>
      </c>
      <c r="B2057" s="17">
        <v>2056</v>
      </c>
      <c r="C2057" s="17" t="s">
        <v>311</v>
      </c>
      <c r="D2057" s="17" t="s">
        <v>4438</v>
      </c>
      <c r="E2057" s="17" t="s">
        <v>4732</v>
      </c>
      <c r="F2057" s="17" t="s">
        <v>7960</v>
      </c>
      <c r="G2057" s="17" t="s">
        <v>7961</v>
      </c>
    </row>
    <row r="2058" spans="1:7" x14ac:dyDescent="0.35">
      <c r="A2058" s="17" t="s">
        <v>8349</v>
      </c>
      <c r="B2058" s="17">
        <v>2057</v>
      </c>
      <c r="C2058" s="17" t="s">
        <v>310</v>
      </c>
      <c r="D2058" s="17" t="s">
        <v>4439</v>
      </c>
      <c r="E2058" s="17" t="s">
        <v>4729</v>
      </c>
      <c r="F2058" s="17" t="s">
        <v>7962</v>
      </c>
      <c r="G2058" s="17" t="s">
        <v>7963</v>
      </c>
    </row>
    <row r="2059" spans="1:7" x14ac:dyDescent="0.35">
      <c r="A2059" s="17" t="s">
        <v>8349</v>
      </c>
      <c r="B2059" s="17">
        <v>2058</v>
      </c>
      <c r="C2059" s="17" t="s">
        <v>309</v>
      </c>
      <c r="D2059" s="17" t="s">
        <v>4440</v>
      </c>
      <c r="E2059" s="17" t="s">
        <v>4732</v>
      </c>
      <c r="F2059" s="17" t="s">
        <v>7964</v>
      </c>
      <c r="G2059" s="17" t="s">
        <v>5705</v>
      </c>
    </row>
    <row r="2060" spans="1:7" x14ac:dyDescent="0.35">
      <c r="A2060" s="17" t="s">
        <v>8349</v>
      </c>
      <c r="B2060" s="17">
        <v>2059</v>
      </c>
      <c r="C2060" s="17" t="s">
        <v>308</v>
      </c>
      <c r="D2060" s="17" t="s">
        <v>4441</v>
      </c>
      <c r="E2060" s="17" t="s">
        <v>4729</v>
      </c>
      <c r="F2060" s="17" t="s">
        <v>7965</v>
      </c>
      <c r="G2060" s="17" t="s">
        <v>7966</v>
      </c>
    </row>
    <row r="2061" spans="1:7" x14ac:dyDescent="0.35">
      <c r="A2061" s="17" t="s">
        <v>8349</v>
      </c>
      <c r="B2061" s="17">
        <v>2060</v>
      </c>
      <c r="C2061" s="17" t="s">
        <v>307</v>
      </c>
      <c r="D2061" s="17" t="s">
        <v>4442</v>
      </c>
      <c r="E2061" s="17" t="s">
        <v>4732</v>
      </c>
      <c r="F2061" s="17" t="s">
        <v>7967</v>
      </c>
      <c r="G2061" s="17" t="s">
        <v>6296</v>
      </c>
    </row>
    <row r="2062" spans="1:7" x14ac:dyDescent="0.35">
      <c r="A2062" s="17" t="s">
        <v>8349</v>
      </c>
      <c r="B2062" s="17">
        <v>2061</v>
      </c>
      <c r="C2062" s="17" t="s">
        <v>306</v>
      </c>
      <c r="D2062" s="17" t="s">
        <v>4443</v>
      </c>
      <c r="E2062" s="17" t="s">
        <v>4732</v>
      </c>
      <c r="F2062" s="17" t="s">
        <v>7968</v>
      </c>
      <c r="G2062" s="17" t="s">
        <v>7969</v>
      </c>
    </row>
    <row r="2063" spans="1:7" x14ac:dyDescent="0.35">
      <c r="A2063" s="17" t="s">
        <v>8349</v>
      </c>
      <c r="B2063" s="17">
        <v>2062</v>
      </c>
      <c r="C2063" s="17" t="s">
        <v>305</v>
      </c>
      <c r="D2063" s="17" t="s">
        <v>4444</v>
      </c>
      <c r="E2063" s="17" t="s">
        <v>4732</v>
      </c>
      <c r="F2063" s="17" t="s">
        <v>7970</v>
      </c>
      <c r="G2063" s="17" t="s">
        <v>7971</v>
      </c>
    </row>
    <row r="2064" spans="1:7" x14ac:dyDescent="0.35">
      <c r="A2064" s="17" t="s">
        <v>8349</v>
      </c>
      <c r="B2064" s="17">
        <v>2063</v>
      </c>
      <c r="C2064" s="17" t="s">
        <v>304</v>
      </c>
      <c r="D2064" s="17" t="s">
        <v>4445</v>
      </c>
      <c r="E2064" s="17" t="s">
        <v>4729</v>
      </c>
      <c r="F2064" s="17" t="s">
        <v>6976</v>
      </c>
      <c r="G2064" s="17" t="s">
        <v>7972</v>
      </c>
    </row>
    <row r="2065" spans="1:7" x14ac:dyDescent="0.35">
      <c r="A2065" s="17" t="s">
        <v>8349</v>
      </c>
      <c r="B2065" s="17">
        <v>2064</v>
      </c>
      <c r="C2065" s="17" t="s">
        <v>303</v>
      </c>
      <c r="D2065" s="17" t="s">
        <v>4446</v>
      </c>
      <c r="E2065" s="17" t="s">
        <v>4729</v>
      </c>
      <c r="F2065" s="17" t="s">
        <v>5669</v>
      </c>
      <c r="G2065" s="17" t="s">
        <v>5195</v>
      </c>
    </row>
    <row r="2066" spans="1:7" x14ac:dyDescent="0.35">
      <c r="A2066" s="17" t="s">
        <v>8349</v>
      </c>
      <c r="B2066" s="17">
        <v>2065</v>
      </c>
      <c r="C2066" s="17" t="s">
        <v>302</v>
      </c>
      <c r="D2066" s="17" t="s">
        <v>4447</v>
      </c>
      <c r="E2066" s="17" t="s">
        <v>4729</v>
      </c>
      <c r="F2066" s="17" t="s">
        <v>7973</v>
      </c>
      <c r="G2066" s="17" t="s">
        <v>7974</v>
      </c>
    </row>
    <row r="2067" spans="1:7" x14ac:dyDescent="0.35">
      <c r="A2067" s="17" t="s">
        <v>8349</v>
      </c>
      <c r="B2067" s="17">
        <v>2066</v>
      </c>
      <c r="C2067" s="17" t="s">
        <v>301</v>
      </c>
      <c r="D2067" s="17" t="s">
        <v>4448</v>
      </c>
      <c r="E2067" s="17" t="s">
        <v>4729</v>
      </c>
      <c r="F2067" s="17" t="s">
        <v>6283</v>
      </c>
      <c r="G2067" s="17" t="s">
        <v>7975</v>
      </c>
    </row>
    <row r="2068" spans="1:7" x14ac:dyDescent="0.35">
      <c r="A2068" s="17" t="s">
        <v>8349</v>
      </c>
      <c r="B2068" s="17">
        <v>2067</v>
      </c>
      <c r="C2068" s="17" t="s">
        <v>299</v>
      </c>
      <c r="D2068" s="17" t="s">
        <v>4449</v>
      </c>
      <c r="E2068" s="17" t="s">
        <v>4732</v>
      </c>
      <c r="F2068" s="17" t="s">
        <v>7976</v>
      </c>
      <c r="G2068" s="17" t="s">
        <v>7233</v>
      </c>
    </row>
    <row r="2069" spans="1:7" x14ac:dyDescent="0.35">
      <c r="A2069" s="17" t="s">
        <v>8349</v>
      </c>
      <c r="B2069" s="17">
        <v>2068</v>
      </c>
      <c r="C2069" s="17" t="s">
        <v>298</v>
      </c>
      <c r="D2069" s="17" t="s">
        <v>4450</v>
      </c>
      <c r="E2069" s="17" t="s">
        <v>4732</v>
      </c>
      <c r="F2069" s="17" t="s">
        <v>7977</v>
      </c>
      <c r="G2069" s="17" t="s">
        <v>7978</v>
      </c>
    </row>
    <row r="2070" spans="1:7" x14ac:dyDescent="0.35">
      <c r="A2070" s="17" t="s">
        <v>8349</v>
      </c>
      <c r="B2070" s="17">
        <v>2069</v>
      </c>
      <c r="C2070" s="17" t="s">
        <v>297</v>
      </c>
      <c r="D2070" s="17" t="s">
        <v>4451</v>
      </c>
      <c r="E2070" s="17" t="s">
        <v>4732</v>
      </c>
      <c r="F2070" s="17" t="s">
        <v>7979</v>
      </c>
      <c r="G2070" s="17" t="s">
        <v>7980</v>
      </c>
    </row>
    <row r="2071" spans="1:7" x14ac:dyDescent="0.35">
      <c r="A2071" s="17" t="s">
        <v>8349</v>
      </c>
      <c r="B2071" s="17">
        <v>2070</v>
      </c>
      <c r="C2071" s="17" t="s">
        <v>296</v>
      </c>
      <c r="D2071" s="17" t="s">
        <v>4452</v>
      </c>
      <c r="E2071" s="17" t="s">
        <v>4729</v>
      </c>
      <c r="F2071" s="17" t="s">
        <v>7981</v>
      </c>
      <c r="G2071" s="17" t="s">
        <v>5091</v>
      </c>
    </row>
    <row r="2072" spans="1:7" x14ac:dyDescent="0.35">
      <c r="A2072" s="17" t="s">
        <v>8349</v>
      </c>
      <c r="B2072" s="17">
        <v>2071</v>
      </c>
      <c r="C2072" s="17" t="s">
        <v>295</v>
      </c>
      <c r="D2072" s="17" t="s">
        <v>4453</v>
      </c>
      <c r="E2072" s="17" t="s">
        <v>4732</v>
      </c>
      <c r="F2072" s="17" t="s">
        <v>5111</v>
      </c>
      <c r="G2072" s="17" t="s">
        <v>5149</v>
      </c>
    </row>
    <row r="2073" spans="1:7" x14ac:dyDescent="0.35">
      <c r="A2073" s="17" t="s">
        <v>8349</v>
      </c>
      <c r="B2073" s="17">
        <v>2072</v>
      </c>
      <c r="C2073" s="17" t="s">
        <v>294</v>
      </c>
      <c r="D2073" s="17" t="s">
        <v>4454</v>
      </c>
      <c r="E2073" s="17" t="s">
        <v>4729</v>
      </c>
      <c r="F2073" s="17" t="s">
        <v>7982</v>
      </c>
      <c r="G2073" s="17" t="s">
        <v>7983</v>
      </c>
    </row>
    <row r="2074" spans="1:7" x14ac:dyDescent="0.35">
      <c r="A2074" s="17" t="s">
        <v>8349</v>
      </c>
      <c r="B2074" s="17">
        <v>2073</v>
      </c>
      <c r="C2074" s="17" t="s">
        <v>293</v>
      </c>
      <c r="D2074" s="17" t="s">
        <v>4455</v>
      </c>
      <c r="E2074" s="17" t="s">
        <v>4732</v>
      </c>
      <c r="F2074" s="17" t="s">
        <v>7984</v>
      </c>
      <c r="G2074" s="17" t="s">
        <v>7985</v>
      </c>
    </row>
    <row r="2075" spans="1:7" x14ac:dyDescent="0.35">
      <c r="A2075" s="17" t="s">
        <v>8349</v>
      </c>
      <c r="B2075" s="17">
        <v>2074</v>
      </c>
      <c r="C2075" s="17" t="s">
        <v>292</v>
      </c>
      <c r="D2075" s="17" t="s">
        <v>4456</v>
      </c>
      <c r="E2075" s="17" t="s">
        <v>4729</v>
      </c>
      <c r="F2075" s="17" t="s">
        <v>7986</v>
      </c>
      <c r="G2075" s="17" t="s">
        <v>7987</v>
      </c>
    </row>
    <row r="2076" spans="1:7" x14ac:dyDescent="0.35">
      <c r="A2076" s="17" t="s">
        <v>8349</v>
      </c>
      <c r="B2076" s="17">
        <v>2075</v>
      </c>
      <c r="C2076" s="17" t="s">
        <v>291</v>
      </c>
      <c r="D2076" s="17" t="s">
        <v>4457</v>
      </c>
      <c r="E2076" s="17" t="s">
        <v>4729</v>
      </c>
      <c r="F2076" s="17" t="s">
        <v>7788</v>
      </c>
      <c r="G2076" s="17" t="s">
        <v>7988</v>
      </c>
    </row>
    <row r="2077" spans="1:7" x14ac:dyDescent="0.35">
      <c r="A2077" s="17" t="s">
        <v>8349</v>
      </c>
      <c r="B2077" s="17">
        <v>2076</v>
      </c>
      <c r="C2077" s="17" t="s">
        <v>290</v>
      </c>
      <c r="D2077" s="17" t="s">
        <v>4458</v>
      </c>
      <c r="E2077" s="17" t="s">
        <v>4732</v>
      </c>
      <c r="F2077" s="17" t="s">
        <v>7989</v>
      </c>
      <c r="G2077" s="17" t="s">
        <v>7506</v>
      </c>
    </row>
    <row r="2078" spans="1:7" x14ac:dyDescent="0.35">
      <c r="A2078" s="17" t="s">
        <v>8349</v>
      </c>
      <c r="B2078" s="17">
        <v>2077</v>
      </c>
      <c r="C2078" s="17" t="s">
        <v>289</v>
      </c>
      <c r="D2078" s="17" t="s">
        <v>4459</v>
      </c>
      <c r="E2078" s="17" t="s">
        <v>4732</v>
      </c>
      <c r="F2078" s="17" t="s">
        <v>7990</v>
      </c>
      <c r="G2078" s="17" t="s">
        <v>4910</v>
      </c>
    </row>
    <row r="2079" spans="1:7" x14ac:dyDescent="0.35">
      <c r="A2079" s="17" t="s">
        <v>8349</v>
      </c>
      <c r="B2079" s="17">
        <v>2078</v>
      </c>
      <c r="C2079" s="17" t="s">
        <v>288</v>
      </c>
      <c r="D2079" s="17" t="s">
        <v>4460</v>
      </c>
      <c r="E2079" s="17" t="s">
        <v>4732</v>
      </c>
      <c r="F2079" s="17" t="s">
        <v>7991</v>
      </c>
      <c r="G2079" s="17" t="s">
        <v>5868</v>
      </c>
    </row>
    <row r="2080" spans="1:7" x14ac:dyDescent="0.35">
      <c r="A2080" s="17" t="s">
        <v>8349</v>
      </c>
      <c r="B2080" s="17">
        <v>2079</v>
      </c>
      <c r="C2080" s="17" t="s">
        <v>287</v>
      </c>
      <c r="D2080" s="17" t="s">
        <v>4461</v>
      </c>
      <c r="E2080" s="17" t="s">
        <v>4732</v>
      </c>
      <c r="F2080" s="17" t="s">
        <v>7992</v>
      </c>
      <c r="G2080" s="17" t="s">
        <v>5705</v>
      </c>
    </row>
    <row r="2081" spans="1:7" x14ac:dyDescent="0.35">
      <c r="A2081" s="17" t="s">
        <v>8349</v>
      </c>
      <c r="B2081" s="17">
        <v>2080</v>
      </c>
      <c r="C2081" s="17" t="s">
        <v>286</v>
      </c>
      <c r="D2081" s="17" t="s">
        <v>4462</v>
      </c>
      <c r="E2081" s="17" t="s">
        <v>4729</v>
      </c>
      <c r="F2081" s="17" t="s">
        <v>6214</v>
      </c>
      <c r="G2081" s="17" t="s">
        <v>7993</v>
      </c>
    </row>
    <row r="2082" spans="1:7" x14ac:dyDescent="0.35">
      <c r="A2082" s="17" t="s">
        <v>8349</v>
      </c>
      <c r="B2082" s="17">
        <v>2081</v>
      </c>
      <c r="C2082" s="17" t="s">
        <v>285</v>
      </c>
      <c r="D2082" s="17" t="s">
        <v>4463</v>
      </c>
      <c r="E2082" s="17" t="s">
        <v>4729</v>
      </c>
      <c r="F2082" s="17" t="s">
        <v>7994</v>
      </c>
      <c r="G2082" s="17" t="s">
        <v>6719</v>
      </c>
    </row>
    <row r="2083" spans="1:7" x14ac:dyDescent="0.35">
      <c r="A2083" s="17" t="s">
        <v>8349</v>
      </c>
      <c r="B2083" s="17">
        <v>2082</v>
      </c>
      <c r="C2083" s="17" t="s">
        <v>284</v>
      </c>
      <c r="D2083" s="17" t="s">
        <v>4464</v>
      </c>
      <c r="E2083" s="17" t="s">
        <v>4729</v>
      </c>
      <c r="F2083" s="17" t="s">
        <v>7995</v>
      </c>
      <c r="G2083" s="17" t="s">
        <v>6567</v>
      </c>
    </row>
    <row r="2084" spans="1:7" x14ac:dyDescent="0.35">
      <c r="A2084" s="17" t="s">
        <v>8349</v>
      </c>
      <c r="B2084" s="17">
        <v>2083</v>
      </c>
      <c r="C2084" s="17" t="s">
        <v>283</v>
      </c>
      <c r="D2084" s="17" t="s">
        <v>4465</v>
      </c>
      <c r="E2084" s="17" t="s">
        <v>4729</v>
      </c>
      <c r="F2084" s="17" t="s">
        <v>7996</v>
      </c>
      <c r="G2084" s="17" t="s">
        <v>7997</v>
      </c>
    </row>
    <row r="2085" spans="1:7" x14ac:dyDescent="0.35">
      <c r="A2085" s="17" t="s">
        <v>8349</v>
      </c>
      <c r="B2085" s="17">
        <v>2084</v>
      </c>
      <c r="C2085" s="17" t="s">
        <v>282</v>
      </c>
      <c r="D2085" s="17" t="s">
        <v>4466</v>
      </c>
      <c r="E2085" s="17" t="s">
        <v>4729</v>
      </c>
      <c r="F2085" s="17" t="s">
        <v>7998</v>
      </c>
      <c r="G2085" s="17" t="s">
        <v>7999</v>
      </c>
    </row>
    <row r="2086" spans="1:7" x14ac:dyDescent="0.35">
      <c r="A2086" s="17" t="s">
        <v>8349</v>
      </c>
      <c r="B2086" s="17">
        <v>2085</v>
      </c>
      <c r="C2086" s="17" t="s">
        <v>281</v>
      </c>
      <c r="D2086" s="17" t="s">
        <v>4467</v>
      </c>
      <c r="E2086" s="17" t="s">
        <v>4729</v>
      </c>
      <c r="F2086" s="17" t="s">
        <v>8000</v>
      </c>
      <c r="G2086" s="17" t="s">
        <v>8001</v>
      </c>
    </row>
    <row r="2087" spans="1:7" x14ac:dyDescent="0.35">
      <c r="A2087" s="17" t="s">
        <v>8349</v>
      </c>
      <c r="B2087" s="17">
        <v>2086</v>
      </c>
      <c r="C2087" s="17" t="s">
        <v>280</v>
      </c>
      <c r="D2087" s="17" t="s">
        <v>4468</v>
      </c>
      <c r="E2087" s="17" t="s">
        <v>4732</v>
      </c>
      <c r="F2087" s="17" t="s">
        <v>8002</v>
      </c>
      <c r="G2087" s="17" t="s">
        <v>8003</v>
      </c>
    </row>
    <row r="2088" spans="1:7" x14ac:dyDescent="0.35">
      <c r="A2088" s="17" t="s">
        <v>8349</v>
      </c>
      <c r="B2088" s="17">
        <v>2087</v>
      </c>
      <c r="C2088" s="17" t="s">
        <v>279</v>
      </c>
      <c r="D2088" s="17" t="s">
        <v>4469</v>
      </c>
      <c r="E2088" s="17" t="s">
        <v>4732</v>
      </c>
      <c r="F2088" s="17" t="s">
        <v>5111</v>
      </c>
      <c r="G2088" s="17" t="s">
        <v>5159</v>
      </c>
    </row>
    <row r="2089" spans="1:7" x14ac:dyDescent="0.35">
      <c r="A2089" s="17" t="s">
        <v>8349</v>
      </c>
      <c r="B2089" s="17">
        <v>2088</v>
      </c>
      <c r="C2089" s="17" t="s">
        <v>278</v>
      </c>
      <c r="D2089" s="17" t="s">
        <v>4470</v>
      </c>
      <c r="E2089" s="17" t="s">
        <v>4729</v>
      </c>
      <c r="F2089" s="17" t="s">
        <v>8004</v>
      </c>
      <c r="G2089" s="17" t="s">
        <v>8005</v>
      </c>
    </row>
    <row r="2090" spans="1:7" x14ac:dyDescent="0.35">
      <c r="A2090" s="17" t="s">
        <v>8349</v>
      </c>
      <c r="B2090" s="17">
        <v>2089</v>
      </c>
      <c r="C2090" s="17" t="s">
        <v>277</v>
      </c>
      <c r="D2090" s="17" t="s">
        <v>4471</v>
      </c>
      <c r="E2090" s="17" t="s">
        <v>4732</v>
      </c>
      <c r="F2090" s="17" t="s">
        <v>8006</v>
      </c>
      <c r="G2090" s="17" t="s">
        <v>7771</v>
      </c>
    </row>
    <row r="2091" spans="1:7" x14ac:dyDescent="0.35">
      <c r="A2091" s="17" t="s">
        <v>8349</v>
      </c>
      <c r="B2091" s="17">
        <v>2090</v>
      </c>
      <c r="C2091" s="17" t="s">
        <v>275</v>
      </c>
      <c r="D2091" s="17" t="s">
        <v>4472</v>
      </c>
      <c r="E2091" s="17" t="s">
        <v>4732</v>
      </c>
      <c r="F2091" s="17" t="s">
        <v>8007</v>
      </c>
      <c r="G2091" s="17" t="s">
        <v>8008</v>
      </c>
    </row>
    <row r="2092" spans="1:7" x14ac:dyDescent="0.35">
      <c r="A2092" s="17" t="s">
        <v>8349</v>
      </c>
      <c r="B2092" s="17">
        <v>2091</v>
      </c>
      <c r="C2092" s="17" t="s">
        <v>274</v>
      </c>
      <c r="D2092" s="17" t="s">
        <v>4473</v>
      </c>
      <c r="E2092" s="17" t="s">
        <v>4732</v>
      </c>
      <c r="F2092" s="17" t="s">
        <v>8009</v>
      </c>
      <c r="G2092" s="17" t="s">
        <v>8010</v>
      </c>
    </row>
    <row r="2093" spans="1:7" x14ac:dyDescent="0.35">
      <c r="A2093" s="17" t="s">
        <v>8349</v>
      </c>
      <c r="B2093" s="17">
        <v>2092</v>
      </c>
      <c r="C2093" s="17" t="s">
        <v>273</v>
      </c>
      <c r="D2093" s="17" t="s">
        <v>4474</v>
      </c>
      <c r="E2093" s="17" t="s">
        <v>4732</v>
      </c>
      <c r="F2093" s="17" t="s">
        <v>8011</v>
      </c>
      <c r="G2093" s="17" t="s">
        <v>5003</v>
      </c>
    </row>
    <row r="2094" spans="1:7" x14ac:dyDescent="0.35">
      <c r="A2094" s="17" t="s">
        <v>8349</v>
      </c>
      <c r="B2094" s="17">
        <v>2093</v>
      </c>
      <c r="C2094" s="17" t="s">
        <v>272</v>
      </c>
      <c r="D2094" s="17" t="s">
        <v>4475</v>
      </c>
      <c r="E2094" s="17" t="s">
        <v>4732</v>
      </c>
      <c r="F2094" s="17" t="s">
        <v>8012</v>
      </c>
      <c r="G2094" s="17" t="s">
        <v>4933</v>
      </c>
    </row>
    <row r="2095" spans="1:7" x14ac:dyDescent="0.35">
      <c r="A2095" s="17" t="s">
        <v>8349</v>
      </c>
      <c r="B2095" s="17">
        <v>2094</v>
      </c>
      <c r="C2095" s="17" t="s">
        <v>271</v>
      </c>
      <c r="D2095" s="17" t="s">
        <v>4476</v>
      </c>
      <c r="E2095" s="17" t="s">
        <v>4729</v>
      </c>
      <c r="F2095" s="17" t="s">
        <v>8013</v>
      </c>
      <c r="G2095" s="17" t="s">
        <v>5549</v>
      </c>
    </row>
    <row r="2096" spans="1:7" x14ac:dyDescent="0.35">
      <c r="A2096" s="17" t="s">
        <v>8349</v>
      </c>
      <c r="B2096" s="17">
        <v>2095</v>
      </c>
      <c r="C2096" s="17" t="s">
        <v>270</v>
      </c>
      <c r="D2096" s="17" t="s">
        <v>4477</v>
      </c>
      <c r="E2096" s="17" t="s">
        <v>4732</v>
      </c>
      <c r="F2096" s="17" t="s">
        <v>8014</v>
      </c>
      <c r="G2096" s="17" t="s">
        <v>8015</v>
      </c>
    </row>
    <row r="2097" spans="1:7" x14ac:dyDescent="0.35">
      <c r="A2097" s="17" t="s">
        <v>8349</v>
      </c>
      <c r="B2097" s="17">
        <v>2096</v>
      </c>
      <c r="C2097" s="17" t="s">
        <v>269</v>
      </c>
      <c r="D2097" s="17" t="s">
        <v>4478</v>
      </c>
      <c r="E2097" s="17" t="s">
        <v>4732</v>
      </c>
      <c r="F2097" s="17" t="s">
        <v>8016</v>
      </c>
      <c r="G2097" s="17" t="s">
        <v>5994</v>
      </c>
    </row>
    <row r="2098" spans="1:7" x14ac:dyDescent="0.35">
      <c r="A2098" s="17" t="s">
        <v>8349</v>
      </c>
      <c r="B2098" s="17">
        <v>2097</v>
      </c>
      <c r="C2098" s="17" t="s">
        <v>268</v>
      </c>
      <c r="D2098" s="17" t="s">
        <v>4479</v>
      </c>
      <c r="E2098" s="17" t="s">
        <v>4732</v>
      </c>
      <c r="F2098" s="17" t="s">
        <v>8017</v>
      </c>
      <c r="G2098" s="17" t="s">
        <v>8018</v>
      </c>
    </row>
    <row r="2099" spans="1:7" x14ac:dyDescent="0.35">
      <c r="A2099" s="17" t="s">
        <v>8349</v>
      </c>
      <c r="B2099" s="17">
        <v>2098</v>
      </c>
      <c r="C2099" s="17" t="s">
        <v>267</v>
      </c>
      <c r="D2099" s="17" t="s">
        <v>4480</v>
      </c>
      <c r="E2099" s="17" t="s">
        <v>4729</v>
      </c>
      <c r="F2099" s="17" t="s">
        <v>8019</v>
      </c>
      <c r="G2099" s="17" t="s">
        <v>6240</v>
      </c>
    </row>
    <row r="2100" spans="1:7" x14ac:dyDescent="0.35">
      <c r="A2100" s="17" t="s">
        <v>8349</v>
      </c>
      <c r="B2100" s="17">
        <v>2099</v>
      </c>
      <c r="C2100" s="17" t="s">
        <v>266</v>
      </c>
      <c r="D2100" s="17" t="s">
        <v>4481</v>
      </c>
      <c r="E2100" s="17" t="s">
        <v>4732</v>
      </c>
      <c r="F2100" s="17" t="s">
        <v>8020</v>
      </c>
      <c r="G2100" s="17" t="s">
        <v>5029</v>
      </c>
    </row>
    <row r="2101" spans="1:7" x14ac:dyDescent="0.35">
      <c r="A2101" s="17" t="s">
        <v>8349</v>
      </c>
      <c r="B2101" s="17">
        <v>2100</v>
      </c>
      <c r="C2101" s="17" t="s">
        <v>265</v>
      </c>
      <c r="D2101" s="17" t="s">
        <v>4482</v>
      </c>
      <c r="E2101" s="17" t="s">
        <v>4729</v>
      </c>
      <c r="F2101" s="17" t="s">
        <v>8021</v>
      </c>
      <c r="G2101" s="17" t="s">
        <v>8022</v>
      </c>
    </row>
    <row r="2102" spans="1:7" x14ac:dyDescent="0.35">
      <c r="A2102" s="17" t="s">
        <v>8349</v>
      </c>
      <c r="B2102" s="17">
        <v>2101</v>
      </c>
      <c r="C2102" s="17" t="s">
        <v>264</v>
      </c>
      <c r="D2102" s="17" t="s">
        <v>4483</v>
      </c>
      <c r="E2102" s="17" t="s">
        <v>4729</v>
      </c>
      <c r="F2102" s="17" t="s">
        <v>8023</v>
      </c>
      <c r="G2102" s="17" t="s">
        <v>8024</v>
      </c>
    </row>
    <row r="2103" spans="1:7" x14ac:dyDescent="0.35">
      <c r="A2103" s="17" t="s">
        <v>8349</v>
      </c>
      <c r="B2103" s="17">
        <v>2102</v>
      </c>
      <c r="C2103" s="17" t="s">
        <v>263</v>
      </c>
      <c r="D2103" s="17" t="s">
        <v>4484</v>
      </c>
      <c r="E2103" s="17" t="s">
        <v>4732</v>
      </c>
      <c r="F2103" s="17" t="s">
        <v>7399</v>
      </c>
      <c r="G2103" s="17" t="s">
        <v>5810</v>
      </c>
    </row>
    <row r="2104" spans="1:7" x14ac:dyDescent="0.35">
      <c r="A2104" s="17" t="s">
        <v>8349</v>
      </c>
      <c r="B2104" s="17">
        <v>2103</v>
      </c>
      <c r="C2104" s="17" t="s">
        <v>262</v>
      </c>
      <c r="D2104" s="17" t="s">
        <v>4485</v>
      </c>
      <c r="E2104" s="17" t="s">
        <v>4732</v>
      </c>
      <c r="F2104" s="17" t="s">
        <v>8025</v>
      </c>
      <c r="G2104" s="17" t="s">
        <v>8026</v>
      </c>
    </row>
    <row r="2105" spans="1:7" x14ac:dyDescent="0.35">
      <c r="A2105" s="17" t="s">
        <v>8349</v>
      </c>
      <c r="B2105" s="17">
        <v>2104</v>
      </c>
      <c r="C2105" s="17" t="s">
        <v>261</v>
      </c>
      <c r="D2105" s="17" t="s">
        <v>4486</v>
      </c>
      <c r="E2105" s="17" t="s">
        <v>4732</v>
      </c>
      <c r="F2105" s="17" t="s">
        <v>4746</v>
      </c>
      <c r="G2105" s="17" t="s">
        <v>5390</v>
      </c>
    </row>
    <row r="2106" spans="1:7" x14ac:dyDescent="0.35">
      <c r="A2106" s="17" t="s">
        <v>8349</v>
      </c>
      <c r="B2106" s="17">
        <v>2105</v>
      </c>
      <c r="C2106" s="17" t="s">
        <v>260</v>
      </c>
      <c r="D2106" s="17" t="s">
        <v>4487</v>
      </c>
      <c r="E2106" s="17" t="s">
        <v>4729</v>
      </c>
      <c r="F2106" s="17" t="s">
        <v>8027</v>
      </c>
      <c r="G2106" s="17" t="s">
        <v>8028</v>
      </c>
    </row>
    <row r="2107" spans="1:7" x14ac:dyDescent="0.35">
      <c r="A2107" s="17" t="s">
        <v>8349</v>
      </c>
      <c r="B2107" s="17">
        <v>2106</v>
      </c>
      <c r="C2107" s="17" t="s">
        <v>259</v>
      </c>
      <c r="D2107" s="17" t="s">
        <v>4488</v>
      </c>
      <c r="E2107" s="17" t="s">
        <v>4729</v>
      </c>
      <c r="F2107" s="17" t="s">
        <v>8029</v>
      </c>
      <c r="G2107" s="17" t="s">
        <v>8030</v>
      </c>
    </row>
    <row r="2108" spans="1:7" x14ac:dyDescent="0.35">
      <c r="A2108" s="17" t="s">
        <v>8349</v>
      </c>
      <c r="B2108" s="17">
        <v>2107</v>
      </c>
      <c r="C2108" s="17" t="s">
        <v>258</v>
      </c>
      <c r="D2108" s="17" t="s">
        <v>4489</v>
      </c>
      <c r="E2108" s="17" t="s">
        <v>4729</v>
      </c>
      <c r="F2108" s="17" t="s">
        <v>8031</v>
      </c>
      <c r="G2108" s="17" t="s">
        <v>8032</v>
      </c>
    </row>
    <row r="2109" spans="1:7" x14ac:dyDescent="0.35">
      <c r="A2109" s="17" t="s">
        <v>8349</v>
      </c>
      <c r="B2109" s="17">
        <v>2108</v>
      </c>
      <c r="C2109" s="17" t="s">
        <v>257</v>
      </c>
      <c r="D2109" s="17" t="s">
        <v>4490</v>
      </c>
      <c r="E2109" s="17" t="s">
        <v>4729</v>
      </c>
      <c r="F2109" s="17" t="s">
        <v>8033</v>
      </c>
      <c r="G2109" s="17" t="s">
        <v>8034</v>
      </c>
    </row>
    <row r="2110" spans="1:7" x14ac:dyDescent="0.35">
      <c r="A2110" s="17" t="s">
        <v>8349</v>
      </c>
      <c r="B2110" s="17">
        <v>2109</v>
      </c>
      <c r="C2110" s="17" t="s">
        <v>256</v>
      </c>
      <c r="D2110" s="17" t="s">
        <v>4491</v>
      </c>
      <c r="E2110" s="17" t="s">
        <v>4729</v>
      </c>
      <c r="F2110" s="17" t="s">
        <v>5577</v>
      </c>
      <c r="G2110" s="17" t="s">
        <v>8035</v>
      </c>
    </row>
    <row r="2111" spans="1:7" x14ac:dyDescent="0.35">
      <c r="A2111" s="17" t="s">
        <v>8349</v>
      </c>
      <c r="B2111" s="17">
        <v>2110</v>
      </c>
      <c r="C2111" s="17" t="s">
        <v>255</v>
      </c>
      <c r="D2111" s="17" t="s">
        <v>4492</v>
      </c>
      <c r="E2111" s="17" t="s">
        <v>4729</v>
      </c>
      <c r="F2111" s="17" t="s">
        <v>8036</v>
      </c>
      <c r="G2111" s="17" t="s">
        <v>8037</v>
      </c>
    </row>
    <row r="2112" spans="1:7" x14ac:dyDescent="0.35">
      <c r="A2112" s="17" t="s">
        <v>8349</v>
      </c>
      <c r="B2112" s="17">
        <v>2111</v>
      </c>
      <c r="C2112" s="17" t="s">
        <v>254</v>
      </c>
      <c r="D2112" s="17" t="s">
        <v>4493</v>
      </c>
      <c r="E2112" s="17" t="s">
        <v>4729</v>
      </c>
      <c r="F2112" s="17" t="s">
        <v>8038</v>
      </c>
      <c r="G2112" s="17" t="s">
        <v>8039</v>
      </c>
    </row>
    <row r="2113" spans="1:7" x14ac:dyDescent="0.35">
      <c r="A2113" s="17" t="s">
        <v>8349</v>
      </c>
      <c r="B2113" s="17">
        <v>2112</v>
      </c>
      <c r="C2113" s="17" t="s">
        <v>253</v>
      </c>
      <c r="D2113" s="17" t="s">
        <v>4494</v>
      </c>
      <c r="E2113" s="17" t="s">
        <v>4729</v>
      </c>
      <c r="F2113" s="17" t="s">
        <v>8040</v>
      </c>
      <c r="G2113" s="17" t="s">
        <v>8041</v>
      </c>
    </row>
    <row r="2114" spans="1:7" x14ac:dyDescent="0.35">
      <c r="A2114" s="17" t="s">
        <v>8349</v>
      </c>
      <c r="B2114" s="17">
        <v>2113</v>
      </c>
      <c r="C2114" s="17" t="s">
        <v>252</v>
      </c>
      <c r="D2114" s="17" t="s">
        <v>4495</v>
      </c>
      <c r="E2114" s="17" t="s">
        <v>4729</v>
      </c>
      <c r="F2114" s="17" t="s">
        <v>8042</v>
      </c>
      <c r="G2114" s="17" t="s">
        <v>6194</v>
      </c>
    </row>
    <row r="2115" spans="1:7" x14ac:dyDescent="0.35">
      <c r="A2115" s="17" t="s">
        <v>8349</v>
      </c>
      <c r="B2115" s="17">
        <v>2114</v>
      </c>
      <c r="C2115" s="17" t="s">
        <v>251</v>
      </c>
      <c r="D2115" s="17" t="s">
        <v>4496</v>
      </c>
      <c r="E2115" s="17" t="s">
        <v>4729</v>
      </c>
      <c r="F2115" s="17" t="s">
        <v>8043</v>
      </c>
      <c r="G2115" s="17" t="s">
        <v>5364</v>
      </c>
    </row>
    <row r="2116" spans="1:7" x14ac:dyDescent="0.35">
      <c r="A2116" s="17" t="s">
        <v>8349</v>
      </c>
      <c r="B2116" s="17">
        <v>2115</v>
      </c>
      <c r="C2116" s="17" t="s">
        <v>250</v>
      </c>
      <c r="D2116" s="17" t="s">
        <v>4497</v>
      </c>
      <c r="E2116" s="17" t="s">
        <v>4729</v>
      </c>
      <c r="F2116" s="17" t="s">
        <v>8044</v>
      </c>
      <c r="G2116" s="17" t="s">
        <v>5668</v>
      </c>
    </row>
    <row r="2117" spans="1:7" x14ac:dyDescent="0.35">
      <c r="A2117" s="17" t="s">
        <v>8349</v>
      </c>
      <c r="B2117" s="17">
        <v>2116</v>
      </c>
      <c r="C2117" s="17" t="s">
        <v>248</v>
      </c>
      <c r="D2117" s="17" t="s">
        <v>4498</v>
      </c>
      <c r="E2117" s="17" t="s">
        <v>4729</v>
      </c>
      <c r="F2117" s="17" t="s">
        <v>8045</v>
      </c>
      <c r="G2117" s="17" t="s">
        <v>8046</v>
      </c>
    </row>
    <row r="2118" spans="1:7" x14ac:dyDescent="0.35">
      <c r="A2118" s="17" t="s">
        <v>8349</v>
      </c>
      <c r="B2118" s="17">
        <v>2117</v>
      </c>
      <c r="C2118" s="17" t="s">
        <v>246</v>
      </c>
      <c r="D2118" s="17" t="s">
        <v>4499</v>
      </c>
      <c r="E2118" s="17" t="s">
        <v>4729</v>
      </c>
      <c r="F2118" s="17" t="s">
        <v>8047</v>
      </c>
      <c r="G2118" s="17" t="s">
        <v>8048</v>
      </c>
    </row>
    <row r="2119" spans="1:7" x14ac:dyDescent="0.35">
      <c r="A2119" s="17" t="s">
        <v>8349</v>
      </c>
      <c r="B2119" s="17">
        <v>2118</v>
      </c>
      <c r="C2119" s="17" t="s">
        <v>245</v>
      </c>
      <c r="D2119" s="17" t="s">
        <v>4500</v>
      </c>
      <c r="E2119" s="17" t="s">
        <v>4732</v>
      </c>
      <c r="F2119" s="17" t="s">
        <v>8049</v>
      </c>
      <c r="G2119" s="17" t="s">
        <v>8050</v>
      </c>
    </row>
    <row r="2120" spans="1:7" x14ac:dyDescent="0.35">
      <c r="A2120" s="17" t="s">
        <v>8349</v>
      </c>
      <c r="B2120" s="17">
        <v>2119</v>
      </c>
      <c r="C2120" s="17" t="s">
        <v>244</v>
      </c>
      <c r="D2120" s="17" t="s">
        <v>4501</v>
      </c>
      <c r="E2120" s="17" t="s">
        <v>4732</v>
      </c>
      <c r="F2120" s="17" t="s">
        <v>8051</v>
      </c>
      <c r="G2120" s="17" t="s">
        <v>5029</v>
      </c>
    </row>
    <row r="2121" spans="1:7" x14ac:dyDescent="0.35">
      <c r="A2121" s="17" t="s">
        <v>8349</v>
      </c>
      <c r="B2121" s="17">
        <v>2120</v>
      </c>
      <c r="C2121" s="17" t="s">
        <v>243</v>
      </c>
      <c r="D2121" s="17" t="s">
        <v>4502</v>
      </c>
      <c r="E2121" s="17" t="s">
        <v>4729</v>
      </c>
      <c r="F2121" s="17" t="s">
        <v>8052</v>
      </c>
      <c r="G2121" s="17" t="s">
        <v>5634</v>
      </c>
    </row>
    <row r="2122" spans="1:7" x14ac:dyDescent="0.35">
      <c r="A2122" s="17" t="s">
        <v>8349</v>
      </c>
      <c r="B2122" s="17">
        <v>2121</v>
      </c>
      <c r="C2122" s="17" t="s">
        <v>242</v>
      </c>
      <c r="D2122" s="17" t="s">
        <v>4503</v>
      </c>
      <c r="E2122" s="17" t="s">
        <v>4729</v>
      </c>
      <c r="F2122" s="17" t="s">
        <v>8053</v>
      </c>
      <c r="G2122" s="17" t="s">
        <v>8054</v>
      </c>
    </row>
    <row r="2123" spans="1:7" x14ac:dyDescent="0.35">
      <c r="A2123" s="17" t="s">
        <v>8349</v>
      </c>
      <c r="B2123" s="17">
        <v>2122</v>
      </c>
      <c r="C2123" s="17" t="s">
        <v>241</v>
      </c>
      <c r="D2123" s="17" t="s">
        <v>4504</v>
      </c>
      <c r="E2123" s="17" t="s">
        <v>4729</v>
      </c>
      <c r="F2123" s="17" t="s">
        <v>8055</v>
      </c>
      <c r="G2123" s="17" t="s">
        <v>8056</v>
      </c>
    </row>
    <row r="2124" spans="1:7" x14ac:dyDescent="0.35">
      <c r="A2124" s="17" t="s">
        <v>8349</v>
      </c>
      <c r="B2124" s="17">
        <v>2123</v>
      </c>
      <c r="C2124" s="17" t="s">
        <v>240</v>
      </c>
      <c r="D2124" s="17" t="s">
        <v>4505</v>
      </c>
      <c r="E2124" s="17" t="s">
        <v>4729</v>
      </c>
      <c r="F2124" s="17" t="s">
        <v>8057</v>
      </c>
      <c r="G2124" s="17" t="s">
        <v>8058</v>
      </c>
    </row>
    <row r="2125" spans="1:7" x14ac:dyDescent="0.35">
      <c r="A2125" s="17" t="s">
        <v>8349</v>
      </c>
      <c r="B2125" s="17">
        <v>2124</v>
      </c>
      <c r="C2125" s="17" t="s">
        <v>239</v>
      </c>
      <c r="D2125" s="17" t="s">
        <v>4506</v>
      </c>
      <c r="E2125" s="17" t="s">
        <v>4729</v>
      </c>
      <c r="F2125" s="17" t="s">
        <v>6032</v>
      </c>
      <c r="G2125" s="17" t="s">
        <v>8059</v>
      </c>
    </row>
    <row r="2126" spans="1:7" x14ac:dyDescent="0.35">
      <c r="A2126" s="17" t="s">
        <v>8349</v>
      </c>
      <c r="B2126" s="17">
        <v>2125</v>
      </c>
      <c r="C2126" s="17" t="s">
        <v>238</v>
      </c>
      <c r="D2126" s="17" t="s">
        <v>4507</v>
      </c>
      <c r="E2126" s="17" t="s">
        <v>4729</v>
      </c>
      <c r="F2126" s="17" t="s">
        <v>8060</v>
      </c>
      <c r="G2126" s="17" t="s">
        <v>8061</v>
      </c>
    </row>
    <row r="2127" spans="1:7" x14ac:dyDescent="0.35">
      <c r="A2127" s="17" t="s">
        <v>8349</v>
      </c>
      <c r="B2127" s="17">
        <v>2126</v>
      </c>
      <c r="C2127" s="17" t="s">
        <v>237</v>
      </c>
      <c r="D2127" s="17" t="s">
        <v>4508</v>
      </c>
      <c r="E2127" s="17" t="s">
        <v>4729</v>
      </c>
      <c r="F2127" s="17" t="s">
        <v>8062</v>
      </c>
      <c r="G2127" s="17" t="s">
        <v>5073</v>
      </c>
    </row>
    <row r="2128" spans="1:7" x14ac:dyDescent="0.35">
      <c r="A2128" s="17" t="s">
        <v>8349</v>
      </c>
      <c r="B2128" s="17">
        <v>2127</v>
      </c>
      <c r="C2128" s="17" t="s">
        <v>236</v>
      </c>
      <c r="D2128" s="17" t="s">
        <v>4509</v>
      </c>
      <c r="E2128" s="17" t="s">
        <v>4732</v>
      </c>
      <c r="F2128" s="17" t="s">
        <v>8063</v>
      </c>
      <c r="G2128" s="17" t="s">
        <v>8064</v>
      </c>
    </row>
    <row r="2129" spans="1:7" x14ac:dyDescent="0.35">
      <c r="A2129" s="17" t="s">
        <v>8349</v>
      </c>
      <c r="B2129" s="17">
        <v>2128</v>
      </c>
      <c r="C2129" s="17" t="s">
        <v>235</v>
      </c>
      <c r="D2129" s="17" t="s">
        <v>4510</v>
      </c>
      <c r="E2129" s="17" t="s">
        <v>4729</v>
      </c>
      <c r="F2129" s="17" t="s">
        <v>8065</v>
      </c>
      <c r="G2129" s="17" t="s">
        <v>7477</v>
      </c>
    </row>
    <row r="2130" spans="1:7" x14ac:dyDescent="0.35">
      <c r="A2130" s="17" t="s">
        <v>8349</v>
      </c>
      <c r="B2130" s="17">
        <v>2129</v>
      </c>
      <c r="C2130" s="17" t="s">
        <v>234</v>
      </c>
      <c r="D2130" s="17" t="s">
        <v>4511</v>
      </c>
      <c r="E2130" s="17" t="s">
        <v>4729</v>
      </c>
      <c r="F2130" s="17" t="s">
        <v>8066</v>
      </c>
      <c r="G2130" s="17" t="s">
        <v>8067</v>
      </c>
    </row>
    <row r="2131" spans="1:7" x14ac:dyDescent="0.35">
      <c r="A2131" s="17" t="s">
        <v>8349</v>
      </c>
      <c r="B2131" s="17">
        <v>2130</v>
      </c>
      <c r="C2131" s="17" t="s">
        <v>233</v>
      </c>
      <c r="D2131" s="17" t="s">
        <v>4512</v>
      </c>
      <c r="E2131" s="17" t="s">
        <v>4729</v>
      </c>
      <c r="F2131" s="17" t="s">
        <v>6136</v>
      </c>
      <c r="G2131" s="17" t="s">
        <v>7310</v>
      </c>
    </row>
    <row r="2132" spans="1:7" x14ac:dyDescent="0.35">
      <c r="A2132" s="17" t="s">
        <v>8349</v>
      </c>
      <c r="B2132" s="17">
        <v>2131</v>
      </c>
      <c r="C2132" s="17" t="s">
        <v>232</v>
      </c>
      <c r="D2132" s="17" t="s">
        <v>4513</v>
      </c>
      <c r="E2132" s="17" t="s">
        <v>4729</v>
      </c>
      <c r="F2132" s="17" t="s">
        <v>4807</v>
      </c>
      <c r="G2132" s="17" t="s">
        <v>8068</v>
      </c>
    </row>
    <row r="2133" spans="1:7" x14ac:dyDescent="0.35">
      <c r="A2133" s="17" t="s">
        <v>8349</v>
      </c>
      <c r="B2133" s="17">
        <v>2132</v>
      </c>
      <c r="C2133" s="17" t="s">
        <v>231</v>
      </c>
      <c r="D2133" s="17" t="s">
        <v>4514</v>
      </c>
      <c r="E2133" s="17" t="s">
        <v>4732</v>
      </c>
      <c r="F2133" s="17" t="s">
        <v>8069</v>
      </c>
      <c r="G2133" s="17" t="s">
        <v>8070</v>
      </c>
    </row>
    <row r="2134" spans="1:7" x14ac:dyDescent="0.35">
      <c r="A2134" s="17" t="s">
        <v>8349</v>
      </c>
      <c r="B2134" s="17">
        <v>2133</v>
      </c>
      <c r="C2134" s="17" t="s">
        <v>230</v>
      </c>
      <c r="D2134" s="17" t="s">
        <v>4515</v>
      </c>
      <c r="E2134" s="17" t="s">
        <v>4729</v>
      </c>
      <c r="F2134" s="17" t="s">
        <v>8071</v>
      </c>
      <c r="G2134" s="17" t="s">
        <v>6067</v>
      </c>
    </row>
    <row r="2135" spans="1:7" x14ac:dyDescent="0.35">
      <c r="A2135" s="17" t="s">
        <v>8349</v>
      </c>
      <c r="B2135" s="17">
        <v>2134</v>
      </c>
      <c r="C2135" s="17" t="s">
        <v>229</v>
      </c>
      <c r="D2135" s="17" t="s">
        <v>4516</v>
      </c>
      <c r="E2135" s="17" t="s">
        <v>4732</v>
      </c>
      <c r="F2135" s="17" t="s">
        <v>8072</v>
      </c>
      <c r="G2135" s="17" t="s">
        <v>5217</v>
      </c>
    </row>
    <row r="2136" spans="1:7" x14ac:dyDescent="0.35">
      <c r="A2136" s="17" t="s">
        <v>8349</v>
      </c>
      <c r="B2136" s="17">
        <v>2135</v>
      </c>
      <c r="C2136" s="17" t="s">
        <v>228</v>
      </c>
      <c r="D2136" s="17" t="s">
        <v>4517</v>
      </c>
      <c r="E2136" s="17" t="s">
        <v>4732</v>
      </c>
      <c r="F2136" s="17" t="s">
        <v>8073</v>
      </c>
      <c r="G2136" s="17" t="s">
        <v>8074</v>
      </c>
    </row>
    <row r="2137" spans="1:7" x14ac:dyDescent="0.35">
      <c r="A2137" s="17" t="s">
        <v>8349</v>
      </c>
      <c r="B2137" s="17">
        <v>2136</v>
      </c>
      <c r="C2137" s="17" t="s">
        <v>227</v>
      </c>
      <c r="D2137" s="17" t="s">
        <v>4518</v>
      </c>
      <c r="E2137" s="17" t="s">
        <v>4732</v>
      </c>
      <c r="F2137" s="17" t="s">
        <v>7903</v>
      </c>
      <c r="G2137" s="17" t="s">
        <v>8075</v>
      </c>
    </row>
    <row r="2138" spans="1:7" x14ac:dyDescent="0.35">
      <c r="A2138" s="17" t="s">
        <v>8349</v>
      </c>
      <c r="B2138" s="17">
        <v>2137</v>
      </c>
      <c r="C2138" s="17" t="s">
        <v>226</v>
      </c>
      <c r="D2138" s="17" t="s">
        <v>4519</v>
      </c>
      <c r="E2138" s="17" t="s">
        <v>4732</v>
      </c>
      <c r="F2138" s="17" t="s">
        <v>7307</v>
      </c>
      <c r="G2138" s="17" t="s">
        <v>8076</v>
      </c>
    </row>
    <row r="2139" spans="1:7" x14ac:dyDescent="0.35">
      <c r="A2139" s="17" t="s">
        <v>8349</v>
      </c>
      <c r="B2139" s="17">
        <v>2138</v>
      </c>
      <c r="C2139" s="17" t="s">
        <v>225</v>
      </c>
      <c r="D2139" s="17" t="s">
        <v>4520</v>
      </c>
      <c r="E2139" s="17" t="s">
        <v>5604</v>
      </c>
      <c r="F2139" s="17" t="s">
        <v>8077</v>
      </c>
      <c r="G2139" s="17" t="s">
        <v>5549</v>
      </c>
    </row>
    <row r="2140" spans="1:7" x14ac:dyDescent="0.35">
      <c r="A2140" s="17" t="s">
        <v>8349</v>
      </c>
      <c r="B2140" s="17">
        <v>2139</v>
      </c>
      <c r="C2140" s="17" t="s">
        <v>224</v>
      </c>
      <c r="D2140" s="17" t="s">
        <v>4521</v>
      </c>
      <c r="E2140" s="17" t="s">
        <v>4732</v>
      </c>
      <c r="F2140" s="17" t="s">
        <v>8078</v>
      </c>
      <c r="G2140" s="17" t="s">
        <v>8079</v>
      </c>
    </row>
    <row r="2141" spans="1:7" x14ac:dyDescent="0.35">
      <c r="A2141" s="17" t="s">
        <v>8349</v>
      </c>
      <c r="B2141" s="17">
        <v>2140</v>
      </c>
      <c r="C2141" s="17" t="s">
        <v>223</v>
      </c>
      <c r="D2141" s="17" t="s">
        <v>4522</v>
      </c>
      <c r="E2141" s="17" t="s">
        <v>4732</v>
      </c>
      <c r="F2141" s="17" t="s">
        <v>8080</v>
      </c>
      <c r="G2141" s="17" t="s">
        <v>4914</v>
      </c>
    </row>
    <row r="2142" spans="1:7" x14ac:dyDescent="0.35">
      <c r="A2142" s="17" t="s">
        <v>8349</v>
      </c>
      <c r="B2142" s="17">
        <v>2141</v>
      </c>
      <c r="C2142" s="17" t="s">
        <v>222</v>
      </c>
      <c r="D2142" s="17" t="s">
        <v>4523</v>
      </c>
      <c r="E2142" s="17" t="s">
        <v>4729</v>
      </c>
      <c r="F2142" s="17" t="s">
        <v>8081</v>
      </c>
      <c r="G2142" s="17" t="s">
        <v>4884</v>
      </c>
    </row>
    <row r="2143" spans="1:7" x14ac:dyDescent="0.35">
      <c r="A2143" s="17" t="s">
        <v>8349</v>
      </c>
      <c r="B2143" s="17">
        <v>2142</v>
      </c>
      <c r="C2143" s="17" t="s">
        <v>221</v>
      </c>
      <c r="D2143" s="17" t="s">
        <v>4524</v>
      </c>
      <c r="E2143" s="17" t="s">
        <v>4729</v>
      </c>
      <c r="F2143" s="17" t="s">
        <v>8082</v>
      </c>
      <c r="G2143" s="17" t="s">
        <v>8083</v>
      </c>
    </row>
    <row r="2144" spans="1:7" x14ac:dyDescent="0.35">
      <c r="A2144" s="17" t="s">
        <v>8349</v>
      </c>
      <c r="B2144" s="17">
        <v>2143</v>
      </c>
      <c r="C2144" s="17" t="s">
        <v>220</v>
      </c>
      <c r="D2144" s="17" t="s">
        <v>4525</v>
      </c>
      <c r="E2144" s="17" t="s">
        <v>4729</v>
      </c>
      <c r="F2144" s="17" t="s">
        <v>8084</v>
      </c>
      <c r="G2144" s="17" t="s">
        <v>8085</v>
      </c>
    </row>
    <row r="2145" spans="1:7" x14ac:dyDescent="0.35">
      <c r="A2145" s="17" t="s">
        <v>8349</v>
      </c>
      <c r="B2145" s="17">
        <v>2144</v>
      </c>
      <c r="C2145" s="17" t="s">
        <v>219</v>
      </c>
      <c r="D2145" s="17" t="s">
        <v>4526</v>
      </c>
      <c r="E2145" s="17" t="s">
        <v>4729</v>
      </c>
      <c r="F2145" s="17" t="s">
        <v>8086</v>
      </c>
      <c r="G2145" s="17" t="s">
        <v>8087</v>
      </c>
    </row>
    <row r="2146" spans="1:7" x14ac:dyDescent="0.35">
      <c r="A2146" s="17" t="s">
        <v>8349</v>
      </c>
      <c r="B2146" s="17">
        <v>2145</v>
      </c>
      <c r="C2146" s="17" t="s">
        <v>218</v>
      </c>
      <c r="D2146" s="17" t="s">
        <v>4527</v>
      </c>
      <c r="E2146" s="17" t="s">
        <v>4732</v>
      </c>
      <c r="F2146" s="17" t="s">
        <v>8088</v>
      </c>
      <c r="G2146" s="17" t="s">
        <v>8089</v>
      </c>
    </row>
    <row r="2147" spans="1:7" x14ac:dyDescent="0.35">
      <c r="A2147" s="17" t="s">
        <v>8349</v>
      </c>
      <c r="B2147" s="17">
        <v>2146</v>
      </c>
      <c r="C2147" s="17" t="s">
        <v>217</v>
      </c>
      <c r="D2147" s="17" t="s">
        <v>4528</v>
      </c>
      <c r="E2147" s="17" t="s">
        <v>4732</v>
      </c>
      <c r="F2147" s="17" t="s">
        <v>8090</v>
      </c>
      <c r="G2147" s="17" t="s">
        <v>8091</v>
      </c>
    </row>
    <row r="2148" spans="1:7" x14ac:dyDescent="0.35">
      <c r="A2148" s="17" t="s">
        <v>8349</v>
      </c>
      <c r="B2148" s="17">
        <v>2147</v>
      </c>
      <c r="C2148" s="17" t="s">
        <v>216</v>
      </c>
      <c r="D2148" s="17" t="s">
        <v>4529</v>
      </c>
      <c r="E2148" s="17" t="s">
        <v>4732</v>
      </c>
      <c r="F2148" s="17" t="s">
        <v>8092</v>
      </c>
      <c r="G2148" s="17" t="s">
        <v>8093</v>
      </c>
    </row>
    <row r="2149" spans="1:7" x14ac:dyDescent="0.35">
      <c r="A2149" s="17" t="s">
        <v>8349</v>
      </c>
      <c r="B2149" s="17">
        <v>2148</v>
      </c>
      <c r="C2149" s="17" t="s">
        <v>215</v>
      </c>
      <c r="D2149" s="17" t="s">
        <v>4530</v>
      </c>
      <c r="E2149" s="17" t="s">
        <v>4732</v>
      </c>
      <c r="F2149" s="17" t="s">
        <v>8094</v>
      </c>
      <c r="G2149" s="17" t="s">
        <v>8095</v>
      </c>
    </row>
    <row r="2150" spans="1:7" x14ac:dyDescent="0.35">
      <c r="A2150" s="17" t="s">
        <v>8349</v>
      </c>
      <c r="B2150" s="17">
        <v>2149</v>
      </c>
      <c r="C2150" s="17" t="s">
        <v>214</v>
      </c>
      <c r="D2150" s="17" t="s">
        <v>4531</v>
      </c>
      <c r="E2150" s="17" t="s">
        <v>4732</v>
      </c>
      <c r="F2150" s="17" t="s">
        <v>8096</v>
      </c>
      <c r="G2150" s="17" t="s">
        <v>4781</v>
      </c>
    </row>
    <row r="2151" spans="1:7" x14ac:dyDescent="0.35">
      <c r="A2151" s="17" t="s">
        <v>8349</v>
      </c>
      <c r="B2151" s="17">
        <v>2150</v>
      </c>
      <c r="C2151" s="17" t="s">
        <v>213</v>
      </c>
      <c r="D2151" s="17" t="s">
        <v>4532</v>
      </c>
      <c r="E2151" s="17" t="s">
        <v>4732</v>
      </c>
      <c r="F2151" s="17" t="s">
        <v>7060</v>
      </c>
      <c r="G2151" s="17" t="s">
        <v>8097</v>
      </c>
    </row>
    <row r="2152" spans="1:7" x14ac:dyDescent="0.35">
      <c r="A2152" s="17" t="s">
        <v>8349</v>
      </c>
      <c r="B2152" s="17">
        <v>2151</v>
      </c>
      <c r="C2152" s="17" t="s">
        <v>212</v>
      </c>
      <c r="D2152" s="17" t="s">
        <v>4533</v>
      </c>
      <c r="E2152" s="17" t="s">
        <v>4732</v>
      </c>
      <c r="F2152" s="17" t="s">
        <v>8098</v>
      </c>
      <c r="G2152" s="17" t="s">
        <v>8099</v>
      </c>
    </row>
    <row r="2153" spans="1:7" x14ac:dyDescent="0.35">
      <c r="A2153" s="17" t="s">
        <v>8349</v>
      </c>
      <c r="B2153" s="17">
        <v>2152</v>
      </c>
      <c r="C2153" s="17" t="s">
        <v>211</v>
      </c>
      <c r="D2153" s="17" t="s">
        <v>4534</v>
      </c>
      <c r="E2153" s="17" t="s">
        <v>4732</v>
      </c>
      <c r="F2153" s="17" t="s">
        <v>8100</v>
      </c>
      <c r="G2153" s="17" t="s">
        <v>8101</v>
      </c>
    </row>
    <row r="2154" spans="1:7" x14ac:dyDescent="0.35">
      <c r="A2154" s="17" t="s">
        <v>8349</v>
      </c>
      <c r="B2154" s="17">
        <v>2153</v>
      </c>
      <c r="C2154" s="17" t="s">
        <v>210</v>
      </c>
      <c r="D2154" s="17" t="s">
        <v>4535</v>
      </c>
      <c r="E2154" s="17" t="s">
        <v>4732</v>
      </c>
      <c r="F2154" s="17" t="s">
        <v>8102</v>
      </c>
      <c r="G2154" s="17" t="s">
        <v>8103</v>
      </c>
    </row>
    <row r="2155" spans="1:7" x14ac:dyDescent="0.35">
      <c r="A2155" s="17" t="s">
        <v>8349</v>
      </c>
      <c r="B2155" s="17">
        <v>2154</v>
      </c>
      <c r="C2155" s="17" t="s">
        <v>209</v>
      </c>
      <c r="D2155" s="17" t="s">
        <v>4536</v>
      </c>
      <c r="E2155" s="17" t="s">
        <v>4732</v>
      </c>
      <c r="F2155" s="17" t="s">
        <v>8104</v>
      </c>
      <c r="G2155" s="17" t="s">
        <v>8105</v>
      </c>
    </row>
    <row r="2156" spans="1:7" x14ac:dyDescent="0.35">
      <c r="A2156" s="17" t="s">
        <v>8349</v>
      </c>
      <c r="B2156" s="17">
        <v>2155</v>
      </c>
      <c r="C2156" s="17" t="s">
        <v>208</v>
      </c>
      <c r="D2156" s="17" t="s">
        <v>4537</v>
      </c>
      <c r="E2156" s="17" t="s">
        <v>4732</v>
      </c>
      <c r="F2156" s="17" t="s">
        <v>8052</v>
      </c>
      <c r="G2156" s="17" t="s">
        <v>8106</v>
      </c>
    </row>
    <row r="2157" spans="1:7" x14ac:dyDescent="0.35">
      <c r="A2157" s="17" t="s">
        <v>8349</v>
      </c>
      <c r="B2157" s="17">
        <v>2156</v>
      </c>
      <c r="C2157" s="17" t="s">
        <v>207</v>
      </c>
      <c r="D2157" s="17" t="s">
        <v>4538</v>
      </c>
      <c r="E2157" s="17" t="s">
        <v>4732</v>
      </c>
      <c r="F2157" s="17" t="s">
        <v>8107</v>
      </c>
      <c r="G2157" s="17" t="s">
        <v>7750</v>
      </c>
    </row>
    <row r="2158" spans="1:7" x14ac:dyDescent="0.35">
      <c r="A2158" s="17" t="s">
        <v>8349</v>
      </c>
      <c r="B2158" s="17">
        <v>2157</v>
      </c>
      <c r="C2158" s="17" t="s">
        <v>206</v>
      </c>
      <c r="D2158" s="17" t="s">
        <v>4539</v>
      </c>
      <c r="E2158" s="17" t="s">
        <v>4732</v>
      </c>
      <c r="F2158" s="17" t="s">
        <v>8108</v>
      </c>
      <c r="G2158" s="17" t="s">
        <v>4745</v>
      </c>
    </row>
    <row r="2159" spans="1:7" x14ac:dyDescent="0.35">
      <c r="A2159" s="17" t="s">
        <v>8349</v>
      </c>
      <c r="B2159" s="17">
        <v>2158</v>
      </c>
      <c r="C2159" s="17" t="s">
        <v>205</v>
      </c>
      <c r="D2159" s="17" t="s">
        <v>4540</v>
      </c>
      <c r="E2159" s="17" t="s">
        <v>4729</v>
      </c>
      <c r="F2159" s="17" t="s">
        <v>8109</v>
      </c>
      <c r="G2159" s="17" t="s">
        <v>8110</v>
      </c>
    </row>
    <row r="2160" spans="1:7" x14ac:dyDescent="0.35">
      <c r="A2160" s="17" t="s">
        <v>8349</v>
      </c>
      <c r="B2160" s="17">
        <v>2159</v>
      </c>
      <c r="C2160" s="17" t="s">
        <v>204</v>
      </c>
      <c r="D2160" s="17" t="s">
        <v>4541</v>
      </c>
      <c r="E2160" s="17" t="s">
        <v>4729</v>
      </c>
      <c r="F2160" s="17" t="s">
        <v>8111</v>
      </c>
      <c r="G2160" s="17" t="s">
        <v>7524</v>
      </c>
    </row>
    <row r="2161" spans="1:7" x14ac:dyDescent="0.35">
      <c r="A2161" s="17" t="s">
        <v>8349</v>
      </c>
      <c r="B2161" s="17">
        <v>2160</v>
      </c>
      <c r="C2161" s="17" t="s">
        <v>203</v>
      </c>
      <c r="D2161" s="17" t="s">
        <v>4542</v>
      </c>
      <c r="E2161" s="17" t="s">
        <v>4729</v>
      </c>
      <c r="F2161" s="17" t="s">
        <v>8112</v>
      </c>
      <c r="G2161" s="17" t="s">
        <v>8113</v>
      </c>
    </row>
    <row r="2162" spans="1:7" x14ac:dyDescent="0.35">
      <c r="A2162" s="17" t="s">
        <v>8349</v>
      </c>
      <c r="B2162" s="17">
        <v>2161</v>
      </c>
      <c r="C2162" s="17" t="s">
        <v>202</v>
      </c>
      <c r="D2162" s="17" t="s">
        <v>4543</v>
      </c>
      <c r="E2162" s="17" t="s">
        <v>4729</v>
      </c>
      <c r="F2162" s="17" t="s">
        <v>8114</v>
      </c>
      <c r="G2162" s="17" t="s">
        <v>6082</v>
      </c>
    </row>
    <row r="2163" spans="1:7" x14ac:dyDescent="0.35">
      <c r="A2163" s="17" t="s">
        <v>8349</v>
      </c>
      <c r="B2163" s="17">
        <v>2162</v>
      </c>
      <c r="C2163" s="17" t="s">
        <v>201</v>
      </c>
      <c r="D2163" s="17" t="s">
        <v>4544</v>
      </c>
      <c r="E2163" s="17" t="s">
        <v>4729</v>
      </c>
      <c r="F2163" s="17" t="s">
        <v>8115</v>
      </c>
      <c r="G2163" s="17" t="s">
        <v>5085</v>
      </c>
    </row>
    <row r="2164" spans="1:7" x14ac:dyDescent="0.35">
      <c r="A2164" s="17" t="s">
        <v>8349</v>
      </c>
      <c r="B2164" s="17">
        <v>2163</v>
      </c>
      <c r="C2164" s="17" t="s">
        <v>199</v>
      </c>
      <c r="D2164" s="17" t="s">
        <v>4545</v>
      </c>
      <c r="E2164" s="17" t="s">
        <v>5604</v>
      </c>
      <c r="F2164" s="17" t="s">
        <v>8116</v>
      </c>
      <c r="G2164" s="17" t="s">
        <v>8117</v>
      </c>
    </row>
    <row r="2165" spans="1:7" x14ac:dyDescent="0.35">
      <c r="A2165" s="17" t="s">
        <v>8349</v>
      </c>
      <c r="B2165" s="17">
        <v>2164</v>
      </c>
      <c r="C2165" s="17" t="s">
        <v>198</v>
      </c>
      <c r="D2165" s="17" t="s">
        <v>4546</v>
      </c>
      <c r="E2165" s="17" t="s">
        <v>4729</v>
      </c>
      <c r="F2165" s="17" t="s">
        <v>4885</v>
      </c>
      <c r="G2165" s="17" t="s">
        <v>8118</v>
      </c>
    </row>
    <row r="2166" spans="1:7" x14ac:dyDescent="0.35">
      <c r="A2166" s="17" t="s">
        <v>8349</v>
      </c>
      <c r="B2166" s="17">
        <v>2165</v>
      </c>
      <c r="C2166" s="17" t="s">
        <v>197</v>
      </c>
      <c r="D2166" s="17" t="s">
        <v>4547</v>
      </c>
      <c r="E2166" s="17" t="s">
        <v>4732</v>
      </c>
      <c r="F2166" s="17" t="s">
        <v>8119</v>
      </c>
      <c r="G2166" s="17" t="s">
        <v>6012</v>
      </c>
    </row>
    <row r="2167" spans="1:7" x14ac:dyDescent="0.35">
      <c r="A2167" s="17" t="s">
        <v>8349</v>
      </c>
      <c r="B2167" s="17">
        <v>2166</v>
      </c>
      <c r="C2167" s="17" t="s">
        <v>196</v>
      </c>
      <c r="D2167" s="17" t="s">
        <v>4548</v>
      </c>
      <c r="E2167" s="17" t="s">
        <v>4732</v>
      </c>
      <c r="F2167" s="17" t="s">
        <v>8120</v>
      </c>
      <c r="G2167" s="17" t="s">
        <v>8121</v>
      </c>
    </row>
    <row r="2168" spans="1:7" x14ac:dyDescent="0.35">
      <c r="A2168" s="17" t="s">
        <v>8349</v>
      </c>
      <c r="B2168" s="17">
        <v>2167</v>
      </c>
      <c r="C2168" s="17" t="s">
        <v>195</v>
      </c>
      <c r="D2168" s="17" t="s">
        <v>4549</v>
      </c>
      <c r="E2168" s="17" t="s">
        <v>4732</v>
      </c>
      <c r="F2168" s="17" t="s">
        <v>8122</v>
      </c>
      <c r="G2168" s="17" t="s">
        <v>8123</v>
      </c>
    </row>
    <row r="2169" spans="1:7" x14ac:dyDescent="0.35">
      <c r="A2169" s="17" t="s">
        <v>8349</v>
      </c>
      <c r="B2169" s="17">
        <v>2168</v>
      </c>
      <c r="C2169" s="17" t="s">
        <v>194</v>
      </c>
      <c r="D2169" s="17" t="s">
        <v>4550</v>
      </c>
      <c r="E2169" s="17" t="s">
        <v>4732</v>
      </c>
      <c r="F2169" s="17" t="s">
        <v>8124</v>
      </c>
      <c r="G2169" s="17" t="s">
        <v>5759</v>
      </c>
    </row>
    <row r="2170" spans="1:7" x14ac:dyDescent="0.35">
      <c r="A2170" s="17" t="s">
        <v>8349</v>
      </c>
      <c r="B2170" s="17">
        <v>2169</v>
      </c>
      <c r="C2170" s="17" t="s">
        <v>193</v>
      </c>
      <c r="D2170" s="17" t="s">
        <v>4551</v>
      </c>
      <c r="E2170" s="17" t="s">
        <v>4732</v>
      </c>
      <c r="F2170" s="17" t="s">
        <v>8125</v>
      </c>
      <c r="G2170" s="17" t="s">
        <v>8126</v>
      </c>
    </row>
    <row r="2171" spans="1:7" x14ac:dyDescent="0.35">
      <c r="A2171" s="17" t="s">
        <v>8349</v>
      </c>
      <c r="B2171" s="17">
        <v>2170</v>
      </c>
      <c r="C2171" s="17" t="s">
        <v>192</v>
      </c>
      <c r="D2171" s="17" t="s">
        <v>4552</v>
      </c>
      <c r="E2171" s="17" t="s">
        <v>4732</v>
      </c>
      <c r="F2171" s="17" t="s">
        <v>8127</v>
      </c>
      <c r="G2171" s="17" t="s">
        <v>5009</v>
      </c>
    </row>
    <row r="2172" spans="1:7" x14ac:dyDescent="0.35">
      <c r="A2172" s="17" t="s">
        <v>8349</v>
      </c>
      <c r="B2172" s="17">
        <v>2171</v>
      </c>
      <c r="C2172" s="17" t="s">
        <v>191</v>
      </c>
      <c r="D2172" s="17" t="s">
        <v>4553</v>
      </c>
      <c r="E2172" s="17" t="s">
        <v>4729</v>
      </c>
      <c r="F2172" s="17" t="s">
        <v>8128</v>
      </c>
      <c r="G2172" s="17" t="s">
        <v>5941</v>
      </c>
    </row>
    <row r="2173" spans="1:7" x14ac:dyDescent="0.35">
      <c r="A2173" s="17" t="s">
        <v>8349</v>
      </c>
      <c r="B2173" s="17">
        <v>2172</v>
      </c>
      <c r="C2173" s="17" t="s">
        <v>190</v>
      </c>
      <c r="D2173" s="17" t="s">
        <v>4554</v>
      </c>
      <c r="E2173" s="17" t="s">
        <v>4732</v>
      </c>
      <c r="F2173" s="17" t="s">
        <v>7420</v>
      </c>
      <c r="G2173" s="17" t="s">
        <v>5023</v>
      </c>
    </row>
    <row r="2174" spans="1:7" x14ac:dyDescent="0.35">
      <c r="A2174" s="17" t="s">
        <v>8349</v>
      </c>
      <c r="B2174" s="17">
        <v>2173</v>
      </c>
      <c r="C2174" s="17" t="s">
        <v>189</v>
      </c>
      <c r="D2174" s="17" t="s">
        <v>4555</v>
      </c>
      <c r="E2174" s="17" t="s">
        <v>4732</v>
      </c>
      <c r="F2174" s="17" t="s">
        <v>8129</v>
      </c>
      <c r="G2174" s="17" t="s">
        <v>8130</v>
      </c>
    </row>
    <row r="2175" spans="1:7" x14ac:dyDescent="0.35">
      <c r="A2175" s="17" t="s">
        <v>8349</v>
      </c>
      <c r="B2175" s="17">
        <v>2174</v>
      </c>
      <c r="C2175" s="17" t="s">
        <v>188</v>
      </c>
      <c r="D2175" s="17" t="s">
        <v>4556</v>
      </c>
      <c r="E2175" s="17" t="s">
        <v>4729</v>
      </c>
      <c r="F2175" s="17" t="s">
        <v>6619</v>
      </c>
      <c r="G2175" s="17" t="s">
        <v>8131</v>
      </c>
    </row>
    <row r="2176" spans="1:7" x14ac:dyDescent="0.35">
      <c r="A2176" s="17" t="s">
        <v>8349</v>
      </c>
      <c r="B2176" s="17">
        <v>2175</v>
      </c>
      <c r="C2176" s="17" t="s">
        <v>187</v>
      </c>
      <c r="D2176" s="17" t="s">
        <v>4557</v>
      </c>
      <c r="E2176" s="17" t="s">
        <v>4732</v>
      </c>
      <c r="F2176" s="17" t="s">
        <v>8132</v>
      </c>
      <c r="G2176" s="17" t="s">
        <v>8133</v>
      </c>
    </row>
    <row r="2177" spans="1:7" x14ac:dyDescent="0.35">
      <c r="A2177" s="17" t="s">
        <v>8349</v>
      </c>
      <c r="B2177" s="17">
        <v>2176</v>
      </c>
      <c r="C2177" s="17" t="s">
        <v>186</v>
      </c>
      <c r="D2177" s="17" t="s">
        <v>4558</v>
      </c>
      <c r="E2177" s="17" t="s">
        <v>4729</v>
      </c>
      <c r="F2177" s="17" t="s">
        <v>5156</v>
      </c>
      <c r="G2177" s="17" t="s">
        <v>8134</v>
      </c>
    </row>
    <row r="2178" spans="1:7" x14ac:dyDescent="0.35">
      <c r="A2178" s="17" t="s">
        <v>8349</v>
      </c>
      <c r="B2178" s="17">
        <v>2177</v>
      </c>
      <c r="C2178" s="17" t="s">
        <v>185</v>
      </c>
      <c r="D2178" s="17" t="s">
        <v>4559</v>
      </c>
      <c r="E2178" s="17" t="s">
        <v>4729</v>
      </c>
      <c r="F2178" s="17" t="s">
        <v>5141</v>
      </c>
      <c r="G2178" s="17" t="s">
        <v>8135</v>
      </c>
    </row>
    <row r="2179" spans="1:7" x14ac:dyDescent="0.35">
      <c r="A2179" s="17" t="s">
        <v>8349</v>
      </c>
      <c r="B2179" s="17">
        <v>2178</v>
      </c>
      <c r="C2179" s="17" t="s">
        <v>184</v>
      </c>
      <c r="D2179" s="17" t="s">
        <v>4560</v>
      </c>
      <c r="E2179" s="17" t="s">
        <v>4729</v>
      </c>
      <c r="F2179" s="17" t="s">
        <v>5905</v>
      </c>
      <c r="G2179" s="17" t="s">
        <v>5384</v>
      </c>
    </row>
    <row r="2180" spans="1:7" x14ac:dyDescent="0.35">
      <c r="A2180" s="17" t="s">
        <v>8349</v>
      </c>
      <c r="B2180" s="17">
        <v>2179</v>
      </c>
      <c r="C2180" s="17" t="s">
        <v>183</v>
      </c>
      <c r="D2180" s="17" t="s">
        <v>4561</v>
      </c>
      <c r="E2180" s="17" t="s">
        <v>4729</v>
      </c>
      <c r="F2180" s="17" t="s">
        <v>8136</v>
      </c>
      <c r="G2180" s="17" t="s">
        <v>8137</v>
      </c>
    </row>
    <row r="2181" spans="1:7" x14ac:dyDescent="0.35">
      <c r="A2181" s="17" t="s">
        <v>8349</v>
      </c>
      <c r="B2181" s="17">
        <v>2180</v>
      </c>
      <c r="C2181" s="17" t="s">
        <v>182</v>
      </c>
      <c r="D2181" s="17" t="s">
        <v>4562</v>
      </c>
      <c r="E2181" s="17" t="s">
        <v>4729</v>
      </c>
      <c r="F2181" s="17" t="s">
        <v>6676</v>
      </c>
      <c r="G2181" s="17" t="s">
        <v>5347</v>
      </c>
    </row>
    <row r="2182" spans="1:7" x14ac:dyDescent="0.35">
      <c r="A2182" s="17" t="s">
        <v>8349</v>
      </c>
      <c r="B2182" s="17">
        <v>2181</v>
      </c>
      <c r="C2182" s="17" t="s">
        <v>181</v>
      </c>
      <c r="D2182" s="17" t="s">
        <v>4563</v>
      </c>
      <c r="E2182" s="17" t="s">
        <v>4729</v>
      </c>
      <c r="F2182" s="17" t="s">
        <v>8138</v>
      </c>
      <c r="G2182" s="17" t="s">
        <v>8139</v>
      </c>
    </row>
    <row r="2183" spans="1:7" x14ac:dyDescent="0.35">
      <c r="A2183" s="17" t="s">
        <v>8349</v>
      </c>
      <c r="B2183" s="17">
        <v>2182</v>
      </c>
      <c r="C2183" s="17" t="s">
        <v>180</v>
      </c>
      <c r="D2183" s="17" t="s">
        <v>4564</v>
      </c>
      <c r="E2183" s="17" t="s">
        <v>4729</v>
      </c>
      <c r="F2183" s="17" t="s">
        <v>8140</v>
      </c>
      <c r="G2183" s="17" t="s">
        <v>5380</v>
      </c>
    </row>
    <row r="2184" spans="1:7" x14ac:dyDescent="0.35">
      <c r="A2184" s="17" t="s">
        <v>8349</v>
      </c>
      <c r="B2184" s="17">
        <v>2183</v>
      </c>
      <c r="C2184" s="17" t="s">
        <v>179</v>
      </c>
      <c r="D2184" s="17" t="s">
        <v>4565</v>
      </c>
      <c r="E2184" s="17" t="s">
        <v>4732</v>
      </c>
      <c r="F2184" s="17" t="s">
        <v>5439</v>
      </c>
      <c r="G2184" s="17" t="s">
        <v>7619</v>
      </c>
    </row>
    <row r="2185" spans="1:7" x14ac:dyDescent="0.35">
      <c r="A2185" s="17" t="s">
        <v>8349</v>
      </c>
      <c r="B2185" s="17">
        <v>2184</v>
      </c>
      <c r="C2185" s="17" t="s">
        <v>178</v>
      </c>
      <c r="D2185" s="17" t="s">
        <v>4566</v>
      </c>
      <c r="E2185" s="17" t="s">
        <v>4732</v>
      </c>
      <c r="F2185" s="17" t="s">
        <v>8141</v>
      </c>
      <c r="G2185" s="17" t="s">
        <v>8142</v>
      </c>
    </row>
    <row r="2186" spans="1:7" x14ac:dyDescent="0.35">
      <c r="A2186" s="17" t="s">
        <v>8349</v>
      </c>
      <c r="B2186" s="17">
        <v>2185</v>
      </c>
      <c r="C2186" s="17" t="s">
        <v>177</v>
      </c>
      <c r="D2186" s="17" t="s">
        <v>4567</v>
      </c>
      <c r="E2186" s="17" t="s">
        <v>4732</v>
      </c>
      <c r="F2186" s="17" t="s">
        <v>8143</v>
      </c>
      <c r="G2186" s="17" t="s">
        <v>5213</v>
      </c>
    </row>
    <row r="2187" spans="1:7" x14ac:dyDescent="0.35">
      <c r="A2187" s="17" t="s">
        <v>8349</v>
      </c>
      <c r="B2187" s="17">
        <v>2186</v>
      </c>
      <c r="C2187" s="17" t="s">
        <v>176</v>
      </c>
      <c r="D2187" s="17" t="s">
        <v>4568</v>
      </c>
      <c r="E2187" s="17" t="s">
        <v>4732</v>
      </c>
      <c r="F2187" s="17" t="s">
        <v>5708</v>
      </c>
      <c r="G2187" s="17" t="s">
        <v>8144</v>
      </c>
    </row>
    <row r="2188" spans="1:7" x14ac:dyDescent="0.35">
      <c r="A2188" s="17" t="s">
        <v>8349</v>
      </c>
      <c r="B2188" s="17">
        <v>2187</v>
      </c>
      <c r="C2188" s="17" t="s">
        <v>175</v>
      </c>
      <c r="D2188" s="17" t="s">
        <v>4569</v>
      </c>
      <c r="E2188" s="17" t="s">
        <v>4732</v>
      </c>
      <c r="F2188" s="17" t="s">
        <v>8145</v>
      </c>
      <c r="G2188" s="17" t="s">
        <v>4743</v>
      </c>
    </row>
    <row r="2189" spans="1:7" x14ac:dyDescent="0.35">
      <c r="A2189" s="17" t="s">
        <v>8349</v>
      </c>
      <c r="B2189" s="17">
        <v>2188</v>
      </c>
      <c r="C2189" s="17" t="s">
        <v>174</v>
      </c>
      <c r="D2189" s="17" t="s">
        <v>4570</v>
      </c>
      <c r="E2189" s="17" t="s">
        <v>4732</v>
      </c>
      <c r="F2189" s="17" t="s">
        <v>8146</v>
      </c>
      <c r="G2189" s="17" t="s">
        <v>4892</v>
      </c>
    </row>
    <row r="2190" spans="1:7" x14ac:dyDescent="0.35">
      <c r="A2190" s="17" t="s">
        <v>8349</v>
      </c>
      <c r="B2190" s="17">
        <v>2189</v>
      </c>
      <c r="C2190" s="17" t="s">
        <v>173</v>
      </c>
      <c r="D2190" s="17" t="s">
        <v>4571</v>
      </c>
      <c r="E2190" s="17" t="s">
        <v>4732</v>
      </c>
      <c r="F2190" s="17" t="s">
        <v>6950</v>
      </c>
      <c r="G2190" s="17" t="s">
        <v>8147</v>
      </c>
    </row>
    <row r="2191" spans="1:7" x14ac:dyDescent="0.35">
      <c r="A2191" s="17" t="s">
        <v>8349</v>
      </c>
      <c r="B2191" s="17">
        <v>2190</v>
      </c>
      <c r="C2191" s="17" t="s">
        <v>172</v>
      </c>
      <c r="D2191" s="17" t="s">
        <v>4572</v>
      </c>
      <c r="E2191" s="17" t="s">
        <v>4732</v>
      </c>
      <c r="F2191" s="17" t="s">
        <v>8148</v>
      </c>
      <c r="G2191" s="17" t="s">
        <v>8149</v>
      </c>
    </row>
    <row r="2192" spans="1:7" x14ac:dyDescent="0.35">
      <c r="A2192" s="17" t="s">
        <v>8349</v>
      </c>
      <c r="B2192" s="17">
        <v>2191</v>
      </c>
      <c r="C2192" s="17" t="s">
        <v>171</v>
      </c>
      <c r="D2192" s="17" t="s">
        <v>4573</v>
      </c>
      <c r="E2192" s="17" t="s">
        <v>4732</v>
      </c>
      <c r="F2192" s="17" t="s">
        <v>5138</v>
      </c>
      <c r="G2192" s="17" t="s">
        <v>8150</v>
      </c>
    </row>
    <row r="2193" spans="1:7" x14ac:dyDescent="0.35">
      <c r="A2193" s="17" t="s">
        <v>8349</v>
      </c>
      <c r="B2193" s="17">
        <v>2192</v>
      </c>
      <c r="C2193" s="17" t="s">
        <v>169</v>
      </c>
      <c r="D2193" s="17" t="s">
        <v>4574</v>
      </c>
      <c r="E2193" s="17" t="s">
        <v>4732</v>
      </c>
      <c r="F2193" s="17" t="s">
        <v>8151</v>
      </c>
      <c r="G2193" s="17" t="s">
        <v>8152</v>
      </c>
    </row>
    <row r="2194" spans="1:7" x14ac:dyDescent="0.35">
      <c r="A2194" s="17" t="s">
        <v>8349</v>
      </c>
      <c r="B2194" s="17">
        <v>2193</v>
      </c>
      <c r="C2194" s="17" t="s">
        <v>167</v>
      </c>
      <c r="D2194" s="17" t="s">
        <v>4575</v>
      </c>
      <c r="E2194" s="17" t="s">
        <v>4732</v>
      </c>
      <c r="F2194" s="17" t="s">
        <v>7527</v>
      </c>
      <c r="G2194" s="17" t="s">
        <v>6521</v>
      </c>
    </row>
    <row r="2195" spans="1:7" x14ac:dyDescent="0.35">
      <c r="A2195" s="17" t="s">
        <v>8349</v>
      </c>
      <c r="B2195" s="17">
        <v>2194</v>
      </c>
      <c r="C2195" s="17" t="s">
        <v>165</v>
      </c>
      <c r="D2195" s="17" t="s">
        <v>4576</v>
      </c>
      <c r="E2195" s="17" t="s">
        <v>4732</v>
      </c>
      <c r="F2195" s="17" t="s">
        <v>5821</v>
      </c>
      <c r="G2195" s="17" t="s">
        <v>8153</v>
      </c>
    </row>
    <row r="2196" spans="1:7" x14ac:dyDescent="0.35">
      <c r="A2196" s="17" t="s">
        <v>8349</v>
      </c>
      <c r="B2196" s="17">
        <v>2195</v>
      </c>
      <c r="C2196" s="17" t="s">
        <v>163</v>
      </c>
      <c r="D2196" s="17" t="s">
        <v>4577</v>
      </c>
      <c r="E2196" s="17" t="s">
        <v>4732</v>
      </c>
      <c r="F2196" s="17" t="s">
        <v>8154</v>
      </c>
      <c r="G2196" s="17" t="s">
        <v>8155</v>
      </c>
    </row>
    <row r="2197" spans="1:7" x14ac:dyDescent="0.35">
      <c r="A2197" s="17" t="s">
        <v>8349</v>
      </c>
      <c r="B2197" s="17">
        <v>2196</v>
      </c>
      <c r="C2197" s="17" t="s">
        <v>162</v>
      </c>
      <c r="D2197" s="17" t="s">
        <v>4578</v>
      </c>
      <c r="E2197" s="17" t="s">
        <v>4732</v>
      </c>
      <c r="F2197" s="17" t="s">
        <v>5652</v>
      </c>
      <c r="G2197" s="17" t="s">
        <v>8156</v>
      </c>
    </row>
    <row r="2198" spans="1:7" x14ac:dyDescent="0.35">
      <c r="A2198" s="17" t="s">
        <v>8349</v>
      </c>
      <c r="B2198" s="17">
        <v>2197</v>
      </c>
      <c r="C2198" s="17" t="s">
        <v>161</v>
      </c>
      <c r="D2198" s="17" t="s">
        <v>4579</v>
      </c>
      <c r="E2198" s="17" t="s">
        <v>4732</v>
      </c>
      <c r="F2198" s="17" t="s">
        <v>8157</v>
      </c>
      <c r="G2198" s="17" t="s">
        <v>8158</v>
      </c>
    </row>
    <row r="2199" spans="1:7" x14ac:dyDescent="0.35">
      <c r="A2199" s="17" t="s">
        <v>8349</v>
      </c>
      <c r="B2199" s="17">
        <v>2198</v>
      </c>
      <c r="C2199" s="17" t="s">
        <v>160</v>
      </c>
      <c r="D2199" s="17" t="s">
        <v>4580</v>
      </c>
      <c r="E2199" s="17" t="s">
        <v>4732</v>
      </c>
      <c r="F2199" s="17" t="s">
        <v>8159</v>
      </c>
      <c r="G2199" s="17" t="s">
        <v>4826</v>
      </c>
    </row>
    <row r="2200" spans="1:7" x14ac:dyDescent="0.35">
      <c r="A2200" s="17" t="s">
        <v>8349</v>
      </c>
      <c r="B2200" s="17">
        <v>2199</v>
      </c>
      <c r="C2200" s="17" t="s">
        <v>159</v>
      </c>
      <c r="D2200" s="17" t="s">
        <v>4581</v>
      </c>
      <c r="E2200" s="17" t="s">
        <v>4732</v>
      </c>
      <c r="F2200" s="17" t="s">
        <v>8160</v>
      </c>
      <c r="G2200" s="17" t="s">
        <v>8161</v>
      </c>
    </row>
    <row r="2201" spans="1:7" x14ac:dyDescent="0.35">
      <c r="A2201" s="17" t="s">
        <v>8349</v>
      </c>
      <c r="B2201" s="17">
        <v>2200</v>
      </c>
      <c r="C2201" s="17" t="s">
        <v>158</v>
      </c>
      <c r="D2201" s="17" t="s">
        <v>4582</v>
      </c>
      <c r="E2201" s="17" t="s">
        <v>4732</v>
      </c>
      <c r="F2201" s="17" t="s">
        <v>8162</v>
      </c>
      <c r="G2201" s="17" t="s">
        <v>8163</v>
      </c>
    </row>
    <row r="2202" spans="1:7" x14ac:dyDescent="0.35">
      <c r="A2202" s="17" t="s">
        <v>8349</v>
      </c>
      <c r="B2202" s="17">
        <v>2201</v>
      </c>
      <c r="C2202" s="17" t="s">
        <v>157</v>
      </c>
      <c r="D2202" s="17" t="s">
        <v>4583</v>
      </c>
      <c r="E2202" s="17" t="s">
        <v>4732</v>
      </c>
      <c r="F2202" s="17" t="s">
        <v>8164</v>
      </c>
      <c r="G2202" s="17" t="s">
        <v>8165</v>
      </c>
    </row>
    <row r="2203" spans="1:7" x14ac:dyDescent="0.35">
      <c r="A2203" s="17" t="s">
        <v>8349</v>
      </c>
      <c r="B2203" s="17">
        <v>2202</v>
      </c>
      <c r="C2203" s="17" t="s">
        <v>156</v>
      </c>
      <c r="D2203" s="17" t="s">
        <v>4584</v>
      </c>
      <c r="E2203" s="17" t="s">
        <v>4732</v>
      </c>
      <c r="F2203" s="17" t="s">
        <v>8166</v>
      </c>
      <c r="G2203" s="17" t="s">
        <v>5077</v>
      </c>
    </row>
    <row r="2204" spans="1:7" x14ac:dyDescent="0.35">
      <c r="A2204" s="17" t="s">
        <v>8349</v>
      </c>
      <c r="B2204" s="17">
        <v>2203</v>
      </c>
      <c r="C2204" s="17" t="s">
        <v>155</v>
      </c>
      <c r="D2204" s="17" t="s">
        <v>4585</v>
      </c>
      <c r="E2204" s="17" t="s">
        <v>4729</v>
      </c>
      <c r="F2204" s="17" t="s">
        <v>8167</v>
      </c>
      <c r="G2204" s="17" t="s">
        <v>8168</v>
      </c>
    </row>
    <row r="2205" spans="1:7" x14ac:dyDescent="0.35">
      <c r="A2205" s="17" t="s">
        <v>8349</v>
      </c>
      <c r="B2205" s="17">
        <v>2204</v>
      </c>
      <c r="C2205" s="17" t="s">
        <v>154</v>
      </c>
      <c r="D2205" s="17" t="s">
        <v>4586</v>
      </c>
      <c r="E2205" s="17" t="s">
        <v>4729</v>
      </c>
      <c r="F2205" s="17" t="s">
        <v>8169</v>
      </c>
      <c r="G2205" s="17" t="s">
        <v>7382</v>
      </c>
    </row>
    <row r="2206" spans="1:7" x14ac:dyDescent="0.35">
      <c r="A2206" s="17" t="s">
        <v>8349</v>
      </c>
      <c r="B2206" s="17">
        <v>2205</v>
      </c>
      <c r="C2206" s="17" t="s">
        <v>153</v>
      </c>
      <c r="D2206" s="17" t="s">
        <v>4587</v>
      </c>
      <c r="E2206" s="17" t="s">
        <v>4729</v>
      </c>
      <c r="F2206" s="17" t="s">
        <v>8170</v>
      </c>
      <c r="G2206" s="17" t="s">
        <v>8171</v>
      </c>
    </row>
    <row r="2207" spans="1:7" x14ac:dyDescent="0.35">
      <c r="A2207" s="17" t="s">
        <v>8349</v>
      </c>
      <c r="B2207" s="17">
        <v>2206</v>
      </c>
      <c r="C2207" s="17" t="s">
        <v>152</v>
      </c>
      <c r="D2207" s="17" t="s">
        <v>4588</v>
      </c>
      <c r="E2207" s="17" t="s">
        <v>4732</v>
      </c>
      <c r="F2207" s="17" t="s">
        <v>8172</v>
      </c>
      <c r="G2207" s="17" t="s">
        <v>8173</v>
      </c>
    </row>
    <row r="2208" spans="1:7" x14ac:dyDescent="0.35">
      <c r="A2208" s="17" t="s">
        <v>8349</v>
      </c>
      <c r="B2208" s="17">
        <v>2207</v>
      </c>
      <c r="C2208" s="17" t="s">
        <v>151</v>
      </c>
      <c r="D2208" s="17" t="s">
        <v>4589</v>
      </c>
      <c r="E2208" s="17" t="s">
        <v>4732</v>
      </c>
      <c r="F2208" s="17" t="s">
        <v>8174</v>
      </c>
      <c r="G2208" s="17" t="s">
        <v>7101</v>
      </c>
    </row>
    <row r="2209" spans="1:7" x14ac:dyDescent="0.35">
      <c r="A2209" s="17" t="s">
        <v>8349</v>
      </c>
      <c r="B2209" s="17">
        <v>2208</v>
      </c>
      <c r="C2209" s="17" t="s">
        <v>150</v>
      </c>
      <c r="D2209" s="17" t="s">
        <v>4590</v>
      </c>
      <c r="E2209" s="17" t="s">
        <v>4729</v>
      </c>
      <c r="F2209" s="17" t="s">
        <v>8175</v>
      </c>
      <c r="G2209" s="17" t="s">
        <v>8176</v>
      </c>
    </row>
    <row r="2210" spans="1:7" x14ac:dyDescent="0.35">
      <c r="A2210" s="17" t="s">
        <v>8349</v>
      </c>
      <c r="B2210" s="17">
        <v>2209</v>
      </c>
      <c r="C2210" s="17" t="s">
        <v>149</v>
      </c>
      <c r="D2210" s="17" t="s">
        <v>4591</v>
      </c>
      <c r="E2210" s="17" t="s">
        <v>4729</v>
      </c>
      <c r="F2210" s="17" t="s">
        <v>8177</v>
      </c>
      <c r="G2210" s="17" t="s">
        <v>8178</v>
      </c>
    </row>
    <row r="2211" spans="1:7" x14ac:dyDescent="0.35">
      <c r="A2211" s="17" t="s">
        <v>8349</v>
      </c>
      <c r="B2211" s="17">
        <v>2210</v>
      </c>
      <c r="C2211" s="17" t="s">
        <v>148</v>
      </c>
      <c r="D2211" s="17" t="s">
        <v>4592</v>
      </c>
      <c r="E2211" s="17" t="s">
        <v>4729</v>
      </c>
      <c r="F2211" s="17" t="s">
        <v>8179</v>
      </c>
      <c r="G2211" s="17" t="s">
        <v>4763</v>
      </c>
    </row>
    <row r="2212" spans="1:7" x14ac:dyDescent="0.35">
      <c r="A2212" s="17" t="s">
        <v>8349</v>
      </c>
      <c r="B2212" s="17">
        <v>2211</v>
      </c>
      <c r="C2212" s="17" t="s">
        <v>147</v>
      </c>
      <c r="D2212" s="17" t="s">
        <v>4593</v>
      </c>
      <c r="E2212" s="17" t="s">
        <v>4732</v>
      </c>
      <c r="F2212" s="17" t="s">
        <v>8180</v>
      </c>
      <c r="G2212" s="17" t="s">
        <v>7795</v>
      </c>
    </row>
    <row r="2213" spans="1:7" x14ac:dyDescent="0.35">
      <c r="A2213" s="17" t="s">
        <v>8349</v>
      </c>
      <c r="B2213" s="17">
        <v>2212</v>
      </c>
      <c r="C2213" s="17" t="s">
        <v>146</v>
      </c>
      <c r="D2213" s="17" t="s">
        <v>4594</v>
      </c>
      <c r="E2213" s="17" t="s">
        <v>4732</v>
      </c>
      <c r="F2213" s="17" t="s">
        <v>7608</v>
      </c>
      <c r="G2213" s="17" t="s">
        <v>7101</v>
      </c>
    </row>
    <row r="2214" spans="1:7" x14ac:dyDescent="0.35">
      <c r="A2214" s="17" t="s">
        <v>8349</v>
      </c>
      <c r="B2214" s="17">
        <v>2213</v>
      </c>
      <c r="C2214" s="17" t="s">
        <v>145</v>
      </c>
      <c r="D2214" s="17" t="s">
        <v>4595</v>
      </c>
      <c r="E2214" s="17" t="s">
        <v>4732</v>
      </c>
      <c r="F2214" s="17" t="s">
        <v>8181</v>
      </c>
      <c r="G2214" s="17" t="s">
        <v>5484</v>
      </c>
    </row>
    <row r="2215" spans="1:7" x14ac:dyDescent="0.35">
      <c r="A2215" s="17" t="s">
        <v>8349</v>
      </c>
      <c r="B2215" s="17">
        <v>2214</v>
      </c>
      <c r="C2215" s="17" t="s">
        <v>144</v>
      </c>
      <c r="D2215" s="17" t="s">
        <v>4596</v>
      </c>
      <c r="E2215" s="17" t="s">
        <v>4729</v>
      </c>
      <c r="F2215" s="17" t="s">
        <v>8182</v>
      </c>
      <c r="G2215" s="17" t="s">
        <v>8183</v>
      </c>
    </row>
    <row r="2216" spans="1:7" x14ac:dyDescent="0.35">
      <c r="A2216" s="17" t="s">
        <v>8349</v>
      </c>
      <c r="B2216" s="17">
        <v>2215</v>
      </c>
      <c r="C2216" s="17" t="s">
        <v>143</v>
      </c>
      <c r="D2216" s="17" t="s">
        <v>4597</v>
      </c>
      <c r="E2216" s="17" t="s">
        <v>4729</v>
      </c>
      <c r="F2216" s="17" t="s">
        <v>8184</v>
      </c>
      <c r="G2216" s="17" t="s">
        <v>5503</v>
      </c>
    </row>
    <row r="2217" spans="1:7" x14ac:dyDescent="0.35">
      <c r="A2217" s="17" t="s">
        <v>8349</v>
      </c>
      <c r="B2217" s="17">
        <v>2216</v>
      </c>
      <c r="C2217" s="17" t="s">
        <v>142</v>
      </c>
      <c r="D2217" s="17" t="s">
        <v>4598</v>
      </c>
      <c r="E2217" s="17" t="s">
        <v>4732</v>
      </c>
      <c r="F2217" s="17" t="s">
        <v>6084</v>
      </c>
      <c r="G2217" s="17" t="s">
        <v>8185</v>
      </c>
    </row>
    <row r="2218" spans="1:7" x14ac:dyDescent="0.35">
      <c r="A2218" s="17" t="s">
        <v>8349</v>
      </c>
      <c r="B2218" s="17">
        <v>2217</v>
      </c>
      <c r="C2218" s="17" t="s">
        <v>141</v>
      </c>
      <c r="D2218" s="17" t="s">
        <v>4599</v>
      </c>
      <c r="E2218" s="17" t="s">
        <v>4729</v>
      </c>
      <c r="F2218" s="17" t="s">
        <v>4853</v>
      </c>
      <c r="G2218" s="17" t="s">
        <v>8186</v>
      </c>
    </row>
    <row r="2219" spans="1:7" x14ac:dyDescent="0.35">
      <c r="A2219" s="17" t="s">
        <v>8349</v>
      </c>
      <c r="B2219" s="17">
        <v>2218</v>
      </c>
      <c r="C2219" s="17" t="s">
        <v>140</v>
      </c>
      <c r="D2219" s="17" t="s">
        <v>4600</v>
      </c>
      <c r="E2219" s="17" t="s">
        <v>4729</v>
      </c>
      <c r="F2219" s="17" t="s">
        <v>8187</v>
      </c>
      <c r="G2219" s="17" t="s">
        <v>6033</v>
      </c>
    </row>
    <row r="2220" spans="1:7" x14ac:dyDescent="0.35">
      <c r="A2220" s="17" t="s">
        <v>8349</v>
      </c>
      <c r="B2220" s="17">
        <v>2219</v>
      </c>
      <c r="C2220" s="17" t="s">
        <v>139</v>
      </c>
      <c r="D2220" s="17" t="s">
        <v>4601</v>
      </c>
      <c r="E2220" s="17" t="s">
        <v>4729</v>
      </c>
      <c r="F2220" s="17" t="s">
        <v>8188</v>
      </c>
      <c r="G2220" s="17" t="s">
        <v>5163</v>
      </c>
    </row>
    <row r="2221" spans="1:7" x14ac:dyDescent="0.35">
      <c r="A2221" s="17" t="s">
        <v>8349</v>
      </c>
      <c r="B2221" s="17">
        <v>2220</v>
      </c>
      <c r="C2221" s="17" t="s">
        <v>138</v>
      </c>
      <c r="D2221" s="17" t="s">
        <v>4602</v>
      </c>
      <c r="E2221" s="17" t="s">
        <v>4729</v>
      </c>
      <c r="F2221" s="17" t="s">
        <v>8189</v>
      </c>
      <c r="G2221" s="17" t="s">
        <v>7199</v>
      </c>
    </row>
    <row r="2222" spans="1:7" x14ac:dyDescent="0.35">
      <c r="A2222" s="17" t="s">
        <v>8349</v>
      </c>
      <c r="B2222" s="17">
        <v>2221</v>
      </c>
      <c r="C2222" s="17" t="s">
        <v>137</v>
      </c>
      <c r="D2222" s="17" t="s">
        <v>4603</v>
      </c>
      <c r="E2222" s="17" t="s">
        <v>4732</v>
      </c>
      <c r="F2222" s="17" t="s">
        <v>8190</v>
      </c>
      <c r="G2222" s="17" t="s">
        <v>5001</v>
      </c>
    </row>
    <row r="2223" spans="1:7" x14ac:dyDescent="0.35">
      <c r="A2223" s="17" t="s">
        <v>8349</v>
      </c>
      <c r="B2223" s="17">
        <v>2222</v>
      </c>
      <c r="C2223" s="17" t="s">
        <v>136</v>
      </c>
      <c r="D2223" s="17" t="s">
        <v>4604</v>
      </c>
      <c r="E2223" s="17" t="s">
        <v>4732</v>
      </c>
      <c r="F2223" s="17" t="s">
        <v>8191</v>
      </c>
      <c r="G2223" s="17" t="s">
        <v>5572</v>
      </c>
    </row>
    <row r="2224" spans="1:7" x14ac:dyDescent="0.35">
      <c r="A2224" s="17" t="s">
        <v>8349</v>
      </c>
      <c r="B2224" s="17">
        <v>2223</v>
      </c>
      <c r="C2224" s="17" t="s">
        <v>135</v>
      </c>
      <c r="D2224" s="17" t="s">
        <v>4605</v>
      </c>
      <c r="E2224" s="17" t="s">
        <v>4732</v>
      </c>
      <c r="F2224" s="17" t="s">
        <v>5596</v>
      </c>
      <c r="G2224" s="17" t="s">
        <v>5421</v>
      </c>
    </row>
    <row r="2225" spans="1:7" x14ac:dyDescent="0.35">
      <c r="A2225" s="17" t="s">
        <v>8349</v>
      </c>
      <c r="B2225" s="17">
        <v>2224</v>
      </c>
      <c r="C2225" s="17" t="s">
        <v>134</v>
      </c>
      <c r="D2225" s="17" t="s">
        <v>4606</v>
      </c>
      <c r="E2225" s="17" t="s">
        <v>4732</v>
      </c>
      <c r="F2225" s="17" t="s">
        <v>8192</v>
      </c>
      <c r="G2225" s="17" t="s">
        <v>5572</v>
      </c>
    </row>
    <row r="2226" spans="1:7" x14ac:dyDescent="0.35">
      <c r="A2226" s="17" t="s">
        <v>8349</v>
      </c>
      <c r="B2226" s="17">
        <v>2225</v>
      </c>
      <c r="C2226" s="17" t="s">
        <v>133</v>
      </c>
      <c r="D2226" s="17" t="s">
        <v>4607</v>
      </c>
      <c r="E2226" s="17" t="s">
        <v>4732</v>
      </c>
      <c r="F2226" s="17" t="s">
        <v>7612</v>
      </c>
      <c r="G2226" s="17" t="s">
        <v>8193</v>
      </c>
    </row>
    <row r="2227" spans="1:7" x14ac:dyDescent="0.35">
      <c r="A2227" s="17" t="s">
        <v>8349</v>
      </c>
      <c r="B2227" s="17">
        <v>2226</v>
      </c>
      <c r="C2227" s="17" t="s">
        <v>132</v>
      </c>
      <c r="D2227" s="17" t="s">
        <v>4608</v>
      </c>
      <c r="E2227" s="17" t="s">
        <v>4729</v>
      </c>
      <c r="F2227" s="17" t="s">
        <v>6041</v>
      </c>
      <c r="G2227" s="17" t="s">
        <v>5199</v>
      </c>
    </row>
    <row r="2228" spans="1:7" x14ac:dyDescent="0.35">
      <c r="A2228" s="17" t="s">
        <v>8349</v>
      </c>
      <c r="B2228" s="17">
        <v>2227</v>
      </c>
      <c r="C2228" s="17" t="s">
        <v>131</v>
      </c>
      <c r="D2228" s="17" t="s">
        <v>4609</v>
      </c>
      <c r="E2228" s="17" t="s">
        <v>4729</v>
      </c>
      <c r="F2228" s="17" t="s">
        <v>6986</v>
      </c>
      <c r="G2228" s="17" t="s">
        <v>6871</v>
      </c>
    </row>
    <row r="2229" spans="1:7" x14ac:dyDescent="0.35">
      <c r="A2229" s="17" t="s">
        <v>8349</v>
      </c>
      <c r="B2229" s="17">
        <v>2228</v>
      </c>
      <c r="C2229" s="17" t="s">
        <v>130</v>
      </c>
      <c r="D2229" s="17" t="s">
        <v>4610</v>
      </c>
      <c r="E2229" s="17" t="s">
        <v>4729</v>
      </c>
      <c r="F2229" s="17" t="s">
        <v>8194</v>
      </c>
      <c r="G2229" s="17" t="s">
        <v>8195</v>
      </c>
    </row>
    <row r="2230" spans="1:7" x14ac:dyDescent="0.35">
      <c r="A2230" s="17" t="s">
        <v>8349</v>
      </c>
      <c r="B2230" s="17">
        <v>2229</v>
      </c>
      <c r="C2230" s="17" t="s">
        <v>129</v>
      </c>
      <c r="D2230" s="17" t="s">
        <v>4611</v>
      </c>
      <c r="E2230" s="17" t="s">
        <v>4729</v>
      </c>
      <c r="F2230" s="17" t="s">
        <v>8196</v>
      </c>
      <c r="G2230" s="17" t="s">
        <v>8197</v>
      </c>
    </row>
    <row r="2231" spans="1:7" x14ac:dyDescent="0.35">
      <c r="A2231" s="17" t="s">
        <v>8349</v>
      </c>
      <c r="B2231" s="17">
        <v>2230</v>
      </c>
      <c r="C2231" s="17" t="s">
        <v>128</v>
      </c>
      <c r="D2231" s="17" t="s">
        <v>4612</v>
      </c>
      <c r="E2231" s="17" t="s">
        <v>4732</v>
      </c>
      <c r="F2231" s="17" t="s">
        <v>8198</v>
      </c>
      <c r="G2231" s="17" t="s">
        <v>8199</v>
      </c>
    </row>
    <row r="2232" spans="1:7" x14ac:dyDescent="0.35">
      <c r="A2232" s="17" t="s">
        <v>8349</v>
      </c>
      <c r="B2232" s="17">
        <v>2231</v>
      </c>
      <c r="C2232" s="17" t="s">
        <v>127</v>
      </c>
      <c r="D2232" s="17" t="s">
        <v>4613</v>
      </c>
      <c r="E2232" s="17" t="s">
        <v>4729</v>
      </c>
      <c r="F2232" s="17" t="s">
        <v>8200</v>
      </c>
      <c r="G2232" s="17" t="s">
        <v>8201</v>
      </c>
    </row>
    <row r="2233" spans="1:7" x14ac:dyDescent="0.35">
      <c r="A2233" s="17" t="s">
        <v>8349</v>
      </c>
      <c r="B2233" s="17">
        <v>2232</v>
      </c>
      <c r="C2233" s="17" t="s">
        <v>126</v>
      </c>
      <c r="D2233" s="17" t="s">
        <v>4614</v>
      </c>
      <c r="E2233" s="17" t="s">
        <v>4729</v>
      </c>
      <c r="F2233" s="17" t="s">
        <v>8202</v>
      </c>
      <c r="G2233" s="17" t="s">
        <v>8203</v>
      </c>
    </row>
    <row r="2234" spans="1:7" x14ac:dyDescent="0.35">
      <c r="A2234" s="17" t="s">
        <v>8349</v>
      </c>
      <c r="B2234" s="17">
        <v>2233</v>
      </c>
      <c r="C2234" s="17" t="s">
        <v>125</v>
      </c>
      <c r="D2234" s="17" t="s">
        <v>4615</v>
      </c>
      <c r="E2234" s="17" t="s">
        <v>4729</v>
      </c>
      <c r="F2234" s="17" t="s">
        <v>8204</v>
      </c>
      <c r="G2234" s="17" t="s">
        <v>8205</v>
      </c>
    </row>
    <row r="2235" spans="1:7" x14ac:dyDescent="0.35">
      <c r="A2235" s="17" t="s">
        <v>8349</v>
      </c>
      <c r="B2235" s="17">
        <v>2234</v>
      </c>
      <c r="C2235" s="17" t="s">
        <v>124</v>
      </c>
      <c r="D2235" s="17" t="s">
        <v>4616</v>
      </c>
      <c r="E2235" s="17" t="s">
        <v>4732</v>
      </c>
      <c r="F2235" s="17" t="s">
        <v>6566</v>
      </c>
      <c r="G2235" s="17" t="s">
        <v>4743</v>
      </c>
    </row>
    <row r="2236" spans="1:7" x14ac:dyDescent="0.35">
      <c r="A2236" s="17" t="s">
        <v>8349</v>
      </c>
      <c r="B2236" s="17">
        <v>2235</v>
      </c>
      <c r="C2236" s="17" t="s">
        <v>123</v>
      </c>
      <c r="D2236" s="17" t="s">
        <v>4617</v>
      </c>
      <c r="E2236" s="17" t="s">
        <v>4732</v>
      </c>
      <c r="F2236" s="17" t="s">
        <v>8206</v>
      </c>
      <c r="G2236" s="17" t="s">
        <v>4769</v>
      </c>
    </row>
    <row r="2237" spans="1:7" x14ac:dyDescent="0.35">
      <c r="A2237" s="17" t="s">
        <v>8349</v>
      </c>
      <c r="B2237" s="17">
        <v>2236</v>
      </c>
      <c r="C2237" s="17" t="s">
        <v>122</v>
      </c>
      <c r="D2237" s="17" t="s">
        <v>4618</v>
      </c>
      <c r="E2237" s="17" t="s">
        <v>4732</v>
      </c>
      <c r="F2237" s="17" t="s">
        <v>8207</v>
      </c>
      <c r="G2237" s="17" t="s">
        <v>8208</v>
      </c>
    </row>
    <row r="2238" spans="1:7" x14ac:dyDescent="0.35">
      <c r="A2238" s="17" t="s">
        <v>8349</v>
      </c>
      <c r="B2238" s="17">
        <v>2237</v>
      </c>
      <c r="C2238" s="17" t="s">
        <v>121</v>
      </c>
      <c r="D2238" s="17" t="s">
        <v>4619</v>
      </c>
      <c r="E2238" s="17" t="s">
        <v>4732</v>
      </c>
      <c r="F2238" s="17" t="s">
        <v>8209</v>
      </c>
      <c r="G2238" s="17" t="s">
        <v>7081</v>
      </c>
    </row>
    <row r="2239" spans="1:7" x14ac:dyDescent="0.35">
      <c r="A2239" s="17" t="s">
        <v>8349</v>
      </c>
      <c r="B2239" s="17">
        <v>2238</v>
      </c>
      <c r="C2239" s="17" t="s">
        <v>120</v>
      </c>
      <c r="D2239" s="17" t="s">
        <v>4620</v>
      </c>
      <c r="E2239" s="17" t="s">
        <v>4732</v>
      </c>
      <c r="F2239" s="17" t="s">
        <v>8210</v>
      </c>
      <c r="G2239" s="17" t="s">
        <v>8211</v>
      </c>
    </row>
    <row r="2240" spans="1:7" x14ac:dyDescent="0.35">
      <c r="A2240" s="17" t="s">
        <v>8349</v>
      </c>
      <c r="B2240" s="17">
        <v>2239</v>
      </c>
      <c r="C2240" s="17" t="s">
        <v>119</v>
      </c>
      <c r="D2240" s="17" t="s">
        <v>4621</v>
      </c>
      <c r="E2240" s="17" t="s">
        <v>4732</v>
      </c>
      <c r="F2240" s="17" t="s">
        <v>4859</v>
      </c>
      <c r="G2240" s="17" t="s">
        <v>6743</v>
      </c>
    </row>
    <row r="2241" spans="1:7" x14ac:dyDescent="0.35">
      <c r="A2241" s="17" t="s">
        <v>8349</v>
      </c>
      <c r="B2241" s="17">
        <v>2240</v>
      </c>
      <c r="C2241" s="17" t="s">
        <v>118</v>
      </c>
      <c r="D2241" s="17" t="s">
        <v>4622</v>
      </c>
      <c r="E2241" s="17" t="s">
        <v>4729</v>
      </c>
      <c r="F2241" s="17" t="s">
        <v>8212</v>
      </c>
      <c r="G2241" s="17" t="s">
        <v>8213</v>
      </c>
    </row>
    <row r="2242" spans="1:7" x14ac:dyDescent="0.35">
      <c r="A2242" s="17" t="s">
        <v>8349</v>
      </c>
      <c r="B2242" s="17">
        <v>2241</v>
      </c>
      <c r="C2242" s="17" t="s">
        <v>117</v>
      </c>
      <c r="D2242" s="17" t="s">
        <v>4623</v>
      </c>
      <c r="E2242" s="17" t="s">
        <v>4729</v>
      </c>
      <c r="F2242" s="17" t="s">
        <v>8214</v>
      </c>
      <c r="G2242" s="17" t="s">
        <v>4918</v>
      </c>
    </row>
    <row r="2243" spans="1:7" x14ac:dyDescent="0.35">
      <c r="A2243" s="17" t="s">
        <v>8349</v>
      </c>
      <c r="B2243" s="17">
        <v>2242</v>
      </c>
      <c r="C2243" s="17" t="s">
        <v>116</v>
      </c>
      <c r="D2243" s="17" t="s">
        <v>4624</v>
      </c>
      <c r="E2243" s="17" t="s">
        <v>4729</v>
      </c>
      <c r="F2243" s="17" t="s">
        <v>8215</v>
      </c>
      <c r="G2243" s="17" t="s">
        <v>8216</v>
      </c>
    </row>
    <row r="2244" spans="1:7" x14ac:dyDescent="0.35">
      <c r="A2244" s="17" t="s">
        <v>8349</v>
      </c>
      <c r="B2244" s="17">
        <v>2243</v>
      </c>
      <c r="C2244" s="17" t="s">
        <v>115</v>
      </c>
      <c r="D2244" s="17" t="s">
        <v>4625</v>
      </c>
      <c r="E2244" s="17" t="s">
        <v>4732</v>
      </c>
      <c r="F2244" s="17" t="s">
        <v>6307</v>
      </c>
      <c r="G2244" s="17" t="s">
        <v>5488</v>
      </c>
    </row>
    <row r="2245" spans="1:7" x14ac:dyDescent="0.35">
      <c r="A2245" s="17" t="s">
        <v>8349</v>
      </c>
      <c r="B2245" s="17">
        <v>2244</v>
      </c>
      <c r="C2245" s="17" t="s">
        <v>114</v>
      </c>
      <c r="D2245" s="17" t="s">
        <v>4626</v>
      </c>
      <c r="E2245" s="17" t="s">
        <v>4732</v>
      </c>
      <c r="F2245" s="17" t="s">
        <v>8217</v>
      </c>
      <c r="G2245" s="17" t="s">
        <v>4923</v>
      </c>
    </row>
    <row r="2246" spans="1:7" x14ac:dyDescent="0.35">
      <c r="A2246" s="17" t="s">
        <v>8349</v>
      </c>
      <c r="B2246" s="17">
        <v>2245</v>
      </c>
      <c r="C2246" s="17" t="s">
        <v>113</v>
      </c>
      <c r="D2246" s="17" t="s">
        <v>4627</v>
      </c>
      <c r="E2246" s="17" t="s">
        <v>4729</v>
      </c>
      <c r="F2246" s="17" t="s">
        <v>5905</v>
      </c>
      <c r="G2246" s="17" t="s">
        <v>7099</v>
      </c>
    </row>
    <row r="2247" spans="1:7" x14ac:dyDescent="0.35">
      <c r="A2247" s="17" t="s">
        <v>8349</v>
      </c>
      <c r="B2247" s="17">
        <v>2246</v>
      </c>
      <c r="C2247" s="17" t="s">
        <v>112</v>
      </c>
      <c r="D2247" s="17" t="s">
        <v>4628</v>
      </c>
      <c r="E2247" s="17" t="s">
        <v>4729</v>
      </c>
      <c r="F2247" s="17" t="s">
        <v>8218</v>
      </c>
      <c r="G2247" s="17" t="s">
        <v>6094</v>
      </c>
    </row>
    <row r="2248" spans="1:7" x14ac:dyDescent="0.35">
      <c r="A2248" s="17" t="s">
        <v>8349</v>
      </c>
      <c r="B2248" s="17">
        <v>2247</v>
      </c>
      <c r="C2248" s="17" t="s">
        <v>111</v>
      </c>
      <c r="D2248" s="17" t="s">
        <v>4629</v>
      </c>
      <c r="E2248" s="17" t="s">
        <v>4729</v>
      </c>
      <c r="F2248" s="17" t="s">
        <v>8219</v>
      </c>
      <c r="G2248" s="17" t="s">
        <v>4918</v>
      </c>
    </row>
    <row r="2249" spans="1:7" x14ac:dyDescent="0.35">
      <c r="A2249" s="17" t="s">
        <v>8349</v>
      </c>
      <c r="B2249" s="17">
        <v>2248</v>
      </c>
      <c r="C2249" s="17" t="s">
        <v>110</v>
      </c>
      <c r="D2249" s="17" t="s">
        <v>4630</v>
      </c>
      <c r="E2249" s="17" t="s">
        <v>4732</v>
      </c>
      <c r="F2249" s="17" t="s">
        <v>8220</v>
      </c>
      <c r="G2249" s="17" t="s">
        <v>8221</v>
      </c>
    </row>
    <row r="2250" spans="1:7" x14ac:dyDescent="0.35">
      <c r="A2250" s="17" t="s">
        <v>8349</v>
      </c>
      <c r="B2250" s="17">
        <v>2249</v>
      </c>
      <c r="C2250" s="17" t="s">
        <v>109</v>
      </c>
      <c r="D2250" s="17" t="s">
        <v>4631</v>
      </c>
      <c r="E2250" s="17" t="s">
        <v>4732</v>
      </c>
      <c r="F2250" s="17" t="s">
        <v>8222</v>
      </c>
      <c r="G2250" s="17" t="s">
        <v>5658</v>
      </c>
    </row>
    <row r="2251" spans="1:7" x14ac:dyDescent="0.35">
      <c r="A2251" s="17" t="s">
        <v>8349</v>
      </c>
      <c r="B2251" s="17">
        <v>2250</v>
      </c>
      <c r="C2251" s="17" t="s">
        <v>108</v>
      </c>
      <c r="D2251" s="17" t="s">
        <v>4632</v>
      </c>
      <c r="E2251" s="17" t="s">
        <v>4729</v>
      </c>
      <c r="F2251" s="17" t="s">
        <v>8223</v>
      </c>
      <c r="G2251" s="17" t="s">
        <v>5775</v>
      </c>
    </row>
    <row r="2252" spans="1:7" x14ac:dyDescent="0.35">
      <c r="A2252" s="17" t="s">
        <v>8349</v>
      </c>
      <c r="B2252" s="17">
        <v>2251</v>
      </c>
      <c r="C2252" s="17" t="s">
        <v>107</v>
      </c>
      <c r="D2252" s="17" t="s">
        <v>4633</v>
      </c>
      <c r="E2252" s="17" t="s">
        <v>4729</v>
      </c>
      <c r="F2252" s="17" t="s">
        <v>8224</v>
      </c>
      <c r="G2252" s="17" t="s">
        <v>4788</v>
      </c>
    </row>
    <row r="2253" spans="1:7" x14ac:dyDescent="0.35">
      <c r="A2253" s="17" t="s">
        <v>8349</v>
      </c>
      <c r="B2253" s="17">
        <v>2252</v>
      </c>
      <c r="C2253" s="17" t="s">
        <v>106</v>
      </c>
      <c r="D2253" s="17" t="s">
        <v>4634</v>
      </c>
      <c r="E2253" s="17" t="s">
        <v>4732</v>
      </c>
      <c r="F2253" s="17" t="s">
        <v>8225</v>
      </c>
      <c r="G2253" s="17" t="s">
        <v>5484</v>
      </c>
    </row>
    <row r="2254" spans="1:7" x14ac:dyDescent="0.35">
      <c r="A2254" s="17" t="s">
        <v>8349</v>
      </c>
      <c r="B2254" s="17">
        <v>2253</v>
      </c>
      <c r="C2254" s="17" t="s">
        <v>105</v>
      </c>
      <c r="D2254" s="17" t="s">
        <v>4635</v>
      </c>
      <c r="E2254" s="17" t="s">
        <v>4729</v>
      </c>
      <c r="F2254" s="17" t="s">
        <v>8226</v>
      </c>
      <c r="G2254" s="17" t="s">
        <v>8227</v>
      </c>
    </row>
    <row r="2255" spans="1:7" x14ac:dyDescent="0.35">
      <c r="A2255" s="17" t="s">
        <v>8349</v>
      </c>
      <c r="B2255" s="17">
        <v>2254</v>
      </c>
      <c r="C2255" s="17" t="s">
        <v>104</v>
      </c>
      <c r="D2255" s="17" t="s">
        <v>4636</v>
      </c>
      <c r="E2255" s="17" t="s">
        <v>4729</v>
      </c>
      <c r="F2255" s="17" t="s">
        <v>8228</v>
      </c>
      <c r="G2255" s="17" t="s">
        <v>6503</v>
      </c>
    </row>
    <row r="2256" spans="1:7" x14ac:dyDescent="0.35">
      <c r="A2256" s="17" t="s">
        <v>8349</v>
      </c>
      <c r="B2256" s="17">
        <v>2255</v>
      </c>
      <c r="C2256" s="17" t="s">
        <v>103</v>
      </c>
      <c r="D2256" s="17" t="s">
        <v>4637</v>
      </c>
      <c r="E2256" s="17" t="s">
        <v>4729</v>
      </c>
      <c r="F2256" s="17" t="s">
        <v>8229</v>
      </c>
      <c r="G2256" s="17" t="s">
        <v>8230</v>
      </c>
    </row>
    <row r="2257" spans="1:7" x14ac:dyDescent="0.35">
      <c r="A2257" s="17" t="s">
        <v>8349</v>
      </c>
      <c r="B2257" s="17">
        <v>2256</v>
      </c>
      <c r="C2257" s="17" t="s">
        <v>102</v>
      </c>
      <c r="D2257" s="17" t="s">
        <v>4638</v>
      </c>
      <c r="E2257" s="17" t="s">
        <v>4732</v>
      </c>
      <c r="F2257" s="17" t="s">
        <v>4859</v>
      </c>
      <c r="G2257" s="17" t="s">
        <v>4975</v>
      </c>
    </row>
    <row r="2258" spans="1:7" x14ac:dyDescent="0.35">
      <c r="A2258" s="17" t="s">
        <v>8349</v>
      </c>
      <c r="B2258" s="17">
        <v>2257</v>
      </c>
      <c r="C2258" s="17" t="s">
        <v>101</v>
      </c>
      <c r="D2258" s="17" t="s">
        <v>4639</v>
      </c>
      <c r="E2258" s="17" t="s">
        <v>4732</v>
      </c>
      <c r="F2258" s="17" t="s">
        <v>8231</v>
      </c>
      <c r="G2258" s="17" t="s">
        <v>8232</v>
      </c>
    </row>
    <row r="2259" spans="1:7" x14ac:dyDescent="0.35">
      <c r="A2259" s="17" t="s">
        <v>8349</v>
      </c>
      <c r="B2259" s="17">
        <v>2258</v>
      </c>
      <c r="C2259" s="17" t="s">
        <v>100</v>
      </c>
      <c r="D2259" s="17" t="s">
        <v>4640</v>
      </c>
      <c r="E2259" s="17" t="s">
        <v>4732</v>
      </c>
      <c r="F2259" s="17" t="s">
        <v>8233</v>
      </c>
      <c r="G2259" s="17" t="s">
        <v>8234</v>
      </c>
    </row>
    <row r="2260" spans="1:7" x14ac:dyDescent="0.35">
      <c r="A2260" s="17" t="s">
        <v>8349</v>
      </c>
      <c r="B2260" s="17">
        <v>2259</v>
      </c>
      <c r="C2260" s="17" t="s">
        <v>99</v>
      </c>
      <c r="D2260" s="17" t="s">
        <v>4641</v>
      </c>
      <c r="E2260" s="17" t="s">
        <v>4732</v>
      </c>
      <c r="F2260" s="17" t="s">
        <v>8235</v>
      </c>
      <c r="G2260" s="17" t="s">
        <v>8236</v>
      </c>
    </row>
    <row r="2261" spans="1:7" x14ac:dyDescent="0.35">
      <c r="A2261" s="17" t="s">
        <v>8349</v>
      </c>
      <c r="B2261" s="17">
        <v>2260</v>
      </c>
      <c r="C2261" s="17" t="s">
        <v>98</v>
      </c>
      <c r="D2261" s="17" t="s">
        <v>4642</v>
      </c>
      <c r="E2261" s="17" t="s">
        <v>4732</v>
      </c>
      <c r="F2261" s="17" t="s">
        <v>8237</v>
      </c>
      <c r="G2261" s="17" t="s">
        <v>5165</v>
      </c>
    </row>
    <row r="2262" spans="1:7" x14ac:dyDescent="0.35">
      <c r="A2262" s="17" t="s">
        <v>8349</v>
      </c>
      <c r="B2262" s="17">
        <v>2261</v>
      </c>
      <c r="C2262" s="17" t="s">
        <v>97</v>
      </c>
      <c r="D2262" s="17" t="s">
        <v>4643</v>
      </c>
      <c r="E2262" s="17" t="s">
        <v>4729</v>
      </c>
      <c r="F2262" s="17" t="s">
        <v>8238</v>
      </c>
      <c r="G2262" s="17" t="s">
        <v>4880</v>
      </c>
    </row>
    <row r="2263" spans="1:7" x14ac:dyDescent="0.35">
      <c r="A2263" s="17" t="s">
        <v>8349</v>
      </c>
      <c r="B2263" s="17">
        <v>2262</v>
      </c>
      <c r="C2263" s="17" t="s">
        <v>96</v>
      </c>
      <c r="D2263" s="17" t="s">
        <v>4644</v>
      </c>
      <c r="E2263" s="17" t="s">
        <v>4732</v>
      </c>
      <c r="F2263" s="17" t="s">
        <v>8239</v>
      </c>
      <c r="G2263" s="17" t="s">
        <v>4858</v>
      </c>
    </row>
    <row r="2264" spans="1:7" x14ac:dyDescent="0.35">
      <c r="A2264" s="17" t="s">
        <v>8349</v>
      </c>
      <c r="B2264" s="17">
        <v>2263</v>
      </c>
      <c r="C2264" s="17" t="s">
        <v>95</v>
      </c>
      <c r="D2264" s="17" t="s">
        <v>4645</v>
      </c>
      <c r="E2264" s="17" t="s">
        <v>4732</v>
      </c>
      <c r="F2264" s="17" t="s">
        <v>8240</v>
      </c>
      <c r="G2264" s="17" t="s">
        <v>5126</v>
      </c>
    </row>
    <row r="2265" spans="1:7" x14ac:dyDescent="0.35">
      <c r="A2265" s="17" t="s">
        <v>8349</v>
      </c>
      <c r="B2265" s="17">
        <v>2264</v>
      </c>
      <c r="C2265" s="17" t="s">
        <v>94</v>
      </c>
      <c r="D2265" s="17" t="s">
        <v>4646</v>
      </c>
      <c r="E2265" s="17" t="s">
        <v>4732</v>
      </c>
      <c r="F2265" s="17" t="s">
        <v>8241</v>
      </c>
      <c r="G2265" s="17" t="s">
        <v>8242</v>
      </c>
    </row>
    <row r="2266" spans="1:7" x14ac:dyDescent="0.35">
      <c r="A2266" s="17" t="s">
        <v>8349</v>
      </c>
      <c r="B2266" s="17">
        <v>2265</v>
      </c>
      <c r="C2266" s="17" t="s">
        <v>93</v>
      </c>
      <c r="D2266" s="17" t="s">
        <v>4647</v>
      </c>
      <c r="E2266" s="17" t="s">
        <v>4732</v>
      </c>
      <c r="F2266" s="17" t="s">
        <v>7389</v>
      </c>
      <c r="G2266" s="17" t="s">
        <v>5029</v>
      </c>
    </row>
    <row r="2267" spans="1:7" x14ac:dyDescent="0.35">
      <c r="A2267" s="17" t="s">
        <v>8349</v>
      </c>
      <c r="B2267" s="17">
        <v>2266</v>
      </c>
      <c r="C2267" s="17" t="s">
        <v>92</v>
      </c>
      <c r="D2267" s="17" t="s">
        <v>4648</v>
      </c>
      <c r="E2267" s="17" t="s">
        <v>4729</v>
      </c>
      <c r="F2267" s="17" t="s">
        <v>8243</v>
      </c>
      <c r="G2267" s="17" t="s">
        <v>6641</v>
      </c>
    </row>
    <row r="2268" spans="1:7" x14ac:dyDescent="0.35">
      <c r="A2268" s="17" t="s">
        <v>8349</v>
      </c>
      <c r="B2268" s="17">
        <v>2267</v>
      </c>
      <c r="C2268" s="17" t="s">
        <v>91</v>
      </c>
      <c r="D2268" s="17" t="s">
        <v>4649</v>
      </c>
      <c r="E2268" s="17" t="s">
        <v>4729</v>
      </c>
      <c r="F2268" s="17" t="s">
        <v>8244</v>
      </c>
      <c r="G2268" s="17" t="s">
        <v>5674</v>
      </c>
    </row>
    <row r="2269" spans="1:7" x14ac:dyDescent="0.35">
      <c r="A2269" s="17" t="s">
        <v>8349</v>
      </c>
      <c r="B2269" s="17">
        <v>2268</v>
      </c>
      <c r="C2269" s="17" t="s">
        <v>90</v>
      </c>
      <c r="D2269" s="17" t="s">
        <v>4650</v>
      </c>
      <c r="E2269" s="17" t="s">
        <v>4729</v>
      </c>
      <c r="F2269" s="17" t="s">
        <v>8245</v>
      </c>
      <c r="G2269" s="17" t="s">
        <v>8246</v>
      </c>
    </row>
    <row r="2270" spans="1:7" x14ac:dyDescent="0.35">
      <c r="A2270" s="17" t="s">
        <v>8349</v>
      </c>
      <c r="B2270" s="17">
        <v>2269</v>
      </c>
      <c r="C2270" s="17" t="s">
        <v>89</v>
      </c>
      <c r="D2270" s="17" t="s">
        <v>4651</v>
      </c>
      <c r="E2270" s="17" t="s">
        <v>4729</v>
      </c>
      <c r="F2270" s="17" t="s">
        <v>4986</v>
      </c>
      <c r="G2270" s="17" t="s">
        <v>8247</v>
      </c>
    </row>
    <row r="2271" spans="1:7" x14ac:dyDescent="0.35">
      <c r="A2271" s="17" t="s">
        <v>8349</v>
      </c>
      <c r="B2271" s="17">
        <v>2270</v>
      </c>
      <c r="C2271" s="17" t="s">
        <v>88</v>
      </c>
      <c r="D2271" s="17" t="s">
        <v>4652</v>
      </c>
      <c r="E2271" s="17" t="s">
        <v>4729</v>
      </c>
      <c r="F2271" s="17" t="s">
        <v>5774</v>
      </c>
      <c r="G2271" s="17" t="s">
        <v>7104</v>
      </c>
    </row>
    <row r="2272" spans="1:7" x14ac:dyDescent="0.35">
      <c r="A2272" s="17" t="s">
        <v>8349</v>
      </c>
      <c r="B2272" s="17">
        <v>2271</v>
      </c>
      <c r="C2272" s="17" t="s">
        <v>87</v>
      </c>
      <c r="D2272" s="17" t="s">
        <v>4653</v>
      </c>
      <c r="E2272" s="17" t="s">
        <v>4732</v>
      </c>
      <c r="F2272" s="17" t="s">
        <v>8248</v>
      </c>
      <c r="G2272" s="17" t="s">
        <v>8249</v>
      </c>
    </row>
    <row r="2273" spans="1:7" x14ac:dyDescent="0.35">
      <c r="A2273" s="17" t="s">
        <v>8349</v>
      </c>
      <c r="B2273" s="17">
        <v>2272</v>
      </c>
      <c r="C2273" s="17" t="s">
        <v>86</v>
      </c>
      <c r="D2273" s="17" t="s">
        <v>4654</v>
      </c>
      <c r="E2273" s="17" t="s">
        <v>4729</v>
      </c>
      <c r="F2273" s="17" t="s">
        <v>8250</v>
      </c>
      <c r="G2273" s="17" t="s">
        <v>8251</v>
      </c>
    </row>
    <row r="2274" spans="1:7" x14ac:dyDescent="0.35">
      <c r="A2274" s="17" t="s">
        <v>8349</v>
      </c>
      <c r="B2274" s="17">
        <v>2273</v>
      </c>
      <c r="C2274" s="17" t="s">
        <v>85</v>
      </c>
      <c r="D2274" s="17" t="s">
        <v>4655</v>
      </c>
      <c r="E2274" s="17" t="s">
        <v>4732</v>
      </c>
      <c r="F2274" s="17" t="s">
        <v>4863</v>
      </c>
      <c r="G2274" s="17" t="s">
        <v>8252</v>
      </c>
    </row>
    <row r="2275" spans="1:7" x14ac:dyDescent="0.35">
      <c r="A2275" s="17" t="s">
        <v>8349</v>
      </c>
      <c r="B2275" s="17">
        <v>2274</v>
      </c>
      <c r="C2275" s="17" t="s">
        <v>84</v>
      </c>
      <c r="D2275" s="17" t="s">
        <v>4656</v>
      </c>
      <c r="E2275" s="17" t="s">
        <v>4729</v>
      </c>
      <c r="F2275" s="17" t="s">
        <v>8253</v>
      </c>
      <c r="G2275" s="17" t="s">
        <v>8137</v>
      </c>
    </row>
    <row r="2276" spans="1:7" x14ac:dyDescent="0.35">
      <c r="A2276" s="17" t="s">
        <v>8349</v>
      </c>
      <c r="B2276" s="17">
        <v>2275</v>
      </c>
      <c r="C2276" s="17" t="s">
        <v>83</v>
      </c>
      <c r="D2276" s="17" t="s">
        <v>4657</v>
      </c>
      <c r="E2276" s="17" t="s">
        <v>4732</v>
      </c>
      <c r="F2276" s="17" t="s">
        <v>8254</v>
      </c>
      <c r="G2276" s="17" t="s">
        <v>5571</v>
      </c>
    </row>
    <row r="2277" spans="1:7" x14ac:dyDescent="0.35">
      <c r="A2277" s="17" t="s">
        <v>8349</v>
      </c>
      <c r="B2277" s="17">
        <v>2276</v>
      </c>
      <c r="C2277" s="17" t="s">
        <v>82</v>
      </c>
      <c r="D2277" s="17" t="s">
        <v>4658</v>
      </c>
      <c r="E2277" s="17" t="s">
        <v>4732</v>
      </c>
      <c r="F2277" s="17" t="s">
        <v>8255</v>
      </c>
      <c r="G2277" s="17" t="s">
        <v>6467</v>
      </c>
    </row>
    <row r="2278" spans="1:7" x14ac:dyDescent="0.35">
      <c r="A2278" s="17" t="s">
        <v>8349</v>
      </c>
      <c r="B2278" s="17">
        <v>2277</v>
      </c>
      <c r="C2278" s="17" t="s">
        <v>81</v>
      </c>
      <c r="D2278" s="17" t="s">
        <v>4659</v>
      </c>
      <c r="E2278" s="17" t="s">
        <v>4729</v>
      </c>
      <c r="F2278" s="17" t="s">
        <v>8256</v>
      </c>
      <c r="G2278" s="17" t="s">
        <v>8257</v>
      </c>
    </row>
    <row r="2279" spans="1:7" x14ac:dyDescent="0.35">
      <c r="A2279" s="17" t="s">
        <v>8349</v>
      </c>
      <c r="B2279" s="17">
        <v>2278</v>
      </c>
      <c r="C2279" s="17" t="s">
        <v>80</v>
      </c>
      <c r="D2279" s="17" t="s">
        <v>4660</v>
      </c>
      <c r="E2279" s="17" t="s">
        <v>4732</v>
      </c>
      <c r="F2279" s="17" t="s">
        <v>8258</v>
      </c>
      <c r="G2279" s="17" t="s">
        <v>4933</v>
      </c>
    </row>
    <row r="2280" spans="1:7" x14ac:dyDescent="0.35">
      <c r="A2280" s="17" t="s">
        <v>8349</v>
      </c>
      <c r="B2280" s="17">
        <v>2279</v>
      </c>
      <c r="C2280" s="17" t="s">
        <v>79</v>
      </c>
      <c r="D2280" s="17" t="s">
        <v>4661</v>
      </c>
      <c r="E2280" s="17" t="s">
        <v>4732</v>
      </c>
      <c r="F2280" s="17" t="s">
        <v>5072</v>
      </c>
      <c r="G2280" s="17" t="s">
        <v>8259</v>
      </c>
    </row>
    <row r="2281" spans="1:7" x14ac:dyDescent="0.35">
      <c r="A2281" s="17" t="s">
        <v>8349</v>
      </c>
      <c r="B2281" s="17">
        <v>2280</v>
      </c>
      <c r="C2281" s="17" t="s">
        <v>78</v>
      </c>
      <c r="D2281" s="17" t="s">
        <v>4662</v>
      </c>
      <c r="E2281" s="17" t="s">
        <v>4732</v>
      </c>
      <c r="F2281" s="17" t="s">
        <v>8260</v>
      </c>
      <c r="G2281" s="17" t="s">
        <v>4882</v>
      </c>
    </row>
    <row r="2282" spans="1:7" x14ac:dyDescent="0.35">
      <c r="A2282" s="17" t="s">
        <v>8349</v>
      </c>
      <c r="B2282" s="17">
        <v>2281</v>
      </c>
      <c r="C2282" s="17" t="s">
        <v>77</v>
      </c>
      <c r="D2282" s="17" t="s">
        <v>4663</v>
      </c>
      <c r="E2282" s="17" t="s">
        <v>4732</v>
      </c>
      <c r="F2282" s="17" t="s">
        <v>8261</v>
      </c>
      <c r="G2282" s="17" t="s">
        <v>8262</v>
      </c>
    </row>
    <row r="2283" spans="1:7" x14ac:dyDescent="0.35">
      <c r="A2283" s="17" t="s">
        <v>8349</v>
      </c>
      <c r="B2283" s="17">
        <v>2282</v>
      </c>
      <c r="C2283" s="17" t="s">
        <v>76</v>
      </c>
      <c r="D2283" s="17" t="s">
        <v>4664</v>
      </c>
      <c r="E2283" s="17" t="s">
        <v>4729</v>
      </c>
      <c r="F2283" s="17" t="s">
        <v>4811</v>
      </c>
      <c r="G2283" s="17" t="s">
        <v>4890</v>
      </c>
    </row>
    <row r="2284" spans="1:7" x14ac:dyDescent="0.35">
      <c r="A2284" s="17" t="s">
        <v>8349</v>
      </c>
      <c r="B2284" s="17">
        <v>2283</v>
      </c>
      <c r="C2284" s="17" t="s">
        <v>75</v>
      </c>
      <c r="D2284" s="17" t="s">
        <v>4665</v>
      </c>
      <c r="E2284" s="17" t="s">
        <v>4732</v>
      </c>
      <c r="F2284" s="17" t="s">
        <v>8263</v>
      </c>
      <c r="G2284" s="17" t="s">
        <v>4753</v>
      </c>
    </row>
    <row r="2285" spans="1:7" x14ac:dyDescent="0.35">
      <c r="A2285" s="17" t="s">
        <v>8349</v>
      </c>
      <c r="B2285" s="17">
        <v>2284</v>
      </c>
      <c r="C2285" s="17" t="s">
        <v>74</v>
      </c>
      <c r="D2285" s="17" t="s">
        <v>4666</v>
      </c>
      <c r="E2285" s="17" t="s">
        <v>4729</v>
      </c>
      <c r="F2285" s="17" t="s">
        <v>8264</v>
      </c>
      <c r="G2285" s="17" t="s">
        <v>6318</v>
      </c>
    </row>
    <row r="2286" spans="1:7" x14ac:dyDescent="0.35">
      <c r="A2286" s="17" t="s">
        <v>8349</v>
      </c>
      <c r="B2286" s="17">
        <v>2285</v>
      </c>
      <c r="C2286" s="17" t="s">
        <v>73</v>
      </c>
      <c r="D2286" s="17" t="s">
        <v>4667</v>
      </c>
      <c r="E2286" s="17" t="s">
        <v>4732</v>
      </c>
      <c r="F2286" s="17" t="s">
        <v>8265</v>
      </c>
      <c r="G2286" s="17" t="s">
        <v>8266</v>
      </c>
    </row>
    <row r="2287" spans="1:7" x14ac:dyDescent="0.35">
      <c r="A2287" s="17" t="s">
        <v>8349</v>
      </c>
      <c r="B2287" s="17">
        <v>2286</v>
      </c>
      <c r="C2287" s="17" t="s">
        <v>72</v>
      </c>
      <c r="D2287" s="17" t="s">
        <v>4668</v>
      </c>
      <c r="E2287" s="17" t="s">
        <v>4729</v>
      </c>
      <c r="F2287" s="17" t="s">
        <v>8225</v>
      </c>
      <c r="G2287" s="17" t="s">
        <v>4906</v>
      </c>
    </row>
    <row r="2288" spans="1:7" x14ac:dyDescent="0.35">
      <c r="A2288" s="17" t="s">
        <v>8349</v>
      </c>
      <c r="B2288" s="17">
        <v>2287</v>
      </c>
      <c r="C2288" s="17" t="s">
        <v>71</v>
      </c>
      <c r="D2288" s="17" t="s">
        <v>4669</v>
      </c>
      <c r="E2288" s="17" t="s">
        <v>4732</v>
      </c>
      <c r="F2288" s="17" t="s">
        <v>8267</v>
      </c>
      <c r="G2288" s="17" t="s">
        <v>8268</v>
      </c>
    </row>
    <row r="2289" spans="1:7" x14ac:dyDescent="0.35">
      <c r="A2289" s="17" t="s">
        <v>8349</v>
      </c>
      <c r="B2289" s="17">
        <v>2288</v>
      </c>
      <c r="C2289" s="17" t="s">
        <v>70</v>
      </c>
      <c r="D2289" s="17" t="s">
        <v>4670</v>
      </c>
      <c r="E2289" s="17" t="s">
        <v>4729</v>
      </c>
      <c r="F2289" s="17" t="s">
        <v>8269</v>
      </c>
      <c r="G2289" s="17" t="s">
        <v>7108</v>
      </c>
    </row>
    <row r="2290" spans="1:7" x14ac:dyDescent="0.35">
      <c r="A2290" s="17" t="s">
        <v>8349</v>
      </c>
      <c r="B2290" s="17">
        <v>2289</v>
      </c>
      <c r="C2290" s="17" t="s">
        <v>69</v>
      </c>
      <c r="D2290" s="17" t="s">
        <v>4671</v>
      </c>
      <c r="E2290" s="17" t="s">
        <v>4732</v>
      </c>
      <c r="F2290" s="17" t="s">
        <v>8270</v>
      </c>
      <c r="G2290" s="17" t="s">
        <v>8271</v>
      </c>
    </row>
    <row r="2291" spans="1:7" x14ac:dyDescent="0.35">
      <c r="A2291" s="17" t="s">
        <v>8349</v>
      </c>
      <c r="B2291" s="17">
        <v>2290</v>
      </c>
      <c r="C2291" s="17" t="s">
        <v>68</v>
      </c>
      <c r="D2291" s="17" t="s">
        <v>4672</v>
      </c>
      <c r="E2291" s="17" t="s">
        <v>4732</v>
      </c>
      <c r="F2291" s="17" t="s">
        <v>8272</v>
      </c>
      <c r="G2291" s="17" t="s">
        <v>8273</v>
      </c>
    </row>
    <row r="2292" spans="1:7" x14ac:dyDescent="0.35">
      <c r="A2292" s="17" t="s">
        <v>8349</v>
      </c>
      <c r="B2292" s="17">
        <v>2291</v>
      </c>
      <c r="C2292" s="17" t="s">
        <v>67</v>
      </c>
      <c r="D2292" s="17" t="s">
        <v>4673</v>
      </c>
      <c r="E2292" s="17" t="s">
        <v>4729</v>
      </c>
      <c r="F2292" s="17" t="s">
        <v>5072</v>
      </c>
      <c r="G2292" s="17" t="s">
        <v>5232</v>
      </c>
    </row>
    <row r="2293" spans="1:7" x14ac:dyDescent="0.35">
      <c r="A2293" s="17" t="s">
        <v>8349</v>
      </c>
      <c r="B2293" s="17">
        <v>2292</v>
      </c>
      <c r="C2293" s="17" t="s">
        <v>66</v>
      </c>
      <c r="D2293" s="17" t="s">
        <v>4674</v>
      </c>
      <c r="E2293" s="17" t="s">
        <v>4732</v>
      </c>
      <c r="F2293" s="17" t="s">
        <v>8274</v>
      </c>
      <c r="G2293" s="17" t="s">
        <v>8275</v>
      </c>
    </row>
    <row r="2294" spans="1:7" x14ac:dyDescent="0.35">
      <c r="A2294" s="17" t="s">
        <v>8349</v>
      </c>
      <c r="B2294" s="17">
        <v>2293</v>
      </c>
      <c r="C2294" s="17" t="s">
        <v>65</v>
      </c>
      <c r="D2294" s="17" t="s">
        <v>4675</v>
      </c>
      <c r="E2294" s="17" t="s">
        <v>4732</v>
      </c>
      <c r="F2294" s="17" t="s">
        <v>4895</v>
      </c>
      <c r="G2294" s="17" t="s">
        <v>4826</v>
      </c>
    </row>
    <row r="2295" spans="1:7" x14ac:dyDescent="0.35">
      <c r="A2295" s="17" t="s">
        <v>8349</v>
      </c>
      <c r="B2295" s="17">
        <v>2294</v>
      </c>
      <c r="C2295" s="17" t="s">
        <v>64</v>
      </c>
      <c r="D2295" s="17" t="s">
        <v>4676</v>
      </c>
      <c r="E2295" s="17" t="s">
        <v>4729</v>
      </c>
      <c r="F2295" s="17" t="s">
        <v>8276</v>
      </c>
      <c r="G2295" s="17" t="s">
        <v>4906</v>
      </c>
    </row>
    <row r="2296" spans="1:7" x14ac:dyDescent="0.35">
      <c r="A2296" s="17" t="s">
        <v>8349</v>
      </c>
      <c r="B2296" s="17">
        <v>2295</v>
      </c>
      <c r="C2296" s="17" t="s">
        <v>63</v>
      </c>
      <c r="D2296" s="17" t="s">
        <v>4677</v>
      </c>
      <c r="E2296" s="17" t="s">
        <v>4732</v>
      </c>
      <c r="F2296" s="17" t="s">
        <v>8277</v>
      </c>
      <c r="G2296" s="17" t="s">
        <v>5994</v>
      </c>
    </row>
    <row r="2297" spans="1:7" x14ac:dyDescent="0.35">
      <c r="A2297" s="17" t="s">
        <v>8349</v>
      </c>
      <c r="B2297" s="17">
        <v>2296</v>
      </c>
      <c r="C2297" s="17" t="s">
        <v>62</v>
      </c>
      <c r="D2297" s="17" t="s">
        <v>4678</v>
      </c>
      <c r="E2297" s="17" t="s">
        <v>4732</v>
      </c>
      <c r="F2297" s="17" t="s">
        <v>8278</v>
      </c>
      <c r="G2297" s="17" t="s">
        <v>8279</v>
      </c>
    </row>
    <row r="2298" spans="1:7" x14ac:dyDescent="0.35">
      <c r="A2298" s="17" t="s">
        <v>8349</v>
      </c>
      <c r="B2298" s="17">
        <v>2297</v>
      </c>
      <c r="C2298" s="17" t="s">
        <v>61</v>
      </c>
      <c r="D2298" s="17" t="s">
        <v>4679</v>
      </c>
      <c r="E2298" s="17" t="s">
        <v>4732</v>
      </c>
      <c r="F2298" s="17" t="s">
        <v>8280</v>
      </c>
      <c r="G2298" s="17" t="s">
        <v>8281</v>
      </c>
    </row>
    <row r="2299" spans="1:7" x14ac:dyDescent="0.35">
      <c r="A2299" s="17" t="s">
        <v>8349</v>
      </c>
      <c r="B2299" s="17">
        <v>2298</v>
      </c>
      <c r="C2299" s="17" t="s">
        <v>60</v>
      </c>
      <c r="D2299" s="17" t="s">
        <v>4680</v>
      </c>
      <c r="E2299" s="17" t="s">
        <v>4729</v>
      </c>
      <c r="F2299" s="17" t="s">
        <v>8282</v>
      </c>
      <c r="G2299" s="17" t="s">
        <v>8283</v>
      </c>
    </row>
    <row r="2300" spans="1:7" x14ac:dyDescent="0.35">
      <c r="A2300" s="17" t="s">
        <v>8349</v>
      </c>
      <c r="B2300" s="17">
        <v>2299</v>
      </c>
      <c r="C2300" s="17" t="s">
        <v>59</v>
      </c>
      <c r="D2300" s="17" t="s">
        <v>4681</v>
      </c>
      <c r="E2300" s="17" t="s">
        <v>4732</v>
      </c>
      <c r="F2300" s="17" t="s">
        <v>8284</v>
      </c>
      <c r="G2300" s="17" t="s">
        <v>8285</v>
      </c>
    </row>
    <row r="2301" spans="1:7" x14ac:dyDescent="0.35">
      <c r="A2301" s="17" t="s">
        <v>8349</v>
      </c>
      <c r="B2301" s="17">
        <v>2300</v>
      </c>
      <c r="C2301" s="17" t="s">
        <v>58</v>
      </c>
      <c r="D2301" s="17" t="s">
        <v>4682</v>
      </c>
      <c r="E2301" s="17" t="s">
        <v>4732</v>
      </c>
      <c r="F2301" s="17" t="s">
        <v>8286</v>
      </c>
      <c r="G2301" s="17" t="s">
        <v>4888</v>
      </c>
    </row>
    <row r="2302" spans="1:7" x14ac:dyDescent="0.35">
      <c r="A2302" s="17" t="s">
        <v>8349</v>
      </c>
      <c r="B2302" s="17">
        <v>2301</v>
      </c>
      <c r="C2302" s="17" t="s">
        <v>57</v>
      </c>
      <c r="D2302" s="17" t="s">
        <v>4683</v>
      </c>
      <c r="E2302" s="17" t="s">
        <v>4732</v>
      </c>
      <c r="F2302" s="17" t="s">
        <v>8287</v>
      </c>
      <c r="G2302" s="17" t="s">
        <v>8288</v>
      </c>
    </row>
    <row r="2303" spans="1:7" x14ac:dyDescent="0.35">
      <c r="A2303" s="17" t="s">
        <v>8349</v>
      </c>
      <c r="B2303" s="17">
        <v>2302</v>
      </c>
      <c r="C2303" s="17" t="s">
        <v>56</v>
      </c>
      <c r="D2303" s="17" t="s">
        <v>4684</v>
      </c>
      <c r="E2303" s="17" t="s">
        <v>4732</v>
      </c>
      <c r="F2303" s="17" t="s">
        <v>5245</v>
      </c>
      <c r="G2303" s="17" t="s">
        <v>4753</v>
      </c>
    </row>
    <row r="2304" spans="1:7" x14ac:dyDescent="0.35">
      <c r="A2304" s="17" t="s">
        <v>8349</v>
      </c>
      <c r="B2304" s="17">
        <v>2303</v>
      </c>
      <c r="C2304" s="17" t="s">
        <v>55</v>
      </c>
      <c r="D2304" s="17" t="s">
        <v>4685</v>
      </c>
      <c r="E2304" s="17" t="s">
        <v>4729</v>
      </c>
      <c r="F2304" s="17" t="s">
        <v>8289</v>
      </c>
      <c r="G2304" s="17" t="s">
        <v>8290</v>
      </c>
    </row>
    <row r="2305" spans="1:7" x14ac:dyDescent="0.35">
      <c r="A2305" s="17" t="s">
        <v>8349</v>
      </c>
      <c r="B2305" s="17">
        <v>2304</v>
      </c>
      <c r="C2305" s="17" t="s">
        <v>54</v>
      </c>
      <c r="D2305" s="17" t="s">
        <v>4686</v>
      </c>
      <c r="E2305" s="17" t="s">
        <v>4732</v>
      </c>
      <c r="F2305" s="17" t="s">
        <v>8291</v>
      </c>
      <c r="G2305" s="17" t="s">
        <v>5571</v>
      </c>
    </row>
    <row r="2306" spans="1:7" x14ac:dyDescent="0.35">
      <c r="A2306" s="17" t="s">
        <v>8349</v>
      </c>
      <c r="B2306" s="17">
        <v>2305</v>
      </c>
      <c r="C2306" s="17" t="s">
        <v>53</v>
      </c>
      <c r="D2306" s="17" t="s">
        <v>4687</v>
      </c>
      <c r="E2306" s="17" t="s">
        <v>4732</v>
      </c>
      <c r="F2306" s="17" t="s">
        <v>8292</v>
      </c>
      <c r="G2306" s="17" t="s">
        <v>5007</v>
      </c>
    </row>
    <row r="2307" spans="1:7" x14ac:dyDescent="0.35">
      <c r="A2307" s="17" t="s">
        <v>8349</v>
      </c>
      <c r="B2307" s="17">
        <v>2306</v>
      </c>
      <c r="C2307" s="17" t="s">
        <v>52</v>
      </c>
      <c r="D2307" s="17" t="s">
        <v>4688</v>
      </c>
      <c r="E2307" s="17" t="s">
        <v>4732</v>
      </c>
      <c r="F2307" s="17" t="s">
        <v>8293</v>
      </c>
      <c r="G2307" s="17" t="s">
        <v>6610</v>
      </c>
    </row>
    <row r="2308" spans="1:7" x14ac:dyDescent="0.35">
      <c r="A2308" s="17" t="s">
        <v>8349</v>
      </c>
      <c r="B2308" s="17">
        <v>2307</v>
      </c>
      <c r="C2308" s="17" t="s">
        <v>51</v>
      </c>
      <c r="D2308" s="17" t="s">
        <v>4689</v>
      </c>
      <c r="E2308" s="17" t="s">
        <v>4729</v>
      </c>
      <c r="F2308" s="17" t="s">
        <v>8294</v>
      </c>
      <c r="G2308" s="17" t="s">
        <v>5263</v>
      </c>
    </row>
    <row r="2309" spans="1:7" x14ac:dyDescent="0.35">
      <c r="A2309" s="17" t="s">
        <v>8349</v>
      </c>
      <c r="B2309" s="17">
        <v>2308</v>
      </c>
      <c r="C2309" s="17" t="s">
        <v>50</v>
      </c>
      <c r="D2309" s="17" t="s">
        <v>4690</v>
      </c>
      <c r="E2309" s="17" t="s">
        <v>4729</v>
      </c>
      <c r="F2309" s="17" t="s">
        <v>8295</v>
      </c>
      <c r="G2309" s="17" t="s">
        <v>7510</v>
      </c>
    </row>
    <row r="2310" spans="1:7" x14ac:dyDescent="0.35">
      <c r="A2310" s="17" t="s">
        <v>8349</v>
      </c>
      <c r="B2310" s="17">
        <v>2309</v>
      </c>
      <c r="C2310" s="17" t="s">
        <v>49</v>
      </c>
      <c r="D2310" s="17" t="s">
        <v>4691</v>
      </c>
      <c r="E2310" s="17" t="s">
        <v>4729</v>
      </c>
      <c r="F2310" s="17" t="s">
        <v>7647</v>
      </c>
      <c r="G2310" s="17" t="s">
        <v>7477</v>
      </c>
    </row>
    <row r="2311" spans="1:7" x14ac:dyDescent="0.35">
      <c r="A2311" s="17" t="s">
        <v>8349</v>
      </c>
      <c r="B2311" s="17">
        <v>2310</v>
      </c>
      <c r="C2311" s="17" t="s">
        <v>48</v>
      </c>
      <c r="D2311" s="17" t="s">
        <v>4692</v>
      </c>
      <c r="E2311" s="17" t="s">
        <v>4732</v>
      </c>
      <c r="F2311" s="17" t="s">
        <v>4986</v>
      </c>
      <c r="G2311" s="17" t="s">
        <v>5029</v>
      </c>
    </row>
    <row r="2312" spans="1:7" x14ac:dyDescent="0.35">
      <c r="A2312" s="17" t="s">
        <v>8349</v>
      </c>
      <c r="B2312" s="17">
        <v>2311</v>
      </c>
      <c r="C2312" s="17" t="s">
        <v>47</v>
      </c>
      <c r="D2312" s="17" t="s">
        <v>4693</v>
      </c>
      <c r="E2312" s="17" t="s">
        <v>5604</v>
      </c>
      <c r="F2312" s="17" t="s">
        <v>8296</v>
      </c>
      <c r="G2312" s="17" t="s">
        <v>5889</v>
      </c>
    </row>
    <row r="2313" spans="1:7" x14ac:dyDescent="0.35">
      <c r="A2313" s="17" t="s">
        <v>8349</v>
      </c>
      <c r="B2313" s="17">
        <v>2312</v>
      </c>
      <c r="C2313" s="17" t="s">
        <v>46</v>
      </c>
      <c r="D2313" s="17" t="s">
        <v>4694</v>
      </c>
      <c r="E2313" s="17" t="s">
        <v>4729</v>
      </c>
      <c r="F2313" s="17" t="s">
        <v>8297</v>
      </c>
      <c r="G2313" s="17" t="s">
        <v>4841</v>
      </c>
    </row>
    <row r="2314" spans="1:7" x14ac:dyDescent="0.35">
      <c r="A2314" s="17" t="s">
        <v>8349</v>
      </c>
      <c r="B2314" s="17">
        <v>2313</v>
      </c>
      <c r="C2314" s="17" t="s">
        <v>45</v>
      </c>
      <c r="D2314" s="17" t="s">
        <v>4695</v>
      </c>
      <c r="E2314" s="17" t="s">
        <v>4732</v>
      </c>
      <c r="F2314" s="17" t="s">
        <v>8298</v>
      </c>
      <c r="G2314" s="17" t="s">
        <v>4808</v>
      </c>
    </row>
    <row r="2315" spans="1:7" x14ac:dyDescent="0.35">
      <c r="A2315" s="17" t="s">
        <v>8349</v>
      </c>
      <c r="B2315" s="17">
        <v>2314</v>
      </c>
      <c r="C2315" s="17" t="s">
        <v>44</v>
      </c>
      <c r="D2315" s="17" t="s">
        <v>4696</v>
      </c>
      <c r="E2315" s="17" t="s">
        <v>4729</v>
      </c>
      <c r="F2315" s="17" t="s">
        <v>8299</v>
      </c>
      <c r="G2315" s="17" t="s">
        <v>5464</v>
      </c>
    </row>
    <row r="2316" spans="1:7" x14ac:dyDescent="0.35">
      <c r="A2316" s="17" t="s">
        <v>8349</v>
      </c>
      <c r="B2316" s="17">
        <v>2315</v>
      </c>
      <c r="C2316" s="17" t="s">
        <v>43</v>
      </c>
      <c r="D2316" s="17" t="s">
        <v>4697</v>
      </c>
      <c r="E2316" s="17" t="s">
        <v>4729</v>
      </c>
      <c r="F2316" s="17" t="s">
        <v>6227</v>
      </c>
      <c r="G2316" s="17" t="s">
        <v>8300</v>
      </c>
    </row>
    <row r="2317" spans="1:7" x14ac:dyDescent="0.35">
      <c r="A2317" s="17" t="s">
        <v>8349</v>
      </c>
      <c r="B2317" s="17">
        <v>2316</v>
      </c>
      <c r="C2317" s="17" t="s">
        <v>41</v>
      </c>
      <c r="D2317" s="17" t="s">
        <v>4698</v>
      </c>
      <c r="E2317" s="17" t="s">
        <v>4732</v>
      </c>
      <c r="F2317" s="17" t="s">
        <v>5278</v>
      </c>
      <c r="G2317" s="17" t="s">
        <v>8301</v>
      </c>
    </row>
    <row r="2318" spans="1:7" x14ac:dyDescent="0.35">
      <c r="A2318" s="17" t="s">
        <v>8349</v>
      </c>
      <c r="B2318" s="17">
        <v>2317</v>
      </c>
      <c r="C2318" s="17" t="s">
        <v>40</v>
      </c>
      <c r="D2318" s="17" t="s">
        <v>4699</v>
      </c>
      <c r="E2318" s="17" t="s">
        <v>4732</v>
      </c>
      <c r="F2318" s="17" t="s">
        <v>8302</v>
      </c>
      <c r="G2318" s="17" t="s">
        <v>6112</v>
      </c>
    </row>
    <row r="2319" spans="1:7" x14ac:dyDescent="0.35">
      <c r="A2319" s="17" t="s">
        <v>8349</v>
      </c>
      <c r="B2319" s="17">
        <v>2318</v>
      </c>
      <c r="C2319" s="17" t="s">
        <v>39</v>
      </c>
      <c r="D2319" s="17" t="s">
        <v>4700</v>
      </c>
      <c r="E2319" s="17" t="s">
        <v>4729</v>
      </c>
      <c r="F2319" s="17" t="s">
        <v>7531</v>
      </c>
      <c r="G2319" s="17" t="s">
        <v>8303</v>
      </c>
    </row>
    <row r="2320" spans="1:7" x14ac:dyDescent="0.35">
      <c r="A2320" s="17" t="s">
        <v>8349</v>
      </c>
      <c r="B2320" s="17">
        <v>2319</v>
      </c>
      <c r="C2320" s="17" t="s">
        <v>38</v>
      </c>
      <c r="D2320" s="17" t="s">
        <v>4701</v>
      </c>
      <c r="E2320" s="17" t="s">
        <v>4732</v>
      </c>
      <c r="F2320" s="17" t="s">
        <v>8304</v>
      </c>
      <c r="G2320" s="17" t="s">
        <v>8305</v>
      </c>
    </row>
    <row r="2321" spans="1:7" x14ac:dyDescent="0.35">
      <c r="A2321" s="17" t="s">
        <v>8349</v>
      </c>
      <c r="B2321" s="17">
        <v>2320</v>
      </c>
      <c r="C2321" s="17" t="s">
        <v>36</v>
      </c>
      <c r="D2321" s="17" t="s">
        <v>4702</v>
      </c>
      <c r="E2321" s="17" t="s">
        <v>4729</v>
      </c>
      <c r="F2321" s="17" t="s">
        <v>8306</v>
      </c>
      <c r="G2321" s="17" t="s">
        <v>8307</v>
      </c>
    </row>
    <row r="2322" spans="1:7" x14ac:dyDescent="0.35">
      <c r="A2322" s="17" t="s">
        <v>8349</v>
      </c>
      <c r="B2322" s="17">
        <v>2321</v>
      </c>
      <c r="C2322" s="17" t="s">
        <v>34</v>
      </c>
      <c r="D2322" s="17" t="s">
        <v>4703</v>
      </c>
      <c r="E2322" s="17" t="s">
        <v>4732</v>
      </c>
      <c r="F2322" s="17" t="s">
        <v>8308</v>
      </c>
      <c r="G2322" s="17" t="s">
        <v>4914</v>
      </c>
    </row>
    <row r="2323" spans="1:7" x14ac:dyDescent="0.35">
      <c r="A2323" s="17" t="s">
        <v>8349</v>
      </c>
      <c r="B2323" s="17">
        <v>2322</v>
      </c>
      <c r="C2323" s="17" t="s">
        <v>33</v>
      </c>
      <c r="D2323" s="17" t="s">
        <v>4704</v>
      </c>
      <c r="E2323" s="17" t="s">
        <v>4729</v>
      </c>
      <c r="F2323" s="17" t="s">
        <v>8309</v>
      </c>
      <c r="G2323" s="17" t="s">
        <v>8310</v>
      </c>
    </row>
    <row r="2324" spans="1:7" x14ac:dyDescent="0.35">
      <c r="A2324" s="17" t="s">
        <v>8349</v>
      </c>
      <c r="B2324" s="17">
        <v>2323</v>
      </c>
      <c r="C2324" s="17" t="s">
        <v>32</v>
      </c>
      <c r="D2324" s="17" t="s">
        <v>4705</v>
      </c>
      <c r="E2324" s="17" t="s">
        <v>4732</v>
      </c>
      <c r="F2324" s="17" t="s">
        <v>8311</v>
      </c>
      <c r="G2324" s="17" t="s">
        <v>5029</v>
      </c>
    </row>
    <row r="2325" spans="1:7" x14ac:dyDescent="0.35">
      <c r="A2325" s="17" t="s">
        <v>8349</v>
      </c>
      <c r="B2325" s="17">
        <v>2324</v>
      </c>
      <c r="C2325" s="17" t="s">
        <v>29</v>
      </c>
      <c r="D2325" s="17" t="s">
        <v>4706</v>
      </c>
      <c r="E2325" s="17" t="s">
        <v>4729</v>
      </c>
      <c r="F2325" s="17" t="s">
        <v>8312</v>
      </c>
      <c r="G2325" s="17" t="s">
        <v>8313</v>
      </c>
    </row>
    <row r="2326" spans="1:7" x14ac:dyDescent="0.35">
      <c r="A2326" s="17" t="s">
        <v>8349</v>
      </c>
      <c r="B2326" s="17">
        <v>2325</v>
      </c>
      <c r="C2326" s="17" t="s">
        <v>28</v>
      </c>
      <c r="D2326" s="17" t="s">
        <v>4707</v>
      </c>
      <c r="E2326" s="17" t="s">
        <v>4732</v>
      </c>
      <c r="F2326" s="17" t="s">
        <v>6048</v>
      </c>
      <c r="G2326" s="17" t="s">
        <v>8314</v>
      </c>
    </row>
    <row r="2327" spans="1:7" x14ac:dyDescent="0.35">
      <c r="A2327" s="17" t="s">
        <v>8349</v>
      </c>
      <c r="B2327" s="17">
        <v>2326</v>
      </c>
      <c r="C2327" s="17" t="s">
        <v>27</v>
      </c>
      <c r="D2327" s="17" t="s">
        <v>4708</v>
      </c>
      <c r="E2327" s="17" t="s">
        <v>4732</v>
      </c>
      <c r="F2327" s="17" t="s">
        <v>8315</v>
      </c>
      <c r="G2327" s="17" t="s">
        <v>8316</v>
      </c>
    </row>
    <row r="2328" spans="1:7" x14ac:dyDescent="0.35">
      <c r="A2328" s="17" t="s">
        <v>8349</v>
      </c>
      <c r="B2328" s="17">
        <v>2327</v>
      </c>
      <c r="C2328" s="17" t="s">
        <v>26</v>
      </c>
      <c r="D2328" s="17" t="s">
        <v>4709</v>
      </c>
      <c r="E2328" s="17" t="s">
        <v>4729</v>
      </c>
      <c r="F2328" s="17" t="s">
        <v>5370</v>
      </c>
      <c r="G2328" s="17" t="s">
        <v>6567</v>
      </c>
    </row>
    <row r="2329" spans="1:7" x14ac:dyDescent="0.35">
      <c r="A2329" s="17" t="s">
        <v>8349</v>
      </c>
      <c r="B2329" s="17">
        <v>2328</v>
      </c>
      <c r="C2329" s="17" t="s">
        <v>25</v>
      </c>
      <c r="D2329" s="17" t="s">
        <v>4710</v>
      </c>
      <c r="E2329" s="17" t="s">
        <v>4729</v>
      </c>
      <c r="F2329" s="17" t="s">
        <v>8317</v>
      </c>
      <c r="G2329" s="17" t="s">
        <v>4775</v>
      </c>
    </row>
    <row r="2330" spans="1:7" x14ac:dyDescent="0.35">
      <c r="A2330" s="17" t="s">
        <v>8349</v>
      </c>
      <c r="B2330" s="17">
        <v>2329</v>
      </c>
      <c r="C2330" s="17" t="s">
        <v>24</v>
      </c>
      <c r="D2330" s="17" t="s">
        <v>4711</v>
      </c>
      <c r="E2330" s="17" t="s">
        <v>4729</v>
      </c>
      <c r="F2330" s="17" t="s">
        <v>8318</v>
      </c>
      <c r="G2330" s="17" t="s">
        <v>8319</v>
      </c>
    </row>
    <row r="2331" spans="1:7" x14ac:dyDescent="0.35">
      <c r="A2331" s="17" t="s">
        <v>8349</v>
      </c>
      <c r="B2331" s="17">
        <v>2330</v>
      </c>
      <c r="C2331" s="17" t="s">
        <v>22</v>
      </c>
      <c r="D2331" s="17" t="s">
        <v>4712</v>
      </c>
      <c r="E2331" s="17" t="s">
        <v>4729</v>
      </c>
      <c r="F2331" s="17" t="s">
        <v>8320</v>
      </c>
      <c r="G2331" s="17" t="s">
        <v>8321</v>
      </c>
    </row>
    <row r="2332" spans="1:7" x14ac:dyDescent="0.35">
      <c r="A2332" s="17" t="s">
        <v>8349</v>
      </c>
      <c r="B2332" s="17">
        <v>2331</v>
      </c>
      <c r="C2332" s="17" t="s">
        <v>21</v>
      </c>
      <c r="D2332" s="17" t="s">
        <v>4713</v>
      </c>
      <c r="E2332" s="17" t="s">
        <v>4732</v>
      </c>
      <c r="F2332" s="17" t="s">
        <v>8322</v>
      </c>
      <c r="G2332" s="17" t="s">
        <v>5488</v>
      </c>
    </row>
    <row r="2333" spans="1:7" x14ac:dyDescent="0.35">
      <c r="A2333" s="17" t="s">
        <v>8349</v>
      </c>
      <c r="B2333" s="17">
        <v>2332</v>
      </c>
      <c r="C2333" s="17" t="s">
        <v>19</v>
      </c>
      <c r="D2333" s="17" t="s">
        <v>4714</v>
      </c>
      <c r="E2333" s="17" t="s">
        <v>4732</v>
      </c>
      <c r="F2333" s="17" t="s">
        <v>8323</v>
      </c>
      <c r="G2333" s="17" t="s">
        <v>8324</v>
      </c>
    </row>
    <row r="2334" spans="1:7" x14ac:dyDescent="0.35">
      <c r="A2334" s="17" t="s">
        <v>8349</v>
      </c>
      <c r="B2334" s="17">
        <v>2333</v>
      </c>
      <c r="C2334" s="17" t="s">
        <v>17</v>
      </c>
      <c r="D2334" s="17" t="s">
        <v>4715</v>
      </c>
      <c r="E2334" s="17" t="s">
        <v>4729</v>
      </c>
      <c r="F2334" s="17" t="s">
        <v>8325</v>
      </c>
      <c r="G2334" s="17" t="s">
        <v>7496</v>
      </c>
    </row>
    <row r="2335" spans="1:7" x14ac:dyDescent="0.35">
      <c r="A2335" s="17" t="s">
        <v>8349</v>
      </c>
      <c r="B2335" s="17">
        <v>2334</v>
      </c>
      <c r="C2335" s="17" t="s">
        <v>14</v>
      </c>
      <c r="D2335" s="17" t="s">
        <v>4716</v>
      </c>
      <c r="E2335" s="17" t="s">
        <v>4732</v>
      </c>
      <c r="F2335" s="17" t="s">
        <v>8326</v>
      </c>
      <c r="G2335" s="17" t="s">
        <v>8327</v>
      </c>
    </row>
    <row r="2336" spans="1:7" x14ac:dyDescent="0.35">
      <c r="A2336" s="17" t="s">
        <v>8349</v>
      </c>
      <c r="B2336" s="17">
        <v>2335</v>
      </c>
      <c r="C2336" s="17" t="s">
        <v>9</v>
      </c>
      <c r="D2336" s="17" t="s">
        <v>4717</v>
      </c>
      <c r="E2336" s="17" t="s">
        <v>4732</v>
      </c>
      <c r="F2336" s="17" t="s">
        <v>8328</v>
      </c>
      <c r="G2336" s="17" t="s">
        <v>8329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E2336"/>
  <sheetViews>
    <sheetView topLeftCell="A2319" workbookViewId="0">
      <selection activeCell="B2336" sqref="B2336"/>
    </sheetView>
  </sheetViews>
  <sheetFormatPr defaultRowHeight="14.5" x14ac:dyDescent="0.35"/>
  <cols>
    <col min="1" max="1" width="16.6328125" bestFit="1" customWidth="1"/>
    <col min="2" max="2" width="35.54296875" bestFit="1" customWidth="1"/>
    <col min="3" max="3" width="9" bestFit="1" customWidth="1"/>
    <col min="4" max="4" width="18.453125" bestFit="1" customWidth="1"/>
    <col min="5" max="5" width="21.08984375" bestFit="1" customWidth="1"/>
  </cols>
  <sheetData>
    <row r="1" spans="1:5" s="1" customFormat="1" ht="19" customHeight="1" x14ac:dyDescent="0.35">
      <c r="A1" s="13" t="s">
        <v>0</v>
      </c>
      <c r="B1" s="14" t="s">
        <v>2382</v>
      </c>
      <c r="C1" s="16" t="s">
        <v>8331</v>
      </c>
      <c r="D1" s="15" t="s">
        <v>8330</v>
      </c>
      <c r="E1" s="16" t="s">
        <v>8332</v>
      </c>
    </row>
    <row r="2" spans="1:5" ht="15.5" x14ac:dyDescent="0.35">
      <c r="A2" s="32" t="s">
        <v>2372</v>
      </c>
      <c r="B2" s="32" t="s">
        <v>2383</v>
      </c>
      <c r="C2" s="32" t="s">
        <v>4729</v>
      </c>
      <c r="D2" s="32" t="s">
        <v>4728</v>
      </c>
      <c r="E2" s="32" t="s">
        <v>4730</v>
      </c>
    </row>
    <row r="3" spans="1:5" ht="15.5" x14ac:dyDescent="0.35">
      <c r="A3" s="32" t="s">
        <v>2371</v>
      </c>
      <c r="B3" s="32" t="s">
        <v>2384</v>
      </c>
      <c r="C3" s="32" t="s">
        <v>4732</v>
      </c>
      <c r="D3" s="32" t="s">
        <v>4731</v>
      </c>
      <c r="E3" s="32" t="s">
        <v>4733</v>
      </c>
    </row>
    <row r="4" spans="1:5" ht="15.5" x14ac:dyDescent="0.35">
      <c r="A4" s="32" t="s">
        <v>2370</v>
      </c>
      <c r="B4" s="32" t="s">
        <v>2385</v>
      </c>
      <c r="C4" s="32" t="s">
        <v>4732</v>
      </c>
      <c r="D4" s="32" t="s">
        <v>4734</v>
      </c>
      <c r="E4" s="32" t="s">
        <v>4735</v>
      </c>
    </row>
    <row r="5" spans="1:5" ht="15.5" x14ac:dyDescent="0.35">
      <c r="A5" s="32" t="s">
        <v>2369</v>
      </c>
      <c r="B5" s="32" t="s">
        <v>2386</v>
      </c>
      <c r="C5" s="32" t="s">
        <v>4729</v>
      </c>
      <c r="D5" s="32" t="s">
        <v>4736</v>
      </c>
      <c r="E5" s="32" t="s">
        <v>4737</v>
      </c>
    </row>
    <row r="6" spans="1:5" ht="15.5" x14ac:dyDescent="0.35">
      <c r="A6" s="32" t="s">
        <v>2368</v>
      </c>
      <c r="B6" s="32" t="s">
        <v>2387</v>
      </c>
      <c r="C6" s="32" t="s">
        <v>4729</v>
      </c>
      <c r="D6" s="32" t="s">
        <v>4738</v>
      </c>
      <c r="E6" s="32" t="s">
        <v>4739</v>
      </c>
    </row>
    <row r="7" spans="1:5" ht="15.5" x14ac:dyDescent="0.35">
      <c r="A7" s="32" t="s">
        <v>2367</v>
      </c>
      <c r="B7" s="32" t="s">
        <v>2388</v>
      </c>
      <c r="C7" s="32" t="s">
        <v>4732</v>
      </c>
      <c r="D7" s="32" t="s">
        <v>4740</v>
      </c>
      <c r="E7" s="32" t="s">
        <v>4741</v>
      </c>
    </row>
    <row r="8" spans="1:5" ht="15.5" x14ac:dyDescent="0.35">
      <c r="A8" s="32" t="s">
        <v>2366</v>
      </c>
      <c r="B8" s="32" t="s">
        <v>2389</v>
      </c>
      <c r="C8" s="32" t="s">
        <v>4732</v>
      </c>
      <c r="D8" s="32" t="s">
        <v>4742</v>
      </c>
      <c r="E8" s="32" t="s">
        <v>4743</v>
      </c>
    </row>
    <row r="9" spans="1:5" ht="15.5" x14ac:dyDescent="0.35">
      <c r="A9" s="32" t="s">
        <v>2365</v>
      </c>
      <c r="B9" s="32" t="s">
        <v>2390</v>
      </c>
      <c r="C9" s="32" t="s">
        <v>4732</v>
      </c>
      <c r="D9" s="32" t="s">
        <v>4744</v>
      </c>
      <c r="E9" s="32" t="s">
        <v>4745</v>
      </c>
    </row>
    <row r="10" spans="1:5" ht="15.5" x14ac:dyDescent="0.35">
      <c r="A10" s="32" t="s">
        <v>2364</v>
      </c>
      <c r="B10" s="32" t="s">
        <v>2391</v>
      </c>
      <c r="C10" s="32" t="s">
        <v>4732</v>
      </c>
      <c r="D10" s="32" t="s">
        <v>4746</v>
      </c>
      <c r="E10" s="32" t="s">
        <v>4747</v>
      </c>
    </row>
    <row r="11" spans="1:5" ht="15.5" x14ac:dyDescent="0.35">
      <c r="A11" s="32" t="s">
        <v>2363</v>
      </c>
      <c r="B11" s="32" t="s">
        <v>2392</v>
      </c>
      <c r="C11" s="32" t="s">
        <v>4729</v>
      </c>
      <c r="D11" s="32" t="s">
        <v>4748</v>
      </c>
      <c r="E11" s="32" t="s">
        <v>4749</v>
      </c>
    </row>
    <row r="12" spans="1:5" ht="15.5" x14ac:dyDescent="0.35">
      <c r="A12" s="32" t="s">
        <v>2362</v>
      </c>
      <c r="B12" s="32" t="s">
        <v>2393</v>
      </c>
      <c r="C12" s="32" t="s">
        <v>4729</v>
      </c>
      <c r="D12" s="32" t="s">
        <v>4750</v>
      </c>
      <c r="E12" s="32" t="s">
        <v>4751</v>
      </c>
    </row>
    <row r="13" spans="1:5" ht="15.5" x14ac:dyDescent="0.35">
      <c r="A13" s="32" t="s">
        <v>2361</v>
      </c>
      <c r="B13" s="32" t="s">
        <v>2394</v>
      </c>
      <c r="C13" s="32" t="s">
        <v>4732</v>
      </c>
      <c r="D13" s="32" t="s">
        <v>4752</v>
      </c>
      <c r="E13" s="32" t="s">
        <v>4753</v>
      </c>
    </row>
    <row r="14" spans="1:5" ht="15.5" x14ac:dyDescent="0.35">
      <c r="A14" s="32" t="s">
        <v>2360</v>
      </c>
      <c r="B14" s="32" t="s">
        <v>2395</v>
      </c>
      <c r="C14" s="32" t="s">
        <v>4732</v>
      </c>
      <c r="D14" s="32" t="s">
        <v>4754</v>
      </c>
      <c r="E14" s="32" t="s">
        <v>4755</v>
      </c>
    </row>
    <row r="15" spans="1:5" ht="15.5" x14ac:dyDescent="0.35">
      <c r="A15" s="32" t="s">
        <v>2359</v>
      </c>
      <c r="B15" s="32" t="s">
        <v>2396</v>
      </c>
      <c r="C15" s="32" t="s">
        <v>4732</v>
      </c>
      <c r="D15" s="32" t="s">
        <v>4756</v>
      </c>
      <c r="E15" s="32" t="s">
        <v>4757</v>
      </c>
    </row>
    <row r="16" spans="1:5" ht="15.5" x14ac:dyDescent="0.35">
      <c r="A16" s="32" t="s">
        <v>2358</v>
      </c>
      <c r="B16" s="32" t="s">
        <v>2397</v>
      </c>
      <c r="C16" s="32" t="s">
        <v>4729</v>
      </c>
      <c r="D16" s="32" t="s">
        <v>4758</v>
      </c>
      <c r="E16" s="32" t="s">
        <v>4759</v>
      </c>
    </row>
    <row r="17" spans="1:5" ht="15.5" x14ac:dyDescent="0.35">
      <c r="A17" s="32" t="s">
        <v>2357</v>
      </c>
      <c r="B17" s="32" t="s">
        <v>2398</v>
      </c>
      <c r="C17" s="32" t="s">
        <v>4732</v>
      </c>
      <c r="D17" s="32" t="s">
        <v>4760</v>
      </c>
      <c r="E17" s="32" t="s">
        <v>4761</v>
      </c>
    </row>
    <row r="18" spans="1:5" ht="15.5" x14ac:dyDescent="0.35">
      <c r="A18" s="32" t="s">
        <v>2356</v>
      </c>
      <c r="B18" s="32" t="s">
        <v>2399</v>
      </c>
      <c r="C18" s="32" t="s">
        <v>4729</v>
      </c>
      <c r="D18" s="32" t="s">
        <v>4762</v>
      </c>
      <c r="E18" s="32" t="s">
        <v>4763</v>
      </c>
    </row>
    <row r="19" spans="1:5" ht="15.5" x14ac:dyDescent="0.35">
      <c r="A19" s="32" t="s">
        <v>2355</v>
      </c>
      <c r="B19" s="32" t="s">
        <v>2400</v>
      </c>
      <c r="C19" s="32" t="s">
        <v>4729</v>
      </c>
      <c r="D19" s="32" t="s">
        <v>4764</v>
      </c>
      <c r="E19" s="32" t="s">
        <v>4765</v>
      </c>
    </row>
    <row r="20" spans="1:5" ht="15.5" x14ac:dyDescent="0.35">
      <c r="A20" s="32" t="s">
        <v>2354</v>
      </c>
      <c r="B20" s="32" t="s">
        <v>2401</v>
      </c>
      <c r="C20" s="32" t="s">
        <v>4732</v>
      </c>
      <c r="D20" s="32" t="s">
        <v>4766</v>
      </c>
      <c r="E20" s="32" t="s">
        <v>4767</v>
      </c>
    </row>
    <row r="21" spans="1:5" ht="15.5" x14ac:dyDescent="0.35">
      <c r="A21" s="32" t="s">
        <v>2353</v>
      </c>
      <c r="B21" s="32" t="s">
        <v>2402</v>
      </c>
      <c r="C21" s="32" t="s">
        <v>4732</v>
      </c>
      <c r="D21" s="32" t="s">
        <v>4768</v>
      </c>
      <c r="E21" s="32" t="s">
        <v>4769</v>
      </c>
    </row>
    <row r="22" spans="1:5" ht="15.5" x14ac:dyDescent="0.35">
      <c r="A22" s="32" t="s">
        <v>2352</v>
      </c>
      <c r="B22" s="32" t="s">
        <v>2403</v>
      </c>
      <c r="C22" s="32" t="s">
        <v>4732</v>
      </c>
      <c r="D22" s="32" t="s">
        <v>4770</v>
      </c>
      <c r="E22" s="32" t="s">
        <v>4771</v>
      </c>
    </row>
    <row r="23" spans="1:5" ht="15.5" x14ac:dyDescent="0.35">
      <c r="A23" s="32" t="s">
        <v>2351</v>
      </c>
      <c r="B23" s="32" t="s">
        <v>2404</v>
      </c>
      <c r="C23" s="32" t="s">
        <v>4729</v>
      </c>
      <c r="D23" s="32" t="s">
        <v>4772</v>
      </c>
      <c r="E23" s="32" t="s">
        <v>4773</v>
      </c>
    </row>
    <row r="24" spans="1:5" ht="15.5" x14ac:dyDescent="0.35">
      <c r="A24" s="32" t="s">
        <v>2350</v>
      </c>
      <c r="B24" s="32" t="s">
        <v>2405</v>
      </c>
      <c r="C24" s="32" t="s">
        <v>4729</v>
      </c>
      <c r="D24" s="32" t="s">
        <v>4774</v>
      </c>
      <c r="E24" s="32" t="s">
        <v>4775</v>
      </c>
    </row>
    <row r="25" spans="1:5" ht="15.5" x14ac:dyDescent="0.35">
      <c r="A25" s="32" t="s">
        <v>2349</v>
      </c>
      <c r="B25" s="32" t="s">
        <v>2406</v>
      </c>
      <c r="C25" s="32" t="s">
        <v>4732</v>
      </c>
      <c r="D25" s="32" t="s">
        <v>4776</v>
      </c>
      <c r="E25" s="32" t="s">
        <v>4777</v>
      </c>
    </row>
    <row r="26" spans="1:5" ht="15.5" x14ac:dyDescent="0.35">
      <c r="A26" s="32" t="s">
        <v>2348</v>
      </c>
      <c r="B26" s="32" t="s">
        <v>2407</v>
      </c>
      <c r="C26" s="32" t="s">
        <v>4732</v>
      </c>
      <c r="D26" s="32" t="s">
        <v>4778</v>
      </c>
      <c r="E26" s="32" t="s">
        <v>4779</v>
      </c>
    </row>
    <row r="27" spans="1:5" ht="15.5" x14ac:dyDescent="0.35">
      <c r="A27" s="32" t="s">
        <v>2347</v>
      </c>
      <c r="B27" s="32" t="s">
        <v>2408</v>
      </c>
      <c r="C27" s="32" t="s">
        <v>4732</v>
      </c>
      <c r="D27" s="32" t="s">
        <v>4780</v>
      </c>
      <c r="E27" s="32" t="s">
        <v>4781</v>
      </c>
    </row>
    <row r="28" spans="1:5" ht="15.5" x14ac:dyDescent="0.35">
      <c r="A28" s="32" t="s">
        <v>2346</v>
      </c>
      <c r="B28" s="32" t="s">
        <v>2409</v>
      </c>
      <c r="C28" s="32" t="s">
        <v>4732</v>
      </c>
      <c r="D28" s="32" t="s">
        <v>4782</v>
      </c>
      <c r="E28" s="32" t="s">
        <v>4783</v>
      </c>
    </row>
    <row r="29" spans="1:5" ht="15.5" x14ac:dyDescent="0.35">
      <c r="A29" s="32" t="s">
        <v>2345</v>
      </c>
      <c r="B29" s="32" t="s">
        <v>2410</v>
      </c>
      <c r="C29" s="32" t="s">
        <v>4729</v>
      </c>
      <c r="D29" s="32" t="s">
        <v>4784</v>
      </c>
      <c r="E29" s="32" t="s">
        <v>4785</v>
      </c>
    </row>
    <row r="30" spans="1:5" ht="15.5" x14ac:dyDescent="0.35">
      <c r="A30" s="32" t="s">
        <v>2344</v>
      </c>
      <c r="B30" s="32" t="s">
        <v>2411</v>
      </c>
      <c r="C30" s="32" t="s">
        <v>4732</v>
      </c>
      <c r="D30" s="32" t="s">
        <v>4786</v>
      </c>
      <c r="E30" s="32" t="s">
        <v>4745</v>
      </c>
    </row>
    <row r="31" spans="1:5" ht="15.5" x14ac:dyDescent="0.35">
      <c r="A31" s="32" t="s">
        <v>2343</v>
      </c>
      <c r="B31" s="32" t="s">
        <v>2412</v>
      </c>
      <c r="C31" s="32" t="s">
        <v>4729</v>
      </c>
      <c r="D31" s="32" t="s">
        <v>4787</v>
      </c>
      <c r="E31" s="32" t="s">
        <v>4788</v>
      </c>
    </row>
    <row r="32" spans="1:5" ht="15.5" x14ac:dyDescent="0.35">
      <c r="A32" s="32" t="s">
        <v>2342</v>
      </c>
      <c r="B32" s="32" t="s">
        <v>2413</v>
      </c>
      <c r="C32" s="32" t="s">
        <v>4729</v>
      </c>
      <c r="D32" s="32" t="s">
        <v>4789</v>
      </c>
      <c r="E32" s="32" t="s">
        <v>4790</v>
      </c>
    </row>
    <row r="33" spans="1:5" ht="15.5" x14ac:dyDescent="0.35">
      <c r="A33" s="32" t="s">
        <v>2341</v>
      </c>
      <c r="B33" s="32" t="s">
        <v>2414</v>
      </c>
      <c r="C33" s="32" t="s">
        <v>4732</v>
      </c>
      <c r="D33" s="32" t="s">
        <v>4791</v>
      </c>
      <c r="E33" s="32" t="s">
        <v>4792</v>
      </c>
    </row>
    <row r="34" spans="1:5" ht="15.5" x14ac:dyDescent="0.35">
      <c r="A34" s="32" t="s">
        <v>2340</v>
      </c>
      <c r="B34" s="32" t="s">
        <v>2415</v>
      </c>
      <c r="C34" s="32" t="s">
        <v>4732</v>
      </c>
      <c r="D34" s="32" t="s">
        <v>4793</v>
      </c>
      <c r="E34" s="32" t="s">
        <v>4794</v>
      </c>
    </row>
    <row r="35" spans="1:5" ht="15.5" x14ac:dyDescent="0.35">
      <c r="A35" s="32" t="s">
        <v>2339</v>
      </c>
      <c r="B35" s="32" t="s">
        <v>2416</v>
      </c>
      <c r="C35" s="32" t="s">
        <v>4729</v>
      </c>
      <c r="D35" s="32" t="s">
        <v>4795</v>
      </c>
      <c r="E35" s="32" t="s">
        <v>4796</v>
      </c>
    </row>
    <row r="36" spans="1:5" ht="15.5" x14ac:dyDescent="0.35">
      <c r="A36" s="32" t="s">
        <v>2338</v>
      </c>
      <c r="B36" s="32" t="s">
        <v>2417</v>
      </c>
      <c r="C36" s="32" t="s">
        <v>4729</v>
      </c>
      <c r="D36" s="32" t="s">
        <v>4797</v>
      </c>
      <c r="E36" s="32" t="s">
        <v>4798</v>
      </c>
    </row>
    <row r="37" spans="1:5" ht="15.5" x14ac:dyDescent="0.35">
      <c r="A37" s="32" t="s">
        <v>2337</v>
      </c>
      <c r="B37" s="32" t="s">
        <v>2418</v>
      </c>
      <c r="C37" s="32" t="s">
        <v>4732</v>
      </c>
      <c r="D37" s="32" t="s">
        <v>4799</v>
      </c>
      <c r="E37" s="32" t="s">
        <v>4800</v>
      </c>
    </row>
    <row r="38" spans="1:5" ht="15.5" x14ac:dyDescent="0.35">
      <c r="A38" s="32" t="s">
        <v>2336</v>
      </c>
      <c r="B38" s="32" t="s">
        <v>2419</v>
      </c>
      <c r="C38" s="32" t="s">
        <v>4732</v>
      </c>
      <c r="D38" s="32" t="s">
        <v>4801</v>
      </c>
      <c r="E38" s="32" t="s">
        <v>4802</v>
      </c>
    </row>
    <row r="39" spans="1:5" ht="15.5" x14ac:dyDescent="0.35">
      <c r="A39" s="32" t="s">
        <v>2335</v>
      </c>
      <c r="B39" s="32" t="s">
        <v>2420</v>
      </c>
      <c r="C39" s="32" t="s">
        <v>4729</v>
      </c>
      <c r="D39" s="32" t="s">
        <v>4803</v>
      </c>
      <c r="E39" s="32" t="s">
        <v>4804</v>
      </c>
    </row>
    <row r="40" spans="1:5" ht="15.5" x14ac:dyDescent="0.35">
      <c r="A40" s="32" t="s">
        <v>2334</v>
      </c>
      <c r="B40" s="32" t="s">
        <v>2421</v>
      </c>
      <c r="C40" s="32" t="s">
        <v>4729</v>
      </c>
      <c r="D40" s="32" t="s">
        <v>4805</v>
      </c>
      <c r="E40" s="32" t="s">
        <v>4806</v>
      </c>
    </row>
    <row r="41" spans="1:5" ht="15.5" x14ac:dyDescent="0.35">
      <c r="A41" s="32" t="s">
        <v>2333</v>
      </c>
      <c r="B41" s="32" t="s">
        <v>2422</v>
      </c>
      <c r="C41" s="32" t="s">
        <v>4732</v>
      </c>
      <c r="D41" s="32" t="s">
        <v>4807</v>
      </c>
      <c r="E41" s="32" t="s">
        <v>4808</v>
      </c>
    </row>
    <row r="42" spans="1:5" ht="15.5" x14ac:dyDescent="0.35">
      <c r="A42" s="32" t="s">
        <v>2332</v>
      </c>
      <c r="B42" s="32" t="s">
        <v>2423</v>
      </c>
      <c r="C42" s="32" t="s">
        <v>4732</v>
      </c>
      <c r="D42" s="32" t="s">
        <v>4809</v>
      </c>
      <c r="E42" s="32" t="s">
        <v>4810</v>
      </c>
    </row>
    <row r="43" spans="1:5" ht="15.5" x14ac:dyDescent="0.35">
      <c r="A43" s="32" t="s">
        <v>2331</v>
      </c>
      <c r="B43" s="32" t="s">
        <v>2424</v>
      </c>
      <c r="C43" s="32" t="s">
        <v>4729</v>
      </c>
      <c r="D43" s="32" t="s">
        <v>4811</v>
      </c>
      <c r="E43" s="32" t="s">
        <v>4812</v>
      </c>
    </row>
    <row r="44" spans="1:5" ht="15.5" x14ac:dyDescent="0.35">
      <c r="A44" s="32" t="s">
        <v>2330</v>
      </c>
      <c r="B44" s="32" t="s">
        <v>2425</v>
      </c>
      <c r="C44" s="32" t="s">
        <v>4729</v>
      </c>
      <c r="D44" s="32" t="s">
        <v>4813</v>
      </c>
      <c r="E44" s="32" t="s">
        <v>4775</v>
      </c>
    </row>
    <row r="45" spans="1:5" ht="15.5" x14ac:dyDescent="0.35">
      <c r="A45" s="32" t="s">
        <v>2329</v>
      </c>
      <c r="B45" s="32" t="s">
        <v>2426</v>
      </c>
      <c r="C45" s="32" t="s">
        <v>4732</v>
      </c>
      <c r="D45" s="32" t="s">
        <v>4814</v>
      </c>
      <c r="E45" s="32" t="s">
        <v>4815</v>
      </c>
    </row>
    <row r="46" spans="1:5" ht="15.5" x14ac:dyDescent="0.35">
      <c r="A46" s="32" t="s">
        <v>2328</v>
      </c>
      <c r="B46" s="32" t="s">
        <v>2427</v>
      </c>
      <c r="C46" s="32" t="s">
        <v>4732</v>
      </c>
      <c r="D46" s="32" t="s">
        <v>4816</v>
      </c>
      <c r="E46" s="32" t="s">
        <v>4817</v>
      </c>
    </row>
    <row r="47" spans="1:5" ht="15.5" x14ac:dyDescent="0.35">
      <c r="A47" s="32" t="s">
        <v>2327</v>
      </c>
      <c r="B47" s="32" t="s">
        <v>2428</v>
      </c>
      <c r="C47" s="32" t="s">
        <v>4729</v>
      </c>
      <c r="D47" s="32" t="s">
        <v>4818</v>
      </c>
      <c r="E47" s="32" t="s">
        <v>4819</v>
      </c>
    </row>
    <row r="48" spans="1:5" ht="15.5" x14ac:dyDescent="0.35">
      <c r="A48" s="32" t="s">
        <v>2326</v>
      </c>
      <c r="B48" s="32" t="s">
        <v>2429</v>
      </c>
      <c r="C48" s="32" t="s">
        <v>4732</v>
      </c>
      <c r="D48" s="32" t="s">
        <v>4820</v>
      </c>
      <c r="E48" s="32" t="s">
        <v>4821</v>
      </c>
    </row>
    <row r="49" spans="1:5" ht="15.5" x14ac:dyDescent="0.35">
      <c r="A49" s="32" t="s">
        <v>2325</v>
      </c>
      <c r="B49" s="32" t="s">
        <v>2430</v>
      </c>
      <c r="C49" s="32" t="s">
        <v>4729</v>
      </c>
      <c r="D49" s="32" t="s">
        <v>4811</v>
      </c>
      <c r="E49" s="32" t="s">
        <v>4822</v>
      </c>
    </row>
    <row r="50" spans="1:5" ht="15.5" x14ac:dyDescent="0.35">
      <c r="A50" s="32" t="s">
        <v>2324</v>
      </c>
      <c r="B50" s="32" t="s">
        <v>2431</v>
      </c>
      <c r="C50" s="32" t="s">
        <v>4732</v>
      </c>
      <c r="D50" s="32" t="s">
        <v>4823</v>
      </c>
      <c r="E50" s="32" t="s">
        <v>4824</v>
      </c>
    </row>
    <row r="51" spans="1:5" ht="15.5" x14ac:dyDescent="0.35">
      <c r="A51" s="32" t="s">
        <v>2323</v>
      </c>
      <c r="B51" s="32" t="s">
        <v>2432</v>
      </c>
      <c r="C51" s="32" t="s">
        <v>4732</v>
      </c>
      <c r="D51" s="32" t="s">
        <v>4825</v>
      </c>
      <c r="E51" s="32" t="s">
        <v>4826</v>
      </c>
    </row>
    <row r="52" spans="1:5" ht="15.5" x14ac:dyDescent="0.35">
      <c r="A52" s="32" t="s">
        <v>2322</v>
      </c>
      <c r="B52" s="32" t="s">
        <v>2433</v>
      </c>
      <c r="C52" s="32" t="s">
        <v>4732</v>
      </c>
      <c r="D52" s="32" t="s">
        <v>4827</v>
      </c>
      <c r="E52" s="32" t="s">
        <v>4828</v>
      </c>
    </row>
    <row r="53" spans="1:5" ht="15.5" x14ac:dyDescent="0.35">
      <c r="A53" s="32" t="s">
        <v>2321</v>
      </c>
      <c r="B53" s="32" t="s">
        <v>2434</v>
      </c>
      <c r="C53" s="32" t="s">
        <v>4729</v>
      </c>
      <c r="D53" s="32" t="s">
        <v>4829</v>
      </c>
      <c r="E53" s="32" t="s">
        <v>4830</v>
      </c>
    </row>
    <row r="54" spans="1:5" ht="15.5" x14ac:dyDescent="0.35">
      <c r="A54" s="32" t="s">
        <v>2320</v>
      </c>
      <c r="B54" s="32" t="s">
        <v>2435</v>
      </c>
      <c r="C54" s="32" t="s">
        <v>4732</v>
      </c>
      <c r="D54" s="32" t="s">
        <v>4831</v>
      </c>
      <c r="E54" s="32" t="s">
        <v>4753</v>
      </c>
    </row>
    <row r="55" spans="1:5" ht="15.5" x14ac:dyDescent="0.35">
      <c r="A55" s="32" t="s">
        <v>2319</v>
      </c>
      <c r="B55" s="32" t="s">
        <v>2436</v>
      </c>
      <c r="C55" s="32" t="s">
        <v>4732</v>
      </c>
      <c r="D55" s="32" t="s">
        <v>4832</v>
      </c>
      <c r="E55" s="32" t="s">
        <v>4833</v>
      </c>
    </row>
    <row r="56" spans="1:5" ht="15.5" x14ac:dyDescent="0.35">
      <c r="A56" s="32" t="s">
        <v>2318</v>
      </c>
      <c r="B56" s="32" t="s">
        <v>2437</v>
      </c>
      <c r="C56" s="32" t="s">
        <v>4729</v>
      </c>
      <c r="D56" s="32" t="s">
        <v>4834</v>
      </c>
      <c r="E56" s="32" t="s">
        <v>4835</v>
      </c>
    </row>
    <row r="57" spans="1:5" ht="15.5" x14ac:dyDescent="0.35">
      <c r="A57" s="32" t="s">
        <v>2317</v>
      </c>
      <c r="B57" s="32" t="s">
        <v>2438</v>
      </c>
      <c r="C57" s="32" t="s">
        <v>4729</v>
      </c>
      <c r="D57" s="32" t="s">
        <v>4836</v>
      </c>
      <c r="E57" s="32" t="s">
        <v>4837</v>
      </c>
    </row>
    <row r="58" spans="1:5" ht="15.5" x14ac:dyDescent="0.35">
      <c r="A58" s="32" t="s">
        <v>2316</v>
      </c>
      <c r="B58" s="32" t="s">
        <v>2439</v>
      </c>
      <c r="C58" s="32" t="s">
        <v>4732</v>
      </c>
      <c r="D58" s="32" t="s">
        <v>4838</v>
      </c>
      <c r="E58" s="32" t="s">
        <v>4839</v>
      </c>
    </row>
    <row r="59" spans="1:5" ht="15.5" x14ac:dyDescent="0.35">
      <c r="A59" s="32" t="s">
        <v>2315</v>
      </c>
      <c r="B59" s="32" t="s">
        <v>2440</v>
      </c>
      <c r="C59" s="32" t="s">
        <v>4729</v>
      </c>
      <c r="D59" s="32" t="s">
        <v>4840</v>
      </c>
      <c r="E59" s="32" t="s">
        <v>4841</v>
      </c>
    </row>
    <row r="60" spans="1:5" ht="15.5" x14ac:dyDescent="0.35">
      <c r="A60" s="32" t="s">
        <v>2314</v>
      </c>
      <c r="B60" s="32" t="s">
        <v>2441</v>
      </c>
      <c r="C60" s="32" t="s">
        <v>4732</v>
      </c>
      <c r="D60" s="32" t="s">
        <v>4842</v>
      </c>
      <c r="E60" s="32" t="s">
        <v>4843</v>
      </c>
    </row>
    <row r="61" spans="1:5" ht="15.5" x14ac:dyDescent="0.35">
      <c r="A61" s="32" t="s">
        <v>2313</v>
      </c>
      <c r="B61" s="32" t="s">
        <v>2442</v>
      </c>
      <c r="C61" s="32" t="s">
        <v>4729</v>
      </c>
      <c r="D61" s="32" t="s">
        <v>4844</v>
      </c>
      <c r="E61" s="32" t="s">
        <v>4845</v>
      </c>
    </row>
    <row r="62" spans="1:5" ht="15.5" x14ac:dyDescent="0.35">
      <c r="A62" s="32" t="s">
        <v>2312</v>
      </c>
      <c r="B62" s="32" t="s">
        <v>2443</v>
      </c>
      <c r="C62" s="32" t="s">
        <v>4732</v>
      </c>
      <c r="D62" s="32" t="s">
        <v>4846</v>
      </c>
      <c r="E62" s="32" t="s">
        <v>4847</v>
      </c>
    </row>
    <row r="63" spans="1:5" ht="15.5" x14ac:dyDescent="0.35">
      <c r="A63" s="32" t="s">
        <v>2311</v>
      </c>
      <c r="B63" s="32" t="s">
        <v>2444</v>
      </c>
      <c r="C63" s="32" t="s">
        <v>4729</v>
      </c>
      <c r="D63" s="32" t="s">
        <v>4848</v>
      </c>
      <c r="E63" s="32" t="s">
        <v>4849</v>
      </c>
    </row>
    <row r="64" spans="1:5" ht="15.5" x14ac:dyDescent="0.35">
      <c r="A64" s="32" t="s">
        <v>2310</v>
      </c>
      <c r="B64" s="32" t="s">
        <v>2445</v>
      </c>
      <c r="C64" s="32" t="s">
        <v>4729</v>
      </c>
      <c r="D64" s="32" t="s">
        <v>4850</v>
      </c>
      <c r="E64" s="32" t="s">
        <v>4851</v>
      </c>
    </row>
    <row r="65" spans="1:5" ht="15.5" x14ac:dyDescent="0.35">
      <c r="A65" s="32" t="s">
        <v>2309</v>
      </c>
      <c r="B65" s="32" t="s">
        <v>2446</v>
      </c>
      <c r="C65" s="32" t="s">
        <v>4732</v>
      </c>
      <c r="D65" s="32" t="s">
        <v>4852</v>
      </c>
      <c r="E65" s="32" t="s">
        <v>4753</v>
      </c>
    </row>
    <row r="66" spans="1:5" ht="15.5" x14ac:dyDescent="0.35">
      <c r="A66" s="32" t="s">
        <v>2308</v>
      </c>
      <c r="B66" s="32" t="s">
        <v>2447</v>
      </c>
      <c r="C66" s="32" t="s">
        <v>4732</v>
      </c>
      <c r="D66" s="32" t="s">
        <v>4853</v>
      </c>
      <c r="E66" s="32" t="s">
        <v>4854</v>
      </c>
    </row>
    <row r="67" spans="1:5" ht="15.5" x14ac:dyDescent="0.35">
      <c r="A67" s="32" t="s">
        <v>2307</v>
      </c>
      <c r="B67" s="32" t="s">
        <v>2448</v>
      </c>
      <c r="C67" s="32" t="s">
        <v>4729</v>
      </c>
      <c r="D67" s="32" t="s">
        <v>4855</v>
      </c>
      <c r="E67" s="32" t="s">
        <v>4856</v>
      </c>
    </row>
    <row r="68" spans="1:5" ht="15.5" x14ac:dyDescent="0.35">
      <c r="A68" s="32" t="s">
        <v>2306</v>
      </c>
      <c r="B68" s="32" t="s">
        <v>2449</v>
      </c>
      <c r="C68" s="32" t="s">
        <v>4732</v>
      </c>
      <c r="D68" s="32" t="s">
        <v>4857</v>
      </c>
      <c r="E68" s="32" t="s">
        <v>4858</v>
      </c>
    </row>
    <row r="69" spans="1:5" ht="15.5" x14ac:dyDescent="0.35">
      <c r="A69" s="32" t="s">
        <v>2305</v>
      </c>
      <c r="B69" s="32" t="s">
        <v>2450</v>
      </c>
      <c r="C69" s="32" t="s">
        <v>4732</v>
      </c>
      <c r="D69" s="32" t="s">
        <v>4859</v>
      </c>
      <c r="E69" s="32" t="s">
        <v>4860</v>
      </c>
    </row>
    <row r="70" spans="1:5" ht="15.5" x14ac:dyDescent="0.35">
      <c r="A70" s="32" t="s">
        <v>2304</v>
      </c>
      <c r="B70" s="32" t="s">
        <v>2451</v>
      </c>
      <c r="C70" s="32" t="s">
        <v>4729</v>
      </c>
      <c r="D70" s="32" t="s">
        <v>4861</v>
      </c>
      <c r="E70" s="32" t="s">
        <v>4862</v>
      </c>
    </row>
    <row r="71" spans="1:5" ht="15.5" x14ac:dyDescent="0.35">
      <c r="A71" s="32" t="s">
        <v>2303</v>
      </c>
      <c r="B71" s="32" t="s">
        <v>2452</v>
      </c>
      <c r="C71" s="32" t="s">
        <v>4732</v>
      </c>
      <c r="D71" s="32" t="s">
        <v>4863</v>
      </c>
      <c r="E71" s="32" t="s">
        <v>4864</v>
      </c>
    </row>
    <row r="72" spans="1:5" ht="15.5" x14ac:dyDescent="0.35">
      <c r="A72" s="32" t="s">
        <v>2302</v>
      </c>
      <c r="B72" s="32" t="s">
        <v>2453</v>
      </c>
      <c r="C72" s="32" t="s">
        <v>4732</v>
      </c>
      <c r="D72" s="32" t="s">
        <v>4865</v>
      </c>
      <c r="E72" s="32" t="s">
        <v>4866</v>
      </c>
    </row>
    <row r="73" spans="1:5" ht="15.5" x14ac:dyDescent="0.35">
      <c r="A73" s="32" t="s">
        <v>2301</v>
      </c>
      <c r="B73" s="32" t="s">
        <v>2454</v>
      </c>
      <c r="C73" s="32" t="s">
        <v>4732</v>
      </c>
      <c r="D73" s="32" t="s">
        <v>4867</v>
      </c>
      <c r="E73" s="32" t="s">
        <v>4868</v>
      </c>
    </row>
    <row r="74" spans="1:5" ht="15.5" x14ac:dyDescent="0.35">
      <c r="A74" s="32" t="s">
        <v>2300</v>
      </c>
      <c r="B74" s="32" t="s">
        <v>2455</v>
      </c>
      <c r="C74" s="32" t="s">
        <v>4729</v>
      </c>
      <c r="D74" s="32" t="s">
        <v>4869</v>
      </c>
      <c r="E74" s="32" t="s">
        <v>4870</v>
      </c>
    </row>
    <row r="75" spans="1:5" ht="15.5" x14ac:dyDescent="0.35">
      <c r="A75" s="32" t="s">
        <v>2299</v>
      </c>
      <c r="B75" s="32" t="s">
        <v>2456</v>
      </c>
      <c r="C75" s="32" t="s">
        <v>4729</v>
      </c>
      <c r="D75" s="32" t="s">
        <v>4871</v>
      </c>
      <c r="E75" s="32" t="s">
        <v>4872</v>
      </c>
    </row>
    <row r="76" spans="1:5" ht="15.5" x14ac:dyDescent="0.35">
      <c r="A76" s="32" t="s">
        <v>2298</v>
      </c>
      <c r="B76" s="32" t="s">
        <v>2457</v>
      </c>
      <c r="C76" s="32" t="s">
        <v>4729</v>
      </c>
      <c r="D76" s="32" t="s">
        <v>4873</v>
      </c>
      <c r="E76" s="32" t="s">
        <v>4874</v>
      </c>
    </row>
    <row r="77" spans="1:5" ht="15.5" x14ac:dyDescent="0.35">
      <c r="A77" s="32" t="s">
        <v>2297</v>
      </c>
      <c r="B77" s="32" t="s">
        <v>2458</v>
      </c>
      <c r="C77" s="32" t="s">
        <v>4732</v>
      </c>
      <c r="D77" s="32" t="s">
        <v>4875</v>
      </c>
      <c r="E77" s="32" t="s">
        <v>4876</v>
      </c>
    </row>
    <row r="78" spans="1:5" ht="15.5" x14ac:dyDescent="0.35">
      <c r="A78" s="32" t="s">
        <v>2296</v>
      </c>
      <c r="B78" s="32" t="s">
        <v>2459</v>
      </c>
      <c r="C78" s="32" t="s">
        <v>4729</v>
      </c>
      <c r="D78" s="32" t="s">
        <v>4877</v>
      </c>
      <c r="E78" s="32" t="s">
        <v>4878</v>
      </c>
    </row>
    <row r="79" spans="1:5" ht="15.5" x14ac:dyDescent="0.35">
      <c r="A79" s="32" t="s">
        <v>2295</v>
      </c>
      <c r="B79" s="32" t="s">
        <v>2460</v>
      </c>
      <c r="C79" s="32" t="s">
        <v>4729</v>
      </c>
      <c r="D79" s="32" t="s">
        <v>4879</v>
      </c>
      <c r="E79" s="32" t="s">
        <v>4880</v>
      </c>
    </row>
    <row r="80" spans="1:5" ht="15.5" x14ac:dyDescent="0.35">
      <c r="A80" s="32" t="s">
        <v>2294</v>
      </c>
      <c r="B80" s="32" t="s">
        <v>2461</v>
      </c>
      <c r="C80" s="32" t="s">
        <v>4732</v>
      </c>
      <c r="D80" s="32" t="s">
        <v>4881</v>
      </c>
      <c r="E80" s="32" t="s">
        <v>4882</v>
      </c>
    </row>
    <row r="81" spans="1:5" ht="15.5" x14ac:dyDescent="0.35">
      <c r="A81" s="32" t="s">
        <v>2293</v>
      </c>
      <c r="B81" s="32" t="s">
        <v>2462</v>
      </c>
      <c r="C81" s="32" t="s">
        <v>4729</v>
      </c>
      <c r="D81" s="32" t="s">
        <v>4883</v>
      </c>
      <c r="E81" s="32" t="s">
        <v>4884</v>
      </c>
    </row>
    <row r="82" spans="1:5" ht="15.5" x14ac:dyDescent="0.35">
      <c r="A82" s="32" t="s">
        <v>2292</v>
      </c>
      <c r="B82" s="32" t="s">
        <v>2463</v>
      </c>
      <c r="C82" s="32" t="s">
        <v>4729</v>
      </c>
      <c r="D82" s="32" t="s">
        <v>4885</v>
      </c>
      <c r="E82" s="32" t="s">
        <v>4886</v>
      </c>
    </row>
    <row r="83" spans="1:5" ht="15.5" x14ac:dyDescent="0.35">
      <c r="A83" s="32" t="s">
        <v>2291</v>
      </c>
      <c r="B83" s="32" t="s">
        <v>2464</v>
      </c>
      <c r="C83" s="32" t="s">
        <v>4732</v>
      </c>
      <c r="D83" s="32" t="s">
        <v>4887</v>
      </c>
      <c r="E83" s="32" t="s">
        <v>4888</v>
      </c>
    </row>
    <row r="84" spans="1:5" ht="15.5" x14ac:dyDescent="0.35">
      <c r="A84" s="32" t="s">
        <v>2290</v>
      </c>
      <c r="B84" s="32" t="s">
        <v>2465</v>
      </c>
      <c r="C84" s="32" t="s">
        <v>4729</v>
      </c>
      <c r="D84" s="32" t="s">
        <v>4889</v>
      </c>
      <c r="E84" s="32" t="s">
        <v>4890</v>
      </c>
    </row>
    <row r="85" spans="1:5" ht="15.5" x14ac:dyDescent="0.35">
      <c r="A85" s="32" t="s">
        <v>2289</v>
      </c>
      <c r="B85" s="32" t="s">
        <v>2466</v>
      </c>
      <c r="C85" s="32" t="s">
        <v>4732</v>
      </c>
      <c r="D85" s="32" t="s">
        <v>4891</v>
      </c>
      <c r="E85" s="32" t="s">
        <v>4892</v>
      </c>
    </row>
    <row r="86" spans="1:5" ht="15.5" x14ac:dyDescent="0.35">
      <c r="A86" s="32" t="s">
        <v>2288</v>
      </c>
      <c r="B86" s="32" t="s">
        <v>2467</v>
      </c>
      <c r="C86" s="32" t="s">
        <v>4732</v>
      </c>
      <c r="D86" s="32" t="s">
        <v>4893</v>
      </c>
      <c r="E86" s="32" t="s">
        <v>4894</v>
      </c>
    </row>
    <row r="87" spans="1:5" ht="15.5" x14ac:dyDescent="0.35">
      <c r="A87" s="32" t="s">
        <v>2287</v>
      </c>
      <c r="B87" s="32" t="s">
        <v>2468</v>
      </c>
      <c r="C87" s="32" t="s">
        <v>4732</v>
      </c>
      <c r="D87" s="32" t="s">
        <v>4895</v>
      </c>
      <c r="E87" s="32" t="s">
        <v>4896</v>
      </c>
    </row>
    <row r="88" spans="1:5" ht="15.5" x14ac:dyDescent="0.35">
      <c r="A88" s="32" t="s">
        <v>2286</v>
      </c>
      <c r="B88" s="32" t="s">
        <v>2469</v>
      </c>
      <c r="C88" s="32" t="s">
        <v>4732</v>
      </c>
      <c r="D88" s="32" t="s">
        <v>4897</v>
      </c>
      <c r="E88" s="32" t="s">
        <v>4898</v>
      </c>
    </row>
    <row r="89" spans="1:5" ht="15.5" x14ac:dyDescent="0.35">
      <c r="A89" s="32" t="s">
        <v>2285</v>
      </c>
      <c r="B89" s="32" t="s">
        <v>2470</v>
      </c>
      <c r="C89" s="32" t="s">
        <v>4729</v>
      </c>
      <c r="D89" s="32" t="s">
        <v>4899</v>
      </c>
      <c r="E89" s="32" t="s">
        <v>4900</v>
      </c>
    </row>
    <row r="90" spans="1:5" ht="15.5" x14ac:dyDescent="0.35">
      <c r="A90" s="32" t="s">
        <v>2284</v>
      </c>
      <c r="B90" s="32" t="s">
        <v>2471</v>
      </c>
      <c r="C90" s="32" t="s">
        <v>4729</v>
      </c>
      <c r="D90" s="32" t="s">
        <v>4901</v>
      </c>
      <c r="E90" s="32" t="s">
        <v>4902</v>
      </c>
    </row>
    <row r="91" spans="1:5" ht="15.5" x14ac:dyDescent="0.35">
      <c r="A91" s="32" t="s">
        <v>2283</v>
      </c>
      <c r="B91" s="32" t="s">
        <v>2472</v>
      </c>
      <c r="C91" s="32" t="s">
        <v>4729</v>
      </c>
      <c r="D91" s="32" t="s">
        <v>4903</v>
      </c>
      <c r="E91" s="32" t="s">
        <v>4904</v>
      </c>
    </row>
    <row r="92" spans="1:5" ht="15.5" x14ac:dyDescent="0.35">
      <c r="A92" s="32" t="s">
        <v>2282</v>
      </c>
      <c r="B92" s="32" t="s">
        <v>2473</v>
      </c>
      <c r="C92" s="32" t="s">
        <v>4729</v>
      </c>
      <c r="D92" s="32" t="s">
        <v>4905</v>
      </c>
      <c r="E92" s="32" t="s">
        <v>4906</v>
      </c>
    </row>
    <row r="93" spans="1:5" ht="15.5" x14ac:dyDescent="0.35">
      <c r="A93" s="32" t="s">
        <v>2281</v>
      </c>
      <c r="B93" s="32" t="s">
        <v>2474</v>
      </c>
      <c r="C93" s="32" t="s">
        <v>4729</v>
      </c>
      <c r="D93" s="32" t="s">
        <v>4907</v>
      </c>
      <c r="E93" s="32" t="s">
        <v>4908</v>
      </c>
    </row>
    <row r="94" spans="1:5" ht="15.5" x14ac:dyDescent="0.35">
      <c r="A94" s="32" t="s">
        <v>2280</v>
      </c>
      <c r="B94" s="32" t="s">
        <v>2475</v>
      </c>
      <c r="C94" s="32" t="s">
        <v>4732</v>
      </c>
      <c r="D94" s="32" t="s">
        <v>4909</v>
      </c>
      <c r="E94" s="32" t="s">
        <v>4910</v>
      </c>
    </row>
    <row r="95" spans="1:5" ht="15.5" x14ac:dyDescent="0.35">
      <c r="A95" s="32" t="s">
        <v>2279</v>
      </c>
      <c r="B95" s="32" t="s">
        <v>2476</v>
      </c>
      <c r="C95" s="32" t="s">
        <v>4732</v>
      </c>
      <c r="D95" s="32" t="s">
        <v>4911</v>
      </c>
      <c r="E95" s="32" t="s">
        <v>4753</v>
      </c>
    </row>
    <row r="96" spans="1:5" ht="15.5" x14ac:dyDescent="0.35">
      <c r="A96" s="32" t="s">
        <v>2278</v>
      </c>
      <c r="B96" s="32" t="s">
        <v>2477</v>
      </c>
      <c r="C96" s="32" t="s">
        <v>4729</v>
      </c>
      <c r="D96" s="32" t="s">
        <v>4912</v>
      </c>
      <c r="E96" s="32" t="s">
        <v>4788</v>
      </c>
    </row>
    <row r="97" spans="1:5" ht="15.5" x14ac:dyDescent="0.35">
      <c r="A97" s="32" t="s">
        <v>2277</v>
      </c>
      <c r="B97" s="32" t="s">
        <v>2478</v>
      </c>
      <c r="C97" s="32" t="s">
        <v>4732</v>
      </c>
      <c r="D97" s="32" t="s">
        <v>4913</v>
      </c>
      <c r="E97" s="32" t="s">
        <v>4914</v>
      </c>
    </row>
    <row r="98" spans="1:5" ht="15.5" x14ac:dyDescent="0.35">
      <c r="A98" s="32" t="s">
        <v>2276</v>
      </c>
      <c r="B98" s="32" t="s">
        <v>2479</v>
      </c>
      <c r="C98" s="32" t="s">
        <v>4729</v>
      </c>
      <c r="D98" s="32" t="s">
        <v>4915</v>
      </c>
      <c r="E98" s="32" t="s">
        <v>4916</v>
      </c>
    </row>
    <row r="99" spans="1:5" ht="15.5" x14ac:dyDescent="0.35">
      <c r="A99" s="32" t="s">
        <v>2275</v>
      </c>
      <c r="B99" s="32" t="s">
        <v>2480</v>
      </c>
      <c r="C99" s="32" t="s">
        <v>4729</v>
      </c>
      <c r="D99" s="32" t="s">
        <v>4917</v>
      </c>
      <c r="E99" s="32" t="s">
        <v>4918</v>
      </c>
    </row>
    <row r="100" spans="1:5" ht="15.5" x14ac:dyDescent="0.35">
      <c r="A100" s="32" t="s">
        <v>2274</v>
      </c>
      <c r="B100" s="32" t="s">
        <v>2481</v>
      </c>
      <c r="C100" s="32" t="s">
        <v>4732</v>
      </c>
      <c r="D100" s="32" t="s">
        <v>4919</v>
      </c>
      <c r="E100" s="32" t="s">
        <v>4920</v>
      </c>
    </row>
    <row r="101" spans="1:5" ht="15.5" x14ac:dyDescent="0.35">
      <c r="A101" s="32" t="s">
        <v>2273</v>
      </c>
      <c r="B101" s="32" t="s">
        <v>2482</v>
      </c>
      <c r="C101" s="32" t="s">
        <v>4732</v>
      </c>
      <c r="D101" s="32" t="s">
        <v>4921</v>
      </c>
      <c r="E101" s="32" t="s">
        <v>4858</v>
      </c>
    </row>
    <row r="102" spans="1:5" ht="15.5" x14ac:dyDescent="0.35">
      <c r="A102" s="32" t="s">
        <v>2272</v>
      </c>
      <c r="B102" s="32" t="s">
        <v>2483</v>
      </c>
      <c r="C102" s="32" t="s">
        <v>4732</v>
      </c>
      <c r="D102" s="32" t="s">
        <v>4922</v>
      </c>
      <c r="E102" s="32" t="s">
        <v>4923</v>
      </c>
    </row>
    <row r="103" spans="1:5" ht="15.5" x14ac:dyDescent="0.35">
      <c r="A103" s="32" t="s">
        <v>2271</v>
      </c>
      <c r="B103" s="32" t="s">
        <v>2484</v>
      </c>
      <c r="C103" s="32" t="s">
        <v>4729</v>
      </c>
      <c r="D103" s="32" t="s">
        <v>4924</v>
      </c>
      <c r="E103" s="32" t="s">
        <v>4925</v>
      </c>
    </row>
    <row r="104" spans="1:5" ht="15.5" x14ac:dyDescent="0.35">
      <c r="A104" s="32" t="s">
        <v>2270</v>
      </c>
      <c r="B104" s="32" t="s">
        <v>2485</v>
      </c>
      <c r="C104" s="32" t="s">
        <v>4732</v>
      </c>
      <c r="D104" s="32" t="s">
        <v>4926</v>
      </c>
      <c r="E104" s="32" t="s">
        <v>4927</v>
      </c>
    </row>
    <row r="105" spans="1:5" ht="15.5" x14ac:dyDescent="0.35">
      <c r="A105" s="32" t="s">
        <v>2269</v>
      </c>
      <c r="B105" s="32" t="s">
        <v>2486</v>
      </c>
      <c r="C105" s="32" t="s">
        <v>4732</v>
      </c>
      <c r="D105" s="32" t="s">
        <v>4928</v>
      </c>
      <c r="E105" s="32" t="s">
        <v>4929</v>
      </c>
    </row>
    <row r="106" spans="1:5" ht="15.5" x14ac:dyDescent="0.35">
      <c r="A106" s="32" t="s">
        <v>2268</v>
      </c>
      <c r="B106" s="32" t="s">
        <v>2487</v>
      </c>
      <c r="C106" s="32" t="s">
        <v>4732</v>
      </c>
      <c r="D106" s="32" t="s">
        <v>4930</v>
      </c>
      <c r="E106" s="32" t="s">
        <v>4931</v>
      </c>
    </row>
    <row r="107" spans="1:5" ht="15.5" x14ac:dyDescent="0.35">
      <c r="A107" s="32" t="s">
        <v>2267</v>
      </c>
      <c r="B107" s="32" t="s">
        <v>2488</v>
      </c>
      <c r="C107" s="32" t="s">
        <v>4732</v>
      </c>
      <c r="D107" s="32" t="s">
        <v>4932</v>
      </c>
      <c r="E107" s="32" t="s">
        <v>4933</v>
      </c>
    </row>
    <row r="108" spans="1:5" ht="15.5" x14ac:dyDescent="0.35">
      <c r="A108" s="32" t="s">
        <v>2266</v>
      </c>
      <c r="B108" s="32" t="s">
        <v>2489</v>
      </c>
      <c r="C108" s="32" t="s">
        <v>4732</v>
      </c>
      <c r="D108" s="32" t="s">
        <v>4934</v>
      </c>
      <c r="E108" s="32" t="s">
        <v>4935</v>
      </c>
    </row>
    <row r="109" spans="1:5" ht="15.5" x14ac:dyDescent="0.35">
      <c r="A109" s="32" t="s">
        <v>2265</v>
      </c>
      <c r="B109" s="32" t="s">
        <v>2490</v>
      </c>
      <c r="C109" s="32" t="s">
        <v>4729</v>
      </c>
      <c r="D109" s="32" t="s">
        <v>4936</v>
      </c>
      <c r="E109" s="32" t="s">
        <v>4937</v>
      </c>
    </row>
    <row r="110" spans="1:5" ht="15.5" x14ac:dyDescent="0.35">
      <c r="A110" s="32" t="s">
        <v>2264</v>
      </c>
      <c r="B110" s="32" t="s">
        <v>2491</v>
      </c>
      <c r="C110" s="32" t="s">
        <v>4729</v>
      </c>
      <c r="D110" s="32" t="s">
        <v>4938</v>
      </c>
      <c r="E110" s="32" t="s">
        <v>4939</v>
      </c>
    </row>
    <row r="111" spans="1:5" ht="15.5" x14ac:dyDescent="0.35">
      <c r="A111" s="32" t="s">
        <v>2263</v>
      </c>
      <c r="B111" s="32" t="s">
        <v>2492</v>
      </c>
      <c r="C111" s="32" t="s">
        <v>4732</v>
      </c>
      <c r="D111" s="32" t="s">
        <v>4940</v>
      </c>
      <c r="E111" s="32" t="s">
        <v>4910</v>
      </c>
    </row>
    <row r="112" spans="1:5" ht="15.5" x14ac:dyDescent="0.35">
      <c r="A112" s="32" t="s">
        <v>2262</v>
      </c>
      <c r="B112" s="32" t="s">
        <v>2493</v>
      </c>
      <c r="C112" s="32" t="s">
        <v>4732</v>
      </c>
      <c r="D112" s="32" t="s">
        <v>4941</v>
      </c>
      <c r="E112" s="32" t="s">
        <v>4942</v>
      </c>
    </row>
    <row r="113" spans="1:5" ht="15.5" x14ac:dyDescent="0.35">
      <c r="A113" s="32" t="s">
        <v>2261</v>
      </c>
      <c r="B113" s="32" t="s">
        <v>2494</v>
      </c>
      <c r="C113" s="32" t="s">
        <v>4729</v>
      </c>
      <c r="D113" s="32" t="s">
        <v>4943</v>
      </c>
      <c r="E113" s="32" t="s">
        <v>4944</v>
      </c>
    </row>
    <row r="114" spans="1:5" ht="15.5" x14ac:dyDescent="0.35">
      <c r="A114" s="32" t="s">
        <v>2260</v>
      </c>
      <c r="B114" s="32" t="s">
        <v>2495</v>
      </c>
      <c r="C114" s="32" t="s">
        <v>4729</v>
      </c>
      <c r="D114" s="32" t="s">
        <v>4945</v>
      </c>
      <c r="E114" s="32" t="s">
        <v>4946</v>
      </c>
    </row>
    <row r="115" spans="1:5" ht="15.5" x14ac:dyDescent="0.35">
      <c r="A115" s="32" t="s">
        <v>2259</v>
      </c>
      <c r="B115" s="32" t="s">
        <v>2496</v>
      </c>
      <c r="C115" s="32" t="s">
        <v>4732</v>
      </c>
      <c r="D115" s="32" t="s">
        <v>4947</v>
      </c>
      <c r="E115" s="32" t="s">
        <v>4948</v>
      </c>
    </row>
    <row r="116" spans="1:5" ht="15.5" x14ac:dyDescent="0.35">
      <c r="A116" s="32" t="s">
        <v>2258</v>
      </c>
      <c r="B116" s="32" t="s">
        <v>2497</v>
      </c>
      <c r="C116" s="32" t="s">
        <v>4732</v>
      </c>
      <c r="D116" s="32" t="s">
        <v>4949</v>
      </c>
      <c r="E116" s="32" t="s">
        <v>4950</v>
      </c>
    </row>
    <row r="117" spans="1:5" ht="15.5" x14ac:dyDescent="0.35">
      <c r="A117" s="32" t="s">
        <v>2257</v>
      </c>
      <c r="B117" s="32" t="s">
        <v>2498</v>
      </c>
      <c r="C117" s="32" t="s">
        <v>4729</v>
      </c>
      <c r="D117" s="32" t="s">
        <v>4951</v>
      </c>
      <c r="E117" s="32" t="s">
        <v>4952</v>
      </c>
    </row>
    <row r="118" spans="1:5" ht="15.5" x14ac:dyDescent="0.35">
      <c r="A118" s="32" t="s">
        <v>2256</v>
      </c>
      <c r="B118" s="32" t="s">
        <v>2499</v>
      </c>
      <c r="C118" s="32" t="s">
        <v>4732</v>
      </c>
      <c r="D118" s="32" t="s">
        <v>4953</v>
      </c>
      <c r="E118" s="32" t="s">
        <v>4954</v>
      </c>
    </row>
    <row r="119" spans="1:5" ht="15.5" x14ac:dyDescent="0.35">
      <c r="A119" s="32" t="s">
        <v>2255</v>
      </c>
      <c r="B119" s="32" t="s">
        <v>2500</v>
      </c>
      <c r="C119" s="32" t="s">
        <v>4732</v>
      </c>
      <c r="D119" s="32" t="s">
        <v>4955</v>
      </c>
      <c r="E119" s="32" t="s">
        <v>4769</v>
      </c>
    </row>
    <row r="120" spans="1:5" ht="15.5" x14ac:dyDescent="0.35">
      <c r="A120" s="32" t="s">
        <v>2254</v>
      </c>
      <c r="B120" s="32" t="s">
        <v>2501</v>
      </c>
      <c r="C120" s="32" t="s">
        <v>4732</v>
      </c>
      <c r="D120" s="32" t="s">
        <v>4956</v>
      </c>
      <c r="E120" s="32" t="s">
        <v>4957</v>
      </c>
    </row>
    <row r="121" spans="1:5" ht="15.5" x14ac:dyDescent="0.35">
      <c r="A121" s="32" t="s">
        <v>2253</v>
      </c>
      <c r="B121" s="32" t="s">
        <v>2502</v>
      </c>
      <c r="C121" s="32" t="s">
        <v>4732</v>
      </c>
      <c r="D121" s="32" t="s">
        <v>4958</v>
      </c>
      <c r="E121" s="32" t="s">
        <v>4959</v>
      </c>
    </row>
    <row r="122" spans="1:5" ht="15.5" x14ac:dyDescent="0.35">
      <c r="A122" s="32" t="s">
        <v>2252</v>
      </c>
      <c r="B122" s="32" t="s">
        <v>2503</v>
      </c>
      <c r="C122" s="32" t="s">
        <v>4732</v>
      </c>
      <c r="D122" s="32" t="s">
        <v>4960</v>
      </c>
      <c r="E122" s="32" t="s">
        <v>4961</v>
      </c>
    </row>
    <row r="123" spans="1:5" ht="15.5" x14ac:dyDescent="0.35">
      <c r="A123" s="32" t="s">
        <v>2251</v>
      </c>
      <c r="B123" s="32" t="s">
        <v>2504</v>
      </c>
      <c r="C123" s="32" t="s">
        <v>4732</v>
      </c>
      <c r="D123" s="32" t="s">
        <v>4962</v>
      </c>
      <c r="E123" s="32" t="s">
        <v>4963</v>
      </c>
    </row>
    <row r="124" spans="1:5" ht="15.5" x14ac:dyDescent="0.35">
      <c r="A124" s="32" t="s">
        <v>2250</v>
      </c>
      <c r="B124" s="32" t="s">
        <v>2505</v>
      </c>
      <c r="C124" s="32" t="s">
        <v>4729</v>
      </c>
      <c r="D124" s="32" t="s">
        <v>4964</v>
      </c>
      <c r="E124" s="32" t="s">
        <v>4965</v>
      </c>
    </row>
    <row r="125" spans="1:5" ht="15.5" x14ac:dyDescent="0.35">
      <c r="A125" s="32" t="s">
        <v>2249</v>
      </c>
      <c r="B125" s="32" t="s">
        <v>2506</v>
      </c>
      <c r="C125" s="32" t="s">
        <v>4732</v>
      </c>
      <c r="D125" s="32" t="s">
        <v>4966</v>
      </c>
      <c r="E125" s="32" t="s">
        <v>4967</v>
      </c>
    </row>
    <row r="126" spans="1:5" ht="15.5" x14ac:dyDescent="0.35">
      <c r="A126" s="32" t="s">
        <v>2248</v>
      </c>
      <c r="B126" s="32" t="s">
        <v>2507</v>
      </c>
      <c r="C126" s="32" t="s">
        <v>4729</v>
      </c>
      <c r="D126" s="32" t="s">
        <v>4968</v>
      </c>
      <c r="E126" s="32" t="s">
        <v>4969</v>
      </c>
    </row>
    <row r="127" spans="1:5" ht="15.5" x14ac:dyDescent="0.35">
      <c r="A127" s="32" t="s">
        <v>2247</v>
      </c>
      <c r="B127" s="32" t="s">
        <v>2508</v>
      </c>
      <c r="C127" s="32" t="s">
        <v>4732</v>
      </c>
      <c r="D127" s="32" t="s">
        <v>4970</v>
      </c>
      <c r="E127" s="32" t="s">
        <v>4971</v>
      </c>
    </row>
    <row r="128" spans="1:5" ht="15.5" x14ac:dyDescent="0.35">
      <c r="A128" s="32" t="s">
        <v>2246</v>
      </c>
      <c r="B128" s="32" t="s">
        <v>2509</v>
      </c>
      <c r="C128" s="32" t="s">
        <v>4732</v>
      </c>
      <c r="D128" s="32" t="s">
        <v>4972</v>
      </c>
      <c r="E128" s="32" t="s">
        <v>4973</v>
      </c>
    </row>
    <row r="129" spans="1:5" ht="15.5" x14ac:dyDescent="0.35">
      <c r="A129" s="32" t="s">
        <v>2245</v>
      </c>
      <c r="B129" s="32" t="s">
        <v>2510</v>
      </c>
      <c r="C129" s="32" t="s">
        <v>4732</v>
      </c>
      <c r="D129" s="32" t="s">
        <v>4974</v>
      </c>
      <c r="E129" s="32" t="s">
        <v>4975</v>
      </c>
    </row>
    <row r="130" spans="1:5" ht="15.5" x14ac:dyDescent="0.35">
      <c r="A130" s="32" t="s">
        <v>2244</v>
      </c>
      <c r="B130" s="32" t="s">
        <v>2511</v>
      </c>
      <c r="C130" s="32" t="s">
        <v>4732</v>
      </c>
      <c r="D130" s="32" t="s">
        <v>4976</v>
      </c>
      <c r="E130" s="32" t="s">
        <v>4977</v>
      </c>
    </row>
    <row r="131" spans="1:5" ht="15.5" x14ac:dyDescent="0.35">
      <c r="A131" s="32" t="s">
        <v>2243</v>
      </c>
      <c r="B131" s="32" t="s">
        <v>2512</v>
      </c>
      <c r="C131" s="32" t="s">
        <v>4732</v>
      </c>
      <c r="D131" s="32" t="s">
        <v>4978</v>
      </c>
      <c r="E131" s="32" t="s">
        <v>4979</v>
      </c>
    </row>
    <row r="132" spans="1:5" ht="15.5" x14ac:dyDescent="0.35">
      <c r="A132" s="32" t="s">
        <v>2242</v>
      </c>
      <c r="B132" s="32" t="s">
        <v>2513</v>
      </c>
      <c r="C132" s="32" t="s">
        <v>4732</v>
      </c>
      <c r="D132" s="32" t="s">
        <v>4980</v>
      </c>
      <c r="E132" s="32" t="s">
        <v>4981</v>
      </c>
    </row>
    <row r="133" spans="1:5" ht="15.5" x14ac:dyDescent="0.35">
      <c r="A133" s="32" t="s">
        <v>2241</v>
      </c>
      <c r="B133" s="32" t="s">
        <v>2514</v>
      </c>
      <c r="C133" s="32" t="s">
        <v>4729</v>
      </c>
      <c r="D133" s="32" t="s">
        <v>4982</v>
      </c>
      <c r="E133" s="32" t="s">
        <v>4983</v>
      </c>
    </row>
    <row r="134" spans="1:5" ht="15.5" x14ac:dyDescent="0.35">
      <c r="A134" s="32" t="s">
        <v>2240</v>
      </c>
      <c r="B134" s="32" t="s">
        <v>2515</v>
      </c>
      <c r="C134" s="32" t="s">
        <v>4732</v>
      </c>
      <c r="D134" s="32" t="s">
        <v>4984</v>
      </c>
      <c r="E134" s="32" t="s">
        <v>4985</v>
      </c>
    </row>
    <row r="135" spans="1:5" ht="15.5" x14ac:dyDescent="0.35">
      <c r="A135" s="32" t="s">
        <v>2239</v>
      </c>
      <c r="B135" s="32" t="s">
        <v>2516</v>
      </c>
      <c r="C135" s="32" t="s">
        <v>4732</v>
      </c>
      <c r="D135" s="32" t="s">
        <v>4986</v>
      </c>
      <c r="E135" s="32" t="s">
        <v>4987</v>
      </c>
    </row>
    <row r="136" spans="1:5" ht="15.5" x14ac:dyDescent="0.35">
      <c r="A136" s="32" t="s">
        <v>2238</v>
      </c>
      <c r="B136" s="32" t="s">
        <v>2517</v>
      </c>
      <c r="C136" s="32" t="s">
        <v>4729</v>
      </c>
      <c r="D136" s="32" t="s">
        <v>4988</v>
      </c>
      <c r="E136" s="32" t="s">
        <v>4989</v>
      </c>
    </row>
    <row r="137" spans="1:5" ht="15.5" x14ac:dyDescent="0.35">
      <c r="A137" s="32" t="s">
        <v>2237</v>
      </c>
      <c r="B137" s="32" t="s">
        <v>2518</v>
      </c>
      <c r="C137" s="32" t="s">
        <v>4729</v>
      </c>
      <c r="D137" s="32" t="s">
        <v>4990</v>
      </c>
      <c r="E137" s="32" t="s">
        <v>4991</v>
      </c>
    </row>
    <row r="138" spans="1:5" ht="15.5" x14ac:dyDescent="0.35">
      <c r="A138" s="32" t="s">
        <v>2236</v>
      </c>
      <c r="B138" s="32" t="s">
        <v>2519</v>
      </c>
      <c r="C138" s="32" t="s">
        <v>4729</v>
      </c>
      <c r="D138" s="32" t="s">
        <v>4992</v>
      </c>
      <c r="E138" s="32" t="s">
        <v>4993</v>
      </c>
    </row>
    <row r="139" spans="1:5" ht="15.5" x14ac:dyDescent="0.35">
      <c r="A139" s="32" t="s">
        <v>2235</v>
      </c>
      <c r="B139" s="32" t="s">
        <v>2520</v>
      </c>
      <c r="C139" s="32" t="s">
        <v>4732</v>
      </c>
      <c r="D139" s="32" t="s">
        <v>4994</v>
      </c>
      <c r="E139" s="32" t="s">
        <v>4995</v>
      </c>
    </row>
    <row r="140" spans="1:5" ht="15.5" x14ac:dyDescent="0.35">
      <c r="A140" s="32" t="s">
        <v>2234</v>
      </c>
      <c r="B140" s="32" t="s">
        <v>2521</v>
      </c>
      <c r="C140" s="32" t="s">
        <v>4732</v>
      </c>
      <c r="D140" s="32" t="s">
        <v>4996</v>
      </c>
      <c r="E140" s="32" t="s">
        <v>4997</v>
      </c>
    </row>
    <row r="141" spans="1:5" ht="15.5" x14ac:dyDescent="0.35">
      <c r="A141" s="32" t="s">
        <v>2233</v>
      </c>
      <c r="B141" s="32" t="s">
        <v>2522</v>
      </c>
      <c r="C141" s="32" t="s">
        <v>4732</v>
      </c>
      <c r="D141" s="32" t="s">
        <v>4998</v>
      </c>
      <c r="E141" s="32" t="s">
        <v>4999</v>
      </c>
    </row>
    <row r="142" spans="1:5" ht="15.5" x14ac:dyDescent="0.35">
      <c r="A142" s="32" t="s">
        <v>2232</v>
      </c>
      <c r="B142" s="32" t="s">
        <v>2523</v>
      </c>
      <c r="C142" s="32" t="s">
        <v>4732</v>
      </c>
      <c r="D142" s="32" t="s">
        <v>5000</v>
      </c>
      <c r="E142" s="32" t="s">
        <v>5001</v>
      </c>
    </row>
    <row r="143" spans="1:5" ht="15.5" x14ac:dyDescent="0.35">
      <c r="A143" s="32" t="s">
        <v>2231</v>
      </c>
      <c r="B143" s="32" t="s">
        <v>2524</v>
      </c>
      <c r="C143" s="32" t="s">
        <v>4732</v>
      </c>
      <c r="D143" s="32" t="s">
        <v>5002</v>
      </c>
      <c r="E143" s="32" t="s">
        <v>5003</v>
      </c>
    </row>
    <row r="144" spans="1:5" ht="15.5" x14ac:dyDescent="0.35">
      <c r="A144" s="32" t="s">
        <v>2230</v>
      </c>
      <c r="B144" s="32" t="s">
        <v>2525</v>
      </c>
      <c r="C144" s="32" t="s">
        <v>4729</v>
      </c>
      <c r="D144" s="32" t="s">
        <v>5004</v>
      </c>
      <c r="E144" s="32" t="s">
        <v>5005</v>
      </c>
    </row>
    <row r="145" spans="1:5" ht="15.5" x14ac:dyDescent="0.35">
      <c r="A145" s="32" t="s">
        <v>2229</v>
      </c>
      <c r="B145" s="32" t="s">
        <v>2526</v>
      </c>
      <c r="C145" s="32" t="s">
        <v>4732</v>
      </c>
      <c r="D145" s="32" t="s">
        <v>5006</v>
      </c>
      <c r="E145" s="32" t="s">
        <v>5007</v>
      </c>
    </row>
    <row r="146" spans="1:5" ht="15.5" x14ac:dyDescent="0.35">
      <c r="A146" s="32" t="s">
        <v>2228</v>
      </c>
      <c r="B146" s="32" t="s">
        <v>2527</v>
      </c>
      <c r="C146" s="32" t="s">
        <v>4732</v>
      </c>
      <c r="D146" s="32" t="s">
        <v>5008</v>
      </c>
      <c r="E146" s="32" t="s">
        <v>5009</v>
      </c>
    </row>
    <row r="147" spans="1:5" ht="15.5" x14ac:dyDescent="0.35">
      <c r="A147" s="32" t="s">
        <v>2227</v>
      </c>
      <c r="B147" s="32" t="s">
        <v>2528</v>
      </c>
      <c r="C147" s="32" t="s">
        <v>4729</v>
      </c>
      <c r="D147" s="32" t="s">
        <v>5010</v>
      </c>
      <c r="E147" s="32" t="s">
        <v>5011</v>
      </c>
    </row>
    <row r="148" spans="1:5" ht="15.5" x14ac:dyDescent="0.35">
      <c r="A148" s="32" t="s">
        <v>2226</v>
      </c>
      <c r="B148" s="32" t="s">
        <v>2529</v>
      </c>
      <c r="C148" s="32" t="s">
        <v>4732</v>
      </c>
      <c r="D148" s="32" t="s">
        <v>4885</v>
      </c>
      <c r="E148" s="32" t="s">
        <v>5012</v>
      </c>
    </row>
    <row r="149" spans="1:5" ht="15.5" x14ac:dyDescent="0.35">
      <c r="A149" s="32" t="s">
        <v>2225</v>
      </c>
      <c r="B149" s="32" t="s">
        <v>2530</v>
      </c>
      <c r="C149" s="32" t="s">
        <v>4732</v>
      </c>
      <c r="D149" s="32" t="s">
        <v>5013</v>
      </c>
      <c r="E149" s="32" t="s">
        <v>5014</v>
      </c>
    </row>
    <row r="150" spans="1:5" ht="15.5" x14ac:dyDescent="0.35">
      <c r="A150" s="32" t="s">
        <v>2224</v>
      </c>
      <c r="B150" s="32" t="s">
        <v>2531</v>
      </c>
      <c r="C150" s="32" t="s">
        <v>4732</v>
      </c>
      <c r="D150" s="32" t="s">
        <v>5015</v>
      </c>
      <c r="E150" s="32" t="s">
        <v>5016</v>
      </c>
    </row>
    <row r="151" spans="1:5" ht="15.5" x14ac:dyDescent="0.35">
      <c r="A151" s="32" t="s">
        <v>2223</v>
      </c>
      <c r="B151" s="32" t="s">
        <v>2532</v>
      </c>
      <c r="C151" s="32" t="s">
        <v>4732</v>
      </c>
      <c r="D151" s="32" t="s">
        <v>5017</v>
      </c>
      <c r="E151" s="32" t="s">
        <v>5018</v>
      </c>
    </row>
    <row r="152" spans="1:5" ht="15.5" x14ac:dyDescent="0.35">
      <c r="A152" s="32" t="s">
        <v>2222</v>
      </c>
      <c r="B152" s="32" t="s">
        <v>2533</v>
      </c>
      <c r="C152" s="32" t="s">
        <v>4729</v>
      </c>
      <c r="D152" s="32" t="s">
        <v>5019</v>
      </c>
      <c r="E152" s="32" t="s">
        <v>5020</v>
      </c>
    </row>
    <row r="153" spans="1:5" ht="15.5" x14ac:dyDescent="0.35">
      <c r="A153" s="32" t="s">
        <v>2221</v>
      </c>
      <c r="B153" s="32" t="s">
        <v>2534</v>
      </c>
      <c r="C153" s="32" t="s">
        <v>4732</v>
      </c>
      <c r="D153" s="32" t="s">
        <v>5021</v>
      </c>
      <c r="E153" s="32" t="s">
        <v>5012</v>
      </c>
    </row>
    <row r="154" spans="1:5" ht="15.5" x14ac:dyDescent="0.35">
      <c r="A154" s="32" t="s">
        <v>2220</v>
      </c>
      <c r="B154" s="32" t="s">
        <v>2535</v>
      </c>
      <c r="C154" s="32" t="s">
        <v>4732</v>
      </c>
      <c r="D154" s="32" t="s">
        <v>5022</v>
      </c>
      <c r="E154" s="32" t="s">
        <v>5023</v>
      </c>
    </row>
    <row r="155" spans="1:5" ht="15.5" x14ac:dyDescent="0.35">
      <c r="A155" s="32" t="s">
        <v>2219</v>
      </c>
      <c r="B155" s="32" t="s">
        <v>2536</v>
      </c>
      <c r="C155" s="32" t="s">
        <v>4732</v>
      </c>
      <c r="D155" s="32" t="s">
        <v>5024</v>
      </c>
      <c r="E155" s="32" t="s">
        <v>5025</v>
      </c>
    </row>
    <row r="156" spans="1:5" ht="15.5" x14ac:dyDescent="0.35">
      <c r="A156" s="32" t="s">
        <v>2218</v>
      </c>
      <c r="B156" s="32" t="s">
        <v>2537</v>
      </c>
      <c r="C156" s="32" t="s">
        <v>4732</v>
      </c>
      <c r="D156" s="32" t="s">
        <v>5026</v>
      </c>
      <c r="E156" s="32" t="s">
        <v>5027</v>
      </c>
    </row>
    <row r="157" spans="1:5" ht="15.5" x14ac:dyDescent="0.35">
      <c r="A157" s="32" t="s">
        <v>2217</v>
      </c>
      <c r="B157" s="32" t="s">
        <v>2538</v>
      </c>
      <c r="C157" s="32" t="s">
        <v>4732</v>
      </c>
      <c r="D157" s="32" t="s">
        <v>5028</v>
      </c>
      <c r="E157" s="32" t="s">
        <v>5029</v>
      </c>
    </row>
    <row r="158" spans="1:5" ht="15.5" x14ac:dyDescent="0.35">
      <c r="A158" s="32" t="s">
        <v>2216</v>
      </c>
      <c r="B158" s="32" t="s">
        <v>2539</v>
      </c>
      <c r="C158" s="32" t="s">
        <v>4732</v>
      </c>
      <c r="D158" s="32" t="s">
        <v>5030</v>
      </c>
      <c r="E158" s="32" t="s">
        <v>4858</v>
      </c>
    </row>
    <row r="159" spans="1:5" ht="15.5" x14ac:dyDescent="0.35">
      <c r="A159" s="32" t="s">
        <v>2215</v>
      </c>
      <c r="B159" s="32" t="s">
        <v>2540</v>
      </c>
      <c r="C159" s="32" t="s">
        <v>4729</v>
      </c>
      <c r="D159" s="32" t="s">
        <v>5031</v>
      </c>
      <c r="E159" s="32" t="s">
        <v>5032</v>
      </c>
    </row>
    <row r="160" spans="1:5" ht="15.5" x14ac:dyDescent="0.35">
      <c r="A160" s="32" t="s">
        <v>2214</v>
      </c>
      <c r="B160" s="32" t="s">
        <v>2541</v>
      </c>
      <c r="C160" s="32" t="s">
        <v>4729</v>
      </c>
      <c r="D160" s="32" t="s">
        <v>5033</v>
      </c>
      <c r="E160" s="32" t="s">
        <v>5034</v>
      </c>
    </row>
    <row r="161" spans="1:5" ht="15.5" x14ac:dyDescent="0.35">
      <c r="A161" s="32" t="s">
        <v>2213</v>
      </c>
      <c r="B161" s="32" t="s">
        <v>2542</v>
      </c>
      <c r="C161" s="32" t="s">
        <v>4732</v>
      </c>
      <c r="D161" s="32" t="s">
        <v>5035</v>
      </c>
      <c r="E161" s="32" t="s">
        <v>5036</v>
      </c>
    </row>
    <row r="162" spans="1:5" ht="15.5" x14ac:dyDescent="0.35">
      <c r="A162" s="32" t="s">
        <v>2212</v>
      </c>
      <c r="B162" s="32" t="s">
        <v>2543</v>
      </c>
      <c r="C162" s="32" t="s">
        <v>4732</v>
      </c>
      <c r="D162" s="32" t="s">
        <v>5037</v>
      </c>
      <c r="E162" s="32" t="s">
        <v>5038</v>
      </c>
    </row>
    <row r="163" spans="1:5" ht="15.5" x14ac:dyDescent="0.35">
      <c r="A163" s="32" t="s">
        <v>2211</v>
      </c>
      <c r="B163" s="32" t="s">
        <v>2544</v>
      </c>
      <c r="C163" s="32" t="s">
        <v>4732</v>
      </c>
      <c r="D163" s="32" t="s">
        <v>5039</v>
      </c>
      <c r="E163" s="32" t="s">
        <v>5040</v>
      </c>
    </row>
    <row r="164" spans="1:5" ht="15.5" x14ac:dyDescent="0.35">
      <c r="A164" s="32" t="s">
        <v>2210</v>
      </c>
      <c r="B164" s="32" t="s">
        <v>2545</v>
      </c>
      <c r="C164" s="32" t="s">
        <v>4732</v>
      </c>
      <c r="D164" s="32" t="s">
        <v>5041</v>
      </c>
      <c r="E164" s="32" t="s">
        <v>5042</v>
      </c>
    </row>
    <row r="165" spans="1:5" ht="15.5" x14ac:dyDescent="0.35">
      <c r="A165" s="32" t="s">
        <v>2209</v>
      </c>
      <c r="B165" s="32" t="s">
        <v>2546</v>
      </c>
      <c r="C165" s="32" t="s">
        <v>4732</v>
      </c>
      <c r="D165" s="32" t="s">
        <v>5043</v>
      </c>
      <c r="E165" s="32" t="s">
        <v>5044</v>
      </c>
    </row>
    <row r="166" spans="1:5" ht="15.5" x14ac:dyDescent="0.35">
      <c r="A166" s="32" t="s">
        <v>2208</v>
      </c>
      <c r="B166" s="32" t="s">
        <v>2547</v>
      </c>
      <c r="C166" s="32" t="s">
        <v>4729</v>
      </c>
      <c r="D166" s="32" t="s">
        <v>5045</v>
      </c>
      <c r="E166" s="32" t="s">
        <v>5046</v>
      </c>
    </row>
    <row r="167" spans="1:5" ht="15.5" x14ac:dyDescent="0.35">
      <c r="A167" s="32" t="s">
        <v>2207</v>
      </c>
      <c r="B167" s="32" t="s">
        <v>2548</v>
      </c>
      <c r="C167" s="32" t="s">
        <v>4732</v>
      </c>
      <c r="D167" s="32" t="s">
        <v>5047</v>
      </c>
      <c r="E167" s="32" t="s">
        <v>5048</v>
      </c>
    </row>
    <row r="168" spans="1:5" ht="15.5" x14ac:dyDescent="0.35">
      <c r="A168" s="32" t="s">
        <v>2206</v>
      </c>
      <c r="B168" s="32" t="s">
        <v>2549</v>
      </c>
      <c r="C168" s="32" t="s">
        <v>4729</v>
      </c>
      <c r="D168" s="32" t="s">
        <v>5049</v>
      </c>
      <c r="E168" s="32" t="s">
        <v>5050</v>
      </c>
    </row>
    <row r="169" spans="1:5" ht="15.5" x14ac:dyDescent="0.35">
      <c r="A169" s="32" t="s">
        <v>2205</v>
      </c>
      <c r="B169" s="32" t="s">
        <v>2550</v>
      </c>
      <c r="C169" s="32" t="s">
        <v>4729</v>
      </c>
      <c r="D169" s="32" t="s">
        <v>5051</v>
      </c>
      <c r="E169" s="32" t="s">
        <v>5052</v>
      </c>
    </row>
    <row r="170" spans="1:5" ht="15.5" x14ac:dyDescent="0.35">
      <c r="A170" s="32" t="s">
        <v>2204</v>
      </c>
      <c r="B170" s="32" t="s">
        <v>2551</v>
      </c>
      <c r="C170" s="32" t="s">
        <v>4732</v>
      </c>
      <c r="D170" s="32" t="s">
        <v>5053</v>
      </c>
      <c r="E170" s="32" t="s">
        <v>5054</v>
      </c>
    </row>
    <row r="171" spans="1:5" ht="15.5" x14ac:dyDescent="0.35">
      <c r="A171" s="32" t="s">
        <v>2203</v>
      </c>
      <c r="B171" s="32" t="s">
        <v>2552</v>
      </c>
      <c r="C171" s="32" t="s">
        <v>4732</v>
      </c>
      <c r="D171" s="32" t="s">
        <v>5055</v>
      </c>
      <c r="E171" s="32" t="s">
        <v>5056</v>
      </c>
    </row>
    <row r="172" spans="1:5" ht="15.5" x14ac:dyDescent="0.35">
      <c r="A172" s="32" t="s">
        <v>2202</v>
      </c>
      <c r="B172" s="32" t="s">
        <v>2553</v>
      </c>
      <c r="C172" s="32" t="s">
        <v>4729</v>
      </c>
      <c r="D172" s="32" t="s">
        <v>5057</v>
      </c>
      <c r="E172" s="32" t="s">
        <v>4788</v>
      </c>
    </row>
    <row r="173" spans="1:5" ht="15.5" x14ac:dyDescent="0.35">
      <c r="A173" s="32" t="s">
        <v>2201</v>
      </c>
      <c r="B173" s="32" t="s">
        <v>2554</v>
      </c>
      <c r="C173" s="32" t="s">
        <v>4729</v>
      </c>
      <c r="D173" s="32" t="s">
        <v>5058</v>
      </c>
      <c r="E173" s="32" t="s">
        <v>5059</v>
      </c>
    </row>
    <row r="174" spans="1:5" ht="15.5" x14ac:dyDescent="0.35">
      <c r="A174" s="32" t="s">
        <v>2200</v>
      </c>
      <c r="B174" s="32" t="s">
        <v>2555</v>
      </c>
      <c r="C174" s="32" t="s">
        <v>4732</v>
      </c>
      <c r="D174" s="32" t="s">
        <v>5060</v>
      </c>
      <c r="E174" s="32" t="s">
        <v>5061</v>
      </c>
    </row>
    <row r="175" spans="1:5" ht="15.5" x14ac:dyDescent="0.35">
      <c r="A175" s="32" t="s">
        <v>2199</v>
      </c>
      <c r="B175" s="32" t="s">
        <v>2556</v>
      </c>
      <c r="C175" s="32" t="s">
        <v>4729</v>
      </c>
      <c r="D175" s="32" t="s">
        <v>5062</v>
      </c>
      <c r="E175" s="32" t="s">
        <v>4939</v>
      </c>
    </row>
    <row r="176" spans="1:5" ht="15.5" x14ac:dyDescent="0.35">
      <c r="A176" s="32" t="s">
        <v>2198</v>
      </c>
      <c r="B176" s="32" t="s">
        <v>2557</v>
      </c>
      <c r="C176" s="32" t="s">
        <v>4732</v>
      </c>
      <c r="D176" s="32" t="s">
        <v>5063</v>
      </c>
      <c r="E176" s="32" t="s">
        <v>5064</v>
      </c>
    </row>
    <row r="177" spans="1:5" ht="15.5" x14ac:dyDescent="0.35">
      <c r="A177" s="32" t="s">
        <v>2197</v>
      </c>
      <c r="B177" s="32" t="s">
        <v>2558</v>
      </c>
      <c r="C177" s="32" t="s">
        <v>4732</v>
      </c>
      <c r="D177" s="32" t="s">
        <v>5065</v>
      </c>
      <c r="E177" s="32" t="s">
        <v>4769</v>
      </c>
    </row>
    <row r="178" spans="1:5" ht="15.5" x14ac:dyDescent="0.35">
      <c r="A178" s="32" t="s">
        <v>2196</v>
      </c>
      <c r="B178" s="32" t="s">
        <v>2559</v>
      </c>
      <c r="C178" s="32" t="s">
        <v>4729</v>
      </c>
      <c r="D178" s="32" t="s">
        <v>5066</v>
      </c>
      <c r="E178" s="32" t="s">
        <v>5067</v>
      </c>
    </row>
    <row r="179" spans="1:5" ht="15.5" x14ac:dyDescent="0.35">
      <c r="A179" s="32" t="s">
        <v>2195</v>
      </c>
      <c r="B179" s="32" t="s">
        <v>2560</v>
      </c>
      <c r="C179" s="32" t="s">
        <v>4729</v>
      </c>
      <c r="D179" s="32" t="s">
        <v>5068</v>
      </c>
      <c r="E179" s="32" t="s">
        <v>5069</v>
      </c>
    </row>
    <row r="180" spans="1:5" ht="15.5" x14ac:dyDescent="0.35">
      <c r="A180" s="32" t="s">
        <v>2194</v>
      </c>
      <c r="B180" s="32" t="s">
        <v>2561</v>
      </c>
      <c r="C180" s="32" t="s">
        <v>4729</v>
      </c>
      <c r="D180" s="32" t="s">
        <v>5070</v>
      </c>
      <c r="E180" s="32" t="s">
        <v>5071</v>
      </c>
    </row>
    <row r="181" spans="1:5" ht="15.5" x14ac:dyDescent="0.35">
      <c r="A181" s="32" t="s">
        <v>2193</v>
      </c>
      <c r="B181" s="32" t="s">
        <v>2562</v>
      </c>
      <c r="C181" s="32" t="s">
        <v>4729</v>
      </c>
      <c r="D181" s="32" t="s">
        <v>5072</v>
      </c>
      <c r="E181" s="32" t="s">
        <v>5073</v>
      </c>
    </row>
    <row r="182" spans="1:5" ht="15.5" x14ac:dyDescent="0.35">
      <c r="A182" s="32" t="s">
        <v>2192</v>
      </c>
      <c r="B182" s="32" t="s">
        <v>2563</v>
      </c>
      <c r="C182" s="32" t="s">
        <v>4729</v>
      </c>
      <c r="D182" s="32" t="s">
        <v>5074</v>
      </c>
      <c r="E182" s="32" t="s">
        <v>5075</v>
      </c>
    </row>
    <row r="183" spans="1:5" ht="15.5" x14ac:dyDescent="0.35">
      <c r="A183" s="32" t="s">
        <v>2191</v>
      </c>
      <c r="B183" s="32" t="s">
        <v>2564</v>
      </c>
      <c r="C183" s="32" t="s">
        <v>4732</v>
      </c>
      <c r="D183" s="32" t="s">
        <v>5076</v>
      </c>
      <c r="E183" s="32" t="s">
        <v>5077</v>
      </c>
    </row>
    <row r="184" spans="1:5" ht="15.5" x14ac:dyDescent="0.35">
      <c r="A184" s="32" t="s">
        <v>2190</v>
      </c>
      <c r="B184" s="32" t="s">
        <v>2565</v>
      </c>
      <c r="C184" s="32" t="s">
        <v>4732</v>
      </c>
      <c r="D184" s="32" t="s">
        <v>5078</v>
      </c>
      <c r="E184" s="32" t="s">
        <v>5079</v>
      </c>
    </row>
    <row r="185" spans="1:5" ht="15.5" x14ac:dyDescent="0.35">
      <c r="A185" s="32" t="s">
        <v>2189</v>
      </c>
      <c r="B185" s="32" t="s">
        <v>2566</v>
      </c>
      <c r="C185" s="32" t="s">
        <v>4732</v>
      </c>
      <c r="D185" s="32" t="s">
        <v>5080</v>
      </c>
      <c r="E185" s="32" t="s">
        <v>5081</v>
      </c>
    </row>
    <row r="186" spans="1:5" ht="15.5" x14ac:dyDescent="0.35">
      <c r="A186" s="32" t="s">
        <v>2188</v>
      </c>
      <c r="B186" s="32" t="s">
        <v>2567</v>
      </c>
      <c r="C186" s="32" t="s">
        <v>4732</v>
      </c>
      <c r="D186" s="32" t="s">
        <v>5082</v>
      </c>
      <c r="E186" s="32" t="s">
        <v>5083</v>
      </c>
    </row>
    <row r="187" spans="1:5" ht="15.5" x14ac:dyDescent="0.35">
      <c r="A187" s="32" t="s">
        <v>2187</v>
      </c>
      <c r="B187" s="32" t="s">
        <v>2568</v>
      </c>
      <c r="C187" s="32" t="s">
        <v>4729</v>
      </c>
      <c r="D187" s="32" t="s">
        <v>5084</v>
      </c>
      <c r="E187" s="32" t="s">
        <v>5085</v>
      </c>
    </row>
    <row r="188" spans="1:5" ht="15.5" x14ac:dyDescent="0.35">
      <c r="A188" s="32" t="s">
        <v>2186</v>
      </c>
      <c r="B188" s="32" t="s">
        <v>2569</v>
      </c>
      <c r="C188" s="32" t="s">
        <v>4732</v>
      </c>
      <c r="D188" s="32" t="s">
        <v>5086</v>
      </c>
      <c r="E188" s="32" t="s">
        <v>5087</v>
      </c>
    </row>
    <row r="189" spans="1:5" ht="15.5" x14ac:dyDescent="0.35">
      <c r="A189" s="32" t="s">
        <v>2185</v>
      </c>
      <c r="B189" s="32" t="s">
        <v>2570</v>
      </c>
      <c r="C189" s="32" t="s">
        <v>4732</v>
      </c>
      <c r="D189" s="32" t="s">
        <v>5088</v>
      </c>
      <c r="E189" s="32" t="s">
        <v>5089</v>
      </c>
    </row>
    <row r="190" spans="1:5" ht="15.5" x14ac:dyDescent="0.35">
      <c r="A190" s="32" t="s">
        <v>2184</v>
      </c>
      <c r="B190" s="32" t="s">
        <v>2571</v>
      </c>
      <c r="C190" s="32" t="s">
        <v>4729</v>
      </c>
      <c r="D190" s="32" t="s">
        <v>5090</v>
      </c>
      <c r="E190" s="32" t="s">
        <v>5091</v>
      </c>
    </row>
    <row r="191" spans="1:5" ht="15.5" x14ac:dyDescent="0.35">
      <c r="A191" s="32" t="s">
        <v>2183</v>
      </c>
      <c r="B191" s="32" t="s">
        <v>2572</v>
      </c>
      <c r="C191" s="32" t="s">
        <v>4729</v>
      </c>
      <c r="D191" s="32" t="s">
        <v>5092</v>
      </c>
      <c r="E191" s="32" t="s">
        <v>5093</v>
      </c>
    </row>
    <row r="192" spans="1:5" ht="15.5" x14ac:dyDescent="0.35">
      <c r="A192" s="32" t="s">
        <v>2182</v>
      </c>
      <c r="B192" s="32" t="s">
        <v>2573</v>
      </c>
      <c r="C192" s="32" t="s">
        <v>4732</v>
      </c>
      <c r="D192" s="32" t="s">
        <v>5094</v>
      </c>
      <c r="E192" s="32" t="s">
        <v>5095</v>
      </c>
    </row>
    <row r="193" spans="1:5" ht="15.5" x14ac:dyDescent="0.35">
      <c r="A193" s="32" t="s">
        <v>2181</v>
      </c>
      <c r="B193" s="32" t="s">
        <v>2574</v>
      </c>
      <c r="C193" s="32" t="s">
        <v>4732</v>
      </c>
      <c r="D193" s="32" t="s">
        <v>5096</v>
      </c>
      <c r="E193" s="32" t="s">
        <v>5097</v>
      </c>
    </row>
    <row r="194" spans="1:5" ht="15.5" x14ac:dyDescent="0.35">
      <c r="A194" s="32" t="s">
        <v>2180</v>
      </c>
      <c r="B194" s="32" t="s">
        <v>2575</v>
      </c>
      <c r="C194" s="32" t="s">
        <v>4729</v>
      </c>
      <c r="D194" s="32" t="s">
        <v>5098</v>
      </c>
      <c r="E194" s="32" t="s">
        <v>5099</v>
      </c>
    </row>
    <row r="195" spans="1:5" ht="15.5" x14ac:dyDescent="0.35">
      <c r="A195" s="32" t="s">
        <v>2179</v>
      </c>
      <c r="B195" s="32" t="s">
        <v>2576</v>
      </c>
      <c r="C195" s="32" t="s">
        <v>4732</v>
      </c>
      <c r="D195" s="32" t="s">
        <v>5100</v>
      </c>
      <c r="E195" s="32" t="s">
        <v>5101</v>
      </c>
    </row>
    <row r="196" spans="1:5" ht="15.5" x14ac:dyDescent="0.35">
      <c r="A196" s="32" t="s">
        <v>2178</v>
      </c>
      <c r="B196" s="32" t="s">
        <v>2577</v>
      </c>
      <c r="C196" s="32" t="s">
        <v>4732</v>
      </c>
      <c r="D196" s="32" t="s">
        <v>5102</v>
      </c>
      <c r="E196" s="32" t="s">
        <v>5103</v>
      </c>
    </row>
    <row r="197" spans="1:5" ht="15.5" x14ac:dyDescent="0.35">
      <c r="A197" s="32" t="s">
        <v>2177</v>
      </c>
      <c r="B197" s="32" t="s">
        <v>2578</v>
      </c>
      <c r="C197" s="32" t="s">
        <v>4732</v>
      </c>
      <c r="D197" s="32" t="s">
        <v>5104</v>
      </c>
      <c r="E197" s="32" t="s">
        <v>5105</v>
      </c>
    </row>
    <row r="198" spans="1:5" ht="15.5" x14ac:dyDescent="0.35">
      <c r="A198" s="32" t="s">
        <v>2176</v>
      </c>
      <c r="B198" s="32" t="s">
        <v>2579</v>
      </c>
      <c r="C198" s="32" t="s">
        <v>4732</v>
      </c>
      <c r="D198" s="32" t="s">
        <v>5106</v>
      </c>
      <c r="E198" s="32" t="s">
        <v>5107</v>
      </c>
    </row>
    <row r="199" spans="1:5" ht="15.5" x14ac:dyDescent="0.35">
      <c r="A199" s="32" t="s">
        <v>2175</v>
      </c>
      <c r="B199" s="32" t="s">
        <v>2580</v>
      </c>
      <c r="C199" s="32" t="s">
        <v>4732</v>
      </c>
      <c r="D199" s="32" t="s">
        <v>5108</v>
      </c>
      <c r="E199" s="32" t="s">
        <v>5003</v>
      </c>
    </row>
    <row r="200" spans="1:5" ht="15.5" x14ac:dyDescent="0.35">
      <c r="A200" s="32" t="s">
        <v>2174</v>
      </c>
      <c r="B200" s="32" t="s">
        <v>2581</v>
      </c>
      <c r="C200" s="32" t="s">
        <v>4729</v>
      </c>
      <c r="D200" s="32" t="s">
        <v>5109</v>
      </c>
      <c r="E200" s="32" t="s">
        <v>5110</v>
      </c>
    </row>
    <row r="201" spans="1:5" ht="15.5" x14ac:dyDescent="0.35">
      <c r="A201" s="32" t="s">
        <v>2173</v>
      </c>
      <c r="B201" s="32" t="s">
        <v>2582</v>
      </c>
      <c r="C201" s="32" t="s">
        <v>4732</v>
      </c>
      <c r="D201" s="32" t="s">
        <v>5111</v>
      </c>
      <c r="E201" s="32" t="s">
        <v>4997</v>
      </c>
    </row>
    <row r="202" spans="1:5" ht="15.5" x14ac:dyDescent="0.35">
      <c r="A202" s="32" t="s">
        <v>2172</v>
      </c>
      <c r="B202" s="32" t="s">
        <v>2583</v>
      </c>
      <c r="C202" s="32" t="s">
        <v>4732</v>
      </c>
      <c r="D202" s="32" t="s">
        <v>5112</v>
      </c>
      <c r="E202" s="32" t="s">
        <v>5113</v>
      </c>
    </row>
    <row r="203" spans="1:5" ht="15.5" x14ac:dyDescent="0.35">
      <c r="A203" s="32" t="s">
        <v>2171</v>
      </c>
      <c r="B203" s="32" t="s">
        <v>2584</v>
      </c>
      <c r="C203" s="32" t="s">
        <v>4732</v>
      </c>
      <c r="D203" s="32" t="s">
        <v>5114</v>
      </c>
      <c r="E203" s="32" t="s">
        <v>5115</v>
      </c>
    </row>
    <row r="204" spans="1:5" ht="15.5" x14ac:dyDescent="0.35">
      <c r="A204" s="32" t="s">
        <v>2170</v>
      </c>
      <c r="B204" s="32" t="s">
        <v>2585</v>
      </c>
      <c r="C204" s="32" t="s">
        <v>4732</v>
      </c>
      <c r="D204" s="32" t="s">
        <v>5116</v>
      </c>
      <c r="E204" s="32" t="s">
        <v>5117</v>
      </c>
    </row>
    <row r="205" spans="1:5" ht="15.5" x14ac:dyDescent="0.35">
      <c r="A205" s="32" t="s">
        <v>2169</v>
      </c>
      <c r="B205" s="32" t="s">
        <v>2586</v>
      </c>
      <c r="C205" s="32" t="s">
        <v>4729</v>
      </c>
      <c r="D205" s="32" t="s">
        <v>5118</v>
      </c>
      <c r="E205" s="32" t="s">
        <v>4900</v>
      </c>
    </row>
    <row r="206" spans="1:5" ht="15.5" x14ac:dyDescent="0.35">
      <c r="A206" s="32" t="s">
        <v>2168</v>
      </c>
      <c r="B206" s="32" t="s">
        <v>2587</v>
      </c>
      <c r="C206" s="32" t="s">
        <v>4732</v>
      </c>
      <c r="D206" s="32" t="s">
        <v>5119</v>
      </c>
      <c r="E206" s="32" t="s">
        <v>5120</v>
      </c>
    </row>
    <row r="207" spans="1:5" ht="15.5" x14ac:dyDescent="0.35">
      <c r="A207" s="32" t="s">
        <v>2167</v>
      </c>
      <c r="B207" s="32" t="s">
        <v>2588</v>
      </c>
      <c r="C207" s="32" t="s">
        <v>4729</v>
      </c>
      <c r="D207" s="32" t="s">
        <v>5121</v>
      </c>
      <c r="E207" s="32" t="s">
        <v>5122</v>
      </c>
    </row>
    <row r="208" spans="1:5" ht="15.5" x14ac:dyDescent="0.35">
      <c r="A208" s="32" t="s">
        <v>2166</v>
      </c>
      <c r="B208" s="32" t="s">
        <v>2589</v>
      </c>
      <c r="C208" s="32" t="s">
        <v>4729</v>
      </c>
      <c r="D208" s="32" t="s">
        <v>5123</v>
      </c>
      <c r="E208" s="32" t="s">
        <v>5124</v>
      </c>
    </row>
    <row r="209" spans="1:5" ht="15.5" x14ac:dyDescent="0.35">
      <c r="A209" s="32" t="s">
        <v>2165</v>
      </c>
      <c r="B209" s="32" t="s">
        <v>2590</v>
      </c>
      <c r="C209" s="32" t="s">
        <v>4732</v>
      </c>
      <c r="D209" s="32" t="s">
        <v>5125</v>
      </c>
      <c r="E209" s="32" t="s">
        <v>5126</v>
      </c>
    </row>
    <row r="210" spans="1:5" ht="15.5" x14ac:dyDescent="0.35">
      <c r="A210" s="32" t="s">
        <v>2164</v>
      </c>
      <c r="B210" s="32" t="s">
        <v>2591</v>
      </c>
      <c r="C210" s="32" t="s">
        <v>4729</v>
      </c>
      <c r="D210" s="32" t="s">
        <v>5127</v>
      </c>
      <c r="E210" s="32" t="s">
        <v>5128</v>
      </c>
    </row>
    <row r="211" spans="1:5" ht="15.5" x14ac:dyDescent="0.35">
      <c r="A211" s="32" t="s">
        <v>2163</v>
      </c>
      <c r="B211" s="32" t="s">
        <v>2592</v>
      </c>
      <c r="C211" s="32" t="s">
        <v>4729</v>
      </c>
      <c r="D211" s="32" t="s">
        <v>5129</v>
      </c>
      <c r="E211" s="32" t="s">
        <v>5130</v>
      </c>
    </row>
    <row r="212" spans="1:5" ht="15.5" x14ac:dyDescent="0.35">
      <c r="A212" s="32" t="s">
        <v>2162</v>
      </c>
      <c r="B212" s="32" t="s">
        <v>2593</v>
      </c>
      <c r="C212" s="32" t="s">
        <v>4732</v>
      </c>
      <c r="D212" s="32" t="s">
        <v>5131</v>
      </c>
      <c r="E212" s="32" t="s">
        <v>5132</v>
      </c>
    </row>
    <row r="213" spans="1:5" ht="15.5" x14ac:dyDescent="0.35">
      <c r="A213" s="32" t="s">
        <v>2161</v>
      </c>
      <c r="B213" s="32" t="s">
        <v>2594</v>
      </c>
      <c r="C213" s="32" t="s">
        <v>4732</v>
      </c>
      <c r="D213" s="32" t="s">
        <v>5133</v>
      </c>
      <c r="E213" s="32" t="s">
        <v>5134</v>
      </c>
    </row>
    <row r="214" spans="1:5" ht="15.5" x14ac:dyDescent="0.35">
      <c r="A214" s="32" t="s">
        <v>2160</v>
      </c>
      <c r="B214" s="32" t="s">
        <v>2595</v>
      </c>
      <c r="C214" s="32" t="s">
        <v>4732</v>
      </c>
      <c r="D214" s="32" t="s">
        <v>5135</v>
      </c>
      <c r="E214" s="32" t="s">
        <v>5136</v>
      </c>
    </row>
    <row r="215" spans="1:5" ht="15.5" x14ac:dyDescent="0.35">
      <c r="A215" s="32" t="s">
        <v>2159</v>
      </c>
      <c r="B215" s="32" t="s">
        <v>2596</v>
      </c>
      <c r="C215" s="32" t="s">
        <v>4732</v>
      </c>
      <c r="D215" s="32" t="s">
        <v>5137</v>
      </c>
      <c r="E215" s="32" t="s">
        <v>4733</v>
      </c>
    </row>
    <row r="216" spans="1:5" ht="15.5" x14ac:dyDescent="0.35">
      <c r="A216" s="32" t="s">
        <v>2158</v>
      </c>
      <c r="B216" s="32" t="s">
        <v>2597</v>
      </c>
      <c r="C216" s="32" t="s">
        <v>4729</v>
      </c>
      <c r="D216" s="32" t="s">
        <v>5138</v>
      </c>
      <c r="E216" s="32" t="s">
        <v>4918</v>
      </c>
    </row>
    <row r="217" spans="1:5" ht="15.5" x14ac:dyDescent="0.35">
      <c r="A217" s="32" t="s">
        <v>2157</v>
      </c>
      <c r="B217" s="32" t="s">
        <v>2598</v>
      </c>
      <c r="C217" s="32" t="s">
        <v>4732</v>
      </c>
      <c r="D217" s="32" t="s">
        <v>5139</v>
      </c>
      <c r="E217" s="32" t="s">
        <v>5140</v>
      </c>
    </row>
    <row r="218" spans="1:5" ht="15.5" x14ac:dyDescent="0.35">
      <c r="A218" s="32" t="s">
        <v>2156</v>
      </c>
      <c r="B218" s="32" t="s">
        <v>2599</v>
      </c>
      <c r="C218" s="32" t="s">
        <v>4732</v>
      </c>
      <c r="D218" s="32" t="s">
        <v>5141</v>
      </c>
      <c r="E218" s="32" t="s">
        <v>4830</v>
      </c>
    </row>
    <row r="219" spans="1:5" ht="15.5" x14ac:dyDescent="0.35">
      <c r="A219" s="32" t="s">
        <v>2155</v>
      </c>
      <c r="B219" s="32" t="s">
        <v>2600</v>
      </c>
      <c r="C219" s="32" t="s">
        <v>4732</v>
      </c>
      <c r="D219" s="32" t="s">
        <v>5142</v>
      </c>
      <c r="E219" s="32" t="s">
        <v>4892</v>
      </c>
    </row>
    <row r="220" spans="1:5" ht="15.5" x14ac:dyDescent="0.35">
      <c r="A220" s="32" t="s">
        <v>2154</v>
      </c>
      <c r="B220" s="32" t="s">
        <v>2601</v>
      </c>
      <c r="C220" s="32" t="s">
        <v>4732</v>
      </c>
      <c r="D220" s="32" t="s">
        <v>5143</v>
      </c>
      <c r="E220" s="32" t="s">
        <v>5144</v>
      </c>
    </row>
    <row r="221" spans="1:5" ht="15.5" x14ac:dyDescent="0.35">
      <c r="A221" s="32" t="s">
        <v>2153</v>
      </c>
      <c r="B221" s="32" t="s">
        <v>2602</v>
      </c>
      <c r="C221" s="32" t="s">
        <v>4732</v>
      </c>
      <c r="D221" s="32" t="s">
        <v>4885</v>
      </c>
      <c r="E221" s="32" t="s">
        <v>5145</v>
      </c>
    </row>
    <row r="222" spans="1:5" ht="15.5" x14ac:dyDescent="0.35">
      <c r="A222" s="32" t="s">
        <v>2152</v>
      </c>
      <c r="B222" s="32" t="s">
        <v>2603</v>
      </c>
      <c r="C222" s="32" t="s">
        <v>4729</v>
      </c>
      <c r="D222" s="32" t="s">
        <v>5146</v>
      </c>
      <c r="E222" s="32" t="s">
        <v>5147</v>
      </c>
    </row>
    <row r="223" spans="1:5" ht="15.5" x14ac:dyDescent="0.35">
      <c r="A223" s="32" t="s">
        <v>2151</v>
      </c>
      <c r="B223" s="32" t="s">
        <v>2604</v>
      </c>
      <c r="C223" s="32" t="s">
        <v>4732</v>
      </c>
      <c r="D223" s="32" t="s">
        <v>5148</v>
      </c>
      <c r="E223" s="32" t="s">
        <v>5149</v>
      </c>
    </row>
    <row r="224" spans="1:5" ht="15.5" x14ac:dyDescent="0.35">
      <c r="A224" s="32" t="s">
        <v>2150</v>
      </c>
      <c r="B224" s="32" t="s">
        <v>2605</v>
      </c>
      <c r="C224" s="32" t="s">
        <v>4732</v>
      </c>
      <c r="D224" s="32" t="s">
        <v>5150</v>
      </c>
      <c r="E224" s="32" t="s">
        <v>5151</v>
      </c>
    </row>
    <row r="225" spans="1:5" ht="15.5" x14ac:dyDescent="0.35">
      <c r="A225" s="32" t="s">
        <v>2149</v>
      </c>
      <c r="B225" s="32" t="s">
        <v>2606</v>
      </c>
      <c r="C225" s="32" t="s">
        <v>4729</v>
      </c>
      <c r="D225" s="32" t="s">
        <v>5152</v>
      </c>
      <c r="E225" s="32" t="s">
        <v>5153</v>
      </c>
    </row>
    <row r="226" spans="1:5" ht="15.5" x14ac:dyDescent="0.35">
      <c r="A226" s="32" t="s">
        <v>2148</v>
      </c>
      <c r="B226" s="32" t="s">
        <v>2607</v>
      </c>
      <c r="C226" s="32" t="s">
        <v>4729</v>
      </c>
      <c r="D226" s="32" t="s">
        <v>5154</v>
      </c>
      <c r="E226" s="32" t="s">
        <v>4884</v>
      </c>
    </row>
    <row r="227" spans="1:5" ht="15.5" x14ac:dyDescent="0.35">
      <c r="A227" s="32" t="s">
        <v>2147</v>
      </c>
      <c r="B227" s="32" t="s">
        <v>2608</v>
      </c>
      <c r="C227" s="32" t="s">
        <v>4732</v>
      </c>
      <c r="D227" s="32" t="s">
        <v>4853</v>
      </c>
      <c r="E227" s="32" t="s">
        <v>5155</v>
      </c>
    </row>
    <row r="228" spans="1:5" ht="15.5" x14ac:dyDescent="0.35">
      <c r="A228" s="32" t="s">
        <v>2146</v>
      </c>
      <c r="B228" s="32" t="s">
        <v>2609</v>
      </c>
      <c r="C228" s="32" t="s">
        <v>4729</v>
      </c>
      <c r="D228" s="32" t="s">
        <v>5156</v>
      </c>
      <c r="E228" s="32" t="s">
        <v>5157</v>
      </c>
    </row>
    <row r="229" spans="1:5" ht="15.5" x14ac:dyDescent="0.35">
      <c r="A229" s="32" t="s">
        <v>2145</v>
      </c>
      <c r="B229" s="32" t="s">
        <v>2610</v>
      </c>
      <c r="C229" s="32" t="s">
        <v>4732</v>
      </c>
      <c r="D229" s="32" t="s">
        <v>5158</v>
      </c>
      <c r="E229" s="32" t="s">
        <v>5159</v>
      </c>
    </row>
    <row r="230" spans="1:5" ht="15.5" x14ac:dyDescent="0.35">
      <c r="A230" s="32" t="s">
        <v>2144</v>
      </c>
      <c r="B230" s="32" t="s">
        <v>2611</v>
      </c>
      <c r="C230" s="32" t="s">
        <v>4729</v>
      </c>
      <c r="D230" s="32" t="s">
        <v>5160</v>
      </c>
      <c r="E230" s="32" t="s">
        <v>5161</v>
      </c>
    </row>
    <row r="231" spans="1:5" ht="15.5" x14ac:dyDescent="0.35">
      <c r="A231" s="32" t="s">
        <v>2143</v>
      </c>
      <c r="B231" s="32" t="s">
        <v>2612</v>
      </c>
      <c r="C231" s="32" t="s">
        <v>4729</v>
      </c>
      <c r="D231" s="32" t="s">
        <v>5162</v>
      </c>
      <c r="E231" s="32" t="s">
        <v>5163</v>
      </c>
    </row>
    <row r="232" spans="1:5" ht="15.5" x14ac:dyDescent="0.35">
      <c r="A232" s="32" t="s">
        <v>2142</v>
      </c>
      <c r="B232" s="32" t="s">
        <v>2613</v>
      </c>
      <c r="C232" s="32" t="s">
        <v>4732</v>
      </c>
      <c r="D232" s="32" t="s">
        <v>5164</v>
      </c>
      <c r="E232" s="32" t="s">
        <v>5165</v>
      </c>
    </row>
    <row r="233" spans="1:5" ht="15.5" x14ac:dyDescent="0.35">
      <c r="A233" s="32" t="s">
        <v>2141</v>
      </c>
      <c r="B233" s="32" t="s">
        <v>2614</v>
      </c>
      <c r="C233" s="32" t="s">
        <v>4732</v>
      </c>
      <c r="D233" s="32" t="s">
        <v>5166</v>
      </c>
      <c r="E233" s="32" t="s">
        <v>5167</v>
      </c>
    </row>
    <row r="234" spans="1:5" ht="15.5" x14ac:dyDescent="0.35">
      <c r="A234" s="32" t="s">
        <v>2140</v>
      </c>
      <c r="B234" s="32" t="s">
        <v>2615</v>
      </c>
      <c r="C234" s="32" t="s">
        <v>4732</v>
      </c>
      <c r="D234" s="32" t="s">
        <v>5168</v>
      </c>
      <c r="E234" s="32" t="s">
        <v>5169</v>
      </c>
    </row>
    <row r="235" spans="1:5" ht="15.5" x14ac:dyDescent="0.35">
      <c r="A235" s="32" t="s">
        <v>2139</v>
      </c>
      <c r="B235" s="32" t="s">
        <v>2616</v>
      </c>
      <c r="C235" s="32" t="s">
        <v>4732</v>
      </c>
      <c r="D235" s="32" t="s">
        <v>5170</v>
      </c>
      <c r="E235" s="32" t="s">
        <v>5171</v>
      </c>
    </row>
    <row r="236" spans="1:5" ht="15.5" x14ac:dyDescent="0.35">
      <c r="A236" s="32" t="s">
        <v>2138</v>
      </c>
      <c r="B236" s="32" t="s">
        <v>2617</v>
      </c>
      <c r="C236" s="32" t="s">
        <v>4732</v>
      </c>
      <c r="D236" s="32" t="s">
        <v>4986</v>
      </c>
      <c r="E236" s="32" t="s">
        <v>5159</v>
      </c>
    </row>
    <row r="237" spans="1:5" ht="15.5" x14ac:dyDescent="0.35">
      <c r="A237" s="32" t="s">
        <v>2137</v>
      </c>
      <c r="B237" s="32" t="s">
        <v>2618</v>
      </c>
      <c r="C237" s="32" t="s">
        <v>4729</v>
      </c>
      <c r="D237" s="32" t="s">
        <v>5172</v>
      </c>
      <c r="E237" s="32" t="s">
        <v>5173</v>
      </c>
    </row>
    <row r="238" spans="1:5" ht="15.5" x14ac:dyDescent="0.35">
      <c r="A238" s="32" t="s">
        <v>2136</v>
      </c>
      <c r="B238" s="32" t="s">
        <v>2619</v>
      </c>
      <c r="C238" s="32" t="s">
        <v>4732</v>
      </c>
      <c r="D238" s="32" t="s">
        <v>5174</v>
      </c>
      <c r="E238" s="32" t="s">
        <v>5175</v>
      </c>
    </row>
    <row r="239" spans="1:5" ht="15.5" x14ac:dyDescent="0.35">
      <c r="A239" s="32" t="s">
        <v>2135</v>
      </c>
      <c r="B239" s="32" t="s">
        <v>2620</v>
      </c>
      <c r="C239" s="32" t="s">
        <v>4732</v>
      </c>
      <c r="D239" s="32" t="s">
        <v>5176</v>
      </c>
      <c r="E239" s="32" t="s">
        <v>5177</v>
      </c>
    </row>
    <row r="240" spans="1:5" ht="15.5" x14ac:dyDescent="0.35">
      <c r="A240" s="32" t="s">
        <v>2134</v>
      </c>
      <c r="B240" s="32" t="s">
        <v>2621</v>
      </c>
      <c r="C240" s="32" t="s">
        <v>4729</v>
      </c>
      <c r="D240" s="32" t="s">
        <v>5178</v>
      </c>
      <c r="E240" s="32" t="s">
        <v>5179</v>
      </c>
    </row>
    <row r="241" spans="1:5" ht="15.5" x14ac:dyDescent="0.35">
      <c r="A241" s="32" t="s">
        <v>2133</v>
      </c>
      <c r="B241" s="32" t="s">
        <v>2622</v>
      </c>
      <c r="C241" s="32" t="s">
        <v>4729</v>
      </c>
      <c r="D241" s="32" t="s">
        <v>5180</v>
      </c>
      <c r="E241" s="32" t="s">
        <v>5181</v>
      </c>
    </row>
    <row r="242" spans="1:5" ht="15.5" x14ac:dyDescent="0.35">
      <c r="A242" s="32" t="s">
        <v>2132</v>
      </c>
      <c r="B242" s="32" t="s">
        <v>2623</v>
      </c>
      <c r="C242" s="32" t="s">
        <v>4732</v>
      </c>
      <c r="D242" s="32" t="s">
        <v>5182</v>
      </c>
      <c r="E242" s="32" t="s">
        <v>5183</v>
      </c>
    </row>
    <row r="243" spans="1:5" ht="15.5" x14ac:dyDescent="0.35">
      <c r="A243" s="32" t="s">
        <v>2130</v>
      </c>
      <c r="B243" s="32" t="s">
        <v>2624</v>
      </c>
      <c r="C243" s="32" t="s">
        <v>4732</v>
      </c>
      <c r="D243" s="32" t="s">
        <v>5184</v>
      </c>
      <c r="E243" s="32" t="s">
        <v>5185</v>
      </c>
    </row>
    <row r="244" spans="1:5" ht="15.5" x14ac:dyDescent="0.35">
      <c r="A244" s="32" t="s">
        <v>2129</v>
      </c>
      <c r="B244" s="32" t="s">
        <v>2625</v>
      </c>
      <c r="C244" s="32" t="s">
        <v>4732</v>
      </c>
      <c r="D244" s="32" t="s">
        <v>5186</v>
      </c>
      <c r="E244" s="32" t="s">
        <v>5187</v>
      </c>
    </row>
    <row r="245" spans="1:5" ht="15.5" x14ac:dyDescent="0.35">
      <c r="A245" s="32" t="s">
        <v>2128</v>
      </c>
      <c r="B245" s="32" t="s">
        <v>2626</v>
      </c>
      <c r="C245" s="32" t="s">
        <v>4732</v>
      </c>
      <c r="D245" s="32" t="s">
        <v>5188</v>
      </c>
      <c r="E245" s="32" t="s">
        <v>5189</v>
      </c>
    </row>
    <row r="246" spans="1:5" ht="15.5" x14ac:dyDescent="0.35">
      <c r="A246" s="32" t="s">
        <v>2127</v>
      </c>
      <c r="B246" s="32" t="s">
        <v>2627</v>
      </c>
      <c r="C246" s="32" t="s">
        <v>4732</v>
      </c>
      <c r="D246" s="32" t="s">
        <v>5190</v>
      </c>
      <c r="E246" s="32" t="s">
        <v>5191</v>
      </c>
    </row>
    <row r="247" spans="1:5" ht="15.5" x14ac:dyDescent="0.35">
      <c r="A247" s="32" t="s">
        <v>2126</v>
      </c>
      <c r="B247" s="32" t="s">
        <v>2628</v>
      </c>
      <c r="C247" s="32" t="s">
        <v>4732</v>
      </c>
      <c r="D247" s="32" t="s">
        <v>5192</v>
      </c>
      <c r="E247" s="32" t="s">
        <v>5193</v>
      </c>
    </row>
    <row r="248" spans="1:5" ht="15.5" x14ac:dyDescent="0.35">
      <c r="A248" s="32" t="s">
        <v>2125</v>
      </c>
      <c r="B248" s="32" t="s">
        <v>2629</v>
      </c>
      <c r="C248" s="32" t="s">
        <v>4729</v>
      </c>
      <c r="D248" s="32" t="s">
        <v>5194</v>
      </c>
      <c r="E248" s="32" t="s">
        <v>5195</v>
      </c>
    </row>
    <row r="249" spans="1:5" ht="15.5" x14ac:dyDescent="0.35">
      <c r="A249" s="32" t="s">
        <v>2124</v>
      </c>
      <c r="B249" s="32" t="s">
        <v>2630</v>
      </c>
      <c r="C249" s="32" t="s">
        <v>4729</v>
      </c>
      <c r="D249" s="32" t="s">
        <v>5196</v>
      </c>
      <c r="E249" s="32" t="s">
        <v>5197</v>
      </c>
    </row>
    <row r="250" spans="1:5" ht="15.5" x14ac:dyDescent="0.35">
      <c r="A250" s="32" t="s">
        <v>2123</v>
      </c>
      <c r="B250" s="32" t="s">
        <v>2631</v>
      </c>
      <c r="C250" s="32" t="s">
        <v>4729</v>
      </c>
      <c r="D250" s="32" t="s">
        <v>5198</v>
      </c>
      <c r="E250" s="32" t="s">
        <v>5199</v>
      </c>
    </row>
    <row r="251" spans="1:5" ht="15.5" x14ac:dyDescent="0.35">
      <c r="A251" s="32" t="s">
        <v>2122</v>
      </c>
      <c r="B251" s="32" t="s">
        <v>2632</v>
      </c>
      <c r="C251" s="32" t="s">
        <v>4729</v>
      </c>
      <c r="D251" s="32" t="s">
        <v>5200</v>
      </c>
      <c r="E251" s="32" t="s">
        <v>5201</v>
      </c>
    </row>
    <row r="252" spans="1:5" ht="15.5" x14ac:dyDescent="0.35">
      <c r="A252" s="32" t="s">
        <v>2121</v>
      </c>
      <c r="B252" s="32" t="s">
        <v>2633</v>
      </c>
      <c r="C252" s="32" t="s">
        <v>4729</v>
      </c>
      <c r="D252" s="32" t="s">
        <v>5202</v>
      </c>
      <c r="E252" s="32" t="s">
        <v>5203</v>
      </c>
    </row>
    <row r="253" spans="1:5" ht="15.5" x14ac:dyDescent="0.35">
      <c r="A253" s="32" t="s">
        <v>2120</v>
      </c>
      <c r="B253" s="32" t="s">
        <v>2634</v>
      </c>
      <c r="C253" s="32" t="s">
        <v>4729</v>
      </c>
      <c r="D253" s="32" t="s">
        <v>5204</v>
      </c>
      <c r="E253" s="32" t="s">
        <v>4730</v>
      </c>
    </row>
    <row r="254" spans="1:5" ht="15.5" x14ac:dyDescent="0.35">
      <c r="A254" s="32" t="s">
        <v>2119</v>
      </c>
      <c r="B254" s="32" t="s">
        <v>2635</v>
      </c>
      <c r="C254" s="32" t="s">
        <v>4729</v>
      </c>
      <c r="D254" s="32" t="s">
        <v>5205</v>
      </c>
      <c r="E254" s="32" t="s">
        <v>5206</v>
      </c>
    </row>
    <row r="255" spans="1:5" ht="15.5" x14ac:dyDescent="0.35">
      <c r="A255" s="32" t="s">
        <v>2118</v>
      </c>
      <c r="B255" s="32" t="s">
        <v>2636</v>
      </c>
      <c r="C255" s="32" t="s">
        <v>4732</v>
      </c>
      <c r="D255" s="32" t="s">
        <v>5207</v>
      </c>
      <c r="E255" s="32" t="s">
        <v>4830</v>
      </c>
    </row>
    <row r="256" spans="1:5" ht="15.5" x14ac:dyDescent="0.35">
      <c r="A256" s="32" t="s">
        <v>2117</v>
      </c>
      <c r="B256" s="32" t="s">
        <v>2637</v>
      </c>
      <c r="C256" s="32" t="s">
        <v>4732</v>
      </c>
      <c r="D256" s="32" t="s">
        <v>5208</v>
      </c>
      <c r="E256" s="32" t="s">
        <v>5209</v>
      </c>
    </row>
    <row r="257" spans="1:5" ht="15.5" x14ac:dyDescent="0.35">
      <c r="A257" s="32" t="s">
        <v>2116</v>
      </c>
      <c r="B257" s="32" t="s">
        <v>2638</v>
      </c>
      <c r="C257" s="32" t="s">
        <v>4732</v>
      </c>
      <c r="D257" s="32" t="s">
        <v>5210</v>
      </c>
      <c r="E257" s="32" t="s">
        <v>5211</v>
      </c>
    </row>
    <row r="258" spans="1:5" ht="15.5" x14ac:dyDescent="0.35">
      <c r="A258" s="32" t="s">
        <v>2115</v>
      </c>
      <c r="B258" s="32" t="s">
        <v>2639</v>
      </c>
      <c r="C258" s="32" t="s">
        <v>4732</v>
      </c>
      <c r="D258" s="32" t="s">
        <v>5212</v>
      </c>
      <c r="E258" s="32" t="s">
        <v>5213</v>
      </c>
    </row>
    <row r="259" spans="1:5" ht="15.5" x14ac:dyDescent="0.35">
      <c r="A259" s="32" t="s">
        <v>2114</v>
      </c>
      <c r="B259" s="32" t="s">
        <v>2640</v>
      </c>
      <c r="C259" s="32" t="s">
        <v>4732</v>
      </c>
      <c r="D259" s="32" t="s">
        <v>5214</v>
      </c>
      <c r="E259" s="32" t="s">
        <v>5215</v>
      </c>
    </row>
    <row r="260" spans="1:5" ht="15.5" x14ac:dyDescent="0.35">
      <c r="A260" s="32" t="s">
        <v>2113</v>
      </c>
      <c r="B260" s="32" t="s">
        <v>2641</v>
      </c>
      <c r="C260" s="32" t="s">
        <v>4732</v>
      </c>
      <c r="D260" s="32" t="s">
        <v>5216</v>
      </c>
      <c r="E260" s="32" t="s">
        <v>5217</v>
      </c>
    </row>
    <row r="261" spans="1:5" ht="15.5" x14ac:dyDescent="0.35">
      <c r="A261" s="32" t="s">
        <v>2112</v>
      </c>
      <c r="B261" s="32" t="s">
        <v>2642</v>
      </c>
      <c r="C261" s="32" t="s">
        <v>4729</v>
      </c>
      <c r="D261" s="32" t="s">
        <v>5218</v>
      </c>
      <c r="E261" s="32" t="s">
        <v>5219</v>
      </c>
    </row>
    <row r="262" spans="1:5" ht="15.5" x14ac:dyDescent="0.35">
      <c r="A262" s="32" t="s">
        <v>2111</v>
      </c>
      <c r="B262" s="32" t="s">
        <v>2643</v>
      </c>
      <c r="C262" s="32" t="s">
        <v>4732</v>
      </c>
      <c r="D262" s="32" t="s">
        <v>5220</v>
      </c>
      <c r="E262" s="32" t="s">
        <v>5221</v>
      </c>
    </row>
    <row r="263" spans="1:5" ht="15.5" x14ac:dyDescent="0.35">
      <c r="A263" s="32" t="s">
        <v>2110</v>
      </c>
      <c r="B263" s="32" t="s">
        <v>2644</v>
      </c>
      <c r="C263" s="32" t="s">
        <v>4729</v>
      </c>
      <c r="D263" s="32" t="s">
        <v>5222</v>
      </c>
      <c r="E263" s="32" t="s">
        <v>5223</v>
      </c>
    </row>
    <row r="264" spans="1:5" ht="15.5" x14ac:dyDescent="0.35">
      <c r="A264" s="32" t="s">
        <v>2109</v>
      </c>
      <c r="B264" s="32" t="s">
        <v>2645</v>
      </c>
      <c r="C264" s="32" t="s">
        <v>4732</v>
      </c>
      <c r="D264" s="32" t="s">
        <v>5224</v>
      </c>
      <c r="E264" s="32" t="s">
        <v>5225</v>
      </c>
    </row>
    <row r="265" spans="1:5" ht="15.5" x14ac:dyDescent="0.35">
      <c r="A265" s="32" t="s">
        <v>2108</v>
      </c>
      <c r="B265" s="32" t="s">
        <v>2646</v>
      </c>
      <c r="C265" s="32" t="s">
        <v>4729</v>
      </c>
      <c r="D265" s="32" t="s">
        <v>5226</v>
      </c>
      <c r="E265" s="32" t="s">
        <v>5227</v>
      </c>
    </row>
    <row r="266" spans="1:5" ht="15.5" x14ac:dyDescent="0.35">
      <c r="A266" s="32" t="s">
        <v>2107</v>
      </c>
      <c r="B266" s="32" t="s">
        <v>2647</v>
      </c>
      <c r="C266" s="32" t="s">
        <v>4729</v>
      </c>
      <c r="D266" s="32" t="s">
        <v>5228</v>
      </c>
      <c r="E266" s="32" t="s">
        <v>5229</v>
      </c>
    </row>
    <row r="267" spans="1:5" ht="15.5" x14ac:dyDescent="0.35">
      <c r="A267" s="32" t="s">
        <v>2106</v>
      </c>
      <c r="B267" s="32" t="s">
        <v>2648</v>
      </c>
      <c r="C267" s="32" t="s">
        <v>4732</v>
      </c>
      <c r="D267" s="32" t="s">
        <v>5230</v>
      </c>
      <c r="E267" s="32" t="s">
        <v>5151</v>
      </c>
    </row>
    <row r="268" spans="1:5" ht="15.5" x14ac:dyDescent="0.35">
      <c r="A268" s="32" t="s">
        <v>2105</v>
      </c>
      <c r="B268" s="32" t="s">
        <v>2649</v>
      </c>
      <c r="C268" s="32" t="s">
        <v>4729</v>
      </c>
      <c r="D268" s="32" t="s">
        <v>5231</v>
      </c>
      <c r="E268" s="32" t="s">
        <v>5232</v>
      </c>
    </row>
    <row r="269" spans="1:5" ht="15.5" x14ac:dyDescent="0.35">
      <c r="A269" s="32" t="s">
        <v>2104</v>
      </c>
      <c r="B269" s="32" t="s">
        <v>2650</v>
      </c>
      <c r="C269" s="32" t="s">
        <v>4729</v>
      </c>
      <c r="D269" s="32" t="s">
        <v>5092</v>
      </c>
      <c r="E269" s="32" t="s">
        <v>5233</v>
      </c>
    </row>
    <row r="270" spans="1:5" ht="15.5" x14ac:dyDescent="0.35">
      <c r="A270" s="32" t="s">
        <v>2103</v>
      </c>
      <c r="B270" s="32" t="s">
        <v>2651</v>
      </c>
      <c r="C270" s="32" t="s">
        <v>4732</v>
      </c>
      <c r="D270" s="32" t="s">
        <v>5234</v>
      </c>
      <c r="E270" s="32" t="s">
        <v>4781</v>
      </c>
    </row>
    <row r="271" spans="1:5" ht="15.5" x14ac:dyDescent="0.35">
      <c r="A271" s="32" t="s">
        <v>2102</v>
      </c>
      <c r="B271" s="32" t="s">
        <v>2652</v>
      </c>
      <c r="C271" s="32" t="s">
        <v>4732</v>
      </c>
      <c r="D271" s="32" t="s">
        <v>5235</v>
      </c>
      <c r="E271" s="32" t="s">
        <v>5236</v>
      </c>
    </row>
    <row r="272" spans="1:5" ht="15.5" x14ac:dyDescent="0.35">
      <c r="A272" s="32" t="s">
        <v>2101</v>
      </c>
      <c r="B272" s="32" t="s">
        <v>2653</v>
      </c>
      <c r="C272" s="32" t="s">
        <v>4732</v>
      </c>
      <c r="D272" s="32" t="s">
        <v>5237</v>
      </c>
      <c r="E272" s="32" t="s">
        <v>5238</v>
      </c>
    </row>
    <row r="273" spans="1:5" ht="15.5" x14ac:dyDescent="0.35">
      <c r="A273" s="32" t="s">
        <v>2100</v>
      </c>
      <c r="B273" s="32" t="s">
        <v>2654</v>
      </c>
      <c r="C273" s="32" t="s">
        <v>4732</v>
      </c>
      <c r="D273" s="32" t="s">
        <v>5239</v>
      </c>
      <c r="E273" s="32" t="s">
        <v>4745</v>
      </c>
    </row>
    <row r="274" spans="1:5" ht="15.5" x14ac:dyDescent="0.35">
      <c r="A274" s="32" t="s">
        <v>2099</v>
      </c>
      <c r="B274" s="32" t="s">
        <v>2655</v>
      </c>
      <c r="C274" s="32" t="s">
        <v>4732</v>
      </c>
      <c r="D274" s="32" t="s">
        <v>5240</v>
      </c>
      <c r="E274" s="32" t="s">
        <v>4833</v>
      </c>
    </row>
    <row r="275" spans="1:5" ht="15.5" x14ac:dyDescent="0.35">
      <c r="A275" s="32" t="s">
        <v>2098</v>
      </c>
      <c r="B275" s="32" t="s">
        <v>2656</v>
      </c>
      <c r="C275" s="32" t="s">
        <v>4732</v>
      </c>
      <c r="D275" s="32" t="s">
        <v>5241</v>
      </c>
      <c r="E275" s="32" t="s">
        <v>5242</v>
      </c>
    </row>
    <row r="276" spans="1:5" ht="15.5" x14ac:dyDescent="0.35">
      <c r="A276" s="32" t="s">
        <v>2097</v>
      </c>
      <c r="B276" s="32" t="s">
        <v>2657</v>
      </c>
      <c r="C276" s="32" t="s">
        <v>4732</v>
      </c>
      <c r="D276" s="32" t="s">
        <v>5243</v>
      </c>
      <c r="E276" s="32" t="s">
        <v>5244</v>
      </c>
    </row>
    <row r="277" spans="1:5" ht="15.5" x14ac:dyDescent="0.35">
      <c r="A277" s="32" t="s">
        <v>2096</v>
      </c>
      <c r="B277" s="32" t="s">
        <v>2658</v>
      </c>
      <c r="C277" s="32" t="s">
        <v>4732</v>
      </c>
      <c r="D277" s="32" t="s">
        <v>5245</v>
      </c>
      <c r="E277" s="32" t="s">
        <v>5120</v>
      </c>
    </row>
    <row r="278" spans="1:5" ht="15.5" x14ac:dyDescent="0.35">
      <c r="A278" s="32" t="s">
        <v>2095</v>
      </c>
      <c r="B278" s="32" t="s">
        <v>2659</v>
      </c>
      <c r="C278" s="32" t="s">
        <v>4732</v>
      </c>
      <c r="D278" s="32" t="s">
        <v>5246</v>
      </c>
      <c r="E278" s="32" t="s">
        <v>5247</v>
      </c>
    </row>
    <row r="279" spans="1:5" ht="15.5" x14ac:dyDescent="0.35">
      <c r="A279" s="32" t="s">
        <v>2094</v>
      </c>
      <c r="B279" s="32" t="s">
        <v>2660</v>
      </c>
      <c r="C279" s="32" t="s">
        <v>4732</v>
      </c>
      <c r="D279" s="32" t="s">
        <v>5248</v>
      </c>
      <c r="E279" s="32" t="s">
        <v>5249</v>
      </c>
    </row>
    <row r="280" spans="1:5" ht="15.5" x14ac:dyDescent="0.35">
      <c r="A280" s="32" t="s">
        <v>2093</v>
      </c>
      <c r="B280" s="32" t="s">
        <v>2661</v>
      </c>
      <c r="C280" s="32" t="s">
        <v>4729</v>
      </c>
      <c r="D280" s="32" t="s">
        <v>5074</v>
      </c>
      <c r="E280" s="32" t="s">
        <v>5250</v>
      </c>
    </row>
    <row r="281" spans="1:5" ht="15.5" x14ac:dyDescent="0.35">
      <c r="A281" s="32" t="s">
        <v>2092</v>
      </c>
      <c r="B281" s="32" t="s">
        <v>2662</v>
      </c>
      <c r="C281" s="32" t="s">
        <v>4732</v>
      </c>
      <c r="D281" s="32" t="s">
        <v>5251</v>
      </c>
      <c r="E281" s="32" t="s">
        <v>5252</v>
      </c>
    </row>
    <row r="282" spans="1:5" ht="15.5" x14ac:dyDescent="0.35">
      <c r="A282" s="32" t="s">
        <v>2091</v>
      </c>
      <c r="B282" s="32" t="s">
        <v>2663</v>
      </c>
      <c r="C282" s="32" t="s">
        <v>4729</v>
      </c>
      <c r="D282" s="32" t="s">
        <v>5253</v>
      </c>
      <c r="E282" s="32" t="s">
        <v>5254</v>
      </c>
    </row>
    <row r="283" spans="1:5" ht="15.5" x14ac:dyDescent="0.35">
      <c r="A283" s="32" t="s">
        <v>2090</v>
      </c>
      <c r="B283" s="32" t="s">
        <v>2664</v>
      </c>
      <c r="C283" s="32" t="s">
        <v>4732</v>
      </c>
      <c r="D283" s="32" t="s">
        <v>4911</v>
      </c>
      <c r="E283" s="32" t="s">
        <v>5255</v>
      </c>
    </row>
    <row r="284" spans="1:5" ht="15.5" x14ac:dyDescent="0.35">
      <c r="A284" s="32" t="s">
        <v>2089</v>
      </c>
      <c r="B284" s="32" t="s">
        <v>2665</v>
      </c>
      <c r="C284" s="32" t="s">
        <v>4732</v>
      </c>
      <c r="D284" s="32" t="s">
        <v>5256</v>
      </c>
      <c r="E284" s="32" t="s">
        <v>5257</v>
      </c>
    </row>
    <row r="285" spans="1:5" ht="15.5" x14ac:dyDescent="0.35">
      <c r="A285" s="32" t="s">
        <v>2088</v>
      </c>
      <c r="B285" s="32" t="s">
        <v>2666</v>
      </c>
      <c r="C285" s="32" t="s">
        <v>4732</v>
      </c>
      <c r="D285" s="32" t="s">
        <v>5258</v>
      </c>
      <c r="E285" s="32" t="s">
        <v>5259</v>
      </c>
    </row>
    <row r="286" spans="1:5" ht="15.5" x14ac:dyDescent="0.35">
      <c r="A286" s="32" t="s">
        <v>2087</v>
      </c>
      <c r="B286" s="32" t="s">
        <v>2667</v>
      </c>
      <c r="C286" s="32" t="s">
        <v>4732</v>
      </c>
      <c r="D286" s="32" t="s">
        <v>5260</v>
      </c>
      <c r="E286" s="32" t="s">
        <v>5261</v>
      </c>
    </row>
    <row r="287" spans="1:5" ht="15.5" x14ac:dyDescent="0.35">
      <c r="A287" s="32" t="s">
        <v>2086</v>
      </c>
      <c r="B287" s="32" t="s">
        <v>2668</v>
      </c>
      <c r="C287" s="32" t="s">
        <v>4729</v>
      </c>
      <c r="D287" s="32" t="s">
        <v>5262</v>
      </c>
      <c r="E287" s="32" t="s">
        <v>5263</v>
      </c>
    </row>
    <row r="288" spans="1:5" ht="15.5" x14ac:dyDescent="0.35">
      <c r="A288" s="32" t="s">
        <v>2085</v>
      </c>
      <c r="B288" s="32" t="s">
        <v>2669</v>
      </c>
      <c r="C288" s="32" t="s">
        <v>4729</v>
      </c>
      <c r="D288" s="32" t="s">
        <v>5264</v>
      </c>
      <c r="E288" s="32" t="s">
        <v>5265</v>
      </c>
    </row>
    <row r="289" spans="1:5" ht="15.5" x14ac:dyDescent="0.35">
      <c r="A289" s="32" t="s">
        <v>2084</v>
      </c>
      <c r="B289" s="32" t="s">
        <v>2670</v>
      </c>
      <c r="C289" s="32" t="s">
        <v>4732</v>
      </c>
      <c r="D289" s="32" t="s">
        <v>5266</v>
      </c>
      <c r="E289" s="32" t="s">
        <v>5120</v>
      </c>
    </row>
    <row r="290" spans="1:5" ht="15.5" x14ac:dyDescent="0.35">
      <c r="A290" s="32" t="s">
        <v>2083</v>
      </c>
      <c r="B290" s="32" t="s">
        <v>2671</v>
      </c>
      <c r="C290" s="32" t="s">
        <v>4732</v>
      </c>
      <c r="D290" s="32" t="s">
        <v>5267</v>
      </c>
      <c r="E290" s="32" t="s">
        <v>5268</v>
      </c>
    </row>
    <row r="291" spans="1:5" ht="15.5" x14ac:dyDescent="0.35">
      <c r="A291" s="32" t="s">
        <v>2082</v>
      </c>
      <c r="B291" s="32" t="s">
        <v>2672</v>
      </c>
      <c r="C291" s="32" t="s">
        <v>4732</v>
      </c>
      <c r="D291" s="32" t="s">
        <v>5269</v>
      </c>
      <c r="E291" s="32" t="s">
        <v>5155</v>
      </c>
    </row>
    <row r="292" spans="1:5" ht="15.5" x14ac:dyDescent="0.35">
      <c r="A292" s="32" t="s">
        <v>2081</v>
      </c>
      <c r="B292" s="32" t="s">
        <v>2673</v>
      </c>
      <c r="C292" s="32" t="s">
        <v>4732</v>
      </c>
      <c r="D292" s="32" t="s">
        <v>5270</v>
      </c>
      <c r="E292" s="32" t="s">
        <v>5271</v>
      </c>
    </row>
    <row r="293" spans="1:5" ht="15.5" x14ac:dyDescent="0.35">
      <c r="A293" s="32" t="s">
        <v>2080</v>
      </c>
      <c r="B293" s="32" t="s">
        <v>2674</v>
      </c>
      <c r="C293" s="32" t="s">
        <v>4732</v>
      </c>
      <c r="D293" s="32" t="s">
        <v>5272</v>
      </c>
      <c r="E293" s="32" t="s">
        <v>5273</v>
      </c>
    </row>
    <row r="294" spans="1:5" ht="15.5" x14ac:dyDescent="0.35">
      <c r="A294" s="32" t="s">
        <v>2079</v>
      </c>
      <c r="B294" s="32" t="s">
        <v>2675</v>
      </c>
      <c r="C294" s="32" t="s">
        <v>4732</v>
      </c>
      <c r="D294" s="32" t="s">
        <v>5274</v>
      </c>
      <c r="E294" s="32" t="s">
        <v>5275</v>
      </c>
    </row>
    <row r="295" spans="1:5" ht="15.5" x14ac:dyDescent="0.35">
      <c r="A295" s="32" t="s">
        <v>2078</v>
      </c>
      <c r="B295" s="32" t="s">
        <v>2676</v>
      </c>
      <c r="C295" s="32" t="s">
        <v>4729</v>
      </c>
      <c r="D295" s="32" t="s">
        <v>5276</v>
      </c>
      <c r="E295" s="32" t="s">
        <v>5277</v>
      </c>
    </row>
    <row r="296" spans="1:5" ht="15.5" x14ac:dyDescent="0.35">
      <c r="A296" s="32" t="s">
        <v>2077</v>
      </c>
      <c r="B296" s="32" t="s">
        <v>2677</v>
      </c>
      <c r="C296" s="32" t="s">
        <v>4732</v>
      </c>
      <c r="D296" s="32" t="s">
        <v>5278</v>
      </c>
      <c r="E296" s="32" t="s">
        <v>5279</v>
      </c>
    </row>
    <row r="297" spans="1:5" ht="15.5" x14ac:dyDescent="0.35">
      <c r="A297" s="32" t="s">
        <v>2076</v>
      </c>
      <c r="B297" s="32" t="s">
        <v>2678</v>
      </c>
      <c r="C297" s="32" t="s">
        <v>4732</v>
      </c>
      <c r="D297" s="32" t="s">
        <v>5280</v>
      </c>
      <c r="E297" s="32" t="s">
        <v>5281</v>
      </c>
    </row>
    <row r="298" spans="1:5" ht="15.5" x14ac:dyDescent="0.35">
      <c r="A298" s="32" t="s">
        <v>2075</v>
      </c>
      <c r="B298" s="32" t="s">
        <v>2679</v>
      </c>
      <c r="C298" s="32" t="s">
        <v>4732</v>
      </c>
      <c r="D298" s="32" t="s">
        <v>5282</v>
      </c>
      <c r="E298" s="32" t="s">
        <v>5283</v>
      </c>
    </row>
    <row r="299" spans="1:5" ht="15.5" x14ac:dyDescent="0.35">
      <c r="A299" s="32" t="s">
        <v>2074</v>
      </c>
      <c r="B299" s="32" t="s">
        <v>2680</v>
      </c>
      <c r="C299" s="32" t="s">
        <v>4729</v>
      </c>
      <c r="D299" s="32" t="s">
        <v>5284</v>
      </c>
      <c r="E299" s="32" t="s">
        <v>5285</v>
      </c>
    </row>
    <row r="300" spans="1:5" ht="15.5" x14ac:dyDescent="0.35">
      <c r="A300" s="32" t="s">
        <v>2073</v>
      </c>
      <c r="B300" s="32" t="s">
        <v>2681</v>
      </c>
      <c r="C300" s="32" t="s">
        <v>4732</v>
      </c>
      <c r="D300" s="32" t="s">
        <v>5286</v>
      </c>
      <c r="E300" s="32" t="s">
        <v>5287</v>
      </c>
    </row>
    <row r="301" spans="1:5" ht="15.5" x14ac:dyDescent="0.35">
      <c r="A301" s="32" t="s">
        <v>2072</v>
      </c>
      <c r="B301" s="32" t="s">
        <v>2682</v>
      </c>
      <c r="C301" s="32" t="s">
        <v>4729</v>
      </c>
      <c r="D301" s="32" t="s">
        <v>5288</v>
      </c>
      <c r="E301" s="32" t="s">
        <v>5289</v>
      </c>
    </row>
    <row r="302" spans="1:5" ht="15.5" x14ac:dyDescent="0.35">
      <c r="A302" s="32" t="s">
        <v>2071</v>
      </c>
      <c r="B302" s="32" t="s">
        <v>2683</v>
      </c>
      <c r="C302" s="32" t="s">
        <v>4732</v>
      </c>
      <c r="D302" s="32" t="s">
        <v>5186</v>
      </c>
      <c r="E302" s="32" t="s">
        <v>5290</v>
      </c>
    </row>
    <row r="303" spans="1:5" ht="15.5" x14ac:dyDescent="0.35">
      <c r="A303" s="32" t="s">
        <v>2070</v>
      </c>
      <c r="B303" s="32" t="s">
        <v>2684</v>
      </c>
      <c r="C303" s="32" t="s">
        <v>4729</v>
      </c>
      <c r="D303" s="32" t="s">
        <v>5291</v>
      </c>
      <c r="E303" s="32" t="s">
        <v>4890</v>
      </c>
    </row>
    <row r="304" spans="1:5" ht="15.5" x14ac:dyDescent="0.35">
      <c r="A304" s="32" t="s">
        <v>2069</v>
      </c>
      <c r="B304" s="32" t="s">
        <v>2685</v>
      </c>
      <c r="C304" s="32" t="s">
        <v>4732</v>
      </c>
      <c r="D304" s="32" t="s">
        <v>5292</v>
      </c>
      <c r="E304" s="32" t="s">
        <v>5293</v>
      </c>
    </row>
    <row r="305" spans="1:5" ht="15.5" x14ac:dyDescent="0.35">
      <c r="A305" s="32" t="s">
        <v>2068</v>
      </c>
      <c r="B305" s="32" t="s">
        <v>2686</v>
      </c>
      <c r="C305" s="32" t="s">
        <v>4729</v>
      </c>
      <c r="D305" s="32" t="s">
        <v>5294</v>
      </c>
      <c r="E305" s="32" t="s">
        <v>5295</v>
      </c>
    </row>
    <row r="306" spans="1:5" ht="15.5" x14ac:dyDescent="0.35">
      <c r="A306" s="32" t="s">
        <v>2067</v>
      </c>
      <c r="B306" s="32" t="s">
        <v>2687</v>
      </c>
      <c r="C306" s="32" t="s">
        <v>4729</v>
      </c>
      <c r="D306" s="32" t="s">
        <v>5296</v>
      </c>
      <c r="E306" s="32" t="s">
        <v>5297</v>
      </c>
    </row>
    <row r="307" spans="1:5" ht="15.5" x14ac:dyDescent="0.35">
      <c r="A307" s="32" t="s">
        <v>2066</v>
      </c>
      <c r="B307" s="32" t="s">
        <v>2688</v>
      </c>
      <c r="C307" s="32" t="s">
        <v>4729</v>
      </c>
      <c r="D307" s="32" t="s">
        <v>5180</v>
      </c>
      <c r="E307" s="32" t="s">
        <v>5298</v>
      </c>
    </row>
    <row r="308" spans="1:5" ht="15.5" x14ac:dyDescent="0.35">
      <c r="A308" s="32" t="s">
        <v>2065</v>
      </c>
      <c r="B308" s="32" t="s">
        <v>2689</v>
      </c>
      <c r="C308" s="32" t="s">
        <v>4729</v>
      </c>
      <c r="D308" s="32" t="s">
        <v>5299</v>
      </c>
      <c r="E308" s="32" t="s">
        <v>4856</v>
      </c>
    </row>
    <row r="309" spans="1:5" ht="15.5" x14ac:dyDescent="0.35">
      <c r="A309" s="32" t="s">
        <v>2064</v>
      </c>
      <c r="B309" s="32" t="s">
        <v>2690</v>
      </c>
      <c r="C309" s="32" t="s">
        <v>4732</v>
      </c>
      <c r="D309" s="32" t="s">
        <v>5300</v>
      </c>
      <c r="E309" s="32" t="s">
        <v>5301</v>
      </c>
    </row>
    <row r="310" spans="1:5" ht="15.5" x14ac:dyDescent="0.35">
      <c r="A310" s="32" t="s">
        <v>2063</v>
      </c>
      <c r="B310" s="32" t="s">
        <v>2691</v>
      </c>
      <c r="C310" s="32" t="s">
        <v>4729</v>
      </c>
      <c r="D310" s="32" t="s">
        <v>5302</v>
      </c>
      <c r="E310" s="32" t="s">
        <v>5303</v>
      </c>
    </row>
    <row r="311" spans="1:5" ht="15.5" x14ac:dyDescent="0.35">
      <c r="A311" s="32" t="s">
        <v>2062</v>
      </c>
      <c r="B311" s="32" t="s">
        <v>2692</v>
      </c>
      <c r="C311" s="32" t="s">
        <v>4729</v>
      </c>
      <c r="D311" s="32" t="s">
        <v>5304</v>
      </c>
      <c r="E311" s="32" t="s">
        <v>5305</v>
      </c>
    </row>
    <row r="312" spans="1:5" ht="15.5" x14ac:dyDescent="0.35">
      <c r="A312" s="32" t="s">
        <v>2061</v>
      </c>
      <c r="B312" s="32" t="s">
        <v>2693</v>
      </c>
      <c r="C312" s="32" t="s">
        <v>4732</v>
      </c>
      <c r="D312" s="32" t="s">
        <v>4865</v>
      </c>
      <c r="E312" s="32" t="s">
        <v>5306</v>
      </c>
    </row>
    <row r="313" spans="1:5" ht="15.5" x14ac:dyDescent="0.35">
      <c r="A313" s="32" t="s">
        <v>2060</v>
      </c>
      <c r="B313" s="32" t="s">
        <v>2694</v>
      </c>
      <c r="C313" s="32" t="s">
        <v>4732</v>
      </c>
      <c r="D313" s="32" t="s">
        <v>5307</v>
      </c>
      <c r="E313" s="32" t="s">
        <v>5308</v>
      </c>
    </row>
    <row r="314" spans="1:5" ht="15.5" x14ac:dyDescent="0.35">
      <c r="A314" s="32" t="s">
        <v>2059</v>
      </c>
      <c r="B314" s="32" t="s">
        <v>2695</v>
      </c>
      <c r="C314" s="32" t="s">
        <v>4732</v>
      </c>
      <c r="D314" s="32" t="s">
        <v>5309</v>
      </c>
      <c r="E314" s="32" t="s">
        <v>5310</v>
      </c>
    </row>
    <row r="315" spans="1:5" ht="15.5" x14ac:dyDescent="0.35">
      <c r="A315" s="32" t="s">
        <v>2058</v>
      </c>
      <c r="B315" s="32" t="s">
        <v>2696</v>
      </c>
      <c r="C315" s="32" t="s">
        <v>4729</v>
      </c>
      <c r="D315" s="32" t="s">
        <v>5311</v>
      </c>
      <c r="E315" s="32" t="s">
        <v>5312</v>
      </c>
    </row>
    <row r="316" spans="1:5" ht="15.5" x14ac:dyDescent="0.35">
      <c r="A316" s="32" t="s">
        <v>2057</v>
      </c>
      <c r="B316" s="32" t="s">
        <v>2697</v>
      </c>
      <c r="C316" s="32" t="s">
        <v>4729</v>
      </c>
      <c r="D316" s="32" t="s">
        <v>5313</v>
      </c>
      <c r="E316" s="32" t="s">
        <v>5314</v>
      </c>
    </row>
    <row r="317" spans="1:5" ht="15.5" x14ac:dyDescent="0.35">
      <c r="A317" s="32" t="s">
        <v>2056</v>
      </c>
      <c r="B317" s="32" t="s">
        <v>2698</v>
      </c>
      <c r="C317" s="32" t="s">
        <v>4732</v>
      </c>
      <c r="D317" s="32" t="s">
        <v>5315</v>
      </c>
      <c r="E317" s="32" t="s">
        <v>5064</v>
      </c>
    </row>
    <row r="318" spans="1:5" ht="15.5" x14ac:dyDescent="0.35">
      <c r="A318" s="32" t="s">
        <v>2055</v>
      </c>
      <c r="B318" s="32" t="s">
        <v>2699</v>
      </c>
      <c r="C318" s="32" t="s">
        <v>4732</v>
      </c>
      <c r="D318" s="32" t="s">
        <v>5316</v>
      </c>
      <c r="E318" s="32" t="s">
        <v>4769</v>
      </c>
    </row>
    <row r="319" spans="1:5" ht="15.5" x14ac:dyDescent="0.35">
      <c r="A319" s="32" t="s">
        <v>2054</v>
      </c>
      <c r="B319" s="32" t="s">
        <v>2700</v>
      </c>
      <c r="C319" s="32" t="s">
        <v>4732</v>
      </c>
      <c r="D319" s="32" t="s">
        <v>5317</v>
      </c>
      <c r="E319" s="32" t="s">
        <v>5318</v>
      </c>
    </row>
    <row r="320" spans="1:5" ht="15.5" x14ac:dyDescent="0.35">
      <c r="A320" s="32" t="s">
        <v>2053</v>
      </c>
      <c r="B320" s="32" t="s">
        <v>2701</v>
      </c>
      <c r="C320" s="32" t="s">
        <v>4732</v>
      </c>
      <c r="D320" s="32" t="s">
        <v>5319</v>
      </c>
      <c r="E320" s="32" t="s">
        <v>5320</v>
      </c>
    </row>
    <row r="321" spans="1:5" ht="15.5" x14ac:dyDescent="0.35">
      <c r="A321" s="32" t="s">
        <v>2052</v>
      </c>
      <c r="B321" s="32" t="s">
        <v>2702</v>
      </c>
      <c r="C321" s="32" t="s">
        <v>4729</v>
      </c>
      <c r="D321" s="32" t="s">
        <v>5321</v>
      </c>
      <c r="E321" s="32" t="s">
        <v>5322</v>
      </c>
    </row>
    <row r="322" spans="1:5" ht="15.5" x14ac:dyDescent="0.35">
      <c r="A322" s="32" t="s">
        <v>2051</v>
      </c>
      <c r="B322" s="32" t="s">
        <v>2703</v>
      </c>
      <c r="C322" s="32" t="s">
        <v>4729</v>
      </c>
      <c r="D322" s="32" t="s">
        <v>5323</v>
      </c>
      <c r="E322" s="32" t="s">
        <v>5324</v>
      </c>
    </row>
    <row r="323" spans="1:5" ht="15.5" x14ac:dyDescent="0.35">
      <c r="A323" s="32" t="s">
        <v>2050</v>
      </c>
      <c r="B323" s="32" t="s">
        <v>2704</v>
      </c>
      <c r="C323" s="32" t="s">
        <v>4732</v>
      </c>
      <c r="D323" s="32" t="s">
        <v>5325</v>
      </c>
      <c r="E323" s="32" t="s">
        <v>5326</v>
      </c>
    </row>
    <row r="324" spans="1:5" ht="15.5" x14ac:dyDescent="0.35">
      <c r="A324" s="32" t="s">
        <v>2049</v>
      </c>
      <c r="B324" s="32" t="s">
        <v>2705</v>
      </c>
      <c r="C324" s="32" t="s">
        <v>4732</v>
      </c>
      <c r="D324" s="32" t="s">
        <v>5256</v>
      </c>
      <c r="E324" s="32" t="s">
        <v>5327</v>
      </c>
    </row>
    <row r="325" spans="1:5" ht="15.5" x14ac:dyDescent="0.35">
      <c r="A325" s="32" t="s">
        <v>2048</v>
      </c>
      <c r="B325" s="32" t="s">
        <v>2706</v>
      </c>
      <c r="C325" s="32" t="s">
        <v>4732</v>
      </c>
      <c r="D325" s="32" t="s">
        <v>5328</v>
      </c>
      <c r="E325" s="32" t="s">
        <v>5025</v>
      </c>
    </row>
    <row r="326" spans="1:5" ht="15.5" x14ac:dyDescent="0.35">
      <c r="A326" s="32" t="s">
        <v>2047</v>
      </c>
      <c r="B326" s="32" t="s">
        <v>2707</v>
      </c>
      <c r="C326" s="32" t="s">
        <v>4729</v>
      </c>
      <c r="D326" s="32" t="s">
        <v>5329</v>
      </c>
      <c r="E326" s="32" t="s">
        <v>5330</v>
      </c>
    </row>
    <row r="327" spans="1:5" ht="15.5" x14ac:dyDescent="0.35">
      <c r="A327" s="32" t="s">
        <v>2046</v>
      </c>
      <c r="B327" s="32" t="s">
        <v>2708</v>
      </c>
      <c r="C327" s="32" t="s">
        <v>4732</v>
      </c>
      <c r="D327" s="32" t="s">
        <v>5331</v>
      </c>
      <c r="E327" s="32" t="s">
        <v>5332</v>
      </c>
    </row>
    <row r="328" spans="1:5" ht="15.5" x14ac:dyDescent="0.35">
      <c r="A328" s="32" t="s">
        <v>2045</v>
      </c>
      <c r="B328" s="32" t="s">
        <v>2709</v>
      </c>
      <c r="C328" s="32" t="s">
        <v>4732</v>
      </c>
      <c r="D328" s="32" t="s">
        <v>5333</v>
      </c>
      <c r="E328" s="32" t="s">
        <v>5165</v>
      </c>
    </row>
    <row r="329" spans="1:5" ht="15.5" x14ac:dyDescent="0.35">
      <c r="A329" s="32" t="s">
        <v>2044</v>
      </c>
      <c r="B329" s="32" t="s">
        <v>2710</v>
      </c>
      <c r="C329" s="32" t="s">
        <v>4732</v>
      </c>
      <c r="D329" s="32" t="s">
        <v>5334</v>
      </c>
      <c r="E329" s="32" t="s">
        <v>5335</v>
      </c>
    </row>
    <row r="330" spans="1:5" ht="15.5" x14ac:dyDescent="0.35">
      <c r="A330" s="32" t="s">
        <v>2043</v>
      </c>
      <c r="B330" s="32" t="s">
        <v>2711</v>
      </c>
      <c r="C330" s="32" t="s">
        <v>4732</v>
      </c>
      <c r="D330" s="32" t="s">
        <v>5336</v>
      </c>
      <c r="E330" s="32" t="s">
        <v>5155</v>
      </c>
    </row>
    <row r="331" spans="1:5" ht="15.5" x14ac:dyDescent="0.35">
      <c r="A331" s="32" t="s">
        <v>2042</v>
      </c>
      <c r="B331" s="32" t="s">
        <v>2712</v>
      </c>
      <c r="C331" s="32" t="s">
        <v>4732</v>
      </c>
      <c r="D331" s="32" t="s">
        <v>5337</v>
      </c>
      <c r="E331" s="32" t="s">
        <v>5338</v>
      </c>
    </row>
    <row r="332" spans="1:5" ht="15.5" x14ac:dyDescent="0.35">
      <c r="A332" s="32" t="s">
        <v>2041</v>
      </c>
      <c r="B332" s="32" t="s">
        <v>2713</v>
      </c>
      <c r="C332" s="32" t="s">
        <v>4732</v>
      </c>
      <c r="D332" s="32" t="s">
        <v>5339</v>
      </c>
      <c r="E332" s="32" t="s">
        <v>5340</v>
      </c>
    </row>
    <row r="333" spans="1:5" ht="15.5" x14ac:dyDescent="0.35">
      <c r="A333" s="32" t="s">
        <v>2040</v>
      </c>
      <c r="B333" s="32" t="s">
        <v>2714</v>
      </c>
      <c r="C333" s="32" t="s">
        <v>4732</v>
      </c>
      <c r="D333" s="32" t="s">
        <v>5341</v>
      </c>
      <c r="E333" s="32" t="s">
        <v>5320</v>
      </c>
    </row>
    <row r="334" spans="1:5" ht="15.5" x14ac:dyDescent="0.35">
      <c r="A334" s="32" t="s">
        <v>2039</v>
      </c>
      <c r="B334" s="32" t="s">
        <v>2715</v>
      </c>
      <c r="C334" s="32" t="s">
        <v>4729</v>
      </c>
      <c r="D334" s="32" t="s">
        <v>5342</v>
      </c>
      <c r="E334" s="32" t="s">
        <v>5343</v>
      </c>
    </row>
    <row r="335" spans="1:5" ht="15.5" x14ac:dyDescent="0.35">
      <c r="A335" s="32" t="s">
        <v>2038</v>
      </c>
      <c r="B335" s="32" t="s">
        <v>2716</v>
      </c>
      <c r="C335" s="32" t="s">
        <v>4732</v>
      </c>
      <c r="D335" s="32" t="s">
        <v>5344</v>
      </c>
      <c r="E335" s="32" t="s">
        <v>5345</v>
      </c>
    </row>
    <row r="336" spans="1:5" ht="15.5" x14ac:dyDescent="0.35">
      <c r="A336" s="32" t="s">
        <v>2037</v>
      </c>
      <c r="B336" s="32" t="s">
        <v>2717</v>
      </c>
      <c r="C336" s="32" t="s">
        <v>4729</v>
      </c>
      <c r="D336" s="32" t="s">
        <v>5346</v>
      </c>
      <c r="E336" s="32" t="s">
        <v>5347</v>
      </c>
    </row>
    <row r="337" spans="1:5" ht="15.5" x14ac:dyDescent="0.35">
      <c r="A337" s="32" t="s">
        <v>2036</v>
      </c>
      <c r="B337" s="32" t="s">
        <v>2718</v>
      </c>
      <c r="C337" s="32" t="s">
        <v>4732</v>
      </c>
      <c r="D337" s="32" t="s">
        <v>5348</v>
      </c>
      <c r="E337" s="32" t="s">
        <v>5349</v>
      </c>
    </row>
    <row r="338" spans="1:5" ht="15.5" x14ac:dyDescent="0.35">
      <c r="A338" s="32" t="s">
        <v>2035</v>
      </c>
      <c r="B338" s="32" t="s">
        <v>2719</v>
      </c>
      <c r="C338" s="32" t="s">
        <v>4729</v>
      </c>
      <c r="D338" s="32" t="s">
        <v>5350</v>
      </c>
      <c r="E338" s="32" t="s">
        <v>5351</v>
      </c>
    </row>
    <row r="339" spans="1:5" ht="15.5" x14ac:dyDescent="0.35">
      <c r="A339" s="32" t="s">
        <v>2034</v>
      </c>
      <c r="B339" s="32" t="s">
        <v>2720</v>
      </c>
      <c r="C339" s="32" t="s">
        <v>4729</v>
      </c>
      <c r="D339" s="32" t="s">
        <v>5352</v>
      </c>
      <c r="E339" s="32" t="s">
        <v>5122</v>
      </c>
    </row>
    <row r="340" spans="1:5" ht="15.5" x14ac:dyDescent="0.35">
      <c r="A340" s="32" t="s">
        <v>2033</v>
      </c>
      <c r="B340" s="32" t="s">
        <v>2721</v>
      </c>
      <c r="C340" s="32" t="s">
        <v>4732</v>
      </c>
      <c r="D340" s="32" t="s">
        <v>5353</v>
      </c>
      <c r="E340" s="32" t="s">
        <v>5044</v>
      </c>
    </row>
    <row r="341" spans="1:5" ht="15.5" x14ac:dyDescent="0.35">
      <c r="A341" s="32" t="s">
        <v>2032</v>
      </c>
      <c r="B341" s="32" t="s">
        <v>2722</v>
      </c>
      <c r="C341" s="32" t="s">
        <v>4729</v>
      </c>
      <c r="D341" s="32" t="s">
        <v>5354</v>
      </c>
      <c r="E341" s="32" t="s">
        <v>5355</v>
      </c>
    </row>
    <row r="342" spans="1:5" ht="15.5" x14ac:dyDescent="0.35">
      <c r="A342" s="32" t="s">
        <v>2031</v>
      </c>
      <c r="B342" s="32" t="s">
        <v>2723</v>
      </c>
      <c r="C342" s="32" t="s">
        <v>4729</v>
      </c>
      <c r="D342" s="32" t="s">
        <v>5356</v>
      </c>
      <c r="E342" s="32" t="s">
        <v>5357</v>
      </c>
    </row>
    <row r="343" spans="1:5" ht="15.5" x14ac:dyDescent="0.35">
      <c r="A343" s="32" t="s">
        <v>2030</v>
      </c>
      <c r="B343" s="32" t="s">
        <v>2724</v>
      </c>
      <c r="C343" s="32" t="s">
        <v>4729</v>
      </c>
      <c r="D343" s="32" t="s">
        <v>5358</v>
      </c>
      <c r="E343" s="32" t="s">
        <v>5359</v>
      </c>
    </row>
    <row r="344" spans="1:5" ht="15.5" x14ac:dyDescent="0.35">
      <c r="A344" s="32" t="s">
        <v>2029</v>
      </c>
      <c r="B344" s="32" t="s">
        <v>2725</v>
      </c>
      <c r="C344" s="32" t="s">
        <v>4729</v>
      </c>
      <c r="D344" s="32" t="s">
        <v>5360</v>
      </c>
      <c r="E344" s="32" t="s">
        <v>4918</v>
      </c>
    </row>
    <row r="345" spans="1:5" ht="15.5" x14ac:dyDescent="0.35">
      <c r="A345" s="32" t="s">
        <v>2028</v>
      </c>
      <c r="B345" s="32" t="s">
        <v>2726</v>
      </c>
      <c r="C345" s="32" t="s">
        <v>4732</v>
      </c>
      <c r="D345" s="32" t="s">
        <v>5361</v>
      </c>
      <c r="E345" s="32" t="s">
        <v>5362</v>
      </c>
    </row>
    <row r="346" spans="1:5" ht="15.5" x14ac:dyDescent="0.35">
      <c r="A346" s="32" t="s">
        <v>2027</v>
      </c>
      <c r="B346" s="32" t="s">
        <v>2727</v>
      </c>
      <c r="C346" s="32" t="s">
        <v>4729</v>
      </c>
      <c r="D346" s="32" t="s">
        <v>5363</v>
      </c>
      <c r="E346" s="32" t="s">
        <v>5364</v>
      </c>
    </row>
    <row r="347" spans="1:5" ht="15.5" x14ac:dyDescent="0.35">
      <c r="A347" s="32" t="s">
        <v>2026</v>
      </c>
      <c r="B347" s="32" t="s">
        <v>2728</v>
      </c>
      <c r="C347" s="32" t="s">
        <v>4732</v>
      </c>
      <c r="D347" s="32" t="s">
        <v>5365</v>
      </c>
      <c r="E347" s="32" t="s">
        <v>4830</v>
      </c>
    </row>
    <row r="348" spans="1:5" ht="15.5" x14ac:dyDescent="0.35">
      <c r="A348" s="32" t="s">
        <v>2025</v>
      </c>
      <c r="B348" s="32" t="s">
        <v>2729</v>
      </c>
      <c r="C348" s="32" t="s">
        <v>4729</v>
      </c>
      <c r="D348" s="32" t="s">
        <v>5366</v>
      </c>
      <c r="E348" s="32" t="s">
        <v>5367</v>
      </c>
    </row>
    <row r="349" spans="1:5" ht="15.5" x14ac:dyDescent="0.35">
      <c r="A349" s="32" t="s">
        <v>2024</v>
      </c>
      <c r="B349" s="32" t="s">
        <v>2730</v>
      </c>
      <c r="C349" s="32" t="s">
        <v>4729</v>
      </c>
      <c r="D349" s="32" t="s">
        <v>5368</v>
      </c>
      <c r="E349" s="32" t="s">
        <v>5369</v>
      </c>
    </row>
    <row r="350" spans="1:5" ht="15.5" x14ac:dyDescent="0.35">
      <c r="A350" s="32" t="s">
        <v>2023</v>
      </c>
      <c r="B350" s="32" t="s">
        <v>2731</v>
      </c>
      <c r="C350" s="32" t="s">
        <v>4732</v>
      </c>
      <c r="D350" s="32" t="s">
        <v>5370</v>
      </c>
      <c r="E350" s="32" t="s">
        <v>5371</v>
      </c>
    </row>
    <row r="351" spans="1:5" ht="15.5" x14ac:dyDescent="0.35">
      <c r="A351" s="32" t="s">
        <v>2022</v>
      </c>
      <c r="B351" s="32" t="s">
        <v>2732</v>
      </c>
      <c r="C351" s="32" t="s">
        <v>4729</v>
      </c>
      <c r="D351" s="32" t="s">
        <v>5372</v>
      </c>
      <c r="E351" s="32" t="s">
        <v>5373</v>
      </c>
    </row>
    <row r="352" spans="1:5" ht="15.5" x14ac:dyDescent="0.35">
      <c r="A352" s="32" t="s">
        <v>2021</v>
      </c>
      <c r="B352" s="32" t="s">
        <v>2733</v>
      </c>
      <c r="C352" s="32" t="s">
        <v>4732</v>
      </c>
      <c r="D352" s="32" t="s">
        <v>5374</v>
      </c>
      <c r="E352" s="32" t="s">
        <v>5375</v>
      </c>
    </row>
    <row r="353" spans="1:5" ht="15.5" x14ac:dyDescent="0.35">
      <c r="A353" s="32" t="s">
        <v>2020</v>
      </c>
      <c r="B353" s="32" t="s">
        <v>2734</v>
      </c>
      <c r="C353" s="32" t="s">
        <v>4729</v>
      </c>
      <c r="D353" s="32" t="s">
        <v>5376</v>
      </c>
      <c r="E353" s="32" t="s">
        <v>5377</v>
      </c>
    </row>
    <row r="354" spans="1:5" ht="15.5" x14ac:dyDescent="0.35">
      <c r="A354" s="32" t="s">
        <v>2019</v>
      </c>
      <c r="B354" s="32" t="s">
        <v>2735</v>
      </c>
      <c r="C354" s="32" t="s">
        <v>4732</v>
      </c>
      <c r="D354" s="32" t="s">
        <v>4885</v>
      </c>
      <c r="E354" s="32" t="s">
        <v>5378</v>
      </c>
    </row>
    <row r="355" spans="1:5" ht="15.5" x14ac:dyDescent="0.35">
      <c r="A355" s="32" t="s">
        <v>2018</v>
      </c>
      <c r="B355" s="32" t="s">
        <v>2736</v>
      </c>
      <c r="C355" s="32" t="s">
        <v>4729</v>
      </c>
      <c r="D355" s="32" t="s">
        <v>5379</v>
      </c>
      <c r="E355" s="32" t="s">
        <v>5380</v>
      </c>
    </row>
    <row r="356" spans="1:5" ht="15.5" x14ac:dyDescent="0.35">
      <c r="A356" s="32" t="s">
        <v>2017</v>
      </c>
      <c r="B356" s="32" t="s">
        <v>2737</v>
      </c>
      <c r="C356" s="32" t="s">
        <v>4729</v>
      </c>
      <c r="D356" s="32" t="s">
        <v>5381</v>
      </c>
      <c r="E356" s="32" t="s">
        <v>5382</v>
      </c>
    </row>
    <row r="357" spans="1:5" ht="15.5" x14ac:dyDescent="0.35">
      <c r="A357" s="32" t="s">
        <v>2016</v>
      </c>
      <c r="B357" s="32" t="s">
        <v>2738</v>
      </c>
      <c r="C357" s="32" t="s">
        <v>4729</v>
      </c>
      <c r="D357" s="32" t="s">
        <v>5383</v>
      </c>
      <c r="E357" s="32" t="s">
        <v>5384</v>
      </c>
    </row>
    <row r="358" spans="1:5" ht="15.5" x14ac:dyDescent="0.35">
      <c r="A358" s="32" t="s">
        <v>2015</v>
      </c>
      <c r="B358" s="32" t="s">
        <v>2739</v>
      </c>
      <c r="C358" s="32" t="s">
        <v>4732</v>
      </c>
      <c r="D358" s="32" t="s">
        <v>5385</v>
      </c>
      <c r="E358" s="32" t="s">
        <v>5386</v>
      </c>
    </row>
    <row r="359" spans="1:5" ht="15.5" x14ac:dyDescent="0.35">
      <c r="A359" s="32" t="s">
        <v>2014</v>
      </c>
      <c r="B359" s="32" t="s">
        <v>2740</v>
      </c>
      <c r="C359" s="32" t="s">
        <v>4732</v>
      </c>
      <c r="D359" s="32" t="s">
        <v>5387</v>
      </c>
      <c r="E359" s="32" t="s">
        <v>5388</v>
      </c>
    </row>
    <row r="360" spans="1:5" ht="15.5" x14ac:dyDescent="0.35">
      <c r="A360" s="32" t="s">
        <v>2013</v>
      </c>
      <c r="B360" s="32" t="s">
        <v>2741</v>
      </c>
      <c r="C360" s="32" t="s">
        <v>4732</v>
      </c>
      <c r="D360" s="32" t="s">
        <v>5389</v>
      </c>
      <c r="E360" s="32" t="s">
        <v>5390</v>
      </c>
    </row>
    <row r="361" spans="1:5" ht="15.5" x14ac:dyDescent="0.35">
      <c r="A361" s="32" t="s">
        <v>2012</v>
      </c>
      <c r="B361" s="32" t="s">
        <v>2742</v>
      </c>
      <c r="C361" s="32" t="s">
        <v>4732</v>
      </c>
      <c r="D361" s="32" t="s">
        <v>5090</v>
      </c>
      <c r="E361" s="32" t="s">
        <v>5391</v>
      </c>
    </row>
    <row r="362" spans="1:5" ht="15.5" x14ac:dyDescent="0.35">
      <c r="A362" s="32" t="s">
        <v>2011</v>
      </c>
      <c r="B362" s="32" t="s">
        <v>2743</v>
      </c>
      <c r="C362" s="32" t="s">
        <v>4732</v>
      </c>
      <c r="D362" s="32" t="s">
        <v>5392</v>
      </c>
      <c r="E362" s="32" t="s">
        <v>5393</v>
      </c>
    </row>
    <row r="363" spans="1:5" ht="15.5" x14ac:dyDescent="0.35">
      <c r="A363" s="32" t="s">
        <v>2010</v>
      </c>
      <c r="B363" s="32" t="s">
        <v>2744</v>
      </c>
      <c r="C363" s="32" t="s">
        <v>4732</v>
      </c>
      <c r="D363" s="32" t="s">
        <v>5394</v>
      </c>
      <c r="E363" s="32" t="s">
        <v>4858</v>
      </c>
    </row>
    <row r="364" spans="1:5" ht="15.5" x14ac:dyDescent="0.35">
      <c r="A364" s="32" t="s">
        <v>2009</v>
      </c>
      <c r="B364" s="32" t="s">
        <v>2745</v>
      </c>
      <c r="C364" s="32" t="s">
        <v>4732</v>
      </c>
      <c r="D364" s="32" t="s">
        <v>5395</v>
      </c>
      <c r="E364" s="32" t="s">
        <v>5396</v>
      </c>
    </row>
    <row r="365" spans="1:5" ht="15.5" x14ac:dyDescent="0.35">
      <c r="A365" s="32" t="s">
        <v>2008</v>
      </c>
      <c r="B365" s="32" t="s">
        <v>2746</v>
      </c>
      <c r="C365" s="32" t="s">
        <v>4729</v>
      </c>
      <c r="D365" s="32" t="s">
        <v>5397</v>
      </c>
      <c r="E365" s="32" t="s">
        <v>5398</v>
      </c>
    </row>
    <row r="366" spans="1:5" ht="15.5" x14ac:dyDescent="0.35">
      <c r="A366" s="32" t="s">
        <v>2007</v>
      </c>
      <c r="B366" s="32" t="s">
        <v>2747</v>
      </c>
      <c r="C366" s="32" t="s">
        <v>4729</v>
      </c>
      <c r="D366" s="32" t="s">
        <v>5399</v>
      </c>
      <c r="E366" s="32" t="s">
        <v>5400</v>
      </c>
    </row>
    <row r="367" spans="1:5" ht="15.5" x14ac:dyDescent="0.35">
      <c r="A367" s="32" t="s">
        <v>2006</v>
      </c>
      <c r="B367" s="32" t="s">
        <v>2748</v>
      </c>
      <c r="C367" s="32" t="s">
        <v>4732</v>
      </c>
      <c r="D367" s="32" t="s">
        <v>5401</v>
      </c>
      <c r="E367" s="32" t="s">
        <v>5402</v>
      </c>
    </row>
    <row r="368" spans="1:5" ht="15.5" x14ac:dyDescent="0.35">
      <c r="A368" s="32" t="s">
        <v>2005</v>
      </c>
      <c r="B368" s="32" t="s">
        <v>2749</v>
      </c>
      <c r="C368" s="32" t="s">
        <v>4732</v>
      </c>
      <c r="D368" s="32" t="s">
        <v>5403</v>
      </c>
      <c r="E368" s="32" t="s">
        <v>5404</v>
      </c>
    </row>
    <row r="369" spans="1:5" ht="15.5" x14ac:dyDescent="0.35">
      <c r="A369" s="32" t="s">
        <v>2004</v>
      </c>
      <c r="B369" s="32" t="s">
        <v>2750</v>
      </c>
      <c r="C369" s="32" t="s">
        <v>4729</v>
      </c>
      <c r="D369" s="32" t="s">
        <v>5405</v>
      </c>
      <c r="E369" s="32" t="s">
        <v>5406</v>
      </c>
    </row>
    <row r="370" spans="1:5" ht="15.5" x14ac:dyDescent="0.35">
      <c r="A370" s="32" t="s">
        <v>2003</v>
      </c>
      <c r="B370" s="32" t="s">
        <v>2751</v>
      </c>
      <c r="C370" s="32" t="s">
        <v>4732</v>
      </c>
      <c r="D370" s="32" t="s">
        <v>5407</v>
      </c>
      <c r="E370" s="32" t="s">
        <v>5408</v>
      </c>
    </row>
    <row r="371" spans="1:5" ht="15.5" x14ac:dyDescent="0.35">
      <c r="A371" s="32" t="s">
        <v>2002</v>
      </c>
      <c r="B371" s="32" t="s">
        <v>2752</v>
      </c>
      <c r="C371" s="32" t="s">
        <v>4732</v>
      </c>
      <c r="D371" s="32" t="s">
        <v>5409</v>
      </c>
      <c r="E371" s="32" t="s">
        <v>5410</v>
      </c>
    </row>
    <row r="372" spans="1:5" ht="15.5" x14ac:dyDescent="0.35">
      <c r="A372" s="32" t="s">
        <v>2001</v>
      </c>
      <c r="B372" s="32" t="s">
        <v>2753</v>
      </c>
      <c r="C372" s="32" t="s">
        <v>4729</v>
      </c>
      <c r="D372" s="32" t="s">
        <v>5411</v>
      </c>
      <c r="E372" s="32" t="s">
        <v>5412</v>
      </c>
    </row>
    <row r="373" spans="1:5" ht="15.5" x14ac:dyDescent="0.35">
      <c r="A373" s="32" t="s">
        <v>2000</v>
      </c>
      <c r="B373" s="32" t="s">
        <v>2754</v>
      </c>
      <c r="C373" s="32" t="s">
        <v>4732</v>
      </c>
      <c r="D373" s="32" t="s">
        <v>5413</v>
      </c>
      <c r="E373" s="32" t="s">
        <v>5414</v>
      </c>
    </row>
    <row r="374" spans="1:5" ht="15.5" x14ac:dyDescent="0.35">
      <c r="A374" s="32" t="s">
        <v>1999</v>
      </c>
      <c r="B374" s="32" t="s">
        <v>2755</v>
      </c>
      <c r="C374" s="32" t="s">
        <v>4729</v>
      </c>
      <c r="D374" s="32" t="s">
        <v>5415</v>
      </c>
      <c r="E374" s="32" t="s">
        <v>5416</v>
      </c>
    </row>
    <row r="375" spans="1:5" ht="15.5" x14ac:dyDescent="0.35">
      <c r="A375" s="32" t="s">
        <v>1998</v>
      </c>
      <c r="B375" s="32" t="s">
        <v>2756</v>
      </c>
      <c r="C375" s="32" t="s">
        <v>4729</v>
      </c>
      <c r="D375" s="32" t="s">
        <v>5417</v>
      </c>
      <c r="E375" s="32" t="s">
        <v>5263</v>
      </c>
    </row>
    <row r="376" spans="1:5" ht="15.5" x14ac:dyDescent="0.35">
      <c r="A376" s="32" t="s">
        <v>1997</v>
      </c>
      <c r="B376" s="32" t="s">
        <v>2757</v>
      </c>
      <c r="C376" s="32" t="s">
        <v>4729</v>
      </c>
      <c r="D376" s="32" t="s">
        <v>5418</v>
      </c>
      <c r="E376" s="32" t="s">
        <v>5419</v>
      </c>
    </row>
    <row r="377" spans="1:5" ht="15.5" x14ac:dyDescent="0.35">
      <c r="A377" s="32" t="s">
        <v>1996</v>
      </c>
      <c r="B377" s="32" t="s">
        <v>2758</v>
      </c>
      <c r="C377" s="32" t="s">
        <v>4732</v>
      </c>
      <c r="D377" s="32" t="s">
        <v>5420</v>
      </c>
      <c r="E377" s="32" t="s">
        <v>5421</v>
      </c>
    </row>
    <row r="378" spans="1:5" ht="15.5" x14ac:dyDescent="0.35">
      <c r="A378" s="32" t="s">
        <v>1995</v>
      </c>
      <c r="B378" s="32" t="s">
        <v>2759</v>
      </c>
      <c r="C378" s="32" t="s">
        <v>4732</v>
      </c>
      <c r="D378" s="32" t="s">
        <v>5422</v>
      </c>
      <c r="E378" s="32" t="s">
        <v>5025</v>
      </c>
    </row>
    <row r="379" spans="1:5" ht="15.5" x14ac:dyDescent="0.35">
      <c r="A379" s="32" t="s">
        <v>1994</v>
      </c>
      <c r="B379" s="32" t="s">
        <v>2760</v>
      </c>
      <c r="C379" s="32" t="s">
        <v>4729</v>
      </c>
      <c r="D379" s="32" t="s">
        <v>5423</v>
      </c>
      <c r="E379" s="32" t="s">
        <v>5424</v>
      </c>
    </row>
    <row r="380" spans="1:5" ht="15.5" x14ac:dyDescent="0.35">
      <c r="A380" s="32" t="s">
        <v>1993</v>
      </c>
      <c r="B380" s="32" t="s">
        <v>2761</v>
      </c>
      <c r="C380" s="32" t="s">
        <v>4729</v>
      </c>
      <c r="D380" s="32" t="s">
        <v>5425</v>
      </c>
      <c r="E380" s="32" t="s">
        <v>5099</v>
      </c>
    </row>
    <row r="381" spans="1:5" ht="15.5" x14ac:dyDescent="0.35">
      <c r="A381" s="32" t="s">
        <v>1992</v>
      </c>
      <c r="B381" s="32" t="s">
        <v>2762</v>
      </c>
      <c r="C381" s="32" t="s">
        <v>4732</v>
      </c>
      <c r="D381" s="32" t="s">
        <v>5426</v>
      </c>
      <c r="E381" s="32" t="s">
        <v>5427</v>
      </c>
    </row>
    <row r="382" spans="1:5" ht="15.5" x14ac:dyDescent="0.35">
      <c r="A382" s="32" t="s">
        <v>1991</v>
      </c>
      <c r="B382" s="32" t="s">
        <v>2763</v>
      </c>
      <c r="C382" s="32" t="s">
        <v>4729</v>
      </c>
      <c r="D382" s="32" t="s">
        <v>5428</v>
      </c>
      <c r="E382" s="32" t="s">
        <v>5429</v>
      </c>
    </row>
    <row r="383" spans="1:5" ht="15.5" x14ac:dyDescent="0.35">
      <c r="A383" s="32" t="s">
        <v>1990</v>
      </c>
      <c r="B383" s="32" t="s">
        <v>2764</v>
      </c>
      <c r="C383" s="32" t="s">
        <v>4732</v>
      </c>
      <c r="D383" s="32" t="s">
        <v>5430</v>
      </c>
      <c r="E383" s="32" t="s">
        <v>4743</v>
      </c>
    </row>
    <row r="384" spans="1:5" ht="15.5" x14ac:dyDescent="0.35">
      <c r="A384" s="32" t="s">
        <v>1989</v>
      </c>
      <c r="B384" s="32" t="s">
        <v>2765</v>
      </c>
      <c r="C384" s="32" t="s">
        <v>4732</v>
      </c>
      <c r="D384" s="32" t="s">
        <v>5431</v>
      </c>
      <c r="E384" s="32" t="s">
        <v>5169</v>
      </c>
    </row>
    <row r="385" spans="1:5" ht="15.5" x14ac:dyDescent="0.35">
      <c r="A385" s="32" t="s">
        <v>1988</v>
      </c>
      <c r="B385" s="32" t="s">
        <v>2766</v>
      </c>
      <c r="C385" s="32" t="s">
        <v>4729</v>
      </c>
      <c r="D385" s="32" t="s">
        <v>5432</v>
      </c>
      <c r="E385" s="32" t="s">
        <v>4878</v>
      </c>
    </row>
    <row r="386" spans="1:5" ht="15.5" x14ac:dyDescent="0.35">
      <c r="A386" s="32" t="s">
        <v>1987</v>
      </c>
      <c r="B386" s="32" t="s">
        <v>2767</v>
      </c>
      <c r="C386" s="32" t="s">
        <v>4732</v>
      </c>
      <c r="D386" s="32" t="s">
        <v>5433</v>
      </c>
      <c r="E386" s="32" t="s">
        <v>5434</v>
      </c>
    </row>
    <row r="387" spans="1:5" ht="15.5" x14ac:dyDescent="0.35">
      <c r="A387" s="32" t="s">
        <v>1986</v>
      </c>
      <c r="B387" s="32" t="s">
        <v>2768</v>
      </c>
      <c r="C387" s="32" t="s">
        <v>4732</v>
      </c>
      <c r="D387" s="32" t="s">
        <v>5435</v>
      </c>
      <c r="E387" s="32" t="s">
        <v>5436</v>
      </c>
    </row>
    <row r="388" spans="1:5" ht="15.5" x14ac:dyDescent="0.35">
      <c r="A388" s="32" t="s">
        <v>1985</v>
      </c>
      <c r="B388" s="32" t="s">
        <v>2769</v>
      </c>
      <c r="C388" s="32" t="s">
        <v>4729</v>
      </c>
      <c r="D388" s="32" t="s">
        <v>5437</v>
      </c>
      <c r="E388" s="32" t="s">
        <v>5438</v>
      </c>
    </row>
    <row r="389" spans="1:5" ht="15.5" x14ac:dyDescent="0.35">
      <c r="A389" s="32" t="s">
        <v>1984</v>
      </c>
      <c r="B389" s="32" t="s">
        <v>2770</v>
      </c>
      <c r="C389" s="32" t="s">
        <v>4732</v>
      </c>
      <c r="D389" s="32" t="s">
        <v>5439</v>
      </c>
      <c r="E389" s="32" t="s">
        <v>5440</v>
      </c>
    </row>
    <row r="390" spans="1:5" ht="15.5" x14ac:dyDescent="0.35">
      <c r="A390" s="32" t="s">
        <v>1983</v>
      </c>
      <c r="B390" s="32" t="s">
        <v>2771</v>
      </c>
      <c r="C390" s="32" t="s">
        <v>4729</v>
      </c>
      <c r="D390" s="32" t="s">
        <v>5441</v>
      </c>
      <c r="E390" s="32" t="s">
        <v>5305</v>
      </c>
    </row>
    <row r="391" spans="1:5" ht="15.5" x14ac:dyDescent="0.35">
      <c r="A391" s="32" t="s">
        <v>1982</v>
      </c>
      <c r="B391" s="32" t="s">
        <v>2772</v>
      </c>
      <c r="C391" s="32" t="s">
        <v>4729</v>
      </c>
      <c r="D391" s="32" t="s">
        <v>5442</v>
      </c>
      <c r="E391" s="32" t="s">
        <v>5443</v>
      </c>
    </row>
    <row r="392" spans="1:5" ht="15.5" x14ac:dyDescent="0.35">
      <c r="A392" s="32" t="s">
        <v>1981</v>
      </c>
      <c r="B392" s="32" t="s">
        <v>2773</v>
      </c>
      <c r="C392" s="32" t="s">
        <v>4732</v>
      </c>
      <c r="D392" s="32" t="s">
        <v>5444</v>
      </c>
      <c r="E392" s="32" t="s">
        <v>5445</v>
      </c>
    </row>
    <row r="393" spans="1:5" ht="15.5" x14ac:dyDescent="0.35">
      <c r="A393" s="32" t="s">
        <v>1980</v>
      </c>
      <c r="B393" s="32" t="s">
        <v>2774</v>
      </c>
      <c r="C393" s="32" t="s">
        <v>4732</v>
      </c>
      <c r="D393" s="32" t="s">
        <v>5446</v>
      </c>
      <c r="E393" s="32" t="s">
        <v>4826</v>
      </c>
    </row>
    <row r="394" spans="1:5" ht="15.5" x14ac:dyDescent="0.35">
      <c r="A394" s="32" t="s">
        <v>1979</v>
      </c>
      <c r="B394" s="32" t="s">
        <v>2775</v>
      </c>
      <c r="C394" s="32" t="s">
        <v>4729</v>
      </c>
      <c r="D394" s="32" t="s">
        <v>5447</v>
      </c>
      <c r="E394" s="32" t="s">
        <v>5448</v>
      </c>
    </row>
    <row r="395" spans="1:5" ht="15.5" x14ac:dyDescent="0.35">
      <c r="A395" s="32" t="s">
        <v>1978</v>
      </c>
      <c r="B395" s="32" t="s">
        <v>2776</v>
      </c>
      <c r="C395" s="32" t="s">
        <v>4732</v>
      </c>
      <c r="D395" s="32" t="s">
        <v>5121</v>
      </c>
      <c r="E395" s="32" t="s">
        <v>5449</v>
      </c>
    </row>
    <row r="396" spans="1:5" ht="15.5" x14ac:dyDescent="0.35">
      <c r="A396" s="32" t="s">
        <v>1977</v>
      </c>
      <c r="B396" s="32" t="s">
        <v>2777</v>
      </c>
      <c r="C396" s="32" t="s">
        <v>4729</v>
      </c>
      <c r="D396" s="32" t="s">
        <v>5450</v>
      </c>
      <c r="E396" s="32" t="s">
        <v>5451</v>
      </c>
    </row>
    <row r="397" spans="1:5" ht="15.5" x14ac:dyDescent="0.35">
      <c r="A397" s="32" t="s">
        <v>1976</v>
      </c>
      <c r="B397" s="32" t="s">
        <v>2778</v>
      </c>
      <c r="C397" s="32" t="s">
        <v>4729</v>
      </c>
      <c r="D397" s="32" t="s">
        <v>5452</v>
      </c>
      <c r="E397" s="32" t="s">
        <v>5453</v>
      </c>
    </row>
    <row r="398" spans="1:5" ht="15.5" x14ac:dyDescent="0.35">
      <c r="A398" s="32" t="s">
        <v>1975</v>
      </c>
      <c r="B398" s="32" t="s">
        <v>2779</v>
      </c>
      <c r="C398" s="32" t="s">
        <v>4729</v>
      </c>
      <c r="D398" s="32" t="s">
        <v>5454</v>
      </c>
      <c r="E398" s="32" t="s">
        <v>5455</v>
      </c>
    </row>
    <row r="399" spans="1:5" ht="15.5" x14ac:dyDescent="0.35">
      <c r="A399" s="32" t="s">
        <v>1974</v>
      </c>
      <c r="B399" s="32" t="s">
        <v>2780</v>
      </c>
      <c r="C399" s="32" t="s">
        <v>4732</v>
      </c>
      <c r="D399" s="32" t="s">
        <v>5456</v>
      </c>
      <c r="E399" s="32" t="s">
        <v>5457</v>
      </c>
    </row>
    <row r="400" spans="1:5" ht="15.5" x14ac:dyDescent="0.35">
      <c r="A400" s="32" t="s">
        <v>1973</v>
      </c>
      <c r="B400" s="32" t="s">
        <v>2781</v>
      </c>
      <c r="C400" s="32" t="s">
        <v>4729</v>
      </c>
      <c r="D400" s="32" t="s">
        <v>5458</v>
      </c>
      <c r="E400" s="32" t="s">
        <v>4900</v>
      </c>
    </row>
    <row r="401" spans="1:5" ht="15.5" x14ac:dyDescent="0.35">
      <c r="A401" s="32" t="s">
        <v>1972</v>
      </c>
      <c r="B401" s="32" t="s">
        <v>2782</v>
      </c>
      <c r="C401" s="32" t="s">
        <v>4729</v>
      </c>
      <c r="D401" s="32" t="s">
        <v>5459</v>
      </c>
      <c r="E401" s="32" t="s">
        <v>5460</v>
      </c>
    </row>
    <row r="402" spans="1:5" ht="15.5" x14ac:dyDescent="0.35">
      <c r="A402" s="32" t="s">
        <v>1971</v>
      </c>
      <c r="B402" s="32" t="s">
        <v>2783</v>
      </c>
      <c r="C402" s="32" t="s">
        <v>4732</v>
      </c>
      <c r="D402" s="32" t="s">
        <v>5461</v>
      </c>
      <c r="E402" s="32" t="s">
        <v>5462</v>
      </c>
    </row>
    <row r="403" spans="1:5" ht="15.5" x14ac:dyDescent="0.35">
      <c r="A403" s="32" t="s">
        <v>1970</v>
      </c>
      <c r="B403" s="32" t="s">
        <v>2784</v>
      </c>
      <c r="C403" s="32" t="s">
        <v>4729</v>
      </c>
      <c r="D403" s="32" t="s">
        <v>5463</v>
      </c>
      <c r="E403" s="32" t="s">
        <v>5464</v>
      </c>
    </row>
    <row r="404" spans="1:5" ht="15.5" x14ac:dyDescent="0.35">
      <c r="A404" s="32" t="s">
        <v>1969</v>
      </c>
      <c r="B404" s="32" t="s">
        <v>2785</v>
      </c>
      <c r="C404" s="32" t="s">
        <v>4729</v>
      </c>
      <c r="D404" s="32" t="s">
        <v>5465</v>
      </c>
      <c r="E404" s="32" t="s">
        <v>5466</v>
      </c>
    </row>
    <row r="405" spans="1:5" ht="15.5" x14ac:dyDescent="0.35">
      <c r="A405" s="32" t="s">
        <v>1968</v>
      </c>
      <c r="B405" s="32" t="s">
        <v>2786</v>
      </c>
      <c r="C405" s="32" t="s">
        <v>4732</v>
      </c>
      <c r="D405" s="32" t="s">
        <v>5467</v>
      </c>
      <c r="E405" s="32" t="s">
        <v>5468</v>
      </c>
    </row>
    <row r="406" spans="1:5" ht="15.5" x14ac:dyDescent="0.35">
      <c r="A406" s="32" t="s">
        <v>1967</v>
      </c>
      <c r="B406" s="32" t="s">
        <v>2787</v>
      </c>
      <c r="C406" s="32" t="s">
        <v>4732</v>
      </c>
      <c r="D406" s="32" t="s">
        <v>5469</v>
      </c>
      <c r="E406" s="32" t="s">
        <v>5470</v>
      </c>
    </row>
    <row r="407" spans="1:5" ht="15.5" x14ac:dyDescent="0.35">
      <c r="A407" s="32" t="s">
        <v>1966</v>
      </c>
      <c r="B407" s="32" t="s">
        <v>2788</v>
      </c>
      <c r="C407" s="32" t="s">
        <v>4732</v>
      </c>
      <c r="D407" s="32" t="s">
        <v>5471</v>
      </c>
      <c r="E407" s="32" t="s">
        <v>5472</v>
      </c>
    </row>
    <row r="408" spans="1:5" ht="15.5" x14ac:dyDescent="0.35">
      <c r="A408" s="32" t="s">
        <v>1965</v>
      </c>
      <c r="B408" s="32" t="s">
        <v>2789</v>
      </c>
      <c r="C408" s="32" t="s">
        <v>4732</v>
      </c>
      <c r="D408" s="32" t="s">
        <v>5473</v>
      </c>
      <c r="E408" s="32" t="s">
        <v>5474</v>
      </c>
    </row>
    <row r="409" spans="1:5" ht="15.5" x14ac:dyDescent="0.35">
      <c r="A409" s="32" t="s">
        <v>1964</v>
      </c>
      <c r="B409" s="32" t="s">
        <v>2790</v>
      </c>
      <c r="C409" s="32" t="s">
        <v>4732</v>
      </c>
      <c r="D409" s="32" t="s">
        <v>5475</v>
      </c>
      <c r="E409" s="32" t="s">
        <v>5476</v>
      </c>
    </row>
    <row r="410" spans="1:5" ht="15.5" x14ac:dyDescent="0.35">
      <c r="A410" s="32" t="s">
        <v>1963</v>
      </c>
      <c r="B410" s="32" t="s">
        <v>2791</v>
      </c>
      <c r="C410" s="32" t="s">
        <v>4732</v>
      </c>
      <c r="D410" s="32" t="s">
        <v>5477</v>
      </c>
      <c r="E410" s="32" t="s">
        <v>5478</v>
      </c>
    </row>
    <row r="411" spans="1:5" ht="15.5" x14ac:dyDescent="0.35">
      <c r="A411" s="32" t="s">
        <v>1962</v>
      </c>
      <c r="B411" s="32" t="s">
        <v>2792</v>
      </c>
      <c r="C411" s="32" t="s">
        <v>4729</v>
      </c>
      <c r="D411" s="32" t="s">
        <v>5479</v>
      </c>
      <c r="E411" s="32" t="s">
        <v>5480</v>
      </c>
    </row>
    <row r="412" spans="1:5" ht="15.5" x14ac:dyDescent="0.35">
      <c r="A412" s="32" t="s">
        <v>1961</v>
      </c>
      <c r="B412" s="32" t="s">
        <v>2793</v>
      </c>
      <c r="C412" s="32" t="s">
        <v>4729</v>
      </c>
      <c r="D412" s="32" t="s">
        <v>5481</v>
      </c>
      <c r="E412" s="32" t="s">
        <v>5482</v>
      </c>
    </row>
    <row r="413" spans="1:5" ht="15.5" x14ac:dyDescent="0.35">
      <c r="A413" s="32" t="s">
        <v>1960</v>
      </c>
      <c r="B413" s="32" t="s">
        <v>2794</v>
      </c>
      <c r="C413" s="32" t="s">
        <v>4732</v>
      </c>
      <c r="D413" s="32" t="s">
        <v>5483</v>
      </c>
      <c r="E413" s="32" t="s">
        <v>5484</v>
      </c>
    </row>
    <row r="414" spans="1:5" ht="15.5" x14ac:dyDescent="0.35">
      <c r="A414" s="32" t="s">
        <v>1959</v>
      </c>
      <c r="B414" s="32" t="s">
        <v>2795</v>
      </c>
      <c r="C414" s="32" t="s">
        <v>4729</v>
      </c>
      <c r="D414" s="32" t="s">
        <v>5485</v>
      </c>
      <c r="E414" s="32" t="s">
        <v>5486</v>
      </c>
    </row>
    <row r="415" spans="1:5" ht="15.5" x14ac:dyDescent="0.35">
      <c r="A415" s="32" t="s">
        <v>1958</v>
      </c>
      <c r="B415" s="32" t="s">
        <v>2796</v>
      </c>
      <c r="C415" s="32" t="s">
        <v>4729</v>
      </c>
      <c r="D415" s="32" t="s">
        <v>5487</v>
      </c>
      <c r="E415" s="32" t="s">
        <v>5488</v>
      </c>
    </row>
    <row r="416" spans="1:5" ht="15.5" x14ac:dyDescent="0.35">
      <c r="A416" s="32" t="s">
        <v>1957</v>
      </c>
      <c r="B416" s="32" t="s">
        <v>2797</v>
      </c>
      <c r="C416" s="32" t="s">
        <v>4732</v>
      </c>
      <c r="D416" s="32" t="s">
        <v>5489</v>
      </c>
      <c r="E416" s="32" t="s">
        <v>5490</v>
      </c>
    </row>
    <row r="417" spans="1:5" ht="15.5" x14ac:dyDescent="0.35">
      <c r="A417" s="32" t="s">
        <v>1956</v>
      </c>
      <c r="B417" s="32" t="s">
        <v>2798</v>
      </c>
      <c r="C417" s="32" t="s">
        <v>4732</v>
      </c>
      <c r="D417" s="32" t="s">
        <v>5491</v>
      </c>
      <c r="E417" s="32" t="s">
        <v>4743</v>
      </c>
    </row>
    <row r="418" spans="1:5" ht="15.5" x14ac:dyDescent="0.35">
      <c r="A418" s="32" t="s">
        <v>1955</v>
      </c>
      <c r="B418" s="32" t="s">
        <v>2799</v>
      </c>
      <c r="C418" s="32" t="s">
        <v>4729</v>
      </c>
      <c r="D418" s="32" t="s">
        <v>5492</v>
      </c>
      <c r="E418" s="32" t="s">
        <v>5493</v>
      </c>
    </row>
    <row r="419" spans="1:5" ht="15.5" x14ac:dyDescent="0.35">
      <c r="A419" s="32" t="s">
        <v>1954</v>
      </c>
      <c r="B419" s="32" t="s">
        <v>2800</v>
      </c>
      <c r="C419" s="32" t="s">
        <v>4729</v>
      </c>
      <c r="D419" s="32" t="s">
        <v>5494</v>
      </c>
      <c r="E419" s="32" t="s">
        <v>5364</v>
      </c>
    </row>
    <row r="420" spans="1:5" ht="15.5" x14ac:dyDescent="0.35">
      <c r="A420" s="32" t="s">
        <v>1953</v>
      </c>
      <c r="B420" s="32" t="s">
        <v>2801</v>
      </c>
      <c r="C420" s="32" t="s">
        <v>4729</v>
      </c>
      <c r="D420" s="32" t="s">
        <v>5495</v>
      </c>
      <c r="E420" s="32" t="s">
        <v>5496</v>
      </c>
    </row>
    <row r="421" spans="1:5" ht="15.5" x14ac:dyDescent="0.35">
      <c r="A421" s="32" t="s">
        <v>1952</v>
      </c>
      <c r="B421" s="32" t="s">
        <v>2802</v>
      </c>
      <c r="C421" s="32" t="s">
        <v>4729</v>
      </c>
      <c r="D421" s="32" t="s">
        <v>5497</v>
      </c>
      <c r="E421" s="32" t="s">
        <v>5498</v>
      </c>
    </row>
    <row r="422" spans="1:5" ht="15.5" x14ac:dyDescent="0.35">
      <c r="A422" s="32" t="s">
        <v>1951</v>
      </c>
      <c r="B422" s="32" t="s">
        <v>2803</v>
      </c>
      <c r="C422" s="32" t="s">
        <v>4732</v>
      </c>
      <c r="D422" s="32" t="s">
        <v>5499</v>
      </c>
      <c r="E422" s="32" t="s">
        <v>5500</v>
      </c>
    </row>
    <row r="423" spans="1:5" ht="15.5" x14ac:dyDescent="0.35">
      <c r="A423" s="32" t="s">
        <v>1950</v>
      </c>
      <c r="B423" s="32" t="s">
        <v>2804</v>
      </c>
      <c r="C423" s="32" t="s">
        <v>4729</v>
      </c>
      <c r="D423" s="32" t="s">
        <v>4941</v>
      </c>
      <c r="E423" s="32" t="s">
        <v>5501</v>
      </c>
    </row>
    <row r="424" spans="1:5" ht="15.5" x14ac:dyDescent="0.35">
      <c r="A424" s="32" t="s">
        <v>1949</v>
      </c>
      <c r="B424" s="32" t="s">
        <v>2805</v>
      </c>
      <c r="C424" s="32" t="s">
        <v>4729</v>
      </c>
      <c r="D424" s="32" t="s">
        <v>5502</v>
      </c>
      <c r="E424" s="32" t="s">
        <v>5503</v>
      </c>
    </row>
    <row r="425" spans="1:5" ht="15.5" x14ac:dyDescent="0.35">
      <c r="A425" s="32" t="s">
        <v>1948</v>
      </c>
      <c r="B425" s="32" t="s">
        <v>2806</v>
      </c>
      <c r="C425" s="32" t="s">
        <v>4729</v>
      </c>
      <c r="D425" s="32" t="s">
        <v>5504</v>
      </c>
      <c r="E425" s="32" t="s">
        <v>5505</v>
      </c>
    </row>
    <row r="426" spans="1:5" ht="15.5" x14ac:dyDescent="0.35">
      <c r="A426" s="32" t="s">
        <v>1947</v>
      </c>
      <c r="B426" s="32" t="s">
        <v>2807</v>
      </c>
      <c r="C426" s="32" t="s">
        <v>4732</v>
      </c>
      <c r="D426" s="32" t="s">
        <v>5506</v>
      </c>
      <c r="E426" s="32" t="s">
        <v>5488</v>
      </c>
    </row>
    <row r="427" spans="1:5" ht="15.5" x14ac:dyDescent="0.35">
      <c r="A427" s="32" t="s">
        <v>1946</v>
      </c>
      <c r="B427" s="32" t="s">
        <v>2808</v>
      </c>
      <c r="C427" s="32" t="s">
        <v>4732</v>
      </c>
      <c r="D427" s="32" t="s">
        <v>5507</v>
      </c>
      <c r="E427" s="32" t="s">
        <v>5120</v>
      </c>
    </row>
    <row r="428" spans="1:5" ht="15.5" x14ac:dyDescent="0.35">
      <c r="A428" s="32" t="s">
        <v>1945</v>
      </c>
      <c r="B428" s="32" t="s">
        <v>2809</v>
      </c>
      <c r="C428" s="32" t="s">
        <v>4729</v>
      </c>
      <c r="D428" s="32" t="s">
        <v>5508</v>
      </c>
      <c r="E428" s="32" t="s">
        <v>5509</v>
      </c>
    </row>
    <row r="429" spans="1:5" ht="15.5" x14ac:dyDescent="0.35">
      <c r="A429" s="32" t="s">
        <v>1944</v>
      </c>
      <c r="B429" s="32" t="s">
        <v>2810</v>
      </c>
      <c r="C429" s="32" t="s">
        <v>4729</v>
      </c>
      <c r="D429" s="32" t="s">
        <v>5510</v>
      </c>
      <c r="E429" s="32" t="s">
        <v>5511</v>
      </c>
    </row>
    <row r="430" spans="1:5" ht="15.5" x14ac:dyDescent="0.35">
      <c r="A430" s="32" t="s">
        <v>1943</v>
      </c>
      <c r="B430" s="32" t="s">
        <v>2811</v>
      </c>
      <c r="C430" s="32" t="s">
        <v>4729</v>
      </c>
      <c r="D430" s="32" t="s">
        <v>5512</v>
      </c>
      <c r="E430" s="32" t="s">
        <v>4884</v>
      </c>
    </row>
    <row r="431" spans="1:5" ht="15.5" x14ac:dyDescent="0.35">
      <c r="A431" s="32" t="s">
        <v>1942</v>
      </c>
      <c r="B431" s="32" t="s">
        <v>2812</v>
      </c>
      <c r="C431" s="32" t="s">
        <v>4729</v>
      </c>
      <c r="D431" s="32" t="s">
        <v>5513</v>
      </c>
      <c r="E431" s="32" t="s">
        <v>5514</v>
      </c>
    </row>
    <row r="432" spans="1:5" ht="15.5" x14ac:dyDescent="0.35">
      <c r="A432" s="32" t="s">
        <v>1941</v>
      </c>
      <c r="B432" s="32" t="s">
        <v>2813</v>
      </c>
      <c r="C432" s="32" t="s">
        <v>4729</v>
      </c>
      <c r="D432" s="32" t="s">
        <v>5515</v>
      </c>
      <c r="E432" s="32" t="s">
        <v>5516</v>
      </c>
    </row>
    <row r="433" spans="1:5" ht="15.5" x14ac:dyDescent="0.35">
      <c r="A433" s="32" t="s">
        <v>1940</v>
      </c>
      <c r="B433" s="32" t="s">
        <v>2814</v>
      </c>
      <c r="C433" s="32" t="s">
        <v>4729</v>
      </c>
      <c r="D433" s="32" t="s">
        <v>5517</v>
      </c>
      <c r="E433" s="32" t="s">
        <v>5518</v>
      </c>
    </row>
    <row r="434" spans="1:5" ht="15.5" x14ac:dyDescent="0.35">
      <c r="A434" s="32" t="s">
        <v>1939</v>
      </c>
      <c r="B434" s="32" t="s">
        <v>2815</v>
      </c>
      <c r="C434" s="32" t="s">
        <v>4732</v>
      </c>
      <c r="D434" s="32" t="s">
        <v>5519</v>
      </c>
      <c r="E434" s="32" t="s">
        <v>5474</v>
      </c>
    </row>
    <row r="435" spans="1:5" ht="15.5" x14ac:dyDescent="0.35">
      <c r="A435" s="32" t="s">
        <v>1938</v>
      </c>
      <c r="B435" s="32" t="s">
        <v>2816</v>
      </c>
      <c r="C435" s="32" t="s">
        <v>4729</v>
      </c>
      <c r="D435" s="32" t="s">
        <v>5520</v>
      </c>
      <c r="E435" s="32" t="s">
        <v>4900</v>
      </c>
    </row>
    <row r="436" spans="1:5" ht="15.5" x14ac:dyDescent="0.35">
      <c r="A436" s="32" t="s">
        <v>1937</v>
      </c>
      <c r="B436" s="32" t="s">
        <v>2817</v>
      </c>
      <c r="C436" s="32" t="s">
        <v>4732</v>
      </c>
      <c r="D436" s="32" t="s">
        <v>5521</v>
      </c>
      <c r="E436" s="32" t="s">
        <v>5522</v>
      </c>
    </row>
    <row r="437" spans="1:5" ht="15.5" x14ac:dyDescent="0.35">
      <c r="A437" s="32" t="s">
        <v>1936</v>
      </c>
      <c r="B437" s="32" t="s">
        <v>2818</v>
      </c>
      <c r="C437" s="32" t="s">
        <v>4732</v>
      </c>
      <c r="D437" s="32" t="s">
        <v>5523</v>
      </c>
      <c r="E437" s="32" t="s">
        <v>5524</v>
      </c>
    </row>
    <row r="438" spans="1:5" ht="15.5" x14ac:dyDescent="0.35">
      <c r="A438" s="32" t="s">
        <v>1935</v>
      </c>
      <c r="B438" s="32" t="s">
        <v>2819</v>
      </c>
      <c r="C438" s="32" t="s">
        <v>4732</v>
      </c>
      <c r="D438" s="32" t="s">
        <v>5525</v>
      </c>
      <c r="E438" s="32" t="s">
        <v>5526</v>
      </c>
    </row>
    <row r="439" spans="1:5" ht="15.5" x14ac:dyDescent="0.35">
      <c r="A439" s="32" t="s">
        <v>1934</v>
      </c>
      <c r="B439" s="32" t="s">
        <v>2820</v>
      </c>
      <c r="C439" s="32" t="s">
        <v>4729</v>
      </c>
      <c r="D439" s="32" t="s">
        <v>5527</v>
      </c>
      <c r="E439" s="32" t="s">
        <v>5400</v>
      </c>
    </row>
    <row r="440" spans="1:5" ht="15.5" x14ac:dyDescent="0.35">
      <c r="A440" s="32" t="s">
        <v>1933</v>
      </c>
      <c r="B440" s="32" t="s">
        <v>2821</v>
      </c>
      <c r="C440" s="32" t="s">
        <v>4732</v>
      </c>
      <c r="D440" s="32" t="s">
        <v>5528</v>
      </c>
      <c r="E440" s="32" t="s">
        <v>5529</v>
      </c>
    </row>
    <row r="441" spans="1:5" ht="15.5" x14ac:dyDescent="0.35">
      <c r="A441" s="32" t="s">
        <v>1932</v>
      </c>
      <c r="B441" s="32" t="s">
        <v>2822</v>
      </c>
      <c r="C441" s="32" t="s">
        <v>4729</v>
      </c>
      <c r="D441" s="32" t="s">
        <v>5530</v>
      </c>
      <c r="E441" s="32" t="s">
        <v>5531</v>
      </c>
    </row>
    <row r="442" spans="1:5" ht="15.5" x14ac:dyDescent="0.35">
      <c r="A442" s="32" t="s">
        <v>1931</v>
      </c>
      <c r="B442" s="32" t="s">
        <v>2823</v>
      </c>
      <c r="C442" s="32" t="s">
        <v>4729</v>
      </c>
      <c r="D442" s="32" t="s">
        <v>5532</v>
      </c>
      <c r="E442" s="32" t="s">
        <v>5533</v>
      </c>
    </row>
    <row r="443" spans="1:5" ht="15.5" x14ac:dyDescent="0.35">
      <c r="A443" s="32" t="s">
        <v>1930</v>
      </c>
      <c r="B443" s="32" t="s">
        <v>2824</v>
      </c>
      <c r="C443" s="32" t="s">
        <v>4732</v>
      </c>
      <c r="D443" s="32" t="s">
        <v>5534</v>
      </c>
      <c r="E443" s="32" t="s">
        <v>5535</v>
      </c>
    </row>
    <row r="444" spans="1:5" ht="15.5" x14ac:dyDescent="0.35">
      <c r="A444" s="32" t="s">
        <v>1929</v>
      </c>
      <c r="B444" s="32" t="s">
        <v>2825</v>
      </c>
      <c r="C444" s="32" t="s">
        <v>4732</v>
      </c>
      <c r="D444" s="32" t="s">
        <v>4863</v>
      </c>
      <c r="E444" s="32" t="s">
        <v>5536</v>
      </c>
    </row>
    <row r="445" spans="1:5" ht="15.5" x14ac:dyDescent="0.35">
      <c r="A445" s="32" t="s">
        <v>1928</v>
      </c>
      <c r="B445" s="32" t="s">
        <v>2826</v>
      </c>
      <c r="C445" s="32" t="s">
        <v>4729</v>
      </c>
      <c r="D445" s="32" t="s">
        <v>5537</v>
      </c>
      <c r="E445" s="32" t="s">
        <v>5538</v>
      </c>
    </row>
    <row r="446" spans="1:5" ht="15.5" x14ac:dyDescent="0.35">
      <c r="A446" s="32" t="s">
        <v>1927</v>
      </c>
      <c r="B446" s="32" t="s">
        <v>2827</v>
      </c>
      <c r="C446" s="32" t="s">
        <v>4729</v>
      </c>
      <c r="D446" s="32" t="s">
        <v>5539</v>
      </c>
      <c r="E446" s="32" t="s">
        <v>5540</v>
      </c>
    </row>
    <row r="447" spans="1:5" ht="15.5" x14ac:dyDescent="0.35">
      <c r="A447" s="32" t="s">
        <v>1926</v>
      </c>
      <c r="B447" s="32" t="s">
        <v>2828</v>
      </c>
      <c r="C447" s="32" t="s">
        <v>4732</v>
      </c>
      <c r="D447" s="32" t="s">
        <v>5541</v>
      </c>
      <c r="E447" s="32" t="s">
        <v>5335</v>
      </c>
    </row>
    <row r="448" spans="1:5" ht="15.5" x14ac:dyDescent="0.35">
      <c r="A448" s="32" t="s">
        <v>1925</v>
      </c>
      <c r="B448" s="32" t="s">
        <v>2829</v>
      </c>
      <c r="C448" s="32" t="s">
        <v>4729</v>
      </c>
      <c r="D448" s="32" t="s">
        <v>5542</v>
      </c>
      <c r="E448" s="32" t="s">
        <v>5543</v>
      </c>
    </row>
    <row r="449" spans="1:5" ht="15.5" x14ac:dyDescent="0.35">
      <c r="A449" s="32" t="s">
        <v>1924</v>
      </c>
      <c r="B449" s="32" t="s">
        <v>2830</v>
      </c>
      <c r="C449" s="32" t="s">
        <v>4732</v>
      </c>
      <c r="D449" s="32" t="s">
        <v>5544</v>
      </c>
      <c r="E449" s="32" t="s">
        <v>5545</v>
      </c>
    </row>
    <row r="450" spans="1:5" ht="15.5" x14ac:dyDescent="0.35">
      <c r="A450" s="32" t="s">
        <v>1923</v>
      </c>
      <c r="B450" s="32" t="s">
        <v>2831</v>
      </c>
      <c r="C450" s="32" t="s">
        <v>4732</v>
      </c>
      <c r="D450" s="32" t="s">
        <v>5546</v>
      </c>
      <c r="E450" s="32" t="s">
        <v>5547</v>
      </c>
    </row>
    <row r="451" spans="1:5" ht="15.5" x14ac:dyDescent="0.35">
      <c r="A451" s="32" t="s">
        <v>1922</v>
      </c>
      <c r="B451" s="32" t="s">
        <v>2832</v>
      </c>
      <c r="C451" s="32" t="s">
        <v>4729</v>
      </c>
      <c r="D451" s="32" t="s">
        <v>5548</v>
      </c>
      <c r="E451" s="32" t="s">
        <v>5549</v>
      </c>
    </row>
    <row r="452" spans="1:5" ht="15.5" x14ac:dyDescent="0.35">
      <c r="A452" s="32" t="s">
        <v>1921</v>
      </c>
      <c r="B452" s="32" t="s">
        <v>2833</v>
      </c>
      <c r="C452" s="32" t="s">
        <v>4729</v>
      </c>
      <c r="D452" s="32" t="s">
        <v>5372</v>
      </c>
      <c r="E452" s="32" t="s">
        <v>5550</v>
      </c>
    </row>
    <row r="453" spans="1:5" ht="15.5" x14ac:dyDescent="0.35">
      <c r="A453" s="32" t="s">
        <v>1920</v>
      </c>
      <c r="B453" s="32" t="s">
        <v>2834</v>
      </c>
      <c r="C453" s="32" t="s">
        <v>4732</v>
      </c>
      <c r="D453" s="32" t="s">
        <v>4829</v>
      </c>
      <c r="E453" s="32" t="s">
        <v>5551</v>
      </c>
    </row>
    <row r="454" spans="1:5" ht="15.5" x14ac:dyDescent="0.35">
      <c r="A454" s="32" t="s">
        <v>1919</v>
      </c>
      <c r="B454" s="32" t="s">
        <v>2835</v>
      </c>
      <c r="C454" s="32" t="s">
        <v>4729</v>
      </c>
      <c r="D454" s="32" t="s">
        <v>5552</v>
      </c>
      <c r="E454" s="32" t="s">
        <v>5553</v>
      </c>
    </row>
    <row r="455" spans="1:5" ht="15.5" x14ac:dyDescent="0.35">
      <c r="A455" s="32" t="s">
        <v>1918</v>
      </c>
      <c r="B455" s="32" t="s">
        <v>2836</v>
      </c>
      <c r="C455" s="32" t="s">
        <v>4732</v>
      </c>
      <c r="D455" s="32" t="s">
        <v>5554</v>
      </c>
      <c r="E455" s="32" t="s">
        <v>4985</v>
      </c>
    </row>
    <row r="456" spans="1:5" ht="15.5" x14ac:dyDescent="0.35">
      <c r="A456" s="32" t="s">
        <v>1917</v>
      </c>
      <c r="B456" s="32" t="s">
        <v>2837</v>
      </c>
      <c r="C456" s="32" t="s">
        <v>4732</v>
      </c>
      <c r="D456" s="32" t="s">
        <v>5555</v>
      </c>
      <c r="E456" s="32" t="s">
        <v>4743</v>
      </c>
    </row>
    <row r="457" spans="1:5" ht="15.5" x14ac:dyDescent="0.35">
      <c r="A457" s="32" t="s">
        <v>1916</v>
      </c>
      <c r="B457" s="32" t="s">
        <v>2838</v>
      </c>
      <c r="C457" s="32" t="s">
        <v>4732</v>
      </c>
      <c r="D457" s="32" t="s">
        <v>5556</v>
      </c>
      <c r="E457" s="32" t="s">
        <v>5557</v>
      </c>
    </row>
    <row r="458" spans="1:5" ht="15.5" x14ac:dyDescent="0.35">
      <c r="A458" s="32" t="s">
        <v>1915</v>
      </c>
      <c r="B458" s="32" t="s">
        <v>2839</v>
      </c>
      <c r="C458" s="32" t="s">
        <v>4732</v>
      </c>
      <c r="D458" s="32" t="s">
        <v>5558</v>
      </c>
      <c r="E458" s="32" t="s">
        <v>5268</v>
      </c>
    </row>
    <row r="459" spans="1:5" ht="15.5" x14ac:dyDescent="0.35">
      <c r="A459" s="32" t="s">
        <v>1914</v>
      </c>
      <c r="B459" s="32" t="s">
        <v>2840</v>
      </c>
      <c r="C459" s="32" t="s">
        <v>4732</v>
      </c>
      <c r="D459" s="32" t="s">
        <v>5559</v>
      </c>
      <c r="E459" s="32" t="s">
        <v>5560</v>
      </c>
    </row>
    <row r="460" spans="1:5" ht="15.5" x14ac:dyDescent="0.35">
      <c r="A460" s="32" t="s">
        <v>1913</v>
      </c>
      <c r="B460" s="32" t="s">
        <v>2841</v>
      </c>
      <c r="C460" s="32" t="s">
        <v>4729</v>
      </c>
      <c r="D460" s="32" t="s">
        <v>5561</v>
      </c>
      <c r="E460" s="32" t="s">
        <v>5562</v>
      </c>
    </row>
    <row r="461" spans="1:5" ht="15.5" x14ac:dyDescent="0.35">
      <c r="A461" s="32" t="s">
        <v>1912</v>
      </c>
      <c r="B461" s="32" t="s">
        <v>2842</v>
      </c>
      <c r="C461" s="32" t="s">
        <v>4732</v>
      </c>
      <c r="D461" s="32" t="s">
        <v>4853</v>
      </c>
      <c r="E461" s="32" t="s">
        <v>5563</v>
      </c>
    </row>
    <row r="462" spans="1:5" ht="15.5" x14ac:dyDescent="0.35">
      <c r="A462" s="32" t="s">
        <v>1911</v>
      </c>
      <c r="B462" s="32" t="s">
        <v>2843</v>
      </c>
      <c r="C462" s="32" t="s">
        <v>4729</v>
      </c>
      <c r="D462" s="32" t="s">
        <v>5278</v>
      </c>
      <c r="E462" s="32" t="s">
        <v>5564</v>
      </c>
    </row>
    <row r="463" spans="1:5" ht="15.5" x14ac:dyDescent="0.35">
      <c r="A463" s="32" t="s">
        <v>1910</v>
      </c>
      <c r="B463" s="32" t="s">
        <v>2844</v>
      </c>
      <c r="C463" s="32" t="s">
        <v>4729</v>
      </c>
      <c r="D463" s="32" t="s">
        <v>4885</v>
      </c>
      <c r="E463" s="32" t="s">
        <v>4841</v>
      </c>
    </row>
    <row r="464" spans="1:5" ht="15.5" x14ac:dyDescent="0.35">
      <c r="A464" s="32" t="s">
        <v>1909</v>
      </c>
      <c r="B464" s="32" t="s">
        <v>2845</v>
      </c>
      <c r="C464" s="32" t="s">
        <v>4729</v>
      </c>
      <c r="D464" s="32" t="s">
        <v>5565</v>
      </c>
      <c r="E464" s="32" t="s">
        <v>5566</v>
      </c>
    </row>
    <row r="465" spans="1:5" ht="15.5" x14ac:dyDescent="0.35">
      <c r="A465" s="32" t="s">
        <v>1908</v>
      </c>
      <c r="B465" s="32" t="s">
        <v>2846</v>
      </c>
      <c r="C465" s="32" t="s">
        <v>4732</v>
      </c>
      <c r="D465" s="32" t="s">
        <v>5567</v>
      </c>
      <c r="E465" s="32" t="s">
        <v>5568</v>
      </c>
    </row>
    <row r="466" spans="1:5" ht="15.5" x14ac:dyDescent="0.35">
      <c r="A466" s="32" t="s">
        <v>1907</v>
      </c>
      <c r="B466" s="32" t="s">
        <v>2847</v>
      </c>
      <c r="C466" s="32" t="s">
        <v>4729</v>
      </c>
      <c r="D466" s="32" t="s">
        <v>5569</v>
      </c>
      <c r="E466" s="32" t="s">
        <v>4878</v>
      </c>
    </row>
    <row r="467" spans="1:5" ht="15.5" x14ac:dyDescent="0.35">
      <c r="A467" s="32" t="s">
        <v>1906</v>
      </c>
      <c r="B467" s="32" t="s">
        <v>2848</v>
      </c>
      <c r="C467" s="32" t="s">
        <v>4732</v>
      </c>
      <c r="D467" s="32" t="s">
        <v>5570</v>
      </c>
      <c r="E467" s="32" t="s">
        <v>5571</v>
      </c>
    </row>
    <row r="468" spans="1:5" ht="15.5" x14ac:dyDescent="0.35">
      <c r="A468" s="32" t="s">
        <v>1905</v>
      </c>
      <c r="B468" s="32" t="s">
        <v>2849</v>
      </c>
      <c r="C468" s="32" t="s">
        <v>4732</v>
      </c>
      <c r="D468" s="32" t="s">
        <v>4859</v>
      </c>
      <c r="E468" s="32" t="s">
        <v>5572</v>
      </c>
    </row>
    <row r="469" spans="1:5" ht="15.5" x14ac:dyDescent="0.35">
      <c r="A469" s="32" t="s">
        <v>1904</v>
      </c>
      <c r="B469" s="32" t="s">
        <v>2850</v>
      </c>
      <c r="C469" s="32" t="s">
        <v>4729</v>
      </c>
      <c r="D469" s="32" t="s">
        <v>5573</v>
      </c>
      <c r="E469" s="32" t="s">
        <v>5574</v>
      </c>
    </row>
    <row r="470" spans="1:5" ht="15.5" x14ac:dyDescent="0.35">
      <c r="A470" s="32" t="s">
        <v>1903</v>
      </c>
      <c r="B470" s="32" t="s">
        <v>2851</v>
      </c>
      <c r="C470" s="32" t="s">
        <v>4729</v>
      </c>
      <c r="D470" s="32" t="s">
        <v>5575</v>
      </c>
      <c r="E470" s="32" t="s">
        <v>5576</v>
      </c>
    </row>
    <row r="471" spans="1:5" ht="15.5" x14ac:dyDescent="0.35">
      <c r="A471" s="32" t="s">
        <v>1902</v>
      </c>
      <c r="B471" s="32" t="s">
        <v>2852</v>
      </c>
      <c r="C471" s="32" t="s">
        <v>4732</v>
      </c>
      <c r="D471" s="32" t="s">
        <v>5577</v>
      </c>
      <c r="E471" s="32" t="s">
        <v>5578</v>
      </c>
    </row>
    <row r="472" spans="1:5" ht="15.5" x14ac:dyDescent="0.35">
      <c r="A472" s="32" t="s">
        <v>1901</v>
      </c>
      <c r="B472" s="32" t="s">
        <v>2853</v>
      </c>
      <c r="C472" s="32" t="s">
        <v>4732</v>
      </c>
      <c r="D472" s="32" t="s">
        <v>5579</v>
      </c>
      <c r="E472" s="32" t="s">
        <v>5580</v>
      </c>
    </row>
    <row r="473" spans="1:5" ht="15.5" x14ac:dyDescent="0.35">
      <c r="A473" s="32" t="s">
        <v>1900</v>
      </c>
      <c r="B473" s="32" t="s">
        <v>2854</v>
      </c>
      <c r="C473" s="32" t="s">
        <v>4732</v>
      </c>
      <c r="D473" s="32" t="s">
        <v>5581</v>
      </c>
      <c r="E473" s="32" t="s">
        <v>5155</v>
      </c>
    </row>
    <row r="474" spans="1:5" ht="15.5" x14ac:dyDescent="0.35">
      <c r="A474" s="32" t="s">
        <v>1899</v>
      </c>
      <c r="B474" s="32" t="s">
        <v>2855</v>
      </c>
      <c r="C474" s="32" t="s">
        <v>4732</v>
      </c>
      <c r="D474" s="32" t="s">
        <v>5190</v>
      </c>
      <c r="E474" s="32" t="s">
        <v>5582</v>
      </c>
    </row>
    <row r="475" spans="1:5" ht="15.5" x14ac:dyDescent="0.35">
      <c r="A475" s="32" t="s">
        <v>1898</v>
      </c>
      <c r="B475" s="32" t="s">
        <v>2856</v>
      </c>
      <c r="C475" s="32" t="s">
        <v>4732</v>
      </c>
      <c r="D475" s="32" t="s">
        <v>5583</v>
      </c>
      <c r="E475" s="32" t="s">
        <v>4753</v>
      </c>
    </row>
    <row r="476" spans="1:5" ht="15.5" x14ac:dyDescent="0.35">
      <c r="A476" s="32" t="s">
        <v>1897</v>
      </c>
      <c r="B476" s="32" t="s">
        <v>2857</v>
      </c>
      <c r="C476" s="32" t="s">
        <v>4732</v>
      </c>
      <c r="D476" s="32" t="s">
        <v>5584</v>
      </c>
      <c r="E476" s="32" t="s">
        <v>5585</v>
      </c>
    </row>
    <row r="477" spans="1:5" ht="15.5" x14ac:dyDescent="0.35">
      <c r="A477" s="32" t="s">
        <v>1895</v>
      </c>
      <c r="B477" s="32" t="s">
        <v>2858</v>
      </c>
      <c r="C477" s="32" t="s">
        <v>4732</v>
      </c>
      <c r="D477" s="32" t="s">
        <v>5586</v>
      </c>
      <c r="E477" s="32" t="s">
        <v>5587</v>
      </c>
    </row>
    <row r="478" spans="1:5" ht="15.5" x14ac:dyDescent="0.35">
      <c r="A478" s="32" t="s">
        <v>1894</v>
      </c>
      <c r="B478" s="32" t="s">
        <v>2859</v>
      </c>
      <c r="C478" s="32" t="s">
        <v>4729</v>
      </c>
      <c r="D478" s="32" t="s">
        <v>5588</v>
      </c>
      <c r="E478" s="32" t="s">
        <v>5589</v>
      </c>
    </row>
    <row r="479" spans="1:5" ht="15.5" x14ac:dyDescent="0.35">
      <c r="A479" s="32" t="s">
        <v>1893</v>
      </c>
      <c r="B479" s="32" t="s">
        <v>2860</v>
      </c>
      <c r="C479" s="32" t="s">
        <v>4732</v>
      </c>
      <c r="D479" s="32" t="s">
        <v>5590</v>
      </c>
      <c r="E479" s="32" t="s">
        <v>5591</v>
      </c>
    </row>
    <row r="480" spans="1:5" ht="15.5" x14ac:dyDescent="0.35">
      <c r="A480" s="32" t="s">
        <v>1892</v>
      </c>
      <c r="B480" s="32" t="s">
        <v>2861</v>
      </c>
      <c r="C480" s="32" t="s">
        <v>4732</v>
      </c>
      <c r="D480" s="32" t="s">
        <v>5592</v>
      </c>
      <c r="E480" s="32" t="s">
        <v>5593</v>
      </c>
    </row>
    <row r="481" spans="1:5" ht="15.5" x14ac:dyDescent="0.35">
      <c r="A481" s="32" t="s">
        <v>1891</v>
      </c>
      <c r="B481" s="32" t="s">
        <v>2862</v>
      </c>
      <c r="C481" s="32" t="s">
        <v>4732</v>
      </c>
      <c r="D481" s="32" t="s">
        <v>5594</v>
      </c>
      <c r="E481" s="32" t="s">
        <v>5595</v>
      </c>
    </row>
    <row r="482" spans="1:5" ht="15.5" x14ac:dyDescent="0.35">
      <c r="A482" s="32" t="s">
        <v>1890</v>
      </c>
      <c r="B482" s="32" t="s">
        <v>2863</v>
      </c>
      <c r="C482" s="32" t="s">
        <v>4732</v>
      </c>
      <c r="D482" s="32" t="s">
        <v>5596</v>
      </c>
      <c r="E482" s="32" t="s">
        <v>5079</v>
      </c>
    </row>
    <row r="483" spans="1:5" ht="15.5" x14ac:dyDescent="0.35">
      <c r="A483" s="32" t="s">
        <v>1889</v>
      </c>
      <c r="B483" s="32" t="s">
        <v>2864</v>
      </c>
      <c r="C483" s="32" t="s">
        <v>4732</v>
      </c>
      <c r="D483" s="32" t="s">
        <v>5597</v>
      </c>
      <c r="E483" s="32" t="s">
        <v>5598</v>
      </c>
    </row>
    <row r="484" spans="1:5" ht="15.5" x14ac:dyDescent="0.35">
      <c r="A484" s="32" t="s">
        <v>1888</v>
      </c>
      <c r="B484" s="32" t="s">
        <v>2865</v>
      </c>
      <c r="C484" s="32" t="s">
        <v>4729</v>
      </c>
      <c r="D484" s="32" t="s">
        <v>5599</v>
      </c>
      <c r="E484" s="32" t="s">
        <v>5600</v>
      </c>
    </row>
    <row r="485" spans="1:5" ht="15.5" x14ac:dyDescent="0.35">
      <c r="A485" s="32" t="s">
        <v>1887</v>
      </c>
      <c r="B485" s="32" t="s">
        <v>2866</v>
      </c>
      <c r="C485" s="32" t="s">
        <v>4729</v>
      </c>
      <c r="D485" s="32" t="s">
        <v>4980</v>
      </c>
      <c r="E485" s="32" t="s">
        <v>5601</v>
      </c>
    </row>
    <row r="486" spans="1:5" ht="15.5" x14ac:dyDescent="0.35">
      <c r="A486" s="32" t="s">
        <v>1886</v>
      </c>
      <c r="B486" s="32" t="s">
        <v>2867</v>
      </c>
      <c r="C486" s="32" t="s">
        <v>4732</v>
      </c>
      <c r="D486" s="32" t="s">
        <v>5602</v>
      </c>
      <c r="E486" s="32" t="s">
        <v>5029</v>
      </c>
    </row>
    <row r="487" spans="1:5" ht="15.5" x14ac:dyDescent="0.35">
      <c r="A487" s="32" t="s">
        <v>1885</v>
      </c>
      <c r="B487" s="32" t="s">
        <v>2868</v>
      </c>
      <c r="C487" s="32" t="s">
        <v>4732</v>
      </c>
      <c r="D487" s="32" t="s">
        <v>5336</v>
      </c>
      <c r="E487" s="32" t="s">
        <v>4866</v>
      </c>
    </row>
    <row r="488" spans="1:5" ht="15.5" x14ac:dyDescent="0.35">
      <c r="A488" s="32" t="s">
        <v>1884</v>
      </c>
      <c r="B488" s="32" t="s">
        <v>2869</v>
      </c>
      <c r="C488" s="32" t="s">
        <v>5604</v>
      </c>
      <c r="D488" s="32" t="s">
        <v>5603</v>
      </c>
      <c r="E488" s="32" t="s">
        <v>5605</v>
      </c>
    </row>
    <row r="489" spans="1:5" ht="15.5" x14ac:dyDescent="0.35">
      <c r="A489" s="32" t="s">
        <v>1883</v>
      </c>
      <c r="B489" s="32" t="s">
        <v>2870</v>
      </c>
      <c r="C489" s="32" t="s">
        <v>4729</v>
      </c>
      <c r="D489" s="32" t="s">
        <v>5606</v>
      </c>
      <c r="E489" s="32" t="s">
        <v>5607</v>
      </c>
    </row>
    <row r="490" spans="1:5" ht="15.5" x14ac:dyDescent="0.35">
      <c r="A490" s="32" t="s">
        <v>1882</v>
      </c>
      <c r="B490" s="32" t="s">
        <v>2871</v>
      </c>
      <c r="C490" s="32" t="s">
        <v>4732</v>
      </c>
      <c r="D490" s="32" t="s">
        <v>5608</v>
      </c>
      <c r="E490" s="32" t="s">
        <v>4987</v>
      </c>
    </row>
    <row r="491" spans="1:5" ht="15.5" x14ac:dyDescent="0.35">
      <c r="A491" s="32" t="s">
        <v>1881</v>
      </c>
      <c r="B491" s="32" t="s">
        <v>2872</v>
      </c>
      <c r="C491" s="32" t="s">
        <v>4732</v>
      </c>
      <c r="D491" s="32" t="s">
        <v>5609</v>
      </c>
      <c r="E491" s="32" t="s">
        <v>4743</v>
      </c>
    </row>
    <row r="492" spans="1:5" ht="15.5" x14ac:dyDescent="0.35">
      <c r="A492" s="32" t="s">
        <v>1880</v>
      </c>
      <c r="B492" s="32" t="s">
        <v>2873</v>
      </c>
      <c r="C492" s="32" t="s">
        <v>4729</v>
      </c>
      <c r="D492" s="32" t="s">
        <v>5610</v>
      </c>
      <c r="E492" s="32" t="s">
        <v>5611</v>
      </c>
    </row>
    <row r="493" spans="1:5" ht="15.5" x14ac:dyDescent="0.35">
      <c r="A493" s="32" t="s">
        <v>1879</v>
      </c>
      <c r="B493" s="32" t="s">
        <v>2874</v>
      </c>
      <c r="C493" s="32" t="s">
        <v>4729</v>
      </c>
      <c r="D493" s="32" t="s">
        <v>5612</v>
      </c>
      <c r="E493" s="32" t="s">
        <v>5613</v>
      </c>
    </row>
    <row r="494" spans="1:5" ht="15.5" x14ac:dyDescent="0.35">
      <c r="A494" s="32" t="s">
        <v>1878</v>
      </c>
      <c r="B494" s="32" t="s">
        <v>2875</v>
      </c>
      <c r="C494" s="32" t="s">
        <v>4729</v>
      </c>
      <c r="D494" s="32" t="s">
        <v>5614</v>
      </c>
      <c r="E494" s="32" t="s">
        <v>5295</v>
      </c>
    </row>
    <row r="495" spans="1:5" ht="15.5" x14ac:dyDescent="0.35">
      <c r="A495" s="32" t="s">
        <v>1877</v>
      </c>
      <c r="B495" s="32" t="s">
        <v>2876</v>
      </c>
      <c r="C495" s="32" t="s">
        <v>4732</v>
      </c>
      <c r="D495" s="32" t="s">
        <v>5615</v>
      </c>
      <c r="E495" s="32" t="s">
        <v>5616</v>
      </c>
    </row>
    <row r="496" spans="1:5" ht="15.5" x14ac:dyDescent="0.35">
      <c r="A496" s="32" t="s">
        <v>1876</v>
      </c>
      <c r="B496" s="32" t="s">
        <v>2877</v>
      </c>
      <c r="C496" s="32" t="s">
        <v>4732</v>
      </c>
      <c r="D496" s="32" t="s">
        <v>5596</v>
      </c>
      <c r="E496" s="32" t="s">
        <v>5617</v>
      </c>
    </row>
    <row r="497" spans="1:5" ht="15.5" x14ac:dyDescent="0.35">
      <c r="A497" s="32" t="s">
        <v>1875</v>
      </c>
      <c r="B497" s="32" t="s">
        <v>2878</v>
      </c>
      <c r="C497" s="32" t="s">
        <v>5604</v>
      </c>
      <c r="D497" s="32" t="s">
        <v>5618</v>
      </c>
      <c r="E497" s="32" t="s">
        <v>4918</v>
      </c>
    </row>
    <row r="498" spans="1:5" ht="15.5" x14ac:dyDescent="0.35">
      <c r="A498" s="32" t="s">
        <v>1874</v>
      </c>
      <c r="B498" s="32" t="s">
        <v>2879</v>
      </c>
      <c r="C498" s="32" t="s">
        <v>4729</v>
      </c>
      <c r="D498" s="32" t="s">
        <v>5619</v>
      </c>
      <c r="E498" s="32" t="s">
        <v>5620</v>
      </c>
    </row>
    <row r="499" spans="1:5" ht="15.5" x14ac:dyDescent="0.35">
      <c r="A499" s="32" t="s">
        <v>1873</v>
      </c>
      <c r="B499" s="32" t="s">
        <v>2880</v>
      </c>
      <c r="C499" s="32" t="s">
        <v>4732</v>
      </c>
      <c r="D499" s="32" t="s">
        <v>5621</v>
      </c>
      <c r="E499" s="32" t="s">
        <v>5155</v>
      </c>
    </row>
    <row r="500" spans="1:5" ht="15.5" x14ac:dyDescent="0.35">
      <c r="A500" s="32" t="s">
        <v>1872</v>
      </c>
      <c r="B500" s="32" t="s">
        <v>2881</v>
      </c>
      <c r="C500" s="32" t="s">
        <v>4729</v>
      </c>
      <c r="D500" s="32" t="s">
        <v>5622</v>
      </c>
      <c r="E500" s="32" t="s">
        <v>5623</v>
      </c>
    </row>
    <row r="501" spans="1:5" ht="15.5" x14ac:dyDescent="0.35">
      <c r="A501" s="32" t="s">
        <v>1871</v>
      </c>
      <c r="B501" s="32" t="s">
        <v>2882</v>
      </c>
      <c r="C501" s="32" t="s">
        <v>4729</v>
      </c>
      <c r="D501" s="32" t="s">
        <v>5624</v>
      </c>
      <c r="E501" s="32" t="s">
        <v>4918</v>
      </c>
    </row>
    <row r="502" spans="1:5" ht="15.5" x14ac:dyDescent="0.35">
      <c r="A502" s="32" t="s">
        <v>1870</v>
      </c>
      <c r="B502" s="32" t="s">
        <v>2883</v>
      </c>
      <c r="C502" s="32" t="s">
        <v>4732</v>
      </c>
      <c r="D502" s="32" t="s">
        <v>5625</v>
      </c>
      <c r="E502" s="32" t="s">
        <v>5626</v>
      </c>
    </row>
    <row r="503" spans="1:5" ht="15.5" x14ac:dyDescent="0.35">
      <c r="A503" s="32" t="s">
        <v>1869</v>
      </c>
      <c r="B503" s="32" t="s">
        <v>2884</v>
      </c>
      <c r="C503" s="32" t="s">
        <v>4732</v>
      </c>
      <c r="D503" s="32" t="s">
        <v>4863</v>
      </c>
      <c r="E503" s="32" t="s">
        <v>5627</v>
      </c>
    </row>
    <row r="504" spans="1:5" ht="15.5" x14ac:dyDescent="0.35">
      <c r="A504" s="32" t="s">
        <v>1868</v>
      </c>
      <c r="B504" s="32" t="s">
        <v>2885</v>
      </c>
      <c r="C504" s="32" t="s">
        <v>4729</v>
      </c>
      <c r="D504" s="32" t="s">
        <v>5628</v>
      </c>
      <c r="E504" s="32" t="s">
        <v>5629</v>
      </c>
    </row>
    <row r="505" spans="1:5" ht="15.5" x14ac:dyDescent="0.35">
      <c r="A505" s="32" t="s">
        <v>1867</v>
      </c>
      <c r="B505" s="32" t="s">
        <v>2886</v>
      </c>
      <c r="C505" s="32" t="s">
        <v>4729</v>
      </c>
      <c r="D505" s="32" t="s">
        <v>5630</v>
      </c>
      <c r="E505" s="32" t="s">
        <v>5631</v>
      </c>
    </row>
    <row r="506" spans="1:5" ht="15.5" x14ac:dyDescent="0.35">
      <c r="A506" s="32" t="s">
        <v>1866</v>
      </c>
      <c r="B506" s="32" t="s">
        <v>2887</v>
      </c>
      <c r="C506" s="32" t="s">
        <v>4729</v>
      </c>
      <c r="D506" s="32" t="s">
        <v>5632</v>
      </c>
      <c r="E506" s="32" t="s">
        <v>4884</v>
      </c>
    </row>
    <row r="507" spans="1:5" ht="15.5" x14ac:dyDescent="0.35">
      <c r="A507" s="32" t="s">
        <v>1865</v>
      </c>
      <c r="B507" s="32" t="s">
        <v>2888</v>
      </c>
      <c r="C507" s="32" t="s">
        <v>4729</v>
      </c>
      <c r="D507" s="32" t="s">
        <v>5633</v>
      </c>
      <c r="E507" s="32" t="s">
        <v>5634</v>
      </c>
    </row>
    <row r="508" spans="1:5" ht="15.5" x14ac:dyDescent="0.35">
      <c r="A508" s="32" t="s">
        <v>1864</v>
      </c>
      <c r="B508" s="32" t="s">
        <v>2889</v>
      </c>
      <c r="C508" s="32" t="s">
        <v>4732</v>
      </c>
      <c r="D508" s="32" t="s">
        <v>5635</v>
      </c>
      <c r="E508" s="32" t="s">
        <v>5636</v>
      </c>
    </row>
    <row r="509" spans="1:5" ht="15.5" x14ac:dyDescent="0.35">
      <c r="A509" s="32" t="s">
        <v>1863</v>
      </c>
      <c r="B509" s="32" t="s">
        <v>2890</v>
      </c>
      <c r="C509" s="32" t="s">
        <v>4732</v>
      </c>
      <c r="D509" s="32" t="s">
        <v>5637</v>
      </c>
      <c r="E509" s="32" t="s">
        <v>5638</v>
      </c>
    </row>
    <row r="510" spans="1:5" ht="15.5" x14ac:dyDescent="0.35">
      <c r="A510" s="32" t="s">
        <v>1862</v>
      </c>
      <c r="B510" s="32" t="s">
        <v>2891</v>
      </c>
      <c r="C510" s="32" t="s">
        <v>4729</v>
      </c>
      <c r="D510" s="32" t="s">
        <v>5639</v>
      </c>
      <c r="E510" s="32" t="s">
        <v>5640</v>
      </c>
    </row>
    <row r="511" spans="1:5" ht="15.5" x14ac:dyDescent="0.35">
      <c r="A511" s="32" t="s">
        <v>1861</v>
      </c>
      <c r="B511" s="32" t="s">
        <v>2892</v>
      </c>
      <c r="C511" s="32" t="s">
        <v>4732</v>
      </c>
      <c r="D511" s="32" t="s">
        <v>5641</v>
      </c>
      <c r="E511" s="32" t="s">
        <v>5642</v>
      </c>
    </row>
    <row r="512" spans="1:5" ht="15.5" x14ac:dyDescent="0.35">
      <c r="A512" s="32" t="s">
        <v>1860</v>
      </c>
      <c r="B512" s="32" t="s">
        <v>2893</v>
      </c>
      <c r="C512" s="32" t="s">
        <v>4732</v>
      </c>
      <c r="D512" s="32" t="s">
        <v>5643</v>
      </c>
      <c r="E512" s="32" t="s">
        <v>5391</v>
      </c>
    </row>
    <row r="513" spans="1:5" ht="15.5" x14ac:dyDescent="0.35">
      <c r="A513" s="32" t="s">
        <v>1859</v>
      </c>
      <c r="B513" s="32" t="s">
        <v>2894</v>
      </c>
      <c r="C513" s="32" t="s">
        <v>4732</v>
      </c>
      <c r="D513" s="32" t="s">
        <v>5644</v>
      </c>
      <c r="E513" s="32" t="s">
        <v>5029</v>
      </c>
    </row>
    <row r="514" spans="1:5" ht="15.5" x14ac:dyDescent="0.35">
      <c r="A514" s="32" t="s">
        <v>1858</v>
      </c>
      <c r="B514" s="32" t="s">
        <v>2895</v>
      </c>
      <c r="C514" s="32" t="s">
        <v>4732</v>
      </c>
      <c r="D514" s="32" t="s">
        <v>5645</v>
      </c>
      <c r="E514" s="32" t="s">
        <v>5646</v>
      </c>
    </row>
    <row r="515" spans="1:5" ht="15.5" x14ac:dyDescent="0.35">
      <c r="A515" s="32" t="s">
        <v>1857</v>
      </c>
      <c r="B515" s="32" t="s">
        <v>2896</v>
      </c>
      <c r="C515" s="32" t="s">
        <v>4729</v>
      </c>
      <c r="D515" s="32" t="s">
        <v>5647</v>
      </c>
      <c r="E515" s="32" t="s">
        <v>5648</v>
      </c>
    </row>
    <row r="516" spans="1:5" ht="15.5" x14ac:dyDescent="0.35">
      <c r="A516" s="32" t="s">
        <v>1856</v>
      </c>
      <c r="B516" s="32" t="s">
        <v>2897</v>
      </c>
      <c r="C516" s="32" t="s">
        <v>4732</v>
      </c>
      <c r="D516" s="32" t="s">
        <v>5649</v>
      </c>
      <c r="E516" s="32" t="s">
        <v>5650</v>
      </c>
    </row>
    <row r="517" spans="1:5" ht="15.5" x14ac:dyDescent="0.35">
      <c r="A517" s="32" t="s">
        <v>1855</v>
      </c>
      <c r="B517" s="32" t="s">
        <v>2898</v>
      </c>
      <c r="C517" s="32" t="s">
        <v>4732</v>
      </c>
      <c r="D517" s="32" t="s">
        <v>5651</v>
      </c>
      <c r="E517" s="32" t="s">
        <v>4858</v>
      </c>
    </row>
    <row r="518" spans="1:5" ht="15.5" x14ac:dyDescent="0.35">
      <c r="A518" s="32" t="s">
        <v>1854</v>
      </c>
      <c r="B518" s="32" t="s">
        <v>2899</v>
      </c>
      <c r="C518" s="32" t="s">
        <v>4729</v>
      </c>
      <c r="D518" s="32" t="s">
        <v>5652</v>
      </c>
      <c r="E518" s="32" t="s">
        <v>4939</v>
      </c>
    </row>
    <row r="519" spans="1:5" ht="15.5" x14ac:dyDescent="0.35">
      <c r="A519" s="32" t="s">
        <v>1853</v>
      </c>
      <c r="B519" s="32" t="s">
        <v>2900</v>
      </c>
      <c r="C519" s="32" t="s">
        <v>4729</v>
      </c>
      <c r="D519" s="32" t="s">
        <v>5653</v>
      </c>
      <c r="E519" s="32" t="s">
        <v>5623</v>
      </c>
    </row>
    <row r="520" spans="1:5" ht="15.5" x14ac:dyDescent="0.35">
      <c r="A520" s="32" t="s">
        <v>1852</v>
      </c>
      <c r="B520" s="32" t="s">
        <v>2901</v>
      </c>
      <c r="C520" s="32" t="s">
        <v>4732</v>
      </c>
      <c r="D520" s="32" t="s">
        <v>5654</v>
      </c>
      <c r="E520" s="32" t="s">
        <v>5462</v>
      </c>
    </row>
    <row r="521" spans="1:5" ht="15.5" x14ac:dyDescent="0.35">
      <c r="A521" s="32" t="s">
        <v>1851</v>
      </c>
      <c r="B521" s="32" t="s">
        <v>2902</v>
      </c>
      <c r="C521" s="32" t="s">
        <v>4729</v>
      </c>
      <c r="D521" s="32" t="s">
        <v>5655</v>
      </c>
      <c r="E521" s="32" t="s">
        <v>5656</v>
      </c>
    </row>
    <row r="522" spans="1:5" ht="15.5" x14ac:dyDescent="0.35">
      <c r="A522" s="32" t="s">
        <v>1850</v>
      </c>
      <c r="B522" s="32" t="s">
        <v>2903</v>
      </c>
      <c r="C522" s="32" t="s">
        <v>4732</v>
      </c>
      <c r="D522" s="32" t="s">
        <v>5657</v>
      </c>
      <c r="E522" s="32" t="s">
        <v>5658</v>
      </c>
    </row>
    <row r="523" spans="1:5" ht="15.5" x14ac:dyDescent="0.35">
      <c r="A523" s="32" t="s">
        <v>1849</v>
      </c>
      <c r="B523" s="32" t="s">
        <v>2904</v>
      </c>
      <c r="C523" s="32" t="s">
        <v>4732</v>
      </c>
      <c r="D523" s="32" t="s">
        <v>5659</v>
      </c>
      <c r="E523" s="32" t="s">
        <v>4781</v>
      </c>
    </row>
    <row r="524" spans="1:5" ht="15.5" x14ac:dyDescent="0.35">
      <c r="A524" s="32" t="s">
        <v>1848</v>
      </c>
      <c r="B524" s="32" t="s">
        <v>2905</v>
      </c>
      <c r="C524" s="32" t="s">
        <v>4729</v>
      </c>
      <c r="D524" s="32" t="s">
        <v>5660</v>
      </c>
      <c r="E524" s="32" t="s">
        <v>5661</v>
      </c>
    </row>
    <row r="525" spans="1:5" ht="15.5" x14ac:dyDescent="0.35">
      <c r="A525" s="32" t="s">
        <v>1847</v>
      </c>
      <c r="B525" s="32" t="s">
        <v>2906</v>
      </c>
      <c r="C525" s="32" t="s">
        <v>5604</v>
      </c>
      <c r="D525" s="32" t="s">
        <v>5662</v>
      </c>
      <c r="E525" s="32" t="s">
        <v>5663</v>
      </c>
    </row>
    <row r="526" spans="1:5" ht="15.5" x14ac:dyDescent="0.35">
      <c r="A526" s="32" t="s">
        <v>1846</v>
      </c>
      <c r="B526" s="32" t="s">
        <v>2907</v>
      </c>
      <c r="C526" s="32" t="s">
        <v>4729</v>
      </c>
      <c r="D526" s="32" t="s">
        <v>5664</v>
      </c>
      <c r="E526" s="32" t="s">
        <v>5665</v>
      </c>
    </row>
    <row r="527" spans="1:5" ht="15.5" x14ac:dyDescent="0.35">
      <c r="A527" s="32" t="s">
        <v>1845</v>
      </c>
      <c r="B527" s="32" t="s">
        <v>2908</v>
      </c>
      <c r="C527" s="32" t="s">
        <v>4729</v>
      </c>
      <c r="D527" s="32" t="s">
        <v>5666</v>
      </c>
      <c r="E527" s="32" t="s">
        <v>5091</v>
      </c>
    </row>
    <row r="528" spans="1:5" ht="15.5" x14ac:dyDescent="0.35">
      <c r="A528" s="32" t="s">
        <v>1844</v>
      </c>
      <c r="B528" s="32" t="s">
        <v>2909</v>
      </c>
      <c r="C528" s="32" t="s">
        <v>5604</v>
      </c>
      <c r="D528" s="32" t="s">
        <v>5667</v>
      </c>
      <c r="E528" s="32" t="s">
        <v>5668</v>
      </c>
    </row>
    <row r="529" spans="1:5" ht="15.5" x14ac:dyDescent="0.35">
      <c r="A529" s="32" t="s">
        <v>1843</v>
      </c>
      <c r="B529" s="32" t="s">
        <v>2910</v>
      </c>
      <c r="C529" s="32" t="s">
        <v>4729</v>
      </c>
      <c r="D529" s="32" t="s">
        <v>5669</v>
      </c>
      <c r="E529" s="32" t="s">
        <v>4841</v>
      </c>
    </row>
    <row r="530" spans="1:5" ht="15.5" x14ac:dyDescent="0.35">
      <c r="A530" s="32" t="s">
        <v>1842</v>
      </c>
      <c r="B530" s="32" t="s">
        <v>2911</v>
      </c>
      <c r="C530" s="32" t="s">
        <v>4732</v>
      </c>
      <c r="D530" s="32" t="s">
        <v>5670</v>
      </c>
      <c r="E530" s="32" t="s">
        <v>5211</v>
      </c>
    </row>
    <row r="531" spans="1:5" ht="15.5" x14ac:dyDescent="0.35">
      <c r="A531" s="32" t="s">
        <v>1841</v>
      </c>
      <c r="B531" s="32" t="s">
        <v>2912</v>
      </c>
      <c r="C531" s="32" t="s">
        <v>4732</v>
      </c>
      <c r="D531" s="32" t="s">
        <v>5671</v>
      </c>
      <c r="E531" s="32" t="s">
        <v>5672</v>
      </c>
    </row>
    <row r="532" spans="1:5" ht="15.5" x14ac:dyDescent="0.35">
      <c r="A532" s="32" t="s">
        <v>1840</v>
      </c>
      <c r="B532" s="32" t="s">
        <v>2913</v>
      </c>
      <c r="C532" s="32" t="s">
        <v>4729</v>
      </c>
      <c r="D532" s="32" t="s">
        <v>5673</v>
      </c>
      <c r="E532" s="32" t="s">
        <v>5674</v>
      </c>
    </row>
    <row r="533" spans="1:5" ht="15.5" x14ac:dyDescent="0.35">
      <c r="A533" s="32" t="s">
        <v>1839</v>
      </c>
      <c r="B533" s="32" t="s">
        <v>2914</v>
      </c>
      <c r="C533" s="32" t="s">
        <v>4732</v>
      </c>
      <c r="D533" s="32" t="s">
        <v>5675</v>
      </c>
      <c r="E533" s="32" t="s">
        <v>5009</v>
      </c>
    </row>
    <row r="534" spans="1:5" ht="15.5" x14ac:dyDescent="0.35">
      <c r="A534" s="32" t="s">
        <v>1838</v>
      </c>
      <c r="B534" s="32" t="s">
        <v>2915</v>
      </c>
      <c r="C534" s="32" t="s">
        <v>4729</v>
      </c>
      <c r="D534" s="32" t="s">
        <v>5676</v>
      </c>
      <c r="E534" s="32" t="s">
        <v>5677</v>
      </c>
    </row>
    <row r="535" spans="1:5" ht="15.5" x14ac:dyDescent="0.35">
      <c r="A535" s="32" t="s">
        <v>1837</v>
      </c>
      <c r="B535" s="32" t="s">
        <v>2916</v>
      </c>
      <c r="C535" s="32" t="s">
        <v>4732</v>
      </c>
      <c r="D535" s="32" t="s">
        <v>5678</v>
      </c>
      <c r="E535" s="32" t="s">
        <v>5638</v>
      </c>
    </row>
    <row r="536" spans="1:5" ht="15.5" x14ac:dyDescent="0.35">
      <c r="A536" s="32" t="s">
        <v>1836</v>
      </c>
      <c r="B536" s="32" t="s">
        <v>2917</v>
      </c>
      <c r="C536" s="32" t="s">
        <v>4729</v>
      </c>
      <c r="D536" s="32" t="s">
        <v>5679</v>
      </c>
      <c r="E536" s="32" t="s">
        <v>5680</v>
      </c>
    </row>
    <row r="537" spans="1:5" ht="15.5" x14ac:dyDescent="0.35">
      <c r="A537" s="32" t="s">
        <v>1835</v>
      </c>
      <c r="B537" s="32" t="s">
        <v>2918</v>
      </c>
      <c r="C537" s="32" t="s">
        <v>4732</v>
      </c>
      <c r="D537" s="32" t="s">
        <v>4863</v>
      </c>
      <c r="E537" s="32" t="s">
        <v>5681</v>
      </c>
    </row>
    <row r="538" spans="1:5" ht="15.5" x14ac:dyDescent="0.35">
      <c r="A538" s="32" t="s">
        <v>1834</v>
      </c>
      <c r="B538" s="32" t="s">
        <v>2919</v>
      </c>
      <c r="C538" s="32" t="s">
        <v>4729</v>
      </c>
      <c r="D538" s="32" t="s">
        <v>5682</v>
      </c>
      <c r="E538" s="32" t="s">
        <v>5683</v>
      </c>
    </row>
    <row r="539" spans="1:5" ht="15.5" x14ac:dyDescent="0.35">
      <c r="A539" s="32" t="s">
        <v>1833</v>
      </c>
      <c r="B539" s="32" t="s">
        <v>2920</v>
      </c>
      <c r="C539" s="32" t="s">
        <v>4729</v>
      </c>
      <c r="D539" s="32" t="s">
        <v>5684</v>
      </c>
      <c r="E539" s="32" t="s">
        <v>5685</v>
      </c>
    </row>
    <row r="540" spans="1:5" ht="15.5" x14ac:dyDescent="0.35">
      <c r="A540" s="32" t="s">
        <v>1832</v>
      </c>
      <c r="B540" s="32" t="s">
        <v>2921</v>
      </c>
      <c r="C540" s="32" t="s">
        <v>4729</v>
      </c>
      <c r="D540" s="32" t="s">
        <v>5686</v>
      </c>
      <c r="E540" s="32" t="s">
        <v>5674</v>
      </c>
    </row>
    <row r="541" spans="1:5" ht="15.5" x14ac:dyDescent="0.35">
      <c r="A541" s="32" t="s">
        <v>1831</v>
      </c>
      <c r="B541" s="32" t="s">
        <v>2922</v>
      </c>
      <c r="C541" s="32" t="s">
        <v>4732</v>
      </c>
      <c r="D541" s="32" t="s">
        <v>5687</v>
      </c>
      <c r="E541" s="32" t="s">
        <v>4858</v>
      </c>
    </row>
    <row r="542" spans="1:5" ht="15.5" x14ac:dyDescent="0.35">
      <c r="A542" s="32" t="s">
        <v>1830</v>
      </c>
      <c r="B542" s="32" t="s">
        <v>2923</v>
      </c>
      <c r="C542" s="32" t="s">
        <v>4732</v>
      </c>
      <c r="D542" s="32" t="s">
        <v>5688</v>
      </c>
      <c r="E542" s="32" t="s">
        <v>5689</v>
      </c>
    </row>
    <row r="543" spans="1:5" ht="15.5" x14ac:dyDescent="0.35">
      <c r="A543" s="32" t="s">
        <v>1829</v>
      </c>
      <c r="B543" s="32" t="s">
        <v>2924</v>
      </c>
      <c r="C543" s="32" t="s">
        <v>4732</v>
      </c>
      <c r="D543" s="32" t="s">
        <v>5690</v>
      </c>
      <c r="E543" s="32" t="s">
        <v>5691</v>
      </c>
    </row>
    <row r="544" spans="1:5" ht="15.5" x14ac:dyDescent="0.35">
      <c r="A544" s="32" t="s">
        <v>1828</v>
      </c>
      <c r="B544" s="32" t="s">
        <v>2925</v>
      </c>
      <c r="C544" s="32" t="s">
        <v>4729</v>
      </c>
      <c r="D544" s="32" t="s">
        <v>5692</v>
      </c>
      <c r="E544" s="32" t="s">
        <v>5163</v>
      </c>
    </row>
    <row r="545" spans="1:5" ht="15.5" x14ac:dyDescent="0.35">
      <c r="A545" s="32" t="s">
        <v>1827</v>
      </c>
      <c r="B545" s="32" t="s">
        <v>2926</v>
      </c>
      <c r="C545" s="32" t="s">
        <v>4729</v>
      </c>
      <c r="D545" s="32" t="s">
        <v>5693</v>
      </c>
      <c r="E545" s="32" t="s">
        <v>5694</v>
      </c>
    </row>
    <row r="546" spans="1:5" ht="15.5" x14ac:dyDescent="0.35">
      <c r="A546" s="32" t="s">
        <v>1826</v>
      </c>
      <c r="B546" s="32" t="s">
        <v>2927</v>
      </c>
      <c r="C546" s="32" t="s">
        <v>5604</v>
      </c>
      <c r="D546" s="32" t="s">
        <v>5695</v>
      </c>
      <c r="E546" s="32" t="s">
        <v>5696</v>
      </c>
    </row>
    <row r="547" spans="1:5" ht="15.5" x14ac:dyDescent="0.35">
      <c r="A547" s="32" t="s">
        <v>1825</v>
      </c>
      <c r="B547" s="32" t="s">
        <v>2928</v>
      </c>
      <c r="C547" s="32" t="s">
        <v>4732</v>
      </c>
      <c r="D547" s="32" t="s">
        <v>5697</v>
      </c>
      <c r="E547" s="32" t="s">
        <v>5421</v>
      </c>
    </row>
    <row r="548" spans="1:5" ht="15.5" x14ac:dyDescent="0.35">
      <c r="A548" s="32" t="s">
        <v>1824</v>
      </c>
      <c r="B548" s="32" t="s">
        <v>2929</v>
      </c>
      <c r="C548" s="32" t="s">
        <v>4729</v>
      </c>
      <c r="D548" s="32" t="s">
        <v>5698</v>
      </c>
      <c r="E548" s="32" t="s">
        <v>5699</v>
      </c>
    </row>
    <row r="549" spans="1:5" ht="15.5" x14ac:dyDescent="0.35">
      <c r="A549" s="32" t="s">
        <v>1823</v>
      </c>
      <c r="B549" s="32" t="s">
        <v>2930</v>
      </c>
      <c r="C549" s="32" t="s">
        <v>4732</v>
      </c>
      <c r="D549" s="32" t="s">
        <v>5700</v>
      </c>
      <c r="E549" s="32" t="s">
        <v>5701</v>
      </c>
    </row>
    <row r="550" spans="1:5" ht="15.5" x14ac:dyDescent="0.35">
      <c r="A550" s="32" t="s">
        <v>1822</v>
      </c>
      <c r="B550" s="32" t="s">
        <v>2931</v>
      </c>
      <c r="C550" s="32" t="s">
        <v>4732</v>
      </c>
      <c r="D550" s="32" t="s">
        <v>5702</v>
      </c>
      <c r="E550" s="32" t="s">
        <v>5703</v>
      </c>
    </row>
    <row r="551" spans="1:5" ht="15.5" x14ac:dyDescent="0.35">
      <c r="A551" s="32" t="s">
        <v>1821</v>
      </c>
      <c r="B551" s="32" t="s">
        <v>2932</v>
      </c>
      <c r="C551" s="32" t="s">
        <v>4732</v>
      </c>
      <c r="D551" s="32" t="s">
        <v>5704</v>
      </c>
      <c r="E551" s="32" t="s">
        <v>5705</v>
      </c>
    </row>
    <row r="552" spans="1:5" ht="15.5" x14ac:dyDescent="0.35">
      <c r="A552" s="32" t="s">
        <v>1820</v>
      </c>
      <c r="B552" s="32" t="s">
        <v>2933</v>
      </c>
      <c r="C552" s="32" t="s">
        <v>4729</v>
      </c>
      <c r="D552" s="32" t="s">
        <v>5706</v>
      </c>
      <c r="E552" s="32" t="s">
        <v>5707</v>
      </c>
    </row>
    <row r="553" spans="1:5" ht="15.5" x14ac:dyDescent="0.35">
      <c r="A553" s="32" t="s">
        <v>1819</v>
      </c>
      <c r="B553" s="32" t="s">
        <v>2934</v>
      </c>
      <c r="C553" s="32" t="s">
        <v>4732</v>
      </c>
      <c r="D553" s="32" t="s">
        <v>5072</v>
      </c>
      <c r="E553" s="32" t="s">
        <v>5580</v>
      </c>
    </row>
    <row r="554" spans="1:5" ht="15.5" x14ac:dyDescent="0.35">
      <c r="A554" s="32" t="s">
        <v>1818</v>
      </c>
      <c r="B554" s="32" t="s">
        <v>2935</v>
      </c>
      <c r="C554" s="32" t="s">
        <v>4732</v>
      </c>
      <c r="D554" s="32" t="s">
        <v>5708</v>
      </c>
      <c r="E554" s="32" t="s">
        <v>5709</v>
      </c>
    </row>
    <row r="555" spans="1:5" ht="15.5" x14ac:dyDescent="0.35">
      <c r="A555" s="32" t="s">
        <v>1817</v>
      </c>
      <c r="B555" s="32" t="s">
        <v>2936</v>
      </c>
      <c r="C555" s="32" t="s">
        <v>4729</v>
      </c>
      <c r="D555" s="32" t="s">
        <v>5710</v>
      </c>
      <c r="E555" s="32" t="s">
        <v>5711</v>
      </c>
    </row>
    <row r="556" spans="1:5" ht="15.5" x14ac:dyDescent="0.35">
      <c r="A556" s="32" t="s">
        <v>1816</v>
      </c>
      <c r="B556" s="32" t="s">
        <v>2937</v>
      </c>
      <c r="C556" s="32" t="s">
        <v>4732</v>
      </c>
      <c r="D556" s="32" t="s">
        <v>5712</v>
      </c>
      <c r="E556" s="32" t="s">
        <v>4923</v>
      </c>
    </row>
    <row r="557" spans="1:5" ht="15.5" x14ac:dyDescent="0.35">
      <c r="A557" s="32" t="s">
        <v>1815</v>
      </c>
      <c r="B557" s="32" t="s">
        <v>2938</v>
      </c>
      <c r="C557" s="32" t="s">
        <v>4732</v>
      </c>
      <c r="D557" s="32" t="s">
        <v>5713</v>
      </c>
      <c r="E557" s="32" t="s">
        <v>5714</v>
      </c>
    </row>
    <row r="558" spans="1:5" ht="15.5" x14ac:dyDescent="0.35">
      <c r="A558" s="32" t="s">
        <v>1814</v>
      </c>
      <c r="B558" s="32" t="s">
        <v>2939</v>
      </c>
      <c r="C558" s="32" t="s">
        <v>4729</v>
      </c>
      <c r="D558" s="32" t="s">
        <v>5715</v>
      </c>
      <c r="E558" s="32" t="s">
        <v>5716</v>
      </c>
    </row>
    <row r="559" spans="1:5" ht="15.5" x14ac:dyDescent="0.35">
      <c r="A559" s="32" t="s">
        <v>1813</v>
      </c>
      <c r="B559" s="32" t="s">
        <v>2940</v>
      </c>
      <c r="C559" s="32" t="s">
        <v>4732</v>
      </c>
      <c r="D559" s="32" t="s">
        <v>5717</v>
      </c>
      <c r="E559" s="32" t="s">
        <v>4910</v>
      </c>
    </row>
    <row r="560" spans="1:5" ht="15.5" x14ac:dyDescent="0.35">
      <c r="A560" s="32" t="s">
        <v>1812</v>
      </c>
      <c r="B560" s="32" t="s">
        <v>2941</v>
      </c>
      <c r="C560" s="32" t="s">
        <v>4729</v>
      </c>
      <c r="D560" s="32" t="s">
        <v>5718</v>
      </c>
      <c r="E560" s="32" t="s">
        <v>5589</v>
      </c>
    </row>
    <row r="561" spans="1:5" ht="15.5" x14ac:dyDescent="0.35">
      <c r="A561" s="32" t="s">
        <v>1811</v>
      </c>
      <c r="B561" s="32" t="s">
        <v>2942</v>
      </c>
      <c r="C561" s="32" t="s">
        <v>4732</v>
      </c>
      <c r="D561" s="32" t="s">
        <v>5719</v>
      </c>
      <c r="E561" s="32" t="s">
        <v>5720</v>
      </c>
    </row>
    <row r="562" spans="1:5" ht="15.5" x14ac:dyDescent="0.35">
      <c r="A562" s="32" t="s">
        <v>1810</v>
      </c>
      <c r="B562" s="32" t="s">
        <v>2943</v>
      </c>
      <c r="C562" s="32" t="s">
        <v>4729</v>
      </c>
      <c r="D562" s="32" t="s">
        <v>5721</v>
      </c>
      <c r="E562" s="32" t="s">
        <v>5722</v>
      </c>
    </row>
    <row r="563" spans="1:5" ht="15.5" x14ac:dyDescent="0.35">
      <c r="A563" s="32" t="s">
        <v>1809</v>
      </c>
      <c r="B563" s="32" t="s">
        <v>2944</v>
      </c>
      <c r="C563" s="32" t="s">
        <v>4732</v>
      </c>
      <c r="D563" s="32" t="s">
        <v>5723</v>
      </c>
      <c r="E563" s="32" t="s">
        <v>5724</v>
      </c>
    </row>
    <row r="564" spans="1:5" ht="15.5" x14ac:dyDescent="0.35">
      <c r="A564" s="32" t="s">
        <v>1808</v>
      </c>
      <c r="B564" s="32" t="s">
        <v>2945</v>
      </c>
      <c r="C564" s="32" t="s">
        <v>4732</v>
      </c>
      <c r="D564" s="32" t="s">
        <v>5725</v>
      </c>
      <c r="E564" s="32" t="s">
        <v>5726</v>
      </c>
    </row>
    <row r="565" spans="1:5" ht="15.5" x14ac:dyDescent="0.35">
      <c r="A565" s="32" t="s">
        <v>1807</v>
      </c>
      <c r="B565" s="32" t="s">
        <v>2946</v>
      </c>
      <c r="C565" s="32" t="s">
        <v>4729</v>
      </c>
      <c r="D565" s="32" t="s">
        <v>5727</v>
      </c>
      <c r="E565" s="32" t="s">
        <v>5728</v>
      </c>
    </row>
    <row r="566" spans="1:5" ht="15.5" x14ac:dyDescent="0.35">
      <c r="A566" s="32" t="s">
        <v>1806</v>
      </c>
      <c r="B566" s="32" t="s">
        <v>2947</v>
      </c>
      <c r="C566" s="32" t="s">
        <v>5604</v>
      </c>
      <c r="D566" s="32" t="s">
        <v>5729</v>
      </c>
      <c r="E566" s="32" t="s">
        <v>5674</v>
      </c>
    </row>
    <row r="567" spans="1:5" ht="15.5" x14ac:dyDescent="0.35">
      <c r="A567" s="32" t="s">
        <v>1805</v>
      </c>
      <c r="B567" s="32" t="s">
        <v>2948</v>
      </c>
      <c r="C567" s="32" t="s">
        <v>4732</v>
      </c>
      <c r="D567" s="32" t="s">
        <v>5730</v>
      </c>
      <c r="E567" s="32" t="s">
        <v>5731</v>
      </c>
    </row>
    <row r="568" spans="1:5" ht="15.5" x14ac:dyDescent="0.35">
      <c r="A568" s="32" t="s">
        <v>1804</v>
      </c>
      <c r="B568" s="32" t="s">
        <v>2949</v>
      </c>
      <c r="C568" s="32" t="s">
        <v>4729</v>
      </c>
      <c r="D568" s="32" t="s">
        <v>5732</v>
      </c>
      <c r="E568" s="32" t="s">
        <v>5733</v>
      </c>
    </row>
    <row r="569" spans="1:5" ht="15.5" x14ac:dyDescent="0.35">
      <c r="A569" s="32" t="s">
        <v>1803</v>
      </c>
      <c r="B569" s="32" t="s">
        <v>2950</v>
      </c>
      <c r="C569" s="32" t="s">
        <v>4729</v>
      </c>
      <c r="D569" s="32" t="s">
        <v>5734</v>
      </c>
      <c r="E569" s="32" t="s">
        <v>5735</v>
      </c>
    </row>
    <row r="570" spans="1:5" ht="15.5" x14ac:dyDescent="0.35">
      <c r="A570" s="32" t="s">
        <v>1802</v>
      </c>
      <c r="B570" s="32" t="s">
        <v>2951</v>
      </c>
      <c r="C570" s="32" t="s">
        <v>4729</v>
      </c>
      <c r="D570" s="32" t="s">
        <v>5736</v>
      </c>
      <c r="E570" s="32" t="s">
        <v>5737</v>
      </c>
    </row>
    <row r="571" spans="1:5" ht="15.5" x14ac:dyDescent="0.35">
      <c r="A571" s="32" t="s">
        <v>1801</v>
      </c>
      <c r="B571" s="32" t="s">
        <v>2952</v>
      </c>
      <c r="C571" s="32" t="s">
        <v>4732</v>
      </c>
      <c r="D571" s="32" t="s">
        <v>5738</v>
      </c>
      <c r="E571" s="32" t="s">
        <v>5739</v>
      </c>
    </row>
    <row r="572" spans="1:5" ht="15.5" x14ac:dyDescent="0.35">
      <c r="A572" s="32" t="s">
        <v>1800</v>
      </c>
      <c r="B572" s="32" t="s">
        <v>2953</v>
      </c>
      <c r="C572" s="32" t="s">
        <v>4732</v>
      </c>
      <c r="D572" s="32" t="s">
        <v>5740</v>
      </c>
      <c r="E572" s="32" t="s">
        <v>5741</v>
      </c>
    </row>
    <row r="573" spans="1:5" ht="15.5" x14ac:dyDescent="0.35">
      <c r="A573" s="32" t="s">
        <v>1799</v>
      </c>
      <c r="B573" s="32" t="s">
        <v>2954</v>
      </c>
      <c r="C573" s="32" t="s">
        <v>4732</v>
      </c>
      <c r="D573" s="32" t="s">
        <v>5742</v>
      </c>
      <c r="E573" s="32" t="s">
        <v>5113</v>
      </c>
    </row>
    <row r="574" spans="1:5" ht="15.5" x14ac:dyDescent="0.35">
      <c r="A574" s="32" t="s">
        <v>1798</v>
      </c>
      <c r="B574" s="32" t="s">
        <v>2955</v>
      </c>
      <c r="C574" s="32" t="s">
        <v>5604</v>
      </c>
      <c r="D574" s="32" t="s">
        <v>5743</v>
      </c>
      <c r="E574" s="32" t="s">
        <v>5744</v>
      </c>
    </row>
    <row r="575" spans="1:5" ht="15.5" x14ac:dyDescent="0.35">
      <c r="A575" s="32" t="s">
        <v>1797</v>
      </c>
      <c r="B575" s="32" t="s">
        <v>2956</v>
      </c>
      <c r="C575" s="32" t="s">
        <v>4732</v>
      </c>
      <c r="D575" s="32" t="s">
        <v>5745</v>
      </c>
      <c r="E575" s="32" t="s">
        <v>5746</v>
      </c>
    </row>
    <row r="576" spans="1:5" ht="15.5" x14ac:dyDescent="0.35">
      <c r="A576" s="32" t="s">
        <v>1796</v>
      </c>
      <c r="B576" s="32" t="s">
        <v>2957</v>
      </c>
      <c r="C576" s="32" t="s">
        <v>4732</v>
      </c>
      <c r="D576" s="32" t="s">
        <v>5747</v>
      </c>
      <c r="E576" s="32" t="s">
        <v>5748</v>
      </c>
    </row>
    <row r="577" spans="1:5" ht="15.5" x14ac:dyDescent="0.35">
      <c r="A577" s="32" t="s">
        <v>1795</v>
      </c>
      <c r="B577" s="32" t="s">
        <v>2958</v>
      </c>
      <c r="C577" s="32" t="s">
        <v>4729</v>
      </c>
      <c r="D577" s="32" t="s">
        <v>5749</v>
      </c>
      <c r="E577" s="32" t="s">
        <v>5750</v>
      </c>
    </row>
    <row r="578" spans="1:5" ht="15.5" x14ac:dyDescent="0.35">
      <c r="A578" s="32" t="s">
        <v>1794</v>
      </c>
      <c r="B578" s="32" t="s">
        <v>2959</v>
      </c>
      <c r="C578" s="32" t="s">
        <v>5604</v>
      </c>
      <c r="D578" s="32" t="s">
        <v>5751</v>
      </c>
      <c r="E578" s="32" t="s">
        <v>4965</v>
      </c>
    </row>
    <row r="579" spans="1:5" ht="15.5" x14ac:dyDescent="0.35">
      <c r="A579" s="32" t="s">
        <v>1793</v>
      </c>
      <c r="B579" s="32" t="s">
        <v>2960</v>
      </c>
      <c r="C579" s="32" t="s">
        <v>4732</v>
      </c>
      <c r="D579" s="32" t="s">
        <v>5752</v>
      </c>
      <c r="E579" s="32" t="s">
        <v>5753</v>
      </c>
    </row>
    <row r="580" spans="1:5" ht="15.5" x14ac:dyDescent="0.35">
      <c r="A580" s="32" t="s">
        <v>1792</v>
      </c>
      <c r="B580" s="32" t="s">
        <v>2961</v>
      </c>
      <c r="C580" s="32" t="s">
        <v>4729</v>
      </c>
      <c r="D580" s="32" t="s">
        <v>5754</v>
      </c>
      <c r="E580" s="32" t="s">
        <v>5755</v>
      </c>
    </row>
    <row r="581" spans="1:5" ht="15.5" x14ac:dyDescent="0.35">
      <c r="A581" s="32" t="s">
        <v>1791</v>
      </c>
      <c r="B581" s="32" t="s">
        <v>2962</v>
      </c>
      <c r="C581" s="32" t="s">
        <v>4729</v>
      </c>
      <c r="D581" s="32" t="s">
        <v>5756</v>
      </c>
      <c r="E581" s="32" t="s">
        <v>5757</v>
      </c>
    </row>
    <row r="582" spans="1:5" ht="15.5" x14ac:dyDescent="0.35">
      <c r="A582" s="32" t="s">
        <v>1790</v>
      </c>
      <c r="B582" s="32" t="s">
        <v>2963</v>
      </c>
      <c r="C582" s="32" t="s">
        <v>4732</v>
      </c>
      <c r="D582" s="32" t="s">
        <v>5758</v>
      </c>
      <c r="E582" s="32" t="s">
        <v>5759</v>
      </c>
    </row>
    <row r="583" spans="1:5" ht="15.5" x14ac:dyDescent="0.35">
      <c r="A583" s="32" t="s">
        <v>1789</v>
      </c>
      <c r="B583" s="32" t="s">
        <v>2964</v>
      </c>
      <c r="C583" s="32" t="s">
        <v>4732</v>
      </c>
      <c r="D583" s="32" t="s">
        <v>5760</v>
      </c>
      <c r="E583" s="32" t="s">
        <v>4735</v>
      </c>
    </row>
    <row r="584" spans="1:5" ht="15.5" x14ac:dyDescent="0.35">
      <c r="A584" s="32" t="s">
        <v>1788</v>
      </c>
      <c r="B584" s="32" t="s">
        <v>2965</v>
      </c>
      <c r="C584" s="32" t="s">
        <v>4729</v>
      </c>
      <c r="D584" s="32" t="s">
        <v>5761</v>
      </c>
      <c r="E584" s="32" t="s">
        <v>5762</v>
      </c>
    </row>
    <row r="585" spans="1:5" ht="15.5" x14ac:dyDescent="0.35">
      <c r="A585" s="32" t="s">
        <v>1787</v>
      </c>
      <c r="B585" s="32" t="s">
        <v>2966</v>
      </c>
      <c r="C585" s="32" t="s">
        <v>4732</v>
      </c>
      <c r="D585" s="32" t="s">
        <v>5763</v>
      </c>
      <c r="E585" s="32" t="s">
        <v>5484</v>
      </c>
    </row>
    <row r="586" spans="1:5" ht="15.5" x14ac:dyDescent="0.35">
      <c r="A586" s="32" t="s">
        <v>1786</v>
      </c>
      <c r="B586" s="32" t="s">
        <v>2967</v>
      </c>
      <c r="C586" s="32" t="s">
        <v>4729</v>
      </c>
      <c r="D586" s="32" t="s">
        <v>5764</v>
      </c>
      <c r="E586" s="32" t="s">
        <v>5765</v>
      </c>
    </row>
    <row r="587" spans="1:5" ht="15.5" x14ac:dyDescent="0.35">
      <c r="A587" s="32" t="s">
        <v>1785</v>
      </c>
      <c r="B587" s="32" t="s">
        <v>2968</v>
      </c>
      <c r="C587" s="32" t="s">
        <v>4729</v>
      </c>
      <c r="D587" s="32" t="s">
        <v>5766</v>
      </c>
      <c r="E587" s="32" t="s">
        <v>5400</v>
      </c>
    </row>
    <row r="588" spans="1:5" ht="15.5" x14ac:dyDescent="0.35">
      <c r="A588" s="32" t="s">
        <v>1784</v>
      </c>
      <c r="B588" s="32" t="s">
        <v>2969</v>
      </c>
      <c r="C588" s="32" t="s">
        <v>4729</v>
      </c>
      <c r="D588" s="32" t="s">
        <v>5767</v>
      </c>
      <c r="E588" s="32" t="s">
        <v>5768</v>
      </c>
    </row>
    <row r="589" spans="1:5" ht="15.5" x14ac:dyDescent="0.35">
      <c r="A589" s="32" t="s">
        <v>1783</v>
      </c>
      <c r="B589" s="32" t="s">
        <v>2970</v>
      </c>
      <c r="C589" s="32" t="s">
        <v>4729</v>
      </c>
      <c r="D589" s="32" t="s">
        <v>5769</v>
      </c>
      <c r="E589" s="32" t="s">
        <v>5770</v>
      </c>
    </row>
    <row r="590" spans="1:5" ht="15.5" x14ac:dyDescent="0.35">
      <c r="A590" s="32" t="s">
        <v>1782</v>
      </c>
      <c r="B590" s="32" t="s">
        <v>2971</v>
      </c>
      <c r="C590" s="32" t="s">
        <v>5604</v>
      </c>
      <c r="D590" s="32" t="s">
        <v>4881</v>
      </c>
      <c r="E590" s="32" t="s">
        <v>5771</v>
      </c>
    </row>
    <row r="591" spans="1:5" ht="15.5" x14ac:dyDescent="0.35">
      <c r="A591" s="32" t="s">
        <v>1781</v>
      </c>
      <c r="B591" s="32" t="s">
        <v>2972</v>
      </c>
      <c r="C591" s="32" t="s">
        <v>4729</v>
      </c>
      <c r="D591" s="32" t="s">
        <v>5772</v>
      </c>
      <c r="E591" s="32" t="s">
        <v>5773</v>
      </c>
    </row>
    <row r="592" spans="1:5" ht="15.5" x14ac:dyDescent="0.35">
      <c r="A592" s="32" t="s">
        <v>1780</v>
      </c>
      <c r="B592" s="32" t="s">
        <v>2973</v>
      </c>
      <c r="C592" s="32" t="s">
        <v>4732</v>
      </c>
      <c r="D592" s="32" t="s">
        <v>5774</v>
      </c>
      <c r="E592" s="32" t="s">
        <v>5217</v>
      </c>
    </row>
    <row r="593" spans="1:5" ht="15.5" x14ac:dyDescent="0.35">
      <c r="A593" s="32" t="s">
        <v>1779</v>
      </c>
      <c r="B593" s="32" t="s">
        <v>2974</v>
      </c>
      <c r="C593" s="32" t="s">
        <v>4729</v>
      </c>
      <c r="D593" s="32" t="s">
        <v>4859</v>
      </c>
      <c r="E593" s="32" t="s">
        <v>5775</v>
      </c>
    </row>
    <row r="594" spans="1:5" ht="15.5" x14ac:dyDescent="0.35">
      <c r="A594" s="32" t="s">
        <v>1778</v>
      </c>
      <c r="B594" s="32" t="s">
        <v>2975</v>
      </c>
      <c r="C594" s="32" t="s">
        <v>4729</v>
      </c>
      <c r="D594" s="32" t="s">
        <v>5776</v>
      </c>
      <c r="E594" s="32" t="s">
        <v>5777</v>
      </c>
    </row>
    <row r="595" spans="1:5" ht="15.5" x14ac:dyDescent="0.35">
      <c r="A595" s="32" t="s">
        <v>1777</v>
      </c>
      <c r="B595" s="32" t="s">
        <v>2976</v>
      </c>
      <c r="C595" s="32" t="s">
        <v>5604</v>
      </c>
      <c r="D595" s="32" t="s">
        <v>5778</v>
      </c>
      <c r="E595" s="32" t="s">
        <v>5779</v>
      </c>
    </row>
    <row r="596" spans="1:5" ht="15.5" x14ac:dyDescent="0.35">
      <c r="A596" s="32" t="s">
        <v>1776</v>
      </c>
      <c r="B596" s="32" t="s">
        <v>2977</v>
      </c>
      <c r="C596" s="32" t="s">
        <v>4729</v>
      </c>
      <c r="D596" s="32" t="s">
        <v>5780</v>
      </c>
      <c r="E596" s="32" t="s">
        <v>5781</v>
      </c>
    </row>
    <row r="597" spans="1:5" ht="15.5" x14ac:dyDescent="0.35">
      <c r="A597" s="32" t="s">
        <v>1775</v>
      </c>
      <c r="B597" s="32" t="s">
        <v>2978</v>
      </c>
      <c r="C597" s="32" t="s">
        <v>4732</v>
      </c>
      <c r="D597" s="32" t="s">
        <v>5782</v>
      </c>
      <c r="E597" s="32" t="s">
        <v>5783</v>
      </c>
    </row>
    <row r="598" spans="1:5" ht="15.5" x14ac:dyDescent="0.35">
      <c r="A598" s="32" t="s">
        <v>1774</v>
      </c>
      <c r="B598" s="32" t="s">
        <v>2979</v>
      </c>
      <c r="C598" s="32" t="s">
        <v>4732</v>
      </c>
      <c r="D598" s="32" t="s">
        <v>5784</v>
      </c>
      <c r="E598" s="32" t="s">
        <v>5785</v>
      </c>
    </row>
    <row r="599" spans="1:5" ht="15.5" x14ac:dyDescent="0.35">
      <c r="A599" s="32" t="s">
        <v>1773</v>
      </c>
      <c r="B599" s="32" t="s">
        <v>2980</v>
      </c>
      <c r="C599" s="32" t="s">
        <v>4729</v>
      </c>
      <c r="D599" s="32" t="s">
        <v>5786</v>
      </c>
      <c r="E599" s="32" t="s">
        <v>5787</v>
      </c>
    </row>
    <row r="600" spans="1:5" ht="15.5" x14ac:dyDescent="0.35">
      <c r="A600" s="32" t="s">
        <v>1772</v>
      </c>
      <c r="B600" s="32" t="s">
        <v>2981</v>
      </c>
      <c r="C600" s="32" t="s">
        <v>4729</v>
      </c>
      <c r="D600" s="32" t="s">
        <v>5788</v>
      </c>
      <c r="E600" s="32" t="s">
        <v>5789</v>
      </c>
    </row>
    <row r="601" spans="1:5" ht="15.5" x14ac:dyDescent="0.35">
      <c r="A601" s="32" t="s">
        <v>1771</v>
      </c>
      <c r="B601" s="32" t="s">
        <v>2982</v>
      </c>
      <c r="C601" s="32" t="s">
        <v>4732</v>
      </c>
      <c r="D601" s="32" t="s">
        <v>5790</v>
      </c>
      <c r="E601" s="32" t="s">
        <v>5791</v>
      </c>
    </row>
    <row r="602" spans="1:5" ht="15.5" x14ac:dyDescent="0.35">
      <c r="A602" s="32" t="s">
        <v>1770</v>
      </c>
      <c r="B602" s="32" t="s">
        <v>2983</v>
      </c>
      <c r="C602" s="32" t="s">
        <v>4729</v>
      </c>
      <c r="D602" s="32" t="s">
        <v>5792</v>
      </c>
      <c r="E602" s="32" t="s">
        <v>5793</v>
      </c>
    </row>
    <row r="603" spans="1:5" ht="15.5" x14ac:dyDescent="0.35">
      <c r="A603" s="32" t="s">
        <v>1769</v>
      </c>
      <c r="B603" s="32" t="s">
        <v>2984</v>
      </c>
      <c r="C603" s="32" t="s">
        <v>5604</v>
      </c>
      <c r="D603" s="32" t="s">
        <v>5794</v>
      </c>
      <c r="E603" s="32" t="s">
        <v>5099</v>
      </c>
    </row>
    <row r="604" spans="1:5" ht="15.5" x14ac:dyDescent="0.35">
      <c r="A604" s="32" t="s">
        <v>1768</v>
      </c>
      <c r="B604" s="32" t="s">
        <v>2985</v>
      </c>
      <c r="C604" s="32" t="s">
        <v>5604</v>
      </c>
      <c r="D604" s="32" t="s">
        <v>5795</v>
      </c>
      <c r="E604" s="32" t="s">
        <v>5796</v>
      </c>
    </row>
    <row r="605" spans="1:5" ht="15.5" x14ac:dyDescent="0.35">
      <c r="A605" s="32" t="s">
        <v>1767</v>
      </c>
      <c r="B605" s="32" t="s">
        <v>2986</v>
      </c>
      <c r="C605" s="32" t="s">
        <v>4732</v>
      </c>
      <c r="D605" s="32" t="s">
        <v>5797</v>
      </c>
      <c r="E605" s="32" t="s">
        <v>5759</v>
      </c>
    </row>
    <row r="606" spans="1:5" ht="15.5" x14ac:dyDescent="0.35">
      <c r="A606" s="32" t="s">
        <v>1766</v>
      </c>
      <c r="B606" s="32" t="s">
        <v>2987</v>
      </c>
      <c r="C606" s="32" t="s">
        <v>4732</v>
      </c>
      <c r="D606" s="32" t="s">
        <v>4951</v>
      </c>
      <c r="E606" s="32" t="s">
        <v>5798</v>
      </c>
    </row>
    <row r="607" spans="1:5" ht="15.5" x14ac:dyDescent="0.35">
      <c r="A607" s="32" t="s">
        <v>1765</v>
      </c>
      <c r="B607" s="32" t="s">
        <v>2988</v>
      </c>
      <c r="C607" s="32" t="s">
        <v>4732</v>
      </c>
      <c r="D607" s="32" t="s">
        <v>5799</v>
      </c>
      <c r="E607" s="32" t="s">
        <v>5800</v>
      </c>
    </row>
    <row r="608" spans="1:5" ht="15.5" x14ac:dyDescent="0.35">
      <c r="A608" s="32" t="s">
        <v>1764</v>
      </c>
      <c r="B608" s="32" t="s">
        <v>2989</v>
      </c>
      <c r="C608" s="32" t="s">
        <v>4732</v>
      </c>
      <c r="D608" s="32" t="s">
        <v>5801</v>
      </c>
      <c r="E608" s="32" t="s">
        <v>5802</v>
      </c>
    </row>
    <row r="609" spans="1:5" ht="15.5" x14ac:dyDescent="0.35">
      <c r="A609" s="32" t="s">
        <v>1763</v>
      </c>
      <c r="B609" s="32" t="s">
        <v>2990</v>
      </c>
      <c r="C609" s="32" t="s">
        <v>4732</v>
      </c>
      <c r="D609" s="32" t="s">
        <v>5803</v>
      </c>
      <c r="E609" s="32" t="s">
        <v>5804</v>
      </c>
    </row>
    <row r="610" spans="1:5" ht="15.5" x14ac:dyDescent="0.35">
      <c r="A610" s="32" t="s">
        <v>1762</v>
      </c>
      <c r="B610" s="32" t="s">
        <v>2991</v>
      </c>
      <c r="C610" s="32" t="s">
        <v>4732</v>
      </c>
      <c r="D610" s="32" t="s">
        <v>5805</v>
      </c>
      <c r="E610" s="32" t="s">
        <v>5806</v>
      </c>
    </row>
    <row r="611" spans="1:5" ht="15.5" x14ac:dyDescent="0.35">
      <c r="A611" s="32" t="s">
        <v>1761</v>
      </c>
      <c r="B611" s="32" t="s">
        <v>2992</v>
      </c>
      <c r="C611" s="32" t="s">
        <v>5604</v>
      </c>
      <c r="D611" s="32" t="s">
        <v>5807</v>
      </c>
      <c r="E611" s="32" t="s">
        <v>5808</v>
      </c>
    </row>
    <row r="612" spans="1:5" ht="15.5" x14ac:dyDescent="0.35">
      <c r="A612" s="32" t="s">
        <v>1760</v>
      </c>
      <c r="B612" s="32" t="s">
        <v>2993</v>
      </c>
      <c r="C612" s="32" t="s">
        <v>4732</v>
      </c>
      <c r="D612" s="32" t="s">
        <v>5809</v>
      </c>
      <c r="E612" s="32" t="s">
        <v>5810</v>
      </c>
    </row>
    <row r="613" spans="1:5" ht="15.5" x14ac:dyDescent="0.35">
      <c r="A613" s="32" t="s">
        <v>1759</v>
      </c>
      <c r="B613" s="32" t="s">
        <v>2994</v>
      </c>
      <c r="C613" s="32" t="s">
        <v>4729</v>
      </c>
      <c r="D613" s="32" t="s">
        <v>5811</v>
      </c>
      <c r="E613" s="32" t="s">
        <v>5219</v>
      </c>
    </row>
    <row r="614" spans="1:5" ht="15.5" x14ac:dyDescent="0.35">
      <c r="A614" s="32" t="s">
        <v>1758</v>
      </c>
      <c r="B614" s="32" t="s">
        <v>2995</v>
      </c>
      <c r="C614" s="32" t="s">
        <v>4729</v>
      </c>
      <c r="D614" s="32" t="s">
        <v>5812</v>
      </c>
      <c r="E614" s="32" t="s">
        <v>5813</v>
      </c>
    </row>
    <row r="615" spans="1:5" ht="15.5" x14ac:dyDescent="0.35">
      <c r="A615" s="32" t="s">
        <v>1757</v>
      </c>
      <c r="B615" s="32" t="s">
        <v>2996</v>
      </c>
      <c r="C615" s="32" t="s">
        <v>4732</v>
      </c>
      <c r="D615" s="32" t="s">
        <v>5814</v>
      </c>
      <c r="E615" s="32" t="s">
        <v>5815</v>
      </c>
    </row>
    <row r="616" spans="1:5" ht="15.5" x14ac:dyDescent="0.35">
      <c r="A616" s="32" t="s">
        <v>1756</v>
      </c>
      <c r="B616" s="32" t="s">
        <v>2997</v>
      </c>
      <c r="C616" s="32" t="s">
        <v>4729</v>
      </c>
      <c r="D616" s="32" t="s">
        <v>5816</v>
      </c>
      <c r="E616" s="32" t="s">
        <v>5817</v>
      </c>
    </row>
    <row r="617" spans="1:5" ht="15.5" x14ac:dyDescent="0.35">
      <c r="A617" s="32" t="s">
        <v>1755</v>
      </c>
      <c r="B617" s="32" t="s">
        <v>2998</v>
      </c>
      <c r="C617" s="32" t="s">
        <v>4729</v>
      </c>
      <c r="D617" s="32" t="s">
        <v>4865</v>
      </c>
      <c r="E617" s="32" t="s">
        <v>5818</v>
      </c>
    </row>
    <row r="618" spans="1:5" ht="15.5" x14ac:dyDescent="0.35">
      <c r="A618" s="32" t="s">
        <v>1754</v>
      </c>
      <c r="B618" s="32" t="s">
        <v>2999</v>
      </c>
      <c r="C618" s="32" t="s">
        <v>5604</v>
      </c>
      <c r="D618" s="32" t="s">
        <v>5256</v>
      </c>
      <c r="E618" s="32" t="s">
        <v>5091</v>
      </c>
    </row>
    <row r="619" spans="1:5" ht="15.5" x14ac:dyDescent="0.35">
      <c r="A619" s="32" t="s">
        <v>1753</v>
      </c>
      <c r="B619" s="32" t="s">
        <v>3000</v>
      </c>
      <c r="C619" s="32" t="s">
        <v>4729</v>
      </c>
      <c r="D619" s="32" t="s">
        <v>5819</v>
      </c>
      <c r="E619" s="32" t="s">
        <v>5085</v>
      </c>
    </row>
    <row r="620" spans="1:5" ht="15.5" x14ac:dyDescent="0.35">
      <c r="A620" s="32" t="s">
        <v>1752</v>
      </c>
      <c r="B620" s="32" t="s">
        <v>3001</v>
      </c>
      <c r="C620" s="32" t="s">
        <v>4729</v>
      </c>
      <c r="D620" s="32" t="s">
        <v>5820</v>
      </c>
      <c r="E620" s="32" t="s">
        <v>5179</v>
      </c>
    </row>
    <row r="621" spans="1:5" ht="15.5" x14ac:dyDescent="0.35">
      <c r="A621" s="32" t="s">
        <v>1751</v>
      </c>
      <c r="B621" s="32" t="s">
        <v>3002</v>
      </c>
      <c r="C621" s="32" t="s">
        <v>4729</v>
      </c>
      <c r="D621" s="32" t="s">
        <v>5821</v>
      </c>
      <c r="E621" s="32" t="s">
        <v>5822</v>
      </c>
    </row>
    <row r="622" spans="1:5" ht="15.5" x14ac:dyDescent="0.35">
      <c r="A622" s="32" t="s">
        <v>1750</v>
      </c>
      <c r="B622" s="32" t="s">
        <v>3003</v>
      </c>
      <c r="C622" s="32" t="s">
        <v>5604</v>
      </c>
      <c r="D622" s="32" t="s">
        <v>5823</v>
      </c>
      <c r="E622" s="32" t="s">
        <v>5824</v>
      </c>
    </row>
    <row r="623" spans="1:5" ht="15.5" x14ac:dyDescent="0.35">
      <c r="A623" s="32" t="s">
        <v>1749</v>
      </c>
      <c r="B623" s="32" t="s">
        <v>3004</v>
      </c>
      <c r="C623" s="32" t="s">
        <v>4732</v>
      </c>
      <c r="D623" s="32" t="s">
        <v>5825</v>
      </c>
      <c r="E623" s="32" t="s">
        <v>5826</v>
      </c>
    </row>
    <row r="624" spans="1:5" ht="15.5" x14ac:dyDescent="0.35">
      <c r="A624" s="32" t="s">
        <v>1748</v>
      </c>
      <c r="B624" s="32" t="s">
        <v>3005</v>
      </c>
      <c r="C624" s="32" t="s">
        <v>4729</v>
      </c>
      <c r="D624" s="32" t="s">
        <v>5827</v>
      </c>
      <c r="E624" s="32" t="s">
        <v>5828</v>
      </c>
    </row>
    <row r="625" spans="1:5" ht="15.5" x14ac:dyDescent="0.35">
      <c r="A625" s="32" t="s">
        <v>1747</v>
      </c>
      <c r="B625" s="32" t="s">
        <v>3006</v>
      </c>
      <c r="C625" s="32" t="s">
        <v>4732</v>
      </c>
      <c r="D625" s="32" t="s">
        <v>5829</v>
      </c>
      <c r="E625" s="32" t="s">
        <v>5830</v>
      </c>
    </row>
    <row r="626" spans="1:5" ht="15.5" x14ac:dyDescent="0.35">
      <c r="A626" s="32" t="s">
        <v>1746</v>
      </c>
      <c r="B626" s="32" t="s">
        <v>3007</v>
      </c>
      <c r="C626" s="32" t="s">
        <v>4732</v>
      </c>
      <c r="D626" s="32" t="s">
        <v>5831</v>
      </c>
      <c r="E626" s="32" t="s">
        <v>5832</v>
      </c>
    </row>
    <row r="627" spans="1:5" ht="15.5" x14ac:dyDescent="0.35">
      <c r="A627" s="32" t="s">
        <v>1745</v>
      </c>
      <c r="B627" s="32" t="s">
        <v>3008</v>
      </c>
      <c r="C627" s="32" t="s">
        <v>4732</v>
      </c>
      <c r="D627" s="32" t="s">
        <v>5833</v>
      </c>
      <c r="E627" s="32" t="s">
        <v>5834</v>
      </c>
    </row>
    <row r="628" spans="1:5" ht="15.5" x14ac:dyDescent="0.35">
      <c r="A628" s="32" t="s">
        <v>1744</v>
      </c>
      <c r="B628" s="32" t="s">
        <v>3009</v>
      </c>
      <c r="C628" s="32" t="s">
        <v>4732</v>
      </c>
      <c r="D628" s="32" t="s">
        <v>5835</v>
      </c>
      <c r="E628" s="32" t="s">
        <v>5836</v>
      </c>
    </row>
    <row r="629" spans="1:5" ht="15.5" x14ac:dyDescent="0.35">
      <c r="A629" s="32" t="s">
        <v>1743</v>
      </c>
      <c r="B629" s="32" t="s">
        <v>3010</v>
      </c>
      <c r="C629" s="32" t="s">
        <v>5604</v>
      </c>
      <c r="D629" s="32" t="s">
        <v>5837</v>
      </c>
      <c r="E629" s="32" t="s">
        <v>5838</v>
      </c>
    </row>
    <row r="630" spans="1:5" ht="15.5" x14ac:dyDescent="0.35">
      <c r="A630" s="32" t="s">
        <v>1742</v>
      </c>
      <c r="B630" s="32" t="s">
        <v>3011</v>
      </c>
      <c r="C630" s="32" t="s">
        <v>4732</v>
      </c>
      <c r="D630" s="32" t="s">
        <v>5839</v>
      </c>
      <c r="E630" s="32" t="s">
        <v>5840</v>
      </c>
    </row>
    <row r="631" spans="1:5" ht="15.5" x14ac:dyDescent="0.35">
      <c r="A631" s="32" t="s">
        <v>1741</v>
      </c>
      <c r="B631" s="32" t="s">
        <v>3012</v>
      </c>
      <c r="C631" s="32" t="s">
        <v>4729</v>
      </c>
      <c r="D631" s="32" t="s">
        <v>5237</v>
      </c>
      <c r="E631" s="32" t="s">
        <v>5841</v>
      </c>
    </row>
    <row r="632" spans="1:5" ht="15.5" x14ac:dyDescent="0.35">
      <c r="A632" s="32" t="s">
        <v>1740</v>
      </c>
      <c r="B632" s="32" t="s">
        <v>3013</v>
      </c>
      <c r="C632" s="32" t="s">
        <v>5604</v>
      </c>
      <c r="D632" s="32" t="s">
        <v>5842</v>
      </c>
      <c r="E632" s="32" t="s">
        <v>5843</v>
      </c>
    </row>
    <row r="633" spans="1:5" ht="15.5" x14ac:dyDescent="0.35">
      <c r="A633" s="32" t="s">
        <v>1739</v>
      </c>
      <c r="B633" s="32" t="s">
        <v>3014</v>
      </c>
      <c r="C633" s="32" t="s">
        <v>4732</v>
      </c>
      <c r="D633" s="32" t="s">
        <v>5844</v>
      </c>
      <c r="E633" s="32" t="s">
        <v>5151</v>
      </c>
    </row>
    <row r="634" spans="1:5" ht="15.5" x14ac:dyDescent="0.35">
      <c r="A634" s="32" t="s">
        <v>1738</v>
      </c>
      <c r="B634" s="32" t="s">
        <v>3015</v>
      </c>
      <c r="C634" s="32" t="s">
        <v>4732</v>
      </c>
      <c r="D634" s="32" t="s">
        <v>5845</v>
      </c>
      <c r="E634" s="32" t="s">
        <v>5484</v>
      </c>
    </row>
    <row r="635" spans="1:5" ht="15.5" x14ac:dyDescent="0.35">
      <c r="A635" s="32" t="s">
        <v>1737</v>
      </c>
      <c r="B635" s="32" t="s">
        <v>3016</v>
      </c>
      <c r="C635" s="32" t="s">
        <v>5604</v>
      </c>
      <c r="D635" s="32" t="s">
        <v>5846</v>
      </c>
      <c r="E635" s="32" t="s">
        <v>5847</v>
      </c>
    </row>
    <row r="636" spans="1:5" ht="15.5" x14ac:dyDescent="0.35">
      <c r="A636" s="32" t="s">
        <v>1736</v>
      </c>
      <c r="B636" s="32" t="s">
        <v>3017</v>
      </c>
      <c r="C636" s="32" t="s">
        <v>4732</v>
      </c>
      <c r="D636" s="32" t="s">
        <v>5341</v>
      </c>
      <c r="E636" s="32" t="s">
        <v>5848</v>
      </c>
    </row>
    <row r="637" spans="1:5" ht="15.5" x14ac:dyDescent="0.35">
      <c r="A637" s="32" t="s">
        <v>1735</v>
      </c>
      <c r="B637" s="32" t="s">
        <v>3018</v>
      </c>
      <c r="C637" s="32" t="s">
        <v>5604</v>
      </c>
      <c r="D637" s="32" t="s">
        <v>5849</v>
      </c>
      <c r="E637" s="32" t="s">
        <v>5850</v>
      </c>
    </row>
    <row r="638" spans="1:5" ht="15.5" x14ac:dyDescent="0.35">
      <c r="A638" s="32" t="s">
        <v>1734</v>
      </c>
      <c r="B638" s="32" t="s">
        <v>3019</v>
      </c>
      <c r="C638" s="32" t="s">
        <v>4729</v>
      </c>
      <c r="D638" s="32" t="s">
        <v>5851</v>
      </c>
      <c r="E638" s="32" t="s">
        <v>5195</v>
      </c>
    </row>
    <row r="639" spans="1:5" ht="15.5" x14ac:dyDescent="0.35">
      <c r="A639" s="32" t="s">
        <v>1733</v>
      </c>
      <c r="B639" s="32" t="s">
        <v>3020</v>
      </c>
      <c r="C639" s="32" t="s">
        <v>4732</v>
      </c>
      <c r="D639" s="32" t="s">
        <v>5852</v>
      </c>
      <c r="E639" s="32" t="s">
        <v>4967</v>
      </c>
    </row>
    <row r="640" spans="1:5" ht="15.5" x14ac:dyDescent="0.35">
      <c r="A640" s="32" t="s">
        <v>1732</v>
      </c>
      <c r="B640" s="32" t="s">
        <v>3021</v>
      </c>
      <c r="C640" s="32" t="s">
        <v>4729</v>
      </c>
      <c r="D640" s="32" t="s">
        <v>5853</v>
      </c>
      <c r="E640" s="32" t="s">
        <v>5854</v>
      </c>
    </row>
    <row r="641" spans="1:5" ht="15.5" x14ac:dyDescent="0.35">
      <c r="A641" s="32" t="s">
        <v>1731</v>
      </c>
      <c r="B641" s="32" t="s">
        <v>3022</v>
      </c>
      <c r="C641" s="32" t="s">
        <v>5604</v>
      </c>
      <c r="D641" s="32" t="s">
        <v>4736</v>
      </c>
      <c r="E641" s="32" t="s">
        <v>5855</v>
      </c>
    </row>
    <row r="642" spans="1:5" ht="15.5" x14ac:dyDescent="0.35">
      <c r="A642" s="32" t="s">
        <v>1730</v>
      </c>
      <c r="B642" s="32" t="s">
        <v>3023</v>
      </c>
      <c r="C642" s="32" t="s">
        <v>4732</v>
      </c>
      <c r="D642" s="32" t="s">
        <v>5856</v>
      </c>
      <c r="E642" s="32" t="s">
        <v>5857</v>
      </c>
    </row>
    <row r="643" spans="1:5" ht="15.5" x14ac:dyDescent="0.35">
      <c r="A643" s="32" t="s">
        <v>1729</v>
      </c>
      <c r="B643" s="32" t="s">
        <v>3024</v>
      </c>
      <c r="C643" s="32" t="s">
        <v>4729</v>
      </c>
      <c r="D643" s="32" t="s">
        <v>4853</v>
      </c>
      <c r="E643" s="32" t="s">
        <v>5858</v>
      </c>
    </row>
    <row r="644" spans="1:5" ht="15.5" x14ac:dyDescent="0.35">
      <c r="A644" s="32" t="s">
        <v>1728</v>
      </c>
      <c r="B644" s="32" t="s">
        <v>3025</v>
      </c>
      <c r="C644" s="32" t="s">
        <v>4732</v>
      </c>
      <c r="D644" s="32" t="s">
        <v>5859</v>
      </c>
      <c r="E644" s="32" t="s">
        <v>4743</v>
      </c>
    </row>
    <row r="645" spans="1:5" ht="15.5" x14ac:dyDescent="0.35">
      <c r="A645" s="32" t="s">
        <v>1727</v>
      </c>
      <c r="B645" s="32" t="s">
        <v>3026</v>
      </c>
      <c r="C645" s="32" t="s">
        <v>4732</v>
      </c>
      <c r="D645" s="32" t="s">
        <v>5860</v>
      </c>
      <c r="E645" s="32" t="s">
        <v>5861</v>
      </c>
    </row>
    <row r="646" spans="1:5" ht="15.5" x14ac:dyDescent="0.35">
      <c r="A646" s="32" t="s">
        <v>1726</v>
      </c>
      <c r="B646" s="32" t="s">
        <v>3027</v>
      </c>
      <c r="C646" s="32" t="s">
        <v>4729</v>
      </c>
      <c r="D646" s="32" t="s">
        <v>5862</v>
      </c>
      <c r="E646" s="32" t="s">
        <v>5460</v>
      </c>
    </row>
    <row r="647" spans="1:5" ht="15.5" x14ac:dyDescent="0.35">
      <c r="A647" s="32" t="s">
        <v>1725</v>
      </c>
      <c r="B647" s="32" t="s">
        <v>3028</v>
      </c>
      <c r="C647" s="32" t="s">
        <v>4729</v>
      </c>
      <c r="D647" s="32" t="s">
        <v>5863</v>
      </c>
      <c r="E647" s="32" t="s">
        <v>5864</v>
      </c>
    </row>
    <row r="648" spans="1:5" ht="15.5" x14ac:dyDescent="0.35">
      <c r="A648" s="32" t="s">
        <v>1724</v>
      </c>
      <c r="B648" s="32" t="s">
        <v>3029</v>
      </c>
      <c r="C648" s="32" t="s">
        <v>4729</v>
      </c>
      <c r="D648" s="32" t="s">
        <v>5865</v>
      </c>
      <c r="E648" s="32" t="s">
        <v>5866</v>
      </c>
    </row>
    <row r="649" spans="1:5" ht="15.5" x14ac:dyDescent="0.35">
      <c r="A649" s="32" t="s">
        <v>1723</v>
      </c>
      <c r="B649" s="32" t="s">
        <v>3030</v>
      </c>
      <c r="C649" s="32" t="s">
        <v>4732</v>
      </c>
      <c r="D649" s="32" t="s">
        <v>5867</v>
      </c>
      <c r="E649" s="32" t="s">
        <v>5868</v>
      </c>
    </row>
    <row r="650" spans="1:5" ht="15.5" x14ac:dyDescent="0.35">
      <c r="A650" s="32" t="s">
        <v>1722</v>
      </c>
      <c r="B650" s="32" t="s">
        <v>3031</v>
      </c>
      <c r="C650" s="32" t="s">
        <v>4732</v>
      </c>
      <c r="D650" s="32" t="s">
        <v>5869</v>
      </c>
      <c r="E650" s="32" t="s">
        <v>5462</v>
      </c>
    </row>
    <row r="651" spans="1:5" ht="15.5" x14ac:dyDescent="0.35">
      <c r="A651" s="32" t="s">
        <v>1721</v>
      </c>
      <c r="B651" s="32" t="s">
        <v>3032</v>
      </c>
      <c r="C651" s="32" t="s">
        <v>4729</v>
      </c>
      <c r="D651" s="32" t="s">
        <v>5870</v>
      </c>
      <c r="E651" s="32" t="s">
        <v>5871</v>
      </c>
    </row>
    <row r="652" spans="1:5" ht="15.5" x14ac:dyDescent="0.35">
      <c r="A652" s="32" t="s">
        <v>1720</v>
      </c>
      <c r="B652" s="32" t="s">
        <v>3033</v>
      </c>
      <c r="C652" s="32" t="s">
        <v>4732</v>
      </c>
      <c r="D652" s="32" t="s">
        <v>5872</v>
      </c>
      <c r="E652" s="32" t="s">
        <v>4753</v>
      </c>
    </row>
    <row r="653" spans="1:5" ht="15.5" x14ac:dyDescent="0.35">
      <c r="A653" s="32" t="s">
        <v>1719</v>
      </c>
      <c r="B653" s="32" t="s">
        <v>3034</v>
      </c>
      <c r="C653" s="32" t="s">
        <v>4729</v>
      </c>
      <c r="D653" s="32" t="s">
        <v>5873</v>
      </c>
      <c r="E653" s="32" t="s">
        <v>5874</v>
      </c>
    </row>
    <row r="654" spans="1:5" ht="15.5" x14ac:dyDescent="0.35">
      <c r="A654" s="32" t="s">
        <v>1718</v>
      </c>
      <c r="B654" s="32" t="s">
        <v>3035</v>
      </c>
      <c r="C654" s="32" t="s">
        <v>4732</v>
      </c>
      <c r="D654" s="32" t="s">
        <v>5875</v>
      </c>
      <c r="E654" s="32" t="s">
        <v>5876</v>
      </c>
    </row>
    <row r="655" spans="1:5" ht="15.5" x14ac:dyDescent="0.35">
      <c r="A655" s="32" t="s">
        <v>1717</v>
      </c>
      <c r="B655" s="32" t="s">
        <v>3036</v>
      </c>
      <c r="C655" s="32" t="s">
        <v>4732</v>
      </c>
      <c r="D655" s="32" t="s">
        <v>5877</v>
      </c>
      <c r="E655" s="32" t="s">
        <v>4914</v>
      </c>
    </row>
    <row r="656" spans="1:5" ht="15.5" x14ac:dyDescent="0.35">
      <c r="A656" s="32" t="s">
        <v>1716</v>
      </c>
      <c r="B656" s="32" t="s">
        <v>3037</v>
      </c>
      <c r="C656" s="32" t="s">
        <v>4732</v>
      </c>
      <c r="D656" s="32" t="s">
        <v>5878</v>
      </c>
      <c r="E656" s="32" t="s">
        <v>5879</v>
      </c>
    </row>
    <row r="657" spans="1:5" ht="15.5" x14ac:dyDescent="0.35">
      <c r="A657" s="32" t="s">
        <v>1715</v>
      </c>
      <c r="B657" s="32" t="s">
        <v>3038</v>
      </c>
      <c r="C657" s="32" t="s">
        <v>4732</v>
      </c>
      <c r="D657" s="32" t="s">
        <v>5880</v>
      </c>
      <c r="E657" s="32" t="s">
        <v>5881</v>
      </c>
    </row>
    <row r="658" spans="1:5" ht="15.5" x14ac:dyDescent="0.35">
      <c r="A658" s="32" t="s">
        <v>1714</v>
      </c>
      <c r="B658" s="32" t="s">
        <v>3039</v>
      </c>
      <c r="C658" s="32" t="s">
        <v>4729</v>
      </c>
      <c r="D658" s="32" t="s">
        <v>5882</v>
      </c>
      <c r="E658" s="32" t="s">
        <v>5883</v>
      </c>
    </row>
    <row r="659" spans="1:5" ht="15.5" x14ac:dyDescent="0.35">
      <c r="A659" s="32" t="s">
        <v>1713</v>
      </c>
      <c r="B659" s="32" t="s">
        <v>3040</v>
      </c>
      <c r="C659" s="32" t="s">
        <v>4729</v>
      </c>
      <c r="D659" s="32" t="s">
        <v>5884</v>
      </c>
      <c r="E659" s="32" t="s">
        <v>5885</v>
      </c>
    </row>
    <row r="660" spans="1:5" ht="15.5" x14ac:dyDescent="0.35">
      <c r="A660" s="32" t="s">
        <v>1712</v>
      </c>
      <c r="B660" s="32" t="s">
        <v>3041</v>
      </c>
      <c r="C660" s="32" t="s">
        <v>4729</v>
      </c>
      <c r="D660" s="32" t="s">
        <v>5886</v>
      </c>
      <c r="E660" s="32" t="s">
        <v>5887</v>
      </c>
    </row>
    <row r="661" spans="1:5" ht="15.5" x14ac:dyDescent="0.35">
      <c r="A661" s="32" t="s">
        <v>1711</v>
      </c>
      <c r="B661" s="32" t="s">
        <v>3042</v>
      </c>
      <c r="C661" s="32" t="s">
        <v>4729</v>
      </c>
      <c r="D661" s="32" t="s">
        <v>5888</v>
      </c>
      <c r="E661" s="32" t="s">
        <v>5889</v>
      </c>
    </row>
    <row r="662" spans="1:5" ht="15.5" x14ac:dyDescent="0.35">
      <c r="A662" s="32" t="s">
        <v>1710</v>
      </c>
      <c r="B662" s="32" t="s">
        <v>3043</v>
      </c>
      <c r="C662" s="32" t="s">
        <v>4732</v>
      </c>
      <c r="D662" s="32" t="s">
        <v>5890</v>
      </c>
      <c r="E662" s="32" t="s">
        <v>5891</v>
      </c>
    </row>
    <row r="663" spans="1:5" ht="15.5" x14ac:dyDescent="0.35">
      <c r="A663" s="32" t="s">
        <v>1709</v>
      </c>
      <c r="B663" s="32" t="s">
        <v>3044</v>
      </c>
      <c r="C663" s="32" t="s">
        <v>4732</v>
      </c>
      <c r="D663" s="32" t="s">
        <v>5892</v>
      </c>
      <c r="E663" s="32" t="s">
        <v>5893</v>
      </c>
    </row>
    <row r="664" spans="1:5" ht="15.5" x14ac:dyDescent="0.35">
      <c r="A664" s="32" t="s">
        <v>1708</v>
      </c>
      <c r="B664" s="32" t="s">
        <v>3045</v>
      </c>
      <c r="C664" s="32" t="s">
        <v>4732</v>
      </c>
      <c r="D664" s="32" t="s">
        <v>5894</v>
      </c>
      <c r="E664" s="32" t="s">
        <v>5895</v>
      </c>
    </row>
    <row r="665" spans="1:5" ht="15.5" x14ac:dyDescent="0.35">
      <c r="A665" s="32" t="s">
        <v>1707</v>
      </c>
      <c r="B665" s="32" t="s">
        <v>3046</v>
      </c>
      <c r="C665" s="32" t="s">
        <v>4729</v>
      </c>
      <c r="D665" s="32" t="s">
        <v>5896</v>
      </c>
      <c r="E665" s="32" t="s">
        <v>5897</v>
      </c>
    </row>
    <row r="666" spans="1:5" ht="15.5" x14ac:dyDescent="0.35">
      <c r="A666" s="32" t="s">
        <v>1706</v>
      </c>
      <c r="B666" s="32" t="s">
        <v>3047</v>
      </c>
      <c r="C666" s="32" t="s">
        <v>4729</v>
      </c>
      <c r="D666" s="32" t="s">
        <v>5898</v>
      </c>
      <c r="E666" s="32" t="s">
        <v>5899</v>
      </c>
    </row>
    <row r="667" spans="1:5" ht="15.5" x14ac:dyDescent="0.35">
      <c r="A667" s="32" t="s">
        <v>1705</v>
      </c>
      <c r="B667" s="32" t="s">
        <v>3048</v>
      </c>
      <c r="C667" s="32" t="s">
        <v>4732</v>
      </c>
      <c r="D667" s="32" t="s">
        <v>5900</v>
      </c>
      <c r="E667" s="32" t="s">
        <v>5901</v>
      </c>
    </row>
    <row r="668" spans="1:5" ht="15.5" x14ac:dyDescent="0.35">
      <c r="A668" s="32" t="s">
        <v>1704</v>
      </c>
      <c r="B668" s="32" t="s">
        <v>3049</v>
      </c>
      <c r="C668" s="32" t="s">
        <v>5604</v>
      </c>
      <c r="D668" s="32" t="s">
        <v>5902</v>
      </c>
      <c r="E668" s="32" t="s">
        <v>5722</v>
      </c>
    </row>
    <row r="669" spans="1:5" ht="15.5" x14ac:dyDescent="0.35">
      <c r="A669" s="32" t="s">
        <v>1703</v>
      </c>
      <c r="B669" s="32" t="s">
        <v>3050</v>
      </c>
      <c r="C669" s="32" t="s">
        <v>5604</v>
      </c>
      <c r="D669" s="32" t="s">
        <v>5903</v>
      </c>
      <c r="E669" s="32" t="s">
        <v>5904</v>
      </c>
    </row>
    <row r="670" spans="1:5" ht="15.5" x14ac:dyDescent="0.35">
      <c r="A670" s="32" t="s">
        <v>1702</v>
      </c>
      <c r="B670" s="32" t="s">
        <v>3051</v>
      </c>
      <c r="C670" s="32" t="s">
        <v>4732</v>
      </c>
      <c r="D670" s="32" t="s">
        <v>5905</v>
      </c>
      <c r="E670" s="32" t="s">
        <v>5083</v>
      </c>
    </row>
    <row r="671" spans="1:5" ht="15.5" x14ac:dyDescent="0.35">
      <c r="A671" s="32" t="s">
        <v>1701</v>
      </c>
      <c r="B671" s="32" t="s">
        <v>3052</v>
      </c>
      <c r="C671" s="32" t="s">
        <v>5604</v>
      </c>
      <c r="D671" s="32" t="s">
        <v>5401</v>
      </c>
      <c r="E671" s="32" t="s">
        <v>4884</v>
      </c>
    </row>
    <row r="672" spans="1:5" ht="15.5" x14ac:dyDescent="0.35">
      <c r="A672" s="32" t="s">
        <v>1700</v>
      </c>
      <c r="B672" s="32" t="s">
        <v>3053</v>
      </c>
      <c r="C672" s="32" t="s">
        <v>4732</v>
      </c>
      <c r="D672" s="32" t="s">
        <v>5906</v>
      </c>
      <c r="E672" s="32" t="s">
        <v>5907</v>
      </c>
    </row>
    <row r="673" spans="1:5" ht="15.5" x14ac:dyDescent="0.35">
      <c r="A673" s="32" t="s">
        <v>1699</v>
      </c>
      <c r="B673" s="32" t="s">
        <v>3054</v>
      </c>
      <c r="C673" s="32" t="s">
        <v>4729</v>
      </c>
      <c r="D673" s="32" t="s">
        <v>5908</v>
      </c>
      <c r="E673" s="32" t="s">
        <v>5909</v>
      </c>
    </row>
    <row r="674" spans="1:5" ht="15.5" x14ac:dyDescent="0.35">
      <c r="A674" s="32" t="s">
        <v>1698</v>
      </c>
      <c r="B674" s="32" t="s">
        <v>3055</v>
      </c>
      <c r="C674" s="32" t="s">
        <v>4729</v>
      </c>
      <c r="D674" s="32" t="s">
        <v>5910</v>
      </c>
      <c r="E674" s="32" t="s">
        <v>5911</v>
      </c>
    </row>
    <row r="675" spans="1:5" ht="15.5" x14ac:dyDescent="0.35">
      <c r="A675" s="32" t="s">
        <v>1697</v>
      </c>
      <c r="B675" s="32" t="s">
        <v>3056</v>
      </c>
      <c r="C675" s="32" t="s">
        <v>4729</v>
      </c>
      <c r="D675" s="32" t="s">
        <v>5912</v>
      </c>
      <c r="E675" s="32" t="s">
        <v>5913</v>
      </c>
    </row>
    <row r="676" spans="1:5" ht="15.5" x14ac:dyDescent="0.35">
      <c r="A676" s="32" t="s">
        <v>1696</v>
      </c>
      <c r="B676" s="32" t="s">
        <v>3057</v>
      </c>
      <c r="C676" s="32" t="s">
        <v>4729</v>
      </c>
      <c r="D676" s="32" t="s">
        <v>5914</v>
      </c>
      <c r="E676" s="32" t="s">
        <v>5915</v>
      </c>
    </row>
    <row r="677" spans="1:5" ht="15.5" x14ac:dyDescent="0.35">
      <c r="A677" s="32" t="s">
        <v>1695</v>
      </c>
      <c r="B677" s="32" t="s">
        <v>3058</v>
      </c>
      <c r="C677" s="32" t="s">
        <v>4729</v>
      </c>
      <c r="D677" s="32" t="s">
        <v>5916</v>
      </c>
      <c r="E677" s="32" t="s">
        <v>5917</v>
      </c>
    </row>
    <row r="678" spans="1:5" ht="15.5" x14ac:dyDescent="0.35">
      <c r="A678" s="32" t="s">
        <v>1694</v>
      </c>
      <c r="B678" s="32" t="s">
        <v>3059</v>
      </c>
      <c r="C678" s="32" t="s">
        <v>5604</v>
      </c>
      <c r="D678" s="32" t="s">
        <v>5918</v>
      </c>
      <c r="E678" s="32" t="s">
        <v>5919</v>
      </c>
    </row>
    <row r="679" spans="1:5" ht="15.5" x14ac:dyDescent="0.35">
      <c r="A679" s="32" t="s">
        <v>1693</v>
      </c>
      <c r="B679" s="32" t="s">
        <v>3060</v>
      </c>
      <c r="C679" s="32" t="s">
        <v>4729</v>
      </c>
      <c r="D679" s="32" t="s">
        <v>5920</v>
      </c>
      <c r="E679" s="32" t="s">
        <v>5921</v>
      </c>
    </row>
    <row r="680" spans="1:5" ht="15.5" x14ac:dyDescent="0.35">
      <c r="A680" s="32" t="s">
        <v>1692</v>
      </c>
      <c r="B680" s="32" t="s">
        <v>3061</v>
      </c>
      <c r="C680" s="32" t="s">
        <v>4732</v>
      </c>
      <c r="D680" s="32" t="s">
        <v>5922</v>
      </c>
      <c r="E680" s="32" t="s">
        <v>5923</v>
      </c>
    </row>
    <row r="681" spans="1:5" ht="15.5" x14ac:dyDescent="0.35">
      <c r="A681" s="32" t="s">
        <v>1691</v>
      </c>
      <c r="B681" s="32" t="s">
        <v>3062</v>
      </c>
      <c r="C681" s="32" t="s">
        <v>4732</v>
      </c>
      <c r="D681" s="32" t="s">
        <v>5924</v>
      </c>
      <c r="E681" s="32" t="s">
        <v>5457</v>
      </c>
    </row>
    <row r="682" spans="1:5" ht="15.5" x14ac:dyDescent="0.35">
      <c r="A682" s="32" t="s">
        <v>1690</v>
      </c>
      <c r="B682" s="32" t="s">
        <v>3063</v>
      </c>
      <c r="C682" s="32" t="s">
        <v>4729</v>
      </c>
      <c r="D682" s="32" t="s">
        <v>5925</v>
      </c>
      <c r="E682" s="32" t="s">
        <v>5926</v>
      </c>
    </row>
    <row r="683" spans="1:5" ht="15.5" x14ac:dyDescent="0.35">
      <c r="A683" s="32" t="s">
        <v>1689</v>
      </c>
      <c r="B683" s="32" t="s">
        <v>3064</v>
      </c>
      <c r="C683" s="32" t="s">
        <v>5604</v>
      </c>
      <c r="D683" s="32" t="s">
        <v>5927</v>
      </c>
      <c r="E683" s="32" t="s">
        <v>5928</v>
      </c>
    </row>
    <row r="684" spans="1:5" ht="15.5" x14ac:dyDescent="0.35">
      <c r="A684" s="32" t="s">
        <v>1688</v>
      </c>
      <c r="B684" s="32" t="s">
        <v>3065</v>
      </c>
      <c r="C684" s="32" t="s">
        <v>4729</v>
      </c>
      <c r="D684" s="32" t="s">
        <v>5929</v>
      </c>
      <c r="E684" s="32" t="s">
        <v>4918</v>
      </c>
    </row>
    <row r="685" spans="1:5" ht="15.5" x14ac:dyDescent="0.35">
      <c r="A685" s="32" t="s">
        <v>1687</v>
      </c>
      <c r="B685" s="32" t="s">
        <v>3066</v>
      </c>
      <c r="C685" s="32" t="s">
        <v>4729</v>
      </c>
      <c r="D685" s="32" t="s">
        <v>5930</v>
      </c>
      <c r="E685" s="32" t="s">
        <v>5931</v>
      </c>
    </row>
    <row r="686" spans="1:5" ht="15.5" x14ac:dyDescent="0.35">
      <c r="A686" s="32" t="s">
        <v>1686</v>
      </c>
      <c r="B686" s="32" t="s">
        <v>3067</v>
      </c>
      <c r="C686" s="32" t="s">
        <v>4732</v>
      </c>
      <c r="D686" s="32" t="s">
        <v>5932</v>
      </c>
      <c r="E686" s="32" t="s">
        <v>5933</v>
      </c>
    </row>
    <row r="687" spans="1:5" ht="15.5" x14ac:dyDescent="0.35">
      <c r="A687" s="32" t="s">
        <v>1685</v>
      </c>
      <c r="B687" s="32" t="s">
        <v>3068</v>
      </c>
      <c r="C687" s="32" t="s">
        <v>4732</v>
      </c>
      <c r="D687" s="32" t="s">
        <v>5934</v>
      </c>
      <c r="E687" s="32" t="s">
        <v>5935</v>
      </c>
    </row>
    <row r="688" spans="1:5" ht="15.5" x14ac:dyDescent="0.35">
      <c r="A688" s="32" t="s">
        <v>1684</v>
      </c>
      <c r="B688" s="32" t="s">
        <v>3069</v>
      </c>
      <c r="C688" s="32" t="s">
        <v>4729</v>
      </c>
      <c r="D688" s="32" t="s">
        <v>5936</v>
      </c>
      <c r="E688" s="32" t="s">
        <v>5937</v>
      </c>
    </row>
    <row r="689" spans="1:5" ht="15.5" x14ac:dyDescent="0.35">
      <c r="A689" s="32" t="s">
        <v>1683</v>
      </c>
      <c r="B689" s="32" t="s">
        <v>3070</v>
      </c>
      <c r="C689" s="32" t="s">
        <v>4729</v>
      </c>
      <c r="D689" s="32" t="s">
        <v>5938</v>
      </c>
      <c r="E689" s="32" t="s">
        <v>5939</v>
      </c>
    </row>
    <row r="690" spans="1:5" ht="15.5" x14ac:dyDescent="0.35">
      <c r="A690" s="32" t="s">
        <v>1682</v>
      </c>
      <c r="B690" s="32" t="s">
        <v>3071</v>
      </c>
      <c r="C690" s="32" t="s">
        <v>4729</v>
      </c>
      <c r="D690" s="32" t="s">
        <v>5940</v>
      </c>
      <c r="E690" s="32" t="s">
        <v>5941</v>
      </c>
    </row>
    <row r="691" spans="1:5" ht="15.5" x14ac:dyDescent="0.35">
      <c r="A691" s="32" t="s">
        <v>1681</v>
      </c>
      <c r="B691" s="32" t="s">
        <v>3072</v>
      </c>
      <c r="C691" s="32" t="s">
        <v>4729</v>
      </c>
      <c r="D691" s="32" t="s">
        <v>5942</v>
      </c>
      <c r="E691" s="32" t="s">
        <v>5943</v>
      </c>
    </row>
    <row r="692" spans="1:5" ht="15.5" x14ac:dyDescent="0.35">
      <c r="A692" s="32" t="s">
        <v>1680</v>
      </c>
      <c r="B692" s="32" t="s">
        <v>3073</v>
      </c>
      <c r="C692" s="32" t="s">
        <v>4729</v>
      </c>
      <c r="D692" s="32" t="s">
        <v>5944</v>
      </c>
      <c r="E692" s="32" t="s">
        <v>5945</v>
      </c>
    </row>
    <row r="693" spans="1:5" ht="15.5" x14ac:dyDescent="0.35">
      <c r="A693" s="32" t="s">
        <v>1679</v>
      </c>
      <c r="B693" s="32" t="s">
        <v>3074</v>
      </c>
      <c r="C693" s="32" t="s">
        <v>4732</v>
      </c>
      <c r="D693" s="32" t="s">
        <v>5946</v>
      </c>
      <c r="E693" s="32" t="s">
        <v>5947</v>
      </c>
    </row>
    <row r="694" spans="1:5" ht="15.5" x14ac:dyDescent="0.35">
      <c r="A694" s="32" t="s">
        <v>1678</v>
      </c>
      <c r="B694" s="32" t="s">
        <v>3075</v>
      </c>
      <c r="C694" s="32" t="s">
        <v>5604</v>
      </c>
      <c r="D694" s="32" t="s">
        <v>5948</v>
      </c>
      <c r="E694" s="32" t="s">
        <v>5949</v>
      </c>
    </row>
    <row r="695" spans="1:5" ht="15.5" x14ac:dyDescent="0.35">
      <c r="A695" s="32" t="s">
        <v>1677</v>
      </c>
      <c r="B695" s="32" t="s">
        <v>3076</v>
      </c>
      <c r="C695" s="32" t="s">
        <v>4729</v>
      </c>
      <c r="D695" s="32" t="s">
        <v>5950</v>
      </c>
      <c r="E695" s="32" t="s">
        <v>5951</v>
      </c>
    </row>
    <row r="696" spans="1:5" ht="15.5" x14ac:dyDescent="0.35">
      <c r="A696" s="32" t="s">
        <v>1676</v>
      </c>
      <c r="B696" s="32" t="s">
        <v>3077</v>
      </c>
      <c r="C696" s="32" t="s">
        <v>4732</v>
      </c>
      <c r="D696" s="32" t="s">
        <v>5952</v>
      </c>
      <c r="E696" s="32" t="s">
        <v>5953</v>
      </c>
    </row>
    <row r="697" spans="1:5" ht="15.5" x14ac:dyDescent="0.35">
      <c r="A697" s="32" t="s">
        <v>1675</v>
      </c>
      <c r="B697" s="32" t="s">
        <v>3078</v>
      </c>
      <c r="C697" s="32" t="s">
        <v>4732</v>
      </c>
      <c r="D697" s="32" t="s">
        <v>5954</v>
      </c>
      <c r="E697" s="32" t="s">
        <v>5955</v>
      </c>
    </row>
    <row r="698" spans="1:5" ht="15.5" x14ac:dyDescent="0.35">
      <c r="A698" s="32" t="s">
        <v>1674</v>
      </c>
      <c r="B698" s="32" t="s">
        <v>3079</v>
      </c>
      <c r="C698" s="32" t="s">
        <v>4732</v>
      </c>
      <c r="D698" s="32" t="s">
        <v>5956</v>
      </c>
      <c r="E698" s="32" t="s">
        <v>5957</v>
      </c>
    </row>
    <row r="699" spans="1:5" ht="15.5" x14ac:dyDescent="0.35">
      <c r="A699" s="32" t="s">
        <v>1673</v>
      </c>
      <c r="B699" s="32" t="s">
        <v>3080</v>
      </c>
      <c r="C699" s="32" t="s">
        <v>4729</v>
      </c>
      <c r="D699" s="32" t="s">
        <v>5958</v>
      </c>
      <c r="E699" s="32" t="s">
        <v>4890</v>
      </c>
    </row>
    <row r="700" spans="1:5" ht="15.5" x14ac:dyDescent="0.35">
      <c r="A700" s="32" t="s">
        <v>1672</v>
      </c>
      <c r="B700" s="32" t="s">
        <v>3081</v>
      </c>
      <c r="C700" s="32" t="s">
        <v>4729</v>
      </c>
      <c r="D700" s="32" t="s">
        <v>5959</v>
      </c>
      <c r="E700" s="32" t="s">
        <v>5960</v>
      </c>
    </row>
    <row r="701" spans="1:5" ht="15.5" x14ac:dyDescent="0.35">
      <c r="A701" s="32" t="s">
        <v>1671</v>
      </c>
      <c r="B701" s="32" t="s">
        <v>3082</v>
      </c>
      <c r="C701" s="32" t="s">
        <v>4732</v>
      </c>
      <c r="D701" s="32" t="s">
        <v>5961</v>
      </c>
      <c r="E701" s="32" t="s">
        <v>5962</v>
      </c>
    </row>
    <row r="702" spans="1:5" ht="15.5" x14ac:dyDescent="0.35">
      <c r="A702" s="32" t="s">
        <v>1670</v>
      </c>
      <c r="B702" s="32" t="s">
        <v>3083</v>
      </c>
      <c r="C702" s="32" t="s">
        <v>5604</v>
      </c>
      <c r="D702" s="32" t="s">
        <v>5963</v>
      </c>
      <c r="E702" s="32" t="s">
        <v>5964</v>
      </c>
    </row>
    <row r="703" spans="1:5" ht="15.5" x14ac:dyDescent="0.35">
      <c r="A703" s="32" t="s">
        <v>1669</v>
      </c>
      <c r="B703" s="32" t="s">
        <v>3084</v>
      </c>
      <c r="C703" s="32" t="s">
        <v>4732</v>
      </c>
      <c r="D703" s="32" t="s">
        <v>5965</v>
      </c>
      <c r="E703" s="32" t="s">
        <v>5966</v>
      </c>
    </row>
    <row r="704" spans="1:5" ht="15.5" x14ac:dyDescent="0.35">
      <c r="A704" s="32" t="s">
        <v>1668</v>
      </c>
      <c r="B704" s="32" t="s">
        <v>3085</v>
      </c>
      <c r="C704" s="32" t="s">
        <v>4732</v>
      </c>
      <c r="D704" s="32" t="s">
        <v>5967</v>
      </c>
      <c r="E704" s="32" t="s">
        <v>5968</v>
      </c>
    </row>
    <row r="705" spans="1:5" ht="15.5" x14ac:dyDescent="0.35">
      <c r="A705" s="32" t="s">
        <v>1667</v>
      </c>
      <c r="B705" s="32" t="s">
        <v>3086</v>
      </c>
      <c r="C705" s="32" t="s">
        <v>4729</v>
      </c>
      <c r="D705" s="32" t="s">
        <v>5969</v>
      </c>
      <c r="E705" s="32" t="s">
        <v>4878</v>
      </c>
    </row>
    <row r="706" spans="1:5" ht="15.5" x14ac:dyDescent="0.35">
      <c r="A706" s="32" t="s">
        <v>1666</v>
      </c>
      <c r="B706" s="32" t="s">
        <v>3087</v>
      </c>
      <c r="C706" s="32" t="s">
        <v>4729</v>
      </c>
      <c r="D706" s="32" t="s">
        <v>5970</v>
      </c>
      <c r="E706" s="32" t="s">
        <v>5971</v>
      </c>
    </row>
    <row r="707" spans="1:5" ht="15.5" x14ac:dyDescent="0.35">
      <c r="A707" s="32" t="s">
        <v>1665</v>
      </c>
      <c r="B707" s="32" t="s">
        <v>3088</v>
      </c>
      <c r="C707" s="32" t="s">
        <v>4732</v>
      </c>
      <c r="D707" s="32" t="s">
        <v>5972</v>
      </c>
      <c r="E707" s="32" t="s">
        <v>5973</v>
      </c>
    </row>
    <row r="708" spans="1:5" ht="15.5" x14ac:dyDescent="0.35">
      <c r="A708" s="32" t="s">
        <v>1664</v>
      </c>
      <c r="B708" s="32" t="s">
        <v>3089</v>
      </c>
      <c r="C708" s="32" t="s">
        <v>4729</v>
      </c>
      <c r="D708" s="32" t="s">
        <v>5974</v>
      </c>
      <c r="E708" s="32" t="s">
        <v>5503</v>
      </c>
    </row>
    <row r="709" spans="1:5" ht="15.5" x14ac:dyDescent="0.35">
      <c r="A709" s="32" t="s">
        <v>1663</v>
      </c>
      <c r="B709" s="32" t="s">
        <v>3090</v>
      </c>
      <c r="C709" s="32" t="s">
        <v>5604</v>
      </c>
      <c r="D709" s="32" t="s">
        <v>5596</v>
      </c>
      <c r="E709" s="32" t="s">
        <v>5674</v>
      </c>
    </row>
    <row r="710" spans="1:5" ht="15.5" x14ac:dyDescent="0.35">
      <c r="A710" s="32" t="s">
        <v>1662</v>
      </c>
      <c r="B710" s="32" t="s">
        <v>3091</v>
      </c>
      <c r="C710" s="32" t="s">
        <v>5604</v>
      </c>
      <c r="D710" s="32" t="s">
        <v>5975</v>
      </c>
      <c r="E710" s="32" t="s">
        <v>5976</v>
      </c>
    </row>
    <row r="711" spans="1:5" ht="15.5" x14ac:dyDescent="0.35">
      <c r="A711" s="32" t="s">
        <v>1661</v>
      </c>
      <c r="B711" s="32" t="s">
        <v>3092</v>
      </c>
      <c r="C711" s="32" t="s">
        <v>4729</v>
      </c>
      <c r="D711" s="32" t="s">
        <v>5977</v>
      </c>
      <c r="E711" s="32" t="s">
        <v>5978</v>
      </c>
    </row>
    <row r="712" spans="1:5" ht="15.5" x14ac:dyDescent="0.35">
      <c r="A712" s="32" t="s">
        <v>1660</v>
      </c>
      <c r="B712" s="32" t="s">
        <v>3093</v>
      </c>
      <c r="C712" s="32" t="s">
        <v>4729</v>
      </c>
      <c r="D712" s="32" t="s">
        <v>5979</v>
      </c>
      <c r="E712" s="32" t="s">
        <v>5980</v>
      </c>
    </row>
    <row r="713" spans="1:5" ht="15.5" x14ac:dyDescent="0.35">
      <c r="A713" s="32" t="s">
        <v>1659</v>
      </c>
      <c r="B713" s="32" t="s">
        <v>3094</v>
      </c>
      <c r="C713" s="32" t="s">
        <v>4729</v>
      </c>
      <c r="D713" s="32" t="s">
        <v>5981</v>
      </c>
      <c r="E713" s="32" t="s">
        <v>5982</v>
      </c>
    </row>
    <row r="714" spans="1:5" ht="15.5" x14ac:dyDescent="0.35">
      <c r="A714" s="32" t="s">
        <v>1658</v>
      </c>
      <c r="B714" s="32" t="s">
        <v>3095</v>
      </c>
      <c r="C714" s="32" t="s">
        <v>4732</v>
      </c>
      <c r="D714" s="32" t="s">
        <v>5983</v>
      </c>
      <c r="E714" s="32" t="s">
        <v>5984</v>
      </c>
    </row>
    <row r="715" spans="1:5" ht="15.5" x14ac:dyDescent="0.35">
      <c r="A715" s="32" t="s">
        <v>1657</v>
      </c>
      <c r="B715" s="32" t="s">
        <v>3096</v>
      </c>
      <c r="C715" s="32" t="s">
        <v>5604</v>
      </c>
      <c r="D715" s="32" t="s">
        <v>5985</v>
      </c>
      <c r="E715" s="32" t="s">
        <v>5199</v>
      </c>
    </row>
    <row r="716" spans="1:5" ht="15.5" x14ac:dyDescent="0.35">
      <c r="A716" s="32" t="s">
        <v>1656</v>
      </c>
      <c r="B716" s="32" t="s">
        <v>3097</v>
      </c>
      <c r="C716" s="32" t="s">
        <v>5604</v>
      </c>
      <c r="D716" s="32" t="s">
        <v>4853</v>
      </c>
      <c r="E716" s="32" t="s">
        <v>5986</v>
      </c>
    </row>
    <row r="717" spans="1:5" ht="15.5" x14ac:dyDescent="0.35">
      <c r="A717" s="32" t="s">
        <v>1655</v>
      </c>
      <c r="B717" s="32" t="s">
        <v>3098</v>
      </c>
      <c r="C717" s="32" t="s">
        <v>4729</v>
      </c>
      <c r="D717" s="32" t="s">
        <v>5987</v>
      </c>
      <c r="E717" s="32" t="s">
        <v>5988</v>
      </c>
    </row>
    <row r="718" spans="1:5" ht="15.5" x14ac:dyDescent="0.35">
      <c r="A718" s="32" t="s">
        <v>1654</v>
      </c>
      <c r="B718" s="32" t="s">
        <v>3099</v>
      </c>
      <c r="C718" s="32" t="s">
        <v>4729</v>
      </c>
      <c r="D718" s="32" t="s">
        <v>5989</v>
      </c>
      <c r="E718" s="32" t="s">
        <v>5990</v>
      </c>
    </row>
    <row r="719" spans="1:5" ht="15.5" x14ac:dyDescent="0.35">
      <c r="A719" s="32" t="s">
        <v>1653</v>
      </c>
      <c r="B719" s="32" t="s">
        <v>3100</v>
      </c>
      <c r="C719" s="32" t="s">
        <v>4732</v>
      </c>
      <c r="D719" s="32" t="s">
        <v>5991</v>
      </c>
      <c r="E719" s="32" t="s">
        <v>5992</v>
      </c>
    </row>
    <row r="720" spans="1:5" ht="15.5" x14ac:dyDescent="0.35">
      <c r="A720" s="32" t="s">
        <v>1652</v>
      </c>
      <c r="B720" s="32" t="s">
        <v>3101</v>
      </c>
      <c r="C720" s="32" t="s">
        <v>4732</v>
      </c>
      <c r="D720" s="32" t="s">
        <v>5993</v>
      </c>
      <c r="E720" s="32" t="s">
        <v>5994</v>
      </c>
    </row>
    <row r="721" spans="1:5" ht="15.5" x14ac:dyDescent="0.35">
      <c r="A721" s="32" t="s">
        <v>1651</v>
      </c>
      <c r="B721" s="32" t="s">
        <v>3102</v>
      </c>
      <c r="C721" s="32" t="s">
        <v>4732</v>
      </c>
      <c r="D721" s="32" t="s">
        <v>5995</v>
      </c>
      <c r="E721" s="32" t="s">
        <v>5996</v>
      </c>
    </row>
    <row r="722" spans="1:5" ht="15.5" x14ac:dyDescent="0.35">
      <c r="A722" s="32" t="s">
        <v>1650</v>
      </c>
      <c r="B722" s="32" t="s">
        <v>3103</v>
      </c>
      <c r="C722" s="32" t="s">
        <v>4729</v>
      </c>
      <c r="D722" s="32" t="s">
        <v>5997</v>
      </c>
      <c r="E722" s="32" t="s">
        <v>4788</v>
      </c>
    </row>
    <row r="723" spans="1:5" ht="15.5" x14ac:dyDescent="0.35">
      <c r="A723" s="32" t="s">
        <v>1649</v>
      </c>
      <c r="B723" s="32" t="s">
        <v>3104</v>
      </c>
      <c r="C723" s="32" t="s">
        <v>4729</v>
      </c>
      <c r="D723" s="32" t="s">
        <v>5998</v>
      </c>
      <c r="E723" s="32" t="s">
        <v>5480</v>
      </c>
    </row>
    <row r="724" spans="1:5" ht="15.5" x14ac:dyDescent="0.35">
      <c r="A724" s="32" t="s">
        <v>1648</v>
      </c>
      <c r="B724" s="32" t="s">
        <v>3105</v>
      </c>
      <c r="C724" s="32" t="s">
        <v>4729</v>
      </c>
      <c r="D724" s="32" t="s">
        <v>5999</v>
      </c>
      <c r="E724" s="32" t="s">
        <v>6000</v>
      </c>
    </row>
    <row r="725" spans="1:5" ht="15.5" x14ac:dyDescent="0.35">
      <c r="A725" s="32" t="s">
        <v>1647</v>
      </c>
      <c r="B725" s="32" t="s">
        <v>3106</v>
      </c>
      <c r="C725" s="32" t="s">
        <v>5604</v>
      </c>
      <c r="D725" s="32" t="s">
        <v>6001</v>
      </c>
      <c r="E725" s="32" t="s">
        <v>5613</v>
      </c>
    </row>
    <row r="726" spans="1:5" ht="15.5" x14ac:dyDescent="0.35">
      <c r="A726" s="32" t="s">
        <v>1646</v>
      </c>
      <c r="B726" s="32" t="s">
        <v>3107</v>
      </c>
      <c r="C726" s="32" t="s">
        <v>4732</v>
      </c>
      <c r="D726" s="32" t="s">
        <v>6002</v>
      </c>
      <c r="E726" s="32" t="s">
        <v>6003</v>
      </c>
    </row>
    <row r="727" spans="1:5" ht="15.5" x14ac:dyDescent="0.35">
      <c r="A727" s="32" t="s">
        <v>1645</v>
      </c>
      <c r="B727" s="32" t="s">
        <v>3108</v>
      </c>
      <c r="C727" s="32" t="s">
        <v>4732</v>
      </c>
      <c r="D727" s="32" t="s">
        <v>4901</v>
      </c>
      <c r="E727" s="32" t="s">
        <v>5242</v>
      </c>
    </row>
    <row r="728" spans="1:5" ht="15.5" x14ac:dyDescent="0.35">
      <c r="A728" s="32" t="s">
        <v>1644</v>
      </c>
      <c r="B728" s="32" t="s">
        <v>3109</v>
      </c>
      <c r="C728" s="32" t="s">
        <v>4732</v>
      </c>
      <c r="D728" s="32" t="s">
        <v>6004</v>
      </c>
      <c r="E728" s="32" t="s">
        <v>4769</v>
      </c>
    </row>
    <row r="729" spans="1:5" ht="15.5" x14ac:dyDescent="0.35">
      <c r="A729" s="32" t="s">
        <v>1643</v>
      </c>
      <c r="B729" s="32" t="s">
        <v>3110</v>
      </c>
      <c r="C729" s="32" t="s">
        <v>4732</v>
      </c>
      <c r="D729" s="32" t="s">
        <v>6005</v>
      </c>
      <c r="E729" s="32" t="s">
        <v>6006</v>
      </c>
    </row>
    <row r="730" spans="1:5" ht="15.5" x14ac:dyDescent="0.35">
      <c r="A730" s="32" t="s">
        <v>1642</v>
      </c>
      <c r="B730" s="32" t="s">
        <v>3111</v>
      </c>
      <c r="C730" s="32" t="s">
        <v>4732</v>
      </c>
      <c r="D730" s="32" t="s">
        <v>5993</v>
      </c>
      <c r="E730" s="32" t="s">
        <v>6007</v>
      </c>
    </row>
    <row r="731" spans="1:5" ht="15.5" x14ac:dyDescent="0.35">
      <c r="A731" s="32" t="s">
        <v>1641</v>
      </c>
      <c r="B731" s="32" t="s">
        <v>3112</v>
      </c>
      <c r="C731" s="32" t="s">
        <v>4729</v>
      </c>
      <c r="D731" s="32" t="s">
        <v>6008</v>
      </c>
      <c r="E731" s="32" t="s">
        <v>6009</v>
      </c>
    </row>
    <row r="732" spans="1:5" ht="15.5" x14ac:dyDescent="0.35">
      <c r="A732" s="32" t="s">
        <v>1640</v>
      </c>
      <c r="B732" s="32" t="s">
        <v>3113</v>
      </c>
      <c r="C732" s="32" t="s">
        <v>4729</v>
      </c>
      <c r="D732" s="32" t="s">
        <v>6010</v>
      </c>
      <c r="E732" s="32" t="s">
        <v>5073</v>
      </c>
    </row>
    <row r="733" spans="1:5" ht="15.5" x14ac:dyDescent="0.35">
      <c r="A733" s="32" t="s">
        <v>1639</v>
      </c>
      <c r="B733" s="32" t="s">
        <v>3114</v>
      </c>
      <c r="C733" s="32" t="s">
        <v>4732</v>
      </c>
      <c r="D733" s="32" t="s">
        <v>6011</v>
      </c>
      <c r="E733" s="32" t="s">
        <v>6012</v>
      </c>
    </row>
    <row r="734" spans="1:5" ht="15.5" x14ac:dyDescent="0.35">
      <c r="A734" s="32" t="s">
        <v>1638</v>
      </c>
      <c r="B734" s="32" t="s">
        <v>3115</v>
      </c>
      <c r="C734" s="32" t="s">
        <v>4729</v>
      </c>
      <c r="D734" s="32" t="s">
        <v>6013</v>
      </c>
      <c r="E734" s="32" t="s">
        <v>6014</v>
      </c>
    </row>
    <row r="735" spans="1:5" ht="15.5" x14ac:dyDescent="0.35">
      <c r="A735" s="32" t="s">
        <v>1637</v>
      </c>
      <c r="B735" s="32" t="s">
        <v>3116</v>
      </c>
      <c r="C735" s="32" t="s">
        <v>4729</v>
      </c>
      <c r="D735" s="32" t="s">
        <v>4859</v>
      </c>
      <c r="E735" s="32" t="s">
        <v>6015</v>
      </c>
    </row>
    <row r="736" spans="1:5" ht="15.5" x14ac:dyDescent="0.35">
      <c r="A736" s="32" t="s">
        <v>1636</v>
      </c>
      <c r="B736" s="32" t="s">
        <v>3117</v>
      </c>
      <c r="C736" s="32" t="s">
        <v>4729</v>
      </c>
      <c r="D736" s="32" t="s">
        <v>6016</v>
      </c>
      <c r="E736" s="32" t="s">
        <v>6017</v>
      </c>
    </row>
    <row r="737" spans="1:5" ht="15.5" x14ac:dyDescent="0.35">
      <c r="A737" s="32" t="s">
        <v>1635</v>
      </c>
      <c r="B737" s="32" t="s">
        <v>3118</v>
      </c>
      <c r="C737" s="32" t="s">
        <v>4729</v>
      </c>
      <c r="D737" s="32" t="s">
        <v>6018</v>
      </c>
      <c r="E737" s="32" t="s">
        <v>6019</v>
      </c>
    </row>
    <row r="738" spans="1:5" ht="15.5" x14ac:dyDescent="0.35">
      <c r="A738" s="32" t="s">
        <v>1634</v>
      </c>
      <c r="B738" s="32" t="s">
        <v>3119</v>
      </c>
      <c r="C738" s="32" t="s">
        <v>4732</v>
      </c>
      <c r="D738" s="32" t="s">
        <v>6020</v>
      </c>
      <c r="E738" s="32" t="s">
        <v>5290</v>
      </c>
    </row>
    <row r="739" spans="1:5" ht="15.5" x14ac:dyDescent="0.35">
      <c r="A739" s="32" t="s">
        <v>1633</v>
      </c>
      <c r="B739" s="32" t="s">
        <v>3120</v>
      </c>
      <c r="C739" s="32" t="s">
        <v>4732</v>
      </c>
      <c r="D739" s="32" t="s">
        <v>6021</v>
      </c>
      <c r="E739" s="32" t="s">
        <v>6022</v>
      </c>
    </row>
    <row r="740" spans="1:5" ht="15.5" x14ac:dyDescent="0.35">
      <c r="A740" s="32" t="s">
        <v>1632</v>
      </c>
      <c r="B740" s="32" t="s">
        <v>3121</v>
      </c>
      <c r="C740" s="32" t="s">
        <v>4732</v>
      </c>
      <c r="D740" s="32" t="s">
        <v>6023</v>
      </c>
      <c r="E740" s="32" t="s">
        <v>6024</v>
      </c>
    </row>
    <row r="741" spans="1:5" ht="15.5" x14ac:dyDescent="0.35">
      <c r="A741" s="32" t="s">
        <v>1631</v>
      </c>
      <c r="B741" s="32" t="s">
        <v>3122</v>
      </c>
      <c r="C741" s="32" t="s">
        <v>5604</v>
      </c>
      <c r="D741" s="32" t="s">
        <v>6025</v>
      </c>
      <c r="E741" s="32" t="s">
        <v>6026</v>
      </c>
    </row>
    <row r="742" spans="1:5" ht="15.5" x14ac:dyDescent="0.35">
      <c r="A742" s="32" t="s">
        <v>1630</v>
      </c>
      <c r="B742" s="32" t="s">
        <v>3123</v>
      </c>
      <c r="C742" s="32" t="s">
        <v>4732</v>
      </c>
      <c r="D742" s="32" t="s">
        <v>6027</v>
      </c>
      <c r="E742" s="32" t="s">
        <v>5155</v>
      </c>
    </row>
    <row r="743" spans="1:5" ht="15.5" x14ac:dyDescent="0.35">
      <c r="A743" s="32" t="s">
        <v>1629</v>
      </c>
      <c r="B743" s="32" t="s">
        <v>3124</v>
      </c>
      <c r="C743" s="32" t="s">
        <v>4732</v>
      </c>
      <c r="D743" s="32" t="s">
        <v>6028</v>
      </c>
      <c r="E743" s="32" t="s">
        <v>6029</v>
      </c>
    </row>
    <row r="744" spans="1:5" ht="15.5" x14ac:dyDescent="0.35">
      <c r="A744" s="32" t="s">
        <v>1628</v>
      </c>
      <c r="B744" s="32" t="s">
        <v>3125</v>
      </c>
      <c r="C744" s="32" t="s">
        <v>5604</v>
      </c>
      <c r="D744" s="32" t="s">
        <v>6030</v>
      </c>
      <c r="E744" s="32" t="s">
        <v>5549</v>
      </c>
    </row>
    <row r="745" spans="1:5" ht="15.5" x14ac:dyDescent="0.35">
      <c r="A745" s="32" t="s">
        <v>1627</v>
      </c>
      <c r="B745" s="32" t="s">
        <v>3126</v>
      </c>
      <c r="C745" s="32" t="s">
        <v>5604</v>
      </c>
      <c r="D745" s="32" t="s">
        <v>4772</v>
      </c>
      <c r="E745" s="32" t="s">
        <v>6031</v>
      </c>
    </row>
    <row r="746" spans="1:5" ht="15.5" x14ac:dyDescent="0.35">
      <c r="A746" s="32" t="s">
        <v>1626</v>
      </c>
      <c r="B746" s="32" t="s">
        <v>3127</v>
      </c>
      <c r="C746" s="32" t="s">
        <v>4729</v>
      </c>
      <c r="D746" s="32" t="s">
        <v>6032</v>
      </c>
      <c r="E746" s="32" t="s">
        <v>6033</v>
      </c>
    </row>
    <row r="747" spans="1:5" ht="15.5" x14ac:dyDescent="0.35">
      <c r="A747" s="32" t="s">
        <v>1625</v>
      </c>
      <c r="B747" s="32" t="s">
        <v>3128</v>
      </c>
      <c r="C747" s="32" t="s">
        <v>4732</v>
      </c>
      <c r="D747" s="32" t="s">
        <v>6034</v>
      </c>
      <c r="E747" s="32" t="s">
        <v>6035</v>
      </c>
    </row>
    <row r="748" spans="1:5" ht="15.5" x14ac:dyDescent="0.35">
      <c r="A748" s="32" t="s">
        <v>1624</v>
      </c>
      <c r="B748" s="32" t="s">
        <v>3129</v>
      </c>
      <c r="C748" s="32" t="s">
        <v>5604</v>
      </c>
      <c r="D748" s="32" t="s">
        <v>6036</v>
      </c>
      <c r="E748" s="32" t="s">
        <v>6037</v>
      </c>
    </row>
    <row r="749" spans="1:5" ht="15.5" x14ac:dyDescent="0.35">
      <c r="A749" s="32" t="s">
        <v>1623</v>
      </c>
      <c r="B749" s="32" t="s">
        <v>3130</v>
      </c>
      <c r="C749" s="32" t="s">
        <v>4732</v>
      </c>
      <c r="D749" s="32" t="s">
        <v>6038</v>
      </c>
      <c r="E749" s="32" t="s">
        <v>5155</v>
      </c>
    </row>
    <row r="750" spans="1:5" ht="15.5" x14ac:dyDescent="0.35">
      <c r="A750" s="32" t="s">
        <v>1622</v>
      </c>
      <c r="B750" s="32" t="s">
        <v>3131</v>
      </c>
      <c r="C750" s="32" t="s">
        <v>4732</v>
      </c>
      <c r="D750" s="32" t="s">
        <v>6039</v>
      </c>
      <c r="E750" s="32" t="s">
        <v>4858</v>
      </c>
    </row>
    <row r="751" spans="1:5" ht="15.5" x14ac:dyDescent="0.35">
      <c r="A751" s="32" t="s">
        <v>1621</v>
      </c>
      <c r="B751" s="32" t="s">
        <v>3132</v>
      </c>
      <c r="C751" s="32" t="s">
        <v>4729</v>
      </c>
      <c r="D751" s="32" t="s">
        <v>6040</v>
      </c>
      <c r="E751" s="32" t="s">
        <v>4856</v>
      </c>
    </row>
    <row r="752" spans="1:5" ht="15.5" x14ac:dyDescent="0.35">
      <c r="A752" s="32" t="s">
        <v>1620</v>
      </c>
      <c r="B752" s="32" t="s">
        <v>3133</v>
      </c>
      <c r="C752" s="32" t="s">
        <v>4732</v>
      </c>
      <c r="D752" s="32" t="s">
        <v>6041</v>
      </c>
      <c r="E752" s="32" t="s">
        <v>4892</v>
      </c>
    </row>
    <row r="753" spans="1:5" ht="15.5" x14ac:dyDescent="0.35">
      <c r="A753" s="32" t="s">
        <v>1619</v>
      </c>
      <c r="B753" s="32" t="s">
        <v>3134</v>
      </c>
      <c r="C753" s="32" t="s">
        <v>4729</v>
      </c>
      <c r="D753" s="32" t="s">
        <v>6042</v>
      </c>
      <c r="E753" s="32" t="s">
        <v>6043</v>
      </c>
    </row>
    <row r="754" spans="1:5" ht="15.5" x14ac:dyDescent="0.35">
      <c r="A754" s="32" t="s">
        <v>1618</v>
      </c>
      <c r="B754" s="32" t="s">
        <v>3135</v>
      </c>
      <c r="C754" s="32" t="s">
        <v>4729</v>
      </c>
      <c r="D754" s="32" t="s">
        <v>6044</v>
      </c>
      <c r="E754" s="32" t="s">
        <v>6045</v>
      </c>
    </row>
    <row r="755" spans="1:5" ht="15.5" x14ac:dyDescent="0.35">
      <c r="A755" s="32" t="s">
        <v>1617</v>
      </c>
      <c r="B755" s="32" t="s">
        <v>3136</v>
      </c>
      <c r="C755" s="32" t="s">
        <v>4729</v>
      </c>
      <c r="D755" s="32" t="s">
        <v>6046</v>
      </c>
      <c r="E755" s="32" t="s">
        <v>6047</v>
      </c>
    </row>
    <row r="756" spans="1:5" ht="15.5" x14ac:dyDescent="0.35">
      <c r="A756" s="32" t="s">
        <v>1616</v>
      </c>
      <c r="B756" s="32" t="s">
        <v>3137</v>
      </c>
      <c r="C756" s="32" t="s">
        <v>5604</v>
      </c>
      <c r="D756" s="32" t="s">
        <v>6048</v>
      </c>
      <c r="E756" s="32" t="s">
        <v>6049</v>
      </c>
    </row>
    <row r="757" spans="1:5" ht="15.5" x14ac:dyDescent="0.35">
      <c r="A757" s="32" t="s">
        <v>1615</v>
      </c>
      <c r="B757" s="32" t="s">
        <v>3138</v>
      </c>
      <c r="C757" s="32" t="s">
        <v>4732</v>
      </c>
      <c r="D757" s="32" t="s">
        <v>6050</v>
      </c>
      <c r="E757" s="32" t="s">
        <v>6051</v>
      </c>
    </row>
    <row r="758" spans="1:5" ht="15.5" x14ac:dyDescent="0.35">
      <c r="A758" s="32" t="s">
        <v>1614</v>
      </c>
      <c r="B758" s="32" t="s">
        <v>3139</v>
      </c>
      <c r="C758" s="32" t="s">
        <v>4732</v>
      </c>
      <c r="D758" s="32" t="s">
        <v>6052</v>
      </c>
      <c r="E758" s="32" t="s">
        <v>6053</v>
      </c>
    </row>
    <row r="759" spans="1:5" ht="15.5" x14ac:dyDescent="0.35">
      <c r="A759" s="32" t="s">
        <v>1613</v>
      </c>
      <c r="B759" s="32" t="s">
        <v>3140</v>
      </c>
      <c r="C759" s="32" t="s">
        <v>4732</v>
      </c>
      <c r="D759" s="32" t="s">
        <v>6054</v>
      </c>
      <c r="E759" s="32" t="s">
        <v>5064</v>
      </c>
    </row>
    <row r="760" spans="1:5" ht="15.5" x14ac:dyDescent="0.35">
      <c r="A760" s="32" t="s">
        <v>1612</v>
      </c>
      <c r="B760" s="32" t="s">
        <v>3141</v>
      </c>
      <c r="C760" s="32" t="s">
        <v>4732</v>
      </c>
      <c r="D760" s="32" t="s">
        <v>6055</v>
      </c>
      <c r="E760" s="32" t="s">
        <v>6056</v>
      </c>
    </row>
    <row r="761" spans="1:5" ht="15.5" x14ac:dyDescent="0.35">
      <c r="A761" s="32" t="s">
        <v>1611</v>
      </c>
      <c r="B761" s="32" t="s">
        <v>3142</v>
      </c>
      <c r="C761" s="32" t="s">
        <v>4729</v>
      </c>
      <c r="D761" s="32" t="s">
        <v>6057</v>
      </c>
      <c r="E761" s="32" t="s">
        <v>6058</v>
      </c>
    </row>
    <row r="762" spans="1:5" ht="15.5" x14ac:dyDescent="0.35">
      <c r="A762" s="32" t="s">
        <v>1610</v>
      </c>
      <c r="B762" s="32" t="s">
        <v>3143</v>
      </c>
      <c r="C762" s="32" t="s">
        <v>4729</v>
      </c>
      <c r="D762" s="32" t="s">
        <v>6059</v>
      </c>
      <c r="E762" s="32" t="s">
        <v>5613</v>
      </c>
    </row>
    <row r="763" spans="1:5" ht="15.5" x14ac:dyDescent="0.35">
      <c r="A763" s="32" t="s">
        <v>1609</v>
      </c>
      <c r="B763" s="32" t="s">
        <v>3144</v>
      </c>
      <c r="C763" s="32" t="s">
        <v>4732</v>
      </c>
      <c r="D763" s="32" t="s">
        <v>6060</v>
      </c>
      <c r="E763" s="32" t="s">
        <v>5217</v>
      </c>
    </row>
    <row r="764" spans="1:5" ht="15.5" x14ac:dyDescent="0.35">
      <c r="A764" s="32" t="s">
        <v>1608</v>
      </c>
      <c r="B764" s="32" t="s">
        <v>3145</v>
      </c>
      <c r="C764" s="32" t="s">
        <v>4729</v>
      </c>
      <c r="D764" s="32" t="s">
        <v>6061</v>
      </c>
      <c r="E764" s="32" t="s">
        <v>4796</v>
      </c>
    </row>
    <row r="765" spans="1:5" ht="15.5" x14ac:dyDescent="0.35">
      <c r="A765" s="32" t="s">
        <v>1607</v>
      </c>
      <c r="B765" s="32" t="s">
        <v>3146</v>
      </c>
      <c r="C765" s="32" t="s">
        <v>4729</v>
      </c>
      <c r="D765" s="32" t="s">
        <v>6062</v>
      </c>
      <c r="E765" s="32" t="s">
        <v>6063</v>
      </c>
    </row>
    <row r="766" spans="1:5" ht="15.5" x14ac:dyDescent="0.35">
      <c r="A766" s="32" t="s">
        <v>1606</v>
      </c>
      <c r="B766" s="32" t="s">
        <v>3147</v>
      </c>
      <c r="C766" s="32" t="s">
        <v>4729</v>
      </c>
      <c r="D766" s="32" t="s">
        <v>6064</v>
      </c>
      <c r="E766" s="32" t="s">
        <v>6065</v>
      </c>
    </row>
    <row r="767" spans="1:5" ht="15.5" x14ac:dyDescent="0.35">
      <c r="A767" s="32" t="s">
        <v>1605</v>
      </c>
      <c r="B767" s="32" t="s">
        <v>3148</v>
      </c>
      <c r="C767" s="32" t="s">
        <v>4729</v>
      </c>
      <c r="D767" s="32" t="s">
        <v>6066</v>
      </c>
      <c r="E767" s="32" t="s">
        <v>6067</v>
      </c>
    </row>
    <row r="768" spans="1:5" ht="15.5" x14ac:dyDescent="0.35">
      <c r="A768" s="32" t="s">
        <v>1604</v>
      </c>
      <c r="B768" s="32" t="s">
        <v>3149</v>
      </c>
      <c r="C768" s="32" t="s">
        <v>4729</v>
      </c>
      <c r="D768" s="32" t="s">
        <v>6068</v>
      </c>
      <c r="E768" s="32" t="s">
        <v>6069</v>
      </c>
    </row>
    <row r="769" spans="1:5" ht="15.5" x14ac:dyDescent="0.35">
      <c r="A769" s="32" t="s">
        <v>1603</v>
      </c>
      <c r="B769" s="32" t="s">
        <v>3150</v>
      </c>
      <c r="C769" s="32" t="s">
        <v>4729</v>
      </c>
      <c r="D769" s="32" t="s">
        <v>6070</v>
      </c>
      <c r="E769" s="32" t="s">
        <v>6071</v>
      </c>
    </row>
    <row r="770" spans="1:5" ht="15.5" x14ac:dyDescent="0.35">
      <c r="A770" s="32" t="s">
        <v>1602</v>
      </c>
      <c r="B770" s="32" t="s">
        <v>3151</v>
      </c>
      <c r="C770" s="32" t="s">
        <v>4729</v>
      </c>
      <c r="D770" s="32" t="s">
        <v>6072</v>
      </c>
      <c r="E770" s="32" t="s">
        <v>5295</v>
      </c>
    </row>
    <row r="771" spans="1:5" ht="15.5" x14ac:dyDescent="0.35">
      <c r="A771" s="32" t="s">
        <v>1601</v>
      </c>
      <c r="B771" s="32" t="s">
        <v>3152</v>
      </c>
      <c r="C771" s="32" t="s">
        <v>4729</v>
      </c>
      <c r="D771" s="32" t="s">
        <v>6073</v>
      </c>
      <c r="E771" s="32" t="s">
        <v>6074</v>
      </c>
    </row>
    <row r="772" spans="1:5" ht="15.5" x14ac:dyDescent="0.35">
      <c r="A772" s="32" t="s">
        <v>1600</v>
      </c>
      <c r="B772" s="32" t="s">
        <v>3153</v>
      </c>
      <c r="C772" s="32" t="s">
        <v>4732</v>
      </c>
      <c r="D772" s="32" t="s">
        <v>6075</v>
      </c>
      <c r="E772" s="32" t="s">
        <v>4733</v>
      </c>
    </row>
    <row r="773" spans="1:5" ht="15.5" x14ac:dyDescent="0.35">
      <c r="A773" s="32" t="s">
        <v>1599</v>
      </c>
      <c r="B773" s="32" t="s">
        <v>3154</v>
      </c>
      <c r="C773" s="32" t="s">
        <v>4732</v>
      </c>
      <c r="D773" s="32" t="s">
        <v>6076</v>
      </c>
      <c r="E773" s="32" t="s">
        <v>5025</v>
      </c>
    </row>
    <row r="774" spans="1:5" ht="15.5" x14ac:dyDescent="0.35">
      <c r="A774" s="32" t="s">
        <v>1598</v>
      </c>
      <c r="B774" s="32" t="s">
        <v>3155</v>
      </c>
      <c r="C774" s="32" t="s">
        <v>4732</v>
      </c>
      <c r="D774" s="32" t="s">
        <v>6077</v>
      </c>
      <c r="E774" s="32" t="s">
        <v>5044</v>
      </c>
    </row>
    <row r="775" spans="1:5" ht="15.5" x14ac:dyDescent="0.35">
      <c r="A775" s="32" t="s">
        <v>1597</v>
      </c>
      <c r="B775" s="32" t="s">
        <v>3156</v>
      </c>
      <c r="C775" s="32" t="s">
        <v>4732</v>
      </c>
      <c r="D775" s="32" t="s">
        <v>6078</v>
      </c>
      <c r="E775" s="32" t="s">
        <v>5155</v>
      </c>
    </row>
    <row r="776" spans="1:5" ht="15.5" x14ac:dyDescent="0.35">
      <c r="A776" s="32" t="s">
        <v>1596</v>
      </c>
      <c r="B776" s="32" t="s">
        <v>3157</v>
      </c>
      <c r="C776" s="32" t="s">
        <v>4732</v>
      </c>
      <c r="D776" s="32" t="s">
        <v>6079</v>
      </c>
      <c r="E776" s="32" t="s">
        <v>6080</v>
      </c>
    </row>
    <row r="777" spans="1:5" ht="15.5" x14ac:dyDescent="0.35">
      <c r="A777" s="32" t="s">
        <v>1595</v>
      </c>
      <c r="B777" s="32" t="s">
        <v>3158</v>
      </c>
      <c r="C777" s="32" t="s">
        <v>5604</v>
      </c>
      <c r="D777" s="32" t="s">
        <v>6081</v>
      </c>
      <c r="E777" s="32" t="s">
        <v>6082</v>
      </c>
    </row>
    <row r="778" spans="1:5" ht="15.5" x14ac:dyDescent="0.35">
      <c r="A778" s="32" t="s">
        <v>1594</v>
      </c>
      <c r="B778" s="32" t="s">
        <v>3159</v>
      </c>
      <c r="C778" s="32" t="s">
        <v>5604</v>
      </c>
      <c r="D778" s="32" t="s">
        <v>4863</v>
      </c>
      <c r="E778" s="32" t="s">
        <v>6083</v>
      </c>
    </row>
    <row r="779" spans="1:5" ht="15.5" x14ac:dyDescent="0.35">
      <c r="A779" s="32" t="s">
        <v>1593</v>
      </c>
      <c r="B779" s="32" t="s">
        <v>3160</v>
      </c>
      <c r="C779" s="32" t="s">
        <v>4729</v>
      </c>
      <c r="D779" s="32" t="s">
        <v>6084</v>
      </c>
      <c r="E779" s="32" t="s">
        <v>6085</v>
      </c>
    </row>
    <row r="780" spans="1:5" ht="15.5" x14ac:dyDescent="0.35">
      <c r="A780" s="32" t="s">
        <v>1592</v>
      </c>
      <c r="B780" s="32" t="s">
        <v>3161</v>
      </c>
      <c r="C780" s="32" t="s">
        <v>4732</v>
      </c>
      <c r="D780" s="32" t="s">
        <v>6086</v>
      </c>
      <c r="E780" s="32" t="s">
        <v>5120</v>
      </c>
    </row>
    <row r="781" spans="1:5" ht="15.5" x14ac:dyDescent="0.35">
      <c r="A781" s="32" t="s">
        <v>1591</v>
      </c>
      <c r="B781" s="32" t="s">
        <v>3162</v>
      </c>
      <c r="C781" s="32" t="s">
        <v>4729</v>
      </c>
      <c r="D781" s="32" t="s">
        <v>6087</v>
      </c>
      <c r="E781" s="32" t="s">
        <v>5503</v>
      </c>
    </row>
    <row r="782" spans="1:5" ht="15.5" x14ac:dyDescent="0.35">
      <c r="A782" s="32" t="s">
        <v>1590</v>
      </c>
      <c r="B782" s="32" t="s">
        <v>3163</v>
      </c>
      <c r="C782" s="32" t="s">
        <v>4732</v>
      </c>
      <c r="D782" s="32" t="s">
        <v>6088</v>
      </c>
      <c r="E782" s="32" t="s">
        <v>6089</v>
      </c>
    </row>
    <row r="783" spans="1:5" ht="15.5" x14ac:dyDescent="0.35">
      <c r="A783" s="32" t="s">
        <v>1589</v>
      </c>
      <c r="B783" s="32" t="s">
        <v>3164</v>
      </c>
      <c r="C783" s="32" t="s">
        <v>4729</v>
      </c>
      <c r="D783" s="32" t="s">
        <v>5902</v>
      </c>
      <c r="E783" s="32" t="s">
        <v>6090</v>
      </c>
    </row>
    <row r="784" spans="1:5" ht="15.5" x14ac:dyDescent="0.35">
      <c r="A784" s="32" t="s">
        <v>1588</v>
      </c>
      <c r="B784" s="32" t="s">
        <v>3165</v>
      </c>
      <c r="C784" s="32" t="s">
        <v>4729</v>
      </c>
      <c r="D784" s="32" t="s">
        <v>6091</v>
      </c>
      <c r="E784" s="32" t="s">
        <v>6092</v>
      </c>
    </row>
    <row r="785" spans="1:5" ht="15.5" x14ac:dyDescent="0.35">
      <c r="A785" s="32" t="s">
        <v>1587</v>
      </c>
      <c r="B785" s="32" t="s">
        <v>3166</v>
      </c>
      <c r="C785" s="32" t="s">
        <v>4729</v>
      </c>
      <c r="D785" s="32" t="s">
        <v>6093</v>
      </c>
      <c r="E785" s="32" t="s">
        <v>6094</v>
      </c>
    </row>
    <row r="786" spans="1:5" ht="15.5" x14ac:dyDescent="0.35">
      <c r="A786" s="32" t="s">
        <v>1586</v>
      </c>
      <c r="B786" s="32" t="s">
        <v>3167</v>
      </c>
      <c r="C786" s="32" t="s">
        <v>4729</v>
      </c>
      <c r="D786" s="32" t="s">
        <v>6095</v>
      </c>
      <c r="E786" s="32" t="s">
        <v>6096</v>
      </c>
    </row>
    <row r="787" spans="1:5" ht="15.5" x14ac:dyDescent="0.35">
      <c r="A787" s="32" t="s">
        <v>1585</v>
      </c>
      <c r="B787" s="32" t="s">
        <v>3168</v>
      </c>
      <c r="C787" s="32" t="s">
        <v>4729</v>
      </c>
      <c r="D787" s="32" t="s">
        <v>6097</v>
      </c>
      <c r="E787" s="32" t="s">
        <v>6098</v>
      </c>
    </row>
    <row r="788" spans="1:5" ht="15.5" x14ac:dyDescent="0.35">
      <c r="A788" s="32" t="s">
        <v>1584</v>
      </c>
      <c r="B788" s="32" t="s">
        <v>3169</v>
      </c>
      <c r="C788" s="32" t="s">
        <v>4729</v>
      </c>
      <c r="D788" s="32" t="s">
        <v>6099</v>
      </c>
      <c r="E788" s="32" t="s">
        <v>6100</v>
      </c>
    </row>
    <row r="789" spans="1:5" ht="15.5" x14ac:dyDescent="0.35">
      <c r="A789" s="32" t="s">
        <v>1583</v>
      </c>
      <c r="B789" s="32" t="s">
        <v>3170</v>
      </c>
      <c r="C789" s="32" t="s">
        <v>4732</v>
      </c>
      <c r="D789" s="32" t="s">
        <v>4807</v>
      </c>
      <c r="E789" s="32" t="s">
        <v>6101</v>
      </c>
    </row>
    <row r="790" spans="1:5" ht="15.5" x14ac:dyDescent="0.35">
      <c r="A790" s="32" t="s">
        <v>1582</v>
      </c>
      <c r="B790" s="32" t="s">
        <v>3171</v>
      </c>
      <c r="C790" s="32" t="s">
        <v>4732</v>
      </c>
      <c r="D790" s="32" t="s">
        <v>6102</v>
      </c>
      <c r="E790" s="32" t="s">
        <v>6103</v>
      </c>
    </row>
    <row r="791" spans="1:5" ht="15.5" x14ac:dyDescent="0.35">
      <c r="A791" s="32" t="s">
        <v>1581</v>
      </c>
      <c r="B791" s="32" t="s">
        <v>3172</v>
      </c>
      <c r="C791" s="32" t="s">
        <v>4732</v>
      </c>
      <c r="D791" s="32" t="s">
        <v>6104</v>
      </c>
      <c r="E791" s="32" t="s">
        <v>6105</v>
      </c>
    </row>
    <row r="792" spans="1:5" ht="15.5" x14ac:dyDescent="0.35">
      <c r="A792" s="32" t="s">
        <v>1580</v>
      </c>
      <c r="B792" s="32" t="s">
        <v>3173</v>
      </c>
      <c r="C792" s="32" t="s">
        <v>4729</v>
      </c>
      <c r="D792" s="32" t="s">
        <v>6106</v>
      </c>
      <c r="E792" s="32" t="s">
        <v>4916</v>
      </c>
    </row>
    <row r="793" spans="1:5" ht="15.5" x14ac:dyDescent="0.35">
      <c r="A793" s="32" t="s">
        <v>1579</v>
      </c>
      <c r="B793" s="32" t="s">
        <v>3174</v>
      </c>
      <c r="C793" s="32" t="s">
        <v>4729</v>
      </c>
      <c r="D793" s="32" t="s">
        <v>6107</v>
      </c>
      <c r="E793" s="32" t="s">
        <v>6108</v>
      </c>
    </row>
    <row r="794" spans="1:5" ht="15.5" x14ac:dyDescent="0.35">
      <c r="A794" s="32" t="s">
        <v>1578</v>
      </c>
      <c r="B794" s="32" t="s">
        <v>3175</v>
      </c>
      <c r="C794" s="32" t="s">
        <v>5604</v>
      </c>
      <c r="D794" s="32" t="s">
        <v>6109</v>
      </c>
      <c r="E794" s="32" t="s">
        <v>6110</v>
      </c>
    </row>
    <row r="795" spans="1:5" ht="15.5" x14ac:dyDescent="0.35">
      <c r="A795" s="32" t="s">
        <v>1577</v>
      </c>
      <c r="B795" s="32" t="s">
        <v>3176</v>
      </c>
      <c r="C795" s="32" t="s">
        <v>4732</v>
      </c>
      <c r="D795" s="32" t="s">
        <v>6111</v>
      </c>
      <c r="E795" s="32" t="s">
        <v>6112</v>
      </c>
    </row>
    <row r="796" spans="1:5" ht="15.5" x14ac:dyDescent="0.35">
      <c r="A796" s="32" t="s">
        <v>1576</v>
      </c>
      <c r="B796" s="32" t="s">
        <v>3177</v>
      </c>
      <c r="C796" s="32" t="s">
        <v>4729</v>
      </c>
      <c r="D796" s="32" t="s">
        <v>6113</v>
      </c>
      <c r="E796" s="32" t="s">
        <v>5091</v>
      </c>
    </row>
    <row r="797" spans="1:5" ht="15.5" x14ac:dyDescent="0.35">
      <c r="A797" s="32" t="s">
        <v>1575</v>
      </c>
      <c r="B797" s="32" t="s">
        <v>3178</v>
      </c>
      <c r="C797" s="32" t="s">
        <v>5604</v>
      </c>
      <c r="D797" s="32" t="s">
        <v>6114</v>
      </c>
      <c r="E797" s="32" t="s">
        <v>6115</v>
      </c>
    </row>
    <row r="798" spans="1:5" ht="15.5" x14ac:dyDescent="0.35">
      <c r="A798" s="32" t="s">
        <v>1574</v>
      </c>
      <c r="B798" s="32" t="s">
        <v>3179</v>
      </c>
      <c r="C798" s="32" t="s">
        <v>4729</v>
      </c>
      <c r="D798" s="32" t="s">
        <v>6116</v>
      </c>
      <c r="E798" s="32" t="s">
        <v>6117</v>
      </c>
    </row>
    <row r="799" spans="1:5" ht="15.5" x14ac:dyDescent="0.35">
      <c r="A799" s="32" t="s">
        <v>1573</v>
      </c>
      <c r="B799" s="32" t="s">
        <v>3180</v>
      </c>
      <c r="C799" s="32" t="s">
        <v>5604</v>
      </c>
      <c r="D799" s="32" t="s">
        <v>6118</v>
      </c>
      <c r="E799" s="32" t="s">
        <v>6119</v>
      </c>
    </row>
    <row r="800" spans="1:5" ht="15.5" x14ac:dyDescent="0.35">
      <c r="A800" s="32" t="s">
        <v>1572</v>
      </c>
      <c r="B800" s="32" t="s">
        <v>3181</v>
      </c>
      <c r="C800" s="32" t="s">
        <v>4729</v>
      </c>
      <c r="D800" s="32" t="s">
        <v>5612</v>
      </c>
      <c r="E800" s="32" t="s">
        <v>6120</v>
      </c>
    </row>
    <row r="801" spans="1:5" ht="15.5" x14ac:dyDescent="0.35">
      <c r="A801" s="32" t="s">
        <v>1571</v>
      </c>
      <c r="B801" s="32" t="s">
        <v>3182</v>
      </c>
      <c r="C801" s="32" t="s">
        <v>4729</v>
      </c>
      <c r="D801" s="32" t="s">
        <v>6121</v>
      </c>
      <c r="E801" s="32" t="s">
        <v>5464</v>
      </c>
    </row>
    <row r="802" spans="1:5" ht="15.5" x14ac:dyDescent="0.35">
      <c r="A802" s="32" t="s">
        <v>1570</v>
      </c>
      <c r="B802" s="32" t="s">
        <v>3183</v>
      </c>
      <c r="C802" s="32" t="s">
        <v>4729</v>
      </c>
      <c r="D802" s="32" t="s">
        <v>6122</v>
      </c>
      <c r="E802" s="32" t="s">
        <v>6123</v>
      </c>
    </row>
    <row r="803" spans="1:5" ht="15.5" x14ac:dyDescent="0.35">
      <c r="A803" s="32" t="s">
        <v>1569</v>
      </c>
      <c r="B803" s="32" t="s">
        <v>3184</v>
      </c>
      <c r="C803" s="32" t="s">
        <v>5604</v>
      </c>
      <c r="D803" s="32" t="s">
        <v>6124</v>
      </c>
      <c r="E803" s="32" t="s">
        <v>6125</v>
      </c>
    </row>
    <row r="804" spans="1:5" ht="15.5" x14ac:dyDescent="0.35">
      <c r="A804" s="32" t="s">
        <v>1568</v>
      </c>
      <c r="B804" s="32" t="s">
        <v>3185</v>
      </c>
      <c r="C804" s="32" t="s">
        <v>4729</v>
      </c>
      <c r="D804" s="32" t="s">
        <v>5237</v>
      </c>
      <c r="E804" s="32" t="s">
        <v>5538</v>
      </c>
    </row>
    <row r="805" spans="1:5" ht="15.5" x14ac:dyDescent="0.35">
      <c r="A805" s="32" t="s">
        <v>1567</v>
      </c>
      <c r="B805" s="32" t="s">
        <v>3186</v>
      </c>
      <c r="C805" s="32" t="s">
        <v>4729</v>
      </c>
      <c r="D805" s="32" t="s">
        <v>6126</v>
      </c>
      <c r="E805" s="32" t="s">
        <v>5538</v>
      </c>
    </row>
    <row r="806" spans="1:5" ht="15.5" x14ac:dyDescent="0.35">
      <c r="A806" s="32" t="s">
        <v>1566</v>
      </c>
      <c r="B806" s="32" t="s">
        <v>3187</v>
      </c>
      <c r="C806" s="32" t="s">
        <v>4732</v>
      </c>
      <c r="D806" s="32" t="s">
        <v>6127</v>
      </c>
      <c r="E806" s="32" t="s">
        <v>6128</v>
      </c>
    </row>
    <row r="807" spans="1:5" ht="15.5" x14ac:dyDescent="0.35">
      <c r="A807" s="32" t="s">
        <v>1565</v>
      </c>
      <c r="B807" s="32" t="s">
        <v>3188</v>
      </c>
      <c r="C807" s="32" t="s">
        <v>4732</v>
      </c>
      <c r="D807" s="32" t="s">
        <v>6129</v>
      </c>
      <c r="E807" s="32" t="s">
        <v>4745</v>
      </c>
    </row>
    <row r="808" spans="1:5" ht="15.5" x14ac:dyDescent="0.35">
      <c r="A808" s="32" t="s">
        <v>1564</v>
      </c>
      <c r="B808" s="32" t="s">
        <v>3189</v>
      </c>
      <c r="C808" s="32" t="s">
        <v>4732</v>
      </c>
      <c r="D808" s="32" t="s">
        <v>6130</v>
      </c>
      <c r="E808" s="32" t="s">
        <v>6131</v>
      </c>
    </row>
    <row r="809" spans="1:5" ht="15.5" x14ac:dyDescent="0.35">
      <c r="A809" s="32" t="s">
        <v>1563</v>
      </c>
      <c r="B809" s="32" t="s">
        <v>3190</v>
      </c>
      <c r="C809" s="32" t="s">
        <v>4732</v>
      </c>
      <c r="D809" s="32" t="s">
        <v>6132</v>
      </c>
      <c r="E809" s="32" t="s">
        <v>6133</v>
      </c>
    </row>
    <row r="810" spans="1:5" ht="15.5" x14ac:dyDescent="0.35">
      <c r="A810" s="32" t="s">
        <v>1562</v>
      </c>
      <c r="B810" s="32" t="s">
        <v>3191</v>
      </c>
      <c r="C810" s="32" t="s">
        <v>5604</v>
      </c>
      <c r="D810" s="32" t="s">
        <v>6134</v>
      </c>
      <c r="E810" s="32" t="s">
        <v>6135</v>
      </c>
    </row>
    <row r="811" spans="1:5" ht="15.5" x14ac:dyDescent="0.35">
      <c r="A811" s="32" t="s">
        <v>1561</v>
      </c>
      <c r="B811" s="32" t="s">
        <v>3192</v>
      </c>
      <c r="C811" s="32" t="s">
        <v>4732</v>
      </c>
      <c r="D811" s="32" t="s">
        <v>6136</v>
      </c>
      <c r="E811" s="32" t="s">
        <v>6137</v>
      </c>
    </row>
    <row r="812" spans="1:5" ht="15.5" x14ac:dyDescent="0.35">
      <c r="A812" s="32" t="s">
        <v>1560</v>
      </c>
      <c r="B812" s="32" t="s">
        <v>3193</v>
      </c>
      <c r="C812" s="32" t="s">
        <v>4732</v>
      </c>
      <c r="D812" s="32" t="s">
        <v>6138</v>
      </c>
      <c r="E812" s="32" t="s">
        <v>4967</v>
      </c>
    </row>
    <row r="813" spans="1:5" ht="15.5" x14ac:dyDescent="0.35">
      <c r="A813" s="32" t="s">
        <v>1559</v>
      </c>
      <c r="B813" s="32" t="s">
        <v>3194</v>
      </c>
      <c r="C813" s="32" t="s">
        <v>4732</v>
      </c>
      <c r="D813" s="32" t="s">
        <v>5459</v>
      </c>
      <c r="E813" s="32" t="s">
        <v>6139</v>
      </c>
    </row>
    <row r="814" spans="1:5" ht="15.5" x14ac:dyDescent="0.35">
      <c r="A814" s="32" t="s">
        <v>1558</v>
      </c>
      <c r="B814" s="32" t="s">
        <v>3195</v>
      </c>
      <c r="C814" s="32" t="s">
        <v>4732</v>
      </c>
      <c r="D814" s="32" t="s">
        <v>6140</v>
      </c>
      <c r="E814" s="32" t="s">
        <v>5759</v>
      </c>
    </row>
    <row r="815" spans="1:5" ht="15.5" x14ac:dyDescent="0.35">
      <c r="A815" s="32" t="s">
        <v>1557</v>
      </c>
      <c r="B815" s="32" t="s">
        <v>3196</v>
      </c>
      <c r="C815" s="32" t="s">
        <v>4732</v>
      </c>
      <c r="D815" s="32" t="s">
        <v>6141</v>
      </c>
      <c r="E815" s="32" t="s">
        <v>6142</v>
      </c>
    </row>
    <row r="816" spans="1:5" ht="15.5" x14ac:dyDescent="0.35">
      <c r="A816" s="32" t="s">
        <v>1556</v>
      </c>
      <c r="B816" s="32" t="s">
        <v>3197</v>
      </c>
      <c r="C816" s="32" t="s">
        <v>4732</v>
      </c>
      <c r="D816" s="32" t="s">
        <v>6143</v>
      </c>
      <c r="E816" s="32" t="s">
        <v>6144</v>
      </c>
    </row>
    <row r="817" spans="1:5" ht="15.5" x14ac:dyDescent="0.35">
      <c r="A817" s="32" t="s">
        <v>1555</v>
      </c>
      <c r="B817" s="32" t="s">
        <v>3198</v>
      </c>
      <c r="C817" s="32" t="s">
        <v>4732</v>
      </c>
      <c r="D817" s="32" t="s">
        <v>6145</v>
      </c>
      <c r="E817" s="32" t="s">
        <v>6146</v>
      </c>
    </row>
    <row r="818" spans="1:5" ht="15.5" x14ac:dyDescent="0.35">
      <c r="A818" s="32" t="s">
        <v>1554</v>
      </c>
      <c r="B818" s="32" t="s">
        <v>3199</v>
      </c>
      <c r="C818" s="32" t="s">
        <v>4732</v>
      </c>
      <c r="D818" s="32" t="s">
        <v>6147</v>
      </c>
      <c r="E818" s="32" t="s">
        <v>6148</v>
      </c>
    </row>
    <row r="819" spans="1:5" ht="15.5" x14ac:dyDescent="0.35">
      <c r="A819" s="32" t="s">
        <v>1553</v>
      </c>
      <c r="B819" s="32" t="s">
        <v>3200</v>
      </c>
      <c r="C819" s="32" t="s">
        <v>4732</v>
      </c>
      <c r="D819" s="32" t="s">
        <v>5294</v>
      </c>
      <c r="E819" s="32" t="s">
        <v>5449</v>
      </c>
    </row>
    <row r="820" spans="1:5" ht="15.5" x14ac:dyDescent="0.35">
      <c r="A820" s="32" t="s">
        <v>1552</v>
      </c>
      <c r="B820" s="32" t="s">
        <v>3201</v>
      </c>
      <c r="C820" s="32" t="s">
        <v>4732</v>
      </c>
      <c r="D820" s="32" t="s">
        <v>6149</v>
      </c>
      <c r="E820" s="32" t="s">
        <v>6150</v>
      </c>
    </row>
    <row r="821" spans="1:5" ht="15.5" x14ac:dyDescent="0.35">
      <c r="A821" s="32" t="s">
        <v>1551</v>
      </c>
      <c r="B821" s="32" t="s">
        <v>3202</v>
      </c>
      <c r="C821" s="32" t="s">
        <v>4729</v>
      </c>
      <c r="D821" s="32" t="s">
        <v>6151</v>
      </c>
      <c r="E821" s="32" t="s">
        <v>5775</v>
      </c>
    </row>
    <row r="822" spans="1:5" ht="15.5" x14ac:dyDescent="0.35">
      <c r="A822" s="32" t="s">
        <v>1550</v>
      </c>
      <c r="B822" s="32" t="s">
        <v>3203</v>
      </c>
      <c r="C822" s="32" t="s">
        <v>4732</v>
      </c>
      <c r="D822" s="32" t="s">
        <v>6152</v>
      </c>
      <c r="E822" s="32" t="s">
        <v>6153</v>
      </c>
    </row>
    <row r="823" spans="1:5" ht="15.5" x14ac:dyDescent="0.35">
      <c r="A823" s="32" t="s">
        <v>1549</v>
      </c>
      <c r="B823" s="32" t="s">
        <v>3204</v>
      </c>
      <c r="C823" s="32" t="s">
        <v>4732</v>
      </c>
      <c r="D823" s="32" t="s">
        <v>6154</v>
      </c>
      <c r="E823" s="32" t="s">
        <v>6155</v>
      </c>
    </row>
    <row r="824" spans="1:5" ht="15.5" x14ac:dyDescent="0.35">
      <c r="A824" s="32" t="s">
        <v>1548</v>
      </c>
      <c r="B824" s="32" t="s">
        <v>3205</v>
      </c>
      <c r="C824" s="32" t="s">
        <v>4732</v>
      </c>
      <c r="D824" s="32" t="s">
        <v>6156</v>
      </c>
      <c r="E824" s="32" t="s">
        <v>4808</v>
      </c>
    </row>
    <row r="825" spans="1:5" ht="15.5" x14ac:dyDescent="0.35">
      <c r="A825" s="32" t="s">
        <v>1547</v>
      </c>
      <c r="B825" s="32" t="s">
        <v>3206</v>
      </c>
      <c r="C825" s="32" t="s">
        <v>4732</v>
      </c>
      <c r="D825" s="32" t="s">
        <v>5942</v>
      </c>
      <c r="E825" s="32" t="s">
        <v>6157</v>
      </c>
    </row>
    <row r="826" spans="1:5" ht="15.5" x14ac:dyDescent="0.35">
      <c r="A826" s="32" t="s">
        <v>1546</v>
      </c>
      <c r="B826" s="32" t="s">
        <v>3207</v>
      </c>
      <c r="C826" s="32" t="s">
        <v>4732</v>
      </c>
      <c r="D826" s="32" t="s">
        <v>6158</v>
      </c>
      <c r="E826" s="32" t="s">
        <v>6159</v>
      </c>
    </row>
    <row r="827" spans="1:5" ht="15.5" x14ac:dyDescent="0.35">
      <c r="A827" s="32" t="s">
        <v>1545</v>
      </c>
      <c r="B827" s="32" t="s">
        <v>3208</v>
      </c>
      <c r="C827" s="32" t="s">
        <v>4729</v>
      </c>
      <c r="D827" s="32" t="s">
        <v>6160</v>
      </c>
      <c r="E827" s="32" t="s">
        <v>6161</v>
      </c>
    </row>
    <row r="828" spans="1:5" ht="15.5" x14ac:dyDescent="0.35">
      <c r="A828" s="32" t="s">
        <v>1544</v>
      </c>
      <c r="B828" s="32" t="s">
        <v>3209</v>
      </c>
      <c r="C828" s="32" t="s">
        <v>4729</v>
      </c>
      <c r="D828" s="32" t="s">
        <v>6162</v>
      </c>
      <c r="E828" s="32" t="s">
        <v>6163</v>
      </c>
    </row>
    <row r="829" spans="1:5" ht="15.5" x14ac:dyDescent="0.35">
      <c r="A829" s="32" t="s">
        <v>1543</v>
      </c>
      <c r="B829" s="32" t="s">
        <v>3210</v>
      </c>
      <c r="C829" s="32" t="s">
        <v>5604</v>
      </c>
      <c r="D829" s="32" t="s">
        <v>5612</v>
      </c>
      <c r="E829" s="32" t="s">
        <v>6164</v>
      </c>
    </row>
    <row r="830" spans="1:5" ht="15.5" x14ac:dyDescent="0.35">
      <c r="A830" s="32" t="s">
        <v>1542</v>
      </c>
      <c r="B830" s="32" t="s">
        <v>3211</v>
      </c>
      <c r="C830" s="32" t="s">
        <v>5604</v>
      </c>
      <c r="D830" s="32" t="s">
        <v>5641</v>
      </c>
      <c r="E830" s="32" t="s">
        <v>6165</v>
      </c>
    </row>
    <row r="831" spans="1:5" ht="15.5" x14ac:dyDescent="0.35">
      <c r="A831" s="32" t="s">
        <v>1541</v>
      </c>
      <c r="B831" s="32" t="s">
        <v>3212</v>
      </c>
      <c r="C831" s="32" t="s">
        <v>5604</v>
      </c>
      <c r="D831" s="32" t="s">
        <v>6166</v>
      </c>
      <c r="E831" s="32" t="s">
        <v>6167</v>
      </c>
    </row>
    <row r="832" spans="1:5" ht="15.5" x14ac:dyDescent="0.35">
      <c r="A832" s="32" t="s">
        <v>1540</v>
      </c>
      <c r="B832" s="32" t="s">
        <v>3213</v>
      </c>
      <c r="C832" s="32" t="s">
        <v>4732</v>
      </c>
      <c r="D832" s="32" t="s">
        <v>6168</v>
      </c>
      <c r="E832" s="32" t="s">
        <v>5025</v>
      </c>
    </row>
    <row r="833" spans="1:5" ht="15.5" x14ac:dyDescent="0.35">
      <c r="A833" s="32" t="s">
        <v>1539</v>
      </c>
      <c r="B833" s="32" t="s">
        <v>3214</v>
      </c>
      <c r="C833" s="32" t="s">
        <v>4732</v>
      </c>
      <c r="D833" s="32" t="s">
        <v>6169</v>
      </c>
      <c r="E833" s="32" t="s">
        <v>6170</v>
      </c>
    </row>
    <row r="834" spans="1:5" ht="15.5" x14ac:dyDescent="0.35">
      <c r="A834" s="32" t="s">
        <v>1538</v>
      </c>
      <c r="B834" s="32" t="s">
        <v>3215</v>
      </c>
      <c r="C834" s="32" t="s">
        <v>4732</v>
      </c>
      <c r="D834" s="32" t="s">
        <v>6171</v>
      </c>
      <c r="E834" s="32" t="s">
        <v>6172</v>
      </c>
    </row>
    <row r="835" spans="1:5" ht="15.5" x14ac:dyDescent="0.35">
      <c r="A835" s="32" t="s">
        <v>1537</v>
      </c>
      <c r="B835" s="32" t="s">
        <v>3216</v>
      </c>
      <c r="C835" s="32" t="s">
        <v>5604</v>
      </c>
      <c r="D835" s="32" t="s">
        <v>6173</v>
      </c>
      <c r="E835" s="32" t="s">
        <v>5937</v>
      </c>
    </row>
    <row r="836" spans="1:5" ht="15.5" x14ac:dyDescent="0.35">
      <c r="A836" s="32" t="s">
        <v>1536</v>
      </c>
      <c r="B836" s="32" t="s">
        <v>3217</v>
      </c>
      <c r="C836" s="32" t="s">
        <v>4729</v>
      </c>
      <c r="D836" s="32" t="s">
        <v>6174</v>
      </c>
      <c r="E836" s="32" t="s">
        <v>6175</v>
      </c>
    </row>
    <row r="837" spans="1:5" ht="15.5" x14ac:dyDescent="0.35">
      <c r="A837" s="32" t="s">
        <v>1535</v>
      </c>
      <c r="B837" s="32" t="s">
        <v>3218</v>
      </c>
      <c r="C837" s="32" t="s">
        <v>4729</v>
      </c>
      <c r="D837" s="32" t="s">
        <v>5143</v>
      </c>
      <c r="E837" s="32" t="s">
        <v>6176</v>
      </c>
    </row>
    <row r="838" spans="1:5" ht="15.5" x14ac:dyDescent="0.35">
      <c r="A838" s="32" t="s">
        <v>1534</v>
      </c>
      <c r="B838" s="32" t="s">
        <v>3219</v>
      </c>
      <c r="C838" s="32" t="s">
        <v>4729</v>
      </c>
      <c r="D838" s="32" t="s">
        <v>6177</v>
      </c>
      <c r="E838" s="32" t="s">
        <v>6178</v>
      </c>
    </row>
    <row r="839" spans="1:5" ht="15.5" x14ac:dyDescent="0.35">
      <c r="A839" s="32" t="s">
        <v>1533</v>
      </c>
      <c r="B839" s="32" t="s">
        <v>3220</v>
      </c>
      <c r="C839" s="32" t="s">
        <v>4732</v>
      </c>
      <c r="D839" s="32" t="s">
        <v>5839</v>
      </c>
      <c r="E839" s="32" t="s">
        <v>5731</v>
      </c>
    </row>
    <row r="840" spans="1:5" ht="15.5" x14ac:dyDescent="0.35">
      <c r="A840" s="32" t="s">
        <v>1532</v>
      </c>
      <c r="B840" s="32" t="s">
        <v>3221</v>
      </c>
      <c r="C840" s="32" t="s">
        <v>4729</v>
      </c>
      <c r="D840" s="32" t="s">
        <v>6179</v>
      </c>
      <c r="E840" s="32" t="s">
        <v>5163</v>
      </c>
    </row>
    <row r="841" spans="1:5" ht="15.5" x14ac:dyDescent="0.35">
      <c r="A841" s="32" t="s">
        <v>1531</v>
      </c>
      <c r="B841" s="32" t="s">
        <v>3222</v>
      </c>
      <c r="C841" s="32" t="s">
        <v>4729</v>
      </c>
      <c r="D841" s="32" t="s">
        <v>6180</v>
      </c>
      <c r="E841" s="32" t="s">
        <v>6181</v>
      </c>
    </row>
    <row r="842" spans="1:5" ht="15.5" x14ac:dyDescent="0.35">
      <c r="A842" s="32" t="s">
        <v>1530</v>
      </c>
      <c r="B842" s="32" t="s">
        <v>3223</v>
      </c>
      <c r="C842" s="32" t="s">
        <v>4729</v>
      </c>
      <c r="D842" s="32" t="s">
        <v>6182</v>
      </c>
      <c r="E842" s="32" t="s">
        <v>6183</v>
      </c>
    </row>
    <row r="843" spans="1:5" ht="15.5" x14ac:dyDescent="0.35">
      <c r="A843" s="32" t="s">
        <v>1529</v>
      </c>
      <c r="B843" s="32" t="s">
        <v>3224</v>
      </c>
      <c r="C843" s="32" t="s">
        <v>4729</v>
      </c>
      <c r="D843" s="32" t="s">
        <v>6184</v>
      </c>
      <c r="E843" s="32" t="s">
        <v>6082</v>
      </c>
    </row>
    <row r="844" spans="1:5" ht="15.5" x14ac:dyDescent="0.35">
      <c r="A844" s="32" t="s">
        <v>1528</v>
      </c>
      <c r="B844" s="32" t="s">
        <v>3225</v>
      </c>
      <c r="C844" s="32" t="s">
        <v>4729</v>
      </c>
      <c r="D844" s="32" t="s">
        <v>6185</v>
      </c>
      <c r="E844" s="32" t="s">
        <v>6186</v>
      </c>
    </row>
    <row r="845" spans="1:5" ht="15.5" x14ac:dyDescent="0.35">
      <c r="A845" s="32" t="s">
        <v>1527</v>
      </c>
      <c r="B845" s="32" t="s">
        <v>3226</v>
      </c>
      <c r="C845" s="32" t="s">
        <v>4729</v>
      </c>
      <c r="D845" s="32" t="s">
        <v>5006</v>
      </c>
      <c r="E845" s="32" t="s">
        <v>5665</v>
      </c>
    </row>
    <row r="846" spans="1:5" ht="15.5" x14ac:dyDescent="0.35">
      <c r="A846" s="32" t="s">
        <v>1526</v>
      </c>
      <c r="B846" s="32" t="s">
        <v>3227</v>
      </c>
      <c r="C846" s="32" t="s">
        <v>5604</v>
      </c>
      <c r="D846" s="32" t="s">
        <v>6187</v>
      </c>
      <c r="E846" s="32" t="s">
        <v>6188</v>
      </c>
    </row>
    <row r="847" spans="1:5" ht="15.5" x14ac:dyDescent="0.35">
      <c r="A847" s="32" t="s">
        <v>1525</v>
      </c>
      <c r="B847" s="32" t="s">
        <v>3228</v>
      </c>
      <c r="C847" s="32" t="s">
        <v>4729</v>
      </c>
      <c r="D847" s="32" t="s">
        <v>6189</v>
      </c>
      <c r="E847" s="32" t="s">
        <v>6190</v>
      </c>
    </row>
    <row r="848" spans="1:5" ht="15.5" x14ac:dyDescent="0.35">
      <c r="A848" s="32" t="s">
        <v>1524</v>
      </c>
      <c r="B848" s="32" t="s">
        <v>3229</v>
      </c>
      <c r="C848" s="32" t="s">
        <v>4729</v>
      </c>
      <c r="D848" s="32" t="s">
        <v>6191</v>
      </c>
      <c r="E848" s="32" t="s">
        <v>6192</v>
      </c>
    </row>
    <row r="849" spans="1:5" ht="15.5" x14ac:dyDescent="0.35">
      <c r="A849" s="32" t="s">
        <v>1523</v>
      </c>
      <c r="B849" s="32" t="s">
        <v>3230</v>
      </c>
      <c r="C849" s="32" t="s">
        <v>4729</v>
      </c>
      <c r="D849" s="32" t="s">
        <v>6193</v>
      </c>
      <c r="E849" s="32" t="s">
        <v>6194</v>
      </c>
    </row>
    <row r="850" spans="1:5" ht="15.5" x14ac:dyDescent="0.35">
      <c r="A850" s="32" t="s">
        <v>1522</v>
      </c>
      <c r="B850" s="32" t="s">
        <v>3231</v>
      </c>
      <c r="C850" s="32" t="s">
        <v>4732</v>
      </c>
      <c r="D850" s="32" t="s">
        <v>6195</v>
      </c>
      <c r="E850" s="32" t="s">
        <v>4830</v>
      </c>
    </row>
    <row r="851" spans="1:5" ht="15.5" x14ac:dyDescent="0.35">
      <c r="A851" s="32" t="s">
        <v>1521</v>
      </c>
      <c r="B851" s="32" t="s">
        <v>3232</v>
      </c>
      <c r="C851" s="32" t="s">
        <v>4732</v>
      </c>
      <c r="D851" s="32" t="s">
        <v>6196</v>
      </c>
      <c r="E851" s="32" t="s">
        <v>4815</v>
      </c>
    </row>
    <row r="852" spans="1:5" ht="15.5" x14ac:dyDescent="0.35">
      <c r="A852" s="32" t="s">
        <v>1520</v>
      </c>
      <c r="B852" s="32" t="s">
        <v>3233</v>
      </c>
      <c r="C852" s="32" t="s">
        <v>4729</v>
      </c>
      <c r="D852" s="32" t="s">
        <v>6197</v>
      </c>
      <c r="E852" s="32" t="s">
        <v>6198</v>
      </c>
    </row>
    <row r="853" spans="1:5" ht="15.5" x14ac:dyDescent="0.35">
      <c r="A853" s="32" t="s">
        <v>1519</v>
      </c>
      <c r="B853" s="32" t="s">
        <v>3234</v>
      </c>
      <c r="C853" s="32" t="s">
        <v>5604</v>
      </c>
      <c r="D853" s="32" t="s">
        <v>6199</v>
      </c>
      <c r="E853" s="32" t="s">
        <v>5085</v>
      </c>
    </row>
    <row r="854" spans="1:5" ht="15.5" x14ac:dyDescent="0.35">
      <c r="A854" s="32" t="s">
        <v>1518</v>
      </c>
      <c r="B854" s="32" t="s">
        <v>3235</v>
      </c>
      <c r="C854" s="32" t="s">
        <v>4732</v>
      </c>
      <c r="D854" s="32" t="s">
        <v>5065</v>
      </c>
      <c r="E854" s="32" t="s">
        <v>4882</v>
      </c>
    </row>
    <row r="855" spans="1:5" ht="15.5" x14ac:dyDescent="0.35">
      <c r="A855" s="32" t="s">
        <v>1517</v>
      </c>
      <c r="B855" s="32" t="s">
        <v>3236</v>
      </c>
      <c r="C855" s="32" t="s">
        <v>4732</v>
      </c>
      <c r="D855" s="32" t="s">
        <v>6200</v>
      </c>
      <c r="E855" s="32" t="s">
        <v>6201</v>
      </c>
    </row>
    <row r="856" spans="1:5" ht="15.5" x14ac:dyDescent="0.35">
      <c r="A856" s="32" t="s">
        <v>1516</v>
      </c>
      <c r="B856" s="32" t="s">
        <v>3237</v>
      </c>
      <c r="C856" s="32" t="s">
        <v>4732</v>
      </c>
      <c r="D856" s="32" t="s">
        <v>6202</v>
      </c>
      <c r="E856" s="32" t="s">
        <v>5159</v>
      </c>
    </row>
    <row r="857" spans="1:5" ht="15.5" x14ac:dyDescent="0.35">
      <c r="A857" s="32" t="s">
        <v>1515</v>
      </c>
      <c r="B857" s="32" t="s">
        <v>3238</v>
      </c>
      <c r="C857" s="32" t="s">
        <v>4732</v>
      </c>
      <c r="D857" s="32" t="s">
        <v>6203</v>
      </c>
      <c r="E857" s="32" t="s">
        <v>6204</v>
      </c>
    </row>
    <row r="858" spans="1:5" ht="15.5" x14ac:dyDescent="0.35">
      <c r="A858" s="32" t="s">
        <v>1514</v>
      </c>
      <c r="B858" s="32" t="s">
        <v>3239</v>
      </c>
      <c r="C858" s="32" t="s">
        <v>4729</v>
      </c>
      <c r="D858" s="32" t="s">
        <v>6205</v>
      </c>
      <c r="E858" s="32" t="s">
        <v>6206</v>
      </c>
    </row>
    <row r="859" spans="1:5" ht="15.5" x14ac:dyDescent="0.35">
      <c r="A859" s="32" t="s">
        <v>1513</v>
      </c>
      <c r="B859" s="32" t="s">
        <v>3240</v>
      </c>
      <c r="C859" s="32" t="s">
        <v>4729</v>
      </c>
      <c r="D859" s="32" t="s">
        <v>6207</v>
      </c>
      <c r="E859" s="32" t="s">
        <v>5538</v>
      </c>
    </row>
    <row r="860" spans="1:5" ht="15.5" x14ac:dyDescent="0.35">
      <c r="A860" s="32" t="s">
        <v>1512</v>
      </c>
      <c r="B860" s="32" t="s">
        <v>3241</v>
      </c>
      <c r="C860" s="32" t="s">
        <v>4729</v>
      </c>
      <c r="D860" s="32" t="s">
        <v>6208</v>
      </c>
      <c r="E860" s="32" t="s">
        <v>6209</v>
      </c>
    </row>
    <row r="861" spans="1:5" ht="15.5" x14ac:dyDescent="0.35">
      <c r="A861" s="32" t="s">
        <v>1511</v>
      </c>
      <c r="B861" s="32" t="s">
        <v>3242</v>
      </c>
      <c r="C861" s="32" t="s">
        <v>4729</v>
      </c>
      <c r="D861" s="32" t="s">
        <v>6210</v>
      </c>
      <c r="E861" s="32" t="s">
        <v>6211</v>
      </c>
    </row>
    <row r="862" spans="1:5" ht="15.5" x14ac:dyDescent="0.35">
      <c r="A862" s="32" t="s">
        <v>1510</v>
      </c>
      <c r="B862" s="32" t="s">
        <v>3243</v>
      </c>
      <c r="C862" s="32" t="s">
        <v>4732</v>
      </c>
      <c r="D862" s="32" t="s">
        <v>6212</v>
      </c>
      <c r="E862" s="32" t="s">
        <v>4830</v>
      </c>
    </row>
    <row r="863" spans="1:5" ht="15.5" x14ac:dyDescent="0.35">
      <c r="A863" s="32" t="s">
        <v>1509</v>
      </c>
      <c r="B863" s="32" t="s">
        <v>3244</v>
      </c>
      <c r="C863" s="32" t="s">
        <v>4729</v>
      </c>
      <c r="D863" s="32" t="s">
        <v>6213</v>
      </c>
      <c r="E863" s="32" t="s">
        <v>5351</v>
      </c>
    </row>
    <row r="864" spans="1:5" ht="15.5" x14ac:dyDescent="0.35">
      <c r="A864" s="32" t="s">
        <v>1508</v>
      </c>
      <c r="B864" s="32" t="s">
        <v>3245</v>
      </c>
      <c r="C864" s="32" t="s">
        <v>4732</v>
      </c>
      <c r="D864" s="32" t="s">
        <v>6214</v>
      </c>
      <c r="E864" s="32" t="s">
        <v>6215</v>
      </c>
    </row>
    <row r="865" spans="1:5" ht="15.5" x14ac:dyDescent="0.35">
      <c r="A865" s="32" t="s">
        <v>1507</v>
      </c>
      <c r="B865" s="32" t="s">
        <v>3246</v>
      </c>
      <c r="C865" s="32" t="s">
        <v>4732</v>
      </c>
      <c r="D865" s="32" t="s">
        <v>6216</v>
      </c>
      <c r="E865" s="32" t="s">
        <v>6217</v>
      </c>
    </row>
    <row r="866" spans="1:5" ht="15.5" x14ac:dyDescent="0.35">
      <c r="A866" s="32" t="s">
        <v>1506</v>
      </c>
      <c r="B866" s="32" t="s">
        <v>3247</v>
      </c>
      <c r="C866" s="32" t="s">
        <v>4732</v>
      </c>
      <c r="D866" s="32" t="s">
        <v>6218</v>
      </c>
      <c r="E866" s="32" t="s">
        <v>4860</v>
      </c>
    </row>
    <row r="867" spans="1:5" ht="15.5" x14ac:dyDescent="0.35">
      <c r="A867" s="32" t="s">
        <v>1505</v>
      </c>
      <c r="B867" s="32" t="s">
        <v>3248</v>
      </c>
      <c r="C867" s="32" t="s">
        <v>5604</v>
      </c>
      <c r="D867" s="32" t="s">
        <v>6219</v>
      </c>
      <c r="E867" s="32" t="s">
        <v>6220</v>
      </c>
    </row>
    <row r="868" spans="1:5" ht="15.5" x14ac:dyDescent="0.35">
      <c r="A868" s="32" t="s">
        <v>1504</v>
      </c>
      <c r="B868" s="32" t="s">
        <v>3249</v>
      </c>
      <c r="C868" s="32" t="s">
        <v>4732</v>
      </c>
      <c r="D868" s="32" t="s">
        <v>6221</v>
      </c>
      <c r="E868" s="32" t="s">
        <v>6222</v>
      </c>
    </row>
    <row r="869" spans="1:5" ht="15.5" x14ac:dyDescent="0.35">
      <c r="A869" s="32" t="s">
        <v>1503</v>
      </c>
      <c r="B869" s="32" t="s">
        <v>3250</v>
      </c>
      <c r="C869" s="32" t="s">
        <v>4732</v>
      </c>
      <c r="D869" s="32" t="s">
        <v>6223</v>
      </c>
      <c r="E869" s="32" t="s">
        <v>4933</v>
      </c>
    </row>
    <row r="870" spans="1:5" ht="15.5" x14ac:dyDescent="0.35">
      <c r="A870" s="32" t="s">
        <v>1502</v>
      </c>
      <c r="B870" s="32" t="s">
        <v>3251</v>
      </c>
      <c r="C870" s="32" t="s">
        <v>4732</v>
      </c>
      <c r="D870" s="32" t="s">
        <v>6224</v>
      </c>
      <c r="E870" s="32" t="s">
        <v>4753</v>
      </c>
    </row>
    <row r="871" spans="1:5" ht="15.5" x14ac:dyDescent="0.35">
      <c r="A871" s="32" t="s">
        <v>1501</v>
      </c>
      <c r="B871" s="32" t="s">
        <v>3252</v>
      </c>
      <c r="C871" s="32" t="s">
        <v>4732</v>
      </c>
      <c r="D871" s="32" t="s">
        <v>6225</v>
      </c>
      <c r="E871" s="32" t="s">
        <v>6226</v>
      </c>
    </row>
    <row r="872" spans="1:5" ht="15.5" x14ac:dyDescent="0.35">
      <c r="A872" s="32" t="s">
        <v>1500</v>
      </c>
      <c r="B872" s="32" t="s">
        <v>3253</v>
      </c>
      <c r="C872" s="32" t="s">
        <v>5604</v>
      </c>
      <c r="D872" s="32" t="s">
        <v>6227</v>
      </c>
      <c r="E872" s="32" t="s">
        <v>6228</v>
      </c>
    </row>
    <row r="873" spans="1:5" ht="15.5" x14ac:dyDescent="0.35">
      <c r="A873" s="32" t="s">
        <v>1499</v>
      </c>
      <c r="B873" s="32" t="s">
        <v>3254</v>
      </c>
      <c r="C873" s="32" t="s">
        <v>4729</v>
      </c>
      <c r="D873" s="32" t="s">
        <v>6229</v>
      </c>
      <c r="E873" s="32" t="s">
        <v>6230</v>
      </c>
    </row>
    <row r="874" spans="1:5" ht="15.5" x14ac:dyDescent="0.35">
      <c r="A874" s="32" t="s">
        <v>1498</v>
      </c>
      <c r="B874" s="32" t="s">
        <v>3255</v>
      </c>
      <c r="C874" s="32" t="s">
        <v>5604</v>
      </c>
      <c r="D874" s="32" t="s">
        <v>6231</v>
      </c>
      <c r="E874" s="32" t="s">
        <v>5503</v>
      </c>
    </row>
    <row r="875" spans="1:5" ht="15.5" x14ac:dyDescent="0.35">
      <c r="A875" s="32" t="s">
        <v>1497</v>
      </c>
      <c r="B875" s="32" t="s">
        <v>3256</v>
      </c>
      <c r="C875" s="32" t="s">
        <v>4729</v>
      </c>
      <c r="D875" s="32" t="s">
        <v>6232</v>
      </c>
      <c r="E875" s="32" t="s">
        <v>6233</v>
      </c>
    </row>
    <row r="876" spans="1:5" ht="15.5" x14ac:dyDescent="0.35">
      <c r="A876" s="32" t="s">
        <v>1496</v>
      </c>
      <c r="B876" s="32" t="s">
        <v>3257</v>
      </c>
      <c r="C876" s="32" t="s">
        <v>4729</v>
      </c>
      <c r="D876" s="32" t="s">
        <v>6234</v>
      </c>
      <c r="E876" s="32" t="s">
        <v>6235</v>
      </c>
    </row>
    <row r="877" spans="1:5" ht="15.5" x14ac:dyDescent="0.35">
      <c r="A877" s="32" t="s">
        <v>1495</v>
      </c>
      <c r="B877" s="32" t="s">
        <v>3258</v>
      </c>
      <c r="C877" s="32" t="s">
        <v>4729</v>
      </c>
      <c r="D877" s="32" t="s">
        <v>6236</v>
      </c>
      <c r="E877" s="32" t="s">
        <v>6237</v>
      </c>
    </row>
    <row r="878" spans="1:5" ht="15.5" x14ac:dyDescent="0.35">
      <c r="A878" s="32" t="s">
        <v>1494</v>
      </c>
      <c r="B878" s="32" t="s">
        <v>3259</v>
      </c>
      <c r="C878" s="32" t="s">
        <v>5604</v>
      </c>
      <c r="D878" s="32" t="s">
        <v>6238</v>
      </c>
      <c r="E878" s="32" t="s">
        <v>5874</v>
      </c>
    </row>
    <row r="879" spans="1:5" ht="15.5" x14ac:dyDescent="0.35">
      <c r="A879" s="32" t="s">
        <v>1493</v>
      </c>
      <c r="B879" s="32" t="s">
        <v>3260</v>
      </c>
      <c r="C879" s="32" t="s">
        <v>5604</v>
      </c>
      <c r="D879" s="32" t="s">
        <v>6239</v>
      </c>
      <c r="E879" s="32" t="s">
        <v>6240</v>
      </c>
    </row>
    <row r="880" spans="1:5" ht="15.5" x14ac:dyDescent="0.35">
      <c r="A880" s="32" t="s">
        <v>1492</v>
      </c>
      <c r="B880" s="32" t="s">
        <v>3261</v>
      </c>
      <c r="C880" s="32" t="s">
        <v>4729</v>
      </c>
      <c r="D880" s="32" t="s">
        <v>6241</v>
      </c>
      <c r="E880" s="32" t="s">
        <v>6242</v>
      </c>
    </row>
    <row r="881" spans="1:5" ht="15.5" x14ac:dyDescent="0.35">
      <c r="A881" s="32" t="s">
        <v>1491</v>
      </c>
      <c r="B881" s="32" t="s">
        <v>3262</v>
      </c>
      <c r="C881" s="32" t="s">
        <v>4729</v>
      </c>
      <c r="D881" s="32" t="s">
        <v>6243</v>
      </c>
      <c r="E881" s="32" t="s">
        <v>6244</v>
      </c>
    </row>
    <row r="882" spans="1:5" ht="15.5" x14ac:dyDescent="0.35">
      <c r="A882" s="32" t="s">
        <v>1490</v>
      </c>
      <c r="B882" s="32" t="s">
        <v>3263</v>
      </c>
      <c r="C882" s="32" t="s">
        <v>4729</v>
      </c>
      <c r="D882" s="32" t="s">
        <v>6245</v>
      </c>
      <c r="E882" s="32" t="s">
        <v>6246</v>
      </c>
    </row>
    <row r="883" spans="1:5" ht="15.5" x14ac:dyDescent="0.35">
      <c r="A883" s="32" t="s">
        <v>1489</v>
      </c>
      <c r="B883" s="32" t="s">
        <v>3264</v>
      </c>
      <c r="C883" s="32" t="s">
        <v>4729</v>
      </c>
      <c r="D883" s="32" t="s">
        <v>6247</v>
      </c>
      <c r="E883" s="32" t="s">
        <v>5250</v>
      </c>
    </row>
    <row r="884" spans="1:5" ht="15.5" x14ac:dyDescent="0.35">
      <c r="A884" s="32" t="s">
        <v>1488</v>
      </c>
      <c r="B884" s="32" t="s">
        <v>3265</v>
      </c>
      <c r="C884" s="32" t="s">
        <v>4729</v>
      </c>
      <c r="D884" s="32" t="s">
        <v>6248</v>
      </c>
      <c r="E884" s="32" t="s">
        <v>6249</v>
      </c>
    </row>
    <row r="885" spans="1:5" ht="15.5" x14ac:dyDescent="0.35">
      <c r="A885" s="32" t="s">
        <v>1487</v>
      </c>
      <c r="B885" s="32" t="s">
        <v>3266</v>
      </c>
      <c r="C885" s="32" t="s">
        <v>4729</v>
      </c>
      <c r="D885" s="32" t="s">
        <v>6250</v>
      </c>
      <c r="E885" s="32" t="s">
        <v>6251</v>
      </c>
    </row>
    <row r="886" spans="1:5" ht="15.5" x14ac:dyDescent="0.35">
      <c r="A886" s="32" t="s">
        <v>1486</v>
      </c>
      <c r="B886" s="32" t="s">
        <v>3267</v>
      </c>
      <c r="C886" s="32" t="s">
        <v>4729</v>
      </c>
      <c r="D886" s="32" t="s">
        <v>6252</v>
      </c>
      <c r="E886" s="32" t="s">
        <v>6253</v>
      </c>
    </row>
    <row r="887" spans="1:5" ht="15.5" x14ac:dyDescent="0.35">
      <c r="A887" s="32" t="s">
        <v>1485</v>
      </c>
      <c r="B887" s="32" t="s">
        <v>3268</v>
      </c>
      <c r="C887" s="32" t="s">
        <v>4729</v>
      </c>
      <c r="D887" s="32" t="s">
        <v>6254</v>
      </c>
      <c r="E887" s="32" t="s">
        <v>6255</v>
      </c>
    </row>
    <row r="888" spans="1:5" ht="15.5" x14ac:dyDescent="0.35">
      <c r="A888" s="32" t="s">
        <v>1484</v>
      </c>
      <c r="B888" s="32" t="s">
        <v>3269</v>
      </c>
      <c r="C888" s="32" t="s">
        <v>4729</v>
      </c>
      <c r="D888" s="32" t="s">
        <v>6256</v>
      </c>
      <c r="E888" s="32" t="s">
        <v>6257</v>
      </c>
    </row>
    <row r="889" spans="1:5" ht="15.5" x14ac:dyDescent="0.35">
      <c r="A889" s="32" t="s">
        <v>1483</v>
      </c>
      <c r="B889" s="32" t="s">
        <v>3270</v>
      </c>
      <c r="C889" s="32" t="s">
        <v>5604</v>
      </c>
      <c r="D889" s="32" t="s">
        <v>6258</v>
      </c>
      <c r="E889" s="32" t="s">
        <v>6259</v>
      </c>
    </row>
    <row r="890" spans="1:5" ht="15.5" x14ac:dyDescent="0.35">
      <c r="A890" s="32" t="s">
        <v>1482</v>
      </c>
      <c r="B890" s="32" t="s">
        <v>3271</v>
      </c>
      <c r="C890" s="32" t="s">
        <v>4732</v>
      </c>
      <c r="D890" s="32" t="s">
        <v>6260</v>
      </c>
      <c r="E890" s="32" t="s">
        <v>6261</v>
      </c>
    </row>
    <row r="891" spans="1:5" ht="15.5" x14ac:dyDescent="0.35">
      <c r="A891" s="32" t="s">
        <v>1481</v>
      </c>
      <c r="B891" s="32" t="s">
        <v>3272</v>
      </c>
      <c r="C891" s="32" t="s">
        <v>4732</v>
      </c>
      <c r="D891" s="32" t="s">
        <v>6262</v>
      </c>
      <c r="E891" s="32" t="s">
        <v>5079</v>
      </c>
    </row>
    <row r="892" spans="1:5" ht="15.5" x14ac:dyDescent="0.35">
      <c r="A892" s="32" t="s">
        <v>1480</v>
      </c>
      <c r="B892" s="32" t="s">
        <v>3273</v>
      </c>
      <c r="C892" s="32" t="s">
        <v>4732</v>
      </c>
      <c r="D892" s="32" t="s">
        <v>6263</v>
      </c>
      <c r="E892" s="32" t="s">
        <v>6264</v>
      </c>
    </row>
    <row r="893" spans="1:5" ht="15.5" x14ac:dyDescent="0.35">
      <c r="A893" s="32" t="s">
        <v>1479</v>
      </c>
      <c r="B893" s="32" t="s">
        <v>3274</v>
      </c>
      <c r="C893" s="32" t="s">
        <v>4732</v>
      </c>
      <c r="D893" s="32" t="s">
        <v>6265</v>
      </c>
      <c r="E893" s="32" t="s">
        <v>6266</v>
      </c>
    </row>
    <row r="894" spans="1:5" ht="15.5" x14ac:dyDescent="0.35">
      <c r="A894" s="32" t="s">
        <v>1478</v>
      </c>
      <c r="B894" s="32" t="s">
        <v>3275</v>
      </c>
      <c r="C894" s="32" t="s">
        <v>5604</v>
      </c>
      <c r="D894" s="32" t="s">
        <v>6267</v>
      </c>
      <c r="E894" s="32" t="s">
        <v>6268</v>
      </c>
    </row>
    <row r="895" spans="1:5" ht="15.5" x14ac:dyDescent="0.35">
      <c r="A895" s="32" t="s">
        <v>1477</v>
      </c>
      <c r="B895" s="32" t="s">
        <v>3276</v>
      </c>
      <c r="C895" s="32" t="s">
        <v>4732</v>
      </c>
      <c r="D895" s="32" t="s">
        <v>6269</v>
      </c>
      <c r="E895" s="32" t="s">
        <v>4769</v>
      </c>
    </row>
    <row r="896" spans="1:5" ht="15.5" x14ac:dyDescent="0.35">
      <c r="A896" s="32" t="s">
        <v>1476</v>
      </c>
      <c r="B896" s="32" t="s">
        <v>3277</v>
      </c>
      <c r="C896" s="32" t="s">
        <v>4732</v>
      </c>
      <c r="D896" s="32" t="s">
        <v>6270</v>
      </c>
      <c r="E896" s="32" t="s">
        <v>6271</v>
      </c>
    </row>
    <row r="897" spans="1:5" ht="15.5" x14ac:dyDescent="0.35">
      <c r="A897" s="32" t="s">
        <v>1475</v>
      </c>
      <c r="B897" s="32" t="s">
        <v>3278</v>
      </c>
      <c r="C897" s="32" t="s">
        <v>4729</v>
      </c>
      <c r="D897" s="32" t="s">
        <v>6272</v>
      </c>
      <c r="E897" s="32" t="s">
        <v>6273</v>
      </c>
    </row>
    <row r="898" spans="1:5" ht="15.5" x14ac:dyDescent="0.35">
      <c r="A898" s="32" t="s">
        <v>1474</v>
      </c>
      <c r="B898" s="32" t="s">
        <v>3279</v>
      </c>
      <c r="C898" s="32" t="s">
        <v>4729</v>
      </c>
      <c r="D898" s="32" t="s">
        <v>5662</v>
      </c>
      <c r="E898" s="32" t="s">
        <v>6274</v>
      </c>
    </row>
    <row r="899" spans="1:5" ht="15.5" x14ac:dyDescent="0.35">
      <c r="A899" s="32" t="s">
        <v>1473</v>
      </c>
      <c r="B899" s="32" t="s">
        <v>3280</v>
      </c>
      <c r="C899" s="32" t="s">
        <v>4729</v>
      </c>
      <c r="D899" s="32" t="s">
        <v>6275</v>
      </c>
      <c r="E899" s="32" t="s">
        <v>6276</v>
      </c>
    </row>
    <row r="900" spans="1:5" ht="15.5" x14ac:dyDescent="0.35">
      <c r="A900" s="32" t="s">
        <v>1472</v>
      </c>
      <c r="B900" s="32" t="s">
        <v>3281</v>
      </c>
      <c r="C900" s="32" t="s">
        <v>4732</v>
      </c>
      <c r="D900" s="32" t="s">
        <v>5111</v>
      </c>
      <c r="E900" s="32" t="s">
        <v>4808</v>
      </c>
    </row>
    <row r="901" spans="1:5" ht="15.5" x14ac:dyDescent="0.35">
      <c r="A901" s="32" t="s">
        <v>1471</v>
      </c>
      <c r="B901" s="32" t="s">
        <v>3282</v>
      </c>
      <c r="C901" s="32" t="s">
        <v>5604</v>
      </c>
      <c r="D901" s="32" t="s">
        <v>5141</v>
      </c>
      <c r="E901" s="32" t="s">
        <v>6277</v>
      </c>
    </row>
    <row r="902" spans="1:5" ht="15.5" x14ac:dyDescent="0.35">
      <c r="A902" s="32" t="s">
        <v>1470</v>
      </c>
      <c r="B902" s="32" t="s">
        <v>3283</v>
      </c>
      <c r="C902" s="32" t="s">
        <v>4729</v>
      </c>
      <c r="D902" s="32" t="s">
        <v>6278</v>
      </c>
      <c r="E902" s="32" t="s">
        <v>6279</v>
      </c>
    </row>
    <row r="903" spans="1:5" ht="15.5" x14ac:dyDescent="0.35">
      <c r="A903" s="32" t="s">
        <v>1469</v>
      </c>
      <c r="B903" s="32" t="s">
        <v>3284</v>
      </c>
      <c r="C903" s="32" t="s">
        <v>4732</v>
      </c>
      <c r="D903" s="32" t="s">
        <v>6280</v>
      </c>
      <c r="E903" s="32" t="s">
        <v>5741</v>
      </c>
    </row>
    <row r="904" spans="1:5" ht="15.5" x14ac:dyDescent="0.35">
      <c r="A904" s="32" t="s">
        <v>1468</v>
      </c>
      <c r="B904" s="32" t="s">
        <v>3285</v>
      </c>
      <c r="C904" s="32" t="s">
        <v>4729</v>
      </c>
      <c r="D904" s="32" t="s">
        <v>6281</v>
      </c>
      <c r="E904" s="32" t="s">
        <v>6282</v>
      </c>
    </row>
    <row r="905" spans="1:5" ht="15.5" x14ac:dyDescent="0.35">
      <c r="A905" s="32" t="s">
        <v>1467</v>
      </c>
      <c r="B905" s="32" t="s">
        <v>3286</v>
      </c>
      <c r="C905" s="32" t="s">
        <v>4729</v>
      </c>
      <c r="D905" s="32" t="s">
        <v>6283</v>
      </c>
      <c r="E905" s="32" t="s">
        <v>6284</v>
      </c>
    </row>
    <row r="906" spans="1:5" ht="15.5" x14ac:dyDescent="0.35">
      <c r="A906" s="32" t="s">
        <v>1466</v>
      </c>
      <c r="B906" s="32" t="s">
        <v>3287</v>
      </c>
      <c r="C906" s="32" t="s">
        <v>4732</v>
      </c>
      <c r="D906" s="32" t="s">
        <v>6285</v>
      </c>
      <c r="E906" s="32" t="s">
        <v>6286</v>
      </c>
    </row>
    <row r="907" spans="1:5" ht="15.5" x14ac:dyDescent="0.35">
      <c r="A907" s="32" t="s">
        <v>1465</v>
      </c>
      <c r="B907" s="32" t="s">
        <v>3288</v>
      </c>
      <c r="C907" s="32" t="s">
        <v>4729</v>
      </c>
      <c r="D907" s="32" t="s">
        <v>6287</v>
      </c>
      <c r="E907" s="32" t="s">
        <v>6178</v>
      </c>
    </row>
    <row r="908" spans="1:5" ht="15.5" x14ac:dyDescent="0.35">
      <c r="A908" s="32" t="s">
        <v>1464</v>
      </c>
      <c r="B908" s="32" t="s">
        <v>3289</v>
      </c>
      <c r="C908" s="32" t="s">
        <v>5604</v>
      </c>
      <c r="D908" s="32" t="s">
        <v>6288</v>
      </c>
      <c r="E908" s="32" t="s">
        <v>6289</v>
      </c>
    </row>
    <row r="909" spans="1:5" ht="15.5" x14ac:dyDescent="0.35">
      <c r="A909" s="32" t="s">
        <v>1463</v>
      </c>
      <c r="B909" s="32" t="s">
        <v>3290</v>
      </c>
      <c r="C909" s="32" t="s">
        <v>4732</v>
      </c>
      <c r="D909" s="32" t="s">
        <v>6290</v>
      </c>
      <c r="E909" s="32" t="s">
        <v>6291</v>
      </c>
    </row>
    <row r="910" spans="1:5" ht="15.5" x14ac:dyDescent="0.35">
      <c r="A910" s="32" t="s">
        <v>1462</v>
      </c>
      <c r="B910" s="32" t="s">
        <v>3291</v>
      </c>
      <c r="C910" s="32" t="s">
        <v>4732</v>
      </c>
      <c r="D910" s="32" t="s">
        <v>6292</v>
      </c>
      <c r="E910" s="32" t="s">
        <v>5320</v>
      </c>
    </row>
    <row r="911" spans="1:5" ht="15.5" x14ac:dyDescent="0.35">
      <c r="A911" s="32" t="s">
        <v>1461</v>
      </c>
      <c r="B911" s="32" t="s">
        <v>3292</v>
      </c>
      <c r="C911" s="32" t="s">
        <v>4732</v>
      </c>
      <c r="D911" s="32" t="s">
        <v>6293</v>
      </c>
      <c r="E911" s="32" t="s">
        <v>6294</v>
      </c>
    </row>
    <row r="912" spans="1:5" ht="15.5" x14ac:dyDescent="0.35">
      <c r="A912" s="32" t="s">
        <v>1460</v>
      </c>
      <c r="B912" s="32" t="s">
        <v>3293</v>
      </c>
      <c r="C912" s="32" t="s">
        <v>4732</v>
      </c>
      <c r="D912" s="32" t="s">
        <v>6295</v>
      </c>
      <c r="E912" s="32" t="s">
        <v>6296</v>
      </c>
    </row>
    <row r="913" spans="1:5" ht="15.5" x14ac:dyDescent="0.35">
      <c r="A913" s="32" t="s">
        <v>1459</v>
      </c>
      <c r="B913" s="32" t="s">
        <v>3294</v>
      </c>
      <c r="C913" s="32" t="s">
        <v>4732</v>
      </c>
      <c r="D913" s="32" t="s">
        <v>6297</v>
      </c>
      <c r="E913" s="32" t="s">
        <v>5484</v>
      </c>
    </row>
    <row r="914" spans="1:5" ht="15.5" x14ac:dyDescent="0.35">
      <c r="A914" s="32" t="s">
        <v>1458</v>
      </c>
      <c r="B914" s="32" t="s">
        <v>3295</v>
      </c>
      <c r="C914" s="32" t="s">
        <v>4732</v>
      </c>
      <c r="D914" s="32" t="s">
        <v>6298</v>
      </c>
      <c r="E914" s="32" t="s">
        <v>4892</v>
      </c>
    </row>
    <row r="915" spans="1:5" ht="15.5" x14ac:dyDescent="0.35">
      <c r="A915" s="32" t="s">
        <v>1457</v>
      </c>
      <c r="B915" s="32" t="s">
        <v>3296</v>
      </c>
      <c r="C915" s="32" t="s">
        <v>4732</v>
      </c>
      <c r="D915" s="32" t="s">
        <v>4980</v>
      </c>
      <c r="E915" s="32" t="s">
        <v>6299</v>
      </c>
    </row>
    <row r="916" spans="1:5" ht="15.5" x14ac:dyDescent="0.35">
      <c r="A916" s="32" t="s">
        <v>1456</v>
      </c>
      <c r="B916" s="32" t="s">
        <v>3297</v>
      </c>
      <c r="C916" s="32" t="s">
        <v>4732</v>
      </c>
      <c r="D916" s="32" t="s">
        <v>6300</v>
      </c>
      <c r="E916" s="32" t="s">
        <v>6301</v>
      </c>
    </row>
    <row r="917" spans="1:5" ht="15.5" x14ac:dyDescent="0.35">
      <c r="A917" s="32" t="s">
        <v>1455</v>
      </c>
      <c r="B917" s="32" t="s">
        <v>3298</v>
      </c>
      <c r="C917" s="32" t="s">
        <v>4732</v>
      </c>
      <c r="D917" s="32" t="s">
        <v>5141</v>
      </c>
      <c r="E917" s="32" t="s">
        <v>6302</v>
      </c>
    </row>
    <row r="918" spans="1:5" ht="15.5" x14ac:dyDescent="0.35">
      <c r="A918" s="32" t="s">
        <v>1454</v>
      </c>
      <c r="B918" s="32" t="s">
        <v>3299</v>
      </c>
      <c r="C918" s="32" t="s">
        <v>4729</v>
      </c>
      <c r="D918" s="32" t="s">
        <v>6303</v>
      </c>
      <c r="E918" s="32" t="s">
        <v>6304</v>
      </c>
    </row>
    <row r="919" spans="1:5" ht="15.5" x14ac:dyDescent="0.35">
      <c r="A919" s="32" t="s">
        <v>1453</v>
      </c>
      <c r="B919" s="32" t="s">
        <v>3300</v>
      </c>
      <c r="C919" s="32" t="s">
        <v>4729</v>
      </c>
      <c r="D919" s="32" t="s">
        <v>6305</v>
      </c>
      <c r="E919" s="32" t="s">
        <v>5501</v>
      </c>
    </row>
    <row r="920" spans="1:5" ht="15.5" x14ac:dyDescent="0.35">
      <c r="A920" s="32" t="s">
        <v>1452</v>
      </c>
      <c r="B920" s="32" t="s">
        <v>3301</v>
      </c>
      <c r="C920" s="32" t="s">
        <v>4729</v>
      </c>
      <c r="D920" s="32" t="s">
        <v>6306</v>
      </c>
      <c r="E920" s="32" t="s">
        <v>4822</v>
      </c>
    </row>
    <row r="921" spans="1:5" ht="15.5" x14ac:dyDescent="0.35">
      <c r="A921" s="32" t="s">
        <v>1451</v>
      </c>
      <c r="B921" s="32" t="s">
        <v>3302</v>
      </c>
      <c r="C921" s="32" t="s">
        <v>4729</v>
      </c>
      <c r="D921" s="32" t="s">
        <v>6307</v>
      </c>
      <c r="E921" s="32" t="s">
        <v>6308</v>
      </c>
    </row>
    <row r="922" spans="1:5" ht="15.5" x14ac:dyDescent="0.35">
      <c r="A922" s="32" t="s">
        <v>1450</v>
      </c>
      <c r="B922" s="32" t="s">
        <v>3303</v>
      </c>
      <c r="C922" s="32" t="s">
        <v>4729</v>
      </c>
      <c r="D922" s="32" t="s">
        <v>6309</v>
      </c>
      <c r="E922" s="32" t="s">
        <v>6310</v>
      </c>
    </row>
    <row r="923" spans="1:5" ht="15.5" x14ac:dyDescent="0.35">
      <c r="A923" s="32" t="s">
        <v>1449</v>
      </c>
      <c r="B923" s="32" t="s">
        <v>3304</v>
      </c>
      <c r="C923" s="32" t="s">
        <v>4729</v>
      </c>
      <c r="D923" s="32" t="s">
        <v>6311</v>
      </c>
      <c r="E923" s="32" t="s">
        <v>6312</v>
      </c>
    </row>
    <row r="924" spans="1:5" ht="15.5" x14ac:dyDescent="0.35">
      <c r="A924" s="32" t="s">
        <v>1448</v>
      </c>
      <c r="B924" s="32" t="s">
        <v>3305</v>
      </c>
      <c r="C924" s="32" t="s">
        <v>4729</v>
      </c>
      <c r="D924" s="32" t="s">
        <v>6313</v>
      </c>
      <c r="E924" s="32" t="s">
        <v>6314</v>
      </c>
    </row>
    <row r="925" spans="1:5" ht="15.5" x14ac:dyDescent="0.35">
      <c r="A925" s="32" t="s">
        <v>1447</v>
      </c>
      <c r="B925" s="32" t="s">
        <v>3306</v>
      </c>
      <c r="C925" s="32" t="s">
        <v>4729</v>
      </c>
      <c r="D925" s="32" t="s">
        <v>6315</v>
      </c>
      <c r="E925" s="32" t="s">
        <v>6316</v>
      </c>
    </row>
    <row r="926" spans="1:5" ht="15.5" x14ac:dyDescent="0.35">
      <c r="A926" s="32" t="s">
        <v>1446</v>
      </c>
      <c r="B926" s="32" t="s">
        <v>3307</v>
      </c>
      <c r="C926" s="32" t="s">
        <v>4729</v>
      </c>
      <c r="D926" s="32" t="s">
        <v>6317</v>
      </c>
      <c r="E926" s="32" t="s">
        <v>6318</v>
      </c>
    </row>
    <row r="927" spans="1:5" ht="15.5" x14ac:dyDescent="0.35">
      <c r="A927" s="32" t="s">
        <v>1445</v>
      </c>
      <c r="B927" s="32" t="s">
        <v>3308</v>
      </c>
      <c r="C927" s="32" t="s">
        <v>4729</v>
      </c>
      <c r="D927" s="32" t="s">
        <v>6319</v>
      </c>
      <c r="E927" s="32" t="s">
        <v>6320</v>
      </c>
    </row>
    <row r="928" spans="1:5" ht="15.5" x14ac:dyDescent="0.35">
      <c r="A928" s="32" t="s">
        <v>1444</v>
      </c>
      <c r="B928" s="32" t="s">
        <v>3309</v>
      </c>
      <c r="C928" s="32" t="s">
        <v>4729</v>
      </c>
      <c r="D928" s="32" t="s">
        <v>6321</v>
      </c>
      <c r="E928" s="32" t="s">
        <v>5949</v>
      </c>
    </row>
    <row r="929" spans="1:5" ht="15.5" x14ac:dyDescent="0.35">
      <c r="A929" s="32" t="s">
        <v>1443</v>
      </c>
      <c r="B929" s="32" t="s">
        <v>3310</v>
      </c>
      <c r="C929" s="32" t="s">
        <v>4729</v>
      </c>
      <c r="D929" s="32" t="s">
        <v>6322</v>
      </c>
      <c r="E929" s="32" t="s">
        <v>6323</v>
      </c>
    </row>
    <row r="930" spans="1:5" ht="15.5" x14ac:dyDescent="0.35">
      <c r="A930" s="32" t="s">
        <v>1442</v>
      </c>
      <c r="B930" s="32" t="s">
        <v>3311</v>
      </c>
      <c r="C930" s="32" t="s">
        <v>5604</v>
      </c>
      <c r="D930" s="32" t="s">
        <v>6324</v>
      </c>
      <c r="E930" s="32" t="s">
        <v>6325</v>
      </c>
    </row>
    <row r="931" spans="1:5" ht="15.5" x14ac:dyDescent="0.35">
      <c r="A931" s="32" t="s">
        <v>1441</v>
      </c>
      <c r="B931" s="32" t="s">
        <v>3312</v>
      </c>
      <c r="C931" s="32" t="s">
        <v>4732</v>
      </c>
      <c r="D931" s="32" t="s">
        <v>6326</v>
      </c>
      <c r="E931" s="32" t="s">
        <v>6327</v>
      </c>
    </row>
    <row r="932" spans="1:5" ht="15.5" x14ac:dyDescent="0.35">
      <c r="A932" s="32" t="s">
        <v>1440</v>
      </c>
      <c r="B932" s="32" t="s">
        <v>3313</v>
      </c>
      <c r="C932" s="32" t="s">
        <v>5604</v>
      </c>
      <c r="D932" s="32" t="s">
        <v>6328</v>
      </c>
      <c r="E932" s="32" t="s">
        <v>5951</v>
      </c>
    </row>
    <row r="933" spans="1:5" ht="15.5" x14ac:dyDescent="0.35">
      <c r="A933" s="32" t="s">
        <v>1439</v>
      </c>
      <c r="B933" s="32" t="s">
        <v>3314</v>
      </c>
      <c r="C933" s="32" t="s">
        <v>4732</v>
      </c>
      <c r="D933" s="32" t="s">
        <v>6329</v>
      </c>
      <c r="E933" s="32" t="s">
        <v>5064</v>
      </c>
    </row>
    <row r="934" spans="1:5" ht="15.5" x14ac:dyDescent="0.35">
      <c r="A934" s="32" t="s">
        <v>1438</v>
      </c>
      <c r="B934" s="32" t="s">
        <v>3315</v>
      </c>
      <c r="C934" s="32" t="s">
        <v>4732</v>
      </c>
      <c r="D934" s="32" t="s">
        <v>6330</v>
      </c>
      <c r="E934" s="32" t="s">
        <v>6331</v>
      </c>
    </row>
    <row r="935" spans="1:5" ht="15.5" x14ac:dyDescent="0.35">
      <c r="A935" s="32" t="s">
        <v>1437</v>
      </c>
      <c r="B935" s="32" t="s">
        <v>3316</v>
      </c>
      <c r="C935" s="32" t="s">
        <v>4729</v>
      </c>
      <c r="D935" s="32" t="s">
        <v>4746</v>
      </c>
      <c r="E935" s="32" t="s">
        <v>6332</v>
      </c>
    </row>
    <row r="936" spans="1:5" ht="15.5" x14ac:dyDescent="0.35">
      <c r="A936" s="32" t="s">
        <v>1436</v>
      </c>
      <c r="B936" s="32" t="s">
        <v>3317</v>
      </c>
      <c r="C936" s="32" t="s">
        <v>4732</v>
      </c>
      <c r="D936" s="32" t="s">
        <v>6333</v>
      </c>
      <c r="E936" s="32" t="s">
        <v>6334</v>
      </c>
    </row>
    <row r="937" spans="1:5" ht="15.5" x14ac:dyDescent="0.35">
      <c r="A937" s="32" t="s">
        <v>1435</v>
      </c>
      <c r="B937" s="32" t="s">
        <v>3318</v>
      </c>
      <c r="C937" s="32" t="s">
        <v>4732</v>
      </c>
      <c r="D937" s="32" t="s">
        <v>6335</v>
      </c>
      <c r="E937" s="32" t="s">
        <v>4847</v>
      </c>
    </row>
    <row r="938" spans="1:5" ht="15.5" x14ac:dyDescent="0.35">
      <c r="A938" s="32" t="s">
        <v>1434</v>
      </c>
      <c r="B938" s="32" t="s">
        <v>3319</v>
      </c>
      <c r="C938" s="32" t="s">
        <v>5604</v>
      </c>
      <c r="D938" s="32" t="s">
        <v>6303</v>
      </c>
      <c r="E938" s="32" t="s">
        <v>6336</v>
      </c>
    </row>
    <row r="939" spans="1:5" ht="15.5" x14ac:dyDescent="0.35">
      <c r="A939" s="32" t="s">
        <v>1433</v>
      </c>
      <c r="B939" s="32" t="s">
        <v>3320</v>
      </c>
      <c r="C939" s="32" t="s">
        <v>4729</v>
      </c>
      <c r="D939" s="32" t="s">
        <v>6337</v>
      </c>
      <c r="E939" s="32" t="s">
        <v>6338</v>
      </c>
    </row>
    <row r="940" spans="1:5" ht="15.5" x14ac:dyDescent="0.35">
      <c r="A940" s="32" t="s">
        <v>1432</v>
      </c>
      <c r="B940" s="32" t="s">
        <v>3321</v>
      </c>
      <c r="C940" s="32" t="s">
        <v>4732</v>
      </c>
      <c r="D940" s="32" t="s">
        <v>6339</v>
      </c>
      <c r="E940" s="32" t="s">
        <v>6340</v>
      </c>
    </row>
    <row r="941" spans="1:5" ht="15.5" x14ac:dyDescent="0.35">
      <c r="A941" s="32" t="s">
        <v>1431</v>
      </c>
      <c r="B941" s="32" t="s">
        <v>3322</v>
      </c>
      <c r="C941" s="32" t="s">
        <v>4732</v>
      </c>
      <c r="D941" s="32" t="s">
        <v>6341</v>
      </c>
      <c r="E941" s="32" t="s">
        <v>5457</v>
      </c>
    </row>
    <row r="942" spans="1:5" ht="15.5" x14ac:dyDescent="0.35">
      <c r="A942" s="32" t="s">
        <v>1430</v>
      </c>
      <c r="B942" s="32" t="s">
        <v>3323</v>
      </c>
      <c r="C942" s="32" t="s">
        <v>4729</v>
      </c>
      <c r="D942" s="32" t="s">
        <v>6342</v>
      </c>
      <c r="E942" s="32" t="s">
        <v>6343</v>
      </c>
    </row>
    <row r="943" spans="1:5" ht="15.5" x14ac:dyDescent="0.35">
      <c r="A943" s="32" t="s">
        <v>1429</v>
      </c>
      <c r="B943" s="32" t="s">
        <v>3324</v>
      </c>
      <c r="C943" s="32" t="s">
        <v>4729</v>
      </c>
      <c r="D943" s="32" t="s">
        <v>6344</v>
      </c>
      <c r="E943" s="32" t="s">
        <v>6345</v>
      </c>
    </row>
    <row r="944" spans="1:5" ht="15.5" x14ac:dyDescent="0.35">
      <c r="A944" s="32" t="s">
        <v>1428</v>
      </c>
      <c r="B944" s="32" t="s">
        <v>3325</v>
      </c>
      <c r="C944" s="32" t="s">
        <v>4729</v>
      </c>
      <c r="D944" s="32" t="s">
        <v>6346</v>
      </c>
      <c r="E944" s="32" t="s">
        <v>6347</v>
      </c>
    </row>
    <row r="945" spans="1:5" ht="15.5" x14ac:dyDescent="0.35">
      <c r="A945" s="32" t="s">
        <v>1427</v>
      </c>
      <c r="B945" s="32" t="s">
        <v>3326</v>
      </c>
      <c r="C945" s="32" t="s">
        <v>4732</v>
      </c>
      <c r="D945" s="32" t="s">
        <v>5439</v>
      </c>
      <c r="E945" s="32" t="s">
        <v>6348</v>
      </c>
    </row>
    <row r="946" spans="1:5" ht="15.5" x14ac:dyDescent="0.35">
      <c r="A946" s="32" t="s">
        <v>1426</v>
      </c>
      <c r="B946" s="32" t="s">
        <v>3327</v>
      </c>
      <c r="C946" s="32" t="s">
        <v>4729</v>
      </c>
      <c r="D946" s="32" t="s">
        <v>6349</v>
      </c>
      <c r="E946" s="32" t="s">
        <v>4900</v>
      </c>
    </row>
    <row r="947" spans="1:5" ht="15.5" x14ac:dyDescent="0.35">
      <c r="A947" s="32" t="s">
        <v>1425</v>
      </c>
      <c r="B947" s="32" t="s">
        <v>3328</v>
      </c>
      <c r="C947" s="32" t="s">
        <v>4732</v>
      </c>
      <c r="D947" s="32" t="s">
        <v>6350</v>
      </c>
      <c r="E947" s="32" t="s">
        <v>4769</v>
      </c>
    </row>
    <row r="948" spans="1:5" ht="15.5" x14ac:dyDescent="0.35">
      <c r="A948" s="32" t="s">
        <v>1424</v>
      </c>
      <c r="B948" s="32" t="s">
        <v>3329</v>
      </c>
      <c r="C948" s="32" t="s">
        <v>4732</v>
      </c>
      <c r="D948" s="32" t="s">
        <v>5794</v>
      </c>
      <c r="E948" s="32" t="s">
        <v>6351</v>
      </c>
    </row>
    <row r="949" spans="1:5" ht="15.5" x14ac:dyDescent="0.35">
      <c r="A949" s="32" t="s">
        <v>1423</v>
      </c>
      <c r="B949" s="32" t="s">
        <v>3330</v>
      </c>
      <c r="C949" s="32" t="s">
        <v>4732</v>
      </c>
      <c r="D949" s="32" t="s">
        <v>6352</v>
      </c>
      <c r="E949" s="32" t="s">
        <v>5009</v>
      </c>
    </row>
    <row r="950" spans="1:5" ht="15.5" x14ac:dyDescent="0.35">
      <c r="A950" s="32" t="s">
        <v>1422</v>
      </c>
      <c r="B950" s="32" t="s">
        <v>3331</v>
      </c>
      <c r="C950" s="32" t="s">
        <v>4732</v>
      </c>
      <c r="D950" s="32" t="s">
        <v>6353</v>
      </c>
      <c r="E950" s="32" t="s">
        <v>5151</v>
      </c>
    </row>
    <row r="951" spans="1:5" ht="15.5" x14ac:dyDescent="0.35">
      <c r="A951" s="32" t="s">
        <v>1421</v>
      </c>
      <c r="B951" s="32" t="s">
        <v>3332</v>
      </c>
      <c r="C951" s="32" t="s">
        <v>4732</v>
      </c>
      <c r="D951" s="32" t="s">
        <v>6354</v>
      </c>
      <c r="E951" s="32" t="s">
        <v>5572</v>
      </c>
    </row>
    <row r="952" spans="1:5" ht="15.5" x14ac:dyDescent="0.35">
      <c r="A952" s="32" t="s">
        <v>1420</v>
      </c>
      <c r="B952" s="32" t="s">
        <v>3333</v>
      </c>
      <c r="C952" s="32" t="s">
        <v>4729</v>
      </c>
      <c r="D952" s="32" t="s">
        <v>6355</v>
      </c>
      <c r="E952" s="32" t="s">
        <v>6356</v>
      </c>
    </row>
    <row r="953" spans="1:5" ht="15.5" x14ac:dyDescent="0.35">
      <c r="A953" s="32" t="s">
        <v>1419</v>
      </c>
      <c r="B953" s="32" t="s">
        <v>3334</v>
      </c>
      <c r="C953" s="32" t="s">
        <v>4729</v>
      </c>
      <c r="D953" s="32" t="s">
        <v>5352</v>
      </c>
      <c r="E953" s="32" t="s">
        <v>6357</v>
      </c>
    </row>
    <row r="954" spans="1:5" ht="15.5" x14ac:dyDescent="0.35">
      <c r="A954" s="32" t="s">
        <v>1418</v>
      </c>
      <c r="B954" s="32" t="s">
        <v>3335</v>
      </c>
      <c r="C954" s="32" t="s">
        <v>4729</v>
      </c>
      <c r="D954" s="32" t="s">
        <v>6358</v>
      </c>
      <c r="E954" s="32" t="s">
        <v>6359</v>
      </c>
    </row>
    <row r="955" spans="1:5" ht="15.5" x14ac:dyDescent="0.35">
      <c r="A955" s="32" t="s">
        <v>1417</v>
      </c>
      <c r="B955" s="32" t="s">
        <v>3336</v>
      </c>
      <c r="C955" s="32" t="s">
        <v>4732</v>
      </c>
      <c r="D955" s="32" t="s">
        <v>6360</v>
      </c>
      <c r="E955" s="32" t="s">
        <v>6361</v>
      </c>
    </row>
    <row r="956" spans="1:5" ht="15.5" x14ac:dyDescent="0.35">
      <c r="A956" s="32" t="s">
        <v>1416</v>
      </c>
      <c r="B956" s="32" t="s">
        <v>3337</v>
      </c>
      <c r="C956" s="32" t="s">
        <v>4732</v>
      </c>
      <c r="D956" s="32" t="s">
        <v>6362</v>
      </c>
      <c r="E956" s="32" t="s">
        <v>6226</v>
      </c>
    </row>
    <row r="957" spans="1:5" ht="15.5" x14ac:dyDescent="0.35">
      <c r="A957" s="32" t="s">
        <v>1415</v>
      </c>
      <c r="B957" s="32" t="s">
        <v>3338</v>
      </c>
      <c r="C957" s="32" t="s">
        <v>5604</v>
      </c>
      <c r="D957" s="32" t="s">
        <v>6363</v>
      </c>
      <c r="E957" s="32" t="s">
        <v>6364</v>
      </c>
    </row>
    <row r="958" spans="1:5" ht="15.5" x14ac:dyDescent="0.35">
      <c r="A958" s="32" t="s">
        <v>1414</v>
      </c>
      <c r="B958" s="32" t="s">
        <v>3339</v>
      </c>
      <c r="C958" s="32" t="s">
        <v>4732</v>
      </c>
      <c r="D958" s="32" t="s">
        <v>6265</v>
      </c>
      <c r="E958" s="32" t="s">
        <v>5009</v>
      </c>
    </row>
    <row r="959" spans="1:5" ht="15.5" x14ac:dyDescent="0.35">
      <c r="A959" s="32" t="s">
        <v>1413</v>
      </c>
      <c r="B959" s="32" t="s">
        <v>3340</v>
      </c>
      <c r="C959" s="32" t="s">
        <v>4729</v>
      </c>
      <c r="D959" s="32" t="s">
        <v>6365</v>
      </c>
      <c r="E959" s="32" t="s">
        <v>6366</v>
      </c>
    </row>
    <row r="960" spans="1:5" ht="15.5" x14ac:dyDescent="0.35">
      <c r="A960" s="32" t="s">
        <v>1412</v>
      </c>
      <c r="B960" s="32" t="s">
        <v>3341</v>
      </c>
      <c r="C960" s="32" t="s">
        <v>5604</v>
      </c>
      <c r="D960" s="32" t="s">
        <v>6367</v>
      </c>
      <c r="E960" s="32" t="s">
        <v>6368</v>
      </c>
    </row>
    <row r="961" spans="1:5" ht="15.5" x14ac:dyDescent="0.35">
      <c r="A961" s="32" t="s">
        <v>1411</v>
      </c>
      <c r="B961" s="32" t="s">
        <v>3342</v>
      </c>
      <c r="C961" s="32" t="s">
        <v>4729</v>
      </c>
      <c r="D961" s="32" t="s">
        <v>6369</v>
      </c>
      <c r="E961" s="32" t="s">
        <v>5941</v>
      </c>
    </row>
    <row r="962" spans="1:5" ht="15.5" x14ac:dyDescent="0.35">
      <c r="A962" s="32" t="s">
        <v>1410</v>
      </c>
      <c r="B962" s="32" t="s">
        <v>3343</v>
      </c>
      <c r="C962" s="32" t="s">
        <v>5604</v>
      </c>
      <c r="D962" s="32" t="s">
        <v>6370</v>
      </c>
      <c r="E962" s="32" t="s">
        <v>5464</v>
      </c>
    </row>
    <row r="963" spans="1:5" ht="15.5" x14ac:dyDescent="0.35">
      <c r="A963" s="32" t="s">
        <v>1409</v>
      </c>
      <c r="B963" s="32" t="s">
        <v>3344</v>
      </c>
      <c r="C963" s="32" t="s">
        <v>4732</v>
      </c>
      <c r="D963" s="32" t="s">
        <v>5276</v>
      </c>
      <c r="E963" s="32" t="s">
        <v>5306</v>
      </c>
    </row>
    <row r="964" spans="1:5" ht="15.5" x14ac:dyDescent="0.35">
      <c r="A964" s="32" t="s">
        <v>1408</v>
      </c>
      <c r="B964" s="32" t="s">
        <v>3345</v>
      </c>
      <c r="C964" s="32" t="s">
        <v>4729</v>
      </c>
      <c r="D964" s="32" t="s">
        <v>6371</v>
      </c>
      <c r="E964" s="32" t="s">
        <v>6372</v>
      </c>
    </row>
    <row r="965" spans="1:5" ht="15.5" x14ac:dyDescent="0.35">
      <c r="A965" s="32" t="s">
        <v>1407</v>
      </c>
      <c r="B965" s="32" t="s">
        <v>3346</v>
      </c>
      <c r="C965" s="32" t="s">
        <v>5604</v>
      </c>
      <c r="D965" s="32" t="s">
        <v>6373</v>
      </c>
      <c r="E965" s="32" t="s">
        <v>6374</v>
      </c>
    </row>
    <row r="966" spans="1:5" ht="15.5" x14ac:dyDescent="0.35">
      <c r="A966" s="32" t="s">
        <v>1406</v>
      </c>
      <c r="B966" s="32" t="s">
        <v>3347</v>
      </c>
      <c r="C966" s="32" t="s">
        <v>4729</v>
      </c>
      <c r="D966" s="32" t="s">
        <v>6375</v>
      </c>
      <c r="E966" s="32" t="s">
        <v>6376</v>
      </c>
    </row>
    <row r="967" spans="1:5" ht="15.5" x14ac:dyDescent="0.35">
      <c r="A967" s="32" t="s">
        <v>1405</v>
      </c>
      <c r="B967" s="32" t="s">
        <v>3348</v>
      </c>
      <c r="C967" s="32" t="s">
        <v>4729</v>
      </c>
      <c r="D967" s="32" t="s">
        <v>6377</v>
      </c>
      <c r="E967" s="32" t="s">
        <v>6378</v>
      </c>
    </row>
    <row r="968" spans="1:5" ht="15.5" x14ac:dyDescent="0.35">
      <c r="A968" s="32" t="s">
        <v>1404</v>
      </c>
      <c r="B968" s="32" t="s">
        <v>3349</v>
      </c>
      <c r="C968" s="32" t="s">
        <v>4729</v>
      </c>
      <c r="D968" s="32" t="s">
        <v>6379</v>
      </c>
      <c r="E968" s="32" t="s">
        <v>6380</v>
      </c>
    </row>
    <row r="969" spans="1:5" ht="15.5" x14ac:dyDescent="0.35">
      <c r="A969" s="32" t="s">
        <v>1403</v>
      </c>
      <c r="B969" s="32" t="s">
        <v>3350</v>
      </c>
      <c r="C969" s="32" t="s">
        <v>4732</v>
      </c>
      <c r="D969" s="32" t="s">
        <v>6381</v>
      </c>
      <c r="E969" s="32" t="s">
        <v>4851</v>
      </c>
    </row>
    <row r="970" spans="1:5" ht="15.5" x14ac:dyDescent="0.35">
      <c r="A970" s="32" t="s">
        <v>1402</v>
      </c>
      <c r="B970" s="32" t="s">
        <v>3351</v>
      </c>
      <c r="C970" s="32" t="s">
        <v>4729</v>
      </c>
      <c r="D970" s="32" t="s">
        <v>6382</v>
      </c>
      <c r="E970" s="32" t="s">
        <v>5822</v>
      </c>
    </row>
    <row r="971" spans="1:5" ht="15.5" x14ac:dyDescent="0.35">
      <c r="A971" s="32" t="s">
        <v>1401</v>
      </c>
      <c r="B971" s="32" t="s">
        <v>3352</v>
      </c>
      <c r="C971" s="32" t="s">
        <v>4732</v>
      </c>
      <c r="D971" s="32" t="s">
        <v>6383</v>
      </c>
      <c r="E971" s="32" t="s">
        <v>6384</v>
      </c>
    </row>
    <row r="972" spans="1:5" ht="15.5" x14ac:dyDescent="0.35">
      <c r="A972" s="32" t="s">
        <v>1400</v>
      </c>
      <c r="B972" s="32" t="s">
        <v>3353</v>
      </c>
      <c r="C972" s="32" t="s">
        <v>4729</v>
      </c>
      <c r="D972" s="32" t="s">
        <v>6385</v>
      </c>
      <c r="E972" s="32" t="s">
        <v>5480</v>
      </c>
    </row>
    <row r="973" spans="1:5" ht="15.5" x14ac:dyDescent="0.35">
      <c r="A973" s="32" t="s">
        <v>1399</v>
      </c>
      <c r="B973" s="32" t="s">
        <v>3354</v>
      </c>
      <c r="C973" s="32" t="s">
        <v>4729</v>
      </c>
      <c r="D973" s="32" t="s">
        <v>6386</v>
      </c>
      <c r="E973" s="32" t="s">
        <v>6387</v>
      </c>
    </row>
    <row r="974" spans="1:5" ht="15.5" x14ac:dyDescent="0.35">
      <c r="A974" s="32" t="s">
        <v>1398</v>
      </c>
      <c r="B974" s="32" t="s">
        <v>3355</v>
      </c>
      <c r="C974" s="32" t="s">
        <v>4732</v>
      </c>
      <c r="D974" s="32" t="s">
        <v>6388</v>
      </c>
      <c r="E974" s="32" t="s">
        <v>5029</v>
      </c>
    </row>
    <row r="975" spans="1:5" ht="15.5" x14ac:dyDescent="0.35">
      <c r="A975" s="32" t="s">
        <v>1397</v>
      </c>
      <c r="B975" s="32" t="s">
        <v>3356</v>
      </c>
      <c r="C975" s="32" t="s">
        <v>5604</v>
      </c>
      <c r="D975" s="32" t="s">
        <v>6062</v>
      </c>
      <c r="E975" s="32" t="s">
        <v>6389</v>
      </c>
    </row>
    <row r="976" spans="1:5" ht="15.5" x14ac:dyDescent="0.35">
      <c r="A976" s="32" t="s">
        <v>1396</v>
      </c>
      <c r="B976" s="32" t="s">
        <v>3357</v>
      </c>
      <c r="C976" s="32" t="s">
        <v>4732</v>
      </c>
      <c r="D976" s="32" t="s">
        <v>6390</v>
      </c>
      <c r="E976" s="32" t="s">
        <v>5953</v>
      </c>
    </row>
    <row r="977" spans="1:5" ht="15.5" x14ac:dyDescent="0.35">
      <c r="A977" s="32" t="s">
        <v>1395</v>
      </c>
      <c r="B977" s="32" t="s">
        <v>3358</v>
      </c>
      <c r="C977" s="32" t="s">
        <v>5604</v>
      </c>
      <c r="D977" s="32" t="s">
        <v>6391</v>
      </c>
      <c r="E977" s="32" t="s">
        <v>6392</v>
      </c>
    </row>
    <row r="978" spans="1:5" ht="15.5" x14ac:dyDescent="0.35">
      <c r="A978" s="32" t="s">
        <v>1394</v>
      </c>
      <c r="B978" s="32" t="s">
        <v>3359</v>
      </c>
      <c r="C978" s="32" t="s">
        <v>5604</v>
      </c>
      <c r="D978" s="32" t="s">
        <v>5596</v>
      </c>
      <c r="E978" s="32" t="s">
        <v>6393</v>
      </c>
    </row>
    <row r="979" spans="1:5" ht="15.5" x14ac:dyDescent="0.35">
      <c r="A979" s="32" t="s">
        <v>1393</v>
      </c>
      <c r="B979" s="32" t="s">
        <v>3360</v>
      </c>
      <c r="C979" s="32" t="s">
        <v>4732</v>
      </c>
      <c r="D979" s="32" t="s">
        <v>6394</v>
      </c>
      <c r="E979" s="32" t="s">
        <v>5290</v>
      </c>
    </row>
    <row r="980" spans="1:5" ht="15.5" x14ac:dyDescent="0.35">
      <c r="A980" s="32" t="s">
        <v>1392</v>
      </c>
      <c r="B980" s="32" t="s">
        <v>3361</v>
      </c>
      <c r="C980" s="32" t="s">
        <v>4732</v>
      </c>
      <c r="D980" s="32" t="s">
        <v>6395</v>
      </c>
      <c r="E980" s="32" t="s">
        <v>4821</v>
      </c>
    </row>
    <row r="981" spans="1:5" ht="15.5" x14ac:dyDescent="0.35">
      <c r="A981" s="32" t="s">
        <v>1391</v>
      </c>
      <c r="B981" s="32" t="s">
        <v>3362</v>
      </c>
      <c r="C981" s="32" t="s">
        <v>4732</v>
      </c>
      <c r="D981" s="32" t="s">
        <v>6396</v>
      </c>
      <c r="E981" s="32" t="s">
        <v>5155</v>
      </c>
    </row>
    <row r="982" spans="1:5" ht="15.5" x14ac:dyDescent="0.35">
      <c r="A982" s="32" t="s">
        <v>1390</v>
      </c>
      <c r="B982" s="32" t="s">
        <v>3363</v>
      </c>
      <c r="C982" s="32" t="s">
        <v>4732</v>
      </c>
      <c r="D982" s="32" t="s">
        <v>6397</v>
      </c>
      <c r="E982" s="32" t="s">
        <v>6398</v>
      </c>
    </row>
    <row r="983" spans="1:5" ht="15.5" x14ac:dyDescent="0.35">
      <c r="A983" s="32" t="s">
        <v>1389</v>
      </c>
      <c r="B983" s="32" t="s">
        <v>3364</v>
      </c>
      <c r="C983" s="32" t="s">
        <v>4732</v>
      </c>
      <c r="D983" s="32" t="s">
        <v>6399</v>
      </c>
      <c r="E983" s="32" t="s">
        <v>6400</v>
      </c>
    </row>
    <row r="984" spans="1:5" ht="15.5" x14ac:dyDescent="0.35">
      <c r="A984" s="32" t="s">
        <v>1388</v>
      </c>
      <c r="B984" s="32" t="s">
        <v>3365</v>
      </c>
      <c r="C984" s="32" t="s">
        <v>4732</v>
      </c>
      <c r="D984" s="32" t="s">
        <v>6401</v>
      </c>
      <c r="E984" s="32" t="s">
        <v>5165</v>
      </c>
    </row>
    <row r="985" spans="1:5" ht="15.5" x14ac:dyDescent="0.35">
      <c r="A985" s="32" t="s">
        <v>1387</v>
      </c>
      <c r="B985" s="32" t="s">
        <v>3366</v>
      </c>
      <c r="C985" s="32" t="s">
        <v>5604</v>
      </c>
      <c r="D985" s="32" t="s">
        <v>6402</v>
      </c>
      <c r="E985" s="32" t="s">
        <v>6403</v>
      </c>
    </row>
    <row r="986" spans="1:5" ht="15.5" x14ac:dyDescent="0.35">
      <c r="A986" s="32" t="s">
        <v>1386</v>
      </c>
      <c r="B986" s="32" t="s">
        <v>3367</v>
      </c>
      <c r="C986" s="32" t="s">
        <v>4732</v>
      </c>
      <c r="D986" s="32" t="s">
        <v>6404</v>
      </c>
      <c r="E986" s="32" t="s">
        <v>6405</v>
      </c>
    </row>
    <row r="987" spans="1:5" ht="15.5" x14ac:dyDescent="0.35">
      <c r="A987" s="32" t="s">
        <v>1385</v>
      </c>
      <c r="B987" s="32" t="s">
        <v>3368</v>
      </c>
      <c r="C987" s="32" t="s">
        <v>4729</v>
      </c>
      <c r="D987" s="32" t="s">
        <v>6406</v>
      </c>
      <c r="E987" s="32" t="s">
        <v>6407</v>
      </c>
    </row>
    <row r="988" spans="1:5" ht="15.5" x14ac:dyDescent="0.35">
      <c r="A988" s="32" t="s">
        <v>1384</v>
      </c>
      <c r="B988" s="32" t="s">
        <v>3369</v>
      </c>
      <c r="C988" s="32" t="s">
        <v>4729</v>
      </c>
      <c r="D988" s="32" t="s">
        <v>5006</v>
      </c>
      <c r="E988" s="32" t="s">
        <v>5206</v>
      </c>
    </row>
    <row r="989" spans="1:5" ht="15.5" x14ac:dyDescent="0.35">
      <c r="A989" s="32" t="s">
        <v>1383</v>
      </c>
      <c r="B989" s="32" t="s">
        <v>3370</v>
      </c>
      <c r="C989" s="32" t="s">
        <v>5604</v>
      </c>
      <c r="D989" s="32" t="s">
        <v>6408</v>
      </c>
      <c r="E989" s="32" t="s">
        <v>6251</v>
      </c>
    </row>
    <row r="990" spans="1:5" ht="15.5" x14ac:dyDescent="0.35">
      <c r="A990" s="32" t="s">
        <v>1382</v>
      </c>
      <c r="B990" s="32" t="s">
        <v>3371</v>
      </c>
      <c r="C990" s="32" t="s">
        <v>4729</v>
      </c>
      <c r="D990" s="32" t="s">
        <v>6409</v>
      </c>
      <c r="E990" s="32" t="s">
        <v>6410</v>
      </c>
    </row>
    <row r="991" spans="1:5" ht="15.5" x14ac:dyDescent="0.35">
      <c r="A991" s="32" t="s">
        <v>1381</v>
      </c>
      <c r="B991" s="32" t="s">
        <v>3372</v>
      </c>
      <c r="C991" s="32" t="s">
        <v>4729</v>
      </c>
      <c r="D991" s="32" t="s">
        <v>6411</v>
      </c>
      <c r="E991" s="32" t="s">
        <v>4884</v>
      </c>
    </row>
    <row r="992" spans="1:5" ht="15.5" x14ac:dyDescent="0.35">
      <c r="A992" s="32" t="s">
        <v>1380</v>
      </c>
      <c r="B992" s="32" t="s">
        <v>3373</v>
      </c>
      <c r="C992" s="32" t="s">
        <v>4729</v>
      </c>
      <c r="D992" s="32" t="s">
        <v>6412</v>
      </c>
      <c r="E992" s="32" t="s">
        <v>6413</v>
      </c>
    </row>
    <row r="993" spans="1:5" ht="15.5" x14ac:dyDescent="0.35">
      <c r="A993" s="32" t="s">
        <v>1379</v>
      </c>
      <c r="B993" s="32" t="s">
        <v>3374</v>
      </c>
      <c r="C993" s="32" t="s">
        <v>4732</v>
      </c>
      <c r="D993" s="32" t="s">
        <v>4903</v>
      </c>
      <c r="E993" s="32" t="s">
        <v>6414</v>
      </c>
    </row>
    <row r="994" spans="1:5" ht="15.5" x14ac:dyDescent="0.35">
      <c r="A994" s="32" t="s">
        <v>1378</v>
      </c>
      <c r="B994" s="32" t="s">
        <v>3375</v>
      </c>
      <c r="C994" s="32" t="s">
        <v>4732</v>
      </c>
      <c r="D994" s="32" t="s">
        <v>6415</v>
      </c>
      <c r="E994" s="32" t="s">
        <v>6416</v>
      </c>
    </row>
    <row r="995" spans="1:5" ht="15.5" x14ac:dyDescent="0.35">
      <c r="A995" s="32" t="s">
        <v>1377</v>
      </c>
      <c r="B995" s="32" t="s">
        <v>3376</v>
      </c>
      <c r="C995" s="32" t="s">
        <v>4729</v>
      </c>
      <c r="D995" s="32" t="s">
        <v>6417</v>
      </c>
      <c r="E995" s="32" t="s">
        <v>6418</v>
      </c>
    </row>
    <row r="996" spans="1:5" ht="15.5" x14ac:dyDescent="0.35">
      <c r="A996" s="32" t="s">
        <v>1376</v>
      </c>
      <c r="B996" s="32" t="s">
        <v>3377</v>
      </c>
      <c r="C996" s="32" t="s">
        <v>4732</v>
      </c>
      <c r="D996" s="32" t="s">
        <v>4811</v>
      </c>
      <c r="E996" s="32" t="s">
        <v>6419</v>
      </c>
    </row>
    <row r="997" spans="1:5" ht="15.5" x14ac:dyDescent="0.35">
      <c r="A997" s="32" t="s">
        <v>1375</v>
      </c>
      <c r="B997" s="32" t="s">
        <v>3378</v>
      </c>
      <c r="C997" s="32" t="s">
        <v>5604</v>
      </c>
      <c r="D997" s="32" t="s">
        <v>6420</v>
      </c>
      <c r="E997" s="32" t="s">
        <v>6421</v>
      </c>
    </row>
    <row r="998" spans="1:5" ht="15.5" x14ac:dyDescent="0.35">
      <c r="A998" s="32" t="s">
        <v>1374</v>
      </c>
      <c r="B998" s="32" t="s">
        <v>3379</v>
      </c>
      <c r="C998" s="32" t="s">
        <v>4732</v>
      </c>
      <c r="D998" s="32" t="s">
        <v>4778</v>
      </c>
      <c r="E998" s="32" t="s">
        <v>6422</v>
      </c>
    </row>
    <row r="999" spans="1:5" ht="15.5" x14ac:dyDescent="0.35">
      <c r="A999" s="32" t="s">
        <v>1373</v>
      </c>
      <c r="B999" s="32" t="s">
        <v>3380</v>
      </c>
      <c r="C999" s="32" t="s">
        <v>5604</v>
      </c>
      <c r="D999" s="32" t="s">
        <v>6423</v>
      </c>
      <c r="E999" s="32" t="s">
        <v>5549</v>
      </c>
    </row>
    <row r="1000" spans="1:5" ht="15.5" x14ac:dyDescent="0.35">
      <c r="A1000" s="32" t="s">
        <v>1372</v>
      </c>
      <c r="B1000" s="32" t="s">
        <v>3381</v>
      </c>
      <c r="C1000" s="32" t="s">
        <v>4732</v>
      </c>
      <c r="D1000" s="32" t="s">
        <v>5710</v>
      </c>
      <c r="E1000" s="32" t="s">
        <v>6424</v>
      </c>
    </row>
    <row r="1001" spans="1:5" ht="15.5" x14ac:dyDescent="0.35">
      <c r="A1001" s="32" t="s">
        <v>1371</v>
      </c>
      <c r="B1001" s="32" t="s">
        <v>3382</v>
      </c>
      <c r="C1001" s="32" t="s">
        <v>5604</v>
      </c>
      <c r="D1001" s="32" t="s">
        <v>6425</v>
      </c>
      <c r="E1001" s="32" t="s">
        <v>6426</v>
      </c>
    </row>
    <row r="1002" spans="1:5" ht="15.5" x14ac:dyDescent="0.35">
      <c r="A1002" s="32" t="s">
        <v>1370</v>
      </c>
      <c r="B1002" s="32" t="s">
        <v>3383</v>
      </c>
      <c r="C1002" s="32" t="s">
        <v>4732</v>
      </c>
      <c r="D1002" s="32" t="s">
        <v>6427</v>
      </c>
      <c r="E1002" s="32" t="s">
        <v>4888</v>
      </c>
    </row>
    <row r="1003" spans="1:5" ht="15.5" x14ac:dyDescent="0.35">
      <c r="A1003" s="32" t="s">
        <v>1369</v>
      </c>
      <c r="B1003" s="32" t="s">
        <v>3384</v>
      </c>
      <c r="C1003" s="32" t="s">
        <v>5604</v>
      </c>
      <c r="D1003" s="32" t="s">
        <v>6428</v>
      </c>
      <c r="E1003" s="32" t="s">
        <v>6429</v>
      </c>
    </row>
    <row r="1004" spans="1:5" ht="15.5" x14ac:dyDescent="0.35">
      <c r="A1004" s="32" t="s">
        <v>1368</v>
      </c>
      <c r="B1004" s="32" t="s">
        <v>3385</v>
      </c>
      <c r="C1004" s="32" t="s">
        <v>4729</v>
      </c>
      <c r="D1004" s="32" t="s">
        <v>6430</v>
      </c>
      <c r="E1004" s="32" t="s">
        <v>6431</v>
      </c>
    </row>
    <row r="1005" spans="1:5" ht="15.5" x14ac:dyDescent="0.35">
      <c r="A1005" s="32" t="s">
        <v>1367</v>
      </c>
      <c r="B1005" s="32" t="s">
        <v>3386</v>
      </c>
      <c r="C1005" s="32" t="s">
        <v>4732</v>
      </c>
      <c r="D1005" s="32" t="s">
        <v>6432</v>
      </c>
      <c r="E1005" s="32" t="s">
        <v>4802</v>
      </c>
    </row>
    <row r="1006" spans="1:5" ht="15.5" x14ac:dyDescent="0.35">
      <c r="A1006" s="32" t="s">
        <v>1366</v>
      </c>
      <c r="B1006" s="32" t="s">
        <v>3387</v>
      </c>
      <c r="C1006" s="32" t="s">
        <v>4732</v>
      </c>
      <c r="D1006" s="32" t="s">
        <v>6433</v>
      </c>
      <c r="E1006" s="32" t="s">
        <v>4914</v>
      </c>
    </row>
    <row r="1007" spans="1:5" ht="15.5" x14ac:dyDescent="0.35">
      <c r="A1007" s="32" t="s">
        <v>1365</v>
      </c>
      <c r="B1007" s="32" t="s">
        <v>3388</v>
      </c>
      <c r="C1007" s="32" t="s">
        <v>4729</v>
      </c>
      <c r="D1007" s="32" t="s">
        <v>6434</v>
      </c>
      <c r="E1007" s="32" t="s">
        <v>6435</v>
      </c>
    </row>
    <row r="1008" spans="1:5" ht="15.5" x14ac:dyDescent="0.35">
      <c r="A1008" s="32" t="s">
        <v>1364</v>
      </c>
      <c r="B1008" s="32" t="s">
        <v>3389</v>
      </c>
      <c r="C1008" s="32" t="s">
        <v>4729</v>
      </c>
      <c r="D1008" s="32" t="s">
        <v>5220</v>
      </c>
      <c r="E1008" s="32" t="s">
        <v>6436</v>
      </c>
    </row>
    <row r="1009" spans="1:5" ht="15.5" x14ac:dyDescent="0.35">
      <c r="A1009" s="32" t="s">
        <v>1363</v>
      </c>
      <c r="B1009" s="32" t="s">
        <v>3390</v>
      </c>
      <c r="C1009" s="32" t="s">
        <v>4732</v>
      </c>
      <c r="D1009" s="32" t="s">
        <v>6437</v>
      </c>
      <c r="E1009" s="32" t="s">
        <v>6438</v>
      </c>
    </row>
    <row r="1010" spans="1:5" ht="15.5" x14ac:dyDescent="0.35">
      <c r="A1010" s="32" t="s">
        <v>1362</v>
      </c>
      <c r="B1010" s="32" t="s">
        <v>3391</v>
      </c>
      <c r="C1010" s="32" t="s">
        <v>4729</v>
      </c>
      <c r="D1010" s="32" t="s">
        <v>6439</v>
      </c>
      <c r="E1010" s="32" t="s">
        <v>5085</v>
      </c>
    </row>
    <row r="1011" spans="1:5" ht="15.5" x14ac:dyDescent="0.35">
      <c r="A1011" s="32" t="s">
        <v>1361</v>
      </c>
      <c r="B1011" s="32" t="s">
        <v>3392</v>
      </c>
      <c r="C1011" s="32" t="s">
        <v>4729</v>
      </c>
      <c r="D1011" s="32" t="s">
        <v>6440</v>
      </c>
      <c r="E1011" s="32" t="s">
        <v>6441</v>
      </c>
    </row>
    <row r="1012" spans="1:5" ht="15.5" x14ac:dyDescent="0.35">
      <c r="A1012" s="32" t="s">
        <v>1360</v>
      </c>
      <c r="B1012" s="32" t="s">
        <v>3393</v>
      </c>
      <c r="C1012" s="32" t="s">
        <v>4729</v>
      </c>
      <c r="D1012" s="32" t="s">
        <v>6442</v>
      </c>
      <c r="E1012" s="32" t="s">
        <v>5199</v>
      </c>
    </row>
    <row r="1013" spans="1:5" ht="15.5" x14ac:dyDescent="0.35">
      <c r="A1013" s="32" t="s">
        <v>1359</v>
      </c>
      <c r="B1013" s="32" t="s">
        <v>3394</v>
      </c>
      <c r="C1013" s="32" t="s">
        <v>4729</v>
      </c>
      <c r="D1013" s="32" t="s">
        <v>6443</v>
      </c>
      <c r="E1013" s="32" t="s">
        <v>6304</v>
      </c>
    </row>
    <row r="1014" spans="1:5" ht="15.5" x14ac:dyDescent="0.35">
      <c r="A1014" s="32" t="s">
        <v>1358</v>
      </c>
      <c r="B1014" s="32" t="s">
        <v>3395</v>
      </c>
      <c r="C1014" s="32" t="s">
        <v>4729</v>
      </c>
      <c r="D1014" s="32" t="s">
        <v>6444</v>
      </c>
      <c r="E1014" s="32" t="s">
        <v>6445</v>
      </c>
    </row>
    <row r="1015" spans="1:5" ht="15.5" x14ac:dyDescent="0.35">
      <c r="A1015" s="32" t="s">
        <v>1357</v>
      </c>
      <c r="B1015" s="32" t="s">
        <v>3396</v>
      </c>
      <c r="C1015" s="32" t="s">
        <v>4729</v>
      </c>
      <c r="D1015" s="32" t="s">
        <v>6446</v>
      </c>
      <c r="E1015" s="32" t="s">
        <v>5668</v>
      </c>
    </row>
    <row r="1016" spans="1:5" ht="15.5" x14ac:dyDescent="0.35">
      <c r="A1016" s="32" t="s">
        <v>1356</v>
      </c>
      <c r="B1016" s="32" t="s">
        <v>3397</v>
      </c>
      <c r="C1016" s="32" t="s">
        <v>4729</v>
      </c>
      <c r="D1016" s="32" t="s">
        <v>6447</v>
      </c>
      <c r="E1016" s="32" t="s">
        <v>5034</v>
      </c>
    </row>
    <row r="1017" spans="1:5" ht="15.5" x14ac:dyDescent="0.35">
      <c r="A1017" s="32" t="s">
        <v>1355</v>
      </c>
      <c r="B1017" s="32" t="s">
        <v>3398</v>
      </c>
      <c r="C1017" s="32" t="s">
        <v>4729</v>
      </c>
      <c r="D1017" s="32" t="s">
        <v>6448</v>
      </c>
      <c r="E1017" s="32" t="s">
        <v>6449</v>
      </c>
    </row>
    <row r="1018" spans="1:5" ht="15.5" x14ac:dyDescent="0.35">
      <c r="A1018" s="32" t="s">
        <v>1354</v>
      </c>
      <c r="B1018" s="32" t="s">
        <v>3399</v>
      </c>
      <c r="C1018" s="32" t="s">
        <v>5604</v>
      </c>
      <c r="D1018" s="32" t="s">
        <v>6450</v>
      </c>
      <c r="E1018" s="32" t="s">
        <v>6451</v>
      </c>
    </row>
    <row r="1019" spans="1:5" ht="15.5" x14ac:dyDescent="0.35">
      <c r="A1019" s="32" t="s">
        <v>1353</v>
      </c>
      <c r="B1019" s="32" t="s">
        <v>3400</v>
      </c>
      <c r="C1019" s="32" t="s">
        <v>5604</v>
      </c>
      <c r="D1019" s="32" t="s">
        <v>6452</v>
      </c>
      <c r="E1019" s="32" t="s">
        <v>6453</v>
      </c>
    </row>
    <row r="1020" spans="1:5" ht="15.5" x14ac:dyDescent="0.35">
      <c r="A1020" s="32" t="s">
        <v>1352</v>
      </c>
      <c r="B1020" s="32" t="s">
        <v>3401</v>
      </c>
      <c r="C1020" s="32" t="s">
        <v>4732</v>
      </c>
      <c r="D1020" s="32" t="s">
        <v>6454</v>
      </c>
      <c r="E1020" s="32" t="s">
        <v>4745</v>
      </c>
    </row>
    <row r="1021" spans="1:5" ht="15.5" x14ac:dyDescent="0.35">
      <c r="A1021" s="32" t="s">
        <v>1351</v>
      </c>
      <c r="B1021" s="32" t="s">
        <v>3402</v>
      </c>
      <c r="C1021" s="32" t="s">
        <v>4729</v>
      </c>
      <c r="D1021" s="32" t="s">
        <v>6455</v>
      </c>
      <c r="E1021" s="32" t="s">
        <v>6456</v>
      </c>
    </row>
    <row r="1022" spans="1:5" ht="15.5" x14ac:dyDescent="0.35">
      <c r="A1022" s="32" t="s">
        <v>1350</v>
      </c>
      <c r="B1022" s="32" t="s">
        <v>3403</v>
      </c>
      <c r="C1022" s="32" t="s">
        <v>4732</v>
      </c>
      <c r="D1022" s="32" t="s">
        <v>6457</v>
      </c>
      <c r="E1022" s="32" t="s">
        <v>6458</v>
      </c>
    </row>
    <row r="1023" spans="1:5" ht="15.5" x14ac:dyDescent="0.35">
      <c r="A1023" s="32" t="s">
        <v>1349</v>
      </c>
      <c r="B1023" s="32" t="s">
        <v>3404</v>
      </c>
      <c r="C1023" s="32" t="s">
        <v>4729</v>
      </c>
      <c r="D1023" s="32" t="s">
        <v>6459</v>
      </c>
      <c r="E1023" s="32" t="s">
        <v>6460</v>
      </c>
    </row>
    <row r="1024" spans="1:5" ht="15.5" x14ac:dyDescent="0.35">
      <c r="A1024" s="32" t="s">
        <v>1348</v>
      </c>
      <c r="B1024" s="32" t="s">
        <v>3405</v>
      </c>
      <c r="C1024" s="32" t="s">
        <v>4729</v>
      </c>
      <c r="D1024" s="32" t="s">
        <v>6461</v>
      </c>
      <c r="E1024" s="32" t="s">
        <v>6462</v>
      </c>
    </row>
    <row r="1025" spans="1:5" ht="15.5" x14ac:dyDescent="0.35">
      <c r="A1025" s="32" t="s">
        <v>1347</v>
      </c>
      <c r="B1025" s="32" t="s">
        <v>3406</v>
      </c>
      <c r="C1025" s="32" t="s">
        <v>4732</v>
      </c>
      <c r="D1025" s="32" t="s">
        <v>6463</v>
      </c>
      <c r="E1025" s="32" t="s">
        <v>6464</v>
      </c>
    </row>
    <row r="1026" spans="1:5" ht="15.5" x14ac:dyDescent="0.35">
      <c r="A1026" s="32" t="s">
        <v>1346</v>
      </c>
      <c r="B1026" s="32" t="s">
        <v>3407</v>
      </c>
      <c r="C1026" s="32" t="s">
        <v>4732</v>
      </c>
      <c r="D1026" s="32" t="s">
        <v>6465</v>
      </c>
      <c r="E1026" s="32" t="s">
        <v>4753</v>
      </c>
    </row>
    <row r="1027" spans="1:5" ht="15.5" x14ac:dyDescent="0.35">
      <c r="A1027" s="32" t="s">
        <v>1345</v>
      </c>
      <c r="B1027" s="32" t="s">
        <v>3408</v>
      </c>
      <c r="C1027" s="32" t="s">
        <v>4732</v>
      </c>
      <c r="D1027" s="32" t="s">
        <v>6466</v>
      </c>
      <c r="E1027" s="32" t="s">
        <v>6467</v>
      </c>
    </row>
    <row r="1028" spans="1:5" ht="15.5" x14ac:dyDescent="0.35">
      <c r="A1028" s="32" t="s">
        <v>1344</v>
      </c>
      <c r="B1028" s="32" t="s">
        <v>3409</v>
      </c>
      <c r="C1028" s="32" t="s">
        <v>4729</v>
      </c>
      <c r="D1028" s="32" t="s">
        <v>6468</v>
      </c>
      <c r="E1028" s="32" t="s">
        <v>6469</v>
      </c>
    </row>
    <row r="1029" spans="1:5" ht="15.5" x14ac:dyDescent="0.35">
      <c r="A1029" s="32" t="s">
        <v>1343</v>
      </c>
      <c r="B1029" s="32" t="s">
        <v>3410</v>
      </c>
      <c r="C1029" s="32" t="s">
        <v>4732</v>
      </c>
      <c r="D1029" s="32" t="s">
        <v>6470</v>
      </c>
      <c r="E1029" s="32" t="s">
        <v>6467</v>
      </c>
    </row>
    <row r="1030" spans="1:5" ht="15.5" x14ac:dyDescent="0.35">
      <c r="A1030" s="32" t="s">
        <v>1342</v>
      </c>
      <c r="B1030" s="32" t="s">
        <v>3411</v>
      </c>
      <c r="C1030" s="32" t="s">
        <v>4732</v>
      </c>
      <c r="D1030" s="32" t="s">
        <v>6471</v>
      </c>
      <c r="E1030" s="32" t="s">
        <v>4888</v>
      </c>
    </row>
    <row r="1031" spans="1:5" ht="15.5" x14ac:dyDescent="0.35">
      <c r="A1031" s="32" t="s">
        <v>1341</v>
      </c>
      <c r="B1031" s="32" t="s">
        <v>3412</v>
      </c>
      <c r="C1031" s="32" t="s">
        <v>4729</v>
      </c>
      <c r="D1031" s="32" t="s">
        <v>6472</v>
      </c>
      <c r="E1031" s="32" t="s">
        <v>6473</v>
      </c>
    </row>
    <row r="1032" spans="1:5" ht="15.5" x14ac:dyDescent="0.35">
      <c r="A1032" s="32" t="s">
        <v>1340</v>
      </c>
      <c r="B1032" s="32" t="s">
        <v>3413</v>
      </c>
      <c r="C1032" s="32" t="s">
        <v>4732</v>
      </c>
      <c r="D1032" s="32" t="s">
        <v>6474</v>
      </c>
      <c r="E1032" s="32" t="s">
        <v>6475</v>
      </c>
    </row>
    <row r="1033" spans="1:5" ht="15.5" x14ac:dyDescent="0.35">
      <c r="A1033" s="32" t="s">
        <v>1339</v>
      </c>
      <c r="B1033" s="32" t="s">
        <v>3414</v>
      </c>
      <c r="C1033" s="32" t="s">
        <v>4729</v>
      </c>
      <c r="D1033" s="32" t="s">
        <v>6476</v>
      </c>
      <c r="E1033" s="32" t="s">
        <v>6477</v>
      </c>
    </row>
    <row r="1034" spans="1:5" ht="15.5" x14ac:dyDescent="0.35">
      <c r="A1034" s="32" t="s">
        <v>1338</v>
      </c>
      <c r="B1034" s="32" t="s">
        <v>3415</v>
      </c>
      <c r="C1034" s="32" t="s">
        <v>4729</v>
      </c>
      <c r="D1034" s="32" t="s">
        <v>5892</v>
      </c>
      <c r="E1034" s="32" t="s">
        <v>6478</v>
      </c>
    </row>
    <row r="1035" spans="1:5" ht="15.5" x14ac:dyDescent="0.35">
      <c r="A1035" s="32" t="s">
        <v>1337</v>
      </c>
      <c r="B1035" s="32" t="s">
        <v>3416</v>
      </c>
      <c r="C1035" s="32" t="s">
        <v>4729</v>
      </c>
      <c r="D1035" s="32" t="s">
        <v>6479</v>
      </c>
      <c r="E1035" s="32" t="s">
        <v>5438</v>
      </c>
    </row>
    <row r="1036" spans="1:5" ht="15.5" x14ac:dyDescent="0.35">
      <c r="A1036" s="32" t="s">
        <v>1336</v>
      </c>
      <c r="B1036" s="32" t="s">
        <v>3417</v>
      </c>
      <c r="C1036" s="32" t="s">
        <v>4729</v>
      </c>
      <c r="D1036" s="32" t="s">
        <v>6480</v>
      </c>
      <c r="E1036" s="32" t="s">
        <v>6481</v>
      </c>
    </row>
    <row r="1037" spans="1:5" ht="15.5" x14ac:dyDescent="0.35">
      <c r="A1037" s="32" t="s">
        <v>1335</v>
      </c>
      <c r="B1037" s="32" t="s">
        <v>3418</v>
      </c>
      <c r="C1037" s="32" t="s">
        <v>4729</v>
      </c>
      <c r="D1037" s="32" t="s">
        <v>6482</v>
      </c>
      <c r="E1037" s="32" t="s">
        <v>5733</v>
      </c>
    </row>
    <row r="1038" spans="1:5" ht="15.5" x14ac:dyDescent="0.35">
      <c r="A1038" s="32" t="s">
        <v>1334</v>
      </c>
      <c r="B1038" s="32" t="s">
        <v>3419</v>
      </c>
      <c r="C1038" s="32" t="s">
        <v>4732</v>
      </c>
      <c r="D1038" s="32" t="s">
        <v>6483</v>
      </c>
      <c r="E1038" s="32" t="s">
        <v>4858</v>
      </c>
    </row>
    <row r="1039" spans="1:5" ht="15.5" x14ac:dyDescent="0.35">
      <c r="A1039" s="32" t="s">
        <v>1333</v>
      </c>
      <c r="B1039" s="32" t="s">
        <v>3420</v>
      </c>
      <c r="C1039" s="32" t="s">
        <v>4732</v>
      </c>
      <c r="D1039" s="32" t="s">
        <v>6484</v>
      </c>
      <c r="E1039" s="32" t="s">
        <v>6485</v>
      </c>
    </row>
    <row r="1040" spans="1:5" ht="15.5" x14ac:dyDescent="0.35">
      <c r="A1040" s="32" t="s">
        <v>1332</v>
      </c>
      <c r="B1040" s="32" t="s">
        <v>3421</v>
      </c>
      <c r="C1040" s="32" t="s">
        <v>4729</v>
      </c>
      <c r="D1040" s="32" t="s">
        <v>6486</v>
      </c>
      <c r="E1040" s="32" t="s">
        <v>5232</v>
      </c>
    </row>
    <row r="1041" spans="1:5" ht="15.5" x14ac:dyDescent="0.35">
      <c r="A1041" s="32" t="s">
        <v>1331</v>
      </c>
      <c r="B1041" s="32" t="s">
        <v>3422</v>
      </c>
      <c r="C1041" s="32" t="s">
        <v>4729</v>
      </c>
      <c r="D1041" s="32" t="s">
        <v>6487</v>
      </c>
      <c r="E1041" s="32" t="s">
        <v>6488</v>
      </c>
    </row>
    <row r="1042" spans="1:5" ht="15.5" x14ac:dyDescent="0.35">
      <c r="A1042" s="32" t="s">
        <v>1330</v>
      </c>
      <c r="B1042" s="32" t="s">
        <v>3423</v>
      </c>
      <c r="C1042" s="32" t="s">
        <v>4732</v>
      </c>
      <c r="D1042" s="32" t="s">
        <v>5942</v>
      </c>
      <c r="E1042" s="32" t="s">
        <v>5038</v>
      </c>
    </row>
    <row r="1043" spans="1:5" ht="15.5" x14ac:dyDescent="0.35">
      <c r="A1043" s="32" t="s">
        <v>1329</v>
      </c>
      <c r="B1043" s="32" t="s">
        <v>3424</v>
      </c>
      <c r="C1043" s="32" t="s">
        <v>4729</v>
      </c>
      <c r="D1043" s="32" t="s">
        <v>6489</v>
      </c>
      <c r="E1043" s="32" t="s">
        <v>6490</v>
      </c>
    </row>
    <row r="1044" spans="1:5" ht="15.5" x14ac:dyDescent="0.35">
      <c r="A1044" s="32" t="s">
        <v>1328</v>
      </c>
      <c r="B1044" s="32" t="s">
        <v>3425</v>
      </c>
      <c r="C1044" s="32" t="s">
        <v>4732</v>
      </c>
      <c r="D1044" s="32" t="s">
        <v>6491</v>
      </c>
      <c r="E1044" s="32" t="s">
        <v>6492</v>
      </c>
    </row>
    <row r="1045" spans="1:5" ht="15.5" x14ac:dyDescent="0.35">
      <c r="A1045" s="32" t="s">
        <v>1327</v>
      </c>
      <c r="B1045" s="32" t="s">
        <v>3426</v>
      </c>
      <c r="C1045" s="32" t="s">
        <v>4732</v>
      </c>
      <c r="D1045" s="32" t="s">
        <v>6493</v>
      </c>
      <c r="E1045" s="32" t="s">
        <v>6494</v>
      </c>
    </row>
    <row r="1046" spans="1:5" ht="15.5" x14ac:dyDescent="0.35">
      <c r="A1046" s="32" t="s">
        <v>1326</v>
      </c>
      <c r="B1046" s="32" t="s">
        <v>3427</v>
      </c>
      <c r="C1046" s="32" t="s">
        <v>5604</v>
      </c>
      <c r="D1046" s="32" t="s">
        <v>6495</v>
      </c>
      <c r="E1046" s="32" t="s">
        <v>6496</v>
      </c>
    </row>
    <row r="1047" spans="1:5" ht="15.5" x14ac:dyDescent="0.35">
      <c r="A1047" s="32" t="s">
        <v>1325</v>
      </c>
      <c r="B1047" s="32" t="s">
        <v>3428</v>
      </c>
      <c r="C1047" s="32" t="s">
        <v>4732</v>
      </c>
      <c r="D1047" s="32" t="s">
        <v>6497</v>
      </c>
      <c r="E1047" s="32" t="s">
        <v>6498</v>
      </c>
    </row>
    <row r="1048" spans="1:5" ht="15.5" x14ac:dyDescent="0.35">
      <c r="A1048" s="32" t="s">
        <v>1324</v>
      </c>
      <c r="B1048" s="32" t="s">
        <v>3429</v>
      </c>
      <c r="C1048" s="32" t="s">
        <v>4732</v>
      </c>
      <c r="D1048" s="32" t="s">
        <v>6499</v>
      </c>
      <c r="E1048" s="32" t="s">
        <v>6467</v>
      </c>
    </row>
    <row r="1049" spans="1:5" ht="15.5" x14ac:dyDescent="0.35">
      <c r="A1049" s="32" t="s">
        <v>1323</v>
      </c>
      <c r="B1049" s="32" t="s">
        <v>3430</v>
      </c>
      <c r="C1049" s="32" t="s">
        <v>4729</v>
      </c>
      <c r="D1049" s="32" t="s">
        <v>6500</v>
      </c>
      <c r="E1049" s="32" t="s">
        <v>6501</v>
      </c>
    </row>
    <row r="1050" spans="1:5" ht="15.5" x14ac:dyDescent="0.35">
      <c r="A1050" s="32" t="s">
        <v>1322</v>
      </c>
      <c r="B1050" s="32" t="s">
        <v>3431</v>
      </c>
      <c r="C1050" s="32" t="s">
        <v>4729</v>
      </c>
      <c r="D1050" s="32" t="s">
        <v>6502</v>
      </c>
      <c r="E1050" s="32" t="s">
        <v>6503</v>
      </c>
    </row>
    <row r="1051" spans="1:5" ht="15.5" x14ac:dyDescent="0.35">
      <c r="A1051" s="32" t="s">
        <v>1321</v>
      </c>
      <c r="B1051" s="32" t="s">
        <v>3432</v>
      </c>
      <c r="C1051" s="32" t="s">
        <v>4729</v>
      </c>
      <c r="D1051" s="32" t="s">
        <v>6504</v>
      </c>
      <c r="E1051" s="32" t="s">
        <v>5951</v>
      </c>
    </row>
    <row r="1052" spans="1:5" ht="15.5" x14ac:dyDescent="0.35">
      <c r="A1052" s="32" t="s">
        <v>1320</v>
      </c>
      <c r="B1052" s="32" t="s">
        <v>3433</v>
      </c>
      <c r="C1052" s="32" t="s">
        <v>5604</v>
      </c>
      <c r="D1052" s="32" t="s">
        <v>6505</v>
      </c>
      <c r="E1052" s="32" t="s">
        <v>6506</v>
      </c>
    </row>
    <row r="1053" spans="1:5" ht="15.5" x14ac:dyDescent="0.35">
      <c r="A1053" s="32" t="s">
        <v>1319</v>
      </c>
      <c r="B1053" s="32" t="s">
        <v>3434</v>
      </c>
      <c r="C1053" s="32" t="s">
        <v>4732</v>
      </c>
      <c r="D1053" s="32" t="s">
        <v>6507</v>
      </c>
      <c r="E1053" s="32" t="s">
        <v>6508</v>
      </c>
    </row>
    <row r="1054" spans="1:5" ht="15.5" x14ac:dyDescent="0.35">
      <c r="A1054" s="32" t="s">
        <v>1318</v>
      </c>
      <c r="B1054" s="32" t="s">
        <v>3435</v>
      </c>
      <c r="C1054" s="32" t="s">
        <v>4729</v>
      </c>
      <c r="D1054" s="32" t="s">
        <v>6509</v>
      </c>
      <c r="E1054" s="32" t="s">
        <v>6510</v>
      </c>
    </row>
    <row r="1055" spans="1:5" ht="15.5" x14ac:dyDescent="0.35">
      <c r="A1055" s="32" t="s">
        <v>1317</v>
      </c>
      <c r="B1055" s="32" t="s">
        <v>3436</v>
      </c>
      <c r="C1055" s="32" t="s">
        <v>4732</v>
      </c>
      <c r="D1055" s="32" t="s">
        <v>6511</v>
      </c>
      <c r="E1055" s="32" t="s">
        <v>5572</v>
      </c>
    </row>
    <row r="1056" spans="1:5" ht="15.5" x14ac:dyDescent="0.35">
      <c r="A1056" s="32" t="s">
        <v>1316</v>
      </c>
      <c r="B1056" s="32" t="s">
        <v>3437</v>
      </c>
      <c r="C1056" s="32" t="s">
        <v>5604</v>
      </c>
      <c r="D1056" s="32" t="s">
        <v>6512</v>
      </c>
      <c r="E1056" s="32" t="s">
        <v>5503</v>
      </c>
    </row>
    <row r="1057" spans="1:5" ht="15.5" x14ac:dyDescent="0.35">
      <c r="A1057" s="32" t="s">
        <v>1315</v>
      </c>
      <c r="B1057" s="32" t="s">
        <v>3438</v>
      </c>
      <c r="C1057" s="32" t="s">
        <v>4729</v>
      </c>
      <c r="D1057" s="32" t="s">
        <v>6513</v>
      </c>
      <c r="E1057" s="32" t="s">
        <v>6514</v>
      </c>
    </row>
    <row r="1058" spans="1:5" ht="15.5" x14ac:dyDescent="0.35">
      <c r="A1058" s="32" t="s">
        <v>1314</v>
      </c>
      <c r="B1058" s="32" t="s">
        <v>3439</v>
      </c>
      <c r="C1058" s="32" t="s">
        <v>5604</v>
      </c>
      <c r="D1058" s="32" t="s">
        <v>6411</v>
      </c>
      <c r="E1058" s="32" t="s">
        <v>6515</v>
      </c>
    </row>
    <row r="1059" spans="1:5" ht="15.5" x14ac:dyDescent="0.35">
      <c r="A1059" s="32" t="s">
        <v>1313</v>
      </c>
      <c r="B1059" s="32" t="s">
        <v>3440</v>
      </c>
      <c r="C1059" s="32" t="s">
        <v>4729</v>
      </c>
      <c r="D1059" s="32" t="s">
        <v>6516</v>
      </c>
      <c r="E1059" s="32" t="s">
        <v>6325</v>
      </c>
    </row>
    <row r="1060" spans="1:5" ht="15.5" x14ac:dyDescent="0.35">
      <c r="A1060" s="32" t="s">
        <v>1312</v>
      </c>
      <c r="B1060" s="32" t="s">
        <v>3441</v>
      </c>
      <c r="C1060" s="32" t="s">
        <v>4732</v>
      </c>
      <c r="D1060" s="32" t="s">
        <v>6517</v>
      </c>
      <c r="E1060" s="32" t="s">
        <v>5120</v>
      </c>
    </row>
    <row r="1061" spans="1:5" ht="15.5" x14ac:dyDescent="0.35">
      <c r="A1061" s="32" t="s">
        <v>1311</v>
      </c>
      <c r="B1061" s="32" t="s">
        <v>3442</v>
      </c>
      <c r="C1061" s="32" t="s">
        <v>4732</v>
      </c>
      <c r="D1061" s="32" t="s">
        <v>6518</v>
      </c>
      <c r="E1061" s="32" t="s">
        <v>6519</v>
      </c>
    </row>
    <row r="1062" spans="1:5" ht="15.5" x14ac:dyDescent="0.35">
      <c r="A1062" s="32" t="s">
        <v>1310</v>
      </c>
      <c r="B1062" s="32" t="s">
        <v>3443</v>
      </c>
      <c r="C1062" s="32" t="s">
        <v>4732</v>
      </c>
      <c r="D1062" s="32" t="s">
        <v>6520</v>
      </c>
      <c r="E1062" s="32" t="s">
        <v>6521</v>
      </c>
    </row>
    <row r="1063" spans="1:5" ht="15.5" x14ac:dyDescent="0.35">
      <c r="A1063" s="32" t="s">
        <v>1309</v>
      </c>
      <c r="B1063" s="32" t="s">
        <v>3444</v>
      </c>
      <c r="C1063" s="32" t="s">
        <v>4732</v>
      </c>
      <c r="D1063" s="32" t="s">
        <v>6068</v>
      </c>
      <c r="E1063" s="32" t="s">
        <v>6522</v>
      </c>
    </row>
    <row r="1064" spans="1:5" ht="15.5" x14ac:dyDescent="0.35">
      <c r="A1064" s="32" t="s">
        <v>1308</v>
      </c>
      <c r="B1064" s="32" t="s">
        <v>3445</v>
      </c>
      <c r="C1064" s="32" t="s">
        <v>4732</v>
      </c>
      <c r="D1064" s="32" t="s">
        <v>6523</v>
      </c>
      <c r="E1064" s="32" t="s">
        <v>6524</v>
      </c>
    </row>
    <row r="1065" spans="1:5" ht="15.5" x14ac:dyDescent="0.35">
      <c r="A1065" s="32" t="s">
        <v>1307</v>
      </c>
      <c r="B1065" s="32" t="s">
        <v>3446</v>
      </c>
      <c r="C1065" s="32" t="s">
        <v>4732</v>
      </c>
      <c r="D1065" s="32" t="s">
        <v>6525</v>
      </c>
      <c r="E1065" s="32" t="s">
        <v>6526</v>
      </c>
    </row>
    <row r="1066" spans="1:5" ht="15.5" x14ac:dyDescent="0.35">
      <c r="A1066" s="32" t="s">
        <v>1306</v>
      </c>
      <c r="B1066" s="32" t="s">
        <v>3447</v>
      </c>
      <c r="C1066" s="32" t="s">
        <v>4729</v>
      </c>
      <c r="D1066" s="32" t="s">
        <v>6527</v>
      </c>
      <c r="E1066" s="32" t="s">
        <v>6528</v>
      </c>
    </row>
    <row r="1067" spans="1:5" ht="15.5" x14ac:dyDescent="0.35">
      <c r="A1067" s="32" t="s">
        <v>1305</v>
      </c>
      <c r="B1067" s="32" t="s">
        <v>3448</v>
      </c>
      <c r="C1067" s="32" t="s">
        <v>4732</v>
      </c>
      <c r="D1067" s="32" t="s">
        <v>6529</v>
      </c>
      <c r="E1067" s="32" t="s">
        <v>6530</v>
      </c>
    </row>
    <row r="1068" spans="1:5" ht="15.5" x14ac:dyDescent="0.35">
      <c r="A1068" s="32" t="s">
        <v>1304</v>
      </c>
      <c r="B1068" s="32" t="s">
        <v>3449</v>
      </c>
      <c r="C1068" s="32" t="s">
        <v>4729</v>
      </c>
      <c r="D1068" s="32" t="s">
        <v>6531</v>
      </c>
      <c r="E1068" s="32" t="s">
        <v>6083</v>
      </c>
    </row>
    <row r="1069" spans="1:5" ht="15.5" x14ac:dyDescent="0.35">
      <c r="A1069" s="32" t="s">
        <v>1303</v>
      </c>
      <c r="B1069" s="32" t="s">
        <v>3450</v>
      </c>
      <c r="C1069" s="32" t="s">
        <v>4732</v>
      </c>
      <c r="D1069" s="32" t="s">
        <v>6532</v>
      </c>
      <c r="E1069" s="32" t="s">
        <v>4743</v>
      </c>
    </row>
    <row r="1070" spans="1:5" ht="15.5" x14ac:dyDescent="0.35">
      <c r="A1070" s="32" t="s">
        <v>1302</v>
      </c>
      <c r="B1070" s="32" t="s">
        <v>3451</v>
      </c>
      <c r="C1070" s="32" t="s">
        <v>4729</v>
      </c>
      <c r="D1070" s="32" t="s">
        <v>6079</v>
      </c>
      <c r="E1070" s="32" t="s">
        <v>6533</v>
      </c>
    </row>
    <row r="1071" spans="1:5" ht="15.5" x14ac:dyDescent="0.35">
      <c r="A1071" s="32" t="s">
        <v>1301</v>
      </c>
      <c r="B1071" s="32" t="s">
        <v>3452</v>
      </c>
      <c r="C1071" s="32" t="s">
        <v>4729</v>
      </c>
      <c r="D1071" s="32" t="s">
        <v>6534</v>
      </c>
      <c r="E1071" s="32" t="s">
        <v>6535</v>
      </c>
    </row>
    <row r="1072" spans="1:5" ht="15.5" x14ac:dyDescent="0.35">
      <c r="A1072" s="32" t="s">
        <v>1300</v>
      </c>
      <c r="B1072" s="32" t="s">
        <v>3453</v>
      </c>
      <c r="C1072" s="32" t="s">
        <v>4729</v>
      </c>
      <c r="D1072" s="32" t="s">
        <v>6536</v>
      </c>
      <c r="E1072" s="32" t="s">
        <v>5369</v>
      </c>
    </row>
    <row r="1073" spans="1:5" ht="15.5" x14ac:dyDescent="0.35">
      <c r="A1073" s="32" t="s">
        <v>1299</v>
      </c>
      <c r="B1073" s="32" t="s">
        <v>3454</v>
      </c>
      <c r="C1073" s="32" t="s">
        <v>5604</v>
      </c>
      <c r="D1073" s="32" t="s">
        <v>6537</v>
      </c>
      <c r="E1073" s="32" t="s">
        <v>6538</v>
      </c>
    </row>
    <row r="1074" spans="1:5" ht="15.5" x14ac:dyDescent="0.35">
      <c r="A1074" s="32" t="s">
        <v>1298</v>
      </c>
      <c r="B1074" s="32" t="s">
        <v>3455</v>
      </c>
      <c r="C1074" s="32" t="s">
        <v>4729</v>
      </c>
      <c r="D1074" s="32" t="s">
        <v>6539</v>
      </c>
      <c r="E1074" s="32" t="s">
        <v>6540</v>
      </c>
    </row>
    <row r="1075" spans="1:5" ht="15.5" x14ac:dyDescent="0.35">
      <c r="A1075" s="32" t="s">
        <v>1297</v>
      </c>
      <c r="B1075" s="32" t="s">
        <v>3456</v>
      </c>
      <c r="C1075" s="32" t="s">
        <v>4732</v>
      </c>
      <c r="D1075" s="32" t="s">
        <v>6541</v>
      </c>
      <c r="E1075" s="32" t="s">
        <v>5009</v>
      </c>
    </row>
    <row r="1076" spans="1:5" ht="15.5" x14ac:dyDescent="0.35">
      <c r="A1076" s="32" t="s">
        <v>1296</v>
      </c>
      <c r="B1076" s="32" t="s">
        <v>3457</v>
      </c>
      <c r="C1076" s="32" t="s">
        <v>4732</v>
      </c>
      <c r="D1076" s="32" t="s">
        <v>6542</v>
      </c>
      <c r="E1076" s="32" t="s">
        <v>5705</v>
      </c>
    </row>
    <row r="1077" spans="1:5" ht="15.5" x14ac:dyDescent="0.35">
      <c r="A1077" s="32" t="s">
        <v>1295</v>
      </c>
      <c r="B1077" s="32" t="s">
        <v>3458</v>
      </c>
      <c r="C1077" s="32" t="s">
        <v>4732</v>
      </c>
      <c r="D1077" s="32" t="s">
        <v>5632</v>
      </c>
      <c r="E1077" s="32" t="s">
        <v>6543</v>
      </c>
    </row>
    <row r="1078" spans="1:5" ht="15.5" x14ac:dyDescent="0.35">
      <c r="A1078" s="32" t="s">
        <v>1294</v>
      </c>
      <c r="B1078" s="32" t="s">
        <v>3459</v>
      </c>
      <c r="C1078" s="32" t="s">
        <v>4729</v>
      </c>
      <c r="D1078" s="32" t="s">
        <v>6544</v>
      </c>
      <c r="E1078" s="32" t="s">
        <v>6545</v>
      </c>
    </row>
    <row r="1079" spans="1:5" ht="15.5" x14ac:dyDescent="0.35">
      <c r="A1079" s="32" t="s">
        <v>1293</v>
      </c>
      <c r="B1079" s="32" t="s">
        <v>3460</v>
      </c>
      <c r="C1079" s="32" t="s">
        <v>4732</v>
      </c>
      <c r="D1079" s="32" t="s">
        <v>6546</v>
      </c>
      <c r="E1079" s="32" t="s">
        <v>5155</v>
      </c>
    </row>
    <row r="1080" spans="1:5" ht="15.5" x14ac:dyDescent="0.35">
      <c r="A1080" s="32" t="s">
        <v>1292</v>
      </c>
      <c r="B1080" s="32" t="s">
        <v>3461</v>
      </c>
      <c r="C1080" s="32" t="s">
        <v>4732</v>
      </c>
      <c r="D1080" s="32" t="s">
        <v>6547</v>
      </c>
      <c r="E1080" s="32" t="s">
        <v>6548</v>
      </c>
    </row>
    <row r="1081" spans="1:5" ht="15.5" x14ac:dyDescent="0.35">
      <c r="A1081" s="32" t="s">
        <v>1291</v>
      </c>
      <c r="B1081" s="32" t="s">
        <v>3462</v>
      </c>
      <c r="C1081" s="32" t="s">
        <v>4732</v>
      </c>
      <c r="D1081" s="32" t="s">
        <v>6549</v>
      </c>
      <c r="E1081" s="32" t="s">
        <v>6550</v>
      </c>
    </row>
    <row r="1082" spans="1:5" ht="15.5" x14ac:dyDescent="0.35">
      <c r="A1082" s="32" t="s">
        <v>1290</v>
      </c>
      <c r="B1082" s="32" t="s">
        <v>3463</v>
      </c>
      <c r="C1082" s="32" t="s">
        <v>4732</v>
      </c>
      <c r="D1082" s="32" t="s">
        <v>6551</v>
      </c>
      <c r="E1082" s="32" t="s">
        <v>5726</v>
      </c>
    </row>
    <row r="1083" spans="1:5" ht="15.5" x14ac:dyDescent="0.35">
      <c r="A1083" s="32" t="s">
        <v>1289</v>
      </c>
      <c r="B1083" s="32" t="s">
        <v>3464</v>
      </c>
      <c r="C1083" s="32" t="s">
        <v>5604</v>
      </c>
      <c r="D1083" s="32" t="s">
        <v>6552</v>
      </c>
      <c r="E1083" s="32" t="s">
        <v>6553</v>
      </c>
    </row>
    <row r="1084" spans="1:5" ht="15.5" x14ac:dyDescent="0.35">
      <c r="A1084" s="32" t="s">
        <v>1288</v>
      </c>
      <c r="B1084" s="32" t="s">
        <v>3465</v>
      </c>
      <c r="C1084" s="32" t="s">
        <v>5604</v>
      </c>
      <c r="D1084" s="32" t="s">
        <v>6554</v>
      </c>
      <c r="E1084" s="32" t="s">
        <v>6555</v>
      </c>
    </row>
    <row r="1085" spans="1:5" ht="15.5" x14ac:dyDescent="0.35">
      <c r="A1085" s="32" t="s">
        <v>1287</v>
      </c>
      <c r="B1085" s="32" t="s">
        <v>3466</v>
      </c>
      <c r="C1085" s="32" t="s">
        <v>4732</v>
      </c>
      <c r="D1085" s="32" t="s">
        <v>6556</v>
      </c>
      <c r="E1085" s="32" t="s">
        <v>6557</v>
      </c>
    </row>
    <row r="1086" spans="1:5" ht="15.5" x14ac:dyDescent="0.35">
      <c r="A1086" s="32" t="s">
        <v>1286</v>
      </c>
      <c r="B1086" s="32" t="s">
        <v>3467</v>
      </c>
      <c r="C1086" s="32" t="s">
        <v>4732</v>
      </c>
      <c r="D1086" s="32" t="s">
        <v>6558</v>
      </c>
      <c r="E1086" s="32" t="s">
        <v>5705</v>
      </c>
    </row>
    <row r="1087" spans="1:5" ht="15.5" x14ac:dyDescent="0.35">
      <c r="A1087" s="32" t="s">
        <v>1285</v>
      </c>
      <c r="B1087" s="32" t="s">
        <v>3468</v>
      </c>
      <c r="C1087" s="32" t="s">
        <v>4732</v>
      </c>
      <c r="D1087" s="32" t="s">
        <v>6559</v>
      </c>
      <c r="E1087" s="32" t="s">
        <v>5155</v>
      </c>
    </row>
    <row r="1088" spans="1:5" ht="15.5" x14ac:dyDescent="0.35">
      <c r="A1088" s="32" t="s">
        <v>1284</v>
      </c>
      <c r="B1088" s="32" t="s">
        <v>3469</v>
      </c>
      <c r="C1088" s="32" t="s">
        <v>4729</v>
      </c>
      <c r="D1088" s="32" t="s">
        <v>6560</v>
      </c>
      <c r="E1088" s="32" t="s">
        <v>6561</v>
      </c>
    </row>
    <row r="1089" spans="1:5" ht="15.5" x14ac:dyDescent="0.35">
      <c r="A1089" s="32" t="s">
        <v>1283</v>
      </c>
      <c r="B1089" s="32" t="s">
        <v>3470</v>
      </c>
      <c r="C1089" s="32" t="s">
        <v>4729</v>
      </c>
      <c r="D1089" s="32" t="s">
        <v>6562</v>
      </c>
      <c r="E1089" s="32" t="s">
        <v>6563</v>
      </c>
    </row>
    <row r="1090" spans="1:5" ht="15.5" x14ac:dyDescent="0.35">
      <c r="A1090" s="32" t="s">
        <v>1282</v>
      </c>
      <c r="B1090" s="32" t="s">
        <v>3471</v>
      </c>
      <c r="C1090" s="32" t="s">
        <v>5604</v>
      </c>
      <c r="D1090" s="32" t="s">
        <v>6564</v>
      </c>
      <c r="E1090" s="32" t="s">
        <v>6565</v>
      </c>
    </row>
    <row r="1091" spans="1:5" ht="15.5" x14ac:dyDescent="0.35">
      <c r="A1091" s="32" t="s">
        <v>1281</v>
      </c>
      <c r="B1091" s="32" t="s">
        <v>3472</v>
      </c>
      <c r="C1091" s="32" t="s">
        <v>4729</v>
      </c>
      <c r="D1091" s="32" t="s">
        <v>6566</v>
      </c>
      <c r="E1091" s="32" t="s">
        <v>6567</v>
      </c>
    </row>
    <row r="1092" spans="1:5" ht="15.5" x14ac:dyDescent="0.35">
      <c r="A1092" s="32" t="s">
        <v>1280</v>
      </c>
      <c r="B1092" s="32" t="s">
        <v>3473</v>
      </c>
      <c r="C1092" s="32" t="s">
        <v>4729</v>
      </c>
      <c r="D1092" s="32" t="s">
        <v>6484</v>
      </c>
      <c r="E1092" s="32" t="s">
        <v>6568</v>
      </c>
    </row>
    <row r="1093" spans="1:5" ht="15.5" x14ac:dyDescent="0.35">
      <c r="A1093" s="32" t="s">
        <v>1279</v>
      </c>
      <c r="B1093" s="32" t="s">
        <v>3474</v>
      </c>
      <c r="C1093" s="32" t="s">
        <v>4732</v>
      </c>
      <c r="D1093" s="32" t="s">
        <v>6569</v>
      </c>
      <c r="E1093" s="32" t="s">
        <v>6570</v>
      </c>
    </row>
    <row r="1094" spans="1:5" ht="15.5" x14ac:dyDescent="0.35">
      <c r="A1094" s="32" t="s">
        <v>1278</v>
      </c>
      <c r="B1094" s="32" t="s">
        <v>3475</v>
      </c>
      <c r="C1094" s="32" t="s">
        <v>4729</v>
      </c>
      <c r="D1094" s="32" t="s">
        <v>6571</v>
      </c>
      <c r="E1094" s="32" t="s">
        <v>6572</v>
      </c>
    </row>
    <row r="1095" spans="1:5" ht="15.5" x14ac:dyDescent="0.35">
      <c r="A1095" s="32" t="s">
        <v>1277</v>
      </c>
      <c r="B1095" s="32" t="s">
        <v>3476</v>
      </c>
      <c r="C1095" s="32" t="s">
        <v>4732</v>
      </c>
      <c r="D1095" s="32" t="s">
        <v>4853</v>
      </c>
      <c r="E1095" s="32" t="s">
        <v>6172</v>
      </c>
    </row>
    <row r="1096" spans="1:5" ht="15.5" x14ac:dyDescent="0.35">
      <c r="A1096" s="32" t="s">
        <v>1276</v>
      </c>
      <c r="B1096" s="32" t="s">
        <v>3477</v>
      </c>
      <c r="C1096" s="32" t="s">
        <v>4732</v>
      </c>
      <c r="D1096" s="32" t="s">
        <v>6573</v>
      </c>
      <c r="E1096" s="32" t="s">
        <v>5029</v>
      </c>
    </row>
    <row r="1097" spans="1:5" ht="15.5" x14ac:dyDescent="0.35">
      <c r="A1097" s="32" t="s">
        <v>1275</v>
      </c>
      <c r="B1097" s="32" t="s">
        <v>3478</v>
      </c>
      <c r="C1097" s="32" t="s">
        <v>5604</v>
      </c>
      <c r="D1097" s="32" t="s">
        <v>6574</v>
      </c>
      <c r="E1097" s="32" t="s">
        <v>6575</v>
      </c>
    </row>
    <row r="1098" spans="1:5" ht="15.5" x14ac:dyDescent="0.35">
      <c r="A1098" s="32" t="s">
        <v>1274</v>
      </c>
      <c r="B1098" s="32" t="s">
        <v>3479</v>
      </c>
      <c r="C1098" s="32" t="s">
        <v>4729</v>
      </c>
      <c r="D1098" s="32" t="s">
        <v>6576</v>
      </c>
      <c r="E1098" s="32" t="s">
        <v>6577</v>
      </c>
    </row>
    <row r="1099" spans="1:5" ht="15.5" x14ac:dyDescent="0.35">
      <c r="A1099" s="32" t="s">
        <v>1273</v>
      </c>
      <c r="B1099" s="32" t="s">
        <v>3480</v>
      </c>
      <c r="C1099" s="32" t="s">
        <v>4729</v>
      </c>
      <c r="D1099" s="32" t="s">
        <v>6578</v>
      </c>
      <c r="E1099" s="32" t="s">
        <v>5951</v>
      </c>
    </row>
    <row r="1100" spans="1:5" ht="15.5" x14ac:dyDescent="0.35">
      <c r="A1100" s="32" t="s">
        <v>1272</v>
      </c>
      <c r="B1100" s="32" t="s">
        <v>3481</v>
      </c>
      <c r="C1100" s="32" t="s">
        <v>4729</v>
      </c>
      <c r="D1100" s="32" t="s">
        <v>5210</v>
      </c>
      <c r="E1100" s="32" t="s">
        <v>6579</v>
      </c>
    </row>
    <row r="1101" spans="1:5" ht="15.5" x14ac:dyDescent="0.35">
      <c r="A1101" s="32" t="s">
        <v>1271</v>
      </c>
      <c r="B1101" s="32" t="s">
        <v>3482</v>
      </c>
      <c r="C1101" s="32" t="s">
        <v>4732</v>
      </c>
      <c r="D1101" s="32" t="s">
        <v>6580</v>
      </c>
      <c r="E1101" s="32" t="s">
        <v>6581</v>
      </c>
    </row>
    <row r="1102" spans="1:5" ht="15.5" x14ac:dyDescent="0.35">
      <c r="A1102" s="32" t="s">
        <v>1270</v>
      </c>
      <c r="B1102" s="32" t="s">
        <v>3483</v>
      </c>
      <c r="C1102" s="32" t="s">
        <v>5604</v>
      </c>
      <c r="D1102" s="32" t="s">
        <v>6582</v>
      </c>
      <c r="E1102" s="32" t="s">
        <v>5549</v>
      </c>
    </row>
    <row r="1103" spans="1:5" ht="15.5" x14ac:dyDescent="0.35">
      <c r="A1103" s="32" t="s">
        <v>1269</v>
      </c>
      <c r="B1103" s="32" t="s">
        <v>3484</v>
      </c>
      <c r="C1103" s="32" t="s">
        <v>4732</v>
      </c>
      <c r="D1103" s="32" t="s">
        <v>5592</v>
      </c>
      <c r="E1103" s="32" t="s">
        <v>4743</v>
      </c>
    </row>
    <row r="1104" spans="1:5" ht="15.5" x14ac:dyDescent="0.35">
      <c r="A1104" s="32" t="s">
        <v>1268</v>
      </c>
      <c r="B1104" s="32" t="s">
        <v>3485</v>
      </c>
      <c r="C1104" s="32" t="s">
        <v>4732</v>
      </c>
      <c r="D1104" s="32" t="s">
        <v>6583</v>
      </c>
      <c r="E1104" s="32" t="s">
        <v>6584</v>
      </c>
    </row>
    <row r="1105" spans="1:5" ht="15.5" x14ac:dyDescent="0.35">
      <c r="A1105" s="32" t="s">
        <v>1267</v>
      </c>
      <c r="B1105" s="32" t="s">
        <v>3486</v>
      </c>
      <c r="C1105" s="32" t="s">
        <v>4729</v>
      </c>
      <c r="D1105" s="32" t="s">
        <v>6585</v>
      </c>
      <c r="E1105" s="32" t="s">
        <v>6586</v>
      </c>
    </row>
    <row r="1106" spans="1:5" ht="15.5" x14ac:dyDescent="0.35">
      <c r="A1106" s="32" t="s">
        <v>1266</v>
      </c>
      <c r="B1106" s="32" t="s">
        <v>3487</v>
      </c>
      <c r="C1106" s="32" t="s">
        <v>4732</v>
      </c>
      <c r="D1106" s="32" t="s">
        <v>6587</v>
      </c>
      <c r="E1106" s="32" t="s">
        <v>6588</v>
      </c>
    </row>
    <row r="1107" spans="1:5" ht="15.5" x14ac:dyDescent="0.35">
      <c r="A1107" s="32" t="s">
        <v>1265</v>
      </c>
      <c r="B1107" s="32" t="s">
        <v>3488</v>
      </c>
      <c r="C1107" s="32" t="s">
        <v>4732</v>
      </c>
      <c r="D1107" s="32" t="s">
        <v>6589</v>
      </c>
      <c r="E1107" s="32" t="s">
        <v>4957</v>
      </c>
    </row>
    <row r="1108" spans="1:5" ht="15.5" x14ac:dyDescent="0.35">
      <c r="A1108" s="32" t="s">
        <v>1264</v>
      </c>
      <c r="B1108" s="32" t="s">
        <v>3489</v>
      </c>
      <c r="C1108" s="32" t="s">
        <v>4732</v>
      </c>
      <c r="D1108" s="32" t="s">
        <v>6590</v>
      </c>
      <c r="E1108" s="32" t="s">
        <v>5783</v>
      </c>
    </row>
    <row r="1109" spans="1:5" ht="15.5" x14ac:dyDescent="0.35">
      <c r="A1109" s="32" t="s">
        <v>1263</v>
      </c>
      <c r="B1109" s="32" t="s">
        <v>3490</v>
      </c>
      <c r="C1109" s="32" t="s">
        <v>4729</v>
      </c>
      <c r="D1109" s="32" t="s">
        <v>6591</v>
      </c>
      <c r="E1109" s="32" t="s">
        <v>6592</v>
      </c>
    </row>
    <row r="1110" spans="1:5" ht="15.5" x14ac:dyDescent="0.35">
      <c r="A1110" s="32" t="s">
        <v>1262</v>
      </c>
      <c r="B1110" s="32" t="s">
        <v>3491</v>
      </c>
      <c r="C1110" s="32" t="s">
        <v>5604</v>
      </c>
      <c r="D1110" s="32" t="s">
        <v>6593</v>
      </c>
      <c r="E1110" s="32" t="s">
        <v>6594</v>
      </c>
    </row>
    <row r="1111" spans="1:5" ht="15.5" x14ac:dyDescent="0.35">
      <c r="A1111" s="32" t="s">
        <v>1261</v>
      </c>
      <c r="B1111" s="32" t="s">
        <v>3492</v>
      </c>
      <c r="C1111" s="32" t="s">
        <v>5604</v>
      </c>
      <c r="D1111" s="32" t="s">
        <v>6595</v>
      </c>
      <c r="E1111" s="32" t="s">
        <v>6596</v>
      </c>
    </row>
    <row r="1112" spans="1:5" ht="15.5" x14ac:dyDescent="0.35">
      <c r="A1112" s="32" t="s">
        <v>1260</v>
      </c>
      <c r="B1112" s="32" t="s">
        <v>3493</v>
      </c>
      <c r="C1112" s="32" t="s">
        <v>4729</v>
      </c>
      <c r="D1112" s="32" t="s">
        <v>5459</v>
      </c>
      <c r="E1112" s="32" t="s">
        <v>4884</v>
      </c>
    </row>
    <row r="1113" spans="1:5" ht="15.5" x14ac:dyDescent="0.35">
      <c r="A1113" s="32" t="s">
        <v>1259</v>
      </c>
      <c r="B1113" s="32" t="s">
        <v>3494</v>
      </c>
      <c r="C1113" s="32" t="s">
        <v>5604</v>
      </c>
      <c r="D1113" s="32" t="s">
        <v>6597</v>
      </c>
      <c r="E1113" s="32" t="s">
        <v>6598</v>
      </c>
    </row>
    <row r="1114" spans="1:5" ht="15.5" x14ac:dyDescent="0.35">
      <c r="A1114" s="32" t="s">
        <v>1258</v>
      </c>
      <c r="B1114" s="32" t="s">
        <v>3495</v>
      </c>
      <c r="C1114" s="32" t="s">
        <v>4732</v>
      </c>
      <c r="D1114" s="32" t="s">
        <v>6599</v>
      </c>
      <c r="E1114" s="32" t="s">
        <v>4914</v>
      </c>
    </row>
    <row r="1115" spans="1:5" ht="15.5" x14ac:dyDescent="0.35">
      <c r="A1115" s="32" t="s">
        <v>1257</v>
      </c>
      <c r="B1115" s="32" t="s">
        <v>3496</v>
      </c>
      <c r="C1115" s="32" t="s">
        <v>4729</v>
      </c>
      <c r="D1115" s="32" t="s">
        <v>6600</v>
      </c>
      <c r="E1115" s="32" t="s">
        <v>6601</v>
      </c>
    </row>
    <row r="1116" spans="1:5" ht="15.5" x14ac:dyDescent="0.35">
      <c r="A1116" s="32" t="s">
        <v>1256</v>
      </c>
      <c r="B1116" s="32" t="s">
        <v>3497</v>
      </c>
      <c r="C1116" s="32" t="s">
        <v>4729</v>
      </c>
      <c r="D1116" s="32" t="s">
        <v>6602</v>
      </c>
      <c r="E1116" s="32" t="s">
        <v>6603</v>
      </c>
    </row>
    <row r="1117" spans="1:5" ht="15.5" x14ac:dyDescent="0.35">
      <c r="A1117" s="32" t="s">
        <v>1255</v>
      </c>
      <c r="B1117" s="32" t="s">
        <v>3498</v>
      </c>
      <c r="C1117" s="32" t="s">
        <v>4729</v>
      </c>
      <c r="D1117" s="32" t="s">
        <v>6604</v>
      </c>
      <c r="E1117" s="32" t="s">
        <v>6605</v>
      </c>
    </row>
    <row r="1118" spans="1:5" ht="15.5" x14ac:dyDescent="0.35">
      <c r="A1118" s="32" t="s">
        <v>1254</v>
      </c>
      <c r="B1118" s="32" t="s">
        <v>3499</v>
      </c>
      <c r="C1118" s="32" t="s">
        <v>4729</v>
      </c>
      <c r="D1118" s="32" t="s">
        <v>6606</v>
      </c>
      <c r="E1118" s="32" t="s">
        <v>6607</v>
      </c>
    </row>
    <row r="1119" spans="1:5" ht="15.5" x14ac:dyDescent="0.35">
      <c r="A1119" s="32" t="s">
        <v>1253</v>
      </c>
      <c r="B1119" s="32" t="s">
        <v>3500</v>
      </c>
      <c r="C1119" s="32" t="s">
        <v>4729</v>
      </c>
      <c r="D1119" s="32" t="s">
        <v>6608</v>
      </c>
      <c r="E1119" s="32" t="s">
        <v>5163</v>
      </c>
    </row>
    <row r="1120" spans="1:5" ht="15.5" x14ac:dyDescent="0.35">
      <c r="A1120" s="32" t="s">
        <v>1252</v>
      </c>
      <c r="B1120" s="32" t="s">
        <v>3501</v>
      </c>
      <c r="C1120" s="32" t="s">
        <v>4732</v>
      </c>
      <c r="D1120" s="32" t="s">
        <v>6609</v>
      </c>
      <c r="E1120" s="32" t="s">
        <v>6610</v>
      </c>
    </row>
    <row r="1121" spans="1:5" ht="15.5" x14ac:dyDescent="0.35">
      <c r="A1121" s="32" t="s">
        <v>1251</v>
      </c>
      <c r="B1121" s="32" t="s">
        <v>3502</v>
      </c>
      <c r="C1121" s="32" t="s">
        <v>4732</v>
      </c>
      <c r="D1121" s="32" t="s">
        <v>6611</v>
      </c>
      <c r="E1121" s="32" t="s">
        <v>6612</v>
      </c>
    </row>
    <row r="1122" spans="1:5" ht="15.5" x14ac:dyDescent="0.35">
      <c r="A1122" s="32" t="s">
        <v>1250</v>
      </c>
      <c r="B1122" s="32" t="s">
        <v>3503</v>
      </c>
      <c r="C1122" s="32" t="s">
        <v>4732</v>
      </c>
      <c r="D1122" s="32" t="s">
        <v>6613</v>
      </c>
      <c r="E1122" s="32" t="s">
        <v>6614</v>
      </c>
    </row>
    <row r="1123" spans="1:5" ht="15.5" x14ac:dyDescent="0.35">
      <c r="A1123" s="32" t="s">
        <v>1249</v>
      </c>
      <c r="B1123" s="32" t="s">
        <v>3504</v>
      </c>
      <c r="C1123" s="32" t="s">
        <v>4732</v>
      </c>
      <c r="D1123" s="32" t="s">
        <v>6615</v>
      </c>
      <c r="E1123" s="32" t="s">
        <v>6172</v>
      </c>
    </row>
    <row r="1124" spans="1:5" ht="15.5" x14ac:dyDescent="0.35">
      <c r="A1124" s="32" t="s">
        <v>1248</v>
      </c>
      <c r="B1124" s="32" t="s">
        <v>3505</v>
      </c>
      <c r="C1124" s="32" t="s">
        <v>4729</v>
      </c>
      <c r="D1124" s="32" t="s">
        <v>6616</v>
      </c>
      <c r="E1124" s="32" t="s">
        <v>6617</v>
      </c>
    </row>
    <row r="1125" spans="1:5" ht="15.5" x14ac:dyDescent="0.35">
      <c r="A1125" s="32" t="s">
        <v>1247</v>
      </c>
      <c r="B1125" s="32" t="s">
        <v>3506</v>
      </c>
      <c r="C1125" s="32" t="s">
        <v>4732</v>
      </c>
      <c r="D1125" s="32" t="s">
        <v>6618</v>
      </c>
      <c r="E1125" s="32" t="s">
        <v>5472</v>
      </c>
    </row>
    <row r="1126" spans="1:5" ht="15.5" x14ac:dyDescent="0.35">
      <c r="A1126" s="32" t="s">
        <v>1246</v>
      </c>
      <c r="B1126" s="32" t="s">
        <v>3507</v>
      </c>
      <c r="C1126" s="32" t="s">
        <v>5604</v>
      </c>
      <c r="D1126" s="32" t="s">
        <v>6619</v>
      </c>
      <c r="E1126" s="32" t="s">
        <v>6620</v>
      </c>
    </row>
    <row r="1127" spans="1:5" ht="15.5" x14ac:dyDescent="0.35">
      <c r="A1127" s="32" t="s">
        <v>1245</v>
      </c>
      <c r="B1127" s="32" t="s">
        <v>3508</v>
      </c>
      <c r="C1127" s="32" t="s">
        <v>4729</v>
      </c>
      <c r="D1127" s="32" t="s">
        <v>6621</v>
      </c>
      <c r="E1127" s="32" t="s">
        <v>6622</v>
      </c>
    </row>
    <row r="1128" spans="1:5" ht="15.5" x14ac:dyDescent="0.35">
      <c r="A1128" s="32" t="s">
        <v>1244</v>
      </c>
      <c r="B1128" s="32" t="s">
        <v>3509</v>
      </c>
      <c r="C1128" s="32" t="s">
        <v>4732</v>
      </c>
      <c r="D1128" s="32" t="s">
        <v>6623</v>
      </c>
      <c r="E1128" s="32" t="s">
        <v>5484</v>
      </c>
    </row>
    <row r="1129" spans="1:5" ht="15.5" x14ac:dyDescent="0.35">
      <c r="A1129" s="32" t="s">
        <v>1243</v>
      </c>
      <c r="B1129" s="32" t="s">
        <v>3510</v>
      </c>
      <c r="C1129" s="32" t="s">
        <v>4732</v>
      </c>
      <c r="D1129" s="32" t="s">
        <v>6624</v>
      </c>
      <c r="E1129" s="32" t="s">
        <v>4826</v>
      </c>
    </row>
    <row r="1130" spans="1:5" ht="15.5" x14ac:dyDescent="0.35">
      <c r="A1130" s="32" t="s">
        <v>1242</v>
      </c>
      <c r="B1130" s="32" t="s">
        <v>3511</v>
      </c>
      <c r="C1130" s="32" t="s">
        <v>4732</v>
      </c>
      <c r="D1130" s="32" t="s">
        <v>6625</v>
      </c>
      <c r="E1130" s="32" t="s">
        <v>6626</v>
      </c>
    </row>
    <row r="1131" spans="1:5" ht="15.5" x14ac:dyDescent="0.35">
      <c r="A1131" s="32" t="s">
        <v>1241</v>
      </c>
      <c r="B1131" s="32" t="s">
        <v>3512</v>
      </c>
      <c r="C1131" s="32" t="s">
        <v>4729</v>
      </c>
      <c r="D1131" s="32" t="s">
        <v>6627</v>
      </c>
      <c r="E1131" s="32" t="s">
        <v>5674</v>
      </c>
    </row>
    <row r="1132" spans="1:5" ht="15.5" x14ac:dyDescent="0.35">
      <c r="A1132" s="32" t="s">
        <v>1240</v>
      </c>
      <c r="B1132" s="32" t="s">
        <v>3513</v>
      </c>
      <c r="C1132" s="32" t="s">
        <v>5604</v>
      </c>
      <c r="D1132" s="32" t="s">
        <v>6628</v>
      </c>
      <c r="E1132" s="32" t="s">
        <v>6629</v>
      </c>
    </row>
    <row r="1133" spans="1:5" ht="15.5" x14ac:dyDescent="0.35">
      <c r="A1133" s="32" t="s">
        <v>1239</v>
      </c>
      <c r="B1133" s="32" t="s">
        <v>3514</v>
      </c>
      <c r="C1133" s="32" t="s">
        <v>4729</v>
      </c>
      <c r="D1133" s="32" t="s">
        <v>6630</v>
      </c>
      <c r="E1133" s="32" t="s">
        <v>6631</v>
      </c>
    </row>
    <row r="1134" spans="1:5" ht="15.5" x14ac:dyDescent="0.35">
      <c r="A1134" s="32" t="s">
        <v>1238</v>
      </c>
      <c r="B1134" s="32" t="s">
        <v>3515</v>
      </c>
      <c r="C1134" s="32" t="s">
        <v>4732</v>
      </c>
      <c r="D1134" s="32" t="s">
        <v>6632</v>
      </c>
      <c r="E1134" s="32" t="s">
        <v>6633</v>
      </c>
    </row>
    <row r="1135" spans="1:5" ht="15.5" x14ac:dyDescent="0.35">
      <c r="A1135" s="32" t="s">
        <v>1237</v>
      </c>
      <c r="B1135" s="32" t="s">
        <v>3516</v>
      </c>
      <c r="C1135" s="32" t="s">
        <v>4729</v>
      </c>
      <c r="D1135" s="32" t="s">
        <v>6634</v>
      </c>
      <c r="E1135" s="32" t="s">
        <v>5093</v>
      </c>
    </row>
    <row r="1136" spans="1:5" ht="15.5" x14ac:dyDescent="0.35">
      <c r="A1136" s="32" t="s">
        <v>1236</v>
      </c>
      <c r="B1136" s="32" t="s">
        <v>3517</v>
      </c>
      <c r="C1136" s="32" t="s">
        <v>4729</v>
      </c>
      <c r="D1136" s="32" t="s">
        <v>6635</v>
      </c>
      <c r="E1136" s="32" t="s">
        <v>4856</v>
      </c>
    </row>
    <row r="1137" spans="1:5" ht="15.5" x14ac:dyDescent="0.35">
      <c r="A1137" s="32" t="s">
        <v>1235</v>
      </c>
      <c r="B1137" s="32" t="s">
        <v>3518</v>
      </c>
      <c r="C1137" s="32" t="s">
        <v>4729</v>
      </c>
      <c r="D1137" s="32" t="s">
        <v>6636</v>
      </c>
      <c r="E1137" s="32" t="s">
        <v>6637</v>
      </c>
    </row>
    <row r="1138" spans="1:5" ht="15.5" x14ac:dyDescent="0.35">
      <c r="A1138" s="32" t="s">
        <v>1234</v>
      </c>
      <c r="B1138" s="32" t="s">
        <v>3519</v>
      </c>
      <c r="C1138" s="32" t="s">
        <v>4729</v>
      </c>
      <c r="D1138" s="32" t="s">
        <v>6638</v>
      </c>
      <c r="E1138" s="32" t="s">
        <v>6639</v>
      </c>
    </row>
    <row r="1139" spans="1:5" ht="15.5" x14ac:dyDescent="0.35">
      <c r="A1139" s="32" t="s">
        <v>1233</v>
      </c>
      <c r="B1139" s="32" t="s">
        <v>3520</v>
      </c>
      <c r="C1139" s="32" t="s">
        <v>4729</v>
      </c>
      <c r="D1139" s="32" t="s">
        <v>6640</v>
      </c>
      <c r="E1139" s="32" t="s">
        <v>6641</v>
      </c>
    </row>
    <row r="1140" spans="1:5" ht="15.5" x14ac:dyDescent="0.35">
      <c r="A1140" s="32" t="s">
        <v>1232</v>
      </c>
      <c r="B1140" s="32" t="s">
        <v>3521</v>
      </c>
      <c r="C1140" s="32" t="s">
        <v>4729</v>
      </c>
      <c r="D1140" s="32" t="s">
        <v>6642</v>
      </c>
      <c r="E1140" s="32" t="s">
        <v>6643</v>
      </c>
    </row>
    <row r="1141" spans="1:5" ht="15.5" x14ac:dyDescent="0.35">
      <c r="A1141" s="32" t="s">
        <v>1231</v>
      </c>
      <c r="B1141" s="32" t="s">
        <v>3522</v>
      </c>
      <c r="C1141" s="32" t="s">
        <v>4732</v>
      </c>
      <c r="D1141" s="32" t="s">
        <v>6644</v>
      </c>
      <c r="E1141" s="32" t="s">
        <v>4826</v>
      </c>
    </row>
    <row r="1142" spans="1:5" ht="15.5" x14ac:dyDescent="0.35">
      <c r="A1142" s="32" t="s">
        <v>1230</v>
      </c>
      <c r="B1142" s="32" t="s">
        <v>3523</v>
      </c>
      <c r="C1142" s="32" t="s">
        <v>4732</v>
      </c>
      <c r="D1142" s="32" t="s">
        <v>5143</v>
      </c>
      <c r="E1142" s="32" t="s">
        <v>4858</v>
      </c>
    </row>
    <row r="1143" spans="1:5" ht="15.5" x14ac:dyDescent="0.35">
      <c r="A1143" s="32" t="s">
        <v>1229</v>
      </c>
      <c r="B1143" s="32" t="s">
        <v>3524</v>
      </c>
      <c r="C1143" s="32" t="s">
        <v>4729</v>
      </c>
      <c r="D1143" s="32" t="s">
        <v>6645</v>
      </c>
      <c r="E1143" s="32" t="s">
        <v>5091</v>
      </c>
    </row>
    <row r="1144" spans="1:5" ht="15.5" x14ac:dyDescent="0.35">
      <c r="A1144" s="32" t="s">
        <v>1228</v>
      </c>
      <c r="B1144" s="32" t="s">
        <v>3525</v>
      </c>
      <c r="C1144" s="32" t="s">
        <v>4732</v>
      </c>
      <c r="D1144" s="32" t="s">
        <v>6646</v>
      </c>
      <c r="E1144" s="32" t="s">
        <v>6172</v>
      </c>
    </row>
    <row r="1145" spans="1:5" ht="15.5" x14ac:dyDescent="0.35">
      <c r="A1145" s="32" t="s">
        <v>1227</v>
      </c>
      <c r="B1145" s="32" t="s">
        <v>3526</v>
      </c>
      <c r="C1145" s="32" t="s">
        <v>4729</v>
      </c>
      <c r="D1145" s="32" t="s">
        <v>6647</v>
      </c>
      <c r="E1145" s="32" t="s">
        <v>6648</v>
      </c>
    </row>
    <row r="1146" spans="1:5" ht="15.5" x14ac:dyDescent="0.35">
      <c r="A1146" s="32" t="s">
        <v>1226</v>
      </c>
      <c r="B1146" s="32" t="s">
        <v>3527</v>
      </c>
      <c r="C1146" s="32" t="s">
        <v>4729</v>
      </c>
      <c r="D1146" s="32" t="s">
        <v>6649</v>
      </c>
      <c r="E1146" s="32" t="s">
        <v>4775</v>
      </c>
    </row>
    <row r="1147" spans="1:5" ht="15.5" x14ac:dyDescent="0.35">
      <c r="A1147" s="32" t="s">
        <v>1225</v>
      </c>
      <c r="B1147" s="32" t="s">
        <v>3528</v>
      </c>
      <c r="C1147" s="32" t="s">
        <v>4732</v>
      </c>
      <c r="D1147" s="32" t="s">
        <v>6650</v>
      </c>
      <c r="E1147" s="32" t="s">
        <v>6651</v>
      </c>
    </row>
    <row r="1148" spans="1:5" ht="15.5" x14ac:dyDescent="0.35">
      <c r="A1148" s="32" t="s">
        <v>1224</v>
      </c>
      <c r="B1148" s="32" t="s">
        <v>3529</v>
      </c>
      <c r="C1148" s="32" t="s">
        <v>4732</v>
      </c>
      <c r="D1148" s="32" t="s">
        <v>6652</v>
      </c>
      <c r="E1148" s="32" t="s">
        <v>6653</v>
      </c>
    </row>
    <row r="1149" spans="1:5" ht="15.5" x14ac:dyDescent="0.35">
      <c r="A1149" s="32" t="s">
        <v>1223</v>
      </c>
      <c r="B1149" s="32" t="s">
        <v>3530</v>
      </c>
      <c r="C1149" s="32" t="s">
        <v>4732</v>
      </c>
      <c r="D1149" s="32" t="s">
        <v>6654</v>
      </c>
      <c r="E1149" s="32" t="s">
        <v>4923</v>
      </c>
    </row>
    <row r="1150" spans="1:5" ht="15.5" x14ac:dyDescent="0.35">
      <c r="A1150" s="32" t="s">
        <v>1222</v>
      </c>
      <c r="B1150" s="32" t="s">
        <v>3531</v>
      </c>
      <c r="C1150" s="32" t="s">
        <v>4732</v>
      </c>
      <c r="D1150" s="32" t="s">
        <v>6655</v>
      </c>
      <c r="E1150" s="32" t="s">
        <v>5029</v>
      </c>
    </row>
    <row r="1151" spans="1:5" ht="15.5" x14ac:dyDescent="0.35">
      <c r="A1151" s="32" t="s">
        <v>1221</v>
      </c>
      <c r="B1151" s="32" t="s">
        <v>3532</v>
      </c>
      <c r="C1151" s="32" t="s">
        <v>4729</v>
      </c>
      <c r="D1151" s="32" t="s">
        <v>6656</v>
      </c>
      <c r="E1151" s="32" t="s">
        <v>6657</v>
      </c>
    </row>
    <row r="1152" spans="1:5" ht="15.5" x14ac:dyDescent="0.35">
      <c r="A1152" s="32" t="s">
        <v>1220</v>
      </c>
      <c r="B1152" s="32" t="s">
        <v>3533</v>
      </c>
      <c r="C1152" s="32" t="s">
        <v>4732</v>
      </c>
      <c r="D1152" s="32" t="s">
        <v>5662</v>
      </c>
      <c r="E1152" s="32" t="s">
        <v>6658</v>
      </c>
    </row>
    <row r="1153" spans="1:5" ht="15.5" x14ac:dyDescent="0.35">
      <c r="A1153" s="32" t="s">
        <v>1219</v>
      </c>
      <c r="B1153" s="32" t="s">
        <v>3534</v>
      </c>
      <c r="C1153" s="32" t="s">
        <v>4732</v>
      </c>
      <c r="D1153" s="32" t="s">
        <v>6659</v>
      </c>
      <c r="E1153" s="32" t="s">
        <v>6660</v>
      </c>
    </row>
    <row r="1154" spans="1:5" ht="15.5" x14ac:dyDescent="0.35">
      <c r="A1154" s="32" t="s">
        <v>1218</v>
      </c>
      <c r="B1154" s="32" t="s">
        <v>3535</v>
      </c>
      <c r="C1154" s="32" t="s">
        <v>4729</v>
      </c>
      <c r="D1154" s="32" t="s">
        <v>6661</v>
      </c>
      <c r="E1154" s="32" t="s">
        <v>5634</v>
      </c>
    </row>
    <row r="1155" spans="1:5" ht="15.5" x14ac:dyDescent="0.35">
      <c r="A1155" s="32" t="s">
        <v>1217</v>
      </c>
      <c r="B1155" s="32" t="s">
        <v>3536</v>
      </c>
      <c r="C1155" s="32" t="s">
        <v>4729</v>
      </c>
      <c r="D1155" s="32" t="s">
        <v>6662</v>
      </c>
      <c r="E1155" s="32" t="s">
        <v>6663</v>
      </c>
    </row>
    <row r="1156" spans="1:5" ht="15.5" x14ac:dyDescent="0.35">
      <c r="A1156" s="32" t="s">
        <v>1216</v>
      </c>
      <c r="B1156" s="32" t="s">
        <v>3537</v>
      </c>
      <c r="C1156" s="32" t="s">
        <v>4729</v>
      </c>
      <c r="D1156" s="32" t="s">
        <v>6664</v>
      </c>
      <c r="E1156" s="32" t="s">
        <v>6665</v>
      </c>
    </row>
    <row r="1157" spans="1:5" ht="15.5" x14ac:dyDescent="0.35">
      <c r="A1157" s="32" t="s">
        <v>1215</v>
      </c>
      <c r="B1157" s="32" t="s">
        <v>3538</v>
      </c>
      <c r="C1157" s="32" t="s">
        <v>4732</v>
      </c>
      <c r="D1157" s="32" t="s">
        <v>6666</v>
      </c>
      <c r="E1157" s="32" t="s">
        <v>6667</v>
      </c>
    </row>
    <row r="1158" spans="1:5" ht="15.5" x14ac:dyDescent="0.35">
      <c r="A1158" s="32" t="s">
        <v>1214</v>
      </c>
      <c r="B1158" s="32" t="s">
        <v>3539</v>
      </c>
      <c r="C1158" s="32" t="s">
        <v>4732</v>
      </c>
      <c r="D1158" s="32" t="s">
        <v>6668</v>
      </c>
      <c r="E1158" s="32" t="s">
        <v>6669</v>
      </c>
    </row>
    <row r="1159" spans="1:5" ht="15.5" x14ac:dyDescent="0.35">
      <c r="A1159" s="32" t="s">
        <v>1213</v>
      </c>
      <c r="B1159" s="32" t="s">
        <v>3540</v>
      </c>
      <c r="C1159" s="32" t="s">
        <v>4732</v>
      </c>
      <c r="D1159" s="32" t="s">
        <v>6670</v>
      </c>
      <c r="E1159" s="32" t="s">
        <v>6671</v>
      </c>
    </row>
    <row r="1160" spans="1:5" ht="15.5" x14ac:dyDescent="0.35">
      <c r="A1160" s="32" t="s">
        <v>1212</v>
      </c>
      <c r="B1160" s="32" t="s">
        <v>3541</v>
      </c>
      <c r="C1160" s="32" t="s">
        <v>4729</v>
      </c>
      <c r="D1160" s="32" t="s">
        <v>6672</v>
      </c>
      <c r="E1160" s="32" t="s">
        <v>6673</v>
      </c>
    </row>
    <row r="1161" spans="1:5" ht="15.5" x14ac:dyDescent="0.35">
      <c r="A1161" s="32" t="s">
        <v>1211</v>
      </c>
      <c r="B1161" s="32" t="s">
        <v>3542</v>
      </c>
      <c r="C1161" s="32" t="s">
        <v>4732</v>
      </c>
      <c r="D1161" s="32" t="s">
        <v>6674</v>
      </c>
      <c r="E1161" s="32" t="s">
        <v>6675</v>
      </c>
    </row>
    <row r="1162" spans="1:5" ht="15.5" x14ac:dyDescent="0.35">
      <c r="A1162" s="32" t="s">
        <v>1210</v>
      </c>
      <c r="B1162" s="32" t="s">
        <v>3543</v>
      </c>
      <c r="C1162" s="32" t="s">
        <v>4729</v>
      </c>
      <c r="D1162" s="32" t="s">
        <v>6676</v>
      </c>
      <c r="E1162" s="32" t="s">
        <v>6677</v>
      </c>
    </row>
    <row r="1163" spans="1:5" ht="15.5" x14ac:dyDescent="0.35">
      <c r="A1163" s="32" t="s">
        <v>1209</v>
      </c>
      <c r="B1163" s="32" t="s">
        <v>3544</v>
      </c>
      <c r="C1163" s="32" t="s">
        <v>4729</v>
      </c>
      <c r="D1163" s="32" t="s">
        <v>6678</v>
      </c>
      <c r="E1163" s="32" t="s">
        <v>6031</v>
      </c>
    </row>
    <row r="1164" spans="1:5" ht="15.5" x14ac:dyDescent="0.35">
      <c r="A1164" s="32" t="s">
        <v>1208</v>
      </c>
      <c r="B1164" s="32" t="s">
        <v>3545</v>
      </c>
      <c r="C1164" s="32" t="s">
        <v>4732</v>
      </c>
      <c r="D1164" s="32" t="s">
        <v>6679</v>
      </c>
      <c r="E1164" s="32" t="s">
        <v>6680</v>
      </c>
    </row>
    <row r="1165" spans="1:5" ht="15.5" x14ac:dyDescent="0.35">
      <c r="A1165" s="32" t="s">
        <v>1207</v>
      </c>
      <c r="B1165" s="32" t="s">
        <v>3546</v>
      </c>
      <c r="C1165" s="32" t="s">
        <v>4729</v>
      </c>
      <c r="D1165" s="32" t="s">
        <v>6681</v>
      </c>
      <c r="E1165" s="32" t="s">
        <v>6682</v>
      </c>
    </row>
    <row r="1166" spans="1:5" ht="15.5" x14ac:dyDescent="0.35">
      <c r="A1166" s="32" t="s">
        <v>1206</v>
      </c>
      <c r="B1166" s="32" t="s">
        <v>3547</v>
      </c>
      <c r="C1166" s="32" t="s">
        <v>4729</v>
      </c>
      <c r="D1166" s="32" t="s">
        <v>6683</v>
      </c>
      <c r="E1166" s="32" t="s">
        <v>6684</v>
      </c>
    </row>
    <row r="1167" spans="1:5" ht="15.5" x14ac:dyDescent="0.35">
      <c r="A1167" s="32" t="s">
        <v>1205</v>
      </c>
      <c r="B1167" s="32" t="s">
        <v>3548</v>
      </c>
      <c r="C1167" s="32" t="s">
        <v>4729</v>
      </c>
      <c r="D1167" s="32" t="s">
        <v>6685</v>
      </c>
      <c r="E1167" s="32" t="s">
        <v>5124</v>
      </c>
    </row>
    <row r="1168" spans="1:5" ht="15.5" x14ac:dyDescent="0.35">
      <c r="A1168" s="32" t="s">
        <v>1204</v>
      </c>
      <c r="B1168" s="32" t="s">
        <v>3549</v>
      </c>
      <c r="C1168" s="32" t="s">
        <v>4729</v>
      </c>
      <c r="D1168" s="32" t="s">
        <v>6686</v>
      </c>
      <c r="E1168" s="32" t="s">
        <v>4806</v>
      </c>
    </row>
    <row r="1169" spans="1:5" ht="15.5" x14ac:dyDescent="0.35">
      <c r="A1169" s="32" t="s">
        <v>1203</v>
      </c>
      <c r="B1169" s="32" t="s">
        <v>3550</v>
      </c>
      <c r="C1169" s="32" t="s">
        <v>5604</v>
      </c>
      <c r="D1169" s="32" t="s">
        <v>6687</v>
      </c>
      <c r="E1169" s="32" t="s">
        <v>6688</v>
      </c>
    </row>
    <row r="1170" spans="1:5" ht="15.5" x14ac:dyDescent="0.35">
      <c r="A1170" s="32" t="s">
        <v>1202</v>
      </c>
      <c r="B1170" s="32" t="s">
        <v>3551</v>
      </c>
      <c r="C1170" s="32" t="s">
        <v>4732</v>
      </c>
      <c r="D1170" s="32" t="s">
        <v>4811</v>
      </c>
      <c r="E1170" s="32" t="s">
        <v>6689</v>
      </c>
    </row>
    <row r="1171" spans="1:5" ht="15.5" x14ac:dyDescent="0.35">
      <c r="A1171" s="32" t="s">
        <v>1201</v>
      </c>
      <c r="B1171" s="32" t="s">
        <v>3552</v>
      </c>
      <c r="C1171" s="32" t="s">
        <v>4732</v>
      </c>
      <c r="D1171" s="32" t="s">
        <v>6690</v>
      </c>
      <c r="E1171" s="32" t="s">
        <v>6691</v>
      </c>
    </row>
    <row r="1172" spans="1:5" ht="15.5" x14ac:dyDescent="0.35">
      <c r="A1172" s="32" t="s">
        <v>1200</v>
      </c>
      <c r="B1172" s="32" t="s">
        <v>3553</v>
      </c>
      <c r="C1172" s="32" t="s">
        <v>5604</v>
      </c>
      <c r="D1172" s="32" t="s">
        <v>6415</v>
      </c>
      <c r="E1172" s="32" t="s">
        <v>6692</v>
      </c>
    </row>
    <row r="1173" spans="1:5" ht="15.5" x14ac:dyDescent="0.35">
      <c r="A1173" s="32" t="s">
        <v>1199</v>
      </c>
      <c r="B1173" s="32" t="s">
        <v>3554</v>
      </c>
      <c r="C1173" s="32" t="s">
        <v>4729</v>
      </c>
      <c r="D1173" s="32" t="s">
        <v>6693</v>
      </c>
      <c r="E1173" s="32" t="s">
        <v>6694</v>
      </c>
    </row>
    <row r="1174" spans="1:5" ht="15.5" x14ac:dyDescent="0.35">
      <c r="A1174" s="32" t="s">
        <v>1198</v>
      </c>
      <c r="B1174" s="32" t="s">
        <v>3555</v>
      </c>
      <c r="C1174" s="32" t="s">
        <v>4732</v>
      </c>
      <c r="D1174" s="32" t="s">
        <v>6695</v>
      </c>
      <c r="E1174" s="32" t="s">
        <v>6696</v>
      </c>
    </row>
    <row r="1175" spans="1:5" ht="15.5" x14ac:dyDescent="0.35">
      <c r="A1175" s="32" t="s">
        <v>1197</v>
      </c>
      <c r="B1175" s="32" t="s">
        <v>3556</v>
      </c>
      <c r="C1175" s="32" t="s">
        <v>5604</v>
      </c>
      <c r="D1175" s="32" t="s">
        <v>6697</v>
      </c>
      <c r="E1175" s="32" t="s">
        <v>6698</v>
      </c>
    </row>
    <row r="1176" spans="1:5" ht="15.5" x14ac:dyDescent="0.35">
      <c r="A1176" s="32" t="s">
        <v>1196</v>
      </c>
      <c r="B1176" s="32" t="s">
        <v>3557</v>
      </c>
      <c r="C1176" s="32" t="s">
        <v>4732</v>
      </c>
      <c r="D1176" s="32" t="s">
        <v>6699</v>
      </c>
      <c r="E1176" s="32" t="s">
        <v>6700</v>
      </c>
    </row>
    <row r="1177" spans="1:5" ht="15.5" x14ac:dyDescent="0.35">
      <c r="A1177" s="32" t="s">
        <v>1195</v>
      </c>
      <c r="B1177" s="32" t="s">
        <v>3558</v>
      </c>
      <c r="C1177" s="32" t="s">
        <v>4732</v>
      </c>
      <c r="D1177" s="32" t="s">
        <v>6701</v>
      </c>
      <c r="E1177" s="32" t="s">
        <v>6702</v>
      </c>
    </row>
    <row r="1178" spans="1:5" ht="15.5" x14ac:dyDescent="0.35">
      <c r="A1178" s="32" t="s">
        <v>1194</v>
      </c>
      <c r="B1178" s="32" t="s">
        <v>3559</v>
      </c>
      <c r="C1178" s="32" t="s">
        <v>4732</v>
      </c>
      <c r="D1178" s="32" t="s">
        <v>6703</v>
      </c>
      <c r="E1178" s="32" t="s">
        <v>6704</v>
      </c>
    </row>
    <row r="1179" spans="1:5" ht="15.5" x14ac:dyDescent="0.35">
      <c r="A1179" s="32" t="s">
        <v>1193</v>
      </c>
      <c r="B1179" s="32" t="s">
        <v>3560</v>
      </c>
      <c r="C1179" s="32" t="s">
        <v>4729</v>
      </c>
      <c r="D1179" s="32" t="s">
        <v>6705</v>
      </c>
      <c r="E1179" s="32" t="s">
        <v>6706</v>
      </c>
    </row>
    <row r="1180" spans="1:5" ht="15.5" x14ac:dyDescent="0.35">
      <c r="A1180" s="32" t="s">
        <v>1192</v>
      </c>
      <c r="B1180" s="32" t="s">
        <v>3561</v>
      </c>
      <c r="C1180" s="32" t="s">
        <v>4732</v>
      </c>
      <c r="D1180" s="32" t="s">
        <v>6707</v>
      </c>
      <c r="E1180" s="32" t="s">
        <v>4866</v>
      </c>
    </row>
    <row r="1181" spans="1:5" ht="15.5" x14ac:dyDescent="0.35">
      <c r="A1181" s="32" t="s">
        <v>1191</v>
      </c>
      <c r="B1181" s="32" t="s">
        <v>3562</v>
      </c>
      <c r="C1181" s="32" t="s">
        <v>4729</v>
      </c>
      <c r="D1181" s="32" t="s">
        <v>6708</v>
      </c>
      <c r="E1181" s="32" t="s">
        <v>5085</v>
      </c>
    </row>
    <row r="1182" spans="1:5" ht="15.5" x14ac:dyDescent="0.35">
      <c r="A1182" s="32" t="s">
        <v>1190</v>
      </c>
      <c r="B1182" s="32" t="s">
        <v>3563</v>
      </c>
      <c r="C1182" s="32" t="s">
        <v>4732</v>
      </c>
      <c r="D1182" s="32" t="s">
        <v>6709</v>
      </c>
      <c r="E1182" s="32" t="s">
        <v>4781</v>
      </c>
    </row>
    <row r="1183" spans="1:5" ht="15.5" x14ac:dyDescent="0.35">
      <c r="A1183" s="32" t="s">
        <v>1189</v>
      </c>
      <c r="B1183" s="32" t="s">
        <v>3564</v>
      </c>
      <c r="C1183" s="32" t="s">
        <v>4729</v>
      </c>
      <c r="D1183" s="32" t="s">
        <v>4809</v>
      </c>
      <c r="E1183" s="32" t="s">
        <v>6710</v>
      </c>
    </row>
    <row r="1184" spans="1:5" ht="15.5" x14ac:dyDescent="0.35">
      <c r="A1184" s="32" t="s">
        <v>1188</v>
      </c>
      <c r="B1184" s="32" t="s">
        <v>3565</v>
      </c>
      <c r="C1184" s="32" t="s">
        <v>4729</v>
      </c>
      <c r="D1184" s="32" t="s">
        <v>6711</v>
      </c>
      <c r="E1184" s="32" t="s">
        <v>6712</v>
      </c>
    </row>
    <row r="1185" spans="1:5" ht="15.5" x14ac:dyDescent="0.35">
      <c r="A1185" s="32" t="s">
        <v>1187</v>
      </c>
      <c r="B1185" s="32" t="s">
        <v>3566</v>
      </c>
      <c r="C1185" s="32" t="s">
        <v>5604</v>
      </c>
      <c r="D1185" s="32" t="s">
        <v>6713</v>
      </c>
      <c r="E1185" s="32" t="s">
        <v>6714</v>
      </c>
    </row>
    <row r="1186" spans="1:5" ht="15.5" x14ac:dyDescent="0.35">
      <c r="A1186" s="32" t="s">
        <v>1186</v>
      </c>
      <c r="B1186" s="32" t="s">
        <v>3567</v>
      </c>
      <c r="C1186" s="32" t="s">
        <v>4732</v>
      </c>
      <c r="D1186" s="32" t="s">
        <v>6715</v>
      </c>
      <c r="E1186" s="32" t="s">
        <v>6716</v>
      </c>
    </row>
    <row r="1187" spans="1:5" ht="15.5" x14ac:dyDescent="0.35">
      <c r="A1187" s="32" t="s">
        <v>1185</v>
      </c>
      <c r="B1187" s="32" t="s">
        <v>3568</v>
      </c>
      <c r="C1187" s="32" t="s">
        <v>4729</v>
      </c>
      <c r="D1187" s="32" t="s">
        <v>6717</v>
      </c>
      <c r="E1187" s="32" t="s">
        <v>4775</v>
      </c>
    </row>
    <row r="1188" spans="1:5" ht="15.5" x14ac:dyDescent="0.35">
      <c r="A1188" s="32" t="s">
        <v>1184</v>
      </c>
      <c r="B1188" s="32" t="s">
        <v>3569</v>
      </c>
      <c r="C1188" s="32" t="s">
        <v>4729</v>
      </c>
      <c r="D1188" s="32" t="s">
        <v>6718</v>
      </c>
      <c r="E1188" s="32" t="s">
        <v>6719</v>
      </c>
    </row>
    <row r="1189" spans="1:5" ht="15.5" x14ac:dyDescent="0.35">
      <c r="A1189" s="32" t="s">
        <v>1183</v>
      </c>
      <c r="B1189" s="32" t="s">
        <v>3570</v>
      </c>
      <c r="C1189" s="32" t="s">
        <v>4732</v>
      </c>
      <c r="D1189" s="32" t="s">
        <v>5243</v>
      </c>
      <c r="E1189" s="32" t="s">
        <v>6720</v>
      </c>
    </row>
    <row r="1190" spans="1:5" ht="15.5" x14ac:dyDescent="0.35">
      <c r="A1190" s="32" t="s">
        <v>1182</v>
      </c>
      <c r="B1190" s="32" t="s">
        <v>3571</v>
      </c>
      <c r="C1190" s="32" t="s">
        <v>4732</v>
      </c>
      <c r="D1190" s="32" t="s">
        <v>6721</v>
      </c>
      <c r="E1190" s="32" t="s">
        <v>6722</v>
      </c>
    </row>
    <row r="1191" spans="1:5" ht="15.5" x14ac:dyDescent="0.35">
      <c r="A1191" s="32" t="s">
        <v>1181</v>
      </c>
      <c r="B1191" s="32" t="s">
        <v>3572</v>
      </c>
      <c r="C1191" s="32" t="s">
        <v>4732</v>
      </c>
      <c r="D1191" s="32" t="s">
        <v>6723</v>
      </c>
      <c r="E1191" s="32" t="s">
        <v>6724</v>
      </c>
    </row>
    <row r="1192" spans="1:5" ht="15.5" x14ac:dyDescent="0.35">
      <c r="A1192" s="32" t="s">
        <v>1180</v>
      </c>
      <c r="B1192" s="32" t="s">
        <v>3573</v>
      </c>
      <c r="C1192" s="32" t="s">
        <v>4732</v>
      </c>
      <c r="D1192" s="32" t="s">
        <v>6725</v>
      </c>
      <c r="E1192" s="32" t="s">
        <v>6726</v>
      </c>
    </row>
    <row r="1193" spans="1:5" ht="15.5" x14ac:dyDescent="0.35">
      <c r="A1193" s="32" t="s">
        <v>1179</v>
      </c>
      <c r="B1193" s="32" t="s">
        <v>3574</v>
      </c>
      <c r="C1193" s="32" t="s">
        <v>4732</v>
      </c>
      <c r="D1193" s="32" t="s">
        <v>6727</v>
      </c>
      <c r="E1193" s="32" t="s">
        <v>5187</v>
      </c>
    </row>
    <row r="1194" spans="1:5" ht="15.5" x14ac:dyDescent="0.35">
      <c r="A1194" s="32" t="s">
        <v>1178</v>
      </c>
      <c r="B1194" s="32" t="s">
        <v>3575</v>
      </c>
      <c r="C1194" s="32" t="s">
        <v>4729</v>
      </c>
      <c r="D1194" s="32" t="s">
        <v>6728</v>
      </c>
      <c r="E1194" s="32" t="s">
        <v>5367</v>
      </c>
    </row>
    <row r="1195" spans="1:5" ht="15.5" x14ac:dyDescent="0.35">
      <c r="A1195" s="32" t="s">
        <v>1177</v>
      </c>
      <c r="B1195" s="32" t="s">
        <v>3576</v>
      </c>
      <c r="C1195" s="32" t="s">
        <v>4729</v>
      </c>
      <c r="D1195" s="32" t="s">
        <v>6729</v>
      </c>
      <c r="E1195" s="32" t="s">
        <v>4939</v>
      </c>
    </row>
    <row r="1196" spans="1:5" ht="15.5" x14ac:dyDescent="0.35">
      <c r="A1196" s="32" t="s">
        <v>1176</v>
      </c>
      <c r="B1196" s="32" t="s">
        <v>3577</v>
      </c>
      <c r="C1196" s="32" t="s">
        <v>4729</v>
      </c>
      <c r="D1196" s="32" t="s">
        <v>6730</v>
      </c>
      <c r="E1196" s="32" t="s">
        <v>6731</v>
      </c>
    </row>
    <row r="1197" spans="1:5" ht="15.5" x14ac:dyDescent="0.35">
      <c r="A1197" s="32" t="s">
        <v>1175</v>
      </c>
      <c r="B1197" s="32" t="s">
        <v>3578</v>
      </c>
      <c r="C1197" s="32" t="s">
        <v>4729</v>
      </c>
      <c r="D1197" s="32" t="s">
        <v>6732</v>
      </c>
      <c r="E1197" s="32" t="s">
        <v>6733</v>
      </c>
    </row>
    <row r="1198" spans="1:5" ht="15.5" x14ac:dyDescent="0.35">
      <c r="A1198" s="32" t="s">
        <v>1174</v>
      </c>
      <c r="B1198" s="32" t="s">
        <v>3579</v>
      </c>
      <c r="C1198" s="32" t="s">
        <v>4729</v>
      </c>
      <c r="D1198" s="32" t="s">
        <v>6734</v>
      </c>
      <c r="E1198" s="32" t="s">
        <v>6735</v>
      </c>
    </row>
    <row r="1199" spans="1:5" ht="15.5" x14ac:dyDescent="0.35">
      <c r="A1199" s="32" t="s">
        <v>1173</v>
      </c>
      <c r="B1199" s="32" t="s">
        <v>3580</v>
      </c>
      <c r="C1199" s="32" t="s">
        <v>4732</v>
      </c>
      <c r="D1199" s="32" t="s">
        <v>6736</v>
      </c>
      <c r="E1199" s="32" t="s">
        <v>6467</v>
      </c>
    </row>
    <row r="1200" spans="1:5" ht="15.5" x14ac:dyDescent="0.35">
      <c r="A1200" s="32" t="s">
        <v>1172</v>
      </c>
      <c r="B1200" s="32" t="s">
        <v>3581</v>
      </c>
      <c r="C1200" s="32" t="s">
        <v>4732</v>
      </c>
      <c r="D1200" s="32" t="s">
        <v>6737</v>
      </c>
      <c r="E1200" s="32" t="s">
        <v>6738</v>
      </c>
    </row>
    <row r="1201" spans="1:5" ht="15.5" x14ac:dyDescent="0.35">
      <c r="A1201" s="32" t="s">
        <v>1171</v>
      </c>
      <c r="B1201" s="32" t="s">
        <v>3582</v>
      </c>
      <c r="C1201" s="32" t="s">
        <v>5604</v>
      </c>
      <c r="D1201" s="32" t="s">
        <v>6739</v>
      </c>
      <c r="E1201" s="32" t="s">
        <v>6325</v>
      </c>
    </row>
    <row r="1202" spans="1:5" ht="15.5" x14ac:dyDescent="0.35">
      <c r="A1202" s="32" t="s">
        <v>1170</v>
      </c>
      <c r="B1202" s="32" t="s">
        <v>3583</v>
      </c>
      <c r="C1202" s="32" t="s">
        <v>4732</v>
      </c>
      <c r="D1202" s="32" t="s">
        <v>6177</v>
      </c>
      <c r="E1202" s="32" t="s">
        <v>4826</v>
      </c>
    </row>
    <row r="1203" spans="1:5" ht="15.5" x14ac:dyDescent="0.35">
      <c r="A1203" s="32" t="s">
        <v>1169</v>
      </c>
      <c r="B1203" s="32" t="s">
        <v>3584</v>
      </c>
      <c r="C1203" s="32" t="s">
        <v>5604</v>
      </c>
      <c r="D1203" s="32" t="s">
        <v>6740</v>
      </c>
      <c r="E1203" s="32" t="s">
        <v>6741</v>
      </c>
    </row>
    <row r="1204" spans="1:5" ht="15.5" x14ac:dyDescent="0.35">
      <c r="A1204" s="32" t="s">
        <v>1168</v>
      </c>
      <c r="B1204" s="32" t="s">
        <v>3585</v>
      </c>
      <c r="C1204" s="32" t="s">
        <v>4732</v>
      </c>
      <c r="D1204" s="32" t="s">
        <v>6742</v>
      </c>
      <c r="E1204" s="32" t="s">
        <v>6743</v>
      </c>
    </row>
    <row r="1205" spans="1:5" ht="15.5" x14ac:dyDescent="0.35">
      <c r="A1205" s="32" t="s">
        <v>1167</v>
      </c>
      <c r="B1205" s="32" t="s">
        <v>3586</v>
      </c>
      <c r="C1205" s="32" t="s">
        <v>4732</v>
      </c>
      <c r="D1205" s="32" t="s">
        <v>6744</v>
      </c>
      <c r="E1205" s="32" t="s">
        <v>5362</v>
      </c>
    </row>
    <row r="1206" spans="1:5" ht="15.5" x14ac:dyDescent="0.35">
      <c r="A1206" s="32" t="s">
        <v>1166</v>
      </c>
      <c r="B1206" s="32" t="s">
        <v>3587</v>
      </c>
      <c r="C1206" s="32" t="s">
        <v>5604</v>
      </c>
      <c r="D1206" s="32" t="s">
        <v>6745</v>
      </c>
      <c r="E1206" s="32" t="s">
        <v>6746</v>
      </c>
    </row>
    <row r="1207" spans="1:5" ht="15.5" x14ac:dyDescent="0.35">
      <c r="A1207" s="32" t="s">
        <v>1165</v>
      </c>
      <c r="B1207" s="32" t="s">
        <v>3588</v>
      </c>
      <c r="C1207" s="32" t="s">
        <v>4732</v>
      </c>
      <c r="D1207" s="32" t="s">
        <v>6747</v>
      </c>
      <c r="E1207" s="32" t="s">
        <v>6748</v>
      </c>
    </row>
    <row r="1208" spans="1:5" ht="15.5" x14ac:dyDescent="0.35">
      <c r="A1208" s="32" t="s">
        <v>1164</v>
      </c>
      <c r="B1208" s="32" t="s">
        <v>3589</v>
      </c>
      <c r="C1208" s="32" t="s">
        <v>5604</v>
      </c>
      <c r="D1208" s="32" t="s">
        <v>6749</v>
      </c>
      <c r="E1208" s="32" t="s">
        <v>6750</v>
      </c>
    </row>
    <row r="1209" spans="1:5" ht="15.5" x14ac:dyDescent="0.35">
      <c r="A1209" s="32" t="s">
        <v>1163</v>
      </c>
      <c r="B1209" s="32" t="s">
        <v>3590</v>
      </c>
      <c r="C1209" s="32" t="s">
        <v>4729</v>
      </c>
      <c r="D1209" s="32" t="s">
        <v>5730</v>
      </c>
      <c r="E1209" s="32" t="s">
        <v>6751</v>
      </c>
    </row>
    <row r="1210" spans="1:5" ht="15.5" x14ac:dyDescent="0.35">
      <c r="A1210" s="32" t="s">
        <v>1162</v>
      </c>
      <c r="B1210" s="32" t="s">
        <v>3591</v>
      </c>
      <c r="C1210" s="32" t="s">
        <v>4732</v>
      </c>
      <c r="D1210" s="32" t="s">
        <v>6752</v>
      </c>
      <c r="E1210" s="32" t="s">
        <v>6753</v>
      </c>
    </row>
    <row r="1211" spans="1:5" ht="15.5" x14ac:dyDescent="0.35">
      <c r="A1211" s="32" t="s">
        <v>1161</v>
      </c>
      <c r="B1211" s="32" t="s">
        <v>3592</v>
      </c>
      <c r="C1211" s="32" t="s">
        <v>4732</v>
      </c>
      <c r="D1211" s="32" t="s">
        <v>5837</v>
      </c>
      <c r="E1211" s="32" t="s">
        <v>5029</v>
      </c>
    </row>
    <row r="1212" spans="1:5" ht="15.5" x14ac:dyDescent="0.35">
      <c r="A1212" s="32" t="s">
        <v>1160</v>
      </c>
      <c r="B1212" s="32" t="s">
        <v>3593</v>
      </c>
      <c r="C1212" s="32" t="s">
        <v>4732</v>
      </c>
      <c r="D1212" s="32" t="s">
        <v>6754</v>
      </c>
      <c r="E1212" s="32" t="s">
        <v>6755</v>
      </c>
    </row>
    <row r="1213" spans="1:5" ht="15.5" x14ac:dyDescent="0.35">
      <c r="A1213" s="32" t="s">
        <v>1159</v>
      </c>
      <c r="B1213" s="32" t="s">
        <v>3594</v>
      </c>
      <c r="C1213" s="32" t="s">
        <v>4732</v>
      </c>
      <c r="D1213" s="32" t="s">
        <v>6756</v>
      </c>
      <c r="E1213" s="32" t="s">
        <v>5027</v>
      </c>
    </row>
    <row r="1214" spans="1:5" ht="15.5" x14ac:dyDescent="0.35">
      <c r="A1214" s="32" t="s">
        <v>1158</v>
      </c>
      <c r="B1214" s="32" t="s">
        <v>3595</v>
      </c>
      <c r="C1214" s="32" t="s">
        <v>5604</v>
      </c>
      <c r="D1214" s="32" t="s">
        <v>6757</v>
      </c>
      <c r="E1214" s="32" t="s">
        <v>5503</v>
      </c>
    </row>
    <row r="1215" spans="1:5" ht="15.5" x14ac:dyDescent="0.35">
      <c r="A1215" s="32" t="s">
        <v>1157</v>
      </c>
      <c r="B1215" s="32" t="s">
        <v>3596</v>
      </c>
      <c r="C1215" s="32" t="s">
        <v>4729</v>
      </c>
      <c r="D1215" s="32" t="s">
        <v>6758</v>
      </c>
      <c r="E1215" s="32" t="s">
        <v>5951</v>
      </c>
    </row>
    <row r="1216" spans="1:5" ht="15.5" x14ac:dyDescent="0.35">
      <c r="A1216" s="32" t="s">
        <v>1156</v>
      </c>
      <c r="B1216" s="32" t="s">
        <v>3597</v>
      </c>
      <c r="C1216" s="32" t="s">
        <v>4732</v>
      </c>
      <c r="D1216" s="32" t="s">
        <v>6759</v>
      </c>
      <c r="E1216" s="32" t="s">
        <v>6760</v>
      </c>
    </row>
    <row r="1217" spans="1:5" ht="15.5" x14ac:dyDescent="0.35">
      <c r="A1217" s="32" t="s">
        <v>1155</v>
      </c>
      <c r="B1217" s="32" t="s">
        <v>3598</v>
      </c>
      <c r="C1217" s="32" t="s">
        <v>4729</v>
      </c>
      <c r="D1217" s="32" t="s">
        <v>6761</v>
      </c>
      <c r="E1217" s="32" t="s">
        <v>6762</v>
      </c>
    </row>
    <row r="1218" spans="1:5" ht="15.5" x14ac:dyDescent="0.35">
      <c r="A1218" s="32" t="s">
        <v>1154</v>
      </c>
      <c r="B1218" s="32" t="s">
        <v>3599</v>
      </c>
      <c r="C1218" s="32" t="s">
        <v>4729</v>
      </c>
      <c r="D1218" s="32" t="s">
        <v>6040</v>
      </c>
      <c r="E1218" s="32" t="s">
        <v>5941</v>
      </c>
    </row>
    <row r="1219" spans="1:5" ht="15.5" x14ac:dyDescent="0.35">
      <c r="A1219" s="32" t="s">
        <v>1153</v>
      </c>
      <c r="B1219" s="32" t="s">
        <v>3600</v>
      </c>
      <c r="C1219" s="32" t="s">
        <v>4732</v>
      </c>
      <c r="D1219" s="32" t="s">
        <v>6763</v>
      </c>
      <c r="E1219" s="32" t="s">
        <v>6764</v>
      </c>
    </row>
    <row r="1220" spans="1:5" ht="15.5" x14ac:dyDescent="0.35">
      <c r="A1220" s="32" t="s">
        <v>1152</v>
      </c>
      <c r="B1220" s="32" t="s">
        <v>3601</v>
      </c>
      <c r="C1220" s="32" t="s">
        <v>4732</v>
      </c>
      <c r="D1220" s="32" t="s">
        <v>6765</v>
      </c>
      <c r="E1220" s="32" t="s">
        <v>4745</v>
      </c>
    </row>
    <row r="1221" spans="1:5" ht="15.5" x14ac:dyDescent="0.35">
      <c r="A1221" s="32" t="s">
        <v>1151</v>
      </c>
      <c r="B1221" s="32" t="s">
        <v>3602</v>
      </c>
      <c r="C1221" s="32" t="s">
        <v>4732</v>
      </c>
      <c r="D1221" s="32" t="s">
        <v>6766</v>
      </c>
      <c r="E1221" s="32" t="s">
        <v>6767</v>
      </c>
    </row>
    <row r="1222" spans="1:5" ht="15.5" x14ac:dyDescent="0.35">
      <c r="A1222" s="32" t="s">
        <v>1150</v>
      </c>
      <c r="B1222" s="32" t="s">
        <v>3603</v>
      </c>
      <c r="C1222" s="32" t="s">
        <v>4732</v>
      </c>
      <c r="D1222" s="32" t="s">
        <v>6768</v>
      </c>
      <c r="E1222" s="32" t="s">
        <v>6769</v>
      </c>
    </row>
    <row r="1223" spans="1:5" ht="15.5" x14ac:dyDescent="0.35">
      <c r="A1223" s="32" t="s">
        <v>1149</v>
      </c>
      <c r="B1223" s="32" t="s">
        <v>3604</v>
      </c>
      <c r="C1223" s="32" t="s">
        <v>4729</v>
      </c>
      <c r="D1223" s="32" t="s">
        <v>6770</v>
      </c>
      <c r="E1223" s="32" t="s">
        <v>5796</v>
      </c>
    </row>
    <row r="1224" spans="1:5" ht="15.5" x14ac:dyDescent="0.35">
      <c r="A1224" s="32" t="s">
        <v>1148</v>
      </c>
      <c r="B1224" s="32" t="s">
        <v>3605</v>
      </c>
      <c r="C1224" s="32" t="s">
        <v>4729</v>
      </c>
      <c r="D1224" s="32" t="s">
        <v>6771</v>
      </c>
      <c r="E1224" s="32" t="s">
        <v>6772</v>
      </c>
    </row>
    <row r="1225" spans="1:5" ht="15.5" x14ac:dyDescent="0.35">
      <c r="A1225" s="32" t="s">
        <v>1147</v>
      </c>
      <c r="B1225" s="32" t="s">
        <v>3606</v>
      </c>
      <c r="C1225" s="32" t="s">
        <v>4732</v>
      </c>
      <c r="D1225" s="32" t="s">
        <v>5294</v>
      </c>
      <c r="E1225" s="32" t="s">
        <v>6773</v>
      </c>
    </row>
    <row r="1226" spans="1:5" ht="15.5" x14ac:dyDescent="0.35">
      <c r="A1226" s="32" t="s">
        <v>1146</v>
      </c>
      <c r="B1226" s="32" t="s">
        <v>3607</v>
      </c>
      <c r="C1226" s="32" t="s">
        <v>4729</v>
      </c>
      <c r="D1226" s="32" t="s">
        <v>4829</v>
      </c>
      <c r="E1226" s="32" t="s">
        <v>6774</v>
      </c>
    </row>
    <row r="1227" spans="1:5" ht="15.5" x14ac:dyDescent="0.35">
      <c r="A1227" s="32" t="s">
        <v>1145</v>
      </c>
      <c r="B1227" s="32" t="s">
        <v>3608</v>
      </c>
      <c r="C1227" s="32" t="s">
        <v>4732</v>
      </c>
      <c r="D1227" s="32" t="s">
        <v>6775</v>
      </c>
      <c r="E1227" s="32" t="s">
        <v>6776</v>
      </c>
    </row>
    <row r="1228" spans="1:5" ht="15.5" x14ac:dyDescent="0.35">
      <c r="A1228" s="32" t="s">
        <v>1144</v>
      </c>
      <c r="B1228" s="32" t="s">
        <v>3609</v>
      </c>
      <c r="C1228" s="32" t="s">
        <v>4729</v>
      </c>
      <c r="D1228" s="32" t="s">
        <v>6777</v>
      </c>
      <c r="E1228" s="32" t="s">
        <v>6778</v>
      </c>
    </row>
    <row r="1229" spans="1:5" ht="15.5" x14ac:dyDescent="0.35">
      <c r="A1229" s="32" t="s">
        <v>1143</v>
      </c>
      <c r="B1229" s="32" t="s">
        <v>3610</v>
      </c>
      <c r="C1229" s="32" t="s">
        <v>4732</v>
      </c>
      <c r="D1229" s="32" t="s">
        <v>6779</v>
      </c>
      <c r="E1229" s="32" t="s">
        <v>6780</v>
      </c>
    </row>
    <row r="1230" spans="1:5" ht="15.5" x14ac:dyDescent="0.35">
      <c r="A1230" s="32" t="s">
        <v>1142</v>
      </c>
      <c r="B1230" s="32" t="s">
        <v>3611</v>
      </c>
      <c r="C1230" s="32" t="s">
        <v>4732</v>
      </c>
      <c r="D1230" s="32" t="s">
        <v>6781</v>
      </c>
      <c r="E1230" s="32" t="s">
        <v>5187</v>
      </c>
    </row>
    <row r="1231" spans="1:5" ht="15.5" x14ac:dyDescent="0.35">
      <c r="A1231" s="32" t="s">
        <v>1141</v>
      </c>
      <c r="B1231" s="32" t="s">
        <v>3612</v>
      </c>
      <c r="C1231" s="32" t="s">
        <v>4729</v>
      </c>
      <c r="D1231" s="32" t="s">
        <v>6782</v>
      </c>
      <c r="E1231" s="32" t="s">
        <v>6783</v>
      </c>
    </row>
    <row r="1232" spans="1:5" ht="15.5" x14ac:dyDescent="0.35">
      <c r="A1232" s="32" t="s">
        <v>1140</v>
      </c>
      <c r="B1232" s="32" t="s">
        <v>3613</v>
      </c>
      <c r="C1232" s="32" t="s">
        <v>4729</v>
      </c>
      <c r="D1232" s="32" t="s">
        <v>6784</v>
      </c>
      <c r="E1232" s="32" t="s">
        <v>6785</v>
      </c>
    </row>
    <row r="1233" spans="1:5" ht="15.5" x14ac:dyDescent="0.35">
      <c r="A1233" s="32" t="s">
        <v>1139</v>
      </c>
      <c r="B1233" s="32" t="s">
        <v>3614</v>
      </c>
      <c r="C1233" s="32" t="s">
        <v>4729</v>
      </c>
      <c r="D1233" s="32" t="s">
        <v>6786</v>
      </c>
      <c r="E1233" s="32" t="s">
        <v>6787</v>
      </c>
    </row>
    <row r="1234" spans="1:5" ht="15.5" x14ac:dyDescent="0.35">
      <c r="A1234" s="32" t="s">
        <v>1138</v>
      </c>
      <c r="B1234" s="32" t="s">
        <v>3615</v>
      </c>
      <c r="C1234" s="32" t="s">
        <v>4732</v>
      </c>
      <c r="D1234" s="32" t="s">
        <v>6788</v>
      </c>
      <c r="E1234" s="32" t="s">
        <v>6789</v>
      </c>
    </row>
    <row r="1235" spans="1:5" ht="15.5" x14ac:dyDescent="0.35">
      <c r="A1235" s="32" t="s">
        <v>1137</v>
      </c>
      <c r="B1235" s="32" t="s">
        <v>3616</v>
      </c>
      <c r="C1235" s="32" t="s">
        <v>4732</v>
      </c>
      <c r="D1235" s="32" t="s">
        <v>6455</v>
      </c>
      <c r="E1235" s="32" t="s">
        <v>6790</v>
      </c>
    </row>
    <row r="1236" spans="1:5" ht="15.5" x14ac:dyDescent="0.35">
      <c r="A1236" s="32" t="s">
        <v>1136</v>
      </c>
      <c r="B1236" s="32" t="s">
        <v>3617</v>
      </c>
      <c r="C1236" s="32" t="s">
        <v>5604</v>
      </c>
      <c r="D1236" s="32" t="s">
        <v>6791</v>
      </c>
      <c r="E1236" s="32" t="s">
        <v>6596</v>
      </c>
    </row>
    <row r="1237" spans="1:5" ht="15.5" x14ac:dyDescent="0.35">
      <c r="A1237" s="32" t="s">
        <v>1135</v>
      </c>
      <c r="B1237" s="32" t="s">
        <v>3618</v>
      </c>
      <c r="C1237" s="32" t="s">
        <v>5604</v>
      </c>
      <c r="D1237" s="32" t="s">
        <v>6792</v>
      </c>
      <c r="E1237" s="32" t="s">
        <v>6793</v>
      </c>
    </row>
    <row r="1238" spans="1:5" ht="15.5" x14ac:dyDescent="0.35">
      <c r="A1238" s="32" t="s">
        <v>1134</v>
      </c>
      <c r="B1238" s="32" t="s">
        <v>3619</v>
      </c>
      <c r="C1238" s="32" t="s">
        <v>4729</v>
      </c>
      <c r="D1238" s="32" t="s">
        <v>6794</v>
      </c>
      <c r="E1238" s="32" t="s">
        <v>6795</v>
      </c>
    </row>
    <row r="1239" spans="1:5" ht="15.5" x14ac:dyDescent="0.35">
      <c r="A1239" s="32" t="s">
        <v>1133</v>
      </c>
      <c r="B1239" s="32" t="s">
        <v>3620</v>
      </c>
      <c r="C1239" s="32" t="s">
        <v>4732</v>
      </c>
      <c r="D1239" s="32" t="s">
        <v>6796</v>
      </c>
      <c r="E1239" s="32" t="s">
        <v>5027</v>
      </c>
    </row>
    <row r="1240" spans="1:5" ht="15.5" x14ac:dyDescent="0.35">
      <c r="A1240" s="32" t="s">
        <v>1132</v>
      </c>
      <c r="B1240" s="32" t="s">
        <v>3621</v>
      </c>
      <c r="C1240" s="32" t="s">
        <v>4732</v>
      </c>
      <c r="D1240" s="32" t="s">
        <v>6797</v>
      </c>
      <c r="E1240" s="32" t="s">
        <v>6798</v>
      </c>
    </row>
    <row r="1241" spans="1:5" ht="15.5" x14ac:dyDescent="0.35">
      <c r="A1241" s="32" t="s">
        <v>1131</v>
      </c>
      <c r="B1241" s="32" t="s">
        <v>3622</v>
      </c>
      <c r="C1241" s="32" t="s">
        <v>4729</v>
      </c>
      <c r="D1241" s="32" t="s">
        <v>6799</v>
      </c>
      <c r="E1241" s="32" t="s">
        <v>6800</v>
      </c>
    </row>
    <row r="1242" spans="1:5" ht="15.5" x14ac:dyDescent="0.35">
      <c r="A1242" s="32" t="s">
        <v>1130</v>
      </c>
      <c r="B1242" s="32" t="s">
        <v>3623</v>
      </c>
      <c r="C1242" s="32" t="s">
        <v>4732</v>
      </c>
      <c r="D1242" s="32" t="s">
        <v>6801</v>
      </c>
      <c r="E1242" s="32" t="s">
        <v>6802</v>
      </c>
    </row>
    <row r="1243" spans="1:5" ht="15.5" x14ac:dyDescent="0.35">
      <c r="A1243" s="32" t="s">
        <v>1129</v>
      </c>
      <c r="B1243" s="32" t="s">
        <v>3624</v>
      </c>
      <c r="C1243" s="32" t="s">
        <v>5604</v>
      </c>
      <c r="D1243" s="32" t="s">
        <v>6297</v>
      </c>
      <c r="E1243" s="32" t="s">
        <v>6803</v>
      </c>
    </row>
    <row r="1244" spans="1:5" ht="15.5" x14ac:dyDescent="0.35">
      <c r="A1244" s="32" t="s">
        <v>1128</v>
      </c>
      <c r="B1244" s="32" t="s">
        <v>3625</v>
      </c>
      <c r="C1244" s="32" t="s">
        <v>4732</v>
      </c>
      <c r="D1244" s="32" t="s">
        <v>6804</v>
      </c>
      <c r="E1244" s="32" t="s">
        <v>6805</v>
      </c>
    </row>
    <row r="1245" spans="1:5" ht="15.5" x14ac:dyDescent="0.35">
      <c r="A1245" s="32" t="s">
        <v>1127</v>
      </c>
      <c r="B1245" s="32" t="s">
        <v>3626</v>
      </c>
      <c r="C1245" s="32" t="s">
        <v>4729</v>
      </c>
      <c r="D1245" s="32" t="s">
        <v>6806</v>
      </c>
      <c r="E1245" s="32" t="s">
        <v>6533</v>
      </c>
    </row>
    <row r="1246" spans="1:5" ht="15.5" x14ac:dyDescent="0.35">
      <c r="A1246" s="32" t="s">
        <v>1126</v>
      </c>
      <c r="B1246" s="32" t="s">
        <v>3627</v>
      </c>
      <c r="C1246" s="32" t="s">
        <v>4729</v>
      </c>
      <c r="D1246" s="32" t="s">
        <v>6742</v>
      </c>
      <c r="E1246" s="32" t="s">
        <v>6807</v>
      </c>
    </row>
    <row r="1247" spans="1:5" ht="15.5" x14ac:dyDescent="0.35">
      <c r="A1247" s="32" t="s">
        <v>1125</v>
      </c>
      <c r="B1247" s="32" t="s">
        <v>3628</v>
      </c>
      <c r="C1247" s="32" t="s">
        <v>4732</v>
      </c>
      <c r="D1247" s="32" t="s">
        <v>6808</v>
      </c>
      <c r="E1247" s="32" t="s">
        <v>6809</v>
      </c>
    </row>
    <row r="1248" spans="1:5" ht="15.5" x14ac:dyDescent="0.35">
      <c r="A1248" s="32" t="s">
        <v>1124</v>
      </c>
      <c r="B1248" s="32" t="s">
        <v>3629</v>
      </c>
      <c r="C1248" s="32" t="s">
        <v>4732</v>
      </c>
      <c r="D1248" s="32" t="s">
        <v>6810</v>
      </c>
      <c r="E1248" s="32" t="s">
        <v>6811</v>
      </c>
    </row>
    <row r="1249" spans="1:5" ht="15.5" x14ac:dyDescent="0.35">
      <c r="A1249" s="32" t="s">
        <v>1123</v>
      </c>
      <c r="B1249" s="32" t="s">
        <v>3630</v>
      </c>
      <c r="C1249" s="32" t="s">
        <v>4732</v>
      </c>
      <c r="D1249" s="32" t="s">
        <v>6812</v>
      </c>
      <c r="E1249" s="32" t="s">
        <v>5462</v>
      </c>
    </row>
    <row r="1250" spans="1:5" ht="15.5" x14ac:dyDescent="0.35">
      <c r="A1250" s="32" t="s">
        <v>1122</v>
      </c>
      <c r="B1250" s="32" t="s">
        <v>3631</v>
      </c>
      <c r="C1250" s="32" t="s">
        <v>4732</v>
      </c>
      <c r="D1250" s="32" t="s">
        <v>6813</v>
      </c>
      <c r="E1250" s="32" t="s">
        <v>5009</v>
      </c>
    </row>
    <row r="1251" spans="1:5" ht="15.5" x14ac:dyDescent="0.35">
      <c r="A1251" s="32" t="s">
        <v>1121</v>
      </c>
      <c r="B1251" s="32" t="s">
        <v>3632</v>
      </c>
      <c r="C1251" s="32" t="s">
        <v>4729</v>
      </c>
      <c r="D1251" s="32" t="s">
        <v>6814</v>
      </c>
      <c r="E1251" s="32" t="s">
        <v>6815</v>
      </c>
    </row>
    <row r="1252" spans="1:5" ht="15.5" x14ac:dyDescent="0.35">
      <c r="A1252" s="32" t="s">
        <v>1120</v>
      </c>
      <c r="B1252" s="32" t="s">
        <v>3633</v>
      </c>
      <c r="C1252" s="32" t="s">
        <v>4732</v>
      </c>
      <c r="D1252" s="32" t="s">
        <v>6816</v>
      </c>
      <c r="E1252" s="32" t="s">
        <v>6817</v>
      </c>
    </row>
    <row r="1253" spans="1:5" ht="15.5" x14ac:dyDescent="0.35">
      <c r="A1253" s="32" t="s">
        <v>1119</v>
      </c>
      <c r="B1253" s="32" t="s">
        <v>3634</v>
      </c>
      <c r="C1253" s="32" t="s">
        <v>4732</v>
      </c>
      <c r="D1253" s="32" t="s">
        <v>6818</v>
      </c>
      <c r="E1253" s="32" t="s">
        <v>5826</v>
      </c>
    </row>
    <row r="1254" spans="1:5" ht="15.5" x14ac:dyDescent="0.35">
      <c r="A1254" s="32" t="s">
        <v>1118</v>
      </c>
      <c r="B1254" s="32" t="s">
        <v>3635</v>
      </c>
      <c r="C1254" s="32" t="s">
        <v>4729</v>
      </c>
      <c r="D1254" s="32" t="s">
        <v>6819</v>
      </c>
      <c r="E1254" s="32" t="s">
        <v>6820</v>
      </c>
    </row>
    <row r="1255" spans="1:5" ht="15.5" x14ac:dyDescent="0.35">
      <c r="A1255" s="32" t="s">
        <v>1117</v>
      </c>
      <c r="B1255" s="32" t="s">
        <v>3636</v>
      </c>
      <c r="C1255" s="32" t="s">
        <v>5604</v>
      </c>
      <c r="D1255" s="32" t="s">
        <v>6821</v>
      </c>
      <c r="E1255" s="32" t="s">
        <v>4884</v>
      </c>
    </row>
    <row r="1256" spans="1:5" ht="15.5" x14ac:dyDescent="0.35">
      <c r="A1256" s="32" t="s">
        <v>1116</v>
      </c>
      <c r="B1256" s="32" t="s">
        <v>3637</v>
      </c>
      <c r="C1256" s="32" t="s">
        <v>4729</v>
      </c>
      <c r="D1256" s="32" t="s">
        <v>6822</v>
      </c>
      <c r="E1256" s="32" t="s">
        <v>6823</v>
      </c>
    </row>
    <row r="1257" spans="1:5" ht="15.5" x14ac:dyDescent="0.35">
      <c r="A1257" s="32" t="s">
        <v>1115</v>
      </c>
      <c r="B1257" s="32" t="s">
        <v>3638</v>
      </c>
      <c r="C1257" s="32" t="s">
        <v>4729</v>
      </c>
      <c r="D1257" s="32" t="s">
        <v>6824</v>
      </c>
      <c r="E1257" s="32" t="s">
        <v>6825</v>
      </c>
    </row>
    <row r="1258" spans="1:5" ht="15.5" x14ac:dyDescent="0.35">
      <c r="A1258" s="32" t="s">
        <v>1114</v>
      </c>
      <c r="B1258" s="32" t="s">
        <v>3639</v>
      </c>
      <c r="C1258" s="32" t="s">
        <v>4732</v>
      </c>
      <c r="D1258" s="32" t="s">
        <v>6826</v>
      </c>
      <c r="E1258" s="32" t="s">
        <v>5025</v>
      </c>
    </row>
    <row r="1259" spans="1:5" ht="15.5" x14ac:dyDescent="0.35">
      <c r="A1259" s="32" t="s">
        <v>1113</v>
      </c>
      <c r="B1259" s="32" t="s">
        <v>3640</v>
      </c>
      <c r="C1259" s="32" t="s">
        <v>4729</v>
      </c>
      <c r="D1259" s="32" t="s">
        <v>6827</v>
      </c>
      <c r="E1259" s="32" t="s">
        <v>6828</v>
      </c>
    </row>
    <row r="1260" spans="1:5" ht="15.5" x14ac:dyDescent="0.35">
      <c r="A1260" s="32" t="s">
        <v>1112</v>
      </c>
      <c r="B1260" s="32" t="s">
        <v>3641</v>
      </c>
      <c r="C1260" s="32" t="s">
        <v>4732</v>
      </c>
      <c r="D1260" s="32" t="s">
        <v>6829</v>
      </c>
      <c r="E1260" s="32" t="s">
        <v>6830</v>
      </c>
    </row>
    <row r="1261" spans="1:5" ht="15.5" x14ac:dyDescent="0.35">
      <c r="A1261" s="32" t="s">
        <v>1111</v>
      </c>
      <c r="B1261" s="32" t="s">
        <v>3642</v>
      </c>
      <c r="C1261" s="32" t="s">
        <v>4732</v>
      </c>
      <c r="D1261" s="32" t="s">
        <v>6425</v>
      </c>
      <c r="E1261" s="32" t="s">
        <v>6831</v>
      </c>
    </row>
    <row r="1262" spans="1:5" ht="15.5" x14ac:dyDescent="0.35">
      <c r="A1262" s="32" t="s">
        <v>1110</v>
      </c>
      <c r="B1262" s="32" t="s">
        <v>3643</v>
      </c>
      <c r="C1262" s="32" t="s">
        <v>4732</v>
      </c>
      <c r="D1262" s="32" t="s">
        <v>6832</v>
      </c>
      <c r="E1262" s="32" t="s">
        <v>5457</v>
      </c>
    </row>
    <row r="1263" spans="1:5" ht="15.5" x14ac:dyDescent="0.35">
      <c r="A1263" s="32" t="s">
        <v>1109</v>
      </c>
      <c r="B1263" s="32" t="s">
        <v>3644</v>
      </c>
      <c r="C1263" s="32" t="s">
        <v>4729</v>
      </c>
      <c r="D1263" s="32" t="s">
        <v>6833</v>
      </c>
      <c r="E1263" s="32" t="s">
        <v>6834</v>
      </c>
    </row>
    <row r="1264" spans="1:5" ht="15.5" x14ac:dyDescent="0.35">
      <c r="A1264" s="32" t="s">
        <v>1108</v>
      </c>
      <c r="B1264" s="32" t="s">
        <v>3645</v>
      </c>
      <c r="C1264" s="32" t="s">
        <v>4729</v>
      </c>
      <c r="D1264" s="32" t="s">
        <v>6835</v>
      </c>
      <c r="E1264" s="32" t="s">
        <v>6836</v>
      </c>
    </row>
    <row r="1265" spans="1:5" ht="15.5" x14ac:dyDescent="0.35">
      <c r="A1265" s="32" t="s">
        <v>1107</v>
      </c>
      <c r="B1265" s="32" t="s">
        <v>3646</v>
      </c>
      <c r="C1265" s="32" t="s">
        <v>4732</v>
      </c>
      <c r="D1265" s="32" t="s">
        <v>6837</v>
      </c>
      <c r="E1265" s="32" t="s">
        <v>6838</v>
      </c>
    </row>
    <row r="1266" spans="1:5" ht="15.5" x14ac:dyDescent="0.35">
      <c r="A1266" s="32" t="s">
        <v>1106</v>
      </c>
      <c r="B1266" s="32" t="s">
        <v>3647</v>
      </c>
      <c r="C1266" s="32" t="s">
        <v>4732</v>
      </c>
      <c r="D1266" s="32" t="s">
        <v>6839</v>
      </c>
      <c r="E1266" s="32" t="s">
        <v>6840</v>
      </c>
    </row>
    <row r="1267" spans="1:5" ht="15.5" x14ac:dyDescent="0.35">
      <c r="A1267" s="32" t="s">
        <v>1105</v>
      </c>
      <c r="B1267" s="32" t="s">
        <v>3648</v>
      </c>
      <c r="C1267" s="32" t="s">
        <v>4732</v>
      </c>
      <c r="D1267" s="32" t="s">
        <v>6841</v>
      </c>
      <c r="E1267" s="32" t="s">
        <v>5120</v>
      </c>
    </row>
    <row r="1268" spans="1:5" ht="15.5" x14ac:dyDescent="0.35">
      <c r="A1268" s="32" t="s">
        <v>1104</v>
      </c>
      <c r="B1268" s="32" t="s">
        <v>3649</v>
      </c>
      <c r="C1268" s="32" t="s">
        <v>4732</v>
      </c>
      <c r="D1268" s="32" t="s">
        <v>6842</v>
      </c>
      <c r="E1268" s="32" t="s">
        <v>6843</v>
      </c>
    </row>
    <row r="1269" spans="1:5" ht="15.5" x14ac:dyDescent="0.35">
      <c r="A1269" s="32" t="s">
        <v>1103</v>
      </c>
      <c r="B1269" s="32" t="s">
        <v>3650</v>
      </c>
      <c r="C1269" s="32" t="s">
        <v>4729</v>
      </c>
      <c r="D1269" s="32" t="s">
        <v>6844</v>
      </c>
      <c r="E1269" s="32" t="s">
        <v>6845</v>
      </c>
    </row>
    <row r="1270" spans="1:5" ht="15.5" x14ac:dyDescent="0.35">
      <c r="A1270" s="32" t="s">
        <v>1102</v>
      </c>
      <c r="B1270" s="32" t="s">
        <v>3651</v>
      </c>
      <c r="C1270" s="32" t="s">
        <v>4729</v>
      </c>
      <c r="D1270" s="32" t="s">
        <v>6846</v>
      </c>
      <c r="E1270" s="32" t="s">
        <v>6834</v>
      </c>
    </row>
    <row r="1271" spans="1:5" ht="15.5" x14ac:dyDescent="0.35">
      <c r="A1271" s="32" t="s">
        <v>1101</v>
      </c>
      <c r="B1271" s="32" t="s">
        <v>3652</v>
      </c>
      <c r="C1271" s="32" t="s">
        <v>4729</v>
      </c>
      <c r="D1271" s="32" t="s">
        <v>5090</v>
      </c>
      <c r="E1271" s="32" t="s">
        <v>6847</v>
      </c>
    </row>
    <row r="1272" spans="1:5" ht="15.5" x14ac:dyDescent="0.35">
      <c r="A1272" s="32" t="s">
        <v>1100</v>
      </c>
      <c r="B1272" s="32" t="s">
        <v>3653</v>
      </c>
      <c r="C1272" s="32" t="s">
        <v>4732</v>
      </c>
      <c r="D1272" s="32" t="s">
        <v>5006</v>
      </c>
      <c r="E1272" s="32" t="s">
        <v>6848</v>
      </c>
    </row>
    <row r="1273" spans="1:5" ht="15.5" x14ac:dyDescent="0.35">
      <c r="A1273" s="32" t="s">
        <v>1099</v>
      </c>
      <c r="B1273" s="32" t="s">
        <v>3654</v>
      </c>
      <c r="C1273" s="32" t="s">
        <v>4732</v>
      </c>
      <c r="D1273" s="32" t="s">
        <v>6849</v>
      </c>
      <c r="E1273" s="32" t="s">
        <v>6850</v>
      </c>
    </row>
    <row r="1274" spans="1:5" ht="15.5" x14ac:dyDescent="0.35">
      <c r="A1274" s="32" t="s">
        <v>1098</v>
      </c>
      <c r="B1274" s="32" t="s">
        <v>3655</v>
      </c>
      <c r="C1274" s="32" t="s">
        <v>4732</v>
      </c>
      <c r="D1274" s="32" t="s">
        <v>6851</v>
      </c>
      <c r="E1274" s="32" t="s">
        <v>6852</v>
      </c>
    </row>
    <row r="1275" spans="1:5" ht="15.5" x14ac:dyDescent="0.35">
      <c r="A1275" s="32" t="s">
        <v>1097</v>
      </c>
      <c r="B1275" s="32" t="s">
        <v>3656</v>
      </c>
      <c r="C1275" s="32" t="s">
        <v>4732</v>
      </c>
      <c r="D1275" s="32" t="s">
        <v>6853</v>
      </c>
      <c r="E1275" s="32" t="s">
        <v>5739</v>
      </c>
    </row>
    <row r="1276" spans="1:5" ht="15.5" x14ac:dyDescent="0.35">
      <c r="A1276" s="32" t="s">
        <v>1096</v>
      </c>
      <c r="B1276" s="32" t="s">
        <v>3657</v>
      </c>
      <c r="C1276" s="32" t="s">
        <v>4732</v>
      </c>
      <c r="D1276" s="32" t="s">
        <v>6854</v>
      </c>
      <c r="E1276" s="32" t="s">
        <v>4781</v>
      </c>
    </row>
    <row r="1277" spans="1:5" ht="15.5" x14ac:dyDescent="0.35">
      <c r="A1277" s="32" t="s">
        <v>1095</v>
      </c>
      <c r="B1277" s="32" t="s">
        <v>3658</v>
      </c>
      <c r="C1277" s="32" t="s">
        <v>4732</v>
      </c>
      <c r="D1277" s="32" t="s">
        <v>6395</v>
      </c>
      <c r="E1277" s="32" t="s">
        <v>6855</v>
      </c>
    </row>
    <row r="1278" spans="1:5" ht="15.5" x14ac:dyDescent="0.35">
      <c r="A1278" s="32" t="s">
        <v>1094</v>
      </c>
      <c r="B1278" s="32" t="s">
        <v>3659</v>
      </c>
      <c r="C1278" s="32" t="s">
        <v>4729</v>
      </c>
      <c r="D1278" s="32" t="s">
        <v>6856</v>
      </c>
      <c r="E1278" s="32" t="s">
        <v>6857</v>
      </c>
    </row>
    <row r="1279" spans="1:5" ht="15.5" x14ac:dyDescent="0.35">
      <c r="A1279" s="32" t="s">
        <v>1093</v>
      </c>
      <c r="B1279" s="32" t="s">
        <v>3660</v>
      </c>
      <c r="C1279" s="32" t="s">
        <v>4729</v>
      </c>
      <c r="D1279" s="32" t="s">
        <v>6858</v>
      </c>
      <c r="E1279" s="32" t="s">
        <v>6859</v>
      </c>
    </row>
    <row r="1280" spans="1:5" ht="15.5" x14ac:dyDescent="0.35">
      <c r="A1280" s="32" t="s">
        <v>1092</v>
      </c>
      <c r="B1280" s="32" t="s">
        <v>3661</v>
      </c>
      <c r="C1280" s="32" t="s">
        <v>4729</v>
      </c>
      <c r="D1280" s="32" t="s">
        <v>6860</v>
      </c>
      <c r="E1280" s="32" t="s">
        <v>6567</v>
      </c>
    </row>
    <row r="1281" spans="1:5" ht="15.5" x14ac:dyDescent="0.35">
      <c r="A1281" s="32" t="s">
        <v>1091</v>
      </c>
      <c r="B1281" s="32" t="s">
        <v>3662</v>
      </c>
      <c r="C1281" s="32" t="s">
        <v>4732</v>
      </c>
      <c r="D1281" s="32" t="s">
        <v>6861</v>
      </c>
      <c r="E1281" s="32" t="s">
        <v>6862</v>
      </c>
    </row>
    <row r="1282" spans="1:5" ht="15.5" x14ac:dyDescent="0.35">
      <c r="A1282" s="32" t="s">
        <v>1090</v>
      </c>
      <c r="B1282" s="32" t="s">
        <v>3663</v>
      </c>
      <c r="C1282" s="32" t="s">
        <v>4732</v>
      </c>
      <c r="D1282" s="32" t="s">
        <v>6863</v>
      </c>
      <c r="E1282" s="32" t="s">
        <v>5023</v>
      </c>
    </row>
    <row r="1283" spans="1:5" ht="15.5" x14ac:dyDescent="0.35">
      <c r="A1283" s="32" t="s">
        <v>1089</v>
      </c>
      <c r="B1283" s="32" t="s">
        <v>3664</v>
      </c>
      <c r="C1283" s="32" t="s">
        <v>4729</v>
      </c>
      <c r="D1283" s="32" t="s">
        <v>6864</v>
      </c>
      <c r="E1283" s="32" t="s">
        <v>6540</v>
      </c>
    </row>
    <row r="1284" spans="1:5" ht="15.5" x14ac:dyDescent="0.35">
      <c r="A1284" s="32" t="s">
        <v>1088</v>
      </c>
      <c r="B1284" s="32" t="s">
        <v>3665</v>
      </c>
      <c r="C1284" s="32" t="s">
        <v>4732</v>
      </c>
      <c r="D1284" s="32" t="s">
        <v>5188</v>
      </c>
      <c r="E1284" s="32" t="s">
        <v>5151</v>
      </c>
    </row>
    <row r="1285" spans="1:5" ht="15.5" x14ac:dyDescent="0.35">
      <c r="A1285" s="32" t="s">
        <v>1087</v>
      </c>
      <c r="B1285" s="32" t="s">
        <v>3666</v>
      </c>
      <c r="C1285" s="32" t="s">
        <v>4729</v>
      </c>
      <c r="D1285" s="32" t="s">
        <v>6865</v>
      </c>
      <c r="E1285" s="32" t="s">
        <v>6866</v>
      </c>
    </row>
    <row r="1286" spans="1:5" ht="15.5" x14ac:dyDescent="0.35">
      <c r="A1286" s="32" t="s">
        <v>1086</v>
      </c>
      <c r="B1286" s="32" t="s">
        <v>3667</v>
      </c>
      <c r="C1286" s="32" t="s">
        <v>4729</v>
      </c>
      <c r="D1286" s="32" t="s">
        <v>6867</v>
      </c>
      <c r="E1286" s="32" t="s">
        <v>6868</v>
      </c>
    </row>
    <row r="1287" spans="1:5" ht="15.5" x14ac:dyDescent="0.35">
      <c r="A1287" s="32" t="s">
        <v>1085</v>
      </c>
      <c r="B1287" s="32" t="s">
        <v>3668</v>
      </c>
      <c r="C1287" s="32" t="s">
        <v>4729</v>
      </c>
      <c r="D1287" s="32" t="s">
        <v>6869</v>
      </c>
      <c r="E1287" s="32" t="s">
        <v>6870</v>
      </c>
    </row>
    <row r="1288" spans="1:5" ht="15.5" x14ac:dyDescent="0.35">
      <c r="A1288" s="32" t="s">
        <v>1084</v>
      </c>
      <c r="B1288" s="32" t="s">
        <v>3669</v>
      </c>
      <c r="C1288" s="32" t="s">
        <v>4729</v>
      </c>
      <c r="D1288" s="32" t="s">
        <v>4754</v>
      </c>
      <c r="E1288" s="32" t="s">
        <v>6871</v>
      </c>
    </row>
    <row r="1289" spans="1:5" ht="15.5" x14ac:dyDescent="0.35">
      <c r="A1289" s="32" t="s">
        <v>1083</v>
      </c>
      <c r="B1289" s="32" t="s">
        <v>3670</v>
      </c>
      <c r="C1289" s="32" t="s">
        <v>4729</v>
      </c>
      <c r="D1289" s="32" t="s">
        <v>6872</v>
      </c>
      <c r="E1289" s="32" t="s">
        <v>5091</v>
      </c>
    </row>
    <row r="1290" spans="1:5" ht="15.5" x14ac:dyDescent="0.35">
      <c r="A1290" s="32" t="s">
        <v>1082</v>
      </c>
      <c r="B1290" s="32" t="s">
        <v>3671</v>
      </c>
      <c r="C1290" s="32" t="s">
        <v>4729</v>
      </c>
      <c r="D1290" s="32" t="s">
        <v>6873</v>
      </c>
      <c r="E1290" s="32" t="s">
        <v>6874</v>
      </c>
    </row>
    <row r="1291" spans="1:5" ht="15.5" x14ac:dyDescent="0.35">
      <c r="A1291" s="32" t="s">
        <v>1081</v>
      </c>
      <c r="B1291" s="32" t="s">
        <v>3672</v>
      </c>
      <c r="C1291" s="32" t="s">
        <v>4729</v>
      </c>
      <c r="D1291" s="32" t="s">
        <v>6875</v>
      </c>
      <c r="E1291" s="32" t="s">
        <v>6876</v>
      </c>
    </row>
    <row r="1292" spans="1:5" ht="15.5" x14ac:dyDescent="0.35">
      <c r="A1292" s="32" t="s">
        <v>1080</v>
      </c>
      <c r="B1292" s="32" t="s">
        <v>3673</v>
      </c>
      <c r="C1292" s="32" t="s">
        <v>4729</v>
      </c>
      <c r="D1292" s="32" t="s">
        <v>6877</v>
      </c>
      <c r="E1292" s="32" t="s">
        <v>4841</v>
      </c>
    </row>
    <row r="1293" spans="1:5" ht="15.5" x14ac:dyDescent="0.35">
      <c r="A1293" s="32" t="s">
        <v>1079</v>
      </c>
      <c r="B1293" s="32" t="s">
        <v>3674</v>
      </c>
      <c r="C1293" s="32" t="s">
        <v>4729</v>
      </c>
      <c r="D1293" s="32" t="s">
        <v>6878</v>
      </c>
      <c r="E1293" s="32" t="s">
        <v>6567</v>
      </c>
    </row>
    <row r="1294" spans="1:5" ht="15.5" x14ac:dyDescent="0.35">
      <c r="A1294" s="32" t="s">
        <v>1078</v>
      </c>
      <c r="B1294" s="32" t="s">
        <v>3675</v>
      </c>
      <c r="C1294" s="32" t="s">
        <v>4729</v>
      </c>
      <c r="D1294" s="32" t="s">
        <v>6879</v>
      </c>
      <c r="E1294" s="32" t="s">
        <v>6880</v>
      </c>
    </row>
    <row r="1295" spans="1:5" ht="15.5" x14ac:dyDescent="0.35">
      <c r="A1295" s="32" t="s">
        <v>1077</v>
      </c>
      <c r="B1295" s="32" t="s">
        <v>3676</v>
      </c>
      <c r="C1295" s="32" t="s">
        <v>4729</v>
      </c>
      <c r="D1295" s="32" t="s">
        <v>6881</v>
      </c>
      <c r="E1295" s="32" t="s">
        <v>6882</v>
      </c>
    </row>
    <row r="1296" spans="1:5" ht="15.5" x14ac:dyDescent="0.35">
      <c r="A1296" s="32" t="s">
        <v>1076</v>
      </c>
      <c r="B1296" s="32" t="s">
        <v>3677</v>
      </c>
      <c r="C1296" s="32" t="s">
        <v>4732</v>
      </c>
      <c r="D1296" s="32" t="s">
        <v>6883</v>
      </c>
      <c r="E1296" s="32" t="s">
        <v>6884</v>
      </c>
    </row>
    <row r="1297" spans="1:5" ht="15.5" x14ac:dyDescent="0.35">
      <c r="A1297" s="32" t="s">
        <v>1075</v>
      </c>
      <c r="B1297" s="32" t="s">
        <v>3678</v>
      </c>
      <c r="C1297" s="32" t="s">
        <v>4729</v>
      </c>
      <c r="D1297" s="32" t="s">
        <v>6885</v>
      </c>
      <c r="E1297" s="32" t="s">
        <v>6886</v>
      </c>
    </row>
    <row r="1298" spans="1:5" ht="15.5" x14ac:dyDescent="0.35">
      <c r="A1298" s="32" t="s">
        <v>1074</v>
      </c>
      <c r="B1298" s="32" t="s">
        <v>3679</v>
      </c>
      <c r="C1298" s="32" t="s">
        <v>4732</v>
      </c>
      <c r="D1298" s="32" t="s">
        <v>6887</v>
      </c>
      <c r="E1298" s="32" t="s">
        <v>6888</v>
      </c>
    </row>
    <row r="1299" spans="1:5" ht="15.5" x14ac:dyDescent="0.35">
      <c r="A1299" s="32" t="s">
        <v>1073</v>
      </c>
      <c r="B1299" s="32" t="s">
        <v>3680</v>
      </c>
      <c r="C1299" s="32" t="s">
        <v>5604</v>
      </c>
      <c r="D1299" s="32" t="s">
        <v>5859</v>
      </c>
      <c r="E1299" s="32" t="s">
        <v>6889</v>
      </c>
    </row>
    <row r="1300" spans="1:5" ht="15.5" x14ac:dyDescent="0.35">
      <c r="A1300" s="32" t="s">
        <v>1072</v>
      </c>
      <c r="B1300" s="32" t="s">
        <v>3681</v>
      </c>
      <c r="C1300" s="32" t="s">
        <v>4729</v>
      </c>
      <c r="D1300" s="32" t="s">
        <v>6566</v>
      </c>
      <c r="E1300" s="32" t="s">
        <v>6890</v>
      </c>
    </row>
    <row r="1301" spans="1:5" ht="15.5" x14ac:dyDescent="0.35">
      <c r="A1301" s="32" t="s">
        <v>1071</v>
      </c>
      <c r="B1301" s="32" t="s">
        <v>3682</v>
      </c>
      <c r="C1301" s="32" t="s">
        <v>4732</v>
      </c>
      <c r="D1301" s="32" t="s">
        <v>6891</v>
      </c>
      <c r="E1301" s="32" t="s">
        <v>4808</v>
      </c>
    </row>
    <row r="1302" spans="1:5" ht="15.5" x14ac:dyDescent="0.35">
      <c r="A1302" s="32" t="s">
        <v>1070</v>
      </c>
      <c r="B1302" s="32" t="s">
        <v>3683</v>
      </c>
      <c r="C1302" s="32" t="s">
        <v>4732</v>
      </c>
      <c r="D1302" s="32" t="s">
        <v>6892</v>
      </c>
      <c r="E1302" s="32" t="s">
        <v>6893</v>
      </c>
    </row>
    <row r="1303" spans="1:5" ht="15.5" x14ac:dyDescent="0.35">
      <c r="A1303" s="32" t="s">
        <v>1069</v>
      </c>
      <c r="B1303" s="32" t="s">
        <v>3684</v>
      </c>
      <c r="C1303" s="32" t="s">
        <v>4732</v>
      </c>
      <c r="D1303" s="32" t="s">
        <v>6894</v>
      </c>
      <c r="E1303" s="32" t="s">
        <v>6895</v>
      </c>
    </row>
    <row r="1304" spans="1:5" ht="15.5" x14ac:dyDescent="0.35">
      <c r="A1304" s="32" t="s">
        <v>1068</v>
      </c>
      <c r="B1304" s="32" t="s">
        <v>3685</v>
      </c>
      <c r="C1304" s="32" t="s">
        <v>4732</v>
      </c>
      <c r="D1304" s="32" t="s">
        <v>6896</v>
      </c>
      <c r="E1304" s="32" t="s">
        <v>6897</v>
      </c>
    </row>
    <row r="1305" spans="1:5" ht="15.5" x14ac:dyDescent="0.35">
      <c r="A1305" s="32" t="s">
        <v>1067</v>
      </c>
      <c r="B1305" s="32" t="s">
        <v>3686</v>
      </c>
      <c r="C1305" s="32" t="s">
        <v>4732</v>
      </c>
      <c r="D1305" s="32" t="s">
        <v>6898</v>
      </c>
      <c r="E1305" s="32" t="s">
        <v>5151</v>
      </c>
    </row>
    <row r="1306" spans="1:5" ht="15.5" x14ac:dyDescent="0.35">
      <c r="A1306" s="32" t="s">
        <v>1066</v>
      </c>
      <c r="B1306" s="32" t="s">
        <v>3687</v>
      </c>
      <c r="C1306" s="32" t="s">
        <v>4732</v>
      </c>
      <c r="D1306" s="32" t="s">
        <v>6899</v>
      </c>
      <c r="E1306" s="32" t="s">
        <v>5484</v>
      </c>
    </row>
    <row r="1307" spans="1:5" ht="15.5" x14ac:dyDescent="0.35">
      <c r="A1307" s="32" t="s">
        <v>1065</v>
      </c>
      <c r="B1307" s="32" t="s">
        <v>3688</v>
      </c>
      <c r="C1307" s="32" t="s">
        <v>4732</v>
      </c>
      <c r="D1307" s="32" t="s">
        <v>6900</v>
      </c>
      <c r="E1307" s="32" t="s">
        <v>6901</v>
      </c>
    </row>
    <row r="1308" spans="1:5" ht="15.5" x14ac:dyDescent="0.35">
      <c r="A1308" s="32" t="s">
        <v>1064</v>
      </c>
      <c r="B1308" s="32" t="s">
        <v>3689</v>
      </c>
      <c r="C1308" s="32" t="s">
        <v>4732</v>
      </c>
      <c r="D1308" s="32" t="s">
        <v>6902</v>
      </c>
      <c r="E1308" s="32" t="s">
        <v>6903</v>
      </c>
    </row>
    <row r="1309" spans="1:5" ht="15.5" x14ac:dyDescent="0.35">
      <c r="A1309" s="32" t="s">
        <v>1063</v>
      </c>
      <c r="B1309" s="32" t="s">
        <v>3690</v>
      </c>
      <c r="C1309" s="32" t="s">
        <v>4732</v>
      </c>
      <c r="D1309" s="32" t="s">
        <v>6904</v>
      </c>
      <c r="E1309" s="32" t="s">
        <v>6226</v>
      </c>
    </row>
    <row r="1310" spans="1:5" ht="15.5" x14ac:dyDescent="0.35">
      <c r="A1310" s="32" t="s">
        <v>1062</v>
      </c>
      <c r="B1310" s="32" t="s">
        <v>3691</v>
      </c>
      <c r="C1310" s="32" t="s">
        <v>4732</v>
      </c>
      <c r="D1310" s="32" t="s">
        <v>5329</v>
      </c>
      <c r="E1310" s="32" t="s">
        <v>5815</v>
      </c>
    </row>
    <row r="1311" spans="1:5" ht="15.5" x14ac:dyDescent="0.35">
      <c r="A1311" s="32" t="s">
        <v>1061</v>
      </c>
      <c r="B1311" s="32" t="s">
        <v>3692</v>
      </c>
      <c r="C1311" s="32" t="s">
        <v>4732</v>
      </c>
      <c r="D1311" s="32" t="s">
        <v>6905</v>
      </c>
      <c r="E1311" s="32" t="s">
        <v>6906</v>
      </c>
    </row>
    <row r="1312" spans="1:5" ht="15.5" x14ac:dyDescent="0.35">
      <c r="A1312" s="32" t="s">
        <v>1060</v>
      </c>
      <c r="B1312" s="32" t="s">
        <v>3693</v>
      </c>
      <c r="C1312" s="32" t="s">
        <v>4732</v>
      </c>
      <c r="D1312" s="32" t="s">
        <v>6907</v>
      </c>
      <c r="E1312" s="32" t="s">
        <v>6908</v>
      </c>
    </row>
    <row r="1313" spans="1:5" ht="15.5" x14ac:dyDescent="0.35">
      <c r="A1313" s="32" t="s">
        <v>1059</v>
      </c>
      <c r="B1313" s="32" t="s">
        <v>3694</v>
      </c>
      <c r="C1313" s="32" t="s">
        <v>4732</v>
      </c>
      <c r="D1313" s="32" t="s">
        <v>6909</v>
      </c>
      <c r="E1313" s="32" t="s">
        <v>5457</v>
      </c>
    </row>
    <row r="1314" spans="1:5" ht="15.5" x14ac:dyDescent="0.35">
      <c r="A1314" s="32" t="s">
        <v>1058</v>
      </c>
      <c r="B1314" s="32" t="s">
        <v>3695</v>
      </c>
      <c r="C1314" s="32" t="s">
        <v>4729</v>
      </c>
      <c r="D1314" s="32" t="s">
        <v>6910</v>
      </c>
      <c r="E1314" s="32" t="s">
        <v>6911</v>
      </c>
    </row>
    <row r="1315" spans="1:5" ht="15.5" x14ac:dyDescent="0.35">
      <c r="A1315" s="32" t="s">
        <v>1057</v>
      </c>
      <c r="B1315" s="32" t="s">
        <v>3696</v>
      </c>
      <c r="C1315" s="32" t="s">
        <v>4729</v>
      </c>
      <c r="D1315" s="32" t="s">
        <v>6912</v>
      </c>
      <c r="E1315" s="32" t="s">
        <v>5232</v>
      </c>
    </row>
    <row r="1316" spans="1:5" ht="15.5" x14ac:dyDescent="0.35">
      <c r="A1316" s="32" t="s">
        <v>1056</v>
      </c>
      <c r="B1316" s="32" t="s">
        <v>3697</v>
      </c>
      <c r="C1316" s="32" t="s">
        <v>4732</v>
      </c>
      <c r="D1316" s="32" t="s">
        <v>6913</v>
      </c>
      <c r="E1316" s="32" t="s">
        <v>6914</v>
      </c>
    </row>
    <row r="1317" spans="1:5" ht="15.5" x14ac:dyDescent="0.35">
      <c r="A1317" s="32" t="s">
        <v>1055</v>
      </c>
      <c r="B1317" s="32" t="s">
        <v>3698</v>
      </c>
      <c r="C1317" s="32" t="s">
        <v>4729</v>
      </c>
      <c r="D1317" s="32" t="s">
        <v>6915</v>
      </c>
      <c r="E1317" s="32" t="s">
        <v>5613</v>
      </c>
    </row>
    <row r="1318" spans="1:5" ht="15.5" x14ac:dyDescent="0.35">
      <c r="A1318" s="32" t="s">
        <v>1054</v>
      </c>
      <c r="B1318" s="32" t="s">
        <v>3699</v>
      </c>
      <c r="C1318" s="32" t="s">
        <v>4729</v>
      </c>
      <c r="D1318" s="32" t="s">
        <v>6916</v>
      </c>
      <c r="E1318" s="32" t="s">
        <v>6917</v>
      </c>
    </row>
    <row r="1319" spans="1:5" ht="15.5" x14ac:dyDescent="0.35">
      <c r="A1319" s="32" t="s">
        <v>1053</v>
      </c>
      <c r="B1319" s="32" t="s">
        <v>3700</v>
      </c>
      <c r="C1319" s="32" t="s">
        <v>4729</v>
      </c>
      <c r="D1319" s="32" t="s">
        <v>6918</v>
      </c>
      <c r="E1319" s="32" t="s">
        <v>6919</v>
      </c>
    </row>
    <row r="1320" spans="1:5" ht="15.5" x14ac:dyDescent="0.35">
      <c r="A1320" s="32" t="s">
        <v>1052</v>
      </c>
      <c r="B1320" s="32" t="s">
        <v>3701</v>
      </c>
      <c r="C1320" s="32" t="s">
        <v>4732</v>
      </c>
      <c r="D1320" s="32" t="s">
        <v>6920</v>
      </c>
      <c r="E1320" s="32" t="s">
        <v>6921</v>
      </c>
    </row>
    <row r="1321" spans="1:5" ht="15.5" x14ac:dyDescent="0.35">
      <c r="A1321" s="32" t="s">
        <v>1051</v>
      </c>
      <c r="B1321" s="32" t="s">
        <v>3702</v>
      </c>
      <c r="C1321" s="32" t="s">
        <v>4729</v>
      </c>
      <c r="D1321" s="32" t="s">
        <v>6922</v>
      </c>
      <c r="E1321" s="32" t="s">
        <v>4737</v>
      </c>
    </row>
    <row r="1322" spans="1:5" ht="15.5" x14ac:dyDescent="0.35">
      <c r="A1322" s="32" t="s">
        <v>1050</v>
      </c>
      <c r="B1322" s="32" t="s">
        <v>3703</v>
      </c>
      <c r="C1322" s="32" t="s">
        <v>4732</v>
      </c>
      <c r="D1322" s="32" t="s">
        <v>6923</v>
      </c>
      <c r="E1322" s="32" t="s">
        <v>6924</v>
      </c>
    </row>
    <row r="1323" spans="1:5" ht="15.5" x14ac:dyDescent="0.35">
      <c r="A1323" s="32" t="s">
        <v>1049</v>
      </c>
      <c r="B1323" s="32" t="s">
        <v>3704</v>
      </c>
      <c r="C1323" s="32" t="s">
        <v>4729</v>
      </c>
      <c r="D1323" s="32" t="s">
        <v>6925</v>
      </c>
      <c r="E1323" s="32" t="s">
        <v>6926</v>
      </c>
    </row>
    <row r="1324" spans="1:5" ht="15.5" x14ac:dyDescent="0.35">
      <c r="A1324" s="32" t="s">
        <v>1048</v>
      </c>
      <c r="B1324" s="32" t="s">
        <v>3705</v>
      </c>
      <c r="C1324" s="32" t="s">
        <v>4729</v>
      </c>
      <c r="D1324" s="32" t="s">
        <v>6927</v>
      </c>
      <c r="E1324" s="32" t="s">
        <v>6928</v>
      </c>
    </row>
    <row r="1325" spans="1:5" ht="15.5" x14ac:dyDescent="0.35">
      <c r="A1325" s="32" t="s">
        <v>1047</v>
      </c>
      <c r="B1325" s="32" t="s">
        <v>3706</v>
      </c>
      <c r="C1325" s="32" t="s">
        <v>4729</v>
      </c>
      <c r="D1325" s="32" t="s">
        <v>6929</v>
      </c>
      <c r="E1325" s="32" t="s">
        <v>6930</v>
      </c>
    </row>
    <row r="1326" spans="1:5" ht="15.5" x14ac:dyDescent="0.35">
      <c r="A1326" s="32" t="s">
        <v>1046</v>
      </c>
      <c r="B1326" s="32" t="s">
        <v>3707</v>
      </c>
      <c r="C1326" s="32" t="s">
        <v>4729</v>
      </c>
      <c r="D1326" s="32" t="s">
        <v>6931</v>
      </c>
      <c r="E1326" s="32" t="s">
        <v>4856</v>
      </c>
    </row>
    <row r="1327" spans="1:5" ht="15.5" x14ac:dyDescent="0.35">
      <c r="A1327" s="32" t="s">
        <v>1045</v>
      </c>
      <c r="B1327" s="32" t="s">
        <v>3708</v>
      </c>
      <c r="C1327" s="32" t="s">
        <v>4729</v>
      </c>
      <c r="D1327" s="32" t="s">
        <v>6932</v>
      </c>
      <c r="E1327" s="32" t="s">
        <v>6933</v>
      </c>
    </row>
    <row r="1328" spans="1:5" ht="15.5" x14ac:dyDescent="0.35">
      <c r="A1328" s="32" t="s">
        <v>1044</v>
      </c>
      <c r="B1328" s="32" t="s">
        <v>3709</v>
      </c>
      <c r="C1328" s="32" t="s">
        <v>4729</v>
      </c>
      <c r="D1328" s="32" t="s">
        <v>6934</v>
      </c>
      <c r="E1328" s="32" t="s">
        <v>5607</v>
      </c>
    </row>
    <row r="1329" spans="1:5" ht="15.5" x14ac:dyDescent="0.35">
      <c r="A1329" s="32" t="s">
        <v>1043</v>
      </c>
      <c r="B1329" s="32" t="s">
        <v>3710</v>
      </c>
      <c r="C1329" s="32" t="s">
        <v>4732</v>
      </c>
      <c r="D1329" s="32" t="s">
        <v>6935</v>
      </c>
      <c r="E1329" s="32" t="s">
        <v>5468</v>
      </c>
    </row>
    <row r="1330" spans="1:5" ht="15.5" x14ac:dyDescent="0.35">
      <c r="A1330" s="32" t="s">
        <v>1042</v>
      </c>
      <c r="B1330" s="32" t="s">
        <v>3711</v>
      </c>
      <c r="C1330" s="32" t="s">
        <v>5604</v>
      </c>
      <c r="D1330" s="32" t="s">
        <v>6936</v>
      </c>
      <c r="E1330" s="32" t="s">
        <v>6871</v>
      </c>
    </row>
    <row r="1331" spans="1:5" ht="15.5" x14ac:dyDescent="0.35">
      <c r="A1331" s="32" t="s">
        <v>1041</v>
      </c>
      <c r="B1331" s="32" t="s">
        <v>3712</v>
      </c>
      <c r="C1331" s="32" t="s">
        <v>4732</v>
      </c>
      <c r="D1331" s="32" t="s">
        <v>6937</v>
      </c>
      <c r="E1331" s="32" t="s">
        <v>5165</v>
      </c>
    </row>
    <row r="1332" spans="1:5" ht="15.5" x14ac:dyDescent="0.35">
      <c r="A1332" s="32" t="s">
        <v>1040</v>
      </c>
      <c r="B1332" s="32" t="s">
        <v>3713</v>
      </c>
      <c r="C1332" s="32" t="s">
        <v>4729</v>
      </c>
      <c r="D1332" s="32" t="s">
        <v>6938</v>
      </c>
      <c r="E1332" s="32" t="s">
        <v>5620</v>
      </c>
    </row>
    <row r="1333" spans="1:5" ht="15.5" x14ac:dyDescent="0.35">
      <c r="A1333" s="32" t="s">
        <v>1039</v>
      </c>
      <c r="B1333" s="32" t="s">
        <v>3714</v>
      </c>
      <c r="C1333" s="32" t="s">
        <v>4732</v>
      </c>
      <c r="D1333" s="32" t="s">
        <v>6939</v>
      </c>
      <c r="E1333" s="32" t="s">
        <v>6940</v>
      </c>
    </row>
    <row r="1334" spans="1:5" ht="15.5" x14ac:dyDescent="0.35">
      <c r="A1334" s="32" t="s">
        <v>1038</v>
      </c>
      <c r="B1334" s="32" t="s">
        <v>3715</v>
      </c>
      <c r="C1334" s="32" t="s">
        <v>5604</v>
      </c>
      <c r="D1334" s="32" t="s">
        <v>6941</v>
      </c>
      <c r="E1334" s="32" t="s">
        <v>6942</v>
      </c>
    </row>
    <row r="1335" spans="1:5" ht="15.5" x14ac:dyDescent="0.35">
      <c r="A1335" s="32" t="s">
        <v>1037</v>
      </c>
      <c r="B1335" s="32" t="s">
        <v>3716</v>
      </c>
      <c r="C1335" s="32" t="s">
        <v>4732</v>
      </c>
      <c r="D1335" s="32" t="s">
        <v>6943</v>
      </c>
      <c r="E1335" s="32" t="s">
        <v>6944</v>
      </c>
    </row>
    <row r="1336" spans="1:5" ht="15.5" x14ac:dyDescent="0.35">
      <c r="A1336" s="32" t="s">
        <v>1036</v>
      </c>
      <c r="B1336" s="32" t="s">
        <v>3717</v>
      </c>
      <c r="C1336" s="32" t="s">
        <v>4732</v>
      </c>
      <c r="D1336" s="32" t="s">
        <v>6945</v>
      </c>
      <c r="E1336" s="32" t="s">
        <v>6946</v>
      </c>
    </row>
    <row r="1337" spans="1:5" ht="15.5" x14ac:dyDescent="0.35">
      <c r="A1337" s="32" t="s">
        <v>1035</v>
      </c>
      <c r="B1337" s="32" t="s">
        <v>3718</v>
      </c>
      <c r="C1337" s="32" t="s">
        <v>4732</v>
      </c>
      <c r="D1337" s="32" t="s">
        <v>4740</v>
      </c>
      <c r="E1337" s="32" t="s">
        <v>6947</v>
      </c>
    </row>
    <row r="1338" spans="1:5" ht="15.5" x14ac:dyDescent="0.35">
      <c r="A1338" s="32" t="s">
        <v>1034</v>
      </c>
      <c r="B1338" s="32" t="s">
        <v>3719</v>
      </c>
      <c r="C1338" s="32" t="s">
        <v>4732</v>
      </c>
      <c r="D1338" s="32" t="s">
        <v>6948</v>
      </c>
      <c r="E1338" s="32" t="s">
        <v>6949</v>
      </c>
    </row>
    <row r="1339" spans="1:5" ht="15.5" x14ac:dyDescent="0.35">
      <c r="A1339" s="32" t="s">
        <v>1033</v>
      </c>
      <c r="B1339" s="32" t="s">
        <v>3720</v>
      </c>
      <c r="C1339" s="32" t="s">
        <v>5604</v>
      </c>
      <c r="D1339" s="32" t="s">
        <v>4859</v>
      </c>
      <c r="E1339" s="32" t="s">
        <v>5775</v>
      </c>
    </row>
    <row r="1340" spans="1:5" ht="15.5" x14ac:dyDescent="0.35">
      <c r="A1340" s="32" t="s">
        <v>1032</v>
      </c>
      <c r="B1340" s="32" t="s">
        <v>3721</v>
      </c>
      <c r="C1340" s="32" t="s">
        <v>4732</v>
      </c>
      <c r="D1340" s="32" t="s">
        <v>6950</v>
      </c>
      <c r="E1340" s="32" t="s">
        <v>5027</v>
      </c>
    </row>
    <row r="1341" spans="1:5" ht="15.5" x14ac:dyDescent="0.35">
      <c r="A1341" s="32" t="s">
        <v>1031</v>
      </c>
      <c r="B1341" s="32" t="s">
        <v>3722</v>
      </c>
      <c r="C1341" s="32" t="s">
        <v>4732</v>
      </c>
      <c r="D1341" s="32" t="s">
        <v>6951</v>
      </c>
      <c r="E1341" s="32" t="s">
        <v>6952</v>
      </c>
    </row>
    <row r="1342" spans="1:5" ht="15.5" x14ac:dyDescent="0.35">
      <c r="A1342" s="32" t="s">
        <v>1030</v>
      </c>
      <c r="B1342" s="32" t="s">
        <v>3723</v>
      </c>
      <c r="C1342" s="32" t="s">
        <v>5604</v>
      </c>
      <c r="D1342" s="32" t="s">
        <v>6953</v>
      </c>
      <c r="E1342" s="32" t="s">
        <v>5822</v>
      </c>
    </row>
    <row r="1343" spans="1:5" ht="15.5" x14ac:dyDescent="0.35">
      <c r="A1343" s="32" t="s">
        <v>1029</v>
      </c>
      <c r="B1343" s="32" t="s">
        <v>3724</v>
      </c>
      <c r="C1343" s="32" t="s">
        <v>4729</v>
      </c>
      <c r="D1343" s="32" t="s">
        <v>6954</v>
      </c>
      <c r="E1343" s="32" t="s">
        <v>6955</v>
      </c>
    </row>
    <row r="1344" spans="1:5" ht="15.5" x14ac:dyDescent="0.35">
      <c r="A1344" s="32" t="s">
        <v>1028</v>
      </c>
      <c r="B1344" s="32" t="s">
        <v>3725</v>
      </c>
      <c r="C1344" s="32" t="s">
        <v>5604</v>
      </c>
      <c r="D1344" s="32" t="s">
        <v>6956</v>
      </c>
      <c r="E1344" s="32" t="s">
        <v>6957</v>
      </c>
    </row>
    <row r="1345" spans="1:5" ht="15.5" x14ac:dyDescent="0.35">
      <c r="A1345" s="32" t="s">
        <v>1027</v>
      </c>
      <c r="B1345" s="32" t="s">
        <v>3726</v>
      </c>
      <c r="C1345" s="32" t="s">
        <v>4729</v>
      </c>
      <c r="D1345" s="32" t="s">
        <v>6958</v>
      </c>
      <c r="E1345" s="32" t="s">
        <v>5501</v>
      </c>
    </row>
    <row r="1346" spans="1:5" ht="15.5" x14ac:dyDescent="0.35">
      <c r="A1346" s="32" t="s">
        <v>1026</v>
      </c>
      <c r="B1346" s="32" t="s">
        <v>3727</v>
      </c>
      <c r="C1346" s="32" t="s">
        <v>4732</v>
      </c>
      <c r="D1346" s="32" t="s">
        <v>6959</v>
      </c>
      <c r="E1346" s="32" t="s">
        <v>4923</v>
      </c>
    </row>
    <row r="1347" spans="1:5" ht="15.5" x14ac:dyDescent="0.35">
      <c r="A1347" s="32" t="s">
        <v>1025</v>
      </c>
      <c r="B1347" s="32" t="s">
        <v>3728</v>
      </c>
      <c r="C1347" s="32" t="s">
        <v>4729</v>
      </c>
      <c r="D1347" s="32" t="s">
        <v>6960</v>
      </c>
      <c r="E1347" s="32" t="s">
        <v>6961</v>
      </c>
    </row>
    <row r="1348" spans="1:5" ht="15.5" x14ac:dyDescent="0.35">
      <c r="A1348" s="32" t="s">
        <v>1024</v>
      </c>
      <c r="B1348" s="32" t="s">
        <v>3729</v>
      </c>
      <c r="C1348" s="32" t="s">
        <v>4732</v>
      </c>
      <c r="D1348" s="32" t="s">
        <v>6962</v>
      </c>
      <c r="E1348" s="32" t="s">
        <v>5077</v>
      </c>
    </row>
    <row r="1349" spans="1:5" ht="15.5" x14ac:dyDescent="0.35">
      <c r="A1349" s="32" t="s">
        <v>1023</v>
      </c>
      <c r="B1349" s="32" t="s">
        <v>3730</v>
      </c>
      <c r="C1349" s="32" t="s">
        <v>4729</v>
      </c>
      <c r="D1349" s="32" t="s">
        <v>6963</v>
      </c>
      <c r="E1349" s="32" t="s">
        <v>6964</v>
      </c>
    </row>
    <row r="1350" spans="1:5" ht="15.5" x14ac:dyDescent="0.35">
      <c r="A1350" s="32" t="s">
        <v>1022</v>
      </c>
      <c r="B1350" s="32" t="s">
        <v>3731</v>
      </c>
      <c r="C1350" s="32" t="s">
        <v>5604</v>
      </c>
      <c r="D1350" s="32" t="s">
        <v>6965</v>
      </c>
      <c r="E1350" s="32" t="s">
        <v>5503</v>
      </c>
    </row>
    <row r="1351" spans="1:5" ht="15.5" x14ac:dyDescent="0.35">
      <c r="A1351" s="32" t="s">
        <v>1021</v>
      </c>
      <c r="B1351" s="32" t="s">
        <v>3732</v>
      </c>
      <c r="C1351" s="32" t="s">
        <v>4732</v>
      </c>
      <c r="D1351" s="32" t="s">
        <v>6966</v>
      </c>
      <c r="E1351" s="32" t="s">
        <v>6967</v>
      </c>
    </row>
    <row r="1352" spans="1:5" ht="15.5" x14ac:dyDescent="0.35">
      <c r="A1352" s="32" t="s">
        <v>1020</v>
      </c>
      <c r="B1352" s="32" t="s">
        <v>3733</v>
      </c>
      <c r="C1352" s="32" t="s">
        <v>4729</v>
      </c>
      <c r="D1352" s="32" t="s">
        <v>5294</v>
      </c>
      <c r="E1352" s="32" t="s">
        <v>6968</v>
      </c>
    </row>
    <row r="1353" spans="1:5" ht="15.5" x14ac:dyDescent="0.35">
      <c r="A1353" s="32" t="s">
        <v>1019</v>
      </c>
      <c r="B1353" s="32" t="s">
        <v>3734</v>
      </c>
      <c r="C1353" s="32" t="s">
        <v>4732</v>
      </c>
      <c r="D1353" s="32" t="s">
        <v>6969</v>
      </c>
      <c r="E1353" s="32" t="s">
        <v>5440</v>
      </c>
    </row>
    <row r="1354" spans="1:5" ht="15.5" x14ac:dyDescent="0.35">
      <c r="A1354" s="32" t="s">
        <v>1018</v>
      </c>
      <c r="B1354" s="32" t="s">
        <v>3735</v>
      </c>
      <c r="C1354" s="32" t="s">
        <v>4729</v>
      </c>
      <c r="D1354" s="32" t="s">
        <v>6970</v>
      </c>
      <c r="E1354" s="32" t="s">
        <v>6971</v>
      </c>
    </row>
    <row r="1355" spans="1:5" ht="15.5" x14ac:dyDescent="0.35">
      <c r="A1355" s="32" t="s">
        <v>1017</v>
      </c>
      <c r="B1355" s="32" t="s">
        <v>3736</v>
      </c>
      <c r="C1355" s="32" t="s">
        <v>4729</v>
      </c>
      <c r="D1355" s="32" t="s">
        <v>5374</v>
      </c>
      <c r="E1355" s="32" t="s">
        <v>6972</v>
      </c>
    </row>
    <row r="1356" spans="1:5" ht="15.5" x14ac:dyDescent="0.35">
      <c r="A1356" s="32" t="s">
        <v>1016</v>
      </c>
      <c r="B1356" s="32" t="s">
        <v>3737</v>
      </c>
      <c r="C1356" s="32" t="s">
        <v>4729</v>
      </c>
      <c r="D1356" s="32" t="s">
        <v>6703</v>
      </c>
      <c r="E1356" s="32" t="s">
        <v>6973</v>
      </c>
    </row>
    <row r="1357" spans="1:5" ht="15.5" x14ac:dyDescent="0.35">
      <c r="A1357" s="32" t="s">
        <v>1015</v>
      </c>
      <c r="B1357" s="32" t="s">
        <v>3738</v>
      </c>
      <c r="C1357" s="32" t="s">
        <v>4729</v>
      </c>
      <c r="D1357" s="32" t="s">
        <v>6974</v>
      </c>
      <c r="E1357" s="32" t="s">
        <v>6975</v>
      </c>
    </row>
    <row r="1358" spans="1:5" ht="15.5" x14ac:dyDescent="0.35">
      <c r="A1358" s="32" t="s">
        <v>1014</v>
      </c>
      <c r="B1358" s="32" t="s">
        <v>3739</v>
      </c>
      <c r="C1358" s="32" t="s">
        <v>4729</v>
      </c>
      <c r="D1358" s="32" t="s">
        <v>6976</v>
      </c>
      <c r="E1358" s="32" t="s">
        <v>6977</v>
      </c>
    </row>
    <row r="1359" spans="1:5" ht="15.5" x14ac:dyDescent="0.35">
      <c r="A1359" s="32" t="s">
        <v>1013</v>
      </c>
      <c r="B1359" s="32" t="s">
        <v>3740</v>
      </c>
      <c r="C1359" s="32" t="s">
        <v>4732</v>
      </c>
      <c r="D1359" s="32" t="s">
        <v>6978</v>
      </c>
      <c r="E1359" s="32" t="s">
        <v>5810</v>
      </c>
    </row>
    <row r="1360" spans="1:5" ht="15.5" x14ac:dyDescent="0.35">
      <c r="A1360" s="32" t="s">
        <v>1012</v>
      </c>
      <c r="B1360" s="32" t="s">
        <v>3741</v>
      </c>
      <c r="C1360" s="32" t="s">
        <v>4729</v>
      </c>
      <c r="D1360" s="32" t="s">
        <v>6979</v>
      </c>
      <c r="E1360" s="32" t="s">
        <v>6980</v>
      </c>
    </row>
    <row r="1361" spans="1:5" ht="15.5" x14ac:dyDescent="0.35">
      <c r="A1361" s="32" t="s">
        <v>1011</v>
      </c>
      <c r="B1361" s="32" t="s">
        <v>3742</v>
      </c>
      <c r="C1361" s="32" t="s">
        <v>4729</v>
      </c>
      <c r="D1361" s="32" t="s">
        <v>4986</v>
      </c>
      <c r="E1361" s="32" t="s">
        <v>6981</v>
      </c>
    </row>
    <row r="1362" spans="1:5" ht="15.5" x14ac:dyDescent="0.35">
      <c r="A1362" s="32" t="s">
        <v>1010</v>
      </c>
      <c r="B1362" s="32" t="s">
        <v>3743</v>
      </c>
      <c r="C1362" s="32" t="s">
        <v>4732</v>
      </c>
      <c r="D1362" s="32" t="s">
        <v>6982</v>
      </c>
      <c r="E1362" s="32" t="s">
        <v>6983</v>
      </c>
    </row>
    <row r="1363" spans="1:5" ht="15.5" x14ac:dyDescent="0.35">
      <c r="A1363" s="32" t="s">
        <v>1009</v>
      </c>
      <c r="B1363" s="32" t="s">
        <v>3744</v>
      </c>
      <c r="C1363" s="32" t="s">
        <v>4732</v>
      </c>
      <c r="D1363" s="32" t="s">
        <v>6984</v>
      </c>
      <c r="E1363" s="32" t="s">
        <v>6985</v>
      </c>
    </row>
    <row r="1364" spans="1:5" ht="15.5" x14ac:dyDescent="0.35">
      <c r="A1364" s="32" t="s">
        <v>1008</v>
      </c>
      <c r="B1364" s="32" t="s">
        <v>3745</v>
      </c>
      <c r="C1364" s="32" t="s">
        <v>4732</v>
      </c>
      <c r="D1364" s="32" t="s">
        <v>6145</v>
      </c>
      <c r="E1364" s="32" t="s">
        <v>5741</v>
      </c>
    </row>
    <row r="1365" spans="1:5" ht="15.5" x14ac:dyDescent="0.35">
      <c r="A1365" s="32" t="s">
        <v>1007</v>
      </c>
      <c r="B1365" s="32" t="s">
        <v>3746</v>
      </c>
      <c r="C1365" s="32" t="s">
        <v>4729</v>
      </c>
      <c r="D1365" s="32" t="s">
        <v>6986</v>
      </c>
      <c r="E1365" s="32" t="s">
        <v>6987</v>
      </c>
    </row>
    <row r="1366" spans="1:5" ht="15.5" x14ac:dyDescent="0.35">
      <c r="A1366" s="32" t="s">
        <v>1006</v>
      </c>
      <c r="B1366" s="32" t="s">
        <v>3747</v>
      </c>
      <c r="C1366" s="32" t="s">
        <v>4729</v>
      </c>
      <c r="D1366" s="32" t="s">
        <v>6988</v>
      </c>
      <c r="E1366" s="32" t="s">
        <v>4775</v>
      </c>
    </row>
    <row r="1367" spans="1:5" ht="15.5" x14ac:dyDescent="0.35">
      <c r="A1367" s="32" t="s">
        <v>1005</v>
      </c>
      <c r="B1367" s="32" t="s">
        <v>3748</v>
      </c>
      <c r="C1367" s="32" t="s">
        <v>5604</v>
      </c>
      <c r="D1367" s="32" t="s">
        <v>6989</v>
      </c>
      <c r="E1367" s="32" t="s">
        <v>6990</v>
      </c>
    </row>
    <row r="1368" spans="1:5" ht="15.5" x14ac:dyDescent="0.35">
      <c r="A1368" s="32" t="s">
        <v>1004</v>
      </c>
      <c r="B1368" s="32" t="s">
        <v>3749</v>
      </c>
      <c r="C1368" s="32" t="s">
        <v>4729</v>
      </c>
      <c r="D1368" s="32" t="s">
        <v>6991</v>
      </c>
      <c r="E1368" s="32" t="s">
        <v>6992</v>
      </c>
    </row>
    <row r="1369" spans="1:5" ht="15.5" x14ac:dyDescent="0.35">
      <c r="A1369" s="32" t="s">
        <v>1003</v>
      </c>
      <c r="B1369" s="32" t="s">
        <v>3750</v>
      </c>
      <c r="C1369" s="32" t="s">
        <v>4732</v>
      </c>
      <c r="D1369" s="32" t="s">
        <v>6993</v>
      </c>
      <c r="E1369" s="32" t="s">
        <v>4923</v>
      </c>
    </row>
    <row r="1370" spans="1:5" ht="15.5" x14ac:dyDescent="0.35">
      <c r="A1370" s="32" t="s">
        <v>1002</v>
      </c>
      <c r="B1370" s="32" t="s">
        <v>3751</v>
      </c>
      <c r="C1370" s="32" t="s">
        <v>4732</v>
      </c>
      <c r="D1370" s="32" t="s">
        <v>6994</v>
      </c>
      <c r="E1370" s="32" t="s">
        <v>6995</v>
      </c>
    </row>
    <row r="1371" spans="1:5" ht="15.5" x14ac:dyDescent="0.35">
      <c r="A1371" s="32" t="s">
        <v>1001</v>
      </c>
      <c r="B1371" s="32" t="s">
        <v>3752</v>
      </c>
      <c r="C1371" s="32" t="s">
        <v>4732</v>
      </c>
      <c r="D1371" s="32" t="s">
        <v>6996</v>
      </c>
      <c r="E1371" s="32" t="s">
        <v>6997</v>
      </c>
    </row>
    <row r="1372" spans="1:5" ht="15.5" x14ac:dyDescent="0.35">
      <c r="A1372" s="32" t="s">
        <v>1000</v>
      </c>
      <c r="B1372" s="32" t="s">
        <v>3753</v>
      </c>
      <c r="C1372" s="32" t="s">
        <v>4729</v>
      </c>
      <c r="D1372" s="32" t="s">
        <v>6998</v>
      </c>
      <c r="E1372" s="32" t="s">
        <v>6999</v>
      </c>
    </row>
    <row r="1373" spans="1:5" ht="15.5" x14ac:dyDescent="0.35">
      <c r="A1373" s="32" t="s">
        <v>999</v>
      </c>
      <c r="B1373" s="32" t="s">
        <v>3754</v>
      </c>
      <c r="C1373" s="32" t="s">
        <v>4729</v>
      </c>
      <c r="D1373" s="32" t="s">
        <v>7000</v>
      </c>
      <c r="E1373" s="32" t="s">
        <v>7001</v>
      </c>
    </row>
    <row r="1374" spans="1:5" ht="15.5" x14ac:dyDescent="0.35">
      <c r="A1374" s="32" t="s">
        <v>998</v>
      </c>
      <c r="B1374" s="32" t="s">
        <v>3755</v>
      </c>
      <c r="C1374" s="32" t="s">
        <v>4732</v>
      </c>
      <c r="D1374" s="32" t="s">
        <v>5072</v>
      </c>
      <c r="E1374" s="32" t="s">
        <v>7002</v>
      </c>
    </row>
    <row r="1375" spans="1:5" ht="15.5" x14ac:dyDescent="0.35">
      <c r="A1375" s="32" t="s">
        <v>997</v>
      </c>
      <c r="B1375" s="32" t="s">
        <v>3756</v>
      </c>
      <c r="C1375" s="32" t="s">
        <v>4732</v>
      </c>
      <c r="D1375" s="32" t="s">
        <v>7003</v>
      </c>
      <c r="E1375" s="32" t="s">
        <v>7004</v>
      </c>
    </row>
    <row r="1376" spans="1:5" ht="15.5" x14ac:dyDescent="0.35">
      <c r="A1376" s="32" t="s">
        <v>996</v>
      </c>
      <c r="B1376" s="32" t="s">
        <v>3757</v>
      </c>
      <c r="C1376" s="32" t="s">
        <v>5604</v>
      </c>
      <c r="D1376" s="32" t="s">
        <v>5710</v>
      </c>
      <c r="E1376" s="32" t="s">
        <v>7005</v>
      </c>
    </row>
    <row r="1377" spans="1:5" ht="15.5" x14ac:dyDescent="0.35">
      <c r="A1377" s="32" t="s">
        <v>995</v>
      </c>
      <c r="B1377" s="32" t="s">
        <v>3758</v>
      </c>
      <c r="C1377" s="32" t="s">
        <v>4732</v>
      </c>
      <c r="D1377" s="32" t="s">
        <v>7006</v>
      </c>
      <c r="E1377" s="32" t="s">
        <v>7007</v>
      </c>
    </row>
    <row r="1378" spans="1:5" ht="15.5" x14ac:dyDescent="0.35">
      <c r="A1378" s="32" t="s">
        <v>994</v>
      </c>
      <c r="B1378" s="32" t="s">
        <v>3759</v>
      </c>
      <c r="C1378" s="32" t="s">
        <v>4732</v>
      </c>
      <c r="D1378" s="32" t="s">
        <v>7008</v>
      </c>
      <c r="E1378" s="32" t="s">
        <v>5391</v>
      </c>
    </row>
    <row r="1379" spans="1:5" ht="15.5" x14ac:dyDescent="0.35">
      <c r="A1379" s="32" t="s">
        <v>993</v>
      </c>
      <c r="B1379" s="32" t="s">
        <v>3760</v>
      </c>
      <c r="C1379" s="32" t="s">
        <v>4729</v>
      </c>
      <c r="D1379" s="32" t="s">
        <v>7009</v>
      </c>
      <c r="E1379" s="32" t="s">
        <v>7010</v>
      </c>
    </row>
    <row r="1380" spans="1:5" ht="15.5" x14ac:dyDescent="0.35">
      <c r="A1380" s="32" t="s">
        <v>992</v>
      </c>
      <c r="B1380" s="32" t="s">
        <v>3761</v>
      </c>
      <c r="C1380" s="32" t="s">
        <v>4732</v>
      </c>
      <c r="D1380" s="32" t="s">
        <v>7011</v>
      </c>
      <c r="E1380" s="32" t="s">
        <v>4858</v>
      </c>
    </row>
    <row r="1381" spans="1:5" ht="15.5" x14ac:dyDescent="0.35">
      <c r="A1381" s="32" t="s">
        <v>991</v>
      </c>
      <c r="B1381" s="32" t="s">
        <v>3762</v>
      </c>
      <c r="C1381" s="32" t="s">
        <v>4732</v>
      </c>
      <c r="D1381" s="32" t="s">
        <v>7012</v>
      </c>
      <c r="E1381" s="32" t="s">
        <v>5126</v>
      </c>
    </row>
    <row r="1382" spans="1:5" ht="15.5" x14ac:dyDescent="0.35">
      <c r="A1382" s="32" t="s">
        <v>990</v>
      </c>
      <c r="B1382" s="32" t="s">
        <v>3763</v>
      </c>
      <c r="C1382" s="32" t="s">
        <v>4732</v>
      </c>
      <c r="D1382" s="32" t="s">
        <v>7013</v>
      </c>
      <c r="E1382" s="32" t="s">
        <v>7014</v>
      </c>
    </row>
    <row r="1383" spans="1:5" ht="15.5" x14ac:dyDescent="0.35">
      <c r="A1383" s="32" t="s">
        <v>989</v>
      </c>
      <c r="B1383" s="32" t="s">
        <v>3764</v>
      </c>
      <c r="C1383" s="32" t="s">
        <v>4729</v>
      </c>
      <c r="D1383" s="32" t="s">
        <v>7015</v>
      </c>
      <c r="E1383" s="32" t="s">
        <v>5674</v>
      </c>
    </row>
    <row r="1384" spans="1:5" ht="15.5" x14ac:dyDescent="0.35">
      <c r="A1384" s="32" t="s">
        <v>988</v>
      </c>
      <c r="B1384" s="32" t="s">
        <v>3765</v>
      </c>
      <c r="C1384" s="32" t="s">
        <v>4732</v>
      </c>
      <c r="D1384" s="32" t="s">
        <v>5863</v>
      </c>
      <c r="E1384" s="32" t="s">
        <v>6519</v>
      </c>
    </row>
    <row r="1385" spans="1:5" ht="15.5" x14ac:dyDescent="0.35">
      <c r="A1385" s="32" t="s">
        <v>987</v>
      </c>
      <c r="B1385" s="32" t="s">
        <v>3766</v>
      </c>
      <c r="C1385" s="32" t="s">
        <v>4732</v>
      </c>
      <c r="D1385" s="32" t="s">
        <v>7016</v>
      </c>
      <c r="E1385" s="32" t="s">
        <v>7017</v>
      </c>
    </row>
    <row r="1386" spans="1:5" ht="15.5" x14ac:dyDescent="0.35">
      <c r="A1386" s="32" t="s">
        <v>986</v>
      </c>
      <c r="B1386" s="32" t="s">
        <v>3767</v>
      </c>
      <c r="C1386" s="32" t="s">
        <v>4729</v>
      </c>
      <c r="D1386" s="32" t="s">
        <v>5256</v>
      </c>
      <c r="E1386" s="32" t="s">
        <v>7018</v>
      </c>
    </row>
    <row r="1387" spans="1:5" ht="15.5" x14ac:dyDescent="0.35">
      <c r="A1387" s="32" t="s">
        <v>985</v>
      </c>
      <c r="B1387" s="32" t="s">
        <v>3768</v>
      </c>
      <c r="C1387" s="32" t="s">
        <v>4732</v>
      </c>
      <c r="D1387" s="32" t="s">
        <v>7019</v>
      </c>
      <c r="E1387" s="32" t="s">
        <v>7020</v>
      </c>
    </row>
    <row r="1388" spans="1:5" ht="15.5" x14ac:dyDescent="0.35">
      <c r="A1388" s="32" t="s">
        <v>984</v>
      </c>
      <c r="B1388" s="32" t="s">
        <v>3769</v>
      </c>
      <c r="C1388" s="32" t="s">
        <v>4732</v>
      </c>
      <c r="D1388" s="32" t="s">
        <v>6430</v>
      </c>
      <c r="E1388" s="32" t="s">
        <v>7021</v>
      </c>
    </row>
    <row r="1389" spans="1:5" ht="15.5" x14ac:dyDescent="0.35">
      <c r="A1389" s="32" t="s">
        <v>983</v>
      </c>
      <c r="B1389" s="32" t="s">
        <v>3770</v>
      </c>
      <c r="C1389" s="32" t="s">
        <v>4729</v>
      </c>
      <c r="D1389" s="32" t="s">
        <v>7022</v>
      </c>
      <c r="E1389" s="32" t="s">
        <v>7023</v>
      </c>
    </row>
    <row r="1390" spans="1:5" ht="15.5" x14ac:dyDescent="0.35">
      <c r="A1390" s="32" t="s">
        <v>982</v>
      </c>
      <c r="B1390" s="32" t="s">
        <v>3771</v>
      </c>
      <c r="C1390" s="32" t="s">
        <v>4732</v>
      </c>
      <c r="D1390" s="32" t="s">
        <v>7024</v>
      </c>
      <c r="E1390" s="32" t="s">
        <v>4753</v>
      </c>
    </row>
    <row r="1391" spans="1:5" ht="15.5" x14ac:dyDescent="0.35">
      <c r="A1391" s="32" t="s">
        <v>981</v>
      </c>
      <c r="B1391" s="32" t="s">
        <v>3772</v>
      </c>
      <c r="C1391" s="32" t="s">
        <v>4732</v>
      </c>
      <c r="D1391" s="32" t="s">
        <v>7025</v>
      </c>
      <c r="E1391" s="32" t="s">
        <v>5571</v>
      </c>
    </row>
    <row r="1392" spans="1:5" ht="15.5" x14ac:dyDescent="0.35">
      <c r="A1392" s="32" t="s">
        <v>980</v>
      </c>
      <c r="B1392" s="32" t="s">
        <v>3773</v>
      </c>
      <c r="C1392" s="32" t="s">
        <v>4732</v>
      </c>
      <c r="D1392" s="32" t="s">
        <v>5546</v>
      </c>
      <c r="E1392" s="32" t="s">
        <v>7026</v>
      </c>
    </row>
    <row r="1393" spans="1:5" ht="15.5" x14ac:dyDescent="0.35">
      <c r="A1393" s="32" t="s">
        <v>979</v>
      </c>
      <c r="B1393" s="32" t="s">
        <v>3774</v>
      </c>
      <c r="C1393" s="32" t="s">
        <v>4732</v>
      </c>
      <c r="D1393" s="32" t="s">
        <v>7027</v>
      </c>
      <c r="E1393" s="32" t="s">
        <v>5025</v>
      </c>
    </row>
    <row r="1394" spans="1:5" ht="15.5" x14ac:dyDescent="0.35">
      <c r="A1394" s="32" t="s">
        <v>978</v>
      </c>
      <c r="B1394" s="32" t="s">
        <v>3775</v>
      </c>
      <c r="C1394" s="32" t="s">
        <v>4729</v>
      </c>
      <c r="D1394" s="32" t="s">
        <v>7028</v>
      </c>
      <c r="E1394" s="32" t="s">
        <v>7029</v>
      </c>
    </row>
    <row r="1395" spans="1:5" ht="15.5" x14ac:dyDescent="0.35">
      <c r="A1395" s="32" t="s">
        <v>977</v>
      </c>
      <c r="B1395" s="32" t="s">
        <v>3776</v>
      </c>
      <c r="C1395" s="32" t="s">
        <v>4729</v>
      </c>
      <c r="D1395" s="32" t="s">
        <v>7030</v>
      </c>
      <c r="E1395" s="32" t="s">
        <v>7031</v>
      </c>
    </row>
    <row r="1396" spans="1:5" ht="15.5" x14ac:dyDescent="0.35">
      <c r="A1396" s="32" t="s">
        <v>976</v>
      </c>
      <c r="B1396" s="32" t="s">
        <v>3777</v>
      </c>
      <c r="C1396" s="32" t="s">
        <v>4732</v>
      </c>
      <c r="D1396" s="32" t="s">
        <v>7032</v>
      </c>
      <c r="E1396" s="32" t="s">
        <v>4923</v>
      </c>
    </row>
    <row r="1397" spans="1:5" ht="15.5" x14ac:dyDescent="0.35">
      <c r="A1397" s="32" t="s">
        <v>975</v>
      </c>
      <c r="B1397" s="32" t="s">
        <v>3778</v>
      </c>
      <c r="C1397" s="32" t="s">
        <v>4732</v>
      </c>
      <c r="D1397" s="32" t="s">
        <v>7033</v>
      </c>
      <c r="E1397" s="32" t="s">
        <v>4923</v>
      </c>
    </row>
    <row r="1398" spans="1:5" ht="15.5" x14ac:dyDescent="0.35">
      <c r="A1398" s="32" t="s">
        <v>974</v>
      </c>
      <c r="B1398" s="32" t="s">
        <v>3779</v>
      </c>
      <c r="C1398" s="32" t="s">
        <v>4729</v>
      </c>
      <c r="D1398" s="32" t="s">
        <v>7034</v>
      </c>
      <c r="E1398" s="32" t="s">
        <v>7035</v>
      </c>
    </row>
    <row r="1399" spans="1:5" ht="15.5" x14ac:dyDescent="0.35">
      <c r="A1399" s="32" t="s">
        <v>973</v>
      </c>
      <c r="B1399" s="32" t="s">
        <v>3780</v>
      </c>
      <c r="C1399" s="32" t="s">
        <v>5604</v>
      </c>
      <c r="D1399" s="32" t="s">
        <v>7036</v>
      </c>
      <c r="E1399" s="32" t="s">
        <v>7037</v>
      </c>
    </row>
    <row r="1400" spans="1:5" ht="15.5" x14ac:dyDescent="0.35">
      <c r="A1400" s="32" t="s">
        <v>972</v>
      </c>
      <c r="B1400" s="32" t="s">
        <v>3781</v>
      </c>
      <c r="C1400" s="32" t="s">
        <v>4729</v>
      </c>
      <c r="D1400" s="32" t="s">
        <v>7038</v>
      </c>
      <c r="E1400" s="32" t="s">
        <v>5199</v>
      </c>
    </row>
    <row r="1401" spans="1:5" ht="15.5" x14ac:dyDescent="0.35">
      <c r="A1401" s="32" t="s">
        <v>971</v>
      </c>
      <c r="B1401" s="32" t="s">
        <v>3782</v>
      </c>
      <c r="C1401" s="32" t="s">
        <v>4729</v>
      </c>
      <c r="D1401" s="32" t="s">
        <v>7039</v>
      </c>
      <c r="E1401" s="32" t="s">
        <v>6009</v>
      </c>
    </row>
    <row r="1402" spans="1:5" ht="15.5" x14ac:dyDescent="0.35">
      <c r="A1402" s="32" t="s">
        <v>970</v>
      </c>
      <c r="B1402" s="32" t="s">
        <v>3783</v>
      </c>
      <c r="C1402" s="32" t="s">
        <v>4729</v>
      </c>
      <c r="D1402" s="32" t="s">
        <v>6734</v>
      </c>
      <c r="E1402" s="32" t="s">
        <v>7040</v>
      </c>
    </row>
    <row r="1403" spans="1:5" ht="15.5" x14ac:dyDescent="0.35">
      <c r="A1403" s="32" t="s">
        <v>969</v>
      </c>
      <c r="B1403" s="32" t="s">
        <v>3784</v>
      </c>
      <c r="C1403" s="32" t="s">
        <v>4729</v>
      </c>
      <c r="D1403" s="32" t="s">
        <v>7041</v>
      </c>
      <c r="E1403" s="32" t="s">
        <v>4841</v>
      </c>
    </row>
    <row r="1404" spans="1:5" ht="15.5" x14ac:dyDescent="0.35">
      <c r="A1404" s="32" t="s">
        <v>968</v>
      </c>
      <c r="B1404" s="32" t="s">
        <v>3785</v>
      </c>
      <c r="C1404" s="32" t="s">
        <v>4729</v>
      </c>
      <c r="D1404" s="32" t="s">
        <v>7042</v>
      </c>
      <c r="E1404" s="32" t="s">
        <v>5858</v>
      </c>
    </row>
    <row r="1405" spans="1:5" ht="15.5" x14ac:dyDescent="0.35">
      <c r="A1405" s="32" t="s">
        <v>967</v>
      </c>
      <c r="B1405" s="32" t="s">
        <v>3786</v>
      </c>
      <c r="C1405" s="32" t="s">
        <v>4729</v>
      </c>
      <c r="D1405" s="32" t="s">
        <v>7043</v>
      </c>
      <c r="E1405" s="32" t="s">
        <v>7044</v>
      </c>
    </row>
    <row r="1406" spans="1:5" ht="15.5" x14ac:dyDescent="0.35">
      <c r="A1406" s="32" t="s">
        <v>966</v>
      </c>
      <c r="B1406" s="32" t="s">
        <v>3787</v>
      </c>
      <c r="C1406" s="32" t="s">
        <v>4729</v>
      </c>
      <c r="D1406" s="32" t="s">
        <v>7045</v>
      </c>
      <c r="E1406" s="32" t="s">
        <v>7046</v>
      </c>
    </row>
    <row r="1407" spans="1:5" ht="15.5" x14ac:dyDescent="0.35">
      <c r="A1407" s="32" t="s">
        <v>965</v>
      </c>
      <c r="B1407" s="32" t="s">
        <v>3788</v>
      </c>
      <c r="C1407" s="32" t="s">
        <v>4732</v>
      </c>
      <c r="D1407" s="32" t="s">
        <v>7047</v>
      </c>
      <c r="E1407" s="32" t="s">
        <v>4781</v>
      </c>
    </row>
    <row r="1408" spans="1:5" ht="15.5" x14ac:dyDescent="0.35">
      <c r="A1408" s="32" t="s">
        <v>964</v>
      </c>
      <c r="B1408" s="32" t="s">
        <v>3789</v>
      </c>
      <c r="C1408" s="32" t="s">
        <v>4729</v>
      </c>
      <c r="D1408" s="32" t="s">
        <v>7048</v>
      </c>
      <c r="E1408" s="32" t="s">
        <v>6009</v>
      </c>
    </row>
    <row r="1409" spans="1:5" ht="15.5" x14ac:dyDescent="0.35">
      <c r="A1409" s="32" t="s">
        <v>963</v>
      </c>
      <c r="B1409" s="32" t="s">
        <v>3790</v>
      </c>
      <c r="C1409" s="32" t="s">
        <v>4732</v>
      </c>
      <c r="D1409" s="32" t="s">
        <v>7049</v>
      </c>
      <c r="E1409" s="32" t="s">
        <v>4817</v>
      </c>
    </row>
    <row r="1410" spans="1:5" ht="15.5" x14ac:dyDescent="0.35">
      <c r="A1410" s="32" t="s">
        <v>962</v>
      </c>
      <c r="B1410" s="32" t="s">
        <v>3791</v>
      </c>
      <c r="C1410" s="32" t="s">
        <v>4732</v>
      </c>
      <c r="D1410" s="32" t="s">
        <v>7050</v>
      </c>
      <c r="E1410" s="32" t="s">
        <v>4733</v>
      </c>
    </row>
    <row r="1411" spans="1:5" ht="15.5" x14ac:dyDescent="0.35">
      <c r="A1411" s="32" t="s">
        <v>961</v>
      </c>
      <c r="B1411" s="32" t="s">
        <v>3792</v>
      </c>
      <c r="C1411" s="32" t="s">
        <v>4732</v>
      </c>
      <c r="D1411" s="32" t="s">
        <v>7051</v>
      </c>
      <c r="E1411" s="32" t="s">
        <v>7052</v>
      </c>
    </row>
    <row r="1412" spans="1:5" ht="15.5" x14ac:dyDescent="0.35">
      <c r="A1412" s="32" t="s">
        <v>960</v>
      </c>
      <c r="B1412" s="32" t="s">
        <v>3793</v>
      </c>
      <c r="C1412" s="32" t="s">
        <v>4729</v>
      </c>
      <c r="D1412" s="32" t="s">
        <v>6597</v>
      </c>
      <c r="E1412" s="32" t="s">
        <v>7053</v>
      </c>
    </row>
    <row r="1413" spans="1:5" ht="15.5" x14ac:dyDescent="0.35">
      <c r="A1413" s="32" t="s">
        <v>959</v>
      </c>
      <c r="B1413" s="32" t="s">
        <v>3794</v>
      </c>
      <c r="C1413" s="32" t="s">
        <v>4729</v>
      </c>
      <c r="D1413" s="32" t="s">
        <v>7054</v>
      </c>
      <c r="E1413" s="32" t="s">
        <v>6999</v>
      </c>
    </row>
    <row r="1414" spans="1:5" ht="15.5" x14ac:dyDescent="0.35">
      <c r="A1414" s="32" t="s">
        <v>958</v>
      </c>
      <c r="B1414" s="32" t="s">
        <v>3795</v>
      </c>
      <c r="C1414" s="32" t="s">
        <v>4729</v>
      </c>
      <c r="D1414" s="32" t="s">
        <v>6779</v>
      </c>
      <c r="E1414" s="32" t="s">
        <v>7055</v>
      </c>
    </row>
    <row r="1415" spans="1:5" ht="15.5" x14ac:dyDescent="0.35">
      <c r="A1415" s="32" t="s">
        <v>957</v>
      </c>
      <c r="B1415" s="32" t="s">
        <v>3796</v>
      </c>
      <c r="C1415" s="32" t="s">
        <v>4732</v>
      </c>
      <c r="D1415" s="32" t="s">
        <v>7056</v>
      </c>
      <c r="E1415" s="32" t="s">
        <v>5029</v>
      </c>
    </row>
    <row r="1416" spans="1:5" ht="15.5" x14ac:dyDescent="0.35">
      <c r="A1416" s="32" t="s">
        <v>956</v>
      </c>
      <c r="B1416" s="32" t="s">
        <v>3797</v>
      </c>
      <c r="C1416" s="32" t="s">
        <v>4732</v>
      </c>
      <c r="D1416" s="32" t="s">
        <v>7057</v>
      </c>
      <c r="E1416" s="32" t="s">
        <v>7058</v>
      </c>
    </row>
    <row r="1417" spans="1:5" ht="15.5" x14ac:dyDescent="0.35">
      <c r="A1417" s="32" t="s">
        <v>955</v>
      </c>
      <c r="B1417" s="32" t="s">
        <v>3798</v>
      </c>
      <c r="C1417" s="32" t="s">
        <v>4732</v>
      </c>
      <c r="D1417" s="32" t="s">
        <v>7059</v>
      </c>
      <c r="E1417" s="32" t="s">
        <v>4892</v>
      </c>
    </row>
    <row r="1418" spans="1:5" ht="15.5" x14ac:dyDescent="0.35">
      <c r="A1418" s="32" t="s">
        <v>954</v>
      </c>
      <c r="B1418" s="32" t="s">
        <v>3799</v>
      </c>
      <c r="C1418" s="32" t="s">
        <v>4729</v>
      </c>
      <c r="D1418" s="32" t="s">
        <v>7060</v>
      </c>
      <c r="E1418" s="32" t="s">
        <v>7061</v>
      </c>
    </row>
    <row r="1419" spans="1:5" ht="15.5" x14ac:dyDescent="0.35">
      <c r="A1419" s="32" t="s">
        <v>953</v>
      </c>
      <c r="B1419" s="32" t="s">
        <v>3800</v>
      </c>
      <c r="C1419" s="32" t="s">
        <v>5604</v>
      </c>
      <c r="D1419" s="32" t="s">
        <v>7062</v>
      </c>
      <c r="E1419" s="32" t="s">
        <v>4939</v>
      </c>
    </row>
    <row r="1420" spans="1:5" ht="15.5" x14ac:dyDescent="0.35">
      <c r="A1420" s="32" t="s">
        <v>952</v>
      </c>
      <c r="B1420" s="32" t="s">
        <v>3801</v>
      </c>
      <c r="C1420" s="32" t="s">
        <v>4732</v>
      </c>
      <c r="D1420" s="32" t="s">
        <v>7063</v>
      </c>
      <c r="E1420" s="32" t="s">
        <v>5242</v>
      </c>
    </row>
    <row r="1421" spans="1:5" ht="15.5" x14ac:dyDescent="0.35">
      <c r="A1421" s="32" t="s">
        <v>951</v>
      </c>
      <c r="B1421" s="32" t="s">
        <v>3802</v>
      </c>
      <c r="C1421" s="32" t="s">
        <v>4732</v>
      </c>
      <c r="D1421" s="32" t="s">
        <v>7064</v>
      </c>
      <c r="E1421" s="32" t="s">
        <v>7065</v>
      </c>
    </row>
    <row r="1422" spans="1:5" ht="15.5" x14ac:dyDescent="0.35">
      <c r="A1422" s="32" t="s">
        <v>950</v>
      </c>
      <c r="B1422" s="32" t="s">
        <v>3803</v>
      </c>
      <c r="C1422" s="32" t="s">
        <v>4729</v>
      </c>
      <c r="D1422" s="32" t="s">
        <v>7066</v>
      </c>
      <c r="E1422" s="32" t="s">
        <v>7067</v>
      </c>
    </row>
    <row r="1423" spans="1:5" ht="15.5" x14ac:dyDescent="0.35">
      <c r="A1423" s="32" t="s">
        <v>949</v>
      </c>
      <c r="B1423" s="32" t="s">
        <v>3804</v>
      </c>
      <c r="C1423" s="32" t="s">
        <v>4732</v>
      </c>
      <c r="D1423" s="32" t="s">
        <v>7068</v>
      </c>
      <c r="E1423" s="32" t="s">
        <v>7069</v>
      </c>
    </row>
    <row r="1424" spans="1:5" ht="15.5" x14ac:dyDescent="0.35">
      <c r="A1424" s="32" t="s">
        <v>948</v>
      </c>
      <c r="B1424" s="32" t="s">
        <v>3805</v>
      </c>
      <c r="C1424" s="32" t="s">
        <v>4732</v>
      </c>
      <c r="D1424" s="32" t="s">
        <v>7070</v>
      </c>
      <c r="E1424" s="32" t="s">
        <v>7071</v>
      </c>
    </row>
    <row r="1425" spans="1:5" ht="15.5" x14ac:dyDescent="0.35">
      <c r="A1425" s="32" t="s">
        <v>947</v>
      </c>
      <c r="B1425" s="32" t="s">
        <v>3806</v>
      </c>
      <c r="C1425" s="32" t="s">
        <v>4729</v>
      </c>
      <c r="D1425" s="32" t="s">
        <v>7072</v>
      </c>
      <c r="E1425" s="32" t="s">
        <v>7073</v>
      </c>
    </row>
    <row r="1426" spans="1:5" ht="15.5" x14ac:dyDescent="0.35">
      <c r="A1426" s="32" t="s">
        <v>946</v>
      </c>
      <c r="B1426" s="32" t="s">
        <v>3807</v>
      </c>
      <c r="C1426" s="32" t="s">
        <v>4732</v>
      </c>
      <c r="D1426" s="32" t="s">
        <v>7074</v>
      </c>
      <c r="E1426" s="32" t="s">
        <v>7075</v>
      </c>
    </row>
    <row r="1427" spans="1:5" ht="15.5" x14ac:dyDescent="0.35">
      <c r="A1427" s="32" t="s">
        <v>945</v>
      </c>
      <c r="B1427" s="32" t="s">
        <v>3808</v>
      </c>
      <c r="C1427" s="32" t="s">
        <v>4732</v>
      </c>
      <c r="D1427" s="32" t="s">
        <v>7076</v>
      </c>
      <c r="E1427" s="32" t="s">
        <v>4743</v>
      </c>
    </row>
    <row r="1428" spans="1:5" ht="15.5" x14ac:dyDescent="0.35">
      <c r="A1428" s="32" t="s">
        <v>944</v>
      </c>
      <c r="B1428" s="32" t="s">
        <v>3809</v>
      </c>
      <c r="C1428" s="32" t="s">
        <v>4729</v>
      </c>
      <c r="D1428" s="32" t="s">
        <v>5278</v>
      </c>
      <c r="E1428" s="32" t="s">
        <v>7077</v>
      </c>
    </row>
    <row r="1429" spans="1:5" ht="15.5" x14ac:dyDescent="0.35">
      <c r="A1429" s="32" t="s">
        <v>943</v>
      </c>
      <c r="B1429" s="32" t="s">
        <v>3810</v>
      </c>
      <c r="C1429" s="32" t="s">
        <v>4729</v>
      </c>
      <c r="D1429" s="32" t="s">
        <v>7078</v>
      </c>
      <c r="E1429" s="32" t="s">
        <v>7079</v>
      </c>
    </row>
    <row r="1430" spans="1:5" ht="15.5" x14ac:dyDescent="0.35">
      <c r="A1430" s="32" t="s">
        <v>942</v>
      </c>
      <c r="B1430" s="32" t="s">
        <v>3811</v>
      </c>
      <c r="C1430" s="32" t="s">
        <v>4729</v>
      </c>
      <c r="D1430" s="32" t="s">
        <v>4853</v>
      </c>
      <c r="E1430" s="32" t="s">
        <v>5564</v>
      </c>
    </row>
    <row r="1431" spans="1:5" ht="15.5" x14ac:dyDescent="0.35">
      <c r="A1431" s="32" t="s">
        <v>941</v>
      </c>
      <c r="B1431" s="32" t="s">
        <v>3812</v>
      </c>
      <c r="C1431" s="32" t="s">
        <v>4732</v>
      </c>
      <c r="D1431" s="32" t="s">
        <v>7080</v>
      </c>
      <c r="E1431" s="32" t="s">
        <v>7081</v>
      </c>
    </row>
    <row r="1432" spans="1:5" ht="15.5" x14ac:dyDescent="0.35">
      <c r="A1432" s="32" t="s">
        <v>940</v>
      </c>
      <c r="B1432" s="32" t="s">
        <v>3813</v>
      </c>
      <c r="C1432" s="32" t="s">
        <v>5604</v>
      </c>
      <c r="D1432" s="32" t="s">
        <v>7082</v>
      </c>
      <c r="E1432" s="32" t="s">
        <v>7083</v>
      </c>
    </row>
    <row r="1433" spans="1:5" ht="15.5" x14ac:dyDescent="0.35">
      <c r="A1433" s="32" t="s">
        <v>939</v>
      </c>
      <c r="B1433" s="32" t="s">
        <v>3814</v>
      </c>
      <c r="C1433" s="32" t="s">
        <v>4729</v>
      </c>
      <c r="D1433" s="32" t="s">
        <v>7084</v>
      </c>
      <c r="E1433" s="32" t="s">
        <v>4775</v>
      </c>
    </row>
    <row r="1434" spans="1:5" ht="15.5" x14ac:dyDescent="0.35">
      <c r="A1434" s="32" t="s">
        <v>938</v>
      </c>
      <c r="B1434" s="32" t="s">
        <v>3815</v>
      </c>
      <c r="C1434" s="32" t="s">
        <v>4729</v>
      </c>
      <c r="D1434" s="32" t="s">
        <v>7085</v>
      </c>
      <c r="E1434" s="32" t="s">
        <v>7086</v>
      </c>
    </row>
    <row r="1435" spans="1:5" ht="15.5" x14ac:dyDescent="0.35">
      <c r="A1435" s="32" t="s">
        <v>937</v>
      </c>
      <c r="B1435" s="32" t="s">
        <v>3816</v>
      </c>
      <c r="C1435" s="32" t="s">
        <v>4729</v>
      </c>
      <c r="D1435" s="32" t="s">
        <v>7087</v>
      </c>
      <c r="E1435" s="32" t="s">
        <v>5364</v>
      </c>
    </row>
    <row r="1436" spans="1:5" ht="15.5" x14ac:dyDescent="0.35">
      <c r="A1436" s="32" t="s">
        <v>936</v>
      </c>
      <c r="B1436" s="32" t="s">
        <v>3817</v>
      </c>
      <c r="C1436" s="32" t="s">
        <v>4729</v>
      </c>
      <c r="D1436" s="32" t="s">
        <v>5302</v>
      </c>
      <c r="E1436" s="32" t="s">
        <v>7088</v>
      </c>
    </row>
    <row r="1437" spans="1:5" ht="15.5" x14ac:dyDescent="0.35">
      <c r="A1437" s="32" t="s">
        <v>935</v>
      </c>
      <c r="B1437" s="32" t="s">
        <v>3818</v>
      </c>
      <c r="C1437" s="32" t="s">
        <v>4732</v>
      </c>
      <c r="D1437" s="32" t="s">
        <v>7089</v>
      </c>
      <c r="E1437" s="32" t="s">
        <v>7090</v>
      </c>
    </row>
    <row r="1438" spans="1:5" ht="15.5" x14ac:dyDescent="0.35">
      <c r="A1438" s="32" t="s">
        <v>934</v>
      </c>
      <c r="B1438" s="32" t="s">
        <v>3819</v>
      </c>
      <c r="C1438" s="32" t="s">
        <v>4729</v>
      </c>
      <c r="D1438" s="32" t="s">
        <v>7091</v>
      </c>
      <c r="E1438" s="32" t="s">
        <v>6276</v>
      </c>
    </row>
    <row r="1439" spans="1:5" ht="15.5" x14ac:dyDescent="0.35">
      <c r="A1439" s="32" t="s">
        <v>933</v>
      </c>
      <c r="B1439" s="32" t="s">
        <v>3820</v>
      </c>
      <c r="C1439" s="32" t="s">
        <v>4729</v>
      </c>
      <c r="D1439" s="32" t="s">
        <v>7092</v>
      </c>
      <c r="E1439" s="32" t="s">
        <v>5285</v>
      </c>
    </row>
    <row r="1440" spans="1:5" ht="15.5" x14ac:dyDescent="0.35">
      <c r="A1440" s="32" t="s">
        <v>932</v>
      </c>
      <c r="B1440" s="32" t="s">
        <v>3821</v>
      </c>
      <c r="C1440" s="32" t="s">
        <v>4729</v>
      </c>
      <c r="D1440" s="32" t="s">
        <v>7093</v>
      </c>
      <c r="E1440" s="32" t="s">
        <v>6071</v>
      </c>
    </row>
    <row r="1441" spans="1:5" ht="15.5" x14ac:dyDescent="0.35">
      <c r="A1441" s="32" t="s">
        <v>931</v>
      </c>
      <c r="B1441" s="32" t="s">
        <v>3822</v>
      </c>
      <c r="C1441" s="32" t="s">
        <v>4729</v>
      </c>
      <c r="D1441" s="32" t="s">
        <v>7094</v>
      </c>
      <c r="E1441" s="32" t="s">
        <v>7095</v>
      </c>
    </row>
    <row r="1442" spans="1:5" ht="15.5" x14ac:dyDescent="0.35">
      <c r="A1442" s="32" t="s">
        <v>930</v>
      </c>
      <c r="B1442" s="32" t="s">
        <v>3823</v>
      </c>
      <c r="C1442" s="32" t="s">
        <v>4729</v>
      </c>
      <c r="D1442" s="32" t="s">
        <v>5006</v>
      </c>
      <c r="E1442" s="32" t="s">
        <v>7096</v>
      </c>
    </row>
    <row r="1443" spans="1:5" ht="15.5" x14ac:dyDescent="0.35">
      <c r="A1443" s="32" t="s">
        <v>929</v>
      </c>
      <c r="B1443" s="32" t="s">
        <v>3824</v>
      </c>
      <c r="C1443" s="32" t="s">
        <v>4732</v>
      </c>
      <c r="D1443" s="32" t="s">
        <v>7097</v>
      </c>
      <c r="E1443" s="32" t="s">
        <v>4892</v>
      </c>
    </row>
    <row r="1444" spans="1:5" ht="15.5" x14ac:dyDescent="0.35">
      <c r="A1444" s="32" t="s">
        <v>928</v>
      </c>
      <c r="B1444" s="32" t="s">
        <v>3825</v>
      </c>
      <c r="C1444" s="32" t="s">
        <v>4729</v>
      </c>
      <c r="D1444" s="32" t="s">
        <v>7098</v>
      </c>
      <c r="E1444" s="32" t="s">
        <v>5613</v>
      </c>
    </row>
    <row r="1445" spans="1:5" ht="15.5" x14ac:dyDescent="0.35">
      <c r="A1445" s="32" t="s">
        <v>927</v>
      </c>
      <c r="B1445" s="32" t="s">
        <v>3826</v>
      </c>
      <c r="C1445" s="32" t="s">
        <v>4729</v>
      </c>
      <c r="D1445" s="32" t="s">
        <v>4740</v>
      </c>
      <c r="E1445" s="32" t="s">
        <v>7099</v>
      </c>
    </row>
    <row r="1446" spans="1:5" ht="15.5" x14ac:dyDescent="0.35">
      <c r="A1446" s="32" t="s">
        <v>926</v>
      </c>
      <c r="B1446" s="32" t="s">
        <v>3827</v>
      </c>
      <c r="C1446" s="32" t="s">
        <v>4732</v>
      </c>
      <c r="D1446" s="32" t="s">
        <v>7100</v>
      </c>
      <c r="E1446" s="32" t="s">
        <v>7101</v>
      </c>
    </row>
    <row r="1447" spans="1:5" ht="15.5" x14ac:dyDescent="0.35">
      <c r="A1447" s="32" t="s">
        <v>925</v>
      </c>
      <c r="B1447" s="32" t="s">
        <v>3828</v>
      </c>
      <c r="C1447" s="32" t="s">
        <v>4729</v>
      </c>
      <c r="D1447" s="32" t="s">
        <v>4859</v>
      </c>
      <c r="E1447" s="32" t="s">
        <v>5130</v>
      </c>
    </row>
    <row r="1448" spans="1:5" ht="15.5" x14ac:dyDescent="0.35">
      <c r="A1448" s="32" t="s">
        <v>924</v>
      </c>
      <c r="B1448" s="32" t="s">
        <v>3829</v>
      </c>
      <c r="C1448" s="32" t="s">
        <v>4729</v>
      </c>
      <c r="D1448" s="32" t="s">
        <v>7102</v>
      </c>
      <c r="E1448" s="32" t="s">
        <v>6194</v>
      </c>
    </row>
    <row r="1449" spans="1:5" ht="15.5" x14ac:dyDescent="0.35">
      <c r="A1449" s="32" t="s">
        <v>923</v>
      </c>
      <c r="B1449" s="32" t="s">
        <v>3830</v>
      </c>
      <c r="C1449" s="32" t="s">
        <v>4729</v>
      </c>
      <c r="D1449" s="32" t="s">
        <v>7103</v>
      </c>
      <c r="E1449" s="32" t="s">
        <v>7104</v>
      </c>
    </row>
    <row r="1450" spans="1:5" ht="15.5" x14ac:dyDescent="0.35">
      <c r="A1450" s="32" t="s">
        <v>922</v>
      </c>
      <c r="B1450" s="32" t="s">
        <v>3831</v>
      </c>
      <c r="C1450" s="32" t="s">
        <v>4729</v>
      </c>
      <c r="D1450" s="32" t="s">
        <v>7105</v>
      </c>
      <c r="E1450" s="32" t="s">
        <v>7106</v>
      </c>
    </row>
    <row r="1451" spans="1:5" ht="15.5" x14ac:dyDescent="0.35">
      <c r="A1451" s="32" t="s">
        <v>921</v>
      </c>
      <c r="B1451" s="32" t="s">
        <v>3832</v>
      </c>
      <c r="C1451" s="32" t="s">
        <v>4729</v>
      </c>
      <c r="D1451" s="32" t="s">
        <v>7107</v>
      </c>
      <c r="E1451" s="32" t="s">
        <v>7108</v>
      </c>
    </row>
    <row r="1452" spans="1:5" ht="15.5" x14ac:dyDescent="0.35">
      <c r="A1452" s="32" t="s">
        <v>920</v>
      </c>
      <c r="B1452" s="32" t="s">
        <v>3833</v>
      </c>
      <c r="C1452" s="32" t="s">
        <v>4732</v>
      </c>
      <c r="D1452" s="32" t="s">
        <v>7109</v>
      </c>
      <c r="E1452" s="32" t="s">
        <v>7110</v>
      </c>
    </row>
    <row r="1453" spans="1:5" ht="15.5" x14ac:dyDescent="0.35">
      <c r="A1453" s="32" t="s">
        <v>919</v>
      </c>
      <c r="B1453" s="32" t="s">
        <v>3834</v>
      </c>
      <c r="C1453" s="32" t="s">
        <v>4732</v>
      </c>
      <c r="D1453" s="32" t="s">
        <v>7111</v>
      </c>
      <c r="E1453" s="32" t="s">
        <v>4781</v>
      </c>
    </row>
    <row r="1454" spans="1:5" ht="15.5" x14ac:dyDescent="0.35">
      <c r="A1454" s="32" t="s">
        <v>918</v>
      </c>
      <c r="B1454" s="32" t="s">
        <v>3835</v>
      </c>
      <c r="C1454" s="32" t="s">
        <v>4732</v>
      </c>
      <c r="D1454" s="32" t="s">
        <v>7112</v>
      </c>
      <c r="E1454" s="32" t="s">
        <v>6080</v>
      </c>
    </row>
    <row r="1455" spans="1:5" ht="15.5" x14ac:dyDescent="0.35">
      <c r="A1455" s="32" t="s">
        <v>917</v>
      </c>
      <c r="B1455" s="32" t="s">
        <v>3836</v>
      </c>
      <c r="C1455" s="32" t="s">
        <v>4732</v>
      </c>
      <c r="D1455" s="32" t="s">
        <v>7113</v>
      </c>
      <c r="E1455" s="32" t="s">
        <v>7114</v>
      </c>
    </row>
    <row r="1456" spans="1:5" ht="15.5" x14ac:dyDescent="0.35">
      <c r="A1456" s="32" t="s">
        <v>916</v>
      </c>
      <c r="B1456" s="32" t="s">
        <v>3837</v>
      </c>
      <c r="C1456" s="32" t="s">
        <v>4732</v>
      </c>
      <c r="D1456" s="32" t="s">
        <v>7115</v>
      </c>
      <c r="E1456" s="32" t="s">
        <v>7116</v>
      </c>
    </row>
    <row r="1457" spans="1:5" ht="15.5" x14ac:dyDescent="0.35">
      <c r="A1457" s="32" t="s">
        <v>915</v>
      </c>
      <c r="B1457" s="32" t="s">
        <v>3838</v>
      </c>
      <c r="C1457" s="32" t="s">
        <v>4732</v>
      </c>
      <c r="D1457" s="32" t="s">
        <v>5383</v>
      </c>
      <c r="E1457" s="32" t="s">
        <v>7117</v>
      </c>
    </row>
    <row r="1458" spans="1:5" ht="15.5" x14ac:dyDescent="0.35">
      <c r="A1458" s="32" t="s">
        <v>914</v>
      </c>
      <c r="B1458" s="32" t="s">
        <v>3839</v>
      </c>
      <c r="C1458" s="32" t="s">
        <v>4729</v>
      </c>
      <c r="D1458" s="32" t="s">
        <v>7118</v>
      </c>
      <c r="E1458" s="32" t="s">
        <v>7119</v>
      </c>
    </row>
    <row r="1459" spans="1:5" ht="15.5" x14ac:dyDescent="0.35">
      <c r="A1459" s="32" t="s">
        <v>913</v>
      </c>
      <c r="B1459" s="32" t="s">
        <v>3840</v>
      </c>
      <c r="C1459" s="32" t="s">
        <v>4729</v>
      </c>
      <c r="D1459" s="32" t="s">
        <v>7120</v>
      </c>
      <c r="E1459" s="32" t="s">
        <v>5199</v>
      </c>
    </row>
    <row r="1460" spans="1:5" ht="15.5" x14ac:dyDescent="0.35">
      <c r="A1460" s="32" t="s">
        <v>912</v>
      </c>
      <c r="B1460" s="32" t="s">
        <v>3841</v>
      </c>
      <c r="C1460" s="32" t="s">
        <v>4732</v>
      </c>
      <c r="D1460" s="32" t="s">
        <v>7121</v>
      </c>
      <c r="E1460" s="32" t="s">
        <v>7122</v>
      </c>
    </row>
    <row r="1461" spans="1:5" ht="15.5" x14ac:dyDescent="0.35">
      <c r="A1461" s="32" t="s">
        <v>911</v>
      </c>
      <c r="B1461" s="32" t="s">
        <v>3842</v>
      </c>
      <c r="C1461" s="32" t="s">
        <v>4732</v>
      </c>
      <c r="D1461" s="32" t="s">
        <v>6121</v>
      </c>
      <c r="E1461" s="32" t="s">
        <v>7123</v>
      </c>
    </row>
    <row r="1462" spans="1:5" ht="15.5" x14ac:dyDescent="0.35">
      <c r="A1462" s="32" t="s">
        <v>910</v>
      </c>
      <c r="B1462" s="32" t="s">
        <v>3843</v>
      </c>
      <c r="C1462" s="32" t="s">
        <v>4729</v>
      </c>
      <c r="D1462" s="32" t="s">
        <v>5272</v>
      </c>
      <c r="E1462" s="32" t="s">
        <v>5674</v>
      </c>
    </row>
    <row r="1463" spans="1:5" ht="15.5" x14ac:dyDescent="0.35">
      <c r="A1463" s="32" t="s">
        <v>909</v>
      </c>
      <c r="B1463" s="32" t="s">
        <v>3844</v>
      </c>
      <c r="C1463" s="32" t="s">
        <v>4729</v>
      </c>
      <c r="D1463" s="32" t="s">
        <v>5156</v>
      </c>
      <c r="E1463" s="32" t="s">
        <v>7124</v>
      </c>
    </row>
    <row r="1464" spans="1:5" ht="15.5" x14ac:dyDescent="0.35">
      <c r="A1464" s="32" t="s">
        <v>908</v>
      </c>
      <c r="B1464" s="32" t="s">
        <v>3845</v>
      </c>
      <c r="C1464" s="32" t="s">
        <v>4732</v>
      </c>
      <c r="D1464" s="32" t="s">
        <v>7125</v>
      </c>
      <c r="E1464" s="32" t="s">
        <v>5211</v>
      </c>
    </row>
    <row r="1465" spans="1:5" ht="15.5" x14ac:dyDescent="0.35">
      <c r="A1465" s="32" t="s">
        <v>907</v>
      </c>
      <c r="B1465" s="32" t="s">
        <v>3846</v>
      </c>
      <c r="C1465" s="32" t="s">
        <v>4732</v>
      </c>
      <c r="D1465" s="32" t="s">
        <v>7126</v>
      </c>
      <c r="E1465" s="32" t="s">
        <v>7127</v>
      </c>
    </row>
    <row r="1466" spans="1:5" ht="15.5" x14ac:dyDescent="0.35">
      <c r="A1466" s="32" t="s">
        <v>906</v>
      </c>
      <c r="B1466" s="32" t="s">
        <v>3847</v>
      </c>
      <c r="C1466" s="32" t="s">
        <v>4729</v>
      </c>
      <c r="D1466" s="32" t="s">
        <v>5237</v>
      </c>
      <c r="E1466" s="32" t="s">
        <v>7128</v>
      </c>
    </row>
    <row r="1467" spans="1:5" ht="15.5" x14ac:dyDescent="0.35">
      <c r="A1467" s="32" t="s">
        <v>905</v>
      </c>
      <c r="B1467" s="32" t="s">
        <v>3848</v>
      </c>
      <c r="C1467" s="32" t="s">
        <v>4732</v>
      </c>
      <c r="D1467" s="32" t="s">
        <v>5546</v>
      </c>
      <c r="E1467" s="32" t="s">
        <v>7129</v>
      </c>
    </row>
    <row r="1468" spans="1:5" ht="15.5" x14ac:dyDescent="0.35">
      <c r="A1468" s="32" t="s">
        <v>904</v>
      </c>
      <c r="B1468" s="32" t="s">
        <v>3849</v>
      </c>
      <c r="C1468" s="32" t="s">
        <v>4732</v>
      </c>
      <c r="D1468" s="32" t="s">
        <v>7130</v>
      </c>
      <c r="E1468" s="32" t="s">
        <v>7131</v>
      </c>
    </row>
    <row r="1469" spans="1:5" ht="15.5" x14ac:dyDescent="0.35">
      <c r="A1469" s="32" t="s">
        <v>903</v>
      </c>
      <c r="B1469" s="32" t="s">
        <v>3850</v>
      </c>
      <c r="C1469" s="32" t="s">
        <v>4732</v>
      </c>
      <c r="D1469" s="32" t="s">
        <v>7132</v>
      </c>
      <c r="E1469" s="32" t="s">
        <v>7133</v>
      </c>
    </row>
    <row r="1470" spans="1:5" ht="15.5" x14ac:dyDescent="0.35">
      <c r="A1470" s="32" t="s">
        <v>902</v>
      </c>
      <c r="B1470" s="32" t="s">
        <v>3851</v>
      </c>
      <c r="C1470" s="32" t="s">
        <v>4732</v>
      </c>
      <c r="D1470" s="32" t="s">
        <v>7134</v>
      </c>
      <c r="E1470" s="32" t="s">
        <v>5165</v>
      </c>
    </row>
    <row r="1471" spans="1:5" ht="15.5" x14ac:dyDescent="0.35">
      <c r="A1471" s="32" t="s">
        <v>901</v>
      </c>
      <c r="B1471" s="32" t="s">
        <v>3852</v>
      </c>
      <c r="C1471" s="32" t="s">
        <v>4729</v>
      </c>
      <c r="D1471" s="32" t="s">
        <v>7135</v>
      </c>
      <c r="E1471" s="32" t="s">
        <v>7136</v>
      </c>
    </row>
    <row r="1472" spans="1:5" ht="15.5" x14ac:dyDescent="0.35">
      <c r="A1472" s="32" t="s">
        <v>900</v>
      </c>
      <c r="B1472" s="32" t="s">
        <v>3853</v>
      </c>
      <c r="C1472" s="32" t="s">
        <v>4732</v>
      </c>
      <c r="D1472" s="32" t="s">
        <v>7137</v>
      </c>
      <c r="E1472" s="32" t="s">
        <v>7138</v>
      </c>
    </row>
    <row r="1473" spans="1:5" ht="15.5" x14ac:dyDescent="0.35">
      <c r="A1473" s="32" t="s">
        <v>899</v>
      </c>
      <c r="B1473" s="32" t="s">
        <v>3854</v>
      </c>
      <c r="C1473" s="32" t="s">
        <v>4729</v>
      </c>
      <c r="D1473" s="32" t="s">
        <v>7139</v>
      </c>
      <c r="E1473" s="32" t="s">
        <v>5464</v>
      </c>
    </row>
    <row r="1474" spans="1:5" ht="15.5" x14ac:dyDescent="0.35">
      <c r="A1474" s="32" t="s">
        <v>898</v>
      </c>
      <c r="B1474" s="32" t="s">
        <v>3855</v>
      </c>
      <c r="C1474" s="32" t="s">
        <v>4732</v>
      </c>
      <c r="D1474" s="32" t="s">
        <v>7140</v>
      </c>
      <c r="E1474" s="32" t="s">
        <v>5994</v>
      </c>
    </row>
    <row r="1475" spans="1:5" ht="15.5" x14ac:dyDescent="0.35">
      <c r="A1475" s="32" t="s">
        <v>897</v>
      </c>
      <c r="B1475" s="32" t="s">
        <v>3856</v>
      </c>
      <c r="C1475" s="32" t="s">
        <v>4732</v>
      </c>
      <c r="D1475" s="32" t="s">
        <v>7141</v>
      </c>
      <c r="E1475" s="32" t="s">
        <v>7142</v>
      </c>
    </row>
    <row r="1476" spans="1:5" ht="15.5" x14ac:dyDescent="0.35">
      <c r="A1476" s="32" t="s">
        <v>896</v>
      </c>
      <c r="B1476" s="32" t="s">
        <v>3857</v>
      </c>
      <c r="C1476" s="32" t="s">
        <v>4729</v>
      </c>
      <c r="D1476" s="32" t="s">
        <v>7143</v>
      </c>
      <c r="E1476" s="32" t="s">
        <v>7144</v>
      </c>
    </row>
    <row r="1477" spans="1:5" ht="15.5" x14ac:dyDescent="0.35">
      <c r="A1477" s="32" t="s">
        <v>895</v>
      </c>
      <c r="B1477" s="32" t="s">
        <v>3858</v>
      </c>
      <c r="C1477" s="32" t="s">
        <v>4732</v>
      </c>
      <c r="D1477" s="32" t="s">
        <v>7145</v>
      </c>
      <c r="E1477" s="32" t="s">
        <v>7146</v>
      </c>
    </row>
    <row r="1478" spans="1:5" ht="15.5" x14ac:dyDescent="0.35">
      <c r="A1478" s="32" t="s">
        <v>894</v>
      </c>
      <c r="B1478" s="32" t="s">
        <v>3859</v>
      </c>
      <c r="C1478" s="32" t="s">
        <v>4729</v>
      </c>
      <c r="D1478" s="32" t="s">
        <v>7147</v>
      </c>
      <c r="E1478" s="32" t="s">
        <v>6886</v>
      </c>
    </row>
    <row r="1479" spans="1:5" ht="15.5" x14ac:dyDescent="0.35">
      <c r="A1479" s="32" t="s">
        <v>893</v>
      </c>
      <c r="B1479" s="32" t="s">
        <v>3860</v>
      </c>
      <c r="C1479" s="32" t="s">
        <v>4732</v>
      </c>
      <c r="D1479" s="32" t="s">
        <v>7148</v>
      </c>
      <c r="E1479" s="32" t="s">
        <v>7149</v>
      </c>
    </row>
    <row r="1480" spans="1:5" ht="15.5" x14ac:dyDescent="0.35">
      <c r="A1480" s="32" t="s">
        <v>892</v>
      </c>
      <c r="B1480" s="32" t="s">
        <v>3861</v>
      </c>
      <c r="C1480" s="32" t="s">
        <v>4732</v>
      </c>
      <c r="D1480" s="32" t="s">
        <v>7150</v>
      </c>
      <c r="E1480" s="32" t="s">
        <v>7151</v>
      </c>
    </row>
    <row r="1481" spans="1:5" ht="15.5" x14ac:dyDescent="0.35">
      <c r="A1481" s="32" t="s">
        <v>891</v>
      </c>
      <c r="B1481" s="32" t="s">
        <v>3862</v>
      </c>
      <c r="C1481" s="32" t="s">
        <v>4729</v>
      </c>
      <c r="D1481" s="32" t="s">
        <v>7152</v>
      </c>
      <c r="E1481" s="32" t="s">
        <v>7153</v>
      </c>
    </row>
    <row r="1482" spans="1:5" ht="15.5" x14ac:dyDescent="0.35">
      <c r="A1482" s="32" t="s">
        <v>890</v>
      </c>
      <c r="B1482" s="32" t="s">
        <v>3863</v>
      </c>
      <c r="C1482" s="32" t="s">
        <v>4732</v>
      </c>
      <c r="D1482" s="32" t="s">
        <v>7154</v>
      </c>
      <c r="E1482" s="32" t="s">
        <v>5247</v>
      </c>
    </row>
    <row r="1483" spans="1:5" ht="15.5" x14ac:dyDescent="0.35">
      <c r="A1483" s="32" t="s">
        <v>889</v>
      </c>
      <c r="B1483" s="32" t="s">
        <v>3864</v>
      </c>
      <c r="C1483" s="32" t="s">
        <v>4729</v>
      </c>
      <c r="D1483" s="32" t="s">
        <v>6963</v>
      </c>
      <c r="E1483" s="32" t="s">
        <v>7155</v>
      </c>
    </row>
    <row r="1484" spans="1:5" ht="15.5" x14ac:dyDescent="0.35">
      <c r="A1484" s="32" t="s">
        <v>888</v>
      </c>
      <c r="B1484" s="32" t="s">
        <v>3865</v>
      </c>
      <c r="C1484" s="32" t="s">
        <v>4732</v>
      </c>
      <c r="D1484" s="32" t="s">
        <v>7156</v>
      </c>
      <c r="E1484" s="32" t="s">
        <v>7157</v>
      </c>
    </row>
    <row r="1485" spans="1:5" ht="15.5" x14ac:dyDescent="0.35">
      <c r="A1485" s="32" t="s">
        <v>887</v>
      </c>
      <c r="B1485" s="32" t="s">
        <v>3866</v>
      </c>
      <c r="C1485" s="32" t="s">
        <v>4729</v>
      </c>
      <c r="D1485" s="32" t="s">
        <v>7158</v>
      </c>
      <c r="E1485" s="32" t="s">
        <v>4851</v>
      </c>
    </row>
    <row r="1486" spans="1:5" ht="15.5" x14ac:dyDescent="0.35">
      <c r="A1486" s="32" t="s">
        <v>886</v>
      </c>
      <c r="B1486" s="32" t="s">
        <v>3867</v>
      </c>
      <c r="C1486" s="32" t="s">
        <v>4729</v>
      </c>
      <c r="D1486" s="32" t="s">
        <v>7159</v>
      </c>
      <c r="E1486" s="32" t="s">
        <v>6240</v>
      </c>
    </row>
    <row r="1487" spans="1:5" ht="15.5" x14ac:dyDescent="0.35">
      <c r="A1487" s="32" t="s">
        <v>885</v>
      </c>
      <c r="B1487" s="32" t="s">
        <v>3868</v>
      </c>
      <c r="C1487" s="32" t="s">
        <v>4729</v>
      </c>
      <c r="D1487" s="32" t="s">
        <v>7160</v>
      </c>
      <c r="E1487" s="32" t="s">
        <v>7161</v>
      </c>
    </row>
    <row r="1488" spans="1:5" ht="15.5" x14ac:dyDescent="0.35">
      <c r="A1488" s="32" t="s">
        <v>884</v>
      </c>
      <c r="B1488" s="32" t="s">
        <v>3869</v>
      </c>
      <c r="C1488" s="32" t="s">
        <v>4729</v>
      </c>
      <c r="D1488" s="32" t="s">
        <v>7162</v>
      </c>
      <c r="E1488" s="32" t="s">
        <v>7163</v>
      </c>
    </row>
    <row r="1489" spans="1:5" ht="15.5" x14ac:dyDescent="0.35">
      <c r="A1489" s="32" t="s">
        <v>883</v>
      </c>
      <c r="B1489" s="32" t="s">
        <v>3870</v>
      </c>
      <c r="C1489" s="32" t="s">
        <v>4732</v>
      </c>
      <c r="D1489" s="32" t="s">
        <v>6397</v>
      </c>
      <c r="E1489" s="32" t="s">
        <v>7164</v>
      </c>
    </row>
    <row r="1490" spans="1:5" ht="15.5" x14ac:dyDescent="0.35">
      <c r="A1490" s="32" t="s">
        <v>882</v>
      </c>
      <c r="B1490" s="32" t="s">
        <v>3871</v>
      </c>
      <c r="C1490" s="32" t="s">
        <v>4729</v>
      </c>
      <c r="D1490" s="32" t="s">
        <v>7165</v>
      </c>
      <c r="E1490" s="32" t="s">
        <v>7166</v>
      </c>
    </row>
    <row r="1491" spans="1:5" ht="15.5" x14ac:dyDescent="0.35">
      <c r="A1491" s="32" t="s">
        <v>881</v>
      </c>
      <c r="B1491" s="32" t="s">
        <v>3872</v>
      </c>
      <c r="C1491" s="32" t="s">
        <v>4729</v>
      </c>
      <c r="D1491" s="32" t="s">
        <v>7167</v>
      </c>
      <c r="E1491" s="32" t="s">
        <v>7168</v>
      </c>
    </row>
    <row r="1492" spans="1:5" ht="15.5" x14ac:dyDescent="0.35">
      <c r="A1492" s="32" t="s">
        <v>880</v>
      </c>
      <c r="B1492" s="32" t="s">
        <v>3873</v>
      </c>
      <c r="C1492" s="32" t="s">
        <v>4729</v>
      </c>
      <c r="D1492" s="32" t="s">
        <v>7169</v>
      </c>
      <c r="E1492" s="32" t="s">
        <v>7170</v>
      </c>
    </row>
    <row r="1493" spans="1:5" ht="15.5" x14ac:dyDescent="0.35">
      <c r="A1493" s="32" t="s">
        <v>879</v>
      </c>
      <c r="B1493" s="32" t="s">
        <v>3874</v>
      </c>
      <c r="C1493" s="32" t="s">
        <v>4732</v>
      </c>
      <c r="D1493" s="32" t="s">
        <v>7171</v>
      </c>
      <c r="E1493" s="32" t="s">
        <v>7172</v>
      </c>
    </row>
    <row r="1494" spans="1:5" ht="15.5" x14ac:dyDescent="0.35">
      <c r="A1494" s="32" t="s">
        <v>878</v>
      </c>
      <c r="B1494" s="32" t="s">
        <v>3875</v>
      </c>
      <c r="C1494" s="32" t="s">
        <v>4732</v>
      </c>
      <c r="D1494" s="32" t="s">
        <v>7173</v>
      </c>
      <c r="E1494" s="32" t="s">
        <v>7174</v>
      </c>
    </row>
    <row r="1495" spans="1:5" ht="15.5" x14ac:dyDescent="0.35">
      <c r="A1495" s="32" t="s">
        <v>877</v>
      </c>
      <c r="B1495" s="32" t="s">
        <v>3876</v>
      </c>
      <c r="C1495" s="32" t="s">
        <v>4729</v>
      </c>
      <c r="D1495" s="32" t="s">
        <v>7175</v>
      </c>
      <c r="E1495" s="32" t="s">
        <v>6871</v>
      </c>
    </row>
    <row r="1496" spans="1:5" ht="15.5" x14ac:dyDescent="0.35">
      <c r="A1496" s="32" t="s">
        <v>876</v>
      </c>
      <c r="B1496" s="32" t="s">
        <v>3877</v>
      </c>
      <c r="C1496" s="32" t="s">
        <v>4732</v>
      </c>
      <c r="D1496" s="32" t="s">
        <v>7176</v>
      </c>
      <c r="E1496" s="32" t="s">
        <v>7177</v>
      </c>
    </row>
    <row r="1497" spans="1:5" ht="15.5" x14ac:dyDescent="0.35">
      <c r="A1497" s="32" t="s">
        <v>875</v>
      </c>
      <c r="B1497" s="32" t="s">
        <v>3878</v>
      </c>
      <c r="C1497" s="32" t="s">
        <v>4732</v>
      </c>
      <c r="D1497" s="32" t="s">
        <v>7178</v>
      </c>
      <c r="E1497" s="32" t="s">
        <v>7179</v>
      </c>
    </row>
    <row r="1498" spans="1:5" ht="15.5" x14ac:dyDescent="0.35">
      <c r="A1498" s="32" t="s">
        <v>874</v>
      </c>
      <c r="B1498" s="32" t="s">
        <v>3879</v>
      </c>
      <c r="C1498" s="32" t="s">
        <v>4732</v>
      </c>
      <c r="D1498" s="32" t="s">
        <v>7180</v>
      </c>
      <c r="E1498" s="32" t="s">
        <v>7181</v>
      </c>
    </row>
    <row r="1499" spans="1:5" ht="15.5" x14ac:dyDescent="0.35">
      <c r="A1499" s="32" t="s">
        <v>873</v>
      </c>
      <c r="B1499" s="32" t="s">
        <v>3880</v>
      </c>
      <c r="C1499" s="32" t="s">
        <v>4732</v>
      </c>
      <c r="D1499" s="32" t="s">
        <v>7182</v>
      </c>
      <c r="E1499" s="32" t="s">
        <v>4923</v>
      </c>
    </row>
    <row r="1500" spans="1:5" ht="15.5" x14ac:dyDescent="0.35">
      <c r="A1500" s="32" t="s">
        <v>872</v>
      </c>
      <c r="B1500" s="32" t="s">
        <v>3881</v>
      </c>
      <c r="C1500" s="32" t="s">
        <v>4729</v>
      </c>
      <c r="D1500" s="32" t="s">
        <v>7183</v>
      </c>
      <c r="E1500" s="32" t="s">
        <v>7184</v>
      </c>
    </row>
    <row r="1501" spans="1:5" ht="15.5" x14ac:dyDescent="0.35">
      <c r="A1501" s="32" t="s">
        <v>871</v>
      </c>
      <c r="B1501" s="32" t="s">
        <v>3882</v>
      </c>
      <c r="C1501" s="32" t="s">
        <v>4729</v>
      </c>
      <c r="D1501" s="32" t="s">
        <v>7185</v>
      </c>
      <c r="E1501" s="32" t="s">
        <v>5915</v>
      </c>
    </row>
    <row r="1502" spans="1:5" ht="15.5" x14ac:dyDescent="0.35">
      <c r="A1502" s="32" t="s">
        <v>870</v>
      </c>
      <c r="B1502" s="32" t="s">
        <v>3883</v>
      </c>
      <c r="C1502" s="32" t="s">
        <v>5604</v>
      </c>
      <c r="D1502" s="32" t="s">
        <v>7186</v>
      </c>
      <c r="E1502" s="32" t="s">
        <v>7187</v>
      </c>
    </row>
    <row r="1503" spans="1:5" ht="15.5" x14ac:dyDescent="0.35">
      <c r="A1503" s="32" t="s">
        <v>869</v>
      </c>
      <c r="B1503" s="32" t="s">
        <v>3884</v>
      </c>
      <c r="C1503" s="32" t="s">
        <v>4729</v>
      </c>
      <c r="D1503" s="32" t="s">
        <v>7188</v>
      </c>
      <c r="E1503" s="32" t="s">
        <v>5889</v>
      </c>
    </row>
    <row r="1504" spans="1:5" ht="15.5" x14ac:dyDescent="0.35">
      <c r="A1504" s="32" t="s">
        <v>868</v>
      </c>
      <c r="B1504" s="32" t="s">
        <v>3885</v>
      </c>
      <c r="C1504" s="32" t="s">
        <v>4729</v>
      </c>
      <c r="D1504" s="32" t="s">
        <v>7189</v>
      </c>
      <c r="E1504" s="32" t="s">
        <v>7190</v>
      </c>
    </row>
    <row r="1505" spans="1:5" ht="15.5" x14ac:dyDescent="0.35">
      <c r="A1505" s="32" t="s">
        <v>867</v>
      </c>
      <c r="B1505" s="32" t="s">
        <v>3886</v>
      </c>
      <c r="C1505" s="32" t="s">
        <v>4732</v>
      </c>
      <c r="D1505" s="32" t="s">
        <v>6283</v>
      </c>
      <c r="E1505" s="32" t="s">
        <v>7191</v>
      </c>
    </row>
    <row r="1506" spans="1:5" ht="15.5" x14ac:dyDescent="0.35">
      <c r="A1506" s="32" t="s">
        <v>866</v>
      </c>
      <c r="B1506" s="32" t="s">
        <v>3887</v>
      </c>
      <c r="C1506" s="32" t="s">
        <v>4732</v>
      </c>
      <c r="D1506" s="32" t="s">
        <v>7192</v>
      </c>
      <c r="E1506" s="32" t="s">
        <v>7193</v>
      </c>
    </row>
    <row r="1507" spans="1:5" ht="15.5" x14ac:dyDescent="0.35">
      <c r="A1507" s="32" t="s">
        <v>865</v>
      </c>
      <c r="B1507" s="32" t="s">
        <v>3888</v>
      </c>
      <c r="C1507" s="32" t="s">
        <v>4729</v>
      </c>
      <c r="D1507" s="32" t="s">
        <v>7194</v>
      </c>
      <c r="E1507" s="32" t="s">
        <v>7195</v>
      </c>
    </row>
    <row r="1508" spans="1:5" ht="15.5" x14ac:dyDescent="0.35">
      <c r="A1508" s="32" t="s">
        <v>864</v>
      </c>
      <c r="B1508" s="32" t="s">
        <v>3889</v>
      </c>
      <c r="C1508" s="32" t="s">
        <v>4732</v>
      </c>
      <c r="D1508" s="32" t="s">
        <v>7196</v>
      </c>
      <c r="E1508" s="32" t="s">
        <v>7021</v>
      </c>
    </row>
    <row r="1509" spans="1:5" ht="15.5" x14ac:dyDescent="0.35">
      <c r="A1509" s="32" t="s">
        <v>863</v>
      </c>
      <c r="B1509" s="32" t="s">
        <v>3890</v>
      </c>
      <c r="C1509" s="32" t="s">
        <v>4732</v>
      </c>
      <c r="D1509" s="32" t="s">
        <v>6152</v>
      </c>
      <c r="E1509" s="32" t="s">
        <v>7197</v>
      </c>
    </row>
    <row r="1510" spans="1:5" ht="15.5" x14ac:dyDescent="0.35">
      <c r="A1510" s="32" t="s">
        <v>862</v>
      </c>
      <c r="B1510" s="32" t="s">
        <v>3891</v>
      </c>
      <c r="C1510" s="32" t="s">
        <v>4732</v>
      </c>
      <c r="D1510" s="32" t="s">
        <v>5049</v>
      </c>
      <c r="E1510" s="32" t="s">
        <v>5095</v>
      </c>
    </row>
    <row r="1511" spans="1:5" ht="15.5" x14ac:dyDescent="0.35">
      <c r="A1511" s="32" t="s">
        <v>861</v>
      </c>
      <c r="B1511" s="32" t="s">
        <v>3892</v>
      </c>
      <c r="C1511" s="32" t="s">
        <v>4729</v>
      </c>
      <c r="D1511" s="32" t="s">
        <v>7198</v>
      </c>
      <c r="E1511" s="32" t="s">
        <v>7199</v>
      </c>
    </row>
    <row r="1512" spans="1:5" ht="15.5" x14ac:dyDescent="0.35">
      <c r="A1512" s="32" t="s">
        <v>860</v>
      </c>
      <c r="B1512" s="32" t="s">
        <v>3893</v>
      </c>
      <c r="C1512" s="32" t="s">
        <v>4732</v>
      </c>
      <c r="D1512" s="32" t="s">
        <v>7200</v>
      </c>
      <c r="E1512" s="32" t="s">
        <v>5029</v>
      </c>
    </row>
    <row r="1513" spans="1:5" ht="15.5" x14ac:dyDescent="0.35">
      <c r="A1513" s="32" t="s">
        <v>859</v>
      </c>
      <c r="B1513" s="32" t="s">
        <v>3894</v>
      </c>
      <c r="C1513" s="32" t="s">
        <v>4732</v>
      </c>
      <c r="D1513" s="32" t="s">
        <v>7201</v>
      </c>
      <c r="E1513" s="32" t="s">
        <v>7202</v>
      </c>
    </row>
    <row r="1514" spans="1:5" ht="15.5" x14ac:dyDescent="0.35">
      <c r="A1514" s="32" t="s">
        <v>858</v>
      </c>
      <c r="B1514" s="32" t="s">
        <v>3895</v>
      </c>
      <c r="C1514" s="32" t="s">
        <v>4729</v>
      </c>
      <c r="D1514" s="32" t="s">
        <v>7203</v>
      </c>
      <c r="E1514" s="32" t="s">
        <v>7204</v>
      </c>
    </row>
    <row r="1515" spans="1:5" ht="15.5" x14ac:dyDescent="0.35">
      <c r="A1515" s="32" t="s">
        <v>857</v>
      </c>
      <c r="B1515" s="32" t="s">
        <v>3896</v>
      </c>
      <c r="C1515" s="32" t="s">
        <v>4732</v>
      </c>
      <c r="D1515" s="32" t="s">
        <v>7205</v>
      </c>
      <c r="E1515" s="32" t="s">
        <v>7206</v>
      </c>
    </row>
    <row r="1516" spans="1:5" ht="15.5" x14ac:dyDescent="0.35">
      <c r="A1516" s="32" t="s">
        <v>856</v>
      </c>
      <c r="B1516" s="32" t="s">
        <v>3897</v>
      </c>
      <c r="C1516" s="32" t="s">
        <v>4732</v>
      </c>
      <c r="D1516" s="32" t="s">
        <v>7207</v>
      </c>
      <c r="E1516" s="32" t="s">
        <v>5029</v>
      </c>
    </row>
    <row r="1517" spans="1:5" ht="15.5" x14ac:dyDescent="0.35">
      <c r="A1517" s="32" t="s">
        <v>855</v>
      </c>
      <c r="B1517" s="32" t="s">
        <v>3898</v>
      </c>
      <c r="C1517" s="32" t="s">
        <v>4732</v>
      </c>
      <c r="D1517" s="32" t="s">
        <v>7208</v>
      </c>
      <c r="E1517" s="32" t="s">
        <v>6720</v>
      </c>
    </row>
    <row r="1518" spans="1:5" ht="15.5" x14ac:dyDescent="0.35">
      <c r="A1518" s="32" t="s">
        <v>854</v>
      </c>
      <c r="B1518" s="32" t="s">
        <v>3899</v>
      </c>
      <c r="C1518" s="32" t="s">
        <v>4729</v>
      </c>
      <c r="D1518" s="32" t="s">
        <v>7209</v>
      </c>
      <c r="E1518" s="32" t="s">
        <v>7210</v>
      </c>
    </row>
    <row r="1519" spans="1:5" ht="15.5" x14ac:dyDescent="0.35">
      <c r="A1519" s="32" t="s">
        <v>853</v>
      </c>
      <c r="B1519" s="32" t="s">
        <v>3900</v>
      </c>
      <c r="C1519" s="32" t="s">
        <v>4729</v>
      </c>
      <c r="D1519" s="32" t="s">
        <v>7211</v>
      </c>
      <c r="E1519" s="32" t="s">
        <v>5549</v>
      </c>
    </row>
    <row r="1520" spans="1:5" ht="15.5" x14ac:dyDescent="0.35">
      <c r="A1520" s="32" t="s">
        <v>852</v>
      </c>
      <c r="B1520" s="32" t="s">
        <v>3901</v>
      </c>
      <c r="C1520" s="32" t="s">
        <v>4729</v>
      </c>
      <c r="D1520" s="32" t="s">
        <v>7212</v>
      </c>
      <c r="E1520" s="32" t="s">
        <v>7213</v>
      </c>
    </row>
    <row r="1521" spans="1:5" ht="15.5" x14ac:dyDescent="0.35">
      <c r="A1521" s="32" t="s">
        <v>851</v>
      </c>
      <c r="B1521" s="32" t="s">
        <v>3902</v>
      </c>
      <c r="C1521" s="32" t="s">
        <v>4729</v>
      </c>
      <c r="D1521" s="32" t="s">
        <v>7214</v>
      </c>
      <c r="E1521" s="32" t="s">
        <v>7215</v>
      </c>
    </row>
    <row r="1522" spans="1:5" ht="15.5" x14ac:dyDescent="0.35">
      <c r="A1522" s="32" t="s">
        <v>850</v>
      </c>
      <c r="B1522" s="32" t="s">
        <v>3903</v>
      </c>
      <c r="C1522" s="32" t="s">
        <v>4732</v>
      </c>
      <c r="D1522" s="32" t="s">
        <v>7216</v>
      </c>
      <c r="E1522" s="32" t="s">
        <v>7217</v>
      </c>
    </row>
    <row r="1523" spans="1:5" ht="15.5" x14ac:dyDescent="0.35">
      <c r="A1523" s="32" t="s">
        <v>849</v>
      </c>
      <c r="B1523" s="32" t="s">
        <v>3904</v>
      </c>
      <c r="C1523" s="32" t="s">
        <v>4729</v>
      </c>
      <c r="D1523" s="32" t="s">
        <v>7218</v>
      </c>
      <c r="E1523" s="32" t="s">
        <v>5874</v>
      </c>
    </row>
    <row r="1524" spans="1:5" ht="15.5" x14ac:dyDescent="0.35">
      <c r="A1524" s="32" t="s">
        <v>848</v>
      </c>
      <c r="B1524" s="32" t="s">
        <v>3905</v>
      </c>
      <c r="C1524" s="32" t="s">
        <v>4732</v>
      </c>
      <c r="D1524" s="32" t="s">
        <v>7219</v>
      </c>
      <c r="E1524" s="32" t="s">
        <v>7220</v>
      </c>
    </row>
    <row r="1525" spans="1:5" ht="15.5" x14ac:dyDescent="0.35">
      <c r="A1525" s="32" t="s">
        <v>847</v>
      </c>
      <c r="B1525" s="32" t="s">
        <v>3906</v>
      </c>
      <c r="C1525" s="32" t="s">
        <v>4732</v>
      </c>
      <c r="D1525" s="32" t="s">
        <v>7221</v>
      </c>
      <c r="E1525" s="32" t="s">
        <v>5165</v>
      </c>
    </row>
    <row r="1526" spans="1:5" ht="15.5" x14ac:dyDescent="0.35">
      <c r="A1526" s="32" t="s">
        <v>846</v>
      </c>
      <c r="B1526" s="32" t="s">
        <v>3907</v>
      </c>
      <c r="C1526" s="32" t="s">
        <v>4732</v>
      </c>
      <c r="D1526" s="32" t="s">
        <v>6238</v>
      </c>
      <c r="E1526" s="32" t="s">
        <v>5371</v>
      </c>
    </row>
    <row r="1527" spans="1:5" ht="15.5" x14ac:dyDescent="0.35">
      <c r="A1527" s="32" t="s">
        <v>845</v>
      </c>
      <c r="B1527" s="32" t="s">
        <v>3908</v>
      </c>
      <c r="C1527" s="32" t="s">
        <v>4729</v>
      </c>
      <c r="D1527" s="32" t="s">
        <v>7222</v>
      </c>
      <c r="E1527" s="32" t="s">
        <v>7223</v>
      </c>
    </row>
    <row r="1528" spans="1:5" ht="15.5" x14ac:dyDescent="0.35">
      <c r="A1528" s="32" t="s">
        <v>844</v>
      </c>
      <c r="B1528" s="32" t="s">
        <v>3909</v>
      </c>
      <c r="C1528" s="32" t="s">
        <v>4729</v>
      </c>
      <c r="D1528" s="32" t="s">
        <v>7224</v>
      </c>
      <c r="E1528" s="32" t="s">
        <v>7225</v>
      </c>
    </row>
    <row r="1529" spans="1:5" ht="15.5" x14ac:dyDescent="0.35">
      <c r="A1529" s="32" t="s">
        <v>843</v>
      </c>
      <c r="B1529" s="32" t="s">
        <v>3910</v>
      </c>
      <c r="C1529" s="32" t="s">
        <v>4732</v>
      </c>
      <c r="D1529" s="32" t="s">
        <v>7226</v>
      </c>
      <c r="E1529" s="32" t="s">
        <v>7227</v>
      </c>
    </row>
    <row r="1530" spans="1:5" ht="15.5" x14ac:dyDescent="0.35">
      <c r="A1530" s="32" t="s">
        <v>842</v>
      </c>
      <c r="B1530" s="32" t="s">
        <v>3911</v>
      </c>
      <c r="C1530" s="32" t="s">
        <v>4729</v>
      </c>
      <c r="D1530" s="32" t="s">
        <v>7228</v>
      </c>
      <c r="E1530" s="32" t="s">
        <v>7229</v>
      </c>
    </row>
    <row r="1531" spans="1:5" ht="15.5" x14ac:dyDescent="0.35">
      <c r="A1531" s="32" t="s">
        <v>841</v>
      </c>
      <c r="B1531" s="32" t="s">
        <v>3912</v>
      </c>
      <c r="C1531" s="32" t="s">
        <v>4729</v>
      </c>
      <c r="D1531" s="32" t="s">
        <v>5278</v>
      </c>
      <c r="E1531" s="32" t="s">
        <v>4890</v>
      </c>
    </row>
    <row r="1532" spans="1:5" ht="15.5" x14ac:dyDescent="0.35">
      <c r="A1532" s="32" t="s">
        <v>840</v>
      </c>
      <c r="B1532" s="32" t="s">
        <v>3913</v>
      </c>
      <c r="C1532" s="32" t="s">
        <v>4729</v>
      </c>
      <c r="D1532" s="32" t="s">
        <v>7230</v>
      </c>
      <c r="E1532" s="32" t="s">
        <v>7231</v>
      </c>
    </row>
    <row r="1533" spans="1:5" ht="15.5" x14ac:dyDescent="0.35">
      <c r="A1533" s="32" t="s">
        <v>839</v>
      </c>
      <c r="B1533" s="32" t="s">
        <v>3914</v>
      </c>
      <c r="C1533" s="32" t="s">
        <v>4732</v>
      </c>
      <c r="D1533" s="32" t="s">
        <v>7232</v>
      </c>
      <c r="E1533" s="32" t="s">
        <v>7233</v>
      </c>
    </row>
    <row r="1534" spans="1:5" ht="15.5" x14ac:dyDescent="0.35">
      <c r="A1534" s="32" t="s">
        <v>838</v>
      </c>
      <c r="B1534" s="32" t="s">
        <v>3915</v>
      </c>
      <c r="C1534" s="32" t="s">
        <v>4732</v>
      </c>
      <c r="D1534" s="32" t="s">
        <v>7234</v>
      </c>
      <c r="E1534" s="32" t="s">
        <v>5462</v>
      </c>
    </row>
    <row r="1535" spans="1:5" ht="15.5" x14ac:dyDescent="0.35">
      <c r="A1535" s="32" t="s">
        <v>837</v>
      </c>
      <c r="B1535" s="32" t="s">
        <v>3916</v>
      </c>
      <c r="C1535" s="32" t="s">
        <v>4729</v>
      </c>
      <c r="D1535" s="32" t="s">
        <v>7235</v>
      </c>
      <c r="E1535" s="32" t="s">
        <v>4900</v>
      </c>
    </row>
    <row r="1536" spans="1:5" ht="15.5" x14ac:dyDescent="0.35">
      <c r="A1536" s="32" t="s">
        <v>836</v>
      </c>
      <c r="B1536" s="32" t="s">
        <v>3917</v>
      </c>
      <c r="C1536" s="32" t="s">
        <v>4732</v>
      </c>
      <c r="D1536" s="32" t="s">
        <v>7236</v>
      </c>
      <c r="E1536" s="32" t="s">
        <v>4781</v>
      </c>
    </row>
    <row r="1537" spans="1:5" ht="15.5" x14ac:dyDescent="0.35">
      <c r="A1537" s="32" t="s">
        <v>835</v>
      </c>
      <c r="B1537" s="32" t="s">
        <v>3918</v>
      </c>
      <c r="C1537" s="32" t="s">
        <v>4732</v>
      </c>
      <c r="D1537" s="32" t="s">
        <v>7237</v>
      </c>
      <c r="E1537" s="32" t="s">
        <v>4826</v>
      </c>
    </row>
    <row r="1538" spans="1:5" ht="15.5" x14ac:dyDescent="0.35">
      <c r="A1538" s="32" t="s">
        <v>834</v>
      </c>
      <c r="B1538" s="32" t="s">
        <v>3919</v>
      </c>
      <c r="C1538" s="32" t="s">
        <v>4729</v>
      </c>
      <c r="D1538" s="32" t="s">
        <v>7238</v>
      </c>
      <c r="E1538" s="32" t="s">
        <v>7239</v>
      </c>
    </row>
    <row r="1539" spans="1:5" ht="15.5" x14ac:dyDescent="0.35">
      <c r="A1539" s="32" t="s">
        <v>833</v>
      </c>
      <c r="B1539" s="32" t="s">
        <v>3920</v>
      </c>
      <c r="C1539" s="32" t="s">
        <v>4732</v>
      </c>
      <c r="D1539" s="32" t="s">
        <v>7240</v>
      </c>
      <c r="E1539" s="32" t="s">
        <v>5155</v>
      </c>
    </row>
    <row r="1540" spans="1:5" ht="15.5" x14ac:dyDescent="0.35">
      <c r="A1540" s="32" t="s">
        <v>832</v>
      </c>
      <c r="B1540" s="32" t="s">
        <v>3921</v>
      </c>
      <c r="C1540" s="32" t="s">
        <v>4732</v>
      </c>
      <c r="D1540" s="32" t="s">
        <v>7241</v>
      </c>
      <c r="E1540" s="32" t="s">
        <v>7242</v>
      </c>
    </row>
    <row r="1541" spans="1:5" ht="15.5" x14ac:dyDescent="0.35">
      <c r="A1541" s="32" t="s">
        <v>831</v>
      </c>
      <c r="B1541" s="32" t="s">
        <v>3922</v>
      </c>
      <c r="C1541" s="32" t="s">
        <v>4729</v>
      </c>
      <c r="D1541" s="32" t="s">
        <v>7243</v>
      </c>
      <c r="E1541" s="32" t="s">
        <v>7244</v>
      </c>
    </row>
    <row r="1542" spans="1:5" ht="15.5" x14ac:dyDescent="0.35">
      <c r="A1542" s="32" t="s">
        <v>830</v>
      </c>
      <c r="B1542" s="32" t="s">
        <v>3923</v>
      </c>
      <c r="C1542" s="32" t="s">
        <v>4729</v>
      </c>
      <c r="D1542" s="32" t="s">
        <v>7245</v>
      </c>
      <c r="E1542" s="32" t="s">
        <v>7246</v>
      </c>
    </row>
    <row r="1543" spans="1:5" ht="15.5" x14ac:dyDescent="0.35">
      <c r="A1543" s="32" t="s">
        <v>829</v>
      </c>
      <c r="B1543" s="32" t="s">
        <v>3924</v>
      </c>
      <c r="C1543" s="32" t="s">
        <v>4732</v>
      </c>
      <c r="D1543" s="32" t="s">
        <v>7247</v>
      </c>
      <c r="E1543" s="32" t="s">
        <v>7248</v>
      </c>
    </row>
    <row r="1544" spans="1:5" ht="15.5" x14ac:dyDescent="0.35">
      <c r="A1544" s="32" t="s">
        <v>828</v>
      </c>
      <c r="B1544" s="32" t="s">
        <v>3925</v>
      </c>
      <c r="C1544" s="32" t="s">
        <v>4732</v>
      </c>
      <c r="D1544" s="32" t="s">
        <v>7249</v>
      </c>
      <c r="E1544" s="32" t="s">
        <v>4826</v>
      </c>
    </row>
    <row r="1545" spans="1:5" ht="15.5" x14ac:dyDescent="0.35">
      <c r="A1545" s="32" t="s">
        <v>827</v>
      </c>
      <c r="B1545" s="32" t="s">
        <v>3926</v>
      </c>
      <c r="C1545" s="32" t="s">
        <v>4732</v>
      </c>
      <c r="D1545" s="32" t="s">
        <v>7250</v>
      </c>
      <c r="E1545" s="32" t="s">
        <v>7251</v>
      </c>
    </row>
    <row r="1546" spans="1:5" ht="15.5" x14ac:dyDescent="0.35">
      <c r="A1546" s="32" t="s">
        <v>826</v>
      </c>
      <c r="B1546" s="32" t="s">
        <v>3927</v>
      </c>
      <c r="C1546" s="32" t="s">
        <v>4732</v>
      </c>
      <c r="D1546" s="32" t="s">
        <v>7252</v>
      </c>
      <c r="E1546" s="32" t="s">
        <v>7253</v>
      </c>
    </row>
    <row r="1547" spans="1:5" ht="15.5" x14ac:dyDescent="0.35">
      <c r="A1547" s="32" t="s">
        <v>825</v>
      </c>
      <c r="B1547" s="32" t="s">
        <v>3928</v>
      </c>
      <c r="C1547" s="32" t="s">
        <v>4729</v>
      </c>
      <c r="D1547" s="32" t="s">
        <v>7254</v>
      </c>
      <c r="E1547" s="32" t="s">
        <v>5464</v>
      </c>
    </row>
    <row r="1548" spans="1:5" ht="15.5" x14ac:dyDescent="0.35">
      <c r="A1548" s="32" t="s">
        <v>824</v>
      </c>
      <c r="B1548" s="32" t="s">
        <v>3929</v>
      </c>
      <c r="C1548" s="32" t="s">
        <v>4729</v>
      </c>
      <c r="D1548" s="32" t="s">
        <v>7255</v>
      </c>
      <c r="E1548" s="32" t="s">
        <v>7256</v>
      </c>
    </row>
    <row r="1549" spans="1:5" ht="15.5" x14ac:dyDescent="0.35">
      <c r="A1549" s="32" t="s">
        <v>823</v>
      </c>
      <c r="B1549" s="32" t="s">
        <v>3930</v>
      </c>
      <c r="C1549" s="32" t="s">
        <v>4729</v>
      </c>
      <c r="D1549" s="32" t="s">
        <v>7257</v>
      </c>
      <c r="E1549" s="32" t="s">
        <v>7258</v>
      </c>
    </row>
    <row r="1550" spans="1:5" ht="15.5" x14ac:dyDescent="0.35">
      <c r="A1550" s="32" t="s">
        <v>822</v>
      </c>
      <c r="B1550" s="32" t="s">
        <v>3931</v>
      </c>
      <c r="C1550" s="32" t="s">
        <v>4732</v>
      </c>
      <c r="D1550" s="32" t="s">
        <v>7259</v>
      </c>
      <c r="E1550" s="32" t="s">
        <v>7260</v>
      </c>
    </row>
    <row r="1551" spans="1:5" ht="15.5" x14ac:dyDescent="0.35">
      <c r="A1551" s="32" t="s">
        <v>821</v>
      </c>
      <c r="B1551" s="32" t="s">
        <v>3932</v>
      </c>
      <c r="C1551" s="32" t="s">
        <v>4729</v>
      </c>
      <c r="D1551" s="32" t="s">
        <v>7261</v>
      </c>
      <c r="E1551" s="32" t="s">
        <v>4785</v>
      </c>
    </row>
    <row r="1552" spans="1:5" ht="15.5" x14ac:dyDescent="0.35">
      <c r="A1552" s="32" t="s">
        <v>820</v>
      </c>
      <c r="B1552" s="32" t="s">
        <v>3933</v>
      </c>
      <c r="C1552" s="32" t="s">
        <v>4732</v>
      </c>
      <c r="D1552" s="32" t="s">
        <v>7262</v>
      </c>
      <c r="E1552" s="32" t="s">
        <v>7263</v>
      </c>
    </row>
    <row r="1553" spans="1:5" ht="15.5" x14ac:dyDescent="0.35">
      <c r="A1553" s="32" t="s">
        <v>819</v>
      </c>
      <c r="B1553" s="32" t="s">
        <v>3934</v>
      </c>
      <c r="C1553" s="32" t="s">
        <v>4732</v>
      </c>
      <c r="D1553" s="32" t="s">
        <v>6824</v>
      </c>
      <c r="E1553" s="32" t="s">
        <v>5571</v>
      </c>
    </row>
    <row r="1554" spans="1:5" ht="15.5" x14ac:dyDescent="0.35">
      <c r="A1554" s="32" t="s">
        <v>818</v>
      </c>
      <c r="B1554" s="32" t="s">
        <v>3935</v>
      </c>
      <c r="C1554" s="32" t="s">
        <v>4732</v>
      </c>
      <c r="D1554" s="32" t="s">
        <v>7264</v>
      </c>
      <c r="E1554" s="32" t="s">
        <v>7265</v>
      </c>
    </row>
    <row r="1555" spans="1:5" ht="15.5" x14ac:dyDescent="0.35">
      <c r="A1555" s="32" t="s">
        <v>817</v>
      </c>
      <c r="B1555" s="32" t="s">
        <v>3936</v>
      </c>
      <c r="C1555" s="32" t="s">
        <v>4729</v>
      </c>
      <c r="D1555" s="32" t="s">
        <v>7266</v>
      </c>
      <c r="E1555" s="32" t="s">
        <v>7267</v>
      </c>
    </row>
    <row r="1556" spans="1:5" ht="15.5" x14ac:dyDescent="0.35">
      <c r="A1556" s="32" t="s">
        <v>816</v>
      </c>
      <c r="B1556" s="32" t="s">
        <v>3937</v>
      </c>
      <c r="C1556" s="32" t="s">
        <v>4729</v>
      </c>
      <c r="D1556" s="32" t="s">
        <v>7268</v>
      </c>
      <c r="E1556" s="32" t="s">
        <v>5099</v>
      </c>
    </row>
    <row r="1557" spans="1:5" ht="15.5" x14ac:dyDescent="0.35">
      <c r="A1557" s="32" t="s">
        <v>815</v>
      </c>
      <c r="B1557" s="32" t="s">
        <v>3938</v>
      </c>
      <c r="C1557" s="32" t="s">
        <v>4732</v>
      </c>
      <c r="D1557" s="32" t="s">
        <v>6562</v>
      </c>
      <c r="E1557" s="32" t="s">
        <v>5183</v>
      </c>
    </row>
    <row r="1558" spans="1:5" ht="15.5" x14ac:dyDescent="0.35">
      <c r="A1558" s="32" t="s">
        <v>814</v>
      </c>
      <c r="B1558" s="32" t="s">
        <v>3939</v>
      </c>
      <c r="C1558" s="32" t="s">
        <v>4729</v>
      </c>
      <c r="D1558" s="32" t="s">
        <v>7269</v>
      </c>
      <c r="E1558" s="32" t="s">
        <v>7270</v>
      </c>
    </row>
    <row r="1559" spans="1:5" ht="15.5" x14ac:dyDescent="0.35">
      <c r="A1559" s="32" t="s">
        <v>813</v>
      </c>
      <c r="B1559" s="32" t="s">
        <v>3940</v>
      </c>
      <c r="C1559" s="32" t="s">
        <v>4729</v>
      </c>
      <c r="D1559" s="32" t="s">
        <v>7271</v>
      </c>
      <c r="E1559" s="32" t="s">
        <v>5858</v>
      </c>
    </row>
    <row r="1560" spans="1:5" ht="15.5" x14ac:dyDescent="0.35">
      <c r="A1560" s="32" t="s">
        <v>812</v>
      </c>
      <c r="B1560" s="32" t="s">
        <v>3941</v>
      </c>
      <c r="C1560" s="32" t="s">
        <v>4729</v>
      </c>
      <c r="D1560" s="32" t="s">
        <v>7272</v>
      </c>
      <c r="E1560" s="32" t="s">
        <v>7273</v>
      </c>
    </row>
    <row r="1561" spans="1:5" ht="15.5" x14ac:dyDescent="0.35">
      <c r="A1561" s="32" t="s">
        <v>811</v>
      </c>
      <c r="B1561" s="32" t="s">
        <v>3942</v>
      </c>
      <c r="C1561" s="32" t="s">
        <v>4729</v>
      </c>
      <c r="D1561" s="32" t="s">
        <v>7274</v>
      </c>
      <c r="E1561" s="32" t="s">
        <v>7275</v>
      </c>
    </row>
    <row r="1562" spans="1:5" ht="15.5" x14ac:dyDescent="0.35">
      <c r="A1562" s="32" t="s">
        <v>810</v>
      </c>
      <c r="B1562" s="32" t="s">
        <v>3943</v>
      </c>
      <c r="C1562" s="32" t="s">
        <v>4732</v>
      </c>
      <c r="D1562" s="32" t="s">
        <v>7276</v>
      </c>
      <c r="E1562" s="32" t="s">
        <v>7277</v>
      </c>
    </row>
    <row r="1563" spans="1:5" ht="15.5" x14ac:dyDescent="0.35">
      <c r="A1563" s="32" t="s">
        <v>809</v>
      </c>
      <c r="B1563" s="32" t="s">
        <v>3944</v>
      </c>
      <c r="C1563" s="32" t="s">
        <v>4732</v>
      </c>
      <c r="D1563" s="32" t="s">
        <v>7278</v>
      </c>
      <c r="E1563" s="32" t="s">
        <v>7279</v>
      </c>
    </row>
    <row r="1564" spans="1:5" ht="15.5" x14ac:dyDescent="0.35">
      <c r="A1564" s="32" t="s">
        <v>808</v>
      </c>
      <c r="B1564" s="32" t="s">
        <v>3945</v>
      </c>
      <c r="C1564" s="32" t="s">
        <v>4732</v>
      </c>
      <c r="D1564" s="32" t="s">
        <v>7280</v>
      </c>
      <c r="E1564" s="32" t="s">
        <v>7281</v>
      </c>
    </row>
    <row r="1565" spans="1:5" ht="15.5" x14ac:dyDescent="0.35">
      <c r="A1565" s="32" t="s">
        <v>807</v>
      </c>
      <c r="B1565" s="32" t="s">
        <v>3946</v>
      </c>
      <c r="C1565" s="32" t="s">
        <v>4732</v>
      </c>
      <c r="D1565" s="32" t="s">
        <v>5612</v>
      </c>
      <c r="E1565" s="32" t="s">
        <v>5023</v>
      </c>
    </row>
    <row r="1566" spans="1:5" ht="15.5" x14ac:dyDescent="0.35">
      <c r="A1566" s="32" t="s">
        <v>806</v>
      </c>
      <c r="B1566" s="32" t="s">
        <v>3947</v>
      </c>
      <c r="C1566" s="32" t="s">
        <v>4732</v>
      </c>
      <c r="D1566" s="32" t="s">
        <v>6252</v>
      </c>
      <c r="E1566" s="32" t="s">
        <v>7282</v>
      </c>
    </row>
    <row r="1567" spans="1:5" ht="15.5" x14ac:dyDescent="0.35">
      <c r="A1567" s="32" t="s">
        <v>805</v>
      </c>
      <c r="B1567" s="32" t="s">
        <v>3948</v>
      </c>
      <c r="C1567" s="32" t="s">
        <v>4729</v>
      </c>
      <c r="D1567" s="32" t="s">
        <v>7283</v>
      </c>
      <c r="E1567" s="32" t="s">
        <v>7284</v>
      </c>
    </row>
    <row r="1568" spans="1:5" ht="15.5" x14ac:dyDescent="0.35">
      <c r="A1568" s="32" t="s">
        <v>804</v>
      </c>
      <c r="B1568" s="32" t="s">
        <v>3949</v>
      </c>
      <c r="C1568" s="32" t="s">
        <v>4729</v>
      </c>
      <c r="D1568" s="32" t="s">
        <v>7285</v>
      </c>
      <c r="E1568" s="32" t="s">
        <v>5400</v>
      </c>
    </row>
    <row r="1569" spans="1:5" ht="15.5" x14ac:dyDescent="0.35">
      <c r="A1569" s="32" t="s">
        <v>803</v>
      </c>
      <c r="B1569" s="32" t="s">
        <v>3950</v>
      </c>
      <c r="C1569" s="32" t="s">
        <v>4732</v>
      </c>
      <c r="D1569" s="32" t="s">
        <v>5684</v>
      </c>
      <c r="E1569" s="32" t="s">
        <v>7286</v>
      </c>
    </row>
    <row r="1570" spans="1:5" ht="15.5" x14ac:dyDescent="0.35">
      <c r="A1570" s="32" t="s">
        <v>802</v>
      </c>
      <c r="B1570" s="32" t="s">
        <v>3951</v>
      </c>
      <c r="C1570" s="32" t="s">
        <v>4729</v>
      </c>
      <c r="D1570" s="32" t="s">
        <v>7287</v>
      </c>
      <c r="E1570" s="32" t="s">
        <v>7288</v>
      </c>
    </row>
    <row r="1571" spans="1:5" ht="15.5" x14ac:dyDescent="0.35">
      <c r="A1571" s="32" t="s">
        <v>801</v>
      </c>
      <c r="B1571" s="32" t="s">
        <v>3952</v>
      </c>
      <c r="C1571" s="32" t="s">
        <v>4732</v>
      </c>
      <c r="D1571" s="32" t="s">
        <v>7289</v>
      </c>
      <c r="E1571" s="32" t="s">
        <v>6498</v>
      </c>
    </row>
    <row r="1572" spans="1:5" ht="15.5" x14ac:dyDescent="0.35">
      <c r="A1572" s="32" t="s">
        <v>800</v>
      </c>
      <c r="B1572" s="32" t="s">
        <v>3953</v>
      </c>
      <c r="C1572" s="32" t="s">
        <v>4729</v>
      </c>
      <c r="D1572" s="32" t="s">
        <v>7290</v>
      </c>
      <c r="E1572" s="32" t="s">
        <v>6506</v>
      </c>
    </row>
    <row r="1573" spans="1:5" ht="15.5" x14ac:dyDescent="0.35">
      <c r="A1573" s="32" t="s">
        <v>799</v>
      </c>
      <c r="B1573" s="32" t="s">
        <v>3954</v>
      </c>
      <c r="C1573" s="32" t="s">
        <v>4732</v>
      </c>
      <c r="D1573" s="32" t="s">
        <v>5596</v>
      </c>
      <c r="E1573" s="32" t="s">
        <v>7291</v>
      </c>
    </row>
    <row r="1574" spans="1:5" ht="15.5" x14ac:dyDescent="0.35">
      <c r="A1574" s="32" t="s">
        <v>798</v>
      </c>
      <c r="B1574" s="32" t="s">
        <v>3955</v>
      </c>
      <c r="C1574" s="32" t="s">
        <v>4732</v>
      </c>
      <c r="D1574" s="32" t="s">
        <v>7292</v>
      </c>
      <c r="E1574" s="32" t="s">
        <v>7293</v>
      </c>
    </row>
    <row r="1575" spans="1:5" ht="15.5" x14ac:dyDescent="0.35">
      <c r="A1575" s="32" t="s">
        <v>797</v>
      </c>
      <c r="B1575" s="32" t="s">
        <v>3956</v>
      </c>
      <c r="C1575" s="32" t="s">
        <v>4732</v>
      </c>
      <c r="D1575" s="32" t="s">
        <v>7294</v>
      </c>
      <c r="E1575" s="32" t="s">
        <v>7295</v>
      </c>
    </row>
    <row r="1576" spans="1:5" ht="15.5" x14ac:dyDescent="0.35">
      <c r="A1576" s="32" t="s">
        <v>796</v>
      </c>
      <c r="B1576" s="32" t="s">
        <v>3957</v>
      </c>
      <c r="C1576" s="32" t="s">
        <v>4732</v>
      </c>
      <c r="D1576" s="32" t="s">
        <v>7296</v>
      </c>
      <c r="E1576" s="32" t="s">
        <v>4777</v>
      </c>
    </row>
    <row r="1577" spans="1:5" ht="15.5" x14ac:dyDescent="0.35">
      <c r="A1577" s="32" t="s">
        <v>795</v>
      </c>
      <c r="B1577" s="32" t="s">
        <v>3958</v>
      </c>
      <c r="C1577" s="32" t="s">
        <v>4729</v>
      </c>
      <c r="D1577" s="32" t="s">
        <v>5710</v>
      </c>
      <c r="E1577" s="32" t="s">
        <v>7297</v>
      </c>
    </row>
    <row r="1578" spans="1:5" ht="15.5" x14ac:dyDescent="0.35">
      <c r="A1578" s="32" t="s">
        <v>794</v>
      </c>
      <c r="B1578" s="32" t="s">
        <v>3959</v>
      </c>
      <c r="C1578" s="32" t="s">
        <v>4732</v>
      </c>
      <c r="D1578" s="32" t="s">
        <v>7298</v>
      </c>
      <c r="E1578" s="32" t="s">
        <v>7299</v>
      </c>
    </row>
    <row r="1579" spans="1:5" ht="15.5" x14ac:dyDescent="0.35">
      <c r="A1579" s="32" t="s">
        <v>793</v>
      </c>
      <c r="B1579" s="32" t="s">
        <v>3960</v>
      </c>
      <c r="C1579" s="32" t="s">
        <v>4732</v>
      </c>
      <c r="D1579" s="32" t="s">
        <v>7300</v>
      </c>
      <c r="E1579" s="32" t="s">
        <v>7301</v>
      </c>
    </row>
    <row r="1580" spans="1:5" ht="15.5" x14ac:dyDescent="0.35">
      <c r="A1580" s="32" t="s">
        <v>792</v>
      </c>
      <c r="B1580" s="32" t="s">
        <v>3961</v>
      </c>
      <c r="C1580" s="32" t="s">
        <v>4729</v>
      </c>
      <c r="D1580" s="32" t="s">
        <v>5880</v>
      </c>
      <c r="E1580" s="32" t="s">
        <v>7302</v>
      </c>
    </row>
    <row r="1581" spans="1:5" ht="15.5" x14ac:dyDescent="0.35">
      <c r="A1581" s="32" t="s">
        <v>791</v>
      </c>
      <c r="B1581" s="32" t="s">
        <v>3962</v>
      </c>
      <c r="C1581" s="32" t="s">
        <v>4732</v>
      </c>
      <c r="D1581" s="32" t="s">
        <v>7303</v>
      </c>
      <c r="E1581" s="32" t="s">
        <v>5025</v>
      </c>
    </row>
    <row r="1582" spans="1:5" ht="15.5" x14ac:dyDescent="0.35">
      <c r="A1582" s="32" t="s">
        <v>790</v>
      </c>
      <c r="B1582" s="32" t="s">
        <v>3963</v>
      </c>
      <c r="C1582" s="32" t="s">
        <v>4732</v>
      </c>
      <c r="D1582" s="32" t="s">
        <v>7304</v>
      </c>
      <c r="E1582" s="32" t="s">
        <v>7305</v>
      </c>
    </row>
    <row r="1583" spans="1:5" ht="15.5" x14ac:dyDescent="0.35">
      <c r="A1583" s="32" t="s">
        <v>789</v>
      </c>
      <c r="B1583" s="32" t="s">
        <v>3964</v>
      </c>
      <c r="C1583" s="32" t="s">
        <v>4732</v>
      </c>
      <c r="D1583" s="32" t="s">
        <v>5352</v>
      </c>
      <c r="E1583" s="32" t="s">
        <v>7306</v>
      </c>
    </row>
    <row r="1584" spans="1:5" ht="15.5" x14ac:dyDescent="0.35">
      <c r="A1584" s="32" t="s">
        <v>788</v>
      </c>
      <c r="B1584" s="32" t="s">
        <v>3965</v>
      </c>
      <c r="C1584" s="32" t="s">
        <v>5604</v>
      </c>
      <c r="D1584" s="32" t="s">
        <v>7307</v>
      </c>
      <c r="E1584" s="32" t="s">
        <v>7308</v>
      </c>
    </row>
    <row r="1585" spans="1:5" ht="15.5" x14ac:dyDescent="0.35">
      <c r="A1585" s="32" t="s">
        <v>787</v>
      </c>
      <c r="B1585" s="32" t="s">
        <v>3966</v>
      </c>
      <c r="C1585" s="32" t="s">
        <v>4729</v>
      </c>
      <c r="D1585" s="32" t="s">
        <v>7309</v>
      </c>
      <c r="E1585" s="32" t="s">
        <v>7310</v>
      </c>
    </row>
    <row r="1586" spans="1:5" ht="15.5" x14ac:dyDescent="0.35">
      <c r="A1586" s="32" t="s">
        <v>786</v>
      </c>
      <c r="B1586" s="32" t="s">
        <v>3967</v>
      </c>
      <c r="C1586" s="32" t="s">
        <v>5604</v>
      </c>
      <c r="D1586" s="32" t="s">
        <v>7311</v>
      </c>
      <c r="E1586" s="32" t="s">
        <v>7312</v>
      </c>
    </row>
    <row r="1587" spans="1:5" ht="15.5" x14ac:dyDescent="0.35">
      <c r="A1587" s="32" t="s">
        <v>785</v>
      </c>
      <c r="B1587" s="32" t="s">
        <v>3968</v>
      </c>
      <c r="C1587" s="32" t="s">
        <v>4729</v>
      </c>
      <c r="D1587" s="32" t="s">
        <v>7313</v>
      </c>
      <c r="E1587" s="32" t="s">
        <v>7314</v>
      </c>
    </row>
    <row r="1588" spans="1:5" ht="15.5" x14ac:dyDescent="0.35">
      <c r="A1588" s="32" t="s">
        <v>784</v>
      </c>
      <c r="B1588" s="32" t="s">
        <v>3969</v>
      </c>
      <c r="C1588" s="32" t="s">
        <v>4732</v>
      </c>
      <c r="D1588" s="32" t="s">
        <v>7315</v>
      </c>
      <c r="E1588" s="32" t="s">
        <v>7316</v>
      </c>
    </row>
    <row r="1589" spans="1:5" ht="15.5" x14ac:dyDescent="0.35">
      <c r="A1589" s="32" t="s">
        <v>783</v>
      </c>
      <c r="B1589" s="32" t="s">
        <v>3970</v>
      </c>
      <c r="C1589" s="32" t="s">
        <v>4732</v>
      </c>
      <c r="D1589" s="32" t="s">
        <v>7317</v>
      </c>
      <c r="E1589" s="32" t="s">
        <v>7318</v>
      </c>
    </row>
    <row r="1590" spans="1:5" ht="15.5" x14ac:dyDescent="0.35">
      <c r="A1590" s="32" t="s">
        <v>782</v>
      </c>
      <c r="B1590" s="32" t="s">
        <v>3971</v>
      </c>
      <c r="C1590" s="32" t="s">
        <v>4729</v>
      </c>
      <c r="D1590" s="32" t="s">
        <v>7319</v>
      </c>
      <c r="E1590" s="32" t="s">
        <v>7320</v>
      </c>
    </row>
    <row r="1591" spans="1:5" ht="15.5" x14ac:dyDescent="0.35">
      <c r="A1591" s="32" t="s">
        <v>781</v>
      </c>
      <c r="B1591" s="32" t="s">
        <v>3972</v>
      </c>
      <c r="C1591" s="32" t="s">
        <v>4732</v>
      </c>
      <c r="D1591" s="32" t="s">
        <v>5286</v>
      </c>
      <c r="E1591" s="32" t="s">
        <v>5484</v>
      </c>
    </row>
    <row r="1592" spans="1:5" ht="15.5" x14ac:dyDescent="0.35">
      <c r="A1592" s="32" t="s">
        <v>780</v>
      </c>
      <c r="B1592" s="32" t="s">
        <v>3973</v>
      </c>
      <c r="C1592" s="32" t="s">
        <v>4732</v>
      </c>
      <c r="D1592" s="32" t="s">
        <v>7321</v>
      </c>
      <c r="E1592" s="32" t="s">
        <v>5658</v>
      </c>
    </row>
    <row r="1593" spans="1:5" ht="15.5" x14ac:dyDescent="0.35">
      <c r="A1593" s="32" t="s">
        <v>779</v>
      </c>
      <c r="B1593" s="32" t="s">
        <v>3974</v>
      </c>
      <c r="C1593" s="32" t="s">
        <v>4732</v>
      </c>
      <c r="D1593" s="32" t="s">
        <v>7322</v>
      </c>
      <c r="E1593" s="32" t="s">
        <v>5140</v>
      </c>
    </row>
    <row r="1594" spans="1:5" ht="15.5" x14ac:dyDescent="0.35">
      <c r="A1594" s="32" t="s">
        <v>778</v>
      </c>
      <c r="B1594" s="32" t="s">
        <v>3975</v>
      </c>
      <c r="C1594" s="32" t="s">
        <v>5604</v>
      </c>
      <c r="D1594" s="32" t="s">
        <v>7323</v>
      </c>
      <c r="E1594" s="32" t="s">
        <v>5674</v>
      </c>
    </row>
    <row r="1595" spans="1:5" ht="15.5" x14ac:dyDescent="0.35">
      <c r="A1595" s="32" t="s">
        <v>777</v>
      </c>
      <c r="B1595" s="32" t="s">
        <v>3976</v>
      </c>
      <c r="C1595" s="32" t="s">
        <v>4732</v>
      </c>
      <c r="D1595" s="32" t="s">
        <v>7324</v>
      </c>
      <c r="E1595" s="32" t="s">
        <v>7325</v>
      </c>
    </row>
    <row r="1596" spans="1:5" ht="15.5" x14ac:dyDescent="0.35">
      <c r="A1596" s="32" t="s">
        <v>776</v>
      </c>
      <c r="B1596" s="32" t="s">
        <v>3977</v>
      </c>
      <c r="C1596" s="32" t="s">
        <v>4729</v>
      </c>
      <c r="D1596" s="32" t="s">
        <v>7326</v>
      </c>
      <c r="E1596" s="32" t="s">
        <v>5091</v>
      </c>
    </row>
    <row r="1597" spans="1:5" ht="15.5" x14ac:dyDescent="0.35">
      <c r="A1597" s="32" t="s">
        <v>775</v>
      </c>
      <c r="B1597" s="32" t="s">
        <v>3978</v>
      </c>
      <c r="C1597" s="32" t="s">
        <v>5604</v>
      </c>
      <c r="D1597" s="32" t="s">
        <v>7327</v>
      </c>
      <c r="E1597" s="32" t="s">
        <v>5343</v>
      </c>
    </row>
    <row r="1598" spans="1:5" ht="15.5" x14ac:dyDescent="0.35">
      <c r="A1598" s="32" t="s">
        <v>774</v>
      </c>
      <c r="B1598" s="32" t="s">
        <v>3979</v>
      </c>
      <c r="C1598" s="32" t="s">
        <v>4732</v>
      </c>
      <c r="D1598" s="32" t="s">
        <v>7328</v>
      </c>
      <c r="E1598" s="32" t="s">
        <v>7329</v>
      </c>
    </row>
    <row r="1599" spans="1:5" ht="15.5" x14ac:dyDescent="0.35">
      <c r="A1599" s="32" t="s">
        <v>773</v>
      </c>
      <c r="B1599" s="32" t="s">
        <v>3980</v>
      </c>
      <c r="C1599" s="32" t="s">
        <v>4732</v>
      </c>
      <c r="D1599" s="32" t="s">
        <v>7330</v>
      </c>
      <c r="E1599" s="32" t="s">
        <v>7331</v>
      </c>
    </row>
    <row r="1600" spans="1:5" ht="15.5" x14ac:dyDescent="0.35">
      <c r="A1600" s="32" t="s">
        <v>772</v>
      </c>
      <c r="B1600" s="32" t="s">
        <v>3981</v>
      </c>
      <c r="C1600" s="32" t="s">
        <v>4732</v>
      </c>
      <c r="D1600" s="32" t="s">
        <v>6321</v>
      </c>
      <c r="E1600" s="32" t="s">
        <v>7332</v>
      </c>
    </row>
    <row r="1601" spans="1:5" ht="15.5" x14ac:dyDescent="0.35">
      <c r="A1601" s="32" t="s">
        <v>771</v>
      </c>
      <c r="B1601" s="32" t="s">
        <v>3982</v>
      </c>
      <c r="C1601" s="32" t="s">
        <v>4732</v>
      </c>
      <c r="D1601" s="32" t="s">
        <v>7333</v>
      </c>
      <c r="E1601" s="32" t="s">
        <v>5449</v>
      </c>
    </row>
    <row r="1602" spans="1:5" ht="15.5" x14ac:dyDescent="0.35">
      <c r="A1602" s="32" t="s">
        <v>770</v>
      </c>
      <c r="B1602" s="32" t="s">
        <v>3983</v>
      </c>
      <c r="C1602" s="32" t="s">
        <v>4729</v>
      </c>
      <c r="D1602" s="32" t="s">
        <v>7334</v>
      </c>
      <c r="E1602" s="32" t="s">
        <v>7335</v>
      </c>
    </row>
    <row r="1603" spans="1:5" ht="15.5" x14ac:dyDescent="0.35">
      <c r="A1603" s="32" t="s">
        <v>769</v>
      </c>
      <c r="B1603" s="32" t="s">
        <v>3984</v>
      </c>
      <c r="C1603" s="32" t="s">
        <v>4732</v>
      </c>
      <c r="D1603" s="32" t="s">
        <v>7336</v>
      </c>
      <c r="E1603" s="32" t="s">
        <v>6237</v>
      </c>
    </row>
    <row r="1604" spans="1:5" ht="15.5" x14ac:dyDescent="0.35">
      <c r="A1604" s="32" t="s">
        <v>768</v>
      </c>
      <c r="B1604" s="32" t="s">
        <v>3985</v>
      </c>
      <c r="C1604" s="32" t="s">
        <v>4732</v>
      </c>
      <c r="D1604" s="32" t="s">
        <v>7337</v>
      </c>
      <c r="E1604" s="32" t="s">
        <v>4985</v>
      </c>
    </row>
    <row r="1605" spans="1:5" ht="15.5" x14ac:dyDescent="0.35">
      <c r="A1605" s="32" t="s">
        <v>767</v>
      </c>
      <c r="B1605" s="32" t="s">
        <v>3986</v>
      </c>
      <c r="C1605" s="32" t="s">
        <v>4732</v>
      </c>
      <c r="D1605" s="32" t="s">
        <v>6118</v>
      </c>
      <c r="E1605" s="32" t="s">
        <v>7338</v>
      </c>
    </row>
    <row r="1606" spans="1:5" ht="15.5" x14ac:dyDescent="0.35">
      <c r="A1606" s="32" t="s">
        <v>766</v>
      </c>
      <c r="B1606" s="32" t="s">
        <v>3987</v>
      </c>
      <c r="C1606" s="32" t="s">
        <v>5604</v>
      </c>
      <c r="D1606" s="32" t="s">
        <v>7339</v>
      </c>
      <c r="E1606" s="32" t="s">
        <v>6800</v>
      </c>
    </row>
    <row r="1607" spans="1:5" ht="15.5" x14ac:dyDescent="0.35">
      <c r="A1607" s="32" t="s">
        <v>765</v>
      </c>
      <c r="B1607" s="32" t="s">
        <v>3988</v>
      </c>
      <c r="C1607" s="32" t="s">
        <v>4732</v>
      </c>
      <c r="D1607" s="32" t="s">
        <v>7340</v>
      </c>
      <c r="E1607" s="32" t="s">
        <v>4910</v>
      </c>
    </row>
    <row r="1608" spans="1:5" ht="15.5" x14ac:dyDescent="0.35">
      <c r="A1608" s="32" t="s">
        <v>764</v>
      </c>
      <c r="B1608" s="32" t="s">
        <v>3989</v>
      </c>
      <c r="C1608" s="32" t="s">
        <v>4732</v>
      </c>
      <c r="D1608" s="32" t="s">
        <v>5612</v>
      </c>
      <c r="E1608" s="32" t="s">
        <v>5840</v>
      </c>
    </row>
    <row r="1609" spans="1:5" ht="15.5" x14ac:dyDescent="0.35">
      <c r="A1609" s="32" t="s">
        <v>763</v>
      </c>
      <c r="B1609" s="32" t="s">
        <v>3990</v>
      </c>
      <c r="C1609" s="32" t="s">
        <v>4729</v>
      </c>
      <c r="D1609" s="32" t="s">
        <v>7341</v>
      </c>
      <c r="E1609" s="32" t="s">
        <v>7342</v>
      </c>
    </row>
    <row r="1610" spans="1:5" ht="15.5" x14ac:dyDescent="0.35">
      <c r="A1610" s="32" t="s">
        <v>762</v>
      </c>
      <c r="B1610" s="32" t="s">
        <v>3991</v>
      </c>
      <c r="C1610" s="32" t="s">
        <v>4729</v>
      </c>
      <c r="D1610" s="32" t="s">
        <v>7343</v>
      </c>
      <c r="E1610" s="32" t="s">
        <v>5674</v>
      </c>
    </row>
    <row r="1611" spans="1:5" ht="15.5" x14ac:dyDescent="0.35">
      <c r="A1611" s="32" t="s">
        <v>761</v>
      </c>
      <c r="B1611" s="32" t="s">
        <v>3992</v>
      </c>
      <c r="C1611" s="32" t="s">
        <v>4729</v>
      </c>
      <c r="D1611" s="32" t="s">
        <v>7344</v>
      </c>
      <c r="E1611" s="32" t="s">
        <v>6082</v>
      </c>
    </row>
    <row r="1612" spans="1:5" ht="15.5" x14ac:dyDescent="0.35">
      <c r="A1612" s="32" t="s">
        <v>760</v>
      </c>
      <c r="B1612" s="32" t="s">
        <v>3993</v>
      </c>
      <c r="C1612" s="32" t="s">
        <v>4729</v>
      </c>
      <c r="D1612" s="32" t="s">
        <v>7345</v>
      </c>
      <c r="E1612" s="32" t="s">
        <v>7346</v>
      </c>
    </row>
    <row r="1613" spans="1:5" ht="15.5" x14ac:dyDescent="0.35">
      <c r="A1613" s="32" t="s">
        <v>759</v>
      </c>
      <c r="B1613" s="32" t="s">
        <v>3994</v>
      </c>
      <c r="C1613" s="32" t="s">
        <v>4729</v>
      </c>
      <c r="D1613" s="32" t="s">
        <v>7347</v>
      </c>
      <c r="E1613" s="32" t="s">
        <v>5460</v>
      </c>
    </row>
    <row r="1614" spans="1:5" ht="15.5" x14ac:dyDescent="0.35">
      <c r="A1614" s="32" t="s">
        <v>758</v>
      </c>
      <c r="B1614" s="32" t="s">
        <v>3995</v>
      </c>
      <c r="C1614" s="32" t="s">
        <v>4732</v>
      </c>
      <c r="D1614" s="32" t="s">
        <v>7348</v>
      </c>
      <c r="E1614" s="32" t="s">
        <v>7349</v>
      </c>
    </row>
    <row r="1615" spans="1:5" ht="15.5" x14ac:dyDescent="0.35">
      <c r="A1615" s="32" t="s">
        <v>757</v>
      </c>
      <c r="B1615" s="32" t="s">
        <v>3996</v>
      </c>
      <c r="C1615" s="32" t="s">
        <v>4729</v>
      </c>
      <c r="D1615" s="32" t="s">
        <v>7350</v>
      </c>
      <c r="E1615" s="32" t="s">
        <v>7351</v>
      </c>
    </row>
    <row r="1616" spans="1:5" ht="15.5" x14ac:dyDescent="0.35">
      <c r="A1616" s="32" t="s">
        <v>756</v>
      </c>
      <c r="B1616" s="32" t="s">
        <v>3997</v>
      </c>
      <c r="C1616" s="32" t="s">
        <v>4732</v>
      </c>
      <c r="D1616" s="32" t="s">
        <v>7352</v>
      </c>
      <c r="E1616" s="32" t="s">
        <v>5155</v>
      </c>
    </row>
    <row r="1617" spans="1:5" ht="15.5" x14ac:dyDescent="0.35">
      <c r="A1617" s="32" t="s">
        <v>755</v>
      </c>
      <c r="B1617" s="32" t="s">
        <v>3998</v>
      </c>
      <c r="C1617" s="32" t="s">
        <v>4729</v>
      </c>
      <c r="D1617" s="32" t="s">
        <v>7353</v>
      </c>
      <c r="E1617" s="32" t="s">
        <v>4763</v>
      </c>
    </row>
    <row r="1618" spans="1:5" ht="15.5" x14ac:dyDescent="0.35">
      <c r="A1618" s="32" t="s">
        <v>754</v>
      </c>
      <c r="B1618" s="32" t="s">
        <v>3999</v>
      </c>
      <c r="C1618" s="32" t="s">
        <v>4732</v>
      </c>
      <c r="D1618" s="32" t="s">
        <v>7354</v>
      </c>
      <c r="E1618" s="32" t="s">
        <v>7355</v>
      </c>
    </row>
    <row r="1619" spans="1:5" ht="15.5" x14ac:dyDescent="0.35">
      <c r="A1619" s="32" t="s">
        <v>753</v>
      </c>
      <c r="B1619" s="32" t="s">
        <v>4000</v>
      </c>
      <c r="C1619" s="32" t="s">
        <v>4729</v>
      </c>
      <c r="D1619" s="32" t="s">
        <v>7356</v>
      </c>
      <c r="E1619" s="32" t="s">
        <v>6426</v>
      </c>
    </row>
    <row r="1620" spans="1:5" ht="15.5" x14ac:dyDescent="0.35">
      <c r="A1620" s="32" t="s">
        <v>752</v>
      </c>
      <c r="B1620" s="32" t="s">
        <v>4001</v>
      </c>
      <c r="C1620" s="32" t="s">
        <v>4732</v>
      </c>
      <c r="D1620" s="32" t="s">
        <v>4829</v>
      </c>
      <c r="E1620" s="32" t="s">
        <v>7357</v>
      </c>
    </row>
    <row r="1621" spans="1:5" ht="15.5" x14ac:dyDescent="0.35">
      <c r="A1621" s="32" t="s">
        <v>751</v>
      </c>
      <c r="B1621" s="32" t="s">
        <v>4002</v>
      </c>
      <c r="C1621" s="32" t="s">
        <v>4729</v>
      </c>
      <c r="D1621" s="32" t="s">
        <v>7358</v>
      </c>
      <c r="E1621" s="32" t="s">
        <v>7359</v>
      </c>
    </row>
    <row r="1622" spans="1:5" ht="15.5" x14ac:dyDescent="0.35">
      <c r="A1622" s="32" t="s">
        <v>750</v>
      </c>
      <c r="B1622" s="32" t="s">
        <v>4003</v>
      </c>
      <c r="C1622" s="32" t="s">
        <v>4729</v>
      </c>
      <c r="D1622" s="32" t="s">
        <v>7360</v>
      </c>
      <c r="E1622" s="32" t="s">
        <v>7361</v>
      </c>
    </row>
    <row r="1623" spans="1:5" ht="15.5" x14ac:dyDescent="0.35">
      <c r="A1623" s="32" t="s">
        <v>749</v>
      </c>
      <c r="B1623" s="32" t="s">
        <v>4004</v>
      </c>
      <c r="C1623" s="32" t="s">
        <v>4732</v>
      </c>
      <c r="D1623" s="32" t="s">
        <v>7362</v>
      </c>
      <c r="E1623" s="32" t="s">
        <v>5079</v>
      </c>
    </row>
    <row r="1624" spans="1:5" ht="15.5" x14ac:dyDescent="0.35">
      <c r="A1624" s="32" t="s">
        <v>748</v>
      </c>
      <c r="B1624" s="32" t="s">
        <v>4005</v>
      </c>
      <c r="C1624" s="32" t="s">
        <v>4732</v>
      </c>
      <c r="D1624" s="32" t="s">
        <v>7363</v>
      </c>
      <c r="E1624" s="32" t="s">
        <v>5810</v>
      </c>
    </row>
    <row r="1625" spans="1:5" ht="15.5" x14ac:dyDescent="0.35">
      <c r="A1625" s="32" t="s">
        <v>747</v>
      </c>
      <c r="B1625" s="32" t="s">
        <v>4006</v>
      </c>
      <c r="C1625" s="32" t="s">
        <v>4729</v>
      </c>
      <c r="D1625" s="32" t="s">
        <v>7364</v>
      </c>
      <c r="E1625" s="32" t="s">
        <v>5503</v>
      </c>
    </row>
    <row r="1626" spans="1:5" ht="15.5" x14ac:dyDescent="0.35">
      <c r="A1626" s="32" t="s">
        <v>746</v>
      </c>
      <c r="B1626" s="32" t="s">
        <v>4007</v>
      </c>
      <c r="C1626" s="32" t="s">
        <v>4729</v>
      </c>
      <c r="D1626" s="32" t="s">
        <v>7365</v>
      </c>
      <c r="E1626" s="32" t="s">
        <v>4900</v>
      </c>
    </row>
    <row r="1627" spans="1:5" ht="15.5" x14ac:dyDescent="0.35">
      <c r="A1627" s="32" t="s">
        <v>745</v>
      </c>
      <c r="B1627" s="32" t="s">
        <v>4008</v>
      </c>
      <c r="C1627" s="32" t="s">
        <v>5604</v>
      </c>
      <c r="D1627" s="32" t="s">
        <v>6482</v>
      </c>
      <c r="E1627" s="32" t="s">
        <v>7366</v>
      </c>
    </row>
    <row r="1628" spans="1:5" ht="15.5" x14ac:dyDescent="0.35">
      <c r="A1628" s="32" t="s">
        <v>744</v>
      </c>
      <c r="B1628" s="32" t="s">
        <v>4009</v>
      </c>
      <c r="C1628" s="32" t="s">
        <v>4729</v>
      </c>
      <c r="D1628" s="32" t="s">
        <v>7367</v>
      </c>
      <c r="E1628" s="32" t="s">
        <v>7368</v>
      </c>
    </row>
    <row r="1629" spans="1:5" ht="15.5" x14ac:dyDescent="0.35">
      <c r="A1629" s="32" t="s">
        <v>743</v>
      </c>
      <c r="B1629" s="32" t="s">
        <v>4010</v>
      </c>
      <c r="C1629" s="32" t="s">
        <v>4732</v>
      </c>
      <c r="D1629" s="32" t="s">
        <v>7369</v>
      </c>
      <c r="E1629" s="32" t="s">
        <v>4892</v>
      </c>
    </row>
    <row r="1630" spans="1:5" ht="15.5" x14ac:dyDescent="0.35">
      <c r="A1630" s="32" t="s">
        <v>742</v>
      </c>
      <c r="B1630" s="32" t="s">
        <v>4011</v>
      </c>
      <c r="C1630" s="32" t="s">
        <v>4732</v>
      </c>
      <c r="D1630" s="32" t="s">
        <v>7370</v>
      </c>
      <c r="E1630" s="32" t="s">
        <v>7371</v>
      </c>
    </row>
    <row r="1631" spans="1:5" ht="15.5" x14ac:dyDescent="0.35">
      <c r="A1631" s="32" t="s">
        <v>741</v>
      </c>
      <c r="B1631" s="32" t="s">
        <v>4012</v>
      </c>
      <c r="C1631" s="32" t="s">
        <v>4729</v>
      </c>
      <c r="D1631" s="32" t="s">
        <v>7372</v>
      </c>
      <c r="E1631" s="32" t="s">
        <v>7373</v>
      </c>
    </row>
    <row r="1632" spans="1:5" ht="15.5" x14ac:dyDescent="0.35">
      <c r="A1632" s="32" t="s">
        <v>740</v>
      </c>
      <c r="B1632" s="32" t="s">
        <v>4013</v>
      </c>
      <c r="C1632" s="32" t="s">
        <v>4732</v>
      </c>
      <c r="D1632" s="32" t="s">
        <v>6472</v>
      </c>
      <c r="E1632" s="32" t="s">
        <v>5155</v>
      </c>
    </row>
    <row r="1633" spans="1:5" ht="15.5" x14ac:dyDescent="0.35">
      <c r="A1633" s="32" t="s">
        <v>739</v>
      </c>
      <c r="B1633" s="32" t="s">
        <v>4014</v>
      </c>
      <c r="C1633" s="32" t="s">
        <v>4732</v>
      </c>
      <c r="D1633" s="32" t="s">
        <v>7238</v>
      </c>
      <c r="E1633" s="32" t="s">
        <v>7374</v>
      </c>
    </row>
    <row r="1634" spans="1:5" ht="15.5" x14ac:dyDescent="0.35">
      <c r="A1634" s="32" t="s">
        <v>738</v>
      </c>
      <c r="B1634" s="32" t="s">
        <v>4015</v>
      </c>
      <c r="C1634" s="32" t="s">
        <v>4729</v>
      </c>
      <c r="D1634" s="32" t="s">
        <v>7375</v>
      </c>
      <c r="E1634" s="32" t="s">
        <v>6694</v>
      </c>
    </row>
    <row r="1635" spans="1:5" ht="15.5" x14ac:dyDescent="0.35">
      <c r="A1635" s="32" t="s">
        <v>737</v>
      </c>
      <c r="B1635" s="32" t="s">
        <v>4016</v>
      </c>
      <c r="C1635" s="32" t="s">
        <v>4732</v>
      </c>
      <c r="D1635" s="32" t="s">
        <v>7376</v>
      </c>
      <c r="E1635" s="32" t="s">
        <v>7377</v>
      </c>
    </row>
    <row r="1636" spans="1:5" ht="15.5" x14ac:dyDescent="0.35">
      <c r="A1636" s="32" t="s">
        <v>736</v>
      </c>
      <c r="B1636" s="32" t="s">
        <v>4017</v>
      </c>
      <c r="C1636" s="32" t="s">
        <v>4729</v>
      </c>
      <c r="D1636" s="32" t="s">
        <v>7378</v>
      </c>
      <c r="E1636" s="32" t="s">
        <v>7379</v>
      </c>
    </row>
    <row r="1637" spans="1:5" ht="15.5" x14ac:dyDescent="0.35">
      <c r="A1637" s="32" t="s">
        <v>735</v>
      </c>
      <c r="B1637" s="32" t="s">
        <v>4018</v>
      </c>
      <c r="C1637" s="32" t="s">
        <v>4729</v>
      </c>
      <c r="D1637" s="32" t="s">
        <v>7380</v>
      </c>
      <c r="E1637" s="32" t="s">
        <v>5607</v>
      </c>
    </row>
    <row r="1638" spans="1:5" ht="15.5" x14ac:dyDescent="0.35">
      <c r="A1638" s="32" t="s">
        <v>734</v>
      </c>
      <c r="B1638" s="32" t="s">
        <v>4019</v>
      </c>
      <c r="C1638" s="32" t="s">
        <v>4729</v>
      </c>
      <c r="D1638" s="32" t="s">
        <v>7381</v>
      </c>
      <c r="E1638" s="32" t="s">
        <v>7382</v>
      </c>
    </row>
    <row r="1639" spans="1:5" ht="15.5" x14ac:dyDescent="0.35">
      <c r="A1639" s="32" t="s">
        <v>733</v>
      </c>
      <c r="B1639" s="32" t="s">
        <v>4020</v>
      </c>
      <c r="C1639" s="32" t="s">
        <v>4729</v>
      </c>
      <c r="D1639" s="32" t="s">
        <v>6960</v>
      </c>
      <c r="E1639" s="32" t="s">
        <v>7383</v>
      </c>
    </row>
    <row r="1640" spans="1:5" ht="15.5" x14ac:dyDescent="0.35">
      <c r="A1640" s="32" t="s">
        <v>732</v>
      </c>
      <c r="B1640" s="32" t="s">
        <v>4021</v>
      </c>
      <c r="C1640" s="32" t="s">
        <v>4732</v>
      </c>
      <c r="D1640" s="32" t="s">
        <v>5186</v>
      </c>
      <c r="E1640" s="32" t="s">
        <v>7384</v>
      </c>
    </row>
    <row r="1641" spans="1:5" ht="15.5" x14ac:dyDescent="0.35">
      <c r="A1641" s="32" t="s">
        <v>731</v>
      </c>
      <c r="B1641" s="32" t="s">
        <v>4022</v>
      </c>
      <c r="C1641" s="32" t="s">
        <v>4729</v>
      </c>
      <c r="D1641" s="32" t="s">
        <v>7385</v>
      </c>
      <c r="E1641" s="32" t="s">
        <v>7386</v>
      </c>
    </row>
    <row r="1642" spans="1:5" ht="15.5" x14ac:dyDescent="0.35">
      <c r="A1642" s="32" t="s">
        <v>730</v>
      </c>
      <c r="B1642" s="32" t="s">
        <v>4023</v>
      </c>
      <c r="C1642" s="32" t="s">
        <v>4729</v>
      </c>
      <c r="D1642" s="32" t="s">
        <v>7387</v>
      </c>
      <c r="E1642" s="32" t="s">
        <v>7388</v>
      </c>
    </row>
    <row r="1643" spans="1:5" ht="15.5" x14ac:dyDescent="0.35">
      <c r="A1643" s="32" t="s">
        <v>729</v>
      </c>
      <c r="B1643" s="32" t="s">
        <v>4024</v>
      </c>
      <c r="C1643" s="32" t="s">
        <v>4729</v>
      </c>
      <c r="D1643" s="32" t="s">
        <v>5559</v>
      </c>
      <c r="E1643" s="32" t="s">
        <v>5564</v>
      </c>
    </row>
    <row r="1644" spans="1:5" ht="15.5" x14ac:dyDescent="0.35">
      <c r="A1644" s="32" t="s">
        <v>728</v>
      </c>
      <c r="B1644" s="32" t="s">
        <v>4025</v>
      </c>
      <c r="C1644" s="32" t="s">
        <v>4729</v>
      </c>
      <c r="D1644" s="32" t="s">
        <v>7389</v>
      </c>
      <c r="E1644" s="32" t="s">
        <v>5656</v>
      </c>
    </row>
    <row r="1645" spans="1:5" ht="15.5" x14ac:dyDescent="0.35">
      <c r="A1645" s="32" t="s">
        <v>727</v>
      </c>
      <c r="B1645" s="32" t="s">
        <v>4026</v>
      </c>
      <c r="C1645" s="32" t="s">
        <v>4732</v>
      </c>
      <c r="D1645" s="32" t="s">
        <v>5712</v>
      </c>
      <c r="E1645" s="32" t="s">
        <v>5056</v>
      </c>
    </row>
    <row r="1646" spans="1:5" ht="15.5" x14ac:dyDescent="0.35">
      <c r="A1646" s="32" t="s">
        <v>726</v>
      </c>
      <c r="B1646" s="32" t="s">
        <v>4027</v>
      </c>
      <c r="C1646" s="32" t="s">
        <v>4732</v>
      </c>
      <c r="D1646" s="32" t="s">
        <v>6102</v>
      </c>
      <c r="E1646" s="32" t="s">
        <v>7390</v>
      </c>
    </row>
    <row r="1647" spans="1:5" ht="15.5" x14ac:dyDescent="0.35">
      <c r="A1647" s="32" t="s">
        <v>725</v>
      </c>
      <c r="B1647" s="32" t="s">
        <v>4028</v>
      </c>
      <c r="C1647" s="32" t="s">
        <v>5604</v>
      </c>
      <c r="D1647" s="32" t="s">
        <v>7391</v>
      </c>
      <c r="E1647" s="32" t="s">
        <v>6815</v>
      </c>
    </row>
    <row r="1648" spans="1:5" ht="15.5" x14ac:dyDescent="0.35">
      <c r="A1648" s="32" t="s">
        <v>724</v>
      </c>
      <c r="B1648" s="32" t="s">
        <v>4029</v>
      </c>
      <c r="C1648" s="32" t="s">
        <v>4732</v>
      </c>
      <c r="D1648" s="32" t="s">
        <v>7392</v>
      </c>
      <c r="E1648" s="32" t="s">
        <v>5064</v>
      </c>
    </row>
    <row r="1649" spans="1:5" ht="15.5" x14ac:dyDescent="0.35">
      <c r="A1649" s="32" t="s">
        <v>723</v>
      </c>
      <c r="B1649" s="32" t="s">
        <v>4030</v>
      </c>
      <c r="C1649" s="32" t="s">
        <v>4732</v>
      </c>
      <c r="D1649" s="32" t="s">
        <v>7393</v>
      </c>
      <c r="E1649" s="32" t="s">
        <v>5187</v>
      </c>
    </row>
    <row r="1650" spans="1:5" ht="15.5" x14ac:dyDescent="0.35">
      <c r="A1650" s="32" t="s">
        <v>722</v>
      </c>
      <c r="B1650" s="32" t="s">
        <v>4031</v>
      </c>
      <c r="C1650" s="32" t="s">
        <v>4729</v>
      </c>
      <c r="D1650" s="32" t="s">
        <v>5186</v>
      </c>
      <c r="E1650" s="32" t="s">
        <v>4763</v>
      </c>
    </row>
    <row r="1651" spans="1:5" ht="15.5" x14ac:dyDescent="0.35">
      <c r="A1651" s="32" t="s">
        <v>721</v>
      </c>
      <c r="B1651" s="32" t="s">
        <v>4032</v>
      </c>
      <c r="C1651" s="32" t="s">
        <v>5604</v>
      </c>
      <c r="D1651" s="32" t="s">
        <v>7394</v>
      </c>
      <c r="E1651" s="32" t="s">
        <v>4918</v>
      </c>
    </row>
    <row r="1652" spans="1:5" ht="15.5" x14ac:dyDescent="0.35">
      <c r="A1652" s="32" t="s">
        <v>720</v>
      </c>
      <c r="B1652" s="32" t="s">
        <v>4033</v>
      </c>
      <c r="C1652" s="32" t="s">
        <v>4732</v>
      </c>
      <c r="D1652" s="32" t="s">
        <v>7395</v>
      </c>
      <c r="E1652" s="32" t="s">
        <v>7396</v>
      </c>
    </row>
    <row r="1653" spans="1:5" ht="15.5" x14ac:dyDescent="0.35">
      <c r="A1653" s="32" t="s">
        <v>719</v>
      </c>
      <c r="B1653" s="32" t="s">
        <v>4034</v>
      </c>
      <c r="C1653" s="32" t="s">
        <v>4729</v>
      </c>
      <c r="D1653" s="32" t="s">
        <v>7397</v>
      </c>
      <c r="E1653" s="32" t="s">
        <v>7398</v>
      </c>
    </row>
    <row r="1654" spans="1:5" ht="15.5" x14ac:dyDescent="0.35">
      <c r="A1654" s="32" t="s">
        <v>718</v>
      </c>
      <c r="B1654" s="32" t="s">
        <v>4035</v>
      </c>
      <c r="C1654" s="32" t="s">
        <v>4729</v>
      </c>
      <c r="D1654" s="32" t="s">
        <v>7399</v>
      </c>
      <c r="E1654" s="32" t="s">
        <v>5613</v>
      </c>
    </row>
    <row r="1655" spans="1:5" ht="15.5" x14ac:dyDescent="0.35">
      <c r="A1655" s="32" t="s">
        <v>717</v>
      </c>
      <c r="B1655" s="32" t="s">
        <v>4036</v>
      </c>
      <c r="C1655" s="32" t="s">
        <v>4732</v>
      </c>
      <c r="D1655" s="32" t="s">
        <v>7400</v>
      </c>
      <c r="E1655" s="32" t="s">
        <v>7401</v>
      </c>
    </row>
    <row r="1656" spans="1:5" ht="15.5" x14ac:dyDescent="0.35">
      <c r="A1656" s="32" t="s">
        <v>716</v>
      </c>
      <c r="B1656" s="32" t="s">
        <v>4037</v>
      </c>
      <c r="C1656" s="32" t="s">
        <v>4732</v>
      </c>
      <c r="D1656" s="32" t="s">
        <v>7402</v>
      </c>
      <c r="E1656" s="32" t="s">
        <v>7403</v>
      </c>
    </row>
    <row r="1657" spans="1:5" ht="15.5" x14ac:dyDescent="0.35">
      <c r="A1657" s="32" t="s">
        <v>715</v>
      </c>
      <c r="B1657" s="32" t="s">
        <v>4038</v>
      </c>
      <c r="C1657" s="32" t="s">
        <v>4732</v>
      </c>
      <c r="D1657" s="32" t="s">
        <v>7404</v>
      </c>
      <c r="E1657" s="32" t="s">
        <v>5012</v>
      </c>
    </row>
    <row r="1658" spans="1:5" ht="15.5" x14ac:dyDescent="0.35">
      <c r="A1658" s="32" t="s">
        <v>714</v>
      </c>
      <c r="B1658" s="32" t="s">
        <v>4039</v>
      </c>
      <c r="C1658" s="32" t="s">
        <v>4729</v>
      </c>
      <c r="D1658" s="32" t="s">
        <v>5981</v>
      </c>
      <c r="E1658" s="32" t="s">
        <v>7405</v>
      </c>
    </row>
    <row r="1659" spans="1:5" ht="15.5" x14ac:dyDescent="0.35">
      <c r="A1659" s="32" t="s">
        <v>713</v>
      </c>
      <c r="B1659" s="32" t="s">
        <v>4040</v>
      </c>
      <c r="C1659" s="32" t="s">
        <v>5604</v>
      </c>
      <c r="D1659" s="32" t="s">
        <v>7406</v>
      </c>
      <c r="E1659" s="32" t="s">
        <v>7407</v>
      </c>
    </row>
    <row r="1660" spans="1:5" ht="15.5" x14ac:dyDescent="0.35">
      <c r="A1660" s="32" t="s">
        <v>712</v>
      </c>
      <c r="B1660" s="32" t="s">
        <v>4041</v>
      </c>
      <c r="C1660" s="32" t="s">
        <v>4729</v>
      </c>
      <c r="D1660" s="32" t="s">
        <v>6307</v>
      </c>
      <c r="E1660" s="32" t="s">
        <v>4730</v>
      </c>
    </row>
    <row r="1661" spans="1:5" ht="15.5" x14ac:dyDescent="0.35">
      <c r="A1661" s="32" t="s">
        <v>711</v>
      </c>
      <c r="B1661" s="32" t="s">
        <v>4042</v>
      </c>
      <c r="C1661" s="32" t="s">
        <v>4732</v>
      </c>
      <c r="D1661" s="32" t="s">
        <v>7408</v>
      </c>
      <c r="E1661" s="32" t="s">
        <v>7409</v>
      </c>
    </row>
    <row r="1662" spans="1:5" ht="15.5" x14ac:dyDescent="0.35">
      <c r="A1662" s="32" t="s">
        <v>710</v>
      </c>
      <c r="B1662" s="32" t="s">
        <v>4043</v>
      </c>
      <c r="C1662" s="32" t="s">
        <v>5604</v>
      </c>
      <c r="D1662" s="32" t="s">
        <v>7410</v>
      </c>
      <c r="E1662" s="32" t="s">
        <v>7411</v>
      </c>
    </row>
    <row r="1663" spans="1:5" ht="15.5" x14ac:dyDescent="0.35">
      <c r="A1663" s="32" t="s">
        <v>709</v>
      </c>
      <c r="B1663" s="32" t="s">
        <v>4044</v>
      </c>
      <c r="C1663" s="32" t="s">
        <v>4732</v>
      </c>
      <c r="D1663" s="32" t="s">
        <v>7412</v>
      </c>
      <c r="E1663" s="32" t="s">
        <v>5165</v>
      </c>
    </row>
    <row r="1664" spans="1:5" ht="15.5" x14ac:dyDescent="0.35">
      <c r="A1664" s="32" t="s">
        <v>708</v>
      </c>
      <c r="B1664" s="32" t="s">
        <v>4045</v>
      </c>
      <c r="C1664" s="32" t="s">
        <v>4729</v>
      </c>
      <c r="D1664" s="32" t="s">
        <v>7413</v>
      </c>
      <c r="E1664" s="32" t="s">
        <v>7414</v>
      </c>
    </row>
    <row r="1665" spans="1:5" ht="15.5" x14ac:dyDescent="0.35">
      <c r="A1665" s="32" t="s">
        <v>707</v>
      </c>
      <c r="B1665" s="32" t="s">
        <v>4046</v>
      </c>
      <c r="C1665" s="32" t="s">
        <v>4732</v>
      </c>
      <c r="D1665" s="32" t="s">
        <v>7415</v>
      </c>
      <c r="E1665" s="32" t="s">
        <v>7416</v>
      </c>
    </row>
    <row r="1666" spans="1:5" ht="15.5" x14ac:dyDescent="0.35">
      <c r="A1666" s="32" t="s">
        <v>706</v>
      </c>
      <c r="B1666" s="32" t="s">
        <v>4047</v>
      </c>
      <c r="C1666" s="32" t="s">
        <v>4732</v>
      </c>
      <c r="D1666" s="32" t="s">
        <v>7417</v>
      </c>
      <c r="E1666" s="32" t="s">
        <v>7418</v>
      </c>
    </row>
    <row r="1667" spans="1:5" ht="15.5" x14ac:dyDescent="0.35">
      <c r="A1667" s="32" t="s">
        <v>705</v>
      </c>
      <c r="B1667" s="32" t="s">
        <v>4048</v>
      </c>
      <c r="C1667" s="32" t="s">
        <v>4732</v>
      </c>
      <c r="D1667" s="32" t="s">
        <v>4859</v>
      </c>
      <c r="E1667" s="32" t="s">
        <v>7419</v>
      </c>
    </row>
    <row r="1668" spans="1:5" ht="15.5" x14ac:dyDescent="0.35">
      <c r="A1668" s="32" t="s">
        <v>704</v>
      </c>
      <c r="B1668" s="32" t="s">
        <v>4049</v>
      </c>
      <c r="C1668" s="32" t="s">
        <v>4732</v>
      </c>
      <c r="D1668" s="32" t="s">
        <v>7420</v>
      </c>
      <c r="E1668" s="32" t="s">
        <v>4808</v>
      </c>
    </row>
    <row r="1669" spans="1:5" ht="15.5" x14ac:dyDescent="0.35">
      <c r="A1669" s="32" t="s">
        <v>703</v>
      </c>
      <c r="B1669" s="32" t="s">
        <v>4050</v>
      </c>
      <c r="C1669" s="32" t="s">
        <v>4732</v>
      </c>
      <c r="D1669" s="32" t="s">
        <v>7421</v>
      </c>
      <c r="E1669" s="32" t="s">
        <v>7422</v>
      </c>
    </row>
    <row r="1670" spans="1:5" ht="15.5" x14ac:dyDescent="0.35">
      <c r="A1670" s="32" t="s">
        <v>702</v>
      </c>
      <c r="B1670" s="32" t="s">
        <v>4051</v>
      </c>
      <c r="C1670" s="32" t="s">
        <v>4732</v>
      </c>
      <c r="D1670" s="32" t="s">
        <v>5491</v>
      </c>
      <c r="E1670" s="32" t="s">
        <v>5029</v>
      </c>
    </row>
    <row r="1671" spans="1:5" ht="15.5" x14ac:dyDescent="0.35">
      <c r="A1671" s="32" t="s">
        <v>701</v>
      </c>
      <c r="B1671" s="32" t="s">
        <v>4052</v>
      </c>
      <c r="C1671" s="32" t="s">
        <v>4732</v>
      </c>
      <c r="D1671" s="32" t="s">
        <v>7423</v>
      </c>
      <c r="E1671" s="32" t="s">
        <v>7424</v>
      </c>
    </row>
    <row r="1672" spans="1:5" ht="15.5" x14ac:dyDescent="0.35">
      <c r="A1672" s="32" t="s">
        <v>700</v>
      </c>
      <c r="B1672" s="32" t="s">
        <v>4053</v>
      </c>
      <c r="C1672" s="32" t="s">
        <v>4729</v>
      </c>
      <c r="D1672" s="32" t="s">
        <v>6734</v>
      </c>
      <c r="E1672" s="32" t="s">
        <v>7425</v>
      </c>
    </row>
    <row r="1673" spans="1:5" ht="15.5" x14ac:dyDescent="0.35">
      <c r="A1673" s="32" t="s">
        <v>699</v>
      </c>
      <c r="B1673" s="32" t="s">
        <v>4054</v>
      </c>
      <c r="C1673" s="32" t="s">
        <v>4732</v>
      </c>
      <c r="D1673" s="32" t="s">
        <v>7426</v>
      </c>
      <c r="E1673" s="32" t="s">
        <v>7253</v>
      </c>
    </row>
    <row r="1674" spans="1:5" ht="15.5" x14ac:dyDescent="0.35">
      <c r="A1674" s="32" t="s">
        <v>698</v>
      </c>
      <c r="B1674" s="32" t="s">
        <v>4055</v>
      </c>
      <c r="C1674" s="32" t="s">
        <v>4729</v>
      </c>
      <c r="D1674" s="32" t="s">
        <v>7427</v>
      </c>
      <c r="E1674" s="32" t="s">
        <v>7256</v>
      </c>
    </row>
    <row r="1675" spans="1:5" ht="15.5" x14ac:dyDescent="0.35">
      <c r="A1675" s="32" t="s">
        <v>697</v>
      </c>
      <c r="B1675" s="32" t="s">
        <v>4056</v>
      </c>
      <c r="C1675" s="32" t="s">
        <v>4729</v>
      </c>
      <c r="D1675" s="32" t="s">
        <v>7428</v>
      </c>
      <c r="E1675" s="32" t="s">
        <v>7061</v>
      </c>
    </row>
    <row r="1676" spans="1:5" ht="15.5" x14ac:dyDescent="0.35">
      <c r="A1676" s="32" t="s">
        <v>696</v>
      </c>
      <c r="B1676" s="32" t="s">
        <v>4057</v>
      </c>
      <c r="C1676" s="32" t="s">
        <v>4732</v>
      </c>
      <c r="D1676" s="32" t="s">
        <v>7429</v>
      </c>
      <c r="E1676" s="32" t="s">
        <v>7430</v>
      </c>
    </row>
    <row r="1677" spans="1:5" ht="15.5" x14ac:dyDescent="0.35">
      <c r="A1677" s="32" t="s">
        <v>695</v>
      </c>
      <c r="B1677" s="32" t="s">
        <v>4058</v>
      </c>
      <c r="C1677" s="32" t="s">
        <v>4729</v>
      </c>
      <c r="D1677" s="32" t="s">
        <v>7431</v>
      </c>
      <c r="E1677" s="32" t="s">
        <v>7432</v>
      </c>
    </row>
    <row r="1678" spans="1:5" ht="15.5" x14ac:dyDescent="0.35">
      <c r="A1678" s="32" t="s">
        <v>694</v>
      </c>
      <c r="B1678" s="32" t="s">
        <v>4059</v>
      </c>
      <c r="C1678" s="32" t="s">
        <v>4729</v>
      </c>
      <c r="D1678" s="32" t="s">
        <v>7433</v>
      </c>
      <c r="E1678" s="32" t="s">
        <v>7434</v>
      </c>
    </row>
    <row r="1679" spans="1:5" ht="15.5" x14ac:dyDescent="0.35">
      <c r="A1679" s="32" t="s">
        <v>693</v>
      </c>
      <c r="B1679" s="32" t="s">
        <v>4060</v>
      </c>
      <c r="C1679" s="32" t="s">
        <v>4732</v>
      </c>
      <c r="D1679" s="32" t="s">
        <v>7435</v>
      </c>
      <c r="E1679" s="32" t="s">
        <v>7436</v>
      </c>
    </row>
    <row r="1680" spans="1:5" ht="15.5" x14ac:dyDescent="0.35">
      <c r="A1680" s="32" t="s">
        <v>692</v>
      </c>
      <c r="B1680" s="32" t="s">
        <v>4061</v>
      </c>
      <c r="C1680" s="32" t="s">
        <v>4729</v>
      </c>
      <c r="D1680" s="32" t="s">
        <v>6685</v>
      </c>
      <c r="E1680" s="32" t="s">
        <v>7437</v>
      </c>
    </row>
    <row r="1681" spans="1:5" ht="15.5" x14ac:dyDescent="0.35">
      <c r="A1681" s="32" t="s">
        <v>691</v>
      </c>
      <c r="B1681" s="32" t="s">
        <v>4062</v>
      </c>
      <c r="C1681" s="32" t="s">
        <v>4729</v>
      </c>
      <c r="D1681" s="32" t="s">
        <v>7438</v>
      </c>
      <c r="E1681" s="32" t="s">
        <v>7439</v>
      </c>
    </row>
    <row r="1682" spans="1:5" ht="15.5" x14ac:dyDescent="0.35">
      <c r="A1682" s="32" t="s">
        <v>690</v>
      </c>
      <c r="B1682" s="32" t="s">
        <v>4063</v>
      </c>
      <c r="C1682" s="32" t="s">
        <v>4732</v>
      </c>
      <c r="D1682" s="32" t="s">
        <v>5736</v>
      </c>
      <c r="E1682" s="32" t="s">
        <v>7440</v>
      </c>
    </row>
    <row r="1683" spans="1:5" ht="15.5" x14ac:dyDescent="0.35">
      <c r="A1683" s="32" t="s">
        <v>689</v>
      </c>
      <c r="B1683" s="32" t="s">
        <v>4064</v>
      </c>
      <c r="C1683" s="32" t="s">
        <v>4732</v>
      </c>
      <c r="D1683" s="32" t="s">
        <v>7441</v>
      </c>
      <c r="E1683" s="32" t="s">
        <v>6720</v>
      </c>
    </row>
    <row r="1684" spans="1:5" ht="15.5" x14ac:dyDescent="0.35">
      <c r="A1684" s="32" t="s">
        <v>688</v>
      </c>
      <c r="B1684" s="32" t="s">
        <v>4065</v>
      </c>
      <c r="C1684" s="32" t="s">
        <v>4729</v>
      </c>
      <c r="D1684" s="32" t="s">
        <v>5372</v>
      </c>
      <c r="E1684" s="32" t="s">
        <v>7442</v>
      </c>
    </row>
    <row r="1685" spans="1:5" ht="15.5" x14ac:dyDescent="0.35">
      <c r="A1685" s="32" t="s">
        <v>687</v>
      </c>
      <c r="B1685" s="32" t="s">
        <v>4066</v>
      </c>
      <c r="C1685" s="32" t="s">
        <v>4732</v>
      </c>
      <c r="D1685" s="32" t="s">
        <v>6958</v>
      </c>
      <c r="E1685" s="32" t="s">
        <v>7443</v>
      </c>
    </row>
    <row r="1686" spans="1:5" ht="15.5" x14ac:dyDescent="0.35">
      <c r="A1686" s="32" t="s">
        <v>686</v>
      </c>
      <c r="B1686" s="32" t="s">
        <v>4067</v>
      </c>
      <c r="C1686" s="32" t="s">
        <v>4732</v>
      </c>
      <c r="D1686" s="32" t="s">
        <v>7444</v>
      </c>
      <c r="E1686" s="32" t="s">
        <v>4821</v>
      </c>
    </row>
    <row r="1687" spans="1:5" ht="15.5" x14ac:dyDescent="0.35">
      <c r="A1687" s="32" t="s">
        <v>685</v>
      </c>
      <c r="B1687" s="32" t="s">
        <v>4068</v>
      </c>
      <c r="C1687" s="32" t="s">
        <v>4732</v>
      </c>
      <c r="D1687" s="32" t="s">
        <v>5590</v>
      </c>
      <c r="E1687" s="32" t="s">
        <v>7445</v>
      </c>
    </row>
    <row r="1688" spans="1:5" ht="15.5" x14ac:dyDescent="0.35">
      <c r="A1688" s="32" t="s">
        <v>684</v>
      </c>
      <c r="B1688" s="32" t="s">
        <v>4069</v>
      </c>
      <c r="C1688" s="32" t="s">
        <v>4729</v>
      </c>
      <c r="D1688" s="32" t="s">
        <v>7446</v>
      </c>
      <c r="E1688" s="32" t="s">
        <v>7447</v>
      </c>
    </row>
    <row r="1689" spans="1:5" ht="15.5" x14ac:dyDescent="0.35">
      <c r="A1689" s="32" t="s">
        <v>683</v>
      </c>
      <c r="B1689" s="32" t="s">
        <v>4070</v>
      </c>
      <c r="C1689" s="32" t="s">
        <v>5604</v>
      </c>
      <c r="D1689" s="32" t="s">
        <v>7448</v>
      </c>
      <c r="E1689" s="32" t="s">
        <v>7449</v>
      </c>
    </row>
    <row r="1690" spans="1:5" ht="15.5" x14ac:dyDescent="0.35">
      <c r="A1690" s="32" t="s">
        <v>682</v>
      </c>
      <c r="B1690" s="32" t="s">
        <v>4071</v>
      </c>
      <c r="C1690" s="32" t="s">
        <v>4732</v>
      </c>
      <c r="D1690" s="32" t="s">
        <v>7450</v>
      </c>
      <c r="E1690" s="32" t="s">
        <v>6726</v>
      </c>
    </row>
    <row r="1691" spans="1:5" ht="15.5" x14ac:dyDescent="0.35">
      <c r="A1691" s="32" t="s">
        <v>681</v>
      </c>
      <c r="B1691" s="32" t="s">
        <v>4072</v>
      </c>
      <c r="C1691" s="32" t="s">
        <v>4729</v>
      </c>
      <c r="D1691" s="32" t="s">
        <v>7451</v>
      </c>
      <c r="E1691" s="32" t="s">
        <v>7452</v>
      </c>
    </row>
    <row r="1692" spans="1:5" ht="15.5" x14ac:dyDescent="0.35">
      <c r="A1692" s="32" t="s">
        <v>680</v>
      </c>
      <c r="B1692" s="32" t="s">
        <v>4073</v>
      </c>
      <c r="C1692" s="32" t="s">
        <v>4729</v>
      </c>
      <c r="D1692" s="32" t="s">
        <v>7453</v>
      </c>
      <c r="E1692" s="32" t="s">
        <v>7454</v>
      </c>
    </row>
    <row r="1693" spans="1:5" ht="15.5" x14ac:dyDescent="0.35">
      <c r="A1693" s="32" t="s">
        <v>679</v>
      </c>
      <c r="B1693" s="32" t="s">
        <v>4074</v>
      </c>
      <c r="C1693" s="32" t="s">
        <v>4732</v>
      </c>
      <c r="D1693" s="32" t="s">
        <v>7455</v>
      </c>
      <c r="E1693" s="32" t="s">
        <v>6702</v>
      </c>
    </row>
    <row r="1694" spans="1:5" ht="15.5" x14ac:dyDescent="0.35">
      <c r="A1694" s="32" t="s">
        <v>678</v>
      </c>
      <c r="B1694" s="32" t="s">
        <v>4075</v>
      </c>
      <c r="C1694" s="32" t="s">
        <v>4732</v>
      </c>
      <c r="D1694" s="32" t="s">
        <v>5609</v>
      </c>
      <c r="E1694" s="32" t="s">
        <v>7456</v>
      </c>
    </row>
    <row r="1695" spans="1:5" ht="15.5" x14ac:dyDescent="0.35">
      <c r="A1695" s="32" t="s">
        <v>677</v>
      </c>
      <c r="B1695" s="32" t="s">
        <v>4076</v>
      </c>
      <c r="C1695" s="32" t="s">
        <v>4729</v>
      </c>
      <c r="D1695" s="32" t="s">
        <v>7457</v>
      </c>
      <c r="E1695" s="32" t="s">
        <v>5793</v>
      </c>
    </row>
    <row r="1696" spans="1:5" ht="15.5" x14ac:dyDescent="0.35">
      <c r="A1696" s="32" t="s">
        <v>676</v>
      </c>
      <c r="B1696" s="32" t="s">
        <v>4077</v>
      </c>
      <c r="C1696" s="32" t="s">
        <v>4729</v>
      </c>
      <c r="D1696" s="32" t="s">
        <v>7458</v>
      </c>
      <c r="E1696" s="32" t="s">
        <v>7459</v>
      </c>
    </row>
    <row r="1697" spans="1:5" ht="15.5" x14ac:dyDescent="0.35">
      <c r="A1697" s="32" t="s">
        <v>675</v>
      </c>
      <c r="B1697" s="32" t="s">
        <v>4078</v>
      </c>
      <c r="C1697" s="32" t="s">
        <v>4729</v>
      </c>
      <c r="D1697" s="32" t="s">
        <v>7460</v>
      </c>
      <c r="E1697" s="32" t="s">
        <v>7461</v>
      </c>
    </row>
    <row r="1698" spans="1:5" ht="15.5" x14ac:dyDescent="0.35">
      <c r="A1698" s="32" t="s">
        <v>674</v>
      </c>
      <c r="B1698" s="32" t="s">
        <v>4079</v>
      </c>
      <c r="C1698" s="32" t="s">
        <v>4729</v>
      </c>
      <c r="D1698" s="32" t="s">
        <v>7011</v>
      </c>
      <c r="E1698" s="32" t="s">
        <v>7462</v>
      </c>
    </row>
    <row r="1699" spans="1:5" ht="15.5" x14ac:dyDescent="0.35">
      <c r="A1699" s="32" t="s">
        <v>673</v>
      </c>
      <c r="B1699" s="32" t="s">
        <v>4080</v>
      </c>
      <c r="C1699" s="32" t="s">
        <v>4729</v>
      </c>
      <c r="D1699" s="32" t="s">
        <v>7463</v>
      </c>
      <c r="E1699" s="32" t="s">
        <v>6501</v>
      </c>
    </row>
    <row r="1700" spans="1:5" ht="15.5" x14ac:dyDescent="0.35">
      <c r="A1700" s="32" t="s">
        <v>672</v>
      </c>
      <c r="B1700" s="32" t="s">
        <v>4081</v>
      </c>
      <c r="C1700" s="32" t="s">
        <v>4732</v>
      </c>
      <c r="D1700" s="32" t="s">
        <v>7464</v>
      </c>
      <c r="E1700" s="32" t="s">
        <v>4923</v>
      </c>
    </row>
    <row r="1701" spans="1:5" ht="15.5" x14ac:dyDescent="0.35">
      <c r="A1701" s="32" t="s">
        <v>671</v>
      </c>
      <c r="B1701" s="32" t="s">
        <v>4082</v>
      </c>
      <c r="C1701" s="32" t="s">
        <v>4729</v>
      </c>
      <c r="D1701" s="32" t="s">
        <v>7465</v>
      </c>
      <c r="E1701" s="32" t="s">
        <v>7466</v>
      </c>
    </row>
    <row r="1702" spans="1:5" ht="15.5" x14ac:dyDescent="0.35">
      <c r="A1702" s="32" t="s">
        <v>670</v>
      </c>
      <c r="B1702" s="32" t="s">
        <v>4083</v>
      </c>
      <c r="C1702" s="32" t="s">
        <v>4732</v>
      </c>
      <c r="D1702" s="32" t="s">
        <v>7467</v>
      </c>
      <c r="E1702" s="32" t="s">
        <v>4745</v>
      </c>
    </row>
    <row r="1703" spans="1:5" ht="15.5" x14ac:dyDescent="0.35">
      <c r="A1703" s="32" t="s">
        <v>669</v>
      </c>
      <c r="B1703" s="32" t="s">
        <v>4084</v>
      </c>
      <c r="C1703" s="32" t="s">
        <v>4732</v>
      </c>
      <c r="D1703" s="32" t="s">
        <v>7468</v>
      </c>
      <c r="E1703" s="32" t="s">
        <v>4882</v>
      </c>
    </row>
    <row r="1704" spans="1:5" ht="15.5" x14ac:dyDescent="0.35">
      <c r="A1704" s="32" t="s">
        <v>668</v>
      </c>
      <c r="B1704" s="32" t="s">
        <v>4085</v>
      </c>
      <c r="C1704" s="32" t="s">
        <v>4732</v>
      </c>
      <c r="D1704" s="32" t="s">
        <v>7469</v>
      </c>
      <c r="E1704" s="32" t="s">
        <v>5994</v>
      </c>
    </row>
    <row r="1705" spans="1:5" ht="15.5" x14ac:dyDescent="0.35">
      <c r="A1705" s="32" t="s">
        <v>667</v>
      </c>
      <c r="B1705" s="32" t="s">
        <v>4086</v>
      </c>
      <c r="C1705" s="32" t="s">
        <v>4729</v>
      </c>
      <c r="D1705" s="32" t="s">
        <v>7470</v>
      </c>
      <c r="E1705" s="32" t="s">
        <v>5099</v>
      </c>
    </row>
    <row r="1706" spans="1:5" ht="15.5" x14ac:dyDescent="0.35">
      <c r="A1706" s="32" t="s">
        <v>666</v>
      </c>
      <c r="B1706" s="32" t="s">
        <v>4087</v>
      </c>
      <c r="C1706" s="32" t="s">
        <v>4732</v>
      </c>
      <c r="D1706" s="32" t="s">
        <v>6072</v>
      </c>
      <c r="E1706" s="32" t="s">
        <v>7471</v>
      </c>
    </row>
    <row r="1707" spans="1:5" ht="15.5" x14ac:dyDescent="0.35">
      <c r="A1707" s="32" t="s">
        <v>665</v>
      </c>
      <c r="B1707" s="32" t="s">
        <v>4088</v>
      </c>
      <c r="C1707" s="32" t="s">
        <v>4729</v>
      </c>
      <c r="D1707" s="32" t="s">
        <v>7472</v>
      </c>
      <c r="E1707" s="32" t="s">
        <v>7473</v>
      </c>
    </row>
    <row r="1708" spans="1:5" ht="15.5" x14ac:dyDescent="0.35">
      <c r="A1708" s="32" t="s">
        <v>664</v>
      </c>
      <c r="B1708" s="32" t="s">
        <v>4089</v>
      </c>
      <c r="C1708" s="32" t="s">
        <v>4729</v>
      </c>
      <c r="D1708" s="32" t="s">
        <v>6642</v>
      </c>
      <c r="E1708" s="32" t="s">
        <v>5728</v>
      </c>
    </row>
    <row r="1709" spans="1:5" ht="15.5" x14ac:dyDescent="0.35">
      <c r="A1709" s="32" t="s">
        <v>663</v>
      </c>
      <c r="B1709" s="32" t="s">
        <v>4090</v>
      </c>
      <c r="C1709" s="32" t="s">
        <v>4732</v>
      </c>
      <c r="D1709" s="32" t="s">
        <v>7474</v>
      </c>
      <c r="E1709" s="32" t="s">
        <v>7475</v>
      </c>
    </row>
    <row r="1710" spans="1:5" ht="15.5" x14ac:dyDescent="0.35">
      <c r="A1710" s="32" t="s">
        <v>662</v>
      </c>
      <c r="B1710" s="32" t="s">
        <v>4091</v>
      </c>
      <c r="C1710" s="32" t="s">
        <v>4729</v>
      </c>
      <c r="D1710" s="32" t="s">
        <v>7011</v>
      </c>
      <c r="E1710" s="32" t="s">
        <v>6279</v>
      </c>
    </row>
    <row r="1711" spans="1:5" ht="15.5" x14ac:dyDescent="0.35">
      <c r="A1711" s="32" t="s">
        <v>661</v>
      </c>
      <c r="B1711" s="32" t="s">
        <v>4092</v>
      </c>
      <c r="C1711" s="32" t="s">
        <v>4729</v>
      </c>
      <c r="D1711" s="32" t="s">
        <v>7476</v>
      </c>
      <c r="E1711" s="32" t="s">
        <v>7477</v>
      </c>
    </row>
    <row r="1712" spans="1:5" ht="15.5" x14ac:dyDescent="0.35">
      <c r="A1712" s="32" t="s">
        <v>660</v>
      </c>
      <c r="B1712" s="32" t="s">
        <v>4093</v>
      </c>
      <c r="C1712" s="32" t="s">
        <v>4732</v>
      </c>
      <c r="D1712" s="32" t="s">
        <v>7478</v>
      </c>
      <c r="E1712" s="32" t="s">
        <v>7479</v>
      </c>
    </row>
    <row r="1713" spans="1:5" ht="15.5" x14ac:dyDescent="0.35">
      <c r="A1713" s="32" t="s">
        <v>659</v>
      </c>
      <c r="B1713" s="32" t="s">
        <v>4094</v>
      </c>
      <c r="C1713" s="32" t="s">
        <v>4729</v>
      </c>
      <c r="D1713" s="32" t="s">
        <v>7480</v>
      </c>
      <c r="E1713" s="32" t="s">
        <v>5359</v>
      </c>
    </row>
    <row r="1714" spans="1:5" ht="15.5" x14ac:dyDescent="0.35">
      <c r="A1714" s="32" t="s">
        <v>658</v>
      </c>
      <c r="B1714" s="32" t="s">
        <v>4095</v>
      </c>
      <c r="C1714" s="32" t="s">
        <v>4732</v>
      </c>
      <c r="D1714" s="32" t="s">
        <v>7481</v>
      </c>
      <c r="E1714" s="32" t="s">
        <v>5077</v>
      </c>
    </row>
    <row r="1715" spans="1:5" ht="15.5" x14ac:dyDescent="0.35">
      <c r="A1715" s="32" t="s">
        <v>657</v>
      </c>
      <c r="B1715" s="32" t="s">
        <v>4096</v>
      </c>
      <c r="C1715" s="32" t="s">
        <v>4729</v>
      </c>
      <c r="D1715" s="32" t="s">
        <v>7482</v>
      </c>
      <c r="E1715" s="32" t="s">
        <v>7483</v>
      </c>
    </row>
    <row r="1716" spans="1:5" ht="15.5" x14ac:dyDescent="0.35">
      <c r="A1716" s="32" t="s">
        <v>656</v>
      </c>
      <c r="B1716" s="32" t="s">
        <v>4097</v>
      </c>
      <c r="C1716" s="32" t="s">
        <v>4729</v>
      </c>
      <c r="D1716" s="32" t="s">
        <v>7484</v>
      </c>
      <c r="E1716" s="32" t="s">
        <v>7477</v>
      </c>
    </row>
    <row r="1717" spans="1:5" ht="15.5" x14ac:dyDescent="0.35">
      <c r="A1717" s="32" t="s">
        <v>655</v>
      </c>
      <c r="B1717" s="32" t="s">
        <v>4098</v>
      </c>
      <c r="C1717" s="32" t="s">
        <v>4732</v>
      </c>
      <c r="D1717" s="32" t="s">
        <v>7485</v>
      </c>
      <c r="E1717" s="32" t="s">
        <v>4914</v>
      </c>
    </row>
    <row r="1718" spans="1:5" ht="15.5" x14ac:dyDescent="0.35">
      <c r="A1718" s="32" t="s">
        <v>654</v>
      </c>
      <c r="B1718" s="32" t="s">
        <v>4099</v>
      </c>
      <c r="C1718" s="32" t="s">
        <v>4729</v>
      </c>
      <c r="D1718" s="32" t="s">
        <v>7486</v>
      </c>
      <c r="E1718" s="32" t="s">
        <v>7487</v>
      </c>
    </row>
    <row r="1719" spans="1:5" ht="15.5" x14ac:dyDescent="0.35">
      <c r="A1719" s="32" t="s">
        <v>653</v>
      </c>
      <c r="B1719" s="32" t="s">
        <v>4100</v>
      </c>
      <c r="C1719" s="32" t="s">
        <v>4729</v>
      </c>
      <c r="D1719" s="32" t="s">
        <v>7488</v>
      </c>
      <c r="E1719" s="32" t="s">
        <v>7489</v>
      </c>
    </row>
    <row r="1720" spans="1:5" ht="15.5" x14ac:dyDescent="0.35">
      <c r="A1720" s="32" t="s">
        <v>652</v>
      </c>
      <c r="B1720" s="32" t="s">
        <v>4101</v>
      </c>
      <c r="C1720" s="32" t="s">
        <v>4729</v>
      </c>
      <c r="D1720" s="32" t="s">
        <v>7490</v>
      </c>
      <c r="E1720" s="32" t="s">
        <v>6325</v>
      </c>
    </row>
    <row r="1721" spans="1:5" ht="15.5" x14ac:dyDescent="0.35">
      <c r="A1721" s="32" t="s">
        <v>651</v>
      </c>
      <c r="B1721" s="32" t="s">
        <v>4102</v>
      </c>
      <c r="C1721" s="32" t="s">
        <v>4729</v>
      </c>
      <c r="D1721" s="32" t="s">
        <v>5121</v>
      </c>
      <c r="E1721" s="32" t="s">
        <v>7491</v>
      </c>
    </row>
    <row r="1722" spans="1:5" ht="15.5" x14ac:dyDescent="0.35">
      <c r="A1722" s="32" t="s">
        <v>650</v>
      </c>
      <c r="B1722" s="32" t="s">
        <v>4103</v>
      </c>
      <c r="C1722" s="32" t="s">
        <v>4732</v>
      </c>
      <c r="D1722" s="32" t="s">
        <v>7492</v>
      </c>
      <c r="E1722" s="32" t="s">
        <v>4888</v>
      </c>
    </row>
    <row r="1723" spans="1:5" ht="15.5" x14ac:dyDescent="0.35">
      <c r="A1723" s="32" t="s">
        <v>649</v>
      </c>
      <c r="B1723" s="32" t="s">
        <v>4104</v>
      </c>
      <c r="C1723" s="32" t="s">
        <v>4732</v>
      </c>
      <c r="D1723" s="32" t="s">
        <v>7493</v>
      </c>
      <c r="E1723" s="32" t="s">
        <v>7494</v>
      </c>
    </row>
    <row r="1724" spans="1:5" ht="15.5" x14ac:dyDescent="0.35">
      <c r="A1724" s="32" t="s">
        <v>648</v>
      </c>
      <c r="B1724" s="32" t="s">
        <v>4105</v>
      </c>
      <c r="C1724" s="32" t="s">
        <v>4729</v>
      </c>
      <c r="D1724" s="32" t="s">
        <v>7495</v>
      </c>
      <c r="E1724" s="32" t="s">
        <v>7496</v>
      </c>
    </row>
    <row r="1725" spans="1:5" ht="15.5" x14ac:dyDescent="0.35">
      <c r="A1725" s="32" t="s">
        <v>647</v>
      </c>
      <c r="B1725" s="32" t="s">
        <v>4106</v>
      </c>
      <c r="C1725" s="32" t="s">
        <v>4732</v>
      </c>
      <c r="D1725" s="32" t="s">
        <v>7497</v>
      </c>
      <c r="E1725" s="32" t="s">
        <v>7498</v>
      </c>
    </row>
    <row r="1726" spans="1:5" ht="15.5" x14ac:dyDescent="0.35">
      <c r="A1726" s="32" t="s">
        <v>646</v>
      </c>
      <c r="B1726" s="32" t="s">
        <v>4107</v>
      </c>
      <c r="C1726" s="32" t="s">
        <v>4729</v>
      </c>
      <c r="D1726" s="32" t="s">
        <v>7105</v>
      </c>
      <c r="E1726" s="32" t="s">
        <v>7499</v>
      </c>
    </row>
    <row r="1727" spans="1:5" ht="15.5" x14ac:dyDescent="0.35">
      <c r="A1727" s="32" t="s">
        <v>645</v>
      </c>
      <c r="B1727" s="32" t="s">
        <v>4108</v>
      </c>
      <c r="C1727" s="32" t="s">
        <v>4729</v>
      </c>
      <c r="D1727" s="32" t="s">
        <v>7500</v>
      </c>
      <c r="E1727" s="32" t="s">
        <v>7501</v>
      </c>
    </row>
    <row r="1728" spans="1:5" ht="15.5" x14ac:dyDescent="0.35">
      <c r="A1728" s="32" t="s">
        <v>644</v>
      </c>
      <c r="B1728" s="32" t="s">
        <v>4109</v>
      </c>
      <c r="C1728" s="32" t="s">
        <v>4729</v>
      </c>
      <c r="D1728" s="32" t="s">
        <v>7502</v>
      </c>
      <c r="E1728" s="32" t="s">
        <v>7061</v>
      </c>
    </row>
    <row r="1729" spans="1:5" ht="15.5" x14ac:dyDescent="0.35">
      <c r="A1729" s="32" t="s">
        <v>643</v>
      </c>
      <c r="B1729" s="32" t="s">
        <v>4110</v>
      </c>
      <c r="C1729" s="32" t="s">
        <v>4732</v>
      </c>
      <c r="D1729" s="32" t="s">
        <v>5905</v>
      </c>
      <c r="E1729" s="32" t="s">
        <v>7503</v>
      </c>
    </row>
    <row r="1730" spans="1:5" ht="15.5" x14ac:dyDescent="0.35">
      <c r="A1730" s="32" t="s">
        <v>642</v>
      </c>
      <c r="B1730" s="32" t="s">
        <v>4111</v>
      </c>
      <c r="C1730" s="32" t="s">
        <v>4732</v>
      </c>
      <c r="D1730" s="32" t="s">
        <v>7504</v>
      </c>
      <c r="E1730" s="32" t="s">
        <v>7505</v>
      </c>
    </row>
    <row r="1731" spans="1:5" ht="15.5" x14ac:dyDescent="0.35">
      <c r="A1731" s="32" t="s">
        <v>641</v>
      </c>
      <c r="B1731" s="32" t="s">
        <v>4112</v>
      </c>
      <c r="C1731" s="32" t="s">
        <v>4732</v>
      </c>
      <c r="D1731" s="32" t="s">
        <v>7326</v>
      </c>
      <c r="E1731" s="32" t="s">
        <v>7506</v>
      </c>
    </row>
    <row r="1732" spans="1:5" ht="15.5" x14ac:dyDescent="0.35">
      <c r="A1732" s="32" t="s">
        <v>640</v>
      </c>
      <c r="B1732" s="32" t="s">
        <v>4113</v>
      </c>
      <c r="C1732" s="32" t="s">
        <v>4729</v>
      </c>
      <c r="D1732" s="32" t="s">
        <v>5774</v>
      </c>
      <c r="E1732" s="32" t="s">
        <v>7507</v>
      </c>
    </row>
    <row r="1733" spans="1:5" ht="15.5" x14ac:dyDescent="0.35">
      <c r="A1733" s="32" t="s">
        <v>639</v>
      </c>
      <c r="B1733" s="32" t="s">
        <v>4114</v>
      </c>
      <c r="C1733" s="32" t="s">
        <v>4729</v>
      </c>
      <c r="D1733" s="32" t="s">
        <v>7508</v>
      </c>
      <c r="E1733" s="32" t="s">
        <v>4890</v>
      </c>
    </row>
    <row r="1734" spans="1:5" ht="15.5" x14ac:dyDescent="0.35">
      <c r="A1734" s="32" t="s">
        <v>638</v>
      </c>
      <c r="B1734" s="32" t="s">
        <v>4115</v>
      </c>
      <c r="C1734" s="32" t="s">
        <v>4729</v>
      </c>
      <c r="D1734" s="32" t="s">
        <v>7509</v>
      </c>
      <c r="E1734" s="32" t="s">
        <v>7510</v>
      </c>
    </row>
    <row r="1735" spans="1:5" ht="15.5" x14ac:dyDescent="0.35">
      <c r="A1735" s="32" t="s">
        <v>637</v>
      </c>
      <c r="B1735" s="32" t="s">
        <v>4116</v>
      </c>
      <c r="C1735" s="32" t="s">
        <v>4729</v>
      </c>
      <c r="D1735" s="32" t="s">
        <v>7511</v>
      </c>
      <c r="E1735" s="32" t="s">
        <v>7512</v>
      </c>
    </row>
    <row r="1736" spans="1:5" ht="15.5" x14ac:dyDescent="0.35">
      <c r="A1736" s="32" t="s">
        <v>636</v>
      </c>
      <c r="B1736" s="32" t="s">
        <v>4117</v>
      </c>
      <c r="C1736" s="32" t="s">
        <v>5604</v>
      </c>
      <c r="D1736" s="32" t="s">
        <v>7513</v>
      </c>
      <c r="E1736" s="32" t="s">
        <v>7514</v>
      </c>
    </row>
    <row r="1737" spans="1:5" ht="15.5" x14ac:dyDescent="0.35">
      <c r="A1737" s="32" t="s">
        <v>635</v>
      </c>
      <c r="B1737" s="32" t="s">
        <v>4118</v>
      </c>
      <c r="C1737" s="32" t="s">
        <v>4729</v>
      </c>
      <c r="D1737" s="32" t="s">
        <v>7515</v>
      </c>
      <c r="E1737" s="32" t="s">
        <v>7516</v>
      </c>
    </row>
    <row r="1738" spans="1:5" ht="15.5" x14ac:dyDescent="0.35">
      <c r="A1738" s="32" t="s">
        <v>634</v>
      </c>
      <c r="B1738" s="32" t="s">
        <v>4119</v>
      </c>
      <c r="C1738" s="32" t="s">
        <v>4732</v>
      </c>
      <c r="D1738" s="32" t="s">
        <v>6283</v>
      </c>
      <c r="E1738" s="32" t="s">
        <v>7517</v>
      </c>
    </row>
    <row r="1739" spans="1:5" ht="15.5" x14ac:dyDescent="0.35">
      <c r="A1739" s="32" t="s">
        <v>633</v>
      </c>
      <c r="B1739" s="32" t="s">
        <v>4120</v>
      </c>
      <c r="C1739" s="32" t="s">
        <v>4732</v>
      </c>
      <c r="D1739" s="32" t="s">
        <v>7518</v>
      </c>
      <c r="E1739" s="32" t="s">
        <v>4830</v>
      </c>
    </row>
    <row r="1740" spans="1:5" ht="15.5" x14ac:dyDescent="0.35">
      <c r="A1740" s="32" t="s">
        <v>631</v>
      </c>
      <c r="B1740" s="32" t="s">
        <v>4121</v>
      </c>
      <c r="C1740" s="32" t="s">
        <v>4732</v>
      </c>
      <c r="D1740" s="32" t="s">
        <v>7519</v>
      </c>
      <c r="E1740" s="32" t="s">
        <v>7520</v>
      </c>
    </row>
    <row r="1741" spans="1:5" ht="15.5" x14ac:dyDescent="0.35">
      <c r="A1741" s="32" t="s">
        <v>630</v>
      </c>
      <c r="B1741" s="32" t="s">
        <v>4122</v>
      </c>
      <c r="C1741" s="32" t="s">
        <v>4729</v>
      </c>
      <c r="D1741" s="32" t="s">
        <v>7521</v>
      </c>
      <c r="E1741" s="32" t="s">
        <v>7522</v>
      </c>
    </row>
    <row r="1742" spans="1:5" ht="15.5" x14ac:dyDescent="0.35">
      <c r="A1742" s="32" t="s">
        <v>629</v>
      </c>
      <c r="B1742" s="32" t="s">
        <v>4123</v>
      </c>
      <c r="C1742" s="32" t="s">
        <v>4729</v>
      </c>
      <c r="D1742" s="32" t="s">
        <v>7523</v>
      </c>
      <c r="E1742" s="32" t="s">
        <v>7524</v>
      </c>
    </row>
    <row r="1743" spans="1:5" ht="15.5" x14ac:dyDescent="0.35">
      <c r="A1743" s="32" t="s">
        <v>628</v>
      </c>
      <c r="B1743" s="32" t="s">
        <v>4124</v>
      </c>
      <c r="C1743" s="32" t="s">
        <v>4729</v>
      </c>
      <c r="D1743" s="32" t="s">
        <v>7525</v>
      </c>
      <c r="E1743" s="32" t="s">
        <v>7526</v>
      </c>
    </row>
    <row r="1744" spans="1:5" ht="15.5" x14ac:dyDescent="0.35">
      <c r="A1744" s="32" t="s">
        <v>627</v>
      </c>
      <c r="B1744" s="32" t="s">
        <v>4125</v>
      </c>
      <c r="C1744" s="32" t="s">
        <v>4729</v>
      </c>
      <c r="D1744" s="32" t="s">
        <v>7527</v>
      </c>
      <c r="E1744" s="32" t="s">
        <v>7528</v>
      </c>
    </row>
    <row r="1745" spans="1:5" ht="15.5" x14ac:dyDescent="0.35">
      <c r="A1745" s="32" t="s">
        <v>626</v>
      </c>
      <c r="B1745" s="32" t="s">
        <v>4126</v>
      </c>
      <c r="C1745" s="32" t="s">
        <v>4729</v>
      </c>
      <c r="D1745" s="32" t="s">
        <v>7529</v>
      </c>
      <c r="E1745" s="32" t="s">
        <v>5674</v>
      </c>
    </row>
    <row r="1746" spans="1:5" ht="15.5" x14ac:dyDescent="0.35">
      <c r="A1746" s="32" t="s">
        <v>625</v>
      </c>
      <c r="B1746" s="32" t="s">
        <v>4127</v>
      </c>
      <c r="C1746" s="32" t="s">
        <v>4732</v>
      </c>
      <c r="D1746" s="32" t="s">
        <v>6021</v>
      </c>
      <c r="E1746" s="32" t="s">
        <v>6550</v>
      </c>
    </row>
    <row r="1747" spans="1:5" ht="15.5" x14ac:dyDescent="0.35">
      <c r="A1747" s="32" t="s">
        <v>624</v>
      </c>
      <c r="B1747" s="32" t="s">
        <v>4128</v>
      </c>
      <c r="C1747" s="32" t="s">
        <v>4729</v>
      </c>
      <c r="D1747" s="32" t="s">
        <v>7530</v>
      </c>
      <c r="E1747" s="32" t="s">
        <v>7223</v>
      </c>
    </row>
    <row r="1748" spans="1:5" ht="15.5" x14ac:dyDescent="0.35">
      <c r="A1748" s="32" t="s">
        <v>623</v>
      </c>
      <c r="B1748" s="32" t="s">
        <v>4129</v>
      </c>
      <c r="C1748" s="32" t="s">
        <v>4729</v>
      </c>
      <c r="D1748" s="32" t="s">
        <v>7531</v>
      </c>
      <c r="E1748" s="32" t="s">
        <v>7532</v>
      </c>
    </row>
    <row r="1749" spans="1:5" ht="15.5" x14ac:dyDescent="0.35">
      <c r="A1749" s="32" t="s">
        <v>622</v>
      </c>
      <c r="B1749" s="32" t="s">
        <v>4130</v>
      </c>
      <c r="C1749" s="32" t="s">
        <v>4732</v>
      </c>
      <c r="D1749" s="32" t="s">
        <v>7515</v>
      </c>
      <c r="E1749" s="32" t="s">
        <v>7533</v>
      </c>
    </row>
    <row r="1750" spans="1:5" ht="15.5" x14ac:dyDescent="0.35">
      <c r="A1750" s="32" t="s">
        <v>621</v>
      </c>
      <c r="B1750" s="32" t="s">
        <v>4131</v>
      </c>
      <c r="C1750" s="32" t="s">
        <v>4732</v>
      </c>
      <c r="D1750" s="32" t="s">
        <v>7534</v>
      </c>
      <c r="E1750" s="32" t="s">
        <v>6139</v>
      </c>
    </row>
    <row r="1751" spans="1:5" ht="15.5" x14ac:dyDescent="0.35">
      <c r="A1751" s="32" t="s">
        <v>620</v>
      </c>
      <c r="B1751" s="32" t="s">
        <v>4132</v>
      </c>
      <c r="C1751" s="32" t="s">
        <v>4732</v>
      </c>
      <c r="D1751" s="32" t="s">
        <v>6580</v>
      </c>
      <c r="E1751" s="32" t="s">
        <v>7535</v>
      </c>
    </row>
    <row r="1752" spans="1:5" ht="15.5" x14ac:dyDescent="0.35">
      <c r="A1752" s="32" t="s">
        <v>619</v>
      </c>
      <c r="B1752" s="32" t="s">
        <v>4133</v>
      </c>
      <c r="C1752" s="32" t="s">
        <v>5604</v>
      </c>
      <c r="D1752" s="32" t="s">
        <v>7536</v>
      </c>
      <c r="E1752" s="32" t="s">
        <v>7537</v>
      </c>
    </row>
    <row r="1753" spans="1:5" ht="15.5" x14ac:dyDescent="0.35">
      <c r="A1753" s="32" t="s">
        <v>618</v>
      </c>
      <c r="B1753" s="32" t="s">
        <v>4134</v>
      </c>
      <c r="C1753" s="32" t="s">
        <v>4732</v>
      </c>
      <c r="D1753" s="32" t="s">
        <v>7538</v>
      </c>
      <c r="E1753" s="32" t="s">
        <v>5840</v>
      </c>
    </row>
    <row r="1754" spans="1:5" ht="15.5" x14ac:dyDescent="0.35">
      <c r="A1754" s="32" t="s">
        <v>617</v>
      </c>
      <c r="B1754" s="32" t="s">
        <v>4135</v>
      </c>
      <c r="C1754" s="32" t="s">
        <v>4732</v>
      </c>
      <c r="D1754" s="32" t="s">
        <v>7539</v>
      </c>
      <c r="E1754" s="32" t="s">
        <v>7540</v>
      </c>
    </row>
    <row r="1755" spans="1:5" ht="15.5" x14ac:dyDescent="0.35">
      <c r="A1755" s="32" t="s">
        <v>616</v>
      </c>
      <c r="B1755" s="32" t="s">
        <v>4136</v>
      </c>
      <c r="C1755" s="32" t="s">
        <v>4732</v>
      </c>
      <c r="D1755" s="32" t="s">
        <v>5794</v>
      </c>
      <c r="E1755" s="32" t="s">
        <v>7541</v>
      </c>
    </row>
    <row r="1756" spans="1:5" ht="15.5" x14ac:dyDescent="0.35">
      <c r="A1756" s="32" t="s">
        <v>615</v>
      </c>
      <c r="B1756" s="32" t="s">
        <v>4137</v>
      </c>
      <c r="C1756" s="32" t="s">
        <v>4729</v>
      </c>
      <c r="D1756" s="32" t="s">
        <v>7542</v>
      </c>
      <c r="E1756" s="32" t="s">
        <v>7543</v>
      </c>
    </row>
    <row r="1757" spans="1:5" ht="15.5" x14ac:dyDescent="0.35">
      <c r="A1757" s="32" t="s">
        <v>614</v>
      </c>
      <c r="B1757" s="32" t="s">
        <v>4138</v>
      </c>
      <c r="C1757" s="32" t="s">
        <v>4729</v>
      </c>
      <c r="D1757" s="32" t="s">
        <v>7544</v>
      </c>
      <c r="E1757" s="32" t="s">
        <v>7545</v>
      </c>
    </row>
    <row r="1758" spans="1:5" ht="15.5" x14ac:dyDescent="0.35">
      <c r="A1758" s="32" t="s">
        <v>613</v>
      </c>
      <c r="B1758" s="32" t="s">
        <v>4139</v>
      </c>
      <c r="C1758" s="32" t="s">
        <v>4732</v>
      </c>
      <c r="D1758" s="32" t="s">
        <v>5186</v>
      </c>
      <c r="E1758" s="32" t="s">
        <v>7546</v>
      </c>
    </row>
    <row r="1759" spans="1:5" ht="15.5" x14ac:dyDescent="0.35">
      <c r="A1759" s="32" t="s">
        <v>612</v>
      </c>
      <c r="B1759" s="32" t="s">
        <v>4140</v>
      </c>
      <c r="C1759" s="32" t="s">
        <v>5604</v>
      </c>
      <c r="D1759" s="32" t="s">
        <v>7547</v>
      </c>
      <c r="E1759" s="32" t="s">
        <v>7548</v>
      </c>
    </row>
    <row r="1760" spans="1:5" ht="15.5" x14ac:dyDescent="0.35">
      <c r="A1760" s="32" t="s">
        <v>611</v>
      </c>
      <c r="B1760" s="32" t="s">
        <v>4141</v>
      </c>
      <c r="C1760" s="32" t="s">
        <v>4732</v>
      </c>
      <c r="D1760" s="32" t="s">
        <v>7549</v>
      </c>
      <c r="E1760" s="32" t="s">
        <v>7550</v>
      </c>
    </row>
    <row r="1761" spans="1:5" ht="15.5" x14ac:dyDescent="0.35">
      <c r="A1761" s="32" t="s">
        <v>610</v>
      </c>
      <c r="B1761" s="32" t="s">
        <v>4142</v>
      </c>
      <c r="C1761" s="32" t="s">
        <v>4732</v>
      </c>
      <c r="D1761" s="32" t="s">
        <v>7551</v>
      </c>
      <c r="E1761" s="32" t="s">
        <v>7552</v>
      </c>
    </row>
    <row r="1762" spans="1:5" ht="15.5" x14ac:dyDescent="0.35">
      <c r="A1762" s="32" t="s">
        <v>609</v>
      </c>
      <c r="B1762" s="32" t="s">
        <v>4143</v>
      </c>
      <c r="C1762" s="32" t="s">
        <v>4732</v>
      </c>
      <c r="D1762" s="32" t="s">
        <v>7553</v>
      </c>
      <c r="E1762" s="32" t="s">
        <v>7554</v>
      </c>
    </row>
    <row r="1763" spans="1:5" ht="15.5" x14ac:dyDescent="0.35">
      <c r="A1763" s="32" t="s">
        <v>608</v>
      </c>
      <c r="B1763" s="32" t="s">
        <v>4144</v>
      </c>
      <c r="C1763" s="32" t="s">
        <v>4729</v>
      </c>
      <c r="D1763" s="32" t="s">
        <v>7555</v>
      </c>
      <c r="E1763" s="32" t="s">
        <v>7556</v>
      </c>
    </row>
    <row r="1764" spans="1:5" ht="15.5" x14ac:dyDescent="0.35">
      <c r="A1764" s="32" t="s">
        <v>607</v>
      </c>
      <c r="B1764" s="32" t="s">
        <v>4145</v>
      </c>
      <c r="C1764" s="32" t="s">
        <v>4729</v>
      </c>
      <c r="D1764" s="32" t="s">
        <v>7557</v>
      </c>
      <c r="E1764" s="32" t="s">
        <v>7558</v>
      </c>
    </row>
    <row r="1765" spans="1:5" ht="15.5" x14ac:dyDescent="0.35">
      <c r="A1765" s="32" t="s">
        <v>606</v>
      </c>
      <c r="B1765" s="32" t="s">
        <v>4146</v>
      </c>
      <c r="C1765" s="32" t="s">
        <v>4729</v>
      </c>
      <c r="D1765" s="32" t="s">
        <v>5166</v>
      </c>
      <c r="E1765" s="32" t="s">
        <v>7559</v>
      </c>
    </row>
    <row r="1766" spans="1:5" ht="15.5" x14ac:dyDescent="0.35">
      <c r="A1766" s="32" t="s">
        <v>605</v>
      </c>
      <c r="B1766" s="32" t="s">
        <v>4147</v>
      </c>
      <c r="C1766" s="32" t="s">
        <v>4729</v>
      </c>
      <c r="D1766" s="32" t="s">
        <v>6676</v>
      </c>
      <c r="E1766" s="32" t="s">
        <v>7560</v>
      </c>
    </row>
    <row r="1767" spans="1:5" ht="15.5" x14ac:dyDescent="0.35">
      <c r="A1767" s="32" t="s">
        <v>604</v>
      </c>
      <c r="B1767" s="32" t="s">
        <v>4148</v>
      </c>
      <c r="C1767" s="32" t="s">
        <v>4732</v>
      </c>
      <c r="D1767" s="32" t="s">
        <v>7561</v>
      </c>
      <c r="E1767" s="32" t="s">
        <v>5044</v>
      </c>
    </row>
    <row r="1768" spans="1:5" ht="15.5" x14ac:dyDescent="0.35">
      <c r="A1768" s="32" t="s">
        <v>603</v>
      </c>
      <c r="B1768" s="32" t="s">
        <v>4149</v>
      </c>
      <c r="C1768" s="32" t="s">
        <v>4729</v>
      </c>
      <c r="D1768" s="32" t="s">
        <v>7562</v>
      </c>
      <c r="E1768" s="32" t="s">
        <v>6596</v>
      </c>
    </row>
    <row r="1769" spans="1:5" ht="15.5" x14ac:dyDescent="0.35">
      <c r="A1769" s="32" t="s">
        <v>602</v>
      </c>
      <c r="B1769" s="32" t="s">
        <v>4150</v>
      </c>
      <c r="C1769" s="32" t="s">
        <v>4729</v>
      </c>
      <c r="D1769" s="32" t="s">
        <v>7563</v>
      </c>
      <c r="E1769" s="32" t="s">
        <v>5091</v>
      </c>
    </row>
    <row r="1770" spans="1:5" ht="15.5" x14ac:dyDescent="0.35">
      <c r="A1770" s="32" t="s">
        <v>601</v>
      </c>
      <c r="B1770" s="32" t="s">
        <v>4151</v>
      </c>
      <c r="C1770" s="32" t="s">
        <v>4729</v>
      </c>
      <c r="D1770" s="32" t="s">
        <v>7564</v>
      </c>
      <c r="E1770" s="32" t="s">
        <v>5674</v>
      </c>
    </row>
    <row r="1771" spans="1:5" ht="15.5" x14ac:dyDescent="0.35">
      <c r="A1771" s="32" t="s">
        <v>600</v>
      </c>
      <c r="B1771" s="32" t="s">
        <v>4152</v>
      </c>
      <c r="C1771" s="32" t="s">
        <v>4729</v>
      </c>
      <c r="D1771" s="32" t="s">
        <v>7565</v>
      </c>
      <c r="E1771" s="32" t="s">
        <v>7566</v>
      </c>
    </row>
    <row r="1772" spans="1:5" ht="15.5" x14ac:dyDescent="0.35">
      <c r="A1772" s="32" t="s">
        <v>599</v>
      </c>
      <c r="B1772" s="32" t="s">
        <v>4153</v>
      </c>
      <c r="C1772" s="32" t="s">
        <v>4729</v>
      </c>
      <c r="D1772" s="32" t="s">
        <v>7567</v>
      </c>
      <c r="E1772" s="32" t="s">
        <v>7568</v>
      </c>
    </row>
    <row r="1773" spans="1:5" ht="15.5" x14ac:dyDescent="0.35">
      <c r="A1773" s="32" t="s">
        <v>598</v>
      </c>
      <c r="B1773" s="32" t="s">
        <v>4154</v>
      </c>
      <c r="C1773" s="32" t="s">
        <v>4729</v>
      </c>
      <c r="D1773" s="32" t="s">
        <v>7569</v>
      </c>
      <c r="E1773" s="32" t="s">
        <v>5623</v>
      </c>
    </row>
    <row r="1774" spans="1:5" ht="15.5" x14ac:dyDescent="0.35">
      <c r="A1774" s="32" t="s">
        <v>597</v>
      </c>
      <c r="B1774" s="32" t="s">
        <v>4155</v>
      </c>
      <c r="C1774" s="32" t="s">
        <v>4729</v>
      </c>
      <c r="D1774" s="32" t="s">
        <v>7570</v>
      </c>
      <c r="E1774" s="32" t="s">
        <v>7571</v>
      </c>
    </row>
    <row r="1775" spans="1:5" ht="15.5" x14ac:dyDescent="0.35">
      <c r="A1775" s="32" t="s">
        <v>596</v>
      </c>
      <c r="B1775" s="32" t="s">
        <v>4156</v>
      </c>
      <c r="C1775" s="32" t="s">
        <v>4732</v>
      </c>
      <c r="D1775" s="32" t="s">
        <v>7572</v>
      </c>
      <c r="E1775" s="32" t="s">
        <v>6419</v>
      </c>
    </row>
    <row r="1776" spans="1:5" ht="15.5" x14ac:dyDescent="0.35">
      <c r="A1776" s="32" t="s">
        <v>595</v>
      </c>
      <c r="B1776" s="32" t="s">
        <v>4157</v>
      </c>
      <c r="C1776" s="32" t="s">
        <v>4729</v>
      </c>
      <c r="D1776" s="32" t="s">
        <v>7573</v>
      </c>
      <c r="E1776" s="32" t="s">
        <v>6503</v>
      </c>
    </row>
    <row r="1777" spans="1:5" ht="15.5" x14ac:dyDescent="0.35">
      <c r="A1777" s="32" t="s">
        <v>594</v>
      </c>
      <c r="B1777" s="32" t="s">
        <v>4158</v>
      </c>
      <c r="C1777" s="32" t="s">
        <v>4729</v>
      </c>
      <c r="D1777" s="32" t="s">
        <v>7574</v>
      </c>
      <c r="E1777" s="32" t="s">
        <v>4918</v>
      </c>
    </row>
    <row r="1778" spans="1:5" ht="15.5" x14ac:dyDescent="0.35">
      <c r="A1778" s="32" t="s">
        <v>593</v>
      </c>
      <c r="B1778" s="32" t="s">
        <v>4159</v>
      </c>
      <c r="C1778" s="32" t="s">
        <v>4732</v>
      </c>
      <c r="D1778" s="32" t="s">
        <v>7575</v>
      </c>
      <c r="E1778" s="32" t="s">
        <v>7576</v>
      </c>
    </row>
    <row r="1779" spans="1:5" ht="15.5" x14ac:dyDescent="0.35">
      <c r="A1779" s="32" t="s">
        <v>592</v>
      </c>
      <c r="B1779" s="32" t="s">
        <v>4160</v>
      </c>
      <c r="C1779" s="32" t="s">
        <v>4729</v>
      </c>
      <c r="D1779" s="32" t="s">
        <v>6582</v>
      </c>
      <c r="E1779" s="32" t="s">
        <v>7577</v>
      </c>
    </row>
    <row r="1780" spans="1:5" ht="15.5" x14ac:dyDescent="0.35">
      <c r="A1780" s="32" t="s">
        <v>591</v>
      </c>
      <c r="B1780" s="32" t="s">
        <v>4161</v>
      </c>
      <c r="C1780" s="32" t="s">
        <v>4732</v>
      </c>
      <c r="D1780" s="32" t="s">
        <v>7578</v>
      </c>
      <c r="E1780" s="32" t="s">
        <v>7579</v>
      </c>
    </row>
    <row r="1781" spans="1:5" ht="15.5" x14ac:dyDescent="0.35">
      <c r="A1781" s="32" t="s">
        <v>590</v>
      </c>
      <c r="B1781" s="32" t="s">
        <v>4162</v>
      </c>
      <c r="C1781" s="32" t="s">
        <v>4729</v>
      </c>
      <c r="D1781" s="32" t="s">
        <v>7580</v>
      </c>
      <c r="E1781" s="32" t="s">
        <v>6115</v>
      </c>
    </row>
    <row r="1782" spans="1:5" ht="15.5" x14ac:dyDescent="0.35">
      <c r="A1782" s="32" t="s">
        <v>589</v>
      </c>
      <c r="B1782" s="32" t="s">
        <v>4163</v>
      </c>
      <c r="C1782" s="32" t="s">
        <v>4729</v>
      </c>
      <c r="D1782" s="32" t="s">
        <v>7581</v>
      </c>
      <c r="E1782" s="32" t="s">
        <v>6233</v>
      </c>
    </row>
    <row r="1783" spans="1:5" ht="15.5" x14ac:dyDescent="0.35">
      <c r="A1783" s="32" t="s">
        <v>588</v>
      </c>
      <c r="B1783" s="32" t="s">
        <v>4164</v>
      </c>
      <c r="C1783" s="32" t="s">
        <v>4732</v>
      </c>
      <c r="D1783" s="32" t="s">
        <v>7336</v>
      </c>
      <c r="E1783" s="32" t="s">
        <v>7582</v>
      </c>
    </row>
    <row r="1784" spans="1:5" ht="15.5" x14ac:dyDescent="0.35">
      <c r="A1784" s="32" t="s">
        <v>587</v>
      </c>
      <c r="B1784" s="32" t="s">
        <v>4165</v>
      </c>
      <c r="C1784" s="32" t="s">
        <v>4729</v>
      </c>
      <c r="D1784" s="32" t="s">
        <v>4780</v>
      </c>
      <c r="E1784" s="32" t="s">
        <v>7583</v>
      </c>
    </row>
    <row r="1785" spans="1:5" ht="15.5" x14ac:dyDescent="0.35">
      <c r="A1785" s="32" t="s">
        <v>586</v>
      </c>
      <c r="B1785" s="32" t="s">
        <v>4166</v>
      </c>
      <c r="C1785" s="32" t="s">
        <v>4732</v>
      </c>
      <c r="D1785" s="32" t="s">
        <v>5769</v>
      </c>
      <c r="E1785" s="32" t="s">
        <v>6101</v>
      </c>
    </row>
    <row r="1786" spans="1:5" ht="15.5" x14ac:dyDescent="0.35">
      <c r="A1786" s="32" t="s">
        <v>585</v>
      </c>
      <c r="B1786" s="32" t="s">
        <v>4167</v>
      </c>
      <c r="C1786" s="32" t="s">
        <v>4732</v>
      </c>
      <c r="D1786" s="32" t="s">
        <v>7584</v>
      </c>
      <c r="E1786" s="32" t="s">
        <v>7585</v>
      </c>
    </row>
    <row r="1787" spans="1:5" ht="15.5" x14ac:dyDescent="0.35">
      <c r="A1787" s="32" t="s">
        <v>584</v>
      </c>
      <c r="B1787" s="32" t="s">
        <v>4168</v>
      </c>
      <c r="C1787" s="32" t="s">
        <v>4732</v>
      </c>
      <c r="D1787" s="32" t="s">
        <v>7586</v>
      </c>
      <c r="E1787" s="32" t="s">
        <v>4769</v>
      </c>
    </row>
    <row r="1788" spans="1:5" ht="15.5" x14ac:dyDescent="0.35">
      <c r="A1788" s="32" t="s">
        <v>583</v>
      </c>
      <c r="B1788" s="32" t="s">
        <v>4169</v>
      </c>
      <c r="C1788" s="32" t="s">
        <v>4732</v>
      </c>
      <c r="D1788" s="32" t="s">
        <v>7587</v>
      </c>
      <c r="E1788" s="32" t="s">
        <v>7588</v>
      </c>
    </row>
    <row r="1789" spans="1:5" ht="15.5" x14ac:dyDescent="0.35">
      <c r="A1789" s="32" t="s">
        <v>582</v>
      </c>
      <c r="B1789" s="32" t="s">
        <v>4170</v>
      </c>
      <c r="C1789" s="32" t="s">
        <v>4732</v>
      </c>
      <c r="D1789" s="32" t="s">
        <v>6616</v>
      </c>
      <c r="E1789" s="32" t="s">
        <v>7589</v>
      </c>
    </row>
    <row r="1790" spans="1:5" ht="15.5" x14ac:dyDescent="0.35">
      <c r="A1790" s="32" t="s">
        <v>581</v>
      </c>
      <c r="B1790" s="32" t="s">
        <v>4171</v>
      </c>
      <c r="C1790" s="32" t="s">
        <v>4732</v>
      </c>
      <c r="D1790" s="32" t="s">
        <v>7590</v>
      </c>
      <c r="E1790" s="32" t="s">
        <v>4743</v>
      </c>
    </row>
    <row r="1791" spans="1:5" ht="15.5" x14ac:dyDescent="0.35">
      <c r="A1791" s="32" t="s">
        <v>580</v>
      </c>
      <c r="B1791" s="32" t="s">
        <v>4172</v>
      </c>
      <c r="C1791" s="32" t="s">
        <v>4732</v>
      </c>
      <c r="D1791" s="32" t="s">
        <v>7591</v>
      </c>
      <c r="E1791" s="32" t="s">
        <v>7592</v>
      </c>
    </row>
    <row r="1792" spans="1:5" ht="15.5" x14ac:dyDescent="0.35">
      <c r="A1792" s="32" t="s">
        <v>579</v>
      </c>
      <c r="B1792" s="32" t="s">
        <v>4173</v>
      </c>
      <c r="C1792" s="32" t="s">
        <v>4732</v>
      </c>
      <c r="D1792" s="32" t="s">
        <v>5477</v>
      </c>
      <c r="E1792" s="32" t="s">
        <v>7593</v>
      </c>
    </row>
    <row r="1793" spans="1:5" ht="15.5" x14ac:dyDescent="0.35">
      <c r="A1793" s="32" t="s">
        <v>578</v>
      </c>
      <c r="B1793" s="32" t="s">
        <v>4174</v>
      </c>
      <c r="C1793" s="32" t="s">
        <v>4729</v>
      </c>
      <c r="D1793" s="32" t="s">
        <v>7594</v>
      </c>
      <c r="E1793" s="32" t="s">
        <v>5099</v>
      </c>
    </row>
    <row r="1794" spans="1:5" ht="15.5" x14ac:dyDescent="0.35">
      <c r="A1794" s="32" t="s">
        <v>577</v>
      </c>
      <c r="B1794" s="32" t="s">
        <v>4175</v>
      </c>
      <c r="C1794" s="32" t="s">
        <v>4732</v>
      </c>
      <c r="D1794" s="32" t="s">
        <v>7595</v>
      </c>
      <c r="E1794" s="32" t="s">
        <v>5025</v>
      </c>
    </row>
    <row r="1795" spans="1:5" ht="15.5" x14ac:dyDescent="0.35">
      <c r="A1795" s="32" t="s">
        <v>576</v>
      </c>
      <c r="B1795" s="32" t="s">
        <v>4176</v>
      </c>
      <c r="C1795" s="32" t="s">
        <v>4729</v>
      </c>
      <c r="D1795" s="32" t="s">
        <v>7596</v>
      </c>
      <c r="E1795" s="32" t="s">
        <v>5889</v>
      </c>
    </row>
    <row r="1796" spans="1:5" ht="15.5" x14ac:dyDescent="0.35">
      <c r="A1796" s="32" t="s">
        <v>575</v>
      </c>
      <c r="B1796" s="32" t="s">
        <v>4177</v>
      </c>
      <c r="C1796" s="32" t="s">
        <v>4732</v>
      </c>
      <c r="D1796" s="32" t="s">
        <v>7085</v>
      </c>
      <c r="E1796" s="32" t="s">
        <v>4802</v>
      </c>
    </row>
    <row r="1797" spans="1:5" ht="15.5" x14ac:dyDescent="0.35">
      <c r="A1797" s="32" t="s">
        <v>574</v>
      </c>
      <c r="B1797" s="32" t="s">
        <v>4178</v>
      </c>
      <c r="C1797" s="32" t="s">
        <v>4729</v>
      </c>
      <c r="D1797" s="32" t="s">
        <v>7597</v>
      </c>
      <c r="E1797" s="32" t="s">
        <v>6637</v>
      </c>
    </row>
    <row r="1798" spans="1:5" ht="15.5" x14ac:dyDescent="0.35">
      <c r="A1798" s="32" t="s">
        <v>573</v>
      </c>
      <c r="B1798" s="32" t="s">
        <v>4179</v>
      </c>
      <c r="C1798" s="32" t="s">
        <v>4732</v>
      </c>
      <c r="D1798" s="32" t="s">
        <v>7598</v>
      </c>
      <c r="E1798" s="32" t="s">
        <v>7599</v>
      </c>
    </row>
    <row r="1799" spans="1:5" ht="15.5" x14ac:dyDescent="0.35">
      <c r="A1799" s="32" t="s">
        <v>572</v>
      </c>
      <c r="B1799" s="32" t="s">
        <v>4180</v>
      </c>
      <c r="C1799" s="32" t="s">
        <v>4729</v>
      </c>
      <c r="D1799" s="32" t="s">
        <v>7600</v>
      </c>
      <c r="E1799" s="32" t="s">
        <v>5986</v>
      </c>
    </row>
    <row r="1800" spans="1:5" ht="15.5" x14ac:dyDescent="0.35">
      <c r="A1800" s="32" t="s">
        <v>571</v>
      </c>
      <c r="B1800" s="32" t="s">
        <v>4181</v>
      </c>
      <c r="C1800" s="32" t="s">
        <v>4729</v>
      </c>
      <c r="D1800" s="32" t="s">
        <v>5721</v>
      </c>
      <c r="E1800" s="32" t="s">
        <v>6741</v>
      </c>
    </row>
    <row r="1801" spans="1:5" ht="15.5" x14ac:dyDescent="0.35">
      <c r="A1801" s="32" t="s">
        <v>570</v>
      </c>
      <c r="B1801" s="32" t="s">
        <v>4182</v>
      </c>
      <c r="C1801" s="32" t="s">
        <v>4732</v>
      </c>
      <c r="D1801" s="32" t="s">
        <v>7601</v>
      </c>
      <c r="E1801" s="32" t="s">
        <v>7602</v>
      </c>
    </row>
    <row r="1802" spans="1:5" ht="15.5" x14ac:dyDescent="0.35">
      <c r="A1802" s="32" t="s">
        <v>569</v>
      </c>
      <c r="B1802" s="32" t="s">
        <v>4183</v>
      </c>
      <c r="C1802" s="32" t="s">
        <v>4729</v>
      </c>
      <c r="D1802" s="32" t="s">
        <v>7603</v>
      </c>
      <c r="E1802" s="32" t="s">
        <v>7477</v>
      </c>
    </row>
    <row r="1803" spans="1:5" ht="15.5" x14ac:dyDescent="0.35">
      <c r="A1803" s="32" t="s">
        <v>568</v>
      </c>
      <c r="B1803" s="32" t="s">
        <v>4184</v>
      </c>
      <c r="C1803" s="32" t="s">
        <v>4732</v>
      </c>
      <c r="D1803" s="32" t="s">
        <v>7604</v>
      </c>
      <c r="E1803" s="32" t="s">
        <v>4858</v>
      </c>
    </row>
    <row r="1804" spans="1:5" ht="15.5" x14ac:dyDescent="0.35">
      <c r="A1804" s="32" t="s">
        <v>567</v>
      </c>
      <c r="B1804" s="32" t="s">
        <v>4185</v>
      </c>
      <c r="C1804" s="32" t="s">
        <v>4732</v>
      </c>
      <c r="D1804" s="32" t="s">
        <v>5116</v>
      </c>
      <c r="E1804" s="32" t="s">
        <v>5759</v>
      </c>
    </row>
    <row r="1805" spans="1:5" ht="15.5" x14ac:dyDescent="0.35">
      <c r="A1805" s="32" t="s">
        <v>566</v>
      </c>
      <c r="B1805" s="32" t="s">
        <v>4186</v>
      </c>
      <c r="C1805" s="32" t="s">
        <v>4732</v>
      </c>
      <c r="D1805" s="32" t="s">
        <v>4786</v>
      </c>
      <c r="E1805" s="32" t="s">
        <v>7605</v>
      </c>
    </row>
    <row r="1806" spans="1:5" ht="15.5" x14ac:dyDescent="0.35">
      <c r="A1806" s="32" t="s">
        <v>565</v>
      </c>
      <c r="B1806" s="32" t="s">
        <v>4187</v>
      </c>
      <c r="C1806" s="32" t="s">
        <v>4732</v>
      </c>
      <c r="D1806" s="32" t="s">
        <v>7606</v>
      </c>
      <c r="E1806" s="32" t="s">
        <v>7081</v>
      </c>
    </row>
    <row r="1807" spans="1:5" ht="15.5" x14ac:dyDescent="0.35">
      <c r="A1807" s="32" t="s">
        <v>564</v>
      </c>
      <c r="B1807" s="32" t="s">
        <v>4188</v>
      </c>
      <c r="C1807" s="32" t="s">
        <v>4729</v>
      </c>
      <c r="D1807" s="32" t="s">
        <v>7607</v>
      </c>
      <c r="E1807" s="32" t="s">
        <v>5549</v>
      </c>
    </row>
    <row r="1808" spans="1:5" ht="15.5" x14ac:dyDescent="0.35">
      <c r="A1808" s="32" t="s">
        <v>563</v>
      </c>
      <c r="B1808" s="32" t="s">
        <v>4189</v>
      </c>
      <c r="C1808" s="32" t="s">
        <v>4729</v>
      </c>
      <c r="D1808" s="32" t="s">
        <v>7608</v>
      </c>
      <c r="E1808" s="32" t="s">
        <v>7609</v>
      </c>
    </row>
    <row r="1809" spans="1:5" ht="15.5" x14ac:dyDescent="0.35">
      <c r="A1809" s="32" t="s">
        <v>562</v>
      </c>
      <c r="B1809" s="32" t="s">
        <v>4190</v>
      </c>
      <c r="C1809" s="32" t="s">
        <v>4729</v>
      </c>
      <c r="D1809" s="32" t="s">
        <v>7610</v>
      </c>
      <c r="E1809" s="32" t="s">
        <v>7611</v>
      </c>
    </row>
    <row r="1810" spans="1:5" ht="15.5" x14ac:dyDescent="0.35">
      <c r="A1810" s="32" t="s">
        <v>561</v>
      </c>
      <c r="B1810" s="32" t="s">
        <v>4191</v>
      </c>
      <c r="C1810" s="32" t="s">
        <v>4729</v>
      </c>
      <c r="D1810" s="32" t="s">
        <v>7612</v>
      </c>
      <c r="E1810" s="32" t="s">
        <v>5199</v>
      </c>
    </row>
    <row r="1811" spans="1:5" ht="15.5" x14ac:dyDescent="0.35">
      <c r="A1811" s="32" t="s">
        <v>560</v>
      </c>
      <c r="B1811" s="32" t="s">
        <v>4192</v>
      </c>
      <c r="C1811" s="32" t="s">
        <v>4729</v>
      </c>
      <c r="D1811" s="32" t="s">
        <v>7613</v>
      </c>
      <c r="E1811" s="32" t="s">
        <v>7524</v>
      </c>
    </row>
    <row r="1812" spans="1:5" ht="15.5" x14ac:dyDescent="0.35">
      <c r="A1812" s="32" t="s">
        <v>559</v>
      </c>
      <c r="B1812" s="32" t="s">
        <v>4193</v>
      </c>
      <c r="C1812" s="32" t="s">
        <v>4729</v>
      </c>
      <c r="D1812" s="32" t="s">
        <v>7614</v>
      </c>
      <c r="E1812" s="32" t="s">
        <v>7615</v>
      </c>
    </row>
    <row r="1813" spans="1:5" ht="15.5" x14ac:dyDescent="0.35">
      <c r="A1813" s="32" t="s">
        <v>558</v>
      </c>
      <c r="B1813" s="32" t="s">
        <v>4194</v>
      </c>
      <c r="C1813" s="32" t="s">
        <v>4729</v>
      </c>
      <c r="D1813" s="32" t="s">
        <v>7616</v>
      </c>
      <c r="E1813" s="32" t="s">
        <v>7617</v>
      </c>
    </row>
    <row r="1814" spans="1:5" ht="15.5" x14ac:dyDescent="0.35">
      <c r="A1814" s="32" t="s">
        <v>557</v>
      </c>
      <c r="B1814" s="32" t="s">
        <v>4195</v>
      </c>
      <c r="C1814" s="32" t="s">
        <v>4732</v>
      </c>
      <c r="D1814" s="32" t="s">
        <v>7618</v>
      </c>
      <c r="E1814" s="32" t="s">
        <v>7619</v>
      </c>
    </row>
    <row r="1815" spans="1:5" ht="15.5" x14ac:dyDescent="0.35">
      <c r="A1815" s="32" t="s">
        <v>556</v>
      </c>
      <c r="B1815" s="32" t="s">
        <v>4196</v>
      </c>
      <c r="C1815" s="32" t="s">
        <v>4729</v>
      </c>
      <c r="D1815" s="32" t="s">
        <v>7620</v>
      </c>
      <c r="E1815" s="32" t="s">
        <v>5549</v>
      </c>
    </row>
    <row r="1816" spans="1:5" ht="15.5" x14ac:dyDescent="0.35">
      <c r="A1816" s="32" t="s">
        <v>555</v>
      </c>
      <c r="B1816" s="32" t="s">
        <v>4197</v>
      </c>
      <c r="C1816" s="32" t="s">
        <v>4732</v>
      </c>
      <c r="D1816" s="32" t="s">
        <v>7621</v>
      </c>
      <c r="E1816" s="32" t="s">
        <v>6012</v>
      </c>
    </row>
    <row r="1817" spans="1:5" ht="15.5" x14ac:dyDescent="0.35">
      <c r="A1817" s="32" t="s">
        <v>554</v>
      </c>
      <c r="B1817" s="32" t="s">
        <v>4198</v>
      </c>
      <c r="C1817" s="32" t="s">
        <v>4732</v>
      </c>
      <c r="D1817" s="32" t="s">
        <v>7622</v>
      </c>
      <c r="E1817" s="32" t="s">
        <v>7623</v>
      </c>
    </row>
    <row r="1818" spans="1:5" ht="15.5" x14ac:dyDescent="0.35">
      <c r="A1818" s="32" t="s">
        <v>553</v>
      </c>
      <c r="B1818" s="32" t="s">
        <v>4199</v>
      </c>
      <c r="C1818" s="32" t="s">
        <v>4732</v>
      </c>
      <c r="D1818" s="32" t="s">
        <v>7624</v>
      </c>
      <c r="E1818" s="32" t="s">
        <v>6419</v>
      </c>
    </row>
    <row r="1819" spans="1:5" ht="15.5" x14ac:dyDescent="0.35">
      <c r="A1819" s="32" t="s">
        <v>552</v>
      </c>
      <c r="B1819" s="32" t="s">
        <v>4200</v>
      </c>
      <c r="C1819" s="32" t="s">
        <v>4732</v>
      </c>
      <c r="D1819" s="32" t="s">
        <v>7625</v>
      </c>
      <c r="E1819" s="32" t="s">
        <v>7157</v>
      </c>
    </row>
    <row r="1820" spans="1:5" ht="15.5" x14ac:dyDescent="0.35">
      <c r="A1820" s="32" t="s">
        <v>551</v>
      </c>
      <c r="B1820" s="32" t="s">
        <v>4201</v>
      </c>
      <c r="C1820" s="32" t="s">
        <v>4732</v>
      </c>
      <c r="D1820" s="32" t="s">
        <v>6471</v>
      </c>
      <c r="E1820" s="32" t="s">
        <v>5378</v>
      </c>
    </row>
    <row r="1821" spans="1:5" ht="15.5" x14ac:dyDescent="0.35">
      <c r="A1821" s="32" t="s">
        <v>550</v>
      </c>
      <c r="B1821" s="32" t="s">
        <v>4202</v>
      </c>
      <c r="C1821" s="32" t="s">
        <v>4732</v>
      </c>
      <c r="D1821" s="32" t="s">
        <v>7626</v>
      </c>
      <c r="E1821" s="32" t="s">
        <v>7627</v>
      </c>
    </row>
    <row r="1822" spans="1:5" ht="15.5" x14ac:dyDescent="0.35">
      <c r="A1822" s="32" t="s">
        <v>549</v>
      </c>
      <c r="B1822" s="32" t="s">
        <v>4203</v>
      </c>
      <c r="C1822" s="32" t="s">
        <v>4732</v>
      </c>
      <c r="D1822" s="32" t="s">
        <v>7628</v>
      </c>
      <c r="E1822" s="32" t="s">
        <v>4888</v>
      </c>
    </row>
    <row r="1823" spans="1:5" ht="15.5" x14ac:dyDescent="0.35">
      <c r="A1823" s="32" t="s">
        <v>548</v>
      </c>
      <c r="B1823" s="32" t="s">
        <v>4204</v>
      </c>
      <c r="C1823" s="32" t="s">
        <v>4732</v>
      </c>
      <c r="D1823" s="32" t="s">
        <v>7629</v>
      </c>
      <c r="E1823" s="32" t="s">
        <v>7630</v>
      </c>
    </row>
    <row r="1824" spans="1:5" ht="15.5" x14ac:dyDescent="0.35">
      <c r="A1824" s="32" t="s">
        <v>547</v>
      </c>
      <c r="B1824" s="32" t="s">
        <v>4205</v>
      </c>
      <c r="C1824" s="32" t="s">
        <v>4729</v>
      </c>
      <c r="D1824" s="32" t="s">
        <v>7631</v>
      </c>
      <c r="E1824" s="32" t="s">
        <v>7632</v>
      </c>
    </row>
    <row r="1825" spans="1:5" ht="15.5" x14ac:dyDescent="0.35">
      <c r="A1825" s="32" t="s">
        <v>546</v>
      </c>
      <c r="B1825" s="32" t="s">
        <v>4206</v>
      </c>
      <c r="C1825" s="32" t="s">
        <v>4732</v>
      </c>
      <c r="D1825" s="32" t="s">
        <v>6050</v>
      </c>
      <c r="E1825" s="32" t="s">
        <v>5572</v>
      </c>
    </row>
    <row r="1826" spans="1:5" ht="15.5" x14ac:dyDescent="0.35">
      <c r="A1826" s="32" t="s">
        <v>545</v>
      </c>
      <c r="B1826" s="32" t="s">
        <v>4207</v>
      </c>
      <c r="C1826" s="32" t="s">
        <v>4729</v>
      </c>
      <c r="D1826" s="32" t="s">
        <v>7633</v>
      </c>
      <c r="E1826" s="32" t="s">
        <v>7634</v>
      </c>
    </row>
    <row r="1827" spans="1:5" ht="15.5" x14ac:dyDescent="0.35">
      <c r="A1827" s="32" t="s">
        <v>544</v>
      </c>
      <c r="B1827" s="32" t="s">
        <v>4208</v>
      </c>
      <c r="C1827" s="32" t="s">
        <v>4729</v>
      </c>
      <c r="D1827" s="32" t="s">
        <v>7635</v>
      </c>
      <c r="E1827" s="32" t="s">
        <v>7636</v>
      </c>
    </row>
    <row r="1828" spans="1:5" ht="15.5" x14ac:dyDescent="0.35">
      <c r="A1828" s="32" t="s">
        <v>543</v>
      </c>
      <c r="B1828" s="32" t="s">
        <v>4209</v>
      </c>
      <c r="C1828" s="32" t="s">
        <v>4729</v>
      </c>
      <c r="D1828" s="32" t="s">
        <v>7637</v>
      </c>
      <c r="E1828" s="32" t="s">
        <v>7638</v>
      </c>
    </row>
    <row r="1829" spans="1:5" ht="15.5" x14ac:dyDescent="0.35">
      <c r="A1829" s="32" t="s">
        <v>542</v>
      </c>
      <c r="B1829" s="32" t="s">
        <v>4210</v>
      </c>
      <c r="C1829" s="32" t="s">
        <v>4729</v>
      </c>
      <c r="D1829" s="32" t="s">
        <v>7639</v>
      </c>
      <c r="E1829" s="32" t="s">
        <v>7496</v>
      </c>
    </row>
    <row r="1830" spans="1:5" ht="15.5" x14ac:dyDescent="0.35">
      <c r="A1830" s="32" t="s">
        <v>541</v>
      </c>
      <c r="B1830" s="32" t="s">
        <v>4211</v>
      </c>
      <c r="C1830" s="32" t="s">
        <v>4729</v>
      </c>
      <c r="D1830" s="32" t="s">
        <v>7640</v>
      </c>
      <c r="E1830" s="32" t="s">
        <v>5538</v>
      </c>
    </row>
    <row r="1831" spans="1:5" ht="15.5" x14ac:dyDescent="0.35">
      <c r="A1831" s="32" t="s">
        <v>540</v>
      </c>
      <c r="B1831" s="32" t="s">
        <v>4212</v>
      </c>
      <c r="C1831" s="32" t="s">
        <v>4732</v>
      </c>
      <c r="D1831" s="32" t="s">
        <v>5092</v>
      </c>
      <c r="E1831" s="32" t="s">
        <v>7641</v>
      </c>
    </row>
    <row r="1832" spans="1:5" ht="15.5" x14ac:dyDescent="0.35">
      <c r="A1832" s="32" t="s">
        <v>539</v>
      </c>
      <c r="B1832" s="32" t="s">
        <v>4213</v>
      </c>
      <c r="C1832" s="32" t="s">
        <v>4729</v>
      </c>
      <c r="D1832" s="32" t="s">
        <v>6472</v>
      </c>
      <c r="E1832" s="32" t="s">
        <v>5126</v>
      </c>
    </row>
    <row r="1833" spans="1:5" ht="15.5" x14ac:dyDescent="0.35">
      <c r="A1833" s="32" t="s">
        <v>538</v>
      </c>
      <c r="B1833" s="32" t="s">
        <v>4214</v>
      </c>
      <c r="C1833" s="32" t="s">
        <v>4729</v>
      </c>
      <c r="D1833" s="32" t="s">
        <v>5452</v>
      </c>
      <c r="E1833" s="32" t="s">
        <v>7414</v>
      </c>
    </row>
    <row r="1834" spans="1:5" ht="15.5" x14ac:dyDescent="0.35">
      <c r="A1834" s="32" t="s">
        <v>537</v>
      </c>
      <c r="B1834" s="32" t="s">
        <v>4215</v>
      </c>
      <c r="C1834" s="32" t="s">
        <v>4732</v>
      </c>
      <c r="D1834" s="32" t="s">
        <v>7642</v>
      </c>
      <c r="E1834" s="32" t="s">
        <v>7643</v>
      </c>
    </row>
    <row r="1835" spans="1:5" ht="15.5" x14ac:dyDescent="0.35">
      <c r="A1835" s="32" t="s">
        <v>536</v>
      </c>
      <c r="B1835" s="32" t="s">
        <v>4216</v>
      </c>
      <c r="C1835" s="32" t="s">
        <v>4729</v>
      </c>
      <c r="D1835" s="32" t="s">
        <v>7644</v>
      </c>
      <c r="E1835" s="32" t="s">
        <v>7645</v>
      </c>
    </row>
    <row r="1836" spans="1:5" ht="15.5" x14ac:dyDescent="0.35">
      <c r="A1836" s="32" t="s">
        <v>534</v>
      </c>
      <c r="B1836" s="32" t="s">
        <v>4217</v>
      </c>
      <c r="C1836" s="32" t="s">
        <v>5604</v>
      </c>
      <c r="D1836" s="32" t="s">
        <v>7646</v>
      </c>
      <c r="E1836" s="32" t="s">
        <v>6871</v>
      </c>
    </row>
    <row r="1837" spans="1:5" ht="15.5" x14ac:dyDescent="0.35">
      <c r="A1837" s="32" t="s">
        <v>533</v>
      </c>
      <c r="B1837" s="32" t="s">
        <v>4218</v>
      </c>
      <c r="C1837" s="32" t="s">
        <v>4732</v>
      </c>
      <c r="D1837" s="32" t="s">
        <v>7647</v>
      </c>
      <c r="E1837" s="32" t="s">
        <v>6012</v>
      </c>
    </row>
    <row r="1838" spans="1:5" ht="15.5" x14ac:dyDescent="0.35">
      <c r="A1838" s="32" t="s">
        <v>532</v>
      </c>
      <c r="B1838" s="32" t="s">
        <v>4219</v>
      </c>
      <c r="C1838" s="32" t="s">
        <v>4732</v>
      </c>
      <c r="D1838" s="32" t="s">
        <v>7648</v>
      </c>
      <c r="E1838" s="32" t="s">
        <v>7649</v>
      </c>
    </row>
    <row r="1839" spans="1:5" ht="15.5" x14ac:dyDescent="0.35">
      <c r="A1839" s="32" t="s">
        <v>531</v>
      </c>
      <c r="B1839" s="32" t="s">
        <v>4220</v>
      </c>
      <c r="C1839" s="32" t="s">
        <v>4732</v>
      </c>
      <c r="D1839" s="32" t="s">
        <v>7650</v>
      </c>
      <c r="E1839" s="32" t="s">
        <v>7651</v>
      </c>
    </row>
    <row r="1840" spans="1:5" ht="15.5" x14ac:dyDescent="0.35">
      <c r="A1840" s="32" t="s">
        <v>530</v>
      </c>
      <c r="B1840" s="32" t="s">
        <v>4221</v>
      </c>
      <c r="C1840" s="32" t="s">
        <v>4732</v>
      </c>
      <c r="D1840" s="32" t="s">
        <v>6697</v>
      </c>
      <c r="E1840" s="32" t="s">
        <v>7652</v>
      </c>
    </row>
    <row r="1841" spans="1:5" ht="15.5" x14ac:dyDescent="0.35">
      <c r="A1841" s="32" t="s">
        <v>529</v>
      </c>
      <c r="B1841" s="32" t="s">
        <v>4222</v>
      </c>
      <c r="C1841" s="32" t="s">
        <v>4732</v>
      </c>
      <c r="D1841" s="32" t="s">
        <v>6779</v>
      </c>
      <c r="E1841" s="32" t="s">
        <v>7653</v>
      </c>
    </row>
    <row r="1842" spans="1:5" ht="15.5" x14ac:dyDescent="0.35">
      <c r="A1842" s="32" t="s">
        <v>528</v>
      </c>
      <c r="B1842" s="32" t="s">
        <v>4223</v>
      </c>
      <c r="C1842" s="32" t="s">
        <v>4729</v>
      </c>
      <c r="D1842" s="32" t="s">
        <v>7654</v>
      </c>
      <c r="E1842" s="32" t="s">
        <v>4856</v>
      </c>
    </row>
    <row r="1843" spans="1:5" ht="15.5" x14ac:dyDescent="0.35">
      <c r="A1843" s="32" t="s">
        <v>527</v>
      </c>
      <c r="B1843" s="32" t="s">
        <v>4224</v>
      </c>
      <c r="C1843" s="32" t="s">
        <v>4729</v>
      </c>
      <c r="D1843" s="32" t="s">
        <v>7655</v>
      </c>
      <c r="E1843" s="32" t="s">
        <v>7656</v>
      </c>
    </row>
    <row r="1844" spans="1:5" ht="15.5" x14ac:dyDescent="0.35">
      <c r="A1844" s="32" t="s">
        <v>526</v>
      </c>
      <c r="B1844" s="32" t="s">
        <v>4225</v>
      </c>
      <c r="C1844" s="32" t="s">
        <v>4732</v>
      </c>
      <c r="D1844" s="32" t="s">
        <v>4859</v>
      </c>
      <c r="E1844" s="32" t="s">
        <v>7657</v>
      </c>
    </row>
    <row r="1845" spans="1:5" ht="15.5" x14ac:dyDescent="0.35">
      <c r="A1845" s="32" t="s">
        <v>525</v>
      </c>
      <c r="B1845" s="32" t="s">
        <v>4226</v>
      </c>
      <c r="C1845" s="32" t="s">
        <v>4732</v>
      </c>
      <c r="D1845" s="32" t="s">
        <v>7658</v>
      </c>
      <c r="E1845" s="32" t="s">
        <v>7659</v>
      </c>
    </row>
    <row r="1846" spans="1:5" ht="15.5" x14ac:dyDescent="0.35">
      <c r="A1846" s="32" t="s">
        <v>524</v>
      </c>
      <c r="B1846" s="32" t="s">
        <v>4227</v>
      </c>
      <c r="C1846" s="32" t="s">
        <v>4732</v>
      </c>
      <c r="D1846" s="32" t="s">
        <v>7660</v>
      </c>
      <c r="E1846" s="32" t="s">
        <v>4781</v>
      </c>
    </row>
    <row r="1847" spans="1:5" ht="15.5" x14ac:dyDescent="0.35">
      <c r="A1847" s="32" t="s">
        <v>523</v>
      </c>
      <c r="B1847" s="32" t="s">
        <v>4228</v>
      </c>
      <c r="C1847" s="32" t="s">
        <v>4732</v>
      </c>
      <c r="D1847" s="32" t="s">
        <v>7661</v>
      </c>
      <c r="E1847" s="32" t="s">
        <v>7662</v>
      </c>
    </row>
    <row r="1848" spans="1:5" ht="15.5" x14ac:dyDescent="0.35">
      <c r="A1848" s="32" t="s">
        <v>522</v>
      </c>
      <c r="B1848" s="32" t="s">
        <v>4229</v>
      </c>
      <c r="C1848" s="32" t="s">
        <v>4732</v>
      </c>
      <c r="D1848" s="32" t="s">
        <v>7663</v>
      </c>
      <c r="E1848" s="32" t="s">
        <v>7664</v>
      </c>
    </row>
    <row r="1849" spans="1:5" ht="15.5" x14ac:dyDescent="0.35">
      <c r="A1849" s="32" t="s">
        <v>521</v>
      </c>
      <c r="B1849" s="32" t="s">
        <v>4230</v>
      </c>
      <c r="C1849" s="32" t="s">
        <v>4732</v>
      </c>
      <c r="D1849" s="32" t="s">
        <v>7665</v>
      </c>
      <c r="E1849" s="32" t="s">
        <v>7666</v>
      </c>
    </row>
    <row r="1850" spans="1:5" ht="15.5" x14ac:dyDescent="0.35">
      <c r="A1850" s="32" t="s">
        <v>520</v>
      </c>
      <c r="B1850" s="32" t="s">
        <v>4231</v>
      </c>
      <c r="C1850" s="32" t="s">
        <v>4732</v>
      </c>
      <c r="D1850" s="32" t="s">
        <v>7667</v>
      </c>
      <c r="E1850" s="32" t="s">
        <v>7668</v>
      </c>
    </row>
    <row r="1851" spans="1:5" ht="15.5" x14ac:dyDescent="0.35">
      <c r="A1851" s="32" t="s">
        <v>519</v>
      </c>
      <c r="B1851" s="32" t="s">
        <v>4232</v>
      </c>
      <c r="C1851" s="32" t="s">
        <v>4732</v>
      </c>
      <c r="D1851" s="32" t="s">
        <v>7669</v>
      </c>
      <c r="E1851" s="32" t="s">
        <v>5290</v>
      </c>
    </row>
    <row r="1852" spans="1:5" ht="15.5" x14ac:dyDescent="0.35">
      <c r="A1852" s="32" t="s">
        <v>518</v>
      </c>
      <c r="B1852" s="32" t="s">
        <v>4233</v>
      </c>
      <c r="C1852" s="32" t="s">
        <v>4732</v>
      </c>
      <c r="D1852" s="32" t="s">
        <v>7670</v>
      </c>
      <c r="E1852" s="32" t="s">
        <v>4826</v>
      </c>
    </row>
    <row r="1853" spans="1:5" ht="15.5" x14ac:dyDescent="0.35">
      <c r="A1853" s="32" t="s">
        <v>517</v>
      </c>
      <c r="B1853" s="32" t="s">
        <v>4234</v>
      </c>
      <c r="C1853" s="32" t="s">
        <v>4732</v>
      </c>
      <c r="D1853" s="32" t="s">
        <v>7671</v>
      </c>
      <c r="E1853" s="32" t="s">
        <v>7672</v>
      </c>
    </row>
    <row r="1854" spans="1:5" ht="15.5" x14ac:dyDescent="0.35">
      <c r="A1854" s="32" t="s">
        <v>515</v>
      </c>
      <c r="B1854" s="32" t="s">
        <v>4235</v>
      </c>
      <c r="C1854" s="32" t="s">
        <v>4732</v>
      </c>
      <c r="D1854" s="32" t="s">
        <v>7673</v>
      </c>
      <c r="E1854" s="32" t="s">
        <v>4826</v>
      </c>
    </row>
    <row r="1855" spans="1:5" ht="15.5" x14ac:dyDescent="0.35">
      <c r="A1855" s="32" t="s">
        <v>514</v>
      </c>
      <c r="B1855" s="32" t="s">
        <v>4236</v>
      </c>
      <c r="C1855" s="32" t="s">
        <v>4729</v>
      </c>
      <c r="D1855" s="32" t="s">
        <v>7376</v>
      </c>
      <c r="E1855" s="32" t="s">
        <v>7674</v>
      </c>
    </row>
    <row r="1856" spans="1:5" ht="15.5" x14ac:dyDescent="0.35">
      <c r="A1856" s="32" t="s">
        <v>513</v>
      </c>
      <c r="B1856" s="32" t="s">
        <v>4237</v>
      </c>
      <c r="C1856" s="32" t="s">
        <v>4732</v>
      </c>
      <c r="D1856" s="32" t="s">
        <v>5940</v>
      </c>
      <c r="E1856" s="32" t="s">
        <v>5739</v>
      </c>
    </row>
    <row r="1857" spans="1:5" ht="15.5" x14ac:dyDescent="0.35">
      <c r="A1857" s="32" t="s">
        <v>512</v>
      </c>
      <c r="B1857" s="32" t="s">
        <v>4238</v>
      </c>
      <c r="C1857" s="32" t="s">
        <v>4732</v>
      </c>
      <c r="D1857" s="32" t="s">
        <v>7675</v>
      </c>
      <c r="E1857" s="32" t="s">
        <v>5484</v>
      </c>
    </row>
    <row r="1858" spans="1:5" ht="15.5" x14ac:dyDescent="0.35">
      <c r="A1858" s="32" t="s">
        <v>511</v>
      </c>
      <c r="B1858" s="32" t="s">
        <v>4239</v>
      </c>
      <c r="C1858" s="32" t="s">
        <v>4729</v>
      </c>
      <c r="D1858" s="32" t="s">
        <v>7676</v>
      </c>
      <c r="E1858" s="32" t="s">
        <v>7677</v>
      </c>
    </row>
    <row r="1859" spans="1:5" ht="15.5" x14ac:dyDescent="0.35">
      <c r="A1859" s="32" t="s">
        <v>510</v>
      </c>
      <c r="B1859" s="32" t="s">
        <v>4240</v>
      </c>
      <c r="C1859" s="32" t="s">
        <v>4732</v>
      </c>
      <c r="D1859" s="32" t="s">
        <v>7678</v>
      </c>
      <c r="E1859" s="32" t="s">
        <v>7679</v>
      </c>
    </row>
    <row r="1860" spans="1:5" ht="15.5" x14ac:dyDescent="0.35">
      <c r="A1860" s="32" t="s">
        <v>509</v>
      </c>
      <c r="B1860" s="32" t="s">
        <v>4241</v>
      </c>
      <c r="C1860" s="32" t="s">
        <v>4729</v>
      </c>
      <c r="D1860" s="32" t="s">
        <v>6558</v>
      </c>
      <c r="E1860" s="32" t="s">
        <v>6919</v>
      </c>
    </row>
    <row r="1861" spans="1:5" ht="15.5" x14ac:dyDescent="0.35">
      <c r="A1861" s="32" t="s">
        <v>508</v>
      </c>
      <c r="B1861" s="32" t="s">
        <v>4242</v>
      </c>
      <c r="C1861" s="32" t="s">
        <v>4729</v>
      </c>
      <c r="D1861" s="32" t="s">
        <v>6283</v>
      </c>
      <c r="E1861" s="32" t="s">
        <v>7680</v>
      </c>
    </row>
    <row r="1862" spans="1:5" ht="15.5" x14ac:dyDescent="0.35">
      <c r="A1862" s="32" t="s">
        <v>507</v>
      </c>
      <c r="B1862" s="32" t="s">
        <v>4243</v>
      </c>
      <c r="C1862" s="32" t="s">
        <v>4729</v>
      </c>
      <c r="D1862" s="32" t="s">
        <v>7681</v>
      </c>
      <c r="E1862" s="32" t="s">
        <v>7682</v>
      </c>
    </row>
    <row r="1863" spans="1:5" ht="15.5" x14ac:dyDescent="0.35">
      <c r="A1863" s="32" t="s">
        <v>506</v>
      </c>
      <c r="B1863" s="32" t="s">
        <v>4244</v>
      </c>
      <c r="C1863" s="32" t="s">
        <v>4729</v>
      </c>
      <c r="D1863" s="32" t="s">
        <v>5459</v>
      </c>
      <c r="E1863" s="32" t="s">
        <v>5674</v>
      </c>
    </row>
    <row r="1864" spans="1:5" ht="15.5" x14ac:dyDescent="0.35">
      <c r="A1864" s="32" t="s">
        <v>505</v>
      </c>
      <c r="B1864" s="32" t="s">
        <v>4245</v>
      </c>
      <c r="C1864" s="32" t="s">
        <v>4729</v>
      </c>
      <c r="D1864" s="32" t="s">
        <v>7683</v>
      </c>
      <c r="E1864" s="32" t="s">
        <v>7684</v>
      </c>
    </row>
    <row r="1865" spans="1:5" ht="15.5" x14ac:dyDescent="0.35">
      <c r="A1865" s="32" t="s">
        <v>504</v>
      </c>
      <c r="B1865" s="32" t="s">
        <v>4246</v>
      </c>
      <c r="C1865" s="32" t="s">
        <v>4729</v>
      </c>
      <c r="D1865" s="32" t="s">
        <v>7685</v>
      </c>
      <c r="E1865" s="32" t="s">
        <v>4837</v>
      </c>
    </row>
    <row r="1866" spans="1:5" ht="15.5" x14ac:dyDescent="0.35">
      <c r="A1866" s="32" t="s">
        <v>503</v>
      </c>
      <c r="B1866" s="32" t="s">
        <v>4247</v>
      </c>
      <c r="C1866" s="32" t="s">
        <v>4729</v>
      </c>
      <c r="D1866" s="32" t="s">
        <v>5546</v>
      </c>
      <c r="E1866" s="32" t="s">
        <v>7686</v>
      </c>
    </row>
    <row r="1867" spans="1:5" ht="15.5" x14ac:dyDescent="0.35">
      <c r="A1867" s="32" t="s">
        <v>502</v>
      </c>
      <c r="B1867" s="32" t="s">
        <v>4248</v>
      </c>
      <c r="C1867" s="32" t="s">
        <v>4732</v>
      </c>
      <c r="D1867" s="32" t="s">
        <v>7687</v>
      </c>
      <c r="E1867" s="32" t="s">
        <v>7688</v>
      </c>
    </row>
    <row r="1868" spans="1:5" ht="15.5" x14ac:dyDescent="0.35">
      <c r="A1868" s="32" t="s">
        <v>501</v>
      </c>
      <c r="B1868" s="32" t="s">
        <v>4249</v>
      </c>
      <c r="C1868" s="32" t="s">
        <v>4729</v>
      </c>
      <c r="D1868" s="32" t="s">
        <v>6145</v>
      </c>
      <c r="E1868" s="32" t="s">
        <v>6074</v>
      </c>
    </row>
    <row r="1869" spans="1:5" ht="15.5" x14ac:dyDescent="0.35">
      <c r="A1869" s="32" t="s">
        <v>500</v>
      </c>
      <c r="B1869" s="32" t="s">
        <v>4250</v>
      </c>
      <c r="C1869" s="32" t="s">
        <v>4732</v>
      </c>
      <c r="D1869" s="32" t="s">
        <v>5981</v>
      </c>
      <c r="E1869" s="32" t="s">
        <v>7689</v>
      </c>
    </row>
    <row r="1870" spans="1:5" ht="15.5" x14ac:dyDescent="0.35">
      <c r="A1870" s="32" t="s">
        <v>499</v>
      </c>
      <c r="B1870" s="32" t="s">
        <v>4251</v>
      </c>
      <c r="C1870" s="32" t="s">
        <v>4732</v>
      </c>
      <c r="D1870" s="32" t="s">
        <v>7690</v>
      </c>
      <c r="E1870" s="32" t="s">
        <v>5421</v>
      </c>
    </row>
    <row r="1871" spans="1:5" ht="15.5" x14ac:dyDescent="0.35">
      <c r="A1871" s="32" t="s">
        <v>498</v>
      </c>
      <c r="B1871" s="32" t="s">
        <v>4252</v>
      </c>
      <c r="C1871" s="32" t="s">
        <v>4732</v>
      </c>
      <c r="D1871" s="32" t="s">
        <v>5123</v>
      </c>
      <c r="E1871" s="32" t="s">
        <v>4977</v>
      </c>
    </row>
    <row r="1872" spans="1:5" ht="15.5" x14ac:dyDescent="0.35">
      <c r="A1872" s="32" t="s">
        <v>497</v>
      </c>
      <c r="B1872" s="32" t="s">
        <v>4253</v>
      </c>
      <c r="C1872" s="32" t="s">
        <v>4732</v>
      </c>
      <c r="D1872" s="32" t="s">
        <v>7691</v>
      </c>
      <c r="E1872" s="32" t="s">
        <v>7692</v>
      </c>
    </row>
    <row r="1873" spans="1:5" ht="15.5" x14ac:dyDescent="0.35">
      <c r="A1873" s="32" t="s">
        <v>496</v>
      </c>
      <c r="B1873" s="32" t="s">
        <v>4254</v>
      </c>
      <c r="C1873" s="32" t="s">
        <v>4732</v>
      </c>
      <c r="D1873" s="32" t="s">
        <v>7693</v>
      </c>
      <c r="E1873" s="32" t="s">
        <v>7694</v>
      </c>
    </row>
    <row r="1874" spans="1:5" ht="15.5" x14ac:dyDescent="0.35">
      <c r="A1874" s="32" t="s">
        <v>495</v>
      </c>
      <c r="B1874" s="32" t="s">
        <v>4255</v>
      </c>
      <c r="C1874" s="32" t="s">
        <v>4732</v>
      </c>
      <c r="D1874" s="32" t="s">
        <v>7695</v>
      </c>
      <c r="E1874" s="32" t="s">
        <v>7696</v>
      </c>
    </row>
    <row r="1875" spans="1:5" ht="15.5" x14ac:dyDescent="0.35">
      <c r="A1875" s="32" t="s">
        <v>494</v>
      </c>
      <c r="B1875" s="32" t="s">
        <v>4256</v>
      </c>
      <c r="C1875" s="32" t="s">
        <v>4732</v>
      </c>
      <c r="D1875" s="32" t="s">
        <v>7697</v>
      </c>
      <c r="E1875" s="32" t="s">
        <v>7698</v>
      </c>
    </row>
    <row r="1876" spans="1:5" ht="15.5" x14ac:dyDescent="0.35">
      <c r="A1876" s="32" t="s">
        <v>493</v>
      </c>
      <c r="B1876" s="32" t="s">
        <v>4257</v>
      </c>
      <c r="C1876" s="32" t="s">
        <v>4732</v>
      </c>
      <c r="D1876" s="32" t="s">
        <v>7699</v>
      </c>
      <c r="E1876" s="32" t="s">
        <v>7700</v>
      </c>
    </row>
    <row r="1877" spans="1:5" ht="15.5" x14ac:dyDescent="0.35">
      <c r="A1877" s="32" t="s">
        <v>492</v>
      </c>
      <c r="B1877" s="32" t="s">
        <v>4258</v>
      </c>
      <c r="C1877" s="32" t="s">
        <v>4729</v>
      </c>
      <c r="D1877" s="32" t="s">
        <v>6616</v>
      </c>
      <c r="E1877" s="32" t="s">
        <v>7701</v>
      </c>
    </row>
    <row r="1878" spans="1:5" ht="15.5" x14ac:dyDescent="0.35">
      <c r="A1878" s="32" t="s">
        <v>491</v>
      </c>
      <c r="B1878" s="32" t="s">
        <v>4259</v>
      </c>
      <c r="C1878" s="32" t="s">
        <v>4729</v>
      </c>
      <c r="D1878" s="32" t="s">
        <v>7702</v>
      </c>
      <c r="E1878" s="32" t="s">
        <v>5941</v>
      </c>
    </row>
    <row r="1879" spans="1:5" ht="15.5" x14ac:dyDescent="0.35">
      <c r="A1879" s="32" t="s">
        <v>490</v>
      </c>
      <c r="B1879" s="32" t="s">
        <v>4260</v>
      </c>
      <c r="C1879" s="32" t="s">
        <v>5604</v>
      </c>
      <c r="D1879" s="32" t="s">
        <v>7703</v>
      </c>
      <c r="E1879" s="32" t="s">
        <v>7704</v>
      </c>
    </row>
    <row r="1880" spans="1:5" ht="15.5" x14ac:dyDescent="0.35">
      <c r="A1880" s="32" t="s">
        <v>489</v>
      </c>
      <c r="B1880" s="32" t="s">
        <v>4261</v>
      </c>
      <c r="C1880" s="32" t="s">
        <v>4729</v>
      </c>
      <c r="D1880" s="32" t="s">
        <v>7705</v>
      </c>
      <c r="E1880" s="32" t="s">
        <v>7706</v>
      </c>
    </row>
    <row r="1881" spans="1:5" ht="15.5" x14ac:dyDescent="0.35">
      <c r="A1881" s="32" t="s">
        <v>488</v>
      </c>
      <c r="B1881" s="32" t="s">
        <v>4262</v>
      </c>
      <c r="C1881" s="32" t="s">
        <v>4729</v>
      </c>
      <c r="D1881" s="32" t="s">
        <v>7707</v>
      </c>
      <c r="E1881" s="32" t="s">
        <v>7708</v>
      </c>
    </row>
    <row r="1882" spans="1:5" ht="15.5" x14ac:dyDescent="0.35">
      <c r="A1882" s="32" t="s">
        <v>487</v>
      </c>
      <c r="B1882" s="32" t="s">
        <v>4263</v>
      </c>
      <c r="C1882" s="32" t="s">
        <v>4732</v>
      </c>
      <c r="D1882" s="32" t="s">
        <v>5738</v>
      </c>
      <c r="E1882" s="32" t="s">
        <v>7709</v>
      </c>
    </row>
    <row r="1883" spans="1:5" ht="15.5" x14ac:dyDescent="0.35">
      <c r="A1883" s="32" t="s">
        <v>486</v>
      </c>
      <c r="B1883" s="32" t="s">
        <v>4264</v>
      </c>
      <c r="C1883" s="32" t="s">
        <v>4729</v>
      </c>
      <c r="D1883" s="32" t="s">
        <v>7710</v>
      </c>
      <c r="E1883" s="32" t="s">
        <v>7701</v>
      </c>
    </row>
    <row r="1884" spans="1:5" ht="15.5" x14ac:dyDescent="0.35">
      <c r="A1884" s="32" t="s">
        <v>485</v>
      </c>
      <c r="B1884" s="32" t="s">
        <v>4265</v>
      </c>
      <c r="C1884" s="32" t="s">
        <v>4729</v>
      </c>
      <c r="D1884" s="32" t="s">
        <v>7711</v>
      </c>
      <c r="E1884" s="32" t="s">
        <v>7712</v>
      </c>
    </row>
    <row r="1885" spans="1:5" ht="15.5" x14ac:dyDescent="0.35">
      <c r="A1885" s="32" t="s">
        <v>484</v>
      </c>
      <c r="B1885" s="32" t="s">
        <v>4266</v>
      </c>
      <c r="C1885" s="32" t="s">
        <v>4729</v>
      </c>
      <c r="D1885" s="32" t="s">
        <v>7713</v>
      </c>
      <c r="E1885" s="32" t="s">
        <v>7714</v>
      </c>
    </row>
    <row r="1886" spans="1:5" ht="15.5" x14ac:dyDescent="0.35">
      <c r="A1886" s="32" t="s">
        <v>483</v>
      </c>
      <c r="B1886" s="32" t="s">
        <v>4267</v>
      </c>
      <c r="C1886" s="32" t="s">
        <v>4729</v>
      </c>
      <c r="D1886" s="32" t="s">
        <v>7715</v>
      </c>
      <c r="E1886" s="32" t="s">
        <v>7716</v>
      </c>
    </row>
    <row r="1887" spans="1:5" ht="15.5" x14ac:dyDescent="0.35">
      <c r="A1887" s="32" t="s">
        <v>482</v>
      </c>
      <c r="B1887" s="32" t="s">
        <v>4268</v>
      </c>
      <c r="C1887" s="32" t="s">
        <v>4729</v>
      </c>
      <c r="D1887" s="32" t="s">
        <v>7717</v>
      </c>
      <c r="E1887" s="32" t="s">
        <v>7718</v>
      </c>
    </row>
    <row r="1888" spans="1:5" ht="15.5" x14ac:dyDescent="0.35">
      <c r="A1888" s="32" t="s">
        <v>481</v>
      </c>
      <c r="B1888" s="32" t="s">
        <v>4269</v>
      </c>
      <c r="C1888" s="32" t="s">
        <v>4732</v>
      </c>
      <c r="D1888" s="32" t="s">
        <v>7719</v>
      </c>
      <c r="E1888" s="32" t="s">
        <v>7720</v>
      </c>
    </row>
    <row r="1889" spans="1:5" ht="15.5" x14ac:dyDescent="0.35">
      <c r="A1889" s="32" t="s">
        <v>480</v>
      </c>
      <c r="B1889" s="32" t="s">
        <v>4270</v>
      </c>
      <c r="C1889" s="32" t="s">
        <v>4732</v>
      </c>
      <c r="D1889" s="32" t="s">
        <v>7721</v>
      </c>
      <c r="E1889" s="32" t="s">
        <v>5457</v>
      </c>
    </row>
    <row r="1890" spans="1:5" ht="15.5" x14ac:dyDescent="0.35">
      <c r="A1890" s="32" t="s">
        <v>479</v>
      </c>
      <c r="B1890" s="32" t="s">
        <v>4271</v>
      </c>
      <c r="C1890" s="32" t="s">
        <v>4732</v>
      </c>
      <c r="D1890" s="32" t="s">
        <v>5764</v>
      </c>
      <c r="E1890" s="32" t="s">
        <v>7722</v>
      </c>
    </row>
    <row r="1891" spans="1:5" ht="15.5" x14ac:dyDescent="0.35">
      <c r="A1891" s="32" t="s">
        <v>478</v>
      </c>
      <c r="B1891" s="32" t="s">
        <v>4272</v>
      </c>
      <c r="C1891" s="32" t="s">
        <v>4729</v>
      </c>
      <c r="D1891" s="32" t="s">
        <v>7723</v>
      </c>
      <c r="E1891" s="32" t="s">
        <v>6694</v>
      </c>
    </row>
    <row r="1892" spans="1:5" ht="15.5" x14ac:dyDescent="0.35">
      <c r="A1892" s="32" t="s">
        <v>477</v>
      </c>
      <c r="B1892" s="32" t="s">
        <v>4273</v>
      </c>
      <c r="C1892" s="32" t="s">
        <v>4732</v>
      </c>
      <c r="D1892" s="32" t="s">
        <v>7724</v>
      </c>
      <c r="E1892" s="32" t="s">
        <v>4769</v>
      </c>
    </row>
    <row r="1893" spans="1:5" ht="15.5" x14ac:dyDescent="0.35">
      <c r="A1893" s="32" t="s">
        <v>476</v>
      </c>
      <c r="B1893" s="32" t="s">
        <v>4274</v>
      </c>
      <c r="C1893" s="32" t="s">
        <v>4732</v>
      </c>
      <c r="D1893" s="32" t="s">
        <v>7725</v>
      </c>
      <c r="E1893" s="32" t="s">
        <v>7726</v>
      </c>
    </row>
    <row r="1894" spans="1:5" ht="15.5" x14ac:dyDescent="0.35">
      <c r="A1894" s="32" t="s">
        <v>475</v>
      </c>
      <c r="B1894" s="32" t="s">
        <v>4275</v>
      </c>
      <c r="C1894" s="32" t="s">
        <v>4729</v>
      </c>
      <c r="D1894" s="32" t="s">
        <v>7727</v>
      </c>
      <c r="E1894" s="32" t="s">
        <v>7728</v>
      </c>
    </row>
    <row r="1895" spans="1:5" ht="15.5" x14ac:dyDescent="0.35">
      <c r="A1895" s="32" t="s">
        <v>474</v>
      </c>
      <c r="B1895" s="32" t="s">
        <v>4276</v>
      </c>
      <c r="C1895" s="32" t="s">
        <v>4732</v>
      </c>
      <c r="D1895" s="32" t="s">
        <v>7729</v>
      </c>
      <c r="E1895" s="32" t="s">
        <v>4957</v>
      </c>
    </row>
    <row r="1896" spans="1:5" ht="15.5" x14ac:dyDescent="0.35">
      <c r="A1896" s="32" t="s">
        <v>473</v>
      </c>
      <c r="B1896" s="32" t="s">
        <v>4277</v>
      </c>
      <c r="C1896" s="32" t="s">
        <v>4729</v>
      </c>
      <c r="D1896" s="32" t="s">
        <v>7730</v>
      </c>
      <c r="E1896" s="32" t="s">
        <v>7731</v>
      </c>
    </row>
    <row r="1897" spans="1:5" ht="15.5" x14ac:dyDescent="0.35">
      <c r="A1897" s="32" t="s">
        <v>472</v>
      </c>
      <c r="B1897" s="32" t="s">
        <v>4278</v>
      </c>
      <c r="C1897" s="32" t="s">
        <v>4732</v>
      </c>
      <c r="D1897" s="32" t="s">
        <v>5184</v>
      </c>
      <c r="E1897" s="32" t="s">
        <v>7732</v>
      </c>
    </row>
    <row r="1898" spans="1:5" ht="15.5" x14ac:dyDescent="0.35">
      <c r="A1898" s="32" t="s">
        <v>471</v>
      </c>
      <c r="B1898" s="32" t="s">
        <v>4279</v>
      </c>
      <c r="C1898" s="32" t="s">
        <v>4732</v>
      </c>
      <c r="D1898" s="32" t="s">
        <v>7733</v>
      </c>
      <c r="E1898" s="32" t="s">
        <v>5029</v>
      </c>
    </row>
    <row r="1899" spans="1:5" ht="15.5" x14ac:dyDescent="0.35">
      <c r="A1899" s="32" t="s">
        <v>470</v>
      </c>
      <c r="B1899" s="32" t="s">
        <v>4280</v>
      </c>
      <c r="C1899" s="32" t="s">
        <v>4732</v>
      </c>
      <c r="D1899" s="32" t="s">
        <v>4865</v>
      </c>
      <c r="E1899" s="32" t="s">
        <v>7734</v>
      </c>
    </row>
    <row r="1900" spans="1:5" ht="15.5" x14ac:dyDescent="0.35">
      <c r="A1900" s="32" t="s">
        <v>469</v>
      </c>
      <c r="B1900" s="32" t="s">
        <v>4281</v>
      </c>
      <c r="C1900" s="32" t="s">
        <v>4732</v>
      </c>
      <c r="D1900" s="32" t="s">
        <v>4922</v>
      </c>
      <c r="E1900" s="32" t="s">
        <v>5484</v>
      </c>
    </row>
    <row r="1901" spans="1:5" ht="15.5" x14ac:dyDescent="0.35">
      <c r="A1901" s="32" t="s">
        <v>468</v>
      </c>
      <c r="B1901" s="32" t="s">
        <v>4282</v>
      </c>
      <c r="C1901" s="32" t="s">
        <v>4729</v>
      </c>
      <c r="D1901" s="32" t="s">
        <v>7735</v>
      </c>
      <c r="E1901" s="32" t="s">
        <v>4918</v>
      </c>
    </row>
    <row r="1902" spans="1:5" ht="15.5" x14ac:dyDescent="0.35">
      <c r="A1902" s="32" t="s">
        <v>467</v>
      </c>
      <c r="B1902" s="32" t="s">
        <v>4283</v>
      </c>
      <c r="C1902" s="32" t="s">
        <v>4729</v>
      </c>
      <c r="D1902" s="32" t="s">
        <v>7575</v>
      </c>
      <c r="E1902" s="32" t="s">
        <v>7736</v>
      </c>
    </row>
    <row r="1903" spans="1:5" ht="15.5" x14ac:dyDescent="0.35">
      <c r="A1903" s="32" t="s">
        <v>466</v>
      </c>
      <c r="B1903" s="32" t="s">
        <v>4284</v>
      </c>
      <c r="C1903" s="32" t="s">
        <v>4729</v>
      </c>
      <c r="D1903" s="32" t="s">
        <v>7737</v>
      </c>
      <c r="E1903" s="32" t="s">
        <v>6637</v>
      </c>
    </row>
    <row r="1904" spans="1:5" ht="15.5" x14ac:dyDescent="0.35">
      <c r="A1904" s="32" t="s">
        <v>465</v>
      </c>
      <c r="B1904" s="32" t="s">
        <v>4285</v>
      </c>
      <c r="C1904" s="32" t="s">
        <v>4729</v>
      </c>
      <c r="D1904" s="32" t="s">
        <v>7738</v>
      </c>
      <c r="E1904" s="32" t="s">
        <v>5163</v>
      </c>
    </row>
    <row r="1905" spans="1:5" ht="15.5" x14ac:dyDescent="0.35">
      <c r="A1905" s="32" t="s">
        <v>464</v>
      </c>
      <c r="B1905" s="32" t="s">
        <v>4286</v>
      </c>
      <c r="C1905" s="32" t="s">
        <v>4729</v>
      </c>
      <c r="D1905" s="32" t="s">
        <v>7739</v>
      </c>
      <c r="E1905" s="32" t="s">
        <v>7740</v>
      </c>
    </row>
    <row r="1906" spans="1:5" ht="15.5" x14ac:dyDescent="0.35">
      <c r="A1906" s="32" t="s">
        <v>463</v>
      </c>
      <c r="B1906" s="32" t="s">
        <v>4287</v>
      </c>
      <c r="C1906" s="32" t="s">
        <v>4729</v>
      </c>
      <c r="D1906" s="32" t="s">
        <v>7741</v>
      </c>
      <c r="E1906" s="32" t="s">
        <v>7742</v>
      </c>
    </row>
    <row r="1907" spans="1:5" ht="15.5" x14ac:dyDescent="0.35">
      <c r="A1907" s="32" t="s">
        <v>462</v>
      </c>
      <c r="B1907" s="32" t="s">
        <v>4288</v>
      </c>
      <c r="C1907" s="32" t="s">
        <v>4732</v>
      </c>
      <c r="D1907" s="32" t="s">
        <v>7743</v>
      </c>
      <c r="E1907" s="32" t="s">
        <v>7744</v>
      </c>
    </row>
    <row r="1908" spans="1:5" ht="15.5" x14ac:dyDescent="0.35">
      <c r="A1908" s="32" t="s">
        <v>461</v>
      </c>
      <c r="B1908" s="32" t="s">
        <v>4289</v>
      </c>
      <c r="C1908" s="32" t="s">
        <v>4729</v>
      </c>
      <c r="D1908" s="32" t="s">
        <v>5276</v>
      </c>
      <c r="E1908" s="32" t="s">
        <v>7745</v>
      </c>
    </row>
    <row r="1909" spans="1:5" ht="15.5" x14ac:dyDescent="0.35">
      <c r="A1909" s="32" t="s">
        <v>460</v>
      </c>
      <c r="B1909" s="32" t="s">
        <v>4290</v>
      </c>
      <c r="C1909" s="32" t="s">
        <v>4729</v>
      </c>
      <c r="D1909" s="32" t="s">
        <v>7746</v>
      </c>
      <c r="E1909" s="32" t="s">
        <v>7747</v>
      </c>
    </row>
    <row r="1910" spans="1:5" ht="15.5" x14ac:dyDescent="0.35">
      <c r="A1910" s="32" t="s">
        <v>459</v>
      </c>
      <c r="B1910" s="32" t="s">
        <v>4291</v>
      </c>
      <c r="C1910" s="32" t="s">
        <v>4732</v>
      </c>
      <c r="D1910" s="32" t="s">
        <v>7748</v>
      </c>
      <c r="E1910" s="32" t="s">
        <v>7749</v>
      </c>
    </row>
    <row r="1911" spans="1:5" ht="15.5" x14ac:dyDescent="0.35">
      <c r="A1911" s="32" t="s">
        <v>458</v>
      </c>
      <c r="B1911" s="32" t="s">
        <v>4292</v>
      </c>
      <c r="C1911" s="32" t="s">
        <v>4732</v>
      </c>
      <c r="D1911" s="32" t="s">
        <v>5546</v>
      </c>
      <c r="E1911" s="32" t="s">
        <v>7750</v>
      </c>
    </row>
    <row r="1912" spans="1:5" ht="15.5" x14ac:dyDescent="0.35">
      <c r="A1912" s="32" t="s">
        <v>457</v>
      </c>
      <c r="B1912" s="32" t="s">
        <v>4293</v>
      </c>
      <c r="C1912" s="32" t="s">
        <v>4729</v>
      </c>
      <c r="D1912" s="32" t="s">
        <v>7751</v>
      </c>
      <c r="E1912" s="32" t="s">
        <v>7752</v>
      </c>
    </row>
    <row r="1913" spans="1:5" ht="15.5" x14ac:dyDescent="0.35">
      <c r="A1913" s="32" t="s">
        <v>456</v>
      </c>
      <c r="B1913" s="32" t="s">
        <v>4294</v>
      </c>
      <c r="C1913" s="32" t="s">
        <v>4732</v>
      </c>
      <c r="D1913" s="32" t="s">
        <v>5439</v>
      </c>
      <c r="E1913" s="32" t="s">
        <v>7753</v>
      </c>
    </row>
    <row r="1914" spans="1:5" ht="15.5" x14ac:dyDescent="0.35">
      <c r="A1914" s="32" t="s">
        <v>455</v>
      </c>
      <c r="B1914" s="32" t="s">
        <v>4295</v>
      </c>
      <c r="C1914" s="32" t="s">
        <v>4732</v>
      </c>
      <c r="D1914" s="32" t="s">
        <v>7754</v>
      </c>
      <c r="E1914" s="32" t="s">
        <v>7755</v>
      </c>
    </row>
    <row r="1915" spans="1:5" ht="15.5" x14ac:dyDescent="0.35">
      <c r="A1915" s="32" t="s">
        <v>454</v>
      </c>
      <c r="B1915" s="32" t="s">
        <v>4296</v>
      </c>
      <c r="C1915" s="32" t="s">
        <v>4732</v>
      </c>
      <c r="D1915" s="32" t="s">
        <v>5774</v>
      </c>
      <c r="E1915" s="32" t="s">
        <v>7756</v>
      </c>
    </row>
    <row r="1916" spans="1:5" ht="15.5" x14ac:dyDescent="0.35">
      <c r="A1916" s="32" t="s">
        <v>453</v>
      </c>
      <c r="B1916" s="32" t="s">
        <v>4297</v>
      </c>
      <c r="C1916" s="32" t="s">
        <v>4729</v>
      </c>
      <c r="D1916" s="32" t="s">
        <v>7757</v>
      </c>
      <c r="E1916" s="32" t="s">
        <v>7758</v>
      </c>
    </row>
    <row r="1917" spans="1:5" ht="15.5" x14ac:dyDescent="0.35">
      <c r="A1917" s="32" t="s">
        <v>452</v>
      </c>
      <c r="B1917" s="32" t="s">
        <v>4298</v>
      </c>
      <c r="C1917" s="32" t="s">
        <v>4732</v>
      </c>
      <c r="D1917" s="32" t="s">
        <v>7759</v>
      </c>
      <c r="E1917" s="32" t="s">
        <v>7760</v>
      </c>
    </row>
    <row r="1918" spans="1:5" ht="15.5" x14ac:dyDescent="0.35">
      <c r="A1918" s="32" t="s">
        <v>451</v>
      </c>
      <c r="B1918" s="32" t="s">
        <v>4299</v>
      </c>
      <c r="C1918" s="32" t="s">
        <v>4732</v>
      </c>
      <c r="D1918" s="32" t="s">
        <v>7761</v>
      </c>
      <c r="E1918" s="32" t="s">
        <v>5025</v>
      </c>
    </row>
    <row r="1919" spans="1:5" ht="15.5" x14ac:dyDescent="0.35">
      <c r="A1919" s="32" t="s">
        <v>450</v>
      </c>
      <c r="B1919" s="32" t="s">
        <v>4300</v>
      </c>
      <c r="C1919" s="32" t="s">
        <v>4732</v>
      </c>
      <c r="D1919" s="32" t="s">
        <v>7762</v>
      </c>
      <c r="E1919" s="32" t="s">
        <v>6946</v>
      </c>
    </row>
    <row r="1920" spans="1:5" ht="15.5" x14ac:dyDescent="0.35">
      <c r="A1920" s="32" t="s">
        <v>449</v>
      </c>
      <c r="B1920" s="32" t="s">
        <v>4301</v>
      </c>
      <c r="C1920" s="32" t="s">
        <v>4732</v>
      </c>
      <c r="D1920" s="32" t="s">
        <v>7763</v>
      </c>
      <c r="E1920" s="32" t="s">
        <v>7764</v>
      </c>
    </row>
    <row r="1921" spans="1:5" ht="15.5" x14ac:dyDescent="0.35">
      <c r="A1921" s="32" t="s">
        <v>448</v>
      </c>
      <c r="B1921" s="32" t="s">
        <v>4302</v>
      </c>
      <c r="C1921" s="32" t="s">
        <v>4732</v>
      </c>
      <c r="D1921" s="32" t="s">
        <v>7765</v>
      </c>
      <c r="E1921" s="32" t="s">
        <v>4950</v>
      </c>
    </row>
    <row r="1922" spans="1:5" ht="15.5" x14ac:dyDescent="0.35">
      <c r="A1922" s="32" t="s">
        <v>447</v>
      </c>
      <c r="B1922" s="32" t="s">
        <v>4303</v>
      </c>
      <c r="C1922" s="32" t="s">
        <v>5604</v>
      </c>
      <c r="D1922" s="32" t="s">
        <v>7766</v>
      </c>
      <c r="E1922" s="32" t="s">
        <v>7767</v>
      </c>
    </row>
    <row r="1923" spans="1:5" ht="15.5" x14ac:dyDescent="0.35">
      <c r="A1923" s="32" t="s">
        <v>446</v>
      </c>
      <c r="B1923" s="32" t="s">
        <v>4304</v>
      </c>
      <c r="C1923" s="32" t="s">
        <v>4732</v>
      </c>
      <c r="D1923" s="32" t="s">
        <v>7768</v>
      </c>
      <c r="E1923" s="32" t="s">
        <v>5025</v>
      </c>
    </row>
    <row r="1924" spans="1:5" ht="15.5" x14ac:dyDescent="0.35">
      <c r="A1924" s="32" t="s">
        <v>445</v>
      </c>
      <c r="B1924" s="32" t="s">
        <v>4305</v>
      </c>
      <c r="C1924" s="32" t="s">
        <v>4732</v>
      </c>
      <c r="D1924" s="32" t="s">
        <v>7769</v>
      </c>
      <c r="E1924" s="32" t="s">
        <v>6012</v>
      </c>
    </row>
    <row r="1925" spans="1:5" ht="15.5" x14ac:dyDescent="0.35">
      <c r="A1925" s="32" t="s">
        <v>444</v>
      </c>
      <c r="B1925" s="32" t="s">
        <v>4306</v>
      </c>
      <c r="C1925" s="32" t="s">
        <v>4732</v>
      </c>
      <c r="D1925" s="32" t="s">
        <v>7770</v>
      </c>
      <c r="E1925" s="32" t="s">
        <v>7771</v>
      </c>
    </row>
    <row r="1926" spans="1:5" ht="15.5" x14ac:dyDescent="0.35">
      <c r="A1926" s="32" t="s">
        <v>443</v>
      </c>
      <c r="B1926" s="32" t="s">
        <v>4307</v>
      </c>
      <c r="C1926" s="32" t="s">
        <v>4732</v>
      </c>
      <c r="D1926" s="32" t="s">
        <v>7772</v>
      </c>
      <c r="E1926" s="32" t="s">
        <v>4997</v>
      </c>
    </row>
    <row r="1927" spans="1:5" ht="15.5" x14ac:dyDescent="0.35">
      <c r="A1927" s="32" t="s">
        <v>442</v>
      </c>
      <c r="B1927" s="32" t="s">
        <v>4308</v>
      </c>
      <c r="C1927" s="32" t="s">
        <v>4729</v>
      </c>
      <c r="D1927" s="32" t="s">
        <v>6213</v>
      </c>
      <c r="E1927" s="32" t="s">
        <v>7773</v>
      </c>
    </row>
    <row r="1928" spans="1:5" ht="15.5" x14ac:dyDescent="0.35">
      <c r="A1928" s="32" t="s">
        <v>441</v>
      </c>
      <c r="B1928" s="32" t="s">
        <v>4309</v>
      </c>
      <c r="C1928" s="32" t="s">
        <v>4729</v>
      </c>
      <c r="D1928" s="32" t="s">
        <v>7774</v>
      </c>
      <c r="E1928" s="32" t="s">
        <v>7775</v>
      </c>
    </row>
    <row r="1929" spans="1:5" ht="15.5" x14ac:dyDescent="0.35">
      <c r="A1929" s="32" t="s">
        <v>440</v>
      </c>
      <c r="B1929" s="32" t="s">
        <v>4310</v>
      </c>
      <c r="C1929" s="32" t="s">
        <v>4732</v>
      </c>
      <c r="D1929" s="32" t="s">
        <v>7776</v>
      </c>
      <c r="E1929" s="32" t="s">
        <v>4858</v>
      </c>
    </row>
    <row r="1930" spans="1:5" ht="15.5" x14ac:dyDescent="0.35">
      <c r="A1930" s="32" t="s">
        <v>439</v>
      </c>
      <c r="B1930" s="32" t="s">
        <v>4311</v>
      </c>
      <c r="C1930" s="32" t="s">
        <v>4729</v>
      </c>
      <c r="D1930" s="32" t="s">
        <v>6566</v>
      </c>
      <c r="E1930" s="32" t="s">
        <v>7777</v>
      </c>
    </row>
    <row r="1931" spans="1:5" ht="15.5" x14ac:dyDescent="0.35">
      <c r="A1931" s="32" t="s">
        <v>438</v>
      </c>
      <c r="B1931" s="32" t="s">
        <v>4312</v>
      </c>
      <c r="C1931" s="32" t="s">
        <v>4729</v>
      </c>
      <c r="D1931" s="32" t="s">
        <v>5612</v>
      </c>
      <c r="E1931" s="32" t="s">
        <v>6631</v>
      </c>
    </row>
    <row r="1932" spans="1:5" ht="15.5" x14ac:dyDescent="0.35">
      <c r="A1932" s="32" t="s">
        <v>437</v>
      </c>
      <c r="B1932" s="32" t="s">
        <v>4313</v>
      </c>
      <c r="C1932" s="32" t="s">
        <v>4729</v>
      </c>
      <c r="D1932" s="32" t="s">
        <v>7778</v>
      </c>
      <c r="E1932" s="32" t="s">
        <v>7779</v>
      </c>
    </row>
    <row r="1933" spans="1:5" ht="15.5" x14ac:dyDescent="0.35">
      <c r="A1933" s="32" t="s">
        <v>436</v>
      </c>
      <c r="B1933" s="32" t="s">
        <v>4314</v>
      </c>
      <c r="C1933" s="32" t="s">
        <v>4729</v>
      </c>
      <c r="D1933" s="32" t="s">
        <v>7780</v>
      </c>
      <c r="E1933" s="32" t="s">
        <v>7781</v>
      </c>
    </row>
    <row r="1934" spans="1:5" ht="15.5" x14ac:dyDescent="0.35">
      <c r="A1934" s="32" t="s">
        <v>435</v>
      </c>
      <c r="B1934" s="32" t="s">
        <v>4315</v>
      </c>
      <c r="C1934" s="32" t="s">
        <v>4732</v>
      </c>
      <c r="D1934" s="32" t="s">
        <v>7782</v>
      </c>
      <c r="E1934" s="32" t="s">
        <v>4892</v>
      </c>
    </row>
    <row r="1935" spans="1:5" ht="15.5" x14ac:dyDescent="0.35">
      <c r="A1935" s="32" t="s">
        <v>434</v>
      </c>
      <c r="B1935" s="32" t="s">
        <v>4316</v>
      </c>
      <c r="C1935" s="32" t="s">
        <v>4729</v>
      </c>
      <c r="D1935" s="32" t="s">
        <v>7783</v>
      </c>
      <c r="E1935" s="32" t="s">
        <v>4918</v>
      </c>
    </row>
    <row r="1936" spans="1:5" ht="15.5" x14ac:dyDescent="0.35">
      <c r="A1936" s="32" t="s">
        <v>433</v>
      </c>
      <c r="B1936" s="32" t="s">
        <v>4317</v>
      </c>
      <c r="C1936" s="32" t="s">
        <v>4729</v>
      </c>
      <c r="D1936" s="32" t="s">
        <v>7784</v>
      </c>
      <c r="E1936" s="32" t="s">
        <v>7785</v>
      </c>
    </row>
    <row r="1937" spans="1:5" ht="15.5" x14ac:dyDescent="0.35">
      <c r="A1937" s="32" t="s">
        <v>432</v>
      </c>
      <c r="B1937" s="32" t="s">
        <v>4318</v>
      </c>
      <c r="C1937" s="32" t="s">
        <v>4732</v>
      </c>
      <c r="D1937" s="32" t="s">
        <v>7786</v>
      </c>
      <c r="E1937" s="32" t="s">
        <v>7787</v>
      </c>
    </row>
    <row r="1938" spans="1:5" ht="15.5" x14ac:dyDescent="0.35">
      <c r="A1938" s="32" t="s">
        <v>431</v>
      </c>
      <c r="B1938" s="32" t="s">
        <v>4319</v>
      </c>
      <c r="C1938" s="32" t="s">
        <v>5604</v>
      </c>
      <c r="D1938" s="32" t="s">
        <v>7788</v>
      </c>
      <c r="E1938" s="32" t="s">
        <v>7789</v>
      </c>
    </row>
    <row r="1939" spans="1:5" ht="15.5" x14ac:dyDescent="0.35">
      <c r="A1939" s="32" t="s">
        <v>430</v>
      </c>
      <c r="B1939" s="32" t="s">
        <v>4320</v>
      </c>
      <c r="C1939" s="32" t="s">
        <v>4732</v>
      </c>
      <c r="D1939" s="32" t="s">
        <v>7468</v>
      </c>
      <c r="E1939" s="32" t="s">
        <v>4753</v>
      </c>
    </row>
    <row r="1940" spans="1:5" ht="15.5" x14ac:dyDescent="0.35">
      <c r="A1940" s="32" t="s">
        <v>429</v>
      </c>
      <c r="B1940" s="32" t="s">
        <v>4321</v>
      </c>
      <c r="C1940" s="32" t="s">
        <v>4732</v>
      </c>
      <c r="D1940" s="32" t="s">
        <v>7790</v>
      </c>
      <c r="E1940" s="32" t="s">
        <v>7791</v>
      </c>
    </row>
    <row r="1941" spans="1:5" ht="15.5" x14ac:dyDescent="0.35">
      <c r="A1941" s="32" t="s">
        <v>428</v>
      </c>
      <c r="B1941" s="32" t="s">
        <v>4322</v>
      </c>
      <c r="C1941" s="32" t="s">
        <v>4732</v>
      </c>
      <c r="D1941" s="32" t="s">
        <v>7792</v>
      </c>
      <c r="E1941" s="32" t="s">
        <v>5012</v>
      </c>
    </row>
    <row r="1942" spans="1:5" ht="15.5" x14ac:dyDescent="0.35">
      <c r="A1942" s="32" t="s">
        <v>427</v>
      </c>
      <c r="B1942" s="32" t="s">
        <v>4323</v>
      </c>
      <c r="C1942" s="32" t="s">
        <v>4732</v>
      </c>
      <c r="D1942" s="32" t="s">
        <v>6152</v>
      </c>
      <c r="E1942" s="32" t="s">
        <v>7793</v>
      </c>
    </row>
    <row r="1943" spans="1:5" ht="15.5" x14ac:dyDescent="0.35">
      <c r="A1943" s="32" t="s">
        <v>426</v>
      </c>
      <c r="B1943" s="32" t="s">
        <v>4324</v>
      </c>
      <c r="C1943" s="32" t="s">
        <v>4732</v>
      </c>
      <c r="D1943" s="32" t="s">
        <v>7794</v>
      </c>
      <c r="E1943" s="32" t="s">
        <v>7795</v>
      </c>
    </row>
    <row r="1944" spans="1:5" ht="15.5" x14ac:dyDescent="0.35">
      <c r="A1944" s="32" t="s">
        <v>425</v>
      </c>
      <c r="B1944" s="32" t="s">
        <v>4325</v>
      </c>
      <c r="C1944" s="32" t="s">
        <v>4732</v>
      </c>
      <c r="D1944" s="32" t="s">
        <v>7796</v>
      </c>
      <c r="E1944" s="32" t="s">
        <v>5025</v>
      </c>
    </row>
    <row r="1945" spans="1:5" ht="15.5" x14ac:dyDescent="0.35">
      <c r="A1945" s="32" t="s">
        <v>424</v>
      </c>
      <c r="B1945" s="32" t="s">
        <v>4326</v>
      </c>
      <c r="C1945" s="32" t="s">
        <v>4732</v>
      </c>
      <c r="D1945" s="32" t="s">
        <v>6020</v>
      </c>
      <c r="E1945" s="32" t="s">
        <v>7797</v>
      </c>
    </row>
    <row r="1946" spans="1:5" ht="15.5" x14ac:dyDescent="0.35">
      <c r="A1946" s="32" t="s">
        <v>423</v>
      </c>
      <c r="B1946" s="32" t="s">
        <v>4327</v>
      </c>
      <c r="C1946" s="32" t="s">
        <v>4729</v>
      </c>
      <c r="D1946" s="32" t="s">
        <v>7798</v>
      </c>
      <c r="E1946" s="32" t="s">
        <v>4939</v>
      </c>
    </row>
    <row r="1947" spans="1:5" ht="15.5" x14ac:dyDescent="0.35">
      <c r="A1947" s="32" t="s">
        <v>422</v>
      </c>
      <c r="B1947" s="32" t="s">
        <v>4328</v>
      </c>
      <c r="C1947" s="32" t="s">
        <v>4732</v>
      </c>
      <c r="D1947" s="32" t="s">
        <v>7799</v>
      </c>
      <c r="E1947" s="32" t="s">
        <v>7700</v>
      </c>
    </row>
    <row r="1948" spans="1:5" ht="15.5" x14ac:dyDescent="0.35">
      <c r="A1948" s="32" t="s">
        <v>421</v>
      </c>
      <c r="B1948" s="32" t="s">
        <v>4329</v>
      </c>
      <c r="C1948" s="32" t="s">
        <v>4732</v>
      </c>
      <c r="D1948" s="32" t="s">
        <v>7800</v>
      </c>
      <c r="E1948" s="32" t="s">
        <v>7801</v>
      </c>
    </row>
    <row r="1949" spans="1:5" ht="15.5" x14ac:dyDescent="0.35">
      <c r="A1949" s="32" t="s">
        <v>420</v>
      </c>
      <c r="B1949" s="32" t="s">
        <v>4330</v>
      </c>
      <c r="C1949" s="32" t="s">
        <v>4732</v>
      </c>
      <c r="D1949" s="32" t="s">
        <v>7802</v>
      </c>
      <c r="E1949" s="32" t="s">
        <v>7803</v>
      </c>
    </row>
    <row r="1950" spans="1:5" ht="15.5" x14ac:dyDescent="0.35">
      <c r="A1950" s="32" t="s">
        <v>419</v>
      </c>
      <c r="B1950" s="32" t="s">
        <v>4331</v>
      </c>
      <c r="C1950" s="32" t="s">
        <v>4729</v>
      </c>
      <c r="D1950" s="32" t="s">
        <v>7804</v>
      </c>
      <c r="E1950" s="32" t="s">
        <v>7805</v>
      </c>
    </row>
    <row r="1951" spans="1:5" ht="15.5" x14ac:dyDescent="0.35">
      <c r="A1951" s="32" t="s">
        <v>418</v>
      </c>
      <c r="B1951" s="32" t="s">
        <v>4332</v>
      </c>
      <c r="C1951" s="32" t="s">
        <v>4732</v>
      </c>
      <c r="D1951" s="32" t="s">
        <v>5786</v>
      </c>
      <c r="E1951" s="32" t="s">
        <v>4997</v>
      </c>
    </row>
    <row r="1952" spans="1:5" ht="15.5" x14ac:dyDescent="0.35">
      <c r="A1952" s="32" t="s">
        <v>417</v>
      </c>
      <c r="B1952" s="32" t="s">
        <v>4333</v>
      </c>
      <c r="C1952" s="32" t="s">
        <v>4729</v>
      </c>
      <c r="D1952" s="32" t="s">
        <v>7806</v>
      </c>
      <c r="E1952" s="32" t="s">
        <v>7807</v>
      </c>
    </row>
    <row r="1953" spans="1:5" ht="15.5" x14ac:dyDescent="0.35">
      <c r="A1953" s="32" t="s">
        <v>416</v>
      </c>
      <c r="B1953" s="32" t="s">
        <v>4334</v>
      </c>
      <c r="C1953" s="32" t="s">
        <v>4732</v>
      </c>
      <c r="D1953" s="32" t="s">
        <v>7808</v>
      </c>
      <c r="E1953" s="32" t="s">
        <v>7809</v>
      </c>
    </row>
    <row r="1954" spans="1:5" ht="15.5" x14ac:dyDescent="0.35">
      <c r="A1954" s="32" t="s">
        <v>415</v>
      </c>
      <c r="B1954" s="32" t="s">
        <v>4335</v>
      </c>
      <c r="C1954" s="32" t="s">
        <v>4732</v>
      </c>
      <c r="D1954" s="32" t="s">
        <v>7810</v>
      </c>
      <c r="E1954" s="32" t="s">
        <v>7811</v>
      </c>
    </row>
    <row r="1955" spans="1:5" ht="15.5" x14ac:dyDescent="0.35">
      <c r="A1955" s="32" t="s">
        <v>414</v>
      </c>
      <c r="B1955" s="32" t="s">
        <v>4336</v>
      </c>
      <c r="C1955" s="32" t="s">
        <v>4729</v>
      </c>
      <c r="D1955" s="32" t="s">
        <v>7812</v>
      </c>
      <c r="E1955" s="32" t="s">
        <v>7813</v>
      </c>
    </row>
    <row r="1956" spans="1:5" ht="15.5" x14ac:dyDescent="0.35">
      <c r="A1956" s="32" t="s">
        <v>413</v>
      </c>
      <c r="B1956" s="32" t="s">
        <v>4337</v>
      </c>
      <c r="C1956" s="32" t="s">
        <v>4729</v>
      </c>
      <c r="D1956" s="32" t="s">
        <v>7814</v>
      </c>
      <c r="E1956" s="32" t="s">
        <v>7815</v>
      </c>
    </row>
    <row r="1957" spans="1:5" ht="15.5" x14ac:dyDescent="0.35">
      <c r="A1957" s="32" t="s">
        <v>412</v>
      </c>
      <c r="B1957" s="32" t="s">
        <v>4338</v>
      </c>
      <c r="C1957" s="32" t="s">
        <v>4729</v>
      </c>
      <c r="D1957" s="32" t="s">
        <v>7816</v>
      </c>
      <c r="E1957" s="32" t="s">
        <v>7817</v>
      </c>
    </row>
    <row r="1958" spans="1:5" ht="15.5" x14ac:dyDescent="0.35">
      <c r="A1958" s="32" t="s">
        <v>411</v>
      </c>
      <c r="B1958" s="32" t="s">
        <v>4339</v>
      </c>
      <c r="C1958" s="32" t="s">
        <v>4732</v>
      </c>
      <c r="D1958" s="32" t="s">
        <v>7818</v>
      </c>
      <c r="E1958" s="32" t="s">
        <v>7819</v>
      </c>
    </row>
    <row r="1959" spans="1:5" ht="15.5" x14ac:dyDescent="0.35">
      <c r="A1959" s="32" t="s">
        <v>410</v>
      </c>
      <c r="B1959" s="32" t="s">
        <v>4340</v>
      </c>
      <c r="C1959" s="32" t="s">
        <v>4729</v>
      </c>
      <c r="D1959" s="32" t="s">
        <v>5358</v>
      </c>
      <c r="E1959" s="32" t="s">
        <v>5549</v>
      </c>
    </row>
    <row r="1960" spans="1:5" ht="15.5" x14ac:dyDescent="0.35">
      <c r="A1960" s="32" t="s">
        <v>409</v>
      </c>
      <c r="B1960" s="32" t="s">
        <v>4341</v>
      </c>
      <c r="C1960" s="32" t="s">
        <v>4729</v>
      </c>
      <c r="D1960" s="32" t="s">
        <v>7820</v>
      </c>
      <c r="E1960" s="32" t="s">
        <v>4796</v>
      </c>
    </row>
    <row r="1961" spans="1:5" ht="15.5" x14ac:dyDescent="0.35">
      <c r="A1961" s="32" t="s">
        <v>408</v>
      </c>
      <c r="B1961" s="32" t="s">
        <v>4342</v>
      </c>
      <c r="C1961" s="32" t="s">
        <v>4729</v>
      </c>
      <c r="D1961" s="32" t="s">
        <v>5612</v>
      </c>
      <c r="E1961" s="32" t="s">
        <v>5163</v>
      </c>
    </row>
    <row r="1962" spans="1:5" ht="15.5" x14ac:dyDescent="0.35">
      <c r="A1962" s="32" t="s">
        <v>407</v>
      </c>
      <c r="B1962" s="32" t="s">
        <v>4343</v>
      </c>
      <c r="C1962" s="32" t="s">
        <v>4729</v>
      </c>
      <c r="D1962" s="32" t="s">
        <v>7821</v>
      </c>
      <c r="E1962" s="32" t="s">
        <v>7822</v>
      </c>
    </row>
    <row r="1963" spans="1:5" ht="15.5" x14ac:dyDescent="0.35">
      <c r="A1963" s="32" t="s">
        <v>406</v>
      </c>
      <c r="B1963" s="32" t="s">
        <v>4344</v>
      </c>
      <c r="C1963" s="32" t="s">
        <v>4732</v>
      </c>
      <c r="D1963" s="32" t="s">
        <v>7575</v>
      </c>
      <c r="E1963" s="32" t="s">
        <v>4733</v>
      </c>
    </row>
    <row r="1964" spans="1:5" ht="15.5" x14ac:dyDescent="0.35">
      <c r="A1964" s="32" t="s">
        <v>405</v>
      </c>
      <c r="B1964" s="32" t="s">
        <v>4345</v>
      </c>
      <c r="C1964" s="32" t="s">
        <v>4732</v>
      </c>
      <c r="D1964" s="32" t="s">
        <v>7823</v>
      </c>
      <c r="E1964" s="32" t="s">
        <v>7824</v>
      </c>
    </row>
    <row r="1965" spans="1:5" ht="15.5" x14ac:dyDescent="0.35">
      <c r="A1965" s="32" t="s">
        <v>404</v>
      </c>
      <c r="B1965" s="32" t="s">
        <v>4346</v>
      </c>
      <c r="C1965" s="32" t="s">
        <v>4732</v>
      </c>
      <c r="D1965" s="32" t="s">
        <v>5302</v>
      </c>
      <c r="E1965" s="32" t="s">
        <v>7825</v>
      </c>
    </row>
    <row r="1966" spans="1:5" ht="15.5" x14ac:dyDescent="0.35">
      <c r="A1966" s="32" t="s">
        <v>403</v>
      </c>
      <c r="B1966" s="32" t="s">
        <v>4347</v>
      </c>
      <c r="C1966" s="32" t="s">
        <v>4729</v>
      </c>
      <c r="D1966" s="32" t="s">
        <v>7826</v>
      </c>
      <c r="E1966" s="32" t="s">
        <v>7827</v>
      </c>
    </row>
    <row r="1967" spans="1:5" ht="15.5" x14ac:dyDescent="0.35">
      <c r="A1967" s="32" t="s">
        <v>402</v>
      </c>
      <c r="B1967" s="32" t="s">
        <v>4348</v>
      </c>
      <c r="C1967" s="32" t="s">
        <v>4732</v>
      </c>
      <c r="D1967" s="32" t="s">
        <v>4832</v>
      </c>
      <c r="E1967" s="32" t="s">
        <v>7828</v>
      </c>
    </row>
    <row r="1968" spans="1:5" ht="15.5" x14ac:dyDescent="0.35">
      <c r="A1968" s="32" t="s">
        <v>401</v>
      </c>
      <c r="B1968" s="32" t="s">
        <v>4349</v>
      </c>
      <c r="C1968" s="32" t="s">
        <v>4732</v>
      </c>
      <c r="D1968" s="32" t="s">
        <v>7829</v>
      </c>
      <c r="E1968" s="32" t="s">
        <v>7830</v>
      </c>
    </row>
    <row r="1969" spans="1:5" ht="15.5" x14ac:dyDescent="0.35">
      <c r="A1969" s="32" t="s">
        <v>400</v>
      </c>
      <c r="B1969" s="32" t="s">
        <v>4350</v>
      </c>
      <c r="C1969" s="32" t="s">
        <v>4732</v>
      </c>
      <c r="D1969" s="32" t="s">
        <v>6989</v>
      </c>
      <c r="E1969" s="32" t="s">
        <v>7831</v>
      </c>
    </row>
    <row r="1970" spans="1:5" ht="15.5" x14ac:dyDescent="0.35">
      <c r="A1970" s="32" t="s">
        <v>399</v>
      </c>
      <c r="B1970" s="32" t="s">
        <v>4351</v>
      </c>
      <c r="C1970" s="32" t="s">
        <v>4732</v>
      </c>
      <c r="D1970" s="32" t="s">
        <v>6609</v>
      </c>
      <c r="E1970" s="32" t="s">
        <v>7832</v>
      </c>
    </row>
    <row r="1971" spans="1:5" ht="15.5" x14ac:dyDescent="0.35">
      <c r="A1971" s="32" t="s">
        <v>398</v>
      </c>
      <c r="B1971" s="32" t="s">
        <v>4352</v>
      </c>
      <c r="C1971" s="32" t="s">
        <v>5604</v>
      </c>
      <c r="D1971" s="32" t="s">
        <v>7833</v>
      </c>
      <c r="E1971" s="32" t="s">
        <v>7834</v>
      </c>
    </row>
    <row r="1972" spans="1:5" ht="15.5" x14ac:dyDescent="0.35">
      <c r="A1972" s="32" t="s">
        <v>397</v>
      </c>
      <c r="B1972" s="32" t="s">
        <v>4353</v>
      </c>
      <c r="C1972" s="32" t="s">
        <v>4729</v>
      </c>
      <c r="D1972" s="32" t="s">
        <v>7835</v>
      </c>
      <c r="E1972" s="32" t="s">
        <v>7836</v>
      </c>
    </row>
    <row r="1973" spans="1:5" ht="15.5" x14ac:dyDescent="0.35">
      <c r="A1973" s="32" t="s">
        <v>396</v>
      </c>
      <c r="B1973" s="32" t="s">
        <v>4354</v>
      </c>
      <c r="C1973" s="32" t="s">
        <v>4732</v>
      </c>
      <c r="D1973" s="32" t="s">
        <v>7837</v>
      </c>
      <c r="E1973" s="32" t="s">
        <v>4882</v>
      </c>
    </row>
    <row r="1974" spans="1:5" ht="15.5" x14ac:dyDescent="0.35">
      <c r="A1974" s="32" t="s">
        <v>395</v>
      </c>
      <c r="B1974" s="32" t="s">
        <v>4355</v>
      </c>
      <c r="C1974" s="32" t="s">
        <v>4732</v>
      </c>
      <c r="D1974" s="32" t="s">
        <v>7838</v>
      </c>
      <c r="E1974" s="32" t="s">
        <v>7839</v>
      </c>
    </row>
    <row r="1975" spans="1:5" ht="15.5" x14ac:dyDescent="0.35">
      <c r="A1975" s="32" t="s">
        <v>394</v>
      </c>
      <c r="B1975" s="32" t="s">
        <v>4356</v>
      </c>
      <c r="C1975" s="32" t="s">
        <v>4729</v>
      </c>
      <c r="D1975" s="32" t="s">
        <v>7840</v>
      </c>
      <c r="E1975" s="32" t="s">
        <v>7841</v>
      </c>
    </row>
    <row r="1976" spans="1:5" ht="15.5" x14ac:dyDescent="0.35">
      <c r="A1976" s="32" t="s">
        <v>393</v>
      </c>
      <c r="B1976" s="32" t="s">
        <v>4357</v>
      </c>
      <c r="C1976" s="32" t="s">
        <v>4729</v>
      </c>
      <c r="D1976" s="32" t="s">
        <v>7842</v>
      </c>
      <c r="E1976" s="32" t="s">
        <v>7843</v>
      </c>
    </row>
    <row r="1977" spans="1:5" ht="15.5" x14ac:dyDescent="0.35">
      <c r="A1977" s="32" t="s">
        <v>392</v>
      </c>
      <c r="B1977" s="32" t="s">
        <v>4358</v>
      </c>
      <c r="C1977" s="32" t="s">
        <v>4729</v>
      </c>
      <c r="D1977" s="32" t="s">
        <v>7844</v>
      </c>
      <c r="E1977" s="32" t="s">
        <v>7845</v>
      </c>
    </row>
    <row r="1978" spans="1:5" ht="15.5" x14ac:dyDescent="0.35">
      <c r="A1978" s="32" t="s">
        <v>391</v>
      </c>
      <c r="B1978" s="32" t="s">
        <v>4359</v>
      </c>
      <c r="C1978" s="32" t="s">
        <v>4729</v>
      </c>
      <c r="D1978" s="32" t="s">
        <v>7846</v>
      </c>
      <c r="E1978" s="32" t="s">
        <v>4841</v>
      </c>
    </row>
    <row r="1979" spans="1:5" ht="15.5" x14ac:dyDescent="0.35">
      <c r="A1979" s="32" t="s">
        <v>390</v>
      </c>
      <c r="B1979" s="32" t="s">
        <v>4360</v>
      </c>
      <c r="C1979" s="32" t="s">
        <v>4729</v>
      </c>
      <c r="D1979" s="32" t="s">
        <v>5141</v>
      </c>
      <c r="E1979" s="32" t="s">
        <v>7847</v>
      </c>
    </row>
    <row r="1980" spans="1:5" ht="15.5" x14ac:dyDescent="0.35">
      <c r="A1980" s="32" t="s">
        <v>389</v>
      </c>
      <c r="B1980" s="32" t="s">
        <v>4361</v>
      </c>
      <c r="C1980" s="32" t="s">
        <v>4729</v>
      </c>
      <c r="D1980" s="32" t="s">
        <v>7848</v>
      </c>
      <c r="E1980" s="32" t="s">
        <v>7849</v>
      </c>
    </row>
    <row r="1981" spans="1:5" ht="15.5" x14ac:dyDescent="0.35">
      <c r="A1981" s="32" t="s">
        <v>388</v>
      </c>
      <c r="B1981" s="32" t="s">
        <v>4362</v>
      </c>
      <c r="C1981" s="32" t="s">
        <v>4729</v>
      </c>
      <c r="D1981" s="32" t="s">
        <v>7850</v>
      </c>
      <c r="E1981" s="32" t="s">
        <v>7851</v>
      </c>
    </row>
    <row r="1982" spans="1:5" ht="15.5" x14ac:dyDescent="0.35">
      <c r="A1982" s="32" t="s">
        <v>387</v>
      </c>
      <c r="B1982" s="32" t="s">
        <v>4363</v>
      </c>
      <c r="C1982" s="32" t="s">
        <v>4729</v>
      </c>
      <c r="D1982" s="32" t="s">
        <v>7852</v>
      </c>
      <c r="E1982" s="32" t="s">
        <v>7853</v>
      </c>
    </row>
    <row r="1983" spans="1:5" ht="15.5" x14ac:dyDescent="0.35">
      <c r="A1983" s="32" t="s">
        <v>386</v>
      </c>
      <c r="B1983" s="32" t="s">
        <v>4364</v>
      </c>
      <c r="C1983" s="32" t="s">
        <v>4729</v>
      </c>
      <c r="D1983" s="32" t="s">
        <v>7854</v>
      </c>
      <c r="E1983" s="32" t="s">
        <v>7855</v>
      </c>
    </row>
    <row r="1984" spans="1:5" ht="15.5" x14ac:dyDescent="0.35">
      <c r="A1984" s="32" t="s">
        <v>385</v>
      </c>
      <c r="B1984" s="32" t="s">
        <v>4365</v>
      </c>
      <c r="C1984" s="32" t="s">
        <v>4729</v>
      </c>
      <c r="D1984" s="32" t="s">
        <v>7856</v>
      </c>
      <c r="E1984" s="32" t="s">
        <v>7857</v>
      </c>
    </row>
    <row r="1985" spans="1:5" ht="15.5" x14ac:dyDescent="0.35">
      <c r="A1985" s="32" t="s">
        <v>384</v>
      </c>
      <c r="B1985" s="32" t="s">
        <v>4366</v>
      </c>
      <c r="C1985" s="32" t="s">
        <v>4732</v>
      </c>
      <c r="D1985" s="32" t="s">
        <v>7858</v>
      </c>
      <c r="E1985" s="32" t="s">
        <v>7859</v>
      </c>
    </row>
    <row r="1986" spans="1:5" ht="15.5" x14ac:dyDescent="0.35">
      <c r="A1986" s="32" t="s">
        <v>383</v>
      </c>
      <c r="B1986" s="32" t="s">
        <v>4367</v>
      </c>
      <c r="C1986" s="32" t="s">
        <v>4732</v>
      </c>
      <c r="D1986" s="32" t="s">
        <v>7860</v>
      </c>
      <c r="E1986" s="32" t="s">
        <v>6467</v>
      </c>
    </row>
    <row r="1987" spans="1:5" ht="15.5" x14ac:dyDescent="0.35">
      <c r="A1987" s="32" t="s">
        <v>382</v>
      </c>
      <c r="B1987" s="32" t="s">
        <v>4368</v>
      </c>
      <c r="C1987" s="32" t="s">
        <v>4732</v>
      </c>
      <c r="D1987" s="32" t="s">
        <v>7861</v>
      </c>
      <c r="E1987" s="32" t="s">
        <v>4769</v>
      </c>
    </row>
    <row r="1988" spans="1:5" ht="15.5" x14ac:dyDescent="0.35">
      <c r="A1988" s="32" t="s">
        <v>381</v>
      </c>
      <c r="B1988" s="32" t="s">
        <v>4369</v>
      </c>
      <c r="C1988" s="32" t="s">
        <v>5604</v>
      </c>
      <c r="D1988" s="32" t="s">
        <v>7862</v>
      </c>
      <c r="E1988" s="32" t="s">
        <v>5359</v>
      </c>
    </row>
    <row r="1989" spans="1:5" ht="15.5" x14ac:dyDescent="0.35">
      <c r="A1989" s="32" t="s">
        <v>380</v>
      </c>
      <c r="B1989" s="32" t="s">
        <v>4370</v>
      </c>
      <c r="C1989" s="32" t="s">
        <v>4732</v>
      </c>
      <c r="D1989" s="32" t="s">
        <v>7863</v>
      </c>
      <c r="E1989" s="32" t="s">
        <v>7864</v>
      </c>
    </row>
    <row r="1990" spans="1:5" ht="15.5" x14ac:dyDescent="0.35">
      <c r="A1990" s="32" t="s">
        <v>379</v>
      </c>
      <c r="B1990" s="32" t="s">
        <v>4371</v>
      </c>
      <c r="C1990" s="32" t="s">
        <v>4729</v>
      </c>
      <c r="D1990" s="32" t="s">
        <v>7865</v>
      </c>
      <c r="E1990" s="32" t="s">
        <v>4890</v>
      </c>
    </row>
    <row r="1991" spans="1:5" ht="15.5" x14ac:dyDescent="0.35">
      <c r="A1991" s="32" t="s">
        <v>378</v>
      </c>
      <c r="B1991" s="32" t="s">
        <v>4372</v>
      </c>
      <c r="C1991" s="32" t="s">
        <v>4732</v>
      </c>
      <c r="D1991" s="32" t="s">
        <v>7866</v>
      </c>
      <c r="E1991" s="32" t="s">
        <v>7867</v>
      </c>
    </row>
    <row r="1992" spans="1:5" ht="15.5" x14ac:dyDescent="0.35">
      <c r="A1992" s="32" t="s">
        <v>377</v>
      </c>
      <c r="B1992" s="32" t="s">
        <v>4373</v>
      </c>
      <c r="C1992" s="32" t="s">
        <v>4732</v>
      </c>
      <c r="D1992" s="32" t="s">
        <v>7868</v>
      </c>
      <c r="E1992" s="32" t="s">
        <v>5901</v>
      </c>
    </row>
    <row r="1993" spans="1:5" ht="15.5" x14ac:dyDescent="0.35">
      <c r="A1993" s="32" t="s">
        <v>376</v>
      </c>
      <c r="B1993" s="32" t="s">
        <v>4374</v>
      </c>
      <c r="C1993" s="32" t="s">
        <v>4732</v>
      </c>
      <c r="D1993" s="32" t="s">
        <v>7869</v>
      </c>
      <c r="E1993" s="32" t="s">
        <v>7870</v>
      </c>
    </row>
    <row r="1994" spans="1:5" ht="15.5" x14ac:dyDescent="0.35">
      <c r="A1994" s="32" t="s">
        <v>375</v>
      </c>
      <c r="B1994" s="32" t="s">
        <v>4375</v>
      </c>
      <c r="C1994" s="32" t="s">
        <v>4732</v>
      </c>
      <c r="D1994" s="32" t="s">
        <v>7871</v>
      </c>
      <c r="E1994" s="32" t="s">
        <v>7872</v>
      </c>
    </row>
    <row r="1995" spans="1:5" ht="15.5" x14ac:dyDescent="0.35">
      <c r="A1995" s="32" t="s">
        <v>374</v>
      </c>
      <c r="B1995" s="32" t="s">
        <v>4376</v>
      </c>
      <c r="C1995" s="32" t="s">
        <v>4729</v>
      </c>
      <c r="D1995" s="32" t="s">
        <v>7873</v>
      </c>
      <c r="E1995" s="32" t="s">
        <v>7225</v>
      </c>
    </row>
    <row r="1996" spans="1:5" ht="15.5" x14ac:dyDescent="0.35">
      <c r="A1996" s="32" t="s">
        <v>373</v>
      </c>
      <c r="B1996" s="32" t="s">
        <v>4377</v>
      </c>
      <c r="C1996" s="32" t="s">
        <v>4729</v>
      </c>
      <c r="D1996" s="32" t="s">
        <v>7874</v>
      </c>
      <c r="E1996" s="32" t="s">
        <v>7875</v>
      </c>
    </row>
    <row r="1997" spans="1:5" ht="15.5" x14ac:dyDescent="0.35">
      <c r="A1997" s="32" t="s">
        <v>372</v>
      </c>
      <c r="B1997" s="32" t="s">
        <v>4378</v>
      </c>
      <c r="C1997" s="32" t="s">
        <v>4729</v>
      </c>
      <c r="D1997" s="32" t="s">
        <v>5432</v>
      </c>
      <c r="E1997" s="32" t="s">
        <v>7876</v>
      </c>
    </row>
    <row r="1998" spans="1:5" ht="15.5" x14ac:dyDescent="0.35">
      <c r="A1998" s="32" t="s">
        <v>371</v>
      </c>
      <c r="B1998" s="32" t="s">
        <v>4379</v>
      </c>
      <c r="C1998" s="32" t="s">
        <v>4729</v>
      </c>
      <c r="D1998" s="32" t="s">
        <v>4913</v>
      </c>
      <c r="E1998" s="32" t="s">
        <v>5206</v>
      </c>
    </row>
    <row r="1999" spans="1:5" ht="15.5" x14ac:dyDescent="0.35">
      <c r="A1999" s="32" t="s">
        <v>370</v>
      </c>
      <c r="B1999" s="32" t="s">
        <v>4380</v>
      </c>
      <c r="C1999" s="32" t="s">
        <v>4729</v>
      </c>
      <c r="D1999" s="32" t="s">
        <v>7877</v>
      </c>
      <c r="E1999" s="32" t="s">
        <v>7878</v>
      </c>
    </row>
    <row r="2000" spans="1:5" ht="15.5" x14ac:dyDescent="0.35">
      <c r="A2000" s="32" t="s">
        <v>369</v>
      </c>
      <c r="B2000" s="32" t="s">
        <v>4381</v>
      </c>
      <c r="C2000" s="32" t="s">
        <v>4729</v>
      </c>
      <c r="D2000" s="32" t="s">
        <v>5276</v>
      </c>
      <c r="E2000" s="32" t="s">
        <v>5564</v>
      </c>
    </row>
    <row r="2001" spans="1:5" ht="15.5" x14ac:dyDescent="0.35">
      <c r="A2001" s="32" t="s">
        <v>368</v>
      </c>
      <c r="B2001" s="32" t="s">
        <v>4382</v>
      </c>
      <c r="C2001" s="32" t="s">
        <v>4729</v>
      </c>
      <c r="D2001" s="32" t="s">
        <v>7879</v>
      </c>
      <c r="E2001" s="32" t="s">
        <v>7880</v>
      </c>
    </row>
    <row r="2002" spans="1:5" ht="15.5" x14ac:dyDescent="0.35">
      <c r="A2002" s="32" t="s">
        <v>367</v>
      </c>
      <c r="B2002" s="32" t="s">
        <v>4383</v>
      </c>
      <c r="C2002" s="32" t="s">
        <v>4732</v>
      </c>
      <c r="D2002" s="32" t="s">
        <v>7881</v>
      </c>
      <c r="E2002" s="32" t="s">
        <v>7882</v>
      </c>
    </row>
    <row r="2003" spans="1:5" ht="15.5" x14ac:dyDescent="0.35">
      <c r="A2003" s="32" t="s">
        <v>366</v>
      </c>
      <c r="B2003" s="32" t="s">
        <v>4384</v>
      </c>
      <c r="C2003" s="32" t="s">
        <v>4729</v>
      </c>
      <c r="D2003" s="32" t="s">
        <v>7883</v>
      </c>
      <c r="E2003" s="32" t="s">
        <v>7884</v>
      </c>
    </row>
    <row r="2004" spans="1:5" ht="15.5" x14ac:dyDescent="0.35">
      <c r="A2004" s="32" t="s">
        <v>365</v>
      </c>
      <c r="B2004" s="32" t="s">
        <v>4385</v>
      </c>
      <c r="C2004" s="32" t="s">
        <v>4729</v>
      </c>
      <c r="D2004" s="32" t="s">
        <v>7885</v>
      </c>
      <c r="E2004" s="32" t="s">
        <v>5613</v>
      </c>
    </row>
    <row r="2005" spans="1:5" ht="15.5" x14ac:dyDescent="0.35">
      <c r="A2005" s="32" t="s">
        <v>364</v>
      </c>
      <c r="B2005" s="32" t="s">
        <v>4386</v>
      </c>
      <c r="C2005" s="32" t="s">
        <v>4729</v>
      </c>
      <c r="D2005" s="32" t="s">
        <v>7886</v>
      </c>
      <c r="E2005" s="32" t="s">
        <v>7887</v>
      </c>
    </row>
    <row r="2006" spans="1:5" ht="15.5" x14ac:dyDescent="0.35">
      <c r="A2006" s="32" t="s">
        <v>363</v>
      </c>
      <c r="B2006" s="32" t="s">
        <v>4387</v>
      </c>
      <c r="C2006" s="32" t="s">
        <v>4729</v>
      </c>
      <c r="D2006" s="32" t="s">
        <v>6877</v>
      </c>
      <c r="E2006" s="32" t="s">
        <v>7888</v>
      </c>
    </row>
    <row r="2007" spans="1:5" ht="15.5" x14ac:dyDescent="0.35">
      <c r="A2007" s="32" t="s">
        <v>362</v>
      </c>
      <c r="B2007" s="32" t="s">
        <v>4388</v>
      </c>
      <c r="C2007" s="32" t="s">
        <v>4729</v>
      </c>
      <c r="D2007" s="32" t="s">
        <v>7889</v>
      </c>
      <c r="E2007" s="32" t="s">
        <v>4856</v>
      </c>
    </row>
    <row r="2008" spans="1:5" ht="15.5" x14ac:dyDescent="0.35">
      <c r="A2008" s="32" t="s">
        <v>361</v>
      </c>
      <c r="B2008" s="32" t="s">
        <v>4389</v>
      </c>
      <c r="C2008" s="32" t="s">
        <v>5604</v>
      </c>
      <c r="D2008" s="32" t="s">
        <v>5477</v>
      </c>
      <c r="E2008" s="32" t="s">
        <v>7890</v>
      </c>
    </row>
    <row r="2009" spans="1:5" ht="15.5" x14ac:dyDescent="0.35">
      <c r="A2009" s="32" t="s">
        <v>360</v>
      </c>
      <c r="B2009" s="32" t="s">
        <v>4390</v>
      </c>
      <c r="C2009" s="32" t="s">
        <v>4729</v>
      </c>
      <c r="D2009" s="32" t="s">
        <v>7891</v>
      </c>
      <c r="E2009" s="32" t="s">
        <v>7892</v>
      </c>
    </row>
    <row r="2010" spans="1:5" ht="15.5" x14ac:dyDescent="0.35">
      <c r="A2010" s="32" t="s">
        <v>359</v>
      </c>
      <c r="B2010" s="32" t="s">
        <v>4391</v>
      </c>
      <c r="C2010" s="32" t="s">
        <v>4732</v>
      </c>
      <c r="D2010" s="32" t="s">
        <v>7893</v>
      </c>
      <c r="E2010" s="32" t="s">
        <v>7894</v>
      </c>
    </row>
    <row r="2011" spans="1:5" ht="15.5" x14ac:dyDescent="0.35">
      <c r="A2011" s="32" t="s">
        <v>358</v>
      </c>
      <c r="B2011" s="32" t="s">
        <v>4392</v>
      </c>
      <c r="C2011" s="32" t="s">
        <v>4732</v>
      </c>
      <c r="D2011" s="32" t="s">
        <v>7895</v>
      </c>
      <c r="E2011" s="32" t="s">
        <v>5440</v>
      </c>
    </row>
    <row r="2012" spans="1:5" ht="15.5" x14ac:dyDescent="0.35">
      <c r="A2012" s="32" t="s">
        <v>357</v>
      </c>
      <c r="B2012" s="32" t="s">
        <v>4393</v>
      </c>
      <c r="C2012" s="32" t="s">
        <v>4732</v>
      </c>
      <c r="D2012" s="32" t="s">
        <v>7896</v>
      </c>
      <c r="E2012" s="32" t="s">
        <v>5261</v>
      </c>
    </row>
    <row r="2013" spans="1:5" ht="15.5" x14ac:dyDescent="0.35">
      <c r="A2013" s="32" t="s">
        <v>355</v>
      </c>
      <c r="B2013" s="32" t="s">
        <v>4394</v>
      </c>
      <c r="C2013" s="32" t="s">
        <v>4732</v>
      </c>
      <c r="D2013" s="32" t="s">
        <v>7897</v>
      </c>
      <c r="E2013" s="32" t="s">
        <v>5120</v>
      </c>
    </row>
    <row r="2014" spans="1:5" ht="15.5" x14ac:dyDescent="0.35">
      <c r="A2014" s="32" t="s">
        <v>354</v>
      </c>
      <c r="B2014" s="32" t="s">
        <v>4395</v>
      </c>
      <c r="C2014" s="32" t="s">
        <v>4729</v>
      </c>
      <c r="D2014" s="32" t="s">
        <v>6471</v>
      </c>
      <c r="E2014" s="32" t="s">
        <v>7898</v>
      </c>
    </row>
    <row r="2015" spans="1:5" ht="15.5" x14ac:dyDescent="0.35">
      <c r="A2015" s="32" t="s">
        <v>353</v>
      </c>
      <c r="B2015" s="32" t="s">
        <v>4396</v>
      </c>
      <c r="C2015" s="32" t="s">
        <v>4732</v>
      </c>
      <c r="D2015" s="32" t="s">
        <v>7899</v>
      </c>
      <c r="E2015" s="32" t="s">
        <v>7900</v>
      </c>
    </row>
    <row r="2016" spans="1:5" ht="15.5" x14ac:dyDescent="0.35">
      <c r="A2016" s="32" t="s">
        <v>352</v>
      </c>
      <c r="B2016" s="32" t="s">
        <v>4397</v>
      </c>
      <c r="C2016" s="32" t="s">
        <v>4729</v>
      </c>
      <c r="D2016" s="32" t="s">
        <v>7901</v>
      </c>
      <c r="E2016" s="32" t="s">
        <v>7902</v>
      </c>
    </row>
    <row r="2017" spans="1:5" ht="15.5" x14ac:dyDescent="0.35">
      <c r="A2017" s="32" t="s">
        <v>351</v>
      </c>
      <c r="B2017" s="32" t="s">
        <v>4398</v>
      </c>
      <c r="C2017" s="32" t="s">
        <v>4732</v>
      </c>
      <c r="D2017" s="32" t="s">
        <v>7903</v>
      </c>
      <c r="E2017" s="32" t="s">
        <v>7803</v>
      </c>
    </row>
    <row r="2018" spans="1:5" ht="15.5" x14ac:dyDescent="0.35">
      <c r="A2018" s="32" t="s">
        <v>350</v>
      </c>
      <c r="B2018" s="32" t="s">
        <v>4399</v>
      </c>
      <c r="C2018" s="32" t="s">
        <v>4729</v>
      </c>
      <c r="D2018" s="32" t="s">
        <v>7904</v>
      </c>
      <c r="E2018" s="32" t="s">
        <v>7905</v>
      </c>
    </row>
    <row r="2019" spans="1:5" ht="15.5" x14ac:dyDescent="0.35">
      <c r="A2019" s="32" t="s">
        <v>349</v>
      </c>
      <c r="B2019" s="32" t="s">
        <v>4400</v>
      </c>
      <c r="C2019" s="32" t="s">
        <v>4729</v>
      </c>
      <c r="D2019" s="32" t="s">
        <v>7906</v>
      </c>
      <c r="E2019" s="32" t="s">
        <v>4856</v>
      </c>
    </row>
    <row r="2020" spans="1:5" ht="15.5" x14ac:dyDescent="0.35">
      <c r="A2020" s="32" t="s">
        <v>348</v>
      </c>
      <c r="B2020" s="32" t="s">
        <v>4401</v>
      </c>
      <c r="C2020" s="32" t="s">
        <v>4729</v>
      </c>
      <c r="D2020" s="32" t="s">
        <v>4850</v>
      </c>
      <c r="E2020" s="32" t="s">
        <v>7907</v>
      </c>
    </row>
    <row r="2021" spans="1:5" ht="15.5" x14ac:dyDescent="0.35">
      <c r="A2021" s="32" t="s">
        <v>347</v>
      </c>
      <c r="B2021" s="32" t="s">
        <v>4402</v>
      </c>
      <c r="C2021" s="32" t="s">
        <v>4732</v>
      </c>
      <c r="D2021" s="32" t="s">
        <v>7908</v>
      </c>
      <c r="E2021" s="32" t="s">
        <v>7909</v>
      </c>
    </row>
    <row r="2022" spans="1:5" ht="15.5" x14ac:dyDescent="0.35">
      <c r="A2022" s="32" t="s">
        <v>346</v>
      </c>
      <c r="B2022" s="32" t="s">
        <v>4403</v>
      </c>
      <c r="C2022" s="32" t="s">
        <v>4732</v>
      </c>
      <c r="D2022" s="32" t="s">
        <v>5156</v>
      </c>
      <c r="E2022" s="32" t="s">
        <v>7589</v>
      </c>
    </row>
    <row r="2023" spans="1:5" ht="15.5" x14ac:dyDescent="0.35">
      <c r="A2023" s="32" t="s">
        <v>345</v>
      </c>
      <c r="B2023" s="32" t="s">
        <v>4404</v>
      </c>
      <c r="C2023" s="32" t="s">
        <v>4729</v>
      </c>
      <c r="D2023" s="32" t="s">
        <v>7910</v>
      </c>
      <c r="E2023" s="32" t="s">
        <v>7911</v>
      </c>
    </row>
    <row r="2024" spans="1:5" ht="15.5" x14ac:dyDescent="0.35">
      <c r="A2024" s="32" t="s">
        <v>344</v>
      </c>
      <c r="B2024" s="32" t="s">
        <v>4405</v>
      </c>
      <c r="C2024" s="32" t="s">
        <v>4732</v>
      </c>
      <c r="D2024" s="32" t="s">
        <v>7912</v>
      </c>
      <c r="E2024" s="32" t="s">
        <v>7913</v>
      </c>
    </row>
    <row r="2025" spans="1:5" ht="15.5" x14ac:dyDescent="0.35">
      <c r="A2025" s="32" t="s">
        <v>343</v>
      </c>
      <c r="B2025" s="32" t="s">
        <v>4406</v>
      </c>
      <c r="C2025" s="32" t="s">
        <v>4729</v>
      </c>
      <c r="D2025" s="32" t="s">
        <v>7914</v>
      </c>
      <c r="E2025" s="32" t="s">
        <v>7915</v>
      </c>
    </row>
    <row r="2026" spans="1:5" ht="15.5" x14ac:dyDescent="0.35">
      <c r="A2026" s="32" t="s">
        <v>342</v>
      </c>
      <c r="B2026" s="32" t="s">
        <v>4407</v>
      </c>
      <c r="C2026" s="32" t="s">
        <v>4729</v>
      </c>
      <c r="D2026" s="32" t="s">
        <v>7916</v>
      </c>
      <c r="E2026" s="32" t="s">
        <v>7917</v>
      </c>
    </row>
    <row r="2027" spans="1:5" ht="15.5" x14ac:dyDescent="0.35">
      <c r="A2027" s="32" t="s">
        <v>341</v>
      </c>
      <c r="B2027" s="32" t="s">
        <v>4408</v>
      </c>
      <c r="C2027" s="32" t="s">
        <v>4732</v>
      </c>
      <c r="D2027" s="32" t="s">
        <v>7918</v>
      </c>
      <c r="E2027" s="32" t="s">
        <v>7919</v>
      </c>
    </row>
    <row r="2028" spans="1:5" ht="15.5" x14ac:dyDescent="0.35">
      <c r="A2028" s="32" t="s">
        <v>340</v>
      </c>
      <c r="B2028" s="32" t="s">
        <v>4409</v>
      </c>
      <c r="C2028" s="32" t="s">
        <v>4729</v>
      </c>
      <c r="D2028" s="32" t="s">
        <v>7290</v>
      </c>
      <c r="E2028" s="32" t="s">
        <v>7920</v>
      </c>
    </row>
    <row r="2029" spans="1:5" ht="15.5" x14ac:dyDescent="0.35">
      <c r="A2029" s="32" t="s">
        <v>339</v>
      </c>
      <c r="B2029" s="32" t="s">
        <v>4410</v>
      </c>
      <c r="C2029" s="32" t="s">
        <v>4732</v>
      </c>
      <c r="D2029" s="32" t="s">
        <v>7921</v>
      </c>
      <c r="E2029" s="32" t="s">
        <v>7922</v>
      </c>
    </row>
    <row r="2030" spans="1:5" ht="15.5" x14ac:dyDescent="0.35">
      <c r="A2030" s="32" t="s">
        <v>338</v>
      </c>
      <c r="B2030" s="32" t="s">
        <v>4411</v>
      </c>
      <c r="C2030" s="32" t="s">
        <v>4732</v>
      </c>
      <c r="D2030" s="32" t="s">
        <v>7923</v>
      </c>
      <c r="E2030" s="32" t="s">
        <v>4858</v>
      </c>
    </row>
    <row r="2031" spans="1:5" ht="15.5" x14ac:dyDescent="0.35">
      <c r="A2031" s="32" t="s">
        <v>337</v>
      </c>
      <c r="B2031" s="32" t="s">
        <v>4412</v>
      </c>
      <c r="C2031" s="32" t="s">
        <v>4729</v>
      </c>
      <c r="D2031" s="32" t="s">
        <v>7924</v>
      </c>
      <c r="E2031" s="32" t="s">
        <v>7925</v>
      </c>
    </row>
    <row r="2032" spans="1:5" ht="15.5" x14ac:dyDescent="0.35">
      <c r="A2032" s="32" t="s">
        <v>336</v>
      </c>
      <c r="B2032" s="32" t="s">
        <v>4413</v>
      </c>
      <c r="C2032" s="32" t="s">
        <v>4729</v>
      </c>
      <c r="D2032" s="32" t="s">
        <v>7926</v>
      </c>
      <c r="E2032" s="32" t="s">
        <v>7927</v>
      </c>
    </row>
    <row r="2033" spans="1:5" ht="15.5" x14ac:dyDescent="0.35">
      <c r="A2033" s="32" t="s">
        <v>335</v>
      </c>
      <c r="B2033" s="32" t="s">
        <v>4414</v>
      </c>
      <c r="C2033" s="32" t="s">
        <v>4732</v>
      </c>
      <c r="D2033" s="32" t="s">
        <v>5999</v>
      </c>
      <c r="E2033" s="32" t="s">
        <v>7928</v>
      </c>
    </row>
    <row r="2034" spans="1:5" ht="15.5" x14ac:dyDescent="0.35">
      <c r="A2034" s="32" t="s">
        <v>334</v>
      </c>
      <c r="B2034" s="32" t="s">
        <v>4415</v>
      </c>
      <c r="C2034" s="32" t="s">
        <v>4732</v>
      </c>
      <c r="D2034" s="32" t="s">
        <v>7929</v>
      </c>
      <c r="E2034" s="32" t="s">
        <v>7930</v>
      </c>
    </row>
    <row r="2035" spans="1:5" ht="15.5" x14ac:dyDescent="0.35">
      <c r="A2035" s="32" t="s">
        <v>333</v>
      </c>
      <c r="B2035" s="32" t="s">
        <v>4416</v>
      </c>
      <c r="C2035" s="32" t="s">
        <v>4732</v>
      </c>
      <c r="D2035" s="32" t="s">
        <v>7931</v>
      </c>
      <c r="E2035" s="32" t="s">
        <v>6419</v>
      </c>
    </row>
    <row r="2036" spans="1:5" ht="15.5" x14ac:dyDescent="0.35">
      <c r="A2036" s="32" t="s">
        <v>332</v>
      </c>
      <c r="B2036" s="32" t="s">
        <v>4417</v>
      </c>
      <c r="C2036" s="32" t="s">
        <v>4729</v>
      </c>
      <c r="D2036" s="32" t="s">
        <v>7932</v>
      </c>
      <c r="E2036" s="32" t="s">
        <v>7933</v>
      </c>
    </row>
    <row r="2037" spans="1:5" ht="15.5" x14ac:dyDescent="0.35">
      <c r="A2037" s="32" t="s">
        <v>331</v>
      </c>
      <c r="B2037" s="32" t="s">
        <v>4418</v>
      </c>
      <c r="C2037" s="32" t="s">
        <v>4729</v>
      </c>
      <c r="D2037" s="32" t="s">
        <v>7934</v>
      </c>
      <c r="E2037" s="32" t="s">
        <v>7935</v>
      </c>
    </row>
    <row r="2038" spans="1:5" ht="15.5" x14ac:dyDescent="0.35">
      <c r="A2038" s="32" t="s">
        <v>330</v>
      </c>
      <c r="B2038" s="32" t="s">
        <v>4419</v>
      </c>
      <c r="C2038" s="32" t="s">
        <v>4729</v>
      </c>
      <c r="D2038" s="32" t="s">
        <v>7936</v>
      </c>
      <c r="E2038" s="32" t="s">
        <v>6067</v>
      </c>
    </row>
    <row r="2039" spans="1:5" ht="15.5" x14ac:dyDescent="0.35">
      <c r="A2039" s="32" t="s">
        <v>329</v>
      </c>
      <c r="B2039" s="32" t="s">
        <v>4420</v>
      </c>
      <c r="C2039" s="32" t="s">
        <v>4729</v>
      </c>
      <c r="D2039" s="32" t="s">
        <v>7937</v>
      </c>
      <c r="E2039" s="32" t="s">
        <v>5195</v>
      </c>
    </row>
    <row r="2040" spans="1:5" ht="15.5" x14ac:dyDescent="0.35">
      <c r="A2040" s="32" t="s">
        <v>328</v>
      </c>
      <c r="B2040" s="32" t="s">
        <v>4421</v>
      </c>
      <c r="C2040" s="32" t="s">
        <v>4732</v>
      </c>
      <c r="D2040" s="32" t="s">
        <v>4855</v>
      </c>
      <c r="E2040" s="32" t="s">
        <v>7589</v>
      </c>
    </row>
    <row r="2041" spans="1:5" ht="15.5" x14ac:dyDescent="0.35">
      <c r="A2041" s="32" t="s">
        <v>327</v>
      </c>
      <c r="B2041" s="32" t="s">
        <v>4422</v>
      </c>
      <c r="C2041" s="32" t="s">
        <v>4729</v>
      </c>
      <c r="D2041" s="32" t="s">
        <v>7938</v>
      </c>
      <c r="E2041" s="32" t="s">
        <v>7939</v>
      </c>
    </row>
    <row r="2042" spans="1:5" ht="15.5" x14ac:dyDescent="0.35">
      <c r="A2042" s="32" t="s">
        <v>326</v>
      </c>
      <c r="B2042" s="32" t="s">
        <v>4423</v>
      </c>
      <c r="C2042" s="32" t="s">
        <v>4732</v>
      </c>
      <c r="D2042" s="32" t="s">
        <v>6283</v>
      </c>
      <c r="E2042" s="32" t="s">
        <v>6302</v>
      </c>
    </row>
    <row r="2043" spans="1:5" ht="15.5" x14ac:dyDescent="0.35">
      <c r="A2043" s="32" t="s">
        <v>325</v>
      </c>
      <c r="B2043" s="32" t="s">
        <v>4424</v>
      </c>
      <c r="C2043" s="32" t="s">
        <v>4732</v>
      </c>
      <c r="D2043" s="32" t="s">
        <v>7940</v>
      </c>
      <c r="E2043" s="32" t="s">
        <v>7941</v>
      </c>
    </row>
    <row r="2044" spans="1:5" ht="15.5" x14ac:dyDescent="0.35">
      <c r="A2044" s="32" t="s">
        <v>324</v>
      </c>
      <c r="B2044" s="32" t="s">
        <v>4425</v>
      </c>
      <c r="C2044" s="32" t="s">
        <v>4732</v>
      </c>
      <c r="D2044" s="32" t="s">
        <v>7942</v>
      </c>
      <c r="E2044" s="32" t="s">
        <v>7943</v>
      </c>
    </row>
    <row r="2045" spans="1:5" ht="15.5" x14ac:dyDescent="0.35">
      <c r="A2045" s="32" t="s">
        <v>323</v>
      </c>
      <c r="B2045" s="32" t="s">
        <v>4426</v>
      </c>
      <c r="C2045" s="32" t="s">
        <v>4729</v>
      </c>
      <c r="D2045" s="32" t="s">
        <v>7944</v>
      </c>
      <c r="E2045" s="32" t="s">
        <v>7945</v>
      </c>
    </row>
    <row r="2046" spans="1:5" ht="15.5" x14ac:dyDescent="0.35">
      <c r="A2046" s="32" t="s">
        <v>322</v>
      </c>
      <c r="B2046" s="32" t="s">
        <v>4427</v>
      </c>
      <c r="C2046" s="32" t="s">
        <v>4729</v>
      </c>
      <c r="D2046" s="32" t="s">
        <v>7946</v>
      </c>
      <c r="E2046" s="32" t="s">
        <v>7947</v>
      </c>
    </row>
    <row r="2047" spans="1:5" ht="15.5" x14ac:dyDescent="0.35">
      <c r="A2047" s="32" t="s">
        <v>321</v>
      </c>
      <c r="B2047" s="32" t="s">
        <v>4428</v>
      </c>
      <c r="C2047" s="32" t="s">
        <v>4729</v>
      </c>
      <c r="D2047" s="32" t="s">
        <v>7948</v>
      </c>
      <c r="E2047" s="32" t="s">
        <v>7949</v>
      </c>
    </row>
    <row r="2048" spans="1:5" ht="15.5" x14ac:dyDescent="0.35">
      <c r="A2048" s="32" t="s">
        <v>320</v>
      </c>
      <c r="B2048" s="32" t="s">
        <v>4429</v>
      </c>
      <c r="C2048" s="32" t="s">
        <v>4729</v>
      </c>
      <c r="D2048" s="32" t="s">
        <v>4863</v>
      </c>
      <c r="E2048" s="32" t="s">
        <v>4884</v>
      </c>
    </row>
    <row r="2049" spans="1:5" ht="15.5" x14ac:dyDescent="0.35">
      <c r="A2049" s="32" t="s">
        <v>319</v>
      </c>
      <c r="B2049" s="32" t="s">
        <v>4430</v>
      </c>
      <c r="C2049" s="32" t="s">
        <v>4729</v>
      </c>
      <c r="D2049" s="32" t="s">
        <v>7950</v>
      </c>
      <c r="E2049" s="32" t="s">
        <v>7951</v>
      </c>
    </row>
    <row r="2050" spans="1:5" ht="15.5" x14ac:dyDescent="0.35">
      <c r="A2050" s="32" t="s">
        <v>318</v>
      </c>
      <c r="B2050" s="32" t="s">
        <v>4431</v>
      </c>
      <c r="C2050" s="32" t="s">
        <v>4732</v>
      </c>
      <c r="D2050" s="32" t="s">
        <v>6616</v>
      </c>
      <c r="E2050" s="32" t="s">
        <v>7952</v>
      </c>
    </row>
    <row r="2051" spans="1:5" ht="15.5" x14ac:dyDescent="0.35">
      <c r="A2051" s="32" t="s">
        <v>317</v>
      </c>
      <c r="B2051" s="32" t="s">
        <v>4432</v>
      </c>
      <c r="C2051" s="32" t="s">
        <v>4732</v>
      </c>
      <c r="D2051" s="32" t="s">
        <v>7173</v>
      </c>
      <c r="E2051" s="32" t="s">
        <v>5741</v>
      </c>
    </row>
    <row r="2052" spans="1:5" ht="15.5" x14ac:dyDescent="0.35">
      <c r="A2052" s="32" t="s">
        <v>316</v>
      </c>
      <c r="B2052" s="32" t="s">
        <v>4433</v>
      </c>
      <c r="C2052" s="32" t="s">
        <v>4732</v>
      </c>
      <c r="D2052" s="32" t="s">
        <v>7953</v>
      </c>
      <c r="E2052" s="32" t="s">
        <v>7954</v>
      </c>
    </row>
    <row r="2053" spans="1:5" ht="15.5" x14ac:dyDescent="0.35">
      <c r="A2053" s="32" t="s">
        <v>315</v>
      </c>
      <c r="B2053" s="32" t="s">
        <v>4434</v>
      </c>
      <c r="C2053" s="32" t="s">
        <v>4729</v>
      </c>
      <c r="D2053" s="32" t="s">
        <v>5916</v>
      </c>
      <c r="E2053" s="32" t="s">
        <v>7955</v>
      </c>
    </row>
    <row r="2054" spans="1:5" ht="15.5" x14ac:dyDescent="0.35">
      <c r="A2054" s="32" t="s">
        <v>314</v>
      </c>
      <c r="B2054" s="32" t="s">
        <v>4435</v>
      </c>
      <c r="C2054" s="32" t="s">
        <v>4729</v>
      </c>
      <c r="D2054" s="32" t="s">
        <v>7956</v>
      </c>
      <c r="E2054" s="32" t="s">
        <v>7957</v>
      </c>
    </row>
    <row r="2055" spans="1:5" ht="15.5" x14ac:dyDescent="0.35">
      <c r="A2055" s="32" t="s">
        <v>313</v>
      </c>
      <c r="B2055" s="32" t="s">
        <v>4436</v>
      </c>
      <c r="C2055" s="32" t="s">
        <v>4729</v>
      </c>
      <c r="D2055" s="32" t="s">
        <v>7958</v>
      </c>
      <c r="E2055" s="32" t="s">
        <v>5073</v>
      </c>
    </row>
    <row r="2056" spans="1:5" ht="15.5" x14ac:dyDescent="0.35">
      <c r="A2056" s="32" t="s">
        <v>312</v>
      </c>
      <c r="B2056" s="32" t="s">
        <v>4437</v>
      </c>
      <c r="C2056" s="32" t="s">
        <v>4729</v>
      </c>
      <c r="D2056" s="32" t="s">
        <v>5609</v>
      </c>
      <c r="E2056" s="32" t="s">
        <v>7959</v>
      </c>
    </row>
    <row r="2057" spans="1:5" ht="15.5" x14ac:dyDescent="0.35">
      <c r="A2057" s="32" t="s">
        <v>311</v>
      </c>
      <c r="B2057" s="32" t="s">
        <v>4438</v>
      </c>
      <c r="C2057" s="32" t="s">
        <v>4732</v>
      </c>
      <c r="D2057" s="32" t="s">
        <v>7960</v>
      </c>
      <c r="E2057" s="32" t="s">
        <v>7961</v>
      </c>
    </row>
    <row r="2058" spans="1:5" ht="15.5" x14ac:dyDescent="0.35">
      <c r="A2058" s="32" t="s">
        <v>310</v>
      </c>
      <c r="B2058" s="32" t="s">
        <v>4439</v>
      </c>
      <c r="C2058" s="32" t="s">
        <v>4729</v>
      </c>
      <c r="D2058" s="32" t="s">
        <v>7962</v>
      </c>
      <c r="E2058" s="32" t="s">
        <v>7963</v>
      </c>
    </row>
    <row r="2059" spans="1:5" ht="15.5" x14ac:dyDescent="0.35">
      <c r="A2059" s="32" t="s">
        <v>309</v>
      </c>
      <c r="B2059" s="32" t="s">
        <v>4440</v>
      </c>
      <c r="C2059" s="32" t="s">
        <v>4732</v>
      </c>
      <c r="D2059" s="32" t="s">
        <v>7964</v>
      </c>
      <c r="E2059" s="32" t="s">
        <v>5705</v>
      </c>
    </row>
    <row r="2060" spans="1:5" ht="15.5" x14ac:dyDescent="0.35">
      <c r="A2060" s="32" t="s">
        <v>308</v>
      </c>
      <c r="B2060" s="32" t="s">
        <v>4441</v>
      </c>
      <c r="C2060" s="32" t="s">
        <v>4729</v>
      </c>
      <c r="D2060" s="32" t="s">
        <v>7965</v>
      </c>
      <c r="E2060" s="32" t="s">
        <v>7966</v>
      </c>
    </row>
    <row r="2061" spans="1:5" ht="15.5" x14ac:dyDescent="0.35">
      <c r="A2061" s="32" t="s">
        <v>307</v>
      </c>
      <c r="B2061" s="32" t="s">
        <v>4442</v>
      </c>
      <c r="C2061" s="32" t="s">
        <v>4732</v>
      </c>
      <c r="D2061" s="32" t="s">
        <v>7967</v>
      </c>
      <c r="E2061" s="32" t="s">
        <v>6296</v>
      </c>
    </row>
    <row r="2062" spans="1:5" ht="15.5" x14ac:dyDescent="0.35">
      <c r="A2062" s="32" t="s">
        <v>306</v>
      </c>
      <c r="B2062" s="32" t="s">
        <v>4443</v>
      </c>
      <c r="C2062" s="32" t="s">
        <v>4732</v>
      </c>
      <c r="D2062" s="32" t="s">
        <v>7968</v>
      </c>
      <c r="E2062" s="32" t="s">
        <v>7969</v>
      </c>
    </row>
    <row r="2063" spans="1:5" ht="15.5" x14ac:dyDescent="0.35">
      <c r="A2063" s="32" t="s">
        <v>305</v>
      </c>
      <c r="B2063" s="32" t="s">
        <v>4444</v>
      </c>
      <c r="C2063" s="32" t="s">
        <v>4732</v>
      </c>
      <c r="D2063" s="32" t="s">
        <v>7970</v>
      </c>
      <c r="E2063" s="32" t="s">
        <v>7971</v>
      </c>
    </row>
    <row r="2064" spans="1:5" ht="15.5" x14ac:dyDescent="0.35">
      <c r="A2064" s="32" t="s">
        <v>304</v>
      </c>
      <c r="B2064" s="32" t="s">
        <v>4445</v>
      </c>
      <c r="C2064" s="32" t="s">
        <v>4729</v>
      </c>
      <c r="D2064" s="32" t="s">
        <v>6976</v>
      </c>
      <c r="E2064" s="32" t="s">
        <v>7972</v>
      </c>
    </row>
    <row r="2065" spans="1:5" ht="15.5" x14ac:dyDescent="0.35">
      <c r="A2065" s="32" t="s">
        <v>303</v>
      </c>
      <c r="B2065" s="32" t="s">
        <v>4446</v>
      </c>
      <c r="C2065" s="32" t="s">
        <v>4729</v>
      </c>
      <c r="D2065" s="32" t="s">
        <v>5669</v>
      </c>
      <c r="E2065" s="32" t="s">
        <v>5195</v>
      </c>
    </row>
    <row r="2066" spans="1:5" ht="15.5" x14ac:dyDescent="0.35">
      <c r="A2066" s="32" t="s">
        <v>302</v>
      </c>
      <c r="B2066" s="32" t="s">
        <v>4447</v>
      </c>
      <c r="C2066" s="32" t="s">
        <v>4729</v>
      </c>
      <c r="D2066" s="32" t="s">
        <v>7973</v>
      </c>
      <c r="E2066" s="32" t="s">
        <v>7974</v>
      </c>
    </row>
    <row r="2067" spans="1:5" ht="15.5" x14ac:dyDescent="0.35">
      <c r="A2067" s="32" t="s">
        <v>301</v>
      </c>
      <c r="B2067" s="32" t="s">
        <v>4448</v>
      </c>
      <c r="C2067" s="32" t="s">
        <v>4729</v>
      </c>
      <c r="D2067" s="32" t="s">
        <v>6283</v>
      </c>
      <c r="E2067" s="32" t="s">
        <v>7975</v>
      </c>
    </row>
    <row r="2068" spans="1:5" ht="15.5" x14ac:dyDescent="0.35">
      <c r="A2068" s="32" t="s">
        <v>299</v>
      </c>
      <c r="B2068" s="32" t="s">
        <v>4449</v>
      </c>
      <c r="C2068" s="32" t="s">
        <v>4732</v>
      </c>
      <c r="D2068" s="32" t="s">
        <v>7976</v>
      </c>
      <c r="E2068" s="32" t="s">
        <v>7233</v>
      </c>
    </row>
    <row r="2069" spans="1:5" ht="15.5" x14ac:dyDescent="0.35">
      <c r="A2069" s="32" t="s">
        <v>298</v>
      </c>
      <c r="B2069" s="32" t="s">
        <v>4450</v>
      </c>
      <c r="C2069" s="32" t="s">
        <v>4732</v>
      </c>
      <c r="D2069" s="32" t="s">
        <v>7977</v>
      </c>
      <c r="E2069" s="32" t="s">
        <v>7978</v>
      </c>
    </row>
    <row r="2070" spans="1:5" ht="15.5" x14ac:dyDescent="0.35">
      <c r="A2070" s="32" t="s">
        <v>297</v>
      </c>
      <c r="B2070" s="32" t="s">
        <v>4451</v>
      </c>
      <c r="C2070" s="32" t="s">
        <v>4732</v>
      </c>
      <c r="D2070" s="32" t="s">
        <v>7979</v>
      </c>
      <c r="E2070" s="32" t="s">
        <v>7980</v>
      </c>
    </row>
    <row r="2071" spans="1:5" ht="15.5" x14ac:dyDescent="0.35">
      <c r="A2071" s="32" t="s">
        <v>296</v>
      </c>
      <c r="B2071" s="32" t="s">
        <v>4452</v>
      </c>
      <c r="C2071" s="32" t="s">
        <v>4729</v>
      </c>
      <c r="D2071" s="32" t="s">
        <v>7981</v>
      </c>
      <c r="E2071" s="32" t="s">
        <v>5091</v>
      </c>
    </row>
    <row r="2072" spans="1:5" ht="15.5" x14ac:dyDescent="0.35">
      <c r="A2072" s="32" t="s">
        <v>295</v>
      </c>
      <c r="B2072" s="32" t="s">
        <v>4453</v>
      </c>
      <c r="C2072" s="32" t="s">
        <v>4732</v>
      </c>
      <c r="D2072" s="32" t="s">
        <v>5111</v>
      </c>
      <c r="E2072" s="32" t="s">
        <v>5149</v>
      </c>
    </row>
    <row r="2073" spans="1:5" ht="15.5" x14ac:dyDescent="0.35">
      <c r="A2073" s="32" t="s">
        <v>294</v>
      </c>
      <c r="B2073" s="32" t="s">
        <v>4454</v>
      </c>
      <c r="C2073" s="32" t="s">
        <v>4729</v>
      </c>
      <c r="D2073" s="32" t="s">
        <v>7982</v>
      </c>
      <c r="E2073" s="32" t="s">
        <v>7983</v>
      </c>
    </row>
    <row r="2074" spans="1:5" ht="15.5" x14ac:dyDescent="0.35">
      <c r="A2074" s="32" t="s">
        <v>293</v>
      </c>
      <c r="B2074" s="32" t="s">
        <v>4455</v>
      </c>
      <c r="C2074" s="32" t="s">
        <v>4732</v>
      </c>
      <c r="D2074" s="32" t="s">
        <v>7984</v>
      </c>
      <c r="E2074" s="32" t="s">
        <v>7985</v>
      </c>
    </row>
    <row r="2075" spans="1:5" ht="15.5" x14ac:dyDescent="0.35">
      <c r="A2075" s="32" t="s">
        <v>292</v>
      </c>
      <c r="B2075" s="32" t="s">
        <v>4456</v>
      </c>
      <c r="C2075" s="32" t="s">
        <v>4729</v>
      </c>
      <c r="D2075" s="32" t="s">
        <v>7986</v>
      </c>
      <c r="E2075" s="32" t="s">
        <v>7987</v>
      </c>
    </row>
    <row r="2076" spans="1:5" ht="15.5" x14ac:dyDescent="0.35">
      <c r="A2076" s="32" t="s">
        <v>291</v>
      </c>
      <c r="B2076" s="32" t="s">
        <v>4457</v>
      </c>
      <c r="C2076" s="32" t="s">
        <v>4729</v>
      </c>
      <c r="D2076" s="32" t="s">
        <v>7788</v>
      </c>
      <c r="E2076" s="32" t="s">
        <v>7988</v>
      </c>
    </row>
    <row r="2077" spans="1:5" ht="15.5" x14ac:dyDescent="0.35">
      <c r="A2077" s="32" t="s">
        <v>290</v>
      </c>
      <c r="B2077" s="32" t="s">
        <v>4458</v>
      </c>
      <c r="C2077" s="32" t="s">
        <v>4732</v>
      </c>
      <c r="D2077" s="32" t="s">
        <v>7989</v>
      </c>
      <c r="E2077" s="32" t="s">
        <v>7506</v>
      </c>
    </row>
    <row r="2078" spans="1:5" ht="15.5" x14ac:dyDescent="0.35">
      <c r="A2078" s="32" t="s">
        <v>289</v>
      </c>
      <c r="B2078" s="32" t="s">
        <v>4459</v>
      </c>
      <c r="C2078" s="32" t="s">
        <v>4732</v>
      </c>
      <c r="D2078" s="32" t="s">
        <v>7990</v>
      </c>
      <c r="E2078" s="32" t="s">
        <v>4910</v>
      </c>
    </row>
    <row r="2079" spans="1:5" ht="15.5" x14ac:dyDescent="0.35">
      <c r="A2079" s="32" t="s">
        <v>288</v>
      </c>
      <c r="B2079" s="32" t="s">
        <v>4460</v>
      </c>
      <c r="C2079" s="32" t="s">
        <v>4732</v>
      </c>
      <c r="D2079" s="32" t="s">
        <v>7991</v>
      </c>
      <c r="E2079" s="32" t="s">
        <v>5868</v>
      </c>
    </row>
    <row r="2080" spans="1:5" ht="15.5" x14ac:dyDescent="0.35">
      <c r="A2080" s="32" t="s">
        <v>287</v>
      </c>
      <c r="B2080" s="32" t="s">
        <v>4461</v>
      </c>
      <c r="C2080" s="32" t="s">
        <v>4732</v>
      </c>
      <c r="D2080" s="32" t="s">
        <v>7992</v>
      </c>
      <c r="E2080" s="32" t="s">
        <v>5705</v>
      </c>
    </row>
    <row r="2081" spans="1:5" ht="15.5" x14ac:dyDescent="0.35">
      <c r="A2081" s="32" t="s">
        <v>286</v>
      </c>
      <c r="B2081" s="32" t="s">
        <v>4462</v>
      </c>
      <c r="C2081" s="32" t="s">
        <v>4729</v>
      </c>
      <c r="D2081" s="32" t="s">
        <v>6214</v>
      </c>
      <c r="E2081" s="32" t="s">
        <v>7993</v>
      </c>
    </row>
    <row r="2082" spans="1:5" ht="15.5" x14ac:dyDescent="0.35">
      <c r="A2082" s="32" t="s">
        <v>285</v>
      </c>
      <c r="B2082" s="32" t="s">
        <v>4463</v>
      </c>
      <c r="C2082" s="32" t="s">
        <v>4729</v>
      </c>
      <c r="D2082" s="32" t="s">
        <v>7994</v>
      </c>
      <c r="E2082" s="32" t="s">
        <v>6719</v>
      </c>
    </row>
    <row r="2083" spans="1:5" ht="15.5" x14ac:dyDescent="0.35">
      <c r="A2083" s="32" t="s">
        <v>284</v>
      </c>
      <c r="B2083" s="32" t="s">
        <v>4464</v>
      </c>
      <c r="C2083" s="32" t="s">
        <v>4729</v>
      </c>
      <c r="D2083" s="32" t="s">
        <v>7995</v>
      </c>
      <c r="E2083" s="32" t="s">
        <v>6567</v>
      </c>
    </row>
    <row r="2084" spans="1:5" ht="15.5" x14ac:dyDescent="0.35">
      <c r="A2084" s="32" t="s">
        <v>283</v>
      </c>
      <c r="B2084" s="32" t="s">
        <v>4465</v>
      </c>
      <c r="C2084" s="32" t="s">
        <v>4729</v>
      </c>
      <c r="D2084" s="32" t="s">
        <v>7996</v>
      </c>
      <c r="E2084" s="32" t="s">
        <v>7997</v>
      </c>
    </row>
    <row r="2085" spans="1:5" ht="15.5" x14ac:dyDescent="0.35">
      <c r="A2085" s="32" t="s">
        <v>282</v>
      </c>
      <c r="B2085" s="32" t="s">
        <v>4466</v>
      </c>
      <c r="C2085" s="32" t="s">
        <v>4729</v>
      </c>
      <c r="D2085" s="32" t="s">
        <v>7998</v>
      </c>
      <c r="E2085" s="32" t="s">
        <v>7999</v>
      </c>
    </row>
    <row r="2086" spans="1:5" ht="15.5" x14ac:dyDescent="0.35">
      <c r="A2086" s="32" t="s">
        <v>281</v>
      </c>
      <c r="B2086" s="32" t="s">
        <v>4467</v>
      </c>
      <c r="C2086" s="32" t="s">
        <v>4729</v>
      </c>
      <c r="D2086" s="32" t="s">
        <v>8000</v>
      </c>
      <c r="E2086" s="32" t="s">
        <v>8001</v>
      </c>
    </row>
    <row r="2087" spans="1:5" ht="15.5" x14ac:dyDescent="0.35">
      <c r="A2087" s="32" t="s">
        <v>280</v>
      </c>
      <c r="B2087" s="32" t="s">
        <v>4468</v>
      </c>
      <c r="C2087" s="32" t="s">
        <v>4732</v>
      </c>
      <c r="D2087" s="32" t="s">
        <v>8002</v>
      </c>
      <c r="E2087" s="32" t="s">
        <v>8003</v>
      </c>
    </row>
    <row r="2088" spans="1:5" ht="15.5" x14ac:dyDescent="0.35">
      <c r="A2088" s="32" t="s">
        <v>279</v>
      </c>
      <c r="B2088" s="32" t="s">
        <v>4469</v>
      </c>
      <c r="C2088" s="32" t="s">
        <v>4732</v>
      </c>
      <c r="D2088" s="32" t="s">
        <v>5111</v>
      </c>
      <c r="E2088" s="32" t="s">
        <v>5159</v>
      </c>
    </row>
    <row r="2089" spans="1:5" ht="15.5" x14ac:dyDescent="0.35">
      <c r="A2089" s="32" t="s">
        <v>278</v>
      </c>
      <c r="B2089" s="32" t="s">
        <v>4470</v>
      </c>
      <c r="C2089" s="32" t="s">
        <v>4729</v>
      </c>
      <c r="D2089" s="32" t="s">
        <v>8004</v>
      </c>
      <c r="E2089" s="32" t="s">
        <v>8005</v>
      </c>
    </row>
    <row r="2090" spans="1:5" ht="15.5" x14ac:dyDescent="0.35">
      <c r="A2090" s="32" t="s">
        <v>277</v>
      </c>
      <c r="B2090" s="32" t="s">
        <v>4471</v>
      </c>
      <c r="C2090" s="32" t="s">
        <v>4732</v>
      </c>
      <c r="D2090" s="32" t="s">
        <v>8006</v>
      </c>
      <c r="E2090" s="32" t="s">
        <v>7771</v>
      </c>
    </row>
    <row r="2091" spans="1:5" ht="15.5" x14ac:dyDescent="0.35">
      <c r="A2091" s="32" t="s">
        <v>275</v>
      </c>
      <c r="B2091" s="32" t="s">
        <v>4472</v>
      </c>
      <c r="C2091" s="32" t="s">
        <v>4732</v>
      </c>
      <c r="D2091" s="32" t="s">
        <v>8007</v>
      </c>
      <c r="E2091" s="32" t="s">
        <v>8008</v>
      </c>
    </row>
    <row r="2092" spans="1:5" ht="15.5" x14ac:dyDescent="0.35">
      <c r="A2092" s="32" t="s">
        <v>274</v>
      </c>
      <c r="B2092" s="32" t="s">
        <v>4473</v>
      </c>
      <c r="C2092" s="32" t="s">
        <v>4732</v>
      </c>
      <c r="D2092" s="32" t="s">
        <v>8009</v>
      </c>
      <c r="E2092" s="32" t="s">
        <v>8010</v>
      </c>
    </row>
    <row r="2093" spans="1:5" ht="15.5" x14ac:dyDescent="0.35">
      <c r="A2093" s="32" t="s">
        <v>273</v>
      </c>
      <c r="B2093" s="32" t="s">
        <v>4474</v>
      </c>
      <c r="C2093" s="32" t="s">
        <v>4732</v>
      </c>
      <c r="D2093" s="32" t="s">
        <v>8011</v>
      </c>
      <c r="E2093" s="32" t="s">
        <v>5003</v>
      </c>
    </row>
    <row r="2094" spans="1:5" ht="15.5" x14ac:dyDescent="0.35">
      <c r="A2094" s="32" t="s">
        <v>272</v>
      </c>
      <c r="B2094" s="32" t="s">
        <v>4475</v>
      </c>
      <c r="C2094" s="32" t="s">
        <v>4732</v>
      </c>
      <c r="D2094" s="32" t="s">
        <v>8012</v>
      </c>
      <c r="E2094" s="32" t="s">
        <v>4933</v>
      </c>
    </row>
    <row r="2095" spans="1:5" ht="15.5" x14ac:dyDescent="0.35">
      <c r="A2095" s="32" t="s">
        <v>271</v>
      </c>
      <c r="B2095" s="32" t="s">
        <v>4476</v>
      </c>
      <c r="C2095" s="32" t="s">
        <v>4729</v>
      </c>
      <c r="D2095" s="32" t="s">
        <v>8013</v>
      </c>
      <c r="E2095" s="32" t="s">
        <v>5549</v>
      </c>
    </row>
    <row r="2096" spans="1:5" ht="15.5" x14ac:dyDescent="0.35">
      <c r="A2096" s="32" t="s">
        <v>270</v>
      </c>
      <c r="B2096" s="32" t="s">
        <v>4477</v>
      </c>
      <c r="C2096" s="32" t="s">
        <v>4732</v>
      </c>
      <c r="D2096" s="32" t="s">
        <v>8014</v>
      </c>
      <c r="E2096" s="32" t="s">
        <v>8015</v>
      </c>
    </row>
    <row r="2097" spans="1:5" ht="15.5" x14ac:dyDescent="0.35">
      <c r="A2097" s="32" t="s">
        <v>269</v>
      </c>
      <c r="B2097" s="32" t="s">
        <v>4478</v>
      </c>
      <c r="C2097" s="32" t="s">
        <v>4732</v>
      </c>
      <c r="D2097" s="32" t="s">
        <v>8016</v>
      </c>
      <c r="E2097" s="32" t="s">
        <v>5994</v>
      </c>
    </row>
    <row r="2098" spans="1:5" ht="15.5" x14ac:dyDescent="0.35">
      <c r="A2098" s="32" t="s">
        <v>268</v>
      </c>
      <c r="B2098" s="32" t="s">
        <v>4479</v>
      </c>
      <c r="C2098" s="32" t="s">
        <v>4732</v>
      </c>
      <c r="D2098" s="32" t="s">
        <v>8017</v>
      </c>
      <c r="E2098" s="32" t="s">
        <v>8018</v>
      </c>
    </row>
    <row r="2099" spans="1:5" ht="15.5" x14ac:dyDescent="0.35">
      <c r="A2099" s="32" t="s">
        <v>267</v>
      </c>
      <c r="B2099" s="32" t="s">
        <v>4480</v>
      </c>
      <c r="C2099" s="32" t="s">
        <v>4729</v>
      </c>
      <c r="D2099" s="32" t="s">
        <v>8019</v>
      </c>
      <c r="E2099" s="32" t="s">
        <v>6240</v>
      </c>
    </row>
    <row r="2100" spans="1:5" ht="15.5" x14ac:dyDescent="0.35">
      <c r="A2100" s="32" t="s">
        <v>266</v>
      </c>
      <c r="B2100" s="32" t="s">
        <v>4481</v>
      </c>
      <c r="C2100" s="32" t="s">
        <v>4732</v>
      </c>
      <c r="D2100" s="32" t="s">
        <v>8020</v>
      </c>
      <c r="E2100" s="32" t="s">
        <v>5029</v>
      </c>
    </row>
    <row r="2101" spans="1:5" ht="15.5" x14ac:dyDescent="0.35">
      <c r="A2101" s="32" t="s">
        <v>265</v>
      </c>
      <c r="B2101" s="32" t="s">
        <v>4482</v>
      </c>
      <c r="C2101" s="32" t="s">
        <v>4729</v>
      </c>
      <c r="D2101" s="32" t="s">
        <v>8021</v>
      </c>
      <c r="E2101" s="32" t="s">
        <v>8022</v>
      </c>
    </row>
    <row r="2102" spans="1:5" ht="15.5" x14ac:dyDescent="0.35">
      <c r="A2102" s="32" t="s">
        <v>264</v>
      </c>
      <c r="B2102" s="32" t="s">
        <v>4483</v>
      </c>
      <c r="C2102" s="32" t="s">
        <v>4729</v>
      </c>
      <c r="D2102" s="32" t="s">
        <v>8023</v>
      </c>
      <c r="E2102" s="32" t="s">
        <v>8024</v>
      </c>
    </row>
    <row r="2103" spans="1:5" ht="15.5" x14ac:dyDescent="0.35">
      <c r="A2103" s="32" t="s">
        <v>263</v>
      </c>
      <c r="B2103" s="32" t="s">
        <v>4484</v>
      </c>
      <c r="C2103" s="32" t="s">
        <v>4732</v>
      </c>
      <c r="D2103" s="32" t="s">
        <v>7399</v>
      </c>
      <c r="E2103" s="32" t="s">
        <v>5810</v>
      </c>
    </row>
    <row r="2104" spans="1:5" ht="15.5" x14ac:dyDescent="0.35">
      <c r="A2104" s="32" t="s">
        <v>262</v>
      </c>
      <c r="B2104" s="32" t="s">
        <v>4485</v>
      </c>
      <c r="C2104" s="32" t="s">
        <v>4732</v>
      </c>
      <c r="D2104" s="32" t="s">
        <v>8025</v>
      </c>
      <c r="E2104" s="32" t="s">
        <v>8026</v>
      </c>
    </row>
    <row r="2105" spans="1:5" ht="15.5" x14ac:dyDescent="0.35">
      <c r="A2105" s="32" t="s">
        <v>261</v>
      </c>
      <c r="B2105" s="32" t="s">
        <v>4486</v>
      </c>
      <c r="C2105" s="32" t="s">
        <v>4732</v>
      </c>
      <c r="D2105" s="32" t="s">
        <v>4746</v>
      </c>
      <c r="E2105" s="32" t="s">
        <v>5390</v>
      </c>
    </row>
    <row r="2106" spans="1:5" ht="15.5" x14ac:dyDescent="0.35">
      <c r="A2106" s="32" t="s">
        <v>260</v>
      </c>
      <c r="B2106" s="32" t="s">
        <v>4487</v>
      </c>
      <c r="C2106" s="32" t="s">
        <v>4729</v>
      </c>
      <c r="D2106" s="32" t="s">
        <v>8027</v>
      </c>
      <c r="E2106" s="32" t="s">
        <v>8028</v>
      </c>
    </row>
    <row r="2107" spans="1:5" ht="15.5" x14ac:dyDescent="0.35">
      <c r="A2107" s="32" t="s">
        <v>259</v>
      </c>
      <c r="B2107" s="32" t="s">
        <v>4488</v>
      </c>
      <c r="C2107" s="32" t="s">
        <v>4729</v>
      </c>
      <c r="D2107" s="32" t="s">
        <v>8029</v>
      </c>
      <c r="E2107" s="32" t="s">
        <v>8030</v>
      </c>
    </row>
    <row r="2108" spans="1:5" ht="15.5" x14ac:dyDescent="0.35">
      <c r="A2108" s="32" t="s">
        <v>258</v>
      </c>
      <c r="B2108" s="32" t="s">
        <v>4489</v>
      </c>
      <c r="C2108" s="32" t="s">
        <v>4729</v>
      </c>
      <c r="D2108" s="32" t="s">
        <v>8031</v>
      </c>
      <c r="E2108" s="32" t="s">
        <v>8032</v>
      </c>
    </row>
    <row r="2109" spans="1:5" ht="15.5" x14ac:dyDescent="0.35">
      <c r="A2109" s="32" t="s">
        <v>257</v>
      </c>
      <c r="B2109" s="32" t="s">
        <v>4490</v>
      </c>
      <c r="C2109" s="32" t="s">
        <v>4729</v>
      </c>
      <c r="D2109" s="32" t="s">
        <v>8033</v>
      </c>
      <c r="E2109" s="32" t="s">
        <v>8034</v>
      </c>
    </row>
    <row r="2110" spans="1:5" ht="15.5" x14ac:dyDescent="0.35">
      <c r="A2110" s="32" t="s">
        <v>256</v>
      </c>
      <c r="B2110" s="32" t="s">
        <v>4491</v>
      </c>
      <c r="C2110" s="32" t="s">
        <v>4729</v>
      </c>
      <c r="D2110" s="32" t="s">
        <v>5577</v>
      </c>
      <c r="E2110" s="32" t="s">
        <v>8035</v>
      </c>
    </row>
    <row r="2111" spans="1:5" ht="15.5" x14ac:dyDescent="0.35">
      <c r="A2111" s="32" t="s">
        <v>255</v>
      </c>
      <c r="B2111" s="32" t="s">
        <v>4492</v>
      </c>
      <c r="C2111" s="32" t="s">
        <v>4729</v>
      </c>
      <c r="D2111" s="32" t="s">
        <v>8036</v>
      </c>
      <c r="E2111" s="32" t="s">
        <v>8037</v>
      </c>
    </row>
    <row r="2112" spans="1:5" ht="15.5" x14ac:dyDescent="0.35">
      <c r="A2112" s="32" t="s">
        <v>254</v>
      </c>
      <c r="B2112" s="32" t="s">
        <v>4493</v>
      </c>
      <c r="C2112" s="32" t="s">
        <v>4729</v>
      </c>
      <c r="D2112" s="32" t="s">
        <v>8038</v>
      </c>
      <c r="E2112" s="32" t="s">
        <v>8039</v>
      </c>
    </row>
    <row r="2113" spans="1:5" ht="15.5" x14ac:dyDescent="0.35">
      <c r="A2113" s="32" t="s">
        <v>253</v>
      </c>
      <c r="B2113" s="32" t="s">
        <v>4494</v>
      </c>
      <c r="C2113" s="32" t="s">
        <v>4729</v>
      </c>
      <c r="D2113" s="32" t="s">
        <v>8040</v>
      </c>
      <c r="E2113" s="32" t="s">
        <v>8041</v>
      </c>
    </row>
    <row r="2114" spans="1:5" ht="15.5" x14ac:dyDescent="0.35">
      <c r="A2114" s="32" t="s">
        <v>252</v>
      </c>
      <c r="B2114" s="32" t="s">
        <v>4495</v>
      </c>
      <c r="C2114" s="32" t="s">
        <v>4729</v>
      </c>
      <c r="D2114" s="32" t="s">
        <v>8042</v>
      </c>
      <c r="E2114" s="32" t="s">
        <v>6194</v>
      </c>
    </row>
    <row r="2115" spans="1:5" ht="15.5" x14ac:dyDescent="0.35">
      <c r="A2115" s="32" t="s">
        <v>251</v>
      </c>
      <c r="B2115" s="32" t="s">
        <v>4496</v>
      </c>
      <c r="C2115" s="32" t="s">
        <v>4729</v>
      </c>
      <c r="D2115" s="32" t="s">
        <v>8043</v>
      </c>
      <c r="E2115" s="32" t="s">
        <v>5364</v>
      </c>
    </row>
    <row r="2116" spans="1:5" ht="15.5" x14ac:dyDescent="0.35">
      <c r="A2116" s="32" t="s">
        <v>250</v>
      </c>
      <c r="B2116" s="32" t="s">
        <v>4497</v>
      </c>
      <c r="C2116" s="32" t="s">
        <v>4729</v>
      </c>
      <c r="D2116" s="32" t="s">
        <v>8044</v>
      </c>
      <c r="E2116" s="32" t="s">
        <v>5668</v>
      </c>
    </row>
    <row r="2117" spans="1:5" ht="15.5" x14ac:dyDescent="0.35">
      <c r="A2117" s="32" t="s">
        <v>248</v>
      </c>
      <c r="B2117" s="32" t="s">
        <v>4498</v>
      </c>
      <c r="C2117" s="32" t="s">
        <v>4729</v>
      </c>
      <c r="D2117" s="32" t="s">
        <v>8045</v>
      </c>
      <c r="E2117" s="32" t="s">
        <v>8046</v>
      </c>
    </row>
    <row r="2118" spans="1:5" ht="15.5" x14ac:dyDescent="0.35">
      <c r="A2118" s="32" t="s">
        <v>246</v>
      </c>
      <c r="B2118" s="32" t="s">
        <v>4499</v>
      </c>
      <c r="C2118" s="32" t="s">
        <v>4729</v>
      </c>
      <c r="D2118" s="32" t="s">
        <v>8047</v>
      </c>
      <c r="E2118" s="32" t="s">
        <v>8048</v>
      </c>
    </row>
    <row r="2119" spans="1:5" ht="15.5" x14ac:dyDescent="0.35">
      <c r="A2119" s="32" t="s">
        <v>245</v>
      </c>
      <c r="B2119" s="32" t="s">
        <v>4500</v>
      </c>
      <c r="C2119" s="32" t="s">
        <v>4732</v>
      </c>
      <c r="D2119" s="32" t="s">
        <v>8049</v>
      </c>
      <c r="E2119" s="32" t="s">
        <v>8050</v>
      </c>
    </row>
    <row r="2120" spans="1:5" ht="15.5" x14ac:dyDescent="0.35">
      <c r="A2120" s="32" t="s">
        <v>244</v>
      </c>
      <c r="B2120" s="32" t="s">
        <v>4501</v>
      </c>
      <c r="C2120" s="32" t="s">
        <v>4732</v>
      </c>
      <c r="D2120" s="32" t="s">
        <v>8051</v>
      </c>
      <c r="E2120" s="32" t="s">
        <v>5029</v>
      </c>
    </row>
    <row r="2121" spans="1:5" ht="15.5" x14ac:dyDescent="0.35">
      <c r="A2121" s="32" t="s">
        <v>243</v>
      </c>
      <c r="B2121" s="32" t="s">
        <v>4502</v>
      </c>
      <c r="C2121" s="32" t="s">
        <v>4729</v>
      </c>
      <c r="D2121" s="32" t="s">
        <v>8052</v>
      </c>
      <c r="E2121" s="32" t="s">
        <v>5634</v>
      </c>
    </row>
    <row r="2122" spans="1:5" ht="15.5" x14ac:dyDescent="0.35">
      <c r="A2122" s="32" t="s">
        <v>242</v>
      </c>
      <c r="B2122" s="32" t="s">
        <v>4503</v>
      </c>
      <c r="C2122" s="32" t="s">
        <v>4729</v>
      </c>
      <c r="D2122" s="32" t="s">
        <v>8053</v>
      </c>
      <c r="E2122" s="32" t="s">
        <v>8054</v>
      </c>
    </row>
    <row r="2123" spans="1:5" ht="15.5" x14ac:dyDescent="0.35">
      <c r="A2123" s="32" t="s">
        <v>241</v>
      </c>
      <c r="B2123" s="32" t="s">
        <v>4504</v>
      </c>
      <c r="C2123" s="32" t="s">
        <v>4729</v>
      </c>
      <c r="D2123" s="32" t="s">
        <v>8055</v>
      </c>
      <c r="E2123" s="32" t="s">
        <v>8056</v>
      </c>
    </row>
    <row r="2124" spans="1:5" ht="15.5" x14ac:dyDescent="0.35">
      <c r="A2124" s="32" t="s">
        <v>240</v>
      </c>
      <c r="B2124" s="32" t="s">
        <v>4505</v>
      </c>
      <c r="C2124" s="32" t="s">
        <v>4729</v>
      </c>
      <c r="D2124" s="32" t="s">
        <v>8057</v>
      </c>
      <c r="E2124" s="32" t="s">
        <v>8058</v>
      </c>
    </row>
    <row r="2125" spans="1:5" ht="15.5" x14ac:dyDescent="0.35">
      <c r="A2125" s="32" t="s">
        <v>239</v>
      </c>
      <c r="B2125" s="32" t="s">
        <v>4506</v>
      </c>
      <c r="C2125" s="32" t="s">
        <v>4729</v>
      </c>
      <c r="D2125" s="32" t="s">
        <v>6032</v>
      </c>
      <c r="E2125" s="32" t="s">
        <v>8059</v>
      </c>
    </row>
    <row r="2126" spans="1:5" ht="15.5" x14ac:dyDescent="0.35">
      <c r="A2126" s="32" t="s">
        <v>238</v>
      </c>
      <c r="B2126" s="32" t="s">
        <v>4507</v>
      </c>
      <c r="C2126" s="32" t="s">
        <v>4729</v>
      </c>
      <c r="D2126" s="32" t="s">
        <v>8060</v>
      </c>
      <c r="E2126" s="32" t="s">
        <v>8061</v>
      </c>
    </row>
    <row r="2127" spans="1:5" ht="15.5" x14ac:dyDescent="0.35">
      <c r="A2127" s="32" t="s">
        <v>237</v>
      </c>
      <c r="B2127" s="32" t="s">
        <v>4508</v>
      </c>
      <c r="C2127" s="32" t="s">
        <v>4729</v>
      </c>
      <c r="D2127" s="32" t="s">
        <v>8062</v>
      </c>
      <c r="E2127" s="32" t="s">
        <v>5073</v>
      </c>
    </row>
    <row r="2128" spans="1:5" ht="15.5" x14ac:dyDescent="0.35">
      <c r="A2128" s="32" t="s">
        <v>236</v>
      </c>
      <c r="B2128" s="32" t="s">
        <v>4509</v>
      </c>
      <c r="C2128" s="32" t="s">
        <v>4732</v>
      </c>
      <c r="D2128" s="32" t="s">
        <v>8063</v>
      </c>
      <c r="E2128" s="32" t="s">
        <v>8064</v>
      </c>
    </row>
    <row r="2129" spans="1:5" ht="15.5" x14ac:dyDescent="0.35">
      <c r="A2129" s="32" t="s">
        <v>235</v>
      </c>
      <c r="B2129" s="32" t="s">
        <v>4510</v>
      </c>
      <c r="C2129" s="32" t="s">
        <v>4729</v>
      </c>
      <c r="D2129" s="32" t="s">
        <v>8065</v>
      </c>
      <c r="E2129" s="32" t="s">
        <v>7477</v>
      </c>
    </row>
    <row r="2130" spans="1:5" ht="15.5" x14ac:dyDescent="0.35">
      <c r="A2130" s="32" t="s">
        <v>234</v>
      </c>
      <c r="B2130" s="32" t="s">
        <v>4511</v>
      </c>
      <c r="C2130" s="32" t="s">
        <v>4729</v>
      </c>
      <c r="D2130" s="32" t="s">
        <v>8066</v>
      </c>
      <c r="E2130" s="32" t="s">
        <v>8067</v>
      </c>
    </row>
    <row r="2131" spans="1:5" ht="15.5" x14ac:dyDescent="0.35">
      <c r="A2131" s="32" t="s">
        <v>233</v>
      </c>
      <c r="B2131" s="32" t="s">
        <v>4512</v>
      </c>
      <c r="C2131" s="32" t="s">
        <v>4729</v>
      </c>
      <c r="D2131" s="32" t="s">
        <v>6136</v>
      </c>
      <c r="E2131" s="32" t="s">
        <v>7310</v>
      </c>
    </row>
    <row r="2132" spans="1:5" ht="15.5" x14ac:dyDescent="0.35">
      <c r="A2132" s="32" t="s">
        <v>232</v>
      </c>
      <c r="B2132" s="32" t="s">
        <v>4513</v>
      </c>
      <c r="C2132" s="32" t="s">
        <v>4729</v>
      </c>
      <c r="D2132" s="32" t="s">
        <v>4807</v>
      </c>
      <c r="E2132" s="32" t="s">
        <v>8068</v>
      </c>
    </row>
    <row r="2133" spans="1:5" ht="15.5" x14ac:dyDescent="0.35">
      <c r="A2133" s="32" t="s">
        <v>231</v>
      </c>
      <c r="B2133" s="32" t="s">
        <v>4514</v>
      </c>
      <c r="C2133" s="32" t="s">
        <v>4732</v>
      </c>
      <c r="D2133" s="32" t="s">
        <v>8069</v>
      </c>
      <c r="E2133" s="32" t="s">
        <v>8070</v>
      </c>
    </row>
    <row r="2134" spans="1:5" ht="15.5" x14ac:dyDescent="0.35">
      <c r="A2134" s="32" t="s">
        <v>230</v>
      </c>
      <c r="B2134" s="32" t="s">
        <v>4515</v>
      </c>
      <c r="C2134" s="32" t="s">
        <v>4729</v>
      </c>
      <c r="D2134" s="32" t="s">
        <v>8071</v>
      </c>
      <c r="E2134" s="32" t="s">
        <v>6067</v>
      </c>
    </row>
    <row r="2135" spans="1:5" ht="15.5" x14ac:dyDescent="0.35">
      <c r="A2135" s="32" t="s">
        <v>229</v>
      </c>
      <c r="B2135" s="32" t="s">
        <v>4516</v>
      </c>
      <c r="C2135" s="32" t="s">
        <v>4732</v>
      </c>
      <c r="D2135" s="32" t="s">
        <v>8072</v>
      </c>
      <c r="E2135" s="32" t="s">
        <v>5217</v>
      </c>
    </row>
    <row r="2136" spans="1:5" ht="15.5" x14ac:dyDescent="0.35">
      <c r="A2136" s="32" t="s">
        <v>228</v>
      </c>
      <c r="B2136" s="32" t="s">
        <v>4517</v>
      </c>
      <c r="C2136" s="32" t="s">
        <v>4732</v>
      </c>
      <c r="D2136" s="32" t="s">
        <v>8073</v>
      </c>
      <c r="E2136" s="32" t="s">
        <v>8074</v>
      </c>
    </row>
    <row r="2137" spans="1:5" ht="15.5" x14ac:dyDescent="0.35">
      <c r="A2137" s="32" t="s">
        <v>227</v>
      </c>
      <c r="B2137" s="32" t="s">
        <v>4518</v>
      </c>
      <c r="C2137" s="32" t="s">
        <v>4732</v>
      </c>
      <c r="D2137" s="32" t="s">
        <v>7903</v>
      </c>
      <c r="E2137" s="32" t="s">
        <v>8075</v>
      </c>
    </row>
    <row r="2138" spans="1:5" ht="15.5" x14ac:dyDescent="0.35">
      <c r="A2138" s="32" t="s">
        <v>226</v>
      </c>
      <c r="B2138" s="32" t="s">
        <v>4519</v>
      </c>
      <c r="C2138" s="32" t="s">
        <v>4732</v>
      </c>
      <c r="D2138" s="32" t="s">
        <v>7307</v>
      </c>
      <c r="E2138" s="32" t="s">
        <v>8076</v>
      </c>
    </row>
    <row r="2139" spans="1:5" ht="15.5" x14ac:dyDescent="0.35">
      <c r="A2139" s="32" t="s">
        <v>225</v>
      </c>
      <c r="B2139" s="32" t="s">
        <v>4520</v>
      </c>
      <c r="C2139" s="32" t="s">
        <v>5604</v>
      </c>
      <c r="D2139" s="32" t="s">
        <v>8077</v>
      </c>
      <c r="E2139" s="32" t="s">
        <v>5549</v>
      </c>
    </row>
    <row r="2140" spans="1:5" ht="15.5" x14ac:dyDescent="0.35">
      <c r="A2140" s="32" t="s">
        <v>224</v>
      </c>
      <c r="B2140" s="32" t="s">
        <v>4521</v>
      </c>
      <c r="C2140" s="32" t="s">
        <v>4732</v>
      </c>
      <c r="D2140" s="32" t="s">
        <v>8078</v>
      </c>
      <c r="E2140" s="32" t="s">
        <v>8079</v>
      </c>
    </row>
    <row r="2141" spans="1:5" ht="15.5" x14ac:dyDescent="0.35">
      <c r="A2141" s="32" t="s">
        <v>223</v>
      </c>
      <c r="B2141" s="32" t="s">
        <v>4522</v>
      </c>
      <c r="C2141" s="32" t="s">
        <v>4732</v>
      </c>
      <c r="D2141" s="32" t="s">
        <v>8080</v>
      </c>
      <c r="E2141" s="32" t="s">
        <v>4914</v>
      </c>
    </row>
    <row r="2142" spans="1:5" ht="15.5" x14ac:dyDescent="0.35">
      <c r="A2142" s="32" t="s">
        <v>222</v>
      </c>
      <c r="B2142" s="32" t="s">
        <v>4523</v>
      </c>
      <c r="C2142" s="32" t="s">
        <v>4729</v>
      </c>
      <c r="D2142" s="32" t="s">
        <v>8081</v>
      </c>
      <c r="E2142" s="32" t="s">
        <v>4884</v>
      </c>
    </row>
    <row r="2143" spans="1:5" ht="15.5" x14ac:dyDescent="0.35">
      <c r="A2143" s="32" t="s">
        <v>221</v>
      </c>
      <c r="B2143" s="32" t="s">
        <v>4524</v>
      </c>
      <c r="C2143" s="32" t="s">
        <v>4729</v>
      </c>
      <c r="D2143" s="32" t="s">
        <v>8082</v>
      </c>
      <c r="E2143" s="32" t="s">
        <v>8083</v>
      </c>
    </row>
    <row r="2144" spans="1:5" ht="15.5" x14ac:dyDescent="0.35">
      <c r="A2144" s="32" t="s">
        <v>220</v>
      </c>
      <c r="B2144" s="32" t="s">
        <v>4525</v>
      </c>
      <c r="C2144" s="32" t="s">
        <v>4729</v>
      </c>
      <c r="D2144" s="32" t="s">
        <v>8084</v>
      </c>
      <c r="E2144" s="32" t="s">
        <v>8085</v>
      </c>
    </row>
    <row r="2145" spans="1:5" ht="15.5" x14ac:dyDescent="0.35">
      <c r="A2145" s="32" t="s">
        <v>219</v>
      </c>
      <c r="B2145" s="32" t="s">
        <v>4526</v>
      </c>
      <c r="C2145" s="32" t="s">
        <v>4729</v>
      </c>
      <c r="D2145" s="32" t="s">
        <v>8086</v>
      </c>
      <c r="E2145" s="32" t="s">
        <v>8087</v>
      </c>
    </row>
    <row r="2146" spans="1:5" ht="15.5" x14ac:dyDescent="0.35">
      <c r="A2146" s="32" t="s">
        <v>218</v>
      </c>
      <c r="B2146" s="32" t="s">
        <v>4527</v>
      </c>
      <c r="C2146" s="32" t="s">
        <v>4732</v>
      </c>
      <c r="D2146" s="32" t="s">
        <v>8088</v>
      </c>
      <c r="E2146" s="32" t="s">
        <v>8089</v>
      </c>
    </row>
    <row r="2147" spans="1:5" ht="15.5" x14ac:dyDescent="0.35">
      <c r="A2147" s="32" t="s">
        <v>217</v>
      </c>
      <c r="B2147" s="32" t="s">
        <v>4528</v>
      </c>
      <c r="C2147" s="32" t="s">
        <v>4732</v>
      </c>
      <c r="D2147" s="32" t="s">
        <v>8090</v>
      </c>
      <c r="E2147" s="32" t="s">
        <v>8091</v>
      </c>
    </row>
    <row r="2148" spans="1:5" ht="15.5" x14ac:dyDescent="0.35">
      <c r="A2148" s="32" t="s">
        <v>216</v>
      </c>
      <c r="B2148" s="32" t="s">
        <v>4529</v>
      </c>
      <c r="C2148" s="32" t="s">
        <v>4732</v>
      </c>
      <c r="D2148" s="32" t="s">
        <v>8092</v>
      </c>
      <c r="E2148" s="32" t="s">
        <v>8093</v>
      </c>
    </row>
    <row r="2149" spans="1:5" ht="15.5" x14ac:dyDescent="0.35">
      <c r="A2149" s="32" t="s">
        <v>215</v>
      </c>
      <c r="B2149" s="32" t="s">
        <v>4530</v>
      </c>
      <c r="C2149" s="32" t="s">
        <v>4732</v>
      </c>
      <c r="D2149" s="32" t="s">
        <v>8094</v>
      </c>
      <c r="E2149" s="32" t="s">
        <v>8095</v>
      </c>
    </row>
    <row r="2150" spans="1:5" ht="15.5" x14ac:dyDescent="0.35">
      <c r="A2150" s="32" t="s">
        <v>214</v>
      </c>
      <c r="B2150" s="32" t="s">
        <v>4531</v>
      </c>
      <c r="C2150" s="32" t="s">
        <v>4732</v>
      </c>
      <c r="D2150" s="32" t="s">
        <v>8096</v>
      </c>
      <c r="E2150" s="32" t="s">
        <v>4781</v>
      </c>
    </row>
    <row r="2151" spans="1:5" ht="15.5" x14ac:dyDescent="0.35">
      <c r="A2151" s="32" t="s">
        <v>213</v>
      </c>
      <c r="B2151" s="32" t="s">
        <v>4532</v>
      </c>
      <c r="C2151" s="32" t="s">
        <v>4732</v>
      </c>
      <c r="D2151" s="32" t="s">
        <v>7060</v>
      </c>
      <c r="E2151" s="32" t="s">
        <v>8097</v>
      </c>
    </row>
    <row r="2152" spans="1:5" ht="15.5" x14ac:dyDescent="0.35">
      <c r="A2152" s="32" t="s">
        <v>212</v>
      </c>
      <c r="B2152" s="32" t="s">
        <v>4533</v>
      </c>
      <c r="C2152" s="32" t="s">
        <v>4732</v>
      </c>
      <c r="D2152" s="32" t="s">
        <v>8098</v>
      </c>
      <c r="E2152" s="32" t="s">
        <v>8099</v>
      </c>
    </row>
    <row r="2153" spans="1:5" ht="15.5" x14ac:dyDescent="0.35">
      <c r="A2153" s="32" t="s">
        <v>211</v>
      </c>
      <c r="B2153" s="32" t="s">
        <v>4534</v>
      </c>
      <c r="C2153" s="32" t="s">
        <v>4732</v>
      </c>
      <c r="D2153" s="32" t="s">
        <v>8100</v>
      </c>
      <c r="E2153" s="32" t="s">
        <v>8101</v>
      </c>
    </row>
    <row r="2154" spans="1:5" ht="15.5" x14ac:dyDescent="0.35">
      <c r="A2154" s="32" t="s">
        <v>210</v>
      </c>
      <c r="B2154" s="32" t="s">
        <v>4535</v>
      </c>
      <c r="C2154" s="32" t="s">
        <v>4732</v>
      </c>
      <c r="D2154" s="32" t="s">
        <v>8102</v>
      </c>
      <c r="E2154" s="32" t="s">
        <v>8103</v>
      </c>
    </row>
    <row r="2155" spans="1:5" ht="15.5" x14ac:dyDescent="0.35">
      <c r="A2155" s="32" t="s">
        <v>209</v>
      </c>
      <c r="B2155" s="32" t="s">
        <v>4536</v>
      </c>
      <c r="C2155" s="32" t="s">
        <v>4732</v>
      </c>
      <c r="D2155" s="32" t="s">
        <v>8104</v>
      </c>
      <c r="E2155" s="32" t="s">
        <v>8105</v>
      </c>
    </row>
    <row r="2156" spans="1:5" ht="15.5" x14ac:dyDescent="0.35">
      <c r="A2156" s="32" t="s">
        <v>208</v>
      </c>
      <c r="B2156" s="32" t="s">
        <v>4537</v>
      </c>
      <c r="C2156" s="32" t="s">
        <v>4732</v>
      </c>
      <c r="D2156" s="32" t="s">
        <v>8052</v>
      </c>
      <c r="E2156" s="32" t="s">
        <v>8106</v>
      </c>
    </row>
    <row r="2157" spans="1:5" ht="15.5" x14ac:dyDescent="0.35">
      <c r="A2157" s="32" t="s">
        <v>207</v>
      </c>
      <c r="B2157" s="32" t="s">
        <v>4538</v>
      </c>
      <c r="C2157" s="32" t="s">
        <v>4732</v>
      </c>
      <c r="D2157" s="32" t="s">
        <v>8107</v>
      </c>
      <c r="E2157" s="32" t="s">
        <v>7750</v>
      </c>
    </row>
    <row r="2158" spans="1:5" ht="15.5" x14ac:dyDescent="0.35">
      <c r="A2158" s="32" t="s">
        <v>206</v>
      </c>
      <c r="B2158" s="32" t="s">
        <v>4539</v>
      </c>
      <c r="C2158" s="32" t="s">
        <v>4732</v>
      </c>
      <c r="D2158" s="32" t="s">
        <v>8108</v>
      </c>
      <c r="E2158" s="32" t="s">
        <v>4745</v>
      </c>
    </row>
    <row r="2159" spans="1:5" ht="15.5" x14ac:dyDescent="0.35">
      <c r="A2159" s="32" t="s">
        <v>205</v>
      </c>
      <c r="B2159" s="32" t="s">
        <v>4540</v>
      </c>
      <c r="C2159" s="32" t="s">
        <v>4729</v>
      </c>
      <c r="D2159" s="32" t="s">
        <v>8109</v>
      </c>
      <c r="E2159" s="32" t="s">
        <v>8110</v>
      </c>
    </row>
    <row r="2160" spans="1:5" ht="15.5" x14ac:dyDescent="0.35">
      <c r="A2160" s="32" t="s">
        <v>204</v>
      </c>
      <c r="B2160" s="32" t="s">
        <v>4541</v>
      </c>
      <c r="C2160" s="32" t="s">
        <v>4729</v>
      </c>
      <c r="D2160" s="32" t="s">
        <v>8111</v>
      </c>
      <c r="E2160" s="32" t="s">
        <v>7524</v>
      </c>
    </row>
    <row r="2161" spans="1:5" ht="15.5" x14ac:dyDescent="0.35">
      <c r="A2161" s="32" t="s">
        <v>203</v>
      </c>
      <c r="B2161" s="32" t="s">
        <v>4542</v>
      </c>
      <c r="C2161" s="32" t="s">
        <v>4729</v>
      </c>
      <c r="D2161" s="32" t="s">
        <v>8112</v>
      </c>
      <c r="E2161" s="32" t="s">
        <v>8113</v>
      </c>
    </row>
    <row r="2162" spans="1:5" ht="15.5" x14ac:dyDescent="0.35">
      <c r="A2162" s="32" t="s">
        <v>202</v>
      </c>
      <c r="B2162" s="32" t="s">
        <v>4543</v>
      </c>
      <c r="C2162" s="32" t="s">
        <v>4729</v>
      </c>
      <c r="D2162" s="32" t="s">
        <v>8114</v>
      </c>
      <c r="E2162" s="32" t="s">
        <v>6082</v>
      </c>
    </row>
    <row r="2163" spans="1:5" ht="15.5" x14ac:dyDescent="0.35">
      <c r="A2163" s="32" t="s">
        <v>201</v>
      </c>
      <c r="B2163" s="32" t="s">
        <v>4544</v>
      </c>
      <c r="C2163" s="32" t="s">
        <v>4729</v>
      </c>
      <c r="D2163" s="32" t="s">
        <v>8115</v>
      </c>
      <c r="E2163" s="32" t="s">
        <v>5085</v>
      </c>
    </row>
    <row r="2164" spans="1:5" ht="15.5" x14ac:dyDescent="0.35">
      <c r="A2164" s="32" t="s">
        <v>199</v>
      </c>
      <c r="B2164" s="32" t="s">
        <v>4545</v>
      </c>
      <c r="C2164" s="32" t="s">
        <v>5604</v>
      </c>
      <c r="D2164" s="32" t="s">
        <v>8116</v>
      </c>
      <c r="E2164" s="32" t="s">
        <v>8117</v>
      </c>
    </row>
    <row r="2165" spans="1:5" ht="15.5" x14ac:dyDescent="0.35">
      <c r="A2165" s="32" t="s">
        <v>198</v>
      </c>
      <c r="B2165" s="32" t="s">
        <v>4546</v>
      </c>
      <c r="C2165" s="32" t="s">
        <v>4729</v>
      </c>
      <c r="D2165" s="32" t="s">
        <v>4885</v>
      </c>
      <c r="E2165" s="32" t="s">
        <v>8118</v>
      </c>
    </row>
    <row r="2166" spans="1:5" ht="15.5" x14ac:dyDescent="0.35">
      <c r="A2166" s="32" t="s">
        <v>197</v>
      </c>
      <c r="B2166" s="32" t="s">
        <v>4547</v>
      </c>
      <c r="C2166" s="32" t="s">
        <v>4732</v>
      </c>
      <c r="D2166" s="32" t="s">
        <v>8119</v>
      </c>
      <c r="E2166" s="32" t="s">
        <v>6012</v>
      </c>
    </row>
    <row r="2167" spans="1:5" ht="15.5" x14ac:dyDescent="0.35">
      <c r="A2167" s="32" t="s">
        <v>196</v>
      </c>
      <c r="B2167" s="32" t="s">
        <v>4548</v>
      </c>
      <c r="C2167" s="32" t="s">
        <v>4732</v>
      </c>
      <c r="D2167" s="32" t="s">
        <v>8120</v>
      </c>
      <c r="E2167" s="32" t="s">
        <v>8121</v>
      </c>
    </row>
    <row r="2168" spans="1:5" ht="15.5" x14ac:dyDescent="0.35">
      <c r="A2168" s="32" t="s">
        <v>195</v>
      </c>
      <c r="B2168" s="32" t="s">
        <v>4549</v>
      </c>
      <c r="C2168" s="32" t="s">
        <v>4732</v>
      </c>
      <c r="D2168" s="32" t="s">
        <v>8122</v>
      </c>
      <c r="E2168" s="32" t="s">
        <v>8123</v>
      </c>
    </row>
    <row r="2169" spans="1:5" ht="15.5" x14ac:dyDescent="0.35">
      <c r="A2169" s="32" t="s">
        <v>194</v>
      </c>
      <c r="B2169" s="32" t="s">
        <v>4550</v>
      </c>
      <c r="C2169" s="32" t="s">
        <v>4732</v>
      </c>
      <c r="D2169" s="32" t="s">
        <v>8124</v>
      </c>
      <c r="E2169" s="32" t="s">
        <v>5759</v>
      </c>
    </row>
    <row r="2170" spans="1:5" ht="15.5" x14ac:dyDescent="0.35">
      <c r="A2170" s="32" t="s">
        <v>193</v>
      </c>
      <c r="B2170" s="32" t="s">
        <v>4551</v>
      </c>
      <c r="C2170" s="32" t="s">
        <v>4732</v>
      </c>
      <c r="D2170" s="32" t="s">
        <v>8125</v>
      </c>
      <c r="E2170" s="32" t="s">
        <v>8126</v>
      </c>
    </row>
    <row r="2171" spans="1:5" ht="15.5" x14ac:dyDescent="0.35">
      <c r="A2171" s="32" t="s">
        <v>192</v>
      </c>
      <c r="B2171" s="32" t="s">
        <v>4552</v>
      </c>
      <c r="C2171" s="32" t="s">
        <v>4732</v>
      </c>
      <c r="D2171" s="32" t="s">
        <v>8127</v>
      </c>
      <c r="E2171" s="32" t="s">
        <v>5009</v>
      </c>
    </row>
    <row r="2172" spans="1:5" ht="15.5" x14ac:dyDescent="0.35">
      <c r="A2172" s="32" t="s">
        <v>191</v>
      </c>
      <c r="B2172" s="32" t="s">
        <v>4553</v>
      </c>
      <c r="C2172" s="32" t="s">
        <v>4729</v>
      </c>
      <c r="D2172" s="32" t="s">
        <v>8128</v>
      </c>
      <c r="E2172" s="32" t="s">
        <v>5941</v>
      </c>
    </row>
    <row r="2173" spans="1:5" ht="15.5" x14ac:dyDescent="0.35">
      <c r="A2173" s="32" t="s">
        <v>190</v>
      </c>
      <c r="B2173" s="32" t="s">
        <v>4554</v>
      </c>
      <c r="C2173" s="32" t="s">
        <v>4732</v>
      </c>
      <c r="D2173" s="32" t="s">
        <v>7420</v>
      </c>
      <c r="E2173" s="32" t="s">
        <v>5023</v>
      </c>
    </row>
    <row r="2174" spans="1:5" ht="15.5" x14ac:dyDescent="0.35">
      <c r="A2174" s="32" t="s">
        <v>189</v>
      </c>
      <c r="B2174" s="32" t="s">
        <v>4555</v>
      </c>
      <c r="C2174" s="32" t="s">
        <v>4732</v>
      </c>
      <c r="D2174" s="32" t="s">
        <v>8129</v>
      </c>
      <c r="E2174" s="32" t="s">
        <v>8130</v>
      </c>
    </row>
    <row r="2175" spans="1:5" ht="15.5" x14ac:dyDescent="0.35">
      <c r="A2175" s="32" t="s">
        <v>188</v>
      </c>
      <c r="B2175" s="32" t="s">
        <v>4556</v>
      </c>
      <c r="C2175" s="32" t="s">
        <v>4729</v>
      </c>
      <c r="D2175" s="32" t="s">
        <v>6619</v>
      </c>
      <c r="E2175" s="32" t="s">
        <v>8131</v>
      </c>
    </row>
    <row r="2176" spans="1:5" ht="15.5" x14ac:dyDescent="0.35">
      <c r="A2176" s="32" t="s">
        <v>187</v>
      </c>
      <c r="B2176" s="32" t="s">
        <v>4557</v>
      </c>
      <c r="C2176" s="32" t="s">
        <v>4732</v>
      </c>
      <c r="D2176" s="32" t="s">
        <v>8132</v>
      </c>
      <c r="E2176" s="32" t="s">
        <v>8133</v>
      </c>
    </row>
    <row r="2177" spans="1:5" ht="15.5" x14ac:dyDescent="0.35">
      <c r="A2177" s="32" t="s">
        <v>186</v>
      </c>
      <c r="B2177" s="32" t="s">
        <v>4558</v>
      </c>
      <c r="C2177" s="32" t="s">
        <v>4729</v>
      </c>
      <c r="D2177" s="32" t="s">
        <v>5156</v>
      </c>
      <c r="E2177" s="32" t="s">
        <v>8134</v>
      </c>
    </row>
    <row r="2178" spans="1:5" ht="15.5" x14ac:dyDescent="0.35">
      <c r="A2178" s="32" t="s">
        <v>185</v>
      </c>
      <c r="B2178" s="32" t="s">
        <v>4559</v>
      </c>
      <c r="C2178" s="32" t="s">
        <v>4729</v>
      </c>
      <c r="D2178" s="32" t="s">
        <v>5141</v>
      </c>
      <c r="E2178" s="32" t="s">
        <v>8135</v>
      </c>
    </row>
    <row r="2179" spans="1:5" ht="15.5" x14ac:dyDescent="0.35">
      <c r="A2179" s="32" t="s">
        <v>184</v>
      </c>
      <c r="B2179" s="32" t="s">
        <v>4560</v>
      </c>
      <c r="C2179" s="32" t="s">
        <v>4729</v>
      </c>
      <c r="D2179" s="32" t="s">
        <v>5905</v>
      </c>
      <c r="E2179" s="32" t="s">
        <v>5384</v>
      </c>
    </row>
    <row r="2180" spans="1:5" ht="15.5" x14ac:dyDescent="0.35">
      <c r="A2180" s="32" t="s">
        <v>183</v>
      </c>
      <c r="B2180" s="32" t="s">
        <v>4561</v>
      </c>
      <c r="C2180" s="32" t="s">
        <v>4729</v>
      </c>
      <c r="D2180" s="32" t="s">
        <v>8136</v>
      </c>
      <c r="E2180" s="32" t="s">
        <v>8137</v>
      </c>
    </row>
    <row r="2181" spans="1:5" ht="15.5" x14ac:dyDescent="0.35">
      <c r="A2181" s="32" t="s">
        <v>182</v>
      </c>
      <c r="B2181" s="32" t="s">
        <v>4562</v>
      </c>
      <c r="C2181" s="32" t="s">
        <v>4729</v>
      </c>
      <c r="D2181" s="32" t="s">
        <v>6676</v>
      </c>
      <c r="E2181" s="32" t="s">
        <v>5347</v>
      </c>
    </row>
    <row r="2182" spans="1:5" ht="15.5" x14ac:dyDescent="0.35">
      <c r="A2182" s="32" t="s">
        <v>181</v>
      </c>
      <c r="B2182" s="32" t="s">
        <v>4563</v>
      </c>
      <c r="C2182" s="32" t="s">
        <v>4729</v>
      </c>
      <c r="D2182" s="32" t="s">
        <v>8138</v>
      </c>
      <c r="E2182" s="32" t="s">
        <v>8139</v>
      </c>
    </row>
    <row r="2183" spans="1:5" ht="15.5" x14ac:dyDescent="0.35">
      <c r="A2183" s="32" t="s">
        <v>180</v>
      </c>
      <c r="B2183" s="32" t="s">
        <v>4564</v>
      </c>
      <c r="C2183" s="32" t="s">
        <v>4729</v>
      </c>
      <c r="D2183" s="32" t="s">
        <v>8140</v>
      </c>
      <c r="E2183" s="32" t="s">
        <v>5380</v>
      </c>
    </row>
    <row r="2184" spans="1:5" ht="15.5" x14ac:dyDescent="0.35">
      <c r="A2184" s="32" t="s">
        <v>179</v>
      </c>
      <c r="B2184" s="32" t="s">
        <v>4565</v>
      </c>
      <c r="C2184" s="32" t="s">
        <v>4732</v>
      </c>
      <c r="D2184" s="32" t="s">
        <v>5439</v>
      </c>
      <c r="E2184" s="32" t="s">
        <v>7619</v>
      </c>
    </row>
    <row r="2185" spans="1:5" ht="15.5" x14ac:dyDescent="0.35">
      <c r="A2185" s="32" t="s">
        <v>178</v>
      </c>
      <c r="B2185" s="32" t="s">
        <v>4566</v>
      </c>
      <c r="C2185" s="32" t="s">
        <v>4732</v>
      </c>
      <c r="D2185" s="32" t="s">
        <v>8141</v>
      </c>
      <c r="E2185" s="32" t="s">
        <v>8142</v>
      </c>
    </row>
    <row r="2186" spans="1:5" ht="15.5" x14ac:dyDescent="0.35">
      <c r="A2186" s="32" t="s">
        <v>177</v>
      </c>
      <c r="B2186" s="32" t="s">
        <v>4567</v>
      </c>
      <c r="C2186" s="32" t="s">
        <v>4732</v>
      </c>
      <c r="D2186" s="32" t="s">
        <v>8143</v>
      </c>
      <c r="E2186" s="32" t="s">
        <v>5213</v>
      </c>
    </row>
    <row r="2187" spans="1:5" ht="15.5" x14ac:dyDescent="0.35">
      <c r="A2187" s="32" t="s">
        <v>176</v>
      </c>
      <c r="B2187" s="32" t="s">
        <v>4568</v>
      </c>
      <c r="C2187" s="32" t="s">
        <v>4732</v>
      </c>
      <c r="D2187" s="32" t="s">
        <v>5708</v>
      </c>
      <c r="E2187" s="32" t="s">
        <v>8144</v>
      </c>
    </row>
    <row r="2188" spans="1:5" ht="15.5" x14ac:dyDescent="0.35">
      <c r="A2188" s="32" t="s">
        <v>175</v>
      </c>
      <c r="B2188" s="32" t="s">
        <v>4569</v>
      </c>
      <c r="C2188" s="32" t="s">
        <v>4732</v>
      </c>
      <c r="D2188" s="32" t="s">
        <v>8145</v>
      </c>
      <c r="E2188" s="32" t="s">
        <v>4743</v>
      </c>
    </row>
    <row r="2189" spans="1:5" ht="15.5" x14ac:dyDescent="0.35">
      <c r="A2189" s="32" t="s">
        <v>174</v>
      </c>
      <c r="B2189" s="32" t="s">
        <v>4570</v>
      </c>
      <c r="C2189" s="32" t="s">
        <v>4732</v>
      </c>
      <c r="D2189" s="32" t="s">
        <v>8146</v>
      </c>
      <c r="E2189" s="32" t="s">
        <v>4892</v>
      </c>
    </row>
    <row r="2190" spans="1:5" ht="15.5" x14ac:dyDescent="0.35">
      <c r="A2190" s="32" t="s">
        <v>173</v>
      </c>
      <c r="B2190" s="32" t="s">
        <v>4571</v>
      </c>
      <c r="C2190" s="32" t="s">
        <v>4732</v>
      </c>
      <c r="D2190" s="32" t="s">
        <v>6950</v>
      </c>
      <c r="E2190" s="32" t="s">
        <v>8147</v>
      </c>
    </row>
    <row r="2191" spans="1:5" ht="15.5" x14ac:dyDescent="0.35">
      <c r="A2191" s="32" t="s">
        <v>172</v>
      </c>
      <c r="B2191" s="32" t="s">
        <v>4572</v>
      </c>
      <c r="C2191" s="32" t="s">
        <v>4732</v>
      </c>
      <c r="D2191" s="32" t="s">
        <v>8148</v>
      </c>
      <c r="E2191" s="32" t="s">
        <v>8149</v>
      </c>
    </row>
    <row r="2192" spans="1:5" ht="15.5" x14ac:dyDescent="0.35">
      <c r="A2192" s="32" t="s">
        <v>171</v>
      </c>
      <c r="B2192" s="32" t="s">
        <v>4573</v>
      </c>
      <c r="C2192" s="32" t="s">
        <v>4732</v>
      </c>
      <c r="D2192" s="32" t="s">
        <v>5138</v>
      </c>
      <c r="E2192" s="32" t="s">
        <v>8150</v>
      </c>
    </row>
    <row r="2193" spans="1:5" ht="15.5" x14ac:dyDescent="0.35">
      <c r="A2193" s="32" t="s">
        <v>169</v>
      </c>
      <c r="B2193" s="32" t="s">
        <v>4574</v>
      </c>
      <c r="C2193" s="32" t="s">
        <v>4732</v>
      </c>
      <c r="D2193" s="32" t="s">
        <v>8151</v>
      </c>
      <c r="E2193" s="32" t="s">
        <v>8152</v>
      </c>
    </row>
    <row r="2194" spans="1:5" ht="15.5" x14ac:dyDescent="0.35">
      <c r="A2194" s="32" t="s">
        <v>167</v>
      </c>
      <c r="B2194" s="32" t="s">
        <v>4575</v>
      </c>
      <c r="C2194" s="32" t="s">
        <v>4732</v>
      </c>
      <c r="D2194" s="32" t="s">
        <v>7527</v>
      </c>
      <c r="E2194" s="32" t="s">
        <v>6521</v>
      </c>
    </row>
    <row r="2195" spans="1:5" ht="15.5" x14ac:dyDescent="0.35">
      <c r="A2195" s="32" t="s">
        <v>165</v>
      </c>
      <c r="B2195" s="32" t="s">
        <v>4576</v>
      </c>
      <c r="C2195" s="32" t="s">
        <v>4732</v>
      </c>
      <c r="D2195" s="32" t="s">
        <v>5821</v>
      </c>
      <c r="E2195" s="32" t="s">
        <v>8153</v>
      </c>
    </row>
    <row r="2196" spans="1:5" ht="15.5" x14ac:dyDescent="0.35">
      <c r="A2196" s="32" t="s">
        <v>163</v>
      </c>
      <c r="B2196" s="32" t="s">
        <v>4577</v>
      </c>
      <c r="C2196" s="32" t="s">
        <v>4732</v>
      </c>
      <c r="D2196" s="32" t="s">
        <v>8154</v>
      </c>
      <c r="E2196" s="32" t="s">
        <v>8155</v>
      </c>
    </row>
    <row r="2197" spans="1:5" ht="15.5" x14ac:dyDescent="0.35">
      <c r="A2197" s="32" t="s">
        <v>162</v>
      </c>
      <c r="B2197" s="32" t="s">
        <v>4578</v>
      </c>
      <c r="C2197" s="32" t="s">
        <v>4732</v>
      </c>
      <c r="D2197" s="32" t="s">
        <v>5652</v>
      </c>
      <c r="E2197" s="32" t="s">
        <v>8156</v>
      </c>
    </row>
    <row r="2198" spans="1:5" ht="15.5" x14ac:dyDescent="0.35">
      <c r="A2198" s="32" t="s">
        <v>161</v>
      </c>
      <c r="B2198" s="32" t="s">
        <v>4579</v>
      </c>
      <c r="C2198" s="32" t="s">
        <v>4732</v>
      </c>
      <c r="D2198" s="32" t="s">
        <v>8157</v>
      </c>
      <c r="E2198" s="32" t="s">
        <v>8158</v>
      </c>
    </row>
    <row r="2199" spans="1:5" ht="15.5" x14ac:dyDescent="0.35">
      <c r="A2199" s="32" t="s">
        <v>160</v>
      </c>
      <c r="B2199" s="32" t="s">
        <v>4580</v>
      </c>
      <c r="C2199" s="32" t="s">
        <v>4732</v>
      </c>
      <c r="D2199" s="32" t="s">
        <v>8159</v>
      </c>
      <c r="E2199" s="32" t="s">
        <v>4826</v>
      </c>
    </row>
    <row r="2200" spans="1:5" ht="15.5" x14ac:dyDescent="0.35">
      <c r="A2200" s="32" t="s">
        <v>159</v>
      </c>
      <c r="B2200" s="32" t="s">
        <v>4581</v>
      </c>
      <c r="C2200" s="32" t="s">
        <v>4732</v>
      </c>
      <c r="D2200" s="32" t="s">
        <v>8160</v>
      </c>
      <c r="E2200" s="32" t="s">
        <v>8161</v>
      </c>
    </row>
    <row r="2201" spans="1:5" ht="15.5" x14ac:dyDescent="0.35">
      <c r="A2201" s="32" t="s">
        <v>158</v>
      </c>
      <c r="B2201" s="32" t="s">
        <v>4582</v>
      </c>
      <c r="C2201" s="32" t="s">
        <v>4732</v>
      </c>
      <c r="D2201" s="32" t="s">
        <v>8162</v>
      </c>
      <c r="E2201" s="32" t="s">
        <v>8163</v>
      </c>
    </row>
    <row r="2202" spans="1:5" ht="15.5" x14ac:dyDescent="0.35">
      <c r="A2202" s="32" t="s">
        <v>157</v>
      </c>
      <c r="B2202" s="32" t="s">
        <v>4583</v>
      </c>
      <c r="C2202" s="32" t="s">
        <v>4732</v>
      </c>
      <c r="D2202" s="32" t="s">
        <v>8164</v>
      </c>
      <c r="E2202" s="32" t="s">
        <v>8165</v>
      </c>
    </row>
    <row r="2203" spans="1:5" ht="15.5" x14ac:dyDescent="0.35">
      <c r="A2203" s="32" t="s">
        <v>156</v>
      </c>
      <c r="B2203" s="32" t="s">
        <v>4584</v>
      </c>
      <c r="C2203" s="32" t="s">
        <v>4732</v>
      </c>
      <c r="D2203" s="32" t="s">
        <v>8166</v>
      </c>
      <c r="E2203" s="32" t="s">
        <v>5077</v>
      </c>
    </row>
    <row r="2204" spans="1:5" ht="15.5" x14ac:dyDescent="0.35">
      <c r="A2204" s="32" t="s">
        <v>155</v>
      </c>
      <c r="B2204" s="32" t="s">
        <v>4585</v>
      </c>
      <c r="C2204" s="32" t="s">
        <v>4729</v>
      </c>
      <c r="D2204" s="32" t="s">
        <v>8167</v>
      </c>
      <c r="E2204" s="32" t="s">
        <v>8168</v>
      </c>
    </row>
    <row r="2205" spans="1:5" ht="15.5" x14ac:dyDescent="0.35">
      <c r="A2205" s="32" t="s">
        <v>154</v>
      </c>
      <c r="B2205" s="32" t="s">
        <v>4586</v>
      </c>
      <c r="C2205" s="32" t="s">
        <v>4729</v>
      </c>
      <c r="D2205" s="32" t="s">
        <v>8169</v>
      </c>
      <c r="E2205" s="32" t="s">
        <v>7382</v>
      </c>
    </row>
    <row r="2206" spans="1:5" ht="15.5" x14ac:dyDescent="0.35">
      <c r="A2206" s="32" t="s">
        <v>153</v>
      </c>
      <c r="B2206" s="32" t="s">
        <v>4587</v>
      </c>
      <c r="C2206" s="32" t="s">
        <v>4729</v>
      </c>
      <c r="D2206" s="32" t="s">
        <v>8170</v>
      </c>
      <c r="E2206" s="32" t="s">
        <v>8171</v>
      </c>
    </row>
    <row r="2207" spans="1:5" ht="15.5" x14ac:dyDescent="0.35">
      <c r="A2207" s="32" t="s">
        <v>152</v>
      </c>
      <c r="B2207" s="32" t="s">
        <v>4588</v>
      </c>
      <c r="C2207" s="32" t="s">
        <v>4732</v>
      </c>
      <c r="D2207" s="32" t="s">
        <v>8172</v>
      </c>
      <c r="E2207" s="32" t="s">
        <v>8173</v>
      </c>
    </row>
    <row r="2208" spans="1:5" ht="15.5" x14ac:dyDescent="0.35">
      <c r="A2208" s="32" t="s">
        <v>151</v>
      </c>
      <c r="B2208" s="32" t="s">
        <v>4589</v>
      </c>
      <c r="C2208" s="32" t="s">
        <v>4732</v>
      </c>
      <c r="D2208" s="32" t="s">
        <v>8174</v>
      </c>
      <c r="E2208" s="32" t="s">
        <v>7101</v>
      </c>
    </row>
    <row r="2209" spans="1:5" ht="15.5" x14ac:dyDescent="0.35">
      <c r="A2209" s="32" t="s">
        <v>150</v>
      </c>
      <c r="B2209" s="32" t="s">
        <v>4590</v>
      </c>
      <c r="C2209" s="32" t="s">
        <v>4729</v>
      </c>
      <c r="D2209" s="32" t="s">
        <v>8175</v>
      </c>
      <c r="E2209" s="32" t="s">
        <v>8176</v>
      </c>
    </row>
    <row r="2210" spans="1:5" ht="15.5" x14ac:dyDescent="0.35">
      <c r="A2210" s="32" t="s">
        <v>149</v>
      </c>
      <c r="B2210" s="32" t="s">
        <v>4591</v>
      </c>
      <c r="C2210" s="32" t="s">
        <v>4729</v>
      </c>
      <c r="D2210" s="32" t="s">
        <v>8177</v>
      </c>
      <c r="E2210" s="32" t="s">
        <v>8178</v>
      </c>
    </row>
    <row r="2211" spans="1:5" ht="15.5" x14ac:dyDescent="0.35">
      <c r="A2211" s="32" t="s">
        <v>148</v>
      </c>
      <c r="B2211" s="32" t="s">
        <v>4592</v>
      </c>
      <c r="C2211" s="32" t="s">
        <v>4729</v>
      </c>
      <c r="D2211" s="32" t="s">
        <v>8179</v>
      </c>
      <c r="E2211" s="32" t="s">
        <v>4763</v>
      </c>
    </row>
    <row r="2212" spans="1:5" ht="15.5" x14ac:dyDescent="0.35">
      <c r="A2212" s="32" t="s">
        <v>147</v>
      </c>
      <c r="B2212" s="32" t="s">
        <v>4593</v>
      </c>
      <c r="C2212" s="32" t="s">
        <v>4732</v>
      </c>
      <c r="D2212" s="32" t="s">
        <v>8180</v>
      </c>
      <c r="E2212" s="32" t="s">
        <v>7795</v>
      </c>
    </row>
    <row r="2213" spans="1:5" ht="15.5" x14ac:dyDescent="0.35">
      <c r="A2213" s="32" t="s">
        <v>146</v>
      </c>
      <c r="B2213" s="32" t="s">
        <v>4594</v>
      </c>
      <c r="C2213" s="32" t="s">
        <v>4732</v>
      </c>
      <c r="D2213" s="32" t="s">
        <v>7608</v>
      </c>
      <c r="E2213" s="32" t="s">
        <v>7101</v>
      </c>
    </row>
    <row r="2214" spans="1:5" ht="15.5" x14ac:dyDescent="0.35">
      <c r="A2214" s="32" t="s">
        <v>145</v>
      </c>
      <c r="B2214" s="32" t="s">
        <v>4595</v>
      </c>
      <c r="C2214" s="32" t="s">
        <v>4732</v>
      </c>
      <c r="D2214" s="32" t="s">
        <v>8181</v>
      </c>
      <c r="E2214" s="32" t="s">
        <v>5484</v>
      </c>
    </row>
    <row r="2215" spans="1:5" ht="15.5" x14ac:dyDescent="0.35">
      <c r="A2215" s="32" t="s">
        <v>144</v>
      </c>
      <c r="B2215" s="32" t="s">
        <v>4596</v>
      </c>
      <c r="C2215" s="32" t="s">
        <v>4729</v>
      </c>
      <c r="D2215" s="32" t="s">
        <v>8182</v>
      </c>
      <c r="E2215" s="32" t="s">
        <v>8183</v>
      </c>
    </row>
    <row r="2216" spans="1:5" ht="15.5" x14ac:dyDescent="0.35">
      <c r="A2216" s="32" t="s">
        <v>143</v>
      </c>
      <c r="B2216" s="32" t="s">
        <v>4597</v>
      </c>
      <c r="C2216" s="32" t="s">
        <v>4729</v>
      </c>
      <c r="D2216" s="32" t="s">
        <v>8184</v>
      </c>
      <c r="E2216" s="32" t="s">
        <v>5503</v>
      </c>
    </row>
    <row r="2217" spans="1:5" ht="15.5" x14ac:dyDescent="0.35">
      <c r="A2217" s="32" t="s">
        <v>142</v>
      </c>
      <c r="B2217" s="32" t="s">
        <v>4598</v>
      </c>
      <c r="C2217" s="32" t="s">
        <v>4732</v>
      </c>
      <c r="D2217" s="32" t="s">
        <v>6084</v>
      </c>
      <c r="E2217" s="32" t="s">
        <v>8185</v>
      </c>
    </row>
    <row r="2218" spans="1:5" ht="15.5" x14ac:dyDescent="0.35">
      <c r="A2218" s="32" t="s">
        <v>141</v>
      </c>
      <c r="B2218" s="32" t="s">
        <v>4599</v>
      </c>
      <c r="C2218" s="32" t="s">
        <v>4729</v>
      </c>
      <c r="D2218" s="32" t="s">
        <v>4853</v>
      </c>
      <c r="E2218" s="32" t="s">
        <v>8186</v>
      </c>
    </row>
    <row r="2219" spans="1:5" ht="15.5" x14ac:dyDescent="0.35">
      <c r="A2219" s="32" t="s">
        <v>140</v>
      </c>
      <c r="B2219" s="32" t="s">
        <v>4600</v>
      </c>
      <c r="C2219" s="32" t="s">
        <v>4729</v>
      </c>
      <c r="D2219" s="32" t="s">
        <v>8187</v>
      </c>
      <c r="E2219" s="32" t="s">
        <v>6033</v>
      </c>
    </row>
    <row r="2220" spans="1:5" ht="15.5" x14ac:dyDescent="0.35">
      <c r="A2220" s="32" t="s">
        <v>139</v>
      </c>
      <c r="B2220" s="32" t="s">
        <v>4601</v>
      </c>
      <c r="C2220" s="32" t="s">
        <v>4729</v>
      </c>
      <c r="D2220" s="32" t="s">
        <v>8188</v>
      </c>
      <c r="E2220" s="32" t="s">
        <v>5163</v>
      </c>
    </row>
    <row r="2221" spans="1:5" ht="15.5" x14ac:dyDescent="0.35">
      <c r="A2221" s="32" t="s">
        <v>138</v>
      </c>
      <c r="B2221" s="32" t="s">
        <v>4602</v>
      </c>
      <c r="C2221" s="32" t="s">
        <v>4729</v>
      </c>
      <c r="D2221" s="32" t="s">
        <v>8189</v>
      </c>
      <c r="E2221" s="32" t="s">
        <v>7199</v>
      </c>
    </row>
    <row r="2222" spans="1:5" ht="15.5" x14ac:dyDescent="0.35">
      <c r="A2222" s="32" t="s">
        <v>137</v>
      </c>
      <c r="B2222" s="32" t="s">
        <v>4603</v>
      </c>
      <c r="C2222" s="32" t="s">
        <v>4732</v>
      </c>
      <c r="D2222" s="32" t="s">
        <v>8190</v>
      </c>
      <c r="E2222" s="32" t="s">
        <v>5001</v>
      </c>
    </row>
    <row r="2223" spans="1:5" ht="15.5" x14ac:dyDescent="0.35">
      <c r="A2223" s="32" t="s">
        <v>136</v>
      </c>
      <c r="B2223" s="32" t="s">
        <v>4604</v>
      </c>
      <c r="C2223" s="32" t="s">
        <v>4732</v>
      </c>
      <c r="D2223" s="32" t="s">
        <v>8191</v>
      </c>
      <c r="E2223" s="32" t="s">
        <v>5572</v>
      </c>
    </row>
    <row r="2224" spans="1:5" ht="15.5" x14ac:dyDescent="0.35">
      <c r="A2224" s="32" t="s">
        <v>135</v>
      </c>
      <c r="B2224" s="32" t="s">
        <v>4605</v>
      </c>
      <c r="C2224" s="32" t="s">
        <v>4732</v>
      </c>
      <c r="D2224" s="32" t="s">
        <v>5596</v>
      </c>
      <c r="E2224" s="32" t="s">
        <v>5421</v>
      </c>
    </row>
    <row r="2225" spans="1:5" ht="15.5" x14ac:dyDescent="0.35">
      <c r="A2225" s="32" t="s">
        <v>134</v>
      </c>
      <c r="B2225" s="32" t="s">
        <v>4606</v>
      </c>
      <c r="C2225" s="32" t="s">
        <v>4732</v>
      </c>
      <c r="D2225" s="32" t="s">
        <v>8192</v>
      </c>
      <c r="E2225" s="32" t="s">
        <v>5572</v>
      </c>
    </row>
    <row r="2226" spans="1:5" ht="15.5" x14ac:dyDescent="0.35">
      <c r="A2226" s="32" t="s">
        <v>133</v>
      </c>
      <c r="B2226" s="32" t="s">
        <v>4607</v>
      </c>
      <c r="C2226" s="32" t="s">
        <v>4732</v>
      </c>
      <c r="D2226" s="32" t="s">
        <v>7612</v>
      </c>
      <c r="E2226" s="32" t="s">
        <v>8193</v>
      </c>
    </row>
    <row r="2227" spans="1:5" ht="15.5" x14ac:dyDescent="0.35">
      <c r="A2227" s="32" t="s">
        <v>132</v>
      </c>
      <c r="B2227" s="32" t="s">
        <v>4608</v>
      </c>
      <c r="C2227" s="32" t="s">
        <v>4729</v>
      </c>
      <c r="D2227" s="32" t="s">
        <v>6041</v>
      </c>
      <c r="E2227" s="32" t="s">
        <v>5199</v>
      </c>
    </row>
    <row r="2228" spans="1:5" ht="15.5" x14ac:dyDescent="0.35">
      <c r="A2228" s="32" t="s">
        <v>131</v>
      </c>
      <c r="B2228" s="32" t="s">
        <v>4609</v>
      </c>
      <c r="C2228" s="32" t="s">
        <v>4729</v>
      </c>
      <c r="D2228" s="32" t="s">
        <v>6986</v>
      </c>
      <c r="E2228" s="32" t="s">
        <v>6871</v>
      </c>
    </row>
    <row r="2229" spans="1:5" ht="15.5" x14ac:dyDescent="0.35">
      <c r="A2229" s="32" t="s">
        <v>130</v>
      </c>
      <c r="B2229" s="32" t="s">
        <v>4610</v>
      </c>
      <c r="C2229" s="32" t="s">
        <v>4729</v>
      </c>
      <c r="D2229" s="32" t="s">
        <v>8194</v>
      </c>
      <c r="E2229" s="32" t="s">
        <v>8195</v>
      </c>
    </row>
    <row r="2230" spans="1:5" ht="15.5" x14ac:dyDescent="0.35">
      <c r="A2230" s="32" t="s">
        <v>129</v>
      </c>
      <c r="B2230" s="32" t="s">
        <v>4611</v>
      </c>
      <c r="C2230" s="32" t="s">
        <v>4729</v>
      </c>
      <c r="D2230" s="32" t="s">
        <v>8196</v>
      </c>
      <c r="E2230" s="32" t="s">
        <v>8197</v>
      </c>
    </row>
    <row r="2231" spans="1:5" ht="15.5" x14ac:dyDescent="0.35">
      <c r="A2231" s="32" t="s">
        <v>128</v>
      </c>
      <c r="B2231" s="32" t="s">
        <v>4612</v>
      </c>
      <c r="C2231" s="32" t="s">
        <v>4732</v>
      </c>
      <c r="D2231" s="32" t="s">
        <v>8198</v>
      </c>
      <c r="E2231" s="32" t="s">
        <v>8199</v>
      </c>
    </row>
    <row r="2232" spans="1:5" ht="15.5" x14ac:dyDescent="0.35">
      <c r="A2232" s="32" t="s">
        <v>127</v>
      </c>
      <c r="B2232" s="32" t="s">
        <v>4613</v>
      </c>
      <c r="C2232" s="32" t="s">
        <v>4729</v>
      </c>
      <c r="D2232" s="32" t="s">
        <v>8200</v>
      </c>
      <c r="E2232" s="32" t="s">
        <v>8201</v>
      </c>
    </row>
    <row r="2233" spans="1:5" ht="15.5" x14ac:dyDescent="0.35">
      <c r="A2233" s="32" t="s">
        <v>126</v>
      </c>
      <c r="B2233" s="32" t="s">
        <v>4614</v>
      </c>
      <c r="C2233" s="32" t="s">
        <v>4729</v>
      </c>
      <c r="D2233" s="32" t="s">
        <v>8202</v>
      </c>
      <c r="E2233" s="32" t="s">
        <v>8203</v>
      </c>
    </row>
    <row r="2234" spans="1:5" ht="15.5" x14ac:dyDescent="0.35">
      <c r="A2234" s="32" t="s">
        <v>125</v>
      </c>
      <c r="B2234" s="32" t="s">
        <v>4615</v>
      </c>
      <c r="C2234" s="32" t="s">
        <v>4729</v>
      </c>
      <c r="D2234" s="32" t="s">
        <v>8204</v>
      </c>
      <c r="E2234" s="32" t="s">
        <v>8205</v>
      </c>
    </row>
    <row r="2235" spans="1:5" ht="15.5" x14ac:dyDescent="0.35">
      <c r="A2235" s="32" t="s">
        <v>124</v>
      </c>
      <c r="B2235" s="32" t="s">
        <v>4616</v>
      </c>
      <c r="C2235" s="32" t="s">
        <v>4732</v>
      </c>
      <c r="D2235" s="32" t="s">
        <v>6566</v>
      </c>
      <c r="E2235" s="32" t="s">
        <v>4743</v>
      </c>
    </row>
    <row r="2236" spans="1:5" ht="15.5" x14ac:dyDescent="0.35">
      <c r="A2236" s="32" t="s">
        <v>123</v>
      </c>
      <c r="B2236" s="32" t="s">
        <v>4617</v>
      </c>
      <c r="C2236" s="32" t="s">
        <v>4732</v>
      </c>
      <c r="D2236" s="32" t="s">
        <v>8206</v>
      </c>
      <c r="E2236" s="32" t="s">
        <v>4769</v>
      </c>
    </row>
    <row r="2237" spans="1:5" ht="15.5" x14ac:dyDescent="0.35">
      <c r="A2237" s="32" t="s">
        <v>122</v>
      </c>
      <c r="B2237" s="32" t="s">
        <v>4618</v>
      </c>
      <c r="C2237" s="32" t="s">
        <v>4732</v>
      </c>
      <c r="D2237" s="32" t="s">
        <v>8207</v>
      </c>
      <c r="E2237" s="32" t="s">
        <v>8208</v>
      </c>
    </row>
    <row r="2238" spans="1:5" ht="15.5" x14ac:dyDescent="0.35">
      <c r="A2238" s="32" t="s">
        <v>121</v>
      </c>
      <c r="B2238" s="32" t="s">
        <v>4619</v>
      </c>
      <c r="C2238" s="32" t="s">
        <v>4732</v>
      </c>
      <c r="D2238" s="32" t="s">
        <v>8209</v>
      </c>
      <c r="E2238" s="32" t="s">
        <v>7081</v>
      </c>
    </row>
    <row r="2239" spans="1:5" ht="15.5" x14ac:dyDescent="0.35">
      <c r="A2239" s="32" t="s">
        <v>120</v>
      </c>
      <c r="B2239" s="32" t="s">
        <v>4620</v>
      </c>
      <c r="C2239" s="32" t="s">
        <v>4732</v>
      </c>
      <c r="D2239" s="32" t="s">
        <v>8210</v>
      </c>
      <c r="E2239" s="32" t="s">
        <v>8211</v>
      </c>
    </row>
    <row r="2240" spans="1:5" ht="15.5" x14ac:dyDescent="0.35">
      <c r="A2240" s="32" t="s">
        <v>119</v>
      </c>
      <c r="B2240" s="32" t="s">
        <v>4621</v>
      </c>
      <c r="C2240" s="32" t="s">
        <v>4732</v>
      </c>
      <c r="D2240" s="32" t="s">
        <v>4859</v>
      </c>
      <c r="E2240" s="32" t="s">
        <v>6743</v>
      </c>
    </row>
    <row r="2241" spans="1:5" ht="15.5" x14ac:dyDescent="0.35">
      <c r="A2241" s="32" t="s">
        <v>118</v>
      </c>
      <c r="B2241" s="32" t="s">
        <v>4622</v>
      </c>
      <c r="C2241" s="32" t="s">
        <v>4729</v>
      </c>
      <c r="D2241" s="32" t="s">
        <v>8212</v>
      </c>
      <c r="E2241" s="32" t="s">
        <v>8213</v>
      </c>
    </row>
    <row r="2242" spans="1:5" ht="15.5" x14ac:dyDescent="0.35">
      <c r="A2242" s="32" t="s">
        <v>117</v>
      </c>
      <c r="B2242" s="32" t="s">
        <v>4623</v>
      </c>
      <c r="C2242" s="32" t="s">
        <v>4729</v>
      </c>
      <c r="D2242" s="32" t="s">
        <v>8214</v>
      </c>
      <c r="E2242" s="32" t="s">
        <v>4918</v>
      </c>
    </row>
    <row r="2243" spans="1:5" ht="15.5" x14ac:dyDescent="0.35">
      <c r="A2243" s="32" t="s">
        <v>116</v>
      </c>
      <c r="B2243" s="32" t="s">
        <v>4624</v>
      </c>
      <c r="C2243" s="32" t="s">
        <v>4729</v>
      </c>
      <c r="D2243" s="32" t="s">
        <v>8215</v>
      </c>
      <c r="E2243" s="32" t="s">
        <v>8216</v>
      </c>
    </row>
    <row r="2244" spans="1:5" ht="15.5" x14ac:dyDescent="0.35">
      <c r="A2244" s="32" t="s">
        <v>115</v>
      </c>
      <c r="B2244" s="32" t="s">
        <v>4625</v>
      </c>
      <c r="C2244" s="32" t="s">
        <v>4732</v>
      </c>
      <c r="D2244" s="32" t="s">
        <v>6307</v>
      </c>
      <c r="E2244" s="32" t="s">
        <v>5488</v>
      </c>
    </row>
    <row r="2245" spans="1:5" ht="15.5" x14ac:dyDescent="0.35">
      <c r="A2245" s="32" t="s">
        <v>114</v>
      </c>
      <c r="B2245" s="32" t="s">
        <v>4626</v>
      </c>
      <c r="C2245" s="32" t="s">
        <v>4732</v>
      </c>
      <c r="D2245" s="32" t="s">
        <v>8217</v>
      </c>
      <c r="E2245" s="32" t="s">
        <v>4923</v>
      </c>
    </row>
    <row r="2246" spans="1:5" ht="15.5" x14ac:dyDescent="0.35">
      <c r="A2246" s="32" t="s">
        <v>113</v>
      </c>
      <c r="B2246" s="32" t="s">
        <v>4627</v>
      </c>
      <c r="C2246" s="32" t="s">
        <v>4729</v>
      </c>
      <c r="D2246" s="32" t="s">
        <v>5905</v>
      </c>
      <c r="E2246" s="32" t="s">
        <v>7099</v>
      </c>
    </row>
    <row r="2247" spans="1:5" ht="15.5" x14ac:dyDescent="0.35">
      <c r="A2247" s="32" t="s">
        <v>112</v>
      </c>
      <c r="B2247" s="32" t="s">
        <v>4628</v>
      </c>
      <c r="C2247" s="32" t="s">
        <v>4729</v>
      </c>
      <c r="D2247" s="32" t="s">
        <v>8218</v>
      </c>
      <c r="E2247" s="32" t="s">
        <v>6094</v>
      </c>
    </row>
    <row r="2248" spans="1:5" ht="15.5" x14ac:dyDescent="0.35">
      <c r="A2248" s="32" t="s">
        <v>111</v>
      </c>
      <c r="B2248" s="32" t="s">
        <v>4629</v>
      </c>
      <c r="C2248" s="32" t="s">
        <v>4729</v>
      </c>
      <c r="D2248" s="32" t="s">
        <v>8219</v>
      </c>
      <c r="E2248" s="32" t="s">
        <v>4918</v>
      </c>
    </row>
    <row r="2249" spans="1:5" ht="15.5" x14ac:dyDescent="0.35">
      <c r="A2249" s="32" t="s">
        <v>110</v>
      </c>
      <c r="B2249" s="32" t="s">
        <v>4630</v>
      </c>
      <c r="C2249" s="32" t="s">
        <v>4732</v>
      </c>
      <c r="D2249" s="32" t="s">
        <v>8220</v>
      </c>
      <c r="E2249" s="32" t="s">
        <v>8221</v>
      </c>
    </row>
    <row r="2250" spans="1:5" ht="15.5" x14ac:dyDescent="0.35">
      <c r="A2250" s="32" t="s">
        <v>109</v>
      </c>
      <c r="B2250" s="32" t="s">
        <v>4631</v>
      </c>
      <c r="C2250" s="32" t="s">
        <v>4732</v>
      </c>
      <c r="D2250" s="32" t="s">
        <v>8222</v>
      </c>
      <c r="E2250" s="32" t="s">
        <v>5658</v>
      </c>
    </row>
    <row r="2251" spans="1:5" ht="15.5" x14ac:dyDescent="0.35">
      <c r="A2251" s="32" t="s">
        <v>108</v>
      </c>
      <c r="B2251" s="32" t="s">
        <v>4632</v>
      </c>
      <c r="C2251" s="32" t="s">
        <v>4729</v>
      </c>
      <c r="D2251" s="32" t="s">
        <v>8223</v>
      </c>
      <c r="E2251" s="32" t="s">
        <v>5775</v>
      </c>
    </row>
    <row r="2252" spans="1:5" ht="15.5" x14ac:dyDescent="0.35">
      <c r="A2252" s="32" t="s">
        <v>107</v>
      </c>
      <c r="B2252" s="32" t="s">
        <v>4633</v>
      </c>
      <c r="C2252" s="32" t="s">
        <v>4729</v>
      </c>
      <c r="D2252" s="32" t="s">
        <v>8224</v>
      </c>
      <c r="E2252" s="32" t="s">
        <v>4788</v>
      </c>
    </row>
    <row r="2253" spans="1:5" ht="15.5" x14ac:dyDescent="0.35">
      <c r="A2253" s="32" t="s">
        <v>106</v>
      </c>
      <c r="B2253" s="32" t="s">
        <v>4634</v>
      </c>
      <c r="C2253" s="32" t="s">
        <v>4732</v>
      </c>
      <c r="D2253" s="32" t="s">
        <v>8225</v>
      </c>
      <c r="E2253" s="32" t="s">
        <v>5484</v>
      </c>
    </row>
    <row r="2254" spans="1:5" ht="15.5" x14ac:dyDescent="0.35">
      <c r="A2254" s="32" t="s">
        <v>105</v>
      </c>
      <c r="B2254" s="32" t="s">
        <v>4635</v>
      </c>
      <c r="C2254" s="32" t="s">
        <v>4729</v>
      </c>
      <c r="D2254" s="32" t="s">
        <v>8226</v>
      </c>
      <c r="E2254" s="32" t="s">
        <v>8227</v>
      </c>
    </row>
    <row r="2255" spans="1:5" ht="15.5" x14ac:dyDescent="0.35">
      <c r="A2255" s="32" t="s">
        <v>104</v>
      </c>
      <c r="B2255" s="32" t="s">
        <v>4636</v>
      </c>
      <c r="C2255" s="32" t="s">
        <v>4729</v>
      </c>
      <c r="D2255" s="32" t="s">
        <v>8228</v>
      </c>
      <c r="E2255" s="32" t="s">
        <v>6503</v>
      </c>
    </row>
    <row r="2256" spans="1:5" ht="15.5" x14ac:dyDescent="0.35">
      <c r="A2256" s="32" t="s">
        <v>103</v>
      </c>
      <c r="B2256" s="32" t="s">
        <v>4637</v>
      </c>
      <c r="C2256" s="32" t="s">
        <v>4729</v>
      </c>
      <c r="D2256" s="32" t="s">
        <v>8229</v>
      </c>
      <c r="E2256" s="32" t="s">
        <v>8230</v>
      </c>
    </row>
    <row r="2257" spans="1:5" ht="15.5" x14ac:dyDescent="0.35">
      <c r="A2257" s="32" t="s">
        <v>102</v>
      </c>
      <c r="B2257" s="32" t="s">
        <v>4638</v>
      </c>
      <c r="C2257" s="32" t="s">
        <v>4732</v>
      </c>
      <c r="D2257" s="32" t="s">
        <v>4859</v>
      </c>
      <c r="E2257" s="32" t="s">
        <v>4975</v>
      </c>
    </row>
    <row r="2258" spans="1:5" ht="15.5" x14ac:dyDescent="0.35">
      <c r="A2258" s="32" t="s">
        <v>101</v>
      </c>
      <c r="B2258" s="32" t="s">
        <v>4639</v>
      </c>
      <c r="C2258" s="32" t="s">
        <v>4732</v>
      </c>
      <c r="D2258" s="32" t="s">
        <v>8231</v>
      </c>
      <c r="E2258" s="32" t="s">
        <v>8232</v>
      </c>
    </row>
    <row r="2259" spans="1:5" ht="15.5" x14ac:dyDescent="0.35">
      <c r="A2259" s="32" t="s">
        <v>100</v>
      </c>
      <c r="B2259" s="32" t="s">
        <v>4640</v>
      </c>
      <c r="C2259" s="32" t="s">
        <v>4732</v>
      </c>
      <c r="D2259" s="32" t="s">
        <v>8233</v>
      </c>
      <c r="E2259" s="32" t="s">
        <v>8234</v>
      </c>
    </row>
    <row r="2260" spans="1:5" ht="15.5" x14ac:dyDescent="0.35">
      <c r="A2260" s="32" t="s">
        <v>99</v>
      </c>
      <c r="B2260" s="32" t="s">
        <v>4641</v>
      </c>
      <c r="C2260" s="32" t="s">
        <v>4732</v>
      </c>
      <c r="D2260" s="32" t="s">
        <v>8235</v>
      </c>
      <c r="E2260" s="32" t="s">
        <v>8236</v>
      </c>
    </row>
    <row r="2261" spans="1:5" ht="15.5" x14ac:dyDescent="0.35">
      <c r="A2261" s="32" t="s">
        <v>98</v>
      </c>
      <c r="B2261" s="32" t="s">
        <v>4642</v>
      </c>
      <c r="C2261" s="32" t="s">
        <v>4732</v>
      </c>
      <c r="D2261" s="32" t="s">
        <v>8237</v>
      </c>
      <c r="E2261" s="32" t="s">
        <v>5165</v>
      </c>
    </row>
    <row r="2262" spans="1:5" ht="15.5" x14ac:dyDescent="0.35">
      <c r="A2262" s="32" t="s">
        <v>97</v>
      </c>
      <c r="B2262" s="32" t="s">
        <v>4643</v>
      </c>
      <c r="C2262" s="32" t="s">
        <v>4729</v>
      </c>
      <c r="D2262" s="32" t="s">
        <v>8238</v>
      </c>
      <c r="E2262" s="32" t="s">
        <v>4880</v>
      </c>
    </row>
    <row r="2263" spans="1:5" ht="15.5" x14ac:dyDescent="0.35">
      <c r="A2263" s="32" t="s">
        <v>96</v>
      </c>
      <c r="B2263" s="32" t="s">
        <v>4644</v>
      </c>
      <c r="C2263" s="32" t="s">
        <v>4732</v>
      </c>
      <c r="D2263" s="32" t="s">
        <v>8239</v>
      </c>
      <c r="E2263" s="32" t="s">
        <v>4858</v>
      </c>
    </row>
    <row r="2264" spans="1:5" ht="15.5" x14ac:dyDescent="0.35">
      <c r="A2264" s="32" t="s">
        <v>95</v>
      </c>
      <c r="B2264" s="32" t="s">
        <v>4645</v>
      </c>
      <c r="C2264" s="32" t="s">
        <v>4732</v>
      </c>
      <c r="D2264" s="32" t="s">
        <v>8240</v>
      </c>
      <c r="E2264" s="32" t="s">
        <v>5126</v>
      </c>
    </row>
    <row r="2265" spans="1:5" ht="15.5" x14ac:dyDescent="0.35">
      <c r="A2265" s="32" t="s">
        <v>94</v>
      </c>
      <c r="B2265" s="32" t="s">
        <v>4646</v>
      </c>
      <c r="C2265" s="32" t="s">
        <v>4732</v>
      </c>
      <c r="D2265" s="32" t="s">
        <v>8241</v>
      </c>
      <c r="E2265" s="32" t="s">
        <v>8242</v>
      </c>
    </row>
    <row r="2266" spans="1:5" ht="15.5" x14ac:dyDescent="0.35">
      <c r="A2266" s="32" t="s">
        <v>93</v>
      </c>
      <c r="B2266" s="32" t="s">
        <v>4647</v>
      </c>
      <c r="C2266" s="32" t="s">
        <v>4732</v>
      </c>
      <c r="D2266" s="32" t="s">
        <v>7389</v>
      </c>
      <c r="E2266" s="32" t="s">
        <v>5029</v>
      </c>
    </row>
    <row r="2267" spans="1:5" ht="15.5" x14ac:dyDescent="0.35">
      <c r="A2267" s="32" t="s">
        <v>92</v>
      </c>
      <c r="B2267" s="32" t="s">
        <v>4648</v>
      </c>
      <c r="C2267" s="32" t="s">
        <v>4729</v>
      </c>
      <c r="D2267" s="32" t="s">
        <v>8243</v>
      </c>
      <c r="E2267" s="32" t="s">
        <v>6641</v>
      </c>
    </row>
    <row r="2268" spans="1:5" ht="15.5" x14ac:dyDescent="0.35">
      <c r="A2268" s="32" t="s">
        <v>91</v>
      </c>
      <c r="B2268" s="32" t="s">
        <v>4649</v>
      </c>
      <c r="C2268" s="32" t="s">
        <v>4729</v>
      </c>
      <c r="D2268" s="32" t="s">
        <v>8244</v>
      </c>
      <c r="E2268" s="32" t="s">
        <v>5674</v>
      </c>
    </row>
    <row r="2269" spans="1:5" ht="15.5" x14ac:dyDescent="0.35">
      <c r="A2269" s="32" t="s">
        <v>90</v>
      </c>
      <c r="B2269" s="32" t="s">
        <v>4650</v>
      </c>
      <c r="C2269" s="32" t="s">
        <v>4729</v>
      </c>
      <c r="D2269" s="32" t="s">
        <v>8245</v>
      </c>
      <c r="E2269" s="32" t="s">
        <v>8246</v>
      </c>
    </row>
    <row r="2270" spans="1:5" ht="15.5" x14ac:dyDescent="0.35">
      <c r="A2270" s="32" t="s">
        <v>89</v>
      </c>
      <c r="B2270" s="32" t="s">
        <v>4651</v>
      </c>
      <c r="C2270" s="32" t="s">
        <v>4729</v>
      </c>
      <c r="D2270" s="32" t="s">
        <v>4986</v>
      </c>
      <c r="E2270" s="32" t="s">
        <v>8247</v>
      </c>
    </row>
    <row r="2271" spans="1:5" ht="15.5" x14ac:dyDescent="0.35">
      <c r="A2271" s="32" t="s">
        <v>88</v>
      </c>
      <c r="B2271" s="32" t="s">
        <v>4652</v>
      </c>
      <c r="C2271" s="32" t="s">
        <v>4729</v>
      </c>
      <c r="D2271" s="32" t="s">
        <v>5774</v>
      </c>
      <c r="E2271" s="32" t="s">
        <v>7104</v>
      </c>
    </row>
    <row r="2272" spans="1:5" ht="15.5" x14ac:dyDescent="0.35">
      <c r="A2272" s="32" t="s">
        <v>87</v>
      </c>
      <c r="B2272" s="32" t="s">
        <v>4653</v>
      </c>
      <c r="C2272" s="32" t="s">
        <v>4732</v>
      </c>
      <c r="D2272" s="32" t="s">
        <v>8248</v>
      </c>
      <c r="E2272" s="32" t="s">
        <v>8249</v>
      </c>
    </row>
    <row r="2273" spans="1:5" ht="15.5" x14ac:dyDescent="0.35">
      <c r="A2273" s="32" t="s">
        <v>86</v>
      </c>
      <c r="B2273" s="32" t="s">
        <v>4654</v>
      </c>
      <c r="C2273" s="32" t="s">
        <v>4729</v>
      </c>
      <c r="D2273" s="32" t="s">
        <v>8250</v>
      </c>
      <c r="E2273" s="32" t="s">
        <v>8251</v>
      </c>
    </row>
    <row r="2274" spans="1:5" ht="15.5" x14ac:dyDescent="0.35">
      <c r="A2274" s="32" t="s">
        <v>85</v>
      </c>
      <c r="B2274" s="32" t="s">
        <v>4655</v>
      </c>
      <c r="C2274" s="32" t="s">
        <v>4732</v>
      </c>
      <c r="D2274" s="32" t="s">
        <v>4863</v>
      </c>
      <c r="E2274" s="32" t="s">
        <v>8252</v>
      </c>
    </row>
    <row r="2275" spans="1:5" ht="15.5" x14ac:dyDescent="0.35">
      <c r="A2275" s="32" t="s">
        <v>84</v>
      </c>
      <c r="B2275" s="32" t="s">
        <v>4656</v>
      </c>
      <c r="C2275" s="32" t="s">
        <v>4729</v>
      </c>
      <c r="D2275" s="32" t="s">
        <v>8253</v>
      </c>
      <c r="E2275" s="32" t="s">
        <v>8137</v>
      </c>
    </row>
    <row r="2276" spans="1:5" ht="15.5" x14ac:dyDescent="0.35">
      <c r="A2276" s="32" t="s">
        <v>83</v>
      </c>
      <c r="B2276" s="32" t="s">
        <v>4657</v>
      </c>
      <c r="C2276" s="32" t="s">
        <v>4732</v>
      </c>
      <c r="D2276" s="32" t="s">
        <v>8254</v>
      </c>
      <c r="E2276" s="32" t="s">
        <v>5571</v>
      </c>
    </row>
    <row r="2277" spans="1:5" ht="15.5" x14ac:dyDescent="0.35">
      <c r="A2277" s="32" t="s">
        <v>82</v>
      </c>
      <c r="B2277" s="32" t="s">
        <v>4658</v>
      </c>
      <c r="C2277" s="32" t="s">
        <v>4732</v>
      </c>
      <c r="D2277" s="32" t="s">
        <v>8255</v>
      </c>
      <c r="E2277" s="32" t="s">
        <v>6467</v>
      </c>
    </row>
    <row r="2278" spans="1:5" ht="15.5" x14ac:dyDescent="0.35">
      <c r="A2278" s="32" t="s">
        <v>81</v>
      </c>
      <c r="B2278" s="32" t="s">
        <v>4659</v>
      </c>
      <c r="C2278" s="32" t="s">
        <v>4729</v>
      </c>
      <c r="D2278" s="32" t="s">
        <v>8256</v>
      </c>
      <c r="E2278" s="32" t="s">
        <v>8257</v>
      </c>
    </row>
    <row r="2279" spans="1:5" ht="15.5" x14ac:dyDescent="0.35">
      <c r="A2279" s="32" t="s">
        <v>80</v>
      </c>
      <c r="B2279" s="32" t="s">
        <v>4660</v>
      </c>
      <c r="C2279" s="32" t="s">
        <v>4732</v>
      </c>
      <c r="D2279" s="32" t="s">
        <v>8258</v>
      </c>
      <c r="E2279" s="32" t="s">
        <v>4933</v>
      </c>
    </row>
    <row r="2280" spans="1:5" ht="15.5" x14ac:dyDescent="0.35">
      <c r="A2280" s="32" t="s">
        <v>79</v>
      </c>
      <c r="B2280" s="32" t="s">
        <v>4661</v>
      </c>
      <c r="C2280" s="32" t="s">
        <v>4732</v>
      </c>
      <c r="D2280" s="32" t="s">
        <v>5072</v>
      </c>
      <c r="E2280" s="32" t="s">
        <v>8259</v>
      </c>
    </row>
    <row r="2281" spans="1:5" ht="15.5" x14ac:dyDescent="0.35">
      <c r="A2281" s="32" t="s">
        <v>78</v>
      </c>
      <c r="B2281" s="32" t="s">
        <v>4662</v>
      </c>
      <c r="C2281" s="32" t="s">
        <v>4732</v>
      </c>
      <c r="D2281" s="32" t="s">
        <v>8260</v>
      </c>
      <c r="E2281" s="32" t="s">
        <v>4882</v>
      </c>
    </row>
    <row r="2282" spans="1:5" ht="15.5" x14ac:dyDescent="0.35">
      <c r="A2282" s="32" t="s">
        <v>77</v>
      </c>
      <c r="B2282" s="32" t="s">
        <v>4663</v>
      </c>
      <c r="C2282" s="32" t="s">
        <v>4732</v>
      </c>
      <c r="D2282" s="32" t="s">
        <v>8261</v>
      </c>
      <c r="E2282" s="32" t="s">
        <v>8262</v>
      </c>
    </row>
    <row r="2283" spans="1:5" ht="15.5" x14ac:dyDescent="0.35">
      <c r="A2283" s="32" t="s">
        <v>76</v>
      </c>
      <c r="B2283" s="32" t="s">
        <v>4664</v>
      </c>
      <c r="C2283" s="32" t="s">
        <v>4729</v>
      </c>
      <c r="D2283" s="32" t="s">
        <v>4811</v>
      </c>
      <c r="E2283" s="32" t="s">
        <v>4890</v>
      </c>
    </row>
    <row r="2284" spans="1:5" ht="15.5" x14ac:dyDescent="0.35">
      <c r="A2284" s="32" t="s">
        <v>75</v>
      </c>
      <c r="B2284" s="32" t="s">
        <v>4665</v>
      </c>
      <c r="C2284" s="32" t="s">
        <v>4732</v>
      </c>
      <c r="D2284" s="32" t="s">
        <v>8263</v>
      </c>
      <c r="E2284" s="32" t="s">
        <v>4753</v>
      </c>
    </row>
    <row r="2285" spans="1:5" ht="15.5" x14ac:dyDescent="0.35">
      <c r="A2285" s="32" t="s">
        <v>74</v>
      </c>
      <c r="B2285" s="32" t="s">
        <v>4666</v>
      </c>
      <c r="C2285" s="32" t="s">
        <v>4729</v>
      </c>
      <c r="D2285" s="32" t="s">
        <v>8264</v>
      </c>
      <c r="E2285" s="32" t="s">
        <v>6318</v>
      </c>
    </row>
    <row r="2286" spans="1:5" ht="15.5" x14ac:dyDescent="0.35">
      <c r="A2286" s="32" t="s">
        <v>73</v>
      </c>
      <c r="B2286" s="32" t="s">
        <v>4667</v>
      </c>
      <c r="C2286" s="32" t="s">
        <v>4732</v>
      </c>
      <c r="D2286" s="32" t="s">
        <v>8265</v>
      </c>
      <c r="E2286" s="32" t="s">
        <v>8266</v>
      </c>
    </row>
    <row r="2287" spans="1:5" ht="15.5" x14ac:dyDescent="0.35">
      <c r="A2287" s="32" t="s">
        <v>72</v>
      </c>
      <c r="B2287" s="32" t="s">
        <v>4668</v>
      </c>
      <c r="C2287" s="32" t="s">
        <v>4729</v>
      </c>
      <c r="D2287" s="32" t="s">
        <v>8225</v>
      </c>
      <c r="E2287" s="32" t="s">
        <v>4906</v>
      </c>
    </row>
    <row r="2288" spans="1:5" ht="15.5" x14ac:dyDescent="0.35">
      <c r="A2288" s="32" t="s">
        <v>71</v>
      </c>
      <c r="B2288" s="32" t="s">
        <v>4669</v>
      </c>
      <c r="C2288" s="32" t="s">
        <v>4732</v>
      </c>
      <c r="D2288" s="32" t="s">
        <v>8267</v>
      </c>
      <c r="E2288" s="32" t="s">
        <v>8268</v>
      </c>
    </row>
    <row r="2289" spans="1:5" ht="15.5" x14ac:dyDescent="0.35">
      <c r="A2289" s="32" t="s">
        <v>70</v>
      </c>
      <c r="B2289" s="32" t="s">
        <v>4670</v>
      </c>
      <c r="C2289" s="32" t="s">
        <v>4729</v>
      </c>
      <c r="D2289" s="32" t="s">
        <v>8269</v>
      </c>
      <c r="E2289" s="32" t="s">
        <v>7108</v>
      </c>
    </row>
    <row r="2290" spans="1:5" ht="15.5" x14ac:dyDescent="0.35">
      <c r="A2290" s="32" t="s">
        <v>69</v>
      </c>
      <c r="B2290" s="32" t="s">
        <v>4671</v>
      </c>
      <c r="C2290" s="32" t="s">
        <v>4732</v>
      </c>
      <c r="D2290" s="32" t="s">
        <v>8270</v>
      </c>
      <c r="E2290" s="32" t="s">
        <v>8271</v>
      </c>
    </row>
    <row r="2291" spans="1:5" ht="15.5" x14ac:dyDescent="0.35">
      <c r="A2291" s="32" t="s">
        <v>68</v>
      </c>
      <c r="B2291" s="32" t="s">
        <v>4672</v>
      </c>
      <c r="C2291" s="32" t="s">
        <v>4732</v>
      </c>
      <c r="D2291" s="32" t="s">
        <v>8272</v>
      </c>
      <c r="E2291" s="32" t="s">
        <v>8273</v>
      </c>
    </row>
    <row r="2292" spans="1:5" ht="15.5" x14ac:dyDescent="0.35">
      <c r="A2292" s="32" t="s">
        <v>67</v>
      </c>
      <c r="B2292" s="32" t="s">
        <v>4673</v>
      </c>
      <c r="C2292" s="32" t="s">
        <v>4729</v>
      </c>
      <c r="D2292" s="32" t="s">
        <v>5072</v>
      </c>
      <c r="E2292" s="32" t="s">
        <v>5232</v>
      </c>
    </row>
    <row r="2293" spans="1:5" ht="15.5" x14ac:dyDescent="0.35">
      <c r="A2293" s="32" t="s">
        <v>66</v>
      </c>
      <c r="B2293" s="32" t="s">
        <v>4674</v>
      </c>
      <c r="C2293" s="32" t="s">
        <v>4732</v>
      </c>
      <c r="D2293" s="32" t="s">
        <v>8274</v>
      </c>
      <c r="E2293" s="32" t="s">
        <v>8275</v>
      </c>
    </row>
    <row r="2294" spans="1:5" ht="15.5" x14ac:dyDescent="0.35">
      <c r="A2294" s="32" t="s">
        <v>65</v>
      </c>
      <c r="B2294" s="32" t="s">
        <v>4675</v>
      </c>
      <c r="C2294" s="32" t="s">
        <v>4732</v>
      </c>
      <c r="D2294" s="32" t="s">
        <v>4895</v>
      </c>
      <c r="E2294" s="32" t="s">
        <v>4826</v>
      </c>
    </row>
    <row r="2295" spans="1:5" ht="15.5" x14ac:dyDescent="0.35">
      <c r="A2295" s="32" t="s">
        <v>64</v>
      </c>
      <c r="B2295" s="32" t="s">
        <v>4676</v>
      </c>
      <c r="C2295" s="32" t="s">
        <v>4729</v>
      </c>
      <c r="D2295" s="32" t="s">
        <v>8276</v>
      </c>
      <c r="E2295" s="32" t="s">
        <v>4906</v>
      </c>
    </row>
    <row r="2296" spans="1:5" ht="15.5" x14ac:dyDescent="0.35">
      <c r="A2296" s="32" t="s">
        <v>63</v>
      </c>
      <c r="B2296" s="32" t="s">
        <v>4677</v>
      </c>
      <c r="C2296" s="32" t="s">
        <v>4732</v>
      </c>
      <c r="D2296" s="32" t="s">
        <v>8277</v>
      </c>
      <c r="E2296" s="32" t="s">
        <v>5994</v>
      </c>
    </row>
    <row r="2297" spans="1:5" ht="15.5" x14ac:dyDescent="0.35">
      <c r="A2297" s="32" t="s">
        <v>62</v>
      </c>
      <c r="B2297" s="32" t="s">
        <v>4678</v>
      </c>
      <c r="C2297" s="32" t="s">
        <v>4732</v>
      </c>
      <c r="D2297" s="32" t="s">
        <v>8278</v>
      </c>
      <c r="E2297" s="32" t="s">
        <v>8279</v>
      </c>
    </row>
    <row r="2298" spans="1:5" ht="15.5" x14ac:dyDescent="0.35">
      <c r="A2298" s="32" t="s">
        <v>61</v>
      </c>
      <c r="B2298" s="32" t="s">
        <v>4679</v>
      </c>
      <c r="C2298" s="32" t="s">
        <v>4732</v>
      </c>
      <c r="D2298" s="32" t="s">
        <v>8280</v>
      </c>
      <c r="E2298" s="32" t="s">
        <v>8281</v>
      </c>
    </row>
    <row r="2299" spans="1:5" ht="15.5" x14ac:dyDescent="0.35">
      <c r="A2299" s="32" t="s">
        <v>60</v>
      </c>
      <c r="B2299" s="32" t="s">
        <v>4680</v>
      </c>
      <c r="C2299" s="32" t="s">
        <v>4729</v>
      </c>
      <c r="D2299" s="32" t="s">
        <v>8282</v>
      </c>
      <c r="E2299" s="32" t="s">
        <v>8283</v>
      </c>
    </row>
    <row r="2300" spans="1:5" ht="15.5" x14ac:dyDescent="0.35">
      <c r="A2300" s="32" t="s">
        <v>59</v>
      </c>
      <c r="B2300" s="32" t="s">
        <v>4681</v>
      </c>
      <c r="C2300" s="32" t="s">
        <v>4732</v>
      </c>
      <c r="D2300" s="32" t="s">
        <v>8284</v>
      </c>
      <c r="E2300" s="32" t="s">
        <v>8285</v>
      </c>
    </row>
    <row r="2301" spans="1:5" ht="15.5" x14ac:dyDescent="0.35">
      <c r="A2301" s="32" t="s">
        <v>58</v>
      </c>
      <c r="B2301" s="32" t="s">
        <v>4682</v>
      </c>
      <c r="C2301" s="32" t="s">
        <v>4732</v>
      </c>
      <c r="D2301" s="32" t="s">
        <v>8286</v>
      </c>
      <c r="E2301" s="32" t="s">
        <v>4888</v>
      </c>
    </row>
    <row r="2302" spans="1:5" ht="15.5" x14ac:dyDescent="0.35">
      <c r="A2302" s="32" t="s">
        <v>57</v>
      </c>
      <c r="B2302" s="32" t="s">
        <v>4683</v>
      </c>
      <c r="C2302" s="32" t="s">
        <v>4732</v>
      </c>
      <c r="D2302" s="32" t="s">
        <v>8287</v>
      </c>
      <c r="E2302" s="32" t="s">
        <v>8288</v>
      </c>
    </row>
    <row r="2303" spans="1:5" ht="15.5" x14ac:dyDescent="0.35">
      <c r="A2303" s="32" t="s">
        <v>56</v>
      </c>
      <c r="B2303" s="32" t="s">
        <v>4684</v>
      </c>
      <c r="C2303" s="32" t="s">
        <v>4732</v>
      </c>
      <c r="D2303" s="32" t="s">
        <v>5245</v>
      </c>
      <c r="E2303" s="32" t="s">
        <v>4753</v>
      </c>
    </row>
    <row r="2304" spans="1:5" ht="15.5" x14ac:dyDescent="0.35">
      <c r="A2304" s="32" t="s">
        <v>55</v>
      </c>
      <c r="B2304" s="32" t="s">
        <v>4685</v>
      </c>
      <c r="C2304" s="32" t="s">
        <v>4729</v>
      </c>
      <c r="D2304" s="32" t="s">
        <v>8289</v>
      </c>
      <c r="E2304" s="32" t="s">
        <v>8290</v>
      </c>
    </row>
    <row r="2305" spans="1:5" ht="15.5" x14ac:dyDescent="0.35">
      <c r="A2305" s="32" t="s">
        <v>54</v>
      </c>
      <c r="B2305" s="32" t="s">
        <v>4686</v>
      </c>
      <c r="C2305" s="32" t="s">
        <v>4732</v>
      </c>
      <c r="D2305" s="32" t="s">
        <v>8291</v>
      </c>
      <c r="E2305" s="32" t="s">
        <v>5571</v>
      </c>
    </row>
    <row r="2306" spans="1:5" ht="15.5" x14ac:dyDescent="0.35">
      <c r="A2306" s="32" t="s">
        <v>53</v>
      </c>
      <c r="B2306" s="32" t="s">
        <v>4687</v>
      </c>
      <c r="C2306" s="32" t="s">
        <v>4732</v>
      </c>
      <c r="D2306" s="32" t="s">
        <v>8292</v>
      </c>
      <c r="E2306" s="32" t="s">
        <v>5007</v>
      </c>
    </row>
    <row r="2307" spans="1:5" ht="15.5" x14ac:dyDescent="0.35">
      <c r="A2307" s="32" t="s">
        <v>52</v>
      </c>
      <c r="B2307" s="32" t="s">
        <v>4688</v>
      </c>
      <c r="C2307" s="32" t="s">
        <v>4732</v>
      </c>
      <c r="D2307" s="32" t="s">
        <v>8293</v>
      </c>
      <c r="E2307" s="32" t="s">
        <v>6610</v>
      </c>
    </row>
    <row r="2308" spans="1:5" ht="15.5" x14ac:dyDescent="0.35">
      <c r="A2308" s="32" t="s">
        <v>51</v>
      </c>
      <c r="B2308" s="32" t="s">
        <v>4689</v>
      </c>
      <c r="C2308" s="32" t="s">
        <v>4729</v>
      </c>
      <c r="D2308" s="32" t="s">
        <v>8294</v>
      </c>
      <c r="E2308" s="32" t="s">
        <v>5263</v>
      </c>
    </row>
    <row r="2309" spans="1:5" ht="15.5" x14ac:dyDescent="0.35">
      <c r="A2309" s="32" t="s">
        <v>50</v>
      </c>
      <c r="B2309" s="32" t="s">
        <v>4690</v>
      </c>
      <c r="C2309" s="32" t="s">
        <v>4729</v>
      </c>
      <c r="D2309" s="32" t="s">
        <v>8295</v>
      </c>
      <c r="E2309" s="32" t="s">
        <v>7510</v>
      </c>
    </row>
    <row r="2310" spans="1:5" ht="15.5" x14ac:dyDescent="0.35">
      <c r="A2310" s="32" t="s">
        <v>49</v>
      </c>
      <c r="B2310" s="32" t="s">
        <v>4691</v>
      </c>
      <c r="C2310" s="32" t="s">
        <v>4729</v>
      </c>
      <c r="D2310" s="32" t="s">
        <v>7647</v>
      </c>
      <c r="E2310" s="32" t="s">
        <v>7477</v>
      </c>
    </row>
    <row r="2311" spans="1:5" ht="15.5" x14ac:dyDescent="0.35">
      <c r="A2311" s="32" t="s">
        <v>48</v>
      </c>
      <c r="B2311" s="32" t="s">
        <v>4692</v>
      </c>
      <c r="C2311" s="32" t="s">
        <v>4732</v>
      </c>
      <c r="D2311" s="32" t="s">
        <v>4986</v>
      </c>
      <c r="E2311" s="32" t="s">
        <v>5029</v>
      </c>
    </row>
    <row r="2312" spans="1:5" ht="15.5" x14ac:dyDescent="0.35">
      <c r="A2312" s="32" t="s">
        <v>47</v>
      </c>
      <c r="B2312" s="32" t="s">
        <v>4693</v>
      </c>
      <c r="C2312" s="32" t="s">
        <v>5604</v>
      </c>
      <c r="D2312" s="32" t="s">
        <v>8296</v>
      </c>
      <c r="E2312" s="32" t="s">
        <v>5889</v>
      </c>
    </row>
    <row r="2313" spans="1:5" ht="15.5" x14ac:dyDescent="0.35">
      <c r="A2313" s="32" t="s">
        <v>46</v>
      </c>
      <c r="B2313" s="32" t="s">
        <v>4694</v>
      </c>
      <c r="C2313" s="32" t="s">
        <v>4729</v>
      </c>
      <c r="D2313" s="32" t="s">
        <v>8297</v>
      </c>
      <c r="E2313" s="32" t="s">
        <v>4841</v>
      </c>
    </row>
    <row r="2314" spans="1:5" ht="15.5" x14ac:dyDescent="0.35">
      <c r="A2314" s="32" t="s">
        <v>45</v>
      </c>
      <c r="B2314" s="32" t="s">
        <v>4695</v>
      </c>
      <c r="C2314" s="32" t="s">
        <v>4732</v>
      </c>
      <c r="D2314" s="32" t="s">
        <v>8298</v>
      </c>
      <c r="E2314" s="32" t="s">
        <v>4808</v>
      </c>
    </row>
    <row r="2315" spans="1:5" ht="15.5" x14ac:dyDescent="0.35">
      <c r="A2315" s="32" t="s">
        <v>44</v>
      </c>
      <c r="B2315" s="32" t="s">
        <v>4696</v>
      </c>
      <c r="C2315" s="32" t="s">
        <v>4729</v>
      </c>
      <c r="D2315" s="32" t="s">
        <v>8299</v>
      </c>
      <c r="E2315" s="32" t="s">
        <v>5464</v>
      </c>
    </row>
    <row r="2316" spans="1:5" ht="15.5" x14ac:dyDescent="0.35">
      <c r="A2316" s="32" t="s">
        <v>43</v>
      </c>
      <c r="B2316" s="32" t="s">
        <v>4697</v>
      </c>
      <c r="C2316" s="32" t="s">
        <v>4729</v>
      </c>
      <c r="D2316" s="32" t="s">
        <v>6227</v>
      </c>
      <c r="E2316" s="32" t="s">
        <v>8300</v>
      </c>
    </row>
    <row r="2317" spans="1:5" ht="15.5" x14ac:dyDescent="0.35">
      <c r="A2317" s="32" t="s">
        <v>41</v>
      </c>
      <c r="B2317" s="32" t="s">
        <v>4698</v>
      </c>
      <c r="C2317" s="32" t="s">
        <v>4732</v>
      </c>
      <c r="D2317" s="32" t="s">
        <v>5278</v>
      </c>
      <c r="E2317" s="32" t="s">
        <v>8301</v>
      </c>
    </row>
    <row r="2318" spans="1:5" ht="15.5" x14ac:dyDescent="0.35">
      <c r="A2318" s="32" t="s">
        <v>40</v>
      </c>
      <c r="B2318" s="32" t="s">
        <v>4699</v>
      </c>
      <c r="C2318" s="32" t="s">
        <v>4732</v>
      </c>
      <c r="D2318" s="32" t="s">
        <v>8302</v>
      </c>
      <c r="E2318" s="32" t="s">
        <v>6112</v>
      </c>
    </row>
    <row r="2319" spans="1:5" ht="15.5" x14ac:dyDescent="0.35">
      <c r="A2319" s="32" t="s">
        <v>39</v>
      </c>
      <c r="B2319" s="32" t="s">
        <v>4700</v>
      </c>
      <c r="C2319" s="32" t="s">
        <v>4729</v>
      </c>
      <c r="D2319" s="32" t="s">
        <v>7531</v>
      </c>
      <c r="E2319" s="32" t="s">
        <v>8303</v>
      </c>
    </row>
    <row r="2320" spans="1:5" ht="15.5" x14ac:dyDescent="0.35">
      <c r="A2320" s="32" t="s">
        <v>38</v>
      </c>
      <c r="B2320" s="32" t="s">
        <v>4701</v>
      </c>
      <c r="C2320" s="32" t="s">
        <v>4732</v>
      </c>
      <c r="D2320" s="32" t="s">
        <v>8304</v>
      </c>
      <c r="E2320" s="32" t="s">
        <v>8305</v>
      </c>
    </row>
    <row r="2321" spans="1:5" ht="15.5" x14ac:dyDescent="0.35">
      <c r="A2321" s="32" t="s">
        <v>36</v>
      </c>
      <c r="B2321" s="32" t="s">
        <v>4702</v>
      </c>
      <c r="C2321" s="32" t="s">
        <v>4729</v>
      </c>
      <c r="D2321" s="32" t="s">
        <v>8306</v>
      </c>
      <c r="E2321" s="32" t="s">
        <v>8307</v>
      </c>
    </row>
    <row r="2322" spans="1:5" ht="15.5" x14ac:dyDescent="0.35">
      <c r="A2322" s="32" t="s">
        <v>34</v>
      </c>
      <c r="B2322" s="32" t="s">
        <v>4703</v>
      </c>
      <c r="C2322" s="32" t="s">
        <v>4732</v>
      </c>
      <c r="D2322" s="32" t="s">
        <v>8308</v>
      </c>
      <c r="E2322" s="32" t="s">
        <v>4914</v>
      </c>
    </row>
    <row r="2323" spans="1:5" ht="15.5" x14ac:dyDescent="0.35">
      <c r="A2323" s="32" t="s">
        <v>33</v>
      </c>
      <c r="B2323" s="32" t="s">
        <v>4704</v>
      </c>
      <c r="C2323" s="32" t="s">
        <v>4729</v>
      </c>
      <c r="D2323" s="32" t="s">
        <v>8309</v>
      </c>
      <c r="E2323" s="32" t="s">
        <v>8310</v>
      </c>
    </row>
    <row r="2324" spans="1:5" ht="15.5" x14ac:dyDescent="0.35">
      <c r="A2324" s="32" t="s">
        <v>32</v>
      </c>
      <c r="B2324" s="32" t="s">
        <v>4705</v>
      </c>
      <c r="C2324" s="32" t="s">
        <v>4732</v>
      </c>
      <c r="D2324" s="32" t="s">
        <v>8311</v>
      </c>
      <c r="E2324" s="32" t="s">
        <v>5029</v>
      </c>
    </row>
    <row r="2325" spans="1:5" ht="15.5" x14ac:dyDescent="0.35">
      <c r="A2325" s="32" t="s">
        <v>29</v>
      </c>
      <c r="B2325" s="32" t="s">
        <v>4706</v>
      </c>
      <c r="C2325" s="32" t="s">
        <v>4729</v>
      </c>
      <c r="D2325" s="32" t="s">
        <v>8312</v>
      </c>
      <c r="E2325" s="32" t="s">
        <v>8313</v>
      </c>
    </row>
    <row r="2326" spans="1:5" ht="15.5" x14ac:dyDescent="0.35">
      <c r="A2326" s="32" t="s">
        <v>28</v>
      </c>
      <c r="B2326" s="32" t="s">
        <v>4707</v>
      </c>
      <c r="C2326" s="32" t="s">
        <v>4732</v>
      </c>
      <c r="D2326" s="32" t="s">
        <v>6048</v>
      </c>
      <c r="E2326" s="32" t="s">
        <v>8314</v>
      </c>
    </row>
    <row r="2327" spans="1:5" ht="15.5" x14ac:dyDescent="0.35">
      <c r="A2327" s="32" t="s">
        <v>27</v>
      </c>
      <c r="B2327" s="32" t="s">
        <v>4708</v>
      </c>
      <c r="C2327" s="32" t="s">
        <v>4732</v>
      </c>
      <c r="D2327" s="32" t="s">
        <v>8315</v>
      </c>
      <c r="E2327" s="32" t="s">
        <v>8316</v>
      </c>
    </row>
    <row r="2328" spans="1:5" ht="15.5" x14ac:dyDescent="0.35">
      <c r="A2328" s="32" t="s">
        <v>26</v>
      </c>
      <c r="B2328" s="32" t="s">
        <v>4709</v>
      </c>
      <c r="C2328" s="32" t="s">
        <v>4729</v>
      </c>
      <c r="D2328" s="32" t="s">
        <v>5370</v>
      </c>
      <c r="E2328" s="32" t="s">
        <v>6567</v>
      </c>
    </row>
    <row r="2329" spans="1:5" ht="15.5" x14ac:dyDescent="0.35">
      <c r="A2329" s="32" t="s">
        <v>25</v>
      </c>
      <c r="B2329" s="32" t="s">
        <v>4710</v>
      </c>
      <c r="C2329" s="32" t="s">
        <v>4729</v>
      </c>
      <c r="D2329" s="32" t="s">
        <v>8317</v>
      </c>
      <c r="E2329" s="32" t="s">
        <v>4775</v>
      </c>
    </row>
    <row r="2330" spans="1:5" ht="15.5" x14ac:dyDescent="0.35">
      <c r="A2330" s="32" t="s">
        <v>24</v>
      </c>
      <c r="B2330" s="32" t="s">
        <v>4711</v>
      </c>
      <c r="C2330" s="32" t="s">
        <v>4729</v>
      </c>
      <c r="D2330" s="32" t="s">
        <v>8318</v>
      </c>
      <c r="E2330" s="32" t="s">
        <v>8319</v>
      </c>
    </row>
    <row r="2331" spans="1:5" ht="15.5" x14ac:dyDescent="0.35">
      <c r="A2331" s="32" t="s">
        <v>22</v>
      </c>
      <c r="B2331" s="32" t="s">
        <v>4712</v>
      </c>
      <c r="C2331" s="32" t="s">
        <v>4729</v>
      </c>
      <c r="D2331" s="32" t="s">
        <v>8320</v>
      </c>
      <c r="E2331" s="32" t="s">
        <v>8321</v>
      </c>
    </row>
    <row r="2332" spans="1:5" ht="15.5" x14ac:dyDescent="0.35">
      <c r="A2332" s="32" t="s">
        <v>21</v>
      </c>
      <c r="B2332" s="32" t="s">
        <v>4713</v>
      </c>
      <c r="C2332" s="32" t="s">
        <v>4732</v>
      </c>
      <c r="D2332" s="32" t="s">
        <v>8322</v>
      </c>
      <c r="E2332" s="32" t="s">
        <v>5488</v>
      </c>
    </row>
    <row r="2333" spans="1:5" ht="15.5" x14ac:dyDescent="0.35">
      <c r="A2333" s="32" t="s">
        <v>19</v>
      </c>
      <c r="B2333" s="32" t="s">
        <v>4714</v>
      </c>
      <c r="C2333" s="32" t="s">
        <v>4732</v>
      </c>
      <c r="D2333" s="32" t="s">
        <v>8323</v>
      </c>
      <c r="E2333" s="32" t="s">
        <v>8324</v>
      </c>
    </row>
    <row r="2334" spans="1:5" ht="15.5" x14ac:dyDescent="0.35">
      <c r="A2334" s="32" t="s">
        <v>17</v>
      </c>
      <c r="B2334" s="32" t="s">
        <v>4715</v>
      </c>
      <c r="C2334" s="32" t="s">
        <v>4729</v>
      </c>
      <c r="D2334" s="32" t="s">
        <v>8325</v>
      </c>
      <c r="E2334" s="32" t="s">
        <v>7496</v>
      </c>
    </row>
    <row r="2335" spans="1:5" ht="15.5" x14ac:dyDescent="0.35">
      <c r="A2335" s="32" t="s">
        <v>14</v>
      </c>
      <c r="B2335" s="32" t="s">
        <v>4716</v>
      </c>
      <c r="C2335" s="32" t="s">
        <v>4732</v>
      </c>
      <c r="D2335" s="32" t="s">
        <v>8326</v>
      </c>
      <c r="E2335" s="32" t="s">
        <v>8327</v>
      </c>
    </row>
    <row r="2336" spans="1:5" ht="15.5" x14ac:dyDescent="0.35">
      <c r="A2336" s="32" t="s">
        <v>9</v>
      </c>
      <c r="B2336" s="32" t="s">
        <v>4717</v>
      </c>
      <c r="C2336" s="32" t="s">
        <v>4732</v>
      </c>
      <c r="D2336" s="32" t="s">
        <v>8328</v>
      </c>
      <c r="E2336" s="32" t="s">
        <v>8329</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E587-82E9-45F3-86B5-FCC5206CFBC5}">
  <sheetPr codeName="Sheet3"/>
  <dimension ref="A1:J2336"/>
  <sheetViews>
    <sheetView zoomScale="90" zoomScaleNormal="90" workbookViewId="0">
      <selection activeCell="E19" sqref="E19"/>
    </sheetView>
  </sheetViews>
  <sheetFormatPr defaultRowHeight="14.5" x14ac:dyDescent="0.35"/>
  <cols>
    <col min="1" max="1" width="15.81640625" bestFit="1" customWidth="1"/>
    <col min="2" max="2" width="8.7265625" bestFit="1" customWidth="1"/>
    <col min="3" max="3" width="17.08984375" bestFit="1" customWidth="1"/>
    <col min="4" max="4" width="13.36328125" bestFit="1" customWidth="1"/>
    <col min="5" max="5" width="16.6328125" bestFit="1" customWidth="1"/>
    <col min="6" max="6" width="15.1796875" bestFit="1" customWidth="1"/>
    <col min="7" max="7" width="24.90625" bestFit="1" customWidth="1"/>
    <col min="8" max="8" width="9.36328125" bestFit="1" customWidth="1"/>
    <col min="10" max="10" width="12.81640625" bestFit="1" customWidth="1"/>
  </cols>
  <sheetData>
    <row r="1" spans="1:10" x14ac:dyDescent="0.35">
      <c r="A1" s="17" t="s">
        <v>0</v>
      </c>
      <c r="B1" s="17" t="s">
        <v>2373</v>
      </c>
      <c r="C1" s="17" t="s">
        <v>8336</v>
      </c>
      <c r="D1" s="17" t="s">
        <v>2374</v>
      </c>
      <c r="E1" s="17" t="s">
        <v>2375</v>
      </c>
      <c r="F1" s="17" t="s">
        <v>2376</v>
      </c>
      <c r="G1" s="17" t="s">
        <v>2377</v>
      </c>
      <c r="H1" s="17" t="s">
        <v>2378</v>
      </c>
      <c r="I1" s="17" t="s">
        <v>2379</v>
      </c>
      <c r="J1" s="17" t="s">
        <v>8351</v>
      </c>
    </row>
    <row r="2" spans="1:10" x14ac:dyDescent="0.35">
      <c r="A2" s="17" t="s">
        <v>2372</v>
      </c>
      <c r="B2" s="17">
        <v>47.41</v>
      </c>
      <c r="C2" s="17" t="s">
        <v>8337</v>
      </c>
      <c r="D2" s="17">
        <v>7.47</v>
      </c>
      <c r="E2" s="17" t="s">
        <v>2380</v>
      </c>
      <c r="F2" s="17" t="s">
        <v>2380</v>
      </c>
      <c r="G2" s="17" t="s">
        <v>2380</v>
      </c>
      <c r="H2" s="17">
        <v>0</v>
      </c>
      <c r="I2" s="17" t="s">
        <v>2381</v>
      </c>
      <c r="J2" s="17" t="str">
        <f>IF(Table3__3_16[[#This Row],[HBA1C]]&lt;5.7,"Normal",IF(Table3__3_16[[#This Row],[HBA1C]]&lt;6.4,"Prediabetes","Diabetes"))</f>
        <v>Diabetes</v>
      </c>
    </row>
    <row r="3" spans="1:10" x14ac:dyDescent="0.35">
      <c r="A3" s="17" t="s">
        <v>2371</v>
      </c>
      <c r="B3" s="17">
        <v>30.36</v>
      </c>
      <c r="C3" s="17" t="s">
        <v>8337</v>
      </c>
      <c r="D3" s="17">
        <v>5.77</v>
      </c>
      <c r="E3" s="17" t="s">
        <v>2380</v>
      </c>
      <c r="F3" s="17" t="s">
        <v>2380</v>
      </c>
      <c r="G3" s="17" t="s">
        <v>2380</v>
      </c>
      <c r="H3" s="17">
        <v>0</v>
      </c>
      <c r="I3" s="17" t="s">
        <v>2381</v>
      </c>
      <c r="J3" s="17" t="str">
        <f>IF(Table3__3_16[[#This Row],[HBA1C]]&lt;5.7,"Normal",IF(Table3__3_16[[#This Row],[HBA1C]]&lt;6.4,"Prediabetes","Diabetes"))</f>
        <v>Prediabetes</v>
      </c>
    </row>
    <row r="4" spans="1:10" x14ac:dyDescent="0.35">
      <c r="A4" s="17" t="s">
        <v>2370</v>
      </c>
      <c r="B4" s="17">
        <v>34.484999999999999</v>
      </c>
      <c r="C4" s="17" t="s">
        <v>8337</v>
      </c>
      <c r="D4" s="17">
        <v>11.87</v>
      </c>
      <c r="E4" s="17" t="s">
        <v>2381</v>
      </c>
      <c r="F4" s="17" t="s">
        <v>2380</v>
      </c>
      <c r="G4" s="17" t="s">
        <v>2380</v>
      </c>
      <c r="H4" s="17">
        <v>2</v>
      </c>
      <c r="I4" s="17" t="s">
        <v>2381</v>
      </c>
      <c r="J4" s="17" t="str">
        <f>IF(Table3__3_16[[#This Row],[HBA1C]]&lt;5.7,"Normal",IF(Table3__3_16[[#This Row],[HBA1C]]&lt;6.4,"Prediabetes","Diabetes"))</f>
        <v>Diabetes</v>
      </c>
    </row>
    <row r="5" spans="1:10" x14ac:dyDescent="0.35">
      <c r="A5" s="17" t="s">
        <v>2369</v>
      </c>
      <c r="B5" s="17">
        <v>38.094999999999999</v>
      </c>
      <c r="C5" s="17" t="s">
        <v>8337</v>
      </c>
      <c r="D5" s="17">
        <v>6.05</v>
      </c>
      <c r="E5" s="17" t="s">
        <v>2380</v>
      </c>
      <c r="F5" s="17" t="s">
        <v>2380</v>
      </c>
      <c r="G5" s="17" t="s">
        <v>2380</v>
      </c>
      <c r="H5" s="17">
        <v>0</v>
      </c>
      <c r="I5" s="17" t="s">
        <v>2381</v>
      </c>
      <c r="J5" s="17" t="str">
        <f>IF(Table3__3_16[[#This Row],[HBA1C]]&lt;5.7,"Normal",IF(Table3__3_16[[#This Row],[HBA1C]]&lt;6.4,"Prediabetes","Diabetes"))</f>
        <v>Prediabetes</v>
      </c>
    </row>
    <row r="6" spans="1:10" x14ac:dyDescent="0.35">
      <c r="A6" s="17" t="s">
        <v>2368</v>
      </c>
      <c r="B6" s="17">
        <v>35.53</v>
      </c>
      <c r="C6" s="17" t="s">
        <v>8337</v>
      </c>
      <c r="D6" s="17">
        <v>5.45</v>
      </c>
      <c r="E6" s="17" t="s">
        <v>2380</v>
      </c>
      <c r="F6" s="17" t="s">
        <v>2380</v>
      </c>
      <c r="G6" s="17" t="s">
        <v>2380</v>
      </c>
      <c r="H6" s="17">
        <v>0</v>
      </c>
      <c r="I6" s="17" t="s">
        <v>2381</v>
      </c>
      <c r="J6" s="17" t="str">
        <f>IF(Table3__3_16[[#This Row],[HBA1C]]&lt;5.7,"Normal",IF(Table3__3_16[[#This Row],[HBA1C]]&lt;6.4,"Prediabetes","Diabetes"))</f>
        <v>Normal</v>
      </c>
    </row>
    <row r="7" spans="1:10" x14ac:dyDescent="0.35">
      <c r="A7" s="17" t="s">
        <v>2367</v>
      </c>
      <c r="B7" s="17">
        <v>32.799999999999997</v>
      </c>
      <c r="C7" s="17" t="s">
        <v>8337</v>
      </c>
      <c r="D7" s="17">
        <v>6.59</v>
      </c>
      <c r="E7" s="17" t="s">
        <v>2380</v>
      </c>
      <c r="F7" s="17" t="s">
        <v>2380</v>
      </c>
      <c r="G7" s="17" t="s">
        <v>2380</v>
      </c>
      <c r="H7" s="17">
        <v>0</v>
      </c>
      <c r="I7" s="17" t="s">
        <v>2381</v>
      </c>
      <c r="J7" s="17" t="str">
        <f>IF(Table3__3_16[[#This Row],[HBA1C]]&lt;5.7,"Normal",IF(Table3__3_16[[#This Row],[HBA1C]]&lt;6.4,"Prediabetes","Diabetes"))</f>
        <v>Diabetes</v>
      </c>
    </row>
    <row r="8" spans="1:10" x14ac:dyDescent="0.35">
      <c r="A8" s="17" t="s">
        <v>2366</v>
      </c>
      <c r="B8" s="17">
        <v>36.4</v>
      </c>
      <c r="C8" s="17" t="s">
        <v>8337</v>
      </c>
      <c r="D8" s="17">
        <v>6.07</v>
      </c>
      <c r="E8" s="17" t="s">
        <v>2380</v>
      </c>
      <c r="F8" s="17" t="s">
        <v>2380</v>
      </c>
      <c r="G8" s="17" t="s">
        <v>2380</v>
      </c>
      <c r="H8" s="17">
        <v>0</v>
      </c>
      <c r="I8" s="17" t="s">
        <v>2381</v>
      </c>
      <c r="J8" s="17" t="str">
        <f>IF(Table3__3_16[[#This Row],[HBA1C]]&lt;5.7,"Normal",IF(Table3__3_16[[#This Row],[HBA1C]]&lt;6.4,"Prediabetes","Diabetes"))</f>
        <v>Prediabetes</v>
      </c>
    </row>
    <row r="9" spans="1:10" x14ac:dyDescent="0.35">
      <c r="A9" s="17" t="s">
        <v>2365</v>
      </c>
      <c r="B9" s="17">
        <v>36.96</v>
      </c>
      <c r="C9" s="17" t="s">
        <v>8337</v>
      </c>
      <c r="D9" s="17">
        <v>7.93</v>
      </c>
      <c r="E9" s="17" t="s">
        <v>2380</v>
      </c>
      <c r="F9" s="17" t="s">
        <v>2380</v>
      </c>
      <c r="G9" s="17" t="s">
        <v>2380</v>
      </c>
      <c r="H9" s="17">
        <v>3</v>
      </c>
      <c r="I9" s="17" t="s">
        <v>2381</v>
      </c>
      <c r="J9" s="17" t="str">
        <f>IF(Table3__3_16[[#This Row],[HBA1C]]&lt;5.7,"Normal",IF(Table3__3_16[[#This Row],[HBA1C]]&lt;6.4,"Prediabetes","Diabetes"))</f>
        <v>Diabetes</v>
      </c>
    </row>
    <row r="10" spans="1:10" x14ac:dyDescent="0.35">
      <c r="A10" s="17" t="s">
        <v>2364</v>
      </c>
      <c r="B10" s="17">
        <v>41.14</v>
      </c>
      <c r="C10" s="17" t="s">
        <v>8337</v>
      </c>
      <c r="D10" s="17">
        <v>9.58</v>
      </c>
      <c r="E10" s="17" t="s">
        <v>2381</v>
      </c>
      <c r="F10" s="17" t="s">
        <v>2380</v>
      </c>
      <c r="G10" s="17" t="s">
        <v>2381</v>
      </c>
      <c r="H10" s="17">
        <v>1</v>
      </c>
      <c r="I10" s="17" t="s">
        <v>2381</v>
      </c>
      <c r="J10" s="17" t="str">
        <f>IF(Table3__3_16[[#This Row],[HBA1C]]&lt;5.7,"Normal",IF(Table3__3_16[[#This Row],[HBA1C]]&lt;6.4,"Prediabetes","Diabetes"))</f>
        <v>Diabetes</v>
      </c>
    </row>
    <row r="11" spans="1:10" x14ac:dyDescent="0.35">
      <c r="A11" s="17" t="s">
        <v>2363</v>
      </c>
      <c r="B11" s="17">
        <v>38.06</v>
      </c>
      <c r="C11" s="17" t="s">
        <v>8337</v>
      </c>
      <c r="D11" s="17">
        <v>10.79</v>
      </c>
      <c r="E11" s="17" t="s">
        <v>2380</v>
      </c>
      <c r="F11" s="17" t="s">
        <v>2380</v>
      </c>
      <c r="G11" s="17" t="s">
        <v>2380</v>
      </c>
      <c r="H11" s="17">
        <v>0</v>
      </c>
      <c r="I11" s="17" t="s">
        <v>2381</v>
      </c>
      <c r="J11" s="17" t="str">
        <f>IF(Table3__3_16[[#This Row],[HBA1C]]&lt;5.7,"Normal",IF(Table3__3_16[[#This Row],[HBA1C]]&lt;6.4,"Prediabetes","Diabetes"))</f>
        <v>Diabetes</v>
      </c>
    </row>
    <row r="12" spans="1:10" x14ac:dyDescent="0.35">
      <c r="A12" s="17" t="s">
        <v>2362</v>
      </c>
      <c r="B12" s="17">
        <v>37.700000000000003</v>
      </c>
      <c r="C12" s="17" t="s">
        <v>8337</v>
      </c>
      <c r="D12" s="17">
        <v>5.96</v>
      </c>
      <c r="E12" s="17" t="s">
        <v>2381</v>
      </c>
      <c r="F12" s="17" t="s">
        <v>2380</v>
      </c>
      <c r="G12" s="17" t="s">
        <v>2380</v>
      </c>
      <c r="H12" s="17">
        <v>2</v>
      </c>
      <c r="I12" s="17" t="s">
        <v>2381</v>
      </c>
      <c r="J12" s="17" t="str">
        <f>IF(Table3__3_16[[#This Row],[HBA1C]]&lt;5.7,"Normal",IF(Table3__3_16[[#This Row],[HBA1C]]&lt;6.4,"Prediabetes","Diabetes"))</f>
        <v>Prediabetes</v>
      </c>
    </row>
    <row r="13" spans="1:10" x14ac:dyDescent="0.35">
      <c r="A13" s="17" t="s">
        <v>2361</v>
      </c>
      <c r="B13" s="17">
        <v>42.13</v>
      </c>
      <c r="C13" s="17" t="s">
        <v>8337</v>
      </c>
      <c r="D13" s="17">
        <v>11.9</v>
      </c>
      <c r="E13" s="17" t="s">
        <v>2380</v>
      </c>
      <c r="F13" s="17" t="s">
        <v>2380</v>
      </c>
      <c r="G13" s="17" t="s">
        <v>2380</v>
      </c>
      <c r="H13" s="17">
        <v>0</v>
      </c>
      <c r="I13" s="17" t="s">
        <v>2381</v>
      </c>
      <c r="J13" s="17" t="str">
        <f>IF(Table3__3_16[[#This Row],[HBA1C]]&lt;5.7,"Normal",IF(Table3__3_16[[#This Row],[HBA1C]]&lt;6.4,"Prediabetes","Diabetes"))</f>
        <v>Diabetes</v>
      </c>
    </row>
    <row r="14" spans="1:10" x14ac:dyDescent="0.35">
      <c r="A14" s="17" t="s">
        <v>2360</v>
      </c>
      <c r="B14" s="17">
        <v>40.92</v>
      </c>
      <c r="C14" s="17" t="s">
        <v>8337</v>
      </c>
      <c r="D14" s="17">
        <v>8.41</v>
      </c>
      <c r="E14" s="17" t="s">
        <v>2380</v>
      </c>
      <c r="F14" s="17" t="s">
        <v>2380</v>
      </c>
      <c r="G14" s="17" t="s">
        <v>2380</v>
      </c>
      <c r="H14" s="17">
        <v>0</v>
      </c>
      <c r="I14" s="17" t="s">
        <v>2381</v>
      </c>
      <c r="J14" s="17" t="str">
        <f>IF(Table3__3_16[[#This Row],[HBA1C]]&lt;5.7,"Normal",IF(Table3__3_16[[#This Row],[HBA1C]]&lt;6.4,"Prediabetes","Diabetes"))</f>
        <v>Diabetes</v>
      </c>
    </row>
    <row r="15" spans="1:10" x14ac:dyDescent="0.35">
      <c r="A15" s="17" t="s">
        <v>2359</v>
      </c>
      <c r="B15" s="17">
        <v>40.564999999999998</v>
      </c>
      <c r="C15" s="17" t="s">
        <v>8337</v>
      </c>
      <c r="D15" s="17">
        <v>7.02</v>
      </c>
      <c r="E15" s="17" t="s">
        <v>2380</v>
      </c>
      <c r="F15" s="17" t="s">
        <v>2380</v>
      </c>
      <c r="G15" s="17" t="s">
        <v>2380</v>
      </c>
      <c r="H15" s="17">
        <v>0</v>
      </c>
      <c r="I15" s="17" t="s">
        <v>2381</v>
      </c>
      <c r="J15" s="17" t="str">
        <f>IF(Table3__3_16[[#This Row],[HBA1C]]&lt;5.7,"Normal",IF(Table3__3_16[[#This Row],[HBA1C]]&lt;6.4,"Prediabetes","Diabetes"))</f>
        <v>Diabetes</v>
      </c>
    </row>
    <row r="16" spans="1:10" x14ac:dyDescent="0.35">
      <c r="A16" s="17" t="s">
        <v>2358</v>
      </c>
      <c r="B16" s="17">
        <v>36.384999999999998</v>
      </c>
      <c r="C16" s="17" t="s">
        <v>8337</v>
      </c>
      <c r="D16" s="17">
        <v>7.59</v>
      </c>
      <c r="E16" s="17" t="s">
        <v>2381</v>
      </c>
      <c r="F16" s="17" t="s">
        <v>2380</v>
      </c>
      <c r="G16" s="17" t="s">
        <v>2380</v>
      </c>
      <c r="H16" s="17">
        <v>2</v>
      </c>
      <c r="I16" s="17" t="s">
        <v>2381</v>
      </c>
      <c r="J16" s="17" t="str">
        <f>IF(Table3__3_16[[#This Row],[HBA1C]]&lt;5.7,"Normal",IF(Table3__3_16[[#This Row],[HBA1C]]&lt;6.4,"Prediabetes","Diabetes"))</f>
        <v>Diabetes</v>
      </c>
    </row>
    <row r="17" spans="1:10" x14ac:dyDescent="0.35">
      <c r="A17" s="17" t="s">
        <v>2357</v>
      </c>
      <c r="B17" s="17">
        <v>39.9</v>
      </c>
      <c r="C17" s="17" t="s">
        <v>8337</v>
      </c>
      <c r="D17" s="17">
        <v>11.32</v>
      </c>
      <c r="E17" s="17" t="s">
        <v>2380</v>
      </c>
      <c r="F17" s="17" t="s">
        <v>2380</v>
      </c>
      <c r="G17" s="17" t="s">
        <v>2380</v>
      </c>
      <c r="H17" s="17">
        <v>0</v>
      </c>
      <c r="I17" s="17" t="s">
        <v>2381</v>
      </c>
      <c r="J17" s="17" t="str">
        <f>IF(Table3__3_16[[#This Row],[HBA1C]]&lt;5.7,"Normal",IF(Table3__3_16[[#This Row],[HBA1C]]&lt;6.4,"Prediabetes","Diabetes"))</f>
        <v>Diabetes</v>
      </c>
    </row>
    <row r="18" spans="1:10" x14ac:dyDescent="0.35">
      <c r="A18" s="17" t="s">
        <v>2356</v>
      </c>
      <c r="B18" s="17">
        <v>33.799999999999997</v>
      </c>
      <c r="C18" s="17" t="s">
        <v>8337</v>
      </c>
      <c r="D18" s="17">
        <v>7.67</v>
      </c>
      <c r="E18" s="17" t="s">
        <v>2380</v>
      </c>
      <c r="F18" s="17" t="s">
        <v>2380</v>
      </c>
      <c r="G18" s="17" t="s">
        <v>2380</v>
      </c>
      <c r="H18" s="17">
        <v>3</v>
      </c>
      <c r="I18" s="17" t="s">
        <v>2381</v>
      </c>
      <c r="J18" s="17" t="str">
        <f>IF(Table3__3_16[[#This Row],[HBA1C]]&lt;5.7,"Normal",IF(Table3__3_16[[#This Row],[HBA1C]]&lt;6.4,"Prediabetes","Diabetes"))</f>
        <v>Diabetes</v>
      </c>
    </row>
    <row r="19" spans="1:10" x14ac:dyDescent="0.35">
      <c r="A19" s="17" t="s">
        <v>2355</v>
      </c>
      <c r="B19" s="17">
        <v>36.765000000000001</v>
      </c>
      <c r="C19" s="17" t="s">
        <v>8337</v>
      </c>
      <c r="D19" s="17">
        <v>7.29</v>
      </c>
      <c r="E19" s="17" t="s">
        <v>2381</v>
      </c>
      <c r="F19" s="17" t="s">
        <v>2380</v>
      </c>
      <c r="G19" s="17" t="s">
        <v>2381</v>
      </c>
      <c r="H19" s="17">
        <v>1</v>
      </c>
      <c r="I19" s="17" t="s">
        <v>2381</v>
      </c>
      <c r="J19" s="17" t="str">
        <f>IF(Table3__3_16[[#This Row],[HBA1C]]&lt;5.7,"Normal",IF(Table3__3_16[[#This Row],[HBA1C]]&lt;6.4,"Prediabetes","Diabetes"))</f>
        <v>Diabetes</v>
      </c>
    </row>
    <row r="20" spans="1:10" x14ac:dyDescent="0.35">
      <c r="A20" s="17" t="s">
        <v>2354</v>
      </c>
      <c r="B20" s="17">
        <v>36.954999999999998</v>
      </c>
      <c r="C20" s="17" t="s">
        <v>8337</v>
      </c>
      <c r="D20" s="17">
        <v>4.72</v>
      </c>
      <c r="E20" s="17" t="s">
        <v>2381</v>
      </c>
      <c r="F20" s="17" t="s">
        <v>2380</v>
      </c>
      <c r="G20" s="17" t="s">
        <v>2380</v>
      </c>
      <c r="H20" s="17">
        <v>1</v>
      </c>
      <c r="I20" s="17" t="s">
        <v>2381</v>
      </c>
      <c r="J20" s="17" t="str">
        <f>IF(Table3__3_16[[#This Row],[HBA1C]]&lt;5.7,"Normal",IF(Table3__3_16[[#This Row],[HBA1C]]&lt;6.4,"Prediabetes","Diabetes"))</f>
        <v>Normal</v>
      </c>
    </row>
    <row r="21" spans="1:10" x14ac:dyDescent="0.35">
      <c r="A21" s="17" t="s">
        <v>2353</v>
      </c>
      <c r="B21" s="17">
        <v>42.9</v>
      </c>
      <c r="C21" s="17" t="s">
        <v>8337</v>
      </c>
      <c r="D21" s="17">
        <v>11.41</v>
      </c>
      <c r="E21" s="17" t="s">
        <v>2380</v>
      </c>
      <c r="F21" s="17" t="s">
        <v>2380</v>
      </c>
      <c r="G21" s="17" t="s">
        <v>2380</v>
      </c>
      <c r="H21" s="17">
        <v>0</v>
      </c>
      <c r="I21" s="17" t="s">
        <v>2381</v>
      </c>
      <c r="J21" s="17" t="str">
        <f>IF(Table3__3_16[[#This Row],[HBA1C]]&lt;5.7,"Normal",IF(Table3__3_16[[#This Row],[HBA1C]]&lt;6.4,"Prediabetes","Diabetes"))</f>
        <v>Diabetes</v>
      </c>
    </row>
    <row r="22" spans="1:10" x14ac:dyDescent="0.35">
      <c r="A22" s="17" t="s">
        <v>2352</v>
      </c>
      <c r="B22" s="17">
        <v>36.299999999999997</v>
      </c>
      <c r="C22" s="17" t="s">
        <v>8337</v>
      </c>
      <c r="D22" s="17">
        <v>11.5</v>
      </c>
      <c r="E22" s="17" t="s">
        <v>2381</v>
      </c>
      <c r="F22" s="17" t="s">
        <v>2380</v>
      </c>
      <c r="G22" s="17" t="s">
        <v>2380</v>
      </c>
      <c r="H22" s="17">
        <v>2</v>
      </c>
      <c r="I22" s="17" t="s">
        <v>2381</v>
      </c>
      <c r="J22" s="17" t="str">
        <f>IF(Table3__3_16[[#This Row],[HBA1C]]&lt;5.7,"Normal",IF(Table3__3_16[[#This Row],[HBA1C]]&lt;6.4,"Prediabetes","Diabetes"))</f>
        <v>Diabetes</v>
      </c>
    </row>
    <row r="23" spans="1:10" x14ac:dyDescent="0.35">
      <c r="A23" s="17" t="s">
        <v>2351</v>
      </c>
      <c r="B23" s="17">
        <v>32.200000000000003</v>
      </c>
      <c r="C23" s="17" t="s">
        <v>8337</v>
      </c>
      <c r="D23" s="17">
        <v>6.22</v>
      </c>
      <c r="E23" s="17" t="s">
        <v>2381</v>
      </c>
      <c r="F23" s="17" t="s">
        <v>2380</v>
      </c>
      <c r="G23" s="17" t="s">
        <v>2380</v>
      </c>
      <c r="H23" s="17">
        <v>2</v>
      </c>
      <c r="I23" s="17" t="s">
        <v>2381</v>
      </c>
      <c r="J23" s="17" t="str">
        <f>IF(Table3__3_16[[#This Row],[HBA1C]]&lt;5.7,"Normal",IF(Table3__3_16[[#This Row],[HBA1C]]&lt;6.4,"Prediabetes","Diabetes"))</f>
        <v>Prediabetes</v>
      </c>
    </row>
    <row r="24" spans="1:10" x14ac:dyDescent="0.35">
      <c r="A24" s="17" t="s">
        <v>2350</v>
      </c>
      <c r="B24" s="17">
        <v>31.3</v>
      </c>
      <c r="C24" s="17" t="s">
        <v>8337</v>
      </c>
      <c r="D24" s="17">
        <v>11.38</v>
      </c>
      <c r="E24" s="17" t="s">
        <v>2380</v>
      </c>
      <c r="F24" s="17" t="s">
        <v>2380</v>
      </c>
      <c r="G24" s="17" t="s">
        <v>2380</v>
      </c>
      <c r="H24" s="17">
        <v>3</v>
      </c>
      <c r="I24" s="17" t="s">
        <v>2381</v>
      </c>
      <c r="J24" s="17" t="str">
        <f>IF(Table3__3_16[[#This Row],[HBA1C]]&lt;5.7,"Normal",IF(Table3__3_16[[#This Row],[HBA1C]]&lt;6.4,"Prediabetes","Diabetes"))</f>
        <v>Diabetes</v>
      </c>
    </row>
    <row r="25" spans="1:10" x14ac:dyDescent="0.35">
      <c r="A25" s="17" t="s">
        <v>2349</v>
      </c>
      <c r="B25" s="17">
        <v>41.8</v>
      </c>
      <c r="C25" s="17" t="s">
        <v>8337</v>
      </c>
      <c r="D25" s="17">
        <v>7.89</v>
      </c>
      <c r="E25" s="17" t="s">
        <v>2381</v>
      </c>
      <c r="F25" s="17" t="s">
        <v>2380</v>
      </c>
      <c r="G25" s="17" t="s">
        <v>2380</v>
      </c>
      <c r="H25" s="17">
        <v>2</v>
      </c>
      <c r="I25" s="17" t="s">
        <v>2381</v>
      </c>
      <c r="J25" s="17" t="str">
        <f>IF(Table3__3_16[[#This Row],[HBA1C]]&lt;5.7,"Normal",IF(Table3__3_16[[#This Row],[HBA1C]]&lt;6.4,"Prediabetes","Diabetes"))</f>
        <v>Diabetes</v>
      </c>
    </row>
    <row r="26" spans="1:10" x14ac:dyDescent="0.35">
      <c r="A26" s="17" t="s">
        <v>2348</v>
      </c>
      <c r="B26" s="17">
        <v>35.090000000000003</v>
      </c>
      <c r="C26" s="17" t="s">
        <v>8337</v>
      </c>
      <c r="D26" s="17">
        <v>4.38</v>
      </c>
      <c r="E26" s="17" t="s">
        <v>2381</v>
      </c>
      <c r="F26" s="17" t="s">
        <v>2380</v>
      </c>
      <c r="G26" s="17" t="s">
        <v>2380</v>
      </c>
      <c r="H26" s="17">
        <v>2</v>
      </c>
      <c r="I26" s="17" t="s">
        <v>2381</v>
      </c>
      <c r="J26" s="17" t="str">
        <f>IF(Table3__3_16[[#This Row],[HBA1C]]&lt;5.7,"Normal",IF(Table3__3_16[[#This Row],[HBA1C]]&lt;6.4,"Prediabetes","Diabetes"))</f>
        <v>Normal</v>
      </c>
    </row>
    <row r="27" spans="1:10" x14ac:dyDescent="0.35">
      <c r="A27" s="17" t="s">
        <v>2347</v>
      </c>
      <c r="B27" s="17">
        <v>33.880000000000003</v>
      </c>
      <c r="C27" s="17" t="s">
        <v>8337</v>
      </c>
      <c r="D27" s="17">
        <v>7.01</v>
      </c>
      <c r="E27" s="17" t="s">
        <v>2380</v>
      </c>
      <c r="F27" s="17" t="s">
        <v>2380</v>
      </c>
      <c r="G27" s="17" t="s">
        <v>2380</v>
      </c>
      <c r="H27" s="17">
        <v>3</v>
      </c>
      <c r="I27" s="17" t="s">
        <v>2381</v>
      </c>
      <c r="J27" s="17" t="str">
        <f>IF(Table3__3_16[[#This Row],[HBA1C]]&lt;5.7,"Normal",IF(Table3__3_16[[#This Row],[HBA1C]]&lt;6.4,"Prediabetes","Diabetes"))</f>
        <v>Diabetes</v>
      </c>
    </row>
    <row r="28" spans="1:10" x14ac:dyDescent="0.35">
      <c r="A28" s="17" t="s">
        <v>2346</v>
      </c>
      <c r="B28" s="17">
        <v>30.875</v>
      </c>
      <c r="C28" s="17" t="s">
        <v>8337</v>
      </c>
      <c r="D28" s="17">
        <v>11.88</v>
      </c>
      <c r="E28" s="17" t="s">
        <v>2380</v>
      </c>
      <c r="F28" s="17" t="s">
        <v>2380</v>
      </c>
      <c r="G28" s="17" t="s">
        <v>2380</v>
      </c>
      <c r="H28" s="17">
        <v>0</v>
      </c>
      <c r="I28" s="17" t="s">
        <v>2381</v>
      </c>
      <c r="J28" s="17" t="str">
        <f>IF(Table3__3_16[[#This Row],[HBA1C]]&lt;5.7,"Normal",IF(Table3__3_16[[#This Row],[HBA1C]]&lt;6.4,"Prediabetes","Diabetes"))</f>
        <v>Diabetes</v>
      </c>
    </row>
    <row r="29" spans="1:10" x14ac:dyDescent="0.35">
      <c r="A29" s="17" t="s">
        <v>2345</v>
      </c>
      <c r="B29" s="17">
        <v>36.86</v>
      </c>
      <c r="C29" s="17" t="s">
        <v>8337</v>
      </c>
      <c r="D29" s="17">
        <v>5.19</v>
      </c>
      <c r="E29" s="17" t="s">
        <v>2381</v>
      </c>
      <c r="F29" s="17" t="s">
        <v>2380</v>
      </c>
      <c r="G29" s="17" t="s">
        <v>2381</v>
      </c>
      <c r="H29" s="17">
        <v>1</v>
      </c>
      <c r="I29" s="17" t="s">
        <v>2381</v>
      </c>
      <c r="J29" s="17" t="str">
        <f>IF(Table3__3_16[[#This Row],[HBA1C]]&lt;5.7,"Normal",IF(Table3__3_16[[#This Row],[HBA1C]]&lt;6.4,"Prediabetes","Diabetes"))</f>
        <v>Normal</v>
      </c>
    </row>
    <row r="30" spans="1:10" x14ac:dyDescent="0.35">
      <c r="A30" s="17" t="s">
        <v>2344</v>
      </c>
      <c r="B30" s="17">
        <v>35.86</v>
      </c>
      <c r="C30" s="17" t="s">
        <v>8337</v>
      </c>
      <c r="D30" s="17">
        <v>6.74</v>
      </c>
      <c r="E30" s="17" t="s">
        <v>2381</v>
      </c>
      <c r="F30" s="17" t="s">
        <v>2380</v>
      </c>
      <c r="G30" s="17" t="s">
        <v>2380</v>
      </c>
      <c r="H30" s="17">
        <v>2</v>
      </c>
      <c r="I30" s="17" t="s">
        <v>2381</v>
      </c>
      <c r="J30" s="17" t="str">
        <f>IF(Table3__3_16[[#This Row],[HBA1C]]&lt;5.7,"Normal",IF(Table3__3_16[[#This Row],[HBA1C]]&lt;6.4,"Prediabetes","Diabetes"))</f>
        <v>Diabetes</v>
      </c>
    </row>
    <row r="31" spans="1:10" x14ac:dyDescent="0.35">
      <c r="A31" s="17" t="s">
        <v>2343</v>
      </c>
      <c r="B31" s="17">
        <v>37.049999999999997</v>
      </c>
      <c r="C31" s="17" t="s">
        <v>8337</v>
      </c>
      <c r="D31" s="17">
        <v>8.44</v>
      </c>
      <c r="E31" s="17" t="s">
        <v>2380</v>
      </c>
      <c r="F31" s="17" t="s">
        <v>2380</v>
      </c>
      <c r="G31" s="17" t="s">
        <v>2380</v>
      </c>
      <c r="H31" s="17">
        <v>0</v>
      </c>
      <c r="I31" s="17" t="s">
        <v>2381</v>
      </c>
      <c r="J31" s="17" t="str">
        <f>IF(Table3__3_16[[#This Row],[HBA1C]]&lt;5.7,"Normal",IF(Table3__3_16[[#This Row],[HBA1C]]&lt;6.4,"Prediabetes","Diabetes"))</f>
        <v>Diabetes</v>
      </c>
    </row>
    <row r="32" spans="1:10" x14ac:dyDescent="0.35">
      <c r="A32" s="17" t="s">
        <v>2342</v>
      </c>
      <c r="B32" s="17">
        <v>43.89</v>
      </c>
      <c r="C32" s="17" t="s">
        <v>8337</v>
      </c>
      <c r="D32" s="17">
        <v>8.7100000000000009</v>
      </c>
      <c r="E32" s="17" t="s">
        <v>2380</v>
      </c>
      <c r="F32" s="17" t="s">
        <v>2380</v>
      </c>
      <c r="G32" s="17" t="s">
        <v>2380</v>
      </c>
      <c r="H32" s="17">
        <v>0</v>
      </c>
      <c r="I32" s="17" t="s">
        <v>2381</v>
      </c>
      <c r="J32" s="17" t="str">
        <f>IF(Table3__3_16[[#This Row],[HBA1C]]&lt;5.7,"Normal",IF(Table3__3_16[[#This Row],[HBA1C]]&lt;6.4,"Prediabetes","Diabetes"))</f>
        <v>Diabetes</v>
      </c>
    </row>
    <row r="33" spans="1:10" x14ac:dyDescent="0.35">
      <c r="A33" s="17" t="s">
        <v>2341</v>
      </c>
      <c r="B33" s="17">
        <v>42.35</v>
      </c>
      <c r="C33" s="17" t="s">
        <v>8337</v>
      </c>
      <c r="D33" s="17">
        <v>5.08</v>
      </c>
      <c r="E33" s="17" t="s">
        <v>2381</v>
      </c>
      <c r="F33" s="17" t="s">
        <v>2380</v>
      </c>
      <c r="G33" s="17" t="s">
        <v>2380</v>
      </c>
      <c r="H33" s="17">
        <v>0</v>
      </c>
      <c r="I33" s="17" t="s">
        <v>2381</v>
      </c>
      <c r="J33" s="17" t="str">
        <f>IF(Table3__3_16[[#This Row],[HBA1C]]&lt;5.7,"Normal",IF(Table3__3_16[[#This Row],[HBA1C]]&lt;6.4,"Prediabetes","Diabetes"))</f>
        <v>Normal</v>
      </c>
    </row>
    <row r="34" spans="1:10" x14ac:dyDescent="0.35">
      <c r="A34" s="17" t="s">
        <v>2340</v>
      </c>
      <c r="B34" s="17">
        <v>31.35</v>
      </c>
      <c r="C34" s="17" t="s">
        <v>8337</v>
      </c>
      <c r="D34" s="17">
        <v>6.86</v>
      </c>
      <c r="E34" s="17" t="s">
        <v>2380</v>
      </c>
      <c r="F34" s="17" t="s">
        <v>2380</v>
      </c>
      <c r="G34" s="17" t="s">
        <v>2380</v>
      </c>
      <c r="H34" s="17">
        <v>0</v>
      </c>
      <c r="I34" s="17" t="s">
        <v>2381</v>
      </c>
      <c r="J34" s="17" t="str">
        <f>IF(Table3__3_16[[#This Row],[HBA1C]]&lt;5.7,"Normal",IF(Table3__3_16[[#This Row],[HBA1C]]&lt;6.4,"Prediabetes","Diabetes"))</f>
        <v>Diabetes</v>
      </c>
    </row>
    <row r="35" spans="1:10" x14ac:dyDescent="0.35">
      <c r="A35" s="17" t="s">
        <v>2339</v>
      </c>
      <c r="B35" s="17">
        <v>47.6</v>
      </c>
      <c r="C35" s="17" t="s">
        <v>8337</v>
      </c>
      <c r="D35" s="17">
        <v>5.95</v>
      </c>
      <c r="E35" s="17" t="s">
        <v>2381</v>
      </c>
      <c r="F35" s="17" t="s">
        <v>2380</v>
      </c>
      <c r="G35" s="17" t="s">
        <v>2380</v>
      </c>
      <c r="H35" s="17">
        <v>0</v>
      </c>
      <c r="I35" s="17" t="s">
        <v>2381</v>
      </c>
      <c r="J35" s="17" t="str">
        <f>IF(Table3__3_16[[#This Row],[HBA1C]]&lt;5.7,"Normal",IF(Table3__3_16[[#This Row],[HBA1C]]&lt;6.4,"Prediabetes","Diabetes"))</f>
        <v>Prediabetes</v>
      </c>
    </row>
    <row r="36" spans="1:10" x14ac:dyDescent="0.35">
      <c r="A36" s="17" t="s">
        <v>2338</v>
      </c>
      <c r="B36" s="17">
        <v>46.2</v>
      </c>
      <c r="C36" s="17" t="s">
        <v>8337</v>
      </c>
      <c r="D36" s="17">
        <v>6.09</v>
      </c>
      <c r="E36" s="17" t="s">
        <v>2380</v>
      </c>
      <c r="F36" s="17" t="s">
        <v>2380</v>
      </c>
      <c r="G36" s="17" t="s">
        <v>2381</v>
      </c>
      <c r="H36" s="17">
        <v>1</v>
      </c>
      <c r="I36" s="17" t="s">
        <v>2381</v>
      </c>
      <c r="J36" s="17" t="str">
        <f>IF(Table3__3_16[[#This Row],[HBA1C]]&lt;5.7,"Normal",IF(Table3__3_16[[#This Row],[HBA1C]]&lt;6.4,"Prediabetes","Diabetes"))</f>
        <v>Prediabetes</v>
      </c>
    </row>
    <row r="37" spans="1:10" x14ac:dyDescent="0.35">
      <c r="A37" s="17" t="s">
        <v>2337</v>
      </c>
      <c r="B37" s="17">
        <v>32.015000000000001</v>
      </c>
      <c r="C37" s="17" t="s">
        <v>8337</v>
      </c>
      <c r="D37" s="17">
        <v>11.75</v>
      </c>
      <c r="E37" s="17" t="s">
        <v>2380</v>
      </c>
      <c r="F37" s="17" t="s">
        <v>2380</v>
      </c>
      <c r="G37" s="17" t="s">
        <v>2380</v>
      </c>
      <c r="H37" s="17">
        <v>0</v>
      </c>
      <c r="I37" s="17" t="s">
        <v>2381</v>
      </c>
      <c r="J37" s="17" t="str">
        <f>IF(Table3__3_16[[#This Row],[HBA1C]]&lt;5.7,"Normal",IF(Table3__3_16[[#This Row],[HBA1C]]&lt;6.4,"Prediabetes","Diabetes"))</f>
        <v>Diabetes</v>
      </c>
    </row>
    <row r="38" spans="1:10" x14ac:dyDescent="0.35">
      <c r="A38" s="17" t="s">
        <v>2336</v>
      </c>
      <c r="B38" s="17">
        <v>40.564999999999998</v>
      </c>
      <c r="C38" s="17" t="s">
        <v>8337</v>
      </c>
      <c r="D38" s="17">
        <v>7.37</v>
      </c>
      <c r="E38" s="17" t="s">
        <v>2380</v>
      </c>
      <c r="F38" s="17" t="s">
        <v>2380</v>
      </c>
      <c r="G38" s="17" t="s">
        <v>2380</v>
      </c>
      <c r="H38" s="17">
        <v>0</v>
      </c>
      <c r="I38" s="17" t="s">
        <v>2381</v>
      </c>
      <c r="J38" s="17" t="str">
        <f>IF(Table3__3_16[[#This Row],[HBA1C]]&lt;5.7,"Normal",IF(Table3__3_16[[#This Row],[HBA1C]]&lt;6.4,"Prediabetes","Diabetes"))</f>
        <v>Diabetes</v>
      </c>
    </row>
    <row r="39" spans="1:10" x14ac:dyDescent="0.35">
      <c r="A39" s="17" t="s">
        <v>2335</v>
      </c>
      <c r="B39" s="17">
        <v>32.450000000000003</v>
      </c>
      <c r="C39" s="17" t="s">
        <v>8337</v>
      </c>
      <c r="D39" s="17">
        <v>11.91</v>
      </c>
      <c r="E39" s="17" t="s">
        <v>2380</v>
      </c>
      <c r="F39" s="17" t="s">
        <v>2380</v>
      </c>
      <c r="G39" s="17" t="s">
        <v>2380</v>
      </c>
      <c r="H39" s="17">
        <v>0</v>
      </c>
      <c r="I39" s="17" t="s">
        <v>2381</v>
      </c>
      <c r="J39" s="17" t="str">
        <f>IF(Table3__3_16[[#This Row],[HBA1C]]&lt;5.7,"Normal",IF(Table3__3_16[[#This Row],[HBA1C]]&lt;6.4,"Prediabetes","Diabetes"))</f>
        <v>Diabetes</v>
      </c>
    </row>
    <row r="40" spans="1:10" x14ac:dyDescent="0.35">
      <c r="A40" s="17" t="s">
        <v>2334</v>
      </c>
      <c r="B40" s="17">
        <v>34.96</v>
      </c>
      <c r="C40" s="17" t="s">
        <v>8337</v>
      </c>
      <c r="D40" s="17">
        <v>6.52</v>
      </c>
      <c r="E40" s="17" t="s">
        <v>2380</v>
      </c>
      <c r="F40" s="17" t="s">
        <v>2380</v>
      </c>
      <c r="G40" s="17" t="s">
        <v>2380</v>
      </c>
      <c r="H40" s="17">
        <v>0</v>
      </c>
      <c r="I40" s="17" t="s">
        <v>2381</v>
      </c>
      <c r="J40" s="17" t="str">
        <f>IF(Table3__3_16[[#This Row],[HBA1C]]&lt;5.7,"Normal",IF(Table3__3_16[[#This Row],[HBA1C]]&lt;6.4,"Prediabetes","Diabetes"))</f>
        <v>Diabetes</v>
      </c>
    </row>
    <row r="41" spans="1:10" x14ac:dyDescent="0.35">
      <c r="A41" s="17" t="s">
        <v>2333</v>
      </c>
      <c r="B41" s="17">
        <v>35.5</v>
      </c>
      <c r="C41" s="17" t="s">
        <v>8337</v>
      </c>
      <c r="D41" s="17">
        <v>5.14</v>
      </c>
      <c r="E41" s="17" t="s">
        <v>2380</v>
      </c>
      <c r="F41" s="17" t="s">
        <v>2380</v>
      </c>
      <c r="G41" s="17" t="s">
        <v>2381</v>
      </c>
      <c r="H41" s="17">
        <v>1</v>
      </c>
      <c r="I41" s="17" t="s">
        <v>2381</v>
      </c>
      <c r="J41" s="17" t="str">
        <f>IF(Table3__3_16[[#This Row],[HBA1C]]&lt;5.7,"Normal",IF(Table3__3_16[[#This Row],[HBA1C]]&lt;6.4,"Prediabetes","Diabetes"))</f>
        <v>Normal</v>
      </c>
    </row>
    <row r="42" spans="1:10" x14ac:dyDescent="0.35">
      <c r="A42" s="17" t="s">
        <v>2332</v>
      </c>
      <c r="B42" s="17">
        <v>52.58</v>
      </c>
      <c r="C42" s="17" t="s">
        <v>8337</v>
      </c>
      <c r="D42" s="17">
        <v>4.1900000000000004</v>
      </c>
      <c r="E42" s="17" t="s">
        <v>2380</v>
      </c>
      <c r="F42" s="17" t="s">
        <v>2381</v>
      </c>
      <c r="G42" s="17" t="s">
        <v>2380</v>
      </c>
      <c r="H42" s="17">
        <v>1</v>
      </c>
      <c r="I42" s="17" t="s">
        <v>2381</v>
      </c>
      <c r="J42" s="17" t="str">
        <f>IF(Table3__3_16[[#This Row],[HBA1C]]&lt;5.7,"Normal",IF(Table3__3_16[[#This Row],[HBA1C]]&lt;6.4,"Prediabetes","Diabetes"))</f>
        <v>Normal</v>
      </c>
    </row>
    <row r="43" spans="1:10" x14ac:dyDescent="0.35">
      <c r="A43" s="17" t="s">
        <v>2331</v>
      </c>
      <c r="B43" s="17">
        <v>35.200000000000003</v>
      </c>
      <c r="C43" s="17" t="s">
        <v>8337</v>
      </c>
      <c r="D43" s="17">
        <v>11.68</v>
      </c>
      <c r="E43" s="17" t="s">
        <v>2381</v>
      </c>
      <c r="F43" s="17" t="s">
        <v>2380</v>
      </c>
      <c r="G43" s="17" t="s">
        <v>2380</v>
      </c>
      <c r="H43" s="17">
        <v>0</v>
      </c>
      <c r="I43" s="17" t="s">
        <v>2381</v>
      </c>
      <c r="J43" s="17" t="str">
        <f>IF(Table3__3_16[[#This Row],[HBA1C]]&lt;5.7,"Normal",IF(Table3__3_16[[#This Row],[HBA1C]]&lt;6.4,"Prediabetes","Diabetes"))</f>
        <v>Diabetes</v>
      </c>
    </row>
    <row r="44" spans="1:10" x14ac:dyDescent="0.35">
      <c r="A44" s="17" t="s">
        <v>2330</v>
      </c>
      <c r="B44" s="17">
        <v>38.06</v>
      </c>
      <c r="C44" s="17" t="s">
        <v>8337</v>
      </c>
      <c r="D44" s="17">
        <v>6.98</v>
      </c>
      <c r="E44" s="17" t="s">
        <v>2380</v>
      </c>
      <c r="F44" s="17" t="s">
        <v>2380</v>
      </c>
      <c r="G44" s="17" t="s">
        <v>2380</v>
      </c>
      <c r="H44" s="17">
        <v>0</v>
      </c>
      <c r="I44" s="17" t="s">
        <v>2381</v>
      </c>
      <c r="J44" s="17" t="str">
        <f>IF(Table3__3_16[[#This Row],[HBA1C]]&lt;5.7,"Normal",IF(Table3__3_16[[#This Row],[HBA1C]]&lt;6.4,"Prediabetes","Diabetes"))</f>
        <v>Diabetes</v>
      </c>
    </row>
    <row r="45" spans="1:10" x14ac:dyDescent="0.35">
      <c r="A45" s="17" t="s">
        <v>2329</v>
      </c>
      <c r="B45" s="17">
        <v>34.21</v>
      </c>
      <c r="C45" s="17" t="s">
        <v>8337</v>
      </c>
      <c r="D45" s="17">
        <v>8.34</v>
      </c>
      <c r="E45" s="17" t="s">
        <v>2380</v>
      </c>
      <c r="F45" s="17" t="s">
        <v>2380</v>
      </c>
      <c r="G45" s="17" t="s">
        <v>2380</v>
      </c>
      <c r="H45" s="17">
        <v>0</v>
      </c>
      <c r="I45" s="17" t="s">
        <v>2381</v>
      </c>
      <c r="J45" s="17" t="str">
        <f>IF(Table3__3_16[[#This Row],[HBA1C]]&lt;5.7,"Normal",IF(Table3__3_16[[#This Row],[HBA1C]]&lt;6.4,"Prediabetes","Diabetes"))</f>
        <v>Diabetes</v>
      </c>
    </row>
    <row r="46" spans="1:10" x14ac:dyDescent="0.35">
      <c r="A46" s="17" t="s">
        <v>2328</v>
      </c>
      <c r="B46" s="17">
        <v>38.94</v>
      </c>
      <c r="C46" s="17" t="s">
        <v>8337</v>
      </c>
      <c r="D46" s="17">
        <v>8.49</v>
      </c>
      <c r="E46" s="17" t="s">
        <v>2381</v>
      </c>
      <c r="F46" s="17" t="s">
        <v>2380</v>
      </c>
      <c r="G46" s="17" t="s">
        <v>2380</v>
      </c>
      <c r="H46" s="17">
        <v>1</v>
      </c>
      <c r="I46" s="17" t="s">
        <v>2381</v>
      </c>
      <c r="J46" s="17" t="str">
        <f>IF(Table3__3_16[[#This Row],[HBA1C]]&lt;5.7,"Normal",IF(Table3__3_16[[#This Row],[HBA1C]]&lt;6.4,"Prediabetes","Diabetes"))</f>
        <v>Diabetes</v>
      </c>
    </row>
    <row r="47" spans="1:10" x14ac:dyDescent="0.35">
      <c r="A47" s="17" t="s">
        <v>2327</v>
      </c>
      <c r="B47" s="17">
        <v>30.21</v>
      </c>
      <c r="C47" s="17" t="s">
        <v>8337</v>
      </c>
      <c r="D47" s="17">
        <v>5.34</v>
      </c>
      <c r="E47" s="17" t="s">
        <v>2381</v>
      </c>
      <c r="F47" s="17" t="s">
        <v>2380</v>
      </c>
      <c r="G47" s="17" t="s">
        <v>2380</v>
      </c>
      <c r="H47" s="17">
        <v>1</v>
      </c>
      <c r="I47" s="17" t="s">
        <v>2381</v>
      </c>
      <c r="J47" s="17" t="str">
        <f>IF(Table3__3_16[[#This Row],[HBA1C]]&lt;5.7,"Normal",IF(Table3__3_16[[#This Row],[HBA1C]]&lt;6.4,"Prediabetes","Diabetes"))</f>
        <v>Normal</v>
      </c>
    </row>
    <row r="48" spans="1:10" x14ac:dyDescent="0.35">
      <c r="A48" s="17" t="s">
        <v>2326</v>
      </c>
      <c r="B48" s="17">
        <v>33.630000000000003</v>
      </c>
      <c r="C48" s="17" t="s">
        <v>8337</v>
      </c>
      <c r="D48" s="17">
        <v>4.43</v>
      </c>
      <c r="E48" s="17" t="s">
        <v>2381</v>
      </c>
      <c r="F48" s="17" t="s">
        <v>2380</v>
      </c>
      <c r="G48" s="17" t="s">
        <v>2380</v>
      </c>
      <c r="H48" s="17">
        <v>2</v>
      </c>
      <c r="I48" s="17" t="s">
        <v>2381</v>
      </c>
      <c r="J48" s="17" t="str">
        <f>IF(Table3__3_16[[#This Row],[HBA1C]]&lt;5.7,"Normal",IF(Table3__3_16[[#This Row],[HBA1C]]&lt;6.4,"Prediabetes","Diabetes"))</f>
        <v>Normal</v>
      </c>
    </row>
    <row r="49" spans="1:10" x14ac:dyDescent="0.35">
      <c r="A49" s="17" t="s">
        <v>2325</v>
      </c>
      <c r="B49" s="17">
        <v>40.369999999999997</v>
      </c>
      <c r="C49" s="17" t="s">
        <v>8337</v>
      </c>
      <c r="D49" s="17">
        <v>4.47</v>
      </c>
      <c r="E49" s="17" t="s">
        <v>2380</v>
      </c>
      <c r="F49" s="17" t="s">
        <v>2380</v>
      </c>
      <c r="G49" s="17" t="s">
        <v>2380</v>
      </c>
      <c r="H49" s="17">
        <v>0</v>
      </c>
      <c r="I49" s="17" t="s">
        <v>2381</v>
      </c>
      <c r="J49" s="17" t="str">
        <f>IF(Table3__3_16[[#This Row],[HBA1C]]&lt;5.7,"Normal",IF(Table3__3_16[[#This Row],[HBA1C]]&lt;6.4,"Prediabetes","Diabetes"))</f>
        <v>Normal</v>
      </c>
    </row>
    <row r="50" spans="1:10" x14ac:dyDescent="0.35">
      <c r="A50" s="17" t="s">
        <v>2324</v>
      </c>
      <c r="B50" s="17">
        <v>53.09</v>
      </c>
      <c r="C50" s="17" t="s">
        <v>8337</v>
      </c>
      <c r="D50" s="17">
        <v>4.82</v>
      </c>
      <c r="E50" s="17" t="s">
        <v>2381</v>
      </c>
      <c r="F50" s="17" t="s">
        <v>2380</v>
      </c>
      <c r="G50" s="17" t="s">
        <v>2380</v>
      </c>
      <c r="H50" s="17">
        <v>2</v>
      </c>
      <c r="I50" s="17" t="s">
        <v>2381</v>
      </c>
      <c r="J50" s="17" t="str">
        <f>IF(Table3__3_16[[#This Row],[HBA1C]]&lt;5.7,"Normal",IF(Table3__3_16[[#This Row],[HBA1C]]&lt;6.4,"Prediabetes","Diabetes"))</f>
        <v>Normal</v>
      </c>
    </row>
    <row r="51" spans="1:10" x14ac:dyDescent="0.35">
      <c r="A51" s="17" t="s">
        <v>2323</v>
      </c>
      <c r="B51" s="17">
        <v>31.79</v>
      </c>
      <c r="C51" s="17" t="s">
        <v>8337</v>
      </c>
      <c r="D51" s="17">
        <v>5.51</v>
      </c>
      <c r="E51" s="17" t="s">
        <v>2381</v>
      </c>
      <c r="F51" s="17" t="s">
        <v>2380</v>
      </c>
      <c r="G51" s="17" t="s">
        <v>2380</v>
      </c>
      <c r="H51" s="17">
        <v>2</v>
      </c>
      <c r="I51" s="17" t="s">
        <v>2381</v>
      </c>
      <c r="J51" s="17" t="str">
        <f>IF(Table3__3_16[[#This Row],[HBA1C]]&lt;5.7,"Normal",IF(Table3__3_16[[#This Row],[HBA1C]]&lt;6.4,"Prediabetes","Diabetes"))</f>
        <v>Normal</v>
      </c>
    </row>
    <row r="52" spans="1:10" x14ac:dyDescent="0.35">
      <c r="A52" s="17" t="s">
        <v>2322</v>
      </c>
      <c r="B52" s="17">
        <v>41.895000000000003</v>
      </c>
      <c r="C52" s="17" t="s">
        <v>8337</v>
      </c>
      <c r="D52" s="17">
        <v>10.87</v>
      </c>
      <c r="E52" s="17" t="s">
        <v>2381</v>
      </c>
      <c r="F52" s="17" t="s">
        <v>2380</v>
      </c>
      <c r="G52" s="17" t="s">
        <v>2380</v>
      </c>
      <c r="H52" s="17">
        <v>1</v>
      </c>
      <c r="I52" s="17" t="s">
        <v>2381</v>
      </c>
      <c r="J52" s="17" t="str">
        <f>IF(Table3__3_16[[#This Row],[HBA1C]]&lt;5.7,"Normal",IF(Table3__3_16[[#This Row],[HBA1C]]&lt;6.4,"Prediabetes","Diabetes"))</f>
        <v>Diabetes</v>
      </c>
    </row>
    <row r="53" spans="1:10" x14ac:dyDescent="0.35">
      <c r="A53" s="17" t="s">
        <v>2321</v>
      </c>
      <c r="B53" s="17">
        <v>31.16</v>
      </c>
      <c r="C53" s="17" t="s">
        <v>8337</v>
      </c>
      <c r="D53" s="17">
        <v>9.34</v>
      </c>
      <c r="E53" s="17" t="s">
        <v>2380</v>
      </c>
      <c r="F53" s="17" t="s">
        <v>2380</v>
      </c>
      <c r="G53" s="17" t="s">
        <v>2380</v>
      </c>
      <c r="H53" s="17">
        <v>0</v>
      </c>
      <c r="I53" s="17" t="s">
        <v>2381</v>
      </c>
      <c r="J53" s="17" t="str">
        <f>IF(Table3__3_16[[#This Row],[HBA1C]]&lt;5.7,"Normal",IF(Table3__3_16[[#This Row],[HBA1C]]&lt;6.4,"Prediabetes","Diabetes"))</f>
        <v>Diabetes</v>
      </c>
    </row>
    <row r="54" spans="1:10" x14ac:dyDescent="0.35">
      <c r="A54" s="17" t="s">
        <v>2320</v>
      </c>
      <c r="B54" s="17">
        <v>34.104999999999997</v>
      </c>
      <c r="C54" s="17" t="s">
        <v>8337</v>
      </c>
      <c r="D54" s="17">
        <v>5.03</v>
      </c>
      <c r="E54" s="17" t="s">
        <v>2381</v>
      </c>
      <c r="F54" s="17" t="s">
        <v>2380</v>
      </c>
      <c r="G54" s="17" t="s">
        <v>2381</v>
      </c>
      <c r="H54" s="17">
        <v>1</v>
      </c>
      <c r="I54" s="17" t="s">
        <v>2381</v>
      </c>
      <c r="J54" s="17" t="str">
        <f>IF(Table3__3_16[[#This Row],[HBA1C]]&lt;5.7,"Normal",IF(Table3__3_16[[#This Row],[HBA1C]]&lt;6.4,"Prediabetes","Diabetes"))</f>
        <v>Normal</v>
      </c>
    </row>
    <row r="55" spans="1:10" x14ac:dyDescent="0.35">
      <c r="A55" s="17" t="s">
        <v>2319</v>
      </c>
      <c r="B55" s="17">
        <v>51.93</v>
      </c>
      <c r="C55" s="17" t="s">
        <v>8337</v>
      </c>
      <c r="D55" s="17">
        <v>11.05</v>
      </c>
      <c r="E55" s="17" t="s">
        <v>2380</v>
      </c>
      <c r="F55" s="17" t="s">
        <v>2380</v>
      </c>
      <c r="G55" s="17" t="s">
        <v>2380</v>
      </c>
      <c r="H55" s="17">
        <v>0</v>
      </c>
      <c r="I55" s="17" t="s">
        <v>2381</v>
      </c>
      <c r="J55" s="17" t="str">
        <f>IF(Table3__3_16[[#This Row],[HBA1C]]&lt;5.7,"Normal",IF(Table3__3_16[[#This Row],[HBA1C]]&lt;6.4,"Prediabetes","Diabetes"))</f>
        <v>Diabetes</v>
      </c>
    </row>
    <row r="56" spans="1:10" x14ac:dyDescent="0.35">
      <c r="A56" s="17" t="s">
        <v>2318</v>
      </c>
      <c r="B56" s="17">
        <v>38.950000000000003</v>
      </c>
      <c r="C56" s="17" t="s">
        <v>8337</v>
      </c>
      <c r="D56" s="17">
        <v>11.95</v>
      </c>
      <c r="E56" s="17" t="s">
        <v>2380</v>
      </c>
      <c r="F56" s="17" t="s">
        <v>2380</v>
      </c>
      <c r="G56" s="17" t="s">
        <v>2380</v>
      </c>
      <c r="H56" s="17">
        <v>0</v>
      </c>
      <c r="I56" s="17" t="s">
        <v>2381</v>
      </c>
      <c r="J56" s="17" t="str">
        <f>IF(Table3__3_16[[#This Row],[HBA1C]]&lt;5.7,"Normal",IF(Table3__3_16[[#This Row],[HBA1C]]&lt;6.4,"Prediabetes","Diabetes"))</f>
        <v>Diabetes</v>
      </c>
    </row>
    <row r="57" spans="1:10" x14ac:dyDescent="0.35">
      <c r="A57" s="17" t="s">
        <v>2317</v>
      </c>
      <c r="B57" s="17">
        <v>36.630000000000003</v>
      </c>
      <c r="C57" s="17" t="s">
        <v>8337</v>
      </c>
      <c r="D57" s="17">
        <v>7.72</v>
      </c>
      <c r="E57" s="17" t="s">
        <v>2381</v>
      </c>
      <c r="F57" s="17" t="s">
        <v>2380</v>
      </c>
      <c r="G57" s="17" t="s">
        <v>2380</v>
      </c>
      <c r="H57" s="17">
        <v>1</v>
      </c>
      <c r="I57" s="17" t="s">
        <v>2381</v>
      </c>
      <c r="J57" s="17" t="str">
        <f>IF(Table3__3_16[[#This Row],[HBA1C]]&lt;5.7,"Normal",IF(Table3__3_16[[#This Row],[HBA1C]]&lt;6.4,"Prediabetes","Diabetes"))</f>
        <v>Diabetes</v>
      </c>
    </row>
    <row r="58" spans="1:10" x14ac:dyDescent="0.35">
      <c r="A58" s="17" t="s">
        <v>2316</v>
      </c>
      <c r="B58" s="17">
        <v>34.200000000000003</v>
      </c>
      <c r="C58" s="17" t="s">
        <v>8337</v>
      </c>
      <c r="D58" s="17">
        <v>5.75</v>
      </c>
      <c r="E58" s="17" t="s">
        <v>2380</v>
      </c>
      <c r="F58" s="17" t="s">
        <v>2380</v>
      </c>
      <c r="G58" s="17" t="s">
        <v>2380</v>
      </c>
      <c r="H58" s="17">
        <v>2</v>
      </c>
      <c r="I58" s="17" t="s">
        <v>2381</v>
      </c>
      <c r="J58" s="17" t="str">
        <f>IF(Table3__3_16[[#This Row],[HBA1C]]&lt;5.7,"Normal",IF(Table3__3_16[[#This Row],[HBA1C]]&lt;6.4,"Prediabetes","Diabetes"))</f>
        <v>Prediabetes</v>
      </c>
    </row>
    <row r="59" spans="1:10" x14ac:dyDescent="0.35">
      <c r="A59" s="17" t="s">
        <v>2315</v>
      </c>
      <c r="B59" s="17">
        <v>50.63</v>
      </c>
      <c r="C59" s="17" t="s">
        <v>8337</v>
      </c>
      <c r="D59" s="17">
        <v>11.89</v>
      </c>
      <c r="E59" s="17" t="s">
        <v>2380</v>
      </c>
      <c r="F59" s="17" t="s">
        <v>2380</v>
      </c>
      <c r="G59" s="17" t="s">
        <v>2380</v>
      </c>
      <c r="H59" s="17">
        <v>0</v>
      </c>
      <c r="I59" s="17" t="s">
        <v>2381</v>
      </c>
      <c r="J59" s="17" t="str">
        <f>IF(Table3__3_16[[#This Row],[HBA1C]]&lt;5.7,"Normal",IF(Table3__3_16[[#This Row],[HBA1C]]&lt;6.4,"Prediabetes","Diabetes"))</f>
        <v>Diabetes</v>
      </c>
    </row>
    <row r="60" spans="1:10" x14ac:dyDescent="0.35">
      <c r="A60" s="17" t="s">
        <v>2314</v>
      </c>
      <c r="B60" s="17">
        <v>36.479999999999997</v>
      </c>
      <c r="C60" s="17" t="s">
        <v>8337</v>
      </c>
      <c r="D60" s="17">
        <v>6.2</v>
      </c>
      <c r="E60" s="17" t="s">
        <v>2380</v>
      </c>
      <c r="F60" s="17" t="s">
        <v>2380</v>
      </c>
      <c r="G60" s="17" t="s">
        <v>2380</v>
      </c>
      <c r="H60" s="17">
        <v>0</v>
      </c>
      <c r="I60" s="17" t="s">
        <v>2381</v>
      </c>
      <c r="J60" s="17" t="str">
        <f>IF(Table3__3_16[[#This Row],[HBA1C]]&lt;5.7,"Normal",IF(Table3__3_16[[#This Row],[HBA1C]]&lt;6.4,"Prediabetes","Diabetes"))</f>
        <v>Prediabetes</v>
      </c>
    </row>
    <row r="61" spans="1:10" x14ac:dyDescent="0.35">
      <c r="A61" s="17" t="s">
        <v>2313</v>
      </c>
      <c r="B61" s="17">
        <v>54.82</v>
      </c>
      <c r="C61" s="17" t="s">
        <v>8337</v>
      </c>
      <c r="D61" s="17">
        <v>10.61</v>
      </c>
      <c r="E61" s="17" t="s">
        <v>2380</v>
      </c>
      <c r="F61" s="17" t="s">
        <v>2380</v>
      </c>
      <c r="G61" s="17" t="s">
        <v>2380</v>
      </c>
      <c r="H61" s="17">
        <v>0</v>
      </c>
      <c r="I61" s="17" t="s">
        <v>2381</v>
      </c>
      <c r="J61" s="17" t="str">
        <f>IF(Table3__3_16[[#This Row],[HBA1C]]&lt;5.7,"Normal",IF(Table3__3_16[[#This Row],[HBA1C]]&lt;6.4,"Prediabetes","Diabetes"))</f>
        <v>Diabetes</v>
      </c>
    </row>
    <row r="62" spans="1:10" x14ac:dyDescent="0.35">
      <c r="A62" s="17" t="s">
        <v>2312</v>
      </c>
      <c r="B62" s="17">
        <v>38.06</v>
      </c>
      <c r="C62" s="17" t="s">
        <v>8337</v>
      </c>
      <c r="D62" s="17">
        <v>6.04</v>
      </c>
      <c r="E62" s="17" t="s">
        <v>2380</v>
      </c>
      <c r="F62" s="17" t="s">
        <v>2380</v>
      </c>
      <c r="G62" s="17" t="s">
        <v>2381</v>
      </c>
      <c r="H62" s="17">
        <v>1</v>
      </c>
      <c r="I62" s="17" t="s">
        <v>2381</v>
      </c>
      <c r="J62" s="17" t="str">
        <f>IF(Table3__3_16[[#This Row],[HBA1C]]&lt;5.7,"Normal",IF(Table3__3_16[[#This Row],[HBA1C]]&lt;6.4,"Prediabetes","Diabetes"))</f>
        <v>Prediabetes</v>
      </c>
    </row>
    <row r="63" spans="1:10" x14ac:dyDescent="0.35">
      <c r="A63" s="17" t="s">
        <v>2311</v>
      </c>
      <c r="B63" s="17">
        <v>51.48</v>
      </c>
      <c r="C63" s="17" t="s">
        <v>8337</v>
      </c>
      <c r="D63" s="17">
        <v>9.33</v>
      </c>
      <c r="E63" s="17" t="s">
        <v>2381</v>
      </c>
      <c r="F63" s="17" t="s">
        <v>2380</v>
      </c>
      <c r="G63" s="17" t="s">
        <v>2380</v>
      </c>
      <c r="H63" s="17">
        <v>0</v>
      </c>
      <c r="I63" s="17" t="s">
        <v>2381</v>
      </c>
      <c r="J63" s="17" t="str">
        <f>IF(Table3__3_16[[#This Row],[HBA1C]]&lt;5.7,"Normal",IF(Table3__3_16[[#This Row],[HBA1C]]&lt;6.4,"Prediabetes","Diabetes"))</f>
        <v>Diabetes</v>
      </c>
    </row>
    <row r="64" spans="1:10" x14ac:dyDescent="0.35">
      <c r="A64" s="17" t="s">
        <v>2310</v>
      </c>
      <c r="B64" s="17">
        <v>52.06</v>
      </c>
      <c r="C64" s="17" t="s">
        <v>8337</v>
      </c>
      <c r="D64" s="17">
        <v>11.47</v>
      </c>
      <c r="E64" s="17" t="s">
        <v>2380</v>
      </c>
      <c r="F64" s="17" t="s">
        <v>2380</v>
      </c>
      <c r="G64" s="17" t="s">
        <v>2380</v>
      </c>
      <c r="H64" s="17">
        <v>0</v>
      </c>
      <c r="I64" s="17" t="s">
        <v>2381</v>
      </c>
      <c r="J64" s="17" t="str">
        <f>IF(Table3__3_16[[#This Row],[HBA1C]]&lt;5.7,"Normal",IF(Table3__3_16[[#This Row],[HBA1C]]&lt;6.4,"Prediabetes","Diabetes"))</f>
        <v>Diabetes</v>
      </c>
    </row>
    <row r="65" spans="1:10" x14ac:dyDescent="0.35">
      <c r="A65" s="17" t="s">
        <v>2309</v>
      </c>
      <c r="B65" s="17">
        <v>30.684999999999999</v>
      </c>
      <c r="C65" s="17" t="s">
        <v>8337</v>
      </c>
      <c r="D65" s="17">
        <v>7.02</v>
      </c>
      <c r="E65" s="17" t="s">
        <v>2381</v>
      </c>
      <c r="F65" s="17" t="s">
        <v>2380</v>
      </c>
      <c r="G65" s="17" t="s">
        <v>2380</v>
      </c>
      <c r="H65" s="17">
        <v>0</v>
      </c>
      <c r="I65" s="17" t="s">
        <v>2381</v>
      </c>
      <c r="J65" s="17" t="str">
        <f>IF(Table3__3_16[[#This Row],[HBA1C]]&lt;5.7,"Normal",IF(Table3__3_16[[#This Row],[HBA1C]]&lt;6.4,"Prediabetes","Diabetes"))</f>
        <v>Diabetes</v>
      </c>
    </row>
    <row r="66" spans="1:10" x14ac:dyDescent="0.35">
      <c r="A66" s="17" t="s">
        <v>2308</v>
      </c>
      <c r="B66" s="17">
        <v>36.08</v>
      </c>
      <c r="C66" s="17" t="s">
        <v>8337</v>
      </c>
      <c r="D66" s="17">
        <v>8.8000000000000007</v>
      </c>
      <c r="E66" s="17" t="s">
        <v>2381</v>
      </c>
      <c r="F66" s="17" t="s">
        <v>2380</v>
      </c>
      <c r="G66" s="17" t="s">
        <v>2380</v>
      </c>
      <c r="H66" s="17">
        <v>1</v>
      </c>
      <c r="I66" s="17" t="s">
        <v>2381</v>
      </c>
      <c r="J66" s="17" t="str">
        <f>IF(Table3__3_16[[#This Row],[HBA1C]]&lt;5.7,"Normal",IF(Table3__3_16[[#This Row],[HBA1C]]&lt;6.4,"Prediabetes","Diabetes"))</f>
        <v>Diabetes</v>
      </c>
    </row>
    <row r="67" spans="1:10" x14ac:dyDescent="0.35">
      <c r="A67" s="17" t="s">
        <v>2307</v>
      </c>
      <c r="B67" s="17">
        <v>54.99</v>
      </c>
      <c r="C67" s="17" t="s">
        <v>8337</v>
      </c>
      <c r="D67" s="17">
        <v>8.68</v>
      </c>
      <c r="E67" s="17" t="s">
        <v>2380</v>
      </c>
      <c r="F67" s="17" t="s">
        <v>2380</v>
      </c>
      <c r="G67" s="17" t="s">
        <v>2380</v>
      </c>
      <c r="H67" s="17">
        <v>2</v>
      </c>
      <c r="I67" s="17" t="s">
        <v>2381</v>
      </c>
      <c r="J67" s="17" t="str">
        <f>IF(Table3__3_16[[#This Row],[HBA1C]]&lt;5.7,"Normal",IF(Table3__3_16[[#This Row],[HBA1C]]&lt;6.4,"Prediabetes","Diabetes"))</f>
        <v>Diabetes</v>
      </c>
    </row>
    <row r="68" spans="1:10" x14ac:dyDescent="0.35">
      <c r="A68" s="17" t="s">
        <v>2306</v>
      </c>
      <c r="B68" s="17">
        <v>35.97</v>
      </c>
      <c r="C68" s="17" t="s">
        <v>8337</v>
      </c>
      <c r="D68" s="17">
        <v>6.12</v>
      </c>
      <c r="E68" s="17" t="s">
        <v>2380</v>
      </c>
      <c r="F68" s="17" t="s">
        <v>2380</v>
      </c>
      <c r="G68" s="17" t="s">
        <v>2381</v>
      </c>
      <c r="H68" s="17">
        <v>1</v>
      </c>
      <c r="I68" s="17" t="s">
        <v>2381</v>
      </c>
      <c r="J68" s="17" t="str">
        <f>IF(Table3__3_16[[#This Row],[HBA1C]]&lt;5.7,"Normal",IF(Table3__3_16[[#This Row],[HBA1C]]&lt;6.4,"Prediabetes","Diabetes"))</f>
        <v>Prediabetes</v>
      </c>
    </row>
    <row r="69" spans="1:10" x14ac:dyDescent="0.35">
      <c r="A69" s="17" t="s">
        <v>2305</v>
      </c>
      <c r="B69" s="17">
        <v>45.54</v>
      </c>
      <c r="C69" s="17" t="s">
        <v>8337</v>
      </c>
      <c r="D69" s="17">
        <v>5.4</v>
      </c>
      <c r="E69" s="17" t="s">
        <v>2381</v>
      </c>
      <c r="F69" s="17" t="s">
        <v>2380</v>
      </c>
      <c r="G69" s="17" t="s">
        <v>2381</v>
      </c>
      <c r="H69" s="17">
        <v>1</v>
      </c>
      <c r="I69" s="17" t="s">
        <v>2381</v>
      </c>
      <c r="J69" s="17" t="str">
        <f>IF(Table3__3_16[[#This Row],[HBA1C]]&lt;5.7,"Normal",IF(Table3__3_16[[#This Row],[HBA1C]]&lt;6.4,"Prediabetes","Diabetes"))</f>
        <v>Normal</v>
      </c>
    </row>
    <row r="70" spans="1:10" x14ac:dyDescent="0.35">
      <c r="A70" s="17" t="s">
        <v>2304</v>
      </c>
      <c r="B70" s="17">
        <v>35.53</v>
      </c>
      <c r="C70" s="17" t="s">
        <v>8337</v>
      </c>
      <c r="D70" s="17">
        <v>4.3600000000000003</v>
      </c>
      <c r="E70" s="17" t="s">
        <v>2381</v>
      </c>
      <c r="F70" s="17" t="s">
        <v>2380</v>
      </c>
      <c r="G70" s="17" t="s">
        <v>2380</v>
      </c>
      <c r="H70" s="17">
        <v>0</v>
      </c>
      <c r="I70" s="17" t="s">
        <v>2381</v>
      </c>
      <c r="J70" s="17" t="str">
        <f>IF(Table3__3_16[[#This Row],[HBA1C]]&lt;5.7,"Normal",IF(Table3__3_16[[#This Row],[HBA1C]]&lt;6.4,"Prediabetes","Diabetes"))</f>
        <v>Normal</v>
      </c>
    </row>
    <row r="71" spans="1:10" x14ac:dyDescent="0.35">
      <c r="A71" s="17" t="s">
        <v>2303</v>
      </c>
      <c r="B71" s="17">
        <v>30.8</v>
      </c>
      <c r="C71" s="17" t="s">
        <v>8337</v>
      </c>
      <c r="D71" s="17">
        <v>9.77</v>
      </c>
      <c r="E71" s="17" t="s">
        <v>2380</v>
      </c>
      <c r="F71" s="17" t="s">
        <v>2380</v>
      </c>
      <c r="G71" s="17" t="s">
        <v>2380</v>
      </c>
      <c r="H71" s="17">
        <v>0</v>
      </c>
      <c r="I71" s="17" t="s">
        <v>2381</v>
      </c>
      <c r="J71" s="17" t="str">
        <f>IF(Table3__3_16[[#This Row],[HBA1C]]&lt;5.7,"Normal",IF(Table3__3_16[[#This Row],[HBA1C]]&lt;6.4,"Prediabetes","Diabetes"))</f>
        <v>Diabetes</v>
      </c>
    </row>
    <row r="72" spans="1:10" x14ac:dyDescent="0.35">
      <c r="A72" s="17" t="s">
        <v>2302</v>
      </c>
      <c r="B72" s="17">
        <v>38.39</v>
      </c>
      <c r="C72" s="17" t="s">
        <v>8337</v>
      </c>
      <c r="D72" s="17">
        <v>4.25</v>
      </c>
      <c r="E72" s="17" t="s">
        <v>2380</v>
      </c>
      <c r="F72" s="17" t="s">
        <v>2380</v>
      </c>
      <c r="G72" s="17" t="s">
        <v>2380</v>
      </c>
      <c r="H72" s="17">
        <v>1</v>
      </c>
      <c r="I72" s="17" t="s">
        <v>2381</v>
      </c>
      <c r="J72" s="17" t="str">
        <f>IF(Table3__3_16[[#This Row],[HBA1C]]&lt;5.7,"Normal",IF(Table3__3_16[[#This Row],[HBA1C]]&lt;6.4,"Prediabetes","Diabetes"))</f>
        <v>Normal</v>
      </c>
    </row>
    <row r="73" spans="1:10" x14ac:dyDescent="0.35">
      <c r="A73" s="17" t="s">
        <v>2301</v>
      </c>
      <c r="B73" s="17">
        <v>32.299999999999997</v>
      </c>
      <c r="C73" s="17" t="s">
        <v>8337</v>
      </c>
      <c r="D73" s="17">
        <v>4.76</v>
      </c>
      <c r="E73" s="17" t="s">
        <v>2380</v>
      </c>
      <c r="F73" s="17" t="s">
        <v>2380</v>
      </c>
      <c r="G73" s="17" t="s">
        <v>2380</v>
      </c>
      <c r="H73" s="17">
        <v>2</v>
      </c>
      <c r="I73" s="17" t="s">
        <v>2381</v>
      </c>
      <c r="J73" s="17" t="str">
        <f>IF(Table3__3_16[[#This Row],[HBA1C]]&lt;5.7,"Normal",IF(Table3__3_16[[#This Row],[HBA1C]]&lt;6.4,"Prediabetes","Diabetes"))</f>
        <v>Normal</v>
      </c>
    </row>
    <row r="74" spans="1:10" x14ac:dyDescent="0.35">
      <c r="A74" s="17" t="s">
        <v>2300</v>
      </c>
      <c r="B74" s="17">
        <v>48.8</v>
      </c>
      <c r="C74" s="17" t="s">
        <v>8337</v>
      </c>
      <c r="D74" s="17">
        <v>6.22</v>
      </c>
      <c r="E74" s="17" t="s">
        <v>2381</v>
      </c>
      <c r="F74" s="17" t="s">
        <v>2380</v>
      </c>
      <c r="G74" s="17" t="s">
        <v>2380</v>
      </c>
      <c r="H74" s="17">
        <v>2</v>
      </c>
      <c r="I74" s="17" t="s">
        <v>2381</v>
      </c>
      <c r="J74" s="17" t="str">
        <f>IF(Table3__3_16[[#This Row],[HBA1C]]&lt;5.7,"Normal",IF(Table3__3_16[[#This Row],[HBA1C]]&lt;6.4,"Prediabetes","Diabetes"))</f>
        <v>Prediabetes</v>
      </c>
    </row>
    <row r="75" spans="1:10" x14ac:dyDescent="0.35">
      <c r="A75" s="17" t="s">
        <v>2299</v>
      </c>
      <c r="B75" s="17">
        <v>45.5</v>
      </c>
      <c r="C75" s="17" t="s">
        <v>8337</v>
      </c>
      <c r="D75" s="17">
        <v>7.96</v>
      </c>
      <c r="E75" s="17" t="s">
        <v>2380</v>
      </c>
      <c r="F75" s="17" t="s">
        <v>2380</v>
      </c>
      <c r="G75" s="17" t="s">
        <v>2380</v>
      </c>
      <c r="H75" s="17">
        <v>0</v>
      </c>
      <c r="I75" s="17" t="s">
        <v>2381</v>
      </c>
      <c r="J75" s="17" t="str">
        <f>IF(Table3__3_16[[#This Row],[HBA1C]]&lt;5.7,"Normal",IF(Table3__3_16[[#This Row],[HBA1C]]&lt;6.4,"Prediabetes","Diabetes"))</f>
        <v>Diabetes</v>
      </c>
    </row>
    <row r="76" spans="1:10" x14ac:dyDescent="0.35">
      <c r="A76" s="17" t="s">
        <v>2298</v>
      </c>
      <c r="B76" s="17">
        <v>53.61</v>
      </c>
      <c r="C76" s="17" t="s">
        <v>8337</v>
      </c>
      <c r="D76" s="17">
        <v>10.92</v>
      </c>
      <c r="E76" s="17" t="s">
        <v>2381</v>
      </c>
      <c r="F76" s="17" t="s">
        <v>2380</v>
      </c>
      <c r="G76" s="17" t="s">
        <v>2380</v>
      </c>
      <c r="H76" s="17">
        <v>1</v>
      </c>
      <c r="I76" s="17" t="s">
        <v>2381</v>
      </c>
      <c r="J76" s="17" t="str">
        <f>IF(Table3__3_16[[#This Row],[HBA1C]]&lt;5.7,"Normal",IF(Table3__3_16[[#This Row],[HBA1C]]&lt;6.4,"Prediabetes","Diabetes"))</f>
        <v>Diabetes</v>
      </c>
    </row>
    <row r="77" spans="1:10" x14ac:dyDescent="0.35">
      <c r="A77" s="17" t="s">
        <v>2297</v>
      </c>
      <c r="B77" s="17">
        <v>36.19</v>
      </c>
      <c r="C77" s="17" t="s">
        <v>8337</v>
      </c>
      <c r="D77" s="17">
        <v>11.51</v>
      </c>
      <c r="E77" s="17" t="s">
        <v>2381</v>
      </c>
      <c r="F77" s="17" t="s">
        <v>2380</v>
      </c>
      <c r="G77" s="17" t="s">
        <v>2380</v>
      </c>
      <c r="H77" s="17">
        <v>1</v>
      </c>
      <c r="I77" s="17" t="s">
        <v>2381</v>
      </c>
      <c r="J77" s="17" t="str">
        <f>IF(Table3__3_16[[#This Row],[HBA1C]]&lt;5.7,"Normal",IF(Table3__3_16[[#This Row],[HBA1C]]&lt;6.4,"Prediabetes","Diabetes"))</f>
        <v>Diabetes</v>
      </c>
    </row>
    <row r="78" spans="1:10" x14ac:dyDescent="0.35">
      <c r="A78" s="17" t="s">
        <v>2296</v>
      </c>
      <c r="B78" s="17">
        <v>34.6</v>
      </c>
      <c r="C78" s="17" t="s">
        <v>8337</v>
      </c>
      <c r="D78" s="17">
        <v>5.99</v>
      </c>
      <c r="E78" s="17" t="s">
        <v>2381</v>
      </c>
      <c r="F78" s="17" t="s">
        <v>2380</v>
      </c>
      <c r="G78" s="17" t="s">
        <v>2380</v>
      </c>
      <c r="H78" s="17">
        <v>0</v>
      </c>
      <c r="I78" s="17" t="s">
        <v>2381</v>
      </c>
      <c r="J78" s="17" t="str">
        <f>IF(Table3__3_16[[#This Row],[HBA1C]]&lt;5.7,"Normal",IF(Table3__3_16[[#This Row],[HBA1C]]&lt;6.4,"Prediabetes","Diabetes"))</f>
        <v>Prediabetes</v>
      </c>
    </row>
    <row r="79" spans="1:10" x14ac:dyDescent="0.35">
      <c r="A79" s="17" t="s">
        <v>2295</v>
      </c>
      <c r="B79" s="17">
        <v>54.12</v>
      </c>
      <c r="C79" s="17" t="s">
        <v>8337</v>
      </c>
      <c r="D79" s="17">
        <v>11.57</v>
      </c>
      <c r="E79" s="17" t="s">
        <v>2380</v>
      </c>
      <c r="F79" s="17" t="s">
        <v>2380</v>
      </c>
      <c r="G79" s="17" t="s">
        <v>2380</v>
      </c>
      <c r="H79" s="17">
        <v>0</v>
      </c>
      <c r="I79" s="17" t="s">
        <v>2381</v>
      </c>
      <c r="J79" s="17" t="str">
        <f>IF(Table3__3_16[[#This Row],[HBA1C]]&lt;5.7,"Normal",IF(Table3__3_16[[#This Row],[HBA1C]]&lt;6.4,"Prediabetes","Diabetes"))</f>
        <v>Diabetes</v>
      </c>
    </row>
    <row r="80" spans="1:10" x14ac:dyDescent="0.35">
      <c r="A80" s="17" t="s">
        <v>2294</v>
      </c>
      <c r="B80" s="17">
        <v>48.82</v>
      </c>
      <c r="C80" s="17" t="s">
        <v>8337</v>
      </c>
      <c r="D80" s="17">
        <v>6.67</v>
      </c>
      <c r="E80" s="17" t="s">
        <v>2381</v>
      </c>
      <c r="F80" s="17" t="s">
        <v>2380</v>
      </c>
      <c r="G80" s="17" t="s">
        <v>2380</v>
      </c>
      <c r="H80" s="17">
        <v>0</v>
      </c>
      <c r="I80" s="17" t="s">
        <v>2381</v>
      </c>
      <c r="J80" s="17" t="str">
        <f>IF(Table3__3_16[[#This Row],[HBA1C]]&lt;5.7,"Normal",IF(Table3__3_16[[#This Row],[HBA1C]]&lt;6.4,"Prediabetes","Diabetes"))</f>
        <v>Diabetes</v>
      </c>
    </row>
    <row r="81" spans="1:10" x14ac:dyDescent="0.35">
      <c r="A81" s="17" t="s">
        <v>2293</v>
      </c>
      <c r="B81" s="17">
        <v>51.01</v>
      </c>
      <c r="C81" s="17" t="s">
        <v>8337</v>
      </c>
      <c r="D81" s="17">
        <v>9.1999999999999993</v>
      </c>
      <c r="E81" s="17" t="s">
        <v>2380</v>
      </c>
      <c r="F81" s="17" t="s">
        <v>2380</v>
      </c>
      <c r="G81" s="17" t="s">
        <v>2380</v>
      </c>
      <c r="H81" s="17">
        <v>0</v>
      </c>
      <c r="I81" s="17" t="s">
        <v>2381</v>
      </c>
      <c r="J81" s="17" t="str">
        <f>IF(Table3__3_16[[#This Row],[HBA1C]]&lt;5.7,"Normal",IF(Table3__3_16[[#This Row],[HBA1C]]&lt;6.4,"Prediabetes","Diabetes"))</f>
        <v>Diabetes</v>
      </c>
    </row>
    <row r="82" spans="1:10" x14ac:dyDescent="0.35">
      <c r="A82" s="17" t="s">
        <v>2292</v>
      </c>
      <c r="B82" s="17">
        <v>45.65</v>
      </c>
      <c r="C82" s="17" t="s">
        <v>8337</v>
      </c>
      <c r="D82" s="17">
        <v>5.1100000000000003</v>
      </c>
      <c r="E82" s="17" t="s">
        <v>2381</v>
      </c>
      <c r="F82" s="17" t="s">
        <v>2380</v>
      </c>
      <c r="G82" s="17" t="s">
        <v>2380</v>
      </c>
      <c r="H82" s="17">
        <v>1</v>
      </c>
      <c r="I82" s="17" t="s">
        <v>2381</v>
      </c>
      <c r="J82" s="17" t="str">
        <f>IF(Table3__3_16[[#This Row],[HBA1C]]&lt;5.7,"Normal",IF(Table3__3_16[[#This Row],[HBA1C]]&lt;6.4,"Prediabetes","Diabetes"))</f>
        <v>Normal</v>
      </c>
    </row>
    <row r="83" spans="1:10" x14ac:dyDescent="0.35">
      <c r="A83" s="17" t="s">
        <v>2291</v>
      </c>
      <c r="B83" s="17">
        <v>52.9</v>
      </c>
      <c r="C83" s="17" t="s">
        <v>8337</v>
      </c>
      <c r="D83" s="17">
        <v>5.34</v>
      </c>
      <c r="E83" s="17" t="s">
        <v>2380</v>
      </c>
      <c r="F83" s="17" t="s">
        <v>2380</v>
      </c>
      <c r="G83" s="17" t="s">
        <v>2380</v>
      </c>
      <c r="H83" s="17">
        <v>0</v>
      </c>
      <c r="I83" s="17" t="s">
        <v>2381</v>
      </c>
      <c r="J83" s="17" t="str">
        <f>IF(Table3__3_16[[#This Row],[HBA1C]]&lt;5.7,"Normal",IF(Table3__3_16[[#This Row],[HBA1C]]&lt;6.4,"Prediabetes","Diabetes"))</f>
        <v>Normal</v>
      </c>
    </row>
    <row r="84" spans="1:10" x14ac:dyDescent="0.35">
      <c r="A84" s="17" t="s">
        <v>2290</v>
      </c>
      <c r="B84" s="17">
        <v>45.41</v>
      </c>
      <c r="C84" s="17" t="s">
        <v>8337</v>
      </c>
      <c r="D84" s="17">
        <v>4.03</v>
      </c>
      <c r="E84" s="17" t="s">
        <v>2381</v>
      </c>
      <c r="F84" s="17" t="s">
        <v>2380</v>
      </c>
      <c r="G84" s="17" t="s">
        <v>2380</v>
      </c>
      <c r="H84" s="17">
        <v>1</v>
      </c>
      <c r="I84" s="17" t="s">
        <v>2381</v>
      </c>
      <c r="J84" s="17" t="str">
        <f>IF(Table3__3_16[[#This Row],[HBA1C]]&lt;5.7,"Normal",IF(Table3__3_16[[#This Row],[HBA1C]]&lt;6.4,"Prediabetes","Diabetes"))</f>
        <v>Normal</v>
      </c>
    </row>
    <row r="85" spans="1:10" x14ac:dyDescent="0.35">
      <c r="A85" s="17" t="s">
        <v>2289</v>
      </c>
      <c r="B85" s="17">
        <v>49.41</v>
      </c>
      <c r="C85" s="17" t="s">
        <v>8337</v>
      </c>
      <c r="D85" s="17">
        <v>4.2300000000000004</v>
      </c>
      <c r="E85" s="17" t="s">
        <v>2381</v>
      </c>
      <c r="F85" s="17" t="s">
        <v>2380</v>
      </c>
      <c r="G85" s="17" t="s">
        <v>2381</v>
      </c>
      <c r="H85" s="17">
        <v>1</v>
      </c>
      <c r="I85" s="17" t="s">
        <v>2381</v>
      </c>
      <c r="J85" s="17" t="str">
        <f>IF(Table3__3_16[[#This Row],[HBA1C]]&lt;5.7,"Normal",IF(Table3__3_16[[#This Row],[HBA1C]]&lt;6.4,"Prediabetes","Diabetes"))</f>
        <v>Normal</v>
      </c>
    </row>
    <row r="86" spans="1:10" x14ac:dyDescent="0.35">
      <c r="A86" s="17" t="s">
        <v>2288</v>
      </c>
      <c r="B86" s="17">
        <v>31.824999999999999</v>
      </c>
      <c r="C86" s="17" t="s">
        <v>8337</v>
      </c>
      <c r="D86" s="17">
        <v>4.0599999999999996</v>
      </c>
      <c r="E86" s="17" t="s">
        <v>2380</v>
      </c>
      <c r="F86" s="17" t="s">
        <v>2380</v>
      </c>
      <c r="G86" s="17" t="s">
        <v>2380</v>
      </c>
      <c r="H86" s="17">
        <v>2</v>
      </c>
      <c r="I86" s="17" t="s">
        <v>2381</v>
      </c>
      <c r="J86" s="17" t="str">
        <f>IF(Table3__3_16[[#This Row],[HBA1C]]&lt;5.7,"Normal",IF(Table3__3_16[[#This Row],[HBA1C]]&lt;6.4,"Prediabetes","Diabetes"))</f>
        <v>Normal</v>
      </c>
    </row>
    <row r="87" spans="1:10" x14ac:dyDescent="0.35">
      <c r="A87" s="17" t="s">
        <v>2287</v>
      </c>
      <c r="B87" s="17">
        <v>51.28</v>
      </c>
      <c r="C87" s="17" t="s">
        <v>8337</v>
      </c>
      <c r="D87" s="17">
        <v>4.68</v>
      </c>
      <c r="E87" s="17" t="s">
        <v>2380</v>
      </c>
      <c r="F87" s="17" t="s">
        <v>2380</v>
      </c>
      <c r="G87" s="17" t="s">
        <v>2380</v>
      </c>
      <c r="H87" s="17">
        <v>2</v>
      </c>
      <c r="I87" s="17" t="s">
        <v>2381</v>
      </c>
      <c r="J87" s="17" t="str">
        <f>IF(Table3__3_16[[#This Row],[HBA1C]]&lt;5.7,"Normal",IF(Table3__3_16[[#This Row],[HBA1C]]&lt;6.4,"Prediabetes","Diabetes"))</f>
        <v>Normal</v>
      </c>
    </row>
    <row r="88" spans="1:10" x14ac:dyDescent="0.35">
      <c r="A88" s="17" t="s">
        <v>2286</v>
      </c>
      <c r="B88" s="17">
        <v>34.96</v>
      </c>
      <c r="C88" s="17" t="s">
        <v>8337</v>
      </c>
      <c r="D88" s="17">
        <v>4.34</v>
      </c>
      <c r="E88" s="17" t="s">
        <v>2380</v>
      </c>
      <c r="F88" s="17" t="s">
        <v>2380</v>
      </c>
      <c r="G88" s="17" t="s">
        <v>2381</v>
      </c>
      <c r="H88" s="17">
        <v>1</v>
      </c>
      <c r="I88" s="17" t="s">
        <v>2381</v>
      </c>
      <c r="J88" s="17" t="str">
        <f>IF(Table3__3_16[[#This Row],[HBA1C]]&lt;5.7,"Normal",IF(Table3__3_16[[#This Row],[HBA1C]]&lt;6.4,"Prediabetes","Diabetes"))</f>
        <v>Normal</v>
      </c>
    </row>
    <row r="89" spans="1:10" x14ac:dyDescent="0.35">
      <c r="A89" s="17" t="s">
        <v>2285</v>
      </c>
      <c r="B89" s="17">
        <v>33.11</v>
      </c>
      <c r="C89" s="17" t="s">
        <v>8337</v>
      </c>
      <c r="D89" s="17">
        <v>10.51</v>
      </c>
      <c r="E89" s="17" t="s">
        <v>2380</v>
      </c>
      <c r="F89" s="17" t="s">
        <v>2380</v>
      </c>
      <c r="G89" s="17" t="s">
        <v>2380</v>
      </c>
      <c r="H89" s="17">
        <v>0</v>
      </c>
      <c r="I89" s="17" t="s">
        <v>2381</v>
      </c>
      <c r="J89" s="17" t="str">
        <f>IF(Table3__3_16[[#This Row],[HBA1C]]&lt;5.7,"Normal",IF(Table3__3_16[[#This Row],[HBA1C]]&lt;6.4,"Prediabetes","Diabetes"))</f>
        <v>Diabetes</v>
      </c>
    </row>
    <row r="90" spans="1:10" x14ac:dyDescent="0.35">
      <c r="A90" s="17" t="s">
        <v>2284</v>
      </c>
      <c r="B90" s="17">
        <v>54.74</v>
      </c>
      <c r="C90" s="17" t="s">
        <v>8337</v>
      </c>
      <c r="D90" s="17">
        <v>5.84</v>
      </c>
      <c r="E90" s="17" t="s">
        <v>2381</v>
      </c>
      <c r="F90" s="17" t="s">
        <v>2380</v>
      </c>
      <c r="G90" s="17" t="s">
        <v>2381</v>
      </c>
      <c r="H90" s="17">
        <v>1</v>
      </c>
      <c r="I90" s="17" t="s">
        <v>2381</v>
      </c>
      <c r="J90" s="17" t="str">
        <f>IF(Table3__3_16[[#This Row],[HBA1C]]&lt;5.7,"Normal",IF(Table3__3_16[[#This Row],[HBA1C]]&lt;6.4,"Prediabetes","Diabetes"))</f>
        <v>Prediabetes</v>
      </c>
    </row>
    <row r="91" spans="1:10" x14ac:dyDescent="0.35">
      <c r="A91" s="17" t="s">
        <v>2283</v>
      </c>
      <c r="B91" s="17">
        <v>32.56</v>
      </c>
      <c r="C91" s="17" t="s">
        <v>8337</v>
      </c>
      <c r="D91" s="17">
        <v>5.41</v>
      </c>
      <c r="E91" s="17" t="s">
        <v>2380</v>
      </c>
      <c r="F91" s="17" t="s">
        <v>2380</v>
      </c>
      <c r="G91" s="17" t="s">
        <v>2381</v>
      </c>
      <c r="H91" s="17">
        <v>1</v>
      </c>
      <c r="I91" s="17" t="s">
        <v>2381</v>
      </c>
      <c r="J91" s="17" t="str">
        <f>IF(Table3__3_16[[#This Row],[HBA1C]]&lt;5.7,"Normal",IF(Table3__3_16[[#This Row],[HBA1C]]&lt;6.4,"Prediabetes","Diabetes"))</f>
        <v>Normal</v>
      </c>
    </row>
    <row r="92" spans="1:10" x14ac:dyDescent="0.35">
      <c r="A92" s="17" t="s">
        <v>2282</v>
      </c>
      <c r="B92" s="17">
        <v>39.049999999999997</v>
      </c>
      <c r="C92" s="17" t="s">
        <v>8337</v>
      </c>
      <c r="D92" s="17">
        <v>6.06</v>
      </c>
      <c r="E92" s="17" t="s">
        <v>2380</v>
      </c>
      <c r="F92" s="17" t="s">
        <v>2380</v>
      </c>
      <c r="G92" s="17" t="s">
        <v>2380</v>
      </c>
      <c r="H92" s="17">
        <v>1</v>
      </c>
      <c r="I92" s="17" t="s">
        <v>2381</v>
      </c>
      <c r="J92" s="17" t="str">
        <f>IF(Table3__3_16[[#This Row],[HBA1C]]&lt;5.7,"Normal",IF(Table3__3_16[[#This Row],[HBA1C]]&lt;6.4,"Prediabetes","Diabetes"))</f>
        <v>Prediabetes</v>
      </c>
    </row>
    <row r="93" spans="1:10" x14ac:dyDescent="0.35">
      <c r="A93" s="17" t="s">
        <v>2281</v>
      </c>
      <c r="B93" s="17">
        <v>42.75</v>
      </c>
      <c r="C93" s="17" t="s">
        <v>8337</v>
      </c>
      <c r="D93" s="17">
        <v>4.22</v>
      </c>
      <c r="E93" s="17" t="s">
        <v>2380</v>
      </c>
      <c r="F93" s="17" t="s">
        <v>2380</v>
      </c>
      <c r="G93" s="17" t="s">
        <v>2380</v>
      </c>
      <c r="H93" s="17">
        <v>0</v>
      </c>
      <c r="I93" s="17" t="s">
        <v>2381</v>
      </c>
      <c r="J93" s="17" t="str">
        <f>IF(Table3__3_16[[#This Row],[HBA1C]]&lt;5.7,"Normal",IF(Table3__3_16[[#This Row],[HBA1C]]&lt;6.4,"Prediabetes","Diabetes"))</f>
        <v>Normal</v>
      </c>
    </row>
    <row r="94" spans="1:10" x14ac:dyDescent="0.35">
      <c r="A94" s="17" t="s">
        <v>2280</v>
      </c>
      <c r="B94" s="17">
        <v>50.58</v>
      </c>
      <c r="C94" s="17" t="s">
        <v>8337</v>
      </c>
      <c r="D94" s="17">
        <v>5.12</v>
      </c>
      <c r="E94" s="17" t="s">
        <v>2380</v>
      </c>
      <c r="F94" s="17" t="s">
        <v>2380</v>
      </c>
      <c r="G94" s="17" t="s">
        <v>2380</v>
      </c>
      <c r="H94" s="17">
        <v>2</v>
      </c>
      <c r="I94" s="17" t="s">
        <v>2381</v>
      </c>
      <c r="J94" s="17" t="str">
        <f>IF(Table3__3_16[[#This Row],[HBA1C]]&lt;5.7,"Normal",IF(Table3__3_16[[#This Row],[HBA1C]]&lt;6.4,"Prediabetes","Diabetes"))</f>
        <v>Normal</v>
      </c>
    </row>
    <row r="95" spans="1:10" x14ac:dyDescent="0.35">
      <c r="A95" s="17" t="s">
        <v>2279</v>
      </c>
      <c r="B95" s="17">
        <v>30.495000000000001</v>
      </c>
      <c r="C95" s="17" t="s">
        <v>8337</v>
      </c>
      <c r="D95" s="17">
        <v>4.57</v>
      </c>
      <c r="E95" s="17" t="s">
        <v>2381</v>
      </c>
      <c r="F95" s="17" t="s">
        <v>2380</v>
      </c>
      <c r="G95" s="17" t="s">
        <v>2380</v>
      </c>
      <c r="H95" s="17">
        <v>0</v>
      </c>
      <c r="I95" s="17" t="s">
        <v>2381</v>
      </c>
      <c r="J95" s="17" t="str">
        <f>IF(Table3__3_16[[#This Row],[HBA1C]]&lt;5.7,"Normal",IF(Table3__3_16[[#This Row],[HBA1C]]&lt;6.4,"Prediabetes","Diabetes"))</f>
        <v>Normal</v>
      </c>
    </row>
    <row r="96" spans="1:10" x14ac:dyDescent="0.35">
      <c r="A96" s="17" t="s">
        <v>2278</v>
      </c>
      <c r="B96" s="17">
        <v>48.31</v>
      </c>
      <c r="C96" s="17" t="s">
        <v>8337</v>
      </c>
      <c r="D96" s="17">
        <v>9.58</v>
      </c>
      <c r="E96" s="17" t="s">
        <v>2381</v>
      </c>
      <c r="F96" s="17" t="s">
        <v>2380</v>
      </c>
      <c r="G96" s="17" t="s">
        <v>2380</v>
      </c>
      <c r="H96" s="17">
        <v>2</v>
      </c>
      <c r="I96" s="17" t="s">
        <v>2381</v>
      </c>
      <c r="J96" s="17" t="str">
        <f>IF(Table3__3_16[[#This Row],[HBA1C]]&lt;5.7,"Normal",IF(Table3__3_16[[#This Row],[HBA1C]]&lt;6.4,"Prediabetes","Diabetes"))</f>
        <v>Diabetes</v>
      </c>
    </row>
    <row r="97" spans="1:10" x14ac:dyDescent="0.35">
      <c r="A97" s="17" t="s">
        <v>2277</v>
      </c>
      <c r="B97" s="17">
        <v>48.99</v>
      </c>
      <c r="C97" s="17" t="s">
        <v>8337</v>
      </c>
      <c r="D97" s="17">
        <v>9.7799999999999994</v>
      </c>
      <c r="E97" s="17" t="s">
        <v>2381</v>
      </c>
      <c r="F97" s="17" t="s">
        <v>2380</v>
      </c>
      <c r="G97" s="17" t="s">
        <v>2380</v>
      </c>
      <c r="H97" s="17">
        <v>1</v>
      </c>
      <c r="I97" s="17" t="s">
        <v>2381</v>
      </c>
      <c r="J97" s="17" t="str">
        <f>IF(Table3__3_16[[#This Row],[HBA1C]]&lt;5.7,"Normal",IF(Table3__3_16[[#This Row],[HBA1C]]&lt;6.4,"Prediabetes","Diabetes"))</f>
        <v>Diabetes</v>
      </c>
    </row>
    <row r="98" spans="1:10" x14ac:dyDescent="0.35">
      <c r="A98" s="17" t="s">
        <v>2276</v>
      </c>
      <c r="B98" s="17">
        <v>38.39</v>
      </c>
      <c r="C98" s="17" t="s">
        <v>8337</v>
      </c>
      <c r="D98" s="17">
        <v>4.1100000000000003</v>
      </c>
      <c r="E98" s="17" t="s">
        <v>2381</v>
      </c>
      <c r="F98" s="17" t="s">
        <v>2380</v>
      </c>
      <c r="G98" s="17" t="s">
        <v>2380</v>
      </c>
      <c r="H98" s="17">
        <v>0</v>
      </c>
      <c r="I98" s="17" t="s">
        <v>2381</v>
      </c>
      <c r="J98" s="17" t="str">
        <f>IF(Table3__3_16[[#This Row],[HBA1C]]&lt;5.7,"Normal",IF(Table3__3_16[[#This Row],[HBA1C]]&lt;6.4,"Prediabetes","Diabetes"))</f>
        <v>Normal</v>
      </c>
    </row>
    <row r="99" spans="1:10" x14ac:dyDescent="0.35">
      <c r="A99" s="17" t="s">
        <v>2275</v>
      </c>
      <c r="B99" s="17">
        <v>44.34</v>
      </c>
      <c r="C99" s="17" t="s">
        <v>8337</v>
      </c>
      <c r="D99" s="17">
        <v>4.0199999999999996</v>
      </c>
      <c r="E99" s="17" t="s">
        <v>2381</v>
      </c>
      <c r="F99" s="17" t="s">
        <v>2380</v>
      </c>
      <c r="G99" s="17" t="s">
        <v>2380</v>
      </c>
      <c r="H99" s="17">
        <v>2</v>
      </c>
      <c r="I99" s="17" t="s">
        <v>2381</v>
      </c>
      <c r="J99" s="17" t="str">
        <f>IF(Table3__3_16[[#This Row],[HBA1C]]&lt;5.7,"Normal",IF(Table3__3_16[[#This Row],[HBA1C]]&lt;6.4,"Prediabetes","Diabetes"))</f>
        <v>Normal</v>
      </c>
    </row>
    <row r="100" spans="1:10" x14ac:dyDescent="0.35">
      <c r="A100" s="17" t="s">
        <v>2274</v>
      </c>
      <c r="B100" s="17">
        <v>41.51</v>
      </c>
      <c r="C100" s="17" t="s">
        <v>8337</v>
      </c>
      <c r="D100" s="17">
        <v>6.92</v>
      </c>
      <c r="E100" s="17" t="s">
        <v>2380</v>
      </c>
      <c r="F100" s="17" t="s">
        <v>2380</v>
      </c>
      <c r="G100" s="17" t="s">
        <v>2380</v>
      </c>
      <c r="H100" s="17">
        <v>0</v>
      </c>
      <c r="I100" s="17" t="s">
        <v>2381</v>
      </c>
      <c r="J100" s="17" t="str">
        <f>IF(Table3__3_16[[#This Row],[HBA1C]]&lt;5.7,"Normal",IF(Table3__3_16[[#This Row],[HBA1C]]&lt;6.4,"Prediabetes","Diabetes"))</f>
        <v>Diabetes</v>
      </c>
    </row>
    <row r="101" spans="1:10" x14ac:dyDescent="0.35">
      <c r="A101" s="17" t="s">
        <v>2273</v>
      </c>
      <c r="B101" s="17">
        <v>48.2</v>
      </c>
      <c r="C101" s="17" t="s">
        <v>8337</v>
      </c>
      <c r="D101" s="17">
        <v>4.84</v>
      </c>
      <c r="E101" s="17" t="s">
        <v>2380</v>
      </c>
      <c r="F101" s="17" t="s">
        <v>2380</v>
      </c>
      <c r="G101" s="17" t="s">
        <v>2380</v>
      </c>
      <c r="H101" s="17">
        <v>0</v>
      </c>
      <c r="I101" s="17" t="s">
        <v>2381</v>
      </c>
      <c r="J101" s="17" t="str">
        <f>IF(Table3__3_16[[#This Row],[HBA1C]]&lt;5.7,"Normal",IF(Table3__3_16[[#This Row],[HBA1C]]&lt;6.4,"Prediabetes","Diabetes"))</f>
        <v>Normal</v>
      </c>
    </row>
    <row r="102" spans="1:10" x14ac:dyDescent="0.35">
      <c r="A102" s="17" t="s">
        <v>2272</v>
      </c>
      <c r="B102" s="17">
        <v>35.75</v>
      </c>
      <c r="C102" s="17" t="s">
        <v>8337</v>
      </c>
      <c r="D102" s="17">
        <v>8</v>
      </c>
      <c r="E102" s="17" t="s">
        <v>2381</v>
      </c>
      <c r="F102" s="17" t="s">
        <v>2380</v>
      </c>
      <c r="G102" s="17" t="s">
        <v>2380</v>
      </c>
      <c r="H102" s="17">
        <v>0</v>
      </c>
      <c r="I102" s="17" t="s">
        <v>2381</v>
      </c>
      <c r="J102" s="17" t="str">
        <f>IF(Table3__3_16[[#This Row],[HBA1C]]&lt;5.7,"Normal",IF(Table3__3_16[[#This Row],[HBA1C]]&lt;6.4,"Prediabetes","Diabetes"))</f>
        <v>Diabetes</v>
      </c>
    </row>
    <row r="103" spans="1:10" x14ac:dyDescent="0.35">
      <c r="A103" s="17" t="s">
        <v>2271</v>
      </c>
      <c r="B103" s="17">
        <v>53.81</v>
      </c>
      <c r="C103" s="17" t="s">
        <v>8337</v>
      </c>
      <c r="D103" s="17">
        <v>8.77</v>
      </c>
      <c r="E103" s="17" t="s">
        <v>2381</v>
      </c>
      <c r="F103" s="17" t="s">
        <v>2380</v>
      </c>
      <c r="G103" s="17" t="s">
        <v>2380</v>
      </c>
      <c r="H103" s="17">
        <v>0</v>
      </c>
      <c r="I103" s="17" t="s">
        <v>2381</v>
      </c>
      <c r="J103" s="17" t="str">
        <f>IF(Table3__3_16[[#This Row],[HBA1C]]&lt;5.7,"Normal",IF(Table3__3_16[[#This Row],[HBA1C]]&lt;6.4,"Prediabetes","Diabetes"))</f>
        <v>Diabetes</v>
      </c>
    </row>
    <row r="104" spans="1:10" x14ac:dyDescent="0.35">
      <c r="A104" s="17" t="s">
        <v>2270</v>
      </c>
      <c r="B104" s="17">
        <v>49.48</v>
      </c>
      <c r="C104" s="17" t="s">
        <v>8337</v>
      </c>
      <c r="D104" s="17">
        <v>4.96</v>
      </c>
      <c r="E104" s="17" t="s">
        <v>2380</v>
      </c>
      <c r="F104" s="17" t="s">
        <v>2380</v>
      </c>
      <c r="G104" s="17" t="s">
        <v>2381</v>
      </c>
      <c r="H104" s="17">
        <v>1</v>
      </c>
      <c r="I104" s="17" t="s">
        <v>2381</v>
      </c>
      <c r="J104" s="17" t="str">
        <f>IF(Table3__3_16[[#This Row],[HBA1C]]&lt;5.7,"Normal",IF(Table3__3_16[[#This Row],[HBA1C]]&lt;6.4,"Prediabetes","Diabetes"))</f>
        <v>Normal</v>
      </c>
    </row>
    <row r="105" spans="1:10" x14ac:dyDescent="0.35">
      <c r="A105" s="17" t="s">
        <v>2269</v>
      </c>
      <c r="B105" s="17">
        <v>34.1</v>
      </c>
      <c r="C105" s="17" t="s">
        <v>8337</v>
      </c>
      <c r="D105" s="17">
        <v>4.43</v>
      </c>
      <c r="E105" s="17" t="s">
        <v>2381</v>
      </c>
      <c r="F105" s="17" t="s">
        <v>2380</v>
      </c>
      <c r="G105" s="17" t="s">
        <v>2380</v>
      </c>
      <c r="H105" s="17">
        <v>0</v>
      </c>
      <c r="I105" s="17" t="s">
        <v>2381</v>
      </c>
      <c r="J105" s="17" t="str">
        <f>IF(Table3__3_16[[#This Row],[HBA1C]]&lt;5.7,"Normal",IF(Table3__3_16[[#This Row],[HBA1C]]&lt;6.4,"Prediabetes","Diabetes"))</f>
        <v>Normal</v>
      </c>
    </row>
    <row r="106" spans="1:10" x14ac:dyDescent="0.35">
      <c r="A106" s="17" t="s">
        <v>2268</v>
      </c>
      <c r="B106" s="17">
        <v>35.299999999999997</v>
      </c>
      <c r="C106" s="17" t="s">
        <v>8337</v>
      </c>
      <c r="D106" s="17">
        <v>5.82</v>
      </c>
      <c r="E106" s="17" t="s">
        <v>2381</v>
      </c>
      <c r="F106" s="17" t="s">
        <v>2380</v>
      </c>
      <c r="G106" s="17" t="s">
        <v>2381</v>
      </c>
      <c r="H106" s="17">
        <v>1</v>
      </c>
      <c r="I106" s="17" t="s">
        <v>2381</v>
      </c>
      <c r="J106" s="17" t="str">
        <f>IF(Table3__3_16[[#This Row],[HBA1C]]&lt;5.7,"Normal",IF(Table3__3_16[[#This Row],[HBA1C]]&lt;6.4,"Prediabetes","Diabetes"))</f>
        <v>Prediabetes</v>
      </c>
    </row>
    <row r="107" spans="1:10" x14ac:dyDescent="0.35">
      <c r="A107" s="17" t="s">
        <v>2267</v>
      </c>
      <c r="B107" s="17">
        <v>43.83</v>
      </c>
      <c r="C107" s="17" t="s">
        <v>8337</v>
      </c>
      <c r="D107" s="17">
        <v>6.03</v>
      </c>
      <c r="E107" s="17" t="s">
        <v>2381</v>
      </c>
      <c r="F107" s="17" t="s">
        <v>2380</v>
      </c>
      <c r="G107" s="17" t="s">
        <v>2380</v>
      </c>
      <c r="H107" s="17">
        <v>2</v>
      </c>
      <c r="I107" s="17" t="s">
        <v>2381</v>
      </c>
      <c r="J107" s="17" t="str">
        <f>IF(Table3__3_16[[#This Row],[HBA1C]]&lt;5.7,"Normal",IF(Table3__3_16[[#This Row],[HBA1C]]&lt;6.4,"Prediabetes","Diabetes"))</f>
        <v>Prediabetes</v>
      </c>
    </row>
    <row r="108" spans="1:10" x14ac:dyDescent="0.35">
      <c r="A108" s="17" t="s">
        <v>2266</v>
      </c>
      <c r="B108" s="17">
        <v>50.07</v>
      </c>
      <c r="C108" s="17" t="s">
        <v>8337</v>
      </c>
      <c r="D108" s="17">
        <v>9.27</v>
      </c>
      <c r="E108" s="17" t="s">
        <v>2380</v>
      </c>
      <c r="F108" s="17" t="s">
        <v>2380</v>
      </c>
      <c r="G108" s="17" t="s">
        <v>2380</v>
      </c>
      <c r="H108" s="17">
        <v>0</v>
      </c>
      <c r="I108" s="17" t="s">
        <v>2381</v>
      </c>
      <c r="J108" s="17" t="str">
        <f>IF(Table3__3_16[[#This Row],[HBA1C]]&lt;5.7,"Normal",IF(Table3__3_16[[#This Row],[HBA1C]]&lt;6.4,"Prediabetes","Diabetes"))</f>
        <v>Diabetes</v>
      </c>
    </row>
    <row r="109" spans="1:10" x14ac:dyDescent="0.35">
      <c r="A109" s="17" t="s">
        <v>2265</v>
      </c>
      <c r="B109" s="17">
        <v>32.774999999999999</v>
      </c>
      <c r="C109" s="17" t="s">
        <v>8337</v>
      </c>
      <c r="D109" s="17">
        <v>5.53</v>
      </c>
      <c r="E109" s="17" t="s">
        <v>2380</v>
      </c>
      <c r="F109" s="17" t="s">
        <v>2380</v>
      </c>
      <c r="G109" s="17" t="s">
        <v>2380</v>
      </c>
      <c r="H109" s="17">
        <v>0</v>
      </c>
      <c r="I109" s="17" t="s">
        <v>2381</v>
      </c>
      <c r="J109" s="17" t="str">
        <f>IF(Table3__3_16[[#This Row],[HBA1C]]&lt;5.7,"Normal",IF(Table3__3_16[[#This Row],[HBA1C]]&lt;6.4,"Prediabetes","Diabetes"))</f>
        <v>Normal</v>
      </c>
    </row>
    <row r="110" spans="1:10" x14ac:dyDescent="0.35">
      <c r="A110" s="17" t="s">
        <v>2264</v>
      </c>
      <c r="B110" s="17">
        <v>34.104999999999997</v>
      </c>
      <c r="C110" s="17" t="s">
        <v>8337</v>
      </c>
      <c r="D110" s="17">
        <v>5.07</v>
      </c>
      <c r="E110" s="17" t="s">
        <v>2380</v>
      </c>
      <c r="F110" s="17" t="s">
        <v>2380</v>
      </c>
      <c r="G110" s="17" t="s">
        <v>2380</v>
      </c>
      <c r="H110" s="17">
        <v>1</v>
      </c>
      <c r="I110" s="17" t="s">
        <v>2381</v>
      </c>
      <c r="J110" s="17" t="str">
        <f>IF(Table3__3_16[[#This Row],[HBA1C]]&lt;5.7,"Normal",IF(Table3__3_16[[#This Row],[HBA1C]]&lt;6.4,"Prediabetes","Diabetes"))</f>
        <v>Normal</v>
      </c>
    </row>
    <row r="111" spans="1:10" x14ac:dyDescent="0.35">
      <c r="A111" s="17" t="s">
        <v>2263</v>
      </c>
      <c r="B111" s="17">
        <v>48.93</v>
      </c>
      <c r="C111" s="17" t="s">
        <v>8337</v>
      </c>
      <c r="D111" s="17">
        <v>11.17</v>
      </c>
      <c r="E111" s="17" t="s">
        <v>2381</v>
      </c>
      <c r="F111" s="17" t="s">
        <v>2380</v>
      </c>
      <c r="G111" s="17" t="s">
        <v>2380</v>
      </c>
      <c r="H111" s="17">
        <v>1</v>
      </c>
      <c r="I111" s="17" t="s">
        <v>2381</v>
      </c>
      <c r="J111" s="17" t="str">
        <f>IF(Table3__3_16[[#This Row],[HBA1C]]&lt;5.7,"Normal",IF(Table3__3_16[[#This Row],[HBA1C]]&lt;6.4,"Prediabetes","Diabetes"))</f>
        <v>Diabetes</v>
      </c>
    </row>
    <row r="112" spans="1:10" x14ac:dyDescent="0.35">
      <c r="A112" s="17" t="s">
        <v>2262</v>
      </c>
      <c r="B112" s="17">
        <v>37.07</v>
      </c>
      <c r="C112" s="17" t="s">
        <v>8337</v>
      </c>
      <c r="D112" s="17">
        <v>6.14</v>
      </c>
      <c r="E112" s="17" t="s">
        <v>2381</v>
      </c>
      <c r="F112" s="17" t="s">
        <v>2380</v>
      </c>
      <c r="G112" s="17" t="s">
        <v>2380</v>
      </c>
      <c r="H112" s="17">
        <v>0</v>
      </c>
      <c r="I112" s="17" t="s">
        <v>2381</v>
      </c>
      <c r="J112" s="17" t="str">
        <f>IF(Table3__3_16[[#This Row],[HBA1C]]&lt;5.7,"Normal",IF(Table3__3_16[[#This Row],[HBA1C]]&lt;6.4,"Prediabetes","Diabetes"))</f>
        <v>Prediabetes</v>
      </c>
    </row>
    <row r="113" spans="1:10" x14ac:dyDescent="0.35">
      <c r="A113" s="17" t="s">
        <v>2261</v>
      </c>
      <c r="B113" s="17">
        <v>51.51</v>
      </c>
      <c r="C113" s="17" t="s">
        <v>8337</v>
      </c>
      <c r="D113" s="17">
        <v>6.26</v>
      </c>
      <c r="E113" s="17" t="s">
        <v>2381</v>
      </c>
      <c r="F113" s="17" t="s">
        <v>2380</v>
      </c>
      <c r="G113" s="17" t="s">
        <v>2381</v>
      </c>
      <c r="H113" s="17">
        <v>1</v>
      </c>
      <c r="I113" s="17" t="s">
        <v>2381</v>
      </c>
      <c r="J113" s="17" t="str">
        <f>IF(Table3__3_16[[#This Row],[HBA1C]]&lt;5.7,"Normal",IF(Table3__3_16[[#This Row],[HBA1C]]&lt;6.4,"Prediabetes","Diabetes"))</f>
        <v>Prediabetes</v>
      </c>
    </row>
    <row r="114" spans="1:10" x14ac:dyDescent="0.35">
      <c r="A114" s="17" t="s">
        <v>2260</v>
      </c>
      <c r="B114" s="17">
        <v>34.799999999999997</v>
      </c>
      <c r="C114" s="17" t="s">
        <v>8337</v>
      </c>
      <c r="D114" s="17">
        <v>4.72</v>
      </c>
      <c r="E114" s="17" t="s">
        <v>2381</v>
      </c>
      <c r="F114" s="17" t="s">
        <v>2380</v>
      </c>
      <c r="G114" s="17" t="s">
        <v>2380</v>
      </c>
      <c r="H114" s="17">
        <v>0</v>
      </c>
      <c r="I114" s="17" t="s">
        <v>2381</v>
      </c>
      <c r="J114" s="17" t="str">
        <f>IF(Table3__3_16[[#This Row],[HBA1C]]&lt;5.7,"Normal",IF(Table3__3_16[[#This Row],[HBA1C]]&lt;6.4,"Prediabetes","Diabetes"))</f>
        <v>Normal</v>
      </c>
    </row>
    <row r="115" spans="1:10" x14ac:dyDescent="0.35">
      <c r="A115" s="17" t="s">
        <v>2259</v>
      </c>
      <c r="B115" s="17">
        <v>36.67</v>
      </c>
      <c r="C115" s="17" t="s">
        <v>8337</v>
      </c>
      <c r="D115" s="17">
        <v>5.18</v>
      </c>
      <c r="E115" s="17" t="s">
        <v>2380</v>
      </c>
      <c r="F115" s="17" t="s">
        <v>2380</v>
      </c>
      <c r="G115" s="17" t="s">
        <v>2380</v>
      </c>
      <c r="H115" s="17">
        <v>1</v>
      </c>
      <c r="I115" s="17" t="s">
        <v>2381</v>
      </c>
      <c r="J115" s="17" t="str">
        <f>IF(Table3__3_16[[#This Row],[HBA1C]]&lt;5.7,"Normal",IF(Table3__3_16[[#This Row],[HBA1C]]&lt;6.4,"Prediabetes","Diabetes"))</f>
        <v>Normal</v>
      </c>
    </row>
    <row r="116" spans="1:10" x14ac:dyDescent="0.35">
      <c r="A116" s="17" t="s">
        <v>2258</v>
      </c>
      <c r="B116" s="17">
        <v>30.9</v>
      </c>
      <c r="C116" s="17" t="s">
        <v>8337</v>
      </c>
      <c r="D116" s="17">
        <v>9.4</v>
      </c>
      <c r="E116" s="17" t="s">
        <v>2380</v>
      </c>
      <c r="F116" s="17" t="s">
        <v>2380</v>
      </c>
      <c r="G116" s="17" t="s">
        <v>2380</v>
      </c>
      <c r="H116" s="17">
        <v>2</v>
      </c>
      <c r="I116" s="17" t="s">
        <v>2381</v>
      </c>
      <c r="J116" s="17" t="str">
        <f>IF(Table3__3_16[[#This Row],[HBA1C]]&lt;5.7,"Normal",IF(Table3__3_16[[#This Row],[HBA1C]]&lt;6.4,"Prediabetes","Diabetes"))</f>
        <v>Diabetes</v>
      </c>
    </row>
    <row r="117" spans="1:10" x14ac:dyDescent="0.35">
      <c r="A117" s="17" t="s">
        <v>2257</v>
      </c>
      <c r="B117" s="17">
        <v>30.495000000000001</v>
      </c>
      <c r="C117" s="17" t="s">
        <v>8337</v>
      </c>
      <c r="D117" s="17">
        <v>6.29</v>
      </c>
      <c r="E117" s="17" t="s">
        <v>2380</v>
      </c>
      <c r="F117" s="17" t="s">
        <v>2380</v>
      </c>
      <c r="G117" s="17" t="s">
        <v>2380</v>
      </c>
      <c r="H117" s="17">
        <v>0</v>
      </c>
      <c r="I117" s="17" t="s">
        <v>2381</v>
      </c>
      <c r="J117" s="17" t="str">
        <f>IF(Table3__3_16[[#This Row],[HBA1C]]&lt;5.7,"Normal",IF(Table3__3_16[[#This Row],[HBA1C]]&lt;6.4,"Prediabetes","Diabetes"))</f>
        <v>Prediabetes</v>
      </c>
    </row>
    <row r="118" spans="1:10" x14ac:dyDescent="0.35">
      <c r="A118" s="17" t="s">
        <v>2256</v>
      </c>
      <c r="B118" s="17">
        <v>44.88</v>
      </c>
      <c r="C118" s="17" t="s">
        <v>8337</v>
      </c>
      <c r="D118" s="17">
        <v>6.04</v>
      </c>
      <c r="E118" s="17" t="s">
        <v>2380</v>
      </c>
      <c r="F118" s="17" t="s">
        <v>2380</v>
      </c>
      <c r="G118" s="17" t="s">
        <v>2381</v>
      </c>
      <c r="H118" s="17">
        <v>1</v>
      </c>
      <c r="I118" s="17" t="s">
        <v>2381</v>
      </c>
      <c r="J118" s="17" t="str">
        <f>IF(Table3__3_16[[#This Row],[HBA1C]]&lt;5.7,"Normal",IF(Table3__3_16[[#This Row],[HBA1C]]&lt;6.4,"Prediabetes","Diabetes"))</f>
        <v>Prediabetes</v>
      </c>
    </row>
    <row r="119" spans="1:10" x14ac:dyDescent="0.35">
      <c r="A119" s="17" t="s">
        <v>2255</v>
      </c>
      <c r="B119" s="17">
        <v>44.32</v>
      </c>
      <c r="C119" s="17" t="s">
        <v>8337</v>
      </c>
      <c r="D119" s="17">
        <v>10.55</v>
      </c>
      <c r="E119" s="17" t="s">
        <v>2380</v>
      </c>
      <c r="F119" s="17" t="s">
        <v>2380</v>
      </c>
      <c r="G119" s="17" t="s">
        <v>2380</v>
      </c>
      <c r="H119" s="17">
        <v>0</v>
      </c>
      <c r="I119" s="17" t="s">
        <v>2381</v>
      </c>
      <c r="J119" s="17" t="str">
        <f>IF(Table3__3_16[[#This Row],[HBA1C]]&lt;5.7,"Normal",IF(Table3__3_16[[#This Row],[HBA1C]]&lt;6.4,"Prediabetes","Diabetes"))</f>
        <v>Diabetes</v>
      </c>
    </row>
    <row r="120" spans="1:10" x14ac:dyDescent="0.35">
      <c r="A120" s="17" t="s">
        <v>2254</v>
      </c>
      <c r="B120" s="17">
        <v>46.39</v>
      </c>
      <c r="C120" s="17" t="s">
        <v>8337</v>
      </c>
      <c r="D120" s="17">
        <v>5.09</v>
      </c>
      <c r="E120" s="17" t="s">
        <v>2380</v>
      </c>
      <c r="F120" s="17" t="s">
        <v>2380</v>
      </c>
      <c r="G120" s="17" t="s">
        <v>2380</v>
      </c>
      <c r="H120" s="17">
        <v>0</v>
      </c>
      <c r="I120" s="17" t="s">
        <v>2381</v>
      </c>
      <c r="J120" s="17" t="str">
        <f>IF(Table3__3_16[[#This Row],[HBA1C]]&lt;5.7,"Normal",IF(Table3__3_16[[#This Row],[HBA1C]]&lt;6.4,"Prediabetes","Diabetes"))</f>
        <v>Normal</v>
      </c>
    </row>
    <row r="121" spans="1:10" x14ac:dyDescent="0.35">
      <c r="A121" s="17" t="s">
        <v>2253</v>
      </c>
      <c r="B121" s="17">
        <v>42.13</v>
      </c>
      <c r="C121" s="17" t="s">
        <v>8337</v>
      </c>
      <c r="D121" s="17">
        <v>5.2</v>
      </c>
      <c r="E121" s="17" t="s">
        <v>2381</v>
      </c>
      <c r="F121" s="17" t="s">
        <v>2380</v>
      </c>
      <c r="G121" s="17" t="s">
        <v>2380</v>
      </c>
      <c r="H121" s="17">
        <v>1</v>
      </c>
      <c r="I121" s="17" t="s">
        <v>2381</v>
      </c>
      <c r="J121" s="17" t="str">
        <f>IF(Table3__3_16[[#This Row],[HBA1C]]&lt;5.7,"Normal",IF(Table3__3_16[[#This Row],[HBA1C]]&lt;6.4,"Prediabetes","Diabetes"))</f>
        <v>Normal</v>
      </c>
    </row>
    <row r="122" spans="1:10" x14ac:dyDescent="0.35">
      <c r="A122" s="17" t="s">
        <v>2252</v>
      </c>
      <c r="B122" s="17">
        <v>30.78</v>
      </c>
      <c r="C122" s="17" t="s">
        <v>8337</v>
      </c>
      <c r="D122" s="17">
        <v>8.4499999999999993</v>
      </c>
      <c r="E122" s="17" t="s">
        <v>2381</v>
      </c>
      <c r="F122" s="17" t="s">
        <v>2380</v>
      </c>
      <c r="G122" s="17" t="s">
        <v>2380</v>
      </c>
      <c r="H122" s="17">
        <v>0</v>
      </c>
      <c r="I122" s="17" t="s">
        <v>2381</v>
      </c>
      <c r="J122" s="17" t="str">
        <f>IF(Table3__3_16[[#This Row],[HBA1C]]&lt;5.7,"Normal",IF(Table3__3_16[[#This Row],[HBA1C]]&lt;6.4,"Prediabetes","Diabetes"))</f>
        <v>Diabetes</v>
      </c>
    </row>
    <row r="123" spans="1:10" x14ac:dyDescent="0.35">
      <c r="A123" s="17" t="s">
        <v>2251</v>
      </c>
      <c r="B123" s="17">
        <v>31.35</v>
      </c>
      <c r="C123" s="17" t="s">
        <v>8337</v>
      </c>
      <c r="D123" s="17">
        <v>9.5399999999999991</v>
      </c>
      <c r="E123" s="17" t="s">
        <v>2380</v>
      </c>
      <c r="F123" s="17" t="s">
        <v>2380</v>
      </c>
      <c r="G123" s="17" t="s">
        <v>2380</v>
      </c>
      <c r="H123" s="17">
        <v>0</v>
      </c>
      <c r="I123" s="17" t="s">
        <v>2381</v>
      </c>
      <c r="J123" s="17" t="str">
        <f>IF(Table3__3_16[[#This Row],[HBA1C]]&lt;5.7,"Normal",IF(Table3__3_16[[#This Row],[HBA1C]]&lt;6.4,"Prediabetes","Diabetes"))</f>
        <v>Diabetes</v>
      </c>
    </row>
    <row r="124" spans="1:10" x14ac:dyDescent="0.35">
      <c r="A124" s="17" t="s">
        <v>2250</v>
      </c>
      <c r="B124" s="17">
        <v>41.46</v>
      </c>
      <c r="C124" s="17" t="s">
        <v>8337</v>
      </c>
      <c r="D124" s="17">
        <v>4.99</v>
      </c>
      <c r="E124" s="17" t="s">
        <v>2381</v>
      </c>
      <c r="F124" s="17" t="s">
        <v>2380</v>
      </c>
      <c r="G124" s="17" t="s">
        <v>2380</v>
      </c>
      <c r="H124" s="17">
        <v>2</v>
      </c>
      <c r="I124" s="17" t="s">
        <v>2381</v>
      </c>
      <c r="J124" s="17" t="str">
        <f>IF(Table3__3_16[[#This Row],[HBA1C]]&lt;5.7,"Normal",IF(Table3__3_16[[#This Row],[HBA1C]]&lt;6.4,"Prediabetes","Diabetes"))</f>
        <v>Normal</v>
      </c>
    </row>
    <row r="125" spans="1:10" x14ac:dyDescent="0.35">
      <c r="A125" s="17" t="s">
        <v>2249</v>
      </c>
      <c r="B125" s="17">
        <v>48</v>
      </c>
      <c r="C125" s="17" t="s">
        <v>8337</v>
      </c>
      <c r="D125" s="17">
        <v>10.54</v>
      </c>
      <c r="E125" s="17" t="s">
        <v>2380</v>
      </c>
      <c r="F125" s="17" t="s">
        <v>2380</v>
      </c>
      <c r="G125" s="17" t="s">
        <v>2380</v>
      </c>
      <c r="H125" s="17">
        <v>0</v>
      </c>
      <c r="I125" s="17" t="s">
        <v>2381</v>
      </c>
      <c r="J125" s="17" t="str">
        <f>IF(Table3__3_16[[#This Row],[HBA1C]]&lt;5.7,"Normal",IF(Table3__3_16[[#This Row],[HBA1C]]&lt;6.4,"Prediabetes","Diabetes"))</f>
        <v>Diabetes</v>
      </c>
    </row>
    <row r="126" spans="1:10" x14ac:dyDescent="0.35">
      <c r="A126" s="17" t="s">
        <v>2248</v>
      </c>
      <c r="B126" s="17">
        <v>49.13</v>
      </c>
      <c r="C126" s="17" t="s">
        <v>8337</v>
      </c>
      <c r="D126" s="17">
        <v>4.54</v>
      </c>
      <c r="E126" s="17" t="s">
        <v>2380</v>
      </c>
      <c r="F126" s="17" t="s">
        <v>2380</v>
      </c>
      <c r="G126" s="17" t="s">
        <v>2380</v>
      </c>
      <c r="H126" s="17">
        <v>0</v>
      </c>
      <c r="I126" s="17" t="s">
        <v>2381</v>
      </c>
      <c r="J126" s="17" t="str">
        <f>IF(Table3__3_16[[#This Row],[HBA1C]]&lt;5.7,"Normal",IF(Table3__3_16[[#This Row],[HBA1C]]&lt;6.4,"Prediabetes","Diabetes"))</f>
        <v>Normal</v>
      </c>
    </row>
    <row r="127" spans="1:10" x14ac:dyDescent="0.35">
      <c r="A127" s="17" t="s">
        <v>2247</v>
      </c>
      <c r="B127" s="17">
        <v>37.799999999999997</v>
      </c>
      <c r="C127" s="17" t="s">
        <v>8337</v>
      </c>
      <c r="D127" s="17">
        <v>6.29</v>
      </c>
      <c r="E127" s="17" t="s">
        <v>2380</v>
      </c>
      <c r="F127" s="17" t="s">
        <v>2380</v>
      </c>
      <c r="G127" s="17" t="s">
        <v>2380</v>
      </c>
      <c r="H127" s="17">
        <v>1</v>
      </c>
      <c r="I127" s="17" t="s">
        <v>2381</v>
      </c>
      <c r="J127" s="17" t="str">
        <f>IF(Table3__3_16[[#This Row],[HBA1C]]&lt;5.7,"Normal",IF(Table3__3_16[[#This Row],[HBA1C]]&lt;6.4,"Prediabetes","Diabetes"))</f>
        <v>Prediabetes</v>
      </c>
    </row>
    <row r="128" spans="1:10" x14ac:dyDescent="0.35">
      <c r="A128" s="17" t="s">
        <v>2246</v>
      </c>
      <c r="B128" s="17">
        <v>38.299999999999997</v>
      </c>
      <c r="C128" s="17" t="s">
        <v>8337</v>
      </c>
      <c r="D128" s="17">
        <v>9.51</v>
      </c>
      <c r="E128" s="17" t="s">
        <v>2380</v>
      </c>
      <c r="F128" s="17" t="s">
        <v>2380</v>
      </c>
      <c r="G128" s="17" t="s">
        <v>2380</v>
      </c>
      <c r="H128" s="17">
        <v>0</v>
      </c>
      <c r="I128" s="17" t="s">
        <v>2381</v>
      </c>
      <c r="J128" s="17" t="str">
        <f>IF(Table3__3_16[[#This Row],[HBA1C]]&lt;5.7,"Normal",IF(Table3__3_16[[#This Row],[HBA1C]]&lt;6.4,"Prediabetes","Diabetes"))</f>
        <v>Diabetes</v>
      </c>
    </row>
    <row r="129" spans="1:10" x14ac:dyDescent="0.35">
      <c r="A129" s="17" t="s">
        <v>2245</v>
      </c>
      <c r="B129" s="17">
        <v>32.774999999999999</v>
      </c>
      <c r="C129" s="17" t="s">
        <v>8337</v>
      </c>
      <c r="D129" s="17">
        <v>4.72</v>
      </c>
      <c r="E129" s="17" t="s">
        <v>2380</v>
      </c>
      <c r="F129" s="17" t="s">
        <v>2380</v>
      </c>
      <c r="G129" s="17" t="s">
        <v>2380</v>
      </c>
      <c r="H129" s="17">
        <v>0</v>
      </c>
      <c r="I129" s="17" t="s">
        <v>2381</v>
      </c>
      <c r="J129" s="17" t="str">
        <f>IF(Table3__3_16[[#This Row],[HBA1C]]&lt;5.7,"Normal",IF(Table3__3_16[[#This Row],[HBA1C]]&lt;6.4,"Prediabetes","Diabetes"))</f>
        <v>Normal</v>
      </c>
    </row>
    <row r="130" spans="1:10" x14ac:dyDescent="0.35">
      <c r="A130" s="17" t="s">
        <v>2244</v>
      </c>
      <c r="B130" s="17">
        <v>34.200000000000003</v>
      </c>
      <c r="C130" s="17" t="s">
        <v>8337</v>
      </c>
      <c r="D130" s="17">
        <v>5.91</v>
      </c>
      <c r="E130" s="17" t="s">
        <v>2381</v>
      </c>
      <c r="F130" s="17" t="s">
        <v>2380</v>
      </c>
      <c r="G130" s="17" t="s">
        <v>2380</v>
      </c>
      <c r="H130" s="17">
        <v>0</v>
      </c>
      <c r="I130" s="17" t="s">
        <v>2381</v>
      </c>
      <c r="J130" s="17" t="str">
        <f>IF(Table3__3_16[[#This Row],[HBA1C]]&lt;5.7,"Normal",IF(Table3__3_16[[#This Row],[HBA1C]]&lt;6.4,"Prediabetes","Diabetes"))</f>
        <v>Prediabetes</v>
      </c>
    </row>
    <row r="131" spans="1:10" x14ac:dyDescent="0.35">
      <c r="A131" s="17" t="s">
        <v>2243</v>
      </c>
      <c r="B131" s="17">
        <v>30.2</v>
      </c>
      <c r="C131" s="17" t="s">
        <v>8337</v>
      </c>
      <c r="D131" s="17">
        <v>9.58</v>
      </c>
      <c r="E131" s="17" t="s">
        <v>2380</v>
      </c>
      <c r="F131" s="17" t="s">
        <v>2380</v>
      </c>
      <c r="G131" s="17" t="s">
        <v>2380</v>
      </c>
      <c r="H131" s="17">
        <v>0</v>
      </c>
      <c r="I131" s="17" t="s">
        <v>2381</v>
      </c>
      <c r="J131" s="17" t="str">
        <f>IF(Table3__3_16[[#This Row],[HBA1C]]&lt;5.7,"Normal",IF(Table3__3_16[[#This Row],[HBA1C]]&lt;6.4,"Prediabetes","Diabetes"))</f>
        <v>Diabetes</v>
      </c>
    </row>
    <row r="132" spans="1:10" x14ac:dyDescent="0.35">
      <c r="A132" s="17" t="s">
        <v>2242</v>
      </c>
      <c r="B132" s="17">
        <v>48.32</v>
      </c>
      <c r="C132" s="17" t="s">
        <v>8337</v>
      </c>
      <c r="D132" s="17">
        <v>5.77</v>
      </c>
      <c r="E132" s="17" t="s">
        <v>2380</v>
      </c>
      <c r="F132" s="17" t="s">
        <v>2380</v>
      </c>
      <c r="G132" s="17" t="s">
        <v>2380</v>
      </c>
      <c r="H132" s="17">
        <v>0</v>
      </c>
      <c r="I132" s="17" t="s">
        <v>2381</v>
      </c>
      <c r="J132" s="17" t="str">
        <f>IF(Table3__3_16[[#This Row],[HBA1C]]&lt;5.7,"Normal",IF(Table3__3_16[[#This Row],[HBA1C]]&lt;6.4,"Prediabetes","Diabetes"))</f>
        <v>Prediabetes</v>
      </c>
    </row>
    <row r="133" spans="1:10" x14ac:dyDescent="0.35">
      <c r="A133" s="17" t="s">
        <v>2241</v>
      </c>
      <c r="B133" s="17">
        <v>44.86</v>
      </c>
      <c r="C133" s="17" t="s">
        <v>8337</v>
      </c>
      <c r="D133" s="17">
        <v>4.38</v>
      </c>
      <c r="E133" s="17" t="s">
        <v>2381</v>
      </c>
      <c r="F133" s="17" t="s">
        <v>2380</v>
      </c>
      <c r="G133" s="17" t="s">
        <v>2380</v>
      </c>
      <c r="H133" s="17">
        <v>0</v>
      </c>
      <c r="I133" s="17" t="s">
        <v>2381</v>
      </c>
      <c r="J133" s="17" t="str">
        <f>IF(Table3__3_16[[#This Row],[HBA1C]]&lt;5.7,"Normal",IF(Table3__3_16[[#This Row],[HBA1C]]&lt;6.4,"Prediabetes","Diabetes"))</f>
        <v>Normal</v>
      </c>
    </row>
    <row r="134" spans="1:10" x14ac:dyDescent="0.35">
      <c r="A134" s="17" t="s">
        <v>2240</v>
      </c>
      <c r="B134" s="17">
        <v>52.15</v>
      </c>
      <c r="C134" s="17" t="s">
        <v>8337</v>
      </c>
      <c r="D134" s="17">
        <v>5.65</v>
      </c>
      <c r="E134" s="17" t="s">
        <v>2380</v>
      </c>
      <c r="F134" s="17" t="s">
        <v>2380</v>
      </c>
      <c r="G134" s="17" t="s">
        <v>2380</v>
      </c>
      <c r="H134" s="17">
        <v>1</v>
      </c>
      <c r="I134" s="17" t="s">
        <v>2381</v>
      </c>
      <c r="J134" s="17" t="str">
        <f>IF(Table3__3_16[[#This Row],[HBA1C]]&lt;5.7,"Normal",IF(Table3__3_16[[#This Row],[HBA1C]]&lt;6.4,"Prediabetes","Diabetes"))</f>
        <v>Normal</v>
      </c>
    </row>
    <row r="135" spans="1:10" x14ac:dyDescent="0.35">
      <c r="A135" s="17" t="s">
        <v>2239</v>
      </c>
      <c r="B135" s="17">
        <v>41.12</v>
      </c>
      <c r="C135" s="17" t="s">
        <v>8337</v>
      </c>
      <c r="D135" s="17">
        <v>7.54</v>
      </c>
      <c r="E135" s="17" t="s">
        <v>2381</v>
      </c>
      <c r="F135" s="17" t="s">
        <v>2380</v>
      </c>
      <c r="G135" s="17" t="s">
        <v>2380</v>
      </c>
      <c r="H135" s="17">
        <v>0</v>
      </c>
      <c r="I135" s="17" t="s">
        <v>2381</v>
      </c>
      <c r="J135" s="17" t="str">
        <f>IF(Table3__3_16[[#This Row],[HBA1C]]&lt;5.7,"Normal",IF(Table3__3_16[[#This Row],[HBA1C]]&lt;6.4,"Prediabetes","Diabetes"))</f>
        <v>Diabetes</v>
      </c>
    </row>
    <row r="136" spans="1:10" x14ac:dyDescent="0.35">
      <c r="A136" s="17" t="s">
        <v>2238</v>
      </c>
      <c r="B136" s="17">
        <v>38.39</v>
      </c>
      <c r="C136" s="17" t="s">
        <v>8337</v>
      </c>
      <c r="D136" s="17">
        <v>5.1100000000000003</v>
      </c>
      <c r="E136" s="17" t="s">
        <v>2381</v>
      </c>
      <c r="F136" s="17" t="s">
        <v>2380</v>
      </c>
      <c r="G136" s="17" t="s">
        <v>2380</v>
      </c>
      <c r="H136" s="17">
        <v>1</v>
      </c>
      <c r="I136" s="17" t="s">
        <v>2381</v>
      </c>
      <c r="J136" s="17" t="str">
        <f>IF(Table3__3_16[[#This Row],[HBA1C]]&lt;5.7,"Normal",IF(Table3__3_16[[#This Row],[HBA1C]]&lt;6.4,"Prediabetes","Diabetes"))</f>
        <v>Normal</v>
      </c>
    </row>
    <row r="137" spans="1:10" x14ac:dyDescent="0.35">
      <c r="A137" s="17" t="s">
        <v>2237</v>
      </c>
      <c r="B137" s="17">
        <v>46.85</v>
      </c>
      <c r="C137" s="17" t="s">
        <v>8337</v>
      </c>
      <c r="D137" s="17">
        <v>4.25</v>
      </c>
      <c r="E137" s="17" t="s">
        <v>2380</v>
      </c>
      <c r="F137" s="17" t="s">
        <v>2380</v>
      </c>
      <c r="G137" s="17" t="s">
        <v>2381</v>
      </c>
      <c r="H137" s="17">
        <v>1</v>
      </c>
      <c r="I137" s="17" t="s">
        <v>2381</v>
      </c>
      <c r="J137" s="17" t="str">
        <f>IF(Table3__3_16[[#This Row],[HBA1C]]&lt;5.7,"Normal",IF(Table3__3_16[[#This Row],[HBA1C]]&lt;6.4,"Prediabetes","Diabetes"))</f>
        <v>Normal</v>
      </c>
    </row>
    <row r="138" spans="1:10" x14ac:dyDescent="0.35">
      <c r="A138" s="17" t="s">
        <v>2236</v>
      </c>
      <c r="B138" s="17">
        <v>42.24</v>
      </c>
      <c r="C138" s="17" t="s">
        <v>8337</v>
      </c>
      <c r="D138" s="17">
        <v>5.55</v>
      </c>
      <c r="E138" s="17" t="s">
        <v>2380</v>
      </c>
      <c r="F138" s="17" t="s">
        <v>2381</v>
      </c>
      <c r="G138" s="17" t="s">
        <v>2380</v>
      </c>
      <c r="H138" s="17">
        <v>1</v>
      </c>
      <c r="I138" s="17" t="s">
        <v>2381</v>
      </c>
      <c r="J138" s="17" t="str">
        <f>IF(Table3__3_16[[#This Row],[HBA1C]]&lt;5.7,"Normal",IF(Table3__3_16[[#This Row],[HBA1C]]&lt;6.4,"Prediabetes","Diabetes"))</f>
        <v>Normal</v>
      </c>
    </row>
    <row r="139" spans="1:10" x14ac:dyDescent="0.35">
      <c r="A139" s="17" t="s">
        <v>2235</v>
      </c>
      <c r="B139" s="17">
        <v>34.39</v>
      </c>
      <c r="C139" s="17" t="s">
        <v>8337</v>
      </c>
      <c r="D139" s="17">
        <v>5.78</v>
      </c>
      <c r="E139" s="17" t="s">
        <v>2380</v>
      </c>
      <c r="F139" s="17" t="s">
        <v>2380</v>
      </c>
      <c r="G139" s="17" t="s">
        <v>2380</v>
      </c>
      <c r="H139" s="17">
        <v>0</v>
      </c>
      <c r="I139" s="17" t="s">
        <v>2381</v>
      </c>
      <c r="J139" s="17" t="str">
        <f>IF(Table3__3_16[[#This Row],[HBA1C]]&lt;5.7,"Normal",IF(Table3__3_16[[#This Row],[HBA1C]]&lt;6.4,"Prediabetes","Diabetes"))</f>
        <v>Prediabetes</v>
      </c>
    </row>
    <row r="140" spans="1:10" x14ac:dyDescent="0.35">
      <c r="A140" s="17" t="s">
        <v>2234</v>
      </c>
      <c r="B140" s="17">
        <v>42.89</v>
      </c>
      <c r="C140" s="17" t="s">
        <v>8337</v>
      </c>
      <c r="D140" s="17">
        <v>5.28</v>
      </c>
      <c r="E140" s="17" t="s">
        <v>2381</v>
      </c>
      <c r="F140" s="17" t="s">
        <v>2380</v>
      </c>
      <c r="G140" s="17" t="s">
        <v>2380</v>
      </c>
      <c r="H140" s="17">
        <v>0</v>
      </c>
      <c r="I140" s="17" t="s">
        <v>2381</v>
      </c>
      <c r="J140" s="17" t="str">
        <f>IF(Table3__3_16[[#This Row],[HBA1C]]&lt;5.7,"Normal",IF(Table3__3_16[[#This Row],[HBA1C]]&lt;6.4,"Prediabetes","Diabetes"))</f>
        <v>Normal</v>
      </c>
    </row>
    <row r="141" spans="1:10" x14ac:dyDescent="0.35">
      <c r="A141" s="17" t="s">
        <v>2233</v>
      </c>
      <c r="B141" s="17">
        <v>36.299999999999997</v>
      </c>
      <c r="C141" s="17" t="s">
        <v>8337</v>
      </c>
      <c r="D141" s="17">
        <v>5.39</v>
      </c>
      <c r="E141" s="17" t="s">
        <v>2380</v>
      </c>
      <c r="F141" s="17" t="s">
        <v>2380</v>
      </c>
      <c r="G141" s="17" t="s">
        <v>2380</v>
      </c>
      <c r="H141" s="17">
        <v>0</v>
      </c>
      <c r="I141" s="17" t="s">
        <v>2381</v>
      </c>
      <c r="J141" s="17" t="str">
        <f>IF(Table3__3_16[[#This Row],[HBA1C]]&lt;5.7,"Normal",IF(Table3__3_16[[#This Row],[HBA1C]]&lt;6.4,"Prediabetes","Diabetes"))</f>
        <v>Normal</v>
      </c>
    </row>
    <row r="142" spans="1:10" x14ac:dyDescent="0.35">
      <c r="A142" s="17" t="s">
        <v>2232</v>
      </c>
      <c r="B142" s="17">
        <v>35.200000000000003</v>
      </c>
      <c r="C142" s="17" t="s">
        <v>8337</v>
      </c>
      <c r="D142" s="17">
        <v>8.01</v>
      </c>
      <c r="E142" s="17" t="s">
        <v>2381</v>
      </c>
      <c r="F142" s="17" t="s">
        <v>2380</v>
      </c>
      <c r="G142" s="17" t="s">
        <v>2380</v>
      </c>
      <c r="H142" s="17">
        <v>1</v>
      </c>
      <c r="I142" s="17" t="s">
        <v>2381</v>
      </c>
      <c r="J142" s="17" t="str">
        <f>IF(Table3__3_16[[#This Row],[HBA1C]]&lt;5.7,"Normal",IF(Table3__3_16[[#This Row],[HBA1C]]&lt;6.4,"Prediabetes","Diabetes"))</f>
        <v>Diabetes</v>
      </c>
    </row>
    <row r="143" spans="1:10" x14ac:dyDescent="0.35">
      <c r="A143" s="17" t="s">
        <v>2231</v>
      </c>
      <c r="B143" s="17">
        <v>53.62</v>
      </c>
      <c r="C143" s="17" t="s">
        <v>8337</v>
      </c>
      <c r="D143" s="17">
        <v>5.21</v>
      </c>
      <c r="E143" s="17" t="s">
        <v>2380</v>
      </c>
      <c r="F143" s="17" t="s">
        <v>2380</v>
      </c>
      <c r="G143" s="17" t="s">
        <v>2380</v>
      </c>
      <c r="H143" s="17">
        <v>0</v>
      </c>
      <c r="I143" s="17" t="s">
        <v>2381</v>
      </c>
      <c r="J143" s="17" t="str">
        <f>IF(Table3__3_16[[#This Row],[HBA1C]]&lt;5.7,"Normal",IF(Table3__3_16[[#This Row],[HBA1C]]&lt;6.4,"Prediabetes","Diabetes"))</f>
        <v>Normal</v>
      </c>
    </row>
    <row r="144" spans="1:10" x14ac:dyDescent="0.35">
      <c r="A144" s="17" t="s">
        <v>2230</v>
      </c>
      <c r="B144" s="17">
        <v>36.67</v>
      </c>
      <c r="C144" s="17" t="s">
        <v>8337</v>
      </c>
      <c r="D144" s="17">
        <v>6.27</v>
      </c>
      <c r="E144" s="17" t="s">
        <v>2380</v>
      </c>
      <c r="F144" s="17" t="s">
        <v>2380</v>
      </c>
      <c r="G144" s="17" t="s">
        <v>2380</v>
      </c>
      <c r="H144" s="17">
        <v>0</v>
      </c>
      <c r="I144" s="17" t="s">
        <v>2381</v>
      </c>
      <c r="J144" s="17" t="str">
        <f>IF(Table3__3_16[[#This Row],[HBA1C]]&lt;5.7,"Normal",IF(Table3__3_16[[#This Row],[HBA1C]]&lt;6.4,"Prediabetes","Diabetes"))</f>
        <v>Prediabetes</v>
      </c>
    </row>
    <row r="145" spans="1:10" x14ac:dyDescent="0.35">
      <c r="A145" s="17" t="s">
        <v>2229</v>
      </c>
      <c r="B145" s="17">
        <v>33.4</v>
      </c>
      <c r="C145" s="17" t="s">
        <v>8337</v>
      </c>
      <c r="D145" s="17">
        <v>10.73</v>
      </c>
      <c r="E145" s="17" t="s">
        <v>2381</v>
      </c>
      <c r="F145" s="17" t="s">
        <v>2380</v>
      </c>
      <c r="G145" s="17" t="s">
        <v>2380</v>
      </c>
      <c r="H145" s="17">
        <v>1</v>
      </c>
      <c r="I145" s="17" t="s">
        <v>2381</v>
      </c>
      <c r="J145" s="17" t="str">
        <f>IF(Table3__3_16[[#This Row],[HBA1C]]&lt;5.7,"Normal",IF(Table3__3_16[[#This Row],[HBA1C]]&lt;6.4,"Prediabetes","Diabetes"))</f>
        <v>Diabetes</v>
      </c>
    </row>
    <row r="146" spans="1:10" x14ac:dyDescent="0.35">
      <c r="A146" s="17" t="s">
        <v>2228</v>
      </c>
      <c r="B146" s="17">
        <v>42.71</v>
      </c>
      <c r="C146" s="17" t="s">
        <v>8337</v>
      </c>
      <c r="D146" s="17">
        <v>10.52</v>
      </c>
      <c r="E146" s="17" t="s">
        <v>2380</v>
      </c>
      <c r="F146" s="17" t="s">
        <v>2380</v>
      </c>
      <c r="G146" s="17" t="s">
        <v>2380</v>
      </c>
      <c r="H146" s="17">
        <v>0</v>
      </c>
      <c r="I146" s="17" t="s">
        <v>2381</v>
      </c>
      <c r="J146" s="17" t="str">
        <f>IF(Table3__3_16[[#This Row],[HBA1C]]&lt;5.7,"Normal",IF(Table3__3_16[[#This Row],[HBA1C]]&lt;6.4,"Prediabetes","Diabetes"))</f>
        <v>Diabetes</v>
      </c>
    </row>
    <row r="147" spans="1:10" x14ac:dyDescent="0.35">
      <c r="A147" s="17" t="s">
        <v>2227</v>
      </c>
      <c r="B147" s="17">
        <v>41.52</v>
      </c>
      <c r="C147" s="17" t="s">
        <v>8337</v>
      </c>
      <c r="D147" s="17">
        <v>11.82</v>
      </c>
      <c r="E147" s="17" t="s">
        <v>2381</v>
      </c>
      <c r="F147" s="17" t="s">
        <v>2380</v>
      </c>
      <c r="G147" s="17" t="s">
        <v>2380</v>
      </c>
      <c r="H147" s="17">
        <v>2</v>
      </c>
      <c r="I147" s="17" t="s">
        <v>2381</v>
      </c>
      <c r="J147" s="17" t="str">
        <f>IF(Table3__3_16[[#This Row],[HBA1C]]&lt;5.7,"Normal",IF(Table3__3_16[[#This Row],[HBA1C]]&lt;6.4,"Prediabetes","Diabetes"))</f>
        <v>Diabetes</v>
      </c>
    </row>
    <row r="148" spans="1:10" x14ac:dyDescent="0.35">
      <c r="A148" s="17" t="s">
        <v>2226</v>
      </c>
      <c r="B148" s="17">
        <v>39.4</v>
      </c>
      <c r="C148" s="17" t="s">
        <v>8337</v>
      </c>
      <c r="D148" s="17">
        <v>6.76</v>
      </c>
      <c r="E148" s="17" t="s">
        <v>2380</v>
      </c>
      <c r="F148" s="17" t="s">
        <v>2380</v>
      </c>
      <c r="G148" s="17" t="s">
        <v>2380</v>
      </c>
      <c r="H148" s="17">
        <v>0</v>
      </c>
      <c r="I148" s="17" t="s">
        <v>2381</v>
      </c>
      <c r="J148" s="17" t="str">
        <f>IF(Table3__3_16[[#This Row],[HBA1C]]&lt;5.7,"Normal",IF(Table3__3_16[[#This Row],[HBA1C]]&lt;6.4,"Prediabetes","Diabetes"))</f>
        <v>Diabetes</v>
      </c>
    </row>
    <row r="149" spans="1:10" x14ac:dyDescent="0.35">
      <c r="A149" s="17" t="s">
        <v>2225</v>
      </c>
      <c r="B149" s="17">
        <v>46.45</v>
      </c>
      <c r="C149" s="17" t="s">
        <v>8337</v>
      </c>
      <c r="D149" s="17">
        <v>5.62</v>
      </c>
      <c r="E149" s="17" t="s">
        <v>2380</v>
      </c>
      <c r="F149" s="17" t="s">
        <v>2380</v>
      </c>
      <c r="G149" s="17" t="s">
        <v>2380</v>
      </c>
      <c r="H149" s="17">
        <v>0</v>
      </c>
      <c r="I149" s="17" t="s">
        <v>2381</v>
      </c>
      <c r="J149" s="17" t="str">
        <f>IF(Table3__3_16[[#This Row],[HBA1C]]&lt;5.7,"Normal",IF(Table3__3_16[[#This Row],[HBA1C]]&lt;6.4,"Prediabetes","Diabetes"))</f>
        <v>Normal</v>
      </c>
    </row>
    <row r="150" spans="1:10" x14ac:dyDescent="0.35">
      <c r="A150" s="17" t="s">
        <v>2224</v>
      </c>
      <c r="B150" s="17">
        <v>35.75</v>
      </c>
      <c r="C150" s="17" t="s">
        <v>8337</v>
      </c>
      <c r="D150" s="17">
        <v>4.1900000000000004</v>
      </c>
      <c r="E150" s="17" t="s">
        <v>2380</v>
      </c>
      <c r="F150" s="17" t="s">
        <v>2380</v>
      </c>
      <c r="G150" s="17" t="s">
        <v>2380</v>
      </c>
      <c r="H150" s="17">
        <v>0</v>
      </c>
      <c r="I150" s="17" t="s">
        <v>2381</v>
      </c>
      <c r="J150" s="17" t="str">
        <f>IF(Table3__3_16[[#This Row],[HBA1C]]&lt;5.7,"Normal",IF(Table3__3_16[[#This Row],[HBA1C]]&lt;6.4,"Prediabetes","Diabetes"))</f>
        <v>Normal</v>
      </c>
    </row>
    <row r="151" spans="1:10" x14ac:dyDescent="0.35">
      <c r="A151" s="17" t="s">
        <v>2223</v>
      </c>
      <c r="B151" s="17">
        <v>26.07</v>
      </c>
      <c r="C151" s="17" t="s">
        <v>8338</v>
      </c>
      <c r="D151" s="17">
        <v>5.32</v>
      </c>
      <c r="E151" s="17" t="s">
        <v>2380</v>
      </c>
      <c r="F151" s="17" t="s">
        <v>2380</v>
      </c>
      <c r="G151" s="17" t="s">
        <v>2380</v>
      </c>
      <c r="H151" s="17">
        <v>0</v>
      </c>
      <c r="I151" s="17" t="s">
        <v>2381</v>
      </c>
      <c r="J151" s="17" t="str">
        <f>IF(Table3__3_16[[#This Row],[HBA1C]]&lt;5.7,"Normal",IF(Table3__3_16[[#This Row],[HBA1C]]&lt;6.4,"Prediabetes","Diabetes"))</f>
        <v>Normal</v>
      </c>
    </row>
    <row r="152" spans="1:10" x14ac:dyDescent="0.35">
      <c r="A152" s="17" t="s">
        <v>2222</v>
      </c>
      <c r="B152" s="17">
        <v>36.54</v>
      </c>
      <c r="C152" s="17" t="s">
        <v>8337</v>
      </c>
      <c r="D152" s="17">
        <v>4.46</v>
      </c>
      <c r="E152" s="17" t="s">
        <v>2381</v>
      </c>
      <c r="F152" s="17" t="s">
        <v>2380</v>
      </c>
      <c r="G152" s="17" t="s">
        <v>2380</v>
      </c>
      <c r="H152" s="17">
        <v>1</v>
      </c>
      <c r="I152" s="17" t="s">
        <v>2381</v>
      </c>
      <c r="J152" s="17" t="str">
        <f>IF(Table3__3_16[[#This Row],[HBA1C]]&lt;5.7,"Normal",IF(Table3__3_16[[#This Row],[HBA1C]]&lt;6.4,"Prediabetes","Diabetes"))</f>
        <v>Normal</v>
      </c>
    </row>
    <row r="153" spans="1:10" x14ac:dyDescent="0.35">
      <c r="A153" s="17" t="s">
        <v>2221</v>
      </c>
      <c r="B153" s="17">
        <v>51.64</v>
      </c>
      <c r="C153" s="17" t="s">
        <v>8337</v>
      </c>
      <c r="D153" s="17">
        <v>5.65</v>
      </c>
      <c r="E153" s="17" t="s">
        <v>2380</v>
      </c>
      <c r="F153" s="17" t="s">
        <v>2380</v>
      </c>
      <c r="G153" s="17" t="s">
        <v>2380</v>
      </c>
      <c r="H153" s="17">
        <v>0</v>
      </c>
      <c r="I153" s="17" t="s">
        <v>2381</v>
      </c>
      <c r="J153" s="17" t="str">
        <f>IF(Table3__3_16[[#This Row],[HBA1C]]&lt;5.7,"Normal",IF(Table3__3_16[[#This Row],[HBA1C]]&lt;6.4,"Prediabetes","Diabetes"))</f>
        <v>Normal</v>
      </c>
    </row>
    <row r="154" spans="1:10" x14ac:dyDescent="0.35">
      <c r="A154" s="17" t="s">
        <v>2220</v>
      </c>
      <c r="B154" s="17">
        <v>42.83</v>
      </c>
      <c r="C154" s="17" t="s">
        <v>8337</v>
      </c>
      <c r="D154" s="17">
        <v>6.04</v>
      </c>
      <c r="E154" s="17" t="s">
        <v>2380</v>
      </c>
      <c r="F154" s="17" t="s">
        <v>2380</v>
      </c>
      <c r="G154" s="17" t="s">
        <v>2380</v>
      </c>
      <c r="H154" s="17">
        <v>2</v>
      </c>
      <c r="I154" s="17" t="s">
        <v>2381</v>
      </c>
      <c r="J154" s="17" t="str">
        <f>IF(Table3__3_16[[#This Row],[HBA1C]]&lt;5.7,"Normal",IF(Table3__3_16[[#This Row],[HBA1C]]&lt;6.4,"Prediabetes","Diabetes"))</f>
        <v>Prediabetes</v>
      </c>
    </row>
    <row r="155" spans="1:10" x14ac:dyDescent="0.35">
      <c r="A155" s="17" t="s">
        <v>2219</v>
      </c>
      <c r="B155" s="17">
        <v>40.15</v>
      </c>
      <c r="C155" s="17" t="s">
        <v>8337</v>
      </c>
      <c r="D155" s="17">
        <v>5.76</v>
      </c>
      <c r="E155" s="17" t="s">
        <v>2380</v>
      </c>
      <c r="F155" s="17" t="s">
        <v>2380</v>
      </c>
      <c r="G155" s="17" t="s">
        <v>2380</v>
      </c>
      <c r="H155" s="17">
        <v>1</v>
      </c>
      <c r="I155" s="17" t="s">
        <v>2381</v>
      </c>
      <c r="J155" s="17" t="str">
        <f>IF(Table3__3_16[[#This Row],[HBA1C]]&lt;5.7,"Normal",IF(Table3__3_16[[#This Row],[HBA1C]]&lt;6.4,"Prediabetes","Diabetes"))</f>
        <v>Prediabetes</v>
      </c>
    </row>
    <row r="156" spans="1:10" x14ac:dyDescent="0.35">
      <c r="A156" s="17" t="s">
        <v>2218</v>
      </c>
      <c r="B156" s="17">
        <v>27.8</v>
      </c>
      <c r="C156" s="17" t="s">
        <v>8338</v>
      </c>
      <c r="D156" s="17">
        <v>4.3600000000000003</v>
      </c>
      <c r="E156" s="17" t="s">
        <v>2380</v>
      </c>
      <c r="F156" s="17" t="s">
        <v>2380</v>
      </c>
      <c r="G156" s="17" t="s">
        <v>2381</v>
      </c>
      <c r="H156" s="17">
        <v>1</v>
      </c>
      <c r="I156" s="17" t="s">
        <v>2381</v>
      </c>
      <c r="J156" s="17" t="str">
        <f>IF(Table3__3_16[[#This Row],[HBA1C]]&lt;5.7,"Normal",IF(Table3__3_16[[#This Row],[HBA1C]]&lt;6.4,"Prediabetes","Diabetes"))</f>
        <v>Normal</v>
      </c>
    </row>
    <row r="157" spans="1:10" x14ac:dyDescent="0.35">
      <c r="A157" s="17" t="s">
        <v>2217</v>
      </c>
      <c r="B157" s="17">
        <v>45.81</v>
      </c>
      <c r="C157" s="17" t="s">
        <v>8337</v>
      </c>
      <c r="D157" s="17">
        <v>4.76</v>
      </c>
      <c r="E157" s="17" t="s">
        <v>2381</v>
      </c>
      <c r="F157" s="17" t="s">
        <v>2380</v>
      </c>
      <c r="G157" s="17" t="s">
        <v>2381</v>
      </c>
      <c r="H157" s="17">
        <v>1</v>
      </c>
      <c r="I157" s="17" t="s">
        <v>2381</v>
      </c>
      <c r="J157" s="17" t="str">
        <f>IF(Table3__3_16[[#This Row],[HBA1C]]&lt;5.7,"Normal",IF(Table3__3_16[[#This Row],[HBA1C]]&lt;6.4,"Prediabetes","Diabetes"))</f>
        <v>Normal</v>
      </c>
    </row>
    <row r="158" spans="1:10" x14ac:dyDescent="0.35">
      <c r="A158" s="17" t="s">
        <v>2216</v>
      </c>
      <c r="B158" s="17">
        <v>34.43</v>
      </c>
      <c r="C158" s="17" t="s">
        <v>8337</v>
      </c>
      <c r="D158" s="17">
        <v>10.82</v>
      </c>
      <c r="E158" s="17" t="s">
        <v>2381</v>
      </c>
      <c r="F158" s="17" t="s">
        <v>2380</v>
      </c>
      <c r="G158" s="17" t="s">
        <v>2380</v>
      </c>
      <c r="H158" s="17">
        <v>1</v>
      </c>
      <c r="I158" s="17" t="s">
        <v>2381</v>
      </c>
      <c r="J158" s="17" t="str">
        <f>IF(Table3__3_16[[#This Row],[HBA1C]]&lt;5.7,"Normal",IF(Table3__3_16[[#This Row],[HBA1C]]&lt;6.4,"Prediabetes","Diabetes"))</f>
        <v>Diabetes</v>
      </c>
    </row>
    <row r="159" spans="1:10" x14ac:dyDescent="0.35">
      <c r="A159" s="17" t="s">
        <v>2215</v>
      </c>
      <c r="B159" s="17">
        <v>41.33</v>
      </c>
      <c r="C159" s="17" t="s">
        <v>8337</v>
      </c>
      <c r="D159" s="17">
        <v>4.01</v>
      </c>
      <c r="E159" s="17" t="s">
        <v>2381</v>
      </c>
      <c r="F159" s="17" t="s">
        <v>2380</v>
      </c>
      <c r="G159" s="17" t="s">
        <v>2380</v>
      </c>
      <c r="H159" s="17">
        <v>0</v>
      </c>
      <c r="I159" s="17" t="s">
        <v>2381</v>
      </c>
      <c r="J159" s="17" t="str">
        <f>IF(Table3__3_16[[#This Row],[HBA1C]]&lt;5.7,"Normal",IF(Table3__3_16[[#This Row],[HBA1C]]&lt;6.4,"Prediabetes","Diabetes"))</f>
        <v>Normal</v>
      </c>
    </row>
    <row r="160" spans="1:10" x14ac:dyDescent="0.35">
      <c r="A160" s="17" t="s">
        <v>2214</v>
      </c>
      <c r="B160" s="17">
        <v>31.92</v>
      </c>
      <c r="C160" s="17" t="s">
        <v>8337</v>
      </c>
      <c r="D160" s="17">
        <v>5.12</v>
      </c>
      <c r="E160" s="17" t="s">
        <v>2381</v>
      </c>
      <c r="F160" s="17" t="s">
        <v>2380</v>
      </c>
      <c r="G160" s="17" t="s">
        <v>2380</v>
      </c>
      <c r="H160" s="17">
        <v>1</v>
      </c>
      <c r="I160" s="17" t="s">
        <v>2381</v>
      </c>
      <c r="J160" s="17" t="str">
        <f>IF(Table3__3_16[[#This Row],[HBA1C]]&lt;5.7,"Normal",IF(Table3__3_16[[#This Row],[HBA1C]]&lt;6.4,"Prediabetes","Diabetes"))</f>
        <v>Normal</v>
      </c>
    </row>
    <row r="161" spans="1:10" x14ac:dyDescent="0.35">
      <c r="A161" s="17" t="s">
        <v>2213</v>
      </c>
      <c r="B161" s="17">
        <v>39.799999999999997</v>
      </c>
      <c r="C161" s="17" t="s">
        <v>8337</v>
      </c>
      <c r="D161" s="17">
        <v>10.54</v>
      </c>
      <c r="E161" s="17" t="s">
        <v>2381</v>
      </c>
      <c r="F161" s="17" t="s">
        <v>2380</v>
      </c>
      <c r="G161" s="17" t="s">
        <v>2380</v>
      </c>
      <c r="H161" s="17">
        <v>2</v>
      </c>
      <c r="I161" s="17" t="s">
        <v>2381</v>
      </c>
      <c r="J161" s="17" t="str">
        <f>IF(Table3__3_16[[#This Row],[HBA1C]]&lt;5.7,"Normal",IF(Table3__3_16[[#This Row],[HBA1C]]&lt;6.4,"Prediabetes","Diabetes"))</f>
        <v>Diabetes</v>
      </c>
    </row>
    <row r="162" spans="1:10" x14ac:dyDescent="0.35">
      <c r="A162" s="17" t="s">
        <v>2212</v>
      </c>
      <c r="B162" s="17">
        <v>42.82</v>
      </c>
      <c r="C162" s="17" t="s">
        <v>8337</v>
      </c>
      <c r="D162" s="17">
        <v>4.21</v>
      </c>
      <c r="E162" s="17" t="s">
        <v>2380</v>
      </c>
      <c r="F162" s="17" t="s">
        <v>2380</v>
      </c>
      <c r="G162" s="17" t="s">
        <v>2380</v>
      </c>
      <c r="H162" s="17">
        <v>0</v>
      </c>
      <c r="I162" s="17" t="s">
        <v>2381</v>
      </c>
      <c r="J162" s="17" t="str">
        <f>IF(Table3__3_16[[#This Row],[HBA1C]]&lt;5.7,"Normal",IF(Table3__3_16[[#This Row],[HBA1C]]&lt;6.4,"Prediabetes","Diabetes"))</f>
        <v>Normal</v>
      </c>
    </row>
    <row r="163" spans="1:10" x14ac:dyDescent="0.35">
      <c r="A163" s="17" t="s">
        <v>2211</v>
      </c>
      <c r="B163" s="17">
        <v>33.630000000000003</v>
      </c>
      <c r="C163" s="17" t="s">
        <v>8337</v>
      </c>
      <c r="D163" s="17">
        <v>5.42</v>
      </c>
      <c r="E163" s="17" t="s">
        <v>2380</v>
      </c>
      <c r="F163" s="17" t="s">
        <v>2380</v>
      </c>
      <c r="G163" s="17" t="s">
        <v>2380</v>
      </c>
      <c r="H163" s="17">
        <v>0</v>
      </c>
      <c r="I163" s="17" t="s">
        <v>2381</v>
      </c>
      <c r="J163" s="17" t="str">
        <f>IF(Table3__3_16[[#This Row],[HBA1C]]&lt;5.7,"Normal",IF(Table3__3_16[[#This Row],[HBA1C]]&lt;6.4,"Prediabetes","Diabetes"))</f>
        <v>Normal</v>
      </c>
    </row>
    <row r="164" spans="1:10" x14ac:dyDescent="0.35">
      <c r="A164" s="17" t="s">
        <v>2210</v>
      </c>
      <c r="B164" s="17">
        <v>37.07</v>
      </c>
      <c r="C164" s="17" t="s">
        <v>8337</v>
      </c>
      <c r="D164" s="17">
        <v>4.28</v>
      </c>
      <c r="E164" s="17" t="s">
        <v>2380</v>
      </c>
      <c r="F164" s="17" t="s">
        <v>2381</v>
      </c>
      <c r="G164" s="17" t="s">
        <v>2380</v>
      </c>
      <c r="H164" s="17">
        <v>1</v>
      </c>
      <c r="I164" s="17" t="s">
        <v>2381</v>
      </c>
      <c r="J164" s="17" t="str">
        <f>IF(Table3__3_16[[#This Row],[HBA1C]]&lt;5.7,"Normal",IF(Table3__3_16[[#This Row],[HBA1C]]&lt;6.4,"Prediabetes","Diabetes"))</f>
        <v>Normal</v>
      </c>
    </row>
    <row r="165" spans="1:10" x14ac:dyDescent="0.35">
      <c r="A165" s="17" t="s">
        <v>2209</v>
      </c>
      <c r="B165" s="17">
        <v>35.625</v>
      </c>
      <c r="C165" s="17" t="s">
        <v>8337</v>
      </c>
      <c r="D165" s="17">
        <v>8.9</v>
      </c>
      <c r="E165" s="17" t="s">
        <v>2380</v>
      </c>
      <c r="F165" s="17" t="s">
        <v>2380</v>
      </c>
      <c r="G165" s="17" t="s">
        <v>2380</v>
      </c>
      <c r="H165" s="17">
        <v>0</v>
      </c>
      <c r="I165" s="17" t="s">
        <v>2381</v>
      </c>
      <c r="J165" s="17" t="str">
        <f>IF(Table3__3_16[[#This Row],[HBA1C]]&lt;5.7,"Normal",IF(Table3__3_16[[#This Row],[HBA1C]]&lt;6.4,"Prediabetes","Diabetes"))</f>
        <v>Diabetes</v>
      </c>
    </row>
    <row r="166" spans="1:10" x14ac:dyDescent="0.35">
      <c r="A166" s="17" t="s">
        <v>2208</v>
      </c>
      <c r="B166" s="17">
        <v>42.69</v>
      </c>
      <c r="C166" s="17" t="s">
        <v>8337</v>
      </c>
      <c r="D166" s="17">
        <v>4.8899999999999997</v>
      </c>
      <c r="E166" s="17" t="s">
        <v>2380</v>
      </c>
      <c r="F166" s="17" t="s">
        <v>2380</v>
      </c>
      <c r="G166" s="17" t="s">
        <v>2381</v>
      </c>
      <c r="H166" s="17">
        <v>1</v>
      </c>
      <c r="I166" s="17" t="s">
        <v>2381</v>
      </c>
      <c r="J166" s="17" t="str">
        <f>IF(Table3__3_16[[#This Row],[HBA1C]]&lt;5.7,"Normal",IF(Table3__3_16[[#This Row],[HBA1C]]&lt;6.4,"Prediabetes","Diabetes"))</f>
        <v>Normal</v>
      </c>
    </row>
    <row r="167" spans="1:10" x14ac:dyDescent="0.35">
      <c r="A167" s="17" t="s">
        <v>2207</v>
      </c>
      <c r="B167" s="17">
        <v>37.869999999999997</v>
      </c>
      <c r="C167" s="17" t="s">
        <v>8337</v>
      </c>
      <c r="D167" s="17">
        <v>4.29</v>
      </c>
      <c r="E167" s="17" t="s">
        <v>2381</v>
      </c>
      <c r="F167" s="17" t="s">
        <v>2380</v>
      </c>
      <c r="G167" s="17" t="s">
        <v>2381</v>
      </c>
      <c r="H167" s="17">
        <v>1</v>
      </c>
      <c r="I167" s="17" t="s">
        <v>2381</v>
      </c>
      <c r="J167" s="17" t="str">
        <f>IF(Table3__3_16[[#This Row],[HBA1C]]&lt;5.7,"Normal",IF(Table3__3_16[[#This Row],[HBA1C]]&lt;6.4,"Prediabetes","Diabetes"))</f>
        <v>Normal</v>
      </c>
    </row>
    <row r="168" spans="1:10" x14ac:dyDescent="0.35">
      <c r="A168" s="17" t="s">
        <v>2206</v>
      </c>
      <c r="B168" s="17">
        <v>40.61</v>
      </c>
      <c r="C168" s="17" t="s">
        <v>8337</v>
      </c>
      <c r="D168" s="17">
        <v>8</v>
      </c>
      <c r="E168" s="17" t="s">
        <v>2381</v>
      </c>
      <c r="F168" s="17" t="s">
        <v>2380</v>
      </c>
      <c r="G168" s="17" t="s">
        <v>2380</v>
      </c>
      <c r="H168" s="17">
        <v>1</v>
      </c>
      <c r="I168" s="17" t="s">
        <v>2381</v>
      </c>
      <c r="J168" s="17" t="str">
        <f>IF(Table3__3_16[[#This Row],[HBA1C]]&lt;5.7,"Normal",IF(Table3__3_16[[#This Row],[HBA1C]]&lt;6.4,"Prediabetes","Diabetes"))</f>
        <v>Diabetes</v>
      </c>
    </row>
    <row r="169" spans="1:10" x14ac:dyDescent="0.35">
      <c r="A169" s="17" t="s">
        <v>2205</v>
      </c>
      <c r="B169" s="17">
        <v>30.78</v>
      </c>
      <c r="C169" s="17" t="s">
        <v>8337</v>
      </c>
      <c r="D169" s="17">
        <v>4.67</v>
      </c>
      <c r="E169" s="17" t="s">
        <v>2381</v>
      </c>
      <c r="F169" s="17" t="s">
        <v>2380</v>
      </c>
      <c r="G169" s="17" t="s">
        <v>2380</v>
      </c>
      <c r="H169" s="17">
        <v>0</v>
      </c>
      <c r="I169" s="17" t="s">
        <v>2381</v>
      </c>
      <c r="J169" s="17" t="str">
        <f>IF(Table3__3_16[[#This Row],[HBA1C]]&lt;5.7,"Normal",IF(Table3__3_16[[#This Row],[HBA1C]]&lt;6.4,"Prediabetes","Diabetes"))</f>
        <v>Normal</v>
      </c>
    </row>
    <row r="170" spans="1:10" x14ac:dyDescent="0.35">
      <c r="A170" s="17" t="s">
        <v>2204</v>
      </c>
      <c r="B170" s="17">
        <v>49.49</v>
      </c>
      <c r="C170" s="17" t="s">
        <v>8337</v>
      </c>
      <c r="D170" s="17">
        <v>4.5</v>
      </c>
      <c r="E170" s="17" t="s">
        <v>2380</v>
      </c>
      <c r="F170" s="17" t="s">
        <v>2380</v>
      </c>
      <c r="G170" s="17" t="s">
        <v>2380</v>
      </c>
      <c r="H170" s="17">
        <v>0</v>
      </c>
      <c r="I170" s="17" t="s">
        <v>2381</v>
      </c>
      <c r="J170" s="17" t="str">
        <f>IF(Table3__3_16[[#This Row],[HBA1C]]&lt;5.7,"Normal",IF(Table3__3_16[[#This Row],[HBA1C]]&lt;6.4,"Prediabetes","Diabetes"))</f>
        <v>Normal</v>
      </c>
    </row>
    <row r="171" spans="1:10" x14ac:dyDescent="0.35">
      <c r="A171" s="17" t="s">
        <v>2203</v>
      </c>
      <c r="B171" s="17">
        <v>37.619999999999997</v>
      </c>
      <c r="C171" s="17" t="s">
        <v>8337</v>
      </c>
      <c r="D171" s="17">
        <v>6.32</v>
      </c>
      <c r="E171" s="17" t="s">
        <v>2381</v>
      </c>
      <c r="F171" s="17" t="s">
        <v>2381</v>
      </c>
      <c r="G171" s="17" t="s">
        <v>2380</v>
      </c>
      <c r="H171" s="17">
        <v>2</v>
      </c>
      <c r="I171" s="17" t="s">
        <v>2381</v>
      </c>
      <c r="J171" s="17" t="str">
        <f>IF(Table3__3_16[[#This Row],[HBA1C]]&lt;5.7,"Normal",IF(Table3__3_16[[#This Row],[HBA1C]]&lt;6.4,"Prediabetes","Diabetes"))</f>
        <v>Prediabetes</v>
      </c>
    </row>
    <row r="172" spans="1:10" x14ac:dyDescent="0.35">
      <c r="A172" s="17" t="s">
        <v>2202</v>
      </c>
      <c r="B172" s="17">
        <v>36.08</v>
      </c>
      <c r="C172" s="17" t="s">
        <v>8337</v>
      </c>
      <c r="D172" s="17">
        <v>6.1</v>
      </c>
      <c r="E172" s="17" t="s">
        <v>2381</v>
      </c>
      <c r="F172" s="17" t="s">
        <v>2380</v>
      </c>
      <c r="G172" s="17" t="s">
        <v>2380</v>
      </c>
      <c r="H172" s="17">
        <v>1</v>
      </c>
      <c r="I172" s="17" t="s">
        <v>2381</v>
      </c>
      <c r="J172" s="17" t="str">
        <f>IF(Table3__3_16[[#This Row],[HBA1C]]&lt;5.7,"Normal",IF(Table3__3_16[[#This Row],[HBA1C]]&lt;6.4,"Prediabetes","Diabetes"))</f>
        <v>Prediabetes</v>
      </c>
    </row>
    <row r="173" spans="1:10" x14ac:dyDescent="0.35">
      <c r="A173" s="17" t="s">
        <v>2201</v>
      </c>
      <c r="B173" s="17">
        <v>33.5</v>
      </c>
      <c r="C173" s="17" t="s">
        <v>8337</v>
      </c>
      <c r="D173" s="17">
        <v>5.4</v>
      </c>
      <c r="E173" s="17" t="s">
        <v>2380</v>
      </c>
      <c r="F173" s="17" t="s">
        <v>2380</v>
      </c>
      <c r="G173" s="17" t="s">
        <v>2380</v>
      </c>
      <c r="H173" s="17">
        <v>0</v>
      </c>
      <c r="I173" s="17" t="s">
        <v>2381</v>
      </c>
      <c r="J173" s="17" t="str">
        <f>IF(Table3__3_16[[#This Row],[HBA1C]]&lt;5.7,"Normal",IF(Table3__3_16[[#This Row],[HBA1C]]&lt;6.4,"Prediabetes","Diabetes"))</f>
        <v>Normal</v>
      </c>
    </row>
    <row r="174" spans="1:10" x14ac:dyDescent="0.35">
      <c r="A174" s="17" t="s">
        <v>2200</v>
      </c>
      <c r="B174" s="17">
        <v>47.46</v>
      </c>
      <c r="C174" s="17" t="s">
        <v>8337</v>
      </c>
      <c r="D174" s="17">
        <v>6.24</v>
      </c>
      <c r="E174" s="17" t="s">
        <v>2381</v>
      </c>
      <c r="F174" s="17" t="s">
        <v>2380</v>
      </c>
      <c r="G174" s="17" t="s">
        <v>2380</v>
      </c>
      <c r="H174" s="17">
        <v>1</v>
      </c>
      <c r="I174" s="17" t="s">
        <v>2381</v>
      </c>
      <c r="J174" s="17" t="str">
        <f>IF(Table3__3_16[[#This Row],[HBA1C]]&lt;5.7,"Normal",IF(Table3__3_16[[#This Row],[HBA1C]]&lt;6.4,"Prediabetes","Diabetes"))</f>
        <v>Prediabetes</v>
      </c>
    </row>
    <row r="175" spans="1:10" x14ac:dyDescent="0.35">
      <c r="A175" s="17" t="s">
        <v>2199</v>
      </c>
      <c r="B175" s="17">
        <v>49.24</v>
      </c>
      <c r="C175" s="17" t="s">
        <v>8337</v>
      </c>
      <c r="D175" s="17">
        <v>4.45</v>
      </c>
      <c r="E175" s="17" t="s">
        <v>2380</v>
      </c>
      <c r="F175" s="17" t="s">
        <v>2380</v>
      </c>
      <c r="G175" s="17" t="s">
        <v>2380</v>
      </c>
      <c r="H175" s="17">
        <v>0</v>
      </c>
      <c r="I175" s="17" t="s">
        <v>2381</v>
      </c>
      <c r="J175" s="17" t="str">
        <f>IF(Table3__3_16[[#This Row],[HBA1C]]&lt;5.7,"Normal",IF(Table3__3_16[[#This Row],[HBA1C]]&lt;6.4,"Prediabetes","Diabetes"))</f>
        <v>Normal</v>
      </c>
    </row>
    <row r="176" spans="1:10" x14ac:dyDescent="0.35">
      <c r="A176" s="17" t="s">
        <v>2198</v>
      </c>
      <c r="B176" s="17">
        <v>54.4</v>
      </c>
      <c r="C176" s="17" t="s">
        <v>8337</v>
      </c>
      <c r="D176" s="17">
        <v>5.22</v>
      </c>
      <c r="E176" s="17" t="s">
        <v>2380</v>
      </c>
      <c r="F176" s="17" t="s">
        <v>2380</v>
      </c>
      <c r="G176" s="17" t="s">
        <v>2380</v>
      </c>
      <c r="H176" s="17">
        <v>1</v>
      </c>
      <c r="I176" s="17" t="s">
        <v>2381</v>
      </c>
      <c r="J176" s="17" t="str">
        <f>IF(Table3__3_16[[#This Row],[HBA1C]]&lt;5.7,"Normal",IF(Table3__3_16[[#This Row],[HBA1C]]&lt;6.4,"Prediabetes","Diabetes"))</f>
        <v>Normal</v>
      </c>
    </row>
    <row r="177" spans="1:10" x14ac:dyDescent="0.35">
      <c r="A177" s="17" t="s">
        <v>2197</v>
      </c>
      <c r="B177" s="17">
        <v>35.53</v>
      </c>
      <c r="C177" s="17" t="s">
        <v>8337</v>
      </c>
      <c r="D177" s="17">
        <v>4.6100000000000003</v>
      </c>
      <c r="E177" s="17" t="s">
        <v>2380</v>
      </c>
      <c r="F177" s="17" t="s">
        <v>2380</v>
      </c>
      <c r="G177" s="17" t="s">
        <v>2380</v>
      </c>
      <c r="H177" s="17">
        <v>1</v>
      </c>
      <c r="I177" s="17" t="s">
        <v>2381</v>
      </c>
      <c r="J177" s="17" t="str">
        <f>IF(Table3__3_16[[#This Row],[HBA1C]]&lt;5.7,"Normal",IF(Table3__3_16[[#This Row],[HBA1C]]&lt;6.4,"Prediabetes","Diabetes"))</f>
        <v>Normal</v>
      </c>
    </row>
    <row r="178" spans="1:10" x14ac:dyDescent="0.35">
      <c r="A178" s="17" t="s">
        <v>2196</v>
      </c>
      <c r="B178" s="17">
        <v>39.729999999999997</v>
      </c>
      <c r="C178" s="17" t="s">
        <v>8337</v>
      </c>
      <c r="D178" s="17">
        <v>6.24</v>
      </c>
      <c r="E178" s="17" t="s">
        <v>2380</v>
      </c>
      <c r="F178" s="17" t="s">
        <v>2380</v>
      </c>
      <c r="G178" s="17" t="s">
        <v>2380</v>
      </c>
      <c r="H178" s="17">
        <v>0</v>
      </c>
      <c r="I178" s="17" t="s">
        <v>2381</v>
      </c>
      <c r="J178" s="17" t="str">
        <f>IF(Table3__3_16[[#This Row],[HBA1C]]&lt;5.7,"Normal",IF(Table3__3_16[[#This Row],[HBA1C]]&lt;6.4,"Prediabetes","Diabetes"))</f>
        <v>Prediabetes</v>
      </c>
    </row>
    <row r="179" spans="1:10" x14ac:dyDescent="0.35">
      <c r="A179" s="17" t="s">
        <v>2195</v>
      </c>
      <c r="B179" s="17">
        <v>35.68</v>
      </c>
      <c r="C179" s="17" t="s">
        <v>8337</v>
      </c>
      <c r="D179" s="17">
        <v>10.039999999999999</v>
      </c>
      <c r="E179" s="17" t="s">
        <v>2380</v>
      </c>
      <c r="F179" s="17" t="s">
        <v>2380</v>
      </c>
      <c r="G179" s="17" t="s">
        <v>2380</v>
      </c>
      <c r="H179" s="17">
        <v>0</v>
      </c>
      <c r="I179" s="17" t="s">
        <v>2381</v>
      </c>
      <c r="J179" s="17" t="str">
        <f>IF(Table3__3_16[[#This Row],[HBA1C]]&lt;5.7,"Normal",IF(Table3__3_16[[#This Row],[HBA1C]]&lt;6.4,"Prediabetes","Diabetes"))</f>
        <v>Diabetes</v>
      </c>
    </row>
    <row r="180" spans="1:10" x14ac:dyDescent="0.35">
      <c r="A180" s="17" t="s">
        <v>2194</v>
      </c>
      <c r="B180" s="17">
        <v>48.86</v>
      </c>
      <c r="C180" s="17" t="s">
        <v>8337</v>
      </c>
      <c r="D180" s="17">
        <v>6.09</v>
      </c>
      <c r="E180" s="17" t="s">
        <v>2380</v>
      </c>
      <c r="F180" s="17" t="s">
        <v>2380</v>
      </c>
      <c r="G180" s="17" t="s">
        <v>2380</v>
      </c>
      <c r="H180" s="17">
        <v>0</v>
      </c>
      <c r="I180" s="17" t="s">
        <v>2381</v>
      </c>
      <c r="J180" s="17" t="str">
        <f>IF(Table3__3_16[[#This Row],[HBA1C]]&lt;5.7,"Normal",IF(Table3__3_16[[#This Row],[HBA1C]]&lt;6.4,"Prediabetes","Diabetes"))</f>
        <v>Prediabetes</v>
      </c>
    </row>
    <row r="181" spans="1:10" x14ac:dyDescent="0.35">
      <c r="A181" s="17" t="s">
        <v>2193</v>
      </c>
      <c r="B181" s="17">
        <v>34.799999999999997</v>
      </c>
      <c r="C181" s="17" t="s">
        <v>8337</v>
      </c>
      <c r="D181" s="17">
        <v>11.4</v>
      </c>
      <c r="E181" s="17" t="s">
        <v>2381</v>
      </c>
      <c r="F181" s="17" t="s">
        <v>2380</v>
      </c>
      <c r="G181" s="17" t="s">
        <v>2381</v>
      </c>
      <c r="H181" s="17">
        <v>1</v>
      </c>
      <c r="I181" s="17" t="s">
        <v>2380</v>
      </c>
      <c r="J181" s="17" t="str">
        <f>IF(Table3__3_16[[#This Row],[HBA1C]]&lt;5.7,"Normal",IF(Table3__3_16[[#This Row],[HBA1C]]&lt;6.4,"Prediabetes","Diabetes"))</f>
        <v>Diabetes</v>
      </c>
    </row>
    <row r="182" spans="1:10" x14ac:dyDescent="0.35">
      <c r="A182" s="17" t="s">
        <v>2192</v>
      </c>
      <c r="B182" s="17">
        <v>32.49</v>
      </c>
      <c r="C182" s="17" t="s">
        <v>8337</v>
      </c>
      <c r="D182" s="17">
        <v>4.29</v>
      </c>
      <c r="E182" s="17" t="s">
        <v>2380</v>
      </c>
      <c r="F182" s="17" t="s">
        <v>2380</v>
      </c>
      <c r="G182" s="17" t="s">
        <v>2381</v>
      </c>
      <c r="H182" s="17">
        <v>1</v>
      </c>
      <c r="I182" s="17" t="s">
        <v>2381</v>
      </c>
      <c r="J182" s="17" t="str">
        <f>IF(Table3__3_16[[#This Row],[HBA1C]]&lt;5.7,"Normal",IF(Table3__3_16[[#This Row],[HBA1C]]&lt;6.4,"Prediabetes","Diabetes"))</f>
        <v>Normal</v>
      </c>
    </row>
    <row r="183" spans="1:10" x14ac:dyDescent="0.35">
      <c r="A183" s="17" t="s">
        <v>2191</v>
      </c>
      <c r="B183" s="17">
        <v>39</v>
      </c>
      <c r="C183" s="17" t="s">
        <v>8337</v>
      </c>
      <c r="D183" s="17">
        <v>5.7</v>
      </c>
      <c r="E183" s="17" t="s">
        <v>2380</v>
      </c>
      <c r="F183" s="17" t="s">
        <v>2380</v>
      </c>
      <c r="G183" s="17" t="s">
        <v>2380</v>
      </c>
      <c r="H183" s="17">
        <v>2</v>
      </c>
      <c r="I183" s="17" t="s">
        <v>2381</v>
      </c>
      <c r="J183" s="17" t="str">
        <f>IF(Table3__3_16[[#This Row],[HBA1C]]&lt;5.7,"Normal",IF(Table3__3_16[[#This Row],[HBA1C]]&lt;6.4,"Prediabetes","Diabetes"))</f>
        <v>Prediabetes</v>
      </c>
    </row>
    <row r="184" spans="1:10" x14ac:dyDescent="0.35">
      <c r="A184" s="17" t="s">
        <v>2190</v>
      </c>
      <c r="B184" s="17">
        <v>35.299999999999997</v>
      </c>
      <c r="C184" s="17" t="s">
        <v>8337</v>
      </c>
      <c r="D184" s="17">
        <v>6.09</v>
      </c>
      <c r="E184" s="17" t="s">
        <v>2380</v>
      </c>
      <c r="F184" s="17" t="s">
        <v>2380</v>
      </c>
      <c r="G184" s="17" t="s">
        <v>2380</v>
      </c>
      <c r="H184" s="17">
        <v>1</v>
      </c>
      <c r="I184" s="17" t="s">
        <v>2381</v>
      </c>
      <c r="J184" s="17" t="str">
        <f>IF(Table3__3_16[[#This Row],[HBA1C]]&lt;5.7,"Normal",IF(Table3__3_16[[#This Row],[HBA1C]]&lt;6.4,"Prediabetes","Diabetes"))</f>
        <v>Prediabetes</v>
      </c>
    </row>
    <row r="185" spans="1:10" x14ac:dyDescent="0.35">
      <c r="A185" s="17" t="s">
        <v>2189</v>
      </c>
      <c r="B185" s="17">
        <v>33.42</v>
      </c>
      <c r="C185" s="17" t="s">
        <v>8337</v>
      </c>
      <c r="D185" s="17">
        <v>10.67</v>
      </c>
      <c r="E185" s="17" t="s">
        <v>2380</v>
      </c>
      <c r="F185" s="17" t="s">
        <v>2380</v>
      </c>
      <c r="G185" s="17" t="s">
        <v>2380</v>
      </c>
      <c r="H185" s="17">
        <v>0</v>
      </c>
      <c r="I185" s="17" t="s">
        <v>2381</v>
      </c>
      <c r="J185" s="17" t="str">
        <f>IF(Table3__3_16[[#This Row],[HBA1C]]&lt;5.7,"Normal",IF(Table3__3_16[[#This Row],[HBA1C]]&lt;6.4,"Prediabetes","Diabetes"))</f>
        <v>Diabetes</v>
      </c>
    </row>
    <row r="186" spans="1:10" x14ac:dyDescent="0.35">
      <c r="A186" s="17" t="s">
        <v>2188</v>
      </c>
      <c r="B186" s="17">
        <v>37.18</v>
      </c>
      <c r="C186" s="17" t="s">
        <v>8337</v>
      </c>
      <c r="D186" s="17">
        <v>6.75</v>
      </c>
      <c r="E186" s="17" t="s">
        <v>2381</v>
      </c>
      <c r="F186" s="17" t="s">
        <v>2380</v>
      </c>
      <c r="G186" s="17" t="s">
        <v>2380</v>
      </c>
      <c r="H186" s="17">
        <v>2</v>
      </c>
      <c r="I186" s="17" t="s">
        <v>2381</v>
      </c>
      <c r="J186" s="17" t="str">
        <f>IF(Table3__3_16[[#This Row],[HBA1C]]&lt;5.7,"Normal",IF(Table3__3_16[[#This Row],[HBA1C]]&lt;6.4,"Prediabetes","Diabetes"))</f>
        <v>Diabetes</v>
      </c>
    </row>
    <row r="187" spans="1:10" x14ac:dyDescent="0.35">
      <c r="A187" s="17" t="s">
        <v>2187</v>
      </c>
      <c r="B187" s="17">
        <v>33.33</v>
      </c>
      <c r="C187" s="17" t="s">
        <v>8337</v>
      </c>
      <c r="D187" s="17">
        <v>9.26</v>
      </c>
      <c r="E187" s="17" t="s">
        <v>2381</v>
      </c>
      <c r="F187" s="17" t="s">
        <v>2380</v>
      </c>
      <c r="G187" s="17" t="s">
        <v>2380</v>
      </c>
      <c r="H187" s="17">
        <v>2</v>
      </c>
      <c r="I187" s="17" t="s">
        <v>2380</v>
      </c>
      <c r="J187" s="17" t="str">
        <f>IF(Table3__3_16[[#This Row],[HBA1C]]&lt;5.7,"Normal",IF(Table3__3_16[[#This Row],[HBA1C]]&lt;6.4,"Prediabetes","Diabetes"))</f>
        <v>Diabetes</v>
      </c>
    </row>
    <row r="188" spans="1:10" x14ac:dyDescent="0.35">
      <c r="A188" s="17" t="s">
        <v>2186</v>
      </c>
      <c r="B188" s="17">
        <v>53.21</v>
      </c>
      <c r="C188" s="17" t="s">
        <v>8337</v>
      </c>
      <c r="D188" s="17">
        <v>4.2699999999999996</v>
      </c>
      <c r="E188" s="17" t="s">
        <v>2380</v>
      </c>
      <c r="F188" s="17" t="s">
        <v>2380</v>
      </c>
      <c r="G188" s="17" t="s">
        <v>2380</v>
      </c>
      <c r="H188" s="17">
        <v>1</v>
      </c>
      <c r="I188" s="17" t="s">
        <v>2381</v>
      </c>
      <c r="J188" s="17" t="str">
        <f>IF(Table3__3_16[[#This Row],[HBA1C]]&lt;5.7,"Normal",IF(Table3__3_16[[#This Row],[HBA1C]]&lt;6.4,"Prediabetes","Diabetes"))</f>
        <v>Normal</v>
      </c>
    </row>
    <row r="189" spans="1:10" x14ac:dyDescent="0.35">
      <c r="A189" s="17" t="s">
        <v>2185</v>
      </c>
      <c r="B189" s="17">
        <v>38.729999999999997</v>
      </c>
      <c r="C189" s="17" t="s">
        <v>8337</v>
      </c>
      <c r="D189" s="17">
        <v>11.51</v>
      </c>
      <c r="E189" s="17" t="s">
        <v>2380</v>
      </c>
      <c r="F189" s="17" t="s">
        <v>2380</v>
      </c>
      <c r="G189" s="17" t="s">
        <v>2380</v>
      </c>
      <c r="H189" s="17">
        <v>2</v>
      </c>
      <c r="I189" s="17" t="s">
        <v>2381</v>
      </c>
      <c r="J189" s="17" t="str">
        <f>IF(Table3__3_16[[#This Row],[HBA1C]]&lt;5.7,"Normal",IF(Table3__3_16[[#This Row],[HBA1C]]&lt;6.4,"Prediabetes","Diabetes"))</f>
        <v>Diabetes</v>
      </c>
    </row>
    <row r="190" spans="1:10" x14ac:dyDescent="0.35">
      <c r="A190" s="17" t="s">
        <v>2184</v>
      </c>
      <c r="B190" s="17">
        <v>29.73</v>
      </c>
      <c r="C190" s="17" t="s">
        <v>8338</v>
      </c>
      <c r="D190" s="17">
        <v>7.22</v>
      </c>
      <c r="E190" s="17" t="s">
        <v>2380</v>
      </c>
      <c r="F190" s="17" t="s">
        <v>2380</v>
      </c>
      <c r="G190" s="17" t="s">
        <v>2380</v>
      </c>
      <c r="H190" s="17">
        <v>0</v>
      </c>
      <c r="I190" s="17" t="s">
        <v>2381</v>
      </c>
      <c r="J190" s="17" t="str">
        <f>IF(Table3__3_16[[#This Row],[HBA1C]]&lt;5.7,"Normal",IF(Table3__3_16[[#This Row],[HBA1C]]&lt;6.4,"Prediabetes","Diabetes"))</f>
        <v>Diabetes</v>
      </c>
    </row>
    <row r="191" spans="1:10" x14ac:dyDescent="0.35">
      <c r="A191" s="17" t="s">
        <v>2183</v>
      </c>
      <c r="B191" s="17">
        <v>34.700000000000003</v>
      </c>
      <c r="C191" s="17" t="s">
        <v>8337</v>
      </c>
      <c r="D191" s="17">
        <v>4.37</v>
      </c>
      <c r="E191" s="17" t="s">
        <v>2380</v>
      </c>
      <c r="F191" s="17" t="s">
        <v>2380</v>
      </c>
      <c r="G191" s="17" t="s">
        <v>2381</v>
      </c>
      <c r="H191" s="17">
        <v>1</v>
      </c>
      <c r="I191" s="17" t="s">
        <v>2381</v>
      </c>
      <c r="J191" s="17" t="str">
        <f>IF(Table3__3_16[[#This Row],[HBA1C]]&lt;5.7,"Normal",IF(Table3__3_16[[#This Row],[HBA1C]]&lt;6.4,"Prediabetes","Diabetes"))</f>
        <v>Normal</v>
      </c>
    </row>
    <row r="192" spans="1:10" x14ac:dyDescent="0.35">
      <c r="A192" s="17" t="s">
        <v>2182</v>
      </c>
      <c r="B192" s="17">
        <v>38.28</v>
      </c>
      <c r="C192" s="17" t="s">
        <v>8337</v>
      </c>
      <c r="D192" s="17">
        <v>11.56</v>
      </c>
      <c r="E192" s="17" t="s">
        <v>2381</v>
      </c>
      <c r="F192" s="17" t="s">
        <v>2380</v>
      </c>
      <c r="G192" s="17" t="s">
        <v>2380</v>
      </c>
      <c r="H192" s="17">
        <v>1</v>
      </c>
      <c r="I192" s="17" t="s">
        <v>2381</v>
      </c>
      <c r="J192" s="17" t="str">
        <f>IF(Table3__3_16[[#This Row],[HBA1C]]&lt;5.7,"Normal",IF(Table3__3_16[[#This Row],[HBA1C]]&lt;6.4,"Prediabetes","Diabetes"))</f>
        <v>Diabetes</v>
      </c>
    </row>
    <row r="193" spans="1:10" x14ac:dyDescent="0.35">
      <c r="A193" s="17" t="s">
        <v>2181</v>
      </c>
      <c r="B193" s="17">
        <v>33.57</v>
      </c>
      <c r="C193" s="17" t="s">
        <v>8337</v>
      </c>
      <c r="D193" s="17">
        <v>8.82</v>
      </c>
      <c r="E193" s="17" t="s">
        <v>2381</v>
      </c>
      <c r="F193" s="17" t="s">
        <v>2380</v>
      </c>
      <c r="G193" s="17" t="s">
        <v>2380</v>
      </c>
      <c r="H193" s="17">
        <v>0</v>
      </c>
      <c r="I193" s="17" t="s">
        <v>2381</v>
      </c>
      <c r="J193" s="17" t="str">
        <f>IF(Table3__3_16[[#This Row],[HBA1C]]&lt;5.7,"Normal",IF(Table3__3_16[[#This Row],[HBA1C]]&lt;6.4,"Prediabetes","Diabetes"))</f>
        <v>Diabetes</v>
      </c>
    </row>
    <row r="194" spans="1:10" x14ac:dyDescent="0.35">
      <c r="A194" s="17" t="s">
        <v>2180</v>
      </c>
      <c r="B194" s="17">
        <v>52.06</v>
      </c>
      <c r="C194" s="17" t="s">
        <v>8337</v>
      </c>
      <c r="D194" s="17">
        <v>4.6900000000000004</v>
      </c>
      <c r="E194" s="17" t="s">
        <v>2380</v>
      </c>
      <c r="F194" s="17" t="s">
        <v>2380</v>
      </c>
      <c r="G194" s="17" t="s">
        <v>2380</v>
      </c>
      <c r="H194" s="17">
        <v>1</v>
      </c>
      <c r="I194" s="17" t="s">
        <v>2381</v>
      </c>
      <c r="J194" s="17" t="str">
        <f>IF(Table3__3_16[[#This Row],[HBA1C]]&lt;5.7,"Normal",IF(Table3__3_16[[#This Row],[HBA1C]]&lt;6.4,"Prediabetes","Diabetes"))</f>
        <v>Normal</v>
      </c>
    </row>
    <row r="195" spans="1:10" x14ac:dyDescent="0.35">
      <c r="A195" s="17" t="s">
        <v>2179</v>
      </c>
      <c r="B195" s="17">
        <v>38.17</v>
      </c>
      <c r="C195" s="17" t="s">
        <v>8337</v>
      </c>
      <c r="D195" s="17">
        <v>4.53</v>
      </c>
      <c r="E195" s="17" t="s">
        <v>2380</v>
      </c>
      <c r="F195" s="17" t="s">
        <v>2381</v>
      </c>
      <c r="G195" s="17" t="s">
        <v>2380</v>
      </c>
      <c r="H195" s="17">
        <v>1</v>
      </c>
      <c r="I195" s="17" t="s">
        <v>2381</v>
      </c>
      <c r="J195" s="17" t="str">
        <f>IF(Table3__3_16[[#This Row],[HBA1C]]&lt;5.7,"Normal",IF(Table3__3_16[[#This Row],[HBA1C]]&lt;6.4,"Prediabetes","Diabetes"))</f>
        <v>Normal</v>
      </c>
    </row>
    <row r="196" spans="1:10" x14ac:dyDescent="0.35">
      <c r="A196" s="17" t="s">
        <v>2178</v>
      </c>
      <c r="B196" s="17">
        <v>36.954999999999998</v>
      </c>
      <c r="C196" s="17" t="s">
        <v>8337</v>
      </c>
      <c r="D196" s="17">
        <v>5.84</v>
      </c>
      <c r="E196" s="17" t="s">
        <v>2380</v>
      </c>
      <c r="F196" s="17" t="s">
        <v>2380</v>
      </c>
      <c r="G196" s="17" t="s">
        <v>2381</v>
      </c>
      <c r="H196" s="17">
        <v>1</v>
      </c>
      <c r="I196" s="17" t="s">
        <v>2381</v>
      </c>
      <c r="J196" s="17" t="str">
        <f>IF(Table3__3_16[[#This Row],[HBA1C]]&lt;5.7,"Normal",IF(Table3__3_16[[#This Row],[HBA1C]]&lt;6.4,"Prediabetes","Diabetes"))</f>
        <v>Prediabetes</v>
      </c>
    </row>
    <row r="197" spans="1:10" x14ac:dyDescent="0.35">
      <c r="A197" s="17" t="s">
        <v>2177</v>
      </c>
      <c r="B197" s="17">
        <v>34.4</v>
      </c>
      <c r="C197" s="17" t="s">
        <v>8337</v>
      </c>
      <c r="D197" s="17">
        <v>4.9000000000000004</v>
      </c>
      <c r="E197" s="17" t="s">
        <v>2380</v>
      </c>
      <c r="F197" s="17" t="s">
        <v>2380</v>
      </c>
      <c r="G197" s="17" t="s">
        <v>2381</v>
      </c>
      <c r="H197" s="17">
        <v>1</v>
      </c>
      <c r="I197" s="17" t="s">
        <v>2381</v>
      </c>
      <c r="J197" s="17" t="str">
        <f>IF(Table3__3_16[[#This Row],[HBA1C]]&lt;5.7,"Normal",IF(Table3__3_16[[#This Row],[HBA1C]]&lt;6.4,"Prediabetes","Diabetes"))</f>
        <v>Normal</v>
      </c>
    </row>
    <row r="198" spans="1:10" x14ac:dyDescent="0.35">
      <c r="A198" s="17" t="s">
        <v>2176</v>
      </c>
      <c r="B198" s="17">
        <v>31.73</v>
      </c>
      <c r="C198" s="17" t="s">
        <v>8337</v>
      </c>
      <c r="D198" s="17">
        <v>4.3</v>
      </c>
      <c r="E198" s="17" t="s">
        <v>2380</v>
      </c>
      <c r="F198" s="17" t="s">
        <v>2380</v>
      </c>
      <c r="G198" s="17" t="s">
        <v>2380</v>
      </c>
      <c r="H198" s="17">
        <v>0</v>
      </c>
      <c r="I198" s="17" t="s">
        <v>2381</v>
      </c>
      <c r="J198" s="17" t="str">
        <f>IF(Table3__3_16[[#This Row],[HBA1C]]&lt;5.7,"Normal",IF(Table3__3_16[[#This Row],[HBA1C]]&lt;6.4,"Prediabetes","Diabetes"))</f>
        <v>Normal</v>
      </c>
    </row>
    <row r="199" spans="1:10" x14ac:dyDescent="0.35">
      <c r="A199" s="17" t="s">
        <v>2175</v>
      </c>
      <c r="B199" s="17">
        <v>36.64</v>
      </c>
      <c r="C199" s="17" t="s">
        <v>8337</v>
      </c>
      <c r="D199" s="17">
        <v>11.34</v>
      </c>
      <c r="E199" s="17" t="s">
        <v>2380</v>
      </c>
      <c r="F199" s="17" t="s">
        <v>2380</v>
      </c>
      <c r="G199" s="17" t="s">
        <v>2380</v>
      </c>
      <c r="H199" s="17">
        <v>0</v>
      </c>
      <c r="I199" s="17" t="s">
        <v>2381</v>
      </c>
      <c r="J199" s="17" t="str">
        <f>IF(Table3__3_16[[#This Row],[HBA1C]]&lt;5.7,"Normal",IF(Table3__3_16[[#This Row],[HBA1C]]&lt;6.4,"Prediabetes","Diabetes"))</f>
        <v>Diabetes</v>
      </c>
    </row>
    <row r="200" spans="1:10" x14ac:dyDescent="0.35">
      <c r="A200" s="17" t="s">
        <v>2174</v>
      </c>
      <c r="B200" s="17">
        <v>36.85</v>
      </c>
      <c r="C200" s="17" t="s">
        <v>8337</v>
      </c>
      <c r="D200" s="17">
        <v>5.88</v>
      </c>
      <c r="E200" s="17" t="s">
        <v>2380</v>
      </c>
      <c r="F200" s="17" t="s">
        <v>2381</v>
      </c>
      <c r="G200" s="17" t="s">
        <v>2380</v>
      </c>
      <c r="H200" s="17">
        <v>1</v>
      </c>
      <c r="I200" s="17" t="s">
        <v>2381</v>
      </c>
      <c r="J200" s="17" t="str">
        <f>IF(Table3__3_16[[#This Row],[HBA1C]]&lt;5.7,"Normal",IF(Table3__3_16[[#This Row],[HBA1C]]&lt;6.4,"Prediabetes","Diabetes"))</f>
        <v>Prediabetes</v>
      </c>
    </row>
    <row r="201" spans="1:10" x14ac:dyDescent="0.35">
      <c r="A201" s="17" t="s">
        <v>2173</v>
      </c>
      <c r="B201" s="17">
        <v>33.33</v>
      </c>
      <c r="C201" s="17" t="s">
        <v>8337</v>
      </c>
      <c r="D201" s="17">
        <v>5.01</v>
      </c>
      <c r="E201" s="17" t="s">
        <v>2381</v>
      </c>
      <c r="F201" s="17" t="s">
        <v>2380</v>
      </c>
      <c r="G201" s="17" t="s">
        <v>2381</v>
      </c>
      <c r="H201" s="17">
        <v>1</v>
      </c>
      <c r="I201" s="17" t="s">
        <v>2381</v>
      </c>
      <c r="J201" s="17" t="str">
        <f>IF(Table3__3_16[[#This Row],[HBA1C]]&lt;5.7,"Normal",IF(Table3__3_16[[#This Row],[HBA1C]]&lt;6.4,"Prediabetes","Diabetes"))</f>
        <v>Normal</v>
      </c>
    </row>
    <row r="202" spans="1:10" x14ac:dyDescent="0.35">
      <c r="A202" s="17" t="s">
        <v>2172</v>
      </c>
      <c r="B202" s="17">
        <v>39.14</v>
      </c>
      <c r="C202" s="17" t="s">
        <v>8337</v>
      </c>
      <c r="D202" s="17">
        <v>4.4000000000000004</v>
      </c>
      <c r="E202" s="17" t="s">
        <v>2380</v>
      </c>
      <c r="F202" s="17" t="s">
        <v>2380</v>
      </c>
      <c r="G202" s="17" t="s">
        <v>2381</v>
      </c>
      <c r="H202" s="17">
        <v>1</v>
      </c>
      <c r="I202" s="17" t="s">
        <v>2381</v>
      </c>
      <c r="J202" s="17" t="str">
        <f>IF(Table3__3_16[[#This Row],[HBA1C]]&lt;5.7,"Normal",IF(Table3__3_16[[#This Row],[HBA1C]]&lt;6.4,"Prediabetes","Diabetes"))</f>
        <v>Normal</v>
      </c>
    </row>
    <row r="203" spans="1:10" x14ac:dyDescent="0.35">
      <c r="A203" s="17" t="s">
        <v>2171</v>
      </c>
      <c r="B203" s="17">
        <v>32.9</v>
      </c>
      <c r="C203" s="17" t="s">
        <v>8337</v>
      </c>
      <c r="D203" s="17">
        <v>6.26</v>
      </c>
      <c r="E203" s="17" t="s">
        <v>2381</v>
      </c>
      <c r="F203" s="17" t="s">
        <v>2380</v>
      </c>
      <c r="G203" s="17" t="s">
        <v>2380</v>
      </c>
      <c r="H203" s="17">
        <v>0</v>
      </c>
      <c r="I203" s="17" t="s">
        <v>2381</v>
      </c>
      <c r="J203" s="17" t="str">
        <f>IF(Table3__3_16[[#This Row],[HBA1C]]&lt;5.7,"Normal",IF(Table3__3_16[[#This Row],[HBA1C]]&lt;6.4,"Prediabetes","Diabetes"))</f>
        <v>Prediabetes</v>
      </c>
    </row>
    <row r="204" spans="1:10" x14ac:dyDescent="0.35">
      <c r="A204" s="17" t="s">
        <v>2170</v>
      </c>
      <c r="B204" s="17">
        <v>29.78</v>
      </c>
      <c r="C204" s="17" t="s">
        <v>8338</v>
      </c>
      <c r="D204" s="17">
        <v>10.27</v>
      </c>
      <c r="E204" s="17" t="s">
        <v>2381</v>
      </c>
      <c r="F204" s="17" t="s">
        <v>2380</v>
      </c>
      <c r="G204" s="17" t="s">
        <v>2381</v>
      </c>
      <c r="H204" s="17">
        <v>1</v>
      </c>
      <c r="I204" s="17" t="s">
        <v>2381</v>
      </c>
      <c r="J204" s="17" t="str">
        <f>IF(Table3__3_16[[#This Row],[HBA1C]]&lt;5.7,"Normal",IF(Table3__3_16[[#This Row],[HBA1C]]&lt;6.4,"Prediabetes","Diabetes"))</f>
        <v>Diabetes</v>
      </c>
    </row>
    <row r="205" spans="1:10" x14ac:dyDescent="0.35">
      <c r="A205" s="17" t="s">
        <v>2169</v>
      </c>
      <c r="B205" s="17">
        <v>32.78</v>
      </c>
      <c r="C205" s="17" t="s">
        <v>8337</v>
      </c>
      <c r="D205" s="17">
        <v>5.27</v>
      </c>
      <c r="E205" s="17" t="s">
        <v>2380</v>
      </c>
      <c r="F205" s="17" t="s">
        <v>2380</v>
      </c>
      <c r="G205" s="17" t="s">
        <v>2380</v>
      </c>
      <c r="H205" s="17">
        <v>0</v>
      </c>
      <c r="I205" s="17" t="s">
        <v>2381</v>
      </c>
      <c r="J205" s="17" t="str">
        <f>IF(Table3__3_16[[#This Row],[HBA1C]]&lt;5.7,"Normal",IF(Table3__3_16[[#This Row],[HBA1C]]&lt;6.4,"Prediabetes","Diabetes"))</f>
        <v>Normal</v>
      </c>
    </row>
    <row r="206" spans="1:10" x14ac:dyDescent="0.35">
      <c r="A206" s="17" t="s">
        <v>2168</v>
      </c>
      <c r="B206" s="17">
        <v>41.65</v>
      </c>
      <c r="C206" s="17" t="s">
        <v>8337</v>
      </c>
      <c r="D206" s="17">
        <v>10.73</v>
      </c>
      <c r="E206" s="17" t="s">
        <v>2381</v>
      </c>
      <c r="F206" s="17" t="s">
        <v>2380</v>
      </c>
      <c r="G206" s="17" t="s">
        <v>2380</v>
      </c>
      <c r="H206" s="17">
        <v>0</v>
      </c>
      <c r="I206" s="17" t="s">
        <v>2381</v>
      </c>
      <c r="J206" s="17" t="str">
        <f>IF(Table3__3_16[[#This Row],[HBA1C]]&lt;5.7,"Normal",IF(Table3__3_16[[#This Row],[HBA1C]]&lt;6.4,"Prediabetes","Diabetes"))</f>
        <v>Diabetes</v>
      </c>
    </row>
    <row r="207" spans="1:10" x14ac:dyDescent="0.35">
      <c r="A207" s="17" t="s">
        <v>2167</v>
      </c>
      <c r="B207" s="17">
        <v>50.79</v>
      </c>
      <c r="C207" s="17" t="s">
        <v>8337</v>
      </c>
      <c r="D207" s="17">
        <v>4.45</v>
      </c>
      <c r="E207" s="17" t="s">
        <v>2380</v>
      </c>
      <c r="F207" s="17" t="s">
        <v>2380</v>
      </c>
      <c r="G207" s="17" t="s">
        <v>2380</v>
      </c>
      <c r="H207" s="17">
        <v>1</v>
      </c>
      <c r="I207" s="17" t="s">
        <v>2381</v>
      </c>
      <c r="J207" s="17" t="str">
        <f>IF(Table3__3_16[[#This Row],[HBA1C]]&lt;5.7,"Normal",IF(Table3__3_16[[#This Row],[HBA1C]]&lt;6.4,"Prediabetes","Diabetes"))</f>
        <v>Normal</v>
      </c>
    </row>
    <row r="208" spans="1:10" x14ac:dyDescent="0.35">
      <c r="A208" s="17" t="s">
        <v>2166</v>
      </c>
      <c r="B208" s="17">
        <v>35.43</v>
      </c>
      <c r="C208" s="17" t="s">
        <v>8337</v>
      </c>
      <c r="D208" s="17">
        <v>5.25</v>
      </c>
      <c r="E208" s="17" t="s">
        <v>2381</v>
      </c>
      <c r="F208" s="17" t="s">
        <v>2380</v>
      </c>
      <c r="G208" s="17" t="s">
        <v>2380</v>
      </c>
      <c r="H208" s="17">
        <v>0</v>
      </c>
      <c r="I208" s="17" t="s">
        <v>2381</v>
      </c>
      <c r="J208" s="17" t="str">
        <f>IF(Table3__3_16[[#This Row],[HBA1C]]&lt;5.7,"Normal",IF(Table3__3_16[[#This Row],[HBA1C]]&lt;6.4,"Prediabetes","Diabetes"))</f>
        <v>Normal</v>
      </c>
    </row>
    <row r="209" spans="1:10" x14ac:dyDescent="0.35">
      <c r="A209" s="17" t="s">
        <v>2165</v>
      </c>
      <c r="B209" s="17">
        <v>35.25</v>
      </c>
      <c r="C209" s="17" t="s">
        <v>8337</v>
      </c>
      <c r="D209" s="17">
        <v>9.51</v>
      </c>
      <c r="E209" s="17" t="s">
        <v>2380</v>
      </c>
      <c r="F209" s="17" t="s">
        <v>2380</v>
      </c>
      <c r="G209" s="17" t="s">
        <v>2380</v>
      </c>
      <c r="H209" s="17">
        <v>0</v>
      </c>
      <c r="I209" s="17" t="s">
        <v>2381</v>
      </c>
      <c r="J209" s="17" t="str">
        <f>IF(Table3__3_16[[#This Row],[HBA1C]]&lt;5.7,"Normal",IF(Table3__3_16[[#This Row],[HBA1C]]&lt;6.4,"Prediabetes","Diabetes"))</f>
        <v>Diabetes</v>
      </c>
    </row>
    <row r="210" spans="1:10" x14ac:dyDescent="0.35">
      <c r="A210" s="17" t="s">
        <v>2164</v>
      </c>
      <c r="B210" s="17">
        <v>36.85</v>
      </c>
      <c r="C210" s="17" t="s">
        <v>8337</v>
      </c>
      <c r="D210" s="17">
        <v>11.12</v>
      </c>
      <c r="E210" s="17" t="s">
        <v>2380</v>
      </c>
      <c r="F210" s="17" t="s">
        <v>2380</v>
      </c>
      <c r="G210" s="17" t="s">
        <v>2380</v>
      </c>
      <c r="H210" s="17">
        <v>0</v>
      </c>
      <c r="I210" s="17" t="s">
        <v>2381</v>
      </c>
      <c r="J210" s="17" t="str">
        <f>IF(Table3__3_16[[#This Row],[HBA1C]]&lt;5.7,"Normal",IF(Table3__3_16[[#This Row],[HBA1C]]&lt;6.4,"Prediabetes","Diabetes"))</f>
        <v>Diabetes</v>
      </c>
    </row>
    <row r="211" spans="1:10" x14ac:dyDescent="0.35">
      <c r="A211" s="17" t="s">
        <v>2163</v>
      </c>
      <c r="B211" s="17">
        <v>31.02</v>
      </c>
      <c r="C211" s="17" t="s">
        <v>8337</v>
      </c>
      <c r="D211" s="17">
        <v>4.5599999999999996</v>
      </c>
      <c r="E211" s="17" t="s">
        <v>2380</v>
      </c>
      <c r="F211" s="17" t="s">
        <v>2381</v>
      </c>
      <c r="G211" s="17" t="s">
        <v>2380</v>
      </c>
      <c r="H211" s="17">
        <v>1</v>
      </c>
      <c r="I211" s="17" t="s">
        <v>2381</v>
      </c>
      <c r="J211" s="17" t="str">
        <f>IF(Table3__3_16[[#This Row],[HBA1C]]&lt;5.7,"Normal",IF(Table3__3_16[[#This Row],[HBA1C]]&lt;6.4,"Prediabetes","Diabetes"))</f>
        <v>Normal</v>
      </c>
    </row>
    <row r="212" spans="1:10" x14ac:dyDescent="0.35">
      <c r="A212" s="17" t="s">
        <v>2162</v>
      </c>
      <c r="B212" s="17">
        <v>35.6</v>
      </c>
      <c r="C212" s="17" t="s">
        <v>8337</v>
      </c>
      <c r="D212" s="17">
        <v>4.0199999999999996</v>
      </c>
      <c r="E212" s="17" t="s">
        <v>2381</v>
      </c>
      <c r="F212" s="17" t="s">
        <v>2381</v>
      </c>
      <c r="G212" s="17" t="s">
        <v>2380</v>
      </c>
      <c r="H212" s="17">
        <v>2</v>
      </c>
      <c r="I212" s="17" t="s">
        <v>2381</v>
      </c>
      <c r="J212" s="17" t="str">
        <f>IF(Table3__3_16[[#This Row],[HBA1C]]&lt;5.7,"Normal",IF(Table3__3_16[[#This Row],[HBA1C]]&lt;6.4,"Prediabetes","Diabetes"))</f>
        <v>Normal</v>
      </c>
    </row>
    <row r="213" spans="1:10" x14ac:dyDescent="0.35">
      <c r="A213" s="17" t="s">
        <v>2161</v>
      </c>
      <c r="B213" s="17">
        <v>34.39</v>
      </c>
      <c r="C213" s="17" t="s">
        <v>8337</v>
      </c>
      <c r="D213" s="17">
        <v>8.7200000000000006</v>
      </c>
      <c r="E213" s="17" t="s">
        <v>2380</v>
      </c>
      <c r="F213" s="17" t="s">
        <v>2380</v>
      </c>
      <c r="G213" s="17" t="s">
        <v>2380</v>
      </c>
      <c r="H213" s="17">
        <v>0</v>
      </c>
      <c r="I213" s="17" t="s">
        <v>2381</v>
      </c>
      <c r="J213" s="17" t="str">
        <f>IF(Table3__3_16[[#This Row],[HBA1C]]&lt;5.7,"Normal",IF(Table3__3_16[[#This Row],[HBA1C]]&lt;6.4,"Prediabetes","Diabetes"))</f>
        <v>Diabetes</v>
      </c>
    </row>
    <row r="214" spans="1:10" x14ac:dyDescent="0.35">
      <c r="A214" s="17" t="s">
        <v>2160</v>
      </c>
      <c r="B214" s="17">
        <v>29.06</v>
      </c>
      <c r="C214" s="17" t="s">
        <v>8338</v>
      </c>
      <c r="D214" s="17">
        <v>6.25</v>
      </c>
      <c r="E214" s="17" t="s">
        <v>2381</v>
      </c>
      <c r="F214" s="17" t="s">
        <v>2380</v>
      </c>
      <c r="G214" s="17" t="s">
        <v>2380</v>
      </c>
      <c r="H214" s="17">
        <v>1</v>
      </c>
      <c r="I214" s="17" t="s">
        <v>2381</v>
      </c>
      <c r="J214" s="17" t="str">
        <f>IF(Table3__3_16[[#This Row],[HBA1C]]&lt;5.7,"Normal",IF(Table3__3_16[[#This Row],[HBA1C]]&lt;6.4,"Prediabetes","Diabetes"))</f>
        <v>Prediabetes</v>
      </c>
    </row>
    <row r="215" spans="1:10" x14ac:dyDescent="0.35">
      <c r="A215" s="17" t="s">
        <v>2159</v>
      </c>
      <c r="B215" s="17">
        <v>35.799999999999997</v>
      </c>
      <c r="C215" s="17" t="s">
        <v>8337</v>
      </c>
      <c r="D215" s="17">
        <v>7.32</v>
      </c>
      <c r="E215" s="17" t="s">
        <v>2380</v>
      </c>
      <c r="F215" s="17" t="s">
        <v>2380</v>
      </c>
      <c r="G215" s="17" t="s">
        <v>2380</v>
      </c>
      <c r="H215" s="17">
        <v>2</v>
      </c>
      <c r="I215" s="17" t="s">
        <v>2381</v>
      </c>
      <c r="J215" s="17" t="str">
        <f>IF(Table3__3_16[[#This Row],[HBA1C]]&lt;5.7,"Normal",IF(Table3__3_16[[#This Row],[HBA1C]]&lt;6.4,"Prediabetes","Diabetes"))</f>
        <v>Diabetes</v>
      </c>
    </row>
    <row r="216" spans="1:10" x14ac:dyDescent="0.35">
      <c r="A216" s="17" t="s">
        <v>2158</v>
      </c>
      <c r="B216" s="17">
        <v>49.8</v>
      </c>
      <c r="C216" s="17" t="s">
        <v>8337</v>
      </c>
      <c r="D216" s="17">
        <v>4.24</v>
      </c>
      <c r="E216" s="17" t="s">
        <v>2380</v>
      </c>
      <c r="F216" s="17" t="s">
        <v>2380</v>
      </c>
      <c r="G216" s="17" t="s">
        <v>2380</v>
      </c>
      <c r="H216" s="17">
        <v>1</v>
      </c>
      <c r="I216" s="17" t="s">
        <v>2381</v>
      </c>
      <c r="J216" s="17" t="str">
        <f>IF(Table3__3_16[[#This Row],[HBA1C]]&lt;5.7,"Normal",IF(Table3__3_16[[#This Row],[HBA1C]]&lt;6.4,"Prediabetes","Diabetes"))</f>
        <v>Normal</v>
      </c>
    </row>
    <row r="217" spans="1:10" x14ac:dyDescent="0.35">
      <c r="A217" s="17" t="s">
        <v>2157</v>
      </c>
      <c r="B217" s="17">
        <v>35.71</v>
      </c>
      <c r="C217" s="17" t="s">
        <v>8337</v>
      </c>
      <c r="D217" s="17">
        <v>6.84</v>
      </c>
      <c r="E217" s="17" t="s">
        <v>2380</v>
      </c>
      <c r="F217" s="17" t="s">
        <v>2380</v>
      </c>
      <c r="G217" s="17" t="s">
        <v>2380</v>
      </c>
      <c r="H217" s="17">
        <v>2</v>
      </c>
      <c r="I217" s="17" t="s">
        <v>2381</v>
      </c>
      <c r="J217" s="17" t="str">
        <f>IF(Table3__3_16[[#This Row],[HBA1C]]&lt;5.7,"Normal",IF(Table3__3_16[[#This Row],[HBA1C]]&lt;6.4,"Prediabetes","Diabetes"))</f>
        <v>Diabetes</v>
      </c>
    </row>
    <row r="218" spans="1:10" x14ac:dyDescent="0.35">
      <c r="A218" s="17" t="s">
        <v>2156</v>
      </c>
      <c r="B218" s="17">
        <v>30.8</v>
      </c>
      <c r="C218" s="17" t="s">
        <v>8337</v>
      </c>
      <c r="D218" s="17">
        <v>5.23</v>
      </c>
      <c r="E218" s="17" t="s">
        <v>2381</v>
      </c>
      <c r="F218" s="17" t="s">
        <v>2380</v>
      </c>
      <c r="G218" s="17" t="s">
        <v>2380</v>
      </c>
      <c r="H218" s="17">
        <v>1</v>
      </c>
      <c r="I218" s="17" t="s">
        <v>2381</v>
      </c>
      <c r="J218" s="17" t="str">
        <f>IF(Table3__3_16[[#This Row],[HBA1C]]&lt;5.7,"Normal",IF(Table3__3_16[[#This Row],[HBA1C]]&lt;6.4,"Prediabetes","Diabetes"))</f>
        <v>Normal</v>
      </c>
    </row>
    <row r="219" spans="1:10" x14ac:dyDescent="0.35">
      <c r="A219" s="17" t="s">
        <v>2155</v>
      </c>
      <c r="B219" s="17">
        <v>33.69</v>
      </c>
      <c r="C219" s="17" t="s">
        <v>8337</v>
      </c>
      <c r="D219" s="17">
        <v>9.68</v>
      </c>
      <c r="E219" s="17" t="s">
        <v>2380</v>
      </c>
      <c r="F219" s="17" t="s">
        <v>2380</v>
      </c>
      <c r="G219" s="17" t="s">
        <v>2380</v>
      </c>
      <c r="H219" s="17">
        <v>0</v>
      </c>
      <c r="I219" s="17" t="s">
        <v>2381</v>
      </c>
      <c r="J219" s="17" t="str">
        <f>IF(Table3__3_16[[#This Row],[HBA1C]]&lt;5.7,"Normal",IF(Table3__3_16[[#This Row],[HBA1C]]&lt;6.4,"Prediabetes","Diabetes"))</f>
        <v>Diabetes</v>
      </c>
    </row>
    <row r="220" spans="1:10" x14ac:dyDescent="0.35">
      <c r="A220" s="17" t="s">
        <v>2154</v>
      </c>
      <c r="B220" s="17">
        <v>42.27</v>
      </c>
      <c r="C220" s="17" t="s">
        <v>8337</v>
      </c>
      <c r="D220" s="17">
        <v>6.05</v>
      </c>
      <c r="E220" s="17" t="s">
        <v>2381</v>
      </c>
      <c r="F220" s="17" t="s">
        <v>2380</v>
      </c>
      <c r="G220" s="17" t="s">
        <v>2380</v>
      </c>
      <c r="H220" s="17">
        <v>1</v>
      </c>
      <c r="I220" s="17" t="s">
        <v>2381</v>
      </c>
      <c r="J220" s="17" t="str">
        <f>IF(Table3__3_16[[#This Row],[HBA1C]]&lt;5.7,"Normal",IF(Table3__3_16[[#This Row],[HBA1C]]&lt;6.4,"Prediabetes","Diabetes"))</f>
        <v>Prediabetes</v>
      </c>
    </row>
    <row r="221" spans="1:10" x14ac:dyDescent="0.35">
      <c r="A221" s="17" t="s">
        <v>2153</v>
      </c>
      <c r="B221" s="17">
        <v>53.25</v>
      </c>
      <c r="C221" s="17" t="s">
        <v>8337</v>
      </c>
      <c r="D221" s="17">
        <v>6.11</v>
      </c>
      <c r="E221" s="17" t="s">
        <v>2381</v>
      </c>
      <c r="F221" s="17" t="s">
        <v>2380</v>
      </c>
      <c r="G221" s="17" t="s">
        <v>2381</v>
      </c>
      <c r="H221" s="17">
        <v>1</v>
      </c>
      <c r="I221" s="17" t="s">
        <v>2381</v>
      </c>
      <c r="J221" s="17" t="str">
        <f>IF(Table3__3_16[[#This Row],[HBA1C]]&lt;5.7,"Normal",IF(Table3__3_16[[#This Row],[HBA1C]]&lt;6.4,"Prediabetes","Diabetes"))</f>
        <v>Prediabetes</v>
      </c>
    </row>
    <row r="222" spans="1:10" x14ac:dyDescent="0.35">
      <c r="A222" s="17" t="s">
        <v>2152</v>
      </c>
      <c r="B222" s="17">
        <v>26.8</v>
      </c>
      <c r="C222" s="17" t="s">
        <v>8338</v>
      </c>
      <c r="D222" s="17">
        <v>10.93</v>
      </c>
      <c r="E222" s="17" t="s">
        <v>2381</v>
      </c>
      <c r="F222" s="17" t="s">
        <v>2380</v>
      </c>
      <c r="G222" s="17" t="s">
        <v>2380</v>
      </c>
      <c r="H222" s="17">
        <v>0</v>
      </c>
      <c r="I222" s="17" t="s">
        <v>2380</v>
      </c>
      <c r="J222" s="17" t="str">
        <f>IF(Table3__3_16[[#This Row],[HBA1C]]&lt;5.7,"Normal",IF(Table3__3_16[[#This Row],[HBA1C]]&lt;6.4,"Prediabetes","Diabetes"))</f>
        <v>Diabetes</v>
      </c>
    </row>
    <row r="223" spans="1:10" x14ac:dyDescent="0.35">
      <c r="A223" s="17" t="s">
        <v>2151</v>
      </c>
      <c r="B223" s="17">
        <v>28.5</v>
      </c>
      <c r="C223" s="17" t="s">
        <v>8338</v>
      </c>
      <c r="D223" s="17">
        <v>5.12</v>
      </c>
      <c r="E223" s="17" t="s">
        <v>2380</v>
      </c>
      <c r="F223" s="17" t="s">
        <v>2380</v>
      </c>
      <c r="G223" s="17" t="s">
        <v>2380</v>
      </c>
      <c r="H223" s="17">
        <v>1</v>
      </c>
      <c r="I223" s="17" t="s">
        <v>2381</v>
      </c>
      <c r="J223" s="17" t="str">
        <f>IF(Table3__3_16[[#This Row],[HBA1C]]&lt;5.7,"Normal",IF(Table3__3_16[[#This Row],[HBA1C]]&lt;6.4,"Prediabetes","Diabetes"))</f>
        <v>Normal</v>
      </c>
    </row>
    <row r="224" spans="1:10" x14ac:dyDescent="0.35">
      <c r="A224" s="17" t="s">
        <v>2150</v>
      </c>
      <c r="B224" s="17">
        <v>22.895</v>
      </c>
      <c r="C224" s="17" t="s">
        <v>8339</v>
      </c>
      <c r="D224" s="17">
        <v>5.72</v>
      </c>
      <c r="E224" s="17" t="s">
        <v>2380</v>
      </c>
      <c r="F224" s="17" t="s">
        <v>2380</v>
      </c>
      <c r="G224" s="17" t="s">
        <v>2380</v>
      </c>
      <c r="H224" s="17">
        <v>0</v>
      </c>
      <c r="I224" s="17" t="s">
        <v>2381</v>
      </c>
      <c r="J224" s="17" t="str">
        <f>IF(Table3__3_16[[#This Row],[HBA1C]]&lt;5.7,"Normal",IF(Table3__3_16[[#This Row],[HBA1C]]&lt;6.4,"Prediabetes","Diabetes"))</f>
        <v>Prediabetes</v>
      </c>
    </row>
    <row r="225" spans="1:10" x14ac:dyDescent="0.35">
      <c r="A225" s="17" t="s">
        <v>2149</v>
      </c>
      <c r="B225" s="17">
        <v>34.06</v>
      </c>
      <c r="C225" s="17" t="s">
        <v>8337</v>
      </c>
      <c r="D225" s="17">
        <v>11.83</v>
      </c>
      <c r="E225" s="17" t="s">
        <v>2381</v>
      </c>
      <c r="F225" s="17" t="s">
        <v>2380</v>
      </c>
      <c r="G225" s="17" t="s">
        <v>2380</v>
      </c>
      <c r="H225" s="17">
        <v>1</v>
      </c>
      <c r="I225" s="17" t="s">
        <v>2381</v>
      </c>
      <c r="J225" s="17" t="str">
        <f>IF(Table3__3_16[[#This Row],[HBA1C]]&lt;5.7,"Normal",IF(Table3__3_16[[#This Row],[HBA1C]]&lt;6.4,"Prediabetes","Diabetes"))</f>
        <v>Diabetes</v>
      </c>
    </row>
    <row r="226" spans="1:10" x14ac:dyDescent="0.35">
      <c r="A226" s="17" t="s">
        <v>2148</v>
      </c>
      <c r="B226" s="17">
        <v>36.409999999999997</v>
      </c>
      <c r="C226" s="17" t="s">
        <v>8337</v>
      </c>
      <c r="D226" s="17">
        <v>4.55</v>
      </c>
      <c r="E226" s="17" t="s">
        <v>2380</v>
      </c>
      <c r="F226" s="17" t="s">
        <v>2380</v>
      </c>
      <c r="G226" s="17" t="s">
        <v>2380</v>
      </c>
      <c r="H226" s="17">
        <v>0</v>
      </c>
      <c r="I226" s="17" t="s">
        <v>2381</v>
      </c>
      <c r="J226" s="17" t="str">
        <f>IF(Table3__3_16[[#This Row],[HBA1C]]&lt;5.7,"Normal",IF(Table3__3_16[[#This Row],[HBA1C]]&lt;6.4,"Prediabetes","Diabetes"))</f>
        <v>Normal</v>
      </c>
    </row>
    <row r="227" spans="1:10" x14ac:dyDescent="0.35">
      <c r="A227" s="17" t="s">
        <v>2147</v>
      </c>
      <c r="B227" s="17">
        <v>52.3</v>
      </c>
      <c r="C227" s="17" t="s">
        <v>8337</v>
      </c>
      <c r="D227" s="17">
        <v>4.87</v>
      </c>
      <c r="E227" s="17" t="s">
        <v>2381</v>
      </c>
      <c r="F227" s="17" t="s">
        <v>2380</v>
      </c>
      <c r="G227" s="17" t="s">
        <v>2381</v>
      </c>
      <c r="H227" s="17">
        <v>1</v>
      </c>
      <c r="I227" s="17" t="s">
        <v>2381</v>
      </c>
      <c r="J227" s="17" t="str">
        <f>IF(Table3__3_16[[#This Row],[HBA1C]]&lt;5.7,"Normal",IF(Table3__3_16[[#This Row],[HBA1C]]&lt;6.4,"Prediabetes","Diabetes"))</f>
        <v>Normal</v>
      </c>
    </row>
    <row r="228" spans="1:10" x14ac:dyDescent="0.35">
      <c r="A228" s="17" t="s">
        <v>2146</v>
      </c>
      <c r="B228" s="17">
        <v>52.66</v>
      </c>
      <c r="C228" s="17" t="s">
        <v>8337</v>
      </c>
      <c r="D228" s="17">
        <v>4.45</v>
      </c>
      <c r="E228" s="17" t="s">
        <v>2380</v>
      </c>
      <c r="F228" s="17" t="s">
        <v>2380</v>
      </c>
      <c r="G228" s="17" t="s">
        <v>2380</v>
      </c>
      <c r="H228" s="17">
        <v>1</v>
      </c>
      <c r="I228" s="17" t="s">
        <v>2381</v>
      </c>
      <c r="J228" s="17" t="str">
        <f>IF(Table3__3_16[[#This Row],[HBA1C]]&lt;5.7,"Normal",IF(Table3__3_16[[#This Row],[HBA1C]]&lt;6.4,"Prediabetes","Diabetes"))</f>
        <v>Normal</v>
      </c>
    </row>
    <row r="229" spans="1:10" x14ac:dyDescent="0.35">
      <c r="A229" s="17" t="s">
        <v>2145</v>
      </c>
      <c r="B229" s="17">
        <v>29.57</v>
      </c>
      <c r="C229" s="17" t="s">
        <v>8338</v>
      </c>
      <c r="D229" s="17">
        <v>9.42</v>
      </c>
      <c r="E229" s="17" t="s">
        <v>2381</v>
      </c>
      <c r="F229" s="17" t="s">
        <v>2380</v>
      </c>
      <c r="G229" s="17" t="s">
        <v>2380</v>
      </c>
      <c r="H229" s="17">
        <v>0</v>
      </c>
      <c r="I229" s="17" t="s">
        <v>2381</v>
      </c>
      <c r="J229" s="17" t="str">
        <f>IF(Table3__3_16[[#This Row],[HBA1C]]&lt;5.7,"Normal",IF(Table3__3_16[[#This Row],[HBA1C]]&lt;6.4,"Prediabetes","Diabetes"))</f>
        <v>Diabetes</v>
      </c>
    </row>
    <row r="230" spans="1:10" x14ac:dyDescent="0.35">
      <c r="A230" s="17" t="s">
        <v>2144</v>
      </c>
      <c r="B230" s="17">
        <v>36.99</v>
      </c>
      <c r="C230" s="17" t="s">
        <v>8337</v>
      </c>
      <c r="D230" s="17">
        <v>5.37</v>
      </c>
      <c r="E230" s="17" t="s">
        <v>2381</v>
      </c>
      <c r="F230" s="17" t="s">
        <v>2380</v>
      </c>
      <c r="G230" s="17" t="s">
        <v>2381</v>
      </c>
      <c r="H230" s="17">
        <v>1</v>
      </c>
      <c r="I230" s="17" t="s">
        <v>2381</v>
      </c>
      <c r="J230" s="17" t="str">
        <f>IF(Table3__3_16[[#This Row],[HBA1C]]&lt;5.7,"Normal",IF(Table3__3_16[[#This Row],[HBA1C]]&lt;6.4,"Prediabetes","Diabetes"))</f>
        <v>Normal</v>
      </c>
    </row>
    <row r="231" spans="1:10" x14ac:dyDescent="0.35">
      <c r="A231" s="17" t="s">
        <v>2143</v>
      </c>
      <c r="B231" s="17">
        <v>31.4</v>
      </c>
      <c r="C231" s="17" t="s">
        <v>8337</v>
      </c>
      <c r="D231" s="17">
        <v>4.5999999999999996</v>
      </c>
      <c r="E231" s="17" t="s">
        <v>2381</v>
      </c>
      <c r="F231" s="17" t="s">
        <v>2380</v>
      </c>
      <c r="G231" s="17" t="s">
        <v>2380</v>
      </c>
      <c r="H231" s="17">
        <v>1</v>
      </c>
      <c r="I231" s="17" t="s">
        <v>2381</v>
      </c>
      <c r="J231" s="17" t="str">
        <f>IF(Table3__3_16[[#This Row],[HBA1C]]&lt;5.7,"Normal",IF(Table3__3_16[[#This Row],[HBA1C]]&lt;6.4,"Prediabetes","Diabetes"))</f>
        <v>Normal</v>
      </c>
    </row>
    <row r="232" spans="1:10" x14ac:dyDescent="0.35">
      <c r="A232" s="17" t="s">
        <v>2142</v>
      </c>
      <c r="B232" s="17">
        <v>34.9</v>
      </c>
      <c r="C232" s="17" t="s">
        <v>8337</v>
      </c>
      <c r="D232" s="17">
        <v>6.22</v>
      </c>
      <c r="E232" s="17" t="s">
        <v>2380</v>
      </c>
      <c r="F232" s="17" t="s">
        <v>2380</v>
      </c>
      <c r="G232" s="17" t="s">
        <v>2381</v>
      </c>
      <c r="H232" s="17">
        <v>1</v>
      </c>
      <c r="I232" s="17" t="s">
        <v>2381</v>
      </c>
      <c r="J232" s="17" t="str">
        <f>IF(Table3__3_16[[#This Row],[HBA1C]]&lt;5.7,"Normal",IF(Table3__3_16[[#This Row],[HBA1C]]&lt;6.4,"Prediabetes","Diabetes"))</f>
        <v>Prediabetes</v>
      </c>
    </row>
    <row r="233" spans="1:10" x14ac:dyDescent="0.35">
      <c r="A233" s="17" t="s">
        <v>2141</v>
      </c>
      <c r="B233" s="17">
        <v>31.13</v>
      </c>
      <c r="C233" s="17" t="s">
        <v>8337</v>
      </c>
      <c r="D233" s="17">
        <v>4.5199999999999996</v>
      </c>
      <c r="E233" s="17" t="s">
        <v>2381</v>
      </c>
      <c r="F233" s="17" t="s">
        <v>2380</v>
      </c>
      <c r="G233" s="17" t="s">
        <v>2380</v>
      </c>
      <c r="H233" s="17">
        <v>1</v>
      </c>
      <c r="I233" s="17" t="s">
        <v>2381</v>
      </c>
      <c r="J233" s="17" t="str">
        <f>IF(Table3__3_16[[#This Row],[HBA1C]]&lt;5.7,"Normal",IF(Table3__3_16[[#This Row],[HBA1C]]&lt;6.4,"Prediabetes","Diabetes"))</f>
        <v>Normal</v>
      </c>
    </row>
    <row r="234" spans="1:10" x14ac:dyDescent="0.35">
      <c r="A234" s="17" t="s">
        <v>2140</v>
      </c>
      <c r="B234" s="17">
        <v>34.799999999999997</v>
      </c>
      <c r="C234" s="17" t="s">
        <v>8337</v>
      </c>
      <c r="D234" s="17">
        <v>6.18</v>
      </c>
      <c r="E234" s="17" t="s">
        <v>2380</v>
      </c>
      <c r="F234" s="17" t="s">
        <v>2380</v>
      </c>
      <c r="G234" s="17" t="s">
        <v>2381</v>
      </c>
      <c r="H234" s="17">
        <v>1</v>
      </c>
      <c r="I234" s="17" t="s">
        <v>2381</v>
      </c>
      <c r="J234" s="17" t="str">
        <f>IF(Table3__3_16[[#This Row],[HBA1C]]&lt;5.7,"Normal",IF(Table3__3_16[[#This Row],[HBA1C]]&lt;6.4,"Prediabetes","Diabetes"))</f>
        <v>Prediabetes</v>
      </c>
    </row>
    <row r="235" spans="1:10" x14ac:dyDescent="0.35">
      <c r="A235" s="17" t="s">
        <v>2139</v>
      </c>
      <c r="B235" s="17">
        <v>31.68</v>
      </c>
      <c r="C235" s="17" t="s">
        <v>8337</v>
      </c>
      <c r="D235" s="17">
        <v>4.4000000000000004</v>
      </c>
      <c r="E235" s="17" t="s">
        <v>2380</v>
      </c>
      <c r="F235" s="17" t="s">
        <v>2380</v>
      </c>
      <c r="G235" s="17" t="s">
        <v>2380</v>
      </c>
      <c r="H235" s="17">
        <v>0</v>
      </c>
      <c r="I235" s="17" t="s">
        <v>2381</v>
      </c>
      <c r="J235" s="17" t="str">
        <f>IF(Table3__3_16[[#This Row],[HBA1C]]&lt;5.7,"Normal",IF(Table3__3_16[[#This Row],[HBA1C]]&lt;6.4,"Prediabetes","Diabetes"))</f>
        <v>Normal</v>
      </c>
    </row>
    <row r="236" spans="1:10" x14ac:dyDescent="0.35">
      <c r="A236" s="17" t="s">
        <v>2138</v>
      </c>
      <c r="B236" s="17">
        <v>33.534999999999997</v>
      </c>
      <c r="C236" s="17" t="s">
        <v>8337</v>
      </c>
      <c r="D236" s="17">
        <v>6.23</v>
      </c>
      <c r="E236" s="17" t="s">
        <v>2380</v>
      </c>
      <c r="F236" s="17" t="s">
        <v>2381</v>
      </c>
      <c r="G236" s="17" t="s">
        <v>2380</v>
      </c>
      <c r="H236" s="17">
        <v>1</v>
      </c>
      <c r="I236" s="17" t="s">
        <v>2381</v>
      </c>
      <c r="J236" s="17" t="str">
        <f>IF(Table3__3_16[[#This Row],[HBA1C]]&lt;5.7,"Normal",IF(Table3__3_16[[#This Row],[HBA1C]]&lt;6.4,"Prediabetes","Diabetes"))</f>
        <v>Prediabetes</v>
      </c>
    </row>
    <row r="237" spans="1:10" x14ac:dyDescent="0.35">
      <c r="A237" s="17" t="s">
        <v>2137</v>
      </c>
      <c r="B237" s="17">
        <v>31.92</v>
      </c>
      <c r="C237" s="17" t="s">
        <v>8337</v>
      </c>
      <c r="D237" s="17">
        <v>5.33</v>
      </c>
      <c r="E237" s="17" t="s">
        <v>2381</v>
      </c>
      <c r="F237" s="17" t="s">
        <v>2380</v>
      </c>
      <c r="G237" s="17" t="s">
        <v>2380</v>
      </c>
      <c r="H237" s="17">
        <v>0</v>
      </c>
      <c r="I237" s="17" t="s">
        <v>2381</v>
      </c>
      <c r="J237" s="17" t="str">
        <f>IF(Table3__3_16[[#This Row],[HBA1C]]&lt;5.7,"Normal",IF(Table3__3_16[[#This Row],[HBA1C]]&lt;6.4,"Prediabetes","Diabetes"))</f>
        <v>Normal</v>
      </c>
    </row>
    <row r="238" spans="1:10" x14ac:dyDescent="0.35">
      <c r="A238" s="17" t="s">
        <v>2136</v>
      </c>
      <c r="B238" s="17">
        <v>32.700000000000003</v>
      </c>
      <c r="C238" s="17" t="s">
        <v>8337</v>
      </c>
      <c r="D238" s="17">
        <v>4.09</v>
      </c>
      <c r="E238" s="17" t="s">
        <v>2380</v>
      </c>
      <c r="F238" s="17" t="s">
        <v>2380</v>
      </c>
      <c r="G238" s="17" t="s">
        <v>2380</v>
      </c>
      <c r="H238" s="17">
        <v>1</v>
      </c>
      <c r="I238" s="17" t="s">
        <v>2381</v>
      </c>
      <c r="J238" s="17" t="str">
        <f>IF(Table3__3_16[[#This Row],[HBA1C]]&lt;5.7,"Normal",IF(Table3__3_16[[#This Row],[HBA1C]]&lt;6.4,"Prediabetes","Diabetes"))</f>
        <v>Normal</v>
      </c>
    </row>
    <row r="239" spans="1:10" x14ac:dyDescent="0.35">
      <c r="A239" s="17" t="s">
        <v>2135</v>
      </c>
      <c r="B239" s="17">
        <v>41.25</v>
      </c>
      <c r="C239" s="17" t="s">
        <v>8337</v>
      </c>
      <c r="D239" s="17">
        <v>5.19</v>
      </c>
      <c r="E239" s="17" t="s">
        <v>2380</v>
      </c>
      <c r="F239" s="17" t="s">
        <v>2380</v>
      </c>
      <c r="G239" s="17" t="s">
        <v>2380</v>
      </c>
      <c r="H239" s="17">
        <v>0</v>
      </c>
      <c r="I239" s="17" t="s">
        <v>2381</v>
      </c>
      <c r="J239" s="17" t="str">
        <f>IF(Table3__3_16[[#This Row],[HBA1C]]&lt;5.7,"Normal",IF(Table3__3_16[[#This Row],[HBA1C]]&lt;6.4,"Prediabetes","Diabetes"))</f>
        <v>Normal</v>
      </c>
    </row>
    <row r="240" spans="1:10" x14ac:dyDescent="0.35">
      <c r="A240" s="17" t="s">
        <v>2134</v>
      </c>
      <c r="B240" s="17">
        <v>33.11</v>
      </c>
      <c r="C240" s="17" t="s">
        <v>8337</v>
      </c>
      <c r="D240" s="17">
        <v>4.12</v>
      </c>
      <c r="E240" s="17" t="s">
        <v>2380</v>
      </c>
      <c r="F240" s="17" t="s">
        <v>2380</v>
      </c>
      <c r="G240" s="17" t="s">
        <v>2381</v>
      </c>
      <c r="H240" s="17">
        <v>1</v>
      </c>
      <c r="I240" s="17" t="s">
        <v>2381</v>
      </c>
      <c r="J240" s="17" t="str">
        <f>IF(Table3__3_16[[#This Row],[HBA1C]]&lt;5.7,"Normal",IF(Table3__3_16[[#This Row],[HBA1C]]&lt;6.4,"Prediabetes","Diabetes"))</f>
        <v>Normal</v>
      </c>
    </row>
    <row r="241" spans="1:10" x14ac:dyDescent="0.35">
      <c r="A241" s="17" t="s">
        <v>2133</v>
      </c>
      <c r="B241" s="17">
        <v>36.159999999999997</v>
      </c>
      <c r="C241" s="17" t="s">
        <v>8337</v>
      </c>
      <c r="D241" s="17">
        <v>5.0999999999999996</v>
      </c>
      <c r="E241" s="17" t="s">
        <v>2380</v>
      </c>
      <c r="F241" s="17" t="s">
        <v>2380</v>
      </c>
      <c r="G241" s="17" t="s">
        <v>2380</v>
      </c>
      <c r="H241" s="17">
        <v>1</v>
      </c>
      <c r="I241" s="17" t="s">
        <v>2381</v>
      </c>
      <c r="J241" s="17" t="str">
        <f>IF(Table3__3_16[[#This Row],[HBA1C]]&lt;5.7,"Normal",IF(Table3__3_16[[#This Row],[HBA1C]]&lt;6.4,"Prediabetes","Diabetes"))</f>
        <v>Normal</v>
      </c>
    </row>
    <row r="242" spans="1:10" x14ac:dyDescent="0.35">
      <c r="A242" s="17" t="s">
        <v>2132</v>
      </c>
      <c r="B242" s="17">
        <v>33.72</v>
      </c>
      <c r="C242" s="17" t="s">
        <v>8337</v>
      </c>
      <c r="D242" s="17">
        <v>6.21</v>
      </c>
      <c r="E242" s="17" t="s">
        <v>2381</v>
      </c>
      <c r="F242" s="17" t="s">
        <v>2380</v>
      </c>
      <c r="G242" s="17" t="s">
        <v>2381</v>
      </c>
      <c r="H242" s="17">
        <v>1</v>
      </c>
      <c r="I242" s="17" t="s">
        <v>2381</v>
      </c>
      <c r="J242" s="17" t="str">
        <f>IF(Table3__3_16[[#This Row],[HBA1C]]&lt;5.7,"Normal",IF(Table3__3_16[[#This Row],[HBA1C]]&lt;6.4,"Prediabetes","Diabetes"))</f>
        <v>Prediabetes</v>
      </c>
    </row>
    <row r="243" spans="1:10" x14ac:dyDescent="0.35">
      <c r="A243" s="17" t="s">
        <v>2130</v>
      </c>
      <c r="B243" s="17">
        <v>37.74</v>
      </c>
      <c r="C243" s="17" t="s">
        <v>8337</v>
      </c>
      <c r="D243" s="17">
        <v>9.5299999999999994</v>
      </c>
      <c r="E243" s="17" t="s">
        <v>2381</v>
      </c>
      <c r="F243" s="17" t="s">
        <v>2380</v>
      </c>
      <c r="G243" s="17" t="s">
        <v>2380</v>
      </c>
      <c r="H243" s="17">
        <v>1</v>
      </c>
      <c r="I243" s="17" t="s">
        <v>2381</v>
      </c>
      <c r="J243" s="17" t="str">
        <f>IF(Table3__3_16[[#This Row],[HBA1C]]&lt;5.7,"Normal",IF(Table3__3_16[[#This Row],[HBA1C]]&lt;6.4,"Prediabetes","Diabetes"))</f>
        <v>Diabetes</v>
      </c>
    </row>
    <row r="244" spans="1:10" x14ac:dyDescent="0.35">
      <c r="A244" s="17" t="s">
        <v>2129</v>
      </c>
      <c r="B244" s="17">
        <v>48.75</v>
      </c>
      <c r="C244" s="17" t="s">
        <v>8337</v>
      </c>
      <c r="D244" s="17">
        <v>4.6399999999999997</v>
      </c>
      <c r="E244" s="17" t="s">
        <v>2381</v>
      </c>
      <c r="F244" s="17" t="s">
        <v>2380</v>
      </c>
      <c r="G244" s="17" t="s">
        <v>2380</v>
      </c>
      <c r="H244" s="17">
        <v>1</v>
      </c>
      <c r="I244" s="17" t="s">
        <v>2381</v>
      </c>
      <c r="J244" s="17" t="str">
        <f>IF(Table3__3_16[[#This Row],[HBA1C]]&lt;5.7,"Normal",IF(Table3__3_16[[#This Row],[HBA1C]]&lt;6.4,"Prediabetes","Diabetes"))</f>
        <v>Normal</v>
      </c>
    </row>
    <row r="245" spans="1:10" x14ac:dyDescent="0.35">
      <c r="A245" s="17" t="s">
        <v>2128</v>
      </c>
      <c r="B245" s="17">
        <v>31.065000000000001</v>
      </c>
      <c r="C245" s="17" t="s">
        <v>8337</v>
      </c>
      <c r="D245" s="17">
        <v>5.05</v>
      </c>
      <c r="E245" s="17" t="s">
        <v>2380</v>
      </c>
      <c r="F245" s="17" t="s">
        <v>2380</v>
      </c>
      <c r="G245" s="17" t="s">
        <v>2380</v>
      </c>
      <c r="H245" s="17">
        <v>1</v>
      </c>
      <c r="I245" s="17" t="s">
        <v>2381</v>
      </c>
      <c r="J245" s="17" t="str">
        <f>IF(Table3__3_16[[#This Row],[HBA1C]]&lt;5.7,"Normal",IF(Table3__3_16[[#This Row],[HBA1C]]&lt;6.4,"Prediabetes","Diabetes"))</f>
        <v>Normal</v>
      </c>
    </row>
    <row r="246" spans="1:10" x14ac:dyDescent="0.35">
      <c r="A246" s="17" t="s">
        <v>2127</v>
      </c>
      <c r="B246" s="17">
        <v>23.55</v>
      </c>
      <c r="C246" s="17" t="s">
        <v>8339</v>
      </c>
      <c r="D246" s="17">
        <v>10.38</v>
      </c>
      <c r="E246" s="17" t="s">
        <v>2380</v>
      </c>
      <c r="F246" s="17" t="s">
        <v>2380</v>
      </c>
      <c r="G246" s="17" t="s">
        <v>2380</v>
      </c>
      <c r="H246" s="17">
        <v>0</v>
      </c>
      <c r="I246" s="17" t="s">
        <v>2381</v>
      </c>
      <c r="J246" s="17" t="str">
        <f>IF(Table3__3_16[[#This Row],[HBA1C]]&lt;5.7,"Normal",IF(Table3__3_16[[#This Row],[HBA1C]]&lt;6.4,"Prediabetes","Diabetes"))</f>
        <v>Diabetes</v>
      </c>
    </row>
    <row r="247" spans="1:10" x14ac:dyDescent="0.35">
      <c r="A247" s="17" t="s">
        <v>2126</v>
      </c>
      <c r="B247" s="17">
        <v>30.18</v>
      </c>
      <c r="C247" s="17" t="s">
        <v>8337</v>
      </c>
      <c r="D247" s="17">
        <v>8.31</v>
      </c>
      <c r="E247" s="17" t="s">
        <v>2381</v>
      </c>
      <c r="F247" s="17" t="s">
        <v>2380</v>
      </c>
      <c r="G247" s="17" t="s">
        <v>2380</v>
      </c>
      <c r="H247" s="17">
        <v>1</v>
      </c>
      <c r="I247" s="17" t="s">
        <v>2381</v>
      </c>
      <c r="J247" s="17" t="str">
        <f>IF(Table3__3_16[[#This Row],[HBA1C]]&lt;5.7,"Normal",IF(Table3__3_16[[#This Row],[HBA1C]]&lt;6.4,"Prediabetes","Diabetes"))</f>
        <v>Diabetes</v>
      </c>
    </row>
    <row r="248" spans="1:10" x14ac:dyDescent="0.35">
      <c r="A248" s="17" t="s">
        <v>2125</v>
      </c>
      <c r="B248" s="17">
        <v>29.94</v>
      </c>
      <c r="C248" s="17" t="s">
        <v>8338</v>
      </c>
      <c r="D248" s="17">
        <v>7.59</v>
      </c>
      <c r="E248" s="17" t="s">
        <v>2380</v>
      </c>
      <c r="F248" s="17" t="s">
        <v>2380</v>
      </c>
      <c r="G248" s="17" t="s">
        <v>2380</v>
      </c>
      <c r="H248" s="17">
        <v>0</v>
      </c>
      <c r="I248" s="17" t="s">
        <v>2381</v>
      </c>
      <c r="J248" s="17" t="str">
        <f>IF(Table3__3_16[[#This Row],[HBA1C]]&lt;5.7,"Normal",IF(Table3__3_16[[#This Row],[HBA1C]]&lt;6.4,"Prediabetes","Diabetes"))</f>
        <v>Diabetes</v>
      </c>
    </row>
    <row r="249" spans="1:10" x14ac:dyDescent="0.35">
      <c r="A249" s="17" t="s">
        <v>2124</v>
      </c>
      <c r="B249" s="17">
        <v>31.4</v>
      </c>
      <c r="C249" s="17" t="s">
        <v>8337</v>
      </c>
      <c r="D249" s="17">
        <v>5.49</v>
      </c>
      <c r="E249" s="17" t="s">
        <v>2380</v>
      </c>
      <c r="F249" s="17" t="s">
        <v>2380</v>
      </c>
      <c r="G249" s="17" t="s">
        <v>2380</v>
      </c>
      <c r="H249" s="17">
        <v>0</v>
      </c>
      <c r="I249" s="17" t="s">
        <v>2381</v>
      </c>
      <c r="J249" s="17" t="str">
        <f>IF(Table3__3_16[[#This Row],[HBA1C]]&lt;5.7,"Normal",IF(Table3__3_16[[#This Row],[HBA1C]]&lt;6.4,"Prediabetes","Diabetes"))</f>
        <v>Normal</v>
      </c>
    </row>
    <row r="250" spans="1:10" x14ac:dyDescent="0.35">
      <c r="A250" s="17" t="s">
        <v>2123</v>
      </c>
      <c r="B250" s="17">
        <v>53.06</v>
      </c>
      <c r="C250" s="17" t="s">
        <v>8337</v>
      </c>
      <c r="D250" s="17">
        <v>11.68</v>
      </c>
      <c r="E250" s="17" t="s">
        <v>2380</v>
      </c>
      <c r="F250" s="17" t="s">
        <v>2380</v>
      </c>
      <c r="G250" s="17" t="s">
        <v>2380</v>
      </c>
      <c r="H250" s="17">
        <v>0</v>
      </c>
      <c r="I250" s="17" t="s">
        <v>2381</v>
      </c>
      <c r="J250" s="17" t="str">
        <f>IF(Table3__3_16[[#This Row],[HBA1C]]&lt;5.7,"Normal",IF(Table3__3_16[[#This Row],[HBA1C]]&lt;6.4,"Prediabetes","Diabetes"))</f>
        <v>Diabetes</v>
      </c>
    </row>
    <row r="251" spans="1:10" x14ac:dyDescent="0.35">
      <c r="A251" s="17" t="s">
        <v>2122</v>
      </c>
      <c r="B251" s="17">
        <v>30.25</v>
      </c>
      <c r="C251" s="17" t="s">
        <v>8337</v>
      </c>
      <c r="D251" s="17">
        <v>4.1900000000000004</v>
      </c>
      <c r="E251" s="17" t="s">
        <v>2380</v>
      </c>
      <c r="F251" s="17" t="s">
        <v>2380</v>
      </c>
      <c r="G251" s="17" t="s">
        <v>2380</v>
      </c>
      <c r="H251" s="17">
        <v>2</v>
      </c>
      <c r="I251" s="17" t="s">
        <v>2381</v>
      </c>
      <c r="J251" s="17" t="str">
        <f>IF(Table3__3_16[[#This Row],[HBA1C]]&lt;5.7,"Normal",IF(Table3__3_16[[#This Row],[HBA1C]]&lt;6.4,"Prediabetes","Diabetes"))</f>
        <v>Normal</v>
      </c>
    </row>
    <row r="252" spans="1:10" x14ac:dyDescent="0.35">
      <c r="A252" s="17" t="s">
        <v>2121</v>
      </c>
      <c r="B252" s="17">
        <v>46.68</v>
      </c>
      <c r="C252" s="17" t="s">
        <v>8337</v>
      </c>
      <c r="D252" s="17">
        <v>4.01</v>
      </c>
      <c r="E252" s="17" t="s">
        <v>2380</v>
      </c>
      <c r="F252" s="17" t="s">
        <v>2380</v>
      </c>
      <c r="G252" s="17" t="s">
        <v>2380</v>
      </c>
      <c r="H252" s="17">
        <v>0</v>
      </c>
      <c r="I252" s="17" t="s">
        <v>2381</v>
      </c>
      <c r="J252" s="17" t="str">
        <f>IF(Table3__3_16[[#This Row],[HBA1C]]&lt;5.7,"Normal",IF(Table3__3_16[[#This Row],[HBA1C]]&lt;6.4,"Prediabetes","Diabetes"))</f>
        <v>Normal</v>
      </c>
    </row>
    <row r="253" spans="1:10" x14ac:dyDescent="0.35">
      <c r="A253" s="17" t="s">
        <v>2120</v>
      </c>
      <c r="B253" s="17">
        <v>30.4</v>
      </c>
      <c r="C253" s="17" t="s">
        <v>8337</v>
      </c>
      <c r="D253" s="17">
        <v>5.91</v>
      </c>
      <c r="E253" s="17" t="s">
        <v>2380</v>
      </c>
      <c r="F253" s="17" t="s">
        <v>2381</v>
      </c>
      <c r="G253" s="17" t="s">
        <v>2380</v>
      </c>
      <c r="H253" s="17">
        <v>2</v>
      </c>
      <c r="I253" s="17" t="s">
        <v>2381</v>
      </c>
      <c r="J253" s="17" t="str">
        <f>IF(Table3__3_16[[#This Row],[HBA1C]]&lt;5.7,"Normal",IF(Table3__3_16[[#This Row],[HBA1C]]&lt;6.4,"Prediabetes","Diabetes"))</f>
        <v>Prediabetes</v>
      </c>
    </row>
    <row r="254" spans="1:10" x14ac:dyDescent="0.35">
      <c r="A254" s="17" t="s">
        <v>2119</v>
      </c>
      <c r="B254" s="17">
        <v>30.2</v>
      </c>
      <c r="C254" s="17" t="s">
        <v>8337</v>
      </c>
      <c r="D254" s="17">
        <v>4.47</v>
      </c>
      <c r="E254" s="17" t="s">
        <v>2381</v>
      </c>
      <c r="F254" s="17" t="s">
        <v>2380</v>
      </c>
      <c r="G254" s="17" t="s">
        <v>2381</v>
      </c>
      <c r="H254" s="17">
        <v>1</v>
      </c>
      <c r="I254" s="17" t="s">
        <v>2381</v>
      </c>
      <c r="J254" s="17" t="str">
        <f>IF(Table3__3_16[[#This Row],[HBA1C]]&lt;5.7,"Normal",IF(Table3__3_16[[#This Row],[HBA1C]]&lt;6.4,"Prediabetes","Diabetes"))</f>
        <v>Normal</v>
      </c>
    </row>
    <row r="255" spans="1:10" x14ac:dyDescent="0.35">
      <c r="A255" s="17" t="s">
        <v>2118</v>
      </c>
      <c r="B255" s="17">
        <v>51.18</v>
      </c>
      <c r="C255" s="17" t="s">
        <v>8337</v>
      </c>
      <c r="D255" s="17">
        <v>4.5599999999999996</v>
      </c>
      <c r="E255" s="17" t="s">
        <v>2381</v>
      </c>
      <c r="F255" s="17" t="s">
        <v>2381</v>
      </c>
      <c r="G255" s="17" t="s">
        <v>2380</v>
      </c>
      <c r="H255" s="17">
        <v>2</v>
      </c>
      <c r="I255" s="17" t="s">
        <v>2381</v>
      </c>
      <c r="J255" s="17" t="str">
        <f>IF(Table3__3_16[[#This Row],[HBA1C]]&lt;5.7,"Normal",IF(Table3__3_16[[#This Row],[HBA1C]]&lt;6.4,"Prediabetes","Diabetes"))</f>
        <v>Normal</v>
      </c>
    </row>
    <row r="256" spans="1:10" x14ac:dyDescent="0.35">
      <c r="A256" s="17" t="s">
        <v>2117</v>
      </c>
      <c r="B256" s="17">
        <v>22.18</v>
      </c>
      <c r="C256" s="17" t="s">
        <v>8339</v>
      </c>
      <c r="D256" s="17">
        <v>9.9</v>
      </c>
      <c r="E256" s="17" t="s">
        <v>2380</v>
      </c>
      <c r="F256" s="17" t="s">
        <v>2380</v>
      </c>
      <c r="G256" s="17" t="s">
        <v>2380</v>
      </c>
      <c r="H256" s="17">
        <v>0</v>
      </c>
      <c r="I256" s="17" t="s">
        <v>2381</v>
      </c>
      <c r="J256" s="17" t="str">
        <f>IF(Table3__3_16[[#This Row],[HBA1C]]&lt;5.7,"Normal",IF(Table3__3_16[[#This Row],[HBA1C]]&lt;6.4,"Prediabetes","Diabetes"))</f>
        <v>Diabetes</v>
      </c>
    </row>
    <row r="257" spans="1:10" x14ac:dyDescent="0.35">
      <c r="A257" s="17" t="s">
        <v>2116</v>
      </c>
      <c r="B257" s="17">
        <v>31.92</v>
      </c>
      <c r="C257" s="17" t="s">
        <v>8337</v>
      </c>
      <c r="D257" s="17">
        <v>5.1100000000000003</v>
      </c>
      <c r="E257" s="17" t="s">
        <v>2380</v>
      </c>
      <c r="F257" s="17" t="s">
        <v>2380</v>
      </c>
      <c r="G257" s="17" t="s">
        <v>2381</v>
      </c>
      <c r="H257" s="17">
        <v>1</v>
      </c>
      <c r="I257" s="17" t="s">
        <v>2381</v>
      </c>
      <c r="J257" s="17" t="str">
        <f>IF(Table3__3_16[[#This Row],[HBA1C]]&lt;5.7,"Normal",IF(Table3__3_16[[#This Row],[HBA1C]]&lt;6.4,"Prediabetes","Diabetes"))</f>
        <v>Normal</v>
      </c>
    </row>
    <row r="258" spans="1:10" x14ac:dyDescent="0.35">
      <c r="A258" s="17" t="s">
        <v>2115</v>
      </c>
      <c r="B258" s="17">
        <v>31.73</v>
      </c>
      <c r="C258" s="17" t="s">
        <v>8337</v>
      </c>
      <c r="D258" s="17">
        <v>5.73</v>
      </c>
      <c r="E258" s="17" t="s">
        <v>2380</v>
      </c>
      <c r="F258" s="17" t="s">
        <v>2381</v>
      </c>
      <c r="G258" s="17" t="s">
        <v>2380</v>
      </c>
      <c r="H258" s="17">
        <v>1</v>
      </c>
      <c r="I258" s="17" t="s">
        <v>2381</v>
      </c>
      <c r="J258" s="17" t="str">
        <f>IF(Table3__3_16[[#This Row],[HBA1C]]&lt;5.7,"Normal",IF(Table3__3_16[[#This Row],[HBA1C]]&lt;6.4,"Prediabetes","Diabetes"))</f>
        <v>Prediabetes</v>
      </c>
    </row>
    <row r="259" spans="1:10" x14ac:dyDescent="0.35">
      <c r="A259" s="17" t="s">
        <v>2114</v>
      </c>
      <c r="B259" s="17">
        <v>45.52</v>
      </c>
      <c r="C259" s="17" t="s">
        <v>8337</v>
      </c>
      <c r="D259" s="17">
        <v>6.04</v>
      </c>
      <c r="E259" s="17" t="s">
        <v>2380</v>
      </c>
      <c r="F259" s="17" t="s">
        <v>2380</v>
      </c>
      <c r="G259" s="17" t="s">
        <v>2381</v>
      </c>
      <c r="H259" s="17">
        <v>1</v>
      </c>
      <c r="I259" s="17" t="s">
        <v>2381</v>
      </c>
      <c r="J259" s="17" t="str">
        <f>IF(Table3__3_16[[#This Row],[HBA1C]]&lt;5.7,"Normal",IF(Table3__3_16[[#This Row],[HBA1C]]&lt;6.4,"Prediabetes","Diabetes"))</f>
        <v>Prediabetes</v>
      </c>
    </row>
    <row r="260" spans="1:10" x14ac:dyDescent="0.35">
      <c r="A260" s="17" t="s">
        <v>2113</v>
      </c>
      <c r="B260" s="17">
        <v>52.81</v>
      </c>
      <c r="C260" s="17" t="s">
        <v>8337</v>
      </c>
      <c r="D260" s="17">
        <v>5.19</v>
      </c>
      <c r="E260" s="17" t="s">
        <v>2380</v>
      </c>
      <c r="F260" s="17" t="s">
        <v>2380</v>
      </c>
      <c r="G260" s="17" t="s">
        <v>2381</v>
      </c>
      <c r="H260" s="17">
        <v>1</v>
      </c>
      <c r="I260" s="17" t="s">
        <v>2381</v>
      </c>
      <c r="J260" s="17" t="str">
        <f>IF(Table3__3_16[[#This Row],[HBA1C]]&lt;5.7,"Normal",IF(Table3__3_16[[#This Row],[HBA1C]]&lt;6.4,"Prediabetes","Diabetes"))</f>
        <v>Normal</v>
      </c>
    </row>
    <row r="261" spans="1:10" x14ac:dyDescent="0.35">
      <c r="A261" s="17" t="s">
        <v>2112</v>
      </c>
      <c r="B261" s="17">
        <v>33.58</v>
      </c>
      <c r="C261" s="17" t="s">
        <v>8337</v>
      </c>
      <c r="D261" s="17">
        <v>5.56</v>
      </c>
      <c r="E261" s="17" t="s">
        <v>2380</v>
      </c>
      <c r="F261" s="17" t="s">
        <v>2380</v>
      </c>
      <c r="G261" s="17" t="s">
        <v>2380</v>
      </c>
      <c r="H261" s="17">
        <v>1</v>
      </c>
      <c r="I261" s="17" t="s">
        <v>2381</v>
      </c>
      <c r="J261" s="17" t="str">
        <f>IF(Table3__3_16[[#This Row],[HBA1C]]&lt;5.7,"Normal",IF(Table3__3_16[[#This Row],[HBA1C]]&lt;6.4,"Prediabetes","Diabetes"))</f>
        <v>Normal</v>
      </c>
    </row>
    <row r="262" spans="1:10" x14ac:dyDescent="0.35">
      <c r="A262" s="17" t="s">
        <v>2111</v>
      </c>
      <c r="B262" s="17">
        <v>30.684999999999999</v>
      </c>
      <c r="C262" s="17" t="s">
        <v>8337</v>
      </c>
      <c r="D262" s="17">
        <v>8.23</v>
      </c>
      <c r="E262" s="17" t="s">
        <v>2380</v>
      </c>
      <c r="F262" s="17" t="s">
        <v>2380</v>
      </c>
      <c r="G262" s="17" t="s">
        <v>2380</v>
      </c>
      <c r="H262" s="17">
        <v>0</v>
      </c>
      <c r="I262" s="17" t="s">
        <v>2381</v>
      </c>
      <c r="J262" s="17" t="str">
        <f>IF(Table3__3_16[[#This Row],[HBA1C]]&lt;5.7,"Normal",IF(Table3__3_16[[#This Row],[HBA1C]]&lt;6.4,"Prediabetes","Diabetes"))</f>
        <v>Diabetes</v>
      </c>
    </row>
    <row r="263" spans="1:10" x14ac:dyDescent="0.35">
      <c r="A263" s="17" t="s">
        <v>2110</v>
      </c>
      <c r="B263" s="17">
        <v>37.524999999999999</v>
      </c>
      <c r="C263" s="17" t="s">
        <v>8337</v>
      </c>
      <c r="D263" s="17">
        <v>9.0299999999999994</v>
      </c>
      <c r="E263" s="17" t="s">
        <v>2381</v>
      </c>
      <c r="F263" s="17" t="s">
        <v>2380</v>
      </c>
      <c r="G263" s="17" t="s">
        <v>2380</v>
      </c>
      <c r="H263" s="17">
        <v>2</v>
      </c>
      <c r="I263" s="17" t="s">
        <v>2380</v>
      </c>
      <c r="J263" s="17" t="str">
        <f>IF(Table3__3_16[[#This Row],[HBA1C]]&lt;5.7,"Normal",IF(Table3__3_16[[#This Row],[HBA1C]]&lt;6.4,"Prediabetes","Diabetes"))</f>
        <v>Diabetes</v>
      </c>
    </row>
    <row r="264" spans="1:10" x14ac:dyDescent="0.35">
      <c r="A264" s="17" t="s">
        <v>2109</v>
      </c>
      <c r="B264" s="17">
        <v>34.5</v>
      </c>
      <c r="C264" s="17" t="s">
        <v>8337</v>
      </c>
      <c r="D264" s="17">
        <v>4.07</v>
      </c>
      <c r="E264" s="17" t="s">
        <v>2381</v>
      </c>
      <c r="F264" s="17" t="s">
        <v>2380</v>
      </c>
      <c r="G264" s="17" t="s">
        <v>2380</v>
      </c>
      <c r="H264" s="17">
        <v>0</v>
      </c>
      <c r="I264" s="17" t="s">
        <v>2381</v>
      </c>
      <c r="J264" s="17" t="str">
        <f>IF(Table3__3_16[[#This Row],[HBA1C]]&lt;5.7,"Normal",IF(Table3__3_16[[#This Row],[HBA1C]]&lt;6.4,"Prediabetes","Diabetes"))</f>
        <v>Normal</v>
      </c>
    </row>
    <row r="265" spans="1:10" x14ac:dyDescent="0.35">
      <c r="A265" s="17" t="s">
        <v>2108</v>
      </c>
      <c r="B265" s="17">
        <v>28.16</v>
      </c>
      <c r="C265" s="17" t="s">
        <v>8338</v>
      </c>
      <c r="D265" s="17">
        <v>5.77</v>
      </c>
      <c r="E265" s="17" t="s">
        <v>2380</v>
      </c>
      <c r="F265" s="17" t="s">
        <v>2380</v>
      </c>
      <c r="G265" s="17" t="s">
        <v>2380</v>
      </c>
      <c r="H265" s="17">
        <v>2</v>
      </c>
      <c r="I265" s="17" t="s">
        <v>2381</v>
      </c>
      <c r="J265" s="17" t="str">
        <f>IF(Table3__3_16[[#This Row],[HBA1C]]&lt;5.7,"Normal",IF(Table3__3_16[[#This Row],[HBA1C]]&lt;6.4,"Prediabetes","Diabetes"))</f>
        <v>Prediabetes</v>
      </c>
    </row>
    <row r="266" spans="1:10" x14ac:dyDescent="0.35">
      <c r="A266" s="17" t="s">
        <v>2107</v>
      </c>
      <c r="B266" s="17">
        <v>30.02</v>
      </c>
      <c r="C266" s="17" t="s">
        <v>8337</v>
      </c>
      <c r="D266" s="17">
        <v>5.98</v>
      </c>
      <c r="E266" s="17" t="s">
        <v>2380</v>
      </c>
      <c r="F266" s="17" t="s">
        <v>2380</v>
      </c>
      <c r="G266" s="17" t="s">
        <v>2381</v>
      </c>
      <c r="H266" s="17">
        <v>1</v>
      </c>
      <c r="I266" s="17" t="s">
        <v>2381</v>
      </c>
      <c r="J266" s="17" t="str">
        <f>IF(Table3__3_16[[#This Row],[HBA1C]]&lt;5.7,"Normal",IF(Table3__3_16[[#This Row],[HBA1C]]&lt;6.4,"Prediabetes","Diabetes"))</f>
        <v>Prediabetes</v>
      </c>
    </row>
    <row r="267" spans="1:10" x14ac:dyDescent="0.35">
      <c r="A267" s="17" t="s">
        <v>2106</v>
      </c>
      <c r="B267" s="17">
        <v>37.82</v>
      </c>
      <c r="C267" s="17" t="s">
        <v>8337</v>
      </c>
      <c r="D267" s="17">
        <v>6.01</v>
      </c>
      <c r="E267" s="17" t="s">
        <v>2380</v>
      </c>
      <c r="F267" s="17" t="s">
        <v>2380</v>
      </c>
      <c r="G267" s="17" t="s">
        <v>2380</v>
      </c>
      <c r="H267" s="17">
        <v>0</v>
      </c>
      <c r="I267" s="17" t="s">
        <v>2381</v>
      </c>
      <c r="J267" s="17" t="str">
        <f>IF(Table3__3_16[[#This Row],[HBA1C]]&lt;5.7,"Normal",IF(Table3__3_16[[#This Row],[HBA1C]]&lt;6.4,"Prediabetes","Diabetes"))</f>
        <v>Prediabetes</v>
      </c>
    </row>
    <row r="268" spans="1:10" x14ac:dyDescent="0.35">
      <c r="A268" s="17" t="s">
        <v>2105</v>
      </c>
      <c r="B268" s="17">
        <v>33.14</v>
      </c>
      <c r="C268" s="17" t="s">
        <v>8337</v>
      </c>
      <c r="D268" s="17">
        <v>5.67</v>
      </c>
      <c r="E268" s="17" t="s">
        <v>2381</v>
      </c>
      <c r="F268" s="17" t="s">
        <v>2380</v>
      </c>
      <c r="G268" s="17" t="s">
        <v>2380</v>
      </c>
      <c r="H268" s="17">
        <v>0</v>
      </c>
      <c r="I268" s="17" t="s">
        <v>2381</v>
      </c>
      <c r="J268" s="17" t="str">
        <f>IF(Table3__3_16[[#This Row],[HBA1C]]&lt;5.7,"Normal",IF(Table3__3_16[[#This Row],[HBA1C]]&lt;6.4,"Prediabetes","Diabetes"))</f>
        <v>Normal</v>
      </c>
    </row>
    <row r="269" spans="1:10" x14ac:dyDescent="0.35">
      <c r="A269" s="17" t="s">
        <v>2104</v>
      </c>
      <c r="B269" s="17">
        <v>25.14</v>
      </c>
      <c r="C269" s="17" t="s">
        <v>8338</v>
      </c>
      <c r="D269" s="17">
        <v>6.02</v>
      </c>
      <c r="E269" s="17" t="s">
        <v>2381</v>
      </c>
      <c r="F269" s="17" t="s">
        <v>2380</v>
      </c>
      <c r="G269" s="17" t="s">
        <v>2381</v>
      </c>
      <c r="H269" s="17">
        <v>1</v>
      </c>
      <c r="I269" s="17" t="s">
        <v>2381</v>
      </c>
      <c r="J269" s="17" t="str">
        <f>IF(Table3__3_16[[#This Row],[HBA1C]]&lt;5.7,"Normal",IF(Table3__3_16[[#This Row],[HBA1C]]&lt;6.4,"Prediabetes","Diabetes"))</f>
        <v>Prediabetes</v>
      </c>
    </row>
    <row r="270" spans="1:10" x14ac:dyDescent="0.35">
      <c r="A270" s="17" t="s">
        <v>2103</v>
      </c>
      <c r="B270" s="17">
        <v>20.18</v>
      </c>
      <c r="C270" s="17" t="s">
        <v>8339</v>
      </c>
      <c r="D270" s="17">
        <v>11.19</v>
      </c>
      <c r="E270" s="17" t="s">
        <v>2380</v>
      </c>
      <c r="F270" s="17" t="s">
        <v>2380</v>
      </c>
      <c r="G270" s="17" t="s">
        <v>2380</v>
      </c>
      <c r="H270" s="17">
        <v>0</v>
      </c>
      <c r="I270" s="17" t="s">
        <v>2381</v>
      </c>
      <c r="J270" s="17" t="str">
        <f>IF(Table3__3_16[[#This Row],[HBA1C]]&lt;5.7,"Normal",IF(Table3__3_16[[#This Row],[HBA1C]]&lt;6.4,"Prediabetes","Diabetes"))</f>
        <v>Diabetes</v>
      </c>
    </row>
    <row r="271" spans="1:10" x14ac:dyDescent="0.35">
      <c r="A271" s="17" t="s">
        <v>2102</v>
      </c>
      <c r="B271" s="17">
        <v>44.36</v>
      </c>
      <c r="C271" s="17" t="s">
        <v>8337</v>
      </c>
      <c r="D271" s="17">
        <v>5.1100000000000003</v>
      </c>
      <c r="E271" s="17" t="s">
        <v>2380</v>
      </c>
      <c r="F271" s="17" t="s">
        <v>2380</v>
      </c>
      <c r="G271" s="17" t="s">
        <v>2380</v>
      </c>
      <c r="H271" s="17">
        <v>0</v>
      </c>
      <c r="I271" s="17" t="s">
        <v>2381</v>
      </c>
      <c r="J271" s="17" t="str">
        <f>IF(Table3__3_16[[#This Row],[HBA1C]]&lt;5.7,"Normal",IF(Table3__3_16[[#This Row],[HBA1C]]&lt;6.4,"Prediabetes","Diabetes"))</f>
        <v>Normal</v>
      </c>
    </row>
    <row r="272" spans="1:10" x14ac:dyDescent="0.35">
      <c r="A272" s="17" t="s">
        <v>2101</v>
      </c>
      <c r="B272" s="17">
        <v>23.82</v>
      </c>
      <c r="C272" s="17" t="s">
        <v>8339</v>
      </c>
      <c r="D272" s="17">
        <v>10.85</v>
      </c>
      <c r="E272" s="17" t="s">
        <v>2381</v>
      </c>
      <c r="F272" s="17" t="s">
        <v>2380</v>
      </c>
      <c r="G272" s="17" t="s">
        <v>2380</v>
      </c>
      <c r="H272" s="17">
        <v>0</v>
      </c>
      <c r="I272" s="17" t="s">
        <v>2381</v>
      </c>
      <c r="J272" s="17" t="str">
        <f>IF(Table3__3_16[[#This Row],[HBA1C]]&lt;5.7,"Normal",IF(Table3__3_16[[#This Row],[HBA1C]]&lt;6.4,"Prediabetes","Diabetes"))</f>
        <v>Diabetes</v>
      </c>
    </row>
    <row r="273" spans="1:10" x14ac:dyDescent="0.35">
      <c r="A273" s="17" t="s">
        <v>2100</v>
      </c>
      <c r="B273" s="17">
        <v>45</v>
      </c>
      <c r="C273" s="17" t="s">
        <v>8337</v>
      </c>
      <c r="D273" s="17">
        <v>5.24</v>
      </c>
      <c r="E273" s="17" t="s">
        <v>2381</v>
      </c>
      <c r="F273" s="17" t="s">
        <v>2380</v>
      </c>
      <c r="G273" s="17" t="s">
        <v>2380</v>
      </c>
      <c r="H273" s="17">
        <v>1</v>
      </c>
      <c r="I273" s="17" t="s">
        <v>2381</v>
      </c>
      <c r="J273" s="17" t="str">
        <f>IF(Table3__3_16[[#This Row],[HBA1C]]&lt;5.7,"Normal",IF(Table3__3_16[[#This Row],[HBA1C]]&lt;6.4,"Prediabetes","Diabetes"))</f>
        <v>Normal</v>
      </c>
    </row>
    <row r="274" spans="1:10" x14ac:dyDescent="0.35">
      <c r="A274" s="17" t="s">
        <v>2099</v>
      </c>
      <c r="B274" s="17">
        <v>26.62</v>
      </c>
      <c r="C274" s="17" t="s">
        <v>8338</v>
      </c>
      <c r="D274" s="17">
        <v>10.08</v>
      </c>
      <c r="E274" s="17" t="s">
        <v>2380</v>
      </c>
      <c r="F274" s="17" t="s">
        <v>2380</v>
      </c>
      <c r="G274" s="17" t="s">
        <v>2380</v>
      </c>
      <c r="H274" s="17">
        <v>0</v>
      </c>
      <c r="I274" s="17" t="s">
        <v>2381</v>
      </c>
      <c r="J274" s="17" t="str">
        <f>IF(Table3__3_16[[#This Row],[HBA1C]]&lt;5.7,"Normal",IF(Table3__3_16[[#This Row],[HBA1C]]&lt;6.4,"Prediabetes","Diabetes"))</f>
        <v>Diabetes</v>
      </c>
    </row>
    <row r="275" spans="1:10" x14ac:dyDescent="0.35">
      <c r="A275" s="17" t="s">
        <v>2098</v>
      </c>
      <c r="B275" s="17">
        <v>32.67</v>
      </c>
      <c r="C275" s="17" t="s">
        <v>8337</v>
      </c>
      <c r="D275" s="17">
        <v>10.97</v>
      </c>
      <c r="E275" s="17" t="s">
        <v>2381</v>
      </c>
      <c r="F275" s="17" t="s">
        <v>2380</v>
      </c>
      <c r="G275" s="17" t="s">
        <v>2380</v>
      </c>
      <c r="H275" s="17">
        <v>0</v>
      </c>
      <c r="I275" s="17" t="s">
        <v>2381</v>
      </c>
      <c r="J275" s="17" t="str">
        <f>IF(Table3__3_16[[#This Row],[HBA1C]]&lt;5.7,"Normal",IF(Table3__3_16[[#This Row],[HBA1C]]&lt;6.4,"Prediabetes","Diabetes"))</f>
        <v>Diabetes</v>
      </c>
    </row>
    <row r="276" spans="1:10" x14ac:dyDescent="0.35">
      <c r="A276" s="17" t="s">
        <v>2097</v>
      </c>
      <c r="B276" s="17">
        <v>44.44</v>
      </c>
      <c r="C276" s="17" t="s">
        <v>8337</v>
      </c>
      <c r="D276" s="17">
        <v>4.9000000000000004</v>
      </c>
      <c r="E276" s="17" t="s">
        <v>2381</v>
      </c>
      <c r="F276" s="17" t="s">
        <v>2380</v>
      </c>
      <c r="G276" s="17" t="s">
        <v>2380</v>
      </c>
      <c r="H276" s="17">
        <v>1</v>
      </c>
      <c r="I276" s="17" t="s">
        <v>2381</v>
      </c>
      <c r="J276" s="17" t="str">
        <f>IF(Table3__3_16[[#This Row],[HBA1C]]&lt;5.7,"Normal",IF(Table3__3_16[[#This Row],[HBA1C]]&lt;6.4,"Prediabetes","Diabetes"))</f>
        <v>Normal</v>
      </c>
    </row>
    <row r="277" spans="1:10" x14ac:dyDescent="0.35">
      <c r="A277" s="17" t="s">
        <v>2096</v>
      </c>
      <c r="B277" s="17">
        <v>28.31</v>
      </c>
      <c r="C277" s="17" t="s">
        <v>8338</v>
      </c>
      <c r="D277" s="17">
        <v>5.33</v>
      </c>
      <c r="E277" s="17" t="s">
        <v>2380</v>
      </c>
      <c r="F277" s="17" t="s">
        <v>2380</v>
      </c>
      <c r="G277" s="17" t="s">
        <v>2380</v>
      </c>
      <c r="H277" s="17">
        <v>0</v>
      </c>
      <c r="I277" s="17" t="s">
        <v>2381</v>
      </c>
      <c r="J277" s="17" t="str">
        <f>IF(Table3__3_16[[#This Row],[HBA1C]]&lt;5.7,"Normal",IF(Table3__3_16[[#This Row],[HBA1C]]&lt;6.4,"Prediabetes","Diabetes"))</f>
        <v>Normal</v>
      </c>
    </row>
    <row r="278" spans="1:10" x14ac:dyDescent="0.35">
      <c r="A278" s="17" t="s">
        <v>2095</v>
      </c>
      <c r="B278" s="17">
        <v>25.05</v>
      </c>
      <c r="C278" s="17" t="s">
        <v>8338</v>
      </c>
      <c r="D278" s="17">
        <v>4.6100000000000003</v>
      </c>
      <c r="E278" s="17" t="s">
        <v>2380</v>
      </c>
      <c r="F278" s="17" t="s">
        <v>2380</v>
      </c>
      <c r="G278" s="17" t="s">
        <v>2380</v>
      </c>
      <c r="H278" s="17">
        <v>2</v>
      </c>
      <c r="I278" s="17" t="s">
        <v>2381</v>
      </c>
      <c r="J278" s="17" t="str">
        <f>IF(Table3__3_16[[#This Row],[HBA1C]]&lt;5.7,"Normal",IF(Table3__3_16[[#This Row],[HBA1C]]&lt;6.4,"Prediabetes","Diabetes"))</f>
        <v>Normal</v>
      </c>
    </row>
    <row r="279" spans="1:10" x14ac:dyDescent="0.35">
      <c r="A279" s="17" t="s">
        <v>2094</v>
      </c>
      <c r="B279" s="17">
        <v>28.34</v>
      </c>
      <c r="C279" s="17" t="s">
        <v>8338</v>
      </c>
      <c r="D279" s="17">
        <v>8.18</v>
      </c>
      <c r="E279" s="17" t="s">
        <v>2380</v>
      </c>
      <c r="F279" s="17" t="s">
        <v>2380</v>
      </c>
      <c r="G279" s="17" t="s">
        <v>2380</v>
      </c>
      <c r="H279" s="17">
        <v>0</v>
      </c>
      <c r="I279" s="17" t="s">
        <v>2381</v>
      </c>
      <c r="J279" s="17" t="str">
        <f>IF(Table3__3_16[[#This Row],[HBA1C]]&lt;5.7,"Normal",IF(Table3__3_16[[#This Row],[HBA1C]]&lt;6.4,"Prediabetes","Diabetes"))</f>
        <v>Diabetes</v>
      </c>
    </row>
    <row r="280" spans="1:10" x14ac:dyDescent="0.35">
      <c r="A280" s="17" t="s">
        <v>2093</v>
      </c>
      <c r="B280" s="17">
        <v>17.765000000000001</v>
      </c>
      <c r="C280" s="17" t="s">
        <v>8340</v>
      </c>
      <c r="D280" s="17">
        <v>5.62</v>
      </c>
      <c r="E280" s="17" t="s">
        <v>2380</v>
      </c>
      <c r="F280" s="17" t="s">
        <v>2380</v>
      </c>
      <c r="G280" s="17" t="s">
        <v>2380</v>
      </c>
      <c r="H280" s="17">
        <v>0</v>
      </c>
      <c r="I280" s="17" t="s">
        <v>2381</v>
      </c>
      <c r="J280" s="17" t="str">
        <f>IF(Table3__3_16[[#This Row],[HBA1C]]&lt;5.7,"Normal",IF(Table3__3_16[[#This Row],[HBA1C]]&lt;6.4,"Prediabetes","Diabetes"))</f>
        <v>Normal</v>
      </c>
    </row>
    <row r="281" spans="1:10" x14ac:dyDescent="0.35">
      <c r="A281" s="17" t="s">
        <v>2092</v>
      </c>
      <c r="B281" s="17">
        <v>36.119999999999997</v>
      </c>
      <c r="C281" s="17" t="s">
        <v>8337</v>
      </c>
      <c r="D281" s="17">
        <v>5.82</v>
      </c>
      <c r="E281" s="17" t="s">
        <v>2380</v>
      </c>
      <c r="F281" s="17" t="s">
        <v>2380</v>
      </c>
      <c r="G281" s="17" t="s">
        <v>2380</v>
      </c>
      <c r="H281" s="17">
        <v>0</v>
      </c>
      <c r="I281" s="17" t="s">
        <v>2381</v>
      </c>
      <c r="J281" s="17" t="str">
        <f>IF(Table3__3_16[[#This Row],[HBA1C]]&lt;5.7,"Normal",IF(Table3__3_16[[#This Row],[HBA1C]]&lt;6.4,"Prediabetes","Diabetes"))</f>
        <v>Prediabetes</v>
      </c>
    </row>
    <row r="282" spans="1:10" x14ac:dyDescent="0.35">
      <c r="A282" s="17" t="s">
        <v>2091</v>
      </c>
      <c r="B282" s="17">
        <v>23.19</v>
      </c>
      <c r="C282" s="17" t="s">
        <v>8339</v>
      </c>
      <c r="D282" s="17">
        <v>7.66</v>
      </c>
      <c r="E282" s="17" t="s">
        <v>2380</v>
      </c>
      <c r="F282" s="17" t="s">
        <v>2380</v>
      </c>
      <c r="G282" s="17" t="s">
        <v>2380</v>
      </c>
      <c r="H282" s="17">
        <v>0</v>
      </c>
      <c r="I282" s="17" t="s">
        <v>2381</v>
      </c>
      <c r="J282" s="17" t="str">
        <f>IF(Table3__3_16[[#This Row],[HBA1C]]&lt;5.7,"Normal",IF(Table3__3_16[[#This Row],[HBA1C]]&lt;6.4,"Prediabetes","Diabetes"))</f>
        <v>Diabetes</v>
      </c>
    </row>
    <row r="283" spans="1:10" x14ac:dyDescent="0.35">
      <c r="A283" s="17" t="s">
        <v>2090</v>
      </c>
      <c r="B283" s="17">
        <v>35.99</v>
      </c>
      <c r="C283" s="17" t="s">
        <v>8337</v>
      </c>
      <c r="D283" s="17">
        <v>4.2300000000000004</v>
      </c>
      <c r="E283" s="17" t="s">
        <v>2380</v>
      </c>
      <c r="F283" s="17" t="s">
        <v>2380</v>
      </c>
      <c r="G283" s="17" t="s">
        <v>2380</v>
      </c>
      <c r="H283" s="17">
        <v>0</v>
      </c>
      <c r="I283" s="17" t="s">
        <v>2381</v>
      </c>
      <c r="J283" s="17" t="str">
        <f>IF(Table3__3_16[[#This Row],[HBA1C]]&lt;5.7,"Normal",IF(Table3__3_16[[#This Row],[HBA1C]]&lt;6.4,"Prediabetes","Diabetes"))</f>
        <v>Normal</v>
      </c>
    </row>
    <row r="284" spans="1:10" x14ac:dyDescent="0.35">
      <c r="A284" s="17" t="s">
        <v>2089</v>
      </c>
      <c r="B284" s="17">
        <v>30.25</v>
      </c>
      <c r="C284" s="17" t="s">
        <v>8337</v>
      </c>
      <c r="D284" s="17">
        <v>5.58</v>
      </c>
      <c r="E284" s="17" t="s">
        <v>2380</v>
      </c>
      <c r="F284" s="17" t="s">
        <v>2380</v>
      </c>
      <c r="G284" s="17" t="s">
        <v>2381</v>
      </c>
      <c r="H284" s="17">
        <v>1</v>
      </c>
      <c r="I284" s="17" t="s">
        <v>2381</v>
      </c>
      <c r="J284" s="17" t="str">
        <f>IF(Table3__3_16[[#This Row],[HBA1C]]&lt;5.7,"Normal",IF(Table3__3_16[[#This Row],[HBA1C]]&lt;6.4,"Prediabetes","Diabetes"))</f>
        <v>Normal</v>
      </c>
    </row>
    <row r="285" spans="1:10" x14ac:dyDescent="0.35">
      <c r="A285" s="17" t="s">
        <v>2088</v>
      </c>
      <c r="B285" s="17">
        <v>26.24</v>
      </c>
      <c r="C285" s="17" t="s">
        <v>8338</v>
      </c>
      <c r="D285" s="17">
        <v>6.26</v>
      </c>
      <c r="E285" s="17" t="s">
        <v>2381</v>
      </c>
      <c r="F285" s="17" t="s">
        <v>2380</v>
      </c>
      <c r="G285" s="17" t="s">
        <v>2380</v>
      </c>
      <c r="H285" s="17">
        <v>0</v>
      </c>
      <c r="I285" s="17" t="s">
        <v>2381</v>
      </c>
      <c r="J285" s="17" t="str">
        <f>IF(Table3__3_16[[#This Row],[HBA1C]]&lt;5.7,"Normal",IF(Table3__3_16[[#This Row],[HBA1C]]&lt;6.4,"Prediabetes","Diabetes"))</f>
        <v>Prediabetes</v>
      </c>
    </row>
    <row r="286" spans="1:10" x14ac:dyDescent="0.35">
      <c r="A286" s="17" t="s">
        <v>2087</v>
      </c>
      <c r="B286" s="17">
        <v>31.36</v>
      </c>
      <c r="C286" s="17" t="s">
        <v>8337</v>
      </c>
      <c r="D286" s="17">
        <v>10.6</v>
      </c>
      <c r="E286" s="17" t="s">
        <v>2381</v>
      </c>
      <c r="F286" s="17" t="s">
        <v>2380</v>
      </c>
      <c r="G286" s="17" t="s">
        <v>2380</v>
      </c>
      <c r="H286" s="17">
        <v>0</v>
      </c>
      <c r="I286" s="17" t="s">
        <v>2381</v>
      </c>
      <c r="J286" s="17" t="str">
        <f>IF(Table3__3_16[[#This Row],[HBA1C]]&lt;5.7,"Normal",IF(Table3__3_16[[#This Row],[HBA1C]]&lt;6.4,"Prediabetes","Diabetes"))</f>
        <v>Diabetes</v>
      </c>
    </row>
    <row r="287" spans="1:10" x14ac:dyDescent="0.35">
      <c r="A287" s="17" t="s">
        <v>2086</v>
      </c>
      <c r="B287" s="17">
        <v>25.69</v>
      </c>
      <c r="C287" s="17" t="s">
        <v>8338</v>
      </c>
      <c r="D287" s="17">
        <v>4.78</v>
      </c>
      <c r="E287" s="17" t="s">
        <v>2381</v>
      </c>
      <c r="F287" s="17" t="s">
        <v>2380</v>
      </c>
      <c r="G287" s="17" t="s">
        <v>2380</v>
      </c>
      <c r="H287" s="17">
        <v>0</v>
      </c>
      <c r="I287" s="17" t="s">
        <v>2381</v>
      </c>
      <c r="J287" s="17" t="str">
        <f>IF(Table3__3_16[[#This Row],[HBA1C]]&lt;5.7,"Normal",IF(Table3__3_16[[#This Row],[HBA1C]]&lt;6.4,"Prediabetes","Diabetes"))</f>
        <v>Normal</v>
      </c>
    </row>
    <row r="288" spans="1:10" x14ac:dyDescent="0.35">
      <c r="A288" s="17" t="s">
        <v>2085</v>
      </c>
      <c r="B288" s="17">
        <v>25.46</v>
      </c>
      <c r="C288" s="17" t="s">
        <v>8338</v>
      </c>
      <c r="D288" s="17">
        <v>6.03</v>
      </c>
      <c r="E288" s="17" t="s">
        <v>2380</v>
      </c>
      <c r="F288" s="17" t="s">
        <v>2380</v>
      </c>
      <c r="G288" s="17" t="s">
        <v>2380</v>
      </c>
      <c r="H288" s="17">
        <v>2</v>
      </c>
      <c r="I288" s="17" t="s">
        <v>2381</v>
      </c>
      <c r="J288" s="17" t="str">
        <f>IF(Table3__3_16[[#This Row],[HBA1C]]&lt;5.7,"Normal",IF(Table3__3_16[[#This Row],[HBA1C]]&lt;6.4,"Prediabetes","Diabetes"))</f>
        <v>Prediabetes</v>
      </c>
    </row>
    <row r="289" spans="1:10" x14ac:dyDescent="0.35">
      <c r="A289" s="17" t="s">
        <v>2084</v>
      </c>
      <c r="B289" s="17">
        <v>31.83</v>
      </c>
      <c r="C289" s="17" t="s">
        <v>8337</v>
      </c>
      <c r="D289" s="17">
        <v>11.55</v>
      </c>
      <c r="E289" s="17" t="s">
        <v>2381</v>
      </c>
      <c r="F289" s="17" t="s">
        <v>2380</v>
      </c>
      <c r="G289" s="17" t="s">
        <v>2380</v>
      </c>
      <c r="H289" s="17">
        <v>1</v>
      </c>
      <c r="I289" s="17" t="s">
        <v>2381</v>
      </c>
      <c r="J289" s="17" t="str">
        <f>IF(Table3__3_16[[#This Row],[HBA1C]]&lt;5.7,"Normal",IF(Table3__3_16[[#This Row],[HBA1C]]&lt;6.4,"Prediabetes","Diabetes"))</f>
        <v>Diabetes</v>
      </c>
    </row>
    <row r="290" spans="1:10" x14ac:dyDescent="0.35">
      <c r="A290" s="17" t="s">
        <v>2083</v>
      </c>
      <c r="B290" s="17">
        <v>24.43</v>
      </c>
      <c r="C290" s="17" t="s">
        <v>8339</v>
      </c>
      <c r="D290" s="17">
        <v>7.59</v>
      </c>
      <c r="E290" s="17" t="s">
        <v>2381</v>
      </c>
      <c r="F290" s="17" t="s">
        <v>2380</v>
      </c>
      <c r="G290" s="17" t="s">
        <v>2380</v>
      </c>
      <c r="H290" s="17">
        <v>1</v>
      </c>
      <c r="I290" s="17" t="s">
        <v>2381</v>
      </c>
      <c r="J290" s="17" t="str">
        <f>IF(Table3__3_16[[#This Row],[HBA1C]]&lt;5.7,"Normal",IF(Table3__3_16[[#This Row],[HBA1C]]&lt;6.4,"Prediabetes","Diabetes"))</f>
        <v>Diabetes</v>
      </c>
    </row>
    <row r="291" spans="1:10" x14ac:dyDescent="0.35">
      <c r="A291" s="17" t="s">
        <v>2082</v>
      </c>
      <c r="B291" s="17">
        <v>41.9</v>
      </c>
      <c r="C291" s="17" t="s">
        <v>8337</v>
      </c>
      <c r="D291" s="17">
        <v>4.26</v>
      </c>
      <c r="E291" s="17" t="s">
        <v>2380</v>
      </c>
      <c r="F291" s="17" t="s">
        <v>2380</v>
      </c>
      <c r="G291" s="17" t="s">
        <v>2380</v>
      </c>
      <c r="H291" s="17">
        <v>0</v>
      </c>
      <c r="I291" s="17" t="s">
        <v>2381</v>
      </c>
      <c r="J291" s="17" t="str">
        <f>IF(Table3__3_16[[#This Row],[HBA1C]]&lt;5.7,"Normal",IF(Table3__3_16[[#This Row],[HBA1C]]&lt;6.4,"Prediabetes","Diabetes"))</f>
        <v>Normal</v>
      </c>
    </row>
    <row r="292" spans="1:10" x14ac:dyDescent="0.35">
      <c r="A292" s="17" t="s">
        <v>2081</v>
      </c>
      <c r="B292" s="17">
        <v>22.88</v>
      </c>
      <c r="C292" s="17" t="s">
        <v>8339</v>
      </c>
      <c r="D292" s="17">
        <v>5.9</v>
      </c>
      <c r="E292" s="17" t="s">
        <v>2381</v>
      </c>
      <c r="F292" s="17" t="s">
        <v>2380</v>
      </c>
      <c r="G292" s="17" t="s">
        <v>2381</v>
      </c>
      <c r="H292" s="17">
        <v>1</v>
      </c>
      <c r="I292" s="17" t="s">
        <v>2381</v>
      </c>
      <c r="J292" s="17" t="str">
        <f>IF(Table3__3_16[[#This Row],[HBA1C]]&lt;5.7,"Normal",IF(Table3__3_16[[#This Row],[HBA1C]]&lt;6.4,"Prediabetes","Diabetes"))</f>
        <v>Prediabetes</v>
      </c>
    </row>
    <row r="293" spans="1:10" x14ac:dyDescent="0.35">
      <c r="A293" s="17" t="s">
        <v>2080</v>
      </c>
      <c r="B293" s="17">
        <v>29.734999999999999</v>
      </c>
      <c r="C293" s="17" t="s">
        <v>8338</v>
      </c>
      <c r="D293" s="17">
        <v>7.79</v>
      </c>
      <c r="E293" s="17" t="s">
        <v>2380</v>
      </c>
      <c r="F293" s="17" t="s">
        <v>2380</v>
      </c>
      <c r="G293" s="17" t="s">
        <v>2380</v>
      </c>
      <c r="H293" s="17">
        <v>0</v>
      </c>
      <c r="I293" s="17" t="s">
        <v>2380</v>
      </c>
      <c r="J293" s="17" t="str">
        <f>IF(Table3__3_16[[#This Row],[HBA1C]]&lt;5.7,"Normal",IF(Table3__3_16[[#This Row],[HBA1C]]&lt;6.4,"Prediabetes","Diabetes"))</f>
        <v>Diabetes</v>
      </c>
    </row>
    <row r="294" spans="1:10" x14ac:dyDescent="0.35">
      <c r="A294" s="17" t="s">
        <v>2079</v>
      </c>
      <c r="B294" s="17">
        <v>40.74</v>
      </c>
      <c r="C294" s="17" t="s">
        <v>8337</v>
      </c>
      <c r="D294" s="17">
        <v>5.28</v>
      </c>
      <c r="E294" s="17" t="s">
        <v>2380</v>
      </c>
      <c r="F294" s="17" t="s">
        <v>2380</v>
      </c>
      <c r="G294" s="17" t="s">
        <v>2381</v>
      </c>
      <c r="H294" s="17">
        <v>1</v>
      </c>
      <c r="I294" s="17" t="s">
        <v>2381</v>
      </c>
      <c r="J294" s="17" t="str">
        <f>IF(Table3__3_16[[#This Row],[HBA1C]]&lt;5.7,"Normal",IF(Table3__3_16[[#This Row],[HBA1C]]&lt;6.4,"Prediabetes","Diabetes"))</f>
        <v>Normal</v>
      </c>
    </row>
    <row r="295" spans="1:10" x14ac:dyDescent="0.35">
      <c r="A295" s="17" t="s">
        <v>2078</v>
      </c>
      <c r="B295" s="17">
        <v>24.14</v>
      </c>
      <c r="C295" s="17" t="s">
        <v>8339</v>
      </c>
      <c r="D295" s="17">
        <v>5.87</v>
      </c>
      <c r="E295" s="17" t="s">
        <v>2380</v>
      </c>
      <c r="F295" s="17" t="s">
        <v>2380</v>
      </c>
      <c r="G295" s="17" t="s">
        <v>2380</v>
      </c>
      <c r="H295" s="17">
        <v>2</v>
      </c>
      <c r="I295" s="17" t="s">
        <v>2381</v>
      </c>
      <c r="J295" s="17" t="str">
        <f>IF(Table3__3_16[[#This Row],[HBA1C]]&lt;5.7,"Normal",IF(Table3__3_16[[#This Row],[HBA1C]]&lt;6.4,"Prediabetes","Diabetes"))</f>
        <v>Prediabetes</v>
      </c>
    </row>
    <row r="296" spans="1:10" x14ac:dyDescent="0.35">
      <c r="A296" s="17" t="s">
        <v>2077</v>
      </c>
      <c r="B296" s="17">
        <v>25.15</v>
      </c>
      <c r="C296" s="17" t="s">
        <v>8338</v>
      </c>
      <c r="D296" s="17">
        <v>9.08</v>
      </c>
      <c r="E296" s="17" t="s">
        <v>2381</v>
      </c>
      <c r="F296" s="17" t="s">
        <v>2380</v>
      </c>
      <c r="G296" s="17" t="s">
        <v>2380</v>
      </c>
      <c r="H296" s="17">
        <v>1</v>
      </c>
      <c r="I296" s="17" t="s">
        <v>2381</v>
      </c>
      <c r="J296" s="17" t="str">
        <f>IF(Table3__3_16[[#This Row],[HBA1C]]&lt;5.7,"Normal",IF(Table3__3_16[[#This Row],[HBA1C]]&lt;6.4,"Prediabetes","Diabetes"))</f>
        <v>Diabetes</v>
      </c>
    </row>
    <row r="297" spans="1:10" x14ac:dyDescent="0.35">
      <c r="A297" s="17" t="s">
        <v>2076</v>
      </c>
      <c r="B297" s="17">
        <v>28.71</v>
      </c>
      <c r="C297" s="17" t="s">
        <v>8338</v>
      </c>
      <c r="D297" s="17">
        <v>5.2</v>
      </c>
      <c r="E297" s="17" t="s">
        <v>2380</v>
      </c>
      <c r="F297" s="17" t="s">
        <v>2380</v>
      </c>
      <c r="G297" s="17" t="s">
        <v>2380</v>
      </c>
      <c r="H297" s="17">
        <v>1</v>
      </c>
      <c r="I297" s="17" t="s">
        <v>2381</v>
      </c>
      <c r="J297" s="17" t="str">
        <f>IF(Table3__3_16[[#This Row],[HBA1C]]&lt;5.7,"Normal",IF(Table3__3_16[[#This Row],[HBA1C]]&lt;6.4,"Prediabetes","Diabetes"))</f>
        <v>Normal</v>
      </c>
    </row>
    <row r="298" spans="1:10" x14ac:dyDescent="0.35">
      <c r="A298" s="17" t="s">
        <v>2075</v>
      </c>
      <c r="B298" s="17">
        <v>23</v>
      </c>
      <c r="C298" s="17" t="s">
        <v>8339</v>
      </c>
      <c r="D298" s="17">
        <v>5.48</v>
      </c>
      <c r="E298" s="17" t="s">
        <v>2380</v>
      </c>
      <c r="F298" s="17" t="s">
        <v>2380</v>
      </c>
      <c r="G298" s="17" t="s">
        <v>2380</v>
      </c>
      <c r="H298" s="17">
        <v>0</v>
      </c>
      <c r="I298" s="17" t="s">
        <v>2381</v>
      </c>
      <c r="J298" s="17" t="str">
        <f>IF(Table3__3_16[[#This Row],[HBA1C]]&lt;5.7,"Normal",IF(Table3__3_16[[#This Row],[HBA1C]]&lt;6.4,"Prediabetes","Diabetes"))</f>
        <v>Normal</v>
      </c>
    </row>
    <row r="299" spans="1:10" x14ac:dyDescent="0.35">
      <c r="A299" s="17" t="s">
        <v>2074</v>
      </c>
      <c r="B299" s="17">
        <v>36.86</v>
      </c>
      <c r="C299" s="17" t="s">
        <v>8337</v>
      </c>
      <c r="D299" s="17">
        <v>11.95</v>
      </c>
      <c r="E299" s="17" t="s">
        <v>2380</v>
      </c>
      <c r="F299" s="17" t="s">
        <v>2380</v>
      </c>
      <c r="G299" s="17" t="s">
        <v>2380</v>
      </c>
      <c r="H299" s="17">
        <v>0</v>
      </c>
      <c r="I299" s="17" t="s">
        <v>2380</v>
      </c>
      <c r="J299" s="17" t="str">
        <f>IF(Table3__3_16[[#This Row],[HBA1C]]&lt;5.7,"Normal",IF(Table3__3_16[[#This Row],[HBA1C]]&lt;6.4,"Prediabetes","Diabetes"))</f>
        <v>Diabetes</v>
      </c>
    </row>
    <row r="300" spans="1:10" x14ac:dyDescent="0.35">
      <c r="A300" s="17" t="s">
        <v>2073</v>
      </c>
      <c r="B300" s="17">
        <v>24.25</v>
      </c>
      <c r="C300" s="17" t="s">
        <v>8339</v>
      </c>
      <c r="D300" s="17">
        <v>8.6999999999999993</v>
      </c>
      <c r="E300" s="17" t="s">
        <v>2381</v>
      </c>
      <c r="F300" s="17" t="s">
        <v>2380</v>
      </c>
      <c r="G300" s="17" t="s">
        <v>2380</v>
      </c>
      <c r="H300" s="17">
        <v>1</v>
      </c>
      <c r="I300" s="17" t="s">
        <v>2381</v>
      </c>
      <c r="J300" s="17" t="str">
        <f>IF(Table3__3_16[[#This Row],[HBA1C]]&lt;5.7,"Normal",IF(Table3__3_16[[#This Row],[HBA1C]]&lt;6.4,"Prediabetes","Diabetes"))</f>
        <v>Diabetes</v>
      </c>
    </row>
    <row r="301" spans="1:10" x14ac:dyDescent="0.35">
      <c r="A301" s="17" t="s">
        <v>2072</v>
      </c>
      <c r="B301" s="17">
        <v>23.85</v>
      </c>
      <c r="C301" s="17" t="s">
        <v>8339</v>
      </c>
      <c r="D301" s="17">
        <v>7.84</v>
      </c>
      <c r="E301" s="17" t="s">
        <v>2380</v>
      </c>
      <c r="F301" s="17" t="s">
        <v>2380</v>
      </c>
      <c r="G301" s="17" t="s">
        <v>2380</v>
      </c>
      <c r="H301" s="17">
        <v>0</v>
      </c>
      <c r="I301" s="17" t="s">
        <v>2381</v>
      </c>
      <c r="J301" s="17" t="str">
        <f>IF(Table3__3_16[[#This Row],[HBA1C]]&lt;5.7,"Normal",IF(Table3__3_16[[#This Row],[HBA1C]]&lt;6.4,"Prediabetes","Diabetes"))</f>
        <v>Diabetes</v>
      </c>
    </row>
    <row r="302" spans="1:10" x14ac:dyDescent="0.35">
      <c r="A302" s="17" t="s">
        <v>2071</v>
      </c>
      <c r="B302" s="17">
        <v>40.020000000000003</v>
      </c>
      <c r="C302" s="17" t="s">
        <v>8337</v>
      </c>
      <c r="D302" s="17">
        <v>5.19</v>
      </c>
      <c r="E302" s="17" t="s">
        <v>2381</v>
      </c>
      <c r="F302" s="17" t="s">
        <v>2380</v>
      </c>
      <c r="G302" s="17" t="s">
        <v>2380</v>
      </c>
      <c r="H302" s="17">
        <v>1</v>
      </c>
      <c r="I302" s="17" t="s">
        <v>2381</v>
      </c>
      <c r="J302" s="17" t="str">
        <f>IF(Table3__3_16[[#This Row],[HBA1C]]&lt;5.7,"Normal",IF(Table3__3_16[[#This Row],[HBA1C]]&lt;6.4,"Prediabetes","Diabetes"))</f>
        <v>Normal</v>
      </c>
    </row>
    <row r="303" spans="1:10" x14ac:dyDescent="0.35">
      <c r="A303" s="17" t="s">
        <v>2070</v>
      </c>
      <c r="B303" s="17">
        <v>19.170000000000002</v>
      </c>
      <c r="C303" s="17" t="s">
        <v>8339</v>
      </c>
      <c r="D303" s="17">
        <v>8.41</v>
      </c>
      <c r="E303" s="17" t="s">
        <v>2380</v>
      </c>
      <c r="F303" s="17" t="s">
        <v>2380</v>
      </c>
      <c r="G303" s="17" t="s">
        <v>2380</v>
      </c>
      <c r="H303" s="17">
        <v>0</v>
      </c>
      <c r="I303" s="17" t="s">
        <v>2381</v>
      </c>
      <c r="J303" s="17" t="str">
        <f>IF(Table3__3_16[[#This Row],[HBA1C]]&lt;5.7,"Normal",IF(Table3__3_16[[#This Row],[HBA1C]]&lt;6.4,"Prediabetes","Diabetes"))</f>
        <v>Diabetes</v>
      </c>
    </row>
    <row r="304" spans="1:10" x14ac:dyDescent="0.35">
      <c r="A304" s="17" t="s">
        <v>2069</v>
      </c>
      <c r="B304" s="17">
        <v>43.53</v>
      </c>
      <c r="C304" s="17" t="s">
        <v>8337</v>
      </c>
      <c r="D304" s="17">
        <v>5.86</v>
      </c>
      <c r="E304" s="17" t="s">
        <v>2381</v>
      </c>
      <c r="F304" s="17" t="s">
        <v>2381</v>
      </c>
      <c r="G304" s="17" t="s">
        <v>2380</v>
      </c>
      <c r="H304" s="17">
        <v>2</v>
      </c>
      <c r="I304" s="17" t="s">
        <v>2381</v>
      </c>
      <c r="J304" s="17" t="str">
        <f>IF(Table3__3_16[[#This Row],[HBA1C]]&lt;5.7,"Normal",IF(Table3__3_16[[#This Row],[HBA1C]]&lt;6.4,"Prediabetes","Diabetes"))</f>
        <v>Prediabetes</v>
      </c>
    </row>
    <row r="305" spans="1:10" x14ac:dyDescent="0.35">
      <c r="A305" s="17" t="s">
        <v>2068</v>
      </c>
      <c r="B305" s="17">
        <v>46.06</v>
      </c>
      <c r="C305" s="17" t="s">
        <v>8337</v>
      </c>
      <c r="D305" s="17">
        <v>4.18</v>
      </c>
      <c r="E305" s="17" t="s">
        <v>2380</v>
      </c>
      <c r="F305" s="17" t="s">
        <v>2381</v>
      </c>
      <c r="G305" s="17" t="s">
        <v>2380</v>
      </c>
      <c r="H305" s="17">
        <v>1</v>
      </c>
      <c r="I305" s="17" t="s">
        <v>2381</v>
      </c>
      <c r="J305" s="17" t="str">
        <f>IF(Table3__3_16[[#This Row],[HBA1C]]&lt;5.7,"Normal",IF(Table3__3_16[[#This Row],[HBA1C]]&lt;6.4,"Prediabetes","Diabetes"))</f>
        <v>Normal</v>
      </c>
    </row>
    <row r="306" spans="1:10" x14ac:dyDescent="0.35">
      <c r="A306" s="17" t="s">
        <v>2067</v>
      </c>
      <c r="B306" s="17">
        <v>29.92</v>
      </c>
      <c r="C306" s="17" t="s">
        <v>8338</v>
      </c>
      <c r="D306" s="17">
        <v>11.99</v>
      </c>
      <c r="E306" s="17" t="s">
        <v>2381</v>
      </c>
      <c r="F306" s="17" t="s">
        <v>2380</v>
      </c>
      <c r="G306" s="17" t="s">
        <v>2380</v>
      </c>
      <c r="H306" s="17">
        <v>2</v>
      </c>
      <c r="I306" s="17" t="s">
        <v>2381</v>
      </c>
      <c r="J306" s="17" t="str">
        <f>IF(Table3__3_16[[#This Row],[HBA1C]]&lt;5.7,"Normal",IF(Table3__3_16[[#This Row],[HBA1C]]&lt;6.4,"Prediabetes","Diabetes"))</f>
        <v>Diabetes</v>
      </c>
    </row>
    <row r="307" spans="1:10" x14ac:dyDescent="0.35">
      <c r="A307" s="17" t="s">
        <v>2066</v>
      </c>
      <c r="B307" s="17">
        <v>28.46</v>
      </c>
      <c r="C307" s="17" t="s">
        <v>8338</v>
      </c>
      <c r="D307" s="17">
        <v>4.8499999999999996</v>
      </c>
      <c r="E307" s="17" t="s">
        <v>2381</v>
      </c>
      <c r="F307" s="17" t="s">
        <v>2380</v>
      </c>
      <c r="G307" s="17" t="s">
        <v>2380</v>
      </c>
      <c r="H307" s="17">
        <v>1</v>
      </c>
      <c r="I307" s="17" t="s">
        <v>2381</v>
      </c>
      <c r="J307" s="17" t="str">
        <f>IF(Table3__3_16[[#This Row],[HBA1C]]&lt;5.7,"Normal",IF(Table3__3_16[[#This Row],[HBA1C]]&lt;6.4,"Prediabetes","Diabetes"))</f>
        <v>Normal</v>
      </c>
    </row>
    <row r="308" spans="1:10" x14ac:dyDescent="0.35">
      <c r="A308" s="17" t="s">
        <v>2065</v>
      </c>
      <c r="B308" s="17">
        <v>24.56</v>
      </c>
      <c r="C308" s="17" t="s">
        <v>8339</v>
      </c>
      <c r="D308" s="17">
        <v>6.18</v>
      </c>
      <c r="E308" s="17" t="s">
        <v>2381</v>
      </c>
      <c r="F308" s="17" t="s">
        <v>2380</v>
      </c>
      <c r="G308" s="17" t="s">
        <v>2381</v>
      </c>
      <c r="H308" s="17">
        <v>1</v>
      </c>
      <c r="I308" s="17" t="s">
        <v>2381</v>
      </c>
      <c r="J308" s="17" t="str">
        <f>IF(Table3__3_16[[#This Row],[HBA1C]]&lt;5.7,"Normal",IF(Table3__3_16[[#This Row],[HBA1C]]&lt;6.4,"Prediabetes","Diabetes"))</f>
        <v>Prediabetes</v>
      </c>
    </row>
    <row r="309" spans="1:10" x14ac:dyDescent="0.35">
      <c r="A309" s="17" t="s">
        <v>2064</v>
      </c>
      <c r="B309" s="17">
        <v>41.19</v>
      </c>
      <c r="C309" s="17" t="s">
        <v>8337</v>
      </c>
      <c r="D309" s="17">
        <v>6.37</v>
      </c>
      <c r="E309" s="17" t="s">
        <v>2380</v>
      </c>
      <c r="F309" s="17" t="s">
        <v>2380</v>
      </c>
      <c r="G309" s="17" t="s">
        <v>2380</v>
      </c>
      <c r="H309" s="17">
        <v>0</v>
      </c>
      <c r="I309" s="17" t="s">
        <v>2381</v>
      </c>
      <c r="J309" s="17" t="str">
        <f>IF(Table3__3_16[[#This Row],[HBA1C]]&lt;5.7,"Normal",IF(Table3__3_16[[#This Row],[HBA1C]]&lt;6.4,"Prediabetes","Diabetes"))</f>
        <v>Prediabetes</v>
      </c>
    </row>
    <row r="310" spans="1:10" x14ac:dyDescent="0.35">
      <c r="A310" s="17" t="s">
        <v>2063</v>
      </c>
      <c r="B310" s="17">
        <v>18.63</v>
      </c>
      <c r="C310" s="17" t="s">
        <v>8339</v>
      </c>
      <c r="D310" s="17">
        <v>9.81</v>
      </c>
      <c r="E310" s="17" t="s">
        <v>2381</v>
      </c>
      <c r="F310" s="17" t="s">
        <v>2380</v>
      </c>
      <c r="G310" s="17" t="s">
        <v>2380</v>
      </c>
      <c r="H310" s="17">
        <v>2</v>
      </c>
      <c r="I310" s="17" t="s">
        <v>2381</v>
      </c>
      <c r="J310" s="17" t="str">
        <f>IF(Table3__3_16[[#This Row],[HBA1C]]&lt;5.7,"Normal",IF(Table3__3_16[[#This Row],[HBA1C]]&lt;6.4,"Prediabetes","Diabetes"))</f>
        <v>Diabetes</v>
      </c>
    </row>
    <row r="311" spans="1:10" x14ac:dyDescent="0.35">
      <c r="A311" s="17" t="s">
        <v>2062</v>
      </c>
      <c r="B311" s="17">
        <v>26.26</v>
      </c>
      <c r="C311" s="17" t="s">
        <v>8338</v>
      </c>
      <c r="D311" s="17">
        <v>11.8</v>
      </c>
      <c r="E311" s="17" t="s">
        <v>2381</v>
      </c>
      <c r="F311" s="17" t="s">
        <v>2380</v>
      </c>
      <c r="G311" s="17" t="s">
        <v>2380</v>
      </c>
      <c r="H311" s="17">
        <v>1</v>
      </c>
      <c r="I311" s="17" t="s">
        <v>2381</v>
      </c>
      <c r="J311" s="17" t="str">
        <f>IF(Table3__3_16[[#This Row],[HBA1C]]&lt;5.7,"Normal",IF(Table3__3_16[[#This Row],[HBA1C]]&lt;6.4,"Prediabetes","Diabetes"))</f>
        <v>Diabetes</v>
      </c>
    </row>
    <row r="312" spans="1:10" x14ac:dyDescent="0.35">
      <c r="A312" s="17" t="s">
        <v>2061</v>
      </c>
      <c r="B312" s="17">
        <v>22.37</v>
      </c>
      <c r="C312" s="17" t="s">
        <v>8339</v>
      </c>
      <c r="D312" s="17">
        <v>5.86</v>
      </c>
      <c r="E312" s="17" t="s">
        <v>2381</v>
      </c>
      <c r="F312" s="17" t="s">
        <v>2380</v>
      </c>
      <c r="G312" s="17" t="s">
        <v>2381</v>
      </c>
      <c r="H312" s="17">
        <v>1</v>
      </c>
      <c r="I312" s="17" t="s">
        <v>2381</v>
      </c>
      <c r="J312" s="17" t="str">
        <f>IF(Table3__3_16[[#This Row],[HBA1C]]&lt;5.7,"Normal",IF(Table3__3_16[[#This Row],[HBA1C]]&lt;6.4,"Prediabetes","Diabetes"))</f>
        <v>Prediabetes</v>
      </c>
    </row>
    <row r="313" spans="1:10" x14ac:dyDescent="0.35">
      <c r="A313" s="17" t="s">
        <v>2060</v>
      </c>
      <c r="B313" s="17">
        <v>39.619999999999997</v>
      </c>
      <c r="C313" s="17" t="s">
        <v>8337</v>
      </c>
      <c r="D313" s="17">
        <v>4.28</v>
      </c>
      <c r="E313" s="17" t="s">
        <v>2380</v>
      </c>
      <c r="F313" s="17" t="s">
        <v>2380</v>
      </c>
      <c r="G313" s="17" t="s">
        <v>2380</v>
      </c>
      <c r="H313" s="17">
        <v>1</v>
      </c>
      <c r="I313" s="17" t="s">
        <v>2381</v>
      </c>
      <c r="J313" s="17" t="str">
        <f>IF(Table3__3_16[[#This Row],[HBA1C]]&lt;5.7,"Normal",IF(Table3__3_16[[#This Row],[HBA1C]]&lt;6.4,"Prediabetes","Diabetes"))</f>
        <v>Normal</v>
      </c>
    </row>
    <row r="314" spans="1:10" x14ac:dyDescent="0.35">
      <c r="A314" s="17" t="s">
        <v>2059</v>
      </c>
      <c r="B314" s="17">
        <v>18.329999999999998</v>
      </c>
      <c r="C314" s="17" t="s">
        <v>8340</v>
      </c>
      <c r="D314" s="17">
        <v>4.16</v>
      </c>
      <c r="E314" s="17" t="s">
        <v>2381</v>
      </c>
      <c r="F314" s="17" t="s">
        <v>2380</v>
      </c>
      <c r="G314" s="17" t="s">
        <v>2380</v>
      </c>
      <c r="H314" s="17">
        <v>0</v>
      </c>
      <c r="I314" s="17" t="s">
        <v>2381</v>
      </c>
      <c r="J314" s="17" t="str">
        <f>IF(Table3__3_16[[#This Row],[HBA1C]]&lt;5.7,"Normal",IF(Table3__3_16[[#This Row],[HBA1C]]&lt;6.4,"Prediabetes","Diabetes"))</f>
        <v>Normal</v>
      </c>
    </row>
    <row r="315" spans="1:10" x14ac:dyDescent="0.35">
      <c r="A315" s="17" t="s">
        <v>2058</v>
      </c>
      <c r="B315" s="17">
        <v>17.11</v>
      </c>
      <c r="C315" s="17" t="s">
        <v>8340</v>
      </c>
      <c r="D315" s="17">
        <v>4.9800000000000004</v>
      </c>
      <c r="E315" s="17" t="s">
        <v>2381</v>
      </c>
      <c r="F315" s="17" t="s">
        <v>2380</v>
      </c>
      <c r="G315" s="17" t="s">
        <v>2381</v>
      </c>
      <c r="H315" s="17">
        <v>1</v>
      </c>
      <c r="I315" s="17" t="s">
        <v>2381</v>
      </c>
      <c r="J315" s="17" t="str">
        <f>IF(Table3__3_16[[#This Row],[HBA1C]]&lt;5.7,"Normal",IF(Table3__3_16[[#This Row],[HBA1C]]&lt;6.4,"Prediabetes","Diabetes"))</f>
        <v>Normal</v>
      </c>
    </row>
    <row r="316" spans="1:10" x14ac:dyDescent="0.35">
      <c r="A316" s="17" t="s">
        <v>2057</v>
      </c>
      <c r="B316" s="17">
        <v>43.5</v>
      </c>
      <c r="C316" s="17" t="s">
        <v>8337</v>
      </c>
      <c r="D316" s="17">
        <v>6.38</v>
      </c>
      <c r="E316" s="17" t="s">
        <v>2380</v>
      </c>
      <c r="F316" s="17" t="s">
        <v>2381</v>
      </c>
      <c r="G316" s="17" t="s">
        <v>2380</v>
      </c>
      <c r="H316" s="17">
        <v>1</v>
      </c>
      <c r="I316" s="17" t="s">
        <v>2381</v>
      </c>
      <c r="J316" s="17" t="str">
        <f>IF(Table3__3_16[[#This Row],[HBA1C]]&lt;5.7,"Normal",IF(Table3__3_16[[#This Row],[HBA1C]]&lt;6.4,"Prediabetes","Diabetes"))</f>
        <v>Prediabetes</v>
      </c>
    </row>
    <row r="317" spans="1:10" x14ac:dyDescent="0.35">
      <c r="A317" s="17" t="s">
        <v>2056</v>
      </c>
      <c r="B317" s="17">
        <v>25.364999999999998</v>
      </c>
      <c r="C317" s="17" t="s">
        <v>8338</v>
      </c>
      <c r="D317" s="17">
        <v>5.19</v>
      </c>
      <c r="E317" s="17" t="s">
        <v>2380</v>
      </c>
      <c r="F317" s="17" t="s">
        <v>2380</v>
      </c>
      <c r="G317" s="17" t="s">
        <v>2380</v>
      </c>
      <c r="H317" s="17">
        <v>2</v>
      </c>
      <c r="I317" s="17" t="s">
        <v>2380</v>
      </c>
      <c r="J317" s="17" t="str">
        <f>IF(Table3__3_16[[#This Row],[HBA1C]]&lt;5.7,"Normal",IF(Table3__3_16[[#This Row],[HBA1C]]&lt;6.4,"Prediabetes","Diabetes"))</f>
        <v>Normal</v>
      </c>
    </row>
    <row r="318" spans="1:10" x14ac:dyDescent="0.35">
      <c r="A318" s="17" t="s">
        <v>2055</v>
      </c>
      <c r="B318" s="17">
        <v>28.594999999999999</v>
      </c>
      <c r="C318" s="17" t="s">
        <v>8338</v>
      </c>
      <c r="D318" s="17">
        <v>10.210000000000001</v>
      </c>
      <c r="E318" s="17" t="s">
        <v>2380</v>
      </c>
      <c r="F318" s="17" t="s">
        <v>2380</v>
      </c>
      <c r="G318" s="17" t="s">
        <v>2380</v>
      </c>
      <c r="H318" s="17">
        <v>0</v>
      </c>
      <c r="I318" s="17" t="s">
        <v>2380</v>
      </c>
      <c r="J318" s="17" t="str">
        <f>IF(Table3__3_16[[#This Row],[HBA1C]]&lt;5.7,"Normal",IF(Table3__3_16[[#This Row],[HBA1C]]&lt;6.4,"Prediabetes","Diabetes"))</f>
        <v>Diabetes</v>
      </c>
    </row>
    <row r="319" spans="1:10" x14ac:dyDescent="0.35">
      <c r="A319" s="17" t="s">
        <v>2054</v>
      </c>
      <c r="B319" s="17">
        <v>29.83</v>
      </c>
      <c r="C319" s="17" t="s">
        <v>8338</v>
      </c>
      <c r="D319" s="17">
        <v>9.6999999999999993</v>
      </c>
      <c r="E319" s="17" t="s">
        <v>2381</v>
      </c>
      <c r="F319" s="17" t="s">
        <v>2380</v>
      </c>
      <c r="G319" s="17" t="s">
        <v>2381</v>
      </c>
      <c r="H319" s="17">
        <v>1</v>
      </c>
      <c r="I319" s="17" t="s">
        <v>2381</v>
      </c>
      <c r="J319" s="17" t="str">
        <f>IF(Table3__3_16[[#This Row],[HBA1C]]&lt;5.7,"Normal",IF(Table3__3_16[[#This Row],[HBA1C]]&lt;6.4,"Prediabetes","Diabetes"))</f>
        <v>Diabetes</v>
      </c>
    </row>
    <row r="320" spans="1:10" x14ac:dyDescent="0.35">
      <c r="A320" s="17" t="s">
        <v>2053</v>
      </c>
      <c r="B320" s="17">
        <v>24.7</v>
      </c>
      <c r="C320" s="17" t="s">
        <v>8339</v>
      </c>
      <c r="D320" s="17">
        <v>10.25</v>
      </c>
      <c r="E320" s="17" t="s">
        <v>2380</v>
      </c>
      <c r="F320" s="17" t="s">
        <v>2380</v>
      </c>
      <c r="G320" s="17" t="s">
        <v>2380</v>
      </c>
      <c r="H320" s="17">
        <v>3</v>
      </c>
      <c r="I320" s="17" t="s">
        <v>2380</v>
      </c>
      <c r="J320" s="17" t="str">
        <f>IF(Table3__3_16[[#This Row],[HBA1C]]&lt;5.7,"Normal",IF(Table3__3_16[[#This Row],[HBA1C]]&lt;6.4,"Prediabetes","Diabetes"))</f>
        <v>Diabetes</v>
      </c>
    </row>
    <row r="321" spans="1:10" x14ac:dyDescent="0.35">
      <c r="A321" s="17" t="s">
        <v>2052</v>
      </c>
      <c r="B321" s="17">
        <v>17.940000000000001</v>
      </c>
      <c r="C321" s="17" t="s">
        <v>8340</v>
      </c>
      <c r="D321" s="17">
        <v>9.77</v>
      </c>
      <c r="E321" s="17" t="s">
        <v>2380</v>
      </c>
      <c r="F321" s="17" t="s">
        <v>2380</v>
      </c>
      <c r="G321" s="17" t="s">
        <v>2380</v>
      </c>
      <c r="H321" s="17">
        <v>0</v>
      </c>
      <c r="I321" s="17" t="s">
        <v>2381</v>
      </c>
      <c r="J321" s="17" t="str">
        <f>IF(Table3__3_16[[#This Row],[HBA1C]]&lt;5.7,"Normal",IF(Table3__3_16[[#This Row],[HBA1C]]&lt;6.4,"Prediabetes","Diabetes"))</f>
        <v>Diabetes</v>
      </c>
    </row>
    <row r="322" spans="1:10" x14ac:dyDescent="0.35">
      <c r="A322" s="17" t="s">
        <v>2051</v>
      </c>
      <c r="B322" s="17">
        <v>21.08</v>
      </c>
      <c r="C322" s="17" t="s">
        <v>8339</v>
      </c>
      <c r="D322" s="17">
        <v>4.83</v>
      </c>
      <c r="E322" s="17" t="s">
        <v>2380</v>
      </c>
      <c r="F322" s="17" t="s">
        <v>2380</v>
      </c>
      <c r="G322" s="17" t="s">
        <v>2381</v>
      </c>
      <c r="H322" s="17">
        <v>1</v>
      </c>
      <c r="I322" s="17" t="s">
        <v>2381</v>
      </c>
      <c r="J322" s="17" t="str">
        <f>IF(Table3__3_16[[#This Row],[HBA1C]]&lt;5.7,"Normal",IF(Table3__3_16[[#This Row],[HBA1C]]&lt;6.4,"Prediabetes","Diabetes"))</f>
        <v>Normal</v>
      </c>
    </row>
    <row r="323" spans="1:10" x14ac:dyDescent="0.35">
      <c r="A323" s="17" t="s">
        <v>2050</v>
      </c>
      <c r="B323" s="17">
        <v>37.715000000000003</v>
      </c>
      <c r="C323" s="17" t="s">
        <v>8337</v>
      </c>
      <c r="D323" s="17">
        <v>10.86</v>
      </c>
      <c r="E323" s="17" t="s">
        <v>2381</v>
      </c>
      <c r="F323" s="17" t="s">
        <v>2380</v>
      </c>
      <c r="G323" s="17" t="s">
        <v>2380</v>
      </c>
      <c r="H323" s="17">
        <v>0</v>
      </c>
      <c r="I323" s="17" t="s">
        <v>2380</v>
      </c>
      <c r="J323" s="17" t="str">
        <f>IF(Table3__3_16[[#This Row],[HBA1C]]&lt;5.7,"Normal",IF(Table3__3_16[[#This Row],[HBA1C]]&lt;6.4,"Prediabetes","Diabetes"))</f>
        <v>Diabetes</v>
      </c>
    </row>
    <row r="324" spans="1:10" x14ac:dyDescent="0.35">
      <c r="A324" s="17" t="s">
        <v>2049</v>
      </c>
      <c r="B324" s="17">
        <v>22.39</v>
      </c>
      <c r="C324" s="17" t="s">
        <v>8339</v>
      </c>
      <c r="D324" s="17">
        <v>9.5299999999999994</v>
      </c>
      <c r="E324" s="17" t="s">
        <v>2381</v>
      </c>
      <c r="F324" s="17" t="s">
        <v>2380</v>
      </c>
      <c r="G324" s="17" t="s">
        <v>2380</v>
      </c>
      <c r="H324" s="17">
        <v>0</v>
      </c>
      <c r="I324" s="17" t="s">
        <v>2381</v>
      </c>
      <c r="J324" s="17" t="str">
        <f>IF(Table3__3_16[[#This Row],[HBA1C]]&lt;5.7,"Normal",IF(Table3__3_16[[#This Row],[HBA1C]]&lt;6.4,"Prediabetes","Diabetes"))</f>
        <v>Diabetes</v>
      </c>
    </row>
    <row r="325" spans="1:10" x14ac:dyDescent="0.35">
      <c r="A325" s="17" t="s">
        <v>2048</v>
      </c>
      <c r="B325" s="17">
        <v>28.78</v>
      </c>
      <c r="C325" s="17" t="s">
        <v>8338</v>
      </c>
      <c r="D325" s="17">
        <v>5.68</v>
      </c>
      <c r="E325" s="17" t="s">
        <v>2380</v>
      </c>
      <c r="F325" s="17" t="s">
        <v>2380</v>
      </c>
      <c r="G325" s="17" t="s">
        <v>2380</v>
      </c>
      <c r="H325" s="17">
        <v>0</v>
      </c>
      <c r="I325" s="17" t="s">
        <v>2381</v>
      </c>
      <c r="J325" s="17" t="str">
        <f>IF(Table3__3_16[[#This Row],[HBA1C]]&lt;5.7,"Normal",IF(Table3__3_16[[#This Row],[HBA1C]]&lt;6.4,"Prediabetes","Diabetes"))</f>
        <v>Normal</v>
      </c>
    </row>
    <row r="326" spans="1:10" x14ac:dyDescent="0.35">
      <c r="A326" s="17" t="s">
        <v>2047</v>
      </c>
      <c r="B326" s="17">
        <v>18.329999999999998</v>
      </c>
      <c r="C326" s="17" t="s">
        <v>8340</v>
      </c>
      <c r="D326" s="17">
        <v>5.57</v>
      </c>
      <c r="E326" s="17" t="s">
        <v>2381</v>
      </c>
      <c r="F326" s="17" t="s">
        <v>2380</v>
      </c>
      <c r="G326" s="17" t="s">
        <v>2380</v>
      </c>
      <c r="H326" s="17">
        <v>0</v>
      </c>
      <c r="I326" s="17" t="s">
        <v>2381</v>
      </c>
      <c r="J326" s="17" t="str">
        <f>IF(Table3__3_16[[#This Row],[HBA1C]]&lt;5.7,"Normal",IF(Table3__3_16[[#This Row],[HBA1C]]&lt;6.4,"Prediabetes","Diabetes"))</f>
        <v>Normal</v>
      </c>
    </row>
    <row r="327" spans="1:10" x14ac:dyDescent="0.35">
      <c r="A327" s="17" t="s">
        <v>2046</v>
      </c>
      <c r="B327" s="17">
        <v>26.39</v>
      </c>
      <c r="C327" s="17" t="s">
        <v>8338</v>
      </c>
      <c r="D327" s="17">
        <v>4.58</v>
      </c>
      <c r="E327" s="17" t="s">
        <v>2381</v>
      </c>
      <c r="F327" s="17" t="s">
        <v>2380</v>
      </c>
      <c r="G327" s="17" t="s">
        <v>2380</v>
      </c>
      <c r="H327" s="17">
        <v>1</v>
      </c>
      <c r="I327" s="17" t="s">
        <v>2381</v>
      </c>
      <c r="J327" s="17" t="str">
        <f>IF(Table3__3_16[[#This Row],[HBA1C]]&lt;5.7,"Normal",IF(Table3__3_16[[#This Row],[HBA1C]]&lt;6.4,"Prediabetes","Diabetes"))</f>
        <v>Normal</v>
      </c>
    </row>
    <row r="328" spans="1:10" x14ac:dyDescent="0.35">
      <c r="A328" s="17" t="s">
        <v>2045</v>
      </c>
      <c r="B328" s="17">
        <v>19.260000000000002</v>
      </c>
      <c r="C328" s="17" t="s">
        <v>8339</v>
      </c>
      <c r="D328" s="17">
        <v>8.9600000000000009</v>
      </c>
      <c r="E328" s="17" t="s">
        <v>2381</v>
      </c>
      <c r="F328" s="17" t="s">
        <v>2380</v>
      </c>
      <c r="G328" s="17" t="s">
        <v>2380</v>
      </c>
      <c r="H328" s="17">
        <v>1</v>
      </c>
      <c r="I328" s="17" t="s">
        <v>2381</v>
      </c>
      <c r="J328" s="17" t="str">
        <f>IF(Table3__3_16[[#This Row],[HBA1C]]&lt;5.7,"Normal",IF(Table3__3_16[[#This Row],[HBA1C]]&lt;6.4,"Prediabetes","Diabetes"))</f>
        <v>Diabetes</v>
      </c>
    </row>
    <row r="329" spans="1:10" x14ac:dyDescent="0.35">
      <c r="A329" s="17" t="s">
        <v>2044</v>
      </c>
      <c r="B329" s="17">
        <v>26.92</v>
      </c>
      <c r="C329" s="17" t="s">
        <v>8338</v>
      </c>
      <c r="D329" s="17">
        <v>6.09</v>
      </c>
      <c r="E329" s="17" t="s">
        <v>2380</v>
      </c>
      <c r="F329" s="17" t="s">
        <v>2380</v>
      </c>
      <c r="G329" s="17" t="s">
        <v>2380</v>
      </c>
      <c r="H329" s="17">
        <v>0</v>
      </c>
      <c r="I329" s="17" t="s">
        <v>2381</v>
      </c>
      <c r="J329" s="17" t="str">
        <f>IF(Table3__3_16[[#This Row],[HBA1C]]&lt;5.7,"Normal",IF(Table3__3_16[[#This Row],[HBA1C]]&lt;6.4,"Prediabetes","Diabetes"))</f>
        <v>Prediabetes</v>
      </c>
    </row>
    <row r="330" spans="1:10" x14ac:dyDescent="0.35">
      <c r="A330" s="17" t="s">
        <v>2043</v>
      </c>
      <c r="B330" s="17">
        <v>19.73</v>
      </c>
      <c r="C330" s="17" t="s">
        <v>8339</v>
      </c>
      <c r="D330" s="17">
        <v>4.3600000000000003</v>
      </c>
      <c r="E330" s="17" t="s">
        <v>2380</v>
      </c>
      <c r="F330" s="17" t="s">
        <v>2380</v>
      </c>
      <c r="G330" s="17" t="s">
        <v>2380</v>
      </c>
      <c r="H330" s="17">
        <v>0</v>
      </c>
      <c r="I330" s="17" t="s">
        <v>2381</v>
      </c>
      <c r="J330" s="17" t="str">
        <f>IF(Table3__3_16[[#This Row],[HBA1C]]&lt;5.7,"Normal",IF(Table3__3_16[[#This Row],[HBA1C]]&lt;6.4,"Prediabetes","Diabetes"))</f>
        <v>Normal</v>
      </c>
    </row>
    <row r="331" spans="1:10" x14ac:dyDescent="0.35">
      <c r="A331" s="17" t="s">
        <v>2042</v>
      </c>
      <c r="B331" s="17">
        <v>23.56</v>
      </c>
      <c r="C331" s="17" t="s">
        <v>8339</v>
      </c>
      <c r="D331" s="17">
        <v>11.74</v>
      </c>
      <c r="E331" s="17" t="s">
        <v>2381</v>
      </c>
      <c r="F331" s="17" t="s">
        <v>2380</v>
      </c>
      <c r="G331" s="17" t="s">
        <v>2380</v>
      </c>
      <c r="H331" s="17">
        <v>0</v>
      </c>
      <c r="I331" s="17" t="s">
        <v>2381</v>
      </c>
      <c r="J331" s="17" t="str">
        <f>IF(Table3__3_16[[#This Row],[HBA1C]]&lt;5.7,"Normal",IF(Table3__3_16[[#This Row],[HBA1C]]&lt;6.4,"Prediabetes","Diabetes"))</f>
        <v>Diabetes</v>
      </c>
    </row>
    <row r="332" spans="1:10" x14ac:dyDescent="0.35">
      <c r="A332" s="17" t="s">
        <v>2041</v>
      </c>
      <c r="B332" s="17">
        <v>37.67</v>
      </c>
      <c r="C332" s="17" t="s">
        <v>8337</v>
      </c>
      <c r="D332" s="17">
        <v>5.89</v>
      </c>
      <c r="E332" s="17" t="s">
        <v>2380</v>
      </c>
      <c r="F332" s="17" t="s">
        <v>2380</v>
      </c>
      <c r="G332" s="17" t="s">
        <v>2380</v>
      </c>
      <c r="H332" s="17">
        <v>1</v>
      </c>
      <c r="I332" s="17" t="s">
        <v>2381</v>
      </c>
      <c r="J332" s="17" t="str">
        <f>IF(Table3__3_16[[#This Row],[HBA1C]]&lt;5.7,"Normal",IF(Table3__3_16[[#This Row],[HBA1C]]&lt;6.4,"Prediabetes","Diabetes"))</f>
        <v>Prediabetes</v>
      </c>
    </row>
    <row r="333" spans="1:10" x14ac:dyDescent="0.35">
      <c r="A333" s="17" t="s">
        <v>2040</v>
      </c>
      <c r="B333" s="17">
        <v>18.73</v>
      </c>
      <c r="C333" s="17" t="s">
        <v>8339</v>
      </c>
      <c r="D333" s="17">
        <v>10.64</v>
      </c>
      <c r="E333" s="17" t="s">
        <v>2380</v>
      </c>
      <c r="F333" s="17" t="s">
        <v>2380</v>
      </c>
      <c r="G333" s="17" t="s">
        <v>2380</v>
      </c>
      <c r="H333" s="17">
        <v>2</v>
      </c>
      <c r="I333" s="17" t="s">
        <v>2381</v>
      </c>
      <c r="J333" s="17" t="str">
        <f>IF(Table3__3_16[[#This Row],[HBA1C]]&lt;5.7,"Normal",IF(Table3__3_16[[#This Row],[HBA1C]]&lt;6.4,"Prediabetes","Diabetes"))</f>
        <v>Diabetes</v>
      </c>
    </row>
    <row r="334" spans="1:10" x14ac:dyDescent="0.35">
      <c r="A334" s="17" t="s">
        <v>2039</v>
      </c>
      <c r="B334" s="17">
        <v>33.090000000000003</v>
      </c>
      <c r="C334" s="17" t="s">
        <v>8337</v>
      </c>
      <c r="D334" s="17">
        <v>6.06</v>
      </c>
      <c r="E334" s="17" t="s">
        <v>2380</v>
      </c>
      <c r="F334" s="17" t="s">
        <v>2380</v>
      </c>
      <c r="G334" s="17" t="s">
        <v>2381</v>
      </c>
      <c r="H334" s="17">
        <v>1</v>
      </c>
      <c r="I334" s="17" t="s">
        <v>2381</v>
      </c>
      <c r="J334" s="17" t="str">
        <f>IF(Table3__3_16[[#This Row],[HBA1C]]&lt;5.7,"Normal",IF(Table3__3_16[[#This Row],[HBA1C]]&lt;6.4,"Prediabetes","Diabetes"))</f>
        <v>Prediabetes</v>
      </c>
    </row>
    <row r="335" spans="1:10" x14ac:dyDescent="0.35">
      <c r="A335" s="17" t="s">
        <v>2038</v>
      </c>
      <c r="B335" s="17">
        <v>18.329999999999998</v>
      </c>
      <c r="C335" s="17" t="s">
        <v>8340</v>
      </c>
      <c r="D335" s="17">
        <v>7.46</v>
      </c>
      <c r="E335" s="17" t="s">
        <v>2381</v>
      </c>
      <c r="F335" s="17" t="s">
        <v>2380</v>
      </c>
      <c r="G335" s="17" t="s">
        <v>2380</v>
      </c>
      <c r="H335" s="17">
        <v>1</v>
      </c>
      <c r="I335" s="17" t="s">
        <v>2381</v>
      </c>
      <c r="J335" s="17" t="str">
        <f>IF(Table3__3_16[[#This Row],[HBA1C]]&lt;5.7,"Normal",IF(Table3__3_16[[#This Row],[HBA1C]]&lt;6.4,"Prediabetes","Diabetes"))</f>
        <v>Diabetes</v>
      </c>
    </row>
    <row r="336" spans="1:10" x14ac:dyDescent="0.35">
      <c r="A336" s="17" t="s">
        <v>2037</v>
      </c>
      <c r="B336" s="17">
        <v>27.74</v>
      </c>
      <c r="C336" s="17" t="s">
        <v>8338</v>
      </c>
      <c r="D336" s="17">
        <v>4.68</v>
      </c>
      <c r="E336" s="17" t="s">
        <v>2381</v>
      </c>
      <c r="F336" s="17" t="s">
        <v>2380</v>
      </c>
      <c r="G336" s="17" t="s">
        <v>2380</v>
      </c>
      <c r="H336" s="17">
        <v>2</v>
      </c>
      <c r="I336" s="17" t="s">
        <v>2381</v>
      </c>
      <c r="J336" s="17" t="str">
        <f>IF(Table3__3_16[[#This Row],[HBA1C]]&lt;5.7,"Normal",IF(Table3__3_16[[#This Row],[HBA1C]]&lt;6.4,"Prediabetes","Diabetes"))</f>
        <v>Normal</v>
      </c>
    </row>
    <row r="337" spans="1:10" x14ac:dyDescent="0.35">
      <c r="A337" s="17" t="s">
        <v>2036</v>
      </c>
      <c r="B337" s="17">
        <v>24.2</v>
      </c>
      <c r="C337" s="17" t="s">
        <v>8339</v>
      </c>
      <c r="D337" s="17">
        <v>6.15</v>
      </c>
      <c r="E337" s="17" t="s">
        <v>2380</v>
      </c>
      <c r="F337" s="17" t="s">
        <v>2380</v>
      </c>
      <c r="G337" s="17" t="s">
        <v>2380</v>
      </c>
      <c r="H337" s="17">
        <v>1</v>
      </c>
      <c r="I337" s="17" t="s">
        <v>2381</v>
      </c>
      <c r="J337" s="17" t="str">
        <f>IF(Table3__3_16[[#This Row],[HBA1C]]&lt;5.7,"Normal",IF(Table3__3_16[[#This Row],[HBA1C]]&lt;6.4,"Prediabetes","Diabetes"))</f>
        <v>Prediabetes</v>
      </c>
    </row>
    <row r="338" spans="1:10" x14ac:dyDescent="0.35">
      <c r="A338" s="17" t="s">
        <v>2035</v>
      </c>
      <c r="B338" s="17">
        <v>22.03</v>
      </c>
      <c r="C338" s="17" t="s">
        <v>8339</v>
      </c>
      <c r="D338" s="17">
        <v>4.28</v>
      </c>
      <c r="E338" s="17" t="s">
        <v>2381</v>
      </c>
      <c r="F338" s="17" t="s">
        <v>2380</v>
      </c>
      <c r="G338" s="17" t="s">
        <v>2380</v>
      </c>
      <c r="H338" s="17">
        <v>0</v>
      </c>
      <c r="I338" s="17" t="s">
        <v>2381</v>
      </c>
      <c r="J338" s="17" t="str">
        <f>IF(Table3__3_16[[#This Row],[HBA1C]]&lt;5.7,"Normal",IF(Table3__3_16[[#This Row],[HBA1C]]&lt;6.4,"Prediabetes","Diabetes"))</f>
        <v>Normal</v>
      </c>
    </row>
    <row r="339" spans="1:10" x14ac:dyDescent="0.35">
      <c r="A339" s="17" t="s">
        <v>2034</v>
      </c>
      <c r="B339" s="17">
        <v>26.885000000000002</v>
      </c>
      <c r="C339" s="17" t="s">
        <v>8338</v>
      </c>
      <c r="D339" s="17">
        <v>9.86</v>
      </c>
      <c r="E339" s="17" t="s">
        <v>2380</v>
      </c>
      <c r="F339" s="17" t="s">
        <v>2380</v>
      </c>
      <c r="G339" s="17" t="s">
        <v>2380</v>
      </c>
      <c r="H339" s="17">
        <v>3</v>
      </c>
      <c r="I339" s="17" t="s">
        <v>2381</v>
      </c>
      <c r="J339" s="17" t="str">
        <f>IF(Table3__3_16[[#This Row],[HBA1C]]&lt;5.7,"Normal",IF(Table3__3_16[[#This Row],[HBA1C]]&lt;6.4,"Prediabetes","Diabetes"))</f>
        <v>Diabetes</v>
      </c>
    </row>
    <row r="340" spans="1:10" x14ac:dyDescent="0.35">
      <c r="A340" s="17" t="s">
        <v>2033</v>
      </c>
      <c r="B340" s="17">
        <v>16.36</v>
      </c>
      <c r="C340" s="17" t="s">
        <v>8340</v>
      </c>
      <c r="D340" s="17">
        <v>11.19</v>
      </c>
      <c r="E340" s="17" t="s">
        <v>2380</v>
      </c>
      <c r="F340" s="17" t="s">
        <v>2380</v>
      </c>
      <c r="G340" s="17" t="s">
        <v>2380</v>
      </c>
      <c r="H340" s="17">
        <v>0</v>
      </c>
      <c r="I340" s="17" t="s">
        <v>2381</v>
      </c>
      <c r="J340" s="17" t="str">
        <f>IF(Table3__3_16[[#This Row],[HBA1C]]&lt;5.7,"Normal",IF(Table3__3_16[[#This Row],[HBA1C]]&lt;6.4,"Prediabetes","Diabetes"))</f>
        <v>Diabetes</v>
      </c>
    </row>
    <row r="341" spans="1:10" x14ac:dyDescent="0.35">
      <c r="A341" s="17" t="s">
        <v>2032</v>
      </c>
      <c r="B341" s="17">
        <v>32.299999999999997</v>
      </c>
      <c r="C341" s="17" t="s">
        <v>8337</v>
      </c>
      <c r="D341" s="17">
        <v>4.8899999999999997</v>
      </c>
      <c r="E341" s="17" t="s">
        <v>2381</v>
      </c>
      <c r="F341" s="17" t="s">
        <v>2380</v>
      </c>
      <c r="G341" s="17" t="s">
        <v>2381</v>
      </c>
      <c r="H341" s="17">
        <v>1</v>
      </c>
      <c r="I341" s="17" t="s">
        <v>2380</v>
      </c>
      <c r="J341" s="17" t="str">
        <f>IF(Table3__3_16[[#This Row],[HBA1C]]&lt;5.7,"Normal",IF(Table3__3_16[[#This Row],[HBA1C]]&lt;6.4,"Prediabetes","Diabetes"))</f>
        <v>Normal</v>
      </c>
    </row>
    <row r="342" spans="1:10" x14ac:dyDescent="0.35">
      <c r="A342" s="17" t="s">
        <v>2031</v>
      </c>
      <c r="B342" s="17">
        <v>16.05</v>
      </c>
      <c r="C342" s="17" t="s">
        <v>8340</v>
      </c>
      <c r="D342" s="17">
        <v>4.3499999999999996</v>
      </c>
      <c r="E342" s="17" t="s">
        <v>2381</v>
      </c>
      <c r="F342" s="17" t="s">
        <v>2380</v>
      </c>
      <c r="G342" s="17" t="s">
        <v>2380</v>
      </c>
      <c r="H342" s="17">
        <v>0</v>
      </c>
      <c r="I342" s="17" t="s">
        <v>2381</v>
      </c>
      <c r="J342" s="17" t="str">
        <f>IF(Table3__3_16[[#This Row],[HBA1C]]&lt;5.7,"Normal",IF(Table3__3_16[[#This Row],[HBA1C]]&lt;6.4,"Prediabetes","Diabetes"))</f>
        <v>Normal</v>
      </c>
    </row>
    <row r="343" spans="1:10" x14ac:dyDescent="0.35">
      <c r="A343" s="17" t="s">
        <v>2030</v>
      </c>
      <c r="B343" s="17">
        <v>29.07</v>
      </c>
      <c r="C343" s="17" t="s">
        <v>8338</v>
      </c>
      <c r="D343" s="17">
        <v>8.66</v>
      </c>
      <c r="E343" s="17" t="s">
        <v>2381</v>
      </c>
      <c r="F343" s="17" t="s">
        <v>2380</v>
      </c>
      <c r="G343" s="17" t="s">
        <v>2380</v>
      </c>
      <c r="H343" s="17">
        <v>2</v>
      </c>
      <c r="I343" s="17" t="s">
        <v>2381</v>
      </c>
      <c r="J343" s="17" t="str">
        <f>IF(Table3__3_16[[#This Row],[HBA1C]]&lt;5.7,"Normal",IF(Table3__3_16[[#This Row],[HBA1C]]&lt;6.4,"Prediabetes","Diabetes"))</f>
        <v>Diabetes</v>
      </c>
    </row>
    <row r="344" spans="1:10" x14ac:dyDescent="0.35">
      <c r="A344" s="17" t="s">
        <v>2029</v>
      </c>
      <c r="B344" s="17">
        <v>17.43</v>
      </c>
      <c r="C344" s="17" t="s">
        <v>8340</v>
      </c>
      <c r="D344" s="17">
        <v>8.64</v>
      </c>
      <c r="E344" s="17" t="s">
        <v>2380</v>
      </c>
      <c r="F344" s="17" t="s">
        <v>2380</v>
      </c>
      <c r="G344" s="17" t="s">
        <v>2380</v>
      </c>
      <c r="H344" s="17">
        <v>0</v>
      </c>
      <c r="I344" s="17" t="s">
        <v>2381</v>
      </c>
      <c r="J344" s="17" t="str">
        <f>IF(Table3__3_16[[#This Row],[HBA1C]]&lt;5.7,"Normal",IF(Table3__3_16[[#This Row],[HBA1C]]&lt;6.4,"Prediabetes","Diabetes"))</f>
        <v>Diabetes</v>
      </c>
    </row>
    <row r="345" spans="1:10" x14ac:dyDescent="0.35">
      <c r="A345" s="17" t="s">
        <v>2028</v>
      </c>
      <c r="B345" s="17">
        <v>19.329999999999998</v>
      </c>
      <c r="C345" s="17" t="s">
        <v>8339</v>
      </c>
      <c r="D345" s="17">
        <v>4.2699999999999996</v>
      </c>
      <c r="E345" s="17" t="s">
        <v>2380</v>
      </c>
      <c r="F345" s="17" t="s">
        <v>2380</v>
      </c>
      <c r="G345" s="17" t="s">
        <v>2380</v>
      </c>
      <c r="H345" s="17">
        <v>0</v>
      </c>
      <c r="I345" s="17" t="s">
        <v>2381</v>
      </c>
      <c r="J345" s="17" t="str">
        <f>IF(Table3__3_16[[#This Row],[HBA1C]]&lt;5.7,"Normal",IF(Table3__3_16[[#This Row],[HBA1C]]&lt;6.4,"Prediabetes","Diabetes"))</f>
        <v>Normal</v>
      </c>
    </row>
    <row r="346" spans="1:10" x14ac:dyDescent="0.35">
      <c r="A346" s="17" t="s">
        <v>2027</v>
      </c>
      <c r="B346" s="17">
        <v>30.52</v>
      </c>
      <c r="C346" s="17" t="s">
        <v>8337</v>
      </c>
      <c r="D346" s="17">
        <v>4.21</v>
      </c>
      <c r="E346" s="17" t="s">
        <v>2380</v>
      </c>
      <c r="F346" s="17" t="s">
        <v>2380</v>
      </c>
      <c r="G346" s="17" t="s">
        <v>2380</v>
      </c>
      <c r="H346" s="17">
        <v>1</v>
      </c>
      <c r="I346" s="17" t="s">
        <v>2381</v>
      </c>
      <c r="J346" s="17" t="str">
        <f>IF(Table3__3_16[[#This Row],[HBA1C]]&lt;5.7,"Normal",IF(Table3__3_16[[#This Row],[HBA1C]]&lt;6.4,"Prediabetes","Diabetes"))</f>
        <v>Normal</v>
      </c>
    </row>
    <row r="347" spans="1:10" x14ac:dyDescent="0.35">
      <c r="A347" s="17" t="s">
        <v>2026</v>
      </c>
      <c r="B347" s="17">
        <v>39.21</v>
      </c>
      <c r="C347" s="17" t="s">
        <v>8337</v>
      </c>
      <c r="D347" s="17">
        <v>5.04</v>
      </c>
      <c r="E347" s="17" t="s">
        <v>2380</v>
      </c>
      <c r="F347" s="17" t="s">
        <v>2380</v>
      </c>
      <c r="G347" s="17" t="s">
        <v>2381</v>
      </c>
      <c r="H347" s="17">
        <v>1</v>
      </c>
      <c r="I347" s="17" t="s">
        <v>2381</v>
      </c>
      <c r="J347" s="17" t="str">
        <f>IF(Table3__3_16[[#This Row],[HBA1C]]&lt;5.7,"Normal",IF(Table3__3_16[[#This Row],[HBA1C]]&lt;6.4,"Prediabetes","Diabetes"))</f>
        <v>Normal</v>
      </c>
    </row>
    <row r="348" spans="1:10" x14ac:dyDescent="0.35">
      <c r="A348" s="17" t="s">
        <v>2025</v>
      </c>
      <c r="B348" s="17">
        <v>26.98</v>
      </c>
      <c r="C348" s="17" t="s">
        <v>8338</v>
      </c>
      <c r="D348" s="17">
        <v>5.21</v>
      </c>
      <c r="E348" s="17" t="s">
        <v>2381</v>
      </c>
      <c r="F348" s="17" t="s">
        <v>2380</v>
      </c>
      <c r="G348" s="17" t="s">
        <v>2380</v>
      </c>
      <c r="H348" s="17">
        <v>2</v>
      </c>
      <c r="I348" s="17" t="s">
        <v>2381</v>
      </c>
      <c r="J348" s="17" t="str">
        <f>IF(Table3__3_16[[#This Row],[HBA1C]]&lt;5.7,"Normal",IF(Table3__3_16[[#This Row],[HBA1C]]&lt;6.4,"Prediabetes","Diabetes"))</f>
        <v>Normal</v>
      </c>
    </row>
    <row r="349" spans="1:10" x14ac:dyDescent="0.35">
      <c r="A349" s="17" t="s">
        <v>2024</v>
      </c>
      <c r="B349" s="17">
        <v>25.84</v>
      </c>
      <c r="C349" s="17" t="s">
        <v>8338</v>
      </c>
      <c r="D349" s="17">
        <v>8.83</v>
      </c>
      <c r="E349" s="17" t="s">
        <v>2380</v>
      </c>
      <c r="F349" s="17" t="s">
        <v>2380</v>
      </c>
      <c r="G349" s="17" t="s">
        <v>2380</v>
      </c>
      <c r="H349" s="17">
        <v>0</v>
      </c>
      <c r="I349" s="17" t="s">
        <v>2380</v>
      </c>
      <c r="J349" s="17" t="str">
        <f>IF(Table3__3_16[[#This Row],[HBA1C]]&lt;5.7,"Normal",IF(Table3__3_16[[#This Row],[HBA1C]]&lt;6.4,"Prediabetes","Diabetes"))</f>
        <v>Diabetes</v>
      </c>
    </row>
    <row r="350" spans="1:10" x14ac:dyDescent="0.35">
      <c r="A350" s="17" t="s">
        <v>2023</v>
      </c>
      <c r="B350" s="17">
        <v>28.31</v>
      </c>
      <c r="C350" s="17" t="s">
        <v>8338</v>
      </c>
      <c r="D350" s="17">
        <v>8.4700000000000006</v>
      </c>
      <c r="E350" s="17" t="s">
        <v>2381</v>
      </c>
      <c r="F350" s="17" t="s">
        <v>2380</v>
      </c>
      <c r="G350" s="17" t="s">
        <v>2380</v>
      </c>
      <c r="H350" s="17">
        <v>2</v>
      </c>
      <c r="I350" s="17" t="s">
        <v>2381</v>
      </c>
      <c r="J350" s="17" t="str">
        <f>IF(Table3__3_16[[#This Row],[HBA1C]]&lt;5.7,"Normal",IF(Table3__3_16[[#This Row],[HBA1C]]&lt;6.4,"Prediabetes","Diabetes"))</f>
        <v>Diabetes</v>
      </c>
    </row>
    <row r="351" spans="1:10" x14ac:dyDescent="0.35">
      <c r="A351" s="17" t="s">
        <v>2022</v>
      </c>
      <c r="B351" s="17">
        <v>23.94</v>
      </c>
      <c r="C351" s="17" t="s">
        <v>8339</v>
      </c>
      <c r="D351" s="17">
        <v>4.2</v>
      </c>
      <c r="E351" s="17" t="s">
        <v>2380</v>
      </c>
      <c r="F351" s="17" t="s">
        <v>2380</v>
      </c>
      <c r="G351" s="17" t="s">
        <v>2380</v>
      </c>
      <c r="H351" s="17">
        <v>0</v>
      </c>
      <c r="I351" s="17" t="s">
        <v>2381</v>
      </c>
      <c r="J351" s="17" t="str">
        <f>IF(Table3__3_16[[#This Row],[HBA1C]]&lt;5.7,"Normal",IF(Table3__3_16[[#This Row],[HBA1C]]&lt;6.4,"Prediabetes","Diabetes"))</f>
        <v>Normal</v>
      </c>
    </row>
    <row r="352" spans="1:10" x14ac:dyDescent="0.35">
      <c r="A352" s="17" t="s">
        <v>2021</v>
      </c>
      <c r="B352" s="17">
        <v>20.03</v>
      </c>
      <c r="C352" s="17" t="s">
        <v>8339</v>
      </c>
      <c r="D352" s="17">
        <v>6.14</v>
      </c>
      <c r="E352" s="17" t="s">
        <v>2381</v>
      </c>
      <c r="F352" s="17" t="s">
        <v>2380</v>
      </c>
      <c r="G352" s="17" t="s">
        <v>2380</v>
      </c>
      <c r="H352" s="17">
        <v>0</v>
      </c>
      <c r="I352" s="17" t="s">
        <v>2381</v>
      </c>
      <c r="J352" s="17" t="str">
        <f>IF(Table3__3_16[[#This Row],[HBA1C]]&lt;5.7,"Normal",IF(Table3__3_16[[#This Row],[HBA1C]]&lt;6.4,"Prediabetes","Diabetes"))</f>
        <v>Prediabetes</v>
      </c>
    </row>
    <row r="353" spans="1:10" x14ac:dyDescent="0.35">
      <c r="A353" s="17" t="s">
        <v>2020</v>
      </c>
      <c r="B353" s="17">
        <v>41.42</v>
      </c>
      <c r="C353" s="17" t="s">
        <v>8337</v>
      </c>
      <c r="D353" s="17">
        <v>6.07</v>
      </c>
      <c r="E353" s="17" t="s">
        <v>2380</v>
      </c>
      <c r="F353" s="17" t="s">
        <v>2380</v>
      </c>
      <c r="G353" s="17" t="s">
        <v>2380</v>
      </c>
      <c r="H353" s="17">
        <v>0</v>
      </c>
      <c r="I353" s="17" t="s">
        <v>2380</v>
      </c>
      <c r="J353" s="17" t="str">
        <f>IF(Table3__3_16[[#This Row],[HBA1C]]&lt;5.7,"Normal",IF(Table3__3_16[[#This Row],[HBA1C]]&lt;6.4,"Prediabetes","Diabetes"))</f>
        <v>Prediabetes</v>
      </c>
    </row>
    <row r="354" spans="1:10" x14ac:dyDescent="0.35">
      <c r="A354" s="17" t="s">
        <v>2019</v>
      </c>
      <c r="B354" s="17">
        <v>36.67</v>
      </c>
      <c r="C354" s="17" t="s">
        <v>8337</v>
      </c>
      <c r="D354" s="17">
        <v>10.210000000000001</v>
      </c>
      <c r="E354" s="17" t="s">
        <v>2380</v>
      </c>
      <c r="F354" s="17" t="s">
        <v>2380</v>
      </c>
      <c r="G354" s="17" t="s">
        <v>2380</v>
      </c>
      <c r="H354" s="17">
        <v>0</v>
      </c>
      <c r="I354" s="17" t="s">
        <v>2380</v>
      </c>
      <c r="J354" s="17" t="str">
        <f>IF(Table3__3_16[[#This Row],[HBA1C]]&lt;5.7,"Normal",IF(Table3__3_16[[#This Row],[HBA1C]]&lt;6.4,"Prediabetes","Diabetes"))</f>
        <v>Diabetes</v>
      </c>
    </row>
    <row r="355" spans="1:10" x14ac:dyDescent="0.35">
      <c r="A355" s="17" t="s">
        <v>2018</v>
      </c>
      <c r="B355" s="17">
        <v>27.645</v>
      </c>
      <c r="C355" s="17" t="s">
        <v>8338</v>
      </c>
      <c r="D355" s="17">
        <v>4.6900000000000004</v>
      </c>
      <c r="E355" s="17" t="s">
        <v>2380</v>
      </c>
      <c r="F355" s="17" t="s">
        <v>2380</v>
      </c>
      <c r="G355" s="17" t="s">
        <v>2380</v>
      </c>
      <c r="H355" s="17">
        <v>0</v>
      </c>
      <c r="I355" s="17" t="s">
        <v>2380</v>
      </c>
      <c r="J355" s="17" t="str">
        <f>IF(Table3__3_16[[#This Row],[HBA1C]]&lt;5.7,"Normal",IF(Table3__3_16[[#This Row],[HBA1C]]&lt;6.4,"Prediabetes","Diabetes"))</f>
        <v>Normal</v>
      </c>
    </row>
    <row r="356" spans="1:10" x14ac:dyDescent="0.35">
      <c r="A356" s="17" t="s">
        <v>2017</v>
      </c>
      <c r="B356" s="17">
        <v>22.72</v>
      </c>
      <c r="C356" s="17" t="s">
        <v>8339</v>
      </c>
      <c r="D356" s="17">
        <v>5.71</v>
      </c>
      <c r="E356" s="17" t="s">
        <v>2380</v>
      </c>
      <c r="F356" s="17" t="s">
        <v>2380</v>
      </c>
      <c r="G356" s="17" t="s">
        <v>2380</v>
      </c>
      <c r="H356" s="17">
        <v>0</v>
      </c>
      <c r="I356" s="17" t="s">
        <v>2381</v>
      </c>
      <c r="J356" s="17" t="str">
        <f>IF(Table3__3_16[[#This Row],[HBA1C]]&lt;5.7,"Normal",IF(Table3__3_16[[#This Row],[HBA1C]]&lt;6.4,"Prediabetes","Diabetes"))</f>
        <v>Prediabetes</v>
      </c>
    </row>
    <row r="357" spans="1:10" x14ac:dyDescent="0.35">
      <c r="A357" s="17" t="s">
        <v>2016</v>
      </c>
      <c r="B357" s="17">
        <v>36.520000000000003</v>
      </c>
      <c r="C357" s="17" t="s">
        <v>8337</v>
      </c>
      <c r="D357" s="17">
        <v>9.07</v>
      </c>
      <c r="E357" s="17" t="s">
        <v>2381</v>
      </c>
      <c r="F357" s="17" t="s">
        <v>2380</v>
      </c>
      <c r="G357" s="17" t="s">
        <v>2381</v>
      </c>
      <c r="H357" s="17">
        <v>1</v>
      </c>
      <c r="I357" s="17" t="s">
        <v>2380</v>
      </c>
      <c r="J357" s="17" t="str">
        <f>IF(Table3__3_16[[#This Row],[HBA1C]]&lt;5.7,"Normal",IF(Table3__3_16[[#This Row],[HBA1C]]&lt;6.4,"Prediabetes","Diabetes"))</f>
        <v>Diabetes</v>
      </c>
    </row>
    <row r="358" spans="1:10" x14ac:dyDescent="0.35">
      <c r="A358" s="17" t="s">
        <v>2015</v>
      </c>
      <c r="B358" s="17">
        <v>33.96</v>
      </c>
      <c r="C358" s="17" t="s">
        <v>8337</v>
      </c>
      <c r="D358" s="17">
        <v>4.99</v>
      </c>
      <c r="E358" s="17" t="s">
        <v>2380</v>
      </c>
      <c r="F358" s="17" t="s">
        <v>2380</v>
      </c>
      <c r="G358" s="17" t="s">
        <v>2380</v>
      </c>
      <c r="H358" s="17">
        <v>0</v>
      </c>
      <c r="I358" s="17" t="s">
        <v>2381</v>
      </c>
      <c r="J358" s="17" t="str">
        <f>IF(Table3__3_16[[#This Row],[HBA1C]]&lt;5.7,"Normal",IF(Table3__3_16[[#This Row],[HBA1C]]&lt;6.4,"Prediabetes","Diabetes"))</f>
        <v>Normal</v>
      </c>
    </row>
    <row r="359" spans="1:10" x14ac:dyDescent="0.35">
      <c r="A359" s="17" t="s">
        <v>2014</v>
      </c>
      <c r="B359" s="17">
        <v>26.695</v>
      </c>
      <c r="C359" s="17" t="s">
        <v>8338</v>
      </c>
      <c r="D359" s="17">
        <v>8.31</v>
      </c>
      <c r="E359" s="17" t="s">
        <v>2380</v>
      </c>
      <c r="F359" s="17" t="s">
        <v>2380</v>
      </c>
      <c r="G359" s="17" t="s">
        <v>2380</v>
      </c>
      <c r="H359" s="17">
        <v>0</v>
      </c>
      <c r="I359" s="17" t="s">
        <v>2381</v>
      </c>
      <c r="J359" s="17" t="str">
        <f>IF(Table3__3_16[[#This Row],[HBA1C]]&lt;5.7,"Normal",IF(Table3__3_16[[#This Row],[HBA1C]]&lt;6.4,"Prediabetes","Diabetes"))</f>
        <v>Diabetes</v>
      </c>
    </row>
    <row r="360" spans="1:10" x14ac:dyDescent="0.35">
      <c r="A360" s="17" t="s">
        <v>2013</v>
      </c>
      <c r="B360" s="17">
        <v>18.45</v>
      </c>
      <c r="C360" s="17" t="s">
        <v>8340</v>
      </c>
      <c r="D360" s="17">
        <v>5.07</v>
      </c>
      <c r="E360" s="17" t="s">
        <v>2381</v>
      </c>
      <c r="F360" s="17" t="s">
        <v>2380</v>
      </c>
      <c r="G360" s="17" t="s">
        <v>2380</v>
      </c>
      <c r="H360" s="17">
        <v>0</v>
      </c>
      <c r="I360" s="17" t="s">
        <v>2381</v>
      </c>
      <c r="J360" s="17" t="str">
        <f>IF(Table3__3_16[[#This Row],[HBA1C]]&lt;5.7,"Normal",IF(Table3__3_16[[#This Row],[HBA1C]]&lt;6.4,"Prediabetes","Diabetes"))</f>
        <v>Normal</v>
      </c>
    </row>
    <row r="361" spans="1:10" x14ac:dyDescent="0.35">
      <c r="A361" s="17" t="s">
        <v>2012</v>
      </c>
      <c r="B361" s="17">
        <v>33.18</v>
      </c>
      <c r="C361" s="17" t="s">
        <v>8337</v>
      </c>
      <c r="D361" s="17">
        <v>4.79</v>
      </c>
      <c r="E361" s="17" t="s">
        <v>2380</v>
      </c>
      <c r="F361" s="17" t="s">
        <v>2380</v>
      </c>
      <c r="G361" s="17" t="s">
        <v>2380</v>
      </c>
      <c r="H361" s="17">
        <v>0</v>
      </c>
      <c r="I361" s="17" t="s">
        <v>2381</v>
      </c>
      <c r="J361" s="17" t="str">
        <f>IF(Table3__3_16[[#This Row],[HBA1C]]&lt;5.7,"Normal",IF(Table3__3_16[[#This Row],[HBA1C]]&lt;6.4,"Prediabetes","Diabetes"))</f>
        <v>Normal</v>
      </c>
    </row>
    <row r="362" spans="1:10" x14ac:dyDescent="0.35">
      <c r="A362" s="17" t="s">
        <v>2011</v>
      </c>
      <c r="B362" s="17">
        <v>36.1</v>
      </c>
      <c r="C362" s="17" t="s">
        <v>8337</v>
      </c>
      <c r="D362" s="17">
        <v>11.39</v>
      </c>
      <c r="E362" s="17" t="s">
        <v>2381</v>
      </c>
      <c r="F362" s="17" t="s">
        <v>2380</v>
      </c>
      <c r="G362" s="17" t="s">
        <v>2380</v>
      </c>
      <c r="H362" s="17">
        <v>2</v>
      </c>
      <c r="I362" s="17" t="s">
        <v>2380</v>
      </c>
      <c r="J362" s="17" t="str">
        <f>IF(Table3__3_16[[#This Row],[HBA1C]]&lt;5.7,"Normal",IF(Table3__3_16[[#This Row],[HBA1C]]&lt;6.4,"Prediabetes","Diabetes"))</f>
        <v>Diabetes</v>
      </c>
    </row>
    <row r="363" spans="1:10" x14ac:dyDescent="0.35">
      <c r="A363" s="17" t="s">
        <v>2010</v>
      </c>
      <c r="B363" s="17">
        <v>22.77</v>
      </c>
      <c r="C363" s="17" t="s">
        <v>8339</v>
      </c>
      <c r="D363" s="17">
        <v>6</v>
      </c>
      <c r="E363" s="17" t="s">
        <v>2380</v>
      </c>
      <c r="F363" s="17" t="s">
        <v>2380</v>
      </c>
      <c r="G363" s="17" t="s">
        <v>2380</v>
      </c>
      <c r="H363" s="17">
        <v>0</v>
      </c>
      <c r="I363" s="17" t="s">
        <v>2381</v>
      </c>
      <c r="J363" s="17" t="str">
        <f>IF(Table3__3_16[[#This Row],[HBA1C]]&lt;5.7,"Normal",IF(Table3__3_16[[#This Row],[HBA1C]]&lt;6.4,"Prediabetes","Diabetes"))</f>
        <v>Prediabetes</v>
      </c>
    </row>
    <row r="364" spans="1:10" x14ac:dyDescent="0.35">
      <c r="A364" s="17" t="s">
        <v>2009</v>
      </c>
      <c r="B364" s="17">
        <v>21.24</v>
      </c>
      <c r="C364" s="17" t="s">
        <v>8339</v>
      </c>
      <c r="D364" s="17">
        <v>5.13</v>
      </c>
      <c r="E364" s="17" t="s">
        <v>2380</v>
      </c>
      <c r="F364" s="17" t="s">
        <v>2380</v>
      </c>
      <c r="G364" s="17" t="s">
        <v>2380</v>
      </c>
      <c r="H364" s="17">
        <v>0</v>
      </c>
      <c r="I364" s="17" t="s">
        <v>2381</v>
      </c>
      <c r="J364" s="17" t="str">
        <f>IF(Table3__3_16[[#This Row],[HBA1C]]&lt;5.7,"Normal",IF(Table3__3_16[[#This Row],[HBA1C]]&lt;6.4,"Prediabetes","Diabetes"))</f>
        <v>Normal</v>
      </c>
    </row>
    <row r="365" spans="1:10" x14ac:dyDescent="0.35">
      <c r="A365" s="17" t="s">
        <v>2008</v>
      </c>
      <c r="B365" s="17">
        <v>17.600000000000001</v>
      </c>
      <c r="C365" s="17" t="s">
        <v>8340</v>
      </c>
      <c r="D365" s="17">
        <v>5.26</v>
      </c>
      <c r="E365" s="17" t="s">
        <v>2381</v>
      </c>
      <c r="F365" s="17" t="s">
        <v>2380</v>
      </c>
      <c r="G365" s="17" t="s">
        <v>2380</v>
      </c>
      <c r="H365" s="17">
        <v>0</v>
      </c>
      <c r="I365" s="17" t="s">
        <v>2381</v>
      </c>
      <c r="J365" s="17" t="str">
        <f>IF(Table3__3_16[[#This Row],[HBA1C]]&lt;5.7,"Normal",IF(Table3__3_16[[#This Row],[HBA1C]]&lt;6.4,"Prediabetes","Diabetes"))</f>
        <v>Normal</v>
      </c>
    </row>
    <row r="366" spans="1:10" x14ac:dyDescent="0.35">
      <c r="A366" s="17" t="s">
        <v>2007</v>
      </c>
      <c r="B366" s="17">
        <v>26.29</v>
      </c>
      <c r="C366" s="17" t="s">
        <v>8338</v>
      </c>
      <c r="D366" s="17">
        <v>6.84</v>
      </c>
      <c r="E366" s="17" t="s">
        <v>2380</v>
      </c>
      <c r="F366" s="17" t="s">
        <v>2380</v>
      </c>
      <c r="G366" s="17" t="s">
        <v>2380</v>
      </c>
      <c r="H366" s="17">
        <v>0</v>
      </c>
      <c r="I366" s="17" t="s">
        <v>2381</v>
      </c>
      <c r="J366" s="17" t="str">
        <f>IF(Table3__3_16[[#This Row],[HBA1C]]&lt;5.7,"Normal",IF(Table3__3_16[[#This Row],[HBA1C]]&lt;6.4,"Prediabetes","Diabetes"))</f>
        <v>Diabetes</v>
      </c>
    </row>
    <row r="367" spans="1:10" x14ac:dyDescent="0.35">
      <c r="A367" s="17" t="s">
        <v>2006</v>
      </c>
      <c r="B367" s="17">
        <v>35.31</v>
      </c>
      <c r="C367" s="17" t="s">
        <v>8337</v>
      </c>
      <c r="D367" s="17">
        <v>9.0399999999999991</v>
      </c>
      <c r="E367" s="17" t="s">
        <v>2380</v>
      </c>
      <c r="F367" s="17" t="s">
        <v>2380</v>
      </c>
      <c r="G367" s="17" t="s">
        <v>2380</v>
      </c>
      <c r="H367" s="17">
        <v>0</v>
      </c>
      <c r="I367" s="17" t="s">
        <v>2380</v>
      </c>
      <c r="J367" s="17" t="str">
        <f>IF(Table3__3_16[[#This Row],[HBA1C]]&lt;5.7,"Normal",IF(Table3__3_16[[#This Row],[HBA1C]]&lt;6.4,"Prediabetes","Diabetes"))</f>
        <v>Diabetes</v>
      </c>
    </row>
    <row r="368" spans="1:10" x14ac:dyDescent="0.35">
      <c r="A368" s="17" t="s">
        <v>2005</v>
      </c>
      <c r="B368" s="17">
        <v>27.04</v>
      </c>
      <c r="C368" s="17" t="s">
        <v>8338</v>
      </c>
      <c r="D368" s="17">
        <v>4.0999999999999996</v>
      </c>
      <c r="E368" s="17" t="s">
        <v>2380</v>
      </c>
      <c r="F368" s="17" t="s">
        <v>2380</v>
      </c>
      <c r="G368" s="17" t="s">
        <v>2380</v>
      </c>
      <c r="H368" s="17">
        <v>1</v>
      </c>
      <c r="I368" s="17" t="s">
        <v>2381</v>
      </c>
      <c r="J368" s="17" t="str">
        <f>IF(Table3__3_16[[#This Row],[HBA1C]]&lt;5.7,"Normal",IF(Table3__3_16[[#This Row],[HBA1C]]&lt;6.4,"Prediabetes","Diabetes"))</f>
        <v>Normal</v>
      </c>
    </row>
    <row r="369" spans="1:10" x14ac:dyDescent="0.35">
      <c r="A369" s="17" t="s">
        <v>2004</v>
      </c>
      <c r="B369" s="17">
        <v>30.23</v>
      </c>
      <c r="C369" s="17" t="s">
        <v>8337</v>
      </c>
      <c r="D369" s="17">
        <v>4.2300000000000004</v>
      </c>
      <c r="E369" s="17" t="s">
        <v>2381</v>
      </c>
      <c r="F369" s="17" t="s">
        <v>2380</v>
      </c>
      <c r="G369" s="17" t="s">
        <v>2381</v>
      </c>
      <c r="H369" s="17">
        <v>1</v>
      </c>
      <c r="I369" s="17" t="s">
        <v>2381</v>
      </c>
      <c r="J369" s="17" t="str">
        <f>IF(Table3__3_16[[#This Row],[HBA1C]]&lt;5.7,"Normal",IF(Table3__3_16[[#This Row],[HBA1C]]&lt;6.4,"Prediabetes","Diabetes"))</f>
        <v>Normal</v>
      </c>
    </row>
    <row r="370" spans="1:10" x14ac:dyDescent="0.35">
      <c r="A370" s="17" t="s">
        <v>2003</v>
      </c>
      <c r="B370" s="17">
        <v>30.6</v>
      </c>
      <c r="C370" s="17" t="s">
        <v>8337</v>
      </c>
      <c r="D370" s="17">
        <v>6.48</v>
      </c>
      <c r="E370" s="17" t="s">
        <v>2381</v>
      </c>
      <c r="F370" s="17" t="s">
        <v>2380</v>
      </c>
      <c r="G370" s="17" t="s">
        <v>2381</v>
      </c>
      <c r="H370" s="17">
        <v>1</v>
      </c>
      <c r="I370" s="17" t="s">
        <v>2381</v>
      </c>
      <c r="J370" s="17" t="str">
        <f>IF(Table3__3_16[[#This Row],[HBA1C]]&lt;5.7,"Normal",IF(Table3__3_16[[#This Row],[HBA1C]]&lt;6.4,"Prediabetes","Diabetes"))</f>
        <v>Diabetes</v>
      </c>
    </row>
    <row r="371" spans="1:10" x14ac:dyDescent="0.35">
      <c r="A371" s="17" t="s">
        <v>2002</v>
      </c>
      <c r="B371" s="17">
        <v>26.8</v>
      </c>
      <c r="C371" s="17" t="s">
        <v>8338</v>
      </c>
      <c r="D371" s="17">
        <v>5.53</v>
      </c>
      <c r="E371" s="17" t="s">
        <v>2380</v>
      </c>
      <c r="F371" s="17" t="s">
        <v>2380</v>
      </c>
      <c r="G371" s="17" t="s">
        <v>2380</v>
      </c>
      <c r="H371" s="17">
        <v>1</v>
      </c>
      <c r="I371" s="17" t="s">
        <v>2381</v>
      </c>
      <c r="J371" s="17" t="str">
        <f>IF(Table3__3_16[[#This Row],[HBA1C]]&lt;5.7,"Normal",IF(Table3__3_16[[#This Row],[HBA1C]]&lt;6.4,"Prediabetes","Diabetes"))</f>
        <v>Normal</v>
      </c>
    </row>
    <row r="372" spans="1:10" x14ac:dyDescent="0.35">
      <c r="A372" s="17" t="s">
        <v>2001</v>
      </c>
      <c r="B372" s="17">
        <v>16.86</v>
      </c>
      <c r="C372" s="17" t="s">
        <v>8340</v>
      </c>
      <c r="D372" s="17">
        <v>4.07</v>
      </c>
      <c r="E372" s="17" t="s">
        <v>2381</v>
      </c>
      <c r="F372" s="17" t="s">
        <v>2380</v>
      </c>
      <c r="G372" s="17" t="s">
        <v>2380</v>
      </c>
      <c r="H372" s="17">
        <v>0</v>
      </c>
      <c r="I372" s="17" t="s">
        <v>2381</v>
      </c>
      <c r="J372" s="17" t="str">
        <f>IF(Table3__3_16[[#This Row],[HBA1C]]&lt;5.7,"Normal",IF(Table3__3_16[[#This Row],[HBA1C]]&lt;6.4,"Prediabetes","Diabetes"))</f>
        <v>Normal</v>
      </c>
    </row>
    <row r="373" spans="1:10" x14ac:dyDescent="0.35">
      <c r="A373" s="17" t="s">
        <v>2000</v>
      </c>
      <c r="B373" s="17">
        <v>16.3</v>
      </c>
      <c r="C373" s="17" t="s">
        <v>8340</v>
      </c>
      <c r="D373" s="17">
        <v>5.51</v>
      </c>
      <c r="E373" s="17" t="s">
        <v>2380</v>
      </c>
      <c r="F373" s="17" t="s">
        <v>2380</v>
      </c>
      <c r="G373" s="17" t="s">
        <v>2380</v>
      </c>
      <c r="H373" s="17">
        <v>1</v>
      </c>
      <c r="I373" s="17" t="s">
        <v>2381</v>
      </c>
      <c r="J373" s="17" t="str">
        <f>IF(Table3__3_16[[#This Row],[HBA1C]]&lt;5.7,"Normal",IF(Table3__3_16[[#This Row],[HBA1C]]&lt;6.4,"Prediabetes","Diabetes"))</f>
        <v>Normal</v>
      </c>
    </row>
    <row r="374" spans="1:10" x14ac:dyDescent="0.35">
      <c r="A374" s="17" t="s">
        <v>1999</v>
      </c>
      <c r="B374" s="17">
        <v>29.81</v>
      </c>
      <c r="C374" s="17" t="s">
        <v>8338</v>
      </c>
      <c r="D374" s="17">
        <v>11.66</v>
      </c>
      <c r="E374" s="17" t="s">
        <v>2380</v>
      </c>
      <c r="F374" s="17" t="s">
        <v>2380</v>
      </c>
      <c r="G374" s="17" t="s">
        <v>2380</v>
      </c>
      <c r="H374" s="17">
        <v>0</v>
      </c>
      <c r="I374" s="17" t="s">
        <v>2381</v>
      </c>
      <c r="J374" s="17" t="str">
        <f>IF(Table3__3_16[[#This Row],[HBA1C]]&lt;5.7,"Normal",IF(Table3__3_16[[#This Row],[HBA1C]]&lt;6.4,"Prediabetes","Diabetes"))</f>
        <v>Diabetes</v>
      </c>
    </row>
    <row r="375" spans="1:10" x14ac:dyDescent="0.35">
      <c r="A375" s="17" t="s">
        <v>1998</v>
      </c>
      <c r="B375" s="17">
        <v>16.329999999999998</v>
      </c>
      <c r="C375" s="17" t="s">
        <v>8340</v>
      </c>
      <c r="D375" s="17">
        <v>7.26</v>
      </c>
      <c r="E375" s="17" t="s">
        <v>2381</v>
      </c>
      <c r="F375" s="17" t="s">
        <v>2380</v>
      </c>
      <c r="G375" s="17" t="s">
        <v>2380</v>
      </c>
      <c r="H375" s="17">
        <v>0</v>
      </c>
      <c r="I375" s="17" t="s">
        <v>2381</v>
      </c>
      <c r="J375" s="17" t="str">
        <f>IF(Table3__3_16[[#This Row],[HBA1C]]&lt;5.7,"Normal",IF(Table3__3_16[[#This Row],[HBA1C]]&lt;6.4,"Prediabetes","Diabetes"))</f>
        <v>Diabetes</v>
      </c>
    </row>
    <row r="376" spans="1:10" x14ac:dyDescent="0.35">
      <c r="A376" s="17" t="s">
        <v>1997</v>
      </c>
      <c r="B376" s="17">
        <v>16.37</v>
      </c>
      <c r="C376" s="17" t="s">
        <v>8340</v>
      </c>
      <c r="D376" s="17">
        <v>4.79</v>
      </c>
      <c r="E376" s="17" t="s">
        <v>2381</v>
      </c>
      <c r="F376" s="17" t="s">
        <v>2380</v>
      </c>
      <c r="G376" s="17" t="s">
        <v>2380</v>
      </c>
      <c r="H376" s="17">
        <v>0</v>
      </c>
      <c r="I376" s="17" t="s">
        <v>2381</v>
      </c>
      <c r="J376" s="17" t="str">
        <f>IF(Table3__3_16[[#This Row],[HBA1C]]&lt;5.7,"Normal",IF(Table3__3_16[[#This Row],[HBA1C]]&lt;6.4,"Prediabetes","Diabetes"))</f>
        <v>Normal</v>
      </c>
    </row>
    <row r="377" spans="1:10" x14ac:dyDescent="0.35">
      <c r="A377" s="17" t="s">
        <v>1996</v>
      </c>
      <c r="B377" s="17">
        <v>22.42</v>
      </c>
      <c r="C377" s="17" t="s">
        <v>8339</v>
      </c>
      <c r="D377" s="17">
        <v>4.68</v>
      </c>
      <c r="E377" s="17" t="s">
        <v>2381</v>
      </c>
      <c r="F377" s="17" t="s">
        <v>2380</v>
      </c>
      <c r="G377" s="17" t="s">
        <v>2380</v>
      </c>
      <c r="H377" s="17">
        <v>1</v>
      </c>
      <c r="I377" s="17" t="s">
        <v>2380</v>
      </c>
      <c r="J377" s="17" t="str">
        <f>IF(Table3__3_16[[#This Row],[HBA1C]]&lt;5.7,"Normal",IF(Table3__3_16[[#This Row],[HBA1C]]&lt;6.4,"Prediabetes","Diabetes"))</f>
        <v>Normal</v>
      </c>
    </row>
    <row r="378" spans="1:10" x14ac:dyDescent="0.35">
      <c r="A378" s="17" t="s">
        <v>1995</v>
      </c>
      <c r="B378" s="17">
        <v>31.35</v>
      </c>
      <c r="C378" s="17" t="s">
        <v>8337</v>
      </c>
      <c r="D378" s="17">
        <v>4.33</v>
      </c>
      <c r="E378" s="17" t="s">
        <v>2381</v>
      </c>
      <c r="F378" s="17" t="s">
        <v>2380</v>
      </c>
      <c r="G378" s="17" t="s">
        <v>2381</v>
      </c>
      <c r="H378" s="17">
        <v>1</v>
      </c>
      <c r="I378" s="17" t="s">
        <v>2380</v>
      </c>
      <c r="J378" s="17" t="str">
        <f>IF(Table3__3_16[[#This Row],[HBA1C]]&lt;5.7,"Normal",IF(Table3__3_16[[#This Row],[HBA1C]]&lt;6.4,"Prediabetes","Diabetes"))</f>
        <v>Normal</v>
      </c>
    </row>
    <row r="379" spans="1:10" x14ac:dyDescent="0.35">
      <c r="A379" s="17" t="s">
        <v>1994</v>
      </c>
      <c r="B379" s="17">
        <v>31.9</v>
      </c>
      <c r="C379" s="17" t="s">
        <v>8337</v>
      </c>
      <c r="D379" s="17">
        <v>11.89</v>
      </c>
      <c r="E379" s="17" t="s">
        <v>2380</v>
      </c>
      <c r="F379" s="17" t="s">
        <v>2380</v>
      </c>
      <c r="G379" s="17" t="s">
        <v>2380</v>
      </c>
      <c r="H379" s="17">
        <v>0</v>
      </c>
      <c r="I379" s="17" t="s">
        <v>2380</v>
      </c>
      <c r="J379" s="17" t="str">
        <f>IF(Table3__3_16[[#This Row],[HBA1C]]&lt;5.7,"Normal",IF(Table3__3_16[[#This Row],[HBA1C]]&lt;6.4,"Prediabetes","Diabetes"))</f>
        <v>Diabetes</v>
      </c>
    </row>
    <row r="380" spans="1:10" x14ac:dyDescent="0.35">
      <c r="A380" s="17" t="s">
        <v>1993</v>
      </c>
      <c r="B380" s="17">
        <v>30.6</v>
      </c>
      <c r="C380" s="17" t="s">
        <v>8337</v>
      </c>
      <c r="D380" s="17">
        <v>5.24</v>
      </c>
      <c r="E380" s="17" t="s">
        <v>2380</v>
      </c>
      <c r="F380" s="17" t="s">
        <v>2380</v>
      </c>
      <c r="G380" s="17" t="s">
        <v>2380</v>
      </c>
      <c r="H380" s="17">
        <v>0</v>
      </c>
      <c r="I380" s="17" t="s">
        <v>2381</v>
      </c>
      <c r="J380" s="17" t="str">
        <f>IF(Table3__3_16[[#This Row],[HBA1C]]&lt;5.7,"Normal",IF(Table3__3_16[[#This Row],[HBA1C]]&lt;6.4,"Prediabetes","Diabetes"))</f>
        <v>Normal</v>
      </c>
    </row>
    <row r="381" spans="1:10" x14ac:dyDescent="0.35">
      <c r="A381" s="17" t="s">
        <v>1992</v>
      </c>
      <c r="B381" s="17">
        <v>28.975000000000001</v>
      </c>
      <c r="C381" s="17" t="s">
        <v>8338</v>
      </c>
      <c r="D381" s="17">
        <v>7.63</v>
      </c>
      <c r="E381" s="17" t="s">
        <v>2380</v>
      </c>
      <c r="F381" s="17" t="s">
        <v>2380</v>
      </c>
      <c r="G381" s="17" t="s">
        <v>2380</v>
      </c>
      <c r="H381" s="17">
        <v>0</v>
      </c>
      <c r="I381" s="17" t="s">
        <v>2381</v>
      </c>
      <c r="J381" s="17" t="str">
        <f>IF(Table3__3_16[[#This Row],[HBA1C]]&lt;5.7,"Normal",IF(Table3__3_16[[#This Row],[HBA1C]]&lt;6.4,"Prediabetes","Diabetes"))</f>
        <v>Diabetes</v>
      </c>
    </row>
    <row r="382" spans="1:10" x14ac:dyDescent="0.35">
      <c r="A382" s="17" t="s">
        <v>1991</v>
      </c>
      <c r="B382" s="17">
        <v>24.86</v>
      </c>
      <c r="C382" s="17" t="s">
        <v>8339</v>
      </c>
      <c r="D382" s="17">
        <v>8.92</v>
      </c>
      <c r="E382" s="17" t="s">
        <v>2381</v>
      </c>
      <c r="F382" s="17" t="s">
        <v>2380</v>
      </c>
      <c r="G382" s="17" t="s">
        <v>2380</v>
      </c>
      <c r="H382" s="17">
        <v>2</v>
      </c>
      <c r="I382" s="17" t="s">
        <v>2380</v>
      </c>
      <c r="J382" s="17" t="str">
        <f>IF(Table3__3_16[[#This Row],[HBA1C]]&lt;5.7,"Normal",IF(Table3__3_16[[#This Row],[HBA1C]]&lt;6.4,"Prediabetes","Diabetes"))</f>
        <v>Diabetes</v>
      </c>
    </row>
    <row r="383" spans="1:10" x14ac:dyDescent="0.35">
      <c r="A383" s="17" t="s">
        <v>1990</v>
      </c>
      <c r="B383" s="17">
        <v>19.54</v>
      </c>
      <c r="C383" s="17" t="s">
        <v>8339</v>
      </c>
      <c r="D383" s="17">
        <v>5.37</v>
      </c>
      <c r="E383" s="17" t="s">
        <v>2380</v>
      </c>
      <c r="F383" s="17" t="s">
        <v>2380</v>
      </c>
      <c r="G383" s="17" t="s">
        <v>2380</v>
      </c>
      <c r="H383" s="17">
        <v>0</v>
      </c>
      <c r="I383" s="17" t="s">
        <v>2381</v>
      </c>
      <c r="J383" s="17" t="str">
        <f>IF(Table3__3_16[[#This Row],[HBA1C]]&lt;5.7,"Normal",IF(Table3__3_16[[#This Row],[HBA1C]]&lt;6.4,"Prediabetes","Diabetes"))</f>
        <v>Normal</v>
      </c>
    </row>
    <row r="384" spans="1:10" x14ac:dyDescent="0.35">
      <c r="A384" s="17" t="s">
        <v>1989</v>
      </c>
      <c r="B384" s="17">
        <v>26.74</v>
      </c>
      <c r="C384" s="17" t="s">
        <v>8338</v>
      </c>
      <c r="D384" s="17">
        <v>4.3099999999999996</v>
      </c>
      <c r="E384" s="17" t="s">
        <v>2380</v>
      </c>
      <c r="F384" s="17" t="s">
        <v>2380</v>
      </c>
      <c r="G384" s="17" t="s">
        <v>2380</v>
      </c>
      <c r="H384" s="17">
        <v>0</v>
      </c>
      <c r="I384" s="17" t="s">
        <v>2381</v>
      </c>
      <c r="J384" s="17" t="str">
        <f>IF(Table3__3_16[[#This Row],[HBA1C]]&lt;5.7,"Normal",IF(Table3__3_16[[#This Row],[HBA1C]]&lt;6.4,"Prediabetes","Diabetes"))</f>
        <v>Normal</v>
      </c>
    </row>
    <row r="385" spans="1:10" x14ac:dyDescent="0.35">
      <c r="A385" s="17" t="s">
        <v>1988</v>
      </c>
      <c r="B385" s="17">
        <v>22.99</v>
      </c>
      <c r="C385" s="17" t="s">
        <v>8339</v>
      </c>
      <c r="D385" s="17">
        <v>10.46</v>
      </c>
      <c r="E385" s="17" t="s">
        <v>2380</v>
      </c>
      <c r="F385" s="17" t="s">
        <v>2380</v>
      </c>
      <c r="G385" s="17" t="s">
        <v>2380</v>
      </c>
      <c r="H385" s="17">
        <v>3</v>
      </c>
      <c r="I385" s="17" t="s">
        <v>2381</v>
      </c>
      <c r="J385" s="17" t="str">
        <f>IF(Table3__3_16[[#This Row],[HBA1C]]&lt;5.7,"Normal",IF(Table3__3_16[[#This Row],[HBA1C]]&lt;6.4,"Prediabetes","Diabetes"))</f>
        <v>Diabetes</v>
      </c>
    </row>
    <row r="386" spans="1:10" x14ac:dyDescent="0.35">
      <c r="A386" s="17" t="s">
        <v>1987</v>
      </c>
      <c r="B386" s="17">
        <v>31.46</v>
      </c>
      <c r="C386" s="17" t="s">
        <v>8337</v>
      </c>
      <c r="D386" s="17">
        <v>7.39</v>
      </c>
      <c r="E386" s="17" t="s">
        <v>2380</v>
      </c>
      <c r="F386" s="17" t="s">
        <v>2380</v>
      </c>
      <c r="G386" s="17" t="s">
        <v>2380</v>
      </c>
      <c r="H386" s="17">
        <v>0</v>
      </c>
      <c r="I386" s="17" t="s">
        <v>2380</v>
      </c>
      <c r="J386" s="17" t="str">
        <f>IF(Table3__3_16[[#This Row],[HBA1C]]&lt;5.7,"Normal",IF(Table3__3_16[[#This Row],[HBA1C]]&lt;6.4,"Prediabetes","Diabetes"))</f>
        <v>Diabetes</v>
      </c>
    </row>
    <row r="387" spans="1:10" x14ac:dyDescent="0.35">
      <c r="A387" s="17" t="s">
        <v>1986</v>
      </c>
      <c r="B387" s="17">
        <v>30.86</v>
      </c>
      <c r="C387" s="17" t="s">
        <v>8337</v>
      </c>
      <c r="D387" s="17">
        <v>6.18</v>
      </c>
      <c r="E387" s="17" t="s">
        <v>2380</v>
      </c>
      <c r="F387" s="17" t="s">
        <v>2381</v>
      </c>
      <c r="G387" s="17" t="s">
        <v>2380</v>
      </c>
      <c r="H387" s="17">
        <v>2</v>
      </c>
      <c r="I387" s="17" t="s">
        <v>2381</v>
      </c>
      <c r="J387" s="17" t="str">
        <f>IF(Table3__3_16[[#This Row],[HBA1C]]&lt;5.7,"Normal",IF(Table3__3_16[[#This Row],[HBA1C]]&lt;6.4,"Prediabetes","Diabetes"))</f>
        <v>Prediabetes</v>
      </c>
    </row>
    <row r="388" spans="1:10" x14ac:dyDescent="0.35">
      <c r="A388" s="17" t="s">
        <v>1985</v>
      </c>
      <c r="B388" s="17">
        <v>31.96</v>
      </c>
      <c r="C388" s="17" t="s">
        <v>8337</v>
      </c>
      <c r="D388" s="17">
        <v>8.86</v>
      </c>
      <c r="E388" s="17" t="s">
        <v>2380</v>
      </c>
      <c r="F388" s="17" t="s">
        <v>2380</v>
      </c>
      <c r="G388" s="17" t="s">
        <v>2380</v>
      </c>
      <c r="H388" s="17">
        <v>0</v>
      </c>
      <c r="I388" s="17" t="s">
        <v>2381</v>
      </c>
      <c r="J388" s="17" t="str">
        <f>IF(Table3__3_16[[#This Row],[HBA1C]]&lt;5.7,"Normal",IF(Table3__3_16[[#This Row],[HBA1C]]&lt;6.4,"Prediabetes","Diabetes"))</f>
        <v>Diabetes</v>
      </c>
    </row>
    <row r="389" spans="1:10" x14ac:dyDescent="0.35">
      <c r="A389" s="17" t="s">
        <v>1984</v>
      </c>
      <c r="B389" s="17">
        <v>23.76</v>
      </c>
      <c r="C389" s="17" t="s">
        <v>8339</v>
      </c>
      <c r="D389" s="17">
        <v>10.96</v>
      </c>
      <c r="E389" s="17" t="s">
        <v>2380</v>
      </c>
      <c r="F389" s="17" t="s">
        <v>2380</v>
      </c>
      <c r="G389" s="17" t="s">
        <v>2380</v>
      </c>
      <c r="H389" s="17">
        <v>3</v>
      </c>
      <c r="I389" s="17" t="s">
        <v>2381</v>
      </c>
      <c r="J389" s="17" t="str">
        <f>IF(Table3__3_16[[#This Row],[HBA1C]]&lt;5.7,"Normal",IF(Table3__3_16[[#This Row],[HBA1C]]&lt;6.4,"Prediabetes","Diabetes"))</f>
        <v>Diabetes</v>
      </c>
    </row>
    <row r="390" spans="1:10" x14ac:dyDescent="0.35">
      <c r="A390" s="17" t="s">
        <v>1983</v>
      </c>
      <c r="B390" s="17">
        <v>19.38</v>
      </c>
      <c r="C390" s="17" t="s">
        <v>8339</v>
      </c>
      <c r="D390" s="17">
        <v>6.28</v>
      </c>
      <c r="E390" s="17" t="s">
        <v>2380</v>
      </c>
      <c r="F390" s="17" t="s">
        <v>2380</v>
      </c>
      <c r="G390" s="17" t="s">
        <v>2380</v>
      </c>
      <c r="H390" s="17">
        <v>0</v>
      </c>
      <c r="I390" s="17" t="s">
        <v>2381</v>
      </c>
      <c r="J390" s="17" t="str">
        <f>IF(Table3__3_16[[#This Row],[HBA1C]]&lt;5.7,"Normal",IF(Table3__3_16[[#This Row],[HBA1C]]&lt;6.4,"Prediabetes","Diabetes"))</f>
        <v>Prediabetes</v>
      </c>
    </row>
    <row r="391" spans="1:10" x14ac:dyDescent="0.35">
      <c r="A391" s="17" t="s">
        <v>1982</v>
      </c>
      <c r="B391" s="17">
        <v>16.21</v>
      </c>
      <c r="C391" s="17" t="s">
        <v>8340</v>
      </c>
      <c r="D391" s="17">
        <v>6.29</v>
      </c>
      <c r="E391" s="17" t="s">
        <v>2381</v>
      </c>
      <c r="F391" s="17" t="s">
        <v>2380</v>
      </c>
      <c r="G391" s="17" t="s">
        <v>2380</v>
      </c>
      <c r="H391" s="17">
        <v>1</v>
      </c>
      <c r="I391" s="17" t="s">
        <v>2381</v>
      </c>
      <c r="J391" s="17" t="str">
        <f>IF(Table3__3_16[[#This Row],[HBA1C]]&lt;5.7,"Normal",IF(Table3__3_16[[#This Row],[HBA1C]]&lt;6.4,"Prediabetes","Diabetes"))</f>
        <v>Prediabetes</v>
      </c>
    </row>
    <row r="392" spans="1:10" x14ac:dyDescent="0.35">
      <c r="A392" s="17" t="s">
        <v>1981</v>
      </c>
      <c r="B392" s="17">
        <v>32.54</v>
      </c>
      <c r="C392" s="17" t="s">
        <v>8337</v>
      </c>
      <c r="D392" s="17">
        <v>4.0199999999999996</v>
      </c>
      <c r="E392" s="17" t="s">
        <v>2380</v>
      </c>
      <c r="F392" s="17" t="s">
        <v>2381</v>
      </c>
      <c r="G392" s="17" t="s">
        <v>2380</v>
      </c>
      <c r="H392" s="17">
        <v>1</v>
      </c>
      <c r="I392" s="17" t="s">
        <v>2381</v>
      </c>
      <c r="J392" s="17" t="str">
        <f>IF(Table3__3_16[[#This Row],[HBA1C]]&lt;5.7,"Normal",IF(Table3__3_16[[#This Row],[HBA1C]]&lt;6.4,"Prediabetes","Diabetes"))</f>
        <v>Normal</v>
      </c>
    </row>
    <row r="393" spans="1:10" x14ac:dyDescent="0.35">
      <c r="A393" s="17" t="s">
        <v>1980</v>
      </c>
      <c r="B393" s="17">
        <v>36.765000000000001</v>
      </c>
      <c r="C393" s="17" t="s">
        <v>8337</v>
      </c>
      <c r="D393" s="17">
        <v>11.95</v>
      </c>
      <c r="E393" s="17" t="s">
        <v>2381</v>
      </c>
      <c r="F393" s="17" t="s">
        <v>2380</v>
      </c>
      <c r="G393" s="17" t="s">
        <v>2380</v>
      </c>
      <c r="H393" s="17">
        <v>2</v>
      </c>
      <c r="I393" s="17" t="s">
        <v>2380</v>
      </c>
      <c r="J393" s="17" t="str">
        <f>IF(Table3__3_16[[#This Row],[HBA1C]]&lt;5.7,"Normal",IF(Table3__3_16[[#This Row],[HBA1C]]&lt;6.4,"Prediabetes","Diabetes"))</f>
        <v>Diabetes</v>
      </c>
    </row>
    <row r="394" spans="1:10" x14ac:dyDescent="0.35">
      <c r="A394" s="17" t="s">
        <v>1979</v>
      </c>
      <c r="B394" s="17">
        <v>35.909999999999997</v>
      </c>
      <c r="C394" s="17" t="s">
        <v>8337</v>
      </c>
      <c r="D394" s="17">
        <v>8.7100000000000009</v>
      </c>
      <c r="E394" s="17" t="s">
        <v>2380</v>
      </c>
      <c r="F394" s="17" t="s">
        <v>2380</v>
      </c>
      <c r="G394" s="17" t="s">
        <v>2380</v>
      </c>
      <c r="H394" s="17">
        <v>0</v>
      </c>
      <c r="I394" s="17" t="s">
        <v>2380</v>
      </c>
      <c r="J394" s="17" t="str">
        <f>IF(Table3__3_16[[#This Row],[HBA1C]]&lt;5.7,"Normal",IF(Table3__3_16[[#This Row],[HBA1C]]&lt;6.4,"Prediabetes","Diabetes"))</f>
        <v>Diabetes</v>
      </c>
    </row>
    <row r="395" spans="1:10" x14ac:dyDescent="0.35">
      <c r="A395" s="17" t="s">
        <v>1978</v>
      </c>
      <c r="B395" s="17">
        <v>32.06</v>
      </c>
      <c r="C395" s="17" t="s">
        <v>8337</v>
      </c>
      <c r="D395" s="17">
        <v>4.67</v>
      </c>
      <c r="E395" s="17" t="s">
        <v>2380</v>
      </c>
      <c r="F395" s="17" t="s">
        <v>2381</v>
      </c>
      <c r="G395" s="17" t="s">
        <v>2380</v>
      </c>
      <c r="H395" s="17">
        <v>1</v>
      </c>
      <c r="I395" s="17" t="s">
        <v>2381</v>
      </c>
      <c r="J395" s="17" t="str">
        <f>IF(Table3__3_16[[#This Row],[HBA1C]]&lt;5.7,"Normal",IF(Table3__3_16[[#This Row],[HBA1C]]&lt;6.4,"Prediabetes","Diabetes"))</f>
        <v>Normal</v>
      </c>
    </row>
    <row r="396" spans="1:10" x14ac:dyDescent="0.35">
      <c r="A396" s="17" t="s">
        <v>1977</v>
      </c>
      <c r="B396" s="17">
        <v>24.1</v>
      </c>
      <c r="C396" s="17" t="s">
        <v>8339</v>
      </c>
      <c r="D396" s="17">
        <v>11.14</v>
      </c>
      <c r="E396" s="17" t="s">
        <v>2381</v>
      </c>
      <c r="F396" s="17" t="s">
        <v>2380</v>
      </c>
      <c r="G396" s="17" t="s">
        <v>2380</v>
      </c>
      <c r="H396" s="17">
        <v>1</v>
      </c>
      <c r="I396" s="17" t="s">
        <v>2380</v>
      </c>
      <c r="J396" s="17" t="str">
        <f>IF(Table3__3_16[[#This Row],[HBA1C]]&lt;5.7,"Normal",IF(Table3__3_16[[#This Row],[HBA1C]]&lt;6.4,"Prediabetes","Diabetes"))</f>
        <v>Diabetes</v>
      </c>
    </row>
    <row r="397" spans="1:10" x14ac:dyDescent="0.35">
      <c r="A397" s="17" t="s">
        <v>1976</v>
      </c>
      <c r="B397" s="17">
        <v>27.1</v>
      </c>
      <c r="C397" s="17" t="s">
        <v>8338</v>
      </c>
      <c r="D397" s="17">
        <v>9.0500000000000007</v>
      </c>
      <c r="E397" s="17" t="s">
        <v>2380</v>
      </c>
      <c r="F397" s="17" t="s">
        <v>2380</v>
      </c>
      <c r="G397" s="17" t="s">
        <v>2380</v>
      </c>
      <c r="H397" s="17">
        <v>2</v>
      </c>
      <c r="I397" s="17" t="s">
        <v>2380</v>
      </c>
      <c r="J397" s="17" t="str">
        <f>IF(Table3__3_16[[#This Row],[HBA1C]]&lt;5.7,"Normal",IF(Table3__3_16[[#This Row],[HBA1C]]&lt;6.4,"Prediabetes","Diabetes"))</f>
        <v>Diabetes</v>
      </c>
    </row>
    <row r="398" spans="1:10" x14ac:dyDescent="0.35">
      <c r="A398" s="17" t="s">
        <v>1975</v>
      </c>
      <c r="B398" s="17">
        <v>24.42</v>
      </c>
      <c r="C398" s="17" t="s">
        <v>8339</v>
      </c>
      <c r="D398" s="17">
        <v>11.31</v>
      </c>
      <c r="E398" s="17" t="s">
        <v>2380</v>
      </c>
      <c r="F398" s="17" t="s">
        <v>2380</v>
      </c>
      <c r="G398" s="17" t="s">
        <v>2380</v>
      </c>
      <c r="H398" s="17">
        <v>0</v>
      </c>
      <c r="I398" s="17" t="s">
        <v>2381</v>
      </c>
      <c r="J398" s="17" t="str">
        <f>IF(Table3__3_16[[#This Row],[HBA1C]]&lt;5.7,"Normal",IF(Table3__3_16[[#This Row],[HBA1C]]&lt;6.4,"Prediabetes","Diabetes"))</f>
        <v>Diabetes</v>
      </c>
    </row>
    <row r="399" spans="1:10" x14ac:dyDescent="0.35">
      <c r="A399" s="17" t="s">
        <v>1974</v>
      </c>
      <c r="B399" s="17">
        <v>26.695</v>
      </c>
      <c r="C399" s="17" t="s">
        <v>8338</v>
      </c>
      <c r="D399" s="17">
        <v>4.68</v>
      </c>
      <c r="E399" s="17" t="s">
        <v>2381</v>
      </c>
      <c r="F399" s="17" t="s">
        <v>2380</v>
      </c>
      <c r="G399" s="17" t="s">
        <v>2380</v>
      </c>
      <c r="H399" s="17">
        <v>2</v>
      </c>
      <c r="I399" s="17" t="s">
        <v>2381</v>
      </c>
      <c r="J399" s="17" t="str">
        <f>IF(Table3__3_16[[#This Row],[HBA1C]]&lt;5.7,"Normal",IF(Table3__3_16[[#This Row],[HBA1C]]&lt;6.4,"Prediabetes","Diabetes"))</f>
        <v>Normal</v>
      </c>
    </row>
    <row r="400" spans="1:10" x14ac:dyDescent="0.35">
      <c r="A400" s="17" t="s">
        <v>1973</v>
      </c>
      <c r="B400" s="17">
        <v>27.79</v>
      </c>
      <c r="C400" s="17" t="s">
        <v>8338</v>
      </c>
      <c r="D400" s="17">
        <v>6.05</v>
      </c>
      <c r="E400" s="17" t="s">
        <v>2381</v>
      </c>
      <c r="F400" s="17" t="s">
        <v>2381</v>
      </c>
      <c r="G400" s="17" t="s">
        <v>2380</v>
      </c>
      <c r="H400" s="17">
        <v>1</v>
      </c>
      <c r="I400" s="17" t="s">
        <v>2381</v>
      </c>
      <c r="J400" s="17" t="str">
        <f>IF(Table3__3_16[[#This Row],[HBA1C]]&lt;5.7,"Normal",IF(Table3__3_16[[#This Row],[HBA1C]]&lt;6.4,"Prediabetes","Diabetes"))</f>
        <v>Prediabetes</v>
      </c>
    </row>
    <row r="401" spans="1:10" x14ac:dyDescent="0.35">
      <c r="A401" s="17" t="s">
        <v>1972</v>
      </c>
      <c r="B401" s="17">
        <v>32.68</v>
      </c>
      <c r="C401" s="17" t="s">
        <v>8337</v>
      </c>
      <c r="D401" s="17">
        <v>4.68</v>
      </c>
      <c r="E401" s="17" t="s">
        <v>2381</v>
      </c>
      <c r="F401" s="17" t="s">
        <v>2380</v>
      </c>
      <c r="G401" s="17" t="s">
        <v>2380</v>
      </c>
      <c r="H401" s="17">
        <v>0</v>
      </c>
      <c r="I401" s="17" t="s">
        <v>2380</v>
      </c>
      <c r="J401" s="17" t="str">
        <f>IF(Table3__3_16[[#This Row],[HBA1C]]&lt;5.7,"Normal",IF(Table3__3_16[[#This Row],[HBA1C]]&lt;6.4,"Prediabetes","Diabetes"))</f>
        <v>Normal</v>
      </c>
    </row>
    <row r="402" spans="1:10" x14ac:dyDescent="0.35">
      <c r="A402" s="17" t="s">
        <v>1971</v>
      </c>
      <c r="B402" s="17">
        <v>26.4</v>
      </c>
      <c r="C402" s="17" t="s">
        <v>8338</v>
      </c>
      <c r="D402" s="17">
        <v>9.5</v>
      </c>
      <c r="E402" s="17" t="s">
        <v>2381</v>
      </c>
      <c r="F402" s="17" t="s">
        <v>2380</v>
      </c>
      <c r="G402" s="17" t="s">
        <v>2380</v>
      </c>
      <c r="H402" s="17">
        <v>2</v>
      </c>
      <c r="I402" s="17" t="s">
        <v>2380</v>
      </c>
      <c r="J402" s="17" t="str">
        <f>IF(Table3__3_16[[#This Row],[HBA1C]]&lt;5.7,"Normal",IF(Table3__3_16[[#This Row],[HBA1C]]&lt;6.4,"Prediabetes","Diabetes"))</f>
        <v>Diabetes</v>
      </c>
    </row>
    <row r="403" spans="1:10" x14ac:dyDescent="0.35">
      <c r="A403" s="17" t="s">
        <v>1970</v>
      </c>
      <c r="B403" s="17">
        <v>23.655000000000001</v>
      </c>
      <c r="C403" s="17" t="s">
        <v>8339</v>
      </c>
      <c r="D403" s="17">
        <v>10.84</v>
      </c>
      <c r="E403" s="17" t="s">
        <v>2381</v>
      </c>
      <c r="F403" s="17" t="s">
        <v>2380</v>
      </c>
      <c r="G403" s="17" t="s">
        <v>2381</v>
      </c>
      <c r="H403" s="17">
        <v>1</v>
      </c>
      <c r="I403" s="17" t="s">
        <v>2381</v>
      </c>
      <c r="J403" s="17" t="str">
        <f>IF(Table3__3_16[[#This Row],[HBA1C]]&lt;5.7,"Normal",IF(Table3__3_16[[#This Row],[HBA1C]]&lt;6.4,"Prediabetes","Diabetes"))</f>
        <v>Diabetes</v>
      </c>
    </row>
    <row r="404" spans="1:10" x14ac:dyDescent="0.35">
      <c r="A404" s="17" t="s">
        <v>1969</v>
      </c>
      <c r="B404" s="17">
        <v>27.36</v>
      </c>
      <c r="C404" s="17" t="s">
        <v>8338</v>
      </c>
      <c r="D404" s="17">
        <v>5.88</v>
      </c>
      <c r="E404" s="17" t="s">
        <v>2380</v>
      </c>
      <c r="F404" s="17" t="s">
        <v>2380</v>
      </c>
      <c r="G404" s="17" t="s">
        <v>2380</v>
      </c>
      <c r="H404" s="17">
        <v>2</v>
      </c>
      <c r="I404" s="17" t="s">
        <v>2380</v>
      </c>
      <c r="J404" s="17" t="str">
        <f>IF(Table3__3_16[[#This Row],[HBA1C]]&lt;5.7,"Normal",IF(Table3__3_16[[#This Row],[HBA1C]]&lt;6.4,"Prediabetes","Diabetes"))</f>
        <v>Prediabetes</v>
      </c>
    </row>
    <row r="405" spans="1:10" x14ac:dyDescent="0.35">
      <c r="A405" s="17" t="s">
        <v>1968</v>
      </c>
      <c r="B405" s="17">
        <v>27.82</v>
      </c>
      <c r="C405" s="17" t="s">
        <v>8338</v>
      </c>
      <c r="D405" s="17">
        <v>5.24</v>
      </c>
      <c r="E405" s="17" t="s">
        <v>2381</v>
      </c>
      <c r="F405" s="17" t="s">
        <v>2380</v>
      </c>
      <c r="G405" s="17" t="s">
        <v>2380</v>
      </c>
      <c r="H405" s="17">
        <v>0</v>
      </c>
      <c r="I405" s="17" t="s">
        <v>2381</v>
      </c>
      <c r="J405" s="17" t="str">
        <f>IF(Table3__3_16[[#This Row],[HBA1C]]&lt;5.7,"Normal",IF(Table3__3_16[[#This Row],[HBA1C]]&lt;6.4,"Prediabetes","Diabetes"))</f>
        <v>Normal</v>
      </c>
    </row>
    <row r="406" spans="1:10" x14ac:dyDescent="0.35">
      <c r="A406" s="17" t="s">
        <v>1967</v>
      </c>
      <c r="B406" s="17">
        <v>25.46</v>
      </c>
      <c r="C406" s="17" t="s">
        <v>8338</v>
      </c>
      <c r="D406" s="17">
        <v>11.75</v>
      </c>
      <c r="E406" s="17" t="s">
        <v>2380</v>
      </c>
      <c r="F406" s="17" t="s">
        <v>2380</v>
      </c>
      <c r="G406" s="17" t="s">
        <v>2380</v>
      </c>
      <c r="H406" s="17">
        <v>0</v>
      </c>
      <c r="I406" s="17" t="s">
        <v>2380</v>
      </c>
      <c r="J406" s="17" t="str">
        <f>IF(Table3__3_16[[#This Row],[HBA1C]]&lt;5.7,"Normal",IF(Table3__3_16[[#This Row],[HBA1C]]&lt;6.4,"Prediabetes","Diabetes"))</f>
        <v>Diabetes</v>
      </c>
    </row>
    <row r="407" spans="1:10" x14ac:dyDescent="0.35">
      <c r="A407" s="17" t="s">
        <v>1966</v>
      </c>
      <c r="B407" s="17">
        <v>25.1</v>
      </c>
      <c r="C407" s="17" t="s">
        <v>8338</v>
      </c>
      <c r="D407" s="17">
        <v>6.97</v>
      </c>
      <c r="E407" s="17" t="s">
        <v>2380</v>
      </c>
      <c r="F407" s="17" t="s">
        <v>2380</v>
      </c>
      <c r="G407" s="17" t="s">
        <v>2380</v>
      </c>
      <c r="H407" s="17">
        <v>0</v>
      </c>
      <c r="I407" s="17" t="s">
        <v>2381</v>
      </c>
      <c r="J407" s="17" t="str">
        <f>IF(Table3__3_16[[#This Row],[HBA1C]]&lt;5.7,"Normal",IF(Table3__3_16[[#This Row],[HBA1C]]&lt;6.4,"Prediabetes","Diabetes"))</f>
        <v>Diabetes</v>
      </c>
    </row>
    <row r="408" spans="1:10" x14ac:dyDescent="0.35">
      <c r="A408" s="17" t="s">
        <v>1965</v>
      </c>
      <c r="B408" s="17">
        <v>32.11</v>
      </c>
      <c r="C408" s="17" t="s">
        <v>8337</v>
      </c>
      <c r="D408" s="17">
        <v>4.76</v>
      </c>
      <c r="E408" s="17" t="s">
        <v>2380</v>
      </c>
      <c r="F408" s="17" t="s">
        <v>2380</v>
      </c>
      <c r="G408" s="17" t="s">
        <v>2380</v>
      </c>
      <c r="H408" s="17">
        <v>2</v>
      </c>
      <c r="I408" s="17" t="s">
        <v>2380</v>
      </c>
      <c r="J408" s="17" t="str">
        <f>IF(Table3__3_16[[#This Row],[HBA1C]]&lt;5.7,"Normal",IF(Table3__3_16[[#This Row],[HBA1C]]&lt;6.4,"Prediabetes","Diabetes"))</f>
        <v>Normal</v>
      </c>
    </row>
    <row r="409" spans="1:10" x14ac:dyDescent="0.35">
      <c r="A409" s="17" t="s">
        <v>1964</v>
      </c>
      <c r="B409" s="17">
        <v>29.8</v>
      </c>
      <c r="C409" s="17" t="s">
        <v>8338</v>
      </c>
      <c r="D409" s="17">
        <v>8.24</v>
      </c>
      <c r="E409" s="17" t="s">
        <v>2381</v>
      </c>
      <c r="F409" s="17" t="s">
        <v>2380</v>
      </c>
      <c r="G409" s="17" t="s">
        <v>2380</v>
      </c>
      <c r="H409" s="17">
        <v>1</v>
      </c>
      <c r="I409" s="17" t="s">
        <v>2381</v>
      </c>
      <c r="J409" s="17" t="str">
        <f>IF(Table3__3_16[[#This Row],[HBA1C]]&lt;5.7,"Normal",IF(Table3__3_16[[#This Row],[HBA1C]]&lt;6.4,"Prediabetes","Diabetes"))</f>
        <v>Diabetes</v>
      </c>
    </row>
    <row r="410" spans="1:10" x14ac:dyDescent="0.35">
      <c r="A410" s="17" t="s">
        <v>1963</v>
      </c>
      <c r="B410" s="17">
        <v>24.01</v>
      </c>
      <c r="C410" s="17" t="s">
        <v>8339</v>
      </c>
      <c r="D410" s="17">
        <v>4.76</v>
      </c>
      <c r="E410" s="17" t="s">
        <v>2380</v>
      </c>
      <c r="F410" s="17" t="s">
        <v>2380</v>
      </c>
      <c r="G410" s="17" t="s">
        <v>2380</v>
      </c>
      <c r="H410" s="17">
        <v>1</v>
      </c>
      <c r="I410" s="17" t="s">
        <v>2381</v>
      </c>
      <c r="J410" s="17" t="str">
        <f>IF(Table3__3_16[[#This Row],[HBA1C]]&lt;5.7,"Normal",IF(Table3__3_16[[#This Row],[HBA1C]]&lt;6.4,"Prediabetes","Diabetes"))</f>
        <v>Normal</v>
      </c>
    </row>
    <row r="411" spans="1:10" x14ac:dyDescent="0.35">
      <c r="A411" s="17" t="s">
        <v>1962</v>
      </c>
      <c r="B411" s="17">
        <v>23.21</v>
      </c>
      <c r="C411" s="17" t="s">
        <v>8339</v>
      </c>
      <c r="D411" s="17">
        <v>6.03</v>
      </c>
      <c r="E411" s="17" t="s">
        <v>2380</v>
      </c>
      <c r="F411" s="17" t="s">
        <v>2380</v>
      </c>
      <c r="G411" s="17" t="s">
        <v>2380</v>
      </c>
      <c r="H411" s="17">
        <v>1</v>
      </c>
      <c r="I411" s="17" t="s">
        <v>2380</v>
      </c>
      <c r="J411" s="17" t="str">
        <f>IF(Table3__3_16[[#This Row],[HBA1C]]&lt;5.7,"Normal",IF(Table3__3_16[[#This Row],[HBA1C]]&lt;6.4,"Prediabetes","Diabetes"))</f>
        <v>Prediabetes</v>
      </c>
    </row>
    <row r="412" spans="1:10" x14ac:dyDescent="0.35">
      <c r="A412" s="17" t="s">
        <v>1961</v>
      </c>
      <c r="B412" s="17">
        <v>21.2</v>
      </c>
      <c r="C412" s="17" t="s">
        <v>8339</v>
      </c>
      <c r="D412" s="17">
        <v>4.07</v>
      </c>
      <c r="E412" s="17" t="s">
        <v>2381</v>
      </c>
      <c r="F412" s="17" t="s">
        <v>2380</v>
      </c>
      <c r="G412" s="17" t="s">
        <v>2380</v>
      </c>
      <c r="H412" s="17">
        <v>1</v>
      </c>
      <c r="I412" s="17" t="s">
        <v>2381</v>
      </c>
      <c r="J412" s="17" t="str">
        <f>IF(Table3__3_16[[#This Row],[HBA1C]]&lt;5.7,"Normal",IF(Table3__3_16[[#This Row],[HBA1C]]&lt;6.4,"Prediabetes","Diabetes"))</f>
        <v>Normal</v>
      </c>
    </row>
    <row r="413" spans="1:10" x14ac:dyDescent="0.35">
      <c r="A413" s="17" t="s">
        <v>1960</v>
      </c>
      <c r="B413" s="17">
        <v>28.215</v>
      </c>
      <c r="C413" s="17" t="s">
        <v>8338</v>
      </c>
      <c r="D413" s="17">
        <v>8.26</v>
      </c>
      <c r="E413" s="17" t="s">
        <v>2381</v>
      </c>
      <c r="F413" s="17" t="s">
        <v>2380</v>
      </c>
      <c r="G413" s="17" t="s">
        <v>2380</v>
      </c>
      <c r="H413" s="17">
        <v>1</v>
      </c>
      <c r="I413" s="17" t="s">
        <v>2381</v>
      </c>
      <c r="J413" s="17" t="str">
        <f>IF(Table3__3_16[[#This Row],[HBA1C]]&lt;5.7,"Normal",IF(Table3__3_16[[#This Row],[HBA1C]]&lt;6.4,"Prediabetes","Diabetes"))</f>
        <v>Diabetes</v>
      </c>
    </row>
    <row r="414" spans="1:10" x14ac:dyDescent="0.35">
      <c r="A414" s="17" t="s">
        <v>1959</v>
      </c>
      <c r="B414" s="17">
        <v>38.094999999999999</v>
      </c>
      <c r="C414" s="17" t="s">
        <v>8337</v>
      </c>
      <c r="D414" s="17">
        <v>4.76</v>
      </c>
      <c r="E414" s="17" t="s">
        <v>2380</v>
      </c>
      <c r="F414" s="17" t="s">
        <v>2380</v>
      </c>
      <c r="G414" s="17" t="s">
        <v>2380</v>
      </c>
      <c r="H414" s="17">
        <v>1</v>
      </c>
      <c r="I414" s="17" t="s">
        <v>2380</v>
      </c>
      <c r="J414" s="17" t="str">
        <f>IF(Table3__3_16[[#This Row],[HBA1C]]&lt;5.7,"Normal",IF(Table3__3_16[[#This Row],[HBA1C]]&lt;6.4,"Prediabetes","Diabetes"))</f>
        <v>Normal</v>
      </c>
    </row>
    <row r="415" spans="1:10" x14ac:dyDescent="0.35">
      <c r="A415" s="17" t="s">
        <v>1958</v>
      </c>
      <c r="B415" s="17">
        <v>22.61</v>
      </c>
      <c r="C415" s="17" t="s">
        <v>8339</v>
      </c>
      <c r="D415" s="17">
        <v>6.13</v>
      </c>
      <c r="E415" s="17" t="s">
        <v>2381</v>
      </c>
      <c r="F415" s="17" t="s">
        <v>2380</v>
      </c>
      <c r="G415" s="17" t="s">
        <v>2381</v>
      </c>
      <c r="H415" s="17">
        <v>1</v>
      </c>
      <c r="I415" s="17" t="s">
        <v>2381</v>
      </c>
      <c r="J415" s="17" t="str">
        <f>IF(Table3__3_16[[#This Row],[HBA1C]]&lt;5.7,"Normal",IF(Table3__3_16[[#This Row],[HBA1C]]&lt;6.4,"Prediabetes","Diabetes"))</f>
        <v>Prediabetes</v>
      </c>
    </row>
    <row r="416" spans="1:10" x14ac:dyDescent="0.35">
      <c r="A416" s="17" t="s">
        <v>1957</v>
      </c>
      <c r="B416" s="17">
        <v>24.32</v>
      </c>
      <c r="C416" s="17" t="s">
        <v>8339</v>
      </c>
      <c r="D416" s="17">
        <v>10.47</v>
      </c>
      <c r="E416" s="17" t="s">
        <v>2381</v>
      </c>
      <c r="F416" s="17" t="s">
        <v>2380</v>
      </c>
      <c r="G416" s="17" t="s">
        <v>2380</v>
      </c>
      <c r="H416" s="17">
        <v>2</v>
      </c>
      <c r="I416" s="17" t="s">
        <v>2381</v>
      </c>
      <c r="J416" s="17" t="str">
        <f>IF(Table3__3_16[[#This Row],[HBA1C]]&lt;5.7,"Normal",IF(Table3__3_16[[#This Row],[HBA1C]]&lt;6.4,"Prediabetes","Diabetes"))</f>
        <v>Diabetes</v>
      </c>
    </row>
    <row r="417" spans="1:10" x14ac:dyDescent="0.35">
      <c r="A417" s="17" t="s">
        <v>1956</v>
      </c>
      <c r="B417" s="17">
        <v>20.96</v>
      </c>
      <c r="C417" s="17" t="s">
        <v>8339</v>
      </c>
      <c r="D417" s="17">
        <v>4.04</v>
      </c>
      <c r="E417" s="17" t="s">
        <v>2381</v>
      </c>
      <c r="F417" s="17" t="s">
        <v>2380</v>
      </c>
      <c r="G417" s="17" t="s">
        <v>2380</v>
      </c>
      <c r="H417" s="17">
        <v>1</v>
      </c>
      <c r="I417" s="17" t="s">
        <v>2381</v>
      </c>
      <c r="J417" s="17" t="str">
        <f>IF(Table3__3_16[[#This Row],[HBA1C]]&lt;5.7,"Normal",IF(Table3__3_16[[#This Row],[HBA1C]]&lt;6.4,"Prediabetes","Diabetes"))</f>
        <v>Normal</v>
      </c>
    </row>
    <row r="418" spans="1:10" x14ac:dyDescent="0.35">
      <c r="A418" s="17" t="s">
        <v>1955</v>
      </c>
      <c r="B418" s="17">
        <v>19.68</v>
      </c>
      <c r="C418" s="17" t="s">
        <v>8339</v>
      </c>
      <c r="D418" s="17">
        <v>5.74</v>
      </c>
      <c r="E418" s="17" t="s">
        <v>2380</v>
      </c>
      <c r="F418" s="17" t="s">
        <v>2380</v>
      </c>
      <c r="G418" s="17" t="s">
        <v>2380</v>
      </c>
      <c r="H418" s="17">
        <v>0</v>
      </c>
      <c r="I418" s="17" t="s">
        <v>2381</v>
      </c>
      <c r="J418" s="17" t="str">
        <f>IF(Table3__3_16[[#This Row],[HBA1C]]&lt;5.7,"Normal",IF(Table3__3_16[[#This Row],[HBA1C]]&lt;6.4,"Prediabetes","Diabetes"))</f>
        <v>Prediabetes</v>
      </c>
    </row>
    <row r="419" spans="1:10" x14ac:dyDescent="0.35">
      <c r="A419" s="17" t="s">
        <v>1954</v>
      </c>
      <c r="B419" s="17">
        <v>18.100000000000001</v>
      </c>
      <c r="C419" s="17" t="s">
        <v>8340</v>
      </c>
      <c r="D419" s="17">
        <v>6.33</v>
      </c>
      <c r="E419" s="17" t="s">
        <v>2380</v>
      </c>
      <c r="F419" s="17" t="s">
        <v>2380</v>
      </c>
      <c r="G419" s="17" t="s">
        <v>2380</v>
      </c>
      <c r="H419" s="17">
        <v>1</v>
      </c>
      <c r="I419" s="17" t="s">
        <v>2381</v>
      </c>
      <c r="J419" s="17" t="str">
        <f>IF(Table3__3_16[[#This Row],[HBA1C]]&lt;5.7,"Normal",IF(Table3__3_16[[#This Row],[HBA1C]]&lt;6.4,"Prediabetes","Diabetes"))</f>
        <v>Prediabetes</v>
      </c>
    </row>
    <row r="420" spans="1:10" x14ac:dyDescent="0.35">
      <c r="A420" s="17" t="s">
        <v>1953</v>
      </c>
      <c r="B420" s="17">
        <v>29.64</v>
      </c>
      <c r="C420" s="17" t="s">
        <v>8338</v>
      </c>
      <c r="D420" s="17">
        <v>4.28</v>
      </c>
      <c r="E420" s="17" t="s">
        <v>2381</v>
      </c>
      <c r="F420" s="17" t="s">
        <v>2380</v>
      </c>
      <c r="G420" s="17" t="s">
        <v>2380</v>
      </c>
      <c r="H420" s="17">
        <v>0</v>
      </c>
      <c r="I420" s="17" t="s">
        <v>2380</v>
      </c>
      <c r="J420" s="17" t="str">
        <f>IF(Table3__3_16[[#This Row],[HBA1C]]&lt;5.7,"Normal",IF(Table3__3_16[[#This Row],[HBA1C]]&lt;6.4,"Prediabetes","Diabetes"))</f>
        <v>Normal</v>
      </c>
    </row>
    <row r="421" spans="1:10" x14ac:dyDescent="0.35">
      <c r="A421" s="17" t="s">
        <v>1952</v>
      </c>
      <c r="B421" s="17">
        <v>25.3</v>
      </c>
      <c r="C421" s="17" t="s">
        <v>8338</v>
      </c>
      <c r="D421" s="17">
        <v>9.4700000000000006</v>
      </c>
      <c r="E421" s="17" t="s">
        <v>2381</v>
      </c>
      <c r="F421" s="17" t="s">
        <v>2380</v>
      </c>
      <c r="G421" s="17" t="s">
        <v>2380</v>
      </c>
      <c r="H421" s="17">
        <v>2</v>
      </c>
      <c r="I421" s="17" t="s">
        <v>2381</v>
      </c>
      <c r="J421" s="17" t="str">
        <f>IF(Table3__3_16[[#This Row],[HBA1C]]&lt;5.7,"Normal",IF(Table3__3_16[[#This Row],[HBA1C]]&lt;6.4,"Prediabetes","Diabetes"))</f>
        <v>Diabetes</v>
      </c>
    </row>
    <row r="422" spans="1:10" x14ac:dyDescent="0.35">
      <c r="A422" s="17" t="s">
        <v>1951</v>
      </c>
      <c r="B422" s="17">
        <v>27.6</v>
      </c>
      <c r="C422" s="17" t="s">
        <v>8338</v>
      </c>
      <c r="D422" s="17">
        <v>4.8499999999999996</v>
      </c>
      <c r="E422" s="17" t="s">
        <v>2381</v>
      </c>
      <c r="F422" s="17" t="s">
        <v>2380</v>
      </c>
      <c r="G422" s="17" t="s">
        <v>2380</v>
      </c>
      <c r="H422" s="17">
        <v>0</v>
      </c>
      <c r="I422" s="17" t="s">
        <v>2380</v>
      </c>
      <c r="J422" s="17" t="str">
        <f>IF(Table3__3_16[[#This Row],[HBA1C]]&lt;5.7,"Normal",IF(Table3__3_16[[#This Row],[HBA1C]]&lt;6.4,"Prediabetes","Diabetes"))</f>
        <v>Normal</v>
      </c>
    </row>
    <row r="423" spans="1:10" x14ac:dyDescent="0.35">
      <c r="A423" s="17" t="s">
        <v>1950</v>
      </c>
      <c r="B423" s="17">
        <v>27.645</v>
      </c>
      <c r="C423" s="17" t="s">
        <v>8338</v>
      </c>
      <c r="D423" s="17">
        <v>11.03</v>
      </c>
      <c r="E423" s="17" t="s">
        <v>2381</v>
      </c>
      <c r="F423" s="17" t="s">
        <v>2380</v>
      </c>
      <c r="G423" s="17" t="s">
        <v>2380</v>
      </c>
      <c r="H423" s="17">
        <v>1</v>
      </c>
      <c r="I423" s="17" t="s">
        <v>2381</v>
      </c>
      <c r="J423" s="17" t="str">
        <f>IF(Table3__3_16[[#This Row],[HBA1C]]&lt;5.7,"Normal",IF(Table3__3_16[[#This Row],[HBA1C]]&lt;6.4,"Prediabetes","Diabetes"))</f>
        <v>Diabetes</v>
      </c>
    </row>
    <row r="424" spans="1:10" x14ac:dyDescent="0.35">
      <c r="A424" s="17" t="s">
        <v>1949</v>
      </c>
      <c r="B424" s="17">
        <v>27.6</v>
      </c>
      <c r="C424" s="17" t="s">
        <v>8338</v>
      </c>
      <c r="D424" s="17">
        <v>5.22</v>
      </c>
      <c r="E424" s="17" t="s">
        <v>2380</v>
      </c>
      <c r="F424" s="17" t="s">
        <v>2380</v>
      </c>
      <c r="G424" s="17" t="s">
        <v>2380</v>
      </c>
      <c r="H424" s="17">
        <v>2</v>
      </c>
      <c r="I424" s="17" t="s">
        <v>2381</v>
      </c>
      <c r="J424" s="17" t="str">
        <f>IF(Table3__3_16[[#This Row],[HBA1C]]&lt;5.7,"Normal",IF(Table3__3_16[[#This Row],[HBA1C]]&lt;6.4,"Prediabetes","Diabetes"))</f>
        <v>Normal</v>
      </c>
    </row>
    <row r="425" spans="1:10" x14ac:dyDescent="0.35">
      <c r="A425" s="17" t="s">
        <v>1948</v>
      </c>
      <c r="B425" s="17">
        <v>25.08</v>
      </c>
      <c r="C425" s="17" t="s">
        <v>8338</v>
      </c>
      <c r="D425" s="17">
        <v>9.52</v>
      </c>
      <c r="E425" s="17" t="s">
        <v>2381</v>
      </c>
      <c r="F425" s="17" t="s">
        <v>2380</v>
      </c>
      <c r="G425" s="17" t="s">
        <v>2380</v>
      </c>
      <c r="H425" s="17">
        <v>2</v>
      </c>
      <c r="I425" s="17" t="s">
        <v>2380</v>
      </c>
      <c r="J425" s="17" t="str">
        <f>IF(Table3__3_16[[#This Row],[HBA1C]]&lt;5.7,"Normal",IF(Table3__3_16[[#This Row],[HBA1C]]&lt;6.4,"Prediabetes","Diabetes"))</f>
        <v>Diabetes</v>
      </c>
    </row>
    <row r="426" spans="1:10" x14ac:dyDescent="0.35">
      <c r="A426" s="17" t="s">
        <v>1947</v>
      </c>
      <c r="B426" s="17">
        <v>30.02</v>
      </c>
      <c r="C426" s="17" t="s">
        <v>8337</v>
      </c>
      <c r="D426" s="17">
        <v>11.09</v>
      </c>
      <c r="E426" s="17" t="s">
        <v>2380</v>
      </c>
      <c r="F426" s="17" t="s">
        <v>2380</v>
      </c>
      <c r="G426" s="17" t="s">
        <v>2380</v>
      </c>
      <c r="H426" s="17">
        <v>0</v>
      </c>
      <c r="I426" s="17" t="s">
        <v>2380</v>
      </c>
      <c r="J426" s="17" t="str">
        <f>IF(Table3__3_16[[#This Row],[HBA1C]]&lt;5.7,"Normal",IF(Table3__3_16[[#This Row],[HBA1C]]&lt;6.4,"Prediabetes","Diabetes"))</f>
        <v>Diabetes</v>
      </c>
    </row>
    <row r="427" spans="1:10" x14ac:dyDescent="0.35">
      <c r="A427" s="17" t="s">
        <v>1946</v>
      </c>
      <c r="B427" s="17">
        <v>27.36</v>
      </c>
      <c r="C427" s="17" t="s">
        <v>8338</v>
      </c>
      <c r="D427" s="17">
        <v>9.4499999999999993</v>
      </c>
      <c r="E427" s="17" t="s">
        <v>2381</v>
      </c>
      <c r="F427" s="17" t="s">
        <v>2380</v>
      </c>
      <c r="G427" s="17" t="s">
        <v>2380</v>
      </c>
      <c r="H427" s="17">
        <v>2</v>
      </c>
      <c r="I427" s="17" t="s">
        <v>2381</v>
      </c>
      <c r="J427" s="17" t="str">
        <f>IF(Table3__3_16[[#This Row],[HBA1C]]&lt;5.7,"Normal",IF(Table3__3_16[[#This Row],[HBA1C]]&lt;6.4,"Prediabetes","Diabetes"))</f>
        <v>Diabetes</v>
      </c>
    </row>
    <row r="428" spans="1:10" x14ac:dyDescent="0.35">
      <c r="A428" s="17" t="s">
        <v>1945</v>
      </c>
      <c r="B428" s="17">
        <v>22.2</v>
      </c>
      <c r="C428" s="17" t="s">
        <v>8339</v>
      </c>
      <c r="D428" s="17">
        <v>5.51</v>
      </c>
      <c r="E428" s="17" t="s">
        <v>2380</v>
      </c>
      <c r="F428" s="17" t="s">
        <v>2380</v>
      </c>
      <c r="G428" s="17" t="s">
        <v>2380</v>
      </c>
      <c r="H428" s="17">
        <v>0</v>
      </c>
      <c r="I428" s="17" t="s">
        <v>2381</v>
      </c>
      <c r="J428" s="17" t="str">
        <f>IF(Table3__3_16[[#This Row],[HBA1C]]&lt;5.7,"Normal",IF(Table3__3_16[[#This Row],[HBA1C]]&lt;6.4,"Prediabetes","Diabetes"))</f>
        <v>Normal</v>
      </c>
    </row>
    <row r="429" spans="1:10" x14ac:dyDescent="0.35">
      <c r="A429" s="17" t="s">
        <v>1944</v>
      </c>
      <c r="B429" s="17">
        <v>25.71</v>
      </c>
      <c r="C429" s="17" t="s">
        <v>8338</v>
      </c>
      <c r="D429" s="17">
        <v>4.18</v>
      </c>
      <c r="E429" s="17" t="s">
        <v>2380</v>
      </c>
      <c r="F429" s="17" t="s">
        <v>2381</v>
      </c>
      <c r="G429" s="17" t="s">
        <v>2380</v>
      </c>
      <c r="H429" s="17">
        <v>1</v>
      </c>
      <c r="I429" s="17" t="s">
        <v>2381</v>
      </c>
      <c r="J429" s="17" t="str">
        <f>IF(Table3__3_16[[#This Row],[HBA1C]]&lt;5.7,"Normal",IF(Table3__3_16[[#This Row],[HBA1C]]&lt;6.4,"Prediabetes","Diabetes"))</f>
        <v>Normal</v>
      </c>
    </row>
    <row r="430" spans="1:10" x14ac:dyDescent="0.35">
      <c r="A430" s="17" t="s">
        <v>1943</v>
      </c>
      <c r="B430" s="17">
        <v>41.91</v>
      </c>
      <c r="C430" s="17" t="s">
        <v>8337</v>
      </c>
      <c r="D430" s="17">
        <v>5.98</v>
      </c>
      <c r="E430" s="17" t="s">
        <v>2381</v>
      </c>
      <c r="F430" s="17" t="s">
        <v>2380</v>
      </c>
      <c r="G430" s="17" t="s">
        <v>2380</v>
      </c>
      <c r="H430" s="17">
        <v>1</v>
      </c>
      <c r="I430" s="17" t="s">
        <v>2380</v>
      </c>
      <c r="J430" s="17" t="str">
        <f>IF(Table3__3_16[[#This Row],[HBA1C]]&lt;5.7,"Normal",IF(Table3__3_16[[#This Row],[HBA1C]]&lt;6.4,"Prediabetes","Diabetes"))</f>
        <v>Prediabetes</v>
      </c>
    </row>
    <row r="431" spans="1:10" x14ac:dyDescent="0.35">
      <c r="A431" s="17" t="s">
        <v>1942</v>
      </c>
      <c r="B431" s="17">
        <v>25.85</v>
      </c>
      <c r="C431" s="17" t="s">
        <v>8338</v>
      </c>
      <c r="D431" s="17">
        <v>10.16</v>
      </c>
      <c r="E431" s="17" t="s">
        <v>2380</v>
      </c>
      <c r="F431" s="17" t="s">
        <v>2380</v>
      </c>
      <c r="G431" s="17" t="s">
        <v>2380</v>
      </c>
      <c r="H431" s="17">
        <v>0</v>
      </c>
      <c r="I431" s="17" t="s">
        <v>2381</v>
      </c>
      <c r="J431" s="17" t="str">
        <f>IF(Table3__3_16[[#This Row],[HBA1C]]&lt;5.7,"Normal",IF(Table3__3_16[[#This Row],[HBA1C]]&lt;6.4,"Prediabetes","Diabetes"))</f>
        <v>Diabetes</v>
      </c>
    </row>
    <row r="432" spans="1:10" x14ac:dyDescent="0.35">
      <c r="A432" s="17" t="s">
        <v>1941</v>
      </c>
      <c r="B432" s="17">
        <v>23.844999999999999</v>
      </c>
      <c r="C432" s="17" t="s">
        <v>8339</v>
      </c>
      <c r="D432" s="17">
        <v>11.71</v>
      </c>
      <c r="E432" s="17" t="s">
        <v>2380</v>
      </c>
      <c r="F432" s="17" t="s">
        <v>2380</v>
      </c>
      <c r="G432" s="17" t="s">
        <v>2380</v>
      </c>
      <c r="H432" s="17">
        <v>2</v>
      </c>
      <c r="I432" s="17" t="s">
        <v>2381</v>
      </c>
      <c r="J432" s="17" t="str">
        <f>IF(Table3__3_16[[#This Row],[HBA1C]]&lt;5.7,"Normal",IF(Table3__3_16[[#This Row],[HBA1C]]&lt;6.4,"Prediabetes","Diabetes"))</f>
        <v>Diabetes</v>
      </c>
    </row>
    <row r="433" spans="1:10" x14ac:dyDescent="0.35">
      <c r="A433" s="17" t="s">
        <v>1940</v>
      </c>
      <c r="B433" s="17">
        <v>30.59</v>
      </c>
      <c r="C433" s="17" t="s">
        <v>8337</v>
      </c>
      <c r="D433" s="17">
        <v>5.23</v>
      </c>
      <c r="E433" s="17" t="s">
        <v>2380</v>
      </c>
      <c r="F433" s="17" t="s">
        <v>2380</v>
      </c>
      <c r="G433" s="17" t="s">
        <v>2381</v>
      </c>
      <c r="H433" s="17">
        <v>1</v>
      </c>
      <c r="I433" s="17" t="s">
        <v>2380</v>
      </c>
      <c r="J433" s="17" t="str">
        <f>IF(Table3__3_16[[#This Row],[HBA1C]]&lt;5.7,"Normal",IF(Table3__3_16[[#This Row],[HBA1C]]&lt;6.4,"Prediabetes","Diabetes"))</f>
        <v>Normal</v>
      </c>
    </row>
    <row r="434" spans="1:10" x14ac:dyDescent="0.35">
      <c r="A434" s="17" t="s">
        <v>1939</v>
      </c>
      <c r="B434" s="17">
        <v>24.795000000000002</v>
      </c>
      <c r="C434" s="17" t="s">
        <v>8339</v>
      </c>
      <c r="D434" s="17">
        <v>6.85</v>
      </c>
      <c r="E434" s="17" t="s">
        <v>2380</v>
      </c>
      <c r="F434" s="17" t="s">
        <v>2380</v>
      </c>
      <c r="G434" s="17" t="s">
        <v>2380</v>
      </c>
      <c r="H434" s="17">
        <v>0</v>
      </c>
      <c r="I434" s="17" t="s">
        <v>2381</v>
      </c>
      <c r="J434" s="17" t="str">
        <f>IF(Table3__3_16[[#This Row],[HBA1C]]&lt;5.7,"Normal",IF(Table3__3_16[[#This Row],[HBA1C]]&lt;6.4,"Prediabetes","Diabetes"))</f>
        <v>Diabetes</v>
      </c>
    </row>
    <row r="435" spans="1:10" x14ac:dyDescent="0.35">
      <c r="A435" s="17" t="s">
        <v>1938</v>
      </c>
      <c r="B435" s="17">
        <v>24.13</v>
      </c>
      <c r="C435" s="17" t="s">
        <v>8339</v>
      </c>
      <c r="D435" s="17">
        <v>7.05</v>
      </c>
      <c r="E435" s="17" t="s">
        <v>2381</v>
      </c>
      <c r="F435" s="17" t="s">
        <v>2380</v>
      </c>
      <c r="G435" s="17" t="s">
        <v>2380</v>
      </c>
      <c r="H435" s="17">
        <v>2</v>
      </c>
      <c r="I435" s="17" t="s">
        <v>2381</v>
      </c>
      <c r="J435" s="17" t="str">
        <f>IF(Table3__3_16[[#This Row],[HBA1C]]&lt;5.7,"Normal",IF(Table3__3_16[[#This Row],[HBA1C]]&lt;6.4,"Prediabetes","Diabetes"))</f>
        <v>Diabetes</v>
      </c>
    </row>
    <row r="436" spans="1:10" x14ac:dyDescent="0.35">
      <c r="A436" s="17" t="s">
        <v>1937</v>
      </c>
      <c r="B436" s="17">
        <v>25.84</v>
      </c>
      <c r="C436" s="17" t="s">
        <v>8338</v>
      </c>
      <c r="D436" s="17">
        <v>11.64</v>
      </c>
      <c r="E436" s="17" t="s">
        <v>2380</v>
      </c>
      <c r="F436" s="17" t="s">
        <v>2380</v>
      </c>
      <c r="G436" s="17" t="s">
        <v>2380</v>
      </c>
      <c r="H436" s="17">
        <v>2</v>
      </c>
      <c r="I436" s="17" t="s">
        <v>2381</v>
      </c>
      <c r="J436" s="17" t="str">
        <f>IF(Table3__3_16[[#This Row],[HBA1C]]&lt;5.7,"Normal",IF(Table3__3_16[[#This Row],[HBA1C]]&lt;6.4,"Prediabetes","Diabetes"))</f>
        <v>Diabetes</v>
      </c>
    </row>
    <row r="437" spans="1:10" x14ac:dyDescent="0.35">
      <c r="A437" s="17" t="s">
        <v>1936</v>
      </c>
      <c r="B437" s="17">
        <v>28</v>
      </c>
      <c r="C437" s="17" t="s">
        <v>8338</v>
      </c>
      <c r="D437" s="17">
        <v>10.52</v>
      </c>
      <c r="E437" s="17" t="s">
        <v>2380</v>
      </c>
      <c r="F437" s="17" t="s">
        <v>2380</v>
      </c>
      <c r="G437" s="17" t="s">
        <v>2380</v>
      </c>
      <c r="H437" s="17">
        <v>0</v>
      </c>
      <c r="I437" s="17" t="s">
        <v>2381</v>
      </c>
      <c r="J437" s="17" t="str">
        <f>IF(Table3__3_16[[#This Row],[HBA1C]]&lt;5.7,"Normal",IF(Table3__3_16[[#This Row],[HBA1C]]&lt;6.4,"Prediabetes","Diabetes"))</f>
        <v>Diabetes</v>
      </c>
    </row>
    <row r="438" spans="1:10" x14ac:dyDescent="0.35">
      <c r="A438" s="17" t="s">
        <v>1935</v>
      </c>
      <c r="B438" s="17">
        <v>34.1</v>
      </c>
      <c r="C438" s="17" t="s">
        <v>8337</v>
      </c>
      <c r="D438" s="17">
        <v>4.01</v>
      </c>
      <c r="E438" s="17" t="s">
        <v>2381</v>
      </c>
      <c r="F438" s="17" t="s">
        <v>2380</v>
      </c>
      <c r="G438" s="17" t="s">
        <v>2381</v>
      </c>
      <c r="H438" s="17">
        <v>1</v>
      </c>
      <c r="I438" s="17" t="s">
        <v>2380</v>
      </c>
      <c r="J438" s="17" t="str">
        <f>IF(Table3__3_16[[#This Row],[HBA1C]]&lt;5.7,"Normal",IF(Table3__3_16[[#This Row],[HBA1C]]&lt;6.4,"Prediabetes","Diabetes"))</f>
        <v>Normal</v>
      </c>
    </row>
    <row r="439" spans="1:10" x14ac:dyDescent="0.35">
      <c r="A439" s="17" t="s">
        <v>1934</v>
      </c>
      <c r="B439" s="17">
        <v>26.125</v>
      </c>
      <c r="C439" s="17" t="s">
        <v>8338</v>
      </c>
      <c r="D439" s="17">
        <v>8.56</v>
      </c>
      <c r="E439" s="17" t="s">
        <v>2381</v>
      </c>
      <c r="F439" s="17" t="s">
        <v>2380</v>
      </c>
      <c r="G439" s="17" t="s">
        <v>2380</v>
      </c>
      <c r="H439" s="17">
        <v>1</v>
      </c>
      <c r="I439" s="17" t="s">
        <v>2381</v>
      </c>
      <c r="J439" s="17" t="str">
        <f>IF(Table3__3_16[[#This Row],[HBA1C]]&lt;5.7,"Normal",IF(Table3__3_16[[#This Row],[HBA1C]]&lt;6.4,"Prediabetes","Diabetes"))</f>
        <v>Diabetes</v>
      </c>
    </row>
    <row r="440" spans="1:10" x14ac:dyDescent="0.35">
      <c r="A440" s="17" t="s">
        <v>1933</v>
      </c>
      <c r="B440" s="17">
        <v>25.6</v>
      </c>
      <c r="C440" s="17" t="s">
        <v>8338</v>
      </c>
      <c r="D440" s="17">
        <v>10.5</v>
      </c>
      <c r="E440" s="17" t="s">
        <v>2380</v>
      </c>
      <c r="F440" s="17" t="s">
        <v>2380</v>
      </c>
      <c r="G440" s="17" t="s">
        <v>2380</v>
      </c>
      <c r="H440" s="17">
        <v>2</v>
      </c>
      <c r="I440" s="17" t="s">
        <v>2381</v>
      </c>
      <c r="J440" s="17" t="str">
        <f>IF(Table3__3_16[[#This Row],[HBA1C]]&lt;5.7,"Normal",IF(Table3__3_16[[#This Row],[HBA1C]]&lt;6.4,"Prediabetes","Diabetes"))</f>
        <v>Diabetes</v>
      </c>
    </row>
    <row r="441" spans="1:10" x14ac:dyDescent="0.35">
      <c r="A441" s="17" t="s">
        <v>1932</v>
      </c>
      <c r="B441" s="17">
        <v>24.32</v>
      </c>
      <c r="C441" s="17" t="s">
        <v>8339</v>
      </c>
      <c r="D441" s="17">
        <v>6.39</v>
      </c>
      <c r="E441" s="17" t="s">
        <v>2380</v>
      </c>
      <c r="F441" s="17" t="s">
        <v>2380</v>
      </c>
      <c r="G441" s="17" t="s">
        <v>2380</v>
      </c>
      <c r="H441" s="17">
        <v>0</v>
      </c>
      <c r="I441" s="17" t="s">
        <v>2380</v>
      </c>
      <c r="J441" s="17" t="str">
        <f>IF(Table3__3_16[[#This Row],[HBA1C]]&lt;5.7,"Normal",IF(Table3__3_16[[#This Row],[HBA1C]]&lt;6.4,"Prediabetes","Diabetes"))</f>
        <v>Prediabetes</v>
      </c>
    </row>
    <row r="442" spans="1:10" x14ac:dyDescent="0.35">
      <c r="A442" s="17" t="s">
        <v>1931</v>
      </c>
      <c r="B442" s="17">
        <v>22.88</v>
      </c>
      <c r="C442" s="17" t="s">
        <v>8339</v>
      </c>
      <c r="D442" s="17">
        <v>5.71</v>
      </c>
      <c r="E442" s="17" t="s">
        <v>2381</v>
      </c>
      <c r="F442" s="17" t="s">
        <v>2380</v>
      </c>
      <c r="G442" s="17" t="s">
        <v>2381</v>
      </c>
      <c r="H442" s="17">
        <v>1</v>
      </c>
      <c r="I442" s="17" t="s">
        <v>2381</v>
      </c>
      <c r="J442" s="17" t="str">
        <f>IF(Table3__3_16[[#This Row],[HBA1C]]&lt;5.7,"Normal",IF(Table3__3_16[[#This Row],[HBA1C]]&lt;6.4,"Prediabetes","Diabetes"))</f>
        <v>Prediabetes</v>
      </c>
    </row>
    <row r="443" spans="1:10" x14ac:dyDescent="0.35">
      <c r="A443" s="17" t="s">
        <v>1930</v>
      </c>
      <c r="B443" s="17">
        <v>24.984999999999999</v>
      </c>
      <c r="C443" s="17" t="s">
        <v>8339</v>
      </c>
      <c r="D443" s="17">
        <v>4.43</v>
      </c>
      <c r="E443" s="17" t="s">
        <v>2381</v>
      </c>
      <c r="F443" s="17" t="s">
        <v>2380</v>
      </c>
      <c r="G443" s="17" t="s">
        <v>2381</v>
      </c>
      <c r="H443" s="17">
        <v>1</v>
      </c>
      <c r="I443" s="17" t="s">
        <v>2380</v>
      </c>
      <c r="J443" s="17" t="str">
        <f>IF(Table3__3_16[[#This Row],[HBA1C]]&lt;5.7,"Normal",IF(Table3__3_16[[#This Row],[HBA1C]]&lt;6.4,"Prediabetes","Diabetes"))</f>
        <v>Normal</v>
      </c>
    </row>
    <row r="444" spans="1:10" x14ac:dyDescent="0.35">
      <c r="A444" s="17" t="s">
        <v>1929</v>
      </c>
      <c r="B444" s="17">
        <v>33.1</v>
      </c>
      <c r="C444" s="17" t="s">
        <v>8337</v>
      </c>
      <c r="D444" s="17">
        <v>5.52</v>
      </c>
      <c r="E444" s="17" t="s">
        <v>2380</v>
      </c>
      <c r="F444" s="17" t="s">
        <v>2380</v>
      </c>
      <c r="G444" s="17" t="s">
        <v>2381</v>
      </c>
      <c r="H444" s="17">
        <v>1</v>
      </c>
      <c r="I444" s="17" t="s">
        <v>2380</v>
      </c>
      <c r="J444" s="17" t="str">
        <f>IF(Table3__3_16[[#This Row],[HBA1C]]&lt;5.7,"Normal",IF(Table3__3_16[[#This Row],[HBA1C]]&lt;6.4,"Prediabetes","Diabetes"))</f>
        <v>Normal</v>
      </c>
    </row>
    <row r="445" spans="1:10" x14ac:dyDescent="0.35">
      <c r="A445" s="17" t="s">
        <v>1928</v>
      </c>
      <c r="B445" s="17">
        <v>27.83</v>
      </c>
      <c r="C445" s="17" t="s">
        <v>8338</v>
      </c>
      <c r="D445" s="17">
        <v>9.1999999999999993</v>
      </c>
      <c r="E445" s="17" t="s">
        <v>2381</v>
      </c>
      <c r="F445" s="17" t="s">
        <v>2380</v>
      </c>
      <c r="G445" s="17" t="s">
        <v>2380</v>
      </c>
      <c r="H445" s="17">
        <v>1</v>
      </c>
      <c r="I445" s="17" t="s">
        <v>2381</v>
      </c>
      <c r="J445" s="17" t="str">
        <f>IF(Table3__3_16[[#This Row],[HBA1C]]&lt;5.7,"Normal",IF(Table3__3_16[[#This Row],[HBA1C]]&lt;6.4,"Prediabetes","Diabetes"))</f>
        <v>Diabetes</v>
      </c>
    </row>
    <row r="446" spans="1:10" x14ac:dyDescent="0.35">
      <c r="A446" s="17" t="s">
        <v>1927</v>
      </c>
      <c r="B446" s="17">
        <v>30.875</v>
      </c>
      <c r="C446" s="17" t="s">
        <v>8337</v>
      </c>
      <c r="D446" s="17">
        <v>10.97</v>
      </c>
      <c r="E446" s="17" t="s">
        <v>2381</v>
      </c>
      <c r="F446" s="17" t="s">
        <v>2380</v>
      </c>
      <c r="G446" s="17" t="s">
        <v>2380</v>
      </c>
      <c r="H446" s="17">
        <v>2</v>
      </c>
      <c r="I446" s="17" t="s">
        <v>2380</v>
      </c>
      <c r="J446" s="17" t="str">
        <f>IF(Table3__3_16[[#This Row],[HBA1C]]&lt;5.7,"Normal",IF(Table3__3_16[[#This Row],[HBA1C]]&lt;6.4,"Prediabetes","Diabetes"))</f>
        <v>Diabetes</v>
      </c>
    </row>
    <row r="447" spans="1:10" x14ac:dyDescent="0.35">
      <c r="A447" s="17" t="s">
        <v>1926</v>
      </c>
      <c r="B447" s="17">
        <v>27.265000000000001</v>
      </c>
      <c r="C447" s="17" t="s">
        <v>8338</v>
      </c>
      <c r="D447" s="17">
        <v>4.25</v>
      </c>
      <c r="E447" s="17" t="s">
        <v>2380</v>
      </c>
      <c r="F447" s="17" t="s">
        <v>2380</v>
      </c>
      <c r="G447" s="17" t="s">
        <v>2381</v>
      </c>
      <c r="H447" s="17">
        <v>1</v>
      </c>
      <c r="I447" s="17" t="s">
        <v>2380</v>
      </c>
      <c r="J447" s="17" t="str">
        <f>IF(Table3__3_16[[#This Row],[HBA1C]]&lt;5.7,"Normal",IF(Table3__3_16[[#This Row],[HBA1C]]&lt;6.4,"Prediabetes","Diabetes"))</f>
        <v>Normal</v>
      </c>
    </row>
    <row r="448" spans="1:10" x14ac:dyDescent="0.35">
      <c r="A448" s="17" t="s">
        <v>1925</v>
      </c>
      <c r="B448" s="17">
        <v>26.7</v>
      </c>
      <c r="C448" s="17" t="s">
        <v>8338</v>
      </c>
      <c r="D448" s="17">
        <v>5.23</v>
      </c>
      <c r="E448" s="17" t="s">
        <v>2380</v>
      </c>
      <c r="F448" s="17" t="s">
        <v>2380</v>
      </c>
      <c r="G448" s="17" t="s">
        <v>2381</v>
      </c>
      <c r="H448" s="17">
        <v>1</v>
      </c>
      <c r="I448" s="17" t="s">
        <v>2381</v>
      </c>
      <c r="J448" s="17" t="str">
        <f>IF(Table3__3_16[[#This Row],[HBA1C]]&lt;5.7,"Normal",IF(Table3__3_16[[#This Row],[HBA1C]]&lt;6.4,"Prediabetes","Diabetes"))</f>
        <v>Normal</v>
      </c>
    </row>
    <row r="449" spans="1:10" x14ac:dyDescent="0.35">
      <c r="A449" s="17" t="s">
        <v>1924</v>
      </c>
      <c r="B449" s="17">
        <v>29.925000000000001</v>
      </c>
      <c r="C449" s="17" t="s">
        <v>8338</v>
      </c>
      <c r="D449" s="17">
        <v>5.96</v>
      </c>
      <c r="E449" s="17" t="s">
        <v>2381</v>
      </c>
      <c r="F449" s="17" t="s">
        <v>2380</v>
      </c>
      <c r="G449" s="17" t="s">
        <v>2381</v>
      </c>
      <c r="H449" s="17">
        <v>1</v>
      </c>
      <c r="I449" s="17" t="s">
        <v>2381</v>
      </c>
      <c r="J449" s="17" t="str">
        <f>IF(Table3__3_16[[#This Row],[HBA1C]]&lt;5.7,"Normal",IF(Table3__3_16[[#This Row],[HBA1C]]&lt;6.4,"Prediabetes","Diabetes"))</f>
        <v>Prediabetes</v>
      </c>
    </row>
    <row r="450" spans="1:10" x14ac:dyDescent="0.35">
      <c r="A450" s="17" t="s">
        <v>1923</v>
      </c>
      <c r="B450" s="17">
        <v>19.95</v>
      </c>
      <c r="C450" s="17" t="s">
        <v>8339</v>
      </c>
      <c r="D450" s="17">
        <v>4.29</v>
      </c>
      <c r="E450" s="17" t="s">
        <v>2381</v>
      </c>
      <c r="F450" s="17" t="s">
        <v>2380</v>
      </c>
      <c r="G450" s="17" t="s">
        <v>2380</v>
      </c>
      <c r="H450" s="17">
        <v>2</v>
      </c>
      <c r="I450" s="17" t="s">
        <v>2381</v>
      </c>
      <c r="J450" s="17" t="str">
        <f>IF(Table3__3_16[[#This Row],[HBA1C]]&lt;5.7,"Normal",IF(Table3__3_16[[#This Row],[HBA1C]]&lt;6.4,"Prediabetes","Diabetes"))</f>
        <v>Normal</v>
      </c>
    </row>
    <row r="451" spans="1:10" x14ac:dyDescent="0.35">
      <c r="A451" s="17" t="s">
        <v>1922</v>
      </c>
      <c r="B451" s="17">
        <v>24.225000000000001</v>
      </c>
      <c r="C451" s="17" t="s">
        <v>8339</v>
      </c>
      <c r="D451" s="17">
        <v>4.09</v>
      </c>
      <c r="E451" s="17" t="s">
        <v>2380</v>
      </c>
      <c r="F451" s="17" t="s">
        <v>2380</v>
      </c>
      <c r="G451" s="17" t="s">
        <v>2380</v>
      </c>
      <c r="H451" s="17">
        <v>0</v>
      </c>
      <c r="I451" s="17" t="s">
        <v>2380</v>
      </c>
      <c r="J451" s="17" t="str">
        <f>IF(Table3__3_16[[#This Row],[HBA1C]]&lt;5.7,"Normal",IF(Table3__3_16[[#This Row],[HBA1C]]&lt;6.4,"Prediabetes","Diabetes"))</f>
        <v>Normal</v>
      </c>
    </row>
    <row r="452" spans="1:10" x14ac:dyDescent="0.35">
      <c r="A452" s="17" t="s">
        <v>1921</v>
      </c>
      <c r="B452" s="17">
        <v>28.12</v>
      </c>
      <c r="C452" s="17" t="s">
        <v>8338</v>
      </c>
      <c r="D452" s="17">
        <v>4.88</v>
      </c>
      <c r="E452" s="17" t="s">
        <v>2380</v>
      </c>
      <c r="F452" s="17" t="s">
        <v>2380</v>
      </c>
      <c r="G452" s="17" t="s">
        <v>2380</v>
      </c>
      <c r="H452" s="17">
        <v>0</v>
      </c>
      <c r="I452" s="17" t="s">
        <v>2381</v>
      </c>
      <c r="J452" s="17" t="str">
        <f>IF(Table3__3_16[[#This Row],[HBA1C]]&lt;5.7,"Normal",IF(Table3__3_16[[#This Row],[HBA1C]]&lt;6.4,"Prediabetes","Diabetes"))</f>
        <v>Normal</v>
      </c>
    </row>
    <row r="453" spans="1:10" x14ac:dyDescent="0.35">
      <c r="A453" s="17" t="s">
        <v>1920</v>
      </c>
      <c r="B453" s="17">
        <v>23.21</v>
      </c>
      <c r="C453" s="17" t="s">
        <v>8339</v>
      </c>
      <c r="D453" s="17">
        <v>6.76</v>
      </c>
      <c r="E453" s="17" t="s">
        <v>2380</v>
      </c>
      <c r="F453" s="17" t="s">
        <v>2380</v>
      </c>
      <c r="G453" s="17" t="s">
        <v>2380</v>
      </c>
      <c r="H453" s="17">
        <v>0</v>
      </c>
      <c r="I453" s="17" t="s">
        <v>2381</v>
      </c>
      <c r="J453" s="17" t="str">
        <f>IF(Table3__3_16[[#This Row],[HBA1C]]&lt;5.7,"Normal",IF(Table3__3_16[[#This Row],[HBA1C]]&lt;6.4,"Prediabetes","Diabetes"))</f>
        <v>Diabetes</v>
      </c>
    </row>
    <row r="454" spans="1:10" x14ac:dyDescent="0.35">
      <c r="A454" s="17" t="s">
        <v>1919</v>
      </c>
      <c r="B454" s="17">
        <v>23.98</v>
      </c>
      <c r="C454" s="17" t="s">
        <v>8339</v>
      </c>
      <c r="D454" s="17">
        <v>10.67</v>
      </c>
      <c r="E454" s="17" t="s">
        <v>2380</v>
      </c>
      <c r="F454" s="17" t="s">
        <v>2380</v>
      </c>
      <c r="G454" s="17" t="s">
        <v>2380</v>
      </c>
      <c r="H454" s="17">
        <v>0</v>
      </c>
      <c r="I454" s="17" t="s">
        <v>2380</v>
      </c>
      <c r="J454" s="17" t="str">
        <f>IF(Table3__3_16[[#This Row],[HBA1C]]&lt;5.7,"Normal",IF(Table3__3_16[[#This Row],[HBA1C]]&lt;6.4,"Prediabetes","Diabetes"))</f>
        <v>Diabetes</v>
      </c>
    </row>
    <row r="455" spans="1:10" x14ac:dyDescent="0.35">
      <c r="A455" s="17" t="s">
        <v>1918</v>
      </c>
      <c r="B455" s="17">
        <v>30</v>
      </c>
      <c r="C455" s="17" t="s">
        <v>8338</v>
      </c>
      <c r="D455" s="17">
        <v>6.21</v>
      </c>
      <c r="E455" s="17" t="s">
        <v>2380</v>
      </c>
      <c r="F455" s="17" t="s">
        <v>2380</v>
      </c>
      <c r="G455" s="17" t="s">
        <v>2380</v>
      </c>
      <c r="H455" s="17">
        <v>0</v>
      </c>
      <c r="I455" s="17" t="s">
        <v>2381</v>
      </c>
      <c r="J455" s="17" t="str">
        <f>IF(Table3__3_16[[#This Row],[HBA1C]]&lt;5.7,"Normal",IF(Table3__3_16[[#This Row],[HBA1C]]&lt;6.4,"Prediabetes","Diabetes"))</f>
        <v>Prediabetes</v>
      </c>
    </row>
    <row r="456" spans="1:10" x14ac:dyDescent="0.35">
      <c r="A456" s="17" t="s">
        <v>1917</v>
      </c>
      <c r="B456" s="17">
        <v>17.350000000000001</v>
      </c>
      <c r="C456" s="17" t="s">
        <v>8340</v>
      </c>
      <c r="D456" s="17">
        <v>5.03</v>
      </c>
      <c r="E456" s="17" t="s">
        <v>2381</v>
      </c>
      <c r="F456" s="17" t="s">
        <v>2380</v>
      </c>
      <c r="G456" s="17" t="s">
        <v>2380</v>
      </c>
      <c r="H456" s="17">
        <v>0</v>
      </c>
      <c r="I456" s="17" t="s">
        <v>2381</v>
      </c>
      <c r="J456" s="17" t="str">
        <f>IF(Table3__3_16[[#This Row],[HBA1C]]&lt;5.7,"Normal",IF(Table3__3_16[[#This Row],[HBA1C]]&lt;6.4,"Prediabetes","Diabetes"))</f>
        <v>Normal</v>
      </c>
    </row>
    <row r="457" spans="1:10" x14ac:dyDescent="0.35">
      <c r="A457" s="17" t="s">
        <v>1916</v>
      </c>
      <c r="B457" s="17">
        <v>22.704999999999998</v>
      </c>
      <c r="C457" s="17" t="s">
        <v>8339</v>
      </c>
      <c r="D457" s="17">
        <v>5.27</v>
      </c>
      <c r="E457" s="17" t="s">
        <v>2380</v>
      </c>
      <c r="F457" s="17" t="s">
        <v>2380</v>
      </c>
      <c r="G457" s="17" t="s">
        <v>2380</v>
      </c>
      <c r="H457" s="17">
        <v>0</v>
      </c>
      <c r="I457" s="17" t="s">
        <v>2380</v>
      </c>
      <c r="J457" s="17" t="str">
        <f>IF(Table3__3_16[[#This Row],[HBA1C]]&lt;5.7,"Normal",IF(Table3__3_16[[#This Row],[HBA1C]]&lt;6.4,"Prediabetes","Diabetes"))</f>
        <v>Normal</v>
      </c>
    </row>
    <row r="458" spans="1:10" x14ac:dyDescent="0.35">
      <c r="A458" s="17" t="s">
        <v>1915</v>
      </c>
      <c r="B458" s="17">
        <v>25.41</v>
      </c>
      <c r="C458" s="17" t="s">
        <v>8338</v>
      </c>
      <c r="D458" s="17">
        <v>10.53</v>
      </c>
      <c r="E458" s="17" t="s">
        <v>2381</v>
      </c>
      <c r="F458" s="17" t="s">
        <v>2380</v>
      </c>
      <c r="G458" s="17" t="s">
        <v>2380</v>
      </c>
      <c r="H458" s="17">
        <v>1</v>
      </c>
      <c r="I458" s="17" t="s">
        <v>2381</v>
      </c>
      <c r="J458" s="17" t="str">
        <f>IF(Table3__3_16[[#This Row],[HBA1C]]&lt;5.7,"Normal",IF(Table3__3_16[[#This Row],[HBA1C]]&lt;6.4,"Prediabetes","Diabetes"))</f>
        <v>Diabetes</v>
      </c>
    </row>
    <row r="459" spans="1:10" x14ac:dyDescent="0.35">
      <c r="A459" s="17" t="s">
        <v>1914</v>
      </c>
      <c r="B459" s="17">
        <v>18.23</v>
      </c>
      <c r="C459" s="17" t="s">
        <v>8340</v>
      </c>
      <c r="D459" s="17">
        <v>5.78</v>
      </c>
      <c r="E459" s="17" t="s">
        <v>2380</v>
      </c>
      <c r="F459" s="17" t="s">
        <v>2380</v>
      </c>
      <c r="G459" s="17" t="s">
        <v>2381</v>
      </c>
      <c r="H459" s="17">
        <v>1</v>
      </c>
      <c r="I459" s="17" t="s">
        <v>2381</v>
      </c>
      <c r="J459" s="17" t="str">
        <f>IF(Table3__3_16[[#This Row],[HBA1C]]&lt;5.7,"Normal",IF(Table3__3_16[[#This Row],[HBA1C]]&lt;6.4,"Prediabetes","Diabetes"))</f>
        <v>Prediabetes</v>
      </c>
    </row>
    <row r="460" spans="1:10" x14ac:dyDescent="0.35">
      <c r="A460" s="17" t="s">
        <v>1913</v>
      </c>
      <c r="B460" s="17">
        <v>24.7</v>
      </c>
      <c r="C460" s="17" t="s">
        <v>8339</v>
      </c>
      <c r="D460" s="17">
        <v>4.3600000000000003</v>
      </c>
      <c r="E460" s="17" t="s">
        <v>2380</v>
      </c>
      <c r="F460" s="17" t="s">
        <v>2380</v>
      </c>
      <c r="G460" s="17" t="s">
        <v>2381</v>
      </c>
      <c r="H460" s="17">
        <v>1</v>
      </c>
      <c r="I460" s="17" t="s">
        <v>2381</v>
      </c>
      <c r="J460" s="17" t="str">
        <f>IF(Table3__3_16[[#This Row],[HBA1C]]&lt;5.7,"Normal",IF(Table3__3_16[[#This Row],[HBA1C]]&lt;6.4,"Prediabetes","Diabetes"))</f>
        <v>Normal</v>
      </c>
    </row>
    <row r="461" spans="1:10" x14ac:dyDescent="0.35">
      <c r="A461" s="17" t="s">
        <v>1912</v>
      </c>
      <c r="B461" s="17">
        <v>37.4</v>
      </c>
      <c r="C461" s="17" t="s">
        <v>8337</v>
      </c>
      <c r="D461" s="17">
        <v>9.7200000000000006</v>
      </c>
      <c r="E461" s="17" t="s">
        <v>2381</v>
      </c>
      <c r="F461" s="17" t="s">
        <v>2380</v>
      </c>
      <c r="G461" s="17" t="s">
        <v>2381</v>
      </c>
      <c r="H461" s="17">
        <v>1</v>
      </c>
      <c r="I461" s="17" t="s">
        <v>2380</v>
      </c>
      <c r="J461" s="17" t="str">
        <f>IF(Table3__3_16[[#This Row],[HBA1C]]&lt;5.7,"Normal",IF(Table3__3_16[[#This Row],[HBA1C]]&lt;6.4,"Prediabetes","Diabetes"))</f>
        <v>Diabetes</v>
      </c>
    </row>
    <row r="462" spans="1:10" x14ac:dyDescent="0.35">
      <c r="A462" s="17" t="s">
        <v>1911</v>
      </c>
      <c r="B462" s="17">
        <v>26.885000000000002</v>
      </c>
      <c r="C462" s="17" t="s">
        <v>8338</v>
      </c>
      <c r="D462" s="17">
        <v>5.18</v>
      </c>
      <c r="E462" s="17" t="s">
        <v>2380</v>
      </c>
      <c r="F462" s="17" t="s">
        <v>2380</v>
      </c>
      <c r="G462" s="17" t="s">
        <v>2381</v>
      </c>
      <c r="H462" s="17">
        <v>1</v>
      </c>
      <c r="I462" s="17" t="s">
        <v>2381</v>
      </c>
      <c r="J462" s="17" t="str">
        <f>IF(Table3__3_16[[#This Row],[HBA1C]]&lt;5.7,"Normal",IF(Table3__3_16[[#This Row],[HBA1C]]&lt;6.4,"Prediabetes","Diabetes"))</f>
        <v>Normal</v>
      </c>
    </row>
    <row r="463" spans="1:10" x14ac:dyDescent="0.35">
      <c r="A463" s="17" t="s">
        <v>1910</v>
      </c>
      <c r="B463" s="17">
        <v>25.27</v>
      </c>
      <c r="C463" s="17" t="s">
        <v>8338</v>
      </c>
      <c r="D463" s="17">
        <v>5.29</v>
      </c>
      <c r="E463" s="17" t="s">
        <v>2380</v>
      </c>
      <c r="F463" s="17" t="s">
        <v>2380</v>
      </c>
      <c r="G463" s="17" t="s">
        <v>2381</v>
      </c>
      <c r="H463" s="17">
        <v>1</v>
      </c>
      <c r="I463" s="17" t="s">
        <v>2381</v>
      </c>
      <c r="J463" s="17" t="str">
        <f>IF(Table3__3_16[[#This Row],[HBA1C]]&lt;5.7,"Normal",IF(Table3__3_16[[#This Row],[HBA1C]]&lt;6.4,"Prediabetes","Diabetes"))</f>
        <v>Normal</v>
      </c>
    </row>
    <row r="464" spans="1:10" x14ac:dyDescent="0.35">
      <c r="A464" s="17" t="s">
        <v>1909</v>
      </c>
      <c r="B464" s="17">
        <v>23.655000000000001</v>
      </c>
      <c r="C464" s="17" t="s">
        <v>8339</v>
      </c>
      <c r="D464" s="17">
        <v>4.8600000000000003</v>
      </c>
      <c r="E464" s="17" t="s">
        <v>2381</v>
      </c>
      <c r="F464" s="17" t="s">
        <v>2380</v>
      </c>
      <c r="G464" s="17" t="s">
        <v>2380</v>
      </c>
      <c r="H464" s="17">
        <v>0</v>
      </c>
      <c r="I464" s="17" t="s">
        <v>2381</v>
      </c>
      <c r="J464" s="17" t="str">
        <f>IF(Table3__3_16[[#This Row],[HBA1C]]&lt;5.7,"Normal",IF(Table3__3_16[[#This Row],[HBA1C]]&lt;6.4,"Prediabetes","Diabetes"))</f>
        <v>Normal</v>
      </c>
    </row>
    <row r="465" spans="1:10" x14ac:dyDescent="0.35">
      <c r="A465" s="17" t="s">
        <v>1908</v>
      </c>
      <c r="B465" s="17">
        <v>55.05</v>
      </c>
      <c r="C465" s="17" t="s">
        <v>8337</v>
      </c>
      <c r="D465" s="17">
        <v>7.66</v>
      </c>
      <c r="E465" s="17" t="s">
        <v>2380</v>
      </c>
      <c r="F465" s="17" t="s">
        <v>2380</v>
      </c>
      <c r="G465" s="17" t="s">
        <v>2380</v>
      </c>
      <c r="H465" s="17">
        <v>0</v>
      </c>
      <c r="I465" s="17" t="s">
        <v>2380</v>
      </c>
      <c r="J465" s="17" t="str">
        <f>IF(Table3__3_16[[#This Row],[HBA1C]]&lt;5.7,"Normal",IF(Table3__3_16[[#This Row],[HBA1C]]&lt;6.4,"Prediabetes","Diabetes"))</f>
        <v>Diabetes</v>
      </c>
    </row>
    <row r="466" spans="1:10" x14ac:dyDescent="0.35">
      <c r="A466" s="17" t="s">
        <v>1907</v>
      </c>
      <c r="B466" s="17">
        <v>24.89</v>
      </c>
      <c r="C466" s="17" t="s">
        <v>8339</v>
      </c>
      <c r="D466" s="17">
        <v>6.1</v>
      </c>
      <c r="E466" s="17" t="s">
        <v>2381</v>
      </c>
      <c r="F466" s="17" t="s">
        <v>2380</v>
      </c>
      <c r="G466" s="17" t="s">
        <v>2381</v>
      </c>
      <c r="H466" s="17">
        <v>1</v>
      </c>
      <c r="I466" s="17" t="s">
        <v>2381</v>
      </c>
      <c r="J466" s="17" t="str">
        <f>IF(Table3__3_16[[#This Row],[HBA1C]]&lt;5.7,"Normal",IF(Table3__3_16[[#This Row],[HBA1C]]&lt;6.4,"Prediabetes","Diabetes"))</f>
        <v>Prediabetes</v>
      </c>
    </row>
    <row r="467" spans="1:10" x14ac:dyDescent="0.35">
      <c r="A467" s="17" t="s">
        <v>1906</v>
      </c>
      <c r="B467" s="17">
        <v>18.715</v>
      </c>
      <c r="C467" s="17" t="s">
        <v>8339</v>
      </c>
      <c r="D467" s="17">
        <v>4.4400000000000004</v>
      </c>
      <c r="E467" s="17" t="s">
        <v>2380</v>
      </c>
      <c r="F467" s="17" t="s">
        <v>2380</v>
      </c>
      <c r="G467" s="17" t="s">
        <v>2380</v>
      </c>
      <c r="H467" s="17">
        <v>0</v>
      </c>
      <c r="I467" s="17" t="s">
        <v>2380</v>
      </c>
      <c r="J467" s="17" t="str">
        <f>IF(Table3__3_16[[#This Row],[HBA1C]]&lt;5.7,"Normal",IF(Table3__3_16[[#This Row],[HBA1C]]&lt;6.4,"Prediabetes","Diabetes"))</f>
        <v>Normal</v>
      </c>
    </row>
    <row r="468" spans="1:10" x14ac:dyDescent="0.35">
      <c r="A468" s="17" t="s">
        <v>1905</v>
      </c>
      <c r="B468" s="17">
        <v>28.12</v>
      </c>
      <c r="C468" s="17" t="s">
        <v>8338</v>
      </c>
      <c r="D468" s="17">
        <v>6.15</v>
      </c>
      <c r="E468" s="17" t="s">
        <v>2380</v>
      </c>
      <c r="F468" s="17" t="s">
        <v>2380</v>
      </c>
      <c r="G468" s="17" t="s">
        <v>2380</v>
      </c>
      <c r="H468" s="17">
        <v>0</v>
      </c>
      <c r="I468" s="17" t="s">
        <v>2381</v>
      </c>
      <c r="J468" s="17" t="str">
        <f>IF(Table3__3_16[[#This Row],[HBA1C]]&lt;5.7,"Normal",IF(Table3__3_16[[#This Row],[HBA1C]]&lt;6.4,"Prediabetes","Diabetes"))</f>
        <v>Prediabetes</v>
      </c>
    </row>
    <row r="469" spans="1:10" x14ac:dyDescent="0.35">
      <c r="A469" s="17" t="s">
        <v>1904</v>
      </c>
      <c r="B469" s="17">
        <v>26.6</v>
      </c>
      <c r="C469" s="17" t="s">
        <v>8338</v>
      </c>
      <c r="D469" s="17">
        <v>4.53</v>
      </c>
      <c r="E469" s="17" t="s">
        <v>2380</v>
      </c>
      <c r="F469" s="17" t="s">
        <v>2380</v>
      </c>
      <c r="G469" s="17" t="s">
        <v>2380</v>
      </c>
      <c r="H469" s="17">
        <v>0</v>
      </c>
      <c r="I469" s="17" t="s">
        <v>2381</v>
      </c>
      <c r="J469" s="17" t="str">
        <f>IF(Table3__3_16[[#This Row],[HBA1C]]&lt;5.7,"Normal",IF(Table3__3_16[[#This Row],[HBA1C]]&lt;6.4,"Prediabetes","Diabetes"))</f>
        <v>Normal</v>
      </c>
    </row>
    <row r="470" spans="1:10" x14ac:dyDescent="0.35">
      <c r="A470" s="17" t="s">
        <v>1903</v>
      </c>
      <c r="B470" s="17">
        <v>30.114999999999998</v>
      </c>
      <c r="C470" s="17" t="s">
        <v>8337</v>
      </c>
      <c r="D470" s="17">
        <v>5.48</v>
      </c>
      <c r="E470" s="17" t="s">
        <v>2380</v>
      </c>
      <c r="F470" s="17" t="s">
        <v>2381</v>
      </c>
      <c r="G470" s="17" t="s">
        <v>2380</v>
      </c>
      <c r="H470" s="17">
        <v>1</v>
      </c>
      <c r="I470" s="17" t="s">
        <v>2380</v>
      </c>
      <c r="J470" s="17" t="str">
        <f>IF(Table3__3_16[[#This Row],[HBA1C]]&lt;5.7,"Normal",IF(Table3__3_16[[#This Row],[HBA1C]]&lt;6.4,"Prediabetes","Diabetes"))</f>
        <v>Normal</v>
      </c>
    </row>
    <row r="471" spans="1:10" x14ac:dyDescent="0.35">
      <c r="A471" s="17" t="s">
        <v>1902</v>
      </c>
      <c r="B471" s="17">
        <v>24.605</v>
      </c>
      <c r="C471" s="17" t="s">
        <v>8339</v>
      </c>
      <c r="D471" s="17">
        <v>5.48</v>
      </c>
      <c r="E471" s="17" t="s">
        <v>2380</v>
      </c>
      <c r="F471" s="17" t="s">
        <v>2380</v>
      </c>
      <c r="G471" s="17" t="s">
        <v>2380</v>
      </c>
      <c r="H471" s="17">
        <v>0</v>
      </c>
      <c r="I471" s="17" t="s">
        <v>2381</v>
      </c>
      <c r="J471" s="17" t="str">
        <f>IF(Table3__3_16[[#This Row],[HBA1C]]&lt;5.7,"Normal",IF(Table3__3_16[[#This Row],[HBA1C]]&lt;6.4,"Prediabetes","Diabetes"))</f>
        <v>Normal</v>
      </c>
    </row>
    <row r="472" spans="1:10" x14ac:dyDescent="0.35">
      <c r="A472" s="17" t="s">
        <v>1901</v>
      </c>
      <c r="B472" s="17">
        <v>29.6</v>
      </c>
      <c r="C472" s="17" t="s">
        <v>8338</v>
      </c>
      <c r="D472" s="17">
        <v>8.1</v>
      </c>
      <c r="E472" s="17" t="s">
        <v>2380</v>
      </c>
      <c r="F472" s="17" t="s">
        <v>2380</v>
      </c>
      <c r="G472" s="17" t="s">
        <v>2380</v>
      </c>
      <c r="H472" s="17">
        <v>0</v>
      </c>
      <c r="I472" s="17" t="s">
        <v>2380</v>
      </c>
      <c r="J472" s="17" t="str">
        <f>IF(Table3__3_16[[#This Row],[HBA1C]]&lt;5.7,"Normal",IF(Table3__3_16[[#This Row],[HBA1C]]&lt;6.4,"Prediabetes","Diabetes"))</f>
        <v>Diabetes</v>
      </c>
    </row>
    <row r="473" spans="1:10" x14ac:dyDescent="0.35">
      <c r="A473" s="17" t="s">
        <v>1900</v>
      </c>
      <c r="B473" s="17">
        <v>24.42</v>
      </c>
      <c r="C473" s="17" t="s">
        <v>8339</v>
      </c>
      <c r="D473" s="17">
        <v>7.16</v>
      </c>
      <c r="E473" s="17" t="s">
        <v>2380</v>
      </c>
      <c r="F473" s="17" t="s">
        <v>2380</v>
      </c>
      <c r="G473" s="17" t="s">
        <v>2380</v>
      </c>
      <c r="H473" s="17">
        <v>0</v>
      </c>
      <c r="I473" s="17" t="s">
        <v>2381</v>
      </c>
      <c r="J473" s="17" t="str">
        <f>IF(Table3__3_16[[#This Row],[HBA1C]]&lt;5.7,"Normal",IF(Table3__3_16[[#This Row],[HBA1C]]&lt;6.4,"Prediabetes","Diabetes"))</f>
        <v>Diabetes</v>
      </c>
    </row>
    <row r="474" spans="1:10" x14ac:dyDescent="0.35">
      <c r="A474" s="17" t="s">
        <v>1899</v>
      </c>
      <c r="B474" s="17">
        <v>20.9</v>
      </c>
      <c r="C474" s="17" t="s">
        <v>8339</v>
      </c>
      <c r="D474" s="17">
        <v>4.55</v>
      </c>
      <c r="E474" s="17" t="s">
        <v>2381</v>
      </c>
      <c r="F474" s="17" t="s">
        <v>2380</v>
      </c>
      <c r="G474" s="17" t="s">
        <v>2381</v>
      </c>
      <c r="H474" s="17">
        <v>1</v>
      </c>
      <c r="I474" s="17" t="s">
        <v>2381</v>
      </c>
      <c r="J474" s="17" t="str">
        <f>IF(Table3__3_16[[#This Row],[HBA1C]]&lt;5.7,"Normal",IF(Table3__3_16[[#This Row],[HBA1C]]&lt;6.4,"Prediabetes","Diabetes"))</f>
        <v>Normal</v>
      </c>
    </row>
    <row r="475" spans="1:10" x14ac:dyDescent="0.35">
      <c r="A475" s="17" t="s">
        <v>1898</v>
      </c>
      <c r="B475" s="17">
        <v>22.895</v>
      </c>
      <c r="C475" s="17" t="s">
        <v>8339</v>
      </c>
      <c r="D475" s="17">
        <v>6.03</v>
      </c>
      <c r="E475" s="17" t="s">
        <v>2380</v>
      </c>
      <c r="F475" s="17" t="s">
        <v>2380</v>
      </c>
      <c r="G475" s="17" t="s">
        <v>2380</v>
      </c>
      <c r="H475" s="17">
        <v>0</v>
      </c>
      <c r="I475" s="17" t="s">
        <v>2381</v>
      </c>
      <c r="J475" s="17" t="str">
        <f>IF(Table3__3_16[[#This Row],[HBA1C]]&lt;5.7,"Normal",IF(Table3__3_16[[#This Row],[HBA1C]]&lt;6.4,"Prediabetes","Diabetes"))</f>
        <v>Prediabetes</v>
      </c>
    </row>
    <row r="476" spans="1:10" x14ac:dyDescent="0.35">
      <c r="A476" s="17" t="s">
        <v>1897</v>
      </c>
      <c r="B476" s="17">
        <v>28.3</v>
      </c>
      <c r="C476" s="17" t="s">
        <v>8338</v>
      </c>
      <c r="D476" s="17">
        <v>5.47</v>
      </c>
      <c r="E476" s="17" t="s">
        <v>2381</v>
      </c>
      <c r="F476" s="17" t="s">
        <v>2380</v>
      </c>
      <c r="G476" s="17" t="s">
        <v>2381</v>
      </c>
      <c r="H476" s="17">
        <v>1</v>
      </c>
      <c r="I476" s="17" t="s">
        <v>2381</v>
      </c>
      <c r="J476" s="17" t="str">
        <f>IF(Table3__3_16[[#This Row],[HBA1C]]&lt;5.7,"Normal",IF(Table3__3_16[[#This Row],[HBA1C]]&lt;6.4,"Prediabetes","Diabetes"))</f>
        <v>Normal</v>
      </c>
    </row>
    <row r="477" spans="1:10" x14ac:dyDescent="0.35">
      <c r="A477" s="17" t="s">
        <v>1895</v>
      </c>
      <c r="B477" s="17">
        <v>54.3</v>
      </c>
      <c r="C477" s="17" t="s">
        <v>8337</v>
      </c>
      <c r="D477" s="17">
        <v>4.1500000000000004</v>
      </c>
      <c r="E477" s="17" t="s">
        <v>2381</v>
      </c>
      <c r="F477" s="17" t="s">
        <v>2380</v>
      </c>
      <c r="G477" s="17" t="s">
        <v>2380</v>
      </c>
      <c r="H477" s="17">
        <v>1</v>
      </c>
      <c r="I477" s="17" t="s">
        <v>2380</v>
      </c>
      <c r="J477" s="17" t="str">
        <f>IF(Table3__3_16[[#This Row],[HBA1C]]&lt;5.7,"Normal",IF(Table3__3_16[[#This Row],[HBA1C]]&lt;6.4,"Prediabetes","Diabetes"))</f>
        <v>Normal</v>
      </c>
    </row>
    <row r="478" spans="1:10" x14ac:dyDescent="0.35">
      <c r="A478" s="17" t="s">
        <v>1894</v>
      </c>
      <c r="B478" s="17">
        <v>33.344999999999999</v>
      </c>
      <c r="C478" s="17" t="s">
        <v>8337</v>
      </c>
      <c r="D478" s="17">
        <v>11.32</v>
      </c>
      <c r="E478" s="17" t="s">
        <v>2381</v>
      </c>
      <c r="F478" s="17" t="s">
        <v>2380</v>
      </c>
      <c r="G478" s="17" t="s">
        <v>2380</v>
      </c>
      <c r="H478" s="17">
        <v>1</v>
      </c>
      <c r="I478" s="17" t="s">
        <v>2380</v>
      </c>
      <c r="J478" s="17" t="str">
        <f>IF(Table3__3_16[[#This Row],[HBA1C]]&lt;5.7,"Normal",IF(Table3__3_16[[#This Row],[HBA1C]]&lt;6.4,"Prediabetes","Diabetes"))</f>
        <v>Diabetes</v>
      </c>
    </row>
    <row r="479" spans="1:10" x14ac:dyDescent="0.35">
      <c r="A479" s="17" t="s">
        <v>1893</v>
      </c>
      <c r="B479" s="17">
        <v>33</v>
      </c>
      <c r="C479" s="17" t="s">
        <v>8337</v>
      </c>
      <c r="D479" s="17">
        <v>9.51</v>
      </c>
      <c r="E479" s="17" t="s">
        <v>2381</v>
      </c>
      <c r="F479" s="17" t="s">
        <v>2380</v>
      </c>
      <c r="G479" s="17" t="s">
        <v>2380</v>
      </c>
      <c r="H479" s="17">
        <v>0</v>
      </c>
      <c r="I479" s="17" t="s">
        <v>2380</v>
      </c>
      <c r="J479" s="17" t="str">
        <f>IF(Table3__3_16[[#This Row],[HBA1C]]&lt;5.7,"Normal",IF(Table3__3_16[[#This Row],[HBA1C]]&lt;6.4,"Prediabetes","Diabetes"))</f>
        <v>Diabetes</v>
      </c>
    </row>
    <row r="480" spans="1:10" x14ac:dyDescent="0.35">
      <c r="A480" s="17" t="s">
        <v>1892</v>
      </c>
      <c r="B480" s="17">
        <v>28.024999999999999</v>
      </c>
      <c r="C480" s="17" t="s">
        <v>8338</v>
      </c>
      <c r="D480" s="17">
        <v>7.67</v>
      </c>
      <c r="E480" s="17" t="s">
        <v>2381</v>
      </c>
      <c r="F480" s="17" t="s">
        <v>2380</v>
      </c>
      <c r="G480" s="17" t="s">
        <v>2380</v>
      </c>
      <c r="H480" s="17">
        <v>1</v>
      </c>
      <c r="I480" s="17" t="s">
        <v>2381</v>
      </c>
      <c r="J480" s="17" t="str">
        <f>IF(Table3__3_16[[#This Row],[HBA1C]]&lt;5.7,"Normal",IF(Table3__3_16[[#This Row],[HBA1C]]&lt;6.4,"Prediabetes","Diabetes"))</f>
        <v>Diabetes</v>
      </c>
    </row>
    <row r="481" spans="1:10" x14ac:dyDescent="0.35">
      <c r="A481" s="17" t="s">
        <v>1891</v>
      </c>
      <c r="B481" s="17">
        <v>28.69</v>
      </c>
      <c r="C481" s="17" t="s">
        <v>8338</v>
      </c>
      <c r="D481" s="17">
        <v>6.23</v>
      </c>
      <c r="E481" s="17" t="s">
        <v>2380</v>
      </c>
      <c r="F481" s="17" t="s">
        <v>2380</v>
      </c>
      <c r="G481" s="17" t="s">
        <v>2380</v>
      </c>
      <c r="H481" s="17">
        <v>1</v>
      </c>
      <c r="I481" s="17" t="s">
        <v>2381</v>
      </c>
      <c r="J481" s="17" t="str">
        <f>IF(Table3__3_16[[#This Row],[HBA1C]]&lt;5.7,"Normal",IF(Table3__3_16[[#This Row],[HBA1C]]&lt;6.4,"Prediabetes","Diabetes"))</f>
        <v>Prediabetes</v>
      </c>
    </row>
    <row r="482" spans="1:10" x14ac:dyDescent="0.35">
      <c r="A482" s="17" t="s">
        <v>1890</v>
      </c>
      <c r="B482" s="17">
        <v>40.28</v>
      </c>
      <c r="C482" s="17" t="s">
        <v>8337</v>
      </c>
      <c r="D482" s="17">
        <v>8.9</v>
      </c>
      <c r="E482" s="17" t="s">
        <v>2380</v>
      </c>
      <c r="F482" s="17" t="s">
        <v>2380</v>
      </c>
      <c r="G482" s="17" t="s">
        <v>2380</v>
      </c>
      <c r="H482" s="17">
        <v>0</v>
      </c>
      <c r="I482" s="17" t="s">
        <v>2380</v>
      </c>
      <c r="J482" s="17" t="str">
        <f>IF(Table3__3_16[[#This Row],[HBA1C]]&lt;5.7,"Normal",IF(Table3__3_16[[#This Row],[HBA1C]]&lt;6.4,"Prediabetes","Diabetes"))</f>
        <v>Diabetes</v>
      </c>
    </row>
    <row r="483" spans="1:10" x14ac:dyDescent="0.35">
      <c r="A483" s="17" t="s">
        <v>1889</v>
      </c>
      <c r="B483" s="17">
        <v>37.299999999999997</v>
      </c>
      <c r="C483" s="17" t="s">
        <v>8337</v>
      </c>
      <c r="D483" s="17">
        <v>7.79</v>
      </c>
      <c r="E483" s="17" t="s">
        <v>2381</v>
      </c>
      <c r="F483" s="17" t="s">
        <v>2380</v>
      </c>
      <c r="G483" s="17" t="s">
        <v>2380</v>
      </c>
      <c r="H483" s="17">
        <v>0</v>
      </c>
      <c r="I483" s="17" t="s">
        <v>2380</v>
      </c>
      <c r="J483" s="17" t="str">
        <f>IF(Table3__3_16[[#This Row],[HBA1C]]&lt;5.7,"Normal",IF(Table3__3_16[[#This Row],[HBA1C]]&lt;6.4,"Prediabetes","Diabetes"))</f>
        <v>Diabetes</v>
      </c>
    </row>
    <row r="484" spans="1:10" x14ac:dyDescent="0.35">
      <c r="A484" s="17" t="s">
        <v>1888</v>
      </c>
      <c r="B484" s="17">
        <v>54.47</v>
      </c>
      <c r="C484" s="17" t="s">
        <v>8337</v>
      </c>
      <c r="D484" s="17">
        <v>4.49</v>
      </c>
      <c r="E484" s="17" t="s">
        <v>2381</v>
      </c>
      <c r="F484" s="17" t="s">
        <v>2380</v>
      </c>
      <c r="G484" s="17" t="s">
        <v>2380</v>
      </c>
      <c r="H484" s="17">
        <v>2</v>
      </c>
      <c r="I484" s="17" t="s">
        <v>2380</v>
      </c>
      <c r="J484" s="17" t="str">
        <f>IF(Table3__3_16[[#This Row],[HBA1C]]&lt;5.7,"Normal",IF(Table3__3_16[[#This Row],[HBA1C]]&lt;6.4,"Prediabetes","Diabetes"))</f>
        <v>Normal</v>
      </c>
    </row>
    <row r="485" spans="1:10" x14ac:dyDescent="0.35">
      <c r="A485" s="17" t="s">
        <v>1887</v>
      </c>
      <c r="B485" s="17">
        <v>38.06</v>
      </c>
      <c r="C485" s="17" t="s">
        <v>8337</v>
      </c>
      <c r="D485" s="17">
        <v>5.24</v>
      </c>
      <c r="E485" s="17" t="s">
        <v>2381</v>
      </c>
      <c r="F485" s="17" t="s">
        <v>2380</v>
      </c>
      <c r="G485" s="17" t="s">
        <v>2381</v>
      </c>
      <c r="H485" s="17">
        <v>1</v>
      </c>
      <c r="I485" s="17" t="s">
        <v>2380</v>
      </c>
      <c r="J485" s="17" t="str">
        <f>IF(Table3__3_16[[#This Row],[HBA1C]]&lt;5.7,"Normal",IF(Table3__3_16[[#This Row],[HBA1C]]&lt;6.4,"Prediabetes","Diabetes"))</f>
        <v>Normal</v>
      </c>
    </row>
    <row r="486" spans="1:10" x14ac:dyDescent="0.35">
      <c r="A486" s="17" t="s">
        <v>1886</v>
      </c>
      <c r="B486" s="17">
        <v>51.47</v>
      </c>
      <c r="C486" s="17" t="s">
        <v>8337</v>
      </c>
      <c r="D486" s="17">
        <v>9.6</v>
      </c>
      <c r="E486" s="17" t="s">
        <v>2380</v>
      </c>
      <c r="F486" s="17" t="s">
        <v>2380</v>
      </c>
      <c r="G486" s="17" t="s">
        <v>2380</v>
      </c>
      <c r="H486" s="17">
        <v>0</v>
      </c>
      <c r="I486" s="17" t="s">
        <v>2380</v>
      </c>
      <c r="J486" s="17" t="str">
        <f>IF(Table3__3_16[[#This Row],[HBA1C]]&lt;5.7,"Normal",IF(Table3__3_16[[#This Row],[HBA1C]]&lt;6.4,"Prediabetes","Diabetes"))</f>
        <v>Diabetes</v>
      </c>
    </row>
    <row r="487" spans="1:10" x14ac:dyDescent="0.35">
      <c r="A487" s="17" t="s">
        <v>1885</v>
      </c>
      <c r="B487" s="17">
        <v>29.8</v>
      </c>
      <c r="C487" s="17" t="s">
        <v>8338</v>
      </c>
      <c r="D487" s="17">
        <v>5.78</v>
      </c>
      <c r="E487" s="17" t="s">
        <v>2381</v>
      </c>
      <c r="F487" s="17" t="s">
        <v>2380</v>
      </c>
      <c r="G487" s="17" t="s">
        <v>2380</v>
      </c>
      <c r="H487" s="17">
        <v>0</v>
      </c>
      <c r="I487" s="17" t="s">
        <v>2380</v>
      </c>
      <c r="J487" s="17" t="str">
        <f>IF(Table3__3_16[[#This Row],[HBA1C]]&lt;5.7,"Normal",IF(Table3__3_16[[#This Row],[HBA1C]]&lt;6.4,"Prediabetes","Diabetes"))</f>
        <v>Prediabetes</v>
      </c>
    </row>
    <row r="488" spans="1:10" x14ac:dyDescent="0.35">
      <c r="A488" s="17" t="s">
        <v>1884</v>
      </c>
      <c r="B488" s="17">
        <v>49.77</v>
      </c>
      <c r="C488" s="17" t="s">
        <v>8337</v>
      </c>
      <c r="D488" s="17">
        <v>7.02</v>
      </c>
      <c r="E488" s="17" t="s">
        <v>2380</v>
      </c>
      <c r="F488" s="17" t="s">
        <v>2380</v>
      </c>
      <c r="G488" s="17" t="s">
        <v>2380</v>
      </c>
      <c r="H488" s="17">
        <v>0</v>
      </c>
      <c r="I488" s="17" t="s">
        <v>2380</v>
      </c>
      <c r="J488" s="17" t="str">
        <f>IF(Table3__3_16[[#This Row],[HBA1C]]&lt;5.7,"Normal",IF(Table3__3_16[[#This Row],[HBA1C]]&lt;6.4,"Prediabetes","Diabetes"))</f>
        <v>Diabetes</v>
      </c>
    </row>
    <row r="489" spans="1:10" x14ac:dyDescent="0.35">
      <c r="A489" s="17" t="s">
        <v>1883</v>
      </c>
      <c r="B489" s="17">
        <v>25.555</v>
      </c>
      <c r="C489" s="17" t="s">
        <v>8338</v>
      </c>
      <c r="D489" s="17">
        <v>4.09</v>
      </c>
      <c r="E489" s="17" t="s">
        <v>2381</v>
      </c>
      <c r="F489" s="17" t="s">
        <v>2380</v>
      </c>
      <c r="G489" s="17" t="s">
        <v>2380</v>
      </c>
      <c r="H489" s="17">
        <v>0</v>
      </c>
      <c r="I489" s="17" t="s">
        <v>2381</v>
      </c>
      <c r="J489" s="17" t="str">
        <f>IF(Table3__3_16[[#This Row],[HBA1C]]&lt;5.7,"Normal",IF(Table3__3_16[[#This Row],[HBA1C]]&lt;6.4,"Prediabetes","Diabetes"))</f>
        <v>Normal</v>
      </c>
    </row>
    <row r="490" spans="1:10" x14ac:dyDescent="0.35">
      <c r="A490" s="17" t="s">
        <v>1882</v>
      </c>
      <c r="B490" s="17">
        <v>29.64</v>
      </c>
      <c r="C490" s="17" t="s">
        <v>8338</v>
      </c>
      <c r="D490" s="17">
        <v>4.93</v>
      </c>
      <c r="E490" s="17" t="s">
        <v>2380</v>
      </c>
      <c r="F490" s="17" t="s">
        <v>2380</v>
      </c>
      <c r="G490" s="17" t="s">
        <v>2381</v>
      </c>
      <c r="H490" s="17">
        <v>1</v>
      </c>
      <c r="I490" s="17" t="s">
        <v>2380</v>
      </c>
      <c r="J490" s="17" t="str">
        <f>IF(Table3__3_16[[#This Row],[HBA1C]]&lt;5.7,"Normal",IF(Table3__3_16[[#This Row],[HBA1C]]&lt;6.4,"Prediabetes","Diabetes"))</f>
        <v>Normal</v>
      </c>
    </row>
    <row r="491" spans="1:10" x14ac:dyDescent="0.35">
      <c r="A491" s="17" t="s">
        <v>1881</v>
      </c>
      <c r="B491" s="17">
        <v>53.93</v>
      </c>
      <c r="C491" s="17" t="s">
        <v>8337</v>
      </c>
      <c r="D491" s="17">
        <v>5.34</v>
      </c>
      <c r="E491" s="17" t="s">
        <v>2381</v>
      </c>
      <c r="F491" s="17" t="s">
        <v>2380</v>
      </c>
      <c r="G491" s="17" t="s">
        <v>2380</v>
      </c>
      <c r="H491" s="17">
        <v>2</v>
      </c>
      <c r="I491" s="17" t="s">
        <v>2380</v>
      </c>
      <c r="J491" s="17" t="str">
        <f>IF(Table3__3_16[[#This Row],[HBA1C]]&lt;5.7,"Normal",IF(Table3__3_16[[#This Row],[HBA1C]]&lt;6.4,"Prediabetes","Diabetes"))</f>
        <v>Normal</v>
      </c>
    </row>
    <row r="492" spans="1:10" x14ac:dyDescent="0.35">
      <c r="A492" s="17" t="s">
        <v>1880</v>
      </c>
      <c r="B492" s="17">
        <v>28.024999999999999</v>
      </c>
      <c r="C492" s="17" t="s">
        <v>8338</v>
      </c>
      <c r="D492" s="17">
        <v>5.65</v>
      </c>
      <c r="E492" s="17" t="s">
        <v>2380</v>
      </c>
      <c r="F492" s="17" t="s">
        <v>2380</v>
      </c>
      <c r="G492" s="17" t="s">
        <v>2380</v>
      </c>
      <c r="H492" s="17">
        <v>1</v>
      </c>
      <c r="I492" s="17" t="s">
        <v>2381</v>
      </c>
      <c r="J492" s="17" t="str">
        <f>IF(Table3__3_16[[#This Row],[HBA1C]]&lt;5.7,"Normal",IF(Table3__3_16[[#This Row],[HBA1C]]&lt;6.4,"Prediabetes","Diabetes"))</f>
        <v>Normal</v>
      </c>
    </row>
    <row r="493" spans="1:10" x14ac:dyDescent="0.35">
      <c r="A493" s="17" t="s">
        <v>1879</v>
      </c>
      <c r="B493" s="17">
        <v>27.5</v>
      </c>
      <c r="C493" s="17" t="s">
        <v>8338</v>
      </c>
      <c r="D493" s="17">
        <v>4.49</v>
      </c>
      <c r="E493" s="17" t="s">
        <v>2380</v>
      </c>
      <c r="F493" s="17" t="s">
        <v>2380</v>
      </c>
      <c r="G493" s="17" t="s">
        <v>2380</v>
      </c>
      <c r="H493" s="17">
        <v>0</v>
      </c>
      <c r="I493" s="17" t="s">
        <v>2380</v>
      </c>
      <c r="J493" s="17" t="str">
        <f>IF(Table3__3_16[[#This Row],[HBA1C]]&lt;5.7,"Normal",IF(Table3__3_16[[#This Row],[HBA1C]]&lt;6.4,"Prediabetes","Diabetes"))</f>
        <v>Normal</v>
      </c>
    </row>
    <row r="494" spans="1:10" x14ac:dyDescent="0.35">
      <c r="A494" s="17" t="s">
        <v>1878</v>
      </c>
      <c r="B494" s="17">
        <v>21.8</v>
      </c>
      <c r="C494" s="17" t="s">
        <v>8339</v>
      </c>
      <c r="D494" s="17">
        <v>10.55</v>
      </c>
      <c r="E494" s="17" t="s">
        <v>2380</v>
      </c>
      <c r="F494" s="17" t="s">
        <v>2380</v>
      </c>
      <c r="G494" s="17" t="s">
        <v>2380</v>
      </c>
      <c r="H494" s="17">
        <v>0</v>
      </c>
      <c r="I494" s="17" t="s">
        <v>2381</v>
      </c>
      <c r="J494" s="17" t="str">
        <f>IF(Table3__3_16[[#This Row],[HBA1C]]&lt;5.7,"Normal",IF(Table3__3_16[[#This Row],[HBA1C]]&lt;6.4,"Prediabetes","Diabetes"))</f>
        <v>Diabetes</v>
      </c>
    </row>
    <row r="495" spans="1:10" x14ac:dyDescent="0.35">
      <c r="A495" s="17" t="s">
        <v>1877</v>
      </c>
      <c r="B495" s="17">
        <v>26.41</v>
      </c>
      <c r="C495" s="17" t="s">
        <v>8338</v>
      </c>
      <c r="D495" s="17">
        <v>4.92</v>
      </c>
      <c r="E495" s="17" t="s">
        <v>2381</v>
      </c>
      <c r="F495" s="17" t="s">
        <v>2380</v>
      </c>
      <c r="G495" s="17" t="s">
        <v>2381</v>
      </c>
      <c r="H495" s="17">
        <v>1</v>
      </c>
      <c r="I495" s="17" t="s">
        <v>2381</v>
      </c>
      <c r="J495" s="17" t="str">
        <f>IF(Table3__3_16[[#This Row],[HBA1C]]&lt;5.7,"Normal",IF(Table3__3_16[[#This Row],[HBA1C]]&lt;6.4,"Prediabetes","Diabetes"))</f>
        <v>Normal</v>
      </c>
    </row>
    <row r="496" spans="1:10" x14ac:dyDescent="0.35">
      <c r="A496" s="17" t="s">
        <v>1876</v>
      </c>
      <c r="B496" s="17">
        <v>27.835000000000001</v>
      </c>
      <c r="C496" s="17" t="s">
        <v>8338</v>
      </c>
      <c r="D496" s="17">
        <v>5.9</v>
      </c>
      <c r="E496" s="17" t="s">
        <v>2381</v>
      </c>
      <c r="F496" s="17" t="s">
        <v>2380</v>
      </c>
      <c r="G496" s="17" t="s">
        <v>2380</v>
      </c>
      <c r="H496" s="17">
        <v>1</v>
      </c>
      <c r="I496" s="17" t="s">
        <v>2381</v>
      </c>
      <c r="J496" s="17" t="str">
        <f>IF(Table3__3_16[[#This Row],[HBA1C]]&lt;5.7,"Normal",IF(Table3__3_16[[#This Row],[HBA1C]]&lt;6.4,"Prediabetes","Diabetes"))</f>
        <v>Prediabetes</v>
      </c>
    </row>
    <row r="497" spans="1:10" x14ac:dyDescent="0.35">
      <c r="A497" s="17" t="s">
        <v>1875</v>
      </c>
      <c r="B497" s="17">
        <v>51.74</v>
      </c>
      <c r="C497" s="17" t="s">
        <v>8337</v>
      </c>
      <c r="D497" s="17">
        <v>4.9800000000000004</v>
      </c>
      <c r="E497" s="17" t="s">
        <v>2381</v>
      </c>
      <c r="F497" s="17" t="s">
        <v>2380</v>
      </c>
      <c r="G497" s="17" t="s">
        <v>2380</v>
      </c>
      <c r="H497" s="17">
        <v>2</v>
      </c>
      <c r="I497" s="17" t="s">
        <v>2380</v>
      </c>
      <c r="J497" s="17" t="str">
        <f>IF(Table3__3_16[[#This Row],[HBA1C]]&lt;5.7,"Normal",IF(Table3__3_16[[#This Row],[HBA1C]]&lt;6.4,"Prediabetes","Diabetes"))</f>
        <v>Normal</v>
      </c>
    </row>
    <row r="498" spans="1:10" x14ac:dyDescent="0.35">
      <c r="A498" s="17" t="s">
        <v>1874</v>
      </c>
      <c r="B498" s="17">
        <v>23.37</v>
      </c>
      <c r="C498" s="17" t="s">
        <v>8339</v>
      </c>
      <c r="D498" s="17">
        <v>5.8</v>
      </c>
      <c r="E498" s="17" t="s">
        <v>2380</v>
      </c>
      <c r="F498" s="17" t="s">
        <v>2380</v>
      </c>
      <c r="G498" s="17" t="s">
        <v>2380</v>
      </c>
      <c r="H498" s="17">
        <v>0</v>
      </c>
      <c r="I498" s="17" t="s">
        <v>2381</v>
      </c>
      <c r="J498" s="17" t="str">
        <f>IF(Table3__3_16[[#This Row],[HBA1C]]&lt;5.7,"Normal",IF(Table3__3_16[[#This Row],[HBA1C]]&lt;6.4,"Prediabetes","Diabetes"))</f>
        <v>Prediabetes</v>
      </c>
    </row>
    <row r="499" spans="1:10" x14ac:dyDescent="0.35">
      <c r="A499" s="17" t="s">
        <v>1873</v>
      </c>
      <c r="B499" s="17">
        <v>29.7</v>
      </c>
      <c r="C499" s="17" t="s">
        <v>8338</v>
      </c>
      <c r="D499" s="17">
        <v>6.21</v>
      </c>
      <c r="E499" s="17" t="s">
        <v>2381</v>
      </c>
      <c r="F499" s="17" t="s">
        <v>2380</v>
      </c>
      <c r="G499" s="17" t="s">
        <v>2381</v>
      </c>
      <c r="H499" s="17">
        <v>1</v>
      </c>
      <c r="I499" s="17" t="s">
        <v>2381</v>
      </c>
      <c r="J499" s="17" t="str">
        <f>IF(Table3__3_16[[#This Row],[HBA1C]]&lt;5.7,"Normal",IF(Table3__3_16[[#This Row],[HBA1C]]&lt;6.4,"Prediabetes","Diabetes"))</f>
        <v>Prediabetes</v>
      </c>
    </row>
    <row r="500" spans="1:10" x14ac:dyDescent="0.35">
      <c r="A500" s="17" t="s">
        <v>1872</v>
      </c>
      <c r="B500" s="17">
        <v>20.045000000000002</v>
      </c>
      <c r="C500" s="17" t="s">
        <v>8339</v>
      </c>
      <c r="D500" s="17">
        <v>6.17</v>
      </c>
      <c r="E500" s="17" t="s">
        <v>2380</v>
      </c>
      <c r="F500" s="17" t="s">
        <v>2380</v>
      </c>
      <c r="G500" s="17" t="s">
        <v>2381</v>
      </c>
      <c r="H500" s="17">
        <v>1</v>
      </c>
      <c r="I500" s="17" t="s">
        <v>2381</v>
      </c>
      <c r="J500" s="17" t="str">
        <f>IF(Table3__3_16[[#This Row],[HBA1C]]&lt;5.7,"Normal",IF(Table3__3_16[[#This Row],[HBA1C]]&lt;6.4,"Prediabetes","Diabetes"))</f>
        <v>Prediabetes</v>
      </c>
    </row>
    <row r="501" spans="1:10" x14ac:dyDescent="0.35">
      <c r="A501" s="17" t="s">
        <v>1871</v>
      </c>
      <c r="B501" s="17">
        <v>27.83</v>
      </c>
      <c r="C501" s="17" t="s">
        <v>8338</v>
      </c>
      <c r="D501" s="17">
        <v>5.36</v>
      </c>
      <c r="E501" s="17" t="s">
        <v>2380</v>
      </c>
      <c r="F501" s="17" t="s">
        <v>2380</v>
      </c>
      <c r="G501" s="17" t="s">
        <v>2380</v>
      </c>
      <c r="H501" s="17">
        <v>2</v>
      </c>
      <c r="I501" s="17" t="s">
        <v>2380</v>
      </c>
      <c r="J501" s="17" t="str">
        <f>IF(Table3__3_16[[#This Row],[HBA1C]]&lt;5.7,"Normal",IF(Table3__3_16[[#This Row],[HBA1C]]&lt;6.4,"Prediabetes","Diabetes"))</f>
        <v>Normal</v>
      </c>
    </row>
    <row r="502" spans="1:10" x14ac:dyDescent="0.35">
      <c r="A502" s="17" t="s">
        <v>1870</v>
      </c>
      <c r="B502" s="17">
        <v>28.93</v>
      </c>
      <c r="C502" s="17" t="s">
        <v>8338</v>
      </c>
      <c r="D502" s="17">
        <v>5.2</v>
      </c>
      <c r="E502" s="17" t="s">
        <v>2380</v>
      </c>
      <c r="F502" s="17" t="s">
        <v>2380</v>
      </c>
      <c r="G502" s="17" t="s">
        <v>2380</v>
      </c>
      <c r="H502" s="17">
        <v>0</v>
      </c>
      <c r="I502" s="17" t="s">
        <v>2381</v>
      </c>
      <c r="J502" s="17" t="str">
        <f>IF(Table3__3_16[[#This Row],[HBA1C]]&lt;5.7,"Normal",IF(Table3__3_16[[#This Row],[HBA1C]]&lt;6.4,"Prediabetes","Diabetes"))</f>
        <v>Normal</v>
      </c>
    </row>
    <row r="503" spans="1:10" x14ac:dyDescent="0.35">
      <c r="A503" s="17" t="s">
        <v>1869</v>
      </c>
      <c r="B503" s="17">
        <v>33.82</v>
      </c>
      <c r="C503" s="17" t="s">
        <v>8337</v>
      </c>
      <c r="D503" s="17">
        <v>5.42</v>
      </c>
      <c r="E503" s="17" t="s">
        <v>2380</v>
      </c>
      <c r="F503" s="17" t="s">
        <v>2380</v>
      </c>
      <c r="G503" s="17" t="s">
        <v>2380</v>
      </c>
      <c r="H503" s="17">
        <v>0</v>
      </c>
      <c r="I503" s="17" t="s">
        <v>2380</v>
      </c>
      <c r="J503" s="17" t="str">
        <f>IF(Table3__3_16[[#This Row],[HBA1C]]&lt;5.7,"Normal",IF(Table3__3_16[[#This Row],[HBA1C]]&lt;6.4,"Prediabetes","Diabetes"))</f>
        <v>Normal</v>
      </c>
    </row>
    <row r="504" spans="1:10" x14ac:dyDescent="0.35">
      <c r="A504" s="17" t="s">
        <v>1868</v>
      </c>
      <c r="B504" s="17">
        <v>20.234999999999999</v>
      </c>
      <c r="C504" s="17" t="s">
        <v>8339</v>
      </c>
      <c r="D504" s="17">
        <v>6.84</v>
      </c>
      <c r="E504" s="17" t="s">
        <v>2380</v>
      </c>
      <c r="F504" s="17" t="s">
        <v>2380</v>
      </c>
      <c r="G504" s="17" t="s">
        <v>2380</v>
      </c>
      <c r="H504" s="17">
        <v>0</v>
      </c>
      <c r="I504" s="17" t="s">
        <v>2381</v>
      </c>
      <c r="J504" s="17" t="str">
        <f>IF(Table3__3_16[[#This Row],[HBA1C]]&lt;5.7,"Normal",IF(Table3__3_16[[#This Row],[HBA1C]]&lt;6.4,"Prediabetes","Diabetes"))</f>
        <v>Diabetes</v>
      </c>
    </row>
    <row r="505" spans="1:10" x14ac:dyDescent="0.35">
      <c r="A505" s="17" t="s">
        <v>1867</v>
      </c>
      <c r="B505" s="17">
        <v>49.2</v>
      </c>
      <c r="C505" s="17" t="s">
        <v>8337</v>
      </c>
      <c r="D505" s="17">
        <v>10.9</v>
      </c>
      <c r="E505" s="17" t="s">
        <v>2381</v>
      </c>
      <c r="F505" s="17" t="s">
        <v>2380</v>
      </c>
      <c r="G505" s="17" t="s">
        <v>2381</v>
      </c>
      <c r="H505" s="17">
        <v>1</v>
      </c>
      <c r="I505" s="17" t="s">
        <v>2380</v>
      </c>
      <c r="J505" s="17" t="str">
        <f>IF(Table3__3_16[[#This Row],[HBA1C]]&lt;5.7,"Normal",IF(Table3__3_16[[#This Row],[HBA1C]]&lt;6.4,"Prediabetes","Diabetes"))</f>
        <v>Diabetes</v>
      </c>
    </row>
    <row r="506" spans="1:10" x14ac:dyDescent="0.35">
      <c r="A506" s="17" t="s">
        <v>1866</v>
      </c>
      <c r="B506" s="17">
        <v>26.4</v>
      </c>
      <c r="C506" s="17" t="s">
        <v>8338</v>
      </c>
      <c r="D506" s="17">
        <v>4.87</v>
      </c>
      <c r="E506" s="17" t="s">
        <v>2381</v>
      </c>
      <c r="F506" s="17" t="s">
        <v>2380</v>
      </c>
      <c r="G506" s="17" t="s">
        <v>2380</v>
      </c>
      <c r="H506" s="17">
        <v>0</v>
      </c>
      <c r="I506" s="17" t="s">
        <v>2381</v>
      </c>
      <c r="J506" s="17" t="str">
        <f>IF(Table3__3_16[[#This Row],[HBA1C]]&lt;5.7,"Normal",IF(Table3__3_16[[#This Row],[HBA1C]]&lt;6.4,"Prediabetes","Diabetes"))</f>
        <v>Normal</v>
      </c>
    </row>
    <row r="507" spans="1:10" x14ac:dyDescent="0.35">
      <c r="A507" s="17" t="s">
        <v>1865</v>
      </c>
      <c r="B507" s="17">
        <v>28.38</v>
      </c>
      <c r="C507" s="17" t="s">
        <v>8338</v>
      </c>
      <c r="D507" s="17">
        <v>6.07</v>
      </c>
      <c r="E507" s="17" t="s">
        <v>2380</v>
      </c>
      <c r="F507" s="17" t="s">
        <v>2380</v>
      </c>
      <c r="G507" s="17" t="s">
        <v>2380</v>
      </c>
      <c r="H507" s="17">
        <v>1</v>
      </c>
      <c r="I507" s="17" t="s">
        <v>2381</v>
      </c>
      <c r="J507" s="17" t="str">
        <f>IF(Table3__3_16[[#This Row],[HBA1C]]&lt;5.7,"Normal",IF(Table3__3_16[[#This Row],[HBA1C]]&lt;6.4,"Prediabetes","Diabetes"))</f>
        <v>Prediabetes</v>
      </c>
    </row>
    <row r="508" spans="1:10" x14ac:dyDescent="0.35">
      <c r="A508" s="17" t="s">
        <v>1864</v>
      </c>
      <c r="B508" s="17">
        <v>24.64</v>
      </c>
      <c r="C508" s="17" t="s">
        <v>8339</v>
      </c>
      <c r="D508" s="17">
        <v>4.33</v>
      </c>
      <c r="E508" s="17" t="s">
        <v>2380</v>
      </c>
      <c r="F508" s="17" t="s">
        <v>2380</v>
      </c>
      <c r="G508" s="17" t="s">
        <v>2380</v>
      </c>
      <c r="H508" s="17">
        <v>0</v>
      </c>
      <c r="I508" s="17" t="s">
        <v>2381</v>
      </c>
      <c r="J508" s="17" t="str">
        <f>IF(Table3__3_16[[#This Row],[HBA1C]]&lt;5.7,"Normal",IF(Table3__3_16[[#This Row],[HBA1C]]&lt;6.4,"Prediabetes","Diabetes"))</f>
        <v>Normal</v>
      </c>
    </row>
    <row r="509" spans="1:10" x14ac:dyDescent="0.35">
      <c r="A509" s="17" t="s">
        <v>1863</v>
      </c>
      <c r="B509" s="17">
        <v>39.71</v>
      </c>
      <c r="C509" s="17" t="s">
        <v>8337</v>
      </c>
      <c r="D509" s="17">
        <v>5.83</v>
      </c>
      <c r="E509" s="17" t="s">
        <v>2380</v>
      </c>
      <c r="F509" s="17" t="s">
        <v>2380</v>
      </c>
      <c r="G509" s="17" t="s">
        <v>2380</v>
      </c>
      <c r="H509" s="17">
        <v>1</v>
      </c>
      <c r="I509" s="17" t="s">
        <v>2380</v>
      </c>
      <c r="J509" s="17" t="str">
        <f>IF(Table3__3_16[[#This Row],[HBA1C]]&lt;5.7,"Normal",IF(Table3__3_16[[#This Row],[HBA1C]]&lt;6.4,"Prediabetes","Diabetes"))</f>
        <v>Prediabetes</v>
      </c>
    </row>
    <row r="510" spans="1:10" x14ac:dyDescent="0.35">
      <c r="A510" s="17" t="s">
        <v>1862</v>
      </c>
      <c r="B510" s="17">
        <v>22.22</v>
      </c>
      <c r="C510" s="17" t="s">
        <v>8339</v>
      </c>
      <c r="D510" s="17">
        <v>5.5</v>
      </c>
      <c r="E510" s="17" t="s">
        <v>2380</v>
      </c>
      <c r="F510" s="17" t="s">
        <v>2380</v>
      </c>
      <c r="G510" s="17" t="s">
        <v>2380</v>
      </c>
      <c r="H510" s="17">
        <v>0</v>
      </c>
      <c r="I510" s="17" t="s">
        <v>2381</v>
      </c>
      <c r="J510" s="17" t="str">
        <f>IF(Table3__3_16[[#This Row],[HBA1C]]&lt;5.7,"Normal",IF(Table3__3_16[[#This Row],[HBA1C]]&lt;6.4,"Prediabetes","Diabetes"))</f>
        <v>Normal</v>
      </c>
    </row>
    <row r="511" spans="1:10" x14ac:dyDescent="0.35">
      <c r="A511" s="17" t="s">
        <v>1861</v>
      </c>
      <c r="B511" s="17">
        <v>33.344999999999999</v>
      </c>
      <c r="C511" s="17" t="s">
        <v>8337</v>
      </c>
      <c r="D511" s="17">
        <v>4.79</v>
      </c>
      <c r="E511" s="17" t="s">
        <v>2380</v>
      </c>
      <c r="F511" s="17" t="s">
        <v>2380</v>
      </c>
      <c r="G511" s="17" t="s">
        <v>2381</v>
      </c>
      <c r="H511" s="17">
        <v>1</v>
      </c>
      <c r="I511" s="17" t="s">
        <v>2380</v>
      </c>
      <c r="J511" s="17" t="str">
        <f>IF(Table3__3_16[[#This Row],[HBA1C]]&lt;5.7,"Normal",IF(Table3__3_16[[#This Row],[HBA1C]]&lt;6.4,"Prediabetes","Diabetes"))</f>
        <v>Normal</v>
      </c>
    </row>
    <row r="512" spans="1:10" x14ac:dyDescent="0.35">
      <c r="A512" s="17" t="s">
        <v>1860</v>
      </c>
      <c r="B512" s="17">
        <v>24.42</v>
      </c>
      <c r="C512" s="17" t="s">
        <v>8339</v>
      </c>
      <c r="D512" s="17">
        <v>5.81</v>
      </c>
      <c r="E512" s="17" t="s">
        <v>2380</v>
      </c>
      <c r="F512" s="17" t="s">
        <v>2380</v>
      </c>
      <c r="G512" s="17" t="s">
        <v>2380</v>
      </c>
      <c r="H512" s="17">
        <v>1</v>
      </c>
      <c r="I512" s="17" t="s">
        <v>2381</v>
      </c>
      <c r="J512" s="17" t="str">
        <f>IF(Table3__3_16[[#This Row],[HBA1C]]&lt;5.7,"Normal",IF(Table3__3_16[[#This Row],[HBA1C]]&lt;6.4,"Prediabetes","Diabetes"))</f>
        <v>Prediabetes</v>
      </c>
    </row>
    <row r="513" spans="1:10" x14ac:dyDescent="0.35">
      <c r="A513" s="17" t="s">
        <v>1859</v>
      </c>
      <c r="B513" s="17">
        <v>29.81</v>
      </c>
      <c r="C513" s="17" t="s">
        <v>8338</v>
      </c>
      <c r="D513" s="17">
        <v>5.58</v>
      </c>
      <c r="E513" s="17" t="s">
        <v>2380</v>
      </c>
      <c r="F513" s="17" t="s">
        <v>2380</v>
      </c>
      <c r="G513" s="17" t="s">
        <v>2380</v>
      </c>
      <c r="H513" s="17">
        <v>0</v>
      </c>
      <c r="I513" s="17" t="s">
        <v>2381</v>
      </c>
      <c r="J513" s="17" t="str">
        <f>IF(Table3__3_16[[#This Row],[HBA1C]]&lt;5.7,"Normal",IF(Table3__3_16[[#This Row],[HBA1C]]&lt;6.4,"Prediabetes","Diabetes"))</f>
        <v>Normal</v>
      </c>
    </row>
    <row r="514" spans="1:10" x14ac:dyDescent="0.35">
      <c r="A514" s="17" t="s">
        <v>1858</v>
      </c>
      <c r="B514" s="17">
        <v>51.18</v>
      </c>
      <c r="C514" s="17" t="s">
        <v>8337</v>
      </c>
      <c r="D514" s="17">
        <v>4.4000000000000004</v>
      </c>
      <c r="E514" s="17" t="s">
        <v>2381</v>
      </c>
      <c r="F514" s="17" t="s">
        <v>2380</v>
      </c>
      <c r="G514" s="17" t="s">
        <v>2380</v>
      </c>
      <c r="H514" s="17">
        <v>2</v>
      </c>
      <c r="I514" s="17" t="s">
        <v>2380</v>
      </c>
      <c r="J514" s="17" t="str">
        <f>IF(Table3__3_16[[#This Row],[HBA1C]]&lt;5.7,"Normal",IF(Table3__3_16[[#This Row],[HBA1C]]&lt;6.4,"Prediabetes","Diabetes"))</f>
        <v>Normal</v>
      </c>
    </row>
    <row r="515" spans="1:10" x14ac:dyDescent="0.35">
      <c r="A515" s="17" t="s">
        <v>1857</v>
      </c>
      <c r="B515" s="17">
        <v>51.37</v>
      </c>
      <c r="C515" s="17" t="s">
        <v>8337</v>
      </c>
      <c r="D515" s="17">
        <v>8.18</v>
      </c>
      <c r="E515" s="17" t="s">
        <v>2381</v>
      </c>
      <c r="F515" s="17" t="s">
        <v>2380</v>
      </c>
      <c r="G515" s="17" t="s">
        <v>2380</v>
      </c>
      <c r="H515" s="17">
        <v>0</v>
      </c>
      <c r="I515" s="17" t="s">
        <v>2380</v>
      </c>
      <c r="J515" s="17" t="str">
        <f>IF(Table3__3_16[[#This Row],[HBA1C]]&lt;5.7,"Normal",IF(Table3__3_16[[#This Row],[HBA1C]]&lt;6.4,"Prediabetes","Diabetes"))</f>
        <v>Diabetes</v>
      </c>
    </row>
    <row r="516" spans="1:10" x14ac:dyDescent="0.35">
      <c r="A516" s="17" t="s">
        <v>1856</v>
      </c>
      <c r="B516" s="17">
        <v>36.19</v>
      </c>
      <c r="C516" s="17" t="s">
        <v>8337</v>
      </c>
      <c r="D516" s="17">
        <v>5.52</v>
      </c>
      <c r="E516" s="17" t="s">
        <v>2381</v>
      </c>
      <c r="F516" s="17" t="s">
        <v>2380</v>
      </c>
      <c r="G516" s="17" t="s">
        <v>2380</v>
      </c>
      <c r="H516" s="17">
        <v>0</v>
      </c>
      <c r="I516" s="17" t="s">
        <v>2380</v>
      </c>
      <c r="J516" s="17" t="str">
        <f>IF(Table3__3_16[[#This Row],[HBA1C]]&lt;5.7,"Normal",IF(Table3__3_16[[#This Row],[HBA1C]]&lt;6.4,"Prediabetes","Diabetes"))</f>
        <v>Normal</v>
      </c>
    </row>
    <row r="517" spans="1:10" x14ac:dyDescent="0.35">
      <c r="A517" s="17" t="s">
        <v>1855</v>
      </c>
      <c r="B517" s="17">
        <v>25.9</v>
      </c>
      <c r="C517" s="17" t="s">
        <v>8338</v>
      </c>
      <c r="D517" s="17">
        <v>4.84</v>
      </c>
      <c r="E517" s="17" t="s">
        <v>2380</v>
      </c>
      <c r="F517" s="17" t="s">
        <v>2380</v>
      </c>
      <c r="G517" s="17" t="s">
        <v>2380</v>
      </c>
      <c r="H517" s="17">
        <v>0</v>
      </c>
      <c r="I517" s="17" t="s">
        <v>2381</v>
      </c>
      <c r="J517" s="17" t="str">
        <f>IF(Table3__3_16[[#This Row],[HBA1C]]&lt;5.7,"Normal",IF(Table3__3_16[[#This Row],[HBA1C]]&lt;6.4,"Prediabetes","Diabetes"))</f>
        <v>Normal</v>
      </c>
    </row>
    <row r="518" spans="1:10" x14ac:dyDescent="0.35">
      <c r="A518" s="17" t="s">
        <v>1854</v>
      </c>
      <c r="B518" s="17">
        <v>35.72</v>
      </c>
      <c r="C518" s="17" t="s">
        <v>8337</v>
      </c>
      <c r="D518" s="17">
        <v>4.08</v>
      </c>
      <c r="E518" s="17" t="s">
        <v>2380</v>
      </c>
      <c r="F518" s="17" t="s">
        <v>2380</v>
      </c>
      <c r="G518" s="17" t="s">
        <v>2381</v>
      </c>
      <c r="H518" s="17">
        <v>1</v>
      </c>
      <c r="I518" s="17" t="s">
        <v>2380</v>
      </c>
      <c r="J518" s="17" t="str">
        <f>IF(Table3__3_16[[#This Row],[HBA1C]]&lt;5.7,"Normal",IF(Table3__3_16[[#This Row],[HBA1C]]&lt;6.4,"Prediabetes","Diabetes"))</f>
        <v>Normal</v>
      </c>
    </row>
    <row r="519" spans="1:10" x14ac:dyDescent="0.35">
      <c r="A519" s="17" t="s">
        <v>1853</v>
      </c>
      <c r="B519" s="17">
        <v>27.94</v>
      </c>
      <c r="C519" s="17" t="s">
        <v>8338</v>
      </c>
      <c r="D519" s="17">
        <v>4.4800000000000004</v>
      </c>
      <c r="E519" s="17" t="s">
        <v>2380</v>
      </c>
      <c r="F519" s="17" t="s">
        <v>2380</v>
      </c>
      <c r="G519" s="17" t="s">
        <v>2381</v>
      </c>
      <c r="H519" s="17">
        <v>1</v>
      </c>
      <c r="I519" s="17" t="s">
        <v>2381</v>
      </c>
      <c r="J519" s="17" t="str">
        <f>IF(Table3__3_16[[#This Row],[HBA1C]]&lt;5.7,"Normal",IF(Table3__3_16[[#This Row],[HBA1C]]&lt;6.4,"Prediabetes","Diabetes"))</f>
        <v>Normal</v>
      </c>
    </row>
    <row r="520" spans="1:10" x14ac:dyDescent="0.35">
      <c r="A520" s="17" t="s">
        <v>1852</v>
      </c>
      <c r="B520" s="17">
        <v>27.1</v>
      </c>
      <c r="C520" s="17" t="s">
        <v>8338</v>
      </c>
      <c r="D520" s="17">
        <v>5.73</v>
      </c>
      <c r="E520" s="17" t="s">
        <v>2380</v>
      </c>
      <c r="F520" s="17" t="s">
        <v>2380</v>
      </c>
      <c r="G520" s="17" t="s">
        <v>2380</v>
      </c>
      <c r="H520" s="17">
        <v>0</v>
      </c>
      <c r="I520" s="17" t="s">
        <v>2381</v>
      </c>
      <c r="J520" s="17" t="str">
        <f>IF(Table3__3_16[[#This Row],[HBA1C]]&lt;5.7,"Normal",IF(Table3__3_16[[#This Row],[HBA1C]]&lt;6.4,"Prediabetes","Diabetes"))</f>
        <v>Prediabetes</v>
      </c>
    </row>
    <row r="521" spans="1:10" x14ac:dyDescent="0.35">
      <c r="A521" s="17" t="s">
        <v>1851</v>
      </c>
      <c r="B521" s="17">
        <v>18.3</v>
      </c>
      <c r="C521" s="17" t="s">
        <v>8340</v>
      </c>
      <c r="D521" s="17">
        <v>5.46</v>
      </c>
      <c r="E521" s="17" t="s">
        <v>2381</v>
      </c>
      <c r="F521" s="17" t="s">
        <v>2380</v>
      </c>
      <c r="G521" s="17" t="s">
        <v>2381</v>
      </c>
      <c r="H521" s="17">
        <v>1</v>
      </c>
      <c r="I521" s="17" t="s">
        <v>2381</v>
      </c>
      <c r="J521" s="17" t="str">
        <f>IF(Table3__3_16[[#This Row],[HBA1C]]&lt;5.7,"Normal",IF(Table3__3_16[[#This Row],[HBA1C]]&lt;6.4,"Prediabetes","Diabetes"))</f>
        <v>Normal</v>
      </c>
    </row>
    <row r="522" spans="1:10" x14ac:dyDescent="0.35">
      <c r="A522" s="17" t="s">
        <v>1850</v>
      </c>
      <c r="B522" s="17">
        <v>25.3</v>
      </c>
      <c r="C522" s="17" t="s">
        <v>8338</v>
      </c>
      <c r="D522" s="17">
        <v>5.0199999999999996</v>
      </c>
      <c r="E522" s="17" t="s">
        <v>2381</v>
      </c>
      <c r="F522" s="17" t="s">
        <v>2380</v>
      </c>
      <c r="G522" s="17" t="s">
        <v>2380</v>
      </c>
      <c r="H522" s="17">
        <v>1</v>
      </c>
      <c r="I522" s="17" t="s">
        <v>2381</v>
      </c>
      <c r="J522" s="17" t="str">
        <f>IF(Table3__3_16[[#This Row],[HBA1C]]&lt;5.7,"Normal",IF(Table3__3_16[[#This Row],[HBA1C]]&lt;6.4,"Prediabetes","Diabetes"))</f>
        <v>Normal</v>
      </c>
    </row>
    <row r="523" spans="1:10" x14ac:dyDescent="0.35">
      <c r="A523" s="17" t="s">
        <v>1849</v>
      </c>
      <c r="B523" s="17">
        <v>38.83</v>
      </c>
      <c r="C523" s="17" t="s">
        <v>8337</v>
      </c>
      <c r="D523" s="17">
        <v>6.36</v>
      </c>
      <c r="E523" s="17" t="s">
        <v>2380</v>
      </c>
      <c r="F523" s="17" t="s">
        <v>2380</v>
      </c>
      <c r="G523" s="17" t="s">
        <v>2380</v>
      </c>
      <c r="H523" s="17">
        <v>1</v>
      </c>
      <c r="I523" s="17" t="s">
        <v>2380</v>
      </c>
      <c r="J523" s="17" t="str">
        <f>IF(Table3__3_16[[#This Row],[HBA1C]]&lt;5.7,"Normal",IF(Table3__3_16[[#This Row],[HBA1C]]&lt;6.4,"Prediabetes","Diabetes"))</f>
        <v>Prediabetes</v>
      </c>
    </row>
    <row r="524" spans="1:10" x14ac:dyDescent="0.35">
      <c r="A524" s="17" t="s">
        <v>1848</v>
      </c>
      <c r="B524" s="17">
        <v>27.6</v>
      </c>
      <c r="C524" s="17" t="s">
        <v>8338</v>
      </c>
      <c r="D524" s="17">
        <v>5.36</v>
      </c>
      <c r="E524" s="17" t="s">
        <v>2380</v>
      </c>
      <c r="F524" s="17" t="s">
        <v>2380</v>
      </c>
      <c r="G524" s="17" t="s">
        <v>2380</v>
      </c>
      <c r="H524" s="17">
        <v>1</v>
      </c>
      <c r="I524" s="17" t="s">
        <v>2380</v>
      </c>
      <c r="J524" s="17" t="str">
        <f>IF(Table3__3_16[[#This Row],[HBA1C]]&lt;5.7,"Normal",IF(Table3__3_16[[#This Row],[HBA1C]]&lt;6.4,"Prediabetes","Diabetes"))</f>
        <v>Normal</v>
      </c>
    </row>
    <row r="525" spans="1:10" x14ac:dyDescent="0.35">
      <c r="A525" s="17" t="s">
        <v>1847</v>
      </c>
      <c r="B525" s="17">
        <v>46.4</v>
      </c>
      <c r="C525" s="17" t="s">
        <v>8337</v>
      </c>
      <c r="D525" s="17">
        <v>8.3699999999999992</v>
      </c>
      <c r="E525" s="17" t="s">
        <v>2381</v>
      </c>
      <c r="F525" s="17" t="s">
        <v>2380</v>
      </c>
      <c r="G525" s="17" t="s">
        <v>2381</v>
      </c>
      <c r="H525" s="17">
        <v>1</v>
      </c>
      <c r="I525" s="17" t="s">
        <v>2380</v>
      </c>
      <c r="J525" s="17" t="str">
        <f>IF(Table3__3_16[[#This Row],[HBA1C]]&lt;5.7,"Normal",IF(Table3__3_16[[#This Row],[HBA1C]]&lt;6.4,"Prediabetes","Diabetes"))</f>
        <v>Diabetes</v>
      </c>
    </row>
    <row r="526" spans="1:10" x14ac:dyDescent="0.35">
      <c r="A526" s="17" t="s">
        <v>1846</v>
      </c>
      <c r="B526" s="17">
        <v>51.92</v>
      </c>
      <c r="C526" s="17" t="s">
        <v>8337</v>
      </c>
      <c r="D526" s="17">
        <v>5.18</v>
      </c>
      <c r="E526" s="17" t="s">
        <v>2381</v>
      </c>
      <c r="F526" s="17" t="s">
        <v>2380</v>
      </c>
      <c r="G526" s="17" t="s">
        <v>2381</v>
      </c>
      <c r="H526" s="17">
        <v>1</v>
      </c>
      <c r="I526" s="17" t="s">
        <v>2380</v>
      </c>
      <c r="J526" s="17" t="str">
        <f>IF(Table3__3_16[[#This Row],[HBA1C]]&lt;5.7,"Normal",IF(Table3__3_16[[#This Row],[HBA1C]]&lt;6.4,"Prediabetes","Diabetes"))</f>
        <v>Normal</v>
      </c>
    </row>
    <row r="527" spans="1:10" x14ac:dyDescent="0.35">
      <c r="A527" s="17" t="s">
        <v>1845</v>
      </c>
      <c r="B527" s="17">
        <v>32.395000000000003</v>
      </c>
      <c r="C527" s="17" t="s">
        <v>8337</v>
      </c>
      <c r="D527" s="17">
        <v>5.68</v>
      </c>
      <c r="E527" s="17" t="s">
        <v>2381</v>
      </c>
      <c r="F527" s="17" t="s">
        <v>2380</v>
      </c>
      <c r="G527" s="17" t="s">
        <v>2380</v>
      </c>
      <c r="H527" s="17">
        <v>1</v>
      </c>
      <c r="I527" s="17" t="s">
        <v>2380</v>
      </c>
      <c r="J527" s="17" t="str">
        <f>IF(Table3__3_16[[#This Row],[HBA1C]]&lt;5.7,"Normal",IF(Table3__3_16[[#This Row],[HBA1C]]&lt;6.4,"Prediabetes","Diabetes"))</f>
        <v>Normal</v>
      </c>
    </row>
    <row r="528" spans="1:10" x14ac:dyDescent="0.35">
      <c r="A528" s="17" t="s">
        <v>1844</v>
      </c>
      <c r="B528" s="17">
        <v>46.19</v>
      </c>
      <c r="C528" s="17" t="s">
        <v>8337</v>
      </c>
      <c r="D528" s="17">
        <v>7.31</v>
      </c>
      <c r="E528" s="17" t="s">
        <v>2381</v>
      </c>
      <c r="F528" s="17" t="s">
        <v>2380</v>
      </c>
      <c r="G528" s="17" t="s">
        <v>2381</v>
      </c>
      <c r="H528" s="17">
        <v>1</v>
      </c>
      <c r="I528" s="17" t="s">
        <v>2380</v>
      </c>
      <c r="J528" s="17" t="str">
        <f>IF(Table3__3_16[[#This Row],[HBA1C]]&lt;5.7,"Normal",IF(Table3__3_16[[#This Row],[HBA1C]]&lt;6.4,"Prediabetes","Diabetes"))</f>
        <v>Diabetes</v>
      </c>
    </row>
    <row r="529" spans="1:10" x14ac:dyDescent="0.35">
      <c r="A529" s="17" t="s">
        <v>1843</v>
      </c>
      <c r="B529" s="17">
        <v>27.93</v>
      </c>
      <c r="C529" s="17" t="s">
        <v>8338</v>
      </c>
      <c r="D529" s="17">
        <v>4.67</v>
      </c>
      <c r="E529" s="17" t="s">
        <v>2380</v>
      </c>
      <c r="F529" s="17" t="s">
        <v>2380</v>
      </c>
      <c r="G529" s="17" t="s">
        <v>2381</v>
      </c>
      <c r="H529" s="17">
        <v>1</v>
      </c>
      <c r="I529" s="17" t="s">
        <v>2380</v>
      </c>
      <c r="J529" s="17" t="str">
        <f>IF(Table3__3_16[[#This Row],[HBA1C]]&lt;5.7,"Normal",IF(Table3__3_16[[#This Row],[HBA1C]]&lt;6.4,"Prediabetes","Diabetes"))</f>
        <v>Normal</v>
      </c>
    </row>
    <row r="530" spans="1:10" x14ac:dyDescent="0.35">
      <c r="A530" s="17" t="s">
        <v>1842</v>
      </c>
      <c r="B530" s="17">
        <v>45.62</v>
      </c>
      <c r="C530" s="17" t="s">
        <v>8337</v>
      </c>
      <c r="D530" s="17">
        <v>6.87</v>
      </c>
      <c r="E530" s="17" t="s">
        <v>2380</v>
      </c>
      <c r="F530" s="17" t="s">
        <v>2380</v>
      </c>
      <c r="G530" s="17" t="s">
        <v>2380</v>
      </c>
      <c r="H530" s="17">
        <v>0</v>
      </c>
      <c r="I530" s="17" t="s">
        <v>2380</v>
      </c>
      <c r="J530" s="17" t="str">
        <f>IF(Table3__3_16[[#This Row],[HBA1C]]&lt;5.7,"Normal",IF(Table3__3_16[[#This Row],[HBA1C]]&lt;6.4,"Prediabetes","Diabetes"))</f>
        <v>Diabetes</v>
      </c>
    </row>
    <row r="531" spans="1:10" x14ac:dyDescent="0.35">
      <c r="A531" s="17" t="s">
        <v>1841</v>
      </c>
      <c r="B531" s="17">
        <v>35.31</v>
      </c>
      <c r="C531" s="17" t="s">
        <v>8337</v>
      </c>
      <c r="D531" s="17">
        <v>5.87</v>
      </c>
      <c r="E531" s="17" t="s">
        <v>2380</v>
      </c>
      <c r="F531" s="17" t="s">
        <v>2380</v>
      </c>
      <c r="G531" s="17" t="s">
        <v>2381</v>
      </c>
      <c r="H531" s="17">
        <v>1</v>
      </c>
      <c r="I531" s="17" t="s">
        <v>2380</v>
      </c>
      <c r="J531" s="17" t="str">
        <f>IF(Table3__3_16[[#This Row],[HBA1C]]&lt;5.7,"Normal",IF(Table3__3_16[[#This Row],[HBA1C]]&lt;6.4,"Prediabetes","Diabetes"))</f>
        <v>Prediabetes</v>
      </c>
    </row>
    <row r="532" spans="1:10" x14ac:dyDescent="0.35">
      <c r="A532" s="17" t="s">
        <v>1840</v>
      </c>
      <c r="B532" s="17">
        <v>30.4</v>
      </c>
      <c r="C532" s="17" t="s">
        <v>8337</v>
      </c>
      <c r="D532" s="17">
        <v>4.07</v>
      </c>
      <c r="E532" s="17" t="s">
        <v>2381</v>
      </c>
      <c r="F532" s="17" t="s">
        <v>2380</v>
      </c>
      <c r="G532" s="17" t="s">
        <v>2380</v>
      </c>
      <c r="H532" s="17">
        <v>1</v>
      </c>
      <c r="I532" s="17" t="s">
        <v>2380</v>
      </c>
      <c r="J532" s="17" t="str">
        <f>IF(Table3__3_16[[#This Row],[HBA1C]]&lt;5.7,"Normal",IF(Table3__3_16[[#This Row],[HBA1C]]&lt;6.4,"Prediabetes","Diabetes"))</f>
        <v>Normal</v>
      </c>
    </row>
    <row r="533" spans="1:10" x14ac:dyDescent="0.35">
      <c r="A533" s="17" t="s">
        <v>1839</v>
      </c>
      <c r="B533" s="17">
        <v>20.13</v>
      </c>
      <c r="C533" s="17" t="s">
        <v>8339</v>
      </c>
      <c r="D533" s="17">
        <v>6.47</v>
      </c>
      <c r="E533" s="17" t="s">
        <v>2380</v>
      </c>
      <c r="F533" s="17" t="s">
        <v>2380</v>
      </c>
      <c r="G533" s="17" t="s">
        <v>2381</v>
      </c>
      <c r="H533" s="17">
        <v>1</v>
      </c>
      <c r="I533" s="17" t="s">
        <v>2381</v>
      </c>
      <c r="J533" s="17" t="str">
        <f>IF(Table3__3_16[[#This Row],[HBA1C]]&lt;5.7,"Normal",IF(Table3__3_16[[#This Row],[HBA1C]]&lt;6.4,"Prediabetes","Diabetes"))</f>
        <v>Diabetes</v>
      </c>
    </row>
    <row r="534" spans="1:10" x14ac:dyDescent="0.35">
      <c r="A534" s="17" t="s">
        <v>1838</v>
      </c>
      <c r="B534" s="17">
        <v>23.655000000000001</v>
      </c>
      <c r="C534" s="17" t="s">
        <v>8339</v>
      </c>
      <c r="D534" s="17">
        <v>5.14</v>
      </c>
      <c r="E534" s="17" t="s">
        <v>2380</v>
      </c>
      <c r="F534" s="17" t="s">
        <v>2380</v>
      </c>
      <c r="G534" s="17" t="s">
        <v>2380</v>
      </c>
      <c r="H534" s="17">
        <v>1</v>
      </c>
      <c r="I534" s="17" t="s">
        <v>2381</v>
      </c>
      <c r="J534" s="17" t="str">
        <f>IF(Table3__3_16[[#This Row],[HBA1C]]&lt;5.7,"Normal",IF(Table3__3_16[[#This Row],[HBA1C]]&lt;6.4,"Prediabetes","Diabetes"))</f>
        <v>Normal</v>
      </c>
    </row>
    <row r="535" spans="1:10" x14ac:dyDescent="0.35">
      <c r="A535" s="17" t="s">
        <v>1837</v>
      </c>
      <c r="B535" s="17">
        <v>49.05</v>
      </c>
      <c r="C535" s="17" t="s">
        <v>8337</v>
      </c>
      <c r="D535" s="17">
        <v>9.77</v>
      </c>
      <c r="E535" s="17" t="s">
        <v>2381</v>
      </c>
      <c r="F535" s="17" t="s">
        <v>2380</v>
      </c>
      <c r="G535" s="17" t="s">
        <v>2380</v>
      </c>
      <c r="H535" s="17">
        <v>0</v>
      </c>
      <c r="I535" s="17" t="s">
        <v>2380</v>
      </c>
      <c r="J535" s="17" t="str">
        <f>IF(Table3__3_16[[#This Row],[HBA1C]]&lt;5.7,"Normal",IF(Table3__3_16[[#This Row],[HBA1C]]&lt;6.4,"Prediabetes","Diabetes"))</f>
        <v>Diabetes</v>
      </c>
    </row>
    <row r="536" spans="1:10" x14ac:dyDescent="0.35">
      <c r="A536" s="17" t="s">
        <v>1836</v>
      </c>
      <c r="B536" s="17">
        <v>51.94</v>
      </c>
      <c r="C536" s="17" t="s">
        <v>8337</v>
      </c>
      <c r="D536" s="17">
        <v>8.8000000000000007</v>
      </c>
      <c r="E536" s="17" t="s">
        <v>2381</v>
      </c>
      <c r="F536" s="17" t="s">
        <v>2380</v>
      </c>
      <c r="G536" s="17" t="s">
        <v>2380</v>
      </c>
      <c r="H536" s="17">
        <v>2</v>
      </c>
      <c r="I536" s="17" t="s">
        <v>2380</v>
      </c>
      <c r="J536" s="17" t="str">
        <f>IF(Table3__3_16[[#This Row],[HBA1C]]&lt;5.7,"Normal",IF(Table3__3_16[[#This Row],[HBA1C]]&lt;6.4,"Prediabetes","Diabetes"))</f>
        <v>Diabetes</v>
      </c>
    </row>
    <row r="537" spans="1:10" x14ac:dyDescent="0.35">
      <c r="A537" s="17" t="s">
        <v>1835</v>
      </c>
      <c r="B537" s="17">
        <v>29.83</v>
      </c>
      <c r="C537" s="17" t="s">
        <v>8338</v>
      </c>
      <c r="D537" s="17">
        <v>5.84</v>
      </c>
      <c r="E537" s="17" t="s">
        <v>2380</v>
      </c>
      <c r="F537" s="17" t="s">
        <v>2380</v>
      </c>
      <c r="G537" s="17" t="s">
        <v>2380</v>
      </c>
      <c r="H537" s="17">
        <v>1</v>
      </c>
      <c r="I537" s="17" t="s">
        <v>2381</v>
      </c>
      <c r="J537" s="17" t="str">
        <f>IF(Table3__3_16[[#This Row],[HBA1C]]&lt;5.7,"Normal",IF(Table3__3_16[[#This Row],[HBA1C]]&lt;6.4,"Prediabetes","Diabetes"))</f>
        <v>Prediabetes</v>
      </c>
    </row>
    <row r="538" spans="1:10" x14ac:dyDescent="0.35">
      <c r="A538" s="17" t="s">
        <v>1834</v>
      </c>
      <c r="B538" s="17">
        <v>22.6</v>
      </c>
      <c r="C538" s="17" t="s">
        <v>8339</v>
      </c>
      <c r="D538" s="17">
        <v>10.43</v>
      </c>
      <c r="E538" s="17" t="s">
        <v>2381</v>
      </c>
      <c r="F538" s="17" t="s">
        <v>2380</v>
      </c>
      <c r="G538" s="17" t="s">
        <v>2380</v>
      </c>
      <c r="H538" s="17">
        <v>1</v>
      </c>
      <c r="I538" s="17" t="s">
        <v>2381</v>
      </c>
      <c r="J538" s="17" t="str">
        <f>IF(Table3__3_16[[#This Row],[HBA1C]]&lt;5.7,"Normal",IF(Table3__3_16[[#This Row],[HBA1C]]&lt;6.4,"Prediabetes","Diabetes"))</f>
        <v>Diabetes</v>
      </c>
    </row>
    <row r="539" spans="1:10" x14ac:dyDescent="0.35">
      <c r="A539" s="17" t="s">
        <v>1833</v>
      </c>
      <c r="B539" s="17">
        <v>46.69</v>
      </c>
      <c r="C539" s="17" t="s">
        <v>8337</v>
      </c>
      <c r="D539" s="17">
        <v>4.25</v>
      </c>
      <c r="E539" s="17" t="s">
        <v>2381</v>
      </c>
      <c r="F539" s="17" t="s">
        <v>2380</v>
      </c>
      <c r="G539" s="17" t="s">
        <v>2380</v>
      </c>
      <c r="H539" s="17">
        <v>1</v>
      </c>
      <c r="I539" s="17" t="s">
        <v>2380</v>
      </c>
      <c r="J539" s="17" t="str">
        <f>IF(Table3__3_16[[#This Row],[HBA1C]]&lt;5.7,"Normal",IF(Table3__3_16[[#This Row],[HBA1C]]&lt;6.4,"Prediabetes","Diabetes"))</f>
        <v>Normal</v>
      </c>
    </row>
    <row r="540" spans="1:10" x14ac:dyDescent="0.35">
      <c r="A540" s="17" t="s">
        <v>1832</v>
      </c>
      <c r="B540" s="17">
        <v>28.49</v>
      </c>
      <c r="C540" s="17" t="s">
        <v>8338</v>
      </c>
      <c r="D540" s="17">
        <v>4.8899999999999997</v>
      </c>
      <c r="E540" s="17" t="s">
        <v>2380</v>
      </c>
      <c r="F540" s="17" t="s">
        <v>2380</v>
      </c>
      <c r="G540" s="17" t="s">
        <v>2380</v>
      </c>
      <c r="H540" s="17">
        <v>0</v>
      </c>
      <c r="I540" s="17" t="s">
        <v>2381</v>
      </c>
      <c r="J540" s="17" t="str">
        <f>IF(Table3__3_16[[#This Row],[HBA1C]]&lt;5.7,"Normal",IF(Table3__3_16[[#This Row],[HBA1C]]&lt;6.4,"Prediabetes","Diabetes"))</f>
        <v>Normal</v>
      </c>
    </row>
    <row r="541" spans="1:10" x14ac:dyDescent="0.35">
      <c r="A541" s="17" t="s">
        <v>1831</v>
      </c>
      <c r="B541" s="17">
        <v>28.5</v>
      </c>
      <c r="C541" s="17" t="s">
        <v>8338</v>
      </c>
      <c r="D541" s="17">
        <v>5.55</v>
      </c>
      <c r="E541" s="17" t="s">
        <v>2381</v>
      </c>
      <c r="F541" s="17" t="s">
        <v>2380</v>
      </c>
      <c r="G541" s="17" t="s">
        <v>2380</v>
      </c>
      <c r="H541" s="17">
        <v>1</v>
      </c>
      <c r="I541" s="17" t="s">
        <v>2381</v>
      </c>
      <c r="J541" s="17" t="str">
        <f>IF(Table3__3_16[[#This Row],[HBA1C]]&lt;5.7,"Normal",IF(Table3__3_16[[#This Row],[HBA1C]]&lt;6.4,"Prediabetes","Diabetes"))</f>
        <v>Normal</v>
      </c>
    </row>
    <row r="542" spans="1:10" x14ac:dyDescent="0.35">
      <c r="A542" s="17" t="s">
        <v>1830</v>
      </c>
      <c r="B542" s="17">
        <v>24.4</v>
      </c>
      <c r="C542" s="17" t="s">
        <v>8339</v>
      </c>
      <c r="D542" s="17">
        <v>4.5199999999999996</v>
      </c>
      <c r="E542" s="17" t="s">
        <v>2380</v>
      </c>
      <c r="F542" s="17" t="s">
        <v>2380</v>
      </c>
      <c r="G542" s="17" t="s">
        <v>2380</v>
      </c>
      <c r="H542" s="17">
        <v>1</v>
      </c>
      <c r="I542" s="17" t="s">
        <v>2381</v>
      </c>
      <c r="J542" s="17" t="str">
        <f>IF(Table3__3_16[[#This Row],[HBA1C]]&lt;5.7,"Normal",IF(Table3__3_16[[#This Row],[HBA1C]]&lt;6.4,"Prediabetes","Diabetes"))</f>
        <v>Normal</v>
      </c>
    </row>
    <row r="543" spans="1:10" x14ac:dyDescent="0.35">
      <c r="A543" s="17" t="s">
        <v>1829</v>
      </c>
      <c r="B543" s="17">
        <v>29.15</v>
      </c>
      <c r="C543" s="17" t="s">
        <v>8338</v>
      </c>
      <c r="D543" s="17">
        <v>4.45</v>
      </c>
      <c r="E543" s="17" t="s">
        <v>2381</v>
      </c>
      <c r="F543" s="17" t="s">
        <v>2380</v>
      </c>
      <c r="G543" s="17" t="s">
        <v>2380</v>
      </c>
      <c r="H543" s="17">
        <v>1</v>
      </c>
      <c r="I543" s="17" t="s">
        <v>2381</v>
      </c>
      <c r="J543" s="17" t="str">
        <f>IF(Table3__3_16[[#This Row],[HBA1C]]&lt;5.7,"Normal",IF(Table3__3_16[[#This Row],[HBA1C]]&lt;6.4,"Prediabetes","Diabetes"))</f>
        <v>Normal</v>
      </c>
    </row>
    <row r="544" spans="1:10" x14ac:dyDescent="0.35">
      <c r="A544" s="17" t="s">
        <v>1828</v>
      </c>
      <c r="B544" s="17">
        <v>27.28</v>
      </c>
      <c r="C544" s="17" t="s">
        <v>8338</v>
      </c>
      <c r="D544" s="17">
        <v>4.72</v>
      </c>
      <c r="E544" s="17" t="s">
        <v>2380</v>
      </c>
      <c r="F544" s="17" t="s">
        <v>2381</v>
      </c>
      <c r="G544" s="17" t="s">
        <v>2380</v>
      </c>
      <c r="H544" s="17">
        <v>1</v>
      </c>
      <c r="I544" s="17" t="s">
        <v>2381</v>
      </c>
      <c r="J544" s="17" t="str">
        <f>IF(Table3__3_16[[#This Row],[HBA1C]]&lt;5.7,"Normal",IF(Table3__3_16[[#This Row],[HBA1C]]&lt;6.4,"Prediabetes","Diabetes"))</f>
        <v>Normal</v>
      </c>
    </row>
    <row r="545" spans="1:10" x14ac:dyDescent="0.35">
      <c r="A545" s="17" t="s">
        <v>1827</v>
      </c>
      <c r="B545" s="17">
        <v>32.229999999999997</v>
      </c>
      <c r="C545" s="17" t="s">
        <v>8337</v>
      </c>
      <c r="D545" s="17">
        <v>4.6500000000000004</v>
      </c>
      <c r="E545" s="17" t="s">
        <v>2381</v>
      </c>
      <c r="F545" s="17" t="s">
        <v>2380</v>
      </c>
      <c r="G545" s="17" t="s">
        <v>2381</v>
      </c>
      <c r="H545" s="17">
        <v>1</v>
      </c>
      <c r="I545" s="17" t="s">
        <v>2380</v>
      </c>
      <c r="J545" s="17" t="str">
        <f>IF(Table3__3_16[[#This Row],[HBA1C]]&lt;5.7,"Normal",IF(Table3__3_16[[#This Row],[HBA1C]]&lt;6.4,"Prediabetes","Diabetes"))</f>
        <v>Normal</v>
      </c>
    </row>
    <row r="546" spans="1:10" x14ac:dyDescent="0.35">
      <c r="A546" s="17" t="s">
        <v>1826</v>
      </c>
      <c r="B546" s="17">
        <v>44.2</v>
      </c>
      <c r="C546" s="17" t="s">
        <v>8337</v>
      </c>
      <c r="D546" s="17">
        <v>11.34</v>
      </c>
      <c r="E546" s="17" t="s">
        <v>2381</v>
      </c>
      <c r="F546" s="17" t="s">
        <v>2380</v>
      </c>
      <c r="G546" s="17" t="s">
        <v>2381</v>
      </c>
      <c r="H546" s="17">
        <v>1</v>
      </c>
      <c r="I546" s="17" t="s">
        <v>2380</v>
      </c>
      <c r="J546" s="17" t="str">
        <f>IF(Table3__3_16[[#This Row],[HBA1C]]&lt;5.7,"Normal",IF(Table3__3_16[[#This Row],[HBA1C]]&lt;6.4,"Prediabetes","Diabetes"))</f>
        <v>Diabetes</v>
      </c>
    </row>
    <row r="547" spans="1:10" x14ac:dyDescent="0.35">
      <c r="A547" s="17" t="s">
        <v>1825</v>
      </c>
      <c r="B547" s="17">
        <v>29.734999999999999</v>
      </c>
      <c r="C547" s="17" t="s">
        <v>8338</v>
      </c>
      <c r="D547" s="17">
        <v>4.53</v>
      </c>
      <c r="E547" s="17" t="s">
        <v>2380</v>
      </c>
      <c r="F547" s="17" t="s">
        <v>2380</v>
      </c>
      <c r="G547" s="17" t="s">
        <v>2381</v>
      </c>
      <c r="H547" s="17">
        <v>1</v>
      </c>
      <c r="I547" s="17" t="s">
        <v>2380</v>
      </c>
      <c r="J547" s="17" t="str">
        <f>IF(Table3__3_16[[#This Row],[HBA1C]]&lt;5.7,"Normal",IF(Table3__3_16[[#This Row],[HBA1C]]&lt;6.4,"Prediabetes","Diabetes"))</f>
        <v>Normal</v>
      </c>
    </row>
    <row r="548" spans="1:10" x14ac:dyDescent="0.35">
      <c r="A548" s="17" t="s">
        <v>1824</v>
      </c>
      <c r="B548" s="17">
        <v>28.31</v>
      </c>
      <c r="C548" s="17" t="s">
        <v>8338</v>
      </c>
      <c r="D548" s="17">
        <v>6.35</v>
      </c>
      <c r="E548" s="17" t="s">
        <v>2380</v>
      </c>
      <c r="F548" s="17" t="s">
        <v>2380</v>
      </c>
      <c r="G548" s="17" t="s">
        <v>2380</v>
      </c>
      <c r="H548" s="17">
        <v>0</v>
      </c>
      <c r="I548" s="17" t="s">
        <v>2381</v>
      </c>
      <c r="J548" s="17" t="str">
        <f>IF(Table3__3_16[[#This Row],[HBA1C]]&lt;5.7,"Normal",IF(Table3__3_16[[#This Row],[HBA1C]]&lt;6.4,"Prediabetes","Diabetes"))</f>
        <v>Prediabetes</v>
      </c>
    </row>
    <row r="549" spans="1:10" x14ac:dyDescent="0.35">
      <c r="A549" s="17" t="s">
        <v>1823</v>
      </c>
      <c r="B549" s="17">
        <v>46.62</v>
      </c>
      <c r="C549" s="17" t="s">
        <v>8337</v>
      </c>
      <c r="D549" s="17">
        <v>8.51</v>
      </c>
      <c r="E549" s="17" t="s">
        <v>2380</v>
      </c>
      <c r="F549" s="17" t="s">
        <v>2380</v>
      </c>
      <c r="G549" s="17" t="s">
        <v>2380</v>
      </c>
      <c r="H549" s="17">
        <v>0</v>
      </c>
      <c r="I549" s="17" t="s">
        <v>2380</v>
      </c>
      <c r="J549" s="17" t="str">
        <f>IF(Table3__3_16[[#This Row],[HBA1C]]&lt;5.7,"Normal",IF(Table3__3_16[[#This Row],[HBA1C]]&lt;6.4,"Prediabetes","Diabetes"))</f>
        <v>Diabetes</v>
      </c>
    </row>
    <row r="550" spans="1:10" x14ac:dyDescent="0.35">
      <c r="A550" s="17" t="s">
        <v>1822</v>
      </c>
      <c r="B550" s="17">
        <v>51.75</v>
      </c>
      <c r="C550" s="17" t="s">
        <v>8337</v>
      </c>
      <c r="D550" s="17">
        <v>8.59</v>
      </c>
      <c r="E550" s="17" t="s">
        <v>2381</v>
      </c>
      <c r="F550" s="17" t="s">
        <v>2380</v>
      </c>
      <c r="G550" s="17" t="s">
        <v>2380</v>
      </c>
      <c r="H550" s="17">
        <v>1</v>
      </c>
      <c r="I550" s="17" t="s">
        <v>2380</v>
      </c>
      <c r="J550" s="17" t="str">
        <f>IF(Table3__3_16[[#This Row],[HBA1C]]&lt;5.7,"Normal",IF(Table3__3_16[[#This Row],[HBA1C]]&lt;6.4,"Prediabetes","Diabetes"))</f>
        <v>Diabetes</v>
      </c>
    </row>
    <row r="551" spans="1:10" x14ac:dyDescent="0.35">
      <c r="A551" s="17" t="s">
        <v>1821</v>
      </c>
      <c r="B551" s="17">
        <v>25.7</v>
      </c>
      <c r="C551" s="17" t="s">
        <v>8338</v>
      </c>
      <c r="D551" s="17">
        <v>4.13</v>
      </c>
      <c r="E551" s="17" t="s">
        <v>2381</v>
      </c>
      <c r="F551" s="17" t="s">
        <v>2380</v>
      </c>
      <c r="G551" s="17" t="s">
        <v>2380</v>
      </c>
      <c r="H551" s="17">
        <v>0</v>
      </c>
      <c r="I551" s="17" t="s">
        <v>2381</v>
      </c>
      <c r="J551" s="17" t="str">
        <f>IF(Table3__3_16[[#This Row],[HBA1C]]&lt;5.7,"Normal",IF(Table3__3_16[[#This Row],[HBA1C]]&lt;6.4,"Prediabetes","Diabetes"))</f>
        <v>Normal</v>
      </c>
    </row>
    <row r="552" spans="1:10" x14ac:dyDescent="0.35">
      <c r="A552" s="17" t="s">
        <v>1820</v>
      </c>
      <c r="B552" s="17">
        <v>31.79</v>
      </c>
      <c r="C552" s="17" t="s">
        <v>8337</v>
      </c>
      <c r="D552" s="17">
        <v>4.55</v>
      </c>
      <c r="E552" s="17" t="s">
        <v>2380</v>
      </c>
      <c r="F552" s="17" t="s">
        <v>2380</v>
      </c>
      <c r="G552" s="17" t="s">
        <v>2380</v>
      </c>
      <c r="H552" s="17">
        <v>0</v>
      </c>
      <c r="I552" s="17" t="s">
        <v>2380</v>
      </c>
      <c r="J552" s="17" t="str">
        <f>IF(Table3__3_16[[#This Row],[HBA1C]]&lt;5.7,"Normal",IF(Table3__3_16[[#This Row],[HBA1C]]&lt;6.4,"Prediabetes","Diabetes"))</f>
        <v>Normal</v>
      </c>
    </row>
    <row r="553" spans="1:10" x14ac:dyDescent="0.35">
      <c r="A553" s="17" t="s">
        <v>1819</v>
      </c>
      <c r="B553" s="17">
        <v>24.795000000000002</v>
      </c>
      <c r="C553" s="17" t="s">
        <v>8339</v>
      </c>
      <c r="D553" s="17">
        <v>4.5199999999999996</v>
      </c>
      <c r="E553" s="17" t="s">
        <v>2380</v>
      </c>
      <c r="F553" s="17" t="s">
        <v>2380</v>
      </c>
      <c r="G553" s="17" t="s">
        <v>2380</v>
      </c>
      <c r="H553" s="17">
        <v>0</v>
      </c>
      <c r="I553" s="17" t="s">
        <v>2381</v>
      </c>
      <c r="J553" s="17" t="str">
        <f>IF(Table3__3_16[[#This Row],[HBA1C]]&lt;5.7,"Normal",IF(Table3__3_16[[#This Row],[HBA1C]]&lt;6.4,"Prediabetes","Diabetes"))</f>
        <v>Normal</v>
      </c>
    </row>
    <row r="554" spans="1:10" x14ac:dyDescent="0.35">
      <c r="A554" s="17" t="s">
        <v>1818</v>
      </c>
      <c r="B554" s="17">
        <v>53.98</v>
      </c>
      <c r="C554" s="17" t="s">
        <v>8337</v>
      </c>
      <c r="D554" s="17">
        <v>5.07</v>
      </c>
      <c r="E554" s="17" t="s">
        <v>2380</v>
      </c>
      <c r="F554" s="17" t="s">
        <v>2380</v>
      </c>
      <c r="G554" s="17" t="s">
        <v>2381</v>
      </c>
      <c r="H554" s="17">
        <v>1</v>
      </c>
      <c r="I554" s="17" t="s">
        <v>2380</v>
      </c>
      <c r="J554" s="17" t="str">
        <f>IF(Table3__3_16[[#This Row],[HBA1C]]&lt;5.7,"Normal",IF(Table3__3_16[[#This Row],[HBA1C]]&lt;6.4,"Prediabetes","Diabetes"))</f>
        <v>Normal</v>
      </c>
    </row>
    <row r="555" spans="1:10" x14ac:dyDescent="0.35">
      <c r="A555" s="17" t="s">
        <v>1817</v>
      </c>
      <c r="B555" s="17">
        <v>41.325000000000003</v>
      </c>
      <c r="C555" s="17" t="s">
        <v>8337</v>
      </c>
      <c r="D555" s="17">
        <v>4.04</v>
      </c>
      <c r="E555" s="17" t="s">
        <v>2381</v>
      </c>
      <c r="F555" s="17" t="s">
        <v>2380</v>
      </c>
      <c r="G555" s="17" t="s">
        <v>2381</v>
      </c>
      <c r="H555" s="17">
        <v>1</v>
      </c>
      <c r="I555" s="17" t="s">
        <v>2380</v>
      </c>
      <c r="J555" s="17" t="str">
        <f>IF(Table3__3_16[[#This Row],[HBA1C]]&lt;5.7,"Normal",IF(Table3__3_16[[#This Row],[HBA1C]]&lt;6.4,"Prediabetes","Diabetes"))</f>
        <v>Normal</v>
      </c>
    </row>
    <row r="556" spans="1:10" x14ac:dyDescent="0.35">
      <c r="A556" s="17" t="s">
        <v>1816</v>
      </c>
      <c r="B556" s="17">
        <v>51.65</v>
      </c>
      <c r="C556" s="17" t="s">
        <v>8337</v>
      </c>
      <c r="D556" s="17">
        <v>5.3</v>
      </c>
      <c r="E556" s="17" t="s">
        <v>2381</v>
      </c>
      <c r="F556" s="17" t="s">
        <v>2380</v>
      </c>
      <c r="G556" s="17" t="s">
        <v>2380</v>
      </c>
      <c r="H556" s="17">
        <v>0</v>
      </c>
      <c r="I556" s="17" t="s">
        <v>2380</v>
      </c>
      <c r="J556" s="17" t="str">
        <f>IF(Table3__3_16[[#This Row],[HBA1C]]&lt;5.7,"Normal",IF(Table3__3_16[[#This Row],[HBA1C]]&lt;6.4,"Prediabetes","Diabetes"))</f>
        <v>Normal</v>
      </c>
    </row>
    <row r="557" spans="1:10" x14ac:dyDescent="0.35">
      <c r="A557" s="17" t="s">
        <v>1815</v>
      </c>
      <c r="B557" s="17">
        <v>44.52</v>
      </c>
      <c r="C557" s="17" t="s">
        <v>8337</v>
      </c>
      <c r="D557" s="17">
        <v>8.64</v>
      </c>
      <c r="E557" s="17" t="s">
        <v>2381</v>
      </c>
      <c r="F557" s="17" t="s">
        <v>2380</v>
      </c>
      <c r="G557" s="17" t="s">
        <v>2381</v>
      </c>
      <c r="H557" s="17">
        <v>1</v>
      </c>
      <c r="I557" s="17" t="s">
        <v>2380</v>
      </c>
      <c r="J557" s="17" t="str">
        <f>IF(Table3__3_16[[#This Row],[HBA1C]]&lt;5.7,"Normal",IF(Table3__3_16[[#This Row],[HBA1C]]&lt;6.4,"Prediabetes","Diabetes"))</f>
        <v>Diabetes</v>
      </c>
    </row>
    <row r="558" spans="1:10" x14ac:dyDescent="0.35">
      <c r="A558" s="17" t="s">
        <v>1814</v>
      </c>
      <c r="B558" s="17">
        <v>53.29</v>
      </c>
      <c r="C558" s="17" t="s">
        <v>8337</v>
      </c>
      <c r="D558" s="17">
        <v>4.03</v>
      </c>
      <c r="E558" s="17" t="s">
        <v>2380</v>
      </c>
      <c r="F558" s="17" t="s">
        <v>2380</v>
      </c>
      <c r="G558" s="17" t="s">
        <v>2381</v>
      </c>
      <c r="H558" s="17">
        <v>1</v>
      </c>
      <c r="I558" s="17" t="s">
        <v>2380</v>
      </c>
      <c r="J558" s="17" t="str">
        <f>IF(Table3__3_16[[#This Row],[HBA1C]]&lt;5.7,"Normal",IF(Table3__3_16[[#This Row],[HBA1C]]&lt;6.4,"Prediabetes","Diabetes"))</f>
        <v>Normal</v>
      </c>
    </row>
    <row r="559" spans="1:10" x14ac:dyDescent="0.35">
      <c r="A559" s="17" t="s">
        <v>1813</v>
      </c>
      <c r="B559" s="17">
        <v>46.63</v>
      </c>
      <c r="C559" s="17" t="s">
        <v>8337</v>
      </c>
      <c r="D559" s="17">
        <v>4.26</v>
      </c>
      <c r="E559" s="17" t="s">
        <v>2381</v>
      </c>
      <c r="F559" s="17" t="s">
        <v>2380</v>
      </c>
      <c r="G559" s="17" t="s">
        <v>2380</v>
      </c>
      <c r="H559" s="17">
        <v>2</v>
      </c>
      <c r="I559" s="17" t="s">
        <v>2380</v>
      </c>
      <c r="J559" s="17" t="str">
        <f>IF(Table3__3_16[[#This Row],[HBA1C]]&lt;5.7,"Normal",IF(Table3__3_16[[#This Row],[HBA1C]]&lt;6.4,"Prediabetes","Diabetes"))</f>
        <v>Normal</v>
      </c>
    </row>
    <row r="560" spans="1:10" x14ac:dyDescent="0.35">
      <c r="A560" s="17" t="s">
        <v>1812</v>
      </c>
      <c r="B560" s="17">
        <v>28.88</v>
      </c>
      <c r="C560" s="17" t="s">
        <v>8338</v>
      </c>
      <c r="D560" s="17">
        <v>5.35</v>
      </c>
      <c r="E560" s="17" t="s">
        <v>2380</v>
      </c>
      <c r="F560" s="17" t="s">
        <v>2380</v>
      </c>
      <c r="G560" s="17" t="s">
        <v>2381</v>
      </c>
      <c r="H560" s="17">
        <v>1</v>
      </c>
      <c r="I560" s="17" t="s">
        <v>2381</v>
      </c>
      <c r="J560" s="17" t="str">
        <f>IF(Table3__3_16[[#This Row],[HBA1C]]&lt;5.7,"Normal",IF(Table3__3_16[[#This Row],[HBA1C]]&lt;6.4,"Prediabetes","Diabetes"))</f>
        <v>Normal</v>
      </c>
    </row>
    <row r="561" spans="1:10" x14ac:dyDescent="0.35">
      <c r="A561" s="17" t="s">
        <v>1811</v>
      </c>
      <c r="B561" s="17">
        <v>23.98</v>
      </c>
      <c r="C561" s="17" t="s">
        <v>8339</v>
      </c>
      <c r="D561" s="17">
        <v>4.9000000000000004</v>
      </c>
      <c r="E561" s="17" t="s">
        <v>2380</v>
      </c>
      <c r="F561" s="17" t="s">
        <v>2380</v>
      </c>
      <c r="G561" s="17" t="s">
        <v>2380</v>
      </c>
      <c r="H561" s="17">
        <v>0</v>
      </c>
      <c r="I561" s="17" t="s">
        <v>2380</v>
      </c>
      <c r="J561" s="17" t="str">
        <f>IF(Table3__3_16[[#This Row],[HBA1C]]&lt;5.7,"Normal",IF(Table3__3_16[[#This Row],[HBA1C]]&lt;6.4,"Prediabetes","Diabetes"))</f>
        <v>Normal</v>
      </c>
    </row>
    <row r="562" spans="1:10" x14ac:dyDescent="0.35">
      <c r="A562" s="17" t="s">
        <v>1810</v>
      </c>
      <c r="B562" s="17">
        <v>23.65</v>
      </c>
      <c r="C562" s="17" t="s">
        <v>8339</v>
      </c>
      <c r="D562" s="17">
        <v>4.5</v>
      </c>
      <c r="E562" s="17" t="s">
        <v>2380</v>
      </c>
      <c r="F562" s="17" t="s">
        <v>2380</v>
      </c>
      <c r="G562" s="17" t="s">
        <v>2380</v>
      </c>
      <c r="H562" s="17">
        <v>0</v>
      </c>
      <c r="I562" s="17" t="s">
        <v>2380</v>
      </c>
      <c r="J562" s="17" t="str">
        <f>IF(Table3__3_16[[#This Row],[HBA1C]]&lt;5.7,"Normal",IF(Table3__3_16[[#This Row],[HBA1C]]&lt;6.4,"Prediabetes","Diabetes"))</f>
        <v>Normal</v>
      </c>
    </row>
    <row r="563" spans="1:10" x14ac:dyDescent="0.35">
      <c r="A563" s="17" t="s">
        <v>1809</v>
      </c>
      <c r="B563" s="17">
        <v>49.09</v>
      </c>
      <c r="C563" s="17" t="s">
        <v>8337</v>
      </c>
      <c r="D563" s="17">
        <v>8.3800000000000008</v>
      </c>
      <c r="E563" s="17" t="s">
        <v>2381</v>
      </c>
      <c r="F563" s="17" t="s">
        <v>2380</v>
      </c>
      <c r="G563" s="17" t="s">
        <v>2380</v>
      </c>
      <c r="H563" s="17">
        <v>2</v>
      </c>
      <c r="I563" s="17" t="s">
        <v>2380</v>
      </c>
      <c r="J563" s="17" t="str">
        <f>IF(Table3__3_16[[#This Row],[HBA1C]]&lt;5.7,"Normal",IF(Table3__3_16[[#This Row],[HBA1C]]&lt;6.4,"Prediabetes","Diabetes"))</f>
        <v>Diabetes</v>
      </c>
    </row>
    <row r="564" spans="1:10" x14ac:dyDescent="0.35">
      <c r="A564" s="17" t="s">
        <v>1808</v>
      </c>
      <c r="B564" s="17">
        <v>28.024999999999999</v>
      </c>
      <c r="C564" s="17" t="s">
        <v>8338</v>
      </c>
      <c r="D564" s="17">
        <v>7.03</v>
      </c>
      <c r="E564" s="17" t="s">
        <v>2380</v>
      </c>
      <c r="F564" s="17" t="s">
        <v>2380</v>
      </c>
      <c r="G564" s="17" t="s">
        <v>2380</v>
      </c>
      <c r="H564" s="17">
        <v>0</v>
      </c>
      <c r="I564" s="17" t="s">
        <v>2381</v>
      </c>
      <c r="J564" s="17" t="str">
        <f>IF(Table3__3_16[[#This Row],[HBA1C]]&lt;5.7,"Normal",IF(Table3__3_16[[#This Row],[HBA1C]]&lt;6.4,"Prediabetes","Diabetes"))</f>
        <v>Diabetes</v>
      </c>
    </row>
    <row r="565" spans="1:10" x14ac:dyDescent="0.35">
      <c r="A565" s="17" t="s">
        <v>1807</v>
      </c>
      <c r="B565" s="17">
        <v>43.32</v>
      </c>
      <c r="C565" s="17" t="s">
        <v>8337</v>
      </c>
      <c r="D565" s="17">
        <v>8.75</v>
      </c>
      <c r="E565" s="17" t="s">
        <v>2381</v>
      </c>
      <c r="F565" s="17" t="s">
        <v>2380</v>
      </c>
      <c r="G565" s="17" t="s">
        <v>2381</v>
      </c>
      <c r="H565" s="17">
        <v>1</v>
      </c>
      <c r="I565" s="17" t="s">
        <v>2380</v>
      </c>
      <c r="J565" s="17" t="str">
        <f>IF(Table3__3_16[[#This Row],[HBA1C]]&lt;5.7,"Normal",IF(Table3__3_16[[#This Row],[HBA1C]]&lt;6.4,"Prediabetes","Diabetes"))</f>
        <v>Diabetes</v>
      </c>
    </row>
    <row r="566" spans="1:10" x14ac:dyDescent="0.35">
      <c r="A566" s="17" t="s">
        <v>1806</v>
      </c>
      <c r="B566" s="17">
        <v>45.92</v>
      </c>
      <c r="C566" s="17" t="s">
        <v>8337</v>
      </c>
      <c r="D566" s="17">
        <v>9.51</v>
      </c>
      <c r="E566" s="17" t="s">
        <v>2380</v>
      </c>
      <c r="F566" s="17" t="s">
        <v>2380</v>
      </c>
      <c r="G566" s="17" t="s">
        <v>2380</v>
      </c>
      <c r="H566" s="17">
        <v>0</v>
      </c>
      <c r="I566" s="17" t="s">
        <v>2380</v>
      </c>
      <c r="J566" s="17" t="str">
        <f>IF(Table3__3_16[[#This Row],[HBA1C]]&lt;5.7,"Normal",IF(Table3__3_16[[#This Row],[HBA1C]]&lt;6.4,"Prediabetes","Diabetes"))</f>
        <v>Diabetes</v>
      </c>
    </row>
    <row r="567" spans="1:10" x14ac:dyDescent="0.35">
      <c r="A567" s="17" t="s">
        <v>1805</v>
      </c>
      <c r="B567" s="17">
        <v>44.03</v>
      </c>
      <c r="C567" s="17" t="s">
        <v>8337</v>
      </c>
      <c r="D567" s="17">
        <v>9.36</v>
      </c>
      <c r="E567" s="17" t="s">
        <v>2380</v>
      </c>
      <c r="F567" s="17" t="s">
        <v>2380</v>
      </c>
      <c r="G567" s="17" t="s">
        <v>2380</v>
      </c>
      <c r="H567" s="17">
        <v>0</v>
      </c>
      <c r="I567" s="17" t="s">
        <v>2380</v>
      </c>
      <c r="J567" s="17" t="str">
        <f>IF(Table3__3_16[[#This Row],[HBA1C]]&lt;5.7,"Normal",IF(Table3__3_16[[#This Row],[HBA1C]]&lt;6.4,"Prediabetes","Diabetes"))</f>
        <v>Diabetes</v>
      </c>
    </row>
    <row r="568" spans="1:10" x14ac:dyDescent="0.35">
      <c r="A568" s="17" t="s">
        <v>1804</v>
      </c>
      <c r="B568" s="17">
        <v>24.6</v>
      </c>
      <c r="C568" s="17" t="s">
        <v>8339</v>
      </c>
      <c r="D568" s="17">
        <v>4.8099999999999996</v>
      </c>
      <c r="E568" s="17" t="s">
        <v>2380</v>
      </c>
      <c r="F568" s="17" t="s">
        <v>2380</v>
      </c>
      <c r="G568" s="17" t="s">
        <v>2380</v>
      </c>
      <c r="H568" s="17">
        <v>0</v>
      </c>
      <c r="I568" s="17" t="s">
        <v>2381</v>
      </c>
      <c r="J568" s="17" t="str">
        <f>IF(Table3__3_16[[#This Row],[HBA1C]]&lt;5.7,"Normal",IF(Table3__3_16[[#This Row],[HBA1C]]&lt;6.4,"Prediabetes","Diabetes"))</f>
        <v>Normal</v>
      </c>
    </row>
    <row r="569" spans="1:10" x14ac:dyDescent="0.35">
      <c r="A569" s="17" t="s">
        <v>1803</v>
      </c>
      <c r="B569" s="17">
        <v>49.15</v>
      </c>
      <c r="C569" s="17" t="s">
        <v>8337</v>
      </c>
      <c r="D569" s="17">
        <v>8.08</v>
      </c>
      <c r="E569" s="17" t="s">
        <v>2380</v>
      </c>
      <c r="F569" s="17" t="s">
        <v>2380</v>
      </c>
      <c r="G569" s="17" t="s">
        <v>2380</v>
      </c>
      <c r="H569" s="17">
        <v>0</v>
      </c>
      <c r="I569" s="17" t="s">
        <v>2380</v>
      </c>
      <c r="J569" s="17" t="str">
        <f>IF(Table3__3_16[[#This Row],[HBA1C]]&lt;5.7,"Normal",IF(Table3__3_16[[#This Row],[HBA1C]]&lt;6.4,"Prediabetes","Diabetes"))</f>
        <v>Diabetes</v>
      </c>
    </row>
    <row r="570" spans="1:10" x14ac:dyDescent="0.35">
      <c r="A570" s="17" t="s">
        <v>1802</v>
      </c>
      <c r="B570" s="17">
        <v>28.31</v>
      </c>
      <c r="C570" s="17" t="s">
        <v>8338</v>
      </c>
      <c r="D570" s="17">
        <v>6.29</v>
      </c>
      <c r="E570" s="17" t="s">
        <v>2380</v>
      </c>
      <c r="F570" s="17" t="s">
        <v>2380</v>
      </c>
      <c r="G570" s="17" t="s">
        <v>2381</v>
      </c>
      <c r="H570" s="17">
        <v>1</v>
      </c>
      <c r="I570" s="17" t="s">
        <v>2381</v>
      </c>
      <c r="J570" s="17" t="str">
        <f>IF(Table3__3_16[[#This Row],[HBA1C]]&lt;5.7,"Normal",IF(Table3__3_16[[#This Row],[HBA1C]]&lt;6.4,"Prediabetes","Diabetes"))</f>
        <v>Prediabetes</v>
      </c>
    </row>
    <row r="571" spans="1:10" x14ac:dyDescent="0.35">
      <c r="A571" s="17" t="s">
        <v>1801</v>
      </c>
      <c r="B571" s="17">
        <v>22.99</v>
      </c>
      <c r="C571" s="17" t="s">
        <v>8339</v>
      </c>
      <c r="D571" s="17">
        <v>6.29</v>
      </c>
      <c r="E571" s="17" t="s">
        <v>2380</v>
      </c>
      <c r="F571" s="17" t="s">
        <v>2380</v>
      </c>
      <c r="G571" s="17" t="s">
        <v>2380</v>
      </c>
      <c r="H571" s="17">
        <v>1</v>
      </c>
      <c r="I571" s="17" t="s">
        <v>2381</v>
      </c>
      <c r="J571" s="17" t="str">
        <f>IF(Table3__3_16[[#This Row],[HBA1C]]&lt;5.7,"Normal",IF(Table3__3_16[[#This Row],[HBA1C]]&lt;6.4,"Prediabetes","Diabetes"))</f>
        <v>Prediabetes</v>
      </c>
    </row>
    <row r="572" spans="1:10" x14ac:dyDescent="0.35">
      <c r="A572" s="17" t="s">
        <v>1800</v>
      </c>
      <c r="B572" s="17">
        <v>29.07</v>
      </c>
      <c r="C572" s="17" t="s">
        <v>8338</v>
      </c>
      <c r="D572" s="17">
        <v>5.12</v>
      </c>
      <c r="E572" s="17" t="s">
        <v>2380</v>
      </c>
      <c r="F572" s="17" t="s">
        <v>2380</v>
      </c>
      <c r="G572" s="17" t="s">
        <v>2381</v>
      </c>
      <c r="H572" s="17">
        <v>1</v>
      </c>
      <c r="I572" s="17" t="s">
        <v>2381</v>
      </c>
      <c r="J572" s="17" t="str">
        <f>IF(Table3__3_16[[#This Row],[HBA1C]]&lt;5.7,"Normal",IF(Table3__3_16[[#This Row],[HBA1C]]&lt;6.4,"Prediabetes","Diabetes"))</f>
        <v>Normal</v>
      </c>
    </row>
    <row r="573" spans="1:10" x14ac:dyDescent="0.35">
      <c r="A573" s="17" t="s">
        <v>1799</v>
      </c>
      <c r="B573" s="17">
        <v>42.02</v>
      </c>
      <c r="C573" s="17" t="s">
        <v>8337</v>
      </c>
      <c r="D573" s="17">
        <v>9.9499999999999993</v>
      </c>
      <c r="E573" s="17" t="s">
        <v>2381</v>
      </c>
      <c r="F573" s="17" t="s">
        <v>2380</v>
      </c>
      <c r="G573" s="17" t="s">
        <v>2381</v>
      </c>
      <c r="H573" s="17">
        <v>1</v>
      </c>
      <c r="I573" s="17" t="s">
        <v>2380</v>
      </c>
      <c r="J573" s="17" t="str">
        <f>IF(Table3__3_16[[#This Row],[HBA1C]]&lt;5.7,"Normal",IF(Table3__3_16[[#This Row],[HBA1C]]&lt;6.4,"Prediabetes","Diabetes"))</f>
        <v>Diabetes</v>
      </c>
    </row>
    <row r="574" spans="1:10" x14ac:dyDescent="0.35">
      <c r="A574" s="17" t="s">
        <v>1798</v>
      </c>
      <c r="B574" s="17">
        <v>49.07</v>
      </c>
      <c r="C574" s="17" t="s">
        <v>8337</v>
      </c>
      <c r="D574" s="17">
        <v>9.08</v>
      </c>
      <c r="E574" s="17" t="s">
        <v>2381</v>
      </c>
      <c r="F574" s="17" t="s">
        <v>2380</v>
      </c>
      <c r="G574" s="17" t="s">
        <v>2380</v>
      </c>
      <c r="H574" s="17">
        <v>1</v>
      </c>
      <c r="I574" s="17" t="s">
        <v>2380</v>
      </c>
      <c r="J574" s="17" t="str">
        <f>IF(Table3__3_16[[#This Row],[HBA1C]]&lt;5.7,"Normal",IF(Table3__3_16[[#This Row],[HBA1C]]&lt;6.4,"Prediabetes","Diabetes"))</f>
        <v>Diabetes</v>
      </c>
    </row>
    <row r="575" spans="1:10" x14ac:dyDescent="0.35">
      <c r="A575" s="17" t="s">
        <v>1797</v>
      </c>
      <c r="B575" s="17">
        <v>19.8</v>
      </c>
      <c r="C575" s="17" t="s">
        <v>8339</v>
      </c>
      <c r="D575" s="17">
        <v>4.82</v>
      </c>
      <c r="E575" s="17" t="s">
        <v>2380</v>
      </c>
      <c r="F575" s="17" t="s">
        <v>2380</v>
      </c>
      <c r="G575" s="17" t="s">
        <v>2380</v>
      </c>
      <c r="H575" s="17">
        <v>0</v>
      </c>
      <c r="I575" s="17" t="s">
        <v>2381</v>
      </c>
      <c r="J575" s="17" t="str">
        <f>IF(Table3__3_16[[#This Row],[HBA1C]]&lt;5.7,"Normal",IF(Table3__3_16[[#This Row],[HBA1C]]&lt;6.4,"Prediabetes","Diabetes"))</f>
        <v>Normal</v>
      </c>
    </row>
    <row r="576" spans="1:10" x14ac:dyDescent="0.35">
      <c r="A576" s="17" t="s">
        <v>1796</v>
      </c>
      <c r="B576" s="17">
        <v>27.36</v>
      </c>
      <c r="C576" s="17" t="s">
        <v>8338</v>
      </c>
      <c r="D576" s="17">
        <v>4.6500000000000004</v>
      </c>
      <c r="E576" s="17" t="s">
        <v>2380</v>
      </c>
      <c r="F576" s="17" t="s">
        <v>2381</v>
      </c>
      <c r="G576" s="17" t="s">
        <v>2380</v>
      </c>
      <c r="H576" s="17">
        <v>1</v>
      </c>
      <c r="I576" s="17" t="s">
        <v>2381</v>
      </c>
      <c r="J576" s="17" t="str">
        <f>IF(Table3__3_16[[#This Row],[HBA1C]]&lt;5.7,"Normal",IF(Table3__3_16[[#This Row],[HBA1C]]&lt;6.4,"Prediabetes","Diabetes"))</f>
        <v>Normal</v>
      </c>
    </row>
    <row r="577" spans="1:10" x14ac:dyDescent="0.35">
      <c r="A577" s="17" t="s">
        <v>1795</v>
      </c>
      <c r="B577" s="17">
        <v>42.95</v>
      </c>
      <c r="C577" s="17" t="s">
        <v>8337</v>
      </c>
      <c r="D577" s="17">
        <v>5.16</v>
      </c>
      <c r="E577" s="17" t="s">
        <v>2381</v>
      </c>
      <c r="F577" s="17" t="s">
        <v>2380</v>
      </c>
      <c r="G577" s="17" t="s">
        <v>2380</v>
      </c>
      <c r="H577" s="17">
        <v>1</v>
      </c>
      <c r="I577" s="17" t="s">
        <v>2380</v>
      </c>
      <c r="J577" s="17" t="str">
        <f>IF(Table3__3_16[[#This Row],[HBA1C]]&lt;5.7,"Normal",IF(Table3__3_16[[#This Row],[HBA1C]]&lt;6.4,"Prediabetes","Diabetes"))</f>
        <v>Normal</v>
      </c>
    </row>
    <row r="578" spans="1:10" x14ac:dyDescent="0.35">
      <c r="A578" s="17" t="s">
        <v>1794</v>
      </c>
      <c r="B578" s="17">
        <v>42.66</v>
      </c>
      <c r="C578" s="17" t="s">
        <v>8337</v>
      </c>
      <c r="D578" s="17">
        <v>10.44</v>
      </c>
      <c r="E578" s="17" t="s">
        <v>2380</v>
      </c>
      <c r="F578" s="17" t="s">
        <v>2380</v>
      </c>
      <c r="G578" s="17" t="s">
        <v>2380</v>
      </c>
      <c r="H578" s="17">
        <v>0</v>
      </c>
      <c r="I578" s="17" t="s">
        <v>2380</v>
      </c>
      <c r="J578" s="17" t="str">
        <f>IF(Table3__3_16[[#This Row],[HBA1C]]&lt;5.7,"Normal",IF(Table3__3_16[[#This Row],[HBA1C]]&lt;6.4,"Prediabetes","Diabetes"))</f>
        <v>Diabetes</v>
      </c>
    </row>
    <row r="579" spans="1:10" x14ac:dyDescent="0.35">
      <c r="A579" s="17" t="s">
        <v>1793</v>
      </c>
      <c r="B579" s="17">
        <v>33.630000000000003</v>
      </c>
      <c r="C579" s="17" t="s">
        <v>8337</v>
      </c>
      <c r="D579" s="17">
        <v>5.69</v>
      </c>
      <c r="E579" s="17" t="s">
        <v>2380</v>
      </c>
      <c r="F579" s="17" t="s">
        <v>2380</v>
      </c>
      <c r="G579" s="17" t="s">
        <v>2380</v>
      </c>
      <c r="H579" s="17">
        <v>1</v>
      </c>
      <c r="I579" s="17" t="s">
        <v>2380</v>
      </c>
      <c r="J579" s="17" t="str">
        <f>IF(Table3__3_16[[#This Row],[HBA1C]]&lt;5.7,"Normal",IF(Table3__3_16[[#This Row],[HBA1C]]&lt;6.4,"Prediabetes","Diabetes"))</f>
        <v>Normal</v>
      </c>
    </row>
    <row r="580" spans="1:10" x14ac:dyDescent="0.35">
      <c r="A580" s="17" t="s">
        <v>1792</v>
      </c>
      <c r="B580" s="17">
        <v>26.84</v>
      </c>
      <c r="C580" s="17" t="s">
        <v>8338</v>
      </c>
      <c r="D580" s="17">
        <v>6.5</v>
      </c>
      <c r="E580" s="17" t="s">
        <v>2380</v>
      </c>
      <c r="F580" s="17" t="s">
        <v>2380</v>
      </c>
      <c r="G580" s="17" t="s">
        <v>2380</v>
      </c>
      <c r="H580" s="17">
        <v>0</v>
      </c>
      <c r="I580" s="17" t="s">
        <v>2381</v>
      </c>
      <c r="J580" s="17" t="str">
        <f>IF(Table3__3_16[[#This Row],[HBA1C]]&lt;5.7,"Normal",IF(Table3__3_16[[#This Row],[HBA1C]]&lt;6.4,"Prediabetes","Diabetes"))</f>
        <v>Diabetes</v>
      </c>
    </row>
    <row r="581" spans="1:10" x14ac:dyDescent="0.35">
      <c r="A581" s="17" t="s">
        <v>1791</v>
      </c>
      <c r="B581" s="17">
        <v>28.3</v>
      </c>
      <c r="C581" s="17" t="s">
        <v>8338</v>
      </c>
      <c r="D581" s="17">
        <v>5.73</v>
      </c>
      <c r="E581" s="17" t="s">
        <v>2380</v>
      </c>
      <c r="F581" s="17" t="s">
        <v>2380</v>
      </c>
      <c r="G581" s="17" t="s">
        <v>2381</v>
      </c>
      <c r="H581" s="17">
        <v>1</v>
      </c>
      <c r="I581" s="17" t="s">
        <v>2381</v>
      </c>
      <c r="J581" s="17" t="str">
        <f>IF(Table3__3_16[[#This Row],[HBA1C]]&lt;5.7,"Normal",IF(Table3__3_16[[#This Row],[HBA1C]]&lt;6.4,"Prediabetes","Diabetes"))</f>
        <v>Prediabetes</v>
      </c>
    </row>
    <row r="582" spans="1:10" x14ac:dyDescent="0.35">
      <c r="A582" s="17" t="s">
        <v>1790</v>
      </c>
      <c r="B582" s="17">
        <v>27.06</v>
      </c>
      <c r="C582" s="17" t="s">
        <v>8338</v>
      </c>
      <c r="D582" s="17">
        <v>5.74</v>
      </c>
      <c r="E582" s="17" t="s">
        <v>2381</v>
      </c>
      <c r="F582" s="17" t="s">
        <v>2380</v>
      </c>
      <c r="G582" s="17" t="s">
        <v>2380</v>
      </c>
      <c r="H582" s="17">
        <v>0</v>
      </c>
      <c r="I582" s="17" t="s">
        <v>2381</v>
      </c>
      <c r="J582" s="17" t="str">
        <f>IF(Table3__3_16[[#This Row],[HBA1C]]&lt;5.7,"Normal",IF(Table3__3_16[[#This Row],[HBA1C]]&lt;6.4,"Prediabetes","Diabetes"))</f>
        <v>Prediabetes</v>
      </c>
    </row>
    <row r="583" spans="1:10" x14ac:dyDescent="0.35">
      <c r="A583" s="17" t="s">
        <v>1789</v>
      </c>
      <c r="B583" s="17">
        <v>47.13</v>
      </c>
      <c r="C583" s="17" t="s">
        <v>8337</v>
      </c>
      <c r="D583" s="17">
        <v>8.6999999999999993</v>
      </c>
      <c r="E583" s="17" t="s">
        <v>2380</v>
      </c>
      <c r="F583" s="17" t="s">
        <v>2380</v>
      </c>
      <c r="G583" s="17" t="s">
        <v>2380</v>
      </c>
      <c r="H583" s="17">
        <v>0</v>
      </c>
      <c r="I583" s="17" t="s">
        <v>2380</v>
      </c>
      <c r="J583" s="17" t="str">
        <f>IF(Table3__3_16[[#This Row],[HBA1C]]&lt;5.7,"Normal",IF(Table3__3_16[[#This Row],[HBA1C]]&lt;6.4,"Prediabetes","Diabetes"))</f>
        <v>Diabetes</v>
      </c>
    </row>
    <row r="584" spans="1:10" x14ac:dyDescent="0.35">
      <c r="A584" s="17" t="s">
        <v>1788</v>
      </c>
      <c r="B584" s="17">
        <v>51.72</v>
      </c>
      <c r="C584" s="17" t="s">
        <v>8337</v>
      </c>
      <c r="D584" s="17">
        <v>5.09</v>
      </c>
      <c r="E584" s="17" t="s">
        <v>2380</v>
      </c>
      <c r="F584" s="17" t="s">
        <v>2380</v>
      </c>
      <c r="G584" s="17" t="s">
        <v>2380</v>
      </c>
      <c r="H584" s="17">
        <v>0</v>
      </c>
      <c r="I584" s="17" t="s">
        <v>2380</v>
      </c>
      <c r="J584" s="17" t="str">
        <f>IF(Table3__3_16[[#This Row],[HBA1C]]&lt;5.7,"Normal",IF(Table3__3_16[[#This Row],[HBA1C]]&lt;6.4,"Prediabetes","Diabetes"))</f>
        <v>Normal</v>
      </c>
    </row>
    <row r="585" spans="1:10" x14ac:dyDescent="0.35">
      <c r="A585" s="17" t="s">
        <v>1787</v>
      </c>
      <c r="B585" s="17">
        <v>48.59</v>
      </c>
      <c r="C585" s="17" t="s">
        <v>8337</v>
      </c>
      <c r="D585" s="17">
        <v>5.57</v>
      </c>
      <c r="E585" s="17" t="s">
        <v>2380</v>
      </c>
      <c r="F585" s="17" t="s">
        <v>2380</v>
      </c>
      <c r="G585" s="17" t="s">
        <v>2380</v>
      </c>
      <c r="H585" s="17">
        <v>0</v>
      </c>
      <c r="I585" s="17" t="s">
        <v>2380</v>
      </c>
      <c r="J585" s="17" t="str">
        <f>IF(Table3__3_16[[#This Row],[HBA1C]]&lt;5.7,"Normal",IF(Table3__3_16[[#This Row],[HBA1C]]&lt;6.4,"Prediabetes","Diabetes"))</f>
        <v>Normal</v>
      </c>
    </row>
    <row r="586" spans="1:10" x14ac:dyDescent="0.35">
      <c r="A586" s="17" t="s">
        <v>1786</v>
      </c>
      <c r="B586" s="17">
        <v>45.18</v>
      </c>
      <c r="C586" s="17" t="s">
        <v>8337</v>
      </c>
      <c r="D586" s="17">
        <v>10.87</v>
      </c>
      <c r="E586" s="17" t="s">
        <v>2380</v>
      </c>
      <c r="F586" s="17" t="s">
        <v>2380</v>
      </c>
      <c r="G586" s="17" t="s">
        <v>2380</v>
      </c>
      <c r="H586" s="17">
        <v>0</v>
      </c>
      <c r="I586" s="17" t="s">
        <v>2380</v>
      </c>
      <c r="J586" s="17" t="str">
        <f>IF(Table3__3_16[[#This Row],[HBA1C]]&lt;5.7,"Normal",IF(Table3__3_16[[#This Row],[HBA1C]]&lt;6.4,"Prediabetes","Diabetes"))</f>
        <v>Diabetes</v>
      </c>
    </row>
    <row r="587" spans="1:10" x14ac:dyDescent="0.35">
      <c r="A587" s="17" t="s">
        <v>1785</v>
      </c>
      <c r="B587" s="17">
        <v>27.9</v>
      </c>
      <c r="C587" s="17" t="s">
        <v>8338</v>
      </c>
      <c r="D587" s="17">
        <v>6.02</v>
      </c>
      <c r="E587" s="17" t="s">
        <v>2380</v>
      </c>
      <c r="F587" s="17" t="s">
        <v>2380</v>
      </c>
      <c r="G587" s="17" t="s">
        <v>2381</v>
      </c>
      <c r="H587" s="17">
        <v>1</v>
      </c>
      <c r="I587" s="17" t="s">
        <v>2381</v>
      </c>
      <c r="J587" s="17" t="str">
        <f>IF(Table3__3_16[[#This Row],[HBA1C]]&lt;5.7,"Normal",IF(Table3__3_16[[#This Row],[HBA1C]]&lt;6.4,"Prediabetes","Diabetes"))</f>
        <v>Prediabetes</v>
      </c>
    </row>
    <row r="588" spans="1:10" x14ac:dyDescent="0.35">
      <c r="A588" s="17" t="s">
        <v>1784</v>
      </c>
      <c r="B588" s="17">
        <v>51.33</v>
      </c>
      <c r="C588" s="17" t="s">
        <v>8337</v>
      </c>
      <c r="D588" s="17">
        <v>7</v>
      </c>
      <c r="E588" s="17" t="s">
        <v>2380</v>
      </c>
      <c r="F588" s="17" t="s">
        <v>2380</v>
      </c>
      <c r="G588" s="17" t="s">
        <v>2380</v>
      </c>
      <c r="H588" s="17">
        <v>0</v>
      </c>
      <c r="I588" s="17" t="s">
        <v>2380</v>
      </c>
      <c r="J588" s="17" t="str">
        <f>IF(Table3__3_16[[#This Row],[HBA1C]]&lt;5.7,"Normal",IF(Table3__3_16[[#This Row],[HBA1C]]&lt;6.4,"Prediabetes","Diabetes"))</f>
        <v>Diabetes</v>
      </c>
    </row>
    <row r="589" spans="1:10" x14ac:dyDescent="0.35">
      <c r="A589" s="17" t="s">
        <v>1783</v>
      </c>
      <c r="B589" s="17">
        <v>30.59</v>
      </c>
      <c r="C589" s="17" t="s">
        <v>8337</v>
      </c>
      <c r="D589" s="17">
        <v>5.56</v>
      </c>
      <c r="E589" s="17" t="s">
        <v>2381</v>
      </c>
      <c r="F589" s="17" t="s">
        <v>2380</v>
      </c>
      <c r="G589" s="17" t="s">
        <v>2380</v>
      </c>
      <c r="H589" s="17">
        <v>1</v>
      </c>
      <c r="I589" s="17" t="s">
        <v>2380</v>
      </c>
      <c r="J589" s="17" t="str">
        <f>IF(Table3__3_16[[#This Row],[HBA1C]]&lt;5.7,"Normal",IF(Table3__3_16[[#This Row],[HBA1C]]&lt;6.4,"Prediabetes","Diabetes"))</f>
        <v>Normal</v>
      </c>
    </row>
    <row r="590" spans="1:10" x14ac:dyDescent="0.35">
      <c r="A590" s="17" t="s">
        <v>1782</v>
      </c>
      <c r="B590" s="17">
        <v>39.229999999999997</v>
      </c>
      <c r="C590" s="17" t="s">
        <v>8337</v>
      </c>
      <c r="D590" s="17">
        <v>8.4499999999999993</v>
      </c>
      <c r="E590" s="17" t="s">
        <v>2380</v>
      </c>
      <c r="F590" s="17" t="s">
        <v>2380</v>
      </c>
      <c r="G590" s="17" t="s">
        <v>2380</v>
      </c>
      <c r="H590" s="17">
        <v>0</v>
      </c>
      <c r="I590" s="17" t="s">
        <v>2380</v>
      </c>
      <c r="J590" s="17" t="str">
        <f>IF(Table3__3_16[[#This Row],[HBA1C]]&lt;5.7,"Normal",IF(Table3__3_16[[#This Row],[HBA1C]]&lt;6.4,"Prediabetes","Diabetes"))</f>
        <v>Diabetes</v>
      </c>
    </row>
    <row r="591" spans="1:10" x14ac:dyDescent="0.35">
      <c r="A591" s="17" t="s">
        <v>1781</v>
      </c>
      <c r="B591" s="17">
        <v>19.094999999999999</v>
      </c>
      <c r="C591" s="17" t="s">
        <v>8339</v>
      </c>
      <c r="D591" s="17">
        <v>6.19</v>
      </c>
      <c r="E591" s="17" t="s">
        <v>2380</v>
      </c>
      <c r="F591" s="17" t="s">
        <v>2380</v>
      </c>
      <c r="G591" s="17" t="s">
        <v>2380</v>
      </c>
      <c r="H591" s="17">
        <v>0</v>
      </c>
      <c r="I591" s="17" t="s">
        <v>2381</v>
      </c>
      <c r="J591" s="17" t="str">
        <f>IF(Table3__3_16[[#This Row],[HBA1C]]&lt;5.7,"Normal",IF(Table3__3_16[[#This Row],[HBA1C]]&lt;6.4,"Prediabetes","Diabetes"))</f>
        <v>Prediabetes</v>
      </c>
    </row>
    <row r="592" spans="1:10" x14ac:dyDescent="0.35">
      <c r="A592" s="17" t="s">
        <v>1780</v>
      </c>
      <c r="B592" s="17">
        <v>49.72</v>
      </c>
      <c r="C592" s="17" t="s">
        <v>8337</v>
      </c>
      <c r="D592" s="17">
        <v>7.71</v>
      </c>
      <c r="E592" s="17" t="s">
        <v>2380</v>
      </c>
      <c r="F592" s="17" t="s">
        <v>2380</v>
      </c>
      <c r="G592" s="17" t="s">
        <v>2380</v>
      </c>
      <c r="H592" s="17">
        <v>0</v>
      </c>
      <c r="I592" s="17" t="s">
        <v>2380</v>
      </c>
      <c r="J592" s="17" t="str">
        <f>IF(Table3__3_16[[#This Row],[HBA1C]]&lt;5.7,"Normal",IF(Table3__3_16[[#This Row],[HBA1C]]&lt;6.4,"Prediabetes","Diabetes"))</f>
        <v>Diabetes</v>
      </c>
    </row>
    <row r="593" spans="1:10" x14ac:dyDescent="0.35">
      <c r="A593" s="17" t="s">
        <v>1779</v>
      </c>
      <c r="B593" s="17">
        <v>21.754999999999999</v>
      </c>
      <c r="C593" s="17" t="s">
        <v>8339</v>
      </c>
      <c r="D593" s="17">
        <v>4.63</v>
      </c>
      <c r="E593" s="17" t="s">
        <v>2380</v>
      </c>
      <c r="F593" s="17" t="s">
        <v>2380</v>
      </c>
      <c r="G593" s="17" t="s">
        <v>2381</v>
      </c>
      <c r="H593" s="17">
        <v>1</v>
      </c>
      <c r="I593" s="17" t="s">
        <v>2381</v>
      </c>
      <c r="J593" s="17" t="str">
        <f>IF(Table3__3_16[[#This Row],[HBA1C]]&lt;5.7,"Normal",IF(Table3__3_16[[#This Row],[HBA1C]]&lt;6.4,"Prediabetes","Diabetes"))</f>
        <v>Normal</v>
      </c>
    </row>
    <row r="594" spans="1:10" x14ac:dyDescent="0.35">
      <c r="A594" s="17" t="s">
        <v>1778</v>
      </c>
      <c r="B594" s="17">
        <v>48.39</v>
      </c>
      <c r="C594" s="17" t="s">
        <v>8337</v>
      </c>
      <c r="D594" s="17">
        <v>4.6100000000000003</v>
      </c>
      <c r="E594" s="17" t="s">
        <v>2380</v>
      </c>
      <c r="F594" s="17" t="s">
        <v>2380</v>
      </c>
      <c r="G594" s="17" t="s">
        <v>2380</v>
      </c>
      <c r="H594" s="17">
        <v>0</v>
      </c>
      <c r="I594" s="17" t="s">
        <v>2380</v>
      </c>
      <c r="J594" s="17" t="str">
        <f>IF(Table3__3_16[[#This Row],[HBA1C]]&lt;5.7,"Normal",IF(Table3__3_16[[#This Row],[HBA1C]]&lt;6.4,"Prediabetes","Diabetes"))</f>
        <v>Normal</v>
      </c>
    </row>
    <row r="595" spans="1:10" x14ac:dyDescent="0.35">
      <c r="A595" s="17" t="s">
        <v>1777</v>
      </c>
      <c r="B595" s="17">
        <v>47.15</v>
      </c>
      <c r="C595" s="17" t="s">
        <v>8337</v>
      </c>
      <c r="D595" s="17">
        <v>9.5299999999999994</v>
      </c>
      <c r="E595" s="17" t="s">
        <v>2381</v>
      </c>
      <c r="F595" s="17" t="s">
        <v>2380</v>
      </c>
      <c r="G595" s="17" t="s">
        <v>2380</v>
      </c>
      <c r="H595" s="17">
        <v>1</v>
      </c>
      <c r="I595" s="17" t="s">
        <v>2380</v>
      </c>
      <c r="J595" s="17" t="str">
        <f>IF(Table3__3_16[[#This Row],[HBA1C]]&lt;5.7,"Normal",IF(Table3__3_16[[#This Row],[HBA1C]]&lt;6.4,"Prediabetes","Diabetes"))</f>
        <v>Diabetes</v>
      </c>
    </row>
    <row r="596" spans="1:10" x14ac:dyDescent="0.35">
      <c r="A596" s="17" t="s">
        <v>1776</v>
      </c>
      <c r="B596" s="17">
        <v>47.59</v>
      </c>
      <c r="C596" s="17" t="s">
        <v>8337</v>
      </c>
      <c r="D596" s="17">
        <v>11.43</v>
      </c>
      <c r="E596" s="17" t="s">
        <v>2381</v>
      </c>
      <c r="F596" s="17" t="s">
        <v>2380</v>
      </c>
      <c r="G596" s="17" t="s">
        <v>2380</v>
      </c>
      <c r="H596" s="17">
        <v>2</v>
      </c>
      <c r="I596" s="17" t="s">
        <v>2380</v>
      </c>
      <c r="J596" s="17" t="str">
        <f>IF(Table3__3_16[[#This Row],[HBA1C]]&lt;5.7,"Normal",IF(Table3__3_16[[#This Row],[HBA1C]]&lt;6.4,"Prediabetes","Diabetes"))</f>
        <v>Diabetes</v>
      </c>
    </row>
    <row r="597" spans="1:10" x14ac:dyDescent="0.35">
      <c r="A597" s="17" t="s">
        <v>1775</v>
      </c>
      <c r="B597" s="17">
        <v>39.81</v>
      </c>
      <c r="C597" s="17" t="s">
        <v>8337</v>
      </c>
      <c r="D597" s="17">
        <v>7.65</v>
      </c>
      <c r="E597" s="17" t="s">
        <v>2381</v>
      </c>
      <c r="F597" s="17" t="s">
        <v>2380</v>
      </c>
      <c r="G597" s="17" t="s">
        <v>2381</v>
      </c>
      <c r="H597" s="17">
        <v>1</v>
      </c>
      <c r="I597" s="17" t="s">
        <v>2380</v>
      </c>
      <c r="J597" s="17" t="str">
        <f>IF(Table3__3_16[[#This Row],[HBA1C]]&lt;5.7,"Normal",IF(Table3__3_16[[#This Row],[HBA1C]]&lt;6.4,"Prediabetes","Diabetes"))</f>
        <v>Diabetes</v>
      </c>
    </row>
    <row r="598" spans="1:10" x14ac:dyDescent="0.35">
      <c r="A598" s="17" t="s">
        <v>1774</v>
      </c>
      <c r="B598" s="17">
        <v>31.02</v>
      </c>
      <c r="C598" s="17" t="s">
        <v>8337</v>
      </c>
      <c r="D598" s="17">
        <v>5.87</v>
      </c>
      <c r="E598" s="17" t="s">
        <v>2381</v>
      </c>
      <c r="F598" s="17" t="s">
        <v>2380</v>
      </c>
      <c r="G598" s="17" t="s">
        <v>2380</v>
      </c>
      <c r="H598" s="17">
        <v>0</v>
      </c>
      <c r="I598" s="17" t="s">
        <v>2380</v>
      </c>
      <c r="J598" s="17" t="str">
        <f>IF(Table3__3_16[[#This Row],[HBA1C]]&lt;5.7,"Normal",IF(Table3__3_16[[#This Row],[HBA1C]]&lt;6.4,"Prediabetes","Diabetes"))</f>
        <v>Prediabetes</v>
      </c>
    </row>
    <row r="599" spans="1:10" x14ac:dyDescent="0.35">
      <c r="A599" s="17" t="s">
        <v>1773</v>
      </c>
      <c r="B599" s="17">
        <v>24.75</v>
      </c>
      <c r="C599" s="17" t="s">
        <v>8339</v>
      </c>
      <c r="D599" s="17">
        <v>4.3600000000000003</v>
      </c>
      <c r="E599" s="17" t="s">
        <v>2381</v>
      </c>
      <c r="F599" s="17" t="s">
        <v>2380</v>
      </c>
      <c r="G599" s="17" t="s">
        <v>2380</v>
      </c>
      <c r="H599" s="17">
        <v>1</v>
      </c>
      <c r="I599" s="17" t="s">
        <v>2381</v>
      </c>
      <c r="J599" s="17" t="str">
        <f>IF(Table3__3_16[[#This Row],[HBA1C]]&lt;5.7,"Normal",IF(Table3__3_16[[#This Row],[HBA1C]]&lt;6.4,"Prediabetes","Diabetes"))</f>
        <v>Normal</v>
      </c>
    </row>
    <row r="600" spans="1:10" x14ac:dyDescent="0.35">
      <c r="A600" s="17" t="s">
        <v>1772</v>
      </c>
      <c r="B600" s="17">
        <v>30.114999999999998</v>
      </c>
      <c r="C600" s="17" t="s">
        <v>8337</v>
      </c>
      <c r="D600" s="17">
        <v>10.119999999999999</v>
      </c>
      <c r="E600" s="17" t="s">
        <v>2380</v>
      </c>
      <c r="F600" s="17" t="s">
        <v>2380</v>
      </c>
      <c r="G600" s="17" t="s">
        <v>2380</v>
      </c>
      <c r="H600" s="17">
        <v>3</v>
      </c>
      <c r="I600" s="17" t="s">
        <v>2380</v>
      </c>
      <c r="J600" s="17" t="str">
        <f>IF(Table3__3_16[[#This Row],[HBA1C]]&lt;5.7,"Normal",IF(Table3__3_16[[#This Row],[HBA1C]]&lt;6.4,"Prediabetes","Diabetes"))</f>
        <v>Diabetes</v>
      </c>
    </row>
    <row r="601" spans="1:10" x14ac:dyDescent="0.35">
      <c r="A601" s="17" t="s">
        <v>1771</v>
      </c>
      <c r="B601" s="17">
        <v>26.03</v>
      </c>
      <c r="C601" s="17" t="s">
        <v>8338</v>
      </c>
      <c r="D601" s="17">
        <v>4.01</v>
      </c>
      <c r="E601" s="17" t="s">
        <v>2380</v>
      </c>
      <c r="F601" s="17" t="s">
        <v>2380</v>
      </c>
      <c r="G601" s="17" t="s">
        <v>2381</v>
      </c>
      <c r="H601" s="17">
        <v>1</v>
      </c>
      <c r="I601" s="17" t="s">
        <v>2381</v>
      </c>
      <c r="J601" s="17" t="str">
        <f>IF(Table3__3_16[[#This Row],[HBA1C]]&lt;5.7,"Normal",IF(Table3__3_16[[#This Row],[HBA1C]]&lt;6.4,"Prediabetes","Diabetes"))</f>
        <v>Normal</v>
      </c>
    </row>
    <row r="602" spans="1:10" x14ac:dyDescent="0.35">
      <c r="A602" s="17" t="s">
        <v>1770</v>
      </c>
      <c r="B602" s="17">
        <v>20.045000000000002</v>
      </c>
      <c r="C602" s="17" t="s">
        <v>8339</v>
      </c>
      <c r="D602" s="17">
        <v>4.7699999999999996</v>
      </c>
      <c r="E602" s="17" t="s">
        <v>2381</v>
      </c>
      <c r="F602" s="17" t="s">
        <v>2380</v>
      </c>
      <c r="G602" s="17" t="s">
        <v>2380</v>
      </c>
      <c r="H602" s="17">
        <v>1</v>
      </c>
      <c r="I602" s="17" t="s">
        <v>2381</v>
      </c>
      <c r="J602" s="17" t="str">
        <f>IF(Table3__3_16[[#This Row],[HBA1C]]&lt;5.7,"Normal",IF(Table3__3_16[[#This Row],[HBA1C]]&lt;6.4,"Prediabetes","Diabetes"))</f>
        <v>Normal</v>
      </c>
    </row>
    <row r="603" spans="1:10" x14ac:dyDescent="0.35">
      <c r="A603" s="17" t="s">
        <v>1769</v>
      </c>
      <c r="B603" s="17">
        <v>40.24</v>
      </c>
      <c r="C603" s="17" t="s">
        <v>8337</v>
      </c>
      <c r="D603" s="17">
        <v>6.83</v>
      </c>
      <c r="E603" s="17" t="s">
        <v>2380</v>
      </c>
      <c r="F603" s="17" t="s">
        <v>2380</v>
      </c>
      <c r="G603" s="17" t="s">
        <v>2380</v>
      </c>
      <c r="H603" s="17">
        <v>0</v>
      </c>
      <c r="I603" s="17" t="s">
        <v>2380</v>
      </c>
      <c r="J603" s="17" t="str">
        <f>IF(Table3__3_16[[#This Row],[HBA1C]]&lt;5.7,"Normal",IF(Table3__3_16[[#This Row],[HBA1C]]&lt;6.4,"Prediabetes","Diabetes"))</f>
        <v>Diabetes</v>
      </c>
    </row>
    <row r="604" spans="1:10" x14ac:dyDescent="0.35">
      <c r="A604" s="17" t="s">
        <v>1768</v>
      </c>
      <c r="B604" s="17">
        <v>43.15</v>
      </c>
      <c r="C604" s="17" t="s">
        <v>8337</v>
      </c>
      <c r="D604" s="17">
        <v>6.14</v>
      </c>
      <c r="E604" s="17" t="s">
        <v>2381</v>
      </c>
      <c r="F604" s="17" t="s">
        <v>2380</v>
      </c>
      <c r="G604" s="17" t="s">
        <v>2381</v>
      </c>
      <c r="H604" s="17">
        <v>1</v>
      </c>
      <c r="I604" s="17" t="s">
        <v>2380</v>
      </c>
      <c r="J604" s="17" t="str">
        <f>IF(Table3__3_16[[#This Row],[HBA1C]]&lt;5.7,"Normal",IF(Table3__3_16[[#This Row],[HBA1C]]&lt;6.4,"Prediabetes","Diabetes"))</f>
        <v>Prediabetes</v>
      </c>
    </row>
    <row r="605" spans="1:10" x14ac:dyDescent="0.35">
      <c r="A605" s="17" t="s">
        <v>1767</v>
      </c>
      <c r="B605" s="17">
        <v>27.7</v>
      </c>
      <c r="C605" s="17" t="s">
        <v>8338</v>
      </c>
      <c r="D605" s="17">
        <v>5.6</v>
      </c>
      <c r="E605" s="17" t="s">
        <v>2380</v>
      </c>
      <c r="F605" s="17" t="s">
        <v>2380</v>
      </c>
      <c r="G605" s="17" t="s">
        <v>2381</v>
      </c>
      <c r="H605" s="17">
        <v>1</v>
      </c>
      <c r="I605" s="17" t="s">
        <v>2381</v>
      </c>
      <c r="J605" s="17" t="str">
        <f>IF(Table3__3_16[[#This Row],[HBA1C]]&lt;5.7,"Normal",IF(Table3__3_16[[#This Row],[HBA1C]]&lt;6.4,"Prediabetes","Diabetes"))</f>
        <v>Normal</v>
      </c>
    </row>
    <row r="606" spans="1:10" x14ac:dyDescent="0.35">
      <c r="A606" s="17" t="s">
        <v>1766</v>
      </c>
      <c r="B606" s="17">
        <v>45.68</v>
      </c>
      <c r="C606" s="17" t="s">
        <v>8337</v>
      </c>
      <c r="D606" s="17">
        <v>4.8</v>
      </c>
      <c r="E606" s="17" t="s">
        <v>2380</v>
      </c>
      <c r="F606" s="17" t="s">
        <v>2380</v>
      </c>
      <c r="G606" s="17" t="s">
        <v>2380</v>
      </c>
      <c r="H606" s="17">
        <v>2</v>
      </c>
      <c r="I606" s="17" t="s">
        <v>2380</v>
      </c>
      <c r="J606" s="17" t="str">
        <f>IF(Table3__3_16[[#This Row],[HBA1C]]&lt;5.7,"Normal",IF(Table3__3_16[[#This Row],[HBA1C]]&lt;6.4,"Prediabetes","Diabetes"))</f>
        <v>Normal</v>
      </c>
    </row>
    <row r="607" spans="1:10" x14ac:dyDescent="0.35">
      <c r="A607" s="17" t="s">
        <v>1765</v>
      </c>
      <c r="B607" s="17">
        <v>27.3</v>
      </c>
      <c r="C607" s="17" t="s">
        <v>8338</v>
      </c>
      <c r="D607" s="17">
        <v>11.89</v>
      </c>
      <c r="E607" s="17" t="s">
        <v>2380</v>
      </c>
      <c r="F607" s="17" t="s">
        <v>2380</v>
      </c>
      <c r="G607" s="17" t="s">
        <v>2380</v>
      </c>
      <c r="H607" s="17">
        <v>0</v>
      </c>
      <c r="I607" s="17" t="s">
        <v>2381</v>
      </c>
      <c r="J607" s="17" t="str">
        <f>IF(Table3__3_16[[#This Row],[HBA1C]]&lt;5.7,"Normal",IF(Table3__3_16[[#This Row],[HBA1C]]&lt;6.4,"Prediabetes","Diabetes"))</f>
        <v>Diabetes</v>
      </c>
    </row>
    <row r="608" spans="1:10" x14ac:dyDescent="0.35">
      <c r="A608" s="17" t="s">
        <v>1764</v>
      </c>
      <c r="B608" s="17">
        <v>54.45</v>
      </c>
      <c r="C608" s="17" t="s">
        <v>8337</v>
      </c>
      <c r="D608" s="17">
        <v>4.7300000000000004</v>
      </c>
      <c r="E608" s="17" t="s">
        <v>2381</v>
      </c>
      <c r="F608" s="17" t="s">
        <v>2380</v>
      </c>
      <c r="G608" s="17" t="s">
        <v>2380</v>
      </c>
      <c r="H608" s="17">
        <v>1</v>
      </c>
      <c r="I608" s="17" t="s">
        <v>2380</v>
      </c>
      <c r="J608" s="17" t="str">
        <f>IF(Table3__3_16[[#This Row],[HBA1C]]&lt;5.7,"Normal",IF(Table3__3_16[[#This Row],[HBA1C]]&lt;6.4,"Prediabetes","Diabetes"))</f>
        <v>Normal</v>
      </c>
    </row>
    <row r="609" spans="1:10" x14ac:dyDescent="0.35">
      <c r="A609" s="17" t="s">
        <v>1763</v>
      </c>
      <c r="B609" s="17">
        <v>54.43</v>
      </c>
      <c r="C609" s="17" t="s">
        <v>8337</v>
      </c>
      <c r="D609" s="17">
        <v>4.6100000000000003</v>
      </c>
      <c r="E609" s="17" t="s">
        <v>2381</v>
      </c>
      <c r="F609" s="17" t="s">
        <v>2380</v>
      </c>
      <c r="G609" s="17" t="s">
        <v>2380</v>
      </c>
      <c r="H609" s="17">
        <v>1</v>
      </c>
      <c r="I609" s="17" t="s">
        <v>2380</v>
      </c>
      <c r="J609" s="17" t="str">
        <f>IF(Table3__3_16[[#This Row],[HBA1C]]&lt;5.7,"Normal",IF(Table3__3_16[[#This Row],[HBA1C]]&lt;6.4,"Prediabetes","Diabetes"))</f>
        <v>Normal</v>
      </c>
    </row>
    <row r="610" spans="1:10" x14ac:dyDescent="0.35">
      <c r="A610" s="17" t="s">
        <v>1762</v>
      </c>
      <c r="B610" s="17">
        <v>48.01</v>
      </c>
      <c r="C610" s="17" t="s">
        <v>8337</v>
      </c>
      <c r="D610" s="17">
        <v>7.3</v>
      </c>
      <c r="E610" s="17" t="s">
        <v>2380</v>
      </c>
      <c r="F610" s="17" t="s">
        <v>2380</v>
      </c>
      <c r="G610" s="17" t="s">
        <v>2380</v>
      </c>
      <c r="H610" s="17">
        <v>0</v>
      </c>
      <c r="I610" s="17" t="s">
        <v>2380</v>
      </c>
      <c r="J610" s="17" t="str">
        <f>IF(Table3__3_16[[#This Row],[HBA1C]]&lt;5.7,"Normal",IF(Table3__3_16[[#This Row],[HBA1C]]&lt;6.4,"Prediabetes","Diabetes"))</f>
        <v>Diabetes</v>
      </c>
    </row>
    <row r="611" spans="1:10" x14ac:dyDescent="0.35">
      <c r="A611" s="17" t="s">
        <v>1761</v>
      </c>
      <c r="B611" s="17">
        <v>48.32</v>
      </c>
      <c r="C611" s="17" t="s">
        <v>8337</v>
      </c>
      <c r="D611" s="17">
        <v>5.88</v>
      </c>
      <c r="E611" s="17" t="s">
        <v>2380</v>
      </c>
      <c r="F611" s="17" t="s">
        <v>2380</v>
      </c>
      <c r="G611" s="17" t="s">
        <v>2380</v>
      </c>
      <c r="H611" s="17">
        <v>0</v>
      </c>
      <c r="I611" s="17" t="s">
        <v>2380</v>
      </c>
      <c r="J611" s="17" t="str">
        <f>IF(Table3__3_16[[#This Row],[HBA1C]]&lt;5.7,"Normal",IF(Table3__3_16[[#This Row],[HBA1C]]&lt;6.4,"Prediabetes","Diabetes"))</f>
        <v>Prediabetes</v>
      </c>
    </row>
    <row r="612" spans="1:10" x14ac:dyDescent="0.35">
      <c r="A612" s="17" t="s">
        <v>1760</v>
      </c>
      <c r="B612" s="17">
        <v>22.895</v>
      </c>
      <c r="C612" s="17" t="s">
        <v>8339</v>
      </c>
      <c r="D612" s="17">
        <v>4.0599999999999996</v>
      </c>
      <c r="E612" s="17" t="s">
        <v>2380</v>
      </c>
      <c r="F612" s="17" t="s">
        <v>2380</v>
      </c>
      <c r="G612" s="17" t="s">
        <v>2381</v>
      </c>
      <c r="H612" s="17">
        <v>1</v>
      </c>
      <c r="I612" s="17" t="s">
        <v>2381</v>
      </c>
      <c r="J612" s="17" t="str">
        <f>IF(Table3__3_16[[#This Row],[HBA1C]]&lt;5.7,"Normal",IF(Table3__3_16[[#This Row],[HBA1C]]&lt;6.4,"Prediabetes","Diabetes"))</f>
        <v>Normal</v>
      </c>
    </row>
    <row r="613" spans="1:10" x14ac:dyDescent="0.35">
      <c r="A613" s="17" t="s">
        <v>1759</v>
      </c>
      <c r="B613" s="17">
        <v>54.85</v>
      </c>
      <c r="C613" s="17" t="s">
        <v>8337</v>
      </c>
      <c r="D613" s="17">
        <v>4.9000000000000004</v>
      </c>
      <c r="E613" s="17" t="s">
        <v>2380</v>
      </c>
      <c r="F613" s="17" t="s">
        <v>2380</v>
      </c>
      <c r="G613" s="17" t="s">
        <v>2380</v>
      </c>
      <c r="H613" s="17">
        <v>1</v>
      </c>
      <c r="I613" s="17" t="s">
        <v>2380</v>
      </c>
      <c r="J613" s="17" t="str">
        <f>IF(Table3__3_16[[#This Row],[HBA1C]]&lt;5.7,"Normal",IF(Table3__3_16[[#This Row],[HBA1C]]&lt;6.4,"Prediabetes","Diabetes"))</f>
        <v>Normal</v>
      </c>
    </row>
    <row r="614" spans="1:10" x14ac:dyDescent="0.35">
      <c r="A614" s="17" t="s">
        <v>1758</v>
      </c>
      <c r="B614" s="17">
        <v>21.85</v>
      </c>
      <c r="C614" s="17" t="s">
        <v>8339</v>
      </c>
      <c r="D614" s="17">
        <v>5.52</v>
      </c>
      <c r="E614" s="17" t="s">
        <v>2380</v>
      </c>
      <c r="F614" s="17" t="s">
        <v>2380</v>
      </c>
      <c r="G614" s="17" t="s">
        <v>2381</v>
      </c>
      <c r="H614" s="17">
        <v>1</v>
      </c>
      <c r="I614" s="17" t="s">
        <v>2381</v>
      </c>
      <c r="J614" s="17" t="str">
        <f>IF(Table3__3_16[[#This Row],[HBA1C]]&lt;5.7,"Normal",IF(Table3__3_16[[#This Row],[HBA1C]]&lt;6.4,"Prediabetes","Diabetes"))</f>
        <v>Normal</v>
      </c>
    </row>
    <row r="615" spans="1:10" x14ac:dyDescent="0.35">
      <c r="A615" s="17" t="s">
        <v>1757</v>
      </c>
      <c r="B615" s="17">
        <v>51.86</v>
      </c>
      <c r="C615" s="17" t="s">
        <v>8337</v>
      </c>
      <c r="D615" s="17">
        <v>5.2</v>
      </c>
      <c r="E615" s="17" t="s">
        <v>2381</v>
      </c>
      <c r="F615" s="17" t="s">
        <v>2380</v>
      </c>
      <c r="G615" s="17" t="s">
        <v>2380</v>
      </c>
      <c r="H615" s="17">
        <v>0</v>
      </c>
      <c r="I615" s="17" t="s">
        <v>2380</v>
      </c>
      <c r="J615" s="17" t="str">
        <f>IF(Table3__3_16[[#This Row],[HBA1C]]&lt;5.7,"Normal",IF(Table3__3_16[[#This Row],[HBA1C]]&lt;6.4,"Prediabetes","Diabetes"))</f>
        <v>Normal</v>
      </c>
    </row>
    <row r="616" spans="1:10" x14ac:dyDescent="0.35">
      <c r="A616" s="17" t="s">
        <v>1756</v>
      </c>
      <c r="B616" s="17">
        <v>39.049999999999997</v>
      </c>
      <c r="C616" s="17" t="s">
        <v>8337</v>
      </c>
      <c r="D616" s="17">
        <v>7.59</v>
      </c>
      <c r="E616" s="17" t="s">
        <v>2380</v>
      </c>
      <c r="F616" s="17" t="s">
        <v>2380</v>
      </c>
      <c r="G616" s="17" t="s">
        <v>2380</v>
      </c>
      <c r="H616" s="17">
        <v>3</v>
      </c>
      <c r="I616" s="17" t="s">
        <v>2380</v>
      </c>
      <c r="J616" s="17" t="str">
        <f>IF(Table3__3_16[[#This Row],[HBA1C]]&lt;5.7,"Normal",IF(Table3__3_16[[#This Row],[HBA1C]]&lt;6.4,"Prediabetes","Diabetes"))</f>
        <v>Diabetes</v>
      </c>
    </row>
    <row r="617" spans="1:10" x14ac:dyDescent="0.35">
      <c r="A617" s="17" t="s">
        <v>1755</v>
      </c>
      <c r="B617" s="17">
        <v>31.824999999999999</v>
      </c>
      <c r="C617" s="17" t="s">
        <v>8337</v>
      </c>
      <c r="D617" s="17">
        <v>8.2799999999999994</v>
      </c>
      <c r="E617" s="17" t="s">
        <v>2380</v>
      </c>
      <c r="F617" s="17" t="s">
        <v>2380</v>
      </c>
      <c r="G617" s="17" t="s">
        <v>2380</v>
      </c>
      <c r="H617" s="17">
        <v>3</v>
      </c>
      <c r="I617" s="17" t="s">
        <v>2380</v>
      </c>
      <c r="J617" s="17" t="str">
        <f>IF(Table3__3_16[[#This Row],[HBA1C]]&lt;5.7,"Normal",IF(Table3__3_16[[#This Row],[HBA1C]]&lt;6.4,"Prediabetes","Diabetes"))</f>
        <v>Diabetes</v>
      </c>
    </row>
    <row r="618" spans="1:10" x14ac:dyDescent="0.35">
      <c r="A618" s="17" t="s">
        <v>1754</v>
      </c>
      <c r="B618" s="17">
        <v>46.43</v>
      </c>
      <c r="C618" s="17" t="s">
        <v>8337</v>
      </c>
      <c r="D618" s="17">
        <v>6.72</v>
      </c>
      <c r="E618" s="17" t="s">
        <v>2380</v>
      </c>
      <c r="F618" s="17" t="s">
        <v>2380</v>
      </c>
      <c r="G618" s="17" t="s">
        <v>2380</v>
      </c>
      <c r="H618" s="17">
        <v>0</v>
      </c>
      <c r="I618" s="17" t="s">
        <v>2380</v>
      </c>
      <c r="J618" s="17" t="str">
        <f>IF(Table3__3_16[[#This Row],[HBA1C]]&lt;5.7,"Normal",IF(Table3__3_16[[#This Row],[HBA1C]]&lt;6.4,"Prediabetes","Diabetes"))</f>
        <v>Diabetes</v>
      </c>
    </row>
    <row r="619" spans="1:10" x14ac:dyDescent="0.35">
      <c r="A619" s="17" t="s">
        <v>1753</v>
      </c>
      <c r="B619" s="17">
        <v>53.63</v>
      </c>
      <c r="C619" s="17" t="s">
        <v>8337</v>
      </c>
      <c r="D619" s="17">
        <v>5.47</v>
      </c>
      <c r="E619" s="17" t="s">
        <v>2381</v>
      </c>
      <c r="F619" s="17" t="s">
        <v>2380</v>
      </c>
      <c r="G619" s="17" t="s">
        <v>2380</v>
      </c>
      <c r="H619" s="17">
        <v>1</v>
      </c>
      <c r="I619" s="17" t="s">
        <v>2380</v>
      </c>
      <c r="J619" s="17" t="str">
        <f>IF(Table3__3_16[[#This Row],[HBA1C]]&lt;5.7,"Normal",IF(Table3__3_16[[#This Row],[HBA1C]]&lt;6.4,"Prediabetes","Diabetes"))</f>
        <v>Normal</v>
      </c>
    </row>
    <row r="620" spans="1:10" x14ac:dyDescent="0.35">
      <c r="A620" s="17" t="s">
        <v>1752</v>
      </c>
      <c r="B620" s="17">
        <v>48.7</v>
      </c>
      <c r="C620" s="17" t="s">
        <v>8337</v>
      </c>
      <c r="D620" s="17">
        <v>4.71</v>
      </c>
      <c r="E620" s="17" t="s">
        <v>2380</v>
      </c>
      <c r="F620" s="17" t="s">
        <v>2380</v>
      </c>
      <c r="G620" s="17" t="s">
        <v>2380</v>
      </c>
      <c r="H620" s="17">
        <v>0</v>
      </c>
      <c r="I620" s="17" t="s">
        <v>2380</v>
      </c>
      <c r="J620" s="17" t="str">
        <f>IF(Table3__3_16[[#This Row],[HBA1C]]&lt;5.7,"Normal",IF(Table3__3_16[[#This Row],[HBA1C]]&lt;6.4,"Prediabetes","Diabetes"))</f>
        <v>Normal</v>
      </c>
    </row>
    <row r="621" spans="1:10" x14ac:dyDescent="0.35">
      <c r="A621" s="17" t="s">
        <v>1751</v>
      </c>
      <c r="B621" s="17">
        <v>48.81</v>
      </c>
      <c r="C621" s="17" t="s">
        <v>8337</v>
      </c>
      <c r="D621" s="17">
        <v>5.49</v>
      </c>
      <c r="E621" s="17" t="s">
        <v>2380</v>
      </c>
      <c r="F621" s="17" t="s">
        <v>2380</v>
      </c>
      <c r="G621" s="17" t="s">
        <v>2380</v>
      </c>
      <c r="H621" s="17">
        <v>0</v>
      </c>
      <c r="I621" s="17" t="s">
        <v>2380</v>
      </c>
      <c r="J621" s="17" t="str">
        <f>IF(Table3__3_16[[#This Row],[HBA1C]]&lt;5.7,"Normal",IF(Table3__3_16[[#This Row],[HBA1C]]&lt;6.4,"Prediabetes","Diabetes"))</f>
        <v>Normal</v>
      </c>
    </row>
    <row r="622" spans="1:10" x14ac:dyDescent="0.35">
      <c r="A622" s="17" t="s">
        <v>1750</v>
      </c>
      <c r="B622" s="17">
        <v>47.53</v>
      </c>
      <c r="C622" s="17" t="s">
        <v>8337</v>
      </c>
      <c r="D622" s="17">
        <v>4.72</v>
      </c>
      <c r="E622" s="17" t="s">
        <v>2380</v>
      </c>
      <c r="F622" s="17" t="s">
        <v>2380</v>
      </c>
      <c r="G622" s="17" t="s">
        <v>2380</v>
      </c>
      <c r="H622" s="17">
        <v>0</v>
      </c>
      <c r="I622" s="17" t="s">
        <v>2380</v>
      </c>
      <c r="J622" s="17" t="str">
        <f>IF(Table3__3_16[[#This Row],[HBA1C]]&lt;5.7,"Normal",IF(Table3__3_16[[#This Row],[HBA1C]]&lt;6.4,"Prediabetes","Diabetes"))</f>
        <v>Normal</v>
      </c>
    </row>
    <row r="623" spans="1:10" x14ac:dyDescent="0.35">
      <c r="A623" s="17" t="s">
        <v>1749</v>
      </c>
      <c r="B623" s="17">
        <v>36.85</v>
      </c>
      <c r="C623" s="17" t="s">
        <v>8337</v>
      </c>
      <c r="D623" s="17">
        <v>6.7</v>
      </c>
      <c r="E623" s="17" t="s">
        <v>2380</v>
      </c>
      <c r="F623" s="17" t="s">
        <v>2380</v>
      </c>
      <c r="G623" s="17" t="s">
        <v>2380</v>
      </c>
      <c r="H623" s="17">
        <v>0</v>
      </c>
      <c r="I623" s="17" t="s">
        <v>2380</v>
      </c>
      <c r="J623" s="17" t="str">
        <f>IF(Table3__3_16[[#This Row],[HBA1C]]&lt;5.7,"Normal",IF(Table3__3_16[[#This Row],[HBA1C]]&lt;6.4,"Prediabetes","Diabetes"))</f>
        <v>Diabetes</v>
      </c>
    </row>
    <row r="624" spans="1:10" x14ac:dyDescent="0.35">
      <c r="A624" s="17" t="s">
        <v>1748</v>
      </c>
      <c r="B624" s="17">
        <v>29.3</v>
      </c>
      <c r="C624" s="17" t="s">
        <v>8338</v>
      </c>
      <c r="D624" s="17">
        <v>5.5</v>
      </c>
      <c r="E624" s="17" t="s">
        <v>2380</v>
      </c>
      <c r="F624" s="17" t="s">
        <v>2380</v>
      </c>
      <c r="G624" s="17" t="s">
        <v>2380</v>
      </c>
      <c r="H624" s="17">
        <v>0</v>
      </c>
      <c r="I624" s="17" t="s">
        <v>2380</v>
      </c>
      <c r="J624" s="17" t="str">
        <f>IF(Table3__3_16[[#This Row],[HBA1C]]&lt;5.7,"Normal",IF(Table3__3_16[[#This Row],[HBA1C]]&lt;6.4,"Prediabetes","Diabetes"))</f>
        <v>Normal</v>
      </c>
    </row>
    <row r="625" spans="1:10" x14ac:dyDescent="0.35">
      <c r="A625" s="17" t="s">
        <v>1747</v>
      </c>
      <c r="B625" s="17">
        <v>19.3</v>
      </c>
      <c r="C625" s="17" t="s">
        <v>8339</v>
      </c>
      <c r="D625" s="17">
        <v>4.46</v>
      </c>
      <c r="E625" s="17" t="s">
        <v>2380</v>
      </c>
      <c r="F625" s="17" t="s">
        <v>2380</v>
      </c>
      <c r="G625" s="17" t="s">
        <v>2380</v>
      </c>
      <c r="H625" s="17">
        <v>1</v>
      </c>
      <c r="I625" s="17" t="s">
        <v>2381</v>
      </c>
      <c r="J625" s="17" t="str">
        <f>IF(Table3__3_16[[#This Row],[HBA1C]]&lt;5.7,"Normal",IF(Table3__3_16[[#This Row],[HBA1C]]&lt;6.4,"Prediabetes","Diabetes"))</f>
        <v>Normal</v>
      </c>
    </row>
    <row r="626" spans="1:10" x14ac:dyDescent="0.35">
      <c r="A626" s="17" t="s">
        <v>1746</v>
      </c>
      <c r="B626" s="17">
        <v>24.13</v>
      </c>
      <c r="C626" s="17" t="s">
        <v>8339</v>
      </c>
      <c r="D626" s="17">
        <v>5.29</v>
      </c>
      <c r="E626" s="17" t="s">
        <v>2381</v>
      </c>
      <c r="F626" s="17" t="s">
        <v>2380</v>
      </c>
      <c r="G626" s="17" t="s">
        <v>2381</v>
      </c>
      <c r="H626" s="17">
        <v>1</v>
      </c>
      <c r="I626" s="17" t="s">
        <v>2381</v>
      </c>
      <c r="J626" s="17" t="str">
        <f>IF(Table3__3_16[[#This Row],[HBA1C]]&lt;5.7,"Normal",IF(Table3__3_16[[#This Row],[HBA1C]]&lt;6.4,"Prediabetes","Diabetes"))</f>
        <v>Normal</v>
      </c>
    </row>
    <row r="627" spans="1:10" x14ac:dyDescent="0.35">
      <c r="A627" s="17" t="s">
        <v>1745</v>
      </c>
      <c r="B627" s="17">
        <v>46.7</v>
      </c>
      <c r="C627" s="17" t="s">
        <v>8337</v>
      </c>
      <c r="D627" s="17">
        <v>10.99</v>
      </c>
      <c r="E627" s="17" t="s">
        <v>2380</v>
      </c>
      <c r="F627" s="17" t="s">
        <v>2380</v>
      </c>
      <c r="G627" s="17" t="s">
        <v>2380</v>
      </c>
      <c r="H627" s="17">
        <v>0</v>
      </c>
      <c r="I627" s="17" t="s">
        <v>2380</v>
      </c>
      <c r="J627" s="17" t="str">
        <f>IF(Table3__3_16[[#This Row],[HBA1C]]&lt;5.7,"Normal",IF(Table3__3_16[[#This Row],[HBA1C]]&lt;6.4,"Prediabetes","Diabetes"))</f>
        <v>Diabetes</v>
      </c>
    </row>
    <row r="628" spans="1:10" x14ac:dyDescent="0.35">
      <c r="A628" s="17" t="s">
        <v>1744</v>
      </c>
      <c r="B628" s="17">
        <v>45.27</v>
      </c>
      <c r="C628" s="17" t="s">
        <v>8337</v>
      </c>
      <c r="D628" s="17">
        <v>5.2</v>
      </c>
      <c r="E628" s="17" t="s">
        <v>2381</v>
      </c>
      <c r="F628" s="17" t="s">
        <v>2380</v>
      </c>
      <c r="G628" s="17" t="s">
        <v>2380</v>
      </c>
      <c r="H628" s="17">
        <v>0</v>
      </c>
      <c r="I628" s="17" t="s">
        <v>2380</v>
      </c>
      <c r="J628" s="17" t="str">
        <f>IF(Table3__3_16[[#This Row],[HBA1C]]&lt;5.7,"Normal",IF(Table3__3_16[[#This Row],[HBA1C]]&lt;6.4,"Prediabetes","Diabetes"))</f>
        <v>Normal</v>
      </c>
    </row>
    <row r="629" spans="1:10" x14ac:dyDescent="0.35">
      <c r="A629" s="17" t="s">
        <v>1743</v>
      </c>
      <c r="B629" s="17">
        <v>44.29</v>
      </c>
      <c r="C629" s="17" t="s">
        <v>8337</v>
      </c>
      <c r="D629" s="17">
        <v>9.66</v>
      </c>
      <c r="E629" s="17" t="s">
        <v>2380</v>
      </c>
      <c r="F629" s="17" t="s">
        <v>2380</v>
      </c>
      <c r="G629" s="17" t="s">
        <v>2380</v>
      </c>
      <c r="H629" s="17">
        <v>2</v>
      </c>
      <c r="I629" s="17" t="s">
        <v>2380</v>
      </c>
      <c r="J629" s="17" t="str">
        <f>IF(Table3__3_16[[#This Row],[HBA1C]]&lt;5.7,"Normal",IF(Table3__3_16[[#This Row],[HBA1C]]&lt;6.4,"Prediabetes","Diabetes"))</f>
        <v>Diabetes</v>
      </c>
    </row>
    <row r="630" spans="1:10" x14ac:dyDescent="0.35">
      <c r="A630" s="17" t="s">
        <v>1742</v>
      </c>
      <c r="B630" s="17">
        <v>54.59</v>
      </c>
      <c r="C630" s="17" t="s">
        <v>8337</v>
      </c>
      <c r="D630" s="17">
        <v>4.22</v>
      </c>
      <c r="E630" s="17" t="s">
        <v>2381</v>
      </c>
      <c r="F630" s="17" t="s">
        <v>2380</v>
      </c>
      <c r="G630" s="17" t="s">
        <v>2380</v>
      </c>
      <c r="H630" s="17">
        <v>1</v>
      </c>
      <c r="I630" s="17" t="s">
        <v>2380</v>
      </c>
      <c r="J630" s="17" t="str">
        <f>IF(Table3__3_16[[#This Row],[HBA1C]]&lt;5.7,"Normal",IF(Table3__3_16[[#This Row],[HBA1C]]&lt;6.4,"Prediabetes","Diabetes"))</f>
        <v>Normal</v>
      </c>
    </row>
    <row r="631" spans="1:10" x14ac:dyDescent="0.35">
      <c r="A631" s="17" t="s">
        <v>1741</v>
      </c>
      <c r="B631" s="17">
        <v>32.965000000000003</v>
      </c>
      <c r="C631" s="17" t="s">
        <v>8337</v>
      </c>
      <c r="D631" s="17">
        <v>11.78</v>
      </c>
      <c r="E631" s="17" t="s">
        <v>2380</v>
      </c>
      <c r="F631" s="17" t="s">
        <v>2380</v>
      </c>
      <c r="G631" s="17" t="s">
        <v>2380</v>
      </c>
      <c r="H631" s="17">
        <v>0</v>
      </c>
      <c r="I631" s="17" t="s">
        <v>2380</v>
      </c>
      <c r="J631" s="17" t="str">
        <f>IF(Table3__3_16[[#This Row],[HBA1C]]&lt;5.7,"Normal",IF(Table3__3_16[[#This Row],[HBA1C]]&lt;6.4,"Prediabetes","Diabetes"))</f>
        <v>Diabetes</v>
      </c>
    </row>
    <row r="632" spans="1:10" x14ac:dyDescent="0.35">
      <c r="A632" s="17" t="s">
        <v>1740</v>
      </c>
      <c r="B632" s="17">
        <v>38.049999999999997</v>
      </c>
      <c r="C632" s="17" t="s">
        <v>8337</v>
      </c>
      <c r="D632" s="17">
        <v>9.6199999999999992</v>
      </c>
      <c r="E632" s="17" t="s">
        <v>2380</v>
      </c>
      <c r="F632" s="17" t="s">
        <v>2380</v>
      </c>
      <c r="G632" s="17" t="s">
        <v>2380</v>
      </c>
      <c r="H632" s="17">
        <v>0</v>
      </c>
      <c r="I632" s="17" t="s">
        <v>2380</v>
      </c>
      <c r="J632" s="17" t="str">
        <f>IF(Table3__3_16[[#This Row],[HBA1C]]&lt;5.7,"Normal",IF(Table3__3_16[[#This Row],[HBA1C]]&lt;6.4,"Prediabetes","Diabetes"))</f>
        <v>Diabetes</v>
      </c>
    </row>
    <row r="633" spans="1:10" x14ac:dyDescent="0.35">
      <c r="A633" s="17" t="s">
        <v>1739</v>
      </c>
      <c r="B633" s="17">
        <v>46.14</v>
      </c>
      <c r="C633" s="17" t="s">
        <v>8337</v>
      </c>
      <c r="D633" s="17">
        <v>10.78</v>
      </c>
      <c r="E633" s="17" t="s">
        <v>2380</v>
      </c>
      <c r="F633" s="17" t="s">
        <v>2380</v>
      </c>
      <c r="G633" s="17" t="s">
        <v>2380</v>
      </c>
      <c r="H633" s="17">
        <v>0</v>
      </c>
      <c r="I633" s="17" t="s">
        <v>2380</v>
      </c>
      <c r="J633" s="17" t="str">
        <f>IF(Table3__3_16[[#This Row],[HBA1C]]&lt;5.7,"Normal",IF(Table3__3_16[[#This Row],[HBA1C]]&lt;6.4,"Prediabetes","Diabetes"))</f>
        <v>Diabetes</v>
      </c>
    </row>
    <row r="634" spans="1:10" x14ac:dyDescent="0.35">
      <c r="A634" s="17" t="s">
        <v>1738</v>
      </c>
      <c r="B634" s="17">
        <v>41.325000000000003</v>
      </c>
      <c r="C634" s="17" t="s">
        <v>8337</v>
      </c>
      <c r="D634" s="17">
        <v>5.1100000000000003</v>
      </c>
      <c r="E634" s="17" t="s">
        <v>2381</v>
      </c>
      <c r="F634" s="17" t="s">
        <v>2380</v>
      </c>
      <c r="G634" s="17" t="s">
        <v>2380</v>
      </c>
      <c r="H634" s="17">
        <v>2</v>
      </c>
      <c r="I634" s="17" t="s">
        <v>2380</v>
      </c>
      <c r="J634" s="17" t="str">
        <f>IF(Table3__3_16[[#This Row],[HBA1C]]&lt;5.7,"Normal",IF(Table3__3_16[[#This Row],[HBA1C]]&lt;6.4,"Prediabetes","Diabetes"))</f>
        <v>Normal</v>
      </c>
    </row>
    <row r="635" spans="1:10" x14ac:dyDescent="0.35">
      <c r="A635" s="17" t="s">
        <v>1737</v>
      </c>
      <c r="B635" s="17">
        <v>44.64</v>
      </c>
      <c r="C635" s="17" t="s">
        <v>8337</v>
      </c>
      <c r="D635" s="17">
        <v>7.18</v>
      </c>
      <c r="E635" s="17" t="s">
        <v>2380</v>
      </c>
      <c r="F635" s="17" t="s">
        <v>2380</v>
      </c>
      <c r="G635" s="17" t="s">
        <v>2380</v>
      </c>
      <c r="H635" s="17">
        <v>0</v>
      </c>
      <c r="I635" s="17" t="s">
        <v>2380</v>
      </c>
      <c r="J635" s="17" t="str">
        <f>IF(Table3__3_16[[#This Row],[HBA1C]]&lt;5.7,"Normal",IF(Table3__3_16[[#This Row],[HBA1C]]&lt;6.4,"Prediabetes","Diabetes"))</f>
        <v>Diabetes</v>
      </c>
    </row>
    <row r="636" spans="1:10" x14ac:dyDescent="0.35">
      <c r="A636" s="17" t="s">
        <v>1736</v>
      </c>
      <c r="B636" s="17">
        <v>25.175000000000001</v>
      </c>
      <c r="C636" s="17" t="s">
        <v>8338</v>
      </c>
      <c r="D636" s="17">
        <v>4.96</v>
      </c>
      <c r="E636" s="17" t="s">
        <v>2380</v>
      </c>
      <c r="F636" s="17" t="s">
        <v>2381</v>
      </c>
      <c r="G636" s="17" t="s">
        <v>2380</v>
      </c>
      <c r="H636" s="17">
        <v>1</v>
      </c>
      <c r="I636" s="17" t="s">
        <v>2380</v>
      </c>
      <c r="J636" s="17" t="str">
        <f>IF(Table3__3_16[[#This Row],[HBA1C]]&lt;5.7,"Normal",IF(Table3__3_16[[#This Row],[HBA1C]]&lt;6.4,"Prediabetes","Diabetes"))</f>
        <v>Normal</v>
      </c>
    </row>
    <row r="637" spans="1:10" x14ac:dyDescent="0.35">
      <c r="A637" s="17" t="s">
        <v>1735</v>
      </c>
      <c r="B637" s="17">
        <v>43.11</v>
      </c>
      <c r="C637" s="17" t="s">
        <v>8337</v>
      </c>
      <c r="D637" s="17">
        <v>4.67</v>
      </c>
      <c r="E637" s="17" t="s">
        <v>2381</v>
      </c>
      <c r="F637" s="17" t="s">
        <v>2380</v>
      </c>
      <c r="G637" s="17" t="s">
        <v>2380</v>
      </c>
      <c r="H637" s="17">
        <v>0</v>
      </c>
      <c r="I637" s="17" t="s">
        <v>2380</v>
      </c>
      <c r="J637" s="17" t="str">
        <f>IF(Table3__3_16[[#This Row],[HBA1C]]&lt;5.7,"Normal",IF(Table3__3_16[[#This Row],[HBA1C]]&lt;6.4,"Prediabetes","Diabetes"))</f>
        <v>Normal</v>
      </c>
    </row>
    <row r="638" spans="1:10" x14ac:dyDescent="0.35">
      <c r="A638" s="17" t="s">
        <v>1734</v>
      </c>
      <c r="B638" s="17">
        <v>53.32</v>
      </c>
      <c r="C638" s="17" t="s">
        <v>8337</v>
      </c>
      <c r="D638" s="17">
        <v>5.0599999999999996</v>
      </c>
      <c r="E638" s="17" t="s">
        <v>2380</v>
      </c>
      <c r="F638" s="17" t="s">
        <v>2380</v>
      </c>
      <c r="G638" s="17" t="s">
        <v>2380</v>
      </c>
      <c r="H638" s="17">
        <v>0</v>
      </c>
      <c r="I638" s="17" t="s">
        <v>2380</v>
      </c>
      <c r="J638" s="17" t="str">
        <f>IF(Table3__3_16[[#This Row],[HBA1C]]&lt;5.7,"Normal",IF(Table3__3_16[[#This Row],[HBA1C]]&lt;6.4,"Prediabetes","Diabetes"))</f>
        <v>Normal</v>
      </c>
    </row>
    <row r="639" spans="1:10" x14ac:dyDescent="0.35">
      <c r="A639" s="17" t="s">
        <v>1733</v>
      </c>
      <c r="B639" s="17">
        <v>38.04</v>
      </c>
      <c r="C639" s="17" t="s">
        <v>8337</v>
      </c>
      <c r="D639" s="17">
        <v>5.0199999999999996</v>
      </c>
      <c r="E639" s="17" t="s">
        <v>2381</v>
      </c>
      <c r="F639" s="17" t="s">
        <v>2380</v>
      </c>
      <c r="G639" s="17" t="s">
        <v>2380</v>
      </c>
      <c r="H639" s="17">
        <v>1</v>
      </c>
      <c r="I639" s="17" t="s">
        <v>2380</v>
      </c>
      <c r="J639" s="17" t="str">
        <f>IF(Table3__3_16[[#This Row],[HBA1C]]&lt;5.7,"Normal",IF(Table3__3_16[[#This Row],[HBA1C]]&lt;6.4,"Prediabetes","Diabetes"))</f>
        <v>Normal</v>
      </c>
    </row>
    <row r="640" spans="1:10" x14ac:dyDescent="0.35">
      <c r="A640" s="17" t="s">
        <v>1732</v>
      </c>
      <c r="B640" s="17">
        <v>37.9</v>
      </c>
      <c r="C640" s="17" t="s">
        <v>8337</v>
      </c>
      <c r="D640" s="17">
        <v>7.76</v>
      </c>
      <c r="E640" s="17" t="s">
        <v>2380</v>
      </c>
      <c r="F640" s="17" t="s">
        <v>2380</v>
      </c>
      <c r="G640" s="17" t="s">
        <v>2380</v>
      </c>
      <c r="H640" s="17">
        <v>0</v>
      </c>
      <c r="I640" s="17" t="s">
        <v>2380</v>
      </c>
      <c r="J640" s="17" t="str">
        <f>IF(Table3__3_16[[#This Row],[HBA1C]]&lt;5.7,"Normal",IF(Table3__3_16[[#This Row],[HBA1C]]&lt;6.4,"Prediabetes","Diabetes"))</f>
        <v>Diabetes</v>
      </c>
    </row>
    <row r="641" spans="1:10" x14ac:dyDescent="0.35">
      <c r="A641" s="17" t="s">
        <v>1731</v>
      </c>
      <c r="B641" s="17">
        <v>39.6</v>
      </c>
      <c r="C641" s="17" t="s">
        <v>8337</v>
      </c>
      <c r="D641" s="17">
        <v>9.32</v>
      </c>
      <c r="E641" s="17" t="s">
        <v>2380</v>
      </c>
      <c r="F641" s="17" t="s">
        <v>2380</v>
      </c>
      <c r="G641" s="17" t="s">
        <v>2380</v>
      </c>
      <c r="H641" s="17">
        <v>0</v>
      </c>
      <c r="I641" s="17" t="s">
        <v>2380</v>
      </c>
      <c r="J641" s="17" t="str">
        <f>IF(Table3__3_16[[#This Row],[HBA1C]]&lt;5.7,"Normal",IF(Table3__3_16[[#This Row],[HBA1C]]&lt;6.4,"Prediabetes","Diabetes"))</f>
        <v>Diabetes</v>
      </c>
    </row>
    <row r="642" spans="1:10" x14ac:dyDescent="0.35">
      <c r="A642" s="17" t="s">
        <v>1730</v>
      </c>
      <c r="B642" s="17">
        <v>50.92</v>
      </c>
      <c r="C642" s="17" t="s">
        <v>8337</v>
      </c>
      <c r="D642" s="17">
        <v>5.31</v>
      </c>
      <c r="E642" s="17" t="s">
        <v>2381</v>
      </c>
      <c r="F642" s="17" t="s">
        <v>2380</v>
      </c>
      <c r="G642" s="17" t="s">
        <v>2380</v>
      </c>
      <c r="H642" s="17">
        <v>1</v>
      </c>
      <c r="I642" s="17" t="s">
        <v>2380</v>
      </c>
      <c r="J642" s="17" t="str">
        <f>IF(Table3__3_16[[#This Row],[HBA1C]]&lt;5.7,"Normal",IF(Table3__3_16[[#This Row],[HBA1C]]&lt;6.4,"Prediabetes","Diabetes"))</f>
        <v>Normal</v>
      </c>
    </row>
    <row r="643" spans="1:10" x14ac:dyDescent="0.35">
      <c r="A643" s="17" t="s">
        <v>1729</v>
      </c>
      <c r="B643" s="17">
        <v>21.85</v>
      </c>
      <c r="C643" s="17" t="s">
        <v>8339</v>
      </c>
      <c r="D643" s="17">
        <v>5.56</v>
      </c>
      <c r="E643" s="17" t="s">
        <v>2381</v>
      </c>
      <c r="F643" s="17" t="s">
        <v>2380</v>
      </c>
      <c r="G643" s="17" t="s">
        <v>2380</v>
      </c>
      <c r="H643" s="17">
        <v>0</v>
      </c>
      <c r="I643" s="17" t="s">
        <v>2381</v>
      </c>
      <c r="J643" s="17" t="str">
        <f>IF(Table3__3_16[[#This Row],[HBA1C]]&lt;5.7,"Normal",IF(Table3__3_16[[#This Row],[HBA1C]]&lt;6.4,"Prediabetes","Diabetes"))</f>
        <v>Normal</v>
      </c>
    </row>
    <row r="644" spans="1:10" x14ac:dyDescent="0.35">
      <c r="A644" s="17" t="s">
        <v>1728</v>
      </c>
      <c r="B644" s="17">
        <v>36.08</v>
      </c>
      <c r="C644" s="17" t="s">
        <v>8337</v>
      </c>
      <c r="D644" s="17">
        <v>7.11</v>
      </c>
      <c r="E644" s="17" t="s">
        <v>2381</v>
      </c>
      <c r="F644" s="17" t="s">
        <v>2380</v>
      </c>
      <c r="G644" s="17" t="s">
        <v>2381</v>
      </c>
      <c r="H644" s="17">
        <v>1</v>
      </c>
      <c r="I644" s="17" t="s">
        <v>2380</v>
      </c>
      <c r="J644" s="17" t="str">
        <f>IF(Table3__3_16[[#This Row],[HBA1C]]&lt;5.7,"Normal",IF(Table3__3_16[[#This Row],[HBA1C]]&lt;6.4,"Prediabetes","Diabetes"))</f>
        <v>Diabetes</v>
      </c>
    </row>
    <row r="645" spans="1:10" x14ac:dyDescent="0.35">
      <c r="A645" s="17" t="s">
        <v>1727</v>
      </c>
      <c r="B645" s="17">
        <v>40.44</v>
      </c>
      <c r="C645" s="17" t="s">
        <v>8337</v>
      </c>
      <c r="D645" s="17">
        <v>5.13</v>
      </c>
      <c r="E645" s="17" t="s">
        <v>2381</v>
      </c>
      <c r="F645" s="17" t="s">
        <v>2380</v>
      </c>
      <c r="G645" s="17" t="s">
        <v>2381</v>
      </c>
      <c r="H645" s="17">
        <v>1</v>
      </c>
      <c r="I645" s="17" t="s">
        <v>2380</v>
      </c>
      <c r="J645" s="17" t="str">
        <f>IF(Table3__3_16[[#This Row],[HBA1C]]&lt;5.7,"Normal",IF(Table3__3_16[[#This Row],[HBA1C]]&lt;6.4,"Prediabetes","Diabetes"))</f>
        <v>Normal</v>
      </c>
    </row>
    <row r="646" spans="1:10" x14ac:dyDescent="0.35">
      <c r="A646" s="17" t="s">
        <v>1726</v>
      </c>
      <c r="B646" s="17">
        <v>38.094999999999999</v>
      </c>
      <c r="C646" s="17" t="s">
        <v>8337</v>
      </c>
      <c r="D646" s="17">
        <v>10.199999999999999</v>
      </c>
      <c r="E646" s="17" t="s">
        <v>2380</v>
      </c>
      <c r="F646" s="17" t="s">
        <v>2380</v>
      </c>
      <c r="G646" s="17" t="s">
        <v>2380</v>
      </c>
      <c r="H646" s="17">
        <v>0</v>
      </c>
      <c r="I646" s="17" t="s">
        <v>2380</v>
      </c>
      <c r="J646" s="17" t="str">
        <f>IF(Table3__3_16[[#This Row],[HBA1C]]&lt;5.7,"Normal",IF(Table3__3_16[[#This Row],[HBA1C]]&lt;6.4,"Prediabetes","Diabetes"))</f>
        <v>Diabetes</v>
      </c>
    </row>
    <row r="647" spans="1:10" x14ac:dyDescent="0.35">
      <c r="A647" s="17" t="s">
        <v>1725</v>
      </c>
      <c r="B647" s="17">
        <v>44.95</v>
      </c>
      <c r="C647" s="17" t="s">
        <v>8337</v>
      </c>
      <c r="D647" s="17">
        <v>10.4</v>
      </c>
      <c r="E647" s="17" t="s">
        <v>2380</v>
      </c>
      <c r="F647" s="17" t="s">
        <v>2380</v>
      </c>
      <c r="G647" s="17" t="s">
        <v>2380</v>
      </c>
      <c r="H647" s="17">
        <v>0</v>
      </c>
      <c r="I647" s="17" t="s">
        <v>2380</v>
      </c>
      <c r="J647" s="17" t="str">
        <f>IF(Table3__3_16[[#This Row],[HBA1C]]&lt;5.7,"Normal",IF(Table3__3_16[[#This Row],[HBA1C]]&lt;6.4,"Prediabetes","Diabetes"))</f>
        <v>Diabetes</v>
      </c>
    </row>
    <row r="648" spans="1:10" x14ac:dyDescent="0.35">
      <c r="A648" s="17" t="s">
        <v>1724</v>
      </c>
      <c r="B648" s="17">
        <v>35.54</v>
      </c>
      <c r="C648" s="17" t="s">
        <v>8337</v>
      </c>
      <c r="D648" s="17">
        <v>10.67</v>
      </c>
      <c r="E648" s="17" t="s">
        <v>2380</v>
      </c>
      <c r="F648" s="17" t="s">
        <v>2380</v>
      </c>
      <c r="G648" s="17" t="s">
        <v>2380</v>
      </c>
      <c r="H648" s="17">
        <v>0</v>
      </c>
      <c r="I648" s="17" t="s">
        <v>2380</v>
      </c>
      <c r="J648" s="17" t="str">
        <f>IF(Table3__3_16[[#This Row],[HBA1C]]&lt;5.7,"Normal",IF(Table3__3_16[[#This Row],[HBA1C]]&lt;6.4,"Prediabetes","Diabetes"))</f>
        <v>Diabetes</v>
      </c>
    </row>
    <row r="649" spans="1:10" x14ac:dyDescent="0.35">
      <c r="A649" s="17" t="s">
        <v>1723</v>
      </c>
      <c r="B649" s="17">
        <v>39.799999999999997</v>
      </c>
      <c r="C649" s="17" t="s">
        <v>8337</v>
      </c>
      <c r="D649" s="17">
        <v>4.6500000000000004</v>
      </c>
      <c r="E649" s="17" t="s">
        <v>2381</v>
      </c>
      <c r="F649" s="17" t="s">
        <v>2380</v>
      </c>
      <c r="G649" s="17" t="s">
        <v>2380</v>
      </c>
      <c r="H649" s="17">
        <v>2</v>
      </c>
      <c r="I649" s="17" t="s">
        <v>2380</v>
      </c>
      <c r="J649" s="17" t="str">
        <f>IF(Table3__3_16[[#This Row],[HBA1C]]&lt;5.7,"Normal",IF(Table3__3_16[[#This Row],[HBA1C]]&lt;6.4,"Prediabetes","Diabetes"))</f>
        <v>Normal</v>
      </c>
    </row>
    <row r="650" spans="1:10" x14ac:dyDescent="0.35">
      <c r="A650" s="17" t="s">
        <v>1722</v>
      </c>
      <c r="B650" s="17">
        <v>33.659999999999997</v>
      </c>
      <c r="C650" s="17" t="s">
        <v>8337</v>
      </c>
      <c r="D650" s="17">
        <v>5.65</v>
      </c>
      <c r="E650" s="17" t="s">
        <v>2381</v>
      </c>
      <c r="F650" s="17" t="s">
        <v>2380</v>
      </c>
      <c r="G650" s="17" t="s">
        <v>2380</v>
      </c>
      <c r="H650" s="17">
        <v>2</v>
      </c>
      <c r="I650" s="17" t="s">
        <v>2380</v>
      </c>
      <c r="J650" s="17" t="str">
        <f>IF(Table3__3_16[[#This Row],[HBA1C]]&lt;5.7,"Normal",IF(Table3__3_16[[#This Row],[HBA1C]]&lt;6.4,"Prediabetes","Diabetes"))</f>
        <v>Normal</v>
      </c>
    </row>
    <row r="651" spans="1:10" x14ac:dyDescent="0.35">
      <c r="A651" s="17" t="s">
        <v>1721</v>
      </c>
      <c r="B651" s="17">
        <v>35.5</v>
      </c>
      <c r="C651" s="17" t="s">
        <v>8337</v>
      </c>
      <c r="D651" s="17">
        <v>11.97</v>
      </c>
      <c r="E651" s="17" t="s">
        <v>2380</v>
      </c>
      <c r="F651" s="17" t="s">
        <v>2380</v>
      </c>
      <c r="G651" s="17" t="s">
        <v>2380</v>
      </c>
      <c r="H651" s="17">
        <v>0</v>
      </c>
      <c r="I651" s="17" t="s">
        <v>2380</v>
      </c>
      <c r="J651" s="17" t="str">
        <f>IF(Table3__3_16[[#This Row],[HBA1C]]&lt;5.7,"Normal",IF(Table3__3_16[[#This Row],[HBA1C]]&lt;6.4,"Prediabetes","Diabetes"))</f>
        <v>Diabetes</v>
      </c>
    </row>
    <row r="652" spans="1:10" x14ac:dyDescent="0.35">
      <c r="A652" s="17" t="s">
        <v>1720</v>
      </c>
      <c r="B652" s="17">
        <v>41.63</v>
      </c>
      <c r="C652" s="17" t="s">
        <v>8337</v>
      </c>
      <c r="D652" s="17">
        <v>6.71</v>
      </c>
      <c r="E652" s="17" t="s">
        <v>2380</v>
      </c>
      <c r="F652" s="17" t="s">
        <v>2380</v>
      </c>
      <c r="G652" s="17" t="s">
        <v>2380</v>
      </c>
      <c r="H652" s="17">
        <v>0</v>
      </c>
      <c r="I652" s="17" t="s">
        <v>2380</v>
      </c>
      <c r="J652" s="17" t="str">
        <f>IF(Table3__3_16[[#This Row],[HBA1C]]&lt;5.7,"Normal",IF(Table3__3_16[[#This Row],[HBA1C]]&lt;6.4,"Prediabetes","Diabetes"))</f>
        <v>Diabetes</v>
      </c>
    </row>
    <row r="653" spans="1:10" x14ac:dyDescent="0.35">
      <c r="A653" s="17" t="s">
        <v>1719</v>
      </c>
      <c r="B653" s="17">
        <v>46.49</v>
      </c>
      <c r="C653" s="17" t="s">
        <v>8337</v>
      </c>
      <c r="D653" s="17">
        <v>11.92</v>
      </c>
      <c r="E653" s="17" t="s">
        <v>2380</v>
      </c>
      <c r="F653" s="17" t="s">
        <v>2380</v>
      </c>
      <c r="G653" s="17" t="s">
        <v>2380</v>
      </c>
      <c r="H653" s="17">
        <v>0</v>
      </c>
      <c r="I653" s="17" t="s">
        <v>2380</v>
      </c>
      <c r="J653" s="17" t="str">
        <f>IF(Table3__3_16[[#This Row],[HBA1C]]&lt;5.7,"Normal",IF(Table3__3_16[[#This Row],[HBA1C]]&lt;6.4,"Prediabetes","Diabetes"))</f>
        <v>Diabetes</v>
      </c>
    </row>
    <row r="654" spans="1:10" x14ac:dyDescent="0.35">
      <c r="A654" s="17" t="s">
        <v>1718</v>
      </c>
      <c r="B654" s="17">
        <v>43.29</v>
      </c>
      <c r="C654" s="17" t="s">
        <v>8337</v>
      </c>
      <c r="D654" s="17">
        <v>5.35</v>
      </c>
      <c r="E654" s="17" t="s">
        <v>2380</v>
      </c>
      <c r="F654" s="17" t="s">
        <v>2380</v>
      </c>
      <c r="G654" s="17" t="s">
        <v>2380</v>
      </c>
      <c r="H654" s="17">
        <v>2</v>
      </c>
      <c r="I654" s="17" t="s">
        <v>2380</v>
      </c>
      <c r="J654" s="17" t="str">
        <f>IF(Table3__3_16[[#This Row],[HBA1C]]&lt;5.7,"Normal",IF(Table3__3_16[[#This Row],[HBA1C]]&lt;6.4,"Prediabetes","Diabetes"))</f>
        <v>Normal</v>
      </c>
    </row>
    <row r="655" spans="1:10" x14ac:dyDescent="0.35">
      <c r="A655" s="17" t="s">
        <v>1717</v>
      </c>
      <c r="B655" s="17">
        <v>43.08</v>
      </c>
      <c r="C655" s="17" t="s">
        <v>8337</v>
      </c>
      <c r="D655" s="17">
        <v>8.9600000000000009</v>
      </c>
      <c r="E655" s="17" t="s">
        <v>2381</v>
      </c>
      <c r="F655" s="17" t="s">
        <v>2380</v>
      </c>
      <c r="G655" s="17" t="s">
        <v>2380</v>
      </c>
      <c r="H655" s="17">
        <v>1</v>
      </c>
      <c r="I655" s="17" t="s">
        <v>2380</v>
      </c>
      <c r="J655" s="17" t="str">
        <f>IF(Table3__3_16[[#This Row],[HBA1C]]&lt;5.7,"Normal",IF(Table3__3_16[[#This Row],[HBA1C]]&lt;6.4,"Prediabetes","Diabetes"))</f>
        <v>Diabetes</v>
      </c>
    </row>
    <row r="656" spans="1:10" x14ac:dyDescent="0.35">
      <c r="A656" s="17" t="s">
        <v>1716</v>
      </c>
      <c r="B656" s="17">
        <v>39.07</v>
      </c>
      <c r="C656" s="17" t="s">
        <v>8337</v>
      </c>
      <c r="D656" s="17">
        <v>11.93</v>
      </c>
      <c r="E656" s="17" t="s">
        <v>2380</v>
      </c>
      <c r="F656" s="17" t="s">
        <v>2380</v>
      </c>
      <c r="G656" s="17" t="s">
        <v>2380</v>
      </c>
      <c r="H656" s="17">
        <v>0</v>
      </c>
      <c r="I656" s="17" t="s">
        <v>2380</v>
      </c>
      <c r="J656" s="17" t="str">
        <f>IF(Table3__3_16[[#This Row],[HBA1C]]&lt;5.7,"Normal",IF(Table3__3_16[[#This Row],[HBA1C]]&lt;6.4,"Prediabetes","Diabetes"))</f>
        <v>Diabetes</v>
      </c>
    </row>
    <row r="657" spans="1:10" x14ac:dyDescent="0.35">
      <c r="A657" s="17" t="s">
        <v>1715</v>
      </c>
      <c r="B657" s="17">
        <v>41.3</v>
      </c>
      <c r="C657" s="17" t="s">
        <v>8337</v>
      </c>
      <c r="D657" s="17">
        <v>9.59</v>
      </c>
      <c r="E657" s="17" t="s">
        <v>2380</v>
      </c>
      <c r="F657" s="17" t="s">
        <v>2380</v>
      </c>
      <c r="G657" s="17" t="s">
        <v>2380</v>
      </c>
      <c r="H657" s="17">
        <v>0</v>
      </c>
      <c r="I657" s="17" t="s">
        <v>2380</v>
      </c>
      <c r="J657" s="17" t="str">
        <f>IF(Table3__3_16[[#This Row],[HBA1C]]&lt;5.7,"Normal",IF(Table3__3_16[[#This Row],[HBA1C]]&lt;6.4,"Prediabetes","Diabetes"))</f>
        <v>Diabetes</v>
      </c>
    </row>
    <row r="658" spans="1:10" x14ac:dyDescent="0.35">
      <c r="A658" s="17" t="s">
        <v>1714</v>
      </c>
      <c r="B658" s="17">
        <v>42.95</v>
      </c>
      <c r="C658" s="17" t="s">
        <v>8337</v>
      </c>
      <c r="D658" s="17">
        <v>11.88</v>
      </c>
      <c r="E658" s="17" t="s">
        <v>2381</v>
      </c>
      <c r="F658" s="17" t="s">
        <v>2380</v>
      </c>
      <c r="G658" s="17" t="s">
        <v>2380</v>
      </c>
      <c r="H658" s="17">
        <v>2</v>
      </c>
      <c r="I658" s="17" t="s">
        <v>2380</v>
      </c>
      <c r="J658" s="17" t="str">
        <f>IF(Table3__3_16[[#This Row],[HBA1C]]&lt;5.7,"Normal",IF(Table3__3_16[[#This Row],[HBA1C]]&lt;6.4,"Prediabetes","Diabetes"))</f>
        <v>Diabetes</v>
      </c>
    </row>
    <row r="659" spans="1:10" x14ac:dyDescent="0.35">
      <c r="A659" s="17" t="s">
        <v>1713</v>
      </c>
      <c r="B659" s="17">
        <v>46.96</v>
      </c>
      <c r="C659" s="17" t="s">
        <v>8337</v>
      </c>
      <c r="D659" s="17">
        <v>4.6399999999999997</v>
      </c>
      <c r="E659" s="17" t="s">
        <v>2380</v>
      </c>
      <c r="F659" s="17" t="s">
        <v>2380</v>
      </c>
      <c r="G659" s="17" t="s">
        <v>2381</v>
      </c>
      <c r="H659" s="17">
        <v>1</v>
      </c>
      <c r="I659" s="17" t="s">
        <v>2380</v>
      </c>
      <c r="J659" s="17" t="str">
        <f>IF(Table3__3_16[[#This Row],[HBA1C]]&lt;5.7,"Normal",IF(Table3__3_16[[#This Row],[HBA1C]]&lt;6.4,"Prediabetes","Diabetes"))</f>
        <v>Normal</v>
      </c>
    </row>
    <row r="660" spans="1:10" x14ac:dyDescent="0.35">
      <c r="A660" s="17" t="s">
        <v>1712</v>
      </c>
      <c r="B660" s="17">
        <v>30.495000000000001</v>
      </c>
      <c r="C660" s="17" t="s">
        <v>8337</v>
      </c>
      <c r="D660" s="17">
        <v>9.5299999999999994</v>
      </c>
      <c r="E660" s="17" t="s">
        <v>2380</v>
      </c>
      <c r="F660" s="17" t="s">
        <v>2380</v>
      </c>
      <c r="G660" s="17" t="s">
        <v>2380</v>
      </c>
      <c r="H660" s="17">
        <v>0</v>
      </c>
      <c r="I660" s="17" t="s">
        <v>2380</v>
      </c>
      <c r="J660" s="17" t="str">
        <f>IF(Table3__3_16[[#This Row],[HBA1C]]&lt;5.7,"Normal",IF(Table3__3_16[[#This Row],[HBA1C]]&lt;6.4,"Prediabetes","Diabetes"))</f>
        <v>Diabetes</v>
      </c>
    </row>
    <row r="661" spans="1:10" x14ac:dyDescent="0.35">
      <c r="A661" s="17" t="s">
        <v>1711</v>
      </c>
      <c r="B661" s="17">
        <v>17.954999999999998</v>
      </c>
      <c r="C661" s="17" t="s">
        <v>8340</v>
      </c>
      <c r="D661" s="17">
        <v>5.29</v>
      </c>
      <c r="E661" s="17" t="s">
        <v>2381</v>
      </c>
      <c r="F661" s="17" t="s">
        <v>2380</v>
      </c>
      <c r="G661" s="17" t="s">
        <v>2380</v>
      </c>
      <c r="H661" s="17">
        <v>1</v>
      </c>
      <c r="I661" s="17" t="s">
        <v>2381</v>
      </c>
      <c r="J661" s="17" t="str">
        <f>IF(Table3__3_16[[#This Row],[HBA1C]]&lt;5.7,"Normal",IF(Table3__3_16[[#This Row],[HBA1C]]&lt;6.4,"Prediabetes","Diabetes"))</f>
        <v>Normal</v>
      </c>
    </row>
    <row r="662" spans="1:10" x14ac:dyDescent="0.35">
      <c r="A662" s="17" t="s">
        <v>1710</v>
      </c>
      <c r="B662" s="17">
        <v>25.6</v>
      </c>
      <c r="C662" s="17" t="s">
        <v>8338</v>
      </c>
      <c r="D662" s="17">
        <v>10.95</v>
      </c>
      <c r="E662" s="17" t="s">
        <v>2380</v>
      </c>
      <c r="F662" s="17" t="s">
        <v>2380</v>
      </c>
      <c r="G662" s="17" t="s">
        <v>2380</v>
      </c>
      <c r="H662" s="17">
        <v>3</v>
      </c>
      <c r="I662" s="17" t="s">
        <v>2380</v>
      </c>
      <c r="J662" s="17" t="str">
        <f>IF(Table3__3_16[[#This Row],[HBA1C]]&lt;5.7,"Normal",IF(Table3__3_16[[#This Row],[HBA1C]]&lt;6.4,"Prediabetes","Diabetes"))</f>
        <v>Diabetes</v>
      </c>
    </row>
    <row r="663" spans="1:10" x14ac:dyDescent="0.35">
      <c r="A663" s="17" t="s">
        <v>1709</v>
      </c>
      <c r="B663" s="17">
        <v>34.21</v>
      </c>
      <c r="C663" s="17" t="s">
        <v>8337</v>
      </c>
      <c r="D663" s="17">
        <v>9.17</v>
      </c>
      <c r="E663" s="17" t="s">
        <v>2380</v>
      </c>
      <c r="F663" s="17" t="s">
        <v>2380</v>
      </c>
      <c r="G663" s="17" t="s">
        <v>2380</v>
      </c>
      <c r="H663" s="17">
        <v>0</v>
      </c>
      <c r="I663" s="17" t="s">
        <v>2380</v>
      </c>
      <c r="J663" s="17" t="str">
        <f>IF(Table3__3_16[[#This Row],[HBA1C]]&lt;5.7,"Normal",IF(Table3__3_16[[#This Row],[HBA1C]]&lt;6.4,"Prediabetes","Diabetes"))</f>
        <v>Diabetes</v>
      </c>
    </row>
    <row r="664" spans="1:10" x14ac:dyDescent="0.35">
      <c r="A664" s="17" t="s">
        <v>1708</v>
      </c>
      <c r="B664" s="17">
        <v>39.74</v>
      </c>
      <c r="C664" s="17" t="s">
        <v>8337</v>
      </c>
      <c r="D664" s="17">
        <v>7.39</v>
      </c>
      <c r="E664" s="17" t="s">
        <v>2380</v>
      </c>
      <c r="F664" s="17" t="s">
        <v>2380</v>
      </c>
      <c r="G664" s="17" t="s">
        <v>2380</v>
      </c>
      <c r="H664" s="17">
        <v>0</v>
      </c>
      <c r="I664" s="17" t="s">
        <v>2380</v>
      </c>
      <c r="J664" s="17" t="str">
        <f>IF(Table3__3_16[[#This Row],[HBA1C]]&lt;5.7,"Normal",IF(Table3__3_16[[#This Row],[HBA1C]]&lt;6.4,"Prediabetes","Diabetes"))</f>
        <v>Diabetes</v>
      </c>
    </row>
    <row r="665" spans="1:10" x14ac:dyDescent="0.35">
      <c r="A665" s="17" t="s">
        <v>1707</v>
      </c>
      <c r="B665" s="17">
        <v>49.53</v>
      </c>
      <c r="C665" s="17" t="s">
        <v>8337</v>
      </c>
      <c r="D665" s="17">
        <v>9.1300000000000008</v>
      </c>
      <c r="E665" s="17" t="s">
        <v>2381</v>
      </c>
      <c r="F665" s="17" t="s">
        <v>2380</v>
      </c>
      <c r="G665" s="17" t="s">
        <v>2380</v>
      </c>
      <c r="H665" s="17">
        <v>0</v>
      </c>
      <c r="I665" s="17" t="s">
        <v>2380</v>
      </c>
      <c r="J665" s="17" t="str">
        <f>IF(Table3__3_16[[#This Row],[HBA1C]]&lt;5.7,"Normal",IF(Table3__3_16[[#This Row],[HBA1C]]&lt;6.4,"Prediabetes","Diabetes"))</f>
        <v>Diabetes</v>
      </c>
    </row>
    <row r="666" spans="1:10" x14ac:dyDescent="0.35">
      <c r="A666" s="17" t="s">
        <v>1706</v>
      </c>
      <c r="B666" s="17">
        <v>39.33</v>
      </c>
      <c r="C666" s="17" t="s">
        <v>8337</v>
      </c>
      <c r="D666" s="17">
        <v>10.4</v>
      </c>
      <c r="E666" s="17" t="s">
        <v>2380</v>
      </c>
      <c r="F666" s="17" t="s">
        <v>2380</v>
      </c>
      <c r="G666" s="17" t="s">
        <v>2380</v>
      </c>
      <c r="H666" s="17">
        <v>3</v>
      </c>
      <c r="I666" s="17" t="s">
        <v>2380</v>
      </c>
      <c r="J666" s="17" t="str">
        <f>IF(Table3__3_16[[#This Row],[HBA1C]]&lt;5.7,"Normal",IF(Table3__3_16[[#This Row],[HBA1C]]&lt;6.4,"Prediabetes","Diabetes"))</f>
        <v>Diabetes</v>
      </c>
    </row>
    <row r="667" spans="1:10" x14ac:dyDescent="0.35">
      <c r="A667" s="17" t="s">
        <v>1705</v>
      </c>
      <c r="B667" s="17">
        <v>39.979999999999997</v>
      </c>
      <c r="C667" s="17" t="s">
        <v>8337</v>
      </c>
      <c r="D667" s="17">
        <v>9.4600000000000009</v>
      </c>
      <c r="E667" s="17" t="s">
        <v>2381</v>
      </c>
      <c r="F667" s="17" t="s">
        <v>2380</v>
      </c>
      <c r="G667" s="17" t="s">
        <v>2380</v>
      </c>
      <c r="H667" s="17">
        <v>2</v>
      </c>
      <c r="I667" s="17" t="s">
        <v>2380</v>
      </c>
      <c r="J667" s="17" t="str">
        <f>IF(Table3__3_16[[#This Row],[HBA1C]]&lt;5.7,"Normal",IF(Table3__3_16[[#This Row],[HBA1C]]&lt;6.4,"Prediabetes","Diabetes"))</f>
        <v>Diabetes</v>
      </c>
    </row>
    <row r="668" spans="1:10" x14ac:dyDescent="0.35">
      <c r="A668" s="17" t="s">
        <v>1704</v>
      </c>
      <c r="B668" s="17">
        <v>46.51</v>
      </c>
      <c r="C668" s="17" t="s">
        <v>8337</v>
      </c>
      <c r="D668" s="17">
        <v>8.69</v>
      </c>
      <c r="E668" s="17" t="s">
        <v>2381</v>
      </c>
      <c r="F668" s="17" t="s">
        <v>2380</v>
      </c>
      <c r="G668" s="17" t="s">
        <v>2380</v>
      </c>
      <c r="H668" s="17">
        <v>0</v>
      </c>
      <c r="I668" s="17" t="s">
        <v>2380</v>
      </c>
      <c r="J668" s="17" t="str">
        <f>IF(Table3__3_16[[#This Row],[HBA1C]]&lt;5.7,"Normal",IF(Table3__3_16[[#This Row],[HBA1C]]&lt;6.4,"Prediabetes","Diabetes"))</f>
        <v>Diabetes</v>
      </c>
    </row>
    <row r="669" spans="1:10" x14ac:dyDescent="0.35">
      <c r="A669" s="17" t="s">
        <v>1703</v>
      </c>
      <c r="B669" s="17">
        <v>43.58</v>
      </c>
      <c r="C669" s="17" t="s">
        <v>8337</v>
      </c>
      <c r="D669" s="17">
        <v>4.2300000000000004</v>
      </c>
      <c r="E669" s="17" t="s">
        <v>2380</v>
      </c>
      <c r="F669" s="17" t="s">
        <v>2380</v>
      </c>
      <c r="G669" s="17" t="s">
        <v>2381</v>
      </c>
      <c r="H669" s="17">
        <v>1</v>
      </c>
      <c r="I669" s="17" t="s">
        <v>2380</v>
      </c>
      <c r="J669" s="17" t="str">
        <f>IF(Table3__3_16[[#This Row],[HBA1C]]&lt;5.7,"Normal",IF(Table3__3_16[[#This Row],[HBA1C]]&lt;6.4,"Prediabetes","Diabetes"))</f>
        <v>Normal</v>
      </c>
    </row>
    <row r="670" spans="1:10" x14ac:dyDescent="0.35">
      <c r="A670" s="17" t="s">
        <v>1702</v>
      </c>
      <c r="B670" s="17">
        <v>42.28</v>
      </c>
      <c r="C670" s="17" t="s">
        <v>8337</v>
      </c>
      <c r="D670" s="17">
        <v>9.16</v>
      </c>
      <c r="E670" s="17" t="s">
        <v>2381</v>
      </c>
      <c r="F670" s="17" t="s">
        <v>2380</v>
      </c>
      <c r="G670" s="17" t="s">
        <v>2380</v>
      </c>
      <c r="H670" s="17">
        <v>1</v>
      </c>
      <c r="I670" s="17" t="s">
        <v>2380</v>
      </c>
      <c r="J670" s="17" t="str">
        <f>IF(Table3__3_16[[#This Row],[HBA1C]]&lt;5.7,"Normal",IF(Table3__3_16[[#This Row],[HBA1C]]&lt;6.4,"Prediabetes","Diabetes"))</f>
        <v>Diabetes</v>
      </c>
    </row>
    <row r="671" spans="1:10" x14ac:dyDescent="0.35">
      <c r="A671" s="17" t="s">
        <v>1701</v>
      </c>
      <c r="B671" s="17">
        <v>35.520000000000003</v>
      </c>
      <c r="C671" s="17" t="s">
        <v>8337</v>
      </c>
      <c r="D671" s="17">
        <v>8.26</v>
      </c>
      <c r="E671" s="17" t="s">
        <v>2380</v>
      </c>
      <c r="F671" s="17" t="s">
        <v>2380</v>
      </c>
      <c r="G671" s="17" t="s">
        <v>2380</v>
      </c>
      <c r="H671" s="17">
        <v>0</v>
      </c>
      <c r="I671" s="17" t="s">
        <v>2380</v>
      </c>
      <c r="J671" s="17" t="str">
        <f>IF(Table3__3_16[[#This Row],[HBA1C]]&lt;5.7,"Normal",IF(Table3__3_16[[#This Row],[HBA1C]]&lt;6.4,"Prediabetes","Diabetes"))</f>
        <v>Diabetes</v>
      </c>
    </row>
    <row r="672" spans="1:10" x14ac:dyDescent="0.35">
      <c r="A672" s="17" t="s">
        <v>1700</v>
      </c>
      <c r="B672" s="17">
        <v>33.6</v>
      </c>
      <c r="C672" s="17" t="s">
        <v>8337</v>
      </c>
      <c r="D672" s="17">
        <v>11.25</v>
      </c>
      <c r="E672" s="17" t="s">
        <v>2380</v>
      </c>
      <c r="F672" s="17" t="s">
        <v>2380</v>
      </c>
      <c r="G672" s="17" t="s">
        <v>2380</v>
      </c>
      <c r="H672" s="17">
        <v>0</v>
      </c>
      <c r="I672" s="17" t="s">
        <v>2380</v>
      </c>
      <c r="J672" s="17" t="str">
        <f>IF(Table3__3_16[[#This Row],[HBA1C]]&lt;5.7,"Normal",IF(Table3__3_16[[#This Row],[HBA1C]]&lt;6.4,"Prediabetes","Diabetes"))</f>
        <v>Diabetes</v>
      </c>
    </row>
    <row r="673" spans="1:10" x14ac:dyDescent="0.35">
      <c r="A673" s="17" t="s">
        <v>1699</v>
      </c>
      <c r="B673" s="17">
        <v>22.42</v>
      </c>
      <c r="C673" s="17" t="s">
        <v>8339</v>
      </c>
      <c r="D673" s="17">
        <v>6.74</v>
      </c>
      <c r="E673" s="17" t="s">
        <v>2380</v>
      </c>
      <c r="F673" s="17" t="s">
        <v>2380</v>
      </c>
      <c r="G673" s="17" t="s">
        <v>2380</v>
      </c>
      <c r="H673" s="17">
        <v>0</v>
      </c>
      <c r="I673" s="17" t="s">
        <v>2381</v>
      </c>
      <c r="J673" s="17" t="str">
        <f>IF(Table3__3_16[[#This Row],[HBA1C]]&lt;5.7,"Normal",IF(Table3__3_16[[#This Row],[HBA1C]]&lt;6.4,"Prediabetes","Diabetes"))</f>
        <v>Diabetes</v>
      </c>
    </row>
    <row r="674" spans="1:10" x14ac:dyDescent="0.35">
      <c r="A674" s="17" t="s">
        <v>1698</v>
      </c>
      <c r="B674" s="17">
        <v>46.86</v>
      </c>
      <c r="C674" s="17" t="s">
        <v>8337</v>
      </c>
      <c r="D674" s="17">
        <v>4.87</v>
      </c>
      <c r="E674" s="17" t="s">
        <v>2380</v>
      </c>
      <c r="F674" s="17" t="s">
        <v>2380</v>
      </c>
      <c r="G674" s="17" t="s">
        <v>2380</v>
      </c>
      <c r="H674" s="17">
        <v>0</v>
      </c>
      <c r="I674" s="17" t="s">
        <v>2380</v>
      </c>
      <c r="J674" s="17" t="str">
        <f>IF(Table3__3_16[[#This Row],[HBA1C]]&lt;5.7,"Normal",IF(Table3__3_16[[#This Row],[HBA1C]]&lt;6.4,"Prediabetes","Diabetes"))</f>
        <v>Normal</v>
      </c>
    </row>
    <row r="675" spans="1:10" x14ac:dyDescent="0.35">
      <c r="A675" s="17" t="s">
        <v>1697</v>
      </c>
      <c r="B675" s="17">
        <v>32.965000000000003</v>
      </c>
      <c r="C675" s="17" t="s">
        <v>8337</v>
      </c>
      <c r="D675" s="17">
        <v>6.68</v>
      </c>
      <c r="E675" s="17" t="s">
        <v>2380</v>
      </c>
      <c r="F675" s="17" t="s">
        <v>2380</v>
      </c>
      <c r="G675" s="17" t="s">
        <v>2380</v>
      </c>
      <c r="H675" s="17">
        <v>3</v>
      </c>
      <c r="I675" s="17" t="s">
        <v>2380</v>
      </c>
      <c r="J675" s="17" t="str">
        <f>IF(Table3__3_16[[#This Row],[HBA1C]]&lt;5.7,"Normal",IF(Table3__3_16[[#This Row],[HBA1C]]&lt;6.4,"Prediabetes","Diabetes"))</f>
        <v>Diabetes</v>
      </c>
    </row>
    <row r="676" spans="1:10" x14ac:dyDescent="0.35">
      <c r="A676" s="17" t="s">
        <v>1696</v>
      </c>
      <c r="B676" s="17">
        <v>39.340000000000003</v>
      </c>
      <c r="C676" s="17" t="s">
        <v>8337</v>
      </c>
      <c r="D676" s="17">
        <v>5.0199999999999996</v>
      </c>
      <c r="E676" s="17" t="s">
        <v>2381</v>
      </c>
      <c r="F676" s="17" t="s">
        <v>2380</v>
      </c>
      <c r="G676" s="17" t="s">
        <v>2381</v>
      </c>
      <c r="H676" s="17">
        <v>1</v>
      </c>
      <c r="I676" s="17" t="s">
        <v>2380</v>
      </c>
      <c r="J676" s="17" t="str">
        <f>IF(Table3__3_16[[#This Row],[HBA1C]]&lt;5.7,"Normal",IF(Table3__3_16[[#This Row],[HBA1C]]&lt;6.4,"Prediabetes","Diabetes"))</f>
        <v>Normal</v>
      </c>
    </row>
    <row r="677" spans="1:10" x14ac:dyDescent="0.35">
      <c r="A677" s="17" t="s">
        <v>1695</v>
      </c>
      <c r="B677" s="17">
        <v>47</v>
      </c>
      <c r="C677" s="17" t="s">
        <v>8337</v>
      </c>
      <c r="D677" s="17">
        <v>10.64</v>
      </c>
      <c r="E677" s="17" t="s">
        <v>2381</v>
      </c>
      <c r="F677" s="17" t="s">
        <v>2380</v>
      </c>
      <c r="G677" s="17" t="s">
        <v>2380</v>
      </c>
      <c r="H677" s="17">
        <v>0</v>
      </c>
      <c r="I677" s="17" t="s">
        <v>2380</v>
      </c>
      <c r="J677" s="17" t="str">
        <f>IF(Table3__3_16[[#This Row],[HBA1C]]&lt;5.7,"Normal",IF(Table3__3_16[[#This Row],[HBA1C]]&lt;6.4,"Prediabetes","Diabetes"))</f>
        <v>Diabetes</v>
      </c>
    </row>
    <row r="678" spans="1:10" x14ac:dyDescent="0.35">
      <c r="A678" s="17" t="s">
        <v>1694</v>
      </c>
      <c r="B678" s="17">
        <v>36.71</v>
      </c>
      <c r="C678" s="17" t="s">
        <v>8337</v>
      </c>
      <c r="D678" s="17">
        <v>8.74</v>
      </c>
      <c r="E678" s="17" t="s">
        <v>2381</v>
      </c>
      <c r="F678" s="17" t="s">
        <v>2380</v>
      </c>
      <c r="G678" s="17" t="s">
        <v>2380</v>
      </c>
      <c r="H678" s="17">
        <v>0</v>
      </c>
      <c r="I678" s="17" t="s">
        <v>2380</v>
      </c>
      <c r="J678" s="17" t="str">
        <f>IF(Table3__3_16[[#This Row],[HBA1C]]&lt;5.7,"Normal",IF(Table3__3_16[[#This Row],[HBA1C]]&lt;6.4,"Prediabetes","Diabetes"))</f>
        <v>Diabetes</v>
      </c>
    </row>
    <row r="679" spans="1:10" x14ac:dyDescent="0.35">
      <c r="A679" s="17" t="s">
        <v>1693</v>
      </c>
      <c r="B679" s="17">
        <v>53.48</v>
      </c>
      <c r="C679" s="17" t="s">
        <v>8337</v>
      </c>
      <c r="D679" s="17">
        <v>5.64</v>
      </c>
      <c r="E679" s="17" t="s">
        <v>2380</v>
      </c>
      <c r="F679" s="17" t="s">
        <v>2380</v>
      </c>
      <c r="G679" s="17" t="s">
        <v>2380</v>
      </c>
      <c r="H679" s="17">
        <v>0</v>
      </c>
      <c r="I679" s="17" t="s">
        <v>2380</v>
      </c>
      <c r="J679" s="17" t="str">
        <f>IF(Table3__3_16[[#This Row],[HBA1C]]&lt;5.7,"Normal",IF(Table3__3_16[[#This Row],[HBA1C]]&lt;6.4,"Prediabetes","Diabetes"))</f>
        <v>Normal</v>
      </c>
    </row>
    <row r="680" spans="1:10" x14ac:dyDescent="0.35">
      <c r="A680" s="17" t="s">
        <v>1692</v>
      </c>
      <c r="B680" s="17">
        <v>35.5</v>
      </c>
      <c r="C680" s="17" t="s">
        <v>8337</v>
      </c>
      <c r="D680" s="17">
        <v>10.37</v>
      </c>
      <c r="E680" s="17" t="s">
        <v>2380</v>
      </c>
      <c r="F680" s="17" t="s">
        <v>2380</v>
      </c>
      <c r="G680" s="17" t="s">
        <v>2380</v>
      </c>
      <c r="H680" s="17">
        <v>0</v>
      </c>
      <c r="I680" s="17" t="s">
        <v>2380</v>
      </c>
      <c r="J680" s="17" t="str">
        <f>IF(Table3__3_16[[#This Row],[HBA1C]]&lt;5.7,"Normal",IF(Table3__3_16[[#This Row],[HBA1C]]&lt;6.4,"Prediabetes","Diabetes"))</f>
        <v>Diabetes</v>
      </c>
    </row>
    <row r="681" spans="1:10" x14ac:dyDescent="0.35">
      <c r="A681" s="17" t="s">
        <v>1691</v>
      </c>
      <c r="B681" s="17">
        <v>36.979999999999997</v>
      </c>
      <c r="C681" s="17" t="s">
        <v>8337</v>
      </c>
      <c r="D681" s="17">
        <v>9.56</v>
      </c>
      <c r="E681" s="17" t="s">
        <v>2381</v>
      </c>
      <c r="F681" s="17" t="s">
        <v>2380</v>
      </c>
      <c r="G681" s="17" t="s">
        <v>2380</v>
      </c>
      <c r="H681" s="17">
        <v>0</v>
      </c>
      <c r="I681" s="17" t="s">
        <v>2380</v>
      </c>
      <c r="J681" s="17" t="str">
        <f>IF(Table3__3_16[[#This Row],[HBA1C]]&lt;5.7,"Normal",IF(Table3__3_16[[#This Row],[HBA1C]]&lt;6.4,"Prediabetes","Diabetes"))</f>
        <v>Diabetes</v>
      </c>
    </row>
    <row r="682" spans="1:10" x14ac:dyDescent="0.35">
      <c r="A682" s="17" t="s">
        <v>1690</v>
      </c>
      <c r="B682" s="17">
        <v>32.395000000000003</v>
      </c>
      <c r="C682" s="17" t="s">
        <v>8337</v>
      </c>
      <c r="D682" s="17">
        <v>8.23</v>
      </c>
      <c r="E682" s="17" t="s">
        <v>2381</v>
      </c>
      <c r="F682" s="17" t="s">
        <v>2380</v>
      </c>
      <c r="G682" s="17" t="s">
        <v>2381</v>
      </c>
      <c r="H682" s="17">
        <v>1</v>
      </c>
      <c r="I682" s="17" t="s">
        <v>2380</v>
      </c>
      <c r="J682" s="17" t="str">
        <f>IF(Table3__3_16[[#This Row],[HBA1C]]&lt;5.7,"Normal",IF(Table3__3_16[[#This Row],[HBA1C]]&lt;6.4,"Prediabetes","Diabetes"))</f>
        <v>Diabetes</v>
      </c>
    </row>
    <row r="683" spans="1:10" x14ac:dyDescent="0.35">
      <c r="A683" s="17" t="s">
        <v>1689</v>
      </c>
      <c r="B683" s="17">
        <v>32.729999999999997</v>
      </c>
      <c r="C683" s="17" t="s">
        <v>8337</v>
      </c>
      <c r="D683" s="17">
        <v>7.03</v>
      </c>
      <c r="E683" s="17" t="s">
        <v>2380</v>
      </c>
      <c r="F683" s="17" t="s">
        <v>2380</v>
      </c>
      <c r="G683" s="17" t="s">
        <v>2380</v>
      </c>
      <c r="H683" s="17">
        <v>0</v>
      </c>
      <c r="I683" s="17" t="s">
        <v>2380</v>
      </c>
      <c r="J683" s="17" t="str">
        <f>IF(Table3__3_16[[#This Row],[HBA1C]]&lt;5.7,"Normal",IF(Table3__3_16[[#This Row],[HBA1C]]&lt;6.4,"Prediabetes","Diabetes"))</f>
        <v>Diabetes</v>
      </c>
    </row>
    <row r="684" spans="1:10" x14ac:dyDescent="0.35">
      <c r="A684" s="17" t="s">
        <v>1688</v>
      </c>
      <c r="B684" s="17">
        <v>20.52</v>
      </c>
      <c r="C684" s="17" t="s">
        <v>8339</v>
      </c>
      <c r="D684" s="17">
        <v>5.45</v>
      </c>
      <c r="E684" s="17" t="s">
        <v>2380</v>
      </c>
      <c r="F684" s="17" t="s">
        <v>2380</v>
      </c>
      <c r="G684" s="17" t="s">
        <v>2380</v>
      </c>
      <c r="H684" s="17">
        <v>1</v>
      </c>
      <c r="I684" s="17" t="s">
        <v>2381</v>
      </c>
      <c r="J684" s="17" t="str">
        <f>IF(Table3__3_16[[#This Row],[HBA1C]]&lt;5.7,"Normal",IF(Table3__3_16[[#This Row],[HBA1C]]&lt;6.4,"Prediabetes","Diabetes"))</f>
        <v>Normal</v>
      </c>
    </row>
    <row r="685" spans="1:10" x14ac:dyDescent="0.35">
      <c r="A685" s="17" t="s">
        <v>1687</v>
      </c>
      <c r="B685" s="17">
        <v>51.72</v>
      </c>
      <c r="C685" s="17" t="s">
        <v>8337</v>
      </c>
      <c r="D685" s="17">
        <v>5.76</v>
      </c>
      <c r="E685" s="17" t="s">
        <v>2380</v>
      </c>
      <c r="F685" s="17" t="s">
        <v>2380</v>
      </c>
      <c r="G685" s="17" t="s">
        <v>2380</v>
      </c>
      <c r="H685" s="17">
        <v>0</v>
      </c>
      <c r="I685" s="17" t="s">
        <v>2380</v>
      </c>
      <c r="J685" s="17" t="str">
        <f>IF(Table3__3_16[[#This Row],[HBA1C]]&lt;5.7,"Normal",IF(Table3__3_16[[#This Row],[HBA1C]]&lt;6.4,"Prediabetes","Diabetes"))</f>
        <v>Prediabetes</v>
      </c>
    </row>
    <row r="686" spans="1:10" x14ac:dyDescent="0.35">
      <c r="A686" s="17" t="s">
        <v>1686</v>
      </c>
      <c r="B686" s="17">
        <v>50.2</v>
      </c>
      <c r="C686" s="17" t="s">
        <v>8337</v>
      </c>
      <c r="D686" s="17">
        <v>5.4</v>
      </c>
      <c r="E686" s="17" t="s">
        <v>2380</v>
      </c>
      <c r="F686" s="17" t="s">
        <v>2380</v>
      </c>
      <c r="G686" s="17" t="s">
        <v>2380</v>
      </c>
      <c r="H686" s="17">
        <v>0</v>
      </c>
      <c r="I686" s="17" t="s">
        <v>2380</v>
      </c>
      <c r="J686" s="17" t="str">
        <f>IF(Table3__3_16[[#This Row],[HBA1C]]&lt;5.7,"Normal",IF(Table3__3_16[[#This Row],[HBA1C]]&lt;6.4,"Prediabetes","Diabetes"))</f>
        <v>Normal</v>
      </c>
    </row>
    <row r="687" spans="1:10" x14ac:dyDescent="0.35">
      <c r="A687" s="17" t="s">
        <v>1685</v>
      </c>
      <c r="B687" s="17">
        <v>25.52</v>
      </c>
      <c r="C687" s="17" t="s">
        <v>8338</v>
      </c>
      <c r="D687" s="17">
        <v>6.35</v>
      </c>
      <c r="E687" s="17" t="s">
        <v>2380</v>
      </c>
      <c r="F687" s="17" t="s">
        <v>2380</v>
      </c>
      <c r="G687" s="17" t="s">
        <v>2381</v>
      </c>
      <c r="H687" s="17">
        <v>1</v>
      </c>
      <c r="I687" s="17" t="s">
        <v>2380</v>
      </c>
      <c r="J687" s="17" t="str">
        <f>IF(Table3__3_16[[#This Row],[HBA1C]]&lt;5.7,"Normal",IF(Table3__3_16[[#This Row],[HBA1C]]&lt;6.4,"Prediabetes","Diabetes"))</f>
        <v>Prediabetes</v>
      </c>
    </row>
    <row r="688" spans="1:10" x14ac:dyDescent="0.35">
      <c r="A688" s="17" t="s">
        <v>1684</v>
      </c>
      <c r="B688" s="17">
        <v>35.200000000000003</v>
      </c>
      <c r="C688" s="17" t="s">
        <v>8337</v>
      </c>
      <c r="D688" s="17">
        <v>6.26</v>
      </c>
      <c r="E688" s="17" t="s">
        <v>2381</v>
      </c>
      <c r="F688" s="17" t="s">
        <v>2380</v>
      </c>
      <c r="G688" s="17" t="s">
        <v>2380</v>
      </c>
      <c r="H688" s="17">
        <v>2</v>
      </c>
      <c r="I688" s="17" t="s">
        <v>2380</v>
      </c>
      <c r="J688" s="17" t="str">
        <f>IF(Table3__3_16[[#This Row],[HBA1C]]&lt;5.7,"Normal",IF(Table3__3_16[[#This Row],[HBA1C]]&lt;6.4,"Prediabetes","Diabetes"))</f>
        <v>Prediabetes</v>
      </c>
    </row>
    <row r="689" spans="1:10" x14ac:dyDescent="0.35">
      <c r="A689" s="17" t="s">
        <v>1683</v>
      </c>
      <c r="B689" s="17">
        <v>41.26</v>
      </c>
      <c r="C689" s="17" t="s">
        <v>8337</v>
      </c>
      <c r="D689" s="17">
        <v>5.97</v>
      </c>
      <c r="E689" s="17" t="s">
        <v>2381</v>
      </c>
      <c r="F689" s="17" t="s">
        <v>2380</v>
      </c>
      <c r="G689" s="17" t="s">
        <v>2380</v>
      </c>
      <c r="H689" s="17">
        <v>0</v>
      </c>
      <c r="I689" s="17" t="s">
        <v>2380</v>
      </c>
      <c r="J689" s="17" t="str">
        <f>IF(Table3__3_16[[#This Row],[HBA1C]]&lt;5.7,"Normal",IF(Table3__3_16[[#This Row],[HBA1C]]&lt;6.4,"Prediabetes","Diabetes"))</f>
        <v>Prediabetes</v>
      </c>
    </row>
    <row r="690" spans="1:10" x14ac:dyDescent="0.35">
      <c r="A690" s="17" t="s">
        <v>1682</v>
      </c>
      <c r="B690" s="17">
        <v>17.195</v>
      </c>
      <c r="C690" s="17" t="s">
        <v>8340</v>
      </c>
      <c r="D690" s="17">
        <v>5.29</v>
      </c>
      <c r="E690" s="17" t="s">
        <v>2381</v>
      </c>
      <c r="F690" s="17" t="s">
        <v>2380</v>
      </c>
      <c r="G690" s="17" t="s">
        <v>2380</v>
      </c>
      <c r="H690" s="17">
        <v>0</v>
      </c>
      <c r="I690" s="17" t="s">
        <v>2381</v>
      </c>
      <c r="J690" s="17" t="str">
        <f>IF(Table3__3_16[[#This Row],[HBA1C]]&lt;5.7,"Normal",IF(Table3__3_16[[#This Row],[HBA1C]]&lt;6.4,"Prediabetes","Diabetes"))</f>
        <v>Normal</v>
      </c>
    </row>
    <row r="691" spans="1:10" x14ac:dyDescent="0.35">
      <c r="A691" s="17" t="s">
        <v>1681</v>
      </c>
      <c r="B691" s="17">
        <v>23.085000000000001</v>
      </c>
      <c r="C691" s="17" t="s">
        <v>8339</v>
      </c>
      <c r="D691" s="17">
        <v>4.2699999999999996</v>
      </c>
      <c r="E691" s="17" t="s">
        <v>2381</v>
      </c>
      <c r="F691" s="17" t="s">
        <v>2380</v>
      </c>
      <c r="G691" s="17" t="s">
        <v>2380</v>
      </c>
      <c r="H691" s="17">
        <v>2</v>
      </c>
      <c r="I691" s="17" t="s">
        <v>2380</v>
      </c>
      <c r="J691" s="17" t="str">
        <f>IF(Table3__3_16[[#This Row],[HBA1C]]&lt;5.7,"Normal",IF(Table3__3_16[[#This Row],[HBA1C]]&lt;6.4,"Prediabetes","Diabetes"))</f>
        <v>Normal</v>
      </c>
    </row>
    <row r="692" spans="1:10" x14ac:dyDescent="0.35">
      <c r="A692" s="17" t="s">
        <v>1680</v>
      </c>
      <c r="B692" s="17">
        <v>21.66</v>
      </c>
      <c r="C692" s="17" t="s">
        <v>8339</v>
      </c>
      <c r="D692" s="17">
        <v>5.2</v>
      </c>
      <c r="E692" s="17" t="s">
        <v>2381</v>
      </c>
      <c r="F692" s="17" t="s">
        <v>2380</v>
      </c>
      <c r="G692" s="17" t="s">
        <v>2380</v>
      </c>
      <c r="H692" s="17">
        <v>2</v>
      </c>
      <c r="I692" s="17" t="s">
        <v>2380</v>
      </c>
      <c r="J692" s="17" t="str">
        <f>IF(Table3__3_16[[#This Row],[HBA1C]]&lt;5.7,"Normal",IF(Table3__3_16[[#This Row],[HBA1C]]&lt;6.4,"Prediabetes","Diabetes"))</f>
        <v>Normal</v>
      </c>
    </row>
    <row r="693" spans="1:10" x14ac:dyDescent="0.35">
      <c r="A693" s="17" t="s">
        <v>1679</v>
      </c>
      <c r="B693" s="17">
        <v>36.47</v>
      </c>
      <c r="C693" s="17" t="s">
        <v>8337</v>
      </c>
      <c r="D693" s="17">
        <v>8.23</v>
      </c>
      <c r="E693" s="17" t="s">
        <v>2381</v>
      </c>
      <c r="F693" s="17" t="s">
        <v>2380</v>
      </c>
      <c r="G693" s="17" t="s">
        <v>2380</v>
      </c>
      <c r="H693" s="17">
        <v>0</v>
      </c>
      <c r="I693" s="17" t="s">
        <v>2380</v>
      </c>
      <c r="J693" s="17" t="str">
        <f>IF(Table3__3_16[[#This Row],[HBA1C]]&lt;5.7,"Normal",IF(Table3__3_16[[#This Row],[HBA1C]]&lt;6.4,"Prediabetes","Diabetes"))</f>
        <v>Diabetes</v>
      </c>
    </row>
    <row r="694" spans="1:10" x14ac:dyDescent="0.35">
      <c r="A694" s="17" t="s">
        <v>1678</v>
      </c>
      <c r="B694" s="17">
        <v>36.08</v>
      </c>
      <c r="C694" s="17" t="s">
        <v>8337</v>
      </c>
      <c r="D694" s="17">
        <v>10.33</v>
      </c>
      <c r="E694" s="17" t="s">
        <v>2381</v>
      </c>
      <c r="F694" s="17" t="s">
        <v>2380</v>
      </c>
      <c r="G694" s="17" t="s">
        <v>2380</v>
      </c>
      <c r="H694" s="17">
        <v>0</v>
      </c>
      <c r="I694" s="17" t="s">
        <v>2380</v>
      </c>
      <c r="J694" s="17" t="str">
        <f>IF(Table3__3_16[[#This Row],[HBA1C]]&lt;5.7,"Normal",IF(Table3__3_16[[#This Row],[HBA1C]]&lt;6.4,"Prediabetes","Diabetes"))</f>
        <v>Diabetes</v>
      </c>
    </row>
    <row r="695" spans="1:10" x14ac:dyDescent="0.35">
      <c r="A695" s="17" t="s">
        <v>1677</v>
      </c>
      <c r="B695" s="17">
        <v>23.18</v>
      </c>
      <c r="C695" s="17" t="s">
        <v>8339</v>
      </c>
      <c r="D695" s="17">
        <v>6.13</v>
      </c>
      <c r="E695" s="17" t="s">
        <v>2380</v>
      </c>
      <c r="F695" s="17" t="s">
        <v>2380</v>
      </c>
      <c r="G695" s="17" t="s">
        <v>2380</v>
      </c>
      <c r="H695" s="17">
        <v>0</v>
      </c>
      <c r="I695" s="17" t="s">
        <v>2380</v>
      </c>
      <c r="J695" s="17" t="str">
        <f>IF(Table3__3_16[[#This Row],[HBA1C]]&lt;5.7,"Normal",IF(Table3__3_16[[#This Row],[HBA1C]]&lt;6.4,"Prediabetes","Diabetes"))</f>
        <v>Prediabetes</v>
      </c>
    </row>
    <row r="696" spans="1:10" x14ac:dyDescent="0.35">
      <c r="A696" s="17" t="s">
        <v>1676</v>
      </c>
      <c r="B696" s="17">
        <v>39.159999999999997</v>
      </c>
      <c r="C696" s="17" t="s">
        <v>8337</v>
      </c>
      <c r="D696" s="17">
        <v>8.08</v>
      </c>
      <c r="E696" s="17" t="s">
        <v>2380</v>
      </c>
      <c r="F696" s="17" t="s">
        <v>2380</v>
      </c>
      <c r="G696" s="17" t="s">
        <v>2380</v>
      </c>
      <c r="H696" s="17">
        <v>3</v>
      </c>
      <c r="I696" s="17" t="s">
        <v>2380</v>
      </c>
      <c r="J696" s="17" t="str">
        <f>IF(Table3__3_16[[#This Row],[HBA1C]]&lt;5.7,"Normal",IF(Table3__3_16[[#This Row],[HBA1C]]&lt;6.4,"Prediabetes","Diabetes"))</f>
        <v>Diabetes</v>
      </c>
    </row>
    <row r="697" spans="1:10" x14ac:dyDescent="0.35">
      <c r="A697" s="17" t="s">
        <v>1675</v>
      </c>
      <c r="B697" s="17">
        <v>38.19</v>
      </c>
      <c r="C697" s="17" t="s">
        <v>8337</v>
      </c>
      <c r="D697" s="17">
        <v>10.49</v>
      </c>
      <c r="E697" s="17" t="s">
        <v>2380</v>
      </c>
      <c r="F697" s="17" t="s">
        <v>2380</v>
      </c>
      <c r="G697" s="17" t="s">
        <v>2380</v>
      </c>
      <c r="H697" s="17">
        <v>3</v>
      </c>
      <c r="I697" s="17" t="s">
        <v>2380</v>
      </c>
      <c r="J697" s="17" t="str">
        <f>IF(Table3__3_16[[#This Row],[HBA1C]]&lt;5.7,"Normal",IF(Table3__3_16[[#This Row],[HBA1C]]&lt;6.4,"Prediabetes","Diabetes"))</f>
        <v>Diabetes</v>
      </c>
    </row>
    <row r="698" spans="1:10" x14ac:dyDescent="0.35">
      <c r="A698" s="17" t="s">
        <v>1674</v>
      </c>
      <c r="B698" s="17">
        <v>26.41</v>
      </c>
      <c r="C698" s="17" t="s">
        <v>8338</v>
      </c>
      <c r="D698" s="17">
        <v>8.11</v>
      </c>
      <c r="E698" s="17" t="s">
        <v>2380</v>
      </c>
      <c r="F698" s="17" t="s">
        <v>2380</v>
      </c>
      <c r="G698" s="17" t="s">
        <v>2380</v>
      </c>
      <c r="H698" s="17">
        <v>3</v>
      </c>
      <c r="I698" s="17" t="s">
        <v>2380</v>
      </c>
      <c r="J698" s="17" t="str">
        <f>IF(Table3__3_16[[#This Row],[HBA1C]]&lt;5.7,"Normal",IF(Table3__3_16[[#This Row],[HBA1C]]&lt;6.4,"Prediabetes","Diabetes"))</f>
        <v>Diabetes</v>
      </c>
    </row>
    <row r="699" spans="1:10" x14ac:dyDescent="0.35">
      <c r="A699" s="17" t="s">
        <v>1673</v>
      </c>
      <c r="B699" s="17">
        <v>28.785</v>
      </c>
      <c r="C699" s="17" t="s">
        <v>8338</v>
      </c>
      <c r="D699" s="17">
        <v>6.6</v>
      </c>
      <c r="E699" s="17" t="s">
        <v>2380</v>
      </c>
      <c r="F699" s="17" t="s">
        <v>2380</v>
      </c>
      <c r="G699" s="17" t="s">
        <v>2380</v>
      </c>
      <c r="H699" s="17">
        <v>0</v>
      </c>
      <c r="I699" s="17" t="s">
        <v>2380</v>
      </c>
      <c r="J699" s="17" t="str">
        <f>IF(Table3__3_16[[#This Row],[HBA1C]]&lt;5.7,"Normal",IF(Table3__3_16[[#This Row],[HBA1C]]&lt;6.4,"Prediabetes","Diabetes"))</f>
        <v>Diabetes</v>
      </c>
    </row>
    <row r="700" spans="1:10" x14ac:dyDescent="0.35">
      <c r="A700" s="17" t="s">
        <v>1672</v>
      </c>
      <c r="B700" s="17">
        <v>26.695</v>
      </c>
      <c r="C700" s="17" t="s">
        <v>8338</v>
      </c>
      <c r="D700" s="17">
        <v>10.14</v>
      </c>
      <c r="E700" s="17" t="s">
        <v>2381</v>
      </c>
      <c r="F700" s="17" t="s">
        <v>2380</v>
      </c>
      <c r="G700" s="17" t="s">
        <v>2381</v>
      </c>
      <c r="H700" s="17">
        <v>1</v>
      </c>
      <c r="I700" s="17" t="s">
        <v>2380</v>
      </c>
      <c r="J700" s="17" t="str">
        <f>IF(Table3__3_16[[#This Row],[HBA1C]]&lt;5.7,"Normal",IF(Table3__3_16[[#This Row],[HBA1C]]&lt;6.4,"Prediabetes","Diabetes"))</f>
        <v>Diabetes</v>
      </c>
    </row>
    <row r="701" spans="1:10" x14ac:dyDescent="0.35">
      <c r="A701" s="17" t="s">
        <v>1671</v>
      </c>
      <c r="B701" s="17">
        <v>32.799999999999997</v>
      </c>
      <c r="C701" s="17" t="s">
        <v>8337</v>
      </c>
      <c r="D701" s="17">
        <v>6.06</v>
      </c>
      <c r="E701" s="17" t="s">
        <v>2381</v>
      </c>
      <c r="F701" s="17" t="s">
        <v>2380</v>
      </c>
      <c r="G701" s="17" t="s">
        <v>2380</v>
      </c>
      <c r="H701" s="17">
        <v>1</v>
      </c>
      <c r="I701" s="17" t="s">
        <v>2380</v>
      </c>
      <c r="J701" s="17" t="str">
        <f>IF(Table3__3_16[[#This Row],[HBA1C]]&lt;5.7,"Normal",IF(Table3__3_16[[#This Row],[HBA1C]]&lt;6.4,"Prediabetes","Diabetes"))</f>
        <v>Prediabetes</v>
      </c>
    </row>
    <row r="702" spans="1:10" x14ac:dyDescent="0.35">
      <c r="A702" s="17" t="s">
        <v>1670</v>
      </c>
      <c r="B702" s="17">
        <v>35.869999999999997</v>
      </c>
      <c r="C702" s="17" t="s">
        <v>8337</v>
      </c>
      <c r="D702" s="17">
        <v>9.91</v>
      </c>
      <c r="E702" s="17" t="s">
        <v>2381</v>
      </c>
      <c r="F702" s="17" t="s">
        <v>2380</v>
      </c>
      <c r="G702" s="17" t="s">
        <v>2380</v>
      </c>
      <c r="H702" s="17">
        <v>0</v>
      </c>
      <c r="I702" s="17" t="s">
        <v>2380</v>
      </c>
      <c r="J702" s="17" t="str">
        <f>IF(Table3__3_16[[#This Row],[HBA1C]]&lt;5.7,"Normal",IF(Table3__3_16[[#This Row],[HBA1C]]&lt;6.4,"Prediabetes","Diabetes"))</f>
        <v>Diabetes</v>
      </c>
    </row>
    <row r="703" spans="1:10" x14ac:dyDescent="0.35">
      <c r="A703" s="17" t="s">
        <v>1669</v>
      </c>
      <c r="B703" s="17">
        <v>21.66</v>
      </c>
      <c r="C703" s="17" t="s">
        <v>8339</v>
      </c>
      <c r="D703" s="17">
        <v>4.1399999999999997</v>
      </c>
      <c r="E703" s="17" t="s">
        <v>2381</v>
      </c>
      <c r="F703" s="17" t="s">
        <v>2380</v>
      </c>
      <c r="G703" s="17" t="s">
        <v>2380</v>
      </c>
      <c r="H703" s="17">
        <v>2</v>
      </c>
      <c r="I703" s="17" t="s">
        <v>2380</v>
      </c>
      <c r="J703" s="17" t="str">
        <f>IF(Table3__3_16[[#This Row],[HBA1C]]&lt;5.7,"Normal",IF(Table3__3_16[[#This Row],[HBA1C]]&lt;6.4,"Prediabetes","Diabetes"))</f>
        <v>Normal</v>
      </c>
    </row>
    <row r="704" spans="1:10" x14ac:dyDescent="0.35">
      <c r="A704" s="17" t="s">
        <v>1668</v>
      </c>
      <c r="B704" s="17">
        <v>37.72</v>
      </c>
      <c r="C704" s="17" t="s">
        <v>8337</v>
      </c>
      <c r="D704" s="17">
        <v>4.38</v>
      </c>
      <c r="E704" s="17" t="s">
        <v>2381</v>
      </c>
      <c r="F704" s="17" t="s">
        <v>2380</v>
      </c>
      <c r="G704" s="17" t="s">
        <v>2381</v>
      </c>
      <c r="H704" s="17">
        <v>1</v>
      </c>
      <c r="I704" s="17" t="s">
        <v>2380</v>
      </c>
      <c r="J704" s="17" t="str">
        <f>IF(Table3__3_16[[#This Row],[HBA1C]]&lt;5.7,"Normal",IF(Table3__3_16[[#This Row],[HBA1C]]&lt;6.4,"Prediabetes","Diabetes"))</f>
        <v>Normal</v>
      </c>
    </row>
    <row r="705" spans="1:10" x14ac:dyDescent="0.35">
      <c r="A705" s="17" t="s">
        <v>1667</v>
      </c>
      <c r="B705" s="17">
        <v>39.700000000000003</v>
      </c>
      <c r="C705" s="17" t="s">
        <v>8337</v>
      </c>
      <c r="D705" s="17">
        <v>9.83</v>
      </c>
      <c r="E705" s="17" t="s">
        <v>2380</v>
      </c>
      <c r="F705" s="17" t="s">
        <v>2380</v>
      </c>
      <c r="G705" s="17" t="s">
        <v>2380</v>
      </c>
      <c r="H705" s="17">
        <v>3</v>
      </c>
      <c r="I705" s="17" t="s">
        <v>2380</v>
      </c>
      <c r="J705" s="17" t="str">
        <f>IF(Table3__3_16[[#This Row],[HBA1C]]&lt;5.7,"Normal",IF(Table3__3_16[[#This Row],[HBA1C]]&lt;6.4,"Prediabetes","Diabetes"))</f>
        <v>Diabetes</v>
      </c>
    </row>
    <row r="706" spans="1:10" x14ac:dyDescent="0.35">
      <c r="A706" s="17" t="s">
        <v>1666</v>
      </c>
      <c r="B706" s="17">
        <v>35.97</v>
      </c>
      <c r="C706" s="17" t="s">
        <v>8337</v>
      </c>
      <c r="D706" s="17">
        <v>11.08</v>
      </c>
      <c r="E706" s="17" t="s">
        <v>2380</v>
      </c>
      <c r="F706" s="17" t="s">
        <v>2380</v>
      </c>
      <c r="G706" s="17" t="s">
        <v>2380</v>
      </c>
      <c r="H706" s="17">
        <v>3</v>
      </c>
      <c r="I706" s="17" t="s">
        <v>2380</v>
      </c>
      <c r="J706" s="17" t="str">
        <f>IF(Table3__3_16[[#This Row],[HBA1C]]&lt;5.7,"Normal",IF(Table3__3_16[[#This Row],[HBA1C]]&lt;6.4,"Prediabetes","Diabetes"))</f>
        <v>Diabetes</v>
      </c>
    </row>
    <row r="707" spans="1:10" x14ac:dyDescent="0.35">
      <c r="A707" s="17" t="s">
        <v>1665</v>
      </c>
      <c r="B707" s="17">
        <v>37.85</v>
      </c>
      <c r="C707" s="17" t="s">
        <v>8337</v>
      </c>
      <c r="D707" s="17">
        <v>11.01</v>
      </c>
      <c r="E707" s="17" t="s">
        <v>2380</v>
      </c>
      <c r="F707" s="17" t="s">
        <v>2380</v>
      </c>
      <c r="G707" s="17" t="s">
        <v>2380</v>
      </c>
      <c r="H707" s="17">
        <v>0</v>
      </c>
      <c r="I707" s="17" t="s">
        <v>2380</v>
      </c>
      <c r="J707" s="17" t="str">
        <f>IF(Table3__3_16[[#This Row],[HBA1C]]&lt;5.7,"Normal",IF(Table3__3_16[[#This Row],[HBA1C]]&lt;6.4,"Prediabetes","Diabetes"))</f>
        <v>Diabetes</v>
      </c>
    </row>
    <row r="708" spans="1:10" x14ac:dyDescent="0.35">
      <c r="A708" s="17" t="s">
        <v>1664</v>
      </c>
      <c r="B708" s="17">
        <v>21.66</v>
      </c>
      <c r="C708" s="17" t="s">
        <v>8339</v>
      </c>
      <c r="D708" s="17">
        <v>4.37</v>
      </c>
      <c r="E708" s="17" t="s">
        <v>2380</v>
      </c>
      <c r="F708" s="17" t="s">
        <v>2381</v>
      </c>
      <c r="G708" s="17" t="s">
        <v>2380</v>
      </c>
      <c r="H708" s="17">
        <v>1</v>
      </c>
      <c r="I708" s="17" t="s">
        <v>2381</v>
      </c>
      <c r="J708" s="17" t="str">
        <f>IF(Table3__3_16[[#This Row],[HBA1C]]&lt;5.7,"Normal",IF(Table3__3_16[[#This Row],[HBA1C]]&lt;6.4,"Prediabetes","Diabetes"))</f>
        <v>Normal</v>
      </c>
    </row>
    <row r="709" spans="1:10" x14ac:dyDescent="0.35">
      <c r="A709" s="17" t="s">
        <v>1663</v>
      </c>
      <c r="B709" s="17">
        <v>39.369999999999997</v>
      </c>
      <c r="C709" s="17" t="s">
        <v>8337</v>
      </c>
      <c r="D709" s="17">
        <v>5.91</v>
      </c>
      <c r="E709" s="17" t="s">
        <v>2380</v>
      </c>
      <c r="F709" s="17" t="s">
        <v>2380</v>
      </c>
      <c r="G709" s="17" t="s">
        <v>2380</v>
      </c>
      <c r="H709" s="17">
        <v>2</v>
      </c>
      <c r="I709" s="17" t="s">
        <v>2380</v>
      </c>
      <c r="J709" s="17" t="str">
        <f>IF(Table3__3_16[[#This Row],[HBA1C]]&lt;5.7,"Normal",IF(Table3__3_16[[#This Row],[HBA1C]]&lt;6.4,"Prediabetes","Diabetes"))</f>
        <v>Prediabetes</v>
      </c>
    </row>
    <row r="710" spans="1:10" x14ac:dyDescent="0.35">
      <c r="A710" s="17" t="s">
        <v>1662</v>
      </c>
      <c r="B710" s="17">
        <v>40.880000000000003</v>
      </c>
      <c r="C710" s="17" t="s">
        <v>8337</v>
      </c>
      <c r="D710" s="17">
        <v>7.65</v>
      </c>
      <c r="E710" s="17" t="s">
        <v>2380</v>
      </c>
      <c r="F710" s="17" t="s">
        <v>2380</v>
      </c>
      <c r="G710" s="17" t="s">
        <v>2380</v>
      </c>
      <c r="H710" s="17">
        <v>0</v>
      </c>
      <c r="I710" s="17" t="s">
        <v>2380</v>
      </c>
      <c r="J710" s="17" t="str">
        <f>IF(Table3__3_16[[#This Row],[HBA1C]]&lt;5.7,"Normal",IF(Table3__3_16[[#This Row],[HBA1C]]&lt;6.4,"Prediabetes","Diabetes"))</f>
        <v>Diabetes</v>
      </c>
    </row>
    <row r="711" spans="1:10" x14ac:dyDescent="0.35">
      <c r="A711" s="17" t="s">
        <v>1661</v>
      </c>
      <c r="B711" s="17">
        <v>26.22</v>
      </c>
      <c r="C711" s="17" t="s">
        <v>8338</v>
      </c>
      <c r="D711" s="17">
        <v>5.37</v>
      </c>
      <c r="E711" s="17" t="s">
        <v>2381</v>
      </c>
      <c r="F711" s="17" t="s">
        <v>2380</v>
      </c>
      <c r="G711" s="17" t="s">
        <v>2380</v>
      </c>
      <c r="H711" s="17">
        <v>2</v>
      </c>
      <c r="I711" s="17" t="s">
        <v>2380</v>
      </c>
      <c r="J711" s="17" t="str">
        <f>IF(Table3__3_16[[#This Row],[HBA1C]]&lt;5.7,"Normal",IF(Table3__3_16[[#This Row],[HBA1C]]&lt;6.4,"Prediabetes","Diabetes"))</f>
        <v>Normal</v>
      </c>
    </row>
    <row r="712" spans="1:10" x14ac:dyDescent="0.35">
      <c r="A712" s="17" t="s">
        <v>1660</v>
      </c>
      <c r="B712" s="17">
        <v>25.08</v>
      </c>
      <c r="C712" s="17" t="s">
        <v>8338</v>
      </c>
      <c r="D712" s="17">
        <v>5.75</v>
      </c>
      <c r="E712" s="17" t="s">
        <v>2381</v>
      </c>
      <c r="F712" s="17" t="s">
        <v>2380</v>
      </c>
      <c r="G712" s="17" t="s">
        <v>2380</v>
      </c>
      <c r="H712" s="17">
        <v>2</v>
      </c>
      <c r="I712" s="17" t="s">
        <v>2380</v>
      </c>
      <c r="J712" s="17" t="str">
        <f>IF(Table3__3_16[[#This Row],[HBA1C]]&lt;5.7,"Normal",IF(Table3__3_16[[#This Row],[HBA1C]]&lt;6.4,"Prediabetes","Diabetes"))</f>
        <v>Prediabetes</v>
      </c>
    </row>
    <row r="713" spans="1:10" x14ac:dyDescent="0.35">
      <c r="A713" s="17" t="s">
        <v>1659</v>
      </c>
      <c r="B713" s="17">
        <v>39.1</v>
      </c>
      <c r="C713" s="17" t="s">
        <v>8337</v>
      </c>
      <c r="D713" s="17">
        <v>6.79</v>
      </c>
      <c r="E713" s="17" t="s">
        <v>2381</v>
      </c>
      <c r="F713" s="17" t="s">
        <v>2380</v>
      </c>
      <c r="G713" s="17" t="s">
        <v>2380</v>
      </c>
      <c r="H713" s="17">
        <v>2</v>
      </c>
      <c r="I713" s="17" t="s">
        <v>2380</v>
      </c>
      <c r="J713" s="17" t="str">
        <f>IF(Table3__3_16[[#This Row],[HBA1C]]&lt;5.7,"Normal",IF(Table3__3_16[[#This Row],[HBA1C]]&lt;6.4,"Prediabetes","Diabetes"))</f>
        <v>Diabetes</v>
      </c>
    </row>
    <row r="714" spans="1:10" x14ac:dyDescent="0.35">
      <c r="A714" s="17" t="s">
        <v>1658</v>
      </c>
      <c r="B714" s="17">
        <v>37.905000000000001</v>
      </c>
      <c r="C714" s="17" t="s">
        <v>8337</v>
      </c>
      <c r="D714" s="17">
        <v>7.03</v>
      </c>
      <c r="E714" s="17" t="s">
        <v>2380</v>
      </c>
      <c r="F714" s="17" t="s">
        <v>2380</v>
      </c>
      <c r="G714" s="17" t="s">
        <v>2380</v>
      </c>
      <c r="H714" s="17">
        <v>3</v>
      </c>
      <c r="I714" s="17" t="s">
        <v>2380</v>
      </c>
      <c r="J714" s="17" t="str">
        <f>IF(Table3__3_16[[#This Row],[HBA1C]]&lt;5.7,"Normal",IF(Table3__3_16[[#This Row],[HBA1C]]&lt;6.4,"Prediabetes","Diabetes"))</f>
        <v>Diabetes</v>
      </c>
    </row>
    <row r="715" spans="1:10" x14ac:dyDescent="0.35">
      <c r="A715" s="17" t="s">
        <v>1657</v>
      </c>
      <c r="B715" s="17">
        <v>43.35</v>
      </c>
      <c r="C715" s="17" t="s">
        <v>8337</v>
      </c>
      <c r="D715" s="17">
        <v>5.41</v>
      </c>
      <c r="E715" s="17" t="s">
        <v>2381</v>
      </c>
      <c r="F715" s="17" t="s">
        <v>2380</v>
      </c>
      <c r="G715" s="17" t="s">
        <v>2381</v>
      </c>
      <c r="H715" s="17">
        <v>1</v>
      </c>
      <c r="I715" s="17" t="s">
        <v>2380</v>
      </c>
      <c r="J715" s="17" t="str">
        <f>IF(Table3__3_16[[#This Row],[HBA1C]]&lt;5.7,"Normal",IF(Table3__3_16[[#This Row],[HBA1C]]&lt;6.4,"Prediabetes","Diabetes"))</f>
        <v>Normal</v>
      </c>
    </row>
    <row r="716" spans="1:10" x14ac:dyDescent="0.35">
      <c r="A716" s="17" t="s">
        <v>1656</v>
      </c>
      <c r="B716" s="17">
        <v>36.15</v>
      </c>
      <c r="C716" s="17" t="s">
        <v>8337</v>
      </c>
      <c r="D716" s="17">
        <v>8.0500000000000007</v>
      </c>
      <c r="E716" s="17" t="s">
        <v>2380</v>
      </c>
      <c r="F716" s="17" t="s">
        <v>2380</v>
      </c>
      <c r="G716" s="17" t="s">
        <v>2380</v>
      </c>
      <c r="H716" s="17">
        <v>0</v>
      </c>
      <c r="I716" s="17" t="s">
        <v>2380</v>
      </c>
      <c r="J716" s="17" t="str">
        <f>IF(Table3__3_16[[#This Row],[HBA1C]]&lt;5.7,"Normal",IF(Table3__3_16[[#This Row],[HBA1C]]&lt;6.4,"Prediabetes","Diabetes"))</f>
        <v>Diabetes</v>
      </c>
    </row>
    <row r="717" spans="1:10" x14ac:dyDescent="0.35">
      <c r="A717" s="17" t="s">
        <v>1655</v>
      </c>
      <c r="B717" s="17">
        <v>44.98</v>
      </c>
      <c r="C717" s="17" t="s">
        <v>8337</v>
      </c>
      <c r="D717" s="17">
        <v>5.94</v>
      </c>
      <c r="E717" s="17" t="s">
        <v>2380</v>
      </c>
      <c r="F717" s="17" t="s">
        <v>2380</v>
      </c>
      <c r="G717" s="17" t="s">
        <v>2380</v>
      </c>
      <c r="H717" s="17">
        <v>1</v>
      </c>
      <c r="I717" s="17" t="s">
        <v>2380</v>
      </c>
      <c r="J717" s="17" t="str">
        <f>IF(Table3__3_16[[#This Row],[HBA1C]]&lt;5.7,"Normal",IF(Table3__3_16[[#This Row],[HBA1C]]&lt;6.4,"Prediabetes","Diabetes"))</f>
        <v>Prediabetes</v>
      </c>
    </row>
    <row r="718" spans="1:10" x14ac:dyDescent="0.35">
      <c r="A718" s="17" t="s">
        <v>1654</v>
      </c>
      <c r="B718" s="17">
        <v>38.28</v>
      </c>
      <c r="C718" s="17" t="s">
        <v>8337</v>
      </c>
      <c r="D718" s="17">
        <v>5.51</v>
      </c>
      <c r="E718" s="17" t="s">
        <v>2380</v>
      </c>
      <c r="F718" s="17" t="s">
        <v>2381</v>
      </c>
      <c r="G718" s="17" t="s">
        <v>2380</v>
      </c>
      <c r="H718" s="17">
        <v>1</v>
      </c>
      <c r="I718" s="17" t="s">
        <v>2380</v>
      </c>
      <c r="J718" s="17" t="str">
        <f>IF(Table3__3_16[[#This Row],[HBA1C]]&lt;5.7,"Normal",IF(Table3__3_16[[#This Row],[HBA1C]]&lt;6.4,"Prediabetes","Diabetes"))</f>
        <v>Normal</v>
      </c>
    </row>
    <row r="719" spans="1:10" x14ac:dyDescent="0.35">
      <c r="A719" s="17" t="s">
        <v>1653</v>
      </c>
      <c r="B719" s="17">
        <v>32.299999999999997</v>
      </c>
      <c r="C719" s="17" t="s">
        <v>8337</v>
      </c>
      <c r="D719" s="17">
        <v>6.55</v>
      </c>
      <c r="E719" s="17" t="s">
        <v>2381</v>
      </c>
      <c r="F719" s="17" t="s">
        <v>2380</v>
      </c>
      <c r="G719" s="17" t="s">
        <v>2380</v>
      </c>
      <c r="H719" s="17">
        <v>2</v>
      </c>
      <c r="I719" s="17" t="s">
        <v>2380</v>
      </c>
      <c r="J719" s="17" t="str">
        <f>IF(Table3__3_16[[#This Row],[HBA1C]]&lt;5.7,"Normal",IF(Table3__3_16[[#This Row],[HBA1C]]&lt;6.4,"Prediabetes","Diabetes"))</f>
        <v>Diabetes</v>
      </c>
    </row>
    <row r="720" spans="1:10" x14ac:dyDescent="0.35">
      <c r="A720" s="17" t="s">
        <v>1652</v>
      </c>
      <c r="B720" s="17">
        <v>39.51</v>
      </c>
      <c r="C720" s="17" t="s">
        <v>8337</v>
      </c>
      <c r="D720" s="17">
        <v>5.79</v>
      </c>
      <c r="E720" s="17" t="s">
        <v>2381</v>
      </c>
      <c r="F720" s="17" t="s">
        <v>2380</v>
      </c>
      <c r="G720" s="17" t="s">
        <v>2380</v>
      </c>
      <c r="H720" s="17">
        <v>0</v>
      </c>
      <c r="I720" s="17" t="s">
        <v>2380</v>
      </c>
      <c r="J720" s="17" t="str">
        <f>IF(Table3__3_16[[#This Row],[HBA1C]]&lt;5.7,"Normal",IF(Table3__3_16[[#This Row],[HBA1C]]&lt;6.4,"Prediabetes","Diabetes"))</f>
        <v>Prediabetes</v>
      </c>
    </row>
    <row r="721" spans="1:10" x14ac:dyDescent="0.35">
      <c r="A721" s="17" t="s">
        <v>1651</v>
      </c>
      <c r="B721" s="17">
        <v>50.46</v>
      </c>
      <c r="C721" s="17" t="s">
        <v>8337</v>
      </c>
      <c r="D721" s="17">
        <v>4.5599999999999996</v>
      </c>
      <c r="E721" s="17" t="s">
        <v>2380</v>
      </c>
      <c r="F721" s="17" t="s">
        <v>2380</v>
      </c>
      <c r="G721" s="17" t="s">
        <v>2380</v>
      </c>
      <c r="H721" s="17">
        <v>0</v>
      </c>
      <c r="I721" s="17" t="s">
        <v>2380</v>
      </c>
      <c r="J721" s="17" t="str">
        <f>IF(Table3__3_16[[#This Row],[HBA1C]]&lt;5.7,"Normal",IF(Table3__3_16[[#This Row],[HBA1C]]&lt;6.4,"Prediabetes","Diabetes"))</f>
        <v>Normal</v>
      </c>
    </row>
    <row r="722" spans="1:10" x14ac:dyDescent="0.35">
      <c r="A722" s="17" t="s">
        <v>1650</v>
      </c>
      <c r="B722" s="17">
        <v>31.73</v>
      </c>
      <c r="C722" s="17" t="s">
        <v>8337</v>
      </c>
      <c r="D722" s="17">
        <v>7</v>
      </c>
      <c r="E722" s="17" t="s">
        <v>2380</v>
      </c>
      <c r="F722" s="17" t="s">
        <v>2380</v>
      </c>
      <c r="G722" s="17" t="s">
        <v>2380</v>
      </c>
      <c r="H722" s="17">
        <v>0</v>
      </c>
      <c r="I722" s="17" t="s">
        <v>2380</v>
      </c>
      <c r="J722" s="17" t="str">
        <f>IF(Table3__3_16[[#This Row],[HBA1C]]&lt;5.7,"Normal",IF(Table3__3_16[[#This Row],[HBA1C]]&lt;6.4,"Prediabetes","Diabetes"))</f>
        <v>Diabetes</v>
      </c>
    </row>
    <row r="723" spans="1:10" x14ac:dyDescent="0.35">
      <c r="A723" s="17" t="s">
        <v>1649</v>
      </c>
      <c r="B723" s="17">
        <v>32.1</v>
      </c>
      <c r="C723" s="17" t="s">
        <v>8337</v>
      </c>
      <c r="D723" s="17">
        <v>6.57</v>
      </c>
      <c r="E723" s="17" t="s">
        <v>2381</v>
      </c>
      <c r="F723" s="17" t="s">
        <v>2380</v>
      </c>
      <c r="G723" s="17" t="s">
        <v>2381</v>
      </c>
      <c r="H723" s="17">
        <v>1</v>
      </c>
      <c r="I723" s="17" t="s">
        <v>2380</v>
      </c>
      <c r="J723" s="17" t="str">
        <f>IF(Table3__3_16[[#This Row],[HBA1C]]&lt;5.7,"Normal",IF(Table3__3_16[[#This Row],[HBA1C]]&lt;6.4,"Prediabetes","Diabetes"))</f>
        <v>Diabetes</v>
      </c>
    </row>
    <row r="724" spans="1:10" x14ac:dyDescent="0.35">
      <c r="A724" s="17" t="s">
        <v>1648</v>
      </c>
      <c r="B724" s="17">
        <v>27.83</v>
      </c>
      <c r="C724" s="17" t="s">
        <v>8338</v>
      </c>
      <c r="D724" s="17">
        <v>11.61</v>
      </c>
      <c r="E724" s="17" t="s">
        <v>2381</v>
      </c>
      <c r="F724" s="17" t="s">
        <v>2380</v>
      </c>
      <c r="G724" s="17" t="s">
        <v>2381</v>
      </c>
      <c r="H724" s="17">
        <v>1</v>
      </c>
      <c r="I724" s="17" t="s">
        <v>2380</v>
      </c>
      <c r="J724" s="17" t="str">
        <f>IF(Table3__3_16[[#This Row],[HBA1C]]&lt;5.7,"Normal",IF(Table3__3_16[[#This Row],[HBA1C]]&lt;6.4,"Prediabetes","Diabetes"))</f>
        <v>Diabetes</v>
      </c>
    </row>
    <row r="725" spans="1:10" x14ac:dyDescent="0.35">
      <c r="A725" s="17" t="s">
        <v>1647</v>
      </c>
      <c r="B725" s="17">
        <v>27.72</v>
      </c>
      <c r="C725" s="17" t="s">
        <v>8338</v>
      </c>
      <c r="D725" s="17">
        <v>8.16</v>
      </c>
      <c r="E725" s="17" t="s">
        <v>2381</v>
      </c>
      <c r="F725" s="17" t="s">
        <v>2380</v>
      </c>
      <c r="G725" s="17" t="s">
        <v>2381</v>
      </c>
      <c r="H725" s="17">
        <v>1</v>
      </c>
      <c r="I725" s="17" t="s">
        <v>2380</v>
      </c>
      <c r="J725" s="17" t="str">
        <f>IF(Table3__3_16[[#This Row],[HBA1C]]&lt;5.7,"Normal",IF(Table3__3_16[[#This Row],[HBA1C]]&lt;6.4,"Prediabetes","Diabetes"))</f>
        <v>Diabetes</v>
      </c>
    </row>
    <row r="726" spans="1:10" x14ac:dyDescent="0.35">
      <c r="A726" s="17" t="s">
        <v>1646</v>
      </c>
      <c r="B726" s="17">
        <v>36.765000000000001</v>
      </c>
      <c r="C726" s="17" t="s">
        <v>8337</v>
      </c>
      <c r="D726" s="17">
        <v>4.4800000000000004</v>
      </c>
      <c r="E726" s="17" t="s">
        <v>2381</v>
      </c>
      <c r="F726" s="17" t="s">
        <v>2380</v>
      </c>
      <c r="G726" s="17" t="s">
        <v>2380</v>
      </c>
      <c r="H726" s="17">
        <v>2</v>
      </c>
      <c r="I726" s="17" t="s">
        <v>2380</v>
      </c>
      <c r="J726" s="17" t="str">
        <f>IF(Table3__3_16[[#This Row],[HBA1C]]&lt;5.7,"Normal",IF(Table3__3_16[[#This Row],[HBA1C]]&lt;6.4,"Prediabetes","Diabetes"))</f>
        <v>Normal</v>
      </c>
    </row>
    <row r="727" spans="1:10" x14ac:dyDescent="0.35">
      <c r="A727" s="17" t="s">
        <v>1645</v>
      </c>
      <c r="B727" s="17">
        <v>48.36</v>
      </c>
      <c r="C727" s="17" t="s">
        <v>8337</v>
      </c>
      <c r="D727" s="17">
        <v>4.08</v>
      </c>
      <c r="E727" s="17" t="s">
        <v>2380</v>
      </c>
      <c r="F727" s="17" t="s">
        <v>2380</v>
      </c>
      <c r="G727" s="17" t="s">
        <v>2380</v>
      </c>
      <c r="H727" s="17">
        <v>0</v>
      </c>
      <c r="I727" s="17" t="s">
        <v>2380</v>
      </c>
      <c r="J727" s="17" t="str">
        <f>IF(Table3__3_16[[#This Row],[HBA1C]]&lt;5.7,"Normal",IF(Table3__3_16[[#This Row],[HBA1C]]&lt;6.4,"Prediabetes","Diabetes"))</f>
        <v>Normal</v>
      </c>
    </row>
    <row r="728" spans="1:10" x14ac:dyDescent="0.35">
      <c r="A728" s="17" t="s">
        <v>1644</v>
      </c>
      <c r="B728" s="17">
        <v>31.445</v>
      </c>
      <c r="C728" s="17" t="s">
        <v>8337</v>
      </c>
      <c r="D728" s="17">
        <v>4.4000000000000004</v>
      </c>
      <c r="E728" s="17" t="s">
        <v>2381</v>
      </c>
      <c r="F728" s="17" t="s">
        <v>2380</v>
      </c>
      <c r="G728" s="17" t="s">
        <v>2380</v>
      </c>
      <c r="H728" s="17">
        <v>2</v>
      </c>
      <c r="I728" s="17" t="s">
        <v>2380</v>
      </c>
      <c r="J728" s="17" t="str">
        <f>IF(Table3__3_16[[#This Row],[HBA1C]]&lt;5.7,"Normal",IF(Table3__3_16[[#This Row],[HBA1C]]&lt;6.4,"Prediabetes","Diabetes"))</f>
        <v>Normal</v>
      </c>
    </row>
    <row r="729" spans="1:10" x14ac:dyDescent="0.35">
      <c r="A729" s="17" t="s">
        <v>1643</v>
      </c>
      <c r="B729" s="17">
        <v>27.55</v>
      </c>
      <c r="C729" s="17" t="s">
        <v>8338</v>
      </c>
      <c r="D729" s="17">
        <v>9.02</v>
      </c>
      <c r="E729" s="17" t="s">
        <v>2380</v>
      </c>
      <c r="F729" s="17" t="s">
        <v>2380</v>
      </c>
      <c r="G729" s="17" t="s">
        <v>2380</v>
      </c>
      <c r="H729" s="17">
        <v>0</v>
      </c>
      <c r="I729" s="17" t="s">
        <v>2380</v>
      </c>
      <c r="J729" s="17" t="str">
        <f>IF(Table3__3_16[[#This Row],[HBA1C]]&lt;5.7,"Normal",IF(Table3__3_16[[#This Row],[HBA1C]]&lt;6.4,"Prediabetes","Diabetes"))</f>
        <v>Diabetes</v>
      </c>
    </row>
    <row r="730" spans="1:10" x14ac:dyDescent="0.35">
      <c r="A730" s="17" t="s">
        <v>1642</v>
      </c>
      <c r="B730" s="17">
        <v>33.11</v>
      </c>
      <c r="C730" s="17" t="s">
        <v>8337</v>
      </c>
      <c r="D730" s="17">
        <v>8.06</v>
      </c>
      <c r="E730" s="17" t="s">
        <v>2380</v>
      </c>
      <c r="F730" s="17" t="s">
        <v>2380</v>
      </c>
      <c r="G730" s="17" t="s">
        <v>2380</v>
      </c>
      <c r="H730" s="17">
        <v>0</v>
      </c>
      <c r="I730" s="17" t="s">
        <v>2380</v>
      </c>
      <c r="J730" s="17" t="str">
        <f>IF(Table3__3_16[[#This Row],[HBA1C]]&lt;5.7,"Normal",IF(Table3__3_16[[#This Row],[HBA1C]]&lt;6.4,"Prediabetes","Diabetes"))</f>
        <v>Diabetes</v>
      </c>
    </row>
    <row r="731" spans="1:10" x14ac:dyDescent="0.35">
      <c r="A731" s="17" t="s">
        <v>1641</v>
      </c>
      <c r="B731" s="17">
        <v>36.85</v>
      </c>
      <c r="C731" s="17" t="s">
        <v>8337</v>
      </c>
      <c r="D731" s="17">
        <v>6.21</v>
      </c>
      <c r="E731" s="17" t="s">
        <v>2381</v>
      </c>
      <c r="F731" s="17" t="s">
        <v>2380</v>
      </c>
      <c r="G731" s="17" t="s">
        <v>2380</v>
      </c>
      <c r="H731" s="17">
        <v>2</v>
      </c>
      <c r="I731" s="17" t="s">
        <v>2380</v>
      </c>
      <c r="J731" s="17" t="str">
        <f>IF(Table3__3_16[[#This Row],[HBA1C]]&lt;5.7,"Normal",IF(Table3__3_16[[#This Row],[HBA1C]]&lt;6.4,"Prediabetes","Diabetes"))</f>
        <v>Prediabetes</v>
      </c>
    </row>
    <row r="732" spans="1:10" x14ac:dyDescent="0.35">
      <c r="A732" s="17" t="s">
        <v>1640</v>
      </c>
      <c r="B732" s="17">
        <v>36.299999999999997</v>
      </c>
      <c r="C732" s="17" t="s">
        <v>8337</v>
      </c>
      <c r="D732" s="17">
        <v>5.79</v>
      </c>
      <c r="E732" s="17" t="s">
        <v>2381</v>
      </c>
      <c r="F732" s="17" t="s">
        <v>2380</v>
      </c>
      <c r="G732" s="17" t="s">
        <v>2380</v>
      </c>
      <c r="H732" s="17">
        <v>2</v>
      </c>
      <c r="I732" s="17" t="s">
        <v>2380</v>
      </c>
      <c r="J732" s="17" t="str">
        <f>IF(Table3__3_16[[#This Row],[HBA1C]]&lt;5.7,"Normal",IF(Table3__3_16[[#This Row],[HBA1C]]&lt;6.4,"Prediabetes","Diabetes"))</f>
        <v>Prediabetes</v>
      </c>
    </row>
    <row r="733" spans="1:10" x14ac:dyDescent="0.35">
      <c r="A733" s="17" t="s">
        <v>1639</v>
      </c>
      <c r="B733" s="17">
        <v>45.34</v>
      </c>
      <c r="C733" s="17" t="s">
        <v>8337</v>
      </c>
      <c r="D733" s="17">
        <v>5.69</v>
      </c>
      <c r="E733" s="17" t="s">
        <v>2381</v>
      </c>
      <c r="F733" s="17" t="s">
        <v>2380</v>
      </c>
      <c r="G733" s="17" t="s">
        <v>2380</v>
      </c>
      <c r="H733" s="17">
        <v>0</v>
      </c>
      <c r="I733" s="17" t="s">
        <v>2380</v>
      </c>
      <c r="J733" s="17" t="str">
        <f>IF(Table3__3_16[[#This Row],[HBA1C]]&lt;5.7,"Normal",IF(Table3__3_16[[#This Row],[HBA1C]]&lt;6.4,"Prediabetes","Diabetes"))</f>
        <v>Normal</v>
      </c>
    </row>
    <row r="734" spans="1:10" x14ac:dyDescent="0.35">
      <c r="A734" s="17" t="s">
        <v>1638</v>
      </c>
      <c r="B734" s="17">
        <v>31.8</v>
      </c>
      <c r="C734" s="17" t="s">
        <v>8337</v>
      </c>
      <c r="D734" s="17">
        <v>5.36</v>
      </c>
      <c r="E734" s="17" t="s">
        <v>2381</v>
      </c>
      <c r="F734" s="17" t="s">
        <v>2380</v>
      </c>
      <c r="G734" s="17" t="s">
        <v>2380</v>
      </c>
      <c r="H734" s="17">
        <v>2</v>
      </c>
      <c r="I734" s="17" t="s">
        <v>2380</v>
      </c>
      <c r="J734" s="17" t="str">
        <f>IF(Table3__3_16[[#This Row],[HBA1C]]&lt;5.7,"Normal",IF(Table3__3_16[[#This Row],[HBA1C]]&lt;6.4,"Prediabetes","Diabetes"))</f>
        <v>Normal</v>
      </c>
    </row>
    <row r="735" spans="1:10" x14ac:dyDescent="0.35">
      <c r="A735" s="17" t="s">
        <v>1637</v>
      </c>
      <c r="B735" s="17">
        <v>41.02</v>
      </c>
      <c r="C735" s="17" t="s">
        <v>8337</v>
      </c>
      <c r="D735" s="17">
        <v>11.37</v>
      </c>
      <c r="E735" s="17" t="s">
        <v>2380</v>
      </c>
      <c r="F735" s="17" t="s">
        <v>2380</v>
      </c>
      <c r="G735" s="17" t="s">
        <v>2380</v>
      </c>
      <c r="H735" s="17">
        <v>0</v>
      </c>
      <c r="I735" s="17" t="s">
        <v>2380</v>
      </c>
      <c r="J735" s="17" t="str">
        <f>IF(Table3__3_16[[#This Row],[HBA1C]]&lt;5.7,"Normal",IF(Table3__3_16[[#This Row],[HBA1C]]&lt;6.4,"Prediabetes","Diabetes"))</f>
        <v>Diabetes</v>
      </c>
    </row>
    <row r="736" spans="1:10" x14ac:dyDescent="0.35">
      <c r="A736" s="17" t="s">
        <v>1636</v>
      </c>
      <c r="B736" s="17">
        <v>32.68</v>
      </c>
      <c r="C736" s="17" t="s">
        <v>8337</v>
      </c>
      <c r="D736" s="17">
        <v>11.87</v>
      </c>
      <c r="E736" s="17" t="s">
        <v>2380</v>
      </c>
      <c r="F736" s="17" t="s">
        <v>2380</v>
      </c>
      <c r="G736" s="17" t="s">
        <v>2380</v>
      </c>
      <c r="H736" s="17">
        <v>0</v>
      </c>
      <c r="I736" s="17" t="s">
        <v>2380</v>
      </c>
      <c r="J736" s="17" t="str">
        <f>IF(Table3__3_16[[#This Row],[HBA1C]]&lt;5.7,"Normal",IF(Table3__3_16[[#This Row],[HBA1C]]&lt;6.4,"Prediabetes","Diabetes"))</f>
        <v>Diabetes</v>
      </c>
    </row>
    <row r="737" spans="1:10" x14ac:dyDescent="0.35">
      <c r="A737" s="17" t="s">
        <v>1635</v>
      </c>
      <c r="B737" s="17">
        <v>21.7</v>
      </c>
      <c r="C737" s="17" t="s">
        <v>8339</v>
      </c>
      <c r="D737" s="17">
        <v>4.9000000000000004</v>
      </c>
      <c r="E737" s="17" t="s">
        <v>2380</v>
      </c>
      <c r="F737" s="17" t="s">
        <v>2380</v>
      </c>
      <c r="G737" s="17" t="s">
        <v>2381</v>
      </c>
      <c r="H737" s="17">
        <v>1</v>
      </c>
      <c r="I737" s="17" t="s">
        <v>2381</v>
      </c>
      <c r="J737" s="17" t="str">
        <f>IF(Table3__3_16[[#This Row],[HBA1C]]&lt;5.7,"Normal",IF(Table3__3_16[[#This Row],[HBA1C]]&lt;6.4,"Prediabetes","Diabetes"))</f>
        <v>Normal</v>
      </c>
    </row>
    <row r="738" spans="1:10" x14ac:dyDescent="0.35">
      <c r="A738" s="17" t="s">
        <v>1634</v>
      </c>
      <c r="B738" s="17">
        <v>40.479999999999997</v>
      </c>
      <c r="C738" s="17" t="s">
        <v>8337</v>
      </c>
      <c r="D738" s="17">
        <v>6.7</v>
      </c>
      <c r="E738" s="17" t="s">
        <v>2380</v>
      </c>
      <c r="F738" s="17" t="s">
        <v>2380</v>
      </c>
      <c r="G738" s="17" t="s">
        <v>2380</v>
      </c>
      <c r="H738" s="17">
        <v>3</v>
      </c>
      <c r="I738" s="17" t="s">
        <v>2380</v>
      </c>
      <c r="J738" s="17" t="str">
        <f>IF(Table3__3_16[[#This Row],[HBA1C]]&lt;5.7,"Normal",IF(Table3__3_16[[#This Row],[HBA1C]]&lt;6.4,"Prediabetes","Diabetes"))</f>
        <v>Diabetes</v>
      </c>
    </row>
    <row r="739" spans="1:10" x14ac:dyDescent="0.35">
      <c r="A739" s="17" t="s">
        <v>1633</v>
      </c>
      <c r="B739" s="17">
        <v>34.5</v>
      </c>
      <c r="C739" s="17" t="s">
        <v>8337</v>
      </c>
      <c r="D739" s="17">
        <v>10.3</v>
      </c>
      <c r="E739" s="17" t="s">
        <v>2380</v>
      </c>
      <c r="F739" s="17" t="s">
        <v>2380</v>
      </c>
      <c r="G739" s="17" t="s">
        <v>2380</v>
      </c>
      <c r="H739" s="17">
        <v>3</v>
      </c>
      <c r="I739" s="17" t="s">
        <v>2380</v>
      </c>
      <c r="J739" s="17" t="str">
        <f>IF(Table3__3_16[[#This Row],[HBA1C]]&lt;5.7,"Normal",IF(Table3__3_16[[#This Row],[HBA1C]]&lt;6.4,"Prediabetes","Diabetes"))</f>
        <v>Diabetes</v>
      </c>
    </row>
    <row r="740" spans="1:10" x14ac:dyDescent="0.35">
      <c r="A740" s="17" t="s">
        <v>1632</v>
      </c>
      <c r="B740" s="17">
        <v>45.9</v>
      </c>
      <c r="C740" s="17" t="s">
        <v>8337</v>
      </c>
      <c r="D740" s="17">
        <v>11.14</v>
      </c>
      <c r="E740" s="17" t="s">
        <v>2381</v>
      </c>
      <c r="F740" s="17" t="s">
        <v>2380</v>
      </c>
      <c r="G740" s="17" t="s">
        <v>2380</v>
      </c>
      <c r="H740" s="17">
        <v>1</v>
      </c>
      <c r="I740" s="17" t="s">
        <v>2380</v>
      </c>
      <c r="J740" s="17" t="str">
        <f>IF(Table3__3_16[[#This Row],[HBA1C]]&lt;5.7,"Normal",IF(Table3__3_16[[#This Row],[HBA1C]]&lt;6.4,"Prediabetes","Diabetes"))</f>
        <v>Diabetes</v>
      </c>
    </row>
    <row r="741" spans="1:10" x14ac:dyDescent="0.35">
      <c r="A741" s="17" t="s">
        <v>1631</v>
      </c>
      <c r="B741" s="17">
        <v>33.479999999999997</v>
      </c>
      <c r="C741" s="17" t="s">
        <v>8337</v>
      </c>
      <c r="D741" s="17">
        <v>4.74</v>
      </c>
      <c r="E741" s="17" t="s">
        <v>2381</v>
      </c>
      <c r="F741" s="17" t="s">
        <v>2380</v>
      </c>
      <c r="G741" s="17" t="s">
        <v>2380</v>
      </c>
      <c r="H741" s="17">
        <v>2</v>
      </c>
      <c r="I741" s="17" t="s">
        <v>2380</v>
      </c>
      <c r="J741" s="17" t="str">
        <f>IF(Table3__3_16[[#This Row],[HBA1C]]&lt;5.7,"Normal",IF(Table3__3_16[[#This Row],[HBA1C]]&lt;6.4,"Prediabetes","Diabetes"))</f>
        <v>Normal</v>
      </c>
    </row>
    <row r="742" spans="1:10" x14ac:dyDescent="0.35">
      <c r="A742" s="17" t="s">
        <v>1630</v>
      </c>
      <c r="B742" s="17">
        <v>28.31</v>
      </c>
      <c r="C742" s="17" t="s">
        <v>8338</v>
      </c>
      <c r="D742" s="17">
        <v>5.96</v>
      </c>
      <c r="E742" s="17" t="s">
        <v>2381</v>
      </c>
      <c r="F742" s="17" t="s">
        <v>2380</v>
      </c>
      <c r="G742" s="17" t="s">
        <v>2380</v>
      </c>
      <c r="H742" s="17">
        <v>2</v>
      </c>
      <c r="I742" s="17" t="s">
        <v>2380</v>
      </c>
      <c r="J742" s="17" t="str">
        <f>IF(Table3__3_16[[#This Row],[HBA1C]]&lt;5.7,"Normal",IF(Table3__3_16[[#This Row],[HBA1C]]&lt;6.4,"Prediabetes","Diabetes"))</f>
        <v>Prediabetes</v>
      </c>
    </row>
    <row r="743" spans="1:10" x14ac:dyDescent="0.35">
      <c r="A743" s="17" t="s">
        <v>1629</v>
      </c>
      <c r="B743" s="17">
        <v>21.565000000000001</v>
      </c>
      <c r="C743" s="17" t="s">
        <v>8339</v>
      </c>
      <c r="D743" s="17">
        <v>4.95</v>
      </c>
      <c r="E743" s="17" t="s">
        <v>2380</v>
      </c>
      <c r="F743" s="17" t="s">
        <v>2381</v>
      </c>
      <c r="G743" s="17" t="s">
        <v>2380</v>
      </c>
      <c r="H743" s="17">
        <v>1</v>
      </c>
      <c r="I743" s="17" t="s">
        <v>2381</v>
      </c>
      <c r="J743" s="17" t="str">
        <f>IF(Table3__3_16[[#This Row],[HBA1C]]&lt;5.7,"Normal",IF(Table3__3_16[[#This Row],[HBA1C]]&lt;6.4,"Prediabetes","Diabetes"))</f>
        <v>Normal</v>
      </c>
    </row>
    <row r="744" spans="1:10" x14ac:dyDescent="0.35">
      <c r="A744" s="17" t="s">
        <v>1628</v>
      </c>
      <c r="B744" s="17">
        <v>35.590000000000003</v>
      </c>
      <c r="C744" s="17" t="s">
        <v>8337</v>
      </c>
      <c r="D744" s="17">
        <v>5.21</v>
      </c>
      <c r="E744" s="17" t="s">
        <v>2381</v>
      </c>
      <c r="F744" s="17" t="s">
        <v>2380</v>
      </c>
      <c r="G744" s="17" t="s">
        <v>2381</v>
      </c>
      <c r="H744" s="17">
        <v>1</v>
      </c>
      <c r="I744" s="17" t="s">
        <v>2380</v>
      </c>
      <c r="J744" s="17" t="str">
        <f>IF(Table3__3_16[[#This Row],[HBA1C]]&lt;5.7,"Normal",IF(Table3__3_16[[#This Row],[HBA1C]]&lt;6.4,"Prediabetes","Diabetes"))</f>
        <v>Normal</v>
      </c>
    </row>
    <row r="745" spans="1:10" x14ac:dyDescent="0.35">
      <c r="A745" s="17" t="s">
        <v>1627</v>
      </c>
      <c r="B745" s="17">
        <v>43.44</v>
      </c>
      <c r="C745" s="17" t="s">
        <v>8337</v>
      </c>
      <c r="D745" s="17">
        <v>4.8600000000000003</v>
      </c>
      <c r="E745" s="17" t="s">
        <v>2381</v>
      </c>
      <c r="F745" s="17" t="s">
        <v>2380</v>
      </c>
      <c r="G745" s="17" t="s">
        <v>2380</v>
      </c>
      <c r="H745" s="17">
        <v>0</v>
      </c>
      <c r="I745" s="17" t="s">
        <v>2380</v>
      </c>
      <c r="J745" s="17" t="str">
        <f>IF(Table3__3_16[[#This Row],[HBA1C]]&lt;5.7,"Normal",IF(Table3__3_16[[#This Row],[HBA1C]]&lt;6.4,"Prediabetes","Diabetes"))</f>
        <v>Normal</v>
      </c>
    </row>
    <row r="746" spans="1:10" x14ac:dyDescent="0.35">
      <c r="A746" s="17" t="s">
        <v>1626</v>
      </c>
      <c r="B746" s="17">
        <v>21.754999999999999</v>
      </c>
      <c r="C746" s="17" t="s">
        <v>8339</v>
      </c>
      <c r="D746" s="17">
        <v>7.79</v>
      </c>
      <c r="E746" s="17" t="s">
        <v>2381</v>
      </c>
      <c r="F746" s="17" t="s">
        <v>2380</v>
      </c>
      <c r="G746" s="17" t="s">
        <v>2380</v>
      </c>
      <c r="H746" s="17">
        <v>0</v>
      </c>
      <c r="I746" s="17" t="s">
        <v>2380</v>
      </c>
      <c r="J746" s="17" t="str">
        <f>IF(Table3__3_16[[#This Row],[HBA1C]]&lt;5.7,"Normal",IF(Table3__3_16[[#This Row],[HBA1C]]&lt;6.4,"Prediabetes","Diabetes"))</f>
        <v>Diabetes</v>
      </c>
    </row>
    <row r="747" spans="1:10" x14ac:dyDescent="0.35">
      <c r="A747" s="17" t="s">
        <v>1625</v>
      </c>
      <c r="B747" s="17">
        <v>44.55</v>
      </c>
      <c r="C747" s="17" t="s">
        <v>8337</v>
      </c>
      <c r="D747" s="17">
        <v>7.12</v>
      </c>
      <c r="E747" s="17" t="s">
        <v>2381</v>
      </c>
      <c r="F747" s="17" t="s">
        <v>2380</v>
      </c>
      <c r="G747" s="17" t="s">
        <v>2380</v>
      </c>
      <c r="H747" s="17">
        <v>1</v>
      </c>
      <c r="I747" s="17" t="s">
        <v>2380</v>
      </c>
      <c r="J747" s="17" t="str">
        <f>IF(Table3__3_16[[#This Row],[HBA1C]]&lt;5.7,"Normal",IF(Table3__3_16[[#This Row],[HBA1C]]&lt;6.4,"Prediabetes","Diabetes"))</f>
        <v>Diabetes</v>
      </c>
    </row>
    <row r="748" spans="1:10" x14ac:dyDescent="0.35">
      <c r="A748" s="17" t="s">
        <v>1624</v>
      </c>
      <c r="B748" s="17">
        <v>43.32</v>
      </c>
      <c r="C748" s="17" t="s">
        <v>8337</v>
      </c>
      <c r="D748" s="17">
        <v>4.67</v>
      </c>
      <c r="E748" s="17" t="s">
        <v>2381</v>
      </c>
      <c r="F748" s="17" t="s">
        <v>2380</v>
      </c>
      <c r="G748" s="17" t="s">
        <v>2380</v>
      </c>
      <c r="H748" s="17">
        <v>0</v>
      </c>
      <c r="I748" s="17" t="s">
        <v>2380</v>
      </c>
      <c r="J748" s="17" t="str">
        <f>IF(Table3__3_16[[#This Row],[HBA1C]]&lt;5.7,"Normal",IF(Table3__3_16[[#This Row],[HBA1C]]&lt;6.4,"Prediabetes","Diabetes"))</f>
        <v>Normal</v>
      </c>
    </row>
    <row r="749" spans="1:10" x14ac:dyDescent="0.35">
      <c r="A749" s="17" t="s">
        <v>1623</v>
      </c>
      <c r="B749" s="17">
        <v>31.23</v>
      </c>
      <c r="C749" s="17" t="s">
        <v>8337</v>
      </c>
      <c r="D749" s="17">
        <v>9.1199999999999992</v>
      </c>
      <c r="E749" s="17" t="s">
        <v>2381</v>
      </c>
      <c r="F749" s="17" t="s">
        <v>2380</v>
      </c>
      <c r="G749" s="17" t="s">
        <v>2381</v>
      </c>
      <c r="H749" s="17">
        <v>1</v>
      </c>
      <c r="I749" s="17" t="s">
        <v>2380</v>
      </c>
      <c r="J749" s="17" t="str">
        <f>IF(Table3__3_16[[#This Row],[HBA1C]]&lt;5.7,"Normal",IF(Table3__3_16[[#This Row],[HBA1C]]&lt;6.4,"Prediabetes","Diabetes"))</f>
        <v>Diabetes</v>
      </c>
    </row>
    <row r="750" spans="1:10" x14ac:dyDescent="0.35">
      <c r="A750" s="17" t="s">
        <v>1622</v>
      </c>
      <c r="B750" s="17">
        <v>42.81</v>
      </c>
      <c r="C750" s="17" t="s">
        <v>8337</v>
      </c>
      <c r="D750" s="17">
        <v>4.1500000000000004</v>
      </c>
      <c r="E750" s="17" t="s">
        <v>2380</v>
      </c>
      <c r="F750" s="17" t="s">
        <v>2380</v>
      </c>
      <c r="G750" s="17" t="s">
        <v>2380</v>
      </c>
      <c r="H750" s="17">
        <v>1</v>
      </c>
      <c r="I750" s="17" t="s">
        <v>2380</v>
      </c>
      <c r="J750" s="17" t="str">
        <f>IF(Table3__3_16[[#This Row],[HBA1C]]&lt;5.7,"Normal",IF(Table3__3_16[[#This Row],[HBA1C]]&lt;6.4,"Prediabetes","Diabetes"))</f>
        <v>Normal</v>
      </c>
    </row>
    <row r="751" spans="1:10" x14ac:dyDescent="0.35">
      <c r="A751" s="17" t="s">
        <v>1621</v>
      </c>
      <c r="B751" s="17">
        <v>35.909999999999997</v>
      </c>
      <c r="C751" s="17" t="s">
        <v>8337</v>
      </c>
      <c r="D751" s="17">
        <v>6.72</v>
      </c>
      <c r="E751" s="17" t="s">
        <v>2381</v>
      </c>
      <c r="F751" s="17" t="s">
        <v>2380</v>
      </c>
      <c r="G751" s="17" t="s">
        <v>2380</v>
      </c>
      <c r="H751" s="17">
        <v>2</v>
      </c>
      <c r="I751" s="17" t="s">
        <v>2380</v>
      </c>
      <c r="J751" s="17" t="str">
        <f>IF(Table3__3_16[[#This Row],[HBA1C]]&lt;5.7,"Normal",IF(Table3__3_16[[#This Row],[HBA1C]]&lt;6.4,"Prediabetes","Diabetes"))</f>
        <v>Diabetes</v>
      </c>
    </row>
    <row r="752" spans="1:10" x14ac:dyDescent="0.35">
      <c r="A752" s="17" t="s">
        <v>1620</v>
      </c>
      <c r="B752" s="17">
        <v>36.65</v>
      </c>
      <c r="C752" s="17" t="s">
        <v>8337</v>
      </c>
      <c r="D752" s="17">
        <v>5.01</v>
      </c>
      <c r="E752" s="17" t="s">
        <v>2381</v>
      </c>
      <c r="F752" s="17" t="s">
        <v>2380</v>
      </c>
      <c r="G752" s="17" t="s">
        <v>2381</v>
      </c>
      <c r="H752" s="17">
        <v>1</v>
      </c>
      <c r="I752" s="17" t="s">
        <v>2380</v>
      </c>
      <c r="J752" s="17" t="str">
        <f>IF(Table3__3_16[[#This Row],[HBA1C]]&lt;5.7,"Normal",IF(Table3__3_16[[#This Row],[HBA1C]]&lt;6.4,"Prediabetes","Diabetes"))</f>
        <v>Normal</v>
      </c>
    </row>
    <row r="753" spans="1:10" x14ac:dyDescent="0.35">
      <c r="A753" s="17" t="s">
        <v>1619</v>
      </c>
      <c r="B753" s="17">
        <v>22.04</v>
      </c>
      <c r="C753" s="17" t="s">
        <v>8339</v>
      </c>
      <c r="D753" s="17">
        <v>10.9</v>
      </c>
      <c r="E753" s="17" t="s">
        <v>2381</v>
      </c>
      <c r="F753" s="17" t="s">
        <v>2380</v>
      </c>
      <c r="G753" s="17" t="s">
        <v>2380</v>
      </c>
      <c r="H753" s="17">
        <v>2</v>
      </c>
      <c r="I753" s="17" t="s">
        <v>2380</v>
      </c>
      <c r="J753" s="17" t="str">
        <f>IF(Table3__3_16[[#This Row],[HBA1C]]&lt;5.7,"Normal",IF(Table3__3_16[[#This Row],[HBA1C]]&lt;6.4,"Prediabetes","Diabetes"))</f>
        <v>Diabetes</v>
      </c>
    </row>
    <row r="754" spans="1:10" x14ac:dyDescent="0.35">
      <c r="A754" s="17" t="s">
        <v>1618</v>
      </c>
      <c r="B754" s="17">
        <v>31.824999999999999</v>
      </c>
      <c r="C754" s="17" t="s">
        <v>8337</v>
      </c>
      <c r="D754" s="17">
        <v>5.52</v>
      </c>
      <c r="E754" s="17" t="s">
        <v>2381</v>
      </c>
      <c r="F754" s="17" t="s">
        <v>2380</v>
      </c>
      <c r="G754" s="17" t="s">
        <v>2380</v>
      </c>
      <c r="H754" s="17">
        <v>1</v>
      </c>
      <c r="I754" s="17" t="s">
        <v>2380</v>
      </c>
      <c r="J754" s="17" t="str">
        <f>IF(Table3__3_16[[#This Row],[HBA1C]]&lt;5.7,"Normal",IF(Table3__3_16[[#This Row],[HBA1C]]&lt;6.4,"Prediabetes","Diabetes"))</f>
        <v>Normal</v>
      </c>
    </row>
    <row r="755" spans="1:10" x14ac:dyDescent="0.35">
      <c r="A755" s="17" t="s">
        <v>1617</v>
      </c>
      <c r="B755" s="17">
        <v>53.58</v>
      </c>
      <c r="C755" s="17" t="s">
        <v>8337</v>
      </c>
      <c r="D755" s="17">
        <v>4.55</v>
      </c>
      <c r="E755" s="17" t="s">
        <v>2380</v>
      </c>
      <c r="F755" s="17" t="s">
        <v>2380</v>
      </c>
      <c r="G755" s="17" t="s">
        <v>2380</v>
      </c>
      <c r="H755" s="17">
        <v>1</v>
      </c>
      <c r="I755" s="17" t="s">
        <v>2380</v>
      </c>
      <c r="J755" s="17" t="str">
        <f>IF(Table3__3_16[[#This Row],[HBA1C]]&lt;5.7,"Normal",IF(Table3__3_16[[#This Row],[HBA1C]]&lt;6.4,"Prediabetes","Diabetes"))</f>
        <v>Normal</v>
      </c>
    </row>
    <row r="756" spans="1:10" x14ac:dyDescent="0.35">
      <c r="A756" s="17" t="s">
        <v>1616</v>
      </c>
      <c r="B756" s="17">
        <v>34.299999999999997</v>
      </c>
      <c r="C756" s="17" t="s">
        <v>8337</v>
      </c>
      <c r="D756" s="17">
        <v>11.76</v>
      </c>
      <c r="E756" s="17" t="s">
        <v>2380</v>
      </c>
      <c r="F756" s="17" t="s">
        <v>2380</v>
      </c>
      <c r="G756" s="17" t="s">
        <v>2380</v>
      </c>
      <c r="H756" s="17">
        <v>0</v>
      </c>
      <c r="I756" s="17" t="s">
        <v>2380</v>
      </c>
      <c r="J756" s="17" t="str">
        <f>IF(Table3__3_16[[#This Row],[HBA1C]]&lt;5.7,"Normal",IF(Table3__3_16[[#This Row],[HBA1C]]&lt;6.4,"Prediabetes","Diabetes"))</f>
        <v>Diabetes</v>
      </c>
    </row>
    <row r="757" spans="1:10" x14ac:dyDescent="0.35">
      <c r="A757" s="17" t="s">
        <v>1615</v>
      </c>
      <c r="B757" s="17">
        <v>32.11</v>
      </c>
      <c r="C757" s="17" t="s">
        <v>8337</v>
      </c>
      <c r="D757" s="17">
        <v>7.06</v>
      </c>
      <c r="E757" s="17" t="s">
        <v>2380</v>
      </c>
      <c r="F757" s="17" t="s">
        <v>2380</v>
      </c>
      <c r="G757" s="17" t="s">
        <v>2380</v>
      </c>
      <c r="H757" s="17">
        <v>0</v>
      </c>
      <c r="I757" s="17" t="s">
        <v>2380</v>
      </c>
      <c r="J757" s="17" t="str">
        <f>IF(Table3__3_16[[#This Row],[HBA1C]]&lt;5.7,"Normal",IF(Table3__3_16[[#This Row],[HBA1C]]&lt;6.4,"Prediabetes","Diabetes"))</f>
        <v>Diabetes</v>
      </c>
    </row>
    <row r="758" spans="1:10" x14ac:dyDescent="0.35">
      <c r="A758" s="17" t="s">
        <v>1614</v>
      </c>
      <c r="B758" s="17">
        <v>31.78</v>
      </c>
      <c r="C758" s="17" t="s">
        <v>8337</v>
      </c>
      <c r="D758" s="17">
        <v>11.35</v>
      </c>
      <c r="E758" s="17" t="s">
        <v>2381</v>
      </c>
      <c r="F758" s="17" t="s">
        <v>2380</v>
      </c>
      <c r="G758" s="17" t="s">
        <v>2381</v>
      </c>
      <c r="H758" s="17">
        <v>1</v>
      </c>
      <c r="I758" s="17" t="s">
        <v>2380</v>
      </c>
      <c r="J758" s="17" t="str">
        <f>IF(Table3__3_16[[#This Row],[HBA1C]]&lt;5.7,"Normal",IF(Table3__3_16[[#This Row],[HBA1C]]&lt;6.4,"Prediabetes","Diabetes"))</f>
        <v>Diabetes</v>
      </c>
    </row>
    <row r="759" spans="1:10" x14ac:dyDescent="0.35">
      <c r="A759" s="17" t="s">
        <v>1613</v>
      </c>
      <c r="B759" s="17">
        <v>46.89</v>
      </c>
      <c r="C759" s="17" t="s">
        <v>8337</v>
      </c>
      <c r="D759" s="17">
        <v>5.52</v>
      </c>
      <c r="E759" s="17" t="s">
        <v>2380</v>
      </c>
      <c r="F759" s="17" t="s">
        <v>2380</v>
      </c>
      <c r="G759" s="17" t="s">
        <v>2380</v>
      </c>
      <c r="H759" s="17">
        <v>0</v>
      </c>
      <c r="I759" s="17" t="s">
        <v>2380</v>
      </c>
      <c r="J759" s="17" t="str">
        <f>IF(Table3__3_16[[#This Row],[HBA1C]]&lt;5.7,"Normal",IF(Table3__3_16[[#This Row],[HBA1C]]&lt;6.4,"Prediabetes","Diabetes"))</f>
        <v>Normal</v>
      </c>
    </row>
    <row r="760" spans="1:10" x14ac:dyDescent="0.35">
      <c r="A760" s="17" t="s">
        <v>1612</v>
      </c>
      <c r="B760" s="17">
        <v>39.35</v>
      </c>
      <c r="C760" s="17" t="s">
        <v>8337</v>
      </c>
      <c r="D760" s="17">
        <v>7.86</v>
      </c>
      <c r="E760" s="17" t="s">
        <v>2381</v>
      </c>
      <c r="F760" s="17" t="s">
        <v>2380</v>
      </c>
      <c r="G760" s="17" t="s">
        <v>2380</v>
      </c>
      <c r="H760" s="17">
        <v>1</v>
      </c>
      <c r="I760" s="17" t="s">
        <v>2380</v>
      </c>
      <c r="J760" s="17" t="str">
        <f>IF(Table3__3_16[[#This Row],[HBA1C]]&lt;5.7,"Normal",IF(Table3__3_16[[#This Row],[HBA1C]]&lt;6.4,"Prediabetes","Diabetes"))</f>
        <v>Diabetes</v>
      </c>
    </row>
    <row r="761" spans="1:10" x14ac:dyDescent="0.35">
      <c r="A761" s="17" t="s">
        <v>1611</v>
      </c>
      <c r="B761" s="17">
        <v>39.200000000000003</v>
      </c>
      <c r="C761" s="17" t="s">
        <v>8337</v>
      </c>
      <c r="D761" s="17">
        <v>11.38</v>
      </c>
      <c r="E761" s="17" t="s">
        <v>2380</v>
      </c>
      <c r="F761" s="17" t="s">
        <v>2380</v>
      </c>
      <c r="G761" s="17" t="s">
        <v>2380</v>
      </c>
      <c r="H761" s="17">
        <v>0</v>
      </c>
      <c r="I761" s="17" t="s">
        <v>2380</v>
      </c>
      <c r="J761" s="17" t="str">
        <f>IF(Table3__3_16[[#This Row],[HBA1C]]&lt;5.7,"Normal",IF(Table3__3_16[[#This Row],[HBA1C]]&lt;6.4,"Prediabetes","Diabetes"))</f>
        <v>Diabetes</v>
      </c>
    </row>
    <row r="762" spans="1:10" x14ac:dyDescent="0.35">
      <c r="A762" s="17" t="s">
        <v>1610</v>
      </c>
      <c r="B762" s="17">
        <v>39.159999999999997</v>
      </c>
      <c r="C762" s="17" t="s">
        <v>8337</v>
      </c>
      <c r="D762" s="17">
        <v>10.48</v>
      </c>
      <c r="E762" s="17" t="s">
        <v>2380</v>
      </c>
      <c r="F762" s="17" t="s">
        <v>2380</v>
      </c>
      <c r="G762" s="17" t="s">
        <v>2380</v>
      </c>
      <c r="H762" s="17">
        <v>0</v>
      </c>
      <c r="I762" s="17" t="s">
        <v>2380</v>
      </c>
      <c r="J762" s="17" t="str">
        <f>IF(Table3__3_16[[#This Row],[HBA1C]]&lt;5.7,"Normal",IF(Table3__3_16[[#This Row],[HBA1C]]&lt;6.4,"Prediabetes","Diabetes"))</f>
        <v>Diabetes</v>
      </c>
    </row>
    <row r="763" spans="1:10" x14ac:dyDescent="0.35">
      <c r="A763" s="17" t="s">
        <v>1609</v>
      </c>
      <c r="B763" s="17">
        <v>44.1</v>
      </c>
      <c r="C763" s="17" t="s">
        <v>8337</v>
      </c>
      <c r="D763" s="17">
        <v>5.04</v>
      </c>
      <c r="E763" s="17" t="s">
        <v>2381</v>
      </c>
      <c r="F763" s="17" t="s">
        <v>2380</v>
      </c>
      <c r="G763" s="17" t="s">
        <v>2380</v>
      </c>
      <c r="H763" s="17">
        <v>0</v>
      </c>
      <c r="I763" s="17" t="s">
        <v>2380</v>
      </c>
      <c r="J763" s="17" t="str">
        <f>IF(Table3__3_16[[#This Row],[HBA1C]]&lt;5.7,"Normal",IF(Table3__3_16[[#This Row],[HBA1C]]&lt;6.4,"Prediabetes","Diabetes"))</f>
        <v>Normal</v>
      </c>
    </row>
    <row r="764" spans="1:10" x14ac:dyDescent="0.35">
      <c r="A764" s="17" t="s">
        <v>1608</v>
      </c>
      <c r="B764" s="17">
        <v>33.200000000000003</v>
      </c>
      <c r="C764" s="17" t="s">
        <v>8337</v>
      </c>
      <c r="D764" s="17">
        <v>9.06</v>
      </c>
      <c r="E764" s="17" t="s">
        <v>2380</v>
      </c>
      <c r="F764" s="17" t="s">
        <v>2380</v>
      </c>
      <c r="G764" s="17" t="s">
        <v>2380</v>
      </c>
      <c r="H764" s="17">
        <v>0</v>
      </c>
      <c r="I764" s="17" t="s">
        <v>2380</v>
      </c>
      <c r="J764" s="17" t="str">
        <f>IF(Table3__3_16[[#This Row],[HBA1C]]&lt;5.7,"Normal",IF(Table3__3_16[[#This Row],[HBA1C]]&lt;6.4,"Prediabetes","Diabetes"))</f>
        <v>Diabetes</v>
      </c>
    </row>
    <row r="765" spans="1:10" x14ac:dyDescent="0.35">
      <c r="A765" s="17" t="s">
        <v>1607</v>
      </c>
      <c r="B765" s="17">
        <v>29.92</v>
      </c>
      <c r="C765" s="17" t="s">
        <v>8338</v>
      </c>
      <c r="D765" s="17">
        <v>11.07</v>
      </c>
      <c r="E765" s="17" t="s">
        <v>2380</v>
      </c>
      <c r="F765" s="17" t="s">
        <v>2380</v>
      </c>
      <c r="G765" s="17" t="s">
        <v>2380</v>
      </c>
      <c r="H765" s="17">
        <v>0</v>
      </c>
      <c r="I765" s="17" t="s">
        <v>2380</v>
      </c>
      <c r="J765" s="17" t="str">
        <f>IF(Table3__3_16[[#This Row],[HBA1C]]&lt;5.7,"Normal",IF(Table3__3_16[[#This Row],[HBA1C]]&lt;6.4,"Prediabetes","Diabetes"))</f>
        <v>Diabetes</v>
      </c>
    </row>
    <row r="766" spans="1:10" x14ac:dyDescent="0.35">
      <c r="A766" s="17" t="s">
        <v>1606</v>
      </c>
      <c r="B766" s="17">
        <v>25</v>
      </c>
      <c r="C766" s="17" t="s">
        <v>8339</v>
      </c>
      <c r="D766" s="17">
        <v>10.45</v>
      </c>
      <c r="E766" s="17" t="s">
        <v>2380</v>
      </c>
      <c r="F766" s="17" t="s">
        <v>2380</v>
      </c>
      <c r="G766" s="17" t="s">
        <v>2380</v>
      </c>
      <c r="H766" s="17">
        <v>0</v>
      </c>
      <c r="I766" s="17" t="s">
        <v>2380</v>
      </c>
      <c r="J766" s="17" t="str">
        <f>IF(Table3__3_16[[#This Row],[HBA1C]]&lt;5.7,"Normal",IF(Table3__3_16[[#This Row],[HBA1C]]&lt;6.4,"Prediabetes","Diabetes"))</f>
        <v>Diabetes</v>
      </c>
    </row>
    <row r="767" spans="1:10" x14ac:dyDescent="0.35">
      <c r="A767" s="17" t="s">
        <v>1605</v>
      </c>
      <c r="B767" s="17">
        <v>38.869999999999997</v>
      </c>
      <c r="C767" s="17" t="s">
        <v>8337</v>
      </c>
      <c r="D767" s="17">
        <v>8.6300000000000008</v>
      </c>
      <c r="E767" s="17" t="s">
        <v>2381</v>
      </c>
      <c r="F767" s="17" t="s">
        <v>2380</v>
      </c>
      <c r="G767" s="17" t="s">
        <v>2380</v>
      </c>
      <c r="H767" s="17">
        <v>1</v>
      </c>
      <c r="I767" s="17" t="s">
        <v>2380</v>
      </c>
      <c r="J767" s="17" t="str">
        <f>IF(Table3__3_16[[#This Row],[HBA1C]]&lt;5.7,"Normal",IF(Table3__3_16[[#This Row],[HBA1C]]&lt;6.4,"Prediabetes","Diabetes"))</f>
        <v>Diabetes</v>
      </c>
    </row>
    <row r="768" spans="1:10" x14ac:dyDescent="0.35">
      <c r="A768" s="17" t="s">
        <v>1604</v>
      </c>
      <c r="B768" s="17">
        <v>32.299999999999997</v>
      </c>
      <c r="C768" s="17" t="s">
        <v>8337</v>
      </c>
      <c r="D768" s="17">
        <v>5.28</v>
      </c>
      <c r="E768" s="17" t="s">
        <v>2381</v>
      </c>
      <c r="F768" s="17" t="s">
        <v>2380</v>
      </c>
      <c r="G768" s="17" t="s">
        <v>2380</v>
      </c>
      <c r="H768" s="17">
        <v>2</v>
      </c>
      <c r="I768" s="17" t="s">
        <v>2380</v>
      </c>
      <c r="J768" s="17" t="str">
        <f>IF(Table3__3_16[[#This Row],[HBA1C]]&lt;5.7,"Normal",IF(Table3__3_16[[#This Row],[HBA1C]]&lt;6.4,"Prediabetes","Diabetes"))</f>
        <v>Normal</v>
      </c>
    </row>
    <row r="769" spans="1:10" x14ac:dyDescent="0.35">
      <c r="A769" s="17" t="s">
        <v>1603</v>
      </c>
      <c r="B769" s="17">
        <v>31.16</v>
      </c>
      <c r="C769" s="17" t="s">
        <v>8337</v>
      </c>
      <c r="D769" s="17">
        <v>7.49</v>
      </c>
      <c r="E769" s="17" t="s">
        <v>2381</v>
      </c>
      <c r="F769" s="17" t="s">
        <v>2380</v>
      </c>
      <c r="G769" s="17" t="s">
        <v>2380</v>
      </c>
      <c r="H769" s="17">
        <v>2</v>
      </c>
      <c r="I769" s="17" t="s">
        <v>2380</v>
      </c>
      <c r="J769" s="17" t="str">
        <f>IF(Table3__3_16[[#This Row],[HBA1C]]&lt;5.7,"Normal",IF(Table3__3_16[[#This Row],[HBA1C]]&lt;6.4,"Prediabetes","Diabetes"))</f>
        <v>Diabetes</v>
      </c>
    </row>
    <row r="770" spans="1:10" x14ac:dyDescent="0.35">
      <c r="A770" s="17" t="s">
        <v>1602</v>
      </c>
      <c r="B770" s="17">
        <v>54.59</v>
      </c>
      <c r="C770" s="17" t="s">
        <v>8337</v>
      </c>
      <c r="D770" s="17">
        <v>4.2699999999999996</v>
      </c>
      <c r="E770" s="17" t="s">
        <v>2380</v>
      </c>
      <c r="F770" s="17" t="s">
        <v>2380</v>
      </c>
      <c r="G770" s="17" t="s">
        <v>2380</v>
      </c>
      <c r="H770" s="17">
        <v>0</v>
      </c>
      <c r="I770" s="17" t="s">
        <v>2380</v>
      </c>
      <c r="J770" s="17" t="str">
        <f>IF(Table3__3_16[[#This Row],[HBA1C]]&lt;5.7,"Normal",IF(Table3__3_16[[#This Row],[HBA1C]]&lt;6.4,"Prediabetes","Diabetes"))</f>
        <v>Normal</v>
      </c>
    </row>
    <row r="771" spans="1:10" x14ac:dyDescent="0.35">
      <c r="A771" s="17" t="s">
        <v>1601</v>
      </c>
      <c r="B771" s="17">
        <v>21.09</v>
      </c>
      <c r="C771" s="17" t="s">
        <v>8339</v>
      </c>
      <c r="D771" s="17">
        <v>9.2200000000000006</v>
      </c>
      <c r="E771" s="17" t="s">
        <v>2381</v>
      </c>
      <c r="F771" s="17" t="s">
        <v>2380</v>
      </c>
      <c r="G771" s="17" t="s">
        <v>2380</v>
      </c>
      <c r="H771" s="17">
        <v>2</v>
      </c>
      <c r="I771" s="17" t="s">
        <v>2380</v>
      </c>
      <c r="J771" s="17" t="str">
        <f>IF(Table3__3_16[[#This Row],[HBA1C]]&lt;5.7,"Normal",IF(Table3__3_16[[#This Row],[HBA1C]]&lt;6.4,"Prediabetes","Diabetes"))</f>
        <v>Diabetes</v>
      </c>
    </row>
    <row r="772" spans="1:10" x14ac:dyDescent="0.35">
      <c r="A772" s="17" t="s">
        <v>1600</v>
      </c>
      <c r="B772" s="17">
        <v>52.41</v>
      </c>
      <c r="C772" s="17" t="s">
        <v>8337</v>
      </c>
      <c r="D772" s="17">
        <v>5.99</v>
      </c>
      <c r="E772" s="17" t="s">
        <v>2380</v>
      </c>
      <c r="F772" s="17" t="s">
        <v>2380</v>
      </c>
      <c r="G772" s="17" t="s">
        <v>2380</v>
      </c>
      <c r="H772" s="17">
        <v>1</v>
      </c>
      <c r="I772" s="17" t="s">
        <v>2380</v>
      </c>
      <c r="J772" s="17" t="str">
        <f>IF(Table3__3_16[[#This Row],[HBA1C]]&lt;5.7,"Normal",IF(Table3__3_16[[#This Row],[HBA1C]]&lt;6.4,"Prediabetes","Diabetes"))</f>
        <v>Prediabetes</v>
      </c>
    </row>
    <row r="773" spans="1:10" x14ac:dyDescent="0.35">
      <c r="A773" s="17" t="s">
        <v>1599</v>
      </c>
      <c r="B773" s="17">
        <v>41.47</v>
      </c>
      <c r="C773" s="17" t="s">
        <v>8337</v>
      </c>
      <c r="D773" s="17">
        <v>5.86</v>
      </c>
      <c r="E773" s="17" t="s">
        <v>2381</v>
      </c>
      <c r="F773" s="17" t="s">
        <v>2380</v>
      </c>
      <c r="G773" s="17" t="s">
        <v>2380</v>
      </c>
      <c r="H773" s="17">
        <v>2</v>
      </c>
      <c r="I773" s="17" t="s">
        <v>2380</v>
      </c>
      <c r="J773" s="17" t="str">
        <f>IF(Table3__3_16[[#This Row],[HBA1C]]&lt;5.7,"Normal",IF(Table3__3_16[[#This Row],[HBA1C]]&lt;6.4,"Prediabetes","Diabetes"))</f>
        <v>Prediabetes</v>
      </c>
    </row>
    <row r="774" spans="1:10" x14ac:dyDescent="0.35">
      <c r="A774" s="17" t="s">
        <v>1598</v>
      </c>
      <c r="B774" s="17">
        <v>33.1</v>
      </c>
      <c r="C774" s="17" t="s">
        <v>8337</v>
      </c>
      <c r="D774" s="17">
        <v>5.19</v>
      </c>
      <c r="E774" s="17" t="s">
        <v>2381</v>
      </c>
      <c r="F774" s="17" t="s">
        <v>2380</v>
      </c>
      <c r="G774" s="17" t="s">
        <v>2380</v>
      </c>
      <c r="H774" s="17">
        <v>2</v>
      </c>
      <c r="I774" s="17" t="s">
        <v>2380</v>
      </c>
      <c r="J774" s="17" t="str">
        <f>IF(Table3__3_16[[#This Row],[HBA1C]]&lt;5.7,"Normal",IF(Table3__3_16[[#This Row],[HBA1C]]&lt;6.4,"Prediabetes","Diabetes"))</f>
        <v>Normal</v>
      </c>
    </row>
    <row r="775" spans="1:10" x14ac:dyDescent="0.35">
      <c r="A775" s="17" t="s">
        <v>1597</v>
      </c>
      <c r="B775" s="17">
        <v>30.8</v>
      </c>
      <c r="C775" s="17" t="s">
        <v>8337</v>
      </c>
      <c r="D775" s="17">
        <v>4.37</v>
      </c>
      <c r="E775" s="17" t="s">
        <v>2381</v>
      </c>
      <c r="F775" s="17" t="s">
        <v>2380</v>
      </c>
      <c r="G775" s="17" t="s">
        <v>2380</v>
      </c>
      <c r="H775" s="17">
        <v>2</v>
      </c>
      <c r="I775" s="17" t="s">
        <v>2380</v>
      </c>
      <c r="J775" s="17" t="str">
        <f>IF(Table3__3_16[[#This Row],[HBA1C]]&lt;5.7,"Normal",IF(Table3__3_16[[#This Row],[HBA1C]]&lt;6.4,"Prediabetes","Diabetes"))</f>
        <v>Normal</v>
      </c>
    </row>
    <row r="776" spans="1:10" x14ac:dyDescent="0.35">
      <c r="A776" s="17" t="s">
        <v>1596</v>
      </c>
      <c r="B776" s="17">
        <v>42.06</v>
      </c>
      <c r="C776" s="17" t="s">
        <v>8337</v>
      </c>
      <c r="D776" s="17">
        <v>5.32</v>
      </c>
      <c r="E776" s="17" t="s">
        <v>2380</v>
      </c>
      <c r="F776" s="17" t="s">
        <v>2380</v>
      </c>
      <c r="G776" s="17" t="s">
        <v>2380</v>
      </c>
      <c r="H776" s="17">
        <v>1</v>
      </c>
      <c r="I776" s="17" t="s">
        <v>2380</v>
      </c>
      <c r="J776" s="17" t="str">
        <f>IF(Table3__3_16[[#This Row],[HBA1C]]&lt;5.7,"Normal",IF(Table3__3_16[[#This Row],[HBA1C]]&lt;6.4,"Prediabetes","Diabetes"))</f>
        <v>Normal</v>
      </c>
    </row>
    <row r="777" spans="1:10" x14ac:dyDescent="0.35">
      <c r="A777" s="17" t="s">
        <v>1595</v>
      </c>
      <c r="B777" s="17">
        <v>39.270000000000003</v>
      </c>
      <c r="C777" s="17" t="s">
        <v>8337</v>
      </c>
      <c r="D777" s="17">
        <v>5.64</v>
      </c>
      <c r="E777" s="17" t="s">
        <v>2380</v>
      </c>
      <c r="F777" s="17" t="s">
        <v>2380</v>
      </c>
      <c r="G777" s="17" t="s">
        <v>2381</v>
      </c>
      <c r="H777" s="17">
        <v>1</v>
      </c>
      <c r="I777" s="17" t="s">
        <v>2380</v>
      </c>
      <c r="J777" s="17" t="str">
        <f>IF(Table3__3_16[[#This Row],[HBA1C]]&lt;5.7,"Normal",IF(Table3__3_16[[#This Row],[HBA1C]]&lt;6.4,"Prediabetes","Diabetes"))</f>
        <v>Normal</v>
      </c>
    </row>
    <row r="778" spans="1:10" x14ac:dyDescent="0.35">
      <c r="A778" s="17" t="s">
        <v>1594</v>
      </c>
      <c r="B778" s="17">
        <v>30.71</v>
      </c>
      <c r="C778" s="17" t="s">
        <v>8337</v>
      </c>
      <c r="D778" s="17">
        <v>5.59</v>
      </c>
      <c r="E778" s="17" t="s">
        <v>2381</v>
      </c>
      <c r="F778" s="17" t="s">
        <v>2380</v>
      </c>
      <c r="G778" s="17" t="s">
        <v>2380</v>
      </c>
      <c r="H778" s="17">
        <v>1</v>
      </c>
      <c r="I778" s="17" t="s">
        <v>2380</v>
      </c>
      <c r="J778" s="17" t="str">
        <f>IF(Table3__3_16[[#This Row],[HBA1C]]&lt;5.7,"Normal",IF(Table3__3_16[[#This Row],[HBA1C]]&lt;6.4,"Prediabetes","Diabetes"))</f>
        <v>Normal</v>
      </c>
    </row>
    <row r="779" spans="1:10" x14ac:dyDescent="0.35">
      <c r="A779" s="17" t="s">
        <v>1593</v>
      </c>
      <c r="B779" s="17">
        <v>47.19</v>
      </c>
      <c r="C779" s="17" t="s">
        <v>8337</v>
      </c>
      <c r="D779" s="17">
        <v>5.29</v>
      </c>
      <c r="E779" s="17" t="s">
        <v>2380</v>
      </c>
      <c r="F779" s="17" t="s">
        <v>2380</v>
      </c>
      <c r="G779" s="17" t="s">
        <v>2380</v>
      </c>
      <c r="H779" s="17">
        <v>0</v>
      </c>
      <c r="I779" s="17" t="s">
        <v>2380</v>
      </c>
      <c r="J779" s="17" t="str">
        <f>IF(Table3__3_16[[#This Row],[HBA1C]]&lt;5.7,"Normal",IF(Table3__3_16[[#This Row],[HBA1C]]&lt;6.4,"Prediabetes","Diabetes"))</f>
        <v>Normal</v>
      </c>
    </row>
    <row r="780" spans="1:10" x14ac:dyDescent="0.35">
      <c r="A780" s="17" t="s">
        <v>1592</v>
      </c>
      <c r="B780" s="17">
        <v>30.02</v>
      </c>
      <c r="C780" s="17" t="s">
        <v>8337</v>
      </c>
      <c r="D780" s="17">
        <v>6.65</v>
      </c>
      <c r="E780" s="17" t="s">
        <v>2380</v>
      </c>
      <c r="F780" s="17" t="s">
        <v>2380</v>
      </c>
      <c r="G780" s="17" t="s">
        <v>2380</v>
      </c>
      <c r="H780" s="17">
        <v>0</v>
      </c>
      <c r="I780" s="17" t="s">
        <v>2380</v>
      </c>
      <c r="J780" s="17" t="str">
        <f>IF(Table3__3_16[[#This Row],[HBA1C]]&lt;5.7,"Normal",IF(Table3__3_16[[#This Row],[HBA1C]]&lt;6.4,"Prediabetes","Diabetes"))</f>
        <v>Diabetes</v>
      </c>
    </row>
    <row r="781" spans="1:10" x14ac:dyDescent="0.35">
      <c r="A781" s="17" t="s">
        <v>1591</v>
      </c>
      <c r="B781" s="17">
        <v>37.909999999999997</v>
      </c>
      <c r="C781" s="17" t="s">
        <v>8337</v>
      </c>
      <c r="D781" s="17">
        <v>5.68</v>
      </c>
      <c r="E781" s="17" t="s">
        <v>2381</v>
      </c>
      <c r="F781" s="17" t="s">
        <v>2380</v>
      </c>
      <c r="G781" s="17" t="s">
        <v>2380</v>
      </c>
      <c r="H781" s="17">
        <v>0</v>
      </c>
      <c r="I781" s="17" t="s">
        <v>2380</v>
      </c>
      <c r="J781" s="17" t="str">
        <f>IF(Table3__3_16[[#This Row],[HBA1C]]&lt;5.7,"Normal",IF(Table3__3_16[[#This Row],[HBA1C]]&lt;6.4,"Prediabetes","Diabetes"))</f>
        <v>Normal</v>
      </c>
    </row>
    <row r="782" spans="1:10" x14ac:dyDescent="0.35">
      <c r="A782" s="17" t="s">
        <v>1590</v>
      </c>
      <c r="B782" s="17">
        <v>54.61</v>
      </c>
      <c r="C782" s="17" t="s">
        <v>8337</v>
      </c>
      <c r="D782" s="17">
        <v>4.49</v>
      </c>
      <c r="E782" s="17" t="s">
        <v>2380</v>
      </c>
      <c r="F782" s="17" t="s">
        <v>2380</v>
      </c>
      <c r="G782" s="17" t="s">
        <v>2380</v>
      </c>
      <c r="H782" s="17">
        <v>0</v>
      </c>
      <c r="I782" s="17" t="s">
        <v>2380</v>
      </c>
      <c r="J782" s="17" t="str">
        <f>IF(Table3__3_16[[#This Row],[HBA1C]]&lt;5.7,"Normal",IF(Table3__3_16[[#This Row],[HBA1C]]&lt;6.4,"Prediabetes","Diabetes"))</f>
        <v>Normal</v>
      </c>
    </row>
    <row r="783" spans="1:10" x14ac:dyDescent="0.35">
      <c r="A783" s="17" t="s">
        <v>1589</v>
      </c>
      <c r="B783" s="17">
        <v>36.005000000000003</v>
      </c>
      <c r="C783" s="17" t="s">
        <v>8337</v>
      </c>
      <c r="D783" s="17">
        <v>6.9</v>
      </c>
      <c r="E783" s="17" t="s">
        <v>2380</v>
      </c>
      <c r="F783" s="17" t="s">
        <v>2380</v>
      </c>
      <c r="G783" s="17" t="s">
        <v>2380</v>
      </c>
      <c r="H783" s="17">
        <v>0</v>
      </c>
      <c r="I783" s="17" t="s">
        <v>2380</v>
      </c>
      <c r="J783" s="17" t="str">
        <f>IF(Table3__3_16[[#This Row],[HBA1C]]&lt;5.7,"Normal",IF(Table3__3_16[[#This Row],[HBA1C]]&lt;6.4,"Prediabetes","Diabetes"))</f>
        <v>Diabetes</v>
      </c>
    </row>
    <row r="784" spans="1:10" x14ac:dyDescent="0.35">
      <c r="A784" s="17" t="s">
        <v>1588</v>
      </c>
      <c r="B784" s="17">
        <v>28.7</v>
      </c>
      <c r="C784" s="17" t="s">
        <v>8338</v>
      </c>
      <c r="D784" s="17">
        <v>11.52</v>
      </c>
      <c r="E784" s="17" t="s">
        <v>2380</v>
      </c>
      <c r="F784" s="17" t="s">
        <v>2380</v>
      </c>
      <c r="G784" s="17" t="s">
        <v>2380</v>
      </c>
      <c r="H784" s="17">
        <v>0</v>
      </c>
      <c r="I784" s="17" t="s">
        <v>2380</v>
      </c>
      <c r="J784" s="17" t="str">
        <f>IF(Table3__3_16[[#This Row],[HBA1C]]&lt;5.7,"Normal",IF(Table3__3_16[[#This Row],[HBA1C]]&lt;6.4,"Prediabetes","Diabetes"))</f>
        <v>Diabetes</v>
      </c>
    </row>
    <row r="785" spans="1:10" x14ac:dyDescent="0.35">
      <c r="A785" s="17" t="s">
        <v>1587</v>
      </c>
      <c r="B785" s="17">
        <v>34.295000000000002</v>
      </c>
      <c r="C785" s="17" t="s">
        <v>8337</v>
      </c>
      <c r="D785" s="17">
        <v>11.24</v>
      </c>
      <c r="E785" s="17" t="s">
        <v>2380</v>
      </c>
      <c r="F785" s="17" t="s">
        <v>2380</v>
      </c>
      <c r="G785" s="17" t="s">
        <v>2380</v>
      </c>
      <c r="H785" s="17">
        <v>0</v>
      </c>
      <c r="I785" s="17" t="s">
        <v>2380</v>
      </c>
      <c r="J785" s="17" t="str">
        <f>IF(Table3__3_16[[#This Row],[HBA1C]]&lt;5.7,"Normal",IF(Table3__3_16[[#This Row],[HBA1C]]&lt;6.4,"Prediabetes","Diabetes"))</f>
        <v>Diabetes</v>
      </c>
    </row>
    <row r="786" spans="1:10" x14ac:dyDescent="0.35">
      <c r="A786" s="17" t="s">
        <v>1586</v>
      </c>
      <c r="B786" s="17">
        <v>27.55</v>
      </c>
      <c r="C786" s="17" t="s">
        <v>8338</v>
      </c>
      <c r="D786" s="17">
        <v>10.98</v>
      </c>
      <c r="E786" s="17" t="s">
        <v>2380</v>
      </c>
      <c r="F786" s="17" t="s">
        <v>2380</v>
      </c>
      <c r="G786" s="17" t="s">
        <v>2380</v>
      </c>
      <c r="H786" s="17">
        <v>0</v>
      </c>
      <c r="I786" s="17" t="s">
        <v>2380</v>
      </c>
      <c r="J786" s="17" t="str">
        <f>IF(Table3__3_16[[#This Row],[HBA1C]]&lt;5.7,"Normal",IF(Table3__3_16[[#This Row],[HBA1C]]&lt;6.4,"Prediabetes","Diabetes"))</f>
        <v>Diabetes</v>
      </c>
    </row>
    <row r="787" spans="1:10" x14ac:dyDescent="0.35">
      <c r="A787" s="17" t="s">
        <v>1585</v>
      </c>
      <c r="B787" s="17">
        <v>40.700000000000003</v>
      </c>
      <c r="C787" s="17" t="s">
        <v>8337</v>
      </c>
      <c r="D787" s="17">
        <v>5.42</v>
      </c>
      <c r="E787" s="17" t="s">
        <v>2380</v>
      </c>
      <c r="F787" s="17" t="s">
        <v>2380</v>
      </c>
      <c r="G787" s="17" t="s">
        <v>2380</v>
      </c>
      <c r="H787" s="17">
        <v>0</v>
      </c>
      <c r="I787" s="17" t="s">
        <v>2380</v>
      </c>
      <c r="J787" s="17" t="str">
        <f>IF(Table3__3_16[[#This Row],[HBA1C]]&lt;5.7,"Normal",IF(Table3__3_16[[#This Row],[HBA1C]]&lt;6.4,"Prediabetes","Diabetes"))</f>
        <v>Normal</v>
      </c>
    </row>
    <row r="788" spans="1:10" x14ac:dyDescent="0.35">
      <c r="A788" s="17" t="s">
        <v>1584</v>
      </c>
      <c r="B788" s="17">
        <v>18.335000000000001</v>
      </c>
      <c r="C788" s="17" t="s">
        <v>8340</v>
      </c>
      <c r="D788" s="17">
        <v>10.97</v>
      </c>
      <c r="E788" s="17" t="s">
        <v>2380</v>
      </c>
      <c r="F788" s="17" t="s">
        <v>2380</v>
      </c>
      <c r="G788" s="17" t="s">
        <v>2380</v>
      </c>
      <c r="H788" s="17">
        <v>0</v>
      </c>
      <c r="I788" s="17" t="s">
        <v>2380</v>
      </c>
      <c r="J788" s="17" t="str">
        <f>IF(Table3__3_16[[#This Row],[HBA1C]]&lt;5.7,"Normal",IF(Table3__3_16[[#This Row],[HBA1C]]&lt;6.4,"Prediabetes","Diabetes"))</f>
        <v>Diabetes</v>
      </c>
    </row>
    <row r="789" spans="1:10" x14ac:dyDescent="0.35">
      <c r="A789" s="17" t="s">
        <v>1583</v>
      </c>
      <c r="B789" s="17">
        <v>33.914999999999999</v>
      </c>
      <c r="C789" s="17" t="s">
        <v>8337</v>
      </c>
      <c r="D789" s="17">
        <v>9.56</v>
      </c>
      <c r="E789" s="17" t="s">
        <v>2381</v>
      </c>
      <c r="F789" s="17" t="s">
        <v>2380</v>
      </c>
      <c r="G789" s="17" t="s">
        <v>2380</v>
      </c>
      <c r="H789" s="17">
        <v>2</v>
      </c>
      <c r="I789" s="17" t="s">
        <v>2380</v>
      </c>
      <c r="J789" s="17" t="str">
        <f>IF(Table3__3_16[[#This Row],[HBA1C]]&lt;5.7,"Normal",IF(Table3__3_16[[#This Row],[HBA1C]]&lt;6.4,"Prediabetes","Diabetes"))</f>
        <v>Diabetes</v>
      </c>
    </row>
    <row r="790" spans="1:10" x14ac:dyDescent="0.35">
      <c r="A790" s="17" t="s">
        <v>1582</v>
      </c>
      <c r="B790" s="17">
        <v>33.534999999999997</v>
      </c>
      <c r="C790" s="17" t="s">
        <v>8337</v>
      </c>
      <c r="D790" s="17">
        <v>9.4</v>
      </c>
      <c r="E790" s="17" t="s">
        <v>2381</v>
      </c>
      <c r="F790" s="17" t="s">
        <v>2380</v>
      </c>
      <c r="G790" s="17" t="s">
        <v>2380</v>
      </c>
      <c r="H790" s="17">
        <v>2</v>
      </c>
      <c r="I790" s="17" t="s">
        <v>2380</v>
      </c>
      <c r="J790" s="17" t="str">
        <f>IF(Table3__3_16[[#This Row],[HBA1C]]&lt;5.7,"Normal",IF(Table3__3_16[[#This Row],[HBA1C]]&lt;6.4,"Prediabetes","Diabetes"))</f>
        <v>Diabetes</v>
      </c>
    </row>
    <row r="791" spans="1:10" x14ac:dyDescent="0.35">
      <c r="A791" s="17" t="s">
        <v>1581</v>
      </c>
      <c r="B791" s="17">
        <v>23.655000000000001</v>
      </c>
      <c r="C791" s="17" t="s">
        <v>8339</v>
      </c>
      <c r="D791" s="17">
        <v>8.48</v>
      </c>
      <c r="E791" s="17" t="s">
        <v>2381</v>
      </c>
      <c r="F791" s="17" t="s">
        <v>2380</v>
      </c>
      <c r="G791" s="17" t="s">
        <v>2380</v>
      </c>
      <c r="H791" s="17">
        <v>2</v>
      </c>
      <c r="I791" s="17" t="s">
        <v>2380</v>
      </c>
      <c r="J791" s="17" t="str">
        <f>IF(Table3__3_16[[#This Row],[HBA1C]]&lt;5.7,"Normal",IF(Table3__3_16[[#This Row],[HBA1C]]&lt;6.4,"Prediabetes","Diabetes"))</f>
        <v>Diabetes</v>
      </c>
    </row>
    <row r="792" spans="1:10" x14ac:dyDescent="0.35">
      <c r="A792" s="17" t="s">
        <v>1580</v>
      </c>
      <c r="B792" s="17">
        <v>28</v>
      </c>
      <c r="C792" s="17" t="s">
        <v>8338</v>
      </c>
      <c r="D792" s="17">
        <v>5.57</v>
      </c>
      <c r="E792" s="17" t="s">
        <v>2380</v>
      </c>
      <c r="F792" s="17" t="s">
        <v>2380</v>
      </c>
      <c r="G792" s="17" t="s">
        <v>2380</v>
      </c>
      <c r="H792" s="17">
        <v>0</v>
      </c>
      <c r="I792" s="17" t="s">
        <v>2380</v>
      </c>
      <c r="J792" s="17" t="str">
        <f>IF(Table3__3_16[[#This Row],[HBA1C]]&lt;5.7,"Normal",IF(Table3__3_16[[#This Row],[HBA1C]]&lt;6.4,"Prediabetes","Diabetes"))</f>
        <v>Normal</v>
      </c>
    </row>
    <row r="793" spans="1:10" x14ac:dyDescent="0.35">
      <c r="A793" s="17" t="s">
        <v>1579</v>
      </c>
      <c r="B793" s="17">
        <v>30.23</v>
      </c>
      <c r="C793" s="17" t="s">
        <v>8337</v>
      </c>
      <c r="D793" s="17">
        <v>6.94</v>
      </c>
      <c r="E793" s="17" t="s">
        <v>2381</v>
      </c>
      <c r="F793" s="17" t="s">
        <v>2380</v>
      </c>
      <c r="G793" s="17" t="s">
        <v>2381</v>
      </c>
      <c r="H793" s="17">
        <v>1</v>
      </c>
      <c r="I793" s="17" t="s">
        <v>2380</v>
      </c>
      <c r="J793" s="17" t="str">
        <f>IF(Table3__3_16[[#This Row],[HBA1C]]&lt;5.7,"Normal",IF(Table3__3_16[[#This Row],[HBA1C]]&lt;6.4,"Prediabetes","Diabetes"))</f>
        <v>Diabetes</v>
      </c>
    </row>
    <row r="794" spans="1:10" x14ac:dyDescent="0.35">
      <c r="A794" s="17" t="s">
        <v>1578</v>
      </c>
      <c r="B794" s="17">
        <v>51.14</v>
      </c>
      <c r="C794" s="17" t="s">
        <v>8337</v>
      </c>
      <c r="D794" s="17">
        <v>4.05</v>
      </c>
      <c r="E794" s="17" t="s">
        <v>2380</v>
      </c>
      <c r="F794" s="17" t="s">
        <v>2380</v>
      </c>
      <c r="G794" s="17" t="s">
        <v>2380</v>
      </c>
      <c r="H794" s="17">
        <v>1</v>
      </c>
      <c r="I794" s="17" t="s">
        <v>2380</v>
      </c>
      <c r="J794" s="17" t="str">
        <f>IF(Table3__3_16[[#This Row],[HBA1C]]&lt;5.7,"Normal",IF(Table3__3_16[[#This Row],[HBA1C]]&lt;6.4,"Prediabetes","Diabetes"))</f>
        <v>Normal</v>
      </c>
    </row>
    <row r="795" spans="1:10" x14ac:dyDescent="0.35">
      <c r="A795" s="17" t="s">
        <v>1577</v>
      </c>
      <c r="B795" s="17">
        <v>24.32</v>
      </c>
      <c r="C795" s="17" t="s">
        <v>8339</v>
      </c>
      <c r="D795" s="17">
        <v>10.220000000000001</v>
      </c>
      <c r="E795" s="17" t="s">
        <v>2380</v>
      </c>
      <c r="F795" s="17" t="s">
        <v>2380</v>
      </c>
      <c r="G795" s="17" t="s">
        <v>2380</v>
      </c>
      <c r="H795" s="17">
        <v>0</v>
      </c>
      <c r="I795" s="17" t="s">
        <v>2380</v>
      </c>
      <c r="J795" s="17" t="str">
        <f>IF(Table3__3_16[[#This Row],[HBA1C]]&lt;5.7,"Normal",IF(Table3__3_16[[#This Row],[HBA1C]]&lt;6.4,"Prediabetes","Diabetes"))</f>
        <v>Diabetes</v>
      </c>
    </row>
    <row r="796" spans="1:10" x14ac:dyDescent="0.35">
      <c r="A796" s="17" t="s">
        <v>1576</v>
      </c>
      <c r="B796" s="17">
        <v>38.06</v>
      </c>
      <c r="C796" s="17" t="s">
        <v>8337</v>
      </c>
      <c r="D796" s="17">
        <v>9.24</v>
      </c>
      <c r="E796" s="17" t="s">
        <v>2380</v>
      </c>
      <c r="F796" s="17" t="s">
        <v>2380</v>
      </c>
      <c r="G796" s="17" t="s">
        <v>2380</v>
      </c>
      <c r="H796" s="17">
        <v>0</v>
      </c>
      <c r="I796" s="17" t="s">
        <v>2380</v>
      </c>
      <c r="J796" s="17" t="str">
        <f>IF(Table3__3_16[[#This Row],[HBA1C]]&lt;5.7,"Normal",IF(Table3__3_16[[#This Row],[HBA1C]]&lt;6.4,"Prediabetes","Diabetes"))</f>
        <v>Diabetes</v>
      </c>
    </row>
    <row r="797" spans="1:10" x14ac:dyDescent="0.35">
      <c r="A797" s="17" t="s">
        <v>1575</v>
      </c>
      <c r="B797" s="17">
        <v>37.700000000000003</v>
      </c>
      <c r="C797" s="17" t="s">
        <v>8337</v>
      </c>
      <c r="D797" s="17">
        <v>8.6</v>
      </c>
      <c r="E797" s="17" t="s">
        <v>2380</v>
      </c>
      <c r="F797" s="17" t="s">
        <v>2380</v>
      </c>
      <c r="G797" s="17" t="s">
        <v>2380</v>
      </c>
      <c r="H797" s="17">
        <v>0</v>
      </c>
      <c r="I797" s="17" t="s">
        <v>2380</v>
      </c>
      <c r="J797" s="17" t="str">
        <f>IF(Table3__3_16[[#This Row],[HBA1C]]&lt;5.7,"Normal",IF(Table3__3_16[[#This Row],[HBA1C]]&lt;6.4,"Prediabetes","Diabetes"))</f>
        <v>Diabetes</v>
      </c>
    </row>
    <row r="798" spans="1:10" x14ac:dyDescent="0.35">
      <c r="A798" s="17" t="s">
        <v>1574</v>
      </c>
      <c r="B798" s="17">
        <v>44</v>
      </c>
      <c r="C798" s="17" t="s">
        <v>8337</v>
      </c>
      <c r="D798" s="17">
        <v>9.32</v>
      </c>
      <c r="E798" s="17" t="s">
        <v>2381</v>
      </c>
      <c r="F798" s="17" t="s">
        <v>2380</v>
      </c>
      <c r="G798" s="17" t="s">
        <v>2380</v>
      </c>
      <c r="H798" s="17">
        <v>2</v>
      </c>
      <c r="I798" s="17" t="s">
        <v>2380</v>
      </c>
      <c r="J798" s="17" t="str">
        <f>IF(Table3__3_16[[#This Row],[HBA1C]]&lt;5.7,"Normal",IF(Table3__3_16[[#This Row],[HBA1C]]&lt;6.4,"Prediabetes","Diabetes"))</f>
        <v>Diabetes</v>
      </c>
    </row>
    <row r="799" spans="1:10" x14ac:dyDescent="0.35">
      <c r="A799" s="17" t="s">
        <v>1573</v>
      </c>
      <c r="B799" s="17">
        <v>41.45</v>
      </c>
      <c r="C799" s="17" t="s">
        <v>8337</v>
      </c>
      <c r="D799" s="17">
        <v>6.12</v>
      </c>
      <c r="E799" s="17" t="s">
        <v>2381</v>
      </c>
      <c r="F799" s="17" t="s">
        <v>2380</v>
      </c>
      <c r="G799" s="17" t="s">
        <v>2380</v>
      </c>
      <c r="H799" s="17">
        <v>0</v>
      </c>
      <c r="I799" s="17" t="s">
        <v>2380</v>
      </c>
      <c r="J799" s="17" t="str">
        <f>IF(Table3__3_16[[#This Row],[HBA1C]]&lt;5.7,"Normal",IF(Table3__3_16[[#This Row],[HBA1C]]&lt;6.4,"Prediabetes","Diabetes"))</f>
        <v>Prediabetes</v>
      </c>
    </row>
    <row r="800" spans="1:10" x14ac:dyDescent="0.35">
      <c r="A800" s="17" t="s">
        <v>1572</v>
      </c>
      <c r="B800" s="17">
        <v>25.364999999999998</v>
      </c>
      <c r="C800" s="17" t="s">
        <v>8338</v>
      </c>
      <c r="D800" s="17">
        <v>9.19</v>
      </c>
      <c r="E800" s="17" t="s">
        <v>2381</v>
      </c>
      <c r="F800" s="17" t="s">
        <v>2380</v>
      </c>
      <c r="G800" s="17" t="s">
        <v>2380</v>
      </c>
      <c r="H800" s="17">
        <v>0</v>
      </c>
      <c r="I800" s="17" t="s">
        <v>2380</v>
      </c>
      <c r="J800" s="17" t="str">
        <f>IF(Table3__3_16[[#This Row],[HBA1C]]&lt;5.7,"Normal",IF(Table3__3_16[[#This Row],[HBA1C]]&lt;6.4,"Prediabetes","Diabetes"))</f>
        <v>Diabetes</v>
      </c>
    </row>
    <row r="801" spans="1:10" x14ac:dyDescent="0.35">
      <c r="A801" s="17" t="s">
        <v>1571</v>
      </c>
      <c r="B801" s="17">
        <v>34.56</v>
      </c>
      <c r="C801" s="17" t="s">
        <v>8337</v>
      </c>
      <c r="D801" s="17">
        <v>5.84</v>
      </c>
      <c r="E801" s="17" t="s">
        <v>2381</v>
      </c>
      <c r="F801" s="17" t="s">
        <v>2380</v>
      </c>
      <c r="G801" s="17" t="s">
        <v>2381</v>
      </c>
      <c r="H801" s="17">
        <v>1</v>
      </c>
      <c r="I801" s="17" t="s">
        <v>2380</v>
      </c>
      <c r="J801" s="17" t="str">
        <f>IF(Table3__3_16[[#This Row],[HBA1C]]&lt;5.7,"Normal",IF(Table3__3_16[[#This Row],[HBA1C]]&lt;6.4,"Prediabetes","Diabetes"))</f>
        <v>Prediabetes</v>
      </c>
    </row>
    <row r="802" spans="1:10" x14ac:dyDescent="0.35">
      <c r="A802" s="17" t="s">
        <v>1570</v>
      </c>
      <c r="B802" s="17">
        <v>28.2</v>
      </c>
      <c r="C802" s="17" t="s">
        <v>8338</v>
      </c>
      <c r="D802" s="17">
        <v>7.19</v>
      </c>
      <c r="E802" s="17" t="s">
        <v>2381</v>
      </c>
      <c r="F802" s="17" t="s">
        <v>2380</v>
      </c>
      <c r="G802" s="17" t="s">
        <v>2380</v>
      </c>
      <c r="H802" s="17">
        <v>2</v>
      </c>
      <c r="I802" s="17" t="s">
        <v>2380</v>
      </c>
      <c r="J802" s="17" t="str">
        <f>IF(Table3__3_16[[#This Row],[HBA1C]]&lt;5.7,"Normal",IF(Table3__3_16[[#This Row],[HBA1C]]&lt;6.4,"Prediabetes","Diabetes"))</f>
        <v>Diabetes</v>
      </c>
    </row>
    <row r="803" spans="1:10" x14ac:dyDescent="0.35">
      <c r="A803" s="17" t="s">
        <v>1569</v>
      </c>
      <c r="B803" s="17">
        <v>30.43</v>
      </c>
      <c r="C803" s="17" t="s">
        <v>8337</v>
      </c>
      <c r="D803" s="17">
        <v>9.39</v>
      </c>
      <c r="E803" s="17" t="s">
        <v>2380</v>
      </c>
      <c r="F803" s="17" t="s">
        <v>2380</v>
      </c>
      <c r="G803" s="17" t="s">
        <v>2380</v>
      </c>
      <c r="H803" s="17">
        <v>0</v>
      </c>
      <c r="I803" s="17" t="s">
        <v>2380</v>
      </c>
      <c r="J803" s="17" t="str">
        <f>IF(Table3__3_16[[#This Row],[HBA1C]]&lt;5.7,"Normal",IF(Table3__3_16[[#This Row],[HBA1C]]&lt;6.4,"Prediabetes","Diabetes"))</f>
        <v>Diabetes</v>
      </c>
    </row>
    <row r="804" spans="1:10" x14ac:dyDescent="0.35">
      <c r="A804" s="17" t="s">
        <v>1568</v>
      </c>
      <c r="B804" s="17">
        <v>32.395000000000003</v>
      </c>
      <c r="C804" s="17" t="s">
        <v>8337</v>
      </c>
      <c r="D804" s="17">
        <v>4.2699999999999996</v>
      </c>
      <c r="E804" s="17" t="s">
        <v>2381</v>
      </c>
      <c r="F804" s="17" t="s">
        <v>2380</v>
      </c>
      <c r="G804" s="17" t="s">
        <v>2380</v>
      </c>
      <c r="H804" s="17">
        <v>1</v>
      </c>
      <c r="I804" s="17" t="s">
        <v>2380</v>
      </c>
      <c r="J804" s="17" t="str">
        <f>IF(Table3__3_16[[#This Row],[HBA1C]]&lt;5.7,"Normal",IF(Table3__3_16[[#This Row],[HBA1C]]&lt;6.4,"Prediabetes","Diabetes"))</f>
        <v>Normal</v>
      </c>
    </row>
    <row r="805" spans="1:10" x14ac:dyDescent="0.35">
      <c r="A805" s="17" t="s">
        <v>1567</v>
      </c>
      <c r="B805" s="17">
        <v>24.035</v>
      </c>
      <c r="C805" s="17" t="s">
        <v>8339</v>
      </c>
      <c r="D805" s="17">
        <v>11.71</v>
      </c>
      <c r="E805" s="17" t="s">
        <v>2380</v>
      </c>
      <c r="F805" s="17" t="s">
        <v>2380</v>
      </c>
      <c r="G805" s="17" t="s">
        <v>2380</v>
      </c>
      <c r="H805" s="17">
        <v>0</v>
      </c>
      <c r="I805" s="17" t="s">
        <v>2380</v>
      </c>
      <c r="J805" s="17" t="str">
        <f>IF(Table3__3_16[[#This Row],[HBA1C]]&lt;5.7,"Normal",IF(Table3__3_16[[#This Row],[HBA1C]]&lt;6.4,"Prediabetes","Diabetes"))</f>
        <v>Diabetes</v>
      </c>
    </row>
    <row r="806" spans="1:10" x14ac:dyDescent="0.35">
      <c r="A806" s="17" t="s">
        <v>1566</v>
      </c>
      <c r="B806" s="17">
        <v>37.119999999999997</v>
      </c>
      <c r="C806" s="17" t="s">
        <v>8337</v>
      </c>
      <c r="D806" s="17">
        <v>5.29</v>
      </c>
      <c r="E806" s="17" t="s">
        <v>2380</v>
      </c>
      <c r="F806" s="17" t="s">
        <v>2380</v>
      </c>
      <c r="G806" s="17" t="s">
        <v>2380</v>
      </c>
      <c r="H806" s="17">
        <v>2</v>
      </c>
      <c r="I806" s="17" t="s">
        <v>2380</v>
      </c>
      <c r="J806" s="17" t="str">
        <f>IF(Table3__3_16[[#This Row],[HBA1C]]&lt;5.7,"Normal",IF(Table3__3_16[[#This Row],[HBA1C]]&lt;6.4,"Prediabetes","Diabetes"))</f>
        <v>Normal</v>
      </c>
    </row>
    <row r="807" spans="1:10" x14ac:dyDescent="0.35">
      <c r="A807" s="17" t="s">
        <v>1565</v>
      </c>
      <c r="B807" s="17">
        <v>34.840000000000003</v>
      </c>
      <c r="C807" s="17" t="s">
        <v>8337</v>
      </c>
      <c r="D807" s="17">
        <v>6</v>
      </c>
      <c r="E807" s="17" t="s">
        <v>2381</v>
      </c>
      <c r="F807" s="17" t="s">
        <v>2380</v>
      </c>
      <c r="G807" s="17" t="s">
        <v>2381</v>
      </c>
      <c r="H807" s="17">
        <v>1</v>
      </c>
      <c r="I807" s="17" t="s">
        <v>2380</v>
      </c>
      <c r="J807" s="17" t="str">
        <f>IF(Table3__3_16[[#This Row],[HBA1C]]&lt;5.7,"Normal",IF(Table3__3_16[[#This Row],[HBA1C]]&lt;6.4,"Prediabetes","Diabetes"))</f>
        <v>Prediabetes</v>
      </c>
    </row>
    <row r="808" spans="1:10" x14ac:dyDescent="0.35">
      <c r="A808" s="17" t="s">
        <v>1564</v>
      </c>
      <c r="B808" s="17">
        <v>29.53</v>
      </c>
      <c r="C808" s="17" t="s">
        <v>8338</v>
      </c>
      <c r="D808" s="17">
        <v>10.64</v>
      </c>
      <c r="E808" s="17" t="s">
        <v>2380</v>
      </c>
      <c r="F808" s="17" t="s">
        <v>2380</v>
      </c>
      <c r="G808" s="17" t="s">
        <v>2380</v>
      </c>
      <c r="H808" s="17">
        <v>0</v>
      </c>
      <c r="I808" s="17" t="s">
        <v>2380</v>
      </c>
      <c r="J808" s="17" t="str">
        <f>IF(Table3__3_16[[#This Row],[HBA1C]]&lt;5.7,"Normal",IF(Table3__3_16[[#This Row],[HBA1C]]&lt;6.4,"Prediabetes","Diabetes"))</f>
        <v>Diabetes</v>
      </c>
    </row>
    <row r="809" spans="1:10" x14ac:dyDescent="0.35">
      <c r="A809" s="17" t="s">
        <v>1563</v>
      </c>
      <c r="B809" s="17">
        <v>42.51</v>
      </c>
      <c r="C809" s="17" t="s">
        <v>8337</v>
      </c>
      <c r="D809" s="17">
        <v>8.2100000000000009</v>
      </c>
      <c r="E809" s="17" t="s">
        <v>2381</v>
      </c>
      <c r="F809" s="17" t="s">
        <v>2380</v>
      </c>
      <c r="G809" s="17" t="s">
        <v>2380</v>
      </c>
      <c r="H809" s="17">
        <v>0</v>
      </c>
      <c r="I809" s="17" t="s">
        <v>2380</v>
      </c>
      <c r="J809" s="17" t="str">
        <f>IF(Table3__3_16[[#This Row],[HBA1C]]&lt;5.7,"Normal",IF(Table3__3_16[[#This Row],[HBA1C]]&lt;6.4,"Prediabetes","Diabetes"))</f>
        <v>Diabetes</v>
      </c>
    </row>
    <row r="810" spans="1:10" x14ac:dyDescent="0.35">
      <c r="A810" s="17" t="s">
        <v>1562</v>
      </c>
      <c r="B810" s="17">
        <v>38.14</v>
      </c>
      <c r="C810" s="17" t="s">
        <v>8337</v>
      </c>
      <c r="D810" s="17">
        <v>5.58</v>
      </c>
      <c r="E810" s="17" t="s">
        <v>2380</v>
      </c>
      <c r="F810" s="17" t="s">
        <v>2380</v>
      </c>
      <c r="G810" s="17" t="s">
        <v>2381</v>
      </c>
      <c r="H810" s="17">
        <v>1</v>
      </c>
      <c r="I810" s="17" t="s">
        <v>2380</v>
      </c>
      <c r="J810" s="17" t="str">
        <f>IF(Table3__3_16[[#This Row],[HBA1C]]&lt;5.7,"Normal",IF(Table3__3_16[[#This Row],[HBA1C]]&lt;6.4,"Prediabetes","Diabetes"))</f>
        <v>Normal</v>
      </c>
    </row>
    <row r="811" spans="1:10" x14ac:dyDescent="0.35">
      <c r="A811" s="17" t="s">
        <v>1561</v>
      </c>
      <c r="B811" s="17">
        <v>39.93</v>
      </c>
      <c r="C811" s="17" t="s">
        <v>8337</v>
      </c>
      <c r="D811" s="17">
        <v>8.75</v>
      </c>
      <c r="E811" s="17" t="s">
        <v>2380</v>
      </c>
      <c r="F811" s="17" t="s">
        <v>2380</v>
      </c>
      <c r="G811" s="17" t="s">
        <v>2380</v>
      </c>
      <c r="H811" s="17">
        <v>0</v>
      </c>
      <c r="I811" s="17" t="s">
        <v>2380</v>
      </c>
      <c r="J811" s="17" t="str">
        <f>IF(Table3__3_16[[#This Row],[HBA1C]]&lt;5.7,"Normal",IF(Table3__3_16[[#This Row],[HBA1C]]&lt;6.4,"Prediabetes","Diabetes"))</f>
        <v>Diabetes</v>
      </c>
    </row>
    <row r="812" spans="1:10" x14ac:dyDescent="0.35">
      <c r="A812" s="17" t="s">
        <v>1560</v>
      </c>
      <c r="B812" s="17">
        <v>38.83</v>
      </c>
      <c r="C812" s="17" t="s">
        <v>8337</v>
      </c>
      <c r="D812" s="17">
        <v>11.86</v>
      </c>
      <c r="E812" s="17" t="s">
        <v>2380</v>
      </c>
      <c r="F812" s="17" t="s">
        <v>2380</v>
      </c>
      <c r="G812" s="17" t="s">
        <v>2380</v>
      </c>
      <c r="H812" s="17">
        <v>0</v>
      </c>
      <c r="I812" s="17" t="s">
        <v>2380</v>
      </c>
      <c r="J812" s="17" t="str">
        <f>IF(Table3__3_16[[#This Row],[HBA1C]]&lt;5.7,"Normal",IF(Table3__3_16[[#This Row],[HBA1C]]&lt;6.4,"Prediabetes","Diabetes"))</f>
        <v>Diabetes</v>
      </c>
    </row>
    <row r="813" spans="1:10" x14ac:dyDescent="0.35">
      <c r="A813" s="17" t="s">
        <v>1559</v>
      </c>
      <c r="B813" s="17">
        <v>37.4</v>
      </c>
      <c r="C813" s="17" t="s">
        <v>8337</v>
      </c>
      <c r="D813" s="17">
        <v>11.46</v>
      </c>
      <c r="E813" s="17" t="s">
        <v>2380</v>
      </c>
      <c r="F813" s="17" t="s">
        <v>2380</v>
      </c>
      <c r="G813" s="17" t="s">
        <v>2380</v>
      </c>
      <c r="H813" s="17">
        <v>0</v>
      </c>
      <c r="I813" s="17" t="s">
        <v>2380</v>
      </c>
      <c r="J813" s="17" t="str">
        <f>IF(Table3__3_16[[#This Row],[HBA1C]]&lt;5.7,"Normal",IF(Table3__3_16[[#This Row],[HBA1C]]&lt;6.4,"Prediabetes","Diabetes"))</f>
        <v>Diabetes</v>
      </c>
    </row>
    <row r="814" spans="1:10" x14ac:dyDescent="0.35">
      <c r="A814" s="17" t="s">
        <v>1558</v>
      </c>
      <c r="B814" s="17">
        <v>21.4</v>
      </c>
      <c r="C814" s="17" t="s">
        <v>8339</v>
      </c>
      <c r="D814" s="17">
        <v>9.0299999999999994</v>
      </c>
      <c r="E814" s="17" t="s">
        <v>2380</v>
      </c>
      <c r="F814" s="17" t="s">
        <v>2380</v>
      </c>
      <c r="G814" s="17" t="s">
        <v>2380</v>
      </c>
      <c r="H814" s="17">
        <v>0</v>
      </c>
      <c r="I814" s="17" t="s">
        <v>2380</v>
      </c>
      <c r="J814" s="17" t="str">
        <f>IF(Table3__3_16[[#This Row],[HBA1C]]&lt;5.7,"Normal",IF(Table3__3_16[[#This Row],[HBA1C]]&lt;6.4,"Prediabetes","Diabetes"))</f>
        <v>Diabetes</v>
      </c>
    </row>
    <row r="815" spans="1:10" x14ac:dyDescent="0.35">
      <c r="A815" s="17" t="s">
        <v>1557</v>
      </c>
      <c r="B815" s="17">
        <v>38.380000000000003</v>
      </c>
      <c r="C815" s="17" t="s">
        <v>8337</v>
      </c>
      <c r="D815" s="17">
        <v>8.26</v>
      </c>
      <c r="E815" s="17" t="s">
        <v>2381</v>
      </c>
      <c r="F815" s="17" t="s">
        <v>2380</v>
      </c>
      <c r="G815" s="17" t="s">
        <v>2380</v>
      </c>
      <c r="H815" s="17">
        <v>2</v>
      </c>
      <c r="I815" s="17" t="s">
        <v>2380</v>
      </c>
      <c r="J815" s="17" t="str">
        <f>IF(Table3__3_16[[#This Row],[HBA1C]]&lt;5.7,"Normal",IF(Table3__3_16[[#This Row],[HBA1C]]&lt;6.4,"Prediabetes","Diabetes"))</f>
        <v>Diabetes</v>
      </c>
    </row>
    <row r="816" spans="1:10" x14ac:dyDescent="0.35">
      <c r="A816" s="17" t="s">
        <v>1556</v>
      </c>
      <c r="B816" s="17">
        <v>33.659999999999997</v>
      </c>
      <c r="C816" s="17" t="s">
        <v>8337</v>
      </c>
      <c r="D816" s="17">
        <v>5.42</v>
      </c>
      <c r="E816" s="17" t="s">
        <v>2381</v>
      </c>
      <c r="F816" s="17" t="s">
        <v>2380</v>
      </c>
      <c r="G816" s="17" t="s">
        <v>2380</v>
      </c>
      <c r="H816" s="17">
        <v>2</v>
      </c>
      <c r="I816" s="17" t="s">
        <v>2380</v>
      </c>
      <c r="J816" s="17" t="str">
        <f>IF(Table3__3_16[[#This Row],[HBA1C]]&lt;5.7,"Normal",IF(Table3__3_16[[#This Row],[HBA1C]]&lt;6.4,"Prediabetes","Diabetes"))</f>
        <v>Normal</v>
      </c>
    </row>
    <row r="817" spans="1:10" x14ac:dyDescent="0.35">
      <c r="A817" s="17" t="s">
        <v>1555</v>
      </c>
      <c r="B817" s="17">
        <v>31.79</v>
      </c>
      <c r="C817" s="17" t="s">
        <v>8337</v>
      </c>
      <c r="D817" s="17">
        <v>11.33</v>
      </c>
      <c r="E817" s="17" t="s">
        <v>2381</v>
      </c>
      <c r="F817" s="17" t="s">
        <v>2380</v>
      </c>
      <c r="G817" s="17" t="s">
        <v>2381</v>
      </c>
      <c r="H817" s="17">
        <v>1</v>
      </c>
      <c r="I817" s="17" t="s">
        <v>2380</v>
      </c>
      <c r="J817" s="17" t="str">
        <f>IF(Table3__3_16[[#This Row],[HBA1C]]&lt;5.7,"Normal",IF(Table3__3_16[[#This Row],[HBA1C]]&lt;6.4,"Prediabetes","Diabetes"))</f>
        <v>Diabetes</v>
      </c>
    </row>
    <row r="818" spans="1:10" x14ac:dyDescent="0.35">
      <c r="A818" s="17" t="s">
        <v>1554</v>
      </c>
      <c r="B818" s="17">
        <v>29.7</v>
      </c>
      <c r="C818" s="17" t="s">
        <v>8338</v>
      </c>
      <c r="D818" s="17">
        <v>7.69</v>
      </c>
      <c r="E818" s="17" t="s">
        <v>2381</v>
      </c>
      <c r="F818" s="17" t="s">
        <v>2380</v>
      </c>
      <c r="G818" s="17" t="s">
        <v>2381</v>
      </c>
      <c r="H818" s="17">
        <v>1</v>
      </c>
      <c r="I818" s="17" t="s">
        <v>2380</v>
      </c>
      <c r="J818" s="17" t="str">
        <f>IF(Table3__3_16[[#This Row],[HBA1C]]&lt;5.7,"Normal",IF(Table3__3_16[[#This Row],[HBA1C]]&lt;6.4,"Prediabetes","Diabetes"))</f>
        <v>Diabetes</v>
      </c>
    </row>
    <row r="819" spans="1:10" x14ac:dyDescent="0.35">
      <c r="A819" s="17" t="s">
        <v>1553</v>
      </c>
      <c r="B819" s="17">
        <v>25.46</v>
      </c>
      <c r="C819" s="17" t="s">
        <v>8338</v>
      </c>
      <c r="D819" s="17">
        <v>8.77</v>
      </c>
      <c r="E819" s="17" t="s">
        <v>2381</v>
      </c>
      <c r="F819" s="17" t="s">
        <v>2380</v>
      </c>
      <c r="G819" s="17" t="s">
        <v>2381</v>
      </c>
      <c r="H819" s="17">
        <v>1</v>
      </c>
      <c r="I819" s="17" t="s">
        <v>2380</v>
      </c>
      <c r="J819" s="17" t="str">
        <f>IF(Table3__3_16[[#This Row],[HBA1C]]&lt;5.7,"Normal",IF(Table3__3_16[[#This Row],[HBA1C]]&lt;6.4,"Prediabetes","Diabetes"))</f>
        <v>Diabetes</v>
      </c>
    </row>
    <row r="820" spans="1:10" x14ac:dyDescent="0.35">
      <c r="A820" s="17" t="s">
        <v>1552</v>
      </c>
      <c r="B820" s="17">
        <v>39.14</v>
      </c>
      <c r="C820" s="17" t="s">
        <v>8337</v>
      </c>
      <c r="D820" s="17">
        <v>4.91</v>
      </c>
      <c r="E820" s="17" t="s">
        <v>2380</v>
      </c>
      <c r="F820" s="17" t="s">
        <v>2381</v>
      </c>
      <c r="G820" s="17" t="s">
        <v>2380</v>
      </c>
      <c r="H820" s="17">
        <v>1</v>
      </c>
      <c r="I820" s="17" t="s">
        <v>2380</v>
      </c>
      <c r="J820" s="17" t="str">
        <f>IF(Table3__3_16[[#This Row],[HBA1C]]&lt;5.7,"Normal",IF(Table3__3_16[[#This Row],[HBA1C]]&lt;6.4,"Prediabetes","Diabetes"))</f>
        <v>Normal</v>
      </c>
    </row>
    <row r="821" spans="1:10" x14ac:dyDescent="0.35">
      <c r="A821" s="17" t="s">
        <v>1551</v>
      </c>
      <c r="B821" s="17">
        <v>41.2</v>
      </c>
      <c r="C821" s="17" t="s">
        <v>8337</v>
      </c>
      <c r="D821" s="17">
        <v>4.95</v>
      </c>
      <c r="E821" s="17" t="s">
        <v>2380</v>
      </c>
      <c r="F821" s="17" t="s">
        <v>2380</v>
      </c>
      <c r="G821" s="17" t="s">
        <v>2380</v>
      </c>
      <c r="H821" s="17">
        <v>1</v>
      </c>
      <c r="I821" s="17" t="s">
        <v>2380</v>
      </c>
      <c r="J821" s="17" t="str">
        <f>IF(Table3__3_16[[#This Row],[HBA1C]]&lt;5.7,"Normal",IF(Table3__3_16[[#This Row],[HBA1C]]&lt;6.4,"Prediabetes","Diabetes"))</f>
        <v>Normal</v>
      </c>
    </row>
    <row r="822" spans="1:10" x14ac:dyDescent="0.35">
      <c r="A822" s="17" t="s">
        <v>1550</v>
      </c>
      <c r="B822" s="17">
        <v>28.81</v>
      </c>
      <c r="C822" s="17" t="s">
        <v>8338</v>
      </c>
      <c r="D822" s="17">
        <v>10.8</v>
      </c>
      <c r="E822" s="17" t="s">
        <v>2381</v>
      </c>
      <c r="F822" s="17" t="s">
        <v>2380</v>
      </c>
      <c r="G822" s="17" t="s">
        <v>2381</v>
      </c>
      <c r="H822" s="17">
        <v>1</v>
      </c>
      <c r="I822" s="17" t="s">
        <v>2380</v>
      </c>
      <c r="J822" s="17" t="str">
        <f>IF(Table3__3_16[[#This Row],[HBA1C]]&lt;5.7,"Normal",IF(Table3__3_16[[#This Row],[HBA1C]]&lt;6.4,"Prediabetes","Diabetes"))</f>
        <v>Diabetes</v>
      </c>
    </row>
    <row r="823" spans="1:10" x14ac:dyDescent="0.35">
      <c r="A823" s="17" t="s">
        <v>1549</v>
      </c>
      <c r="B823" s="17">
        <v>37.409999999999997</v>
      </c>
      <c r="C823" s="17" t="s">
        <v>8337</v>
      </c>
      <c r="D823" s="17">
        <v>7.21</v>
      </c>
      <c r="E823" s="17" t="s">
        <v>2380</v>
      </c>
      <c r="F823" s="17" t="s">
        <v>2380</v>
      </c>
      <c r="G823" s="17" t="s">
        <v>2380</v>
      </c>
      <c r="H823" s="17">
        <v>2</v>
      </c>
      <c r="I823" s="17" t="s">
        <v>2380</v>
      </c>
      <c r="J823" s="17" t="str">
        <f>IF(Table3__3_16[[#This Row],[HBA1C]]&lt;5.7,"Normal",IF(Table3__3_16[[#This Row],[HBA1C]]&lt;6.4,"Prediabetes","Diabetes"))</f>
        <v>Diabetes</v>
      </c>
    </row>
    <row r="824" spans="1:10" x14ac:dyDescent="0.35">
      <c r="A824" s="17" t="s">
        <v>1548</v>
      </c>
      <c r="B824" s="17">
        <v>52.54</v>
      </c>
      <c r="C824" s="17" t="s">
        <v>8337</v>
      </c>
      <c r="D824" s="17">
        <v>5.12</v>
      </c>
      <c r="E824" s="17" t="s">
        <v>2380</v>
      </c>
      <c r="F824" s="17" t="s">
        <v>2380</v>
      </c>
      <c r="G824" s="17" t="s">
        <v>2381</v>
      </c>
      <c r="H824" s="17">
        <v>1</v>
      </c>
      <c r="I824" s="17" t="s">
        <v>2380</v>
      </c>
      <c r="J824" s="17" t="str">
        <f>IF(Table3__3_16[[#This Row],[HBA1C]]&lt;5.7,"Normal",IF(Table3__3_16[[#This Row],[HBA1C]]&lt;6.4,"Prediabetes","Diabetes"))</f>
        <v>Normal</v>
      </c>
    </row>
    <row r="825" spans="1:10" x14ac:dyDescent="0.35">
      <c r="A825" s="17" t="s">
        <v>1547</v>
      </c>
      <c r="B825" s="17">
        <v>17.29</v>
      </c>
      <c r="C825" s="17" t="s">
        <v>8340</v>
      </c>
      <c r="D825" s="17">
        <v>4.62</v>
      </c>
      <c r="E825" s="17" t="s">
        <v>2380</v>
      </c>
      <c r="F825" s="17" t="s">
        <v>2381</v>
      </c>
      <c r="G825" s="17" t="s">
        <v>2380</v>
      </c>
      <c r="H825" s="17">
        <v>1</v>
      </c>
      <c r="I825" s="17" t="s">
        <v>2381</v>
      </c>
      <c r="J825" s="17" t="str">
        <f>IF(Table3__3_16[[#This Row],[HBA1C]]&lt;5.7,"Normal",IF(Table3__3_16[[#This Row],[HBA1C]]&lt;6.4,"Prediabetes","Diabetes"))</f>
        <v>Normal</v>
      </c>
    </row>
    <row r="826" spans="1:10" x14ac:dyDescent="0.35">
      <c r="A826" s="17" t="s">
        <v>1546</v>
      </c>
      <c r="B826" s="17">
        <v>31.74</v>
      </c>
      <c r="C826" s="17" t="s">
        <v>8337</v>
      </c>
      <c r="D826" s="17">
        <v>7.68</v>
      </c>
      <c r="E826" s="17" t="s">
        <v>2381</v>
      </c>
      <c r="F826" s="17" t="s">
        <v>2380</v>
      </c>
      <c r="G826" s="17" t="s">
        <v>2380</v>
      </c>
      <c r="H826" s="17">
        <v>0</v>
      </c>
      <c r="I826" s="17" t="s">
        <v>2380</v>
      </c>
      <c r="J826" s="17" t="str">
        <f>IF(Table3__3_16[[#This Row],[HBA1C]]&lt;5.7,"Normal",IF(Table3__3_16[[#This Row],[HBA1C]]&lt;6.4,"Prediabetes","Diabetes"))</f>
        <v>Diabetes</v>
      </c>
    </row>
    <row r="827" spans="1:10" x14ac:dyDescent="0.35">
      <c r="A827" s="17" t="s">
        <v>1545</v>
      </c>
      <c r="B827" s="17">
        <v>26.504999999999999</v>
      </c>
      <c r="C827" s="17" t="s">
        <v>8338</v>
      </c>
      <c r="D827" s="17">
        <v>6.79</v>
      </c>
      <c r="E827" s="17" t="s">
        <v>2381</v>
      </c>
      <c r="F827" s="17" t="s">
        <v>2380</v>
      </c>
      <c r="G827" s="17" t="s">
        <v>2381</v>
      </c>
      <c r="H827" s="17">
        <v>1</v>
      </c>
      <c r="I827" s="17" t="s">
        <v>2380</v>
      </c>
      <c r="J827" s="17" t="str">
        <f>IF(Table3__3_16[[#This Row],[HBA1C]]&lt;5.7,"Normal",IF(Table3__3_16[[#This Row],[HBA1C]]&lt;6.4,"Prediabetes","Diabetes"))</f>
        <v>Diabetes</v>
      </c>
    </row>
    <row r="828" spans="1:10" x14ac:dyDescent="0.35">
      <c r="A828" s="17" t="s">
        <v>1544</v>
      </c>
      <c r="B828" s="17">
        <v>36.479999999999997</v>
      </c>
      <c r="C828" s="17" t="s">
        <v>8337</v>
      </c>
      <c r="D828" s="17">
        <v>11.09</v>
      </c>
      <c r="E828" s="17" t="s">
        <v>2380</v>
      </c>
      <c r="F828" s="17" t="s">
        <v>2380</v>
      </c>
      <c r="G828" s="17" t="s">
        <v>2380</v>
      </c>
      <c r="H828" s="17">
        <v>0</v>
      </c>
      <c r="I828" s="17" t="s">
        <v>2380</v>
      </c>
      <c r="J828" s="17" t="str">
        <f>IF(Table3__3_16[[#This Row],[HBA1C]]&lt;5.7,"Normal",IF(Table3__3_16[[#This Row],[HBA1C]]&lt;6.4,"Prediabetes","Diabetes"))</f>
        <v>Diabetes</v>
      </c>
    </row>
    <row r="829" spans="1:10" x14ac:dyDescent="0.35">
      <c r="A829" s="17" t="s">
        <v>1543</v>
      </c>
      <c r="B829" s="17">
        <v>39.159999999999997</v>
      </c>
      <c r="C829" s="17" t="s">
        <v>8337</v>
      </c>
      <c r="D829" s="17">
        <v>5.24</v>
      </c>
      <c r="E829" s="17" t="s">
        <v>2381</v>
      </c>
      <c r="F829" s="17" t="s">
        <v>2380</v>
      </c>
      <c r="G829" s="17" t="s">
        <v>2381</v>
      </c>
      <c r="H829" s="17">
        <v>1</v>
      </c>
      <c r="I829" s="17" t="s">
        <v>2380</v>
      </c>
      <c r="J829" s="17" t="str">
        <f>IF(Table3__3_16[[#This Row],[HBA1C]]&lt;5.7,"Normal",IF(Table3__3_16[[#This Row],[HBA1C]]&lt;6.4,"Prediabetes","Diabetes"))</f>
        <v>Normal</v>
      </c>
    </row>
    <row r="830" spans="1:10" x14ac:dyDescent="0.35">
      <c r="A830" s="17" t="s">
        <v>1542</v>
      </c>
      <c r="B830" s="17">
        <v>28.22</v>
      </c>
      <c r="C830" s="17" t="s">
        <v>8338</v>
      </c>
      <c r="D830" s="17">
        <v>7.51</v>
      </c>
      <c r="E830" s="17" t="s">
        <v>2381</v>
      </c>
      <c r="F830" s="17" t="s">
        <v>2380</v>
      </c>
      <c r="G830" s="17" t="s">
        <v>2381</v>
      </c>
      <c r="H830" s="17">
        <v>1</v>
      </c>
      <c r="I830" s="17" t="s">
        <v>2380</v>
      </c>
      <c r="J830" s="17" t="str">
        <f>IF(Table3__3_16[[#This Row],[HBA1C]]&lt;5.7,"Normal",IF(Table3__3_16[[#This Row],[HBA1C]]&lt;6.4,"Prediabetes","Diabetes"))</f>
        <v>Diabetes</v>
      </c>
    </row>
    <row r="831" spans="1:10" x14ac:dyDescent="0.35">
      <c r="A831" s="17" t="s">
        <v>1541</v>
      </c>
      <c r="B831" s="17">
        <v>35</v>
      </c>
      <c r="C831" s="17" t="s">
        <v>8337</v>
      </c>
      <c r="D831" s="17">
        <v>4.13</v>
      </c>
      <c r="E831" s="17" t="s">
        <v>2380</v>
      </c>
      <c r="F831" s="17" t="s">
        <v>2380</v>
      </c>
      <c r="G831" s="17" t="s">
        <v>2380</v>
      </c>
      <c r="H831" s="17">
        <v>2</v>
      </c>
      <c r="I831" s="17" t="s">
        <v>2380</v>
      </c>
      <c r="J831" s="17" t="str">
        <f>IF(Table3__3_16[[#This Row],[HBA1C]]&lt;5.7,"Normal",IF(Table3__3_16[[#This Row],[HBA1C]]&lt;6.4,"Prediabetes","Diabetes"))</f>
        <v>Normal</v>
      </c>
    </row>
    <row r="832" spans="1:10" x14ac:dyDescent="0.35">
      <c r="A832" s="17" t="s">
        <v>1540</v>
      </c>
      <c r="B832" s="17">
        <v>36.24</v>
      </c>
      <c r="C832" s="17" t="s">
        <v>8337</v>
      </c>
      <c r="D832" s="17">
        <v>8.3800000000000008</v>
      </c>
      <c r="E832" s="17" t="s">
        <v>2381</v>
      </c>
      <c r="F832" s="17" t="s">
        <v>2380</v>
      </c>
      <c r="G832" s="17" t="s">
        <v>2380</v>
      </c>
      <c r="H832" s="17">
        <v>1</v>
      </c>
      <c r="I832" s="17" t="s">
        <v>2380</v>
      </c>
      <c r="J832" s="17" t="str">
        <f>IF(Table3__3_16[[#This Row],[HBA1C]]&lt;5.7,"Normal",IF(Table3__3_16[[#This Row],[HBA1C]]&lt;6.4,"Prediabetes","Diabetes"))</f>
        <v>Diabetes</v>
      </c>
    </row>
    <row r="833" spans="1:10" x14ac:dyDescent="0.35">
      <c r="A833" s="17" t="s">
        <v>1539</v>
      </c>
      <c r="B833" s="17">
        <v>36.954999999999998</v>
      </c>
      <c r="C833" s="17" t="s">
        <v>8337</v>
      </c>
      <c r="D833" s="17">
        <v>8.07</v>
      </c>
      <c r="E833" s="17" t="s">
        <v>2380</v>
      </c>
      <c r="F833" s="17" t="s">
        <v>2380</v>
      </c>
      <c r="G833" s="17" t="s">
        <v>2380</v>
      </c>
      <c r="H833" s="17">
        <v>0</v>
      </c>
      <c r="I833" s="17" t="s">
        <v>2380</v>
      </c>
      <c r="J833" s="17" t="str">
        <f>IF(Table3__3_16[[#This Row],[HBA1C]]&lt;5.7,"Normal",IF(Table3__3_16[[#This Row],[HBA1C]]&lt;6.4,"Prediabetes","Diabetes"))</f>
        <v>Diabetes</v>
      </c>
    </row>
    <row r="834" spans="1:10" x14ac:dyDescent="0.35">
      <c r="A834" s="17" t="s">
        <v>1538</v>
      </c>
      <c r="B834" s="17">
        <v>29.64</v>
      </c>
      <c r="C834" s="17" t="s">
        <v>8338</v>
      </c>
      <c r="D834" s="17">
        <v>8.9499999999999993</v>
      </c>
      <c r="E834" s="17" t="s">
        <v>2380</v>
      </c>
      <c r="F834" s="17" t="s">
        <v>2380</v>
      </c>
      <c r="G834" s="17" t="s">
        <v>2380</v>
      </c>
      <c r="H834" s="17">
        <v>0</v>
      </c>
      <c r="I834" s="17" t="s">
        <v>2380</v>
      </c>
      <c r="J834" s="17" t="str">
        <f>IF(Table3__3_16[[#This Row],[HBA1C]]&lt;5.7,"Normal",IF(Table3__3_16[[#This Row],[HBA1C]]&lt;6.4,"Prediabetes","Diabetes"))</f>
        <v>Diabetes</v>
      </c>
    </row>
    <row r="835" spans="1:10" x14ac:dyDescent="0.35">
      <c r="A835" s="17" t="s">
        <v>1537</v>
      </c>
      <c r="B835" s="17">
        <v>42.74</v>
      </c>
      <c r="C835" s="17" t="s">
        <v>8337</v>
      </c>
      <c r="D835" s="17">
        <v>6.31</v>
      </c>
      <c r="E835" s="17" t="s">
        <v>2381</v>
      </c>
      <c r="F835" s="17" t="s">
        <v>2380</v>
      </c>
      <c r="G835" s="17" t="s">
        <v>2380</v>
      </c>
      <c r="H835" s="17">
        <v>1</v>
      </c>
      <c r="I835" s="17" t="s">
        <v>2380</v>
      </c>
      <c r="J835" s="17" t="str">
        <f>IF(Table3__3_16[[#This Row],[HBA1C]]&lt;5.7,"Normal",IF(Table3__3_16[[#This Row],[HBA1C]]&lt;6.4,"Prediabetes","Diabetes"))</f>
        <v>Prediabetes</v>
      </c>
    </row>
    <row r="836" spans="1:10" x14ac:dyDescent="0.35">
      <c r="A836" s="17" t="s">
        <v>1536</v>
      </c>
      <c r="B836" s="17">
        <v>36.130000000000003</v>
      </c>
      <c r="C836" s="17" t="s">
        <v>8337</v>
      </c>
      <c r="D836" s="17">
        <v>7.19</v>
      </c>
      <c r="E836" s="17" t="s">
        <v>2381</v>
      </c>
      <c r="F836" s="17" t="s">
        <v>2380</v>
      </c>
      <c r="G836" s="17" t="s">
        <v>2380</v>
      </c>
      <c r="H836" s="17">
        <v>2</v>
      </c>
      <c r="I836" s="17" t="s">
        <v>2380</v>
      </c>
      <c r="J836" s="17" t="str">
        <f>IF(Table3__3_16[[#This Row],[HBA1C]]&lt;5.7,"Normal",IF(Table3__3_16[[#This Row],[HBA1C]]&lt;6.4,"Prediabetes","Diabetes"))</f>
        <v>Diabetes</v>
      </c>
    </row>
    <row r="837" spans="1:10" x14ac:dyDescent="0.35">
      <c r="A837" s="17" t="s">
        <v>1535</v>
      </c>
      <c r="B837" s="17">
        <v>31.55</v>
      </c>
      <c r="C837" s="17" t="s">
        <v>8337</v>
      </c>
      <c r="D837" s="17">
        <v>6.11</v>
      </c>
      <c r="E837" s="17" t="s">
        <v>2381</v>
      </c>
      <c r="F837" s="17" t="s">
        <v>2380</v>
      </c>
      <c r="G837" s="17" t="s">
        <v>2380</v>
      </c>
      <c r="H837" s="17">
        <v>1</v>
      </c>
      <c r="I837" s="17" t="s">
        <v>2380</v>
      </c>
      <c r="J837" s="17" t="str">
        <f>IF(Table3__3_16[[#This Row],[HBA1C]]&lt;5.7,"Normal",IF(Table3__3_16[[#This Row],[HBA1C]]&lt;6.4,"Prediabetes","Diabetes"))</f>
        <v>Prediabetes</v>
      </c>
    </row>
    <row r="838" spans="1:10" x14ac:dyDescent="0.35">
      <c r="A838" s="17" t="s">
        <v>1534</v>
      </c>
      <c r="B838" s="17">
        <v>52.75</v>
      </c>
      <c r="C838" s="17" t="s">
        <v>8337</v>
      </c>
      <c r="D838" s="17">
        <v>6.02</v>
      </c>
      <c r="E838" s="17" t="s">
        <v>2380</v>
      </c>
      <c r="F838" s="17" t="s">
        <v>2380</v>
      </c>
      <c r="G838" s="17" t="s">
        <v>2380</v>
      </c>
      <c r="H838" s="17">
        <v>1</v>
      </c>
      <c r="I838" s="17" t="s">
        <v>2380</v>
      </c>
      <c r="J838" s="17" t="str">
        <f>IF(Table3__3_16[[#This Row],[HBA1C]]&lt;5.7,"Normal",IF(Table3__3_16[[#This Row],[HBA1C]]&lt;6.4,"Prediabetes","Diabetes"))</f>
        <v>Prediabetes</v>
      </c>
    </row>
    <row r="839" spans="1:10" x14ac:dyDescent="0.35">
      <c r="A839" s="17" t="s">
        <v>1533</v>
      </c>
      <c r="B839" s="17">
        <v>36.67</v>
      </c>
      <c r="C839" s="17" t="s">
        <v>8337</v>
      </c>
      <c r="D839" s="17">
        <v>11.86</v>
      </c>
      <c r="E839" s="17" t="s">
        <v>2380</v>
      </c>
      <c r="F839" s="17" t="s">
        <v>2380</v>
      </c>
      <c r="G839" s="17" t="s">
        <v>2380</v>
      </c>
      <c r="H839" s="17">
        <v>0</v>
      </c>
      <c r="I839" s="17" t="s">
        <v>2380</v>
      </c>
      <c r="J839" s="17" t="str">
        <f>IF(Table3__3_16[[#This Row],[HBA1C]]&lt;5.7,"Normal",IF(Table3__3_16[[#This Row],[HBA1C]]&lt;6.4,"Prediabetes","Diabetes"))</f>
        <v>Diabetes</v>
      </c>
    </row>
    <row r="840" spans="1:10" x14ac:dyDescent="0.35">
      <c r="A840" s="17" t="s">
        <v>1532</v>
      </c>
      <c r="B840" s="17">
        <v>38.06</v>
      </c>
      <c r="C840" s="17" t="s">
        <v>8337</v>
      </c>
      <c r="D840" s="17">
        <v>8.25</v>
      </c>
      <c r="E840" s="17" t="s">
        <v>2380</v>
      </c>
      <c r="F840" s="17" t="s">
        <v>2380</v>
      </c>
      <c r="G840" s="17" t="s">
        <v>2380</v>
      </c>
      <c r="H840" s="17">
        <v>0</v>
      </c>
      <c r="I840" s="17" t="s">
        <v>2380</v>
      </c>
      <c r="J840" s="17" t="str">
        <f>IF(Table3__3_16[[#This Row],[HBA1C]]&lt;5.7,"Normal",IF(Table3__3_16[[#This Row],[HBA1C]]&lt;6.4,"Prediabetes","Diabetes"))</f>
        <v>Diabetes</v>
      </c>
    </row>
    <row r="841" spans="1:10" x14ac:dyDescent="0.35">
      <c r="A841" s="17" t="s">
        <v>1531</v>
      </c>
      <c r="B841" s="17">
        <v>38</v>
      </c>
      <c r="C841" s="17" t="s">
        <v>8337</v>
      </c>
      <c r="D841" s="17">
        <v>8.1300000000000008</v>
      </c>
      <c r="E841" s="17" t="s">
        <v>2380</v>
      </c>
      <c r="F841" s="17" t="s">
        <v>2380</v>
      </c>
      <c r="G841" s="17" t="s">
        <v>2380</v>
      </c>
      <c r="H841" s="17">
        <v>0</v>
      </c>
      <c r="I841" s="17" t="s">
        <v>2380</v>
      </c>
      <c r="J841" s="17" t="str">
        <f>IF(Table3__3_16[[#This Row],[HBA1C]]&lt;5.7,"Normal",IF(Table3__3_16[[#This Row],[HBA1C]]&lt;6.4,"Prediabetes","Diabetes"))</f>
        <v>Diabetes</v>
      </c>
    </row>
    <row r="842" spans="1:10" x14ac:dyDescent="0.35">
      <c r="A842" s="17" t="s">
        <v>1530</v>
      </c>
      <c r="B842" s="17">
        <v>35.1</v>
      </c>
      <c r="C842" s="17" t="s">
        <v>8337</v>
      </c>
      <c r="D842" s="17">
        <v>10.1</v>
      </c>
      <c r="E842" s="17" t="s">
        <v>2380</v>
      </c>
      <c r="F842" s="17" t="s">
        <v>2380</v>
      </c>
      <c r="G842" s="17" t="s">
        <v>2380</v>
      </c>
      <c r="H842" s="17">
        <v>0</v>
      </c>
      <c r="I842" s="17" t="s">
        <v>2380</v>
      </c>
      <c r="J842" s="17" t="str">
        <f>IF(Table3__3_16[[#This Row],[HBA1C]]&lt;5.7,"Normal",IF(Table3__3_16[[#This Row],[HBA1C]]&lt;6.4,"Prediabetes","Diabetes"))</f>
        <v>Diabetes</v>
      </c>
    </row>
    <row r="843" spans="1:10" x14ac:dyDescent="0.35">
      <c r="A843" s="17" t="s">
        <v>1529</v>
      </c>
      <c r="B843" s="17">
        <v>33.82</v>
      </c>
      <c r="C843" s="17" t="s">
        <v>8337</v>
      </c>
      <c r="D843" s="17">
        <v>5.89</v>
      </c>
      <c r="E843" s="17" t="s">
        <v>2381</v>
      </c>
      <c r="F843" s="17" t="s">
        <v>2380</v>
      </c>
      <c r="G843" s="17" t="s">
        <v>2380</v>
      </c>
      <c r="H843" s="17">
        <v>2</v>
      </c>
      <c r="I843" s="17" t="s">
        <v>2380</v>
      </c>
      <c r="J843" s="17" t="str">
        <f>IF(Table3__3_16[[#This Row],[HBA1C]]&lt;5.7,"Normal",IF(Table3__3_16[[#This Row],[HBA1C]]&lt;6.4,"Prediabetes","Diabetes"))</f>
        <v>Prediabetes</v>
      </c>
    </row>
    <row r="844" spans="1:10" x14ac:dyDescent="0.35">
      <c r="A844" s="17" t="s">
        <v>1528</v>
      </c>
      <c r="B844" s="17">
        <v>37.43</v>
      </c>
      <c r="C844" s="17" t="s">
        <v>8337</v>
      </c>
      <c r="D844" s="17">
        <v>4.97</v>
      </c>
      <c r="E844" s="17" t="s">
        <v>2380</v>
      </c>
      <c r="F844" s="17" t="s">
        <v>2380</v>
      </c>
      <c r="G844" s="17" t="s">
        <v>2380</v>
      </c>
      <c r="H844" s="17">
        <v>2</v>
      </c>
      <c r="I844" s="17" t="s">
        <v>2380</v>
      </c>
      <c r="J844" s="17" t="str">
        <f>IF(Table3__3_16[[#This Row],[HBA1C]]&lt;5.7,"Normal",IF(Table3__3_16[[#This Row],[HBA1C]]&lt;6.4,"Prediabetes","Diabetes"))</f>
        <v>Normal</v>
      </c>
    </row>
    <row r="845" spans="1:10" x14ac:dyDescent="0.35">
      <c r="A845" s="17" t="s">
        <v>1527</v>
      </c>
      <c r="B845" s="17">
        <v>30.5</v>
      </c>
      <c r="C845" s="17" t="s">
        <v>8337</v>
      </c>
      <c r="D845" s="17">
        <v>9.9</v>
      </c>
      <c r="E845" s="17" t="s">
        <v>2380</v>
      </c>
      <c r="F845" s="17" t="s">
        <v>2380</v>
      </c>
      <c r="G845" s="17" t="s">
        <v>2380</v>
      </c>
      <c r="H845" s="17">
        <v>0</v>
      </c>
      <c r="I845" s="17" t="s">
        <v>2380</v>
      </c>
      <c r="J845" s="17" t="str">
        <f>IF(Table3__3_16[[#This Row],[HBA1C]]&lt;5.7,"Normal",IF(Table3__3_16[[#This Row],[HBA1C]]&lt;6.4,"Prediabetes","Diabetes"))</f>
        <v>Diabetes</v>
      </c>
    </row>
    <row r="846" spans="1:10" x14ac:dyDescent="0.35">
      <c r="A846" s="17" t="s">
        <v>1526</v>
      </c>
      <c r="B846" s="17">
        <v>24.53</v>
      </c>
      <c r="C846" s="17" t="s">
        <v>8339</v>
      </c>
      <c r="D846" s="17">
        <v>9.0500000000000007</v>
      </c>
      <c r="E846" s="17" t="s">
        <v>2380</v>
      </c>
      <c r="F846" s="17" t="s">
        <v>2380</v>
      </c>
      <c r="G846" s="17" t="s">
        <v>2380</v>
      </c>
      <c r="H846" s="17">
        <v>0</v>
      </c>
      <c r="I846" s="17" t="s">
        <v>2380</v>
      </c>
      <c r="J846" s="17" t="str">
        <f>IF(Table3__3_16[[#This Row],[HBA1C]]&lt;5.7,"Normal",IF(Table3__3_16[[#This Row],[HBA1C]]&lt;6.4,"Prediabetes","Diabetes"))</f>
        <v>Diabetes</v>
      </c>
    </row>
    <row r="847" spans="1:10" x14ac:dyDescent="0.35">
      <c r="A847" s="17" t="s">
        <v>1525</v>
      </c>
      <c r="B847" s="17">
        <v>25.74</v>
      </c>
      <c r="C847" s="17" t="s">
        <v>8338</v>
      </c>
      <c r="D847" s="17">
        <v>10.93</v>
      </c>
      <c r="E847" s="17" t="s">
        <v>2380</v>
      </c>
      <c r="F847" s="17" t="s">
        <v>2380</v>
      </c>
      <c r="G847" s="17" t="s">
        <v>2380</v>
      </c>
      <c r="H847" s="17">
        <v>0</v>
      </c>
      <c r="I847" s="17" t="s">
        <v>2380</v>
      </c>
      <c r="J847" s="17" t="str">
        <f>IF(Table3__3_16[[#This Row],[HBA1C]]&lt;5.7,"Normal",IF(Table3__3_16[[#This Row],[HBA1C]]&lt;6.4,"Prediabetes","Diabetes"))</f>
        <v>Diabetes</v>
      </c>
    </row>
    <row r="848" spans="1:10" x14ac:dyDescent="0.35">
      <c r="A848" s="17" t="s">
        <v>1524</v>
      </c>
      <c r="B848" s="17">
        <v>34.08</v>
      </c>
      <c r="C848" s="17" t="s">
        <v>8337</v>
      </c>
      <c r="D848" s="17">
        <v>7.58</v>
      </c>
      <c r="E848" s="17" t="s">
        <v>2381</v>
      </c>
      <c r="F848" s="17" t="s">
        <v>2380</v>
      </c>
      <c r="G848" s="17" t="s">
        <v>2380</v>
      </c>
      <c r="H848" s="17">
        <v>2</v>
      </c>
      <c r="I848" s="17" t="s">
        <v>2380</v>
      </c>
      <c r="J848" s="17" t="str">
        <f>IF(Table3__3_16[[#This Row],[HBA1C]]&lt;5.7,"Normal",IF(Table3__3_16[[#This Row],[HBA1C]]&lt;6.4,"Prediabetes","Diabetes"))</f>
        <v>Diabetes</v>
      </c>
    </row>
    <row r="849" spans="1:10" x14ac:dyDescent="0.35">
      <c r="A849" s="17" t="s">
        <v>1523</v>
      </c>
      <c r="B849" s="17">
        <v>31.35</v>
      </c>
      <c r="C849" s="17" t="s">
        <v>8337</v>
      </c>
      <c r="D849" s="17">
        <v>11</v>
      </c>
      <c r="E849" s="17" t="s">
        <v>2381</v>
      </c>
      <c r="F849" s="17" t="s">
        <v>2380</v>
      </c>
      <c r="G849" s="17" t="s">
        <v>2381</v>
      </c>
      <c r="H849" s="17">
        <v>1</v>
      </c>
      <c r="I849" s="17" t="s">
        <v>2380</v>
      </c>
      <c r="J849" s="17" t="str">
        <f>IF(Table3__3_16[[#This Row],[HBA1C]]&lt;5.7,"Normal",IF(Table3__3_16[[#This Row],[HBA1C]]&lt;6.4,"Prediabetes","Diabetes"))</f>
        <v>Diabetes</v>
      </c>
    </row>
    <row r="850" spans="1:10" x14ac:dyDescent="0.35">
      <c r="A850" s="17" t="s">
        <v>1522</v>
      </c>
      <c r="B850" s="17">
        <v>26.79</v>
      </c>
      <c r="C850" s="17" t="s">
        <v>8338</v>
      </c>
      <c r="D850" s="17">
        <v>5.0599999999999996</v>
      </c>
      <c r="E850" s="17" t="s">
        <v>2380</v>
      </c>
      <c r="F850" s="17" t="s">
        <v>2380</v>
      </c>
      <c r="G850" s="17" t="s">
        <v>2380</v>
      </c>
      <c r="H850" s="17">
        <v>1</v>
      </c>
      <c r="I850" s="17" t="s">
        <v>2380</v>
      </c>
      <c r="J850" s="17" t="str">
        <f>IF(Table3__3_16[[#This Row],[HBA1C]]&lt;5.7,"Normal",IF(Table3__3_16[[#This Row],[HBA1C]]&lt;6.4,"Prediabetes","Diabetes"))</f>
        <v>Normal</v>
      </c>
    </row>
    <row r="851" spans="1:10" x14ac:dyDescent="0.35">
      <c r="A851" s="17" t="s">
        <v>1521</v>
      </c>
      <c r="B851" s="17">
        <v>42.78</v>
      </c>
      <c r="C851" s="17" t="s">
        <v>8337</v>
      </c>
      <c r="D851" s="17">
        <v>6.11</v>
      </c>
      <c r="E851" s="17" t="s">
        <v>2381</v>
      </c>
      <c r="F851" s="17" t="s">
        <v>2380</v>
      </c>
      <c r="G851" s="17" t="s">
        <v>2380</v>
      </c>
      <c r="H851" s="17">
        <v>1</v>
      </c>
      <c r="I851" s="17" t="s">
        <v>2380</v>
      </c>
      <c r="J851" s="17" t="str">
        <f>IF(Table3__3_16[[#This Row],[HBA1C]]&lt;5.7,"Normal",IF(Table3__3_16[[#This Row],[HBA1C]]&lt;6.4,"Prediabetes","Diabetes"))</f>
        <v>Prediabetes</v>
      </c>
    </row>
    <row r="852" spans="1:10" x14ac:dyDescent="0.35">
      <c r="A852" s="17" t="s">
        <v>1520</v>
      </c>
      <c r="B852" s="17">
        <v>46.75</v>
      </c>
      <c r="C852" s="17" t="s">
        <v>8337</v>
      </c>
      <c r="D852" s="17">
        <v>6.66</v>
      </c>
      <c r="E852" s="17" t="s">
        <v>2381</v>
      </c>
      <c r="F852" s="17" t="s">
        <v>2380</v>
      </c>
      <c r="G852" s="17" t="s">
        <v>2380</v>
      </c>
      <c r="H852" s="17">
        <v>2</v>
      </c>
      <c r="I852" s="17" t="s">
        <v>2380</v>
      </c>
      <c r="J852" s="17" t="str">
        <f>IF(Table3__3_16[[#This Row],[HBA1C]]&lt;5.7,"Normal",IF(Table3__3_16[[#This Row],[HBA1C]]&lt;6.4,"Prediabetes","Diabetes"))</f>
        <v>Diabetes</v>
      </c>
    </row>
    <row r="853" spans="1:10" x14ac:dyDescent="0.35">
      <c r="A853" s="17" t="s">
        <v>1519</v>
      </c>
      <c r="B853" s="17">
        <v>32.15</v>
      </c>
      <c r="C853" s="17" t="s">
        <v>8337</v>
      </c>
      <c r="D853" s="17">
        <v>4.0199999999999996</v>
      </c>
      <c r="E853" s="17" t="s">
        <v>2381</v>
      </c>
      <c r="F853" s="17" t="s">
        <v>2380</v>
      </c>
      <c r="G853" s="17" t="s">
        <v>2381</v>
      </c>
      <c r="H853" s="17">
        <v>1</v>
      </c>
      <c r="I853" s="17" t="s">
        <v>2380</v>
      </c>
      <c r="J853" s="17" t="str">
        <f>IF(Table3__3_16[[#This Row],[HBA1C]]&lt;5.7,"Normal",IF(Table3__3_16[[#This Row],[HBA1C]]&lt;6.4,"Prediabetes","Diabetes"))</f>
        <v>Normal</v>
      </c>
    </row>
    <row r="854" spans="1:10" x14ac:dyDescent="0.35">
      <c r="A854" s="17" t="s">
        <v>1518</v>
      </c>
      <c r="B854" s="17">
        <v>43.4</v>
      </c>
      <c r="C854" s="17" t="s">
        <v>8337</v>
      </c>
      <c r="D854" s="17">
        <v>8.81</v>
      </c>
      <c r="E854" s="17" t="s">
        <v>2381</v>
      </c>
      <c r="F854" s="17" t="s">
        <v>2380</v>
      </c>
      <c r="G854" s="17" t="s">
        <v>2380</v>
      </c>
      <c r="H854" s="17">
        <v>2</v>
      </c>
      <c r="I854" s="17" t="s">
        <v>2380</v>
      </c>
      <c r="J854" s="17" t="str">
        <f>IF(Table3__3_16[[#This Row],[HBA1C]]&lt;5.7,"Normal",IF(Table3__3_16[[#This Row],[HBA1C]]&lt;6.4,"Prediabetes","Diabetes"))</f>
        <v>Diabetes</v>
      </c>
    </row>
    <row r="855" spans="1:10" x14ac:dyDescent="0.35">
      <c r="A855" s="17" t="s">
        <v>1517</v>
      </c>
      <c r="B855" s="17">
        <v>31.57</v>
      </c>
      <c r="C855" s="17" t="s">
        <v>8337</v>
      </c>
      <c r="D855" s="17">
        <v>7.92</v>
      </c>
      <c r="E855" s="17" t="s">
        <v>2381</v>
      </c>
      <c r="F855" s="17" t="s">
        <v>2380</v>
      </c>
      <c r="G855" s="17" t="s">
        <v>2380</v>
      </c>
      <c r="H855" s="17">
        <v>2</v>
      </c>
      <c r="I855" s="17" t="s">
        <v>2380</v>
      </c>
      <c r="J855" s="17" t="str">
        <f>IF(Table3__3_16[[#This Row],[HBA1C]]&lt;5.7,"Normal",IF(Table3__3_16[[#This Row],[HBA1C]]&lt;6.4,"Prediabetes","Diabetes"))</f>
        <v>Diabetes</v>
      </c>
    </row>
    <row r="856" spans="1:10" x14ac:dyDescent="0.35">
      <c r="A856" s="17" t="s">
        <v>1516</v>
      </c>
      <c r="B856" s="17">
        <v>24.32</v>
      </c>
      <c r="C856" s="17" t="s">
        <v>8339</v>
      </c>
      <c r="D856" s="17">
        <v>7.48</v>
      </c>
      <c r="E856" s="17" t="s">
        <v>2380</v>
      </c>
      <c r="F856" s="17" t="s">
        <v>2380</v>
      </c>
      <c r="G856" s="17" t="s">
        <v>2380</v>
      </c>
      <c r="H856" s="17">
        <v>0</v>
      </c>
      <c r="I856" s="17" t="s">
        <v>2380</v>
      </c>
      <c r="J856" s="17" t="str">
        <f>IF(Table3__3_16[[#This Row],[HBA1C]]&lt;5.7,"Normal",IF(Table3__3_16[[#This Row],[HBA1C]]&lt;6.4,"Prediabetes","Diabetes"))</f>
        <v>Diabetes</v>
      </c>
    </row>
    <row r="857" spans="1:10" x14ac:dyDescent="0.35">
      <c r="A857" s="17" t="s">
        <v>1515</v>
      </c>
      <c r="B857" s="17">
        <v>31.07</v>
      </c>
      <c r="C857" s="17" t="s">
        <v>8337</v>
      </c>
      <c r="D857" s="17">
        <v>4.62</v>
      </c>
      <c r="E857" s="17" t="s">
        <v>2381</v>
      </c>
      <c r="F857" s="17" t="s">
        <v>2380</v>
      </c>
      <c r="G857" s="17" t="s">
        <v>2380</v>
      </c>
      <c r="H857" s="17">
        <v>2</v>
      </c>
      <c r="I857" s="17" t="s">
        <v>2380</v>
      </c>
      <c r="J857" s="17" t="str">
        <f>IF(Table3__3_16[[#This Row],[HBA1C]]&lt;5.7,"Normal",IF(Table3__3_16[[#This Row],[HBA1C]]&lt;6.4,"Prediabetes","Diabetes"))</f>
        <v>Normal</v>
      </c>
    </row>
    <row r="858" spans="1:10" x14ac:dyDescent="0.35">
      <c r="A858" s="17" t="s">
        <v>1514</v>
      </c>
      <c r="B858" s="17">
        <v>35.814999999999998</v>
      </c>
      <c r="C858" s="17" t="s">
        <v>8337</v>
      </c>
      <c r="D858" s="17">
        <v>8.4700000000000006</v>
      </c>
      <c r="E858" s="17" t="s">
        <v>2380</v>
      </c>
      <c r="F858" s="17" t="s">
        <v>2380</v>
      </c>
      <c r="G858" s="17" t="s">
        <v>2380</v>
      </c>
      <c r="H858" s="17">
        <v>0</v>
      </c>
      <c r="I858" s="17" t="s">
        <v>2380</v>
      </c>
      <c r="J858" s="17" t="str">
        <f>IF(Table3__3_16[[#This Row],[HBA1C]]&lt;5.7,"Normal",IF(Table3__3_16[[#This Row],[HBA1C]]&lt;6.4,"Prediabetes","Diabetes"))</f>
        <v>Diabetes</v>
      </c>
    </row>
    <row r="859" spans="1:10" x14ac:dyDescent="0.35">
      <c r="A859" s="17" t="s">
        <v>1513</v>
      </c>
      <c r="B859" s="17">
        <v>40.81</v>
      </c>
      <c r="C859" s="17" t="s">
        <v>8337</v>
      </c>
      <c r="D859" s="17">
        <v>10.58</v>
      </c>
      <c r="E859" s="17" t="s">
        <v>2381</v>
      </c>
      <c r="F859" s="17" t="s">
        <v>2380</v>
      </c>
      <c r="G859" s="17" t="s">
        <v>2380</v>
      </c>
      <c r="H859" s="17">
        <v>0</v>
      </c>
      <c r="I859" s="17" t="s">
        <v>2380</v>
      </c>
      <c r="J859" s="17" t="str">
        <f>IF(Table3__3_16[[#This Row],[HBA1C]]&lt;5.7,"Normal",IF(Table3__3_16[[#This Row],[HBA1C]]&lt;6.4,"Prediabetes","Diabetes"))</f>
        <v>Diabetes</v>
      </c>
    </row>
    <row r="860" spans="1:10" x14ac:dyDescent="0.35">
      <c r="A860" s="17" t="s">
        <v>1512</v>
      </c>
      <c r="B860" s="17">
        <v>24.605</v>
      </c>
      <c r="C860" s="17" t="s">
        <v>8339</v>
      </c>
      <c r="D860" s="17">
        <v>7.48</v>
      </c>
      <c r="E860" s="17" t="s">
        <v>2380</v>
      </c>
      <c r="F860" s="17" t="s">
        <v>2380</v>
      </c>
      <c r="G860" s="17" t="s">
        <v>2380</v>
      </c>
      <c r="H860" s="17">
        <v>0</v>
      </c>
      <c r="I860" s="17" t="s">
        <v>2380</v>
      </c>
      <c r="J860" s="17" t="str">
        <f>IF(Table3__3_16[[#This Row],[HBA1C]]&lt;5.7,"Normal",IF(Table3__3_16[[#This Row],[HBA1C]]&lt;6.4,"Prediabetes","Diabetes"))</f>
        <v>Diabetes</v>
      </c>
    </row>
    <row r="861" spans="1:10" x14ac:dyDescent="0.35">
      <c r="A861" s="17" t="s">
        <v>1511</v>
      </c>
      <c r="B861" s="17">
        <v>21.47</v>
      </c>
      <c r="C861" s="17" t="s">
        <v>8339</v>
      </c>
      <c r="D861" s="17">
        <v>7.82</v>
      </c>
      <c r="E861" s="17" t="s">
        <v>2380</v>
      </c>
      <c r="F861" s="17" t="s">
        <v>2380</v>
      </c>
      <c r="G861" s="17" t="s">
        <v>2380</v>
      </c>
      <c r="H861" s="17">
        <v>0</v>
      </c>
      <c r="I861" s="17" t="s">
        <v>2380</v>
      </c>
      <c r="J861" s="17" t="str">
        <f>IF(Table3__3_16[[#This Row],[HBA1C]]&lt;5.7,"Normal",IF(Table3__3_16[[#This Row],[HBA1C]]&lt;6.4,"Prediabetes","Diabetes"))</f>
        <v>Diabetes</v>
      </c>
    </row>
    <row r="862" spans="1:10" x14ac:dyDescent="0.35">
      <c r="A862" s="17" t="s">
        <v>1510</v>
      </c>
      <c r="B862" s="17">
        <v>52.89</v>
      </c>
      <c r="C862" s="17" t="s">
        <v>8337</v>
      </c>
      <c r="D862" s="17">
        <v>4.96</v>
      </c>
      <c r="E862" s="17" t="s">
        <v>2381</v>
      </c>
      <c r="F862" s="17" t="s">
        <v>2380</v>
      </c>
      <c r="G862" s="17" t="s">
        <v>2380</v>
      </c>
      <c r="H862" s="17">
        <v>1</v>
      </c>
      <c r="I862" s="17" t="s">
        <v>2380</v>
      </c>
      <c r="J862" s="17" t="str">
        <f>IF(Table3__3_16[[#This Row],[HBA1C]]&lt;5.7,"Normal",IF(Table3__3_16[[#This Row],[HBA1C]]&lt;6.4,"Prediabetes","Diabetes"))</f>
        <v>Normal</v>
      </c>
    </row>
    <row r="863" spans="1:10" x14ac:dyDescent="0.35">
      <c r="A863" s="17" t="s">
        <v>1509</v>
      </c>
      <c r="B863" s="17">
        <v>32.965000000000003</v>
      </c>
      <c r="C863" s="17" t="s">
        <v>8337</v>
      </c>
      <c r="D863" s="17">
        <v>6.15</v>
      </c>
      <c r="E863" s="17" t="s">
        <v>2381</v>
      </c>
      <c r="F863" s="17" t="s">
        <v>2380</v>
      </c>
      <c r="G863" s="17" t="s">
        <v>2380</v>
      </c>
      <c r="H863" s="17">
        <v>1</v>
      </c>
      <c r="I863" s="17" t="s">
        <v>2380</v>
      </c>
      <c r="J863" s="17" t="str">
        <f>IF(Table3__3_16[[#This Row],[HBA1C]]&lt;5.7,"Normal",IF(Table3__3_16[[#This Row],[HBA1C]]&lt;6.4,"Prediabetes","Diabetes"))</f>
        <v>Prediabetes</v>
      </c>
    </row>
    <row r="864" spans="1:10" x14ac:dyDescent="0.35">
      <c r="A864" s="17" t="s">
        <v>1508</v>
      </c>
      <c r="B864" s="17">
        <v>36.799999999999997</v>
      </c>
      <c r="C864" s="17" t="s">
        <v>8337</v>
      </c>
      <c r="D864" s="17">
        <v>4.62</v>
      </c>
      <c r="E864" s="17" t="s">
        <v>2380</v>
      </c>
      <c r="F864" s="17" t="s">
        <v>2380</v>
      </c>
      <c r="G864" s="17" t="s">
        <v>2381</v>
      </c>
      <c r="H864" s="17">
        <v>1</v>
      </c>
      <c r="I864" s="17" t="s">
        <v>2380</v>
      </c>
      <c r="J864" s="17" t="str">
        <f>IF(Table3__3_16[[#This Row],[HBA1C]]&lt;5.7,"Normal",IF(Table3__3_16[[#This Row],[HBA1C]]&lt;6.4,"Prediabetes","Diabetes"))</f>
        <v>Normal</v>
      </c>
    </row>
    <row r="865" spans="1:10" x14ac:dyDescent="0.35">
      <c r="A865" s="17" t="s">
        <v>1507</v>
      </c>
      <c r="B865" s="17">
        <v>34.299999999999997</v>
      </c>
      <c r="C865" s="17" t="s">
        <v>8337</v>
      </c>
      <c r="D865" s="17">
        <v>4.87</v>
      </c>
      <c r="E865" s="17" t="s">
        <v>2380</v>
      </c>
      <c r="F865" s="17" t="s">
        <v>2380</v>
      </c>
      <c r="G865" s="17" t="s">
        <v>2380</v>
      </c>
      <c r="H865" s="17">
        <v>2</v>
      </c>
      <c r="I865" s="17" t="s">
        <v>2380</v>
      </c>
      <c r="J865" s="17" t="str">
        <f>IF(Table3__3_16[[#This Row],[HBA1C]]&lt;5.7,"Normal",IF(Table3__3_16[[#This Row],[HBA1C]]&lt;6.4,"Prediabetes","Diabetes"))</f>
        <v>Normal</v>
      </c>
    </row>
    <row r="866" spans="1:10" x14ac:dyDescent="0.35">
      <c r="A866" s="17" t="s">
        <v>1506</v>
      </c>
      <c r="B866" s="17">
        <v>35.244999999999997</v>
      </c>
      <c r="C866" s="17" t="s">
        <v>8337</v>
      </c>
      <c r="D866" s="17">
        <v>4.63</v>
      </c>
      <c r="E866" s="17" t="s">
        <v>2380</v>
      </c>
      <c r="F866" s="17" t="s">
        <v>2380</v>
      </c>
      <c r="G866" s="17" t="s">
        <v>2380</v>
      </c>
      <c r="H866" s="17">
        <v>0</v>
      </c>
      <c r="I866" s="17" t="s">
        <v>2380</v>
      </c>
      <c r="J866" s="17" t="str">
        <f>IF(Table3__3_16[[#This Row],[HBA1C]]&lt;5.7,"Normal",IF(Table3__3_16[[#This Row],[HBA1C]]&lt;6.4,"Prediabetes","Diabetes"))</f>
        <v>Normal</v>
      </c>
    </row>
    <row r="867" spans="1:10" x14ac:dyDescent="0.35">
      <c r="A867" s="17" t="s">
        <v>1505</v>
      </c>
      <c r="B867" s="17">
        <v>26.23</v>
      </c>
      <c r="C867" s="17" t="s">
        <v>8338</v>
      </c>
      <c r="D867" s="17">
        <v>11.93</v>
      </c>
      <c r="E867" s="17" t="s">
        <v>2380</v>
      </c>
      <c r="F867" s="17" t="s">
        <v>2380</v>
      </c>
      <c r="G867" s="17" t="s">
        <v>2380</v>
      </c>
      <c r="H867" s="17">
        <v>0</v>
      </c>
      <c r="I867" s="17" t="s">
        <v>2380</v>
      </c>
      <c r="J867" s="17" t="str">
        <f>IF(Table3__3_16[[#This Row],[HBA1C]]&lt;5.7,"Normal",IF(Table3__3_16[[#This Row],[HBA1C]]&lt;6.4,"Prediabetes","Diabetes"))</f>
        <v>Diabetes</v>
      </c>
    </row>
    <row r="868" spans="1:10" x14ac:dyDescent="0.35">
      <c r="A868" s="17" t="s">
        <v>1504</v>
      </c>
      <c r="B868" s="17">
        <v>36.1</v>
      </c>
      <c r="C868" s="17" t="s">
        <v>8337</v>
      </c>
      <c r="D868" s="17">
        <v>5.65</v>
      </c>
      <c r="E868" s="17" t="s">
        <v>2381</v>
      </c>
      <c r="F868" s="17" t="s">
        <v>2380</v>
      </c>
      <c r="G868" s="17" t="s">
        <v>2380</v>
      </c>
      <c r="H868" s="17">
        <v>2</v>
      </c>
      <c r="I868" s="17" t="s">
        <v>2380</v>
      </c>
      <c r="J868" s="17" t="str">
        <f>IF(Table3__3_16[[#This Row],[HBA1C]]&lt;5.7,"Normal",IF(Table3__3_16[[#This Row],[HBA1C]]&lt;6.4,"Prediabetes","Diabetes"))</f>
        <v>Normal</v>
      </c>
    </row>
    <row r="869" spans="1:10" x14ac:dyDescent="0.35">
      <c r="A869" s="17" t="s">
        <v>1503</v>
      </c>
      <c r="B869" s="17">
        <v>37.1</v>
      </c>
      <c r="C869" s="17" t="s">
        <v>8337</v>
      </c>
      <c r="D869" s="17">
        <v>11.21</v>
      </c>
      <c r="E869" s="17" t="s">
        <v>2381</v>
      </c>
      <c r="F869" s="17" t="s">
        <v>2380</v>
      </c>
      <c r="G869" s="17" t="s">
        <v>2381</v>
      </c>
      <c r="H869" s="17">
        <v>1</v>
      </c>
      <c r="I869" s="17" t="s">
        <v>2380</v>
      </c>
      <c r="J869" s="17" t="str">
        <f>IF(Table3__3_16[[#This Row],[HBA1C]]&lt;5.7,"Normal",IF(Table3__3_16[[#This Row],[HBA1C]]&lt;6.4,"Prediabetes","Diabetes"))</f>
        <v>Diabetes</v>
      </c>
    </row>
    <row r="870" spans="1:10" x14ac:dyDescent="0.35">
      <c r="A870" s="17" t="s">
        <v>1502</v>
      </c>
      <c r="B870" s="17">
        <v>27.5</v>
      </c>
      <c r="C870" s="17" t="s">
        <v>8338</v>
      </c>
      <c r="D870" s="17">
        <v>10.62</v>
      </c>
      <c r="E870" s="17" t="s">
        <v>2381</v>
      </c>
      <c r="F870" s="17" t="s">
        <v>2380</v>
      </c>
      <c r="G870" s="17" t="s">
        <v>2381</v>
      </c>
      <c r="H870" s="17">
        <v>1</v>
      </c>
      <c r="I870" s="17" t="s">
        <v>2380</v>
      </c>
      <c r="J870" s="17" t="str">
        <f>IF(Table3__3_16[[#This Row],[HBA1C]]&lt;5.7,"Normal",IF(Table3__3_16[[#This Row],[HBA1C]]&lt;6.4,"Prediabetes","Diabetes"))</f>
        <v>Diabetes</v>
      </c>
    </row>
    <row r="871" spans="1:10" x14ac:dyDescent="0.35">
      <c r="A871" s="17" t="s">
        <v>1501</v>
      </c>
      <c r="B871" s="17">
        <v>24.7</v>
      </c>
      <c r="C871" s="17" t="s">
        <v>8339</v>
      </c>
      <c r="D871" s="17">
        <v>10.7</v>
      </c>
      <c r="E871" s="17" t="s">
        <v>2381</v>
      </c>
      <c r="F871" s="17" t="s">
        <v>2380</v>
      </c>
      <c r="G871" s="17" t="s">
        <v>2381</v>
      </c>
      <c r="H871" s="17">
        <v>1</v>
      </c>
      <c r="I871" s="17" t="s">
        <v>2380</v>
      </c>
      <c r="J871" s="17" t="str">
        <f>IF(Table3__3_16[[#This Row],[HBA1C]]&lt;5.7,"Normal",IF(Table3__3_16[[#This Row],[HBA1C]]&lt;6.4,"Prediabetes","Diabetes"))</f>
        <v>Diabetes</v>
      </c>
    </row>
    <row r="872" spans="1:10" x14ac:dyDescent="0.35">
      <c r="A872" s="17" t="s">
        <v>1500</v>
      </c>
      <c r="B872" s="17">
        <v>26.78</v>
      </c>
      <c r="C872" s="17" t="s">
        <v>8338</v>
      </c>
      <c r="D872" s="17">
        <v>10.02</v>
      </c>
      <c r="E872" s="17" t="s">
        <v>2381</v>
      </c>
      <c r="F872" s="17" t="s">
        <v>2380</v>
      </c>
      <c r="G872" s="17" t="s">
        <v>2381</v>
      </c>
      <c r="H872" s="17">
        <v>1</v>
      </c>
      <c r="I872" s="17" t="s">
        <v>2380</v>
      </c>
      <c r="J872" s="17" t="str">
        <f>IF(Table3__3_16[[#This Row],[HBA1C]]&lt;5.7,"Normal",IF(Table3__3_16[[#This Row],[HBA1C]]&lt;6.4,"Prediabetes","Diabetes"))</f>
        <v>Diabetes</v>
      </c>
    </row>
    <row r="873" spans="1:10" x14ac:dyDescent="0.35">
      <c r="A873" s="17" t="s">
        <v>1499</v>
      </c>
      <c r="B873" s="17">
        <v>45.8</v>
      </c>
      <c r="C873" s="17" t="s">
        <v>8337</v>
      </c>
      <c r="D873" s="17">
        <v>4.8499999999999996</v>
      </c>
      <c r="E873" s="17" t="s">
        <v>2380</v>
      </c>
      <c r="F873" s="17" t="s">
        <v>2380</v>
      </c>
      <c r="G873" s="17" t="s">
        <v>2380</v>
      </c>
      <c r="H873" s="17">
        <v>0</v>
      </c>
      <c r="I873" s="17" t="s">
        <v>2380</v>
      </c>
      <c r="J873" s="17" t="str">
        <f>IF(Table3__3_16[[#This Row],[HBA1C]]&lt;5.7,"Normal",IF(Table3__3_16[[#This Row],[HBA1C]]&lt;6.4,"Prediabetes","Diabetes"))</f>
        <v>Normal</v>
      </c>
    </row>
    <row r="874" spans="1:10" x14ac:dyDescent="0.35">
      <c r="A874" s="17" t="s">
        <v>1498</v>
      </c>
      <c r="B874" s="17">
        <v>29</v>
      </c>
      <c r="C874" s="17" t="s">
        <v>8338</v>
      </c>
      <c r="D874" s="17">
        <v>4.3899999999999997</v>
      </c>
      <c r="E874" s="17" t="s">
        <v>2381</v>
      </c>
      <c r="F874" s="17" t="s">
        <v>2380</v>
      </c>
      <c r="G874" s="17" t="s">
        <v>2380</v>
      </c>
      <c r="H874" s="17">
        <v>2</v>
      </c>
      <c r="I874" s="17" t="s">
        <v>2380</v>
      </c>
      <c r="J874" s="17" t="str">
        <f>IF(Table3__3_16[[#This Row],[HBA1C]]&lt;5.7,"Normal",IF(Table3__3_16[[#This Row],[HBA1C]]&lt;6.4,"Prediabetes","Diabetes"))</f>
        <v>Normal</v>
      </c>
    </row>
    <row r="875" spans="1:10" x14ac:dyDescent="0.35">
      <c r="A875" s="17" t="s">
        <v>1497</v>
      </c>
      <c r="B875" s="17">
        <v>33.534999999999997</v>
      </c>
      <c r="C875" s="17" t="s">
        <v>8337</v>
      </c>
      <c r="D875" s="17">
        <v>8.24</v>
      </c>
      <c r="E875" s="17" t="s">
        <v>2381</v>
      </c>
      <c r="F875" s="17" t="s">
        <v>2380</v>
      </c>
      <c r="G875" s="17" t="s">
        <v>2380</v>
      </c>
      <c r="H875" s="17">
        <v>0</v>
      </c>
      <c r="I875" s="17" t="s">
        <v>2380</v>
      </c>
      <c r="J875" s="17" t="str">
        <f>IF(Table3__3_16[[#This Row],[HBA1C]]&lt;5.7,"Normal",IF(Table3__3_16[[#This Row],[HBA1C]]&lt;6.4,"Prediabetes","Diabetes"))</f>
        <v>Diabetes</v>
      </c>
    </row>
    <row r="876" spans="1:10" x14ac:dyDescent="0.35">
      <c r="A876" s="17" t="s">
        <v>1496</v>
      </c>
      <c r="B876" s="17">
        <v>32.774999999999999</v>
      </c>
      <c r="C876" s="17" t="s">
        <v>8337</v>
      </c>
      <c r="D876" s="17">
        <v>9.77</v>
      </c>
      <c r="E876" s="17" t="s">
        <v>2381</v>
      </c>
      <c r="F876" s="17" t="s">
        <v>2380</v>
      </c>
      <c r="G876" s="17" t="s">
        <v>2380</v>
      </c>
      <c r="H876" s="17">
        <v>0</v>
      </c>
      <c r="I876" s="17" t="s">
        <v>2380</v>
      </c>
      <c r="J876" s="17" t="str">
        <f>IF(Table3__3_16[[#This Row],[HBA1C]]&lt;5.7,"Normal",IF(Table3__3_16[[#This Row],[HBA1C]]&lt;6.4,"Prediabetes","Diabetes"))</f>
        <v>Diabetes</v>
      </c>
    </row>
    <row r="877" spans="1:10" x14ac:dyDescent="0.35">
      <c r="A877" s="17" t="s">
        <v>1495</v>
      </c>
      <c r="B877" s="17">
        <v>37.51</v>
      </c>
      <c r="C877" s="17" t="s">
        <v>8337</v>
      </c>
      <c r="D877" s="17">
        <v>5.5</v>
      </c>
      <c r="E877" s="17" t="s">
        <v>2381</v>
      </c>
      <c r="F877" s="17" t="s">
        <v>2380</v>
      </c>
      <c r="G877" s="17" t="s">
        <v>2380</v>
      </c>
      <c r="H877" s="17">
        <v>2</v>
      </c>
      <c r="I877" s="17" t="s">
        <v>2380</v>
      </c>
      <c r="J877" s="17" t="str">
        <f>IF(Table3__3_16[[#This Row],[HBA1C]]&lt;5.7,"Normal",IF(Table3__3_16[[#This Row],[HBA1C]]&lt;6.4,"Prediabetes","Diabetes"))</f>
        <v>Normal</v>
      </c>
    </row>
    <row r="878" spans="1:10" x14ac:dyDescent="0.35">
      <c r="A878" s="17" t="s">
        <v>1494</v>
      </c>
      <c r="B878" s="17">
        <v>39.86</v>
      </c>
      <c r="C878" s="17" t="s">
        <v>8337</v>
      </c>
      <c r="D878" s="17">
        <v>11.84</v>
      </c>
      <c r="E878" s="17" t="s">
        <v>2381</v>
      </c>
      <c r="F878" s="17" t="s">
        <v>2380</v>
      </c>
      <c r="G878" s="17" t="s">
        <v>2380</v>
      </c>
      <c r="H878" s="17">
        <v>1</v>
      </c>
      <c r="I878" s="17" t="s">
        <v>2380</v>
      </c>
      <c r="J878" s="17" t="str">
        <f>IF(Table3__3_16[[#This Row],[HBA1C]]&lt;5.7,"Normal",IF(Table3__3_16[[#This Row],[HBA1C]]&lt;6.4,"Prediabetes","Diabetes"))</f>
        <v>Diabetes</v>
      </c>
    </row>
    <row r="879" spans="1:10" x14ac:dyDescent="0.35">
      <c r="A879" s="17" t="s">
        <v>1493</v>
      </c>
      <c r="B879" s="17">
        <v>42.13</v>
      </c>
      <c r="C879" s="17" t="s">
        <v>8337</v>
      </c>
      <c r="D879" s="17">
        <v>4.66</v>
      </c>
      <c r="E879" s="17" t="s">
        <v>2380</v>
      </c>
      <c r="F879" s="17" t="s">
        <v>2380</v>
      </c>
      <c r="G879" s="17" t="s">
        <v>2380</v>
      </c>
      <c r="H879" s="17">
        <v>0</v>
      </c>
      <c r="I879" s="17" t="s">
        <v>2380</v>
      </c>
      <c r="J879" s="17" t="str">
        <f>IF(Table3__3_16[[#This Row],[HBA1C]]&lt;5.7,"Normal",IF(Table3__3_16[[#This Row],[HBA1C]]&lt;6.4,"Prediabetes","Diabetes"))</f>
        <v>Normal</v>
      </c>
    </row>
    <row r="880" spans="1:10" x14ac:dyDescent="0.35">
      <c r="A880" s="17" t="s">
        <v>1492</v>
      </c>
      <c r="B880" s="17">
        <v>35.99</v>
      </c>
      <c r="C880" s="17" t="s">
        <v>8337</v>
      </c>
      <c r="D880" s="17">
        <v>11.11</v>
      </c>
      <c r="E880" s="17" t="s">
        <v>2380</v>
      </c>
      <c r="F880" s="17" t="s">
        <v>2380</v>
      </c>
      <c r="G880" s="17" t="s">
        <v>2380</v>
      </c>
      <c r="H880" s="17">
        <v>0</v>
      </c>
      <c r="I880" s="17" t="s">
        <v>2380</v>
      </c>
      <c r="J880" s="17" t="str">
        <f>IF(Table3__3_16[[#This Row],[HBA1C]]&lt;5.7,"Normal",IF(Table3__3_16[[#This Row],[HBA1C]]&lt;6.4,"Prediabetes","Diabetes"))</f>
        <v>Diabetes</v>
      </c>
    </row>
    <row r="881" spans="1:10" x14ac:dyDescent="0.35">
      <c r="A881" s="17" t="s">
        <v>1491</v>
      </c>
      <c r="B881" s="17">
        <v>35.200000000000003</v>
      </c>
      <c r="C881" s="17" t="s">
        <v>8337</v>
      </c>
      <c r="D881" s="17">
        <v>7.72</v>
      </c>
      <c r="E881" s="17" t="s">
        <v>2381</v>
      </c>
      <c r="F881" s="17" t="s">
        <v>2380</v>
      </c>
      <c r="G881" s="17" t="s">
        <v>2381</v>
      </c>
      <c r="H881" s="17">
        <v>1</v>
      </c>
      <c r="I881" s="17" t="s">
        <v>2380</v>
      </c>
      <c r="J881" s="17" t="str">
        <f>IF(Table3__3_16[[#This Row],[HBA1C]]&lt;5.7,"Normal",IF(Table3__3_16[[#This Row],[HBA1C]]&lt;6.4,"Prediabetes","Diabetes"))</f>
        <v>Diabetes</v>
      </c>
    </row>
    <row r="882" spans="1:10" x14ac:dyDescent="0.35">
      <c r="A882" s="17" t="s">
        <v>1490</v>
      </c>
      <c r="B882" s="17">
        <v>29.91</v>
      </c>
      <c r="C882" s="17" t="s">
        <v>8338</v>
      </c>
      <c r="D882" s="17">
        <v>5.55</v>
      </c>
      <c r="E882" s="17" t="s">
        <v>2381</v>
      </c>
      <c r="F882" s="17" t="s">
        <v>2380</v>
      </c>
      <c r="G882" s="17" t="s">
        <v>2380</v>
      </c>
      <c r="H882" s="17">
        <v>2</v>
      </c>
      <c r="I882" s="17" t="s">
        <v>2380</v>
      </c>
      <c r="J882" s="17" t="str">
        <f>IF(Table3__3_16[[#This Row],[HBA1C]]&lt;5.7,"Normal",IF(Table3__3_16[[#This Row],[HBA1C]]&lt;6.4,"Prediabetes","Diabetes"))</f>
        <v>Normal</v>
      </c>
    </row>
    <row r="883" spans="1:10" x14ac:dyDescent="0.35">
      <c r="A883" s="17" t="s">
        <v>1489</v>
      </c>
      <c r="B883" s="17">
        <v>36.479999999999997</v>
      </c>
      <c r="C883" s="17" t="s">
        <v>8337</v>
      </c>
      <c r="D883" s="17">
        <v>5.05</v>
      </c>
      <c r="E883" s="17" t="s">
        <v>2381</v>
      </c>
      <c r="F883" s="17" t="s">
        <v>2380</v>
      </c>
      <c r="G883" s="17" t="s">
        <v>2380</v>
      </c>
      <c r="H883" s="17">
        <v>1</v>
      </c>
      <c r="I883" s="17" t="s">
        <v>2380</v>
      </c>
      <c r="J883" s="17" t="str">
        <f>IF(Table3__3_16[[#This Row],[HBA1C]]&lt;5.7,"Normal",IF(Table3__3_16[[#This Row],[HBA1C]]&lt;6.4,"Prediabetes","Diabetes"))</f>
        <v>Normal</v>
      </c>
    </row>
    <row r="884" spans="1:10" x14ac:dyDescent="0.35">
      <c r="A884" s="17" t="s">
        <v>1488</v>
      </c>
      <c r="B884" s="17">
        <v>27.5</v>
      </c>
      <c r="C884" s="17" t="s">
        <v>8338</v>
      </c>
      <c r="D884" s="17">
        <v>8.69</v>
      </c>
      <c r="E884" s="17" t="s">
        <v>2381</v>
      </c>
      <c r="F884" s="17" t="s">
        <v>2380</v>
      </c>
      <c r="G884" s="17" t="s">
        <v>2381</v>
      </c>
      <c r="H884" s="17">
        <v>1</v>
      </c>
      <c r="I884" s="17" t="s">
        <v>2380</v>
      </c>
      <c r="J884" s="17" t="str">
        <f>IF(Table3__3_16[[#This Row],[HBA1C]]&lt;5.7,"Normal",IF(Table3__3_16[[#This Row],[HBA1C]]&lt;6.4,"Prediabetes","Diabetes"))</f>
        <v>Diabetes</v>
      </c>
    </row>
    <row r="885" spans="1:10" x14ac:dyDescent="0.35">
      <c r="A885" s="17" t="s">
        <v>1487</v>
      </c>
      <c r="B885" s="17">
        <v>33.44</v>
      </c>
      <c r="C885" s="17" t="s">
        <v>8337</v>
      </c>
      <c r="D885" s="17">
        <v>5.9</v>
      </c>
      <c r="E885" s="17" t="s">
        <v>2381</v>
      </c>
      <c r="F885" s="17" t="s">
        <v>2380</v>
      </c>
      <c r="G885" s="17" t="s">
        <v>2380</v>
      </c>
      <c r="H885" s="17">
        <v>1</v>
      </c>
      <c r="I885" s="17" t="s">
        <v>2380</v>
      </c>
      <c r="J885" s="17" t="str">
        <f>IF(Table3__3_16[[#This Row],[HBA1C]]&lt;5.7,"Normal",IF(Table3__3_16[[#This Row],[HBA1C]]&lt;6.4,"Prediabetes","Diabetes"))</f>
        <v>Prediabetes</v>
      </c>
    </row>
    <row r="886" spans="1:10" x14ac:dyDescent="0.35">
      <c r="A886" s="17" t="s">
        <v>1486</v>
      </c>
      <c r="B886" s="17">
        <v>28.215</v>
      </c>
      <c r="C886" s="17" t="s">
        <v>8338</v>
      </c>
      <c r="D886" s="17">
        <v>6.29</v>
      </c>
      <c r="E886" s="17" t="s">
        <v>2381</v>
      </c>
      <c r="F886" s="17" t="s">
        <v>2380</v>
      </c>
      <c r="G886" s="17" t="s">
        <v>2380</v>
      </c>
      <c r="H886" s="17">
        <v>1</v>
      </c>
      <c r="I886" s="17" t="s">
        <v>2380</v>
      </c>
      <c r="J886" s="17" t="str">
        <f>IF(Table3__3_16[[#This Row],[HBA1C]]&lt;5.7,"Normal",IF(Table3__3_16[[#This Row],[HBA1C]]&lt;6.4,"Prediabetes","Diabetes"))</f>
        <v>Prediabetes</v>
      </c>
    </row>
    <row r="887" spans="1:10" x14ac:dyDescent="0.35">
      <c r="A887" s="17" t="s">
        <v>1485</v>
      </c>
      <c r="B887" s="17">
        <v>27.17</v>
      </c>
      <c r="C887" s="17" t="s">
        <v>8338</v>
      </c>
      <c r="D887" s="17">
        <v>5.84</v>
      </c>
      <c r="E887" s="17" t="s">
        <v>2381</v>
      </c>
      <c r="F887" s="17" t="s">
        <v>2380</v>
      </c>
      <c r="G887" s="17" t="s">
        <v>2380</v>
      </c>
      <c r="H887" s="17">
        <v>1</v>
      </c>
      <c r="I887" s="17" t="s">
        <v>2380</v>
      </c>
      <c r="J887" s="17" t="str">
        <f>IF(Table3__3_16[[#This Row],[HBA1C]]&lt;5.7,"Normal",IF(Table3__3_16[[#This Row],[HBA1C]]&lt;6.4,"Prediabetes","Diabetes"))</f>
        <v>Prediabetes</v>
      </c>
    </row>
    <row r="888" spans="1:10" x14ac:dyDescent="0.35">
      <c r="A888" s="17" t="s">
        <v>1484</v>
      </c>
      <c r="B888" s="17">
        <v>35.380000000000003</v>
      </c>
      <c r="C888" s="17" t="s">
        <v>8337</v>
      </c>
      <c r="D888" s="17">
        <v>6.12</v>
      </c>
      <c r="E888" s="17" t="s">
        <v>2380</v>
      </c>
      <c r="F888" s="17" t="s">
        <v>2380</v>
      </c>
      <c r="G888" s="17" t="s">
        <v>2380</v>
      </c>
      <c r="H888" s="17">
        <v>0</v>
      </c>
      <c r="I888" s="17" t="s">
        <v>2380</v>
      </c>
      <c r="J888" s="17" t="str">
        <f>IF(Table3__3_16[[#This Row],[HBA1C]]&lt;5.7,"Normal",IF(Table3__3_16[[#This Row],[HBA1C]]&lt;6.4,"Prediabetes","Diabetes"))</f>
        <v>Prediabetes</v>
      </c>
    </row>
    <row r="889" spans="1:10" x14ac:dyDescent="0.35">
      <c r="A889" s="17" t="s">
        <v>1483</v>
      </c>
      <c r="B889" s="17">
        <v>43.48</v>
      </c>
      <c r="C889" s="17" t="s">
        <v>8337</v>
      </c>
      <c r="D889" s="17">
        <v>6.24</v>
      </c>
      <c r="E889" s="17" t="s">
        <v>2380</v>
      </c>
      <c r="F889" s="17" t="s">
        <v>2380</v>
      </c>
      <c r="G889" s="17" t="s">
        <v>2380</v>
      </c>
      <c r="H889" s="17">
        <v>0</v>
      </c>
      <c r="I889" s="17" t="s">
        <v>2380</v>
      </c>
      <c r="J889" s="17" t="str">
        <f>IF(Table3__3_16[[#This Row],[HBA1C]]&lt;5.7,"Normal",IF(Table3__3_16[[#This Row],[HBA1C]]&lt;6.4,"Prediabetes","Diabetes"))</f>
        <v>Prediabetes</v>
      </c>
    </row>
    <row r="890" spans="1:10" x14ac:dyDescent="0.35">
      <c r="A890" s="17" t="s">
        <v>1482</v>
      </c>
      <c r="B890" s="17">
        <v>41.73</v>
      </c>
      <c r="C890" s="17" t="s">
        <v>8337</v>
      </c>
      <c r="D890" s="17">
        <v>6.25</v>
      </c>
      <c r="E890" s="17" t="s">
        <v>2380</v>
      </c>
      <c r="F890" s="17" t="s">
        <v>2380</v>
      </c>
      <c r="G890" s="17" t="s">
        <v>2380</v>
      </c>
      <c r="H890" s="17">
        <v>1</v>
      </c>
      <c r="I890" s="17" t="s">
        <v>2380</v>
      </c>
      <c r="J890" s="17" t="str">
        <f>IF(Table3__3_16[[#This Row],[HBA1C]]&lt;5.7,"Normal",IF(Table3__3_16[[#This Row],[HBA1C]]&lt;6.4,"Prediabetes","Diabetes"))</f>
        <v>Prediabetes</v>
      </c>
    </row>
    <row r="891" spans="1:10" x14ac:dyDescent="0.35">
      <c r="A891" s="17" t="s">
        <v>1481</v>
      </c>
      <c r="B891" s="17">
        <v>28.9</v>
      </c>
      <c r="C891" s="17" t="s">
        <v>8338</v>
      </c>
      <c r="D891" s="17">
        <v>11.96</v>
      </c>
      <c r="E891" s="17" t="s">
        <v>2380</v>
      </c>
      <c r="F891" s="17" t="s">
        <v>2380</v>
      </c>
      <c r="G891" s="17" t="s">
        <v>2380</v>
      </c>
      <c r="H891" s="17">
        <v>0</v>
      </c>
      <c r="I891" s="17" t="s">
        <v>2380</v>
      </c>
      <c r="J891" s="17" t="str">
        <f>IF(Table3__3_16[[#This Row],[HBA1C]]&lt;5.7,"Normal",IF(Table3__3_16[[#This Row],[HBA1C]]&lt;6.4,"Prediabetes","Diabetes"))</f>
        <v>Diabetes</v>
      </c>
    </row>
    <row r="892" spans="1:10" x14ac:dyDescent="0.35">
      <c r="A892" s="17" t="s">
        <v>1480</v>
      </c>
      <c r="B892" s="17">
        <v>25.74</v>
      </c>
      <c r="C892" s="17" t="s">
        <v>8338</v>
      </c>
      <c r="D892" s="17">
        <v>7.69</v>
      </c>
      <c r="E892" s="17" t="s">
        <v>2380</v>
      </c>
      <c r="F892" s="17" t="s">
        <v>2380</v>
      </c>
      <c r="G892" s="17" t="s">
        <v>2380</v>
      </c>
      <c r="H892" s="17">
        <v>0</v>
      </c>
      <c r="I892" s="17" t="s">
        <v>2380</v>
      </c>
      <c r="J892" s="17" t="str">
        <f>IF(Table3__3_16[[#This Row],[HBA1C]]&lt;5.7,"Normal",IF(Table3__3_16[[#This Row],[HBA1C]]&lt;6.4,"Prediabetes","Diabetes"))</f>
        <v>Diabetes</v>
      </c>
    </row>
    <row r="893" spans="1:10" x14ac:dyDescent="0.35">
      <c r="A893" s="17" t="s">
        <v>1479</v>
      </c>
      <c r="B893" s="17">
        <v>36.06</v>
      </c>
      <c r="C893" s="17" t="s">
        <v>8337</v>
      </c>
      <c r="D893" s="17">
        <v>8.83</v>
      </c>
      <c r="E893" s="17" t="s">
        <v>2380</v>
      </c>
      <c r="F893" s="17" t="s">
        <v>2380</v>
      </c>
      <c r="G893" s="17" t="s">
        <v>2380</v>
      </c>
      <c r="H893" s="17">
        <v>0</v>
      </c>
      <c r="I893" s="17" t="s">
        <v>2380</v>
      </c>
      <c r="J893" s="17" t="str">
        <f>IF(Table3__3_16[[#This Row],[HBA1C]]&lt;5.7,"Normal",IF(Table3__3_16[[#This Row],[HBA1C]]&lt;6.4,"Prediabetes","Diabetes"))</f>
        <v>Diabetes</v>
      </c>
    </row>
    <row r="894" spans="1:10" x14ac:dyDescent="0.35">
      <c r="A894" s="17" t="s">
        <v>1478</v>
      </c>
      <c r="B894" s="17">
        <v>43.28</v>
      </c>
      <c r="C894" s="17" t="s">
        <v>8337</v>
      </c>
      <c r="D894" s="17">
        <v>4.41</v>
      </c>
      <c r="E894" s="17" t="s">
        <v>2380</v>
      </c>
      <c r="F894" s="17" t="s">
        <v>2380</v>
      </c>
      <c r="G894" s="17" t="s">
        <v>2380</v>
      </c>
      <c r="H894" s="17">
        <v>0</v>
      </c>
      <c r="I894" s="17" t="s">
        <v>2380</v>
      </c>
      <c r="J894" s="17" t="str">
        <f>IF(Table3__3_16[[#This Row],[HBA1C]]&lt;5.7,"Normal",IF(Table3__3_16[[#This Row],[HBA1C]]&lt;6.4,"Prediabetes","Diabetes"))</f>
        <v>Normal</v>
      </c>
    </row>
    <row r="895" spans="1:10" x14ac:dyDescent="0.35">
      <c r="A895" s="17" t="s">
        <v>1477</v>
      </c>
      <c r="B895" s="17">
        <v>28.785</v>
      </c>
      <c r="C895" s="17" t="s">
        <v>8338</v>
      </c>
      <c r="D895" s="17">
        <v>9.1</v>
      </c>
      <c r="E895" s="17" t="s">
        <v>2381</v>
      </c>
      <c r="F895" s="17" t="s">
        <v>2380</v>
      </c>
      <c r="G895" s="17" t="s">
        <v>2381</v>
      </c>
      <c r="H895" s="17">
        <v>1</v>
      </c>
      <c r="I895" s="17" t="s">
        <v>2380</v>
      </c>
      <c r="J895" s="17" t="str">
        <f>IF(Table3__3_16[[#This Row],[HBA1C]]&lt;5.7,"Normal",IF(Table3__3_16[[#This Row],[HBA1C]]&lt;6.4,"Prediabetes","Diabetes"))</f>
        <v>Diabetes</v>
      </c>
    </row>
    <row r="896" spans="1:10" x14ac:dyDescent="0.35">
      <c r="A896" s="17" t="s">
        <v>1476</v>
      </c>
      <c r="B896" s="17">
        <v>25.46</v>
      </c>
      <c r="C896" s="17" t="s">
        <v>8338</v>
      </c>
      <c r="D896" s="17">
        <v>11.52</v>
      </c>
      <c r="E896" s="17" t="s">
        <v>2381</v>
      </c>
      <c r="F896" s="17" t="s">
        <v>2380</v>
      </c>
      <c r="G896" s="17" t="s">
        <v>2381</v>
      </c>
      <c r="H896" s="17">
        <v>1</v>
      </c>
      <c r="I896" s="17" t="s">
        <v>2380</v>
      </c>
      <c r="J896" s="17" t="str">
        <f>IF(Table3__3_16[[#This Row],[HBA1C]]&lt;5.7,"Normal",IF(Table3__3_16[[#This Row],[HBA1C]]&lt;6.4,"Prediabetes","Diabetes"))</f>
        <v>Diabetes</v>
      </c>
    </row>
    <row r="897" spans="1:10" x14ac:dyDescent="0.35">
      <c r="A897" s="17" t="s">
        <v>1475</v>
      </c>
      <c r="B897" s="17">
        <v>30.8</v>
      </c>
      <c r="C897" s="17" t="s">
        <v>8337</v>
      </c>
      <c r="D897" s="17">
        <v>10.95</v>
      </c>
      <c r="E897" s="17" t="s">
        <v>2380</v>
      </c>
      <c r="F897" s="17" t="s">
        <v>2380</v>
      </c>
      <c r="G897" s="17" t="s">
        <v>2380</v>
      </c>
      <c r="H897" s="17">
        <v>0</v>
      </c>
      <c r="I897" s="17" t="s">
        <v>2380</v>
      </c>
      <c r="J897" s="17" t="str">
        <f>IF(Table3__3_16[[#This Row],[HBA1C]]&lt;5.7,"Normal",IF(Table3__3_16[[#This Row],[HBA1C]]&lt;6.4,"Prediabetes","Diabetes"))</f>
        <v>Diabetes</v>
      </c>
    </row>
    <row r="898" spans="1:10" x14ac:dyDescent="0.35">
      <c r="A898" s="17" t="s">
        <v>1474</v>
      </c>
      <c r="B898" s="17">
        <v>28.88</v>
      </c>
      <c r="C898" s="17" t="s">
        <v>8338</v>
      </c>
      <c r="D898" s="17">
        <v>11.5</v>
      </c>
      <c r="E898" s="17" t="s">
        <v>2380</v>
      </c>
      <c r="F898" s="17" t="s">
        <v>2380</v>
      </c>
      <c r="G898" s="17" t="s">
        <v>2380</v>
      </c>
      <c r="H898" s="17">
        <v>0</v>
      </c>
      <c r="I898" s="17" t="s">
        <v>2380</v>
      </c>
      <c r="J898" s="17" t="str">
        <f>IF(Table3__3_16[[#This Row],[HBA1C]]&lt;5.7,"Normal",IF(Table3__3_16[[#This Row],[HBA1C]]&lt;6.4,"Prediabetes","Diabetes"))</f>
        <v>Diabetes</v>
      </c>
    </row>
    <row r="899" spans="1:10" x14ac:dyDescent="0.35">
      <c r="A899" s="17" t="s">
        <v>1473</v>
      </c>
      <c r="B899" s="17">
        <v>23</v>
      </c>
      <c r="C899" s="17" t="s">
        <v>8339</v>
      </c>
      <c r="D899" s="17">
        <v>9.8800000000000008</v>
      </c>
      <c r="E899" s="17" t="s">
        <v>2380</v>
      </c>
      <c r="F899" s="17" t="s">
        <v>2380</v>
      </c>
      <c r="G899" s="17" t="s">
        <v>2380</v>
      </c>
      <c r="H899" s="17">
        <v>0</v>
      </c>
      <c r="I899" s="17" t="s">
        <v>2380</v>
      </c>
      <c r="J899" s="17" t="str">
        <f>IF(Table3__3_16[[#This Row],[HBA1C]]&lt;5.7,"Normal",IF(Table3__3_16[[#This Row],[HBA1C]]&lt;6.4,"Prediabetes","Diabetes"))</f>
        <v>Diabetes</v>
      </c>
    </row>
    <row r="900" spans="1:10" x14ac:dyDescent="0.35">
      <c r="A900" s="17" t="s">
        <v>1472</v>
      </c>
      <c r="B900" s="17">
        <v>38.25</v>
      </c>
      <c r="C900" s="17" t="s">
        <v>8337</v>
      </c>
      <c r="D900" s="17">
        <v>6.2</v>
      </c>
      <c r="E900" s="17" t="s">
        <v>2380</v>
      </c>
      <c r="F900" s="17" t="s">
        <v>2380</v>
      </c>
      <c r="G900" s="17" t="s">
        <v>2380</v>
      </c>
      <c r="H900" s="17">
        <v>1</v>
      </c>
      <c r="I900" s="17" t="s">
        <v>2380</v>
      </c>
      <c r="J900" s="17" t="str">
        <f>IF(Table3__3_16[[#This Row],[HBA1C]]&lt;5.7,"Normal",IF(Table3__3_16[[#This Row],[HBA1C]]&lt;6.4,"Prediabetes","Diabetes"))</f>
        <v>Prediabetes</v>
      </c>
    </row>
    <row r="901" spans="1:10" x14ac:dyDescent="0.35">
      <c r="A901" s="17" t="s">
        <v>1471</v>
      </c>
      <c r="B901" s="17">
        <v>39.25</v>
      </c>
      <c r="C901" s="17" t="s">
        <v>8337</v>
      </c>
      <c r="D901" s="17">
        <v>8.41</v>
      </c>
      <c r="E901" s="17" t="s">
        <v>2381</v>
      </c>
      <c r="F901" s="17" t="s">
        <v>2380</v>
      </c>
      <c r="G901" s="17" t="s">
        <v>2380</v>
      </c>
      <c r="H901" s="17">
        <v>1</v>
      </c>
      <c r="I901" s="17" t="s">
        <v>2380</v>
      </c>
      <c r="J901" s="17" t="str">
        <f>IF(Table3__3_16[[#This Row],[HBA1C]]&lt;5.7,"Normal",IF(Table3__3_16[[#This Row],[HBA1C]]&lt;6.4,"Prediabetes","Diabetes"))</f>
        <v>Diabetes</v>
      </c>
    </row>
    <row r="902" spans="1:10" x14ac:dyDescent="0.35">
      <c r="A902" s="17" t="s">
        <v>1470</v>
      </c>
      <c r="B902" s="17">
        <v>26.6</v>
      </c>
      <c r="C902" s="17" t="s">
        <v>8338</v>
      </c>
      <c r="D902" s="17">
        <v>5.07</v>
      </c>
      <c r="E902" s="17" t="s">
        <v>2381</v>
      </c>
      <c r="F902" s="17" t="s">
        <v>2380</v>
      </c>
      <c r="G902" s="17" t="s">
        <v>2380</v>
      </c>
      <c r="H902" s="17">
        <v>2</v>
      </c>
      <c r="I902" s="17" t="s">
        <v>2380</v>
      </c>
      <c r="J902" s="17" t="str">
        <f>IF(Table3__3_16[[#This Row],[HBA1C]]&lt;5.7,"Normal",IF(Table3__3_16[[#This Row],[HBA1C]]&lt;6.4,"Prediabetes","Diabetes"))</f>
        <v>Normal</v>
      </c>
    </row>
    <row r="903" spans="1:10" x14ac:dyDescent="0.35">
      <c r="A903" s="17" t="s">
        <v>1469</v>
      </c>
      <c r="B903" s="17">
        <v>35.700000000000003</v>
      </c>
      <c r="C903" s="17" t="s">
        <v>8337</v>
      </c>
      <c r="D903" s="17">
        <v>4.0599999999999996</v>
      </c>
      <c r="E903" s="17" t="s">
        <v>2380</v>
      </c>
      <c r="F903" s="17" t="s">
        <v>2380</v>
      </c>
      <c r="G903" s="17" t="s">
        <v>2381</v>
      </c>
      <c r="H903" s="17">
        <v>1</v>
      </c>
      <c r="I903" s="17" t="s">
        <v>2380</v>
      </c>
      <c r="J903" s="17" t="str">
        <f>IF(Table3__3_16[[#This Row],[HBA1C]]&lt;5.7,"Normal",IF(Table3__3_16[[#This Row],[HBA1C]]&lt;6.4,"Prediabetes","Diabetes"))</f>
        <v>Normal</v>
      </c>
    </row>
    <row r="904" spans="1:10" x14ac:dyDescent="0.35">
      <c r="A904" s="17" t="s">
        <v>1468</v>
      </c>
      <c r="B904" s="17">
        <v>20.100000000000001</v>
      </c>
      <c r="C904" s="17" t="s">
        <v>8339</v>
      </c>
      <c r="D904" s="17">
        <v>10.52</v>
      </c>
      <c r="E904" s="17" t="s">
        <v>2380</v>
      </c>
      <c r="F904" s="17" t="s">
        <v>2380</v>
      </c>
      <c r="G904" s="17" t="s">
        <v>2380</v>
      </c>
      <c r="H904" s="17">
        <v>0</v>
      </c>
      <c r="I904" s="17" t="s">
        <v>2380</v>
      </c>
      <c r="J904" s="17" t="str">
        <f>IF(Table3__3_16[[#This Row],[HBA1C]]&lt;5.7,"Normal",IF(Table3__3_16[[#This Row],[HBA1C]]&lt;6.4,"Prediabetes","Diabetes"))</f>
        <v>Diabetes</v>
      </c>
    </row>
    <row r="905" spans="1:10" x14ac:dyDescent="0.35">
      <c r="A905" s="17" t="s">
        <v>1467</v>
      </c>
      <c r="B905" s="17">
        <v>22.23</v>
      </c>
      <c r="C905" s="17" t="s">
        <v>8339</v>
      </c>
      <c r="D905" s="17">
        <v>9.65</v>
      </c>
      <c r="E905" s="17" t="s">
        <v>2380</v>
      </c>
      <c r="F905" s="17" t="s">
        <v>2380</v>
      </c>
      <c r="G905" s="17" t="s">
        <v>2380</v>
      </c>
      <c r="H905" s="17">
        <v>0</v>
      </c>
      <c r="I905" s="17" t="s">
        <v>2380</v>
      </c>
      <c r="J905" s="17" t="str">
        <f>IF(Table3__3_16[[#This Row],[HBA1C]]&lt;5.7,"Normal",IF(Table3__3_16[[#This Row],[HBA1C]]&lt;6.4,"Prediabetes","Diabetes"))</f>
        <v>Diabetes</v>
      </c>
    </row>
    <row r="906" spans="1:10" x14ac:dyDescent="0.35">
      <c r="A906" s="17" t="s">
        <v>1466</v>
      </c>
      <c r="B906" s="17">
        <v>36.47</v>
      </c>
      <c r="C906" s="17" t="s">
        <v>8337</v>
      </c>
      <c r="D906" s="17">
        <v>6.21</v>
      </c>
      <c r="E906" s="17" t="s">
        <v>2380</v>
      </c>
      <c r="F906" s="17" t="s">
        <v>2380</v>
      </c>
      <c r="G906" s="17" t="s">
        <v>2380</v>
      </c>
      <c r="H906" s="17">
        <v>0</v>
      </c>
      <c r="I906" s="17" t="s">
        <v>2380</v>
      </c>
      <c r="J906" s="17" t="str">
        <f>IF(Table3__3_16[[#This Row],[HBA1C]]&lt;5.7,"Normal",IF(Table3__3_16[[#This Row],[HBA1C]]&lt;6.4,"Prediabetes","Diabetes"))</f>
        <v>Prediabetes</v>
      </c>
    </row>
    <row r="907" spans="1:10" x14ac:dyDescent="0.35">
      <c r="A907" s="17" t="s">
        <v>1465</v>
      </c>
      <c r="B907" s="17">
        <v>49.64</v>
      </c>
      <c r="C907" s="17" t="s">
        <v>8337</v>
      </c>
      <c r="D907" s="17">
        <v>4.76</v>
      </c>
      <c r="E907" s="17" t="s">
        <v>2380</v>
      </c>
      <c r="F907" s="17" t="s">
        <v>2380</v>
      </c>
      <c r="G907" s="17" t="s">
        <v>2381</v>
      </c>
      <c r="H907" s="17">
        <v>1</v>
      </c>
      <c r="I907" s="17" t="s">
        <v>2380</v>
      </c>
      <c r="J907" s="17" t="str">
        <f>IF(Table3__3_16[[#This Row],[HBA1C]]&lt;5.7,"Normal",IF(Table3__3_16[[#This Row],[HBA1C]]&lt;6.4,"Prediabetes","Diabetes"))</f>
        <v>Normal</v>
      </c>
    </row>
    <row r="908" spans="1:10" x14ac:dyDescent="0.35">
      <c r="A908" s="17" t="s">
        <v>1464</v>
      </c>
      <c r="B908" s="17">
        <v>36.799999999999997</v>
      </c>
      <c r="C908" s="17" t="s">
        <v>8337</v>
      </c>
      <c r="D908" s="17">
        <v>5.73</v>
      </c>
      <c r="E908" s="17" t="s">
        <v>2381</v>
      </c>
      <c r="F908" s="17" t="s">
        <v>2380</v>
      </c>
      <c r="G908" s="17" t="s">
        <v>2381</v>
      </c>
      <c r="H908" s="17">
        <v>1</v>
      </c>
      <c r="I908" s="17" t="s">
        <v>2380</v>
      </c>
      <c r="J908" s="17" t="str">
        <f>IF(Table3__3_16[[#This Row],[HBA1C]]&lt;5.7,"Normal",IF(Table3__3_16[[#This Row],[HBA1C]]&lt;6.4,"Prediabetes","Diabetes"))</f>
        <v>Prediabetes</v>
      </c>
    </row>
    <row r="909" spans="1:10" x14ac:dyDescent="0.35">
      <c r="A909" s="17" t="s">
        <v>1463</v>
      </c>
      <c r="B909" s="17">
        <v>33.880000000000003</v>
      </c>
      <c r="C909" s="17" t="s">
        <v>8337</v>
      </c>
      <c r="D909" s="17">
        <v>10.78</v>
      </c>
      <c r="E909" s="17" t="s">
        <v>2381</v>
      </c>
      <c r="F909" s="17" t="s">
        <v>2380</v>
      </c>
      <c r="G909" s="17" t="s">
        <v>2380</v>
      </c>
      <c r="H909" s="17">
        <v>0</v>
      </c>
      <c r="I909" s="17" t="s">
        <v>2380</v>
      </c>
      <c r="J909" s="17" t="str">
        <f>IF(Table3__3_16[[#This Row],[HBA1C]]&lt;5.7,"Normal",IF(Table3__3_16[[#This Row],[HBA1C]]&lt;6.4,"Prediabetes","Diabetes"))</f>
        <v>Diabetes</v>
      </c>
    </row>
    <row r="910" spans="1:10" x14ac:dyDescent="0.35">
      <c r="A910" s="17" t="s">
        <v>1462</v>
      </c>
      <c r="B910" s="17">
        <v>32.01</v>
      </c>
      <c r="C910" s="17" t="s">
        <v>8337</v>
      </c>
      <c r="D910" s="17">
        <v>5.08</v>
      </c>
      <c r="E910" s="17" t="s">
        <v>2381</v>
      </c>
      <c r="F910" s="17" t="s">
        <v>2380</v>
      </c>
      <c r="G910" s="17" t="s">
        <v>2380</v>
      </c>
      <c r="H910" s="17">
        <v>1</v>
      </c>
      <c r="I910" s="17" t="s">
        <v>2380</v>
      </c>
      <c r="J910" s="17" t="str">
        <f>IF(Table3__3_16[[#This Row],[HBA1C]]&lt;5.7,"Normal",IF(Table3__3_16[[#This Row],[HBA1C]]&lt;6.4,"Prediabetes","Diabetes"))</f>
        <v>Normal</v>
      </c>
    </row>
    <row r="911" spans="1:10" x14ac:dyDescent="0.35">
      <c r="A911" s="17" t="s">
        <v>1461</v>
      </c>
      <c r="B911" s="17">
        <v>33.630000000000003</v>
      </c>
      <c r="C911" s="17" t="s">
        <v>8337</v>
      </c>
      <c r="D911" s="17">
        <v>11.39</v>
      </c>
      <c r="E911" s="17" t="s">
        <v>2380</v>
      </c>
      <c r="F911" s="17" t="s">
        <v>2380</v>
      </c>
      <c r="G911" s="17" t="s">
        <v>2380</v>
      </c>
      <c r="H911" s="17">
        <v>0</v>
      </c>
      <c r="I911" s="17" t="s">
        <v>2380</v>
      </c>
      <c r="J911" s="17" t="str">
        <f>IF(Table3__3_16[[#This Row],[HBA1C]]&lt;5.7,"Normal",IF(Table3__3_16[[#This Row],[HBA1C]]&lt;6.4,"Prediabetes","Diabetes"))</f>
        <v>Diabetes</v>
      </c>
    </row>
    <row r="912" spans="1:10" x14ac:dyDescent="0.35">
      <c r="A912" s="17" t="s">
        <v>1460</v>
      </c>
      <c r="B912" s="17">
        <v>34.865000000000002</v>
      </c>
      <c r="C912" s="17" t="s">
        <v>8337</v>
      </c>
      <c r="D912" s="17">
        <v>5.35</v>
      </c>
      <c r="E912" s="17" t="s">
        <v>2381</v>
      </c>
      <c r="F912" s="17" t="s">
        <v>2380</v>
      </c>
      <c r="G912" s="17" t="s">
        <v>2380</v>
      </c>
      <c r="H912" s="17">
        <v>1</v>
      </c>
      <c r="I912" s="17" t="s">
        <v>2380</v>
      </c>
      <c r="J912" s="17" t="str">
        <f>IF(Table3__3_16[[#This Row],[HBA1C]]&lt;5.7,"Normal",IF(Table3__3_16[[#This Row],[HBA1C]]&lt;6.4,"Prediabetes","Diabetes"))</f>
        <v>Normal</v>
      </c>
    </row>
    <row r="913" spans="1:10" x14ac:dyDescent="0.35">
      <c r="A913" s="17" t="s">
        <v>1459</v>
      </c>
      <c r="B913" s="17">
        <v>43.11</v>
      </c>
      <c r="C913" s="17" t="s">
        <v>8337</v>
      </c>
      <c r="D913" s="17">
        <v>5.6</v>
      </c>
      <c r="E913" s="17" t="s">
        <v>2380</v>
      </c>
      <c r="F913" s="17" t="s">
        <v>2380</v>
      </c>
      <c r="G913" s="17" t="s">
        <v>2380</v>
      </c>
      <c r="H913" s="17">
        <v>0</v>
      </c>
      <c r="I913" s="17" t="s">
        <v>2380</v>
      </c>
      <c r="J913" s="17" t="str">
        <f>IF(Table3__3_16[[#This Row],[HBA1C]]&lt;5.7,"Normal",IF(Table3__3_16[[#This Row],[HBA1C]]&lt;6.4,"Prediabetes","Diabetes"))</f>
        <v>Normal</v>
      </c>
    </row>
    <row r="914" spans="1:10" x14ac:dyDescent="0.35">
      <c r="A914" s="17" t="s">
        <v>1458</v>
      </c>
      <c r="B914" s="17">
        <v>30.305</v>
      </c>
      <c r="C914" s="17" t="s">
        <v>8337</v>
      </c>
      <c r="D914" s="17">
        <v>4.2699999999999996</v>
      </c>
      <c r="E914" s="17" t="s">
        <v>2381</v>
      </c>
      <c r="F914" s="17" t="s">
        <v>2380</v>
      </c>
      <c r="G914" s="17" t="s">
        <v>2380</v>
      </c>
      <c r="H914" s="17">
        <v>1</v>
      </c>
      <c r="I914" s="17" t="s">
        <v>2380</v>
      </c>
      <c r="J914" s="17" t="str">
        <f>IF(Table3__3_16[[#This Row],[HBA1C]]&lt;5.7,"Normal",IF(Table3__3_16[[#This Row],[HBA1C]]&lt;6.4,"Prediabetes","Diabetes"))</f>
        <v>Normal</v>
      </c>
    </row>
    <row r="915" spans="1:10" x14ac:dyDescent="0.35">
      <c r="A915" s="17" t="s">
        <v>1457</v>
      </c>
      <c r="B915" s="17">
        <v>25.175000000000001</v>
      </c>
      <c r="C915" s="17" t="s">
        <v>8338</v>
      </c>
      <c r="D915" s="17">
        <v>5.57</v>
      </c>
      <c r="E915" s="17" t="s">
        <v>2381</v>
      </c>
      <c r="F915" s="17" t="s">
        <v>2380</v>
      </c>
      <c r="G915" s="17" t="s">
        <v>2380</v>
      </c>
      <c r="H915" s="17">
        <v>1</v>
      </c>
      <c r="I915" s="17" t="s">
        <v>2380</v>
      </c>
      <c r="J915" s="17" t="str">
        <f>IF(Table3__3_16[[#This Row],[HBA1C]]&lt;5.7,"Normal",IF(Table3__3_16[[#This Row],[HBA1C]]&lt;6.4,"Prediabetes","Diabetes"))</f>
        <v>Normal</v>
      </c>
    </row>
    <row r="916" spans="1:10" x14ac:dyDescent="0.35">
      <c r="A916" s="17" t="s">
        <v>1456</v>
      </c>
      <c r="B916" s="17">
        <v>26.8</v>
      </c>
      <c r="C916" s="17" t="s">
        <v>8338</v>
      </c>
      <c r="D916" s="17">
        <v>5.68</v>
      </c>
      <c r="E916" s="17" t="s">
        <v>2381</v>
      </c>
      <c r="F916" s="17" t="s">
        <v>2380</v>
      </c>
      <c r="G916" s="17" t="s">
        <v>2380</v>
      </c>
      <c r="H916" s="17">
        <v>1</v>
      </c>
      <c r="I916" s="17" t="s">
        <v>2380</v>
      </c>
      <c r="J916" s="17" t="str">
        <f>IF(Table3__3_16[[#This Row],[HBA1C]]&lt;5.7,"Normal",IF(Table3__3_16[[#This Row],[HBA1C]]&lt;6.4,"Prediabetes","Diabetes"))</f>
        <v>Normal</v>
      </c>
    </row>
    <row r="917" spans="1:10" x14ac:dyDescent="0.35">
      <c r="A917" s="17" t="s">
        <v>1455</v>
      </c>
      <c r="B917" s="17">
        <v>21.78</v>
      </c>
      <c r="C917" s="17" t="s">
        <v>8339</v>
      </c>
      <c r="D917" s="17">
        <v>5.3</v>
      </c>
      <c r="E917" s="17" t="s">
        <v>2380</v>
      </c>
      <c r="F917" s="17" t="s">
        <v>2381</v>
      </c>
      <c r="G917" s="17" t="s">
        <v>2380</v>
      </c>
      <c r="H917" s="17">
        <v>1</v>
      </c>
      <c r="I917" s="17" t="s">
        <v>2380</v>
      </c>
      <c r="J917" s="17" t="str">
        <f>IF(Table3__3_16[[#This Row],[HBA1C]]&lt;5.7,"Normal",IF(Table3__3_16[[#This Row],[HBA1C]]&lt;6.4,"Prediabetes","Diabetes"))</f>
        <v>Normal</v>
      </c>
    </row>
    <row r="918" spans="1:10" x14ac:dyDescent="0.35">
      <c r="A918" s="17" t="s">
        <v>1454</v>
      </c>
      <c r="B918" s="17">
        <v>30.14</v>
      </c>
      <c r="C918" s="17" t="s">
        <v>8337</v>
      </c>
      <c r="D918" s="17">
        <v>9.4499999999999993</v>
      </c>
      <c r="E918" s="17" t="s">
        <v>2381</v>
      </c>
      <c r="F918" s="17" t="s">
        <v>2380</v>
      </c>
      <c r="G918" s="17" t="s">
        <v>2380</v>
      </c>
      <c r="H918" s="17">
        <v>0</v>
      </c>
      <c r="I918" s="17" t="s">
        <v>2380</v>
      </c>
      <c r="J918" s="17" t="str">
        <f>IF(Table3__3_16[[#This Row],[HBA1C]]&lt;5.7,"Normal",IF(Table3__3_16[[#This Row],[HBA1C]]&lt;6.4,"Prediabetes","Diabetes"))</f>
        <v>Diabetes</v>
      </c>
    </row>
    <row r="919" spans="1:10" x14ac:dyDescent="0.35">
      <c r="A919" s="17" t="s">
        <v>1453</v>
      </c>
      <c r="B919" s="17">
        <v>29.7</v>
      </c>
      <c r="C919" s="17" t="s">
        <v>8338</v>
      </c>
      <c r="D919" s="17">
        <v>6.79</v>
      </c>
      <c r="E919" s="17" t="s">
        <v>2381</v>
      </c>
      <c r="F919" s="17" t="s">
        <v>2380</v>
      </c>
      <c r="G919" s="17" t="s">
        <v>2380</v>
      </c>
      <c r="H919" s="17">
        <v>0</v>
      </c>
      <c r="I919" s="17" t="s">
        <v>2380</v>
      </c>
      <c r="J919" s="17" t="str">
        <f>IF(Table3__3_16[[#This Row],[HBA1C]]&lt;5.7,"Normal",IF(Table3__3_16[[#This Row],[HBA1C]]&lt;6.4,"Prediabetes","Diabetes"))</f>
        <v>Diabetes</v>
      </c>
    </row>
    <row r="920" spans="1:10" x14ac:dyDescent="0.35">
      <c r="A920" s="17" t="s">
        <v>1452</v>
      </c>
      <c r="B920" s="17">
        <v>32.395000000000003</v>
      </c>
      <c r="C920" s="17" t="s">
        <v>8337</v>
      </c>
      <c r="D920" s="17">
        <v>11.1</v>
      </c>
      <c r="E920" s="17" t="s">
        <v>2381</v>
      </c>
      <c r="F920" s="17" t="s">
        <v>2380</v>
      </c>
      <c r="G920" s="17" t="s">
        <v>2380</v>
      </c>
      <c r="H920" s="17">
        <v>0</v>
      </c>
      <c r="I920" s="17" t="s">
        <v>2380</v>
      </c>
      <c r="J920" s="17" t="str">
        <f>IF(Table3__3_16[[#This Row],[HBA1C]]&lt;5.7,"Normal",IF(Table3__3_16[[#This Row],[HBA1C]]&lt;6.4,"Prediabetes","Diabetes"))</f>
        <v>Diabetes</v>
      </c>
    </row>
    <row r="921" spans="1:10" x14ac:dyDescent="0.35">
      <c r="A921" s="17" t="s">
        <v>1451</v>
      </c>
      <c r="B921" s="17">
        <v>36.64</v>
      </c>
      <c r="C921" s="17" t="s">
        <v>8337</v>
      </c>
      <c r="D921" s="17">
        <v>7.26</v>
      </c>
      <c r="E921" s="17" t="s">
        <v>2380</v>
      </c>
      <c r="F921" s="17" t="s">
        <v>2380</v>
      </c>
      <c r="G921" s="17" t="s">
        <v>2380</v>
      </c>
      <c r="H921" s="17">
        <v>0</v>
      </c>
      <c r="I921" s="17" t="s">
        <v>2380</v>
      </c>
      <c r="J921" s="17" t="str">
        <f>IF(Table3__3_16[[#This Row],[HBA1C]]&lt;5.7,"Normal",IF(Table3__3_16[[#This Row],[HBA1C]]&lt;6.4,"Prediabetes","Diabetes"))</f>
        <v>Diabetes</v>
      </c>
    </row>
    <row r="922" spans="1:10" x14ac:dyDescent="0.35">
      <c r="A922" s="17" t="s">
        <v>1450</v>
      </c>
      <c r="B922" s="17">
        <v>39.049999999999997</v>
      </c>
      <c r="C922" s="17" t="s">
        <v>8337</v>
      </c>
      <c r="D922" s="17">
        <v>5.27</v>
      </c>
      <c r="E922" s="17" t="s">
        <v>2381</v>
      </c>
      <c r="F922" s="17" t="s">
        <v>2380</v>
      </c>
      <c r="G922" s="17" t="s">
        <v>2380</v>
      </c>
      <c r="H922" s="17">
        <v>1</v>
      </c>
      <c r="I922" s="17" t="s">
        <v>2380</v>
      </c>
      <c r="J922" s="17" t="str">
        <f>IF(Table3__3_16[[#This Row],[HBA1C]]&lt;5.7,"Normal",IF(Table3__3_16[[#This Row],[HBA1C]]&lt;6.4,"Prediabetes","Diabetes"))</f>
        <v>Normal</v>
      </c>
    </row>
    <row r="923" spans="1:10" x14ac:dyDescent="0.35">
      <c r="A923" s="17" t="s">
        <v>1449</v>
      </c>
      <c r="B923" s="17">
        <v>33.1</v>
      </c>
      <c r="C923" s="17" t="s">
        <v>8337</v>
      </c>
      <c r="D923" s="17">
        <v>5.46</v>
      </c>
      <c r="E923" s="17" t="s">
        <v>2381</v>
      </c>
      <c r="F923" s="17" t="s">
        <v>2380</v>
      </c>
      <c r="G923" s="17" t="s">
        <v>2380</v>
      </c>
      <c r="H923" s="17">
        <v>1</v>
      </c>
      <c r="I923" s="17" t="s">
        <v>2380</v>
      </c>
      <c r="J923" s="17" t="str">
        <f>IF(Table3__3_16[[#This Row],[HBA1C]]&lt;5.7,"Normal",IF(Table3__3_16[[#This Row],[HBA1C]]&lt;6.4,"Prediabetes","Diabetes"))</f>
        <v>Normal</v>
      </c>
    </row>
    <row r="924" spans="1:10" x14ac:dyDescent="0.35">
      <c r="A924" s="17" t="s">
        <v>1448</v>
      </c>
      <c r="B924" s="17">
        <v>31.824999999999999</v>
      </c>
      <c r="C924" s="17" t="s">
        <v>8337</v>
      </c>
      <c r="D924" s="17">
        <v>8.1300000000000008</v>
      </c>
      <c r="E924" s="17" t="s">
        <v>2380</v>
      </c>
      <c r="F924" s="17" t="s">
        <v>2380</v>
      </c>
      <c r="G924" s="17" t="s">
        <v>2380</v>
      </c>
      <c r="H924" s="17">
        <v>0</v>
      </c>
      <c r="I924" s="17" t="s">
        <v>2380</v>
      </c>
      <c r="J924" s="17" t="str">
        <f>IF(Table3__3_16[[#This Row],[HBA1C]]&lt;5.7,"Normal",IF(Table3__3_16[[#This Row],[HBA1C]]&lt;6.4,"Prediabetes","Diabetes"))</f>
        <v>Diabetes</v>
      </c>
    </row>
    <row r="925" spans="1:10" x14ac:dyDescent="0.35">
      <c r="A925" s="17" t="s">
        <v>1447</v>
      </c>
      <c r="B925" s="17">
        <v>29</v>
      </c>
      <c r="C925" s="17" t="s">
        <v>8338</v>
      </c>
      <c r="D925" s="17">
        <v>4.25</v>
      </c>
      <c r="E925" s="17" t="s">
        <v>2381</v>
      </c>
      <c r="F925" s="17" t="s">
        <v>2380</v>
      </c>
      <c r="G925" s="17" t="s">
        <v>2380</v>
      </c>
      <c r="H925" s="17">
        <v>1</v>
      </c>
      <c r="I925" s="17" t="s">
        <v>2380</v>
      </c>
      <c r="J925" s="17" t="str">
        <f>IF(Table3__3_16[[#This Row],[HBA1C]]&lt;5.7,"Normal",IF(Table3__3_16[[#This Row],[HBA1C]]&lt;6.4,"Prediabetes","Diabetes"))</f>
        <v>Normal</v>
      </c>
    </row>
    <row r="926" spans="1:10" x14ac:dyDescent="0.35">
      <c r="A926" s="17" t="s">
        <v>1446</v>
      </c>
      <c r="B926" s="17">
        <v>30.495000000000001</v>
      </c>
      <c r="C926" s="17" t="s">
        <v>8337</v>
      </c>
      <c r="D926" s="17">
        <v>8.68</v>
      </c>
      <c r="E926" s="17" t="s">
        <v>2380</v>
      </c>
      <c r="F926" s="17" t="s">
        <v>2380</v>
      </c>
      <c r="G926" s="17" t="s">
        <v>2380</v>
      </c>
      <c r="H926" s="17">
        <v>0</v>
      </c>
      <c r="I926" s="17" t="s">
        <v>2380</v>
      </c>
      <c r="J926" s="17" t="str">
        <f>IF(Table3__3_16[[#This Row],[HBA1C]]&lt;5.7,"Normal",IF(Table3__3_16[[#This Row],[HBA1C]]&lt;6.4,"Prediabetes","Diabetes"))</f>
        <v>Diabetes</v>
      </c>
    </row>
    <row r="927" spans="1:10" x14ac:dyDescent="0.35">
      <c r="A927" s="17" t="s">
        <v>1445</v>
      </c>
      <c r="B927" s="17">
        <v>25.2</v>
      </c>
      <c r="C927" s="17" t="s">
        <v>8338</v>
      </c>
      <c r="D927" s="17">
        <v>6.25</v>
      </c>
      <c r="E927" s="17" t="s">
        <v>2381</v>
      </c>
      <c r="F927" s="17" t="s">
        <v>2380</v>
      </c>
      <c r="G927" s="17" t="s">
        <v>2380</v>
      </c>
      <c r="H927" s="17">
        <v>1</v>
      </c>
      <c r="I927" s="17" t="s">
        <v>2380</v>
      </c>
      <c r="J927" s="17" t="str">
        <f>IF(Table3__3_16[[#This Row],[HBA1C]]&lt;5.7,"Normal",IF(Table3__3_16[[#This Row],[HBA1C]]&lt;6.4,"Prediabetes","Diabetes"))</f>
        <v>Prediabetes</v>
      </c>
    </row>
    <row r="928" spans="1:10" x14ac:dyDescent="0.35">
      <c r="A928" s="17" t="s">
        <v>1444</v>
      </c>
      <c r="B928" s="17">
        <v>22.77</v>
      </c>
      <c r="C928" s="17" t="s">
        <v>8339</v>
      </c>
      <c r="D928" s="17">
        <v>4.47</v>
      </c>
      <c r="E928" s="17" t="s">
        <v>2381</v>
      </c>
      <c r="F928" s="17" t="s">
        <v>2380</v>
      </c>
      <c r="G928" s="17" t="s">
        <v>2380</v>
      </c>
      <c r="H928" s="17">
        <v>1</v>
      </c>
      <c r="I928" s="17" t="s">
        <v>2380</v>
      </c>
      <c r="J928" s="17" t="str">
        <f>IF(Table3__3_16[[#This Row],[HBA1C]]&lt;5.7,"Normal",IF(Table3__3_16[[#This Row],[HBA1C]]&lt;6.4,"Prediabetes","Diabetes"))</f>
        <v>Normal</v>
      </c>
    </row>
    <row r="929" spans="1:10" x14ac:dyDescent="0.35">
      <c r="A929" s="17" t="s">
        <v>1443</v>
      </c>
      <c r="B929" s="17">
        <v>23.18</v>
      </c>
      <c r="C929" s="17" t="s">
        <v>8339</v>
      </c>
      <c r="D929" s="17">
        <v>8.31</v>
      </c>
      <c r="E929" s="17" t="s">
        <v>2380</v>
      </c>
      <c r="F929" s="17" t="s">
        <v>2380</v>
      </c>
      <c r="G929" s="17" t="s">
        <v>2380</v>
      </c>
      <c r="H929" s="17">
        <v>0</v>
      </c>
      <c r="I929" s="17" t="s">
        <v>2380</v>
      </c>
      <c r="J929" s="17" t="str">
        <f>IF(Table3__3_16[[#This Row],[HBA1C]]&lt;5.7,"Normal",IF(Table3__3_16[[#This Row],[HBA1C]]&lt;6.4,"Prediabetes","Diabetes"))</f>
        <v>Diabetes</v>
      </c>
    </row>
    <row r="930" spans="1:10" x14ac:dyDescent="0.35">
      <c r="A930" s="17" t="s">
        <v>1442</v>
      </c>
      <c r="B930" s="17">
        <v>35.409999999999997</v>
      </c>
      <c r="C930" s="17" t="s">
        <v>8337</v>
      </c>
      <c r="D930" s="17">
        <v>5.68</v>
      </c>
      <c r="E930" s="17" t="s">
        <v>2380</v>
      </c>
      <c r="F930" s="17" t="s">
        <v>2380</v>
      </c>
      <c r="G930" s="17" t="s">
        <v>2380</v>
      </c>
      <c r="H930" s="17">
        <v>0</v>
      </c>
      <c r="I930" s="17" t="s">
        <v>2380</v>
      </c>
      <c r="J930" s="17" t="str">
        <f>IF(Table3__3_16[[#This Row],[HBA1C]]&lt;5.7,"Normal",IF(Table3__3_16[[#This Row],[HBA1C]]&lt;6.4,"Prediabetes","Diabetes"))</f>
        <v>Normal</v>
      </c>
    </row>
    <row r="931" spans="1:10" x14ac:dyDescent="0.35">
      <c r="A931" s="17" t="s">
        <v>1441</v>
      </c>
      <c r="B931" s="17">
        <v>32.11</v>
      </c>
      <c r="C931" s="17" t="s">
        <v>8337</v>
      </c>
      <c r="D931" s="17">
        <v>4.75</v>
      </c>
      <c r="E931" s="17" t="s">
        <v>2381</v>
      </c>
      <c r="F931" s="17" t="s">
        <v>2380</v>
      </c>
      <c r="G931" s="17" t="s">
        <v>2380</v>
      </c>
      <c r="H931" s="17">
        <v>2</v>
      </c>
      <c r="I931" s="17" t="s">
        <v>2380</v>
      </c>
      <c r="J931" s="17" t="str">
        <f>IF(Table3__3_16[[#This Row],[HBA1C]]&lt;5.7,"Normal",IF(Table3__3_16[[#This Row],[HBA1C]]&lt;6.4,"Prediabetes","Diabetes"))</f>
        <v>Normal</v>
      </c>
    </row>
    <row r="932" spans="1:10" x14ac:dyDescent="0.35">
      <c r="A932" s="17" t="s">
        <v>1440</v>
      </c>
      <c r="B932" s="17">
        <v>34.479999999999997</v>
      </c>
      <c r="C932" s="17" t="s">
        <v>8337</v>
      </c>
      <c r="D932" s="17">
        <v>6.31</v>
      </c>
      <c r="E932" s="17" t="s">
        <v>2380</v>
      </c>
      <c r="F932" s="17" t="s">
        <v>2380</v>
      </c>
      <c r="G932" s="17" t="s">
        <v>2381</v>
      </c>
      <c r="H932" s="17">
        <v>1</v>
      </c>
      <c r="I932" s="17" t="s">
        <v>2380</v>
      </c>
      <c r="J932" s="17" t="str">
        <f>IF(Table3__3_16[[#This Row],[HBA1C]]&lt;5.7,"Normal",IF(Table3__3_16[[#This Row],[HBA1C]]&lt;6.4,"Prediabetes","Diabetes"))</f>
        <v>Prediabetes</v>
      </c>
    </row>
    <row r="933" spans="1:10" x14ac:dyDescent="0.35">
      <c r="A933" s="17" t="s">
        <v>1439</v>
      </c>
      <c r="B933" s="17">
        <v>34.39</v>
      </c>
      <c r="C933" s="17" t="s">
        <v>8337</v>
      </c>
      <c r="D933" s="17">
        <v>6.28</v>
      </c>
      <c r="E933" s="17" t="s">
        <v>2381</v>
      </c>
      <c r="F933" s="17" t="s">
        <v>2380</v>
      </c>
      <c r="G933" s="17" t="s">
        <v>2380</v>
      </c>
      <c r="H933" s="17">
        <v>1</v>
      </c>
      <c r="I933" s="17" t="s">
        <v>2380</v>
      </c>
      <c r="J933" s="17" t="str">
        <f>IF(Table3__3_16[[#This Row],[HBA1C]]&lt;5.7,"Normal",IF(Table3__3_16[[#This Row],[HBA1C]]&lt;6.4,"Prediabetes","Diabetes"))</f>
        <v>Prediabetes</v>
      </c>
    </row>
    <row r="934" spans="1:10" x14ac:dyDescent="0.35">
      <c r="A934" s="17" t="s">
        <v>1438</v>
      </c>
      <c r="B934" s="17">
        <v>26.4</v>
      </c>
      <c r="C934" s="17" t="s">
        <v>8338</v>
      </c>
      <c r="D934" s="17">
        <v>9.2899999999999991</v>
      </c>
      <c r="E934" s="17" t="s">
        <v>2381</v>
      </c>
      <c r="F934" s="17" t="s">
        <v>2380</v>
      </c>
      <c r="G934" s="17" t="s">
        <v>2381</v>
      </c>
      <c r="H934" s="17">
        <v>1</v>
      </c>
      <c r="I934" s="17" t="s">
        <v>2380</v>
      </c>
      <c r="J934" s="17" t="str">
        <f>IF(Table3__3_16[[#This Row],[HBA1C]]&lt;5.7,"Normal",IF(Table3__3_16[[#This Row],[HBA1C]]&lt;6.4,"Prediabetes","Diabetes"))</f>
        <v>Diabetes</v>
      </c>
    </row>
    <row r="935" spans="1:10" x14ac:dyDescent="0.35">
      <c r="A935" s="17" t="s">
        <v>1437</v>
      </c>
      <c r="B935" s="17">
        <v>28.1</v>
      </c>
      <c r="C935" s="17" t="s">
        <v>8338</v>
      </c>
      <c r="D935" s="17">
        <v>5.79</v>
      </c>
      <c r="E935" s="17" t="s">
        <v>2381</v>
      </c>
      <c r="F935" s="17" t="s">
        <v>2380</v>
      </c>
      <c r="G935" s="17" t="s">
        <v>2381</v>
      </c>
      <c r="H935" s="17">
        <v>1</v>
      </c>
      <c r="I935" s="17" t="s">
        <v>2380</v>
      </c>
      <c r="J935" s="17" t="str">
        <f>IF(Table3__3_16[[#This Row],[HBA1C]]&lt;5.7,"Normal",IF(Table3__3_16[[#This Row],[HBA1C]]&lt;6.4,"Prediabetes","Diabetes"))</f>
        <v>Prediabetes</v>
      </c>
    </row>
    <row r="936" spans="1:10" x14ac:dyDescent="0.35">
      <c r="A936" s="17" t="s">
        <v>1436</v>
      </c>
      <c r="B936" s="17">
        <v>27</v>
      </c>
      <c r="C936" s="17" t="s">
        <v>8338</v>
      </c>
      <c r="D936" s="17">
        <v>4.54</v>
      </c>
      <c r="E936" s="17" t="s">
        <v>2381</v>
      </c>
      <c r="F936" s="17" t="s">
        <v>2380</v>
      </c>
      <c r="G936" s="17" t="s">
        <v>2380</v>
      </c>
      <c r="H936" s="17">
        <v>1</v>
      </c>
      <c r="I936" s="17" t="s">
        <v>2380</v>
      </c>
      <c r="J936" s="17" t="str">
        <f>IF(Table3__3_16[[#This Row],[HBA1C]]&lt;5.7,"Normal",IF(Table3__3_16[[#This Row],[HBA1C]]&lt;6.4,"Prediabetes","Diabetes"))</f>
        <v>Normal</v>
      </c>
    </row>
    <row r="937" spans="1:10" x14ac:dyDescent="0.35">
      <c r="A937" s="17" t="s">
        <v>1435</v>
      </c>
      <c r="B937" s="17">
        <v>28.594999999999999</v>
      </c>
      <c r="C937" s="17" t="s">
        <v>8338</v>
      </c>
      <c r="D937" s="17">
        <v>4.68</v>
      </c>
      <c r="E937" s="17" t="s">
        <v>2381</v>
      </c>
      <c r="F937" s="17" t="s">
        <v>2380</v>
      </c>
      <c r="G937" s="17" t="s">
        <v>2380</v>
      </c>
      <c r="H937" s="17">
        <v>1</v>
      </c>
      <c r="I937" s="17" t="s">
        <v>2380</v>
      </c>
      <c r="J937" s="17" t="str">
        <f>IF(Table3__3_16[[#This Row],[HBA1C]]&lt;5.7,"Normal",IF(Table3__3_16[[#This Row],[HBA1C]]&lt;6.4,"Prediabetes","Diabetes"))</f>
        <v>Normal</v>
      </c>
    </row>
    <row r="938" spans="1:10" x14ac:dyDescent="0.35">
      <c r="A938" s="17" t="s">
        <v>1434</v>
      </c>
      <c r="B938" s="17">
        <v>36.799999999999997</v>
      </c>
      <c r="C938" s="17" t="s">
        <v>8337</v>
      </c>
      <c r="D938" s="17">
        <v>5.88</v>
      </c>
      <c r="E938" s="17" t="s">
        <v>2380</v>
      </c>
      <c r="F938" s="17" t="s">
        <v>2380</v>
      </c>
      <c r="G938" s="17" t="s">
        <v>2380</v>
      </c>
      <c r="H938" s="17">
        <v>1</v>
      </c>
      <c r="I938" s="17" t="s">
        <v>2380</v>
      </c>
      <c r="J938" s="17" t="str">
        <f>IF(Table3__3_16[[#This Row],[HBA1C]]&lt;5.7,"Normal",IF(Table3__3_16[[#This Row],[HBA1C]]&lt;6.4,"Prediabetes","Diabetes"))</f>
        <v>Prediabetes</v>
      </c>
    </row>
    <row r="939" spans="1:10" x14ac:dyDescent="0.35">
      <c r="A939" s="17" t="s">
        <v>1433</v>
      </c>
      <c r="B939" s="17">
        <v>23.75</v>
      </c>
      <c r="C939" s="17" t="s">
        <v>8339</v>
      </c>
      <c r="D939" s="17">
        <v>5.42</v>
      </c>
      <c r="E939" s="17" t="s">
        <v>2381</v>
      </c>
      <c r="F939" s="17" t="s">
        <v>2380</v>
      </c>
      <c r="G939" s="17" t="s">
        <v>2381</v>
      </c>
      <c r="H939" s="17">
        <v>1</v>
      </c>
      <c r="I939" s="17" t="s">
        <v>2380</v>
      </c>
      <c r="J939" s="17" t="str">
        <f>IF(Table3__3_16[[#This Row],[HBA1C]]&lt;5.7,"Normal",IF(Table3__3_16[[#This Row],[HBA1C]]&lt;6.4,"Prediabetes","Diabetes"))</f>
        <v>Normal</v>
      </c>
    </row>
    <row r="940" spans="1:10" x14ac:dyDescent="0.35">
      <c r="A940" s="17" t="s">
        <v>1432</v>
      </c>
      <c r="B940" s="17">
        <v>35.619999999999997</v>
      </c>
      <c r="C940" s="17" t="s">
        <v>8337</v>
      </c>
      <c r="D940" s="17">
        <v>4.16</v>
      </c>
      <c r="E940" s="17" t="s">
        <v>2380</v>
      </c>
      <c r="F940" s="17" t="s">
        <v>2380</v>
      </c>
      <c r="G940" s="17" t="s">
        <v>2380</v>
      </c>
      <c r="H940" s="17">
        <v>0</v>
      </c>
      <c r="I940" s="17" t="s">
        <v>2380</v>
      </c>
      <c r="J940" s="17" t="str">
        <f>IF(Table3__3_16[[#This Row],[HBA1C]]&lt;5.7,"Normal",IF(Table3__3_16[[#This Row],[HBA1C]]&lt;6.4,"Prediabetes","Diabetes"))</f>
        <v>Normal</v>
      </c>
    </row>
    <row r="941" spans="1:10" x14ac:dyDescent="0.35">
      <c r="A941" s="17" t="s">
        <v>1431</v>
      </c>
      <c r="B941" s="17">
        <v>30.69</v>
      </c>
      <c r="C941" s="17" t="s">
        <v>8337</v>
      </c>
      <c r="D941" s="17">
        <v>7.05</v>
      </c>
      <c r="E941" s="17" t="s">
        <v>2381</v>
      </c>
      <c r="F941" s="17" t="s">
        <v>2380</v>
      </c>
      <c r="G941" s="17" t="s">
        <v>2380</v>
      </c>
      <c r="H941" s="17">
        <v>2</v>
      </c>
      <c r="I941" s="17" t="s">
        <v>2380</v>
      </c>
      <c r="J941" s="17" t="str">
        <f>IF(Table3__3_16[[#This Row],[HBA1C]]&lt;5.7,"Normal",IF(Table3__3_16[[#This Row],[HBA1C]]&lt;6.4,"Prediabetes","Diabetes"))</f>
        <v>Diabetes</v>
      </c>
    </row>
    <row r="942" spans="1:10" x14ac:dyDescent="0.35">
      <c r="A942" s="17" t="s">
        <v>1430</v>
      </c>
      <c r="B942" s="17">
        <v>35.799999999999997</v>
      </c>
      <c r="C942" s="17" t="s">
        <v>8337</v>
      </c>
      <c r="D942" s="17">
        <v>5.63</v>
      </c>
      <c r="E942" s="17" t="s">
        <v>2381</v>
      </c>
      <c r="F942" s="17" t="s">
        <v>2380</v>
      </c>
      <c r="G942" s="17" t="s">
        <v>2380</v>
      </c>
      <c r="H942" s="17">
        <v>2</v>
      </c>
      <c r="I942" s="17" t="s">
        <v>2380</v>
      </c>
      <c r="J942" s="17" t="str">
        <f>IF(Table3__3_16[[#This Row],[HBA1C]]&lt;5.7,"Normal",IF(Table3__3_16[[#This Row],[HBA1C]]&lt;6.4,"Prediabetes","Diabetes"))</f>
        <v>Normal</v>
      </c>
    </row>
    <row r="943" spans="1:10" x14ac:dyDescent="0.35">
      <c r="A943" s="17" t="s">
        <v>1429</v>
      </c>
      <c r="B943" s="17">
        <v>28.785</v>
      </c>
      <c r="C943" s="17" t="s">
        <v>8338</v>
      </c>
      <c r="D943" s="17">
        <v>4.24</v>
      </c>
      <c r="E943" s="17" t="s">
        <v>2381</v>
      </c>
      <c r="F943" s="17" t="s">
        <v>2380</v>
      </c>
      <c r="G943" s="17" t="s">
        <v>2380</v>
      </c>
      <c r="H943" s="17">
        <v>2</v>
      </c>
      <c r="I943" s="17" t="s">
        <v>2380</v>
      </c>
      <c r="J943" s="17" t="str">
        <f>IF(Table3__3_16[[#This Row],[HBA1C]]&lt;5.7,"Normal",IF(Table3__3_16[[#This Row],[HBA1C]]&lt;6.4,"Prediabetes","Diabetes"))</f>
        <v>Normal</v>
      </c>
    </row>
    <row r="944" spans="1:10" x14ac:dyDescent="0.35">
      <c r="A944" s="17" t="s">
        <v>1428</v>
      </c>
      <c r="B944" s="17">
        <v>28.594999999999999</v>
      </c>
      <c r="C944" s="17" t="s">
        <v>8338</v>
      </c>
      <c r="D944" s="17">
        <v>4.96</v>
      </c>
      <c r="E944" s="17" t="s">
        <v>2381</v>
      </c>
      <c r="F944" s="17" t="s">
        <v>2380</v>
      </c>
      <c r="G944" s="17" t="s">
        <v>2380</v>
      </c>
      <c r="H944" s="17">
        <v>2</v>
      </c>
      <c r="I944" s="17" t="s">
        <v>2380</v>
      </c>
      <c r="J944" s="17" t="str">
        <f>IF(Table3__3_16[[#This Row],[HBA1C]]&lt;5.7,"Normal",IF(Table3__3_16[[#This Row],[HBA1C]]&lt;6.4,"Prediabetes","Diabetes"))</f>
        <v>Normal</v>
      </c>
    </row>
    <row r="945" spans="1:10" x14ac:dyDescent="0.35">
      <c r="A945" s="17" t="s">
        <v>1427</v>
      </c>
      <c r="B945" s="17">
        <v>48.75</v>
      </c>
      <c r="C945" s="17" t="s">
        <v>8337</v>
      </c>
      <c r="D945" s="17">
        <v>4.34</v>
      </c>
      <c r="E945" s="17" t="s">
        <v>2380</v>
      </c>
      <c r="F945" s="17" t="s">
        <v>2380</v>
      </c>
      <c r="G945" s="17" t="s">
        <v>2380</v>
      </c>
      <c r="H945" s="17">
        <v>0</v>
      </c>
      <c r="I945" s="17" t="s">
        <v>2380</v>
      </c>
      <c r="J945" s="17" t="str">
        <f>IF(Table3__3_16[[#This Row],[HBA1C]]&lt;5.7,"Normal",IF(Table3__3_16[[#This Row],[HBA1C]]&lt;6.4,"Prediabetes","Diabetes"))</f>
        <v>Normal</v>
      </c>
    </row>
    <row r="946" spans="1:10" x14ac:dyDescent="0.35">
      <c r="A946" s="17" t="s">
        <v>1426</v>
      </c>
      <c r="B946" s="17">
        <v>28.31</v>
      </c>
      <c r="C946" s="17" t="s">
        <v>8338</v>
      </c>
      <c r="D946" s="17">
        <v>5.43</v>
      </c>
      <c r="E946" s="17" t="s">
        <v>2381</v>
      </c>
      <c r="F946" s="17" t="s">
        <v>2380</v>
      </c>
      <c r="G946" s="17" t="s">
        <v>2380</v>
      </c>
      <c r="H946" s="17">
        <v>2</v>
      </c>
      <c r="I946" s="17" t="s">
        <v>2380</v>
      </c>
      <c r="J946" s="17" t="str">
        <f>IF(Table3__3_16[[#This Row],[HBA1C]]&lt;5.7,"Normal",IF(Table3__3_16[[#This Row],[HBA1C]]&lt;6.4,"Prediabetes","Diabetes"))</f>
        <v>Normal</v>
      </c>
    </row>
    <row r="947" spans="1:10" x14ac:dyDescent="0.35">
      <c r="A947" s="17" t="s">
        <v>1425</v>
      </c>
      <c r="B947" s="17">
        <v>38.39</v>
      </c>
      <c r="C947" s="17" t="s">
        <v>8337</v>
      </c>
      <c r="D947" s="17">
        <v>8.33</v>
      </c>
      <c r="E947" s="17" t="s">
        <v>2381</v>
      </c>
      <c r="F947" s="17" t="s">
        <v>2380</v>
      </c>
      <c r="G947" s="17" t="s">
        <v>2380</v>
      </c>
      <c r="H947" s="17">
        <v>1</v>
      </c>
      <c r="I947" s="17" t="s">
        <v>2380</v>
      </c>
      <c r="J947" s="17" t="str">
        <f>IF(Table3__3_16[[#This Row],[HBA1C]]&lt;5.7,"Normal",IF(Table3__3_16[[#This Row],[HBA1C]]&lt;6.4,"Prediabetes","Diabetes"))</f>
        <v>Diabetes</v>
      </c>
    </row>
    <row r="948" spans="1:10" x14ac:dyDescent="0.35">
      <c r="A948" s="17" t="s">
        <v>1424</v>
      </c>
      <c r="B948" s="17">
        <v>25.87</v>
      </c>
      <c r="C948" s="17" t="s">
        <v>8338</v>
      </c>
      <c r="D948" s="17">
        <v>5.63</v>
      </c>
      <c r="E948" s="17" t="s">
        <v>2381</v>
      </c>
      <c r="F948" s="17" t="s">
        <v>2380</v>
      </c>
      <c r="G948" s="17" t="s">
        <v>2380</v>
      </c>
      <c r="H948" s="17">
        <v>1</v>
      </c>
      <c r="I948" s="17" t="s">
        <v>2380</v>
      </c>
      <c r="J948" s="17" t="str">
        <f>IF(Table3__3_16[[#This Row],[HBA1C]]&lt;5.7,"Normal",IF(Table3__3_16[[#This Row],[HBA1C]]&lt;6.4,"Prediabetes","Diabetes"))</f>
        <v>Normal</v>
      </c>
    </row>
    <row r="949" spans="1:10" x14ac:dyDescent="0.35">
      <c r="A949" s="17" t="s">
        <v>1423</v>
      </c>
      <c r="B949" s="17">
        <v>43.7</v>
      </c>
      <c r="C949" s="17" t="s">
        <v>8337</v>
      </c>
      <c r="D949" s="17">
        <v>7.23</v>
      </c>
      <c r="E949" s="17" t="s">
        <v>2380</v>
      </c>
      <c r="F949" s="17" t="s">
        <v>2380</v>
      </c>
      <c r="G949" s="17" t="s">
        <v>2380</v>
      </c>
      <c r="H949" s="17">
        <v>0</v>
      </c>
      <c r="I949" s="17" t="s">
        <v>2380</v>
      </c>
      <c r="J949" s="17" t="str">
        <f>IF(Table3__3_16[[#This Row],[HBA1C]]&lt;5.7,"Normal",IF(Table3__3_16[[#This Row],[HBA1C]]&lt;6.4,"Prediabetes","Diabetes"))</f>
        <v>Diabetes</v>
      </c>
    </row>
    <row r="950" spans="1:10" x14ac:dyDescent="0.35">
      <c r="A950" s="17" t="s">
        <v>1422</v>
      </c>
      <c r="B950" s="17">
        <v>40.945</v>
      </c>
      <c r="C950" s="17" t="s">
        <v>8337</v>
      </c>
      <c r="D950" s="17">
        <v>10.57</v>
      </c>
      <c r="E950" s="17" t="s">
        <v>2380</v>
      </c>
      <c r="F950" s="17" t="s">
        <v>2380</v>
      </c>
      <c r="G950" s="17" t="s">
        <v>2380</v>
      </c>
      <c r="H950" s="17">
        <v>0</v>
      </c>
      <c r="I950" s="17" t="s">
        <v>2380</v>
      </c>
      <c r="J950" s="17" t="str">
        <f>IF(Table3__3_16[[#This Row],[HBA1C]]&lt;5.7,"Normal",IF(Table3__3_16[[#This Row],[HBA1C]]&lt;6.4,"Prediabetes","Diabetes"))</f>
        <v>Diabetes</v>
      </c>
    </row>
    <row r="951" spans="1:10" x14ac:dyDescent="0.35">
      <c r="A951" s="17" t="s">
        <v>1421</v>
      </c>
      <c r="B951" s="17">
        <v>27.94</v>
      </c>
      <c r="C951" s="17" t="s">
        <v>8338</v>
      </c>
      <c r="D951" s="17">
        <v>7.92</v>
      </c>
      <c r="E951" s="17" t="s">
        <v>2380</v>
      </c>
      <c r="F951" s="17" t="s">
        <v>2380</v>
      </c>
      <c r="G951" s="17" t="s">
        <v>2380</v>
      </c>
      <c r="H951" s="17">
        <v>0</v>
      </c>
      <c r="I951" s="17" t="s">
        <v>2380</v>
      </c>
      <c r="J951" s="17" t="str">
        <f>IF(Table3__3_16[[#This Row],[HBA1C]]&lt;5.7,"Normal",IF(Table3__3_16[[#This Row],[HBA1C]]&lt;6.4,"Prediabetes","Diabetes"))</f>
        <v>Diabetes</v>
      </c>
    </row>
    <row r="952" spans="1:10" x14ac:dyDescent="0.35">
      <c r="A952" s="17" t="s">
        <v>1420</v>
      </c>
      <c r="B952" s="17">
        <v>31.9</v>
      </c>
      <c r="C952" s="17" t="s">
        <v>8337</v>
      </c>
      <c r="D952" s="17">
        <v>10.119999999999999</v>
      </c>
      <c r="E952" s="17" t="s">
        <v>2380</v>
      </c>
      <c r="F952" s="17" t="s">
        <v>2380</v>
      </c>
      <c r="G952" s="17" t="s">
        <v>2380</v>
      </c>
      <c r="H952" s="17">
        <v>2</v>
      </c>
      <c r="I952" s="17" t="s">
        <v>2380</v>
      </c>
      <c r="J952" s="17" t="str">
        <f>IF(Table3__3_16[[#This Row],[HBA1C]]&lt;5.7,"Normal",IF(Table3__3_16[[#This Row],[HBA1C]]&lt;6.4,"Prediabetes","Diabetes"))</f>
        <v>Diabetes</v>
      </c>
    </row>
    <row r="953" spans="1:10" x14ac:dyDescent="0.35">
      <c r="A953" s="17" t="s">
        <v>1419</v>
      </c>
      <c r="B953" s="17">
        <v>31.64</v>
      </c>
      <c r="C953" s="17" t="s">
        <v>8337</v>
      </c>
      <c r="D953" s="17">
        <v>7.91</v>
      </c>
      <c r="E953" s="17" t="s">
        <v>2380</v>
      </c>
      <c r="F953" s="17" t="s">
        <v>2380</v>
      </c>
      <c r="G953" s="17" t="s">
        <v>2380</v>
      </c>
      <c r="H953" s="17">
        <v>0</v>
      </c>
      <c r="I953" s="17" t="s">
        <v>2380</v>
      </c>
      <c r="J953" s="17" t="str">
        <f>IF(Table3__3_16[[#This Row],[HBA1C]]&lt;5.7,"Normal",IF(Table3__3_16[[#This Row],[HBA1C]]&lt;6.4,"Prediabetes","Diabetes"))</f>
        <v>Diabetes</v>
      </c>
    </row>
    <row r="954" spans="1:10" x14ac:dyDescent="0.35">
      <c r="A954" s="17" t="s">
        <v>1418</v>
      </c>
      <c r="B954" s="17">
        <v>46.7</v>
      </c>
      <c r="C954" s="17" t="s">
        <v>8337</v>
      </c>
      <c r="D954" s="17">
        <v>10.9</v>
      </c>
      <c r="E954" s="17" t="s">
        <v>2380</v>
      </c>
      <c r="F954" s="17" t="s">
        <v>2380</v>
      </c>
      <c r="G954" s="17" t="s">
        <v>2380</v>
      </c>
      <c r="H954" s="17">
        <v>0</v>
      </c>
      <c r="I954" s="17" t="s">
        <v>2380</v>
      </c>
      <c r="J954" s="17" t="str">
        <f>IF(Table3__3_16[[#This Row],[HBA1C]]&lt;5.7,"Normal",IF(Table3__3_16[[#This Row],[HBA1C]]&lt;6.4,"Prediabetes","Diabetes"))</f>
        <v>Diabetes</v>
      </c>
    </row>
    <row r="955" spans="1:10" x14ac:dyDescent="0.35">
      <c r="A955" s="17" t="s">
        <v>1417</v>
      </c>
      <c r="B955" s="17">
        <v>18.335000000000001</v>
      </c>
      <c r="C955" s="17" t="s">
        <v>8340</v>
      </c>
      <c r="D955" s="17">
        <v>11.83</v>
      </c>
      <c r="E955" s="17" t="s">
        <v>2380</v>
      </c>
      <c r="F955" s="17" t="s">
        <v>2380</v>
      </c>
      <c r="G955" s="17" t="s">
        <v>2380</v>
      </c>
      <c r="H955" s="17">
        <v>0</v>
      </c>
      <c r="I955" s="17" t="s">
        <v>2380</v>
      </c>
      <c r="J955" s="17" t="str">
        <f>IF(Table3__3_16[[#This Row],[HBA1C]]&lt;5.7,"Normal",IF(Table3__3_16[[#This Row],[HBA1C]]&lt;6.4,"Prediabetes","Diabetes"))</f>
        <v>Diabetes</v>
      </c>
    </row>
    <row r="956" spans="1:10" x14ac:dyDescent="0.35">
      <c r="A956" s="17" t="s">
        <v>1416</v>
      </c>
      <c r="B956" s="17">
        <v>31.24</v>
      </c>
      <c r="C956" s="17" t="s">
        <v>8337</v>
      </c>
      <c r="D956" s="17">
        <v>7.42</v>
      </c>
      <c r="E956" s="17" t="s">
        <v>2381</v>
      </c>
      <c r="F956" s="17" t="s">
        <v>2380</v>
      </c>
      <c r="G956" s="17" t="s">
        <v>2380</v>
      </c>
      <c r="H956" s="17">
        <v>2</v>
      </c>
      <c r="I956" s="17" t="s">
        <v>2380</v>
      </c>
      <c r="J956" s="17" t="str">
        <f>IF(Table3__3_16[[#This Row],[HBA1C]]&lt;5.7,"Normal",IF(Table3__3_16[[#This Row],[HBA1C]]&lt;6.4,"Prediabetes","Diabetes"))</f>
        <v>Diabetes</v>
      </c>
    </row>
    <row r="957" spans="1:10" x14ac:dyDescent="0.35">
      <c r="A957" s="17" t="s">
        <v>1415</v>
      </c>
      <c r="B957" s="17">
        <v>39.22</v>
      </c>
      <c r="C957" s="17" t="s">
        <v>8337</v>
      </c>
      <c r="D957" s="17">
        <v>5.62</v>
      </c>
      <c r="E957" s="17" t="s">
        <v>2381</v>
      </c>
      <c r="F957" s="17" t="s">
        <v>2380</v>
      </c>
      <c r="G957" s="17" t="s">
        <v>2380</v>
      </c>
      <c r="H957" s="17">
        <v>1</v>
      </c>
      <c r="I957" s="17" t="s">
        <v>2380</v>
      </c>
      <c r="J957" s="17" t="str">
        <f>IF(Table3__3_16[[#This Row],[HBA1C]]&lt;5.7,"Normal",IF(Table3__3_16[[#This Row],[HBA1C]]&lt;6.4,"Prediabetes","Diabetes"))</f>
        <v>Normal</v>
      </c>
    </row>
    <row r="958" spans="1:10" x14ac:dyDescent="0.35">
      <c r="A958" s="17" t="s">
        <v>1414</v>
      </c>
      <c r="B958" s="17">
        <v>24.414999999999999</v>
      </c>
      <c r="C958" s="17" t="s">
        <v>8339</v>
      </c>
      <c r="D958" s="17">
        <v>7.16</v>
      </c>
      <c r="E958" s="17" t="s">
        <v>2380</v>
      </c>
      <c r="F958" s="17" t="s">
        <v>2380</v>
      </c>
      <c r="G958" s="17" t="s">
        <v>2380</v>
      </c>
      <c r="H958" s="17">
        <v>0</v>
      </c>
      <c r="I958" s="17" t="s">
        <v>2380</v>
      </c>
      <c r="J958" s="17" t="str">
        <f>IF(Table3__3_16[[#This Row],[HBA1C]]&lt;5.7,"Normal",IF(Table3__3_16[[#This Row],[HBA1C]]&lt;6.4,"Prediabetes","Diabetes"))</f>
        <v>Diabetes</v>
      </c>
    </row>
    <row r="959" spans="1:10" x14ac:dyDescent="0.35">
      <c r="A959" s="17" t="s">
        <v>1413</v>
      </c>
      <c r="B959" s="17">
        <v>32.299999999999997</v>
      </c>
      <c r="C959" s="17" t="s">
        <v>8337</v>
      </c>
      <c r="D959" s="17">
        <v>9.89</v>
      </c>
      <c r="E959" s="17" t="s">
        <v>2380</v>
      </c>
      <c r="F959" s="17" t="s">
        <v>2380</v>
      </c>
      <c r="G959" s="17" t="s">
        <v>2380</v>
      </c>
      <c r="H959" s="17">
        <v>0</v>
      </c>
      <c r="I959" s="17" t="s">
        <v>2380</v>
      </c>
      <c r="J959" s="17" t="str">
        <f>IF(Table3__3_16[[#This Row],[HBA1C]]&lt;5.7,"Normal",IF(Table3__3_16[[#This Row],[HBA1C]]&lt;6.4,"Prediabetes","Diabetes"))</f>
        <v>Diabetes</v>
      </c>
    </row>
    <row r="960" spans="1:10" x14ac:dyDescent="0.35">
      <c r="A960" s="17" t="s">
        <v>1412</v>
      </c>
      <c r="B960" s="17">
        <v>39.94</v>
      </c>
      <c r="C960" s="17" t="s">
        <v>8337</v>
      </c>
      <c r="D960" s="17">
        <v>5.14</v>
      </c>
      <c r="E960" s="17" t="s">
        <v>2380</v>
      </c>
      <c r="F960" s="17" t="s">
        <v>2380</v>
      </c>
      <c r="G960" s="17" t="s">
        <v>2380</v>
      </c>
      <c r="H960" s="17">
        <v>0</v>
      </c>
      <c r="I960" s="17" t="s">
        <v>2380</v>
      </c>
      <c r="J960" s="17" t="str">
        <f>IF(Table3__3_16[[#This Row],[HBA1C]]&lt;5.7,"Normal",IF(Table3__3_16[[#This Row],[HBA1C]]&lt;6.4,"Prediabetes","Diabetes"))</f>
        <v>Normal</v>
      </c>
    </row>
    <row r="961" spans="1:10" x14ac:dyDescent="0.35">
      <c r="A961" s="17" t="s">
        <v>1411</v>
      </c>
      <c r="B961" s="17">
        <v>30</v>
      </c>
      <c r="C961" s="17" t="s">
        <v>8338</v>
      </c>
      <c r="D961" s="17">
        <v>5.61</v>
      </c>
      <c r="E961" s="17" t="s">
        <v>2381</v>
      </c>
      <c r="F961" s="17" t="s">
        <v>2380</v>
      </c>
      <c r="G961" s="17" t="s">
        <v>2381</v>
      </c>
      <c r="H961" s="17">
        <v>1</v>
      </c>
      <c r="I961" s="17" t="s">
        <v>2380</v>
      </c>
      <c r="J961" s="17" t="str">
        <f>IF(Table3__3_16[[#This Row],[HBA1C]]&lt;5.7,"Normal",IF(Table3__3_16[[#This Row],[HBA1C]]&lt;6.4,"Prediabetes","Diabetes"))</f>
        <v>Normal</v>
      </c>
    </row>
    <row r="962" spans="1:10" x14ac:dyDescent="0.35">
      <c r="A962" s="17" t="s">
        <v>1410</v>
      </c>
      <c r="B962" s="17">
        <v>35.340000000000003</v>
      </c>
      <c r="C962" s="17" t="s">
        <v>8337</v>
      </c>
      <c r="D962" s="17">
        <v>5.51</v>
      </c>
      <c r="E962" s="17" t="s">
        <v>2381</v>
      </c>
      <c r="F962" s="17" t="s">
        <v>2380</v>
      </c>
      <c r="G962" s="17" t="s">
        <v>2381</v>
      </c>
      <c r="H962" s="17">
        <v>1</v>
      </c>
      <c r="I962" s="17" t="s">
        <v>2380</v>
      </c>
      <c r="J962" s="17" t="str">
        <f>IF(Table3__3_16[[#This Row],[HBA1C]]&lt;5.7,"Normal",IF(Table3__3_16[[#This Row],[HBA1C]]&lt;6.4,"Prediabetes","Diabetes"))</f>
        <v>Normal</v>
      </c>
    </row>
    <row r="963" spans="1:10" x14ac:dyDescent="0.35">
      <c r="A963" s="17" t="s">
        <v>1409</v>
      </c>
      <c r="B963" s="17">
        <v>32.204999999999998</v>
      </c>
      <c r="C963" s="17" t="s">
        <v>8337</v>
      </c>
      <c r="D963" s="17">
        <v>8.3800000000000008</v>
      </c>
      <c r="E963" s="17" t="s">
        <v>2381</v>
      </c>
      <c r="F963" s="17" t="s">
        <v>2380</v>
      </c>
      <c r="G963" s="17" t="s">
        <v>2380</v>
      </c>
      <c r="H963" s="17">
        <v>2</v>
      </c>
      <c r="I963" s="17" t="s">
        <v>2380</v>
      </c>
      <c r="J963" s="17" t="str">
        <f>IF(Table3__3_16[[#This Row],[HBA1C]]&lt;5.7,"Normal",IF(Table3__3_16[[#This Row],[HBA1C]]&lt;6.4,"Prediabetes","Diabetes"))</f>
        <v>Diabetes</v>
      </c>
    </row>
    <row r="964" spans="1:10" x14ac:dyDescent="0.35">
      <c r="A964" s="17" t="s">
        <v>1408</v>
      </c>
      <c r="B964" s="17">
        <v>33.880000000000003</v>
      </c>
      <c r="C964" s="17" t="s">
        <v>8337</v>
      </c>
      <c r="D964" s="17">
        <v>4.68</v>
      </c>
      <c r="E964" s="17" t="s">
        <v>2380</v>
      </c>
      <c r="F964" s="17" t="s">
        <v>2381</v>
      </c>
      <c r="G964" s="17" t="s">
        <v>2380</v>
      </c>
      <c r="H964" s="17">
        <v>1</v>
      </c>
      <c r="I964" s="17" t="s">
        <v>2380</v>
      </c>
      <c r="J964" s="17" t="str">
        <f>IF(Table3__3_16[[#This Row],[HBA1C]]&lt;5.7,"Normal",IF(Table3__3_16[[#This Row],[HBA1C]]&lt;6.4,"Prediabetes","Diabetes"))</f>
        <v>Normal</v>
      </c>
    </row>
    <row r="965" spans="1:10" x14ac:dyDescent="0.35">
      <c r="A965" s="17" t="s">
        <v>1407</v>
      </c>
      <c r="B965" s="17">
        <v>26.63</v>
      </c>
      <c r="C965" s="17" t="s">
        <v>8338</v>
      </c>
      <c r="D965" s="17">
        <v>4.3600000000000003</v>
      </c>
      <c r="E965" s="17" t="s">
        <v>2381</v>
      </c>
      <c r="F965" s="17" t="s">
        <v>2380</v>
      </c>
      <c r="G965" s="17" t="s">
        <v>2380</v>
      </c>
      <c r="H965" s="17">
        <v>2</v>
      </c>
      <c r="I965" s="17" t="s">
        <v>2380</v>
      </c>
      <c r="J965" s="17" t="str">
        <f>IF(Table3__3_16[[#This Row],[HBA1C]]&lt;5.7,"Normal",IF(Table3__3_16[[#This Row],[HBA1C]]&lt;6.4,"Prediabetes","Diabetes"))</f>
        <v>Normal</v>
      </c>
    </row>
    <row r="966" spans="1:10" x14ac:dyDescent="0.35">
      <c r="A966" s="17" t="s">
        <v>1406</v>
      </c>
      <c r="B966" s="17">
        <v>28.7</v>
      </c>
      <c r="C966" s="17" t="s">
        <v>8338</v>
      </c>
      <c r="D966" s="17">
        <v>7.74</v>
      </c>
      <c r="E966" s="17" t="s">
        <v>2380</v>
      </c>
      <c r="F966" s="17" t="s">
        <v>2380</v>
      </c>
      <c r="G966" s="17" t="s">
        <v>2380</v>
      </c>
      <c r="H966" s="17">
        <v>0</v>
      </c>
      <c r="I966" s="17" t="s">
        <v>2380</v>
      </c>
      <c r="J966" s="17" t="str">
        <f>IF(Table3__3_16[[#This Row],[HBA1C]]&lt;5.7,"Normal",IF(Table3__3_16[[#This Row],[HBA1C]]&lt;6.4,"Prediabetes","Diabetes"))</f>
        <v>Diabetes</v>
      </c>
    </row>
    <row r="967" spans="1:10" x14ac:dyDescent="0.35">
      <c r="A967" s="17" t="s">
        <v>1405</v>
      </c>
      <c r="B967" s="17">
        <v>25.65</v>
      </c>
      <c r="C967" s="17" t="s">
        <v>8338</v>
      </c>
      <c r="D967" s="17">
        <v>4.05</v>
      </c>
      <c r="E967" s="17" t="s">
        <v>2381</v>
      </c>
      <c r="F967" s="17" t="s">
        <v>2380</v>
      </c>
      <c r="G967" s="17" t="s">
        <v>2380</v>
      </c>
      <c r="H967" s="17">
        <v>2</v>
      </c>
      <c r="I967" s="17" t="s">
        <v>2380</v>
      </c>
      <c r="J967" s="17" t="str">
        <f>IF(Table3__3_16[[#This Row],[HBA1C]]&lt;5.7,"Normal",IF(Table3__3_16[[#This Row],[HBA1C]]&lt;6.4,"Prediabetes","Diabetes"))</f>
        <v>Normal</v>
      </c>
    </row>
    <row r="968" spans="1:10" x14ac:dyDescent="0.35">
      <c r="A968" s="17" t="s">
        <v>1404</v>
      </c>
      <c r="B968" s="17">
        <v>36.384999999999998</v>
      </c>
      <c r="C968" s="17" t="s">
        <v>8337</v>
      </c>
      <c r="D968" s="17">
        <v>11.49</v>
      </c>
      <c r="E968" s="17" t="s">
        <v>2380</v>
      </c>
      <c r="F968" s="17" t="s">
        <v>2380</v>
      </c>
      <c r="G968" s="17" t="s">
        <v>2380</v>
      </c>
      <c r="H968" s="17">
        <v>0</v>
      </c>
      <c r="I968" s="17" t="s">
        <v>2380</v>
      </c>
      <c r="J968" s="17" t="str">
        <f>IF(Table3__3_16[[#This Row],[HBA1C]]&lt;5.7,"Normal",IF(Table3__3_16[[#This Row],[HBA1C]]&lt;6.4,"Prediabetes","Diabetes"))</f>
        <v>Diabetes</v>
      </c>
    </row>
    <row r="969" spans="1:10" x14ac:dyDescent="0.35">
      <c r="A969" s="17" t="s">
        <v>1403</v>
      </c>
      <c r="B969" s="17">
        <v>34.69</v>
      </c>
      <c r="C969" s="17" t="s">
        <v>8337</v>
      </c>
      <c r="D969" s="17">
        <v>5.65</v>
      </c>
      <c r="E969" s="17" t="s">
        <v>2380</v>
      </c>
      <c r="F969" s="17" t="s">
        <v>2380</v>
      </c>
      <c r="G969" s="17" t="s">
        <v>2380</v>
      </c>
      <c r="H969" s="17">
        <v>0</v>
      </c>
      <c r="I969" s="17" t="s">
        <v>2380</v>
      </c>
      <c r="J969" s="17" t="str">
        <f>IF(Table3__3_16[[#This Row],[HBA1C]]&lt;5.7,"Normal",IF(Table3__3_16[[#This Row],[HBA1C]]&lt;6.4,"Prediabetes","Diabetes"))</f>
        <v>Normal</v>
      </c>
    </row>
    <row r="970" spans="1:10" x14ac:dyDescent="0.35">
      <c r="A970" s="17" t="s">
        <v>1402</v>
      </c>
      <c r="B970" s="17">
        <v>37.68</v>
      </c>
      <c r="C970" s="17" t="s">
        <v>8337</v>
      </c>
      <c r="D970" s="17">
        <v>4.29</v>
      </c>
      <c r="E970" s="17" t="s">
        <v>2381</v>
      </c>
      <c r="F970" s="17" t="s">
        <v>2380</v>
      </c>
      <c r="G970" s="17" t="s">
        <v>2380</v>
      </c>
      <c r="H970" s="17">
        <v>0</v>
      </c>
      <c r="I970" s="17" t="s">
        <v>2380</v>
      </c>
      <c r="J970" s="17" t="str">
        <f>IF(Table3__3_16[[#This Row],[HBA1C]]&lt;5.7,"Normal",IF(Table3__3_16[[#This Row],[HBA1C]]&lt;6.4,"Prediabetes","Diabetes"))</f>
        <v>Normal</v>
      </c>
    </row>
    <row r="971" spans="1:10" x14ac:dyDescent="0.35">
      <c r="A971" s="17" t="s">
        <v>1401</v>
      </c>
      <c r="B971" s="17">
        <v>35.49</v>
      </c>
      <c r="C971" s="17" t="s">
        <v>8337</v>
      </c>
      <c r="D971" s="17">
        <v>4.74</v>
      </c>
      <c r="E971" s="17" t="s">
        <v>2381</v>
      </c>
      <c r="F971" s="17" t="s">
        <v>2380</v>
      </c>
      <c r="G971" s="17" t="s">
        <v>2381</v>
      </c>
      <c r="H971" s="17">
        <v>1</v>
      </c>
      <c r="I971" s="17" t="s">
        <v>2380</v>
      </c>
      <c r="J971" s="17" t="str">
        <f>IF(Table3__3_16[[#This Row],[HBA1C]]&lt;5.7,"Normal",IF(Table3__3_16[[#This Row],[HBA1C]]&lt;6.4,"Prediabetes","Diabetes"))</f>
        <v>Normal</v>
      </c>
    </row>
    <row r="972" spans="1:10" x14ac:dyDescent="0.35">
      <c r="A972" s="17" t="s">
        <v>1400</v>
      </c>
      <c r="B972" s="17">
        <v>44.7</v>
      </c>
      <c r="C972" s="17" t="s">
        <v>8337</v>
      </c>
      <c r="D972" s="17">
        <v>7.6</v>
      </c>
      <c r="E972" s="17" t="s">
        <v>2381</v>
      </c>
      <c r="F972" s="17" t="s">
        <v>2380</v>
      </c>
      <c r="G972" s="17" t="s">
        <v>2380</v>
      </c>
      <c r="H972" s="17">
        <v>2</v>
      </c>
      <c r="I972" s="17" t="s">
        <v>2380</v>
      </c>
      <c r="J972" s="17" t="str">
        <f>IF(Table3__3_16[[#This Row],[HBA1C]]&lt;5.7,"Normal",IF(Table3__3_16[[#This Row],[HBA1C]]&lt;6.4,"Prediabetes","Diabetes"))</f>
        <v>Diabetes</v>
      </c>
    </row>
    <row r="973" spans="1:10" x14ac:dyDescent="0.35">
      <c r="A973" s="17" t="s">
        <v>1399</v>
      </c>
      <c r="B973" s="17">
        <v>38.380000000000003</v>
      </c>
      <c r="C973" s="17" t="s">
        <v>8337</v>
      </c>
      <c r="D973" s="17">
        <v>8.5</v>
      </c>
      <c r="E973" s="17" t="s">
        <v>2381</v>
      </c>
      <c r="F973" s="17" t="s">
        <v>2380</v>
      </c>
      <c r="G973" s="17" t="s">
        <v>2380</v>
      </c>
      <c r="H973" s="17">
        <v>2</v>
      </c>
      <c r="I973" s="17" t="s">
        <v>2380</v>
      </c>
      <c r="J973" s="17" t="str">
        <f>IF(Table3__3_16[[#This Row],[HBA1C]]&lt;5.7,"Normal",IF(Table3__3_16[[#This Row],[HBA1C]]&lt;6.4,"Prediabetes","Diabetes"))</f>
        <v>Diabetes</v>
      </c>
    </row>
    <row r="974" spans="1:10" x14ac:dyDescent="0.35">
      <c r="A974" s="17" t="s">
        <v>1398</v>
      </c>
      <c r="B974" s="17">
        <v>35.244999999999997</v>
      </c>
      <c r="C974" s="17" t="s">
        <v>8337</v>
      </c>
      <c r="D974" s="17">
        <v>11.22</v>
      </c>
      <c r="E974" s="17" t="s">
        <v>2381</v>
      </c>
      <c r="F974" s="17" t="s">
        <v>2380</v>
      </c>
      <c r="G974" s="17" t="s">
        <v>2380</v>
      </c>
      <c r="H974" s="17">
        <v>0</v>
      </c>
      <c r="I974" s="17" t="s">
        <v>2380</v>
      </c>
      <c r="J974" s="17" t="str">
        <f>IF(Table3__3_16[[#This Row],[HBA1C]]&lt;5.7,"Normal",IF(Table3__3_16[[#This Row],[HBA1C]]&lt;6.4,"Prediabetes","Diabetes"))</f>
        <v>Diabetes</v>
      </c>
    </row>
    <row r="975" spans="1:10" x14ac:dyDescent="0.35">
      <c r="A975" s="17" t="s">
        <v>1397</v>
      </c>
      <c r="B975" s="17">
        <v>49.84</v>
      </c>
      <c r="C975" s="17" t="s">
        <v>8337</v>
      </c>
      <c r="D975" s="17">
        <v>5.0999999999999996</v>
      </c>
      <c r="E975" s="17" t="s">
        <v>2381</v>
      </c>
      <c r="F975" s="17" t="s">
        <v>2380</v>
      </c>
      <c r="G975" s="17" t="s">
        <v>2381</v>
      </c>
      <c r="H975" s="17">
        <v>1</v>
      </c>
      <c r="I975" s="17" t="s">
        <v>2380</v>
      </c>
      <c r="J975" s="17" t="str">
        <f>IF(Table3__3_16[[#This Row],[HBA1C]]&lt;5.7,"Normal",IF(Table3__3_16[[#This Row],[HBA1C]]&lt;6.4,"Prediabetes","Diabetes"))</f>
        <v>Normal</v>
      </c>
    </row>
    <row r="976" spans="1:10" x14ac:dyDescent="0.35">
      <c r="A976" s="17" t="s">
        <v>1396</v>
      </c>
      <c r="B976" s="17">
        <v>49.06</v>
      </c>
      <c r="C976" s="17" t="s">
        <v>8337</v>
      </c>
      <c r="D976" s="17">
        <v>5.43</v>
      </c>
      <c r="E976" s="17" t="s">
        <v>2381</v>
      </c>
      <c r="F976" s="17" t="s">
        <v>2380</v>
      </c>
      <c r="G976" s="17" t="s">
        <v>2380</v>
      </c>
      <c r="H976" s="17">
        <v>1</v>
      </c>
      <c r="I976" s="17" t="s">
        <v>2380</v>
      </c>
      <c r="J976" s="17" t="str">
        <f>IF(Table3__3_16[[#This Row],[HBA1C]]&lt;5.7,"Normal",IF(Table3__3_16[[#This Row],[HBA1C]]&lt;6.4,"Prediabetes","Diabetes"))</f>
        <v>Normal</v>
      </c>
    </row>
    <row r="977" spans="1:10" x14ac:dyDescent="0.35">
      <c r="A977" s="17" t="s">
        <v>1395</v>
      </c>
      <c r="B977" s="17">
        <v>30.88</v>
      </c>
      <c r="C977" s="17" t="s">
        <v>8337</v>
      </c>
      <c r="D977" s="17">
        <v>5.82</v>
      </c>
      <c r="E977" s="17" t="s">
        <v>2380</v>
      </c>
      <c r="F977" s="17" t="s">
        <v>2380</v>
      </c>
      <c r="G977" s="17" t="s">
        <v>2380</v>
      </c>
      <c r="H977" s="17">
        <v>2</v>
      </c>
      <c r="I977" s="17" t="s">
        <v>2380</v>
      </c>
      <c r="J977" s="17" t="str">
        <f>IF(Table3__3_16[[#This Row],[HBA1C]]&lt;5.7,"Normal",IF(Table3__3_16[[#This Row],[HBA1C]]&lt;6.4,"Prediabetes","Diabetes"))</f>
        <v>Prediabetes</v>
      </c>
    </row>
    <row r="978" spans="1:10" x14ac:dyDescent="0.35">
      <c r="A978" s="17" t="s">
        <v>1394</v>
      </c>
      <c r="B978" s="17">
        <v>33.35</v>
      </c>
      <c r="C978" s="17" t="s">
        <v>8337</v>
      </c>
      <c r="D978" s="17">
        <v>6.05</v>
      </c>
      <c r="E978" s="17" t="s">
        <v>2380</v>
      </c>
      <c r="F978" s="17" t="s">
        <v>2380</v>
      </c>
      <c r="G978" s="17" t="s">
        <v>2381</v>
      </c>
      <c r="H978" s="17">
        <v>1</v>
      </c>
      <c r="I978" s="17" t="s">
        <v>2380</v>
      </c>
      <c r="J978" s="17" t="str">
        <f>IF(Table3__3_16[[#This Row],[HBA1C]]&lt;5.7,"Normal",IF(Table3__3_16[[#This Row],[HBA1C]]&lt;6.4,"Prediabetes","Diabetes"))</f>
        <v>Prediabetes</v>
      </c>
    </row>
    <row r="979" spans="1:10" x14ac:dyDescent="0.35">
      <c r="A979" s="17" t="s">
        <v>1393</v>
      </c>
      <c r="B979" s="17">
        <v>38</v>
      </c>
      <c r="C979" s="17" t="s">
        <v>8337</v>
      </c>
      <c r="D979" s="17">
        <v>6.38</v>
      </c>
      <c r="E979" s="17" t="s">
        <v>2381</v>
      </c>
      <c r="F979" s="17" t="s">
        <v>2380</v>
      </c>
      <c r="G979" s="17" t="s">
        <v>2380</v>
      </c>
      <c r="H979" s="17">
        <v>1</v>
      </c>
      <c r="I979" s="17" t="s">
        <v>2380</v>
      </c>
      <c r="J979" s="17" t="str">
        <f>IF(Table3__3_16[[#This Row],[HBA1C]]&lt;5.7,"Normal",IF(Table3__3_16[[#This Row],[HBA1C]]&lt;6.4,"Prediabetes","Diabetes"))</f>
        <v>Prediabetes</v>
      </c>
    </row>
    <row r="980" spans="1:10" x14ac:dyDescent="0.35">
      <c r="A980" s="17" t="s">
        <v>1392</v>
      </c>
      <c r="B980" s="17">
        <v>36.08</v>
      </c>
      <c r="C980" s="17" t="s">
        <v>8337</v>
      </c>
      <c r="D980" s="17">
        <v>5.73</v>
      </c>
      <c r="E980" s="17" t="s">
        <v>2381</v>
      </c>
      <c r="F980" s="17" t="s">
        <v>2380</v>
      </c>
      <c r="G980" s="17" t="s">
        <v>2380</v>
      </c>
      <c r="H980" s="17">
        <v>1</v>
      </c>
      <c r="I980" s="17" t="s">
        <v>2380</v>
      </c>
      <c r="J980" s="17" t="str">
        <f>IF(Table3__3_16[[#This Row],[HBA1C]]&lt;5.7,"Normal",IF(Table3__3_16[[#This Row],[HBA1C]]&lt;6.4,"Prediabetes","Diabetes"))</f>
        <v>Prediabetes</v>
      </c>
    </row>
    <row r="981" spans="1:10" x14ac:dyDescent="0.35">
      <c r="A981" s="17" t="s">
        <v>1391</v>
      </c>
      <c r="B981" s="17">
        <v>35.700000000000003</v>
      </c>
      <c r="C981" s="17" t="s">
        <v>8337</v>
      </c>
      <c r="D981" s="17">
        <v>5.47</v>
      </c>
      <c r="E981" s="17" t="s">
        <v>2381</v>
      </c>
      <c r="F981" s="17" t="s">
        <v>2380</v>
      </c>
      <c r="G981" s="17" t="s">
        <v>2380</v>
      </c>
      <c r="H981" s="17">
        <v>1</v>
      </c>
      <c r="I981" s="17" t="s">
        <v>2380</v>
      </c>
      <c r="J981" s="17" t="str">
        <f>IF(Table3__3_16[[#This Row],[HBA1C]]&lt;5.7,"Normal",IF(Table3__3_16[[#This Row],[HBA1C]]&lt;6.4,"Prediabetes","Diabetes"))</f>
        <v>Normal</v>
      </c>
    </row>
    <row r="982" spans="1:10" x14ac:dyDescent="0.35">
      <c r="A982" s="17" t="s">
        <v>1390</v>
      </c>
      <c r="B982" s="17">
        <v>34.01</v>
      </c>
      <c r="C982" s="17" t="s">
        <v>8337</v>
      </c>
      <c r="D982" s="17">
        <v>11.3</v>
      </c>
      <c r="E982" s="17" t="s">
        <v>2380</v>
      </c>
      <c r="F982" s="17" t="s">
        <v>2380</v>
      </c>
      <c r="G982" s="17" t="s">
        <v>2380</v>
      </c>
      <c r="H982" s="17">
        <v>0</v>
      </c>
      <c r="I982" s="17" t="s">
        <v>2380</v>
      </c>
      <c r="J982" s="17" t="str">
        <f>IF(Table3__3_16[[#This Row],[HBA1C]]&lt;5.7,"Normal",IF(Table3__3_16[[#This Row],[HBA1C]]&lt;6.4,"Prediabetes","Diabetes"))</f>
        <v>Diabetes</v>
      </c>
    </row>
    <row r="983" spans="1:10" x14ac:dyDescent="0.35">
      <c r="A983" s="17" t="s">
        <v>1389</v>
      </c>
      <c r="B983" s="17">
        <v>31.54</v>
      </c>
      <c r="C983" s="17" t="s">
        <v>8337</v>
      </c>
      <c r="D983" s="17">
        <v>6.72</v>
      </c>
      <c r="E983" s="17" t="s">
        <v>2380</v>
      </c>
      <c r="F983" s="17" t="s">
        <v>2380</v>
      </c>
      <c r="G983" s="17" t="s">
        <v>2380</v>
      </c>
      <c r="H983" s="17">
        <v>0</v>
      </c>
      <c r="I983" s="17" t="s">
        <v>2380</v>
      </c>
      <c r="J983" s="17" t="str">
        <f>IF(Table3__3_16[[#This Row],[HBA1C]]&lt;5.7,"Normal",IF(Table3__3_16[[#This Row],[HBA1C]]&lt;6.4,"Prediabetes","Diabetes"))</f>
        <v>Diabetes</v>
      </c>
    </row>
    <row r="984" spans="1:10" x14ac:dyDescent="0.35">
      <c r="A984" s="17" t="s">
        <v>1388</v>
      </c>
      <c r="B984" s="17">
        <v>23.3</v>
      </c>
      <c r="C984" s="17" t="s">
        <v>8339</v>
      </c>
      <c r="D984" s="17">
        <v>5.36</v>
      </c>
      <c r="E984" s="17" t="s">
        <v>2381</v>
      </c>
      <c r="F984" s="17" t="s">
        <v>2380</v>
      </c>
      <c r="G984" s="17" t="s">
        <v>2380</v>
      </c>
      <c r="H984" s="17">
        <v>1</v>
      </c>
      <c r="I984" s="17" t="s">
        <v>2380</v>
      </c>
      <c r="J984" s="17" t="str">
        <f>IF(Table3__3_16[[#This Row],[HBA1C]]&lt;5.7,"Normal",IF(Table3__3_16[[#This Row],[HBA1C]]&lt;6.4,"Prediabetes","Diabetes"))</f>
        <v>Normal</v>
      </c>
    </row>
    <row r="985" spans="1:10" x14ac:dyDescent="0.35">
      <c r="A985" s="17" t="s">
        <v>1387</v>
      </c>
      <c r="B985" s="17">
        <v>27.75</v>
      </c>
      <c r="C985" s="17" t="s">
        <v>8338</v>
      </c>
      <c r="D985" s="17">
        <v>9.8800000000000008</v>
      </c>
      <c r="E985" s="17" t="s">
        <v>2380</v>
      </c>
      <c r="F985" s="17" t="s">
        <v>2380</v>
      </c>
      <c r="G985" s="17" t="s">
        <v>2380</v>
      </c>
      <c r="H985" s="17">
        <v>0</v>
      </c>
      <c r="I985" s="17" t="s">
        <v>2380</v>
      </c>
      <c r="J985" s="17" t="str">
        <f>IF(Table3__3_16[[#This Row],[HBA1C]]&lt;5.7,"Normal",IF(Table3__3_16[[#This Row],[HBA1C]]&lt;6.4,"Prediabetes","Diabetes"))</f>
        <v>Diabetes</v>
      </c>
    </row>
    <row r="986" spans="1:10" x14ac:dyDescent="0.35">
      <c r="A986" s="17" t="s">
        <v>1386</v>
      </c>
      <c r="B986" s="17">
        <v>42.46</v>
      </c>
      <c r="C986" s="17" t="s">
        <v>8337</v>
      </c>
      <c r="D986" s="17">
        <v>4.1100000000000003</v>
      </c>
      <c r="E986" s="17" t="s">
        <v>2380</v>
      </c>
      <c r="F986" s="17" t="s">
        <v>2380</v>
      </c>
      <c r="G986" s="17" t="s">
        <v>2380</v>
      </c>
      <c r="H986" s="17">
        <v>0</v>
      </c>
      <c r="I986" s="17" t="s">
        <v>2380</v>
      </c>
      <c r="J986" s="17" t="str">
        <f>IF(Table3__3_16[[#This Row],[HBA1C]]&lt;5.7,"Normal",IF(Table3__3_16[[#This Row],[HBA1C]]&lt;6.4,"Prediabetes","Diabetes"))</f>
        <v>Normal</v>
      </c>
    </row>
    <row r="987" spans="1:10" x14ac:dyDescent="0.35">
      <c r="A987" s="17" t="s">
        <v>1385</v>
      </c>
      <c r="B987" s="17">
        <v>54.47</v>
      </c>
      <c r="C987" s="17" t="s">
        <v>8337</v>
      </c>
      <c r="D987" s="17">
        <v>7.48</v>
      </c>
      <c r="E987" s="17" t="s">
        <v>2380</v>
      </c>
      <c r="F987" s="17" t="s">
        <v>2380</v>
      </c>
      <c r="G987" s="17" t="s">
        <v>2380</v>
      </c>
      <c r="H987" s="17">
        <v>0</v>
      </c>
      <c r="I987" s="17" t="s">
        <v>2380</v>
      </c>
      <c r="J987" s="17" t="str">
        <f>IF(Table3__3_16[[#This Row],[HBA1C]]&lt;5.7,"Normal",IF(Table3__3_16[[#This Row],[HBA1C]]&lt;6.4,"Prediabetes","Diabetes"))</f>
        <v>Diabetes</v>
      </c>
    </row>
    <row r="988" spans="1:10" x14ac:dyDescent="0.35">
      <c r="A988" s="17" t="s">
        <v>1384</v>
      </c>
      <c r="B988" s="17">
        <v>24.93</v>
      </c>
      <c r="C988" s="17" t="s">
        <v>8339</v>
      </c>
      <c r="D988" s="17">
        <v>9.18</v>
      </c>
      <c r="E988" s="17" t="s">
        <v>2381</v>
      </c>
      <c r="F988" s="17" t="s">
        <v>2380</v>
      </c>
      <c r="G988" s="17" t="s">
        <v>2381</v>
      </c>
      <c r="H988" s="17">
        <v>1</v>
      </c>
      <c r="I988" s="17" t="s">
        <v>2380</v>
      </c>
      <c r="J988" s="17" t="str">
        <f>IF(Table3__3_16[[#This Row],[HBA1C]]&lt;5.7,"Normal",IF(Table3__3_16[[#This Row],[HBA1C]]&lt;6.4,"Prediabetes","Diabetes"))</f>
        <v>Diabetes</v>
      </c>
    </row>
    <row r="989" spans="1:10" x14ac:dyDescent="0.35">
      <c r="A989" s="17" t="s">
        <v>1383</v>
      </c>
      <c r="B989" s="17">
        <v>48.12</v>
      </c>
      <c r="C989" s="17" t="s">
        <v>8337</v>
      </c>
      <c r="D989" s="17">
        <v>4.51</v>
      </c>
      <c r="E989" s="17" t="s">
        <v>2381</v>
      </c>
      <c r="F989" s="17" t="s">
        <v>2380</v>
      </c>
      <c r="G989" s="17" t="s">
        <v>2380</v>
      </c>
      <c r="H989" s="17">
        <v>1</v>
      </c>
      <c r="I989" s="17" t="s">
        <v>2380</v>
      </c>
      <c r="J989" s="17" t="str">
        <f>IF(Table3__3_16[[#This Row],[HBA1C]]&lt;5.7,"Normal",IF(Table3__3_16[[#This Row],[HBA1C]]&lt;6.4,"Prediabetes","Diabetes"))</f>
        <v>Normal</v>
      </c>
    </row>
    <row r="990" spans="1:10" x14ac:dyDescent="0.35">
      <c r="A990" s="17" t="s">
        <v>1382</v>
      </c>
      <c r="B990" s="17">
        <v>24.91</v>
      </c>
      <c r="C990" s="17" t="s">
        <v>8339</v>
      </c>
      <c r="D990" s="17">
        <v>7.33</v>
      </c>
      <c r="E990" s="17" t="s">
        <v>2381</v>
      </c>
      <c r="F990" s="17" t="s">
        <v>2380</v>
      </c>
      <c r="G990" s="17" t="s">
        <v>2381</v>
      </c>
      <c r="H990" s="17">
        <v>1</v>
      </c>
      <c r="I990" s="17" t="s">
        <v>2380</v>
      </c>
      <c r="J990" s="17" t="str">
        <f>IF(Table3__3_16[[#This Row],[HBA1C]]&lt;5.7,"Normal",IF(Table3__3_16[[#This Row],[HBA1C]]&lt;6.4,"Prediabetes","Diabetes"))</f>
        <v>Diabetes</v>
      </c>
    </row>
    <row r="991" spans="1:10" x14ac:dyDescent="0.35">
      <c r="A991" s="17" t="s">
        <v>1381</v>
      </c>
      <c r="B991" s="17">
        <v>27.645</v>
      </c>
      <c r="C991" s="17" t="s">
        <v>8338</v>
      </c>
      <c r="D991" s="17">
        <v>10.56</v>
      </c>
      <c r="E991" s="17" t="s">
        <v>2380</v>
      </c>
      <c r="F991" s="17" t="s">
        <v>2380</v>
      </c>
      <c r="G991" s="17" t="s">
        <v>2380</v>
      </c>
      <c r="H991" s="17">
        <v>0</v>
      </c>
      <c r="I991" s="17" t="s">
        <v>2380</v>
      </c>
      <c r="J991" s="17" t="str">
        <f>IF(Table3__3_16[[#This Row],[HBA1C]]&lt;5.7,"Normal",IF(Table3__3_16[[#This Row],[HBA1C]]&lt;6.4,"Prediabetes","Diabetes"))</f>
        <v>Diabetes</v>
      </c>
    </row>
    <row r="992" spans="1:10" x14ac:dyDescent="0.35">
      <c r="A992" s="17" t="s">
        <v>1380</v>
      </c>
      <c r="B992" s="17">
        <v>33.700000000000003</v>
      </c>
      <c r="C992" s="17" t="s">
        <v>8337</v>
      </c>
      <c r="D992" s="17">
        <v>4.01</v>
      </c>
      <c r="E992" s="17" t="s">
        <v>2380</v>
      </c>
      <c r="F992" s="17" t="s">
        <v>2380</v>
      </c>
      <c r="G992" s="17" t="s">
        <v>2380</v>
      </c>
      <c r="H992" s="17">
        <v>2</v>
      </c>
      <c r="I992" s="17" t="s">
        <v>2380</v>
      </c>
      <c r="J992" s="17" t="str">
        <f>IF(Table3__3_16[[#This Row],[HBA1C]]&lt;5.7,"Normal",IF(Table3__3_16[[#This Row],[HBA1C]]&lt;6.4,"Prediabetes","Diabetes"))</f>
        <v>Normal</v>
      </c>
    </row>
    <row r="993" spans="1:10" x14ac:dyDescent="0.35">
      <c r="A993" s="17" t="s">
        <v>1379</v>
      </c>
      <c r="B993" s="17">
        <v>38.93</v>
      </c>
      <c r="C993" s="17" t="s">
        <v>8337</v>
      </c>
      <c r="D993" s="17">
        <v>5.64</v>
      </c>
      <c r="E993" s="17" t="s">
        <v>2381</v>
      </c>
      <c r="F993" s="17" t="s">
        <v>2380</v>
      </c>
      <c r="G993" s="17" t="s">
        <v>2380</v>
      </c>
      <c r="H993" s="17">
        <v>1</v>
      </c>
      <c r="I993" s="17" t="s">
        <v>2380</v>
      </c>
      <c r="J993" s="17" t="str">
        <f>IF(Table3__3_16[[#This Row],[HBA1C]]&lt;5.7,"Normal",IF(Table3__3_16[[#This Row],[HBA1C]]&lt;6.4,"Prediabetes","Diabetes"))</f>
        <v>Normal</v>
      </c>
    </row>
    <row r="994" spans="1:10" x14ac:dyDescent="0.35">
      <c r="A994" s="17" t="s">
        <v>1378</v>
      </c>
      <c r="B994" s="17">
        <v>32.774999999999999</v>
      </c>
      <c r="C994" s="17" t="s">
        <v>8337</v>
      </c>
      <c r="D994" s="17">
        <v>8.02</v>
      </c>
      <c r="E994" s="17" t="s">
        <v>2381</v>
      </c>
      <c r="F994" s="17" t="s">
        <v>2380</v>
      </c>
      <c r="G994" s="17" t="s">
        <v>2380</v>
      </c>
      <c r="H994" s="17">
        <v>2</v>
      </c>
      <c r="I994" s="17" t="s">
        <v>2380</v>
      </c>
      <c r="J994" s="17" t="str">
        <f>IF(Table3__3_16[[#This Row],[HBA1C]]&lt;5.7,"Normal",IF(Table3__3_16[[#This Row],[HBA1C]]&lt;6.4,"Prediabetes","Diabetes"))</f>
        <v>Diabetes</v>
      </c>
    </row>
    <row r="995" spans="1:10" x14ac:dyDescent="0.35">
      <c r="A995" s="17" t="s">
        <v>1377</v>
      </c>
      <c r="B995" s="17">
        <v>29.83</v>
      </c>
      <c r="C995" s="17" t="s">
        <v>8338</v>
      </c>
      <c r="D995" s="17">
        <v>7.2</v>
      </c>
      <c r="E995" s="17" t="s">
        <v>2381</v>
      </c>
      <c r="F995" s="17" t="s">
        <v>2380</v>
      </c>
      <c r="G995" s="17" t="s">
        <v>2380</v>
      </c>
      <c r="H995" s="17">
        <v>0</v>
      </c>
      <c r="I995" s="17" t="s">
        <v>2380</v>
      </c>
      <c r="J995" s="17" t="str">
        <f>IF(Table3__3_16[[#This Row],[HBA1C]]&lt;5.7,"Normal",IF(Table3__3_16[[#This Row],[HBA1C]]&lt;6.4,"Prediabetes","Diabetes"))</f>
        <v>Diabetes</v>
      </c>
    </row>
    <row r="996" spans="1:10" x14ac:dyDescent="0.35">
      <c r="A996" s="17" t="s">
        <v>1376</v>
      </c>
      <c r="B996" s="17">
        <v>28.31</v>
      </c>
      <c r="C996" s="17" t="s">
        <v>8338</v>
      </c>
      <c r="D996" s="17">
        <v>4.55</v>
      </c>
      <c r="E996" s="17" t="s">
        <v>2380</v>
      </c>
      <c r="F996" s="17" t="s">
        <v>2381</v>
      </c>
      <c r="G996" s="17" t="s">
        <v>2380</v>
      </c>
      <c r="H996" s="17">
        <v>1</v>
      </c>
      <c r="I996" s="17" t="s">
        <v>2380</v>
      </c>
      <c r="J996" s="17" t="str">
        <f>IF(Table3__3_16[[#This Row],[HBA1C]]&lt;5.7,"Normal",IF(Table3__3_16[[#This Row],[HBA1C]]&lt;6.4,"Prediabetes","Diabetes"))</f>
        <v>Normal</v>
      </c>
    </row>
    <row r="997" spans="1:10" x14ac:dyDescent="0.35">
      <c r="A997" s="17" t="s">
        <v>1375</v>
      </c>
      <c r="B997" s="17">
        <v>29.79</v>
      </c>
      <c r="C997" s="17" t="s">
        <v>8338</v>
      </c>
      <c r="D997" s="17">
        <v>9.0299999999999994</v>
      </c>
      <c r="E997" s="17" t="s">
        <v>2380</v>
      </c>
      <c r="F997" s="17" t="s">
        <v>2380</v>
      </c>
      <c r="G997" s="17" t="s">
        <v>2380</v>
      </c>
      <c r="H997" s="17">
        <v>0</v>
      </c>
      <c r="I997" s="17" t="s">
        <v>2380</v>
      </c>
      <c r="J997" s="17" t="str">
        <f>IF(Table3__3_16[[#This Row],[HBA1C]]&lt;5.7,"Normal",IF(Table3__3_16[[#This Row],[HBA1C]]&lt;6.4,"Prediabetes","Diabetes"))</f>
        <v>Diabetes</v>
      </c>
    </row>
    <row r="998" spans="1:10" x14ac:dyDescent="0.35">
      <c r="A998" s="17" t="s">
        <v>1374</v>
      </c>
      <c r="B998" s="17">
        <v>36.6</v>
      </c>
      <c r="C998" s="17" t="s">
        <v>8337</v>
      </c>
      <c r="D998" s="17">
        <v>5.2</v>
      </c>
      <c r="E998" s="17" t="s">
        <v>2381</v>
      </c>
      <c r="F998" s="17" t="s">
        <v>2380</v>
      </c>
      <c r="G998" s="17" t="s">
        <v>2381</v>
      </c>
      <c r="H998" s="17">
        <v>1</v>
      </c>
      <c r="I998" s="17" t="s">
        <v>2380</v>
      </c>
      <c r="J998" s="17" t="str">
        <f>IF(Table3__3_16[[#This Row],[HBA1C]]&lt;5.7,"Normal",IF(Table3__3_16[[#This Row],[HBA1C]]&lt;6.4,"Prediabetes","Diabetes"))</f>
        <v>Normal</v>
      </c>
    </row>
    <row r="999" spans="1:10" x14ac:dyDescent="0.35">
      <c r="A999" s="17" t="s">
        <v>1373</v>
      </c>
      <c r="B999" s="17">
        <v>35.93</v>
      </c>
      <c r="C999" s="17" t="s">
        <v>8337</v>
      </c>
      <c r="D999" s="17">
        <v>8.3000000000000007</v>
      </c>
      <c r="E999" s="17" t="s">
        <v>2381</v>
      </c>
      <c r="F999" s="17" t="s">
        <v>2380</v>
      </c>
      <c r="G999" s="17" t="s">
        <v>2380</v>
      </c>
      <c r="H999" s="17">
        <v>0</v>
      </c>
      <c r="I999" s="17" t="s">
        <v>2380</v>
      </c>
      <c r="J999" s="17" t="str">
        <f>IF(Table3__3_16[[#This Row],[HBA1C]]&lt;5.7,"Normal",IF(Table3__3_16[[#This Row],[HBA1C]]&lt;6.4,"Prediabetes","Diabetes"))</f>
        <v>Diabetes</v>
      </c>
    </row>
    <row r="1000" spans="1:10" x14ac:dyDescent="0.35">
      <c r="A1000" s="17" t="s">
        <v>1372</v>
      </c>
      <c r="B1000" s="17">
        <v>28.6</v>
      </c>
      <c r="C1000" s="17" t="s">
        <v>8338</v>
      </c>
      <c r="D1000" s="17">
        <v>5.56</v>
      </c>
      <c r="E1000" s="17" t="s">
        <v>2381</v>
      </c>
      <c r="F1000" s="17" t="s">
        <v>2380</v>
      </c>
      <c r="G1000" s="17" t="s">
        <v>2381</v>
      </c>
      <c r="H1000" s="17">
        <v>1</v>
      </c>
      <c r="I1000" s="17" t="s">
        <v>2380</v>
      </c>
      <c r="J1000" s="17" t="str">
        <f>IF(Table3__3_16[[#This Row],[HBA1C]]&lt;5.7,"Normal",IF(Table3__3_16[[#This Row],[HBA1C]]&lt;6.4,"Prediabetes","Diabetes"))</f>
        <v>Normal</v>
      </c>
    </row>
    <row r="1001" spans="1:10" x14ac:dyDescent="0.35">
      <c r="A1001" s="17" t="s">
        <v>1371</v>
      </c>
      <c r="B1001" s="17">
        <v>39.17</v>
      </c>
      <c r="C1001" s="17" t="s">
        <v>8337</v>
      </c>
      <c r="D1001" s="17">
        <v>4.1500000000000004</v>
      </c>
      <c r="E1001" s="17" t="s">
        <v>2380</v>
      </c>
      <c r="F1001" s="17" t="s">
        <v>2380</v>
      </c>
      <c r="G1001" s="17" t="s">
        <v>2380</v>
      </c>
      <c r="H1001" s="17">
        <v>0</v>
      </c>
      <c r="I1001" s="17" t="s">
        <v>2380</v>
      </c>
      <c r="J1001" s="17" t="str">
        <f>IF(Table3__3_16[[#This Row],[HBA1C]]&lt;5.7,"Normal",IF(Table3__3_16[[#This Row],[HBA1C]]&lt;6.4,"Prediabetes","Diabetes"))</f>
        <v>Normal</v>
      </c>
    </row>
    <row r="1002" spans="1:10" x14ac:dyDescent="0.35">
      <c r="A1002" s="17" t="s">
        <v>1370</v>
      </c>
      <c r="B1002" s="17">
        <v>26.41</v>
      </c>
      <c r="C1002" s="17" t="s">
        <v>8338</v>
      </c>
      <c r="D1002" s="17">
        <v>5.99</v>
      </c>
      <c r="E1002" s="17" t="s">
        <v>2381</v>
      </c>
      <c r="F1002" s="17" t="s">
        <v>2380</v>
      </c>
      <c r="G1002" s="17" t="s">
        <v>2381</v>
      </c>
      <c r="H1002" s="17">
        <v>1</v>
      </c>
      <c r="I1002" s="17" t="s">
        <v>2380</v>
      </c>
      <c r="J1002" s="17" t="str">
        <f>IF(Table3__3_16[[#This Row],[HBA1C]]&lt;5.7,"Normal",IF(Table3__3_16[[#This Row],[HBA1C]]&lt;6.4,"Prediabetes","Diabetes"))</f>
        <v>Prediabetes</v>
      </c>
    </row>
    <row r="1003" spans="1:10" x14ac:dyDescent="0.35">
      <c r="A1003" s="17" t="s">
        <v>1369</v>
      </c>
      <c r="B1003" s="17">
        <v>30.63</v>
      </c>
      <c r="C1003" s="17" t="s">
        <v>8337</v>
      </c>
      <c r="D1003" s="17">
        <v>5.8</v>
      </c>
      <c r="E1003" s="17" t="s">
        <v>2381</v>
      </c>
      <c r="F1003" s="17" t="s">
        <v>2380</v>
      </c>
      <c r="G1003" s="17" t="s">
        <v>2380</v>
      </c>
      <c r="H1003" s="17">
        <v>0</v>
      </c>
      <c r="I1003" s="17" t="s">
        <v>2380</v>
      </c>
      <c r="J1003" s="17" t="str">
        <f>IF(Table3__3_16[[#This Row],[HBA1C]]&lt;5.7,"Normal",IF(Table3__3_16[[#This Row],[HBA1C]]&lt;6.4,"Prediabetes","Diabetes"))</f>
        <v>Prediabetes</v>
      </c>
    </row>
    <row r="1004" spans="1:10" x14ac:dyDescent="0.35">
      <c r="A1004" s="17" t="s">
        <v>1368</v>
      </c>
      <c r="B1004" s="17">
        <v>31.73</v>
      </c>
      <c r="C1004" s="17" t="s">
        <v>8337</v>
      </c>
      <c r="D1004" s="17">
        <v>7.32</v>
      </c>
      <c r="E1004" s="17" t="s">
        <v>2381</v>
      </c>
      <c r="F1004" s="17" t="s">
        <v>2380</v>
      </c>
      <c r="G1004" s="17" t="s">
        <v>2380</v>
      </c>
      <c r="H1004" s="17">
        <v>2</v>
      </c>
      <c r="I1004" s="17" t="s">
        <v>2380</v>
      </c>
      <c r="J1004" s="17" t="str">
        <f>IF(Table3__3_16[[#This Row],[HBA1C]]&lt;5.7,"Normal",IF(Table3__3_16[[#This Row],[HBA1C]]&lt;6.4,"Prediabetes","Diabetes"))</f>
        <v>Diabetes</v>
      </c>
    </row>
    <row r="1005" spans="1:10" x14ac:dyDescent="0.35">
      <c r="A1005" s="17" t="s">
        <v>1367</v>
      </c>
      <c r="B1005" s="17">
        <v>30.7</v>
      </c>
      <c r="C1005" s="17" t="s">
        <v>8337</v>
      </c>
      <c r="D1005" s="17">
        <v>5.16</v>
      </c>
      <c r="E1005" s="17" t="s">
        <v>2380</v>
      </c>
      <c r="F1005" s="17" t="s">
        <v>2380</v>
      </c>
      <c r="G1005" s="17" t="s">
        <v>2380</v>
      </c>
      <c r="H1005" s="17">
        <v>2</v>
      </c>
      <c r="I1005" s="17" t="s">
        <v>2380</v>
      </c>
      <c r="J1005" s="17" t="str">
        <f>IF(Table3__3_16[[#This Row],[HBA1C]]&lt;5.7,"Normal",IF(Table3__3_16[[#This Row],[HBA1C]]&lt;6.4,"Prediabetes","Diabetes"))</f>
        <v>Normal</v>
      </c>
    </row>
    <row r="1006" spans="1:10" x14ac:dyDescent="0.35">
      <c r="A1006" s="17" t="s">
        <v>1366</v>
      </c>
      <c r="B1006" s="17">
        <v>25.934999999999999</v>
      </c>
      <c r="C1006" s="17" t="s">
        <v>8338</v>
      </c>
      <c r="D1006" s="17">
        <v>5.96</v>
      </c>
      <c r="E1006" s="17" t="s">
        <v>2381</v>
      </c>
      <c r="F1006" s="17" t="s">
        <v>2380</v>
      </c>
      <c r="G1006" s="17" t="s">
        <v>2380</v>
      </c>
      <c r="H1006" s="17">
        <v>2</v>
      </c>
      <c r="I1006" s="17" t="s">
        <v>2380</v>
      </c>
      <c r="J1006" s="17" t="str">
        <f>IF(Table3__3_16[[#This Row],[HBA1C]]&lt;5.7,"Normal",IF(Table3__3_16[[#This Row],[HBA1C]]&lt;6.4,"Prediabetes","Diabetes"))</f>
        <v>Prediabetes</v>
      </c>
    </row>
    <row r="1007" spans="1:10" x14ac:dyDescent="0.35">
      <c r="A1007" s="17" t="s">
        <v>1365</v>
      </c>
      <c r="B1007" s="17">
        <v>35.9</v>
      </c>
      <c r="C1007" s="17" t="s">
        <v>8337</v>
      </c>
      <c r="D1007" s="17">
        <v>4.8499999999999996</v>
      </c>
      <c r="E1007" s="17" t="s">
        <v>2381</v>
      </c>
      <c r="F1007" s="17" t="s">
        <v>2380</v>
      </c>
      <c r="G1007" s="17" t="s">
        <v>2381</v>
      </c>
      <c r="H1007" s="17">
        <v>1</v>
      </c>
      <c r="I1007" s="17" t="s">
        <v>2380</v>
      </c>
      <c r="J1007" s="17" t="str">
        <f>IF(Table3__3_16[[#This Row],[HBA1C]]&lt;5.7,"Normal",IF(Table3__3_16[[#This Row],[HBA1C]]&lt;6.4,"Prediabetes","Diabetes"))</f>
        <v>Normal</v>
      </c>
    </row>
    <row r="1008" spans="1:10" x14ac:dyDescent="0.35">
      <c r="A1008" s="17" t="s">
        <v>1364</v>
      </c>
      <c r="B1008" s="17">
        <v>26.7</v>
      </c>
      <c r="C1008" s="17" t="s">
        <v>8338</v>
      </c>
      <c r="D1008" s="17">
        <v>5.09</v>
      </c>
      <c r="E1008" s="17" t="s">
        <v>2381</v>
      </c>
      <c r="F1008" s="17" t="s">
        <v>2380</v>
      </c>
      <c r="G1008" s="17" t="s">
        <v>2381</v>
      </c>
      <c r="H1008" s="17">
        <v>1</v>
      </c>
      <c r="I1008" s="17" t="s">
        <v>2380</v>
      </c>
      <c r="J1008" s="17" t="str">
        <f>IF(Table3__3_16[[#This Row],[HBA1C]]&lt;5.7,"Normal",IF(Table3__3_16[[#This Row],[HBA1C]]&lt;6.4,"Prediabetes","Diabetes"))</f>
        <v>Normal</v>
      </c>
    </row>
    <row r="1009" spans="1:10" x14ac:dyDescent="0.35">
      <c r="A1009" s="17" t="s">
        <v>1363</v>
      </c>
      <c r="B1009" s="17">
        <v>33.71</v>
      </c>
      <c r="C1009" s="17" t="s">
        <v>8337</v>
      </c>
      <c r="D1009" s="17">
        <v>4.9400000000000004</v>
      </c>
      <c r="E1009" s="17" t="s">
        <v>2380</v>
      </c>
      <c r="F1009" s="17" t="s">
        <v>2380</v>
      </c>
      <c r="G1009" s="17" t="s">
        <v>2380</v>
      </c>
      <c r="H1009" s="17">
        <v>0</v>
      </c>
      <c r="I1009" s="17" t="s">
        <v>2380</v>
      </c>
      <c r="J1009" s="17" t="str">
        <f>IF(Table3__3_16[[#This Row],[HBA1C]]&lt;5.7,"Normal",IF(Table3__3_16[[#This Row],[HBA1C]]&lt;6.4,"Prediabetes","Diabetes"))</f>
        <v>Normal</v>
      </c>
    </row>
    <row r="1010" spans="1:10" x14ac:dyDescent="0.35">
      <c r="A1010" s="17" t="s">
        <v>1362</v>
      </c>
      <c r="B1010" s="17">
        <v>41.91</v>
      </c>
      <c r="C1010" s="17" t="s">
        <v>8337</v>
      </c>
      <c r="D1010" s="17">
        <v>4.92</v>
      </c>
      <c r="E1010" s="17" t="s">
        <v>2381</v>
      </c>
      <c r="F1010" s="17" t="s">
        <v>2380</v>
      </c>
      <c r="G1010" s="17" t="s">
        <v>2380</v>
      </c>
      <c r="H1010" s="17">
        <v>2</v>
      </c>
      <c r="I1010" s="17" t="s">
        <v>2380</v>
      </c>
      <c r="J1010" s="17" t="str">
        <f>IF(Table3__3_16[[#This Row],[HBA1C]]&lt;5.7,"Normal",IF(Table3__3_16[[#This Row],[HBA1C]]&lt;6.4,"Prediabetes","Diabetes"))</f>
        <v>Normal</v>
      </c>
    </row>
    <row r="1011" spans="1:10" x14ac:dyDescent="0.35">
      <c r="A1011" s="17" t="s">
        <v>1361</v>
      </c>
      <c r="B1011" s="17">
        <v>39.82</v>
      </c>
      <c r="C1011" s="17" t="s">
        <v>8337</v>
      </c>
      <c r="D1011" s="17">
        <v>6.05</v>
      </c>
      <c r="E1011" s="17" t="s">
        <v>2381</v>
      </c>
      <c r="F1011" s="17" t="s">
        <v>2380</v>
      </c>
      <c r="G1011" s="17" t="s">
        <v>2380</v>
      </c>
      <c r="H1011" s="17">
        <v>2</v>
      </c>
      <c r="I1011" s="17" t="s">
        <v>2380</v>
      </c>
      <c r="J1011" s="17" t="str">
        <f>IF(Table3__3_16[[#This Row],[HBA1C]]&lt;5.7,"Normal",IF(Table3__3_16[[#This Row],[HBA1C]]&lt;6.4,"Prediabetes","Diabetes"))</f>
        <v>Prediabetes</v>
      </c>
    </row>
    <row r="1012" spans="1:10" x14ac:dyDescent="0.35">
      <c r="A1012" s="17" t="s">
        <v>1360</v>
      </c>
      <c r="B1012" s="17">
        <v>28.12</v>
      </c>
      <c r="C1012" s="17" t="s">
        <v>8338</v>
      </c>
      <c r="D1012" s="17">
        <v>4.67</v>
      </c>
      <c r="E1012" s="17" t="s">
        <v>2380</v>
      </c>
      <c r="F1012" s="17" t="s">
        <v>2380</v>
      </c>
      <c r="G1012" s="17" t="s">
        <v>2380</v>
      </c>
      <c r="H1012" s="17">
        <v>2</v>
      </c>
      <c r="I1012" s="17" t="s">
        <v>2380</v>
      </c>
      <c r="J1012" s="17" t="str">
        <f>IF(Table3__3_16[[#This Row],[HBA1C]]&lt;5.7,"Normal",IF(Table3__3_16[[#This Row],[HBA1C]]&lt;6.4,"Prediabetes","Diabetes"))</f>
        <v>Normal</v>
      </c>
    </row>
    <row r="1013" spans="1:10" x14ac:dyDescent="0.35">
      <c r="A1013" s="17" t="s">
        <v>1359</v>
      </c>
      <c r="B1013" s="17">
        <v>26.98</v>
      </c>
      <c r="C1013" s="17" t="s">
        <v>8338</v>
      </c>
      <c r="D1013" s="17">
        <v>9.81</v>
      </c>
      <c r="E1013" s="17" t="s">
        <v>2381</v>
      </c>
      <c r="F1013" s="17" t="s">
        <v>2380</v>
      </c>
      <c r="G1013" s="17" t="s">
        <v>2380</v>
      </c>
      <c r="H1013" s="17">
        <v>0</v>
      </c>
      <c r="I1013" s="17" t="s">
        <v>2380</v>
      </c>
      <c r="J1013" s="17" t="str">
        <f>IF(Table3__3_16[[#This Row],[HBA1C]]&lt;5.7,"Normal",IF(Table3__3_16[[#This Row],[HBA1C]]&lt;6.4,"Prediabetes","Diabetes"))</f>
        <v>Diabetes</v>
      </c>
    </row>
    <row r="1014" spans="1:10" x14ac:dyDescent="0.35">
      <c r="A1014" s="17" t="s">
        <v>1358</v>
      </c>
      <c r="B1014" s="17">
        <v>27.2</v>
      </c>
      <c r="C1014" s="17" t="s">
        <v>8338</v>
      </c>
      <c r="D1014" s="17">
        <v>6.06</v>
      </c>
      <c r="E1014" s="17" t="s">
        <v>2381</v>
      </c>
      <c r="F1014" s="17" t="s">
        <v>2380</v>
      </c>
      <c r="G1014" s="17" t="s">
        <v>2380</v>
      </c>
      <c r="H1014" s="17">
        <v>2</v>
      </c>
      <c r="I1014" s="17" t="s">
        <v>2380</v>
      </c>
      <c r="J1014" s="17" t="str">
        <f>IF(Table3__3_16[[#This Row],[HBA1C]]&lt;5.7,"Normal",IF(Table3__3_16[[#This Row],[HBA1C]]&lt;6.4,"Prediabetes","Diabetes"))</f>
        <v>Prediabetes</v>
      </c>
    </row>
    <row r="1015" spans="1:10" x14ac:dyDescent="0.35">
      <c r="A1015" s="17" t="s">
        <v>1357</v>
      </c>
      <c r="B1015" s="17">
        <v>25.3</v>
      </c>
      <c r="C1015" s="17" t="s">
        <v>8338</v>
      </c>
      <c r="D1015" s="17">
        <v>5.19</v>
      </c>
      <c r="E1015" s="17" t="s">
        <v>2381</v>
      </c>
      <c r="F1015" s="17" t="s">
        <v>2380</v>
      </c>
      <c r="G1015" s="17" t="s">
        <v>2380</v>
      </c>
      <c r="H1015" s="17">
        <v>2</v>
      </c>
      <c r="I1015" s="17" t="s">
        <v>2380</v>
      </c>
      <c r="J1015" s="17" t="str">
        <f>IF(Table3__3_16[[#This Row],[HBA1C]]&lt;5.7,"Normal",IF(Table3__3_16[[#This Row],[HBA1C]]&lt;6.4,"Prediabetes","Diabetes"))</f>
        <v>Normal</v>
      </c>
    </row>
    <row r="1016" spans="1:10" x14ac:dyDescent="0.35">
      <c r="A1016" s="17" t="s">
        <v>1356</v>
      </c>
      <c r="B1016" s="17">
        <v>30.25</v>
      </c>
      <c r="C1016" s="17" t="s">
        <v>8337</v>
      </c>
      <c r="D1016" s="17">
        <v>10.16</v>
      </c>
      <c r="E1016" s="17" t="s">
        <v>2380</v>
      </c>
      <c r="F1016" s="17" t="s">
        <v>2380</v>
      </c>
      <c r="G1016" s="17" t="s">
        <v>2380</v>
      </c>
      <c r="H1016" s="17">
        <v>0</v>
      </c>
      <c r="I1016" s="17" t="s">
        <v>2380</v>
      </c>
      <c r="J1016" s="17" t="str">
        <f>IF(Table3__3_16[[#This Row],[HBA1C]]&lt;5.7,"Normal",IF(Table3__3_16[[#This Row],[HBA1C]]&lt;6.4,"Prediabetes","Diabetes"))</f>
        <v>Diabetes</v>
      </c>
    </row>
    <row r="1017" spans="1:10" x14ac:dyDescent="0.35">
      <c r="A1017" s="17" t="s">
        <v>1355</v>
      </c>
      <c r="B1017" s="17">
        <v>54</v>
      </c>
      <c r="C1017" s="17" t="s">
        <v>8337</v>
      </c>
      <c r="D1017" s="17">
        <v>4.68</v>
      </c>
      <c r="E1017" s="17" t="s">
        <v>2381</v>
      </c>
      <c r="F1017" s="17" t="s">
        <v>2381</v>
      </c>
      <c r="G1017" s="17" t="s">
        <v>2380</v>
      </c>
      <c r="H1017" s="17">
        <v>2</v>
      </c>
      <c r="I1017" s="17" t="s">
        <v>2380</v>
      </c>
      <c r="J1017" s="17" t="str">
        <f>IF(Table3__3_16[[#This Row],[HBA1C]]&lt;5.7,"Normal",IF(Table3__3_16[[#This Row],[HBA1C]]&lt;6.4,"Prediabetes","Diabetes"))</f>
        <v>Normal</v>
      </c>
    </row>
    <row r="1018" spans="1:10" x14ac:dyDescent="0.35">
      <c r="A1018" s="17" t="s">
        <v>1354</v>
      </c>
      <c r="B1018" s="17">
        <v>51.86</v>
      </c>
      <c r="C1018" s="17" t="s">
        <v>8337</v>
      </c>
      <c r="D1018" s="17">
        <v>5.32</v>
      </c>
      <c r="E1018" s="17" t="s">
        <v>2381</v>
      </c>
      <c r="F1018" s="17" t="s">
        <v>2380</v>
      </c>
      <c r="G1018" s="17" t="s">
        <v>2380</v>
      </c>
      <c r="H1018" s="17">
        <v>0</v>
      </c>
      <c r="I1018" s="17" t="s">
        <v>2380</v>
      </c>
      <c r="J1018" s="17" t="str">
        <f>IF(Table3__3_16[[#This Row],[HBA1C]]&lt;5.7,"Normal",IF(Table3__3_16[[#This Row],[HBA1C]]&lt;6.4,"Prediabetes","Diabetes"))</f>
        <v>Normal</v>
      </c>
    </row>
    <row r="1019" spans="1:10" x14ac:dyDescent="0.35">
      <c r="A1019" s="17" t="s">
        <v>1353</v>
      </c>
      <c r="B1019" s="17">
        <v>31.39</v>
      </c>
      <c r="C1019" s="17" t="s">
        <v>8337</v>
      </c>
      <c r="D1019" s="17">
        <v>6.99</v>
      </c>
      <c r="E1019" s="17" t="s">
        <v>2380</v>
      </c>
      <c r="F1019" s="17" t="s">
        <v>2380</v>
      </c>
      <c r="G1019" s="17" t="s">
        <v>2380</v>
      </c>
      <c r="H1019" s="17">
        <v>0</v>
      </c>
      <c r="I1019" s="17" t="s">
        <v>2380</v>
      </c>
      <c r="J1019" s="17" t="str">
        <f>IF(Table3__3_16[[#This Row],[HBA1C]]&lt;5.7,"Normal",IF(Table3__3_16[[#This Row],[HBA1C]]&lt;6.4,"Prediabetes","Diabetes"))</f>
        <v>Diabetes</v>
      </c>
    </row>
    <row r="1020" spans="1:10" x14ac:dyDescent="0.35">
      <c r="A1020" s="17" t="s">
        <v>1352</v>
      </c>
      <c r="B1020" s="17">
        <v>39.97</v>
      </c>
      <c r="C1020" s="17" t="s">
        <v>8337</v>
      </c>
      <c r="D1020" s="17">
        <v>5.55</v>
      </c>
      <c r="E1020" s="17" t="s">
        <v>2380</v>
      </c>
      <c r="F1020" s="17" t="s">
        <v>2380</v>
      </c>
      <c r="G1020" s="17" t="s">
        <v>2380</v>
      </c>
      <c r="H1020" s="17">
        <v>0</v>
      </c>
      <c r="I1020" s="17" t="s">
        <v>2380</v>
      </c>
      <c r="J1020" s="17" t="str">
        <f>IF(Table3__3_16[[#This Row],[HBA1C]]&lt;5.7,"Normal",IF(Table3__3_16[[#This Row],[HBA1C]]&lt;6.4,"Prediabetes","Diabetes"))</f>
        <v>Normal</v>
      </c>
    </row>
    <row r="1021" spans="1:10" x14ac:dyDescent="0.35">
      <c r="A1021" s="17" t="s">
        <v>1351</v>
      </c>
      <c r="B1021" s="17">
        <v>41.23</v>
      </c>
      <c r="C1021" s="17" t="s">
        <v>8337</v>
      </c>
      <c r="D1021" s="17">
        <v>6.94</v>
      </c>
      <c r="E1021" s="17" t="s">
        <v>2380</v>
      </c>
      <c r="F1021" s="17" t="s">
        <v>2380</v>
      </c>
      <c r="G1021" s="17" t="s">
        <v>2380</v>
      </c>
      <c r="H1021" s="17">
        <v>0</v>
      </c>
      <c r="I1021" s="17" t="s">
        <v>2380</v>
      </c>
      <c r="J1021" s="17" t="str">
        <f>IF(Table3__3_16[[#This Row],[HBA1C]]&lt;5.7,"Normal",IF(Table3__3_16[[#This Row],[HBA1C]]&lt;6.4,"Prediabetes","Diabetes"))</f>
        <v>Diabetes</v>
      </c>
    </row>
    <row r="1022" spans="1:10" x14ac:dyDescent="0.35">
      <c r="A1022" s="17" t="s">
        <v>1350</v>
      </c>
      <c r="B1022" s="17">
        <v>49.45</v>
      </c>
      <c r="C1022" s="17" t="s">
        <v>8337</v>
      </c>
      <c r="D1022" s="17">
        <v>4.2</v>
      </c>
      <c r="E1022" s="17" t="s">
        <v>2381</v>
      </c>
      <c r="F1022" s="17" t="s">
        <v>2380</v>
      </c>
      <c r="G1022" s="17" t="s">
        <v>2380</v>
      </c>
      <c r="H1022" s="17">
        <v>0</v>
      </c>
      <c r="I1022" s="17" t="s">
        <v>2380</v>
      </c>
      <c r="J1022" s="17" t="str">
        <f>IF(Table3__3_16[[#This Row],[HBA1C]]&lt;5.7,"Normal",IF(Table3__3_16[[#This Row],[HBA1C]]&lt;6.4,"Prediabetes","Diabetes"))</f>
        <v>Normal</v>
      </c>
    </row>
    <row r="1023" spans="1:10" x14ac:dyDescent="0.35">
      <c r="A1023" s="17" t="s">
        <v>1349</v>
      </c>
      <c r="B1023" s="17">
        <v>41.04</v>
      </c>
      <c r="C1023" s="17" t="s">
        <v>8337</v>
      </c>
      <c r="D1023" s="17">
        <v>5.59</v>
      </c>
      <c r="E1023" s="17" t="s">
        <v>2380</v>
      </c>
      <c r="F1023" s="17" t="s">
        <v>2380</v>
      </c>
      <c r="G1023" s="17" t="s">
        <v>2380</v>
      </c>
      <c r="H1023" s="17">
        <v>0</v>
      </c>
      <c r="I1023" s="17" t="s">
        <v>2380</v>
      </c>
      <c r="J1023" s="17" t="str">
        <f>IF(Table3__3_16[[#This Row],[HBA1C]]&lt;5.7,"Normal",IF(Table3__3_16[[#This Row],[HBA1C]]&lt;6.4,"Prediabetes","Diabetes"))</f>
        <v>Normal</v>
      </c>
    </row>
    <row r="1024" spans="1:10" x14ac:dyDescent="0.35">
      <c r="A1024" s="17" t="s">
        <v>1348</v>
      </c>
      <c r="B1024" s="17">
        <v>27.93</v>
      </c>
      <c r="C1024" s="17" t="s">
        <v>8338</v>
      </c>
      <c r="D1024" s="17">
        <v>9.9600000000000009</v>
      </c>
      <c r="E1024" s="17" t="s">
        <v>2380</v>
      </c>
      <c r="F1024" s="17" t="s">
        <v>2380</v>
      </c>
      <c r="G1024" s="17" t="s">
        <v>2380</v>
      </c>
      <c r="H1024" s="17">
        <v>0</v>
      </c>
      <c r="I1024" s="17" t="s">
        <v>2380</v>
      </c>
      <c r="J1024" s="17" t="str">
        <f>IF(Table3__3_16[[#This Row],[HBA1C]]&lt;5.7,"Normal",IF(Table3__3_16[[#This Row],[HBA1C]]&lt;6.4,"Prediabetes","Diabetes"))</f>
        <v>Diabetes</v>
      </c>
    </row>
    <row r="1025" spans="1:10" x14ac:dyDescent="0.35">
      <c r="A1025" s="17" t="s">
        <v>1347</v>
      </c>
      <c r="B1025" s="17">
        <v>21.01</v>
      </c>
      <c r="C1025" s="17" t="s">
        <v>8339</v>
      </c>
      <c r="D1025" s="17">
        <v>7.37</v>
      </c>
      <c r="E1025" s="17" t="s">
        <v>2380</v>
      </c>
      <c r="F1025" s="17" t="s">
        <v>2380</v>
      </c>
      <c r="G1025" s="17" t="s">
        <v>2380</v>
      </c>
      <c r="H1025" s="17">
        <v>0</v>
      </c>
      <c r="I1025" s="17" t="s">
        <v>2380</v>
      </c>
      <c r="J1025" s="17" t="str">
        <f>IF(Table3__3_16[[#This Row],[HBA1C]]&lt;5.7,"Normal",IF(Table3__3_16[[#This Row],[HBA1C]]&lt;6.4,"Prediabetes","Diabetes"))</f>
        <v>Diabetes</v>
      </c>
    </row>
    <row r="1026" spans="1:10" x14ac:dyDescent="0.35">
      <c r="A1026" s="17" t="s">
        <v>1346</v>
      </c>
      <c r="B1026" s="17">
        <v>52.37</v>
      </c>
      <c r="C1026" s="17" t="s">
        <v>8337</v>
      </c>
      <c r="D1026" s="17">
        <v>5.0599999999999996</v>
      </c>
      <c r="E1026" s="17" t="s">
        <v>2381</v>
      </c>
      <c r="F1026" s="17" t="s">
        <v>2381</v>
      </c>
      <c r="G1026" s="17" t="s">
        <v>2380</v>
      </c>
      <c r="H1026" s="17">
        <v>2</v>
      </c>
      <c r="I1026" s="17" t="s">
        <v>2380</v>
      </c>
      <c r="J1026" s="17" t="str">
        <f>IF(Table3__3_16[[#This Row],[HBA1C]]&lt;5.7,"Normal",IF(Table3__3_16[[#This Row],[HBA1C]]&lt;6.4,"Prediabetes","Diabetes"))</f>
        <v>Normal</v>
      </c>
    </row>
    <row r="1027" spans="1:10" x14ac:dyDescent="0.35">
      <c r="A1027" s="17" t="s">
        <v>1345</v>
      </c>
      <c r="B1027" s="17">
        <v>40.369999999999997</v>
      </c>
      <c r="C1027" s="17" t="s">
        <v>8337</v>
      </c>
      <c r="D1027" s="17">
        <v>8.2100000000000009</v>
      </c>
      <c r="E1027" s="17" t="s">
        <v>2380</v>
      </c>
      <c r="F1027" s="17" t="s">
        <v>2380</v>
      </c>
      <c r="G1027" s="17" t="s">
        <v>2380</v>
      </c>
      <c r="H1027" s="17">
        <v>0</v>
      </c>
      <c r="I1027" s="17" t="s">
        <v>2380</v>
      </c>
      <c r="J1027" s="17" t="str">
        <f>IF(Table3__3_16[[#This Row],[HBA1C]]&lt;5.7,"Normal",IF(Table3__3_16[[#This Row],[HBA1C]]&lt;6.4,"Prediabetes","Diabetes"))</f>
        <v>Diabetes</v>
      </c>
    </row>
    <row r="1028" spans="1:10" x14ac:dyDescent="0.35">
      <c r="A1028" s="17" t="s">
        <v>1344</v>
      </c>
      <c r="B1028" s="17">
        <v>41.47</v>
      </c>
      <c r="C1028" s="17" t="s">
        <v>8337</v>
      </c>
      <c r="D1028" s="17">
        <v>10.34</v>
      </c>
      <c r="E1028" s="17" t="s">
        <v>2380</v>
      </c>
      <c r="F1028" s="17" t="s">
        <v>2380</v>
      </c>
      <c r="G1028" s="17" t="s">
        <v>2380</v>
      </c>
      <c r="H1028" s="17">
        <v>2</v>
      </c>
      <c r="I1028" s="17" t="s">
        <v>2380</v>
      </c>
      <c r="J1028" s="17" t="str">
        <f>IF(Table3__3_16[[#This Row],[HBA1C]]&lt;5.7,"Normal",IF(Table3__3_16[[#This Row],[HBA1C]]&lt;6.4,"Prediabetes","Diabetes"))</f>
        <v>Diabetes</v>
      </c>
    </row>
    <row r="1029" spans="1:10" x14ac:dyDescent="0.35">
      <c r="A1029" s="17" t="s">
        <v>1343</v>
      </c>
      <c r="B1029" s="17">
        <v>33.725000000000001</v>
      </c>
      <c r="C1029" s="17" t="s">
        <v>8337</v>
      </c>
      <c r="D1029" s="17">
        <v>5.51</v>
      </c>
      <c r="E1029" s="17" t="s">
        <v>2381</v>
      </c>
      <c r="F1029" s="17" t="s">
        <v>2380</v>
      </c>
      <c r="G1029" s="17" t="s">
        <v>2380</v>
      </c>
      <c r="H1029" s="17">
        <v>2</v>
      </c>
      <c r="I1029" s="17" t="s">
        <v>2380</v>
      </c>
      <c r="J1029" s="17" t="str">
        <f>IF(Table3__3_16[[#This Row],[HBA1C]]&lt;5.7,"Normal",IF(Table3__3_16[[#This Row],[HBA1C]]&lt;6.4,"Prediabetes","Diabetes"))</f>
        <v>Normal</v>
      </c>
    </row>
    <row r="1030" spans="1:10" x14ac:dyDescent="0.35">
      <c r="A1030" s="17" t="s">
        <v>1342</v>
      </c>
      <c r="B1030" s="17">
        <v>28.1</v>
      </c>
      <c r="C1030" s="17" t="s">
        <v>8338</v>
      </c>
      <c r="D1030" s="17">
        <v>11.2</v>
      </c>
      <c r="E1030" s="17" t="s">
        <v>2380</v>
      </c>
      <c r="F1030" s="17" t="s">
        <v>2380</v>
      </c>
      <c r="G1030" s="17" t="s">
        <v>2380</v>
      </c>
      <c r="H1030" s="17">
        <v>0</v>
      </c>
      <c r="I1030" s="17" t="s">
        <v>2380</v>
      </c>
      <c r="J1030" s="17" t="str">
        <f>IF(Table3__3_16[[#This Row],[HBA1C]]&lt;5.7,"Normal",IF(Table3__3_16[[#This Row],[HBA1C]]&lt;6.4,"Prediabetes","Diabetes"))</f>
        <v>Diabetes</v>
      </c>
    </row>
    <row r="1031" spans="1:10" x14ac:dyDescent="0.35">
      <c r="A1031" s="17" t="s">
        <v>1341</v>
      </c>
      <c r="B1031" s="17">
        <v>37.43</v>
      </c>
      <c r="C1031" s="17" t="s">
        <v>8337</v>
      </c>
      <c r="D1031" s="17">
        <v>4.3499999999999996</v>
      </c>
      <c r="E1031" s="17" t="s">
        <v>2381</v>
      </c>
      <c r="F1031" s="17" t="s">
        <v>2380</v>
      </c>
      <c r="G1031" s="17" t="s">
        <v>2381</v>
      </c>
      <c r="H1031" s="17">
        <v>1</v>
      </c>
      <c r="I1031" s="17" t="s">
        <v>2380</v>
      </c>
      <c r="J1031" s="17" t="str">
        <f>IF(Table3__3_16[[#This Row],[HBA1C]]&lt;5.7,"Normal",IF(Table3__3_16[[#This Row],[HBA1C]]&lt;6.4,"Prediabetes","Diabetes"))</f>
        <v>Normal</v>
      </c>
    </row>
    <row r="1032" spans="1:10" x14ac:dyDescent="0.35">
      <c r="A1032" s="17" t="s">
        <v>1340</v>
      </c>
      <c r="B1032" s="17">
        <v>23.7</v>
      </c>
      <c r="C1032" s="17" t="s">
        <v>8339</v>
      </c>
      <c r="D1032" s="17">
        <v>10.45</v>
      </c>
      <c r="E1032" s="17" t="s">
        <v>2380</v>
      </c>
      <c r="F1032" s="17" t="s">
        <v>2380</v>
      </c>
      <c r="G1032" s="17" t="s">
        <v>2380</v>
      </c>
      <c r="H1032" s="17">
        <v>0</v>
      </c>
      <c r="I1032" s="17" t="s">
        <v>2380</v>
      </c>
      <c r="J1032" s="17" t="str">
        <f>IF(Table3__3_16[[#This Row],[HBA1C]]&lt;5.7,"Normal",IF(Table3__3_16[[#This Row],[HBA1C]]&lt;6.4,"Prediabetes","Diabetes"))</f>
        <v>Diabetes</v>
      </c>
    </row>
    <row r="1033" spans="1:10" x14ac:dyDescent="0.35">
      <c r="A1033" s="17" t="s">
        <v>1339</v>
      </c>
      <c r="B1033" s="17">
        <v>24.795000000000002</v>
      </c>
      <c r="C1033" s="17" t="s">
        <v>8339</v>
      </c>
      <c r="D1033" s="17">
        <v>4.07</v>
      </c>
      <c r="E1033" s="17" t="s">
        <v>2381</v>
      </c>
      <c r="F1033" s="17" t="s">
        <v>2380</v>
      </c>
      <c r="G1033" s="17" t="s">
        <v>2381</v>
      </c>
      <c r="H1033" s="17">
        <v>1</v>
      </c>
      <c r="I1033" s="17" t="s">
        <v>2380</v>
      </c>
      <c r="J1033" s="17" t="str">
        <f>IF(Table3__3_16[[#This Row],[HBA1C]]&lt;5.7,"Normal",IF(Table3__3_16[[#This Row],[HBA1C]]&lt;6.4,"Prediabetes","Diabetes"))</f>
        <v>Normal</v>
      </c>
    </row>
    <row r="1034" spans="1:10" x14ac:dyDescent="0.35">
      <c r="A1034" s="17" t="s">
        <v>1338</v>
      </c>
      <c r="B1034" s="17">
        <v>31.9</v>
      </c>
      <c r="C1034" s="17" t="s">
        <v>8337</v>
      </c>
      <c r="D1034" s="17">
        <v>8.34</v>
      </c>
      <c r="E1034" s="17" t="s">
        <v>2380</v>
      </c>
      <c r="F1034" s="17" t="s">
        <v>2380</v>
      </c>
      <c r="G1034" s="17" t="s">
        <v>2380</v>
      </c>
      <c r="H1034" s="17">
        <v>0</v>
      </c>
      <c r="I1034" s="17" t="s">
        <v>2380</v>
      </c>
      <c r="J1034" s="17" t="str">
        <f>IF(Table3__3_16[[#This Row],[HBA1C]]&lt;5.7,"Normal",IF(Table3__3_16[[#This Row],[HBA1C]]&lt;6.4,"Prediabetes","Diabetes"))</f>
        <v>Diabetes</v>
      </c>
    </row>
    <row r="1035" spans="1:10" x14ac:dyDescent="0.35">
      <c r="A1035" s="17" t="s">
        <v>1337</v>
      </c>
      <c r="B1035" s="17">
        <v>32.68</v>
      </c>
      <c r="C1035" s="17" t="s">
        <v>8337</v>
      </c>
      <c r="D1035" s="17">
        <v>7.41</v>
      </c>
      <c r="E1035" s="17" t="s">
        <v>2380</v>
      </c>
      <c r="F1035" s="17" t="s">
        <v>2380</v>
      </c>
      <c r="G1035" s="17" t="s">
        <v>2380</v>
      </c>
      <c r="H1035" s="17">
        <v>0</v>
      </c>
      <c r="I1035" s="17" t="s">
        <v>2380</v>
      </c>
      <c r="J1035" s="17" t="str">
        <f>IF(Table3__3_16[[#This Row],[HBA1C]]&lt;5.7,"Normal",IF(Table3__3_16[[#This Row],[HBA1C]]&lt;6.4,"Prediabetes","Diabetes"))</f>
        <v>Diabetes</v>
      </c>
    </row>
    <row r="1036" spans="1:10" x14ac:dyDescent="0.35">
      <c r="A1036" s="17" t="s">
        <v>1336</v>
      </c>
      <c r="B1036" s="17">
        <v>47.13</v>
      </c>
      <c r="C1036" s="17" t="s">
        <v>8337</v>
      </c>
      <c r="D1036" s="17">
        <v>4.3099999999999996</v>
      </c>
      <c r="E1036" s="17" t="s">
        <v>2380</v>
      </c>
      <c r="F1036" s="17" t="s">
        <v>2380</v>
      </c>
      <c r="G1036" s="17" t="s">
        <v>2380</v>
      </c>
      <c r="H1036" s="17">
        <v>0</v>
      </c>
      <c r="I1036" s="17" t="s">
        <v>2380</v>
      </c>
      <c r="J1036" s="17" t="str">
        <f>IF(Table3__3_16[[#This Row],[HBA1C]]&lt;5.7,"Normal",IF(Table3__3_16[[#This Row],[HBA1C]]&lt;6.4,"Prediabetes","Diabetes"))</f>
        <v>Normal</v>
      </c>
    </row>
    <row r="1037" spans="1:10" x14ac:dyDescent="0.35">
      <c r="A1037" s="17" t="s">
        <v>1335</v>
      </c>
      <c r="B1037" s="17">
        <v>36.67</v>
      </c>
      <c r="C1037" s="17" t="s">
        <v>8337</v>
      </c>
      <c r="D1037" s="17">
        <v>10.83</v>
      </c>
      <c r="E1037" s="17" t="s">
        <v>2380</v>
      </c>
      <c r="F1037" s="17" t="s">
        <v>2380</v>
      </c>
      <c r="G1037" s="17" t="s">
        <v>2380</v>
      </c>
      <c r="H1037" s="17">
        <v>0</v>
      </c>
      <c r="I1037" s="17" t="s">
        <v>2380</v>
      </c>
      <c r="J1037" s="17" t="str">
        <f>IF(Table3__3_16[[#This Row],[HBA1C]]&lt;5.7,"Normal",IF(Table3__3_16[[#This Row],[HBA1C]]&lt;6.4,"Prediabetes","Diabetes"))</f>
        <v>Diabetes</v>
      </c>
    </row>
    <row r="1038" spans="1:10" x14ac:dyDescent="0.35">
      <c r="A1038" s="17" t="s">
        <v>1334</v>
      </c>
      <c r="B1038" s="17">
        <v>33.630000000000003</v>
      </c>
      <c r="C1038" s="17" t="s">
        <v>8337</v>
      </c>
      <c r="D1038" s="17">
        <v>11.31</v>
      </c>
      <c r="E1038" s="17" t="s">
        <v>2380</v>
      </c>
      <c r="F1038" s="17" t="s">
        <v>2380</v>
      </c>
      <c r="G1038" s="17" t="s">
        <v>2380</v>
      </c>
      <c r="H1038" s="17">
        <v>0</v>
      </c>
      <c r="I1038" s="17" t="s">
        <v>2380</v>
      </c>
      <c r="J1038" s="17" t="str">
        <f>IF(Table3__3_16[[#This Row],[HBA1C]]&lt;5.7,"Normal",IF(Table3__3_16[[#This Row],[HBA1C]]&lt;6.4,"Prediabetes","Diabetes"))</f>
        <v>Diabetes</v>
      </c>
    </row>
    <row r="1039" spans="1:10" x14ac:dyDescent="0.35">
      <c r="A1039" s="17" t="s">
        <v>1333</v>
      </c>
      <c r="B1039" s="17">
        <v>32.67</v>
      </c>
      <c r="C1039" s="17" t="s">
        <v>8337</v>
      </c>
      <c r="D1039" s="17">
        <v>11.81</v>
      </c>
      <c r="E1039" s="17" t="s">
        <v>2381</v>
      </c>
      <c r="F1039" s="17" t="s">
        <v>2380</v>
      </c>
      <c r="G1039" s="17" t="s">
        <v>2380</v>
      </c>
      <c r="H1039" s="17">
        <v>0</v>
      </c>
      <c r="I1039" s="17" t="s">
        <v>2380</v>
      </c>
      <c r="J1039" s="17" t="str">
        <f>IF(Table3__3_16[[#This Row],[HBA1C]]&lt;5.7,"Normal",IF(Table3__3_16[[#This Row],[HBA1C]]&lt;6.4,"Prediabetes","Diabetes"))</f>
        <v>Diabetes</v>
      </c>
    </row>
    <row r="1040" spans="1:10" x14ac:dyDescent="0.35">
      <c r="A1040" s="17" t="s">
        <v>1332</v>
      </c>
      <c r="B1040" s="17">
        <v>33.299999999999997</v>
      </c>
      <c r="C1040" s="17" t="s">
        <v>8337</v>
      </c>
      <c r="D1040" s="17">
        <v>8.26</v>
      </c>
      <c r="E1040" s="17" t="s">
        <v>2381</v>
      </c>
      <c r="F1040" s="17" t="s">
        <v>2380</v>
      </c>
      <c r="G1040" s="17" t="s">
        <v>2380</v>
      </c>
      <c r="H1040" s="17">
        <v>2</v>
      </c>
      <c r="I1040" s="17" t="s">
        <v>2380</v>
      </c>
      <c r="J1040" s="17" t="str">
        <f>IF(Table3__3_16[[#This Row],[HBA1C]]&lt;5.7,"Normal",IF(Table3__3_16[[#This Row],[HBA1C]]&lt;6.4,"Prediabetes","Diabetes"))</f>
        <v>Diabetes</v>
      </c>
    </row>
    <row r="1041" spans="1:10" x14ac:dyDescent="0.35">
      <c r="A1041" s="17" t="s">
        <v>1331</v>
      </c>
      <c r="B1041" s="17">
        <v>30.78</v>
      </c>
      <c r="C1041" s="17" t="s">
        <v>8337</v>
      </c>
      <c r="D1041" s="17">
        <v>10.74</v>
      </c>
      <c r="E1041" s="17" t="s">
        <v>2381</v>
      </c>
      <c r="F1041" s="17" t="s">
        <v>2380</v>
      </c>
      <c r="G1041" s="17" t="s">
        <v>2380</v>
      </c>
      <c r="H1041" s="17">
        <v>2</v>
      </c>
      <c r="I1041" s="17" t="s">
        <v>2380</v>
      </c>
      <c r="J1041" s="17" t="str">
        <f>IF(Table3__3_16[[#This Row],[HBA1C]]&lt;5.7,"Normal",IF(Table3__3_16[[#This Row],[HBA1C]]&lt;6.4,"Prediabetes","Diabetes"))</f>
        <v>Diabetes</v>
      </c>
    </row>
    <row r="1042" spans="1:10" x14ac:dyDescent="0.35">
      <c r="A1042" s="17" t="s">
        <v>1330</v>
      </c>
      <c r="B1042" s="17">
        <v>28.975000000000001</v>
      </c>
      <c r="C1042" s="17" t="s">
        <v>8338</v>
      </c>
      <c r="D1042" s="17">
        <v>7.69</v>
      </c>
      <c r="E1042" s="17" t="s">
        <v>2381</v>
      </c>
      <c r="F1042" s="17" t="s">
        <v>2380</v>
      </c>
      <c r="G1042" s="17" t="s">
        <v>2380</v>
      </c>
      <c r="H1042" s="17">
        <v>0</v>
      </c>
      <c r="I1042" s="17" t="s">
        <v>2380</v>
      </c>
      <c r="J1042" s="17" t="str">
        <f>IF(Table3__3_16[[#This Row],[HBA1C]]&lt;5.7,"Normal",IF(Table3__3_16[[#This Row],[HBA1C]]&lt;6.4,"Prediabetes","Diabetes"))</f>
        <v>Diabetes</v>
      </c>
    </row>
    <row r="1043" spans="1:10" x14ac:dyDescent="0.35">
      <c r="A1043" s="17" t="s">
        <v>1329</v>
      </c>
      <c r="B1043" s="17">
        <v>33.4</v>
      </c>
      <c r="C1043" s="17" t="s">
        <v>8337</v>
      </c>
      <c r="D1043" s="17">
        <v>4.84</v>
      </c>
      <c r="E1043" s="17" t="s">
        <v>2380</v>
      </c>
      <c r="F1043" s="17" t="s">
        <v>2380</v>
      </c>
      <c r="G1043" s="17" t="s">
        <v>2380</v>
      </c>
      <c r="H1043" s="17">
        <v>0</v>
      </c>
      <c r="I1043" s="17" t="s">
        <v>2380</v>
      </c>
      <c r="J1043" s="17" t="str">
        <f>IF(Table3__3_16[[#This Row],[HBA1C]]&lt;5.7,"Normal",IF(Table3__3_16[[#This Row],[HBA1C]]&lt;6.4,"Prediabetes","Diabetes"))</f>
        <v>Normal</v>
      </c>
    </row>
    <row r="1044" spans="1:10" x14ac:dyDescent="0.35">
      <c r="A1044" s="17" t="s">
        <v>1328</v>
      </c>
      <c r="B1044" s="17">
        <v>21.5</v>
      </c>
      <c r="C1044" s="17" t="s">
        <v>8339</v>
      </c>
      <c r="D1044" s="17">
        <v>9.77</v>
      </c>
      <c r="E1044" s="17" t="s">
        <v>2381</v>
      </c>
      <c r="F1044" s="17" t="s">
        <v>2380</v>
      </c>
      <c r="G1044" s="17" t="s">
        <v>2380</v>
      </c>
      <c r="H1044" s="17">
        <v>0</v>
      </c>
      <c r="I1044" s="17" t="s">
        <v>2380</v>
      </c>
      <c r="J1044" s="17" t="str">
        <f>IF(Table3__3_16[[#This Row],[HBA1C]]&lt;5.7,"Normal",IF(Table3__3_16[[#This Row],[HBA1C]]&lt;6.4,"Prediabetes","Diabetes"))</f>
        <v>Diabetes</v>
      </c>
    </row>
    <row r="1045" spans="1:10" x14ac:dyDescent="0.35">
      <c r="A1045" s="17" t="s">
        <v>1327</v>
      </c>
      <c r="B1045" s="17">
        <v>38.14</v>
      </c>
      <c r="C1045" s="17" t="s">
        <v>8337</v>
      </c>
      <c r="D1045" s="17">
        <v>5.84</v>
      </c>
      <c r="E1045" s="17" t="s">
        <v>2380</v>
      </c>
      <c r="F1045" s="17" t="s">
        <v>2380</v>
      </c>
      <c r="G1045" s="17" t="s">
        <v>2380</v>
      </c>
      <c r="H1045" s="17">
        <v>0</v>
      </c>
      <c r="I1045" s="17" t="s">
        <v>2380</v>
      </c>
      <c r="J1045" s="17" t="str">
        <f>IF(Table3__3_16[[#This Row],[HBA1C]]&lt;5.7,"Normal",IF(Table3__3_16[[#This Row],[HBA1C]]&lt;6.4,"Prediabetes","Diabetes"))</f>
        <v>Prediabetes</v>
      </c>
    </row>
    <row r="1046" spans="1:10" x14ac:dyDescent="0.35">
      <c r="A1046" s="17" t="s">
        <v>1326</v>
      </c>
      <c r="B1046" s="17">
        <v>35.42</v>
      </c>
      <c r="C1046" s="17" t="s">
        <v>8337</v>
      </c>
      <c r="D1046" s="17">
        <v>8.6999999999999993</v>
      </c>
      <c r="E1046" s="17" t="s">
        <v>2381</v>
      </c>
      <c r="F1046" s="17" t="s">
        <v>2380</v>
      </c>
      <c r="G1046" s="17" t="s">
        <v>2380</v>
      </c>
      <c r="H1046" s="17">
        <v>1</v>
      </c>
      <c r="I1046" s="17" t="s">
        <v>2380</v>
      </c>
      <c r="J1046" s="17" t="str">
        <f>IF(Table3__3_16[[#This Row],[HBA1C]]&lt;5.7,"Normal",IF(Table3__3_16[[#This Row],[HBA1C]]&lt;6.4,"Prediabetes","Diabetes"))</f>
        <v>Diabetes</v>
      </c>
    </row>
    <row r="1047" spans="1:10" x14ac:dyDescent="0.35">
      <c r="A1047" s="17" t="s">
        <v>1325</v>
      </c>
      <c r="B1047" s="17">
        <v>35.625</v>
      </c>
      <c r="C1047" s="17" t="s">
        <v>8337</v>
      </c>
      <c r="D1047" s="17">
        <v>10.79</v>
      </c>
      <c r="E1047" s="17" t="s">
        <v>2380</v>
      </c>
      <c r="F1047" s="17" t="s">
        <v>2380</v>
      </c>
      <c r="G1047" s="17" t="s">
        <v>2380</v>
      </c>
      <c r="H1047" s="17">
        <v>0</v>
      </c>
      <c r="I1047" s="17" t="s">
        <v>2380</v>
      </c>
      <c r="J1047" s="17" t="str">
        <f>IF(Table3__3_16[[#This Row],[HBA1C]]&lt;5.7,"Normal",IF(Table3__3_16[[#This Row],[HBA1C]]&lt;6.4,"Prediabetes","Diabetes"))</f>
        <v>Diabetes</v>
      </c>
    </row>
    <row r="1048" spans="1:10" x14ac:dyDescent="0.35">
      <c r="A1048" s="17" t="s">
        <v>1324</v>
      </c>
      <c r="B1048" s="17">
        <v>45.51</v>
      </c>
      <c r="C1048" s="17" t="s">
        <v>8337</v>
      </c>
      <c r="D1048" s="17">
        <v>4.32</v>
      </c>
      <c r="E1048" s="17" t="s">
        <v>2380</v>
      </c>
      <c r="F1048" s="17" t="s">
        <v>2380</v>
      </c>
      <c r="G1048" s="17" t="s">
        <v>2380</v>
      </c>
      <c r="H1048" s="17">
        <v>1</v>
      </c>
      <c r="I1048" s="17" t="s">
        <v>2380</v>
      </c>
      <c r="J1048" s="17" t="str">
        <f>IF(Table3__3_16[[#This Row],[HBA1C]]&lt;5.7,"Normal",IF(Table3__3_16[[#This Row],[HBA1C]]&lt;6.4,"Prediabetes","Diabetes"))</f>
        <v>Normal</v>
      </c>
    </row>
    <row r="1049" spans="1:10" x14ac:dyDescent="0.35">
      <c r="A1049" s="17" t="s">
        <v>1323</v>
      </c>
      <c r="B1049" s="17">
        <v>37.1</v>
      </c>
      <c r="C1049" s="17" t="s">
        <v>8337</v>
      </c>
      <c r="D1049" s="17">
        <v>7.19</v>
      </c>
      <c r="E1049" s="17" t="s">
        <v>2381</v>
      </c>
      <c r="F1049" s="17" t="s">
        <v>2380</v>
      </c>
      <c r="G1049" s="17" t="s">
        <v>2380</v>
      </c>
      <c r="H1049" s="17">
        <v>0</v>
      </c>
      <c r="I1049" s="17" t="s">
        <v>2380</v>
      </c>
      <c r="J1049" s="17" t="str">
        <f>IF(Table3__3_16[[#This Row],[HBA1C]]&lt;5.7,"Normal",IF(Table3__3_16[[#This Row],[HBA1C]]&lt;6.4,"Prediabetes","Diabetes"))</f>
        <v>Diabetes</v>
      </c>
    </row>
    <row r="1050" spans="1:10" x14ac:dyDescent="0.35">
      <c r="A1050" s="17" t="s">
        <v>1322</v>
      </c>
      <c r="B1050" s="17">
        <v>30.5</v>
      </c>
      <c r="C1050" s="17" t="s">
        <v>8337</v>
      </c>
      <c r="D1050" s="17">
        <v>11.94</v>
      </c>
      <c r="E1050" s="17" t="s">
        <v>2381</v>
      </c>
      <c r="F1050" s="17" t="s">
        <v>2380</v>
      </c>
      <c r="G1050" s="17" t="s">
        <v>2380</v>
      </c>
      <c r="H1050" s="17">
        <v>0</v>
      </c>
      <c r="I1050" s="17" t="s">
        <v>2380</v>
      </c>
      <c r="J1050" s="17" t="str">
        <f>IF(Table3__3_16[[#This Row],[HBA1C]]&lt;5.7,"Normal",IF(Table3__3_16[[#This Row],[HBA1C]]&lt;6.4,"Prediabetes","Diabetes"))</f>
        <v>Diabetes</v>
      </c>
    </row>
    <row r="1051" spans="1:10" x14ac:dyDescent="0.35">
      <c r="A1051" s="17" t="s">
        <v>1321</v>
      </c>
      <c r="B1051" s="17">
        <v>28.16</v>
      </c>
      <c r="C1051" s="17" t="s">
        <v>8338</v>
      </c>
      <c r="D1051" s="17">
        <v>5.56</v>
      </c>
      <c r="E1051" s="17" t="s">
        <v>2380</v>
      </c>
      <c r="F1051" s="17" t="s">
        <v>2380</v>
      </c>
      <c r="G1051" s="17" t="s">
        <v>2380</v>
      </c>
      <c r="H1051" s="17">
        <v>2</v>
      </c>
      <c r="I1051" s="17" t="s">
        <v>2380</v>
      </c>
      <c r="J1051" s="17" t="str">
        <f>IF(Table3__3_16[[#This Row],[HBA1C]]&lt;5.7,"Normal",IF(Table3__3_16[[#This Row],[HBA1C]]&lt;6.4,"Prediabetes","Diabetes"))</f>
        <v>Normal</v>
      </c>
    </row>
    <row r="1052" spans="1:10" x14ac:dyDescent="0.35">
      <c r="A1052" s="17" t="s">
        <v>1320</v>
      </c>
      <c r="B1052" s="17">
        <v>29.1</v>
      </c>
      <c r="C1052" s="17" t="s">
        <v>8338</v>
      </c>
      <c r="D1052" s="17">
        <v>5.64</v>
      </c>
      <c r="E1052" s="17" t="s">
        <v>2381</v>
      </c>
      <c r="F1052" s="17" t="s">
        <v>2380</v>
      </c>
      <c r="G1052" s="17" t="s">
        <v>2380</v>
      </c>
      <c r="H1052" s="17">
        <v>0</v>
      </c>
      <c r="I1052" s="17" t="s">
        <v>2380</v>
      </c>
      <c r="J1052" s="17" t="str">
        <f>IF(Table3__3_16[[#This Row],[HBA1C]]&lt;5.7,"Normal",IF(Table3__3_16[[#This Row],[HBA1C]]&lt;6.4,"Prediabetes","Diabetes"))</f>
        <v>Normal</v>
      </c>
    </row>
    <row r="1053" spans="1:10" x14ac:dyDescent="0.35">
      <c r="A1053" s="17" t="s">
        <v>1319</v>
      </c>
      <c r="B1053" s="17">
        <v>30.22</v>
      </c>
      <c r="C1053" s="17" t="s">
        <v>8337</v>
      </c>
      <c r="D1053" s="17">
        <v>4.6500000000000004</v>
      </c>
      <c r="E1053" s="17" t="s">
        <v>2380</v>
      </c>
      <c r="F1053" s="17" t="s">
        <v>2380</v>
      </c>
      <c r="G1053" s="17" t="s">
        <v>2380</v>
      </c>
      <c r="H1053" s="17">
        <v>0</v>
      </c>
      <c r="I1053" s="17" t="s">
        <v>2380</v>
      </c>
      <c r="J1053" s="17" t="str">
        <f>IF(Table3__3_16[[#This Row],[HBA1C]]&lt;5.7,"Normal",IF(Table3__3_16[[#This Row],[HBA1C]]&lt;6.4,"Prediabetes","Diabetes"))</f>
        <v>Normal</v>
      </c>
    </row>
    <row r="1054" spans="1:10" x14ac:dyDescent="0.35">
      <c r="A1054" s="17" t="s">
        <v>1318</v>
      </c>
      <c r="B1054" s="17">
        <v>24.29</v>
      </c>
      <c r="C1054" s="17" t="s">
        <v>8339</v>
      </c>
      <c r="D1054" s="17">
        <v>9.0500000000000007</v>
      </c>
      <c r="E1054" s="17" t="s">
        <v>2380</v>
      </c>
      <c r="F1054" s="17" t="s">
        <v>2380</v>
      </c>
      <c r="G1054" s="17" t="s">
        <v>2380</v>
      </c>
      <c r="H1054" s="17">
        <v>0</v>
      </c>
      <c r="I1054" s="17" t="s">
        <v>2380</v>
      </c>
      <c r="J1054" s="17" t="str">
        <f>IF(Table3__3_16[[#This Row],[HBA1C]]&lt;5.7,"Normal",IF(Table3__3_16[[#This Row],[HBA1C]]&lt;6.4,"Prediabetes","Diabetes"))</f>
        <v>Diabetes</v>
      </c>
    </row>
    <row r="1055" spans="1:10" x14ac:dyDescent="0.35">
      <c r="A1055" s="17" t="s">
        <v>1317</v>
      </c>
      <c r="B1055" s="17">
        <v>29.39</v>
      </c>
      <c r="C1055" s="17" t="s">
        <v>8338</v>
      </c>
      <c r="D1055" s="17">
        <v>4.5199999999999996</v>
      </c>
      <c r="E1055" s="17" t="s">
        <v>2381</v>
      </c>
      <c r="F1055" s="17" t="s">
        <v>2380</v>
      </c>
      <c r="G1055" s="17" t="s">
        <v>2380</v>
      </c>
      <c r="H1055" s="17">
        <v>0</v>
      </c>
      <c r="I1055" s="17" t="s">
        <v>2380</v>
      </c>
      <c r="J1055" s="17" t="str">
        <f>IF(Table3__3_16[[#This Row],[HBA1C]]&lt;5.7,"Normal",IF(Table3__3_16[[#This Row],[HBA1C]]&lt;6.4,"Prediabetes","Diabetes"))</f>
        <v>Normal</v>
      </c>
    </row>
    <row r="1056" spans="1:10" x14ac:dyDescent="0.35">
      <c r="A1056" s="17" t="s">
        <v>1316</v>
      </c>
      <c r="B1056" s="17">
        <v>25.66</v>
      </c>
      <c r="C1056" s="17" t="s">
        <v>8338</v>
      </c>
      <c r="D1056" s="17">
        <v>4.62</v>
      </c>
      <c r="E1056" s="17" t="s">
        <v>2381</v>
      </c>
      <c r="F1056" s="17" t="s">
        <v>2380</v>
      </c>
      <c r="G1056" s="17" t="s">
        <v>2380</v>
      </c>
      <c r="H1056" s="17">
        <v>1</v>
      </c>
      <c r="I1056" s="17" t="s">
        <v>2380</v>
      </c>
      <c r="J1056" s="17" t="str">
        <f>IF(Table3__3_16[[#This Row],[HBA1C]]&lt;5.7,"Normal",IF(Table3__3_16[[#This Row],[HBA1C]]&lt;6.4,"Prediabetes","Diabetes"))</f>
        <v>Normal</v>
      </c>
    </row>
    <row r="1057" spans="1:10" x14ac:dyDescent="0.35">
      <c r="A1057" s="17" t="s">
        <v>1315</v>
      </c>
      <c r="B1057" s="17">
        <v>39.11</v>
      </c>
      <c r="C1057" s="17" t="s">
        <v>8337</v>
      </c>
      <c r="D1057" s="17">
        <v>5.87</v>
      </c>
      <c r="E1057" s="17" t="s">
        <v>2380</v>
      </c>
      <c r="F1057" s="17" t="s">
        <v>2380</v>
      </c>
      <c r="G1057" s="17" t="s">
        <v>2380</v>
      </c>
      <c r="H1057" s="17">
        <v>0</v>
      </c>
      <c r="I1057" s="17" t="s">
        <v>2380</v>
      </c>
      <c r="J1057" s="17" t="str">
        <f>IF(Table3__3_16[[#This Row],[HBA1C]]&lt;5.7,"Normal",IF(Table3__3_16[[#This Row],[HBA1C]]&lt;6.4,"Prediabetes","Diabetes"))</f>
        <v>Prediabetes</v>
      </c>
    </row>
    <row r="1058" spans="1:10" x14ac:dyDescent="0.35">
      <c r="A1058" s="17" t="s">
        <v>1314</v>
      </c>
      <c r="B1058" s="17">
        <v>43.78</v>
      </c>
      <c r="C1058" s="17" t="s">
        <v>8337</v>
      </c>
      <c r="D1058" s="17">
        <v>5.71</v>
      </c>
      <c r="E1058" s="17" t="s">
        <v>2380</v>
      </c>
      <c r="F1058" s="17" t="s">
        <v>2380</v>
      </c>
      <c r="G1058" s="17" t="s">
        <v>2380</v>
      </c>
      <c r="H1058" s="17">
        <v>1</v>
      </c>
      <c r="I1058" s="17" t="s">
        <v>2380</v>
      </c>
      <c r="J1058" s="17" t="str">
        <f>IF(Table3__3_16[[#This Row],[HBA1C]]&lt;5.7,"Normal",IF(Table3__3_16[[#This Row],[HBA1C]]&lt;6.4,"Prediabetes","Diabetes"))</f>
        <v>Prediabetes</v>
      </c>
    </row>
    <row r="1059" spans="1:10" x14ac:dyDescent="0.35">
      <c r="A1059" s="17" t="s">
        <v>1313</v>
      </c>
      <c r="B1059" s="17">
        <v>24.35</v>
      </c>
      <c r="C1059" s="17" t="s">
        <v>8339</v>
      </c>
      <c r="D1059" s="17">
        <v>9.08</v>
      </c>
      <c r="E1059" s="17" t="s">
        <v>2380</v>
      </c>
      <c r="F1059" s="17" t="s">
        <v>2380</v>
      </c>
      <c r="G1059" s="17" t="s">
        <v>2380</v>
      </c>
      <c r="H1059" s="17">
        <v>0</v>
      </c>
      <c r="I1059" s="17" t="s">
        <v>2380</v>
      </c>
      <c r="J1059" s="17" t="str">
        <f>IF(Table3__3_16[[#This Row],[HBA1C]]&lt;5.7,"Normal",IF(Table3__3_16[[#This Row],[HBA1C]]&lt;6.4,"Prediabetes","Diabetes"))</f>
        <v>Diabetes</v>
      </c>
    </row>
    <row r="1060" spans="1:10" x14ac:dyDescent="0.35">
      <c r="A1060" s="17" t="s">
        <v>1312</v>
      </c>
      <c r="B1060" s="17">
        <v>40.299999999999997</v>
      </c>
      <c r="C1060" s="17" t="s">
        <v>8337</v>
      </c>
      <c r="D1060" s="17">
        <v>5.3</v>
      </c>
      <c r="E1060" s="17" t="s">
        <v>2381</v>
      </c>
      <c r="F1060" s="17" t="s">
        <v>2380</v>
      </c>
      <c r="G1060" s="17" t="s">
        <v>2380</v>
      </c>
      <c r="H1060" s="17">
        <v>2</v>
      </c>
      <c r="I1060" s="17" t="s">
        <v>2380</v>
      </c>
      <c r="J1060" s="17" t="str">
        <f>IF(Table3__3_16[[#This Row],[HBA1C]]&lt;5.7,"Normal",IF(Table3__3_16[[#This Row],[HBA1C]]&lt;6.4,"Prediabetes","Diabetes"))</f>
        <v>Normal</v>
      </c>
    </row>
    <row r="1061" spans="1:10" x14ac:dyDescent="0.35">
      <c r="A1061" s="17" t="s">
        <v>1311</v>
      </c>
      <c r="B1061" s="17">
        <v>32.774999999999999</v>
      </c>
      <c r="C1061" s="17" t="s">
        <v>8337</v>
      </c>
      <c r="D1061" s="17">
        <v>11.76</v>
      </c>
      <c r="E1061" s="17" t="s">
        <v>2381</v>
      </c>
      <c r="F1061" s="17" t="s">
        <v>2380</v>
      </c>
      <c r="G1061" s="17" t="s">
        <v>2380</v>
      </c>
      <c r="H1061" s="17">
        <v>0</v>
      </c>
      <c r="I1061" s="17" t="s">
        <v>2380</v>
      </c>
      <c r="J1061" s="17" t="str">
        <f>IF(Table3__3_16[[#This Row],[HBA1C]]&lt;5.7,"Normal",IF(Table3__3_16[[#This Row],[HBA1C]]&lt;6.4,"Prediabetes","Diabetes"))</f>
        <v>Diabetes</v>
      </c>
    </row>
    <row r="1062" spans="1:10" x14ac:dyDescent="0.35">
      <c r="A1062" s="17" t="s">
        <v>1310</v>
      </c>
      <c r="B1062" s="17">
        <v>39.6</v>
      </c>
      <c r="C1062" s="17" t="s">
        <v>8337</v>
      </c>
      <c r="D1062" s="17">
        <v>5.1100000000000003</v>
      </c>
      <c r="E1062" s="17" t="s">
        <v>2381</v>
      </c>
      <c r="F1062" s="17" t="s">
        <v>2380</v>
      </c>
      <c r="G1062" s="17" t="s">
        <v>2380</v>
      </c>
      <c r="H1062" s="17">
        <v>2</v>
      </c>
      <c r="I1062" s="17" t="s">
        <v>2380</v>
      </c>
      <c r="J1062" s="17" t="str">
        <f>IF(Table3__3_16[[#This Row],[HBA1C]]&lt;5.7,"Normal",IF(Table3__3_16[[#This Row],[HBA1C]]&lt;6.4,"Prediabetes","Diabetes"))</f>
        <v>Normal</v>
      </c>
    </row>
    <row r="1063" spans="1:10" x14ac:dyDescent="0.35">
      <c r="A1063" s="17" t="s">
        <v>1309</v>
      </c>
      <c r="B1063" s="17">
        <v>30.97</v>
      </c>
      <c r="C1063" s="17" t="s">
        <v>8337</v>
      </c>
      <c r="D1063" s="17">
        <v>5.54</v>
      </c>
      <c r="E1063" s="17" t="s">
        <v>2380</v>
      </c>
      <c r="F1063" s="17" t="s">
        <v>2380</v>
      </c>
      <c r="G1063" s="17" t="s">
        <v>2380</v>
      </c>
      <c r="H1063" s="17">
        <v>2</v>
      </c>
      <c r="I1063" s="17" t="s">
        <v>2380</v>
      </c>
      <c r="J1063" s="17" t="str">
        <f>IF(Table3__3_16[[#This Row],[HBA1C]]&lt;5.7,"Normal",IF(Table3__3_16[[#This Row],[HBA1C]]&lt;6.4,"Prediabetes","Diabetes"))</f>
        <v>Normal</v>
      </c>
    </row>
    <row r="1064" spans="1:10" x14ac:dyDescent="0.35">
      <c r="A1064" s="17" t="s">
        <v>1308</v>
      </c>
      <c r="B1064" s="17">
        <v>27.645</v>
      </c>
      <c r="C1064" s="17" t="s">
        <v>8338</v>
      </c>
      <c r="D1064" s="17">
        <v>8.8699999999999992</v>
      </c>
      <c r="E1064" s="17" t="s">
        <v>2381</v>
      </c>
      <c r="F1064" s="17" t="s">
        <v>2380</v>
      </c>
      <c r="G1064" s="17" t="s">
        <v>2380</v>
      </c>
      <c r="H1064" s="17">
        <v>0</v>
      </c>
      <c r="I1064" s="17" t="s">
        <v>2380</v>
      </c>
      <c r="J1064" s="17" t="str">
        <f>IF(Table3__3_16[[#This Row],[HBA1C]]&lt;5.7,"Normal",IF(Table3__3_16[[#This Row],[HBA1C]]&lt;6.4,"Prediabetes","Diabetes"))</f>
        <v>Diabetes</v>
      </c>
    </row>
    <row r="1065" spans="1:10" x14ac:dyDescent="0.35">
      <c r="A1065" s="17" t="s">
        <v>1307</v>
      </c>
      <c r="B1065" s="17">
        <v>34.43</v>
      </c>
      <c r="C1065" s="17" t="s">
        <v>8337</v>
      </c>
      <c r="D1065" s="17">
        <v>5.96</v>
      </c>
      <c r="E1065" s="17" t="s">
        <v>2381</v>
      </c>
      <c r="F1065" s="17" t="s">
        <v>2380</v>
      </c>
      <c r="G1065" s="17" t="s">
        <v>2380</v>
      </c>
      <c r="H1065" s="17">
        <v>2</v>
      </c>
      <c r="I1065" s="17" t="s">
        <v>2380</v>
      </c>
      <c r="J1065" s="17" t="str">
        <f>IF(Table3__3_16[[#This Row],[HBA1C]]&lt;5.7,"Normal",IF(Table3__3_16[[#This Row],[HBA1C]]&lt;6.4,"Prediabetes","Diabetes"))</f>
        <v>Prediabetes</v>
      </c>
    </row>
    <row r="1066" spans="1:10" x14ac:dyDescent="0.35">
      <c r="A1066" s="17" t="s">
        <v>1306</v>
      </c>
      <c r="B1066" s="17">
        <v>39.6</v>
      </c>
      <c r="C1066" s="17" t="s">
        <v>8337</v>
      </c>
      <c r="D1066" s="17">
        <v>4.4400000000000004</v>
      </c>
      <c r="E1066" s="17" t="s">
        <v>2381</v>
      </c>
      <c r="F1066" s="17" t="s">
        <v>2380</v>
      </c>
      <c r="G1066" s="17" t="s">
        <v>2381</v>
      </c>
      <c r="H1066" s="17">
        <v>1</v>
      </c>
      <c r="I1066" s="17" t="s">
        <v>2380</v>
      </c>
      <c r="J1066" s="17" t="str">
        <f>IF(Table3__3_16[[#This Row],[HBA1C]]&lt;5.7,"Normal",IF(Table3__3_16[[#This Row],[HBA1C]]&lt;6.4,"Prediabetes","Diabetes"))</f>
        <v>Normal</v>
      </c>
    </row>
    <row r="1067" spans="1:10" x14ac:dyDescent="0.35">
      <c r="A1067" s="17" t="s">
        <v>1305</v>
      </c>
      <c r="B1067" s="17">
        <v>22.1</v>
      </c>
      <c r="C1067" s="17" t="s">
        <v>8339</v>
      </c>
      <c r="D1067" s="17">
        <v>4.6500000000000004</v>
      </c>
      <c r="E1067" s="17" t="s">
        <v>2381</v>
      </c>
      <c r="F1067" s="17" t="s">
        <v>2380</v>
      </c>
      <c r="G1067" s="17" t="s">
        <v>2380</v>
      </c>
      <c r="H1067" s="17">
        <v>2</v>
      </c>
      <c r="I1067" s="17" t="s">
        <v>2380</v>
      </c>
      <c r="J1067" s="17" t="str">
        <f>IF(Table3__3_16[[#This Row],[HBA1C]]&lt;5.7,"Normal",IF(Table3__3_16[[#This Row],[HBA1C]]&lt;6.4,"Prediabetes","Diabetes"))</f>
        <v>Normal</v>
      </c>
    </row>
    <row r="1068" spans="1:10" x14ac:dyDescent="0.35">
      <c r="A1068" s="17" t="s">
        <v>1304</v>
      </c>
      <c r="B1068" s="17">
        <v>33.25</v>
      </c>
      <c r="C1068" s="17" t="s">
        <v>8337</v>
      </c>
      <c r="D1068" s="17">
        <v>5.64</v>
      </c>
      <c r="E1068" s="17" t="s">
        <v>2381</v>
      </c>
      <c r="F1068" s="17" t="s">
        <v>2380</v>
      </c>
      <c r="G1068" s="17" t="s">
        <v>2381</v>
      </c>
      <c r="H1068" s="17">
        <v>1</v>
      </c>
      <c r="I1068" s="17" t="s">
        <v>2380</v>
      </c>
      <c r="J1068" s="17" t="str">
        <f>IF(Table3__3_16[[#This Row],[HBA1C]]&lt;5.7,"Normal",IF(Table3__3_16[[#This Row],[HBA1C]]&lt;6.4,"Prediabetes","Diabetes"))</f>
        <v>Normal</v>
      </c>
    </row>
    <row r="1069" spans="1:10" x14ac:dyDescent="0.35">
      <c r="A1069" s="17" t="s">
        <v>1303</v>
      </c>
      <c r="B1069" s="17">
        <v>33.33</v>
      </c>
      <c r="C1069" s="17" t="s">
        <v>8337</v>
      </c>
      <c r="D1069" s="17">
        <v>10.19</v>
      </c>
      <c r="E1069" s="17" t="s">
        <v>2380</v>
      </c>
      <c r="F1069" s="17" t="s">
        <v>2380</v>
      </c>
      <c r="G1069" s="17" t="s">
        <v>2380</v>
      </c>
      <c r="H1069" s="17">
        <v>0</v>
      </c>
      <c r="I1069" s="17" t="s">
        <v>2380</v>
      </c>
      <c r="J1069" s="17" t="str">
        <f>IF(Table3__3_16[[#This Row],[HBA1C]]&lt;5.7,"Normal",IF(Table3__3_16[[#This Row],[HBA1C]]&lt;6.4,"Prediabetes","Diabetes"))</f>
        <v>Diabetes</v>
      </c>
    </row>
    <row r="1070" spans="1:10" x14ac:dyDescent="0.35">
      <c r="A1070" s="17" t="s">
        <v>1302</v>
      </c>
      <c r="B1070" s="17">
        <v>30.5</v>
      </c>
      <c r="C1070" s="17" t="s">
        <v>8337</v>
      </c>
      <c r="D1070" s="17">
        <v>10.79</v>
      </c>
      <c r="E1070" s="17" t="s">
        <v>2380</v>
      </c>
      <c r="F1070" s="17" t="s">
        <v>2380</v>
      </c>
      <c r="G1070" s="17" t="s">
        <v>2380</v>
      </c>
      <c r="H1070" s="17">
        <v>0</v>
      </c>
      <c r="I1070" s="17" t="s">
        <v>2380</v>
      </c>
      <c r="J1070" s="17" t="str">
        <f>IF(Table3__3_16[[#This Row],[HBA1C]]&lt;5.7,"Normal",IF(Table3__3_16[[#This Row],[HBA1C]]&lt;6.4,"Prediabetes","Diabetes"))</f>
        <v>Diabetes</v>
      </c>
    </row>
    <row r="1071" spans="1:10" x14ac:dyDescent="0.35">
      <c r="A1071" s="17" t="s">
        <v>1301</v>
      </c>
      <c r="B1071" s="17">
        <v>30.3</v>
      </c>
      <c r="C1071" s="17" t="s">
        <v>8337</v>
      </c>
      <c r="D1071" s="17">
        <v>4.24</v>
      </c>
      <c r="E1071" s="17" t="s">
        <v>2380</v>
      </c>
      <c r="F1071" s="17" t="s">
        <v>2380</v>
      </c>
      <c r="G1071" s="17" t="s">
        <v>2380</v>
      </c>
      <c r="H1071" s="17">
        <v>0</v>
      </c>
      <c r="I1071" s="17" t="s">
        <v>2380</v>
      </c>
      <c r="J1071" s="17" t="str">
        <f>IF(Table3__3_16[[#This Row],[HBA1C]]&lt;5.7,"Normal",IF(Table3__3_16[[#This Row],[HBA1C]]&lt;6.4,"Prediabetes","Diabetes"))</f>
        <v>Normal</v>
      </c>
    </row>
    <row r="1072" spans="1:10" x14ac:dyDescent="0.35">
      <c r="A1072" s="17" t="s">
        <v>1300</v>
      </c>
      <c r="B1072" s="17">
        <v>26.22</v>
      </c>
      <c r="C1072" s="17" t="s">
        <v>8338</v>
      </c>
      <c r="D1072" s="17">
        <v>5.83</v>
      </c>
      <c r="E1072" s="17" t="s">
        <v>2380</v>
      </c>
      <c r="F1072" s="17" t="s">
        <v>2380</v>
      </c>
      <c r="G1072" s="17" t="s">
        <v>2380</v>
      </c>
      <c r="H1072" s="17">
        <v>2</v>
      </c>
      <c r="I1072" s="17" t="s">
        <v>2380</v>
      </c>
      <c r="J1072" s="17" t="str">
        <f>IF(Table3__3_16[[#This Row],[HBA1C]]&lt;5.7,"Normal",IF(Table3__3_16[[#This Row],[HBA1C]]&lt;6.4,"Prediabetes","Diabetes"))</f>
        <v>Prediabetes</v>
      </c>
    </row>
    <row r="1073" spans="1:10" x14ac:dyDescent="0.35">
      <c r="A1073" s="17" t="s">
        <v>1299</v>
      </c>
      <c r="B1073" s="17">
        <v>29.99</v>
      </c>
      <c r="C1073" s="17" t="s">
        <v>8338</v>
      </c>
      <c r="D1073" s="17">
        <v>11.85</v>
      </c>
      <c r="E1073" s="17" t="s">
        <v>2380</v>
      </c>
      <c r="F1073" s="17" t="s">
        <v>2380</v>
      </c>
      <c r="G1073" s="17" t="s">
        <v>2380</v>
      </c>
      <c r="H1073" s="17">
        <v>0</v>
      </c>
      <c r="I1073" s="17" t="s">
        <v>2380</v>
      </c>
      <c r="J1073" s="17" t="str">
        <f>IF(Table3__3_16[[#This Row],[HBA1C]]&lt;5.7,"Normal",IF(Table3__3_16[[#This Row],[HBA1C]]&lt;6.4,"Prediabetes","Diabetes"))</f>
        <v>Diabetes</v>
      </c>
    </row>
    <row r="1074" spans="1:10" x14ac:dyDescent="0.35">
      <c r="A1074" s="17" t="s">
        <v>1298</v>
      </c>
      <c r="B1074" s="17">
        <v>36.380000000000003</v>
      </c>
      <c r="C1074" s="17" t="s">
        <v>8337</v>
      </c>
      <c r="D1074" s="17">
        <v>5.98</v>
      </c>
      <c r="E1074" s="17" t="s">
        <v>2380</v>
      </c>
      <c r="F1074" s="17" t="s">
        <v>2380</v>
      </c>
      <c r="G1074" s="17" t="s">
        <v>2380</v>
      </c>
      <c r="H1074" s="17">
        <v>1</v>
      </c>
      <c r="I1074" s="17" t="s">
        <v>2380</v>
      </c>
      <c r="J1074" s="17" t="str">
        <f>IF(Table3__3_16[[#This Row],[HBA1C]]&lt;5.7,"Normal",IF(Table3__3_16[[#This Row],[HBA1C]]&lt;6.4,"Prediabetes","Diabetes"))</f>
        <v>Prediabetes</v>
      </c>
    </row>
    <row r="1075" spans="1:10" x14ac:dyDescent="0.35">
      <c r="A1075" s="17" t="s">
        <v>1297</v>
      </c>
      <c r="B1075" s="17">
        <v>31.16</v>
      </c>
      <c r="C1075" s="17" t="s">
        <v>8337</v>
      </c>
      <c r="D1075" s="17">
        <v>4.26</v>
      </c>
      <c r="E1075" s="17" t="s">
        <v>2381</v>
      </c>
      <c r="F1075" s="17" t="s">
        <v>2380</v>
      </c>
      <c r="G1075" s="17" t="s">
        <v>2381</v>
      </c>
      <c r="H1075" s="17">
        <v>1</v>
      </c>
      <c r="I1075" s="17" t="s">
        <v>2380</v>
      </c>
      <c r="J1075" s="17" t="str">
        <f>IF(Table3__3_16[[#This Row],[HBA1C]]&lt;5.7,"Normal",IF(Table3__3_16[[#This Row],[HBA1C]]&lt;6.4,"Prediabetes","Diabetes"))</f>
        <v>Normal</v>
      </c>
    </row>
    <row r="1076" spans="1:10" x14ac:dyDescent="0.35">
      <c r="A1076" s="17" t="s">
        <v>1296</v>
      </c>
      <c r="B1076" s="17">
        <v>25.55</v>
      </c>
      <c r="C1076" s="17" t="s">
        <v>8338</v>
      </c>
      <c r="D1076" s="17">
        <v>4.96</v>
      </c>
      <c r="E1076" s="17" t="s">
        <v>2381</v>
      </c>
      <c r="F1076" s="17" t="s">
        <v>2380</v>
      </c>
      <c r="G1076" s="17" t="s">
        <v>2380</v>
      </c>
      <c r="H1076" s="17">
        <v>1</v>
      </c>
      <c r="I1076" s="17" t="s">
        <v>2380</v>
      </c>
      <c r="J1076" s="17" t="str">
        <f>IF(Table3__3_16[[#This Row],[HBA1C]]&lt;5.7,"Normal",IF(Table3__3_16[[#This Row],[HBA1C]]&lt;6.4,"Prediabetes","Diabetes"))</f>
        <v>Normal</v>
      </c>
    </row>
    <row r="1077" spans="1:10" x14ac:dyDescent="0.35">
      <c r="A1077" s="17" t="s">
        <v>1295</v>
      </c>
      <c r="B1077" s="17">
        <v>28.77</v>
      </c>
      <c r="C1077" s="17" t="s">
        <v>8338</v>
      </c>
      <c r="D1077" s="17">
        <v>4</v>
      </c>
      <c r="E1077" s="17" t="s">
        <v>2381</v>
      </c>
      <c r="F1077" s="17" t="s">
        <v>2380</v>
      </c>
      <c r="G1077" s="17" t="s">
        <v>2380</v>
      </c>
      <c r="H1077" s="17">
        <v>0</v>
      </c>
      <c r="I1077" s="17" t="s">
        <v>2380</v>
      </c>
      <c r="J1077" s="17" t="str">
        <f>IF(Table3__3_16[[#This Row],[HBA1C]]&lt;5.7,"Normal",IF(Table3__3_16[[#This Row],[HBA1C]]&lt;6.4,"Prediabetes","Diabetes"))</f>
        <v>Normal</v>
      </c>
    </row>
    <row r="1078" spans="1:10" x14ac:dyDescent="0.35">
      <c r="A1078" s="17" t="s">
        <v>1294</v>
      </c>
      <c r="B1078" s="17">
        <v>23.14</v>
      </c>
      <c r="C1078" s="17" t="s">
        <v>8339</v>
      </c>
      <c r="D1078" s="17">
        <v>4.1500000000000004</v>
      </c>
      <c r="E1078" s="17" t="s">
        <v>2381</v>
      </c>
      <c r="F1078" s="17" t="s">
        <v>2380</v>
      </c>
      <c r="G1078" s="17" t="s">
        <v>2380</v>
      </c>
      <c r="H1078" s="17">
        <v>1</v>
      </c>
      <c r="I1078" s="17" t="s">
        <v>2380</v>
      </c>
      <c r="J1078" s="17" t="str">
        <f>IF(Table3__3_16[[#This Row],[HBA1C]]&lt;5.7,"Normal",IF(Table3__3_16[[#This Row],[HBA1C]]&lt;6.4,"Prediabetes","Diabetes"))</f>
        <v>Normal</v>
      </c>
    </row>
    <row r="1079" spans="1:10" x14ac:dyDescent="0.35">
      <c r="A1079" s="17" t="s">
        <v>1293</v>
      </c>
      <c r="B1079" s="17">
        <v>39.6</v>
      </c>
      <c r="C1079" s="17" t="s">
        <v>8337</v>
      </c>
      <c r="D1079" s="17">
        <v>11.36</v>
      </c>
      <c r="E1079" s="17" t="s">
        <v>2380</v>
      </c>
      <c r="F1079" s="17" t="s">
        <v>2380</v>
      </c>
      <c r="G1079" s="17" t="s">
        <v>2380</v>
      </c>
      <c r="H1079" s="17">
        <v>0</v>
      </c>
      <c r="I1079" s="17" t="s">
        <v>2380</v>
      </c>
      <c r="J1079" s="17" t="str">
        <f>IF(Table3__3_16[[#This Row],[HBA1C]]&lt;5.7,"Normal",IF(Table3__3_16[[#This Row],[HBA1C]]&lt;6.4,"Prediabetes","Diabetes"))</f>
        <v>Diabetes</v>
      </c>
    </row>
    <row r="1080" spans="1:10" x14ac:dyDescent="0.35">
      <c r="A1080" s="17" t="s">
        <v>1292</v>
      </c>
      <c r="B1080" s="17">
        <v>29.2</v>
      </c>
      <c r="C1080" s="17" t="s">
        <v>8338</v>
      </c>
      <c r="D1080" s="17">
        <v>7.53</v>
      </c>
      <c r="E1080" s="17" t="s">
        <v>2380</v>
      </c>
      <c r="F1080" s="17" t="s">
        <v>2380</v>
      </c>
      <c r="G1080" s="17" t="s">
        <v>2380</v>
      </c>
      <c r="H1080" s="17">
        <v>0</v>
      </c>
      <c r="I1080" s="17" t="s">
        <v>2380</v>
      </c>
      <c r="J1080" s="17" t="str">
        <f>IF(Table3__3_16[[#This Row],[HBA1C]]&lt;5.7,"Normal",IF(Table3__3_16[[#This Row],[HBA1C]]&lt;6.4,"Prediabetes","Diabetes"))</f>
        <v>Diabetes</v>
      </c>
    </row>
    <row r="1081" spans="1:10" x14ac:dyDescent="0.35">
      <c r="A1081" s="17" t="s">
        <v>1291</v>
      </c>
      <c r="B1081" s="17">
        <v>32.774999999999999</v>
      </c>
      <c r="C1081" s="17" t="s">
        <v>8337</v>
      </c>
      <c r="D1081" s="17">
        <v>7.95</v>
      </c>
      <c r="E1081" s="17" t="s">
        <v>2380</v>
      </c>
      <c r="F1081" s="17" t="s">
        <v>2380</v>
      </c>
      <c r="G1081" s="17" t="s">
        <v>2380</v>
      </c>
      <c r="H1081" s="17">
        <v>0</v>
      </c>
      <c r="I1081" s="17" t="s">
        <v>2380</v>
      </c>
      <c r="J1081" s="17" t="str">
        <f>IF(Table3__3_16[[#This Row],[HBA1C]]&lt;5.7,"Normal",IF(Table3__3_16[[#This Row],[HBA1C]]&lt;6.4,"Prediabetes","Diabetes"))</f>
        <v>Diabetes</v>
      </c>
    </row>
    <row r="1082" spans="1:10" x14ac:dyDescent="0.35">
      <c r="A1082" s="17" t="s">
        <v>1290</v>
      </c>
      <c r="B1082" s="17">
        <v>24.035</v>
      </c>
      <c r="C1082" s="17" t="s">
        <v>8339</v>
      </c>
      <c r="D1082" s="17">
        <v>8.5</v>
      </c>
      <c r="E1082" s="17" t="s">
        <v>2380</v>
      </c>
      <c r="F1082" s="17" t="s">
        <v>2380</v>
      </c>
      <c r="G1082" s="17" t="s">
        <v>2380</v>
      </c>
      <c r="H1082" s="17">
        <v>0</v>
      </c>
      <c r="I1082" s="17" t="s">
        <v>2380</v>
      </c>
      <c r="J1082" s="17" t="str">
        <f>IF(Table3__3_16[[#This Row],[HBA1C]]&lt;5.7,"Normal",IF(Table3__3_16[[#This Row],[HBA1C]]&lt;6.4,"Prediabetes","Diabetes"))</f>
        <v>Diabetes</v>
      </c>
    </row>
    <row r="1083" spans="1:10" x14ac:dyDescent="0.35">
      <c r="A1083" s="17" t="s">
        <v>1289</v>
      </c>
      <c r="B1083" s="17">
        <v>30.55</v>
      </c>
      <c r="C1083" s="17" t="s">
        <v>8337</v>
      </c>
      <c r="D1083" s="17">
        <v>5.89</v>
      </c>
      <c r="E1083" s="17" t="s">
        <v>2380</v>
      </c>
      <c r="F1083" s="17" t="s">
        <v>2380</v>
      </c>
      <c r="G1083" s="17" t="s">
        <v>2381</v>
      </c>
      <c r="H1083" s="17">
        <v>1</v>
      </c>
      <c r="I1083" s="17" t="s">
        <v>2380</v>
      </c>
      <c r="J1083" s="17" t="str">
        <f>IF(Table3__3_16[[#This Row],[HBA1C]]&lt;5.7,"Normal",IF(Table3__3_16[[#This Row],[HBA1C]]&lt;6.4,"Prediabetes","Diabetes"))</f>
        <v>Prediabetes</v>
      </c>
    </row>
    <row r="1084" spans="1:10" x14ac:dyDescent="0.35">
      <c r="A1084" s="17" t="s">
        <v>1288</v>
      </c>
      <c r="B1084" s="17">
        <v>28.81</v>
      </c>
      <c r="C1084" s="17" t="s">
        <v>8338</v>
      </c>
      <c r="D1084" s="17">
        <v>8.76</v>
      </c>
      <c r="E1084" s="17" t="s">
        <v>2380</v>
      </c>
      <c r="F1084" s="17" t="s">
        <v>2380</v>
      </c>
      <c r="G1084" s="17" t="s">
        <v>2380</v>
      </c>
      <c r="H1084" s="17">
        <v>2</v>
      </c>
      <c r="I1084" s="17" t="s">
        <v>2380</v>
      </c>
      <c r="J1084" s="17" t="str">
        <f>IF(Table3__3_16[[#This Row],[HBA1C]]&lt;5.7,"Normal",IF(Table3__3_16[[#This Row],[HBA1C]]&lt;6.4,"Prediabetes","Diabetes"))</f>
        <v>Diabetes</v>
      </c>
    </row>
    <row r="1085" spans="1:10" x14ac:dyDescent="0.35">
      <c r="A1085" s="17" t="s">
        <v>1287</v>
      </c>
      <c r="B1085" s="17">
        <v>31.66</v>
      </c>
      <c r="C1085" s="17" t="s">
        <v>8337</v>
      </c>
      <c r="D1085" s="17">
        <v>4.1100000000000003</v>
      </c>
      <c r="E1085" s="17" t="s">
        <v>2380</v>
      </c>
      <c r="F1085" s="17" t="s">
        <v>2380</v>
      </c>
      <c r="G1085" s="17" t="s">
        <v>2380</v>
      </c>
      <c r="H1085" s="17">
        <v>0</v>
      </c>
      <c r="I1085" s="17" t="s">
        <v>2380</v>
      </c>
      <c r="J1085" s="17" t="str">
        <f>IF(Table3__3_16[[#This Row],[HBA1C]]&lt;5.7,"Normal",IF(Table3__3_16[[#This Row],[HBA1C]]&lt;6.4,"Prediabetes","Diabetes"))</f>
        <v>Normal</v>
      </c>
    </row>
    <row r="1086" spans="1:10" x14ac:dyDescent="0.35">
      <c r="A1086" s="17" t="s">
        <v>1286</v>
      </c>
      <c r="B1086" s="17">
        <v>28.215</v>
      </c>
      <c r="C1086" s="17" t="s">
        <v>8338</v>
      </c>
      <c r="D1086" s="17">
        <v>7.56</v>
      </c>
      <c r="E1086" s="17" t="s">
        <v>2381</v>
      </c>
      <c r="F1086" s="17" t="s">
        <v>2380</v>
      </c>
      <c r="G1086" s="17" t="s">
        <v>2380</v>
      </c>
      <c r="H1086" s="17">
        <v>1</v>
      </c>
      <c r="I1086" s="17" t="s">
        <v>2380</v>
      </c>
      <c r="J1086" s="17" t="str">
        <f>IF(Table3__3_16[[#This Row],[HBA1C]]&lt;5.7,"Normal",IF(Table3__3_16[[#This Row],[HBA1C]]&lt;6.4,"Prediabetes","Diabetes"))</f>
        <v>Diabetes</v>
      </c>
    </row>
    <row r="1087" spans="1:10" x14ac:dyDescent="0.35">
      <c r="A1087" s="17" t="s">
        <v>1285</v>
      </c>
      <c r="B1087" s="17">
        <v>26.12</v>
      </c>
      <c r="C1087" s="17" t="s">
        <v>8338</v>
      </c>
      <c r="D1087" s="17">
        <v>4.17</v>
      </c>
      <c r="E1087" s="17" t="s">
        <v>2381</v>
      </c>
      <c r="F1087" s="17" t="s">
        <v>2380</v>
      </c>
      <c r="G1087" s="17" t="s">
        <v>2381</v>
      </c>
      <c r="H1087" s="17">
        <v>1</v>
      </c>
      <c r="I1087" s="17" t="s">
        <v>2380</v>
      </c>
      <c r="J1087" s="17" t="str">
        <f>IF(Table3__3_16[[#This Row],[HBA1C]]&lt;5.7,"Normal",IF(Table3__3_16[[#This Row],[HBA1C]]&lt;6.4,"Prediabetes","Diabetes"))</f>
        <v>Normal</v>
      </c>
    </row>
    <row r="1088" spans="1:10" x14ac:dyDescent="0.35">
      <c r="A1088" s="17" t="s">
        <v>1284</v>
      </c>
      <c r="B1088" s="17">
        <v>36.630000000000003</v>
      </c>
      <c r="C1088" s="17" t="s">
        <v>8337</v>
      </c>
      <c r="D1088" s="17">
        <v>11.42</v>
      </c>
      <c r="E1088" s="17" t="s">
        <v>2380</v>
      </c>
      <c r="F1088" s="17" t="s">
        <v>2380</v>
      </c>
      <c r="G1088" s="17" t="s">
        <v>2380</v>
      </c>
      <c r="H1088" s="17">
        <v>2</v>
      </c>
      <c r="I1088" s="17" t="s">
        <v>2380</v>
      </c>
      <c r="J1088" s="17" t="str">
        <f>IF(Table3__3_16[[#This Row],[HBA1C]]&lt;5.7,"Normal",IF(Table3__3_16[[#This Row],[HBA1C]]&lt;6.4,"Prediabetes","Diabetes"))</f>
        <v>Diabetes</v>
      </c>
    </row>
    <row r="1089" spans="1:10" x14ac:dyDescent="0.35">
      <c r="A1089" s="17" t="s">
        <v>1283</v>
      </c>
      <c r="B1089" s="17">
        <v>33.344999999999999</v>
      </c>
      <c r="C1089" s="17" t="s">
        <v>8337</v>
      </c>
      <c r="D1089" s="17">
        <v>7.33</v>
      </c>
      <c r="E1089" s="17" t="s">
        <v>2380</v>
      </c>
      <c r="F1089" s="17" t="s">
        <v>2380</v>
      </c>
      <c r="G1089" s="17" t="s">
        <v>2380</v>
      </c>
      <c r="H1089" s="17">
        <v>2</v>
      </c>
      <c r="I1089" s="17" t="s">
        <v>2380</v>
      </c>
      <c r="J1089" s="17" t="str">
        <f>IF(Table3__3_16[[#This Row],[HBA1C]]&lt;5.7,"Normal",IF(Table3__3_16[[#This Row],[HBA1C]]&lt;6.4,"Prediabetes","Diabetes"))</f>
        <v>Diabetes</v>
      </c>
    </row>
    <row r="1090" spans="1:10" x14ac:dyDescent="0.35">
      <c r="A1090" s="17" t="s">
        <v>1282</v>
      </c>
      <c r="B1090" s="17">
        <v>27.11</v>
      </c>
      <c r="C1090" s="17" t="s">
        <v>8338</v>
      </c>
      <c r="D1090" s="17">
        <v>6.7</v>
      </c>
      <c r="E1090" s="17" t="s">
        <v>2380</v>
      </c>
      <c r="F1090" s="17" t="s">
        <v>2380</v>
      </c>
      <c r="G1090" s="17" t="s">
        <v>2380</v>
      </c>
      <c r="H1090" s="17">
        <v>0</v>
      </c>
      <c r="I1090" s="17" t="s">
        <v>2380</v>
      </c>
      <c r="J1090" s="17" t="str">
        <f>IF(Table3__3_16[[#This Row],[HBA1C]]&lt;5.7,"Normal",IF(Table3__3_16[[#This Row],[HBA1C]]&lt;6.4,"Prediabetes","Diabetes"))</f>
        <v>Diabetes</v>
      </c>
    </row>
    <row r="1091" spans="1:10" x14ac:dyDescent="0.35">
      <c r="A1091" s="17" t="s">
        <v>1281</v>
      </c>
      <c r="B1091" s="17">
        <v>26.6</v>
      </c>
      <c r="C1091" s="17" t="s">
        <v>8338</v>
      </c>
      <c r="D1091" s="17">
        <v>5.27</v>
      </c>
      <c r="E1091" s="17" t="s">
        <v>2381</v>
      </c>
      <c r="F1091" s="17" t="s">
        <v>2380</v>
      </c>
      <c r="G1091" s="17" t="s">
        <v>2381</v>
      </c>
      <c r="H1091" s="17">
        <v>1</v>
      </c>
      <c r="I1091" s="17" t="s">
        <v>2380</v>
      </c>
      <c r="J1091" s="17" t="str">
        <f>IF(Table3__3_16[[#This Row],[HBA1C]]&lt;5.7,"Normal",IF(Table3__3_16[[#This Row],[HBA1C]]&lt;6.4,"Prediabetes","Diabetes"))</f>
        <v>Normal</v>
      </c>
    </row>
    <row r="1092" spans="1:10" x14ac:dyDescent="0.35">
      <c r="A1092" s="17" t="s">
        <v>1280</v>
      </c>
      <c r="B1092" s="17">
        <v>30.41</v>
      </c>
      <c r="C1092" s="17" t="s">
        <v>8337</v>
      </c>
      <c r="D1092" s="17">
        <v>7.72</v>
      </c>
      <c r="E1092" s="17" t="s">
        <v>2380</v>
      </c>
      <c r="F1092" s="17" t="s">
        <v>2380</v>
      </c>
      <c r="G1092" s="17" t="s">
        <v>2380</v>
      </c>
      <c r="H1092" s="17">
        <v>0</v>
      </c>
      <c r="I1092" s="17" t="s">
        <v>2380</v>
      </c>
      <c r="J1092" s="17" t="str">
        <f>IF(Table3__3_16[[#This Row],[HBA1C]]&lt;5.7,"Normal",IF(Table3__3_16[[#This Row],[HBA1C]]&lt;6.4,"Prediabetes","Diabetes"))</f>
        <v>Diabetes</v>
      </c>
    </row>
    <row r="1093" spans="1:10" x14ac:dyDescent="0.35">
      <c r="A1093" s="17" t="s">
        <v>1279</v>
      </c>
      <c r="B1093" s="17">
        <v>28.98</v>
      </c>
      <c r="C1093" s="17" t="s">
        <v>8338</v>
      </c>
      <c r="D1093" s="17">
        <v>8.68</v>
      </c>
      <c r="E1093" s="17" t="s">
        <v>2380</v>
      </c>
      <c r="F1093" s="17" t="s">
        <v>2380</v>
      </c>
      <c r="G1093" s="17" t="s">
        <v>2380</v>
      </c>
      <c r="H1093" s="17">
        <v>2</v>
      </c>
      <c r="I1093" s="17" t="s">
        <v>2380</v>
      </c>
      <c r="J1093" s="17" t="str">
        <f>IF(Table3__3_16[[#This Row],[HBA1C]]&lt;5.7,"Normal",IF(Table3__3_16[[#This Row],[HBA1C]]&lt;6.4,"Prediabetes","Diabetes"))</f>
        <v>Diabetes</v>
      </c>
    </row>
    <row r="1094" spans="1:10" x14ac:dyDescent="0.35">
      <c r="A1094" s="17" t="s">
        <v>1278</v>
      </c>
      <c r="B1094" s="17">
        <v>31.24</v>
      </c>
      <c r="C1094" s="17" t="s">
        <v>8337</v>
      </c>
      <c r="D1094" s="17">
        <v>9.8000000000000007</v>
      </c>
      <c r="E1094" s="17" t="s">
        <v>2380</v>
      </c>
      <c r="F1094" s="17" t="s">
        <v>2380</v>
      </c>
      <c r="G1094" s="17" t="s">
        <v>2380</v>
      </c>
      <c r="H1094" s="17">
        <v>0</v>
      </c>
      <c r="I1094" s="17" t="s">
        <v>2380</v>
      </c>
      <c r="J1094" s="17" t="str">
        <f>IF(Table3__3_16[[#This Row],[HBA1C]]&lt;5.7,"Normal",IF(Table3__3_16[[#This Row],[HBA1C]]&lt;6.4,"Prediabetes","Diabetes"))</f>
        <v>Diabetes</v>
      </c>
    </row>
    <row r="1095" spans="1:10" x14ac:dyDescent="0.35">
      <c r="A1095" s="17" t="s">
        <v>1277</v>
      </c>
      <c r="B1095" s="17">
        <v>31.54</v>
      </c>
      <c r="C1095" s="17" t="s">
        <v>8337</v>
      </c>
      <c r="D1095" s="17">
        <v>4.4400000000000004</v>
      </c>
      <c r="E1095" s="17" t="s">
        <v>2380</v>
      </c>
      <c r="F1095" s="17" t="s">
        <v>2380</v>
      </c>
      <c r="G1095" s="17" t="s">
        <v>2380</v>
      </c>
      <c r="H1095" s="17">
        <v>0</v>
      </c>
      <c r="I1095" s="17" t="s">
        <v>2380</v>
      </c>
      <c r="J1095" s="17" t="str">
        <f>IF(Table3__3_16[[#This Row],[HBA1C]]&lt;5.7,"Normal",IF(Table3__3_16[[#This Row],[HBA1C]]&lt;6.4,"Prediabetes","Diabetes"))</f>
        <v>Normal</v>
      </c>
    </row>
    <row r="1096" spans="1:10" x14ac:dyDescent="0.35">
      <c r="A1096" s="17" t="s">
        <v>1276</v>
      </c>
      <c r="B1096" s="17">
        <v>38.6</v>
      </c>
      <c r="C1096" s="17" t="s">
        <v>8337</v>
      </c>
      <c r="D1096" s="17">
        <v>7.19</v>
      </c>
      <c r="E1096" s="17" t="s">
        <v>2381</v>
      </c>
      <c r="F1096" s="17" t="s">
        <v>2380</v>
      </c>
      <c r="G1096" s="17" t="s">
        <v>2380</v>
      </c>
      <c r="H1096" s="17">
        <v>2</v>
      </c>
      <c r="I1096" s="17" t="s">
        <v>2380</v>
      </c>
      <c r="J1096" s="17" t="str">
        <f>IF(Table3__3_16[[#This Row],[HBA1C]]&lt;5.7,"Normal",IF(Table3__3_16[[#This Row],[HBA1C]]&lt;6.4,"Prediabetes","Diabetes"))</f>
        <v>Diabetes</v>
      </c>
    </row>
    <row r="1097" spans="1:10" x14ac:dyDescent="0.35">
      <c r="A1097" s="17" t="s">
        <v>1275</v>
      </c>
      <c r="B1097" s="17">
        <v>37.950000000000003</v>
      </c>
      <c r="C1097" s="17" t="s">
        <v>8337</v>
      </c>
      <c r="D1097" s="17">
        <v>6.06</v>
      </c>
      <c r="E1097" s="17" t="s">
        <v>2380</v>
      </c>
      <c r="F1097" s="17" t="s">
        <v>2380</v>
      </c>
      <c r="G1097" s="17" t="s">
        <v>2380</v>
      </c>
      <c r="H1097" s="17">
        <v>0</v>
      </c>
      <c r="I1097" s="17" t="s">
        <v>2380</v>
      </c>
      <c r="J1097" s="17" t="str">
        <f>IF(Table3__3_16[[#This Row],[HBA1C]]&lt;5.7,"Normal",IF(Table3__3_16[[#This Row],[HBA1C]]&lt;6.4,"Prediabetes","Diabetes"))</f>
        <v>Prediabetes</v>
      </c>
    </row>
    <row r="1098" spans="1:10" x14ac:dyDescent="0.35">
      <c r="A1098" s="17" t="s">
        <v>1274</v>
      </c>
      <c r="B1098" s="17">
        <v>38.97</v>
      </c>
      <c r="C1098" s="17" t="s">
        <v>8337</v>
      </c>
      <c r="D1098" s="17">
        <v>5.12</v>
      </c>
      <c r="E1098" s="17" t="s">
        <v>2380</v>
      </c>
      <c r="F1098" s="17" t="s">
        <v>2380</v>
      </c>
      <c r="G1098" s="17" t="s">
        <v>2380</v>
      </c>
      <c r="H1098" s="17">
        <v>0</v>
      </c>
      <c r="I1098" s="17" t="s">
        <v>2380</v>
      </c>
      <c r="J1098" s="17" t="str">
        <f>IF(Table3__3_16[[#This Row],[HBA1C]]&lt;5.7,"Normal",IF(Table3__3_16[[#This Row],[HBA1C]]&lt;6.4,"Prediabetes","Diabetes"))</f>
        <v>Normal</v>
      </c>
    </row>
    <row r="1099" spans="1:10" x14ac:dyDescent="0.35">
      <c r="A1099" s="17" t="s">
        <v>1273</v>
      </c>
      <c r="B1099" s="17">
        <v>21.2</v>
      </c>
      <c r="C1099" s="17" t="s">
        <v>8339</v>
      </c>
      <c r="D1099" s="17">
        <v>10.72</v>
      </c>
      <c r="E1099" s="17" t="s">
        <v>2380</v>
      </c>
      <c r="F1099" s="17" t="s">
        <v>2380</v>
      </c>
      <c r="G1099" s="17" t="s">
        <v>2380</v>
      </c>
      <c r="H1099" s="17">
        <v>0</v>
      </c>
      <c r="I1099" s="17" t="s">
        <v>2380</v>
      </c>
      <c r="J1099" s="17" t="str">
        <f>IF(Table3__3_16[[#This Row],[HBA1C]]&lt;5.7,"Normal",IF(Table3__3_16[[#This Row],[HBA1C]]&lt;6.4,"Prediabetes","Diabetes"))</f>
        <v>Diabetes</v>
      </c>
    </row>
    <row r="1100" spans="1:10" x14ac:dyDescent="0.35">
      <c r="A1100" s="17" t="s">
        <v>1272</v>
      </c>
      <c r="B1100" s="17">
        <v>23.96</v>
      </c>
      <c r="C1100" s="17" t="s">
        <v>8339</v>
      </c>
      <c r="D1100" s="17">
        <v>9.58</v>
      </c>
      <c r="E1100" s="17" t="s">
        <v>2381</v>
      </c>
      <c r="F1100" s="17" t="s">
        <v>2380</v>
      </c>
      <c r="G1100" s="17" t="s">
        <v>2381</v>
      </c>
      <c r="H1100" s="17">
        <v>1</v>
      </c>
      <c r="I1100" s="17" t="s">
        <v>2380</v>
      </c>
      <c r="J1100" s="17" t="str">
        <f>IF(Table3__3_16[[#This Row],[HBA1C]]&lt;5.7,"Normal",IF(Table3__3_16[[#This Row],[HBA1C]]&lt;6.4,"Prediabetes","Diabetes"))</f>
        <v>Diabetes</v>
      </c>
    </row>
    <row r="1101" spans="1:10" x14ac:dyDescent="0.35">
      <c r="A1101" s="17" t="s">
        <v>1271</v>
      </c>
      <c r="B1101" s="17">
        <v>35.93</v>
      </c>
      <c r="C1101" s="17" t="s">
        <v>8337</v>
      </c>
      <c r="D1101" s="17">
        <v>6.4</v>
      </c>
      <c r="E1101" s="17" t="s">
        <v>2381</v>
      </c>
      <c r="F1101" s="17" t="s">
        <v>2380</v>
      </c>
      <c r="G1101" s="17" t="s">
        <v>2380</v>
      </c>
      <c r="H1101" s="17">
        <v>1</v>
      </c>
      <c r="I1101" s="17" t="s">
        <v>2380</v>
      </c>
      <c r="J1101" s="17" t="str">
        <f>IF(Table3__3_16[[#This Row],[HBA1C]]&lt;5.7,"Normal",IF(Table3__3_16[[#This Row],[HBA1C]]&lt;6.4,"Prediabetes","Diabetes"))</f>
        <v>Diabetes</v>
      </c>
    </row>
    <row r="1102" spans="1:10" x14ac:dyDescent="0.35">
      <c r="A1102" s="17" t="s">
        <v>1270</v>
      </c>
      <c r="B1102" s="17">
        <v>26.11</v>
      </c>
      <c r="C1102" s="17" t="s">
        <v>8338</v>
      </c>
      <c r="D1102" s="17">
        <v>6.8</v>
      </c>
      <c r="E1102" s="17" t="s">
        <v>2381</v>
      </c>
      <c r="F1102" s="17" t="s">
        <v>2380</v>
      </c>
      <c r="G1102" s="17" t="s">
        <v>2380</v>
      </c>
      <c r="H1102" s="17">
        <v>2</v>
      </c>
      <c r="I1102" s="17" t="s">
        <v>2380</v>
      </c>
      <c r="J1102" s="17" t="str">
        <f>IF(Table3__3_16[[#This Row],[HBA1C]]&lt;5.7,"Normal",IF(Table3__3_16[[#This Row],[HBA1C]]&lt;6.4,"Prediabetes","Diabetes"))</f>
        <v>Diabetes</v>
      </c>
    </row>
    <row r="1103" spans="1:10" x14ac:dyDescent="0.35">
      <c r="A1103" s="17" t="s">
        <v>1269</v>
      </c>
      <c r="B1103" s="17">
        <v>32.299999999999997</v>
      </c>
      <c r="C1103" s="17" t="s">
        <v>8337</v>
      </c>
      <c r="D1103" s="17">
        <v>9.48</v>
      </c>
      <c r="E1103" s="17" t="s">
        <v>2380</v>
      </c>
      <c r="F1103" s="17" t="s">
        <v>2380</v>
      </c>
      <c r="G1103" s="17" t="s">
        <v>2380</v>
      </c>
      <c r="H1103" s="17">
        <v>2</v>
      </c>
      <c r="I1103" s="17" t="s">
        <v>2380</v>
      </c>
      <c r="J1103" s="17" t="str">
        <f>IF(Table3__3_16[[#This Row],[HBA1C]]&lt;5.7,"Normal",IF(Table3__3_16[[#This Row],[HBA1C]]&lt;6.4,"Prediabetes","Diabetes"))</f>
        <v>Diabetes</v>
      </c>
    </row>
    <row r="1104" spans="1:10" x14ac:dyDescent="0.35">
      <c r="A1104" s="17" t="s">
        <v>1268</v>
      </c>
      <c r="B1104" s="17">
        <v>28.69</v>
      </c>
      <c r="C1104" s="17" t="s">
        <v>8338</v>
      </c>
      <c r="D1104" s="17">
        <v>7.45</v>
      </c>
      <c r="E1104" s="17" t="s">
        <v>2380</v>
      </c>
      <c r="F1104" s="17" t="s">
        <v>2380</v>
      </c>
      <c r="G1104" s="17" t="s">
        <v>2380</v>
      </c>
      <c r="H1104" s="17">
        <v>2</v>
      </c>
      <c r="I1104" s="17" t="s">
        <v>2380</v>
      </c>
      <c r="J1104" s="17" t="str">
        <f>IF(Table3__3_16[[#This Row],[HBA1C]]&lt;5.7,"Normal",IF(Table3__3_16[[#This Row],[HBA1C]]&lt;6.4,"Prediabetes","Diabetes"))</f>
        <v>Diabetes</v>
      </c>
    </row>
    <row r="1105" spans="1:10" x14ac:dyDescent="0.35">
      <c r="A1105" s="17" t="s">
        <v>1267</v>
      </c>
      <c r="B1105" s="17">
        <v>31.28</v>
      </c>
      <c r="C1105" s="17" t="s">
        <v>8337</v>
      </c>
      <c r="D1105" s="17">
        <v>6.94</v>
      </c>
      <c r="E1105" s="17" t="s">
        <v>2381</v>
      </c>
      <c r="F1105" s="17" t="s">
        <v>2380</v>
      </c>
      <c r="G1105" s="17" t="s">
        <v>2380</v>
      </c>
      <c r="H1105" s="17">
        <v>1</v>
      </c>
      <c r="I1105" s="17" t="s">
        <v>2380</v>
      </c>
      <c r="J1105" s="17" t="str">
        <f>IF(Table3__3_16[[#This Row],[HBA1C]]&lt;5.7,"Normal",IF(Table3__3_16[[#This Row],[HBA1C]]&lt;6.4,"Prediabetes","Diabetes"))</f>
        <v>Diabetes</v>
      </c>
    </row>
    <row r="1106" spans="1:10" x14ac:dyDescent="0.35">
      <c r="A1106" s="17" t="s">
        <v>1266</v>
      </c>
      <c r="B1106" s="17">
        <v>30.21</v>
      </c>
      <c r="C1106" s="17" t="s">
        <v>8337</v>
      </c>
      <c r="D1106" s="17">
        <v>7.83</v>
      </c>
      <c r="E1106" s="17" t="s">
        <v>2380</v>
      </c>
      <c r="F1106" s="17" t="s">
        <v>2380</v>
      </c>
      <c r="G1106" s="17" t="s">
        <v>2380</v>
      </c>
      <c r="H1106" s="17">
        <v>0</v>
      </c>
      <c r="I1106" s="17" t="s">
        <v>2380</v>
      </c>
      <c r="J1106" s="17" t="str">
        <f>IF(Table3__3_16[[#This Row],[HBA1C]]&lt;5.7,"Normal",IF(Table3__3_16[[#This Row],[HBA1C]]&lt;6.4,"Prediabetes","Diabetes"))</f>
        <v>Diabetes</v>
      </c>
    </row>
    <row r="1107" spans="1:10" x14ac:dyDescent="0.35">
      <c r="A1107" s="17" t="s">
        <v>1265</v>
      </c>
      <c r="B1107" s="17">
        <v>38.28</v>
      </c>
      <c r="C1107" s="17" t="s">
        <v>8337</v>
      </c>
      <c r="D1107" s="17">
        <v>10.17</v>
      </c>
      <c r="E1107" s="17" t="s">
        <v>2381</v>
      </c>
      <c r="F1107" s="17" t="s">
        <v>2380</v>
      </c>
      <c r="G1107" s="17" t="s">
        <v>2380</v>
      </c>
      <c r="H1107" s="17">
        <v>0</v>
      </c>
      <c r="I1107" s="17" t="s">
        <v>2380</v>
      </c>
      <c r="J1107" s="17" t="str">
        <f>IF(Table3__3_16[[#This Row],[HBA1C]]&lt;5.7,"Normal",IF(Table3__3_16[[#This Row],[HBA1C]]&lt;6.4,"Prediabetes","Diabetes"))</f>
        <v>Diabetes</v>
      </c>
    </row>
    <row r="1108" spans="1:10" x14ac:dyDescent="0.35">
      <c r="A1108" s="17" t="s">
        <v>1264</v>
      </c>
      <c r="B1108" s="17">
        <v>29.9</v>
      </c>
      <c r="C1108" s="17" t="s">
        <v>8338</v>
      </c>
      <c r="D1108" s="17">
        <v>8.9600000000000009</v>
      </c>
      <c r="E1108" s="17" t="s">
        <v>2381</v>
      </c>
      <c r="F1108" s="17" t="s">
        <v>2380</v>
      </c>
      <c r="G1108" s="17" t="s">
        <v>2380</v>
      </c>
      <c r="H1108" s="17">
        <v>0</v>
      </c>
      <c r="I1108" s="17" t="s">
        <v>2380</v>
      </c>
      <c r="J1108" s="17" t="str">
        <f>IF(Table3__3_16[[#This Row],[HBA1C]]&lt;5.7,"Normal",IF(Table3__3_16[[#This Row],[HBA1C]]&lt;6.4,"Prediabetes","Diabetes"))</f>
        <v>Diabetes</v>
      </c>
    </row>
    <row r="1109" spans="1:10" x14ac:dyDescent="0.35">
      <c r="A1109" s="17" t="s">
        <v>1263</v>
      </c>
      <c r="B1109" s="17">
        <v>23.18</v>
      </c>
      <c r="C1109" s="17" t="s">
        <v>8339</v>
      </c>
      <c r="D1109" s="17">
        <v>6.96</v>
      </c>
      <c r="E1109" s="17" t="s">
        <v>2381</v>
      </c>
      <c r="F1109" s="17" t="s">
        <v>2380</v>
      </c>
      <c r="G1109" s="17" t="s">
        <v>2380</v>
      </c>
      <c r="H1109" s="17">
        <v>2</v>
      </c>
      <c r="I1109" s="17" t="s">
        <v>2380</v>
      </c>
      <c r="J1109" s="17" t="str">
        <f>IF(Table3__3_16[[#This Row],[HBA1C]]&lt;5.7,"Normal",IF(Table3__3_16[[#This Row],[HBA1C]]&lt;6.4,"Prediabetes","Diabetes"))</f>
        <v>Diabetes</v>
      </c>
    </row>
    <row r="1110" spans="1:10" x14ac:dyDescent="0.35">
      <c r="A1110" s="17" t="s">
        <v>1262</v>
      </c>
      <c r="B1110" s="17">
        <v>33.020000000000003</v>
      </c>
      <c r="C1110" s="17" t="s">
        <v>8337</v>
      </c>
      <c r="D1110" s="17">
        <v>5.07</v>
      </c>
      <c r="E1110" s="17" t="s">
        <v>2381</v>
      </c>
      <c r="F1110" s="17" t="s">
        <v>2380</v>
      </c>
      <c r="G1110" s="17" t="s">
        <v>2380</v>
      </c>
      <c r="H1110" s="17">
        <v>0</v>
      </c>
      <c r="I1110" s="17" t="s">
        <v>2380</v>
      </c>
      <c r="J1110" s="17" t="str">
        <f>IF(Table3__3_16[[#This Row],[HBA1C]]&lt;5.7,"Normal",IF(Table3__3_16[[#This Row],[HBA1C]]&lt;6.4,"Prediabetes","Diabetes"))</f>
        <v>Normal</v>
      </c>
    </row>
    <row r="1111" spans="1:10" x14ac:dyDescent="0.35">
      <c r="A1111" s="17" t="s">
        <v>1261</v>
      </c>
      <c r="B1111" s="17">
        <v>27.29</v>
      </c>
      <c r="C1111" s="17" t="s">
        <v>8338</v>
      </c>
      <c r="D1111" s="17">
        <v>5.85</v>
      </c>
      <c r="E1111" s="17" t="s">
        <v>2380</v>
      </c>
      <c r="F1111" s="17" t="s">
        <v>2380</v>
      </c>
      <c r="G1111" s="17" t="s">
        <v>2380</v>
      </c>
      <c r="H1111" s="17">
        <v>2</v>
      </c>
      <c r="I1111" s="17" t="s">
        <v>2380</v>
      </c>
      <c r="J1111" s="17" t="str">
        <f>IF(Table3__3_16[[#This Row],[HBA1C]]&lt;5.7,"Normal",IF(Table3__3_16[[#This Row],[HBA1C]]&lt;6.4,"Prediabetes","Diabetes"))</f>
        <v>Prediabetes</v>
      </c>
    </row>
    <row r="1112" spans="1:10" x14ac:dyDescent="0.35">
      <c r="A1112" s="17" t="s">
        <v>1260</v>
      </c>
      <c r="B1112" s="17">
        <v>23.18</v>
      </c>
      <c r="C1112" s="17" t="s">
        <v>8339</v>
      </c>
      <c r="D1112" s="17">
        <v>10.56</v>
      </c>
      <c r="E1112" s="17" t="s">
        <v>2380</v>
      </c>
      <c r="F1112" s="17" t="s">
        <v>2380</v>
      </c>
      <c r="G1112" s="17" t="s">
        <v>2380</v>
      </c>
      <c r="H1112" s="17">
        <v>2</v>
      </c>
      <c r="I1112" s="17" t="s">
        <v>2380</v>
      </c>
      <c r="J1112" s="17" t="str">
        <f>IF(Table3__3_16[[#This Row],[HBA1C]]&lt;5.7,"Normal",IF(Table3__3_16[[#This Row],[HBA1C]]&lt;6.4,"Prediabetes","Diabetes"))</f>
        <v>Diabetes</v>
      </c>
    </row>
    <row r="1113" spans="1:10" x14ac:dyDescent="0.35">
      <c r="A1113" s="17" t="s">
        <v>1259</v>
      </c>
      <c r="B1113" s="17">
        <v>32.659999999999997</v>
      </c>
      <c r="C1113" s="17" t="s">
        <v>8337</v>
      </c>
      <c r="D1113" s="17">
        <v>8.92</v>
      </c>
      <c r="E1113" s="17" t="s">
        <v>2381</v>
      </c>
      <c r="F1113" s="17" t="s">
        <v>2380</v>
      </c>
      <c r="G1113" s="17" t="s">
        <v>2380</v>
      </c>
      <c r="H1113" s="17">
        <v>0</v>
      </c>
      <c r="I1113" s="17" t="s">
        <v>2380</v>
      </c>
      <c r="J1113" s="17" t="str">
        <f>IF(Table3__3_16[[#This Row],[HBA1C]]&lt;5.7,"Normal",IF(Table3__3_16[[#This Row],[HBA1C]]&lt;6.4,"Prediabetes","Diabetes"))</f>
        <v>Diabetes</v>
      </c>
    </row>
    <row r="1114" spans="1:10" x14ac:dyDescent="0.35">
      <c r="A1114" s="17" t="s">
        <v>1258</v>
      </c>
      <c r="B1114" s="17">
        <v>30.78</v>
      </c>
      <c r="C1114" s="17" t="s">
        <v>8337</v>
      </c>
      <c r="D1114" s="17">
        <v>8.6300000000000008</v>
      </c>
      <c r="E1114" s="17" t="s">
        <v>2380</v>
      </c>
      <c r="F1114" s="17" t="s">
        <v>2380</v>
      </c>
      <c r="G1114" s="17" t="s">
        <v>2380</v>
      </c>
      <c r="H1114" s="17">
        <v>0</v>
      </c>
      <c r="I1114" s="17" t="s">
        <v>2380</v>
      </c>
      <c r="J1114" s="17" t="str">
        <f>IF(Table3__3_16[[#This Row],[HBA1C]]&lt;5.7,"Normal",IF(Table3__3_16[[#This Row],[HBA1C]]&lt;6.4,"Prediabetes","Diabetes"))</f>
        <v>Diabetes</v>
      </c>
    </row>
    <row r="1115" spans="1:10" x14ac:dyDescent="0.35">
      <c r="A1115" s="17" t="s">
        <v>1257</v>
      </c>
      <c r="B1115" s="17">
        <v>47.2</v>
      </c>
      <c r="C1115" s="17" t="s">
        <v>8337</v>
      </c>
      <c r="D1115" s="17">
        <v>6.29</v>
      </c>
      <c r="E1115" s="17" t="s">
        <v>2381</v>
      </c>
      <c r="F1115" s="17" t="s">
        <v>2380</v>
      </c>
      <c r="G1115" s="17" t="s">
        <v>2381</v>
      </c>
      <c r="H1115" s="17">
        <v>1</v>
      </c>
      <c r="I1115" s="17" t="s">
        <v>2380</v>
      </c>
      <c r="J1115" s="17" t="str">
        <f>IF(Table3__3_16[[#This Row],[HBA1C]]&lt;5.7,"Normal",IF(Table3__3_16[[#This Row],[HBA1C]]&lt;6.4,"Prediabetes","Diabetes"))</f>
        <v>Prediabetes</v>
      </c>
    </row>
    <row r="1116" spans="1:10" x14ac:dyDescent="0.35">
      <c r="A1116" s="17" t="s">
        <v>1256</v>
      </c>
      <c r="B1116" s="17">
        <v>31.6</v>
      </c>
      <c r="C1116" s="17" t="s">
        <v>8337</v>
      </c>
      <c r="D1116" s="17">
        <v>5.75</v>
      </c>
      <c r="E1116" s="17" t="s">
        <v>2380</v>
      </c>
      <c r="F1116" s="17" t="s">
        <v>2380</v>
      </c>
      <c r="G1116" s="17" t="s">
        <v>2380</v>
      </c>
      <c r="H1116" s="17">
        <v>2</v>
      </c>
      <c r="I1116" s="17" t="s">
        <v>2380</v>
      </c>
      <c r="J1116" s="17" t="str">
        <f>IF(Table3__3_16[[#This Row],[HBA1C]]&lt;5.7,"Normal",IF(Table3__3_16[[#This Row],[HBA1C]]&lt;6.4,"Prediabetes","Diabetes"))</f>
        <v>Prediabetes</v>
      </c>
    </row>
    <row r="1117" spans="1:10" x14ac:dyDescent="0.35">
      <c r="A1117" s="17" t="s">
        <v>1255</v>
      </c>
      <c r="B1117" s="17">
        <v>33.914999999999999</v>
      </c>
      <c r="C1117" s="17" t="s">
        <v>8337</v>
      </c>
      <c r="D1117" s="17">
        <v>6.66</v>
      </c>
      <c r="E1117" s="17" t="s">
        <v>2381</v>
      </c>
      <c r="F1117" s="17" t="s">
        <v>2380</v>
      </c>
      <c r="G1117" s="17" t="s">
        <v>2380</v>
      </c>
      <c r="H1117" s="17">
        <v>1</v>
      </c>
      <c r="I1117" s="17" t="s">
        <v>2380</v>
      </c>
      <c r="J1117" s="17" t="str">
        <f>IF(Table3__3_16[[#This Row],[HBA1C]]&lt;5.7,"Normal",IF(Table3__3_16[[#This Row],[HBA1C]]&lt;6.4,"Prediabetes","Diabetes"))</f>
        <v>Diabetes</v>
      </c>
    </row>
    <row r="1118" spans="1:10" x14ac:dyDescent="0.35">
      <c r="A1118" s="17" t="s">
        <v>1254</v>
      </c>
      <c r="B1118" s="17">
        <v>23.54</v>
      </c>
      <c r="C1118" s="17" t="s">
        <v>8339</v>
      </c>
      <c r="D1118" s="17">
        <v>5.0999999999999996</v>
      </c>
      <c r="E1118" s="17" t="s">
        <v>2380</v>
      </c>
      <c r="F1118" s="17" t="s">
        <v>2380</v>
      </c>
      <c r="G1118" s="17" t="s">
        <v>2380</v>
      </c>
      <c r="H1118" s="17">
        <v>2</v>
      </c>
      <c r="I1118" s="17" t="s">
        <v>2380</v>
      </c>
      <c r="J1118" s="17" t="str">
        <f>IF(Table3__3_16[[#This Row],[HBA1C]]&lt;5.7,"Normal",IF(Table3__3_16[[#This Row],[HBA1C]]&lt;6.4,"Prediabetes","Diabetes"))</f>
        <v>Normal</v>
      </c>
    </row>
    <row r="1119" spans="1:10" x14ac:dyDescent="0.35">
      <c r="A1119" s="17" t="s">
        <v>1253</v>
      </c>
      <c r="B1119" s="17">
        <v>27.074999999999999</v>
      </c>
      <c r="C1119" s="17" t="s">
        <v>8338</v>
      </c>
      <c r="D1119" s="17">
        <v>4.41</v>
      </c>
      <c r="E1119" s="17" t="s">
        <v>2380</v>
      </c>
      <c r="F1119" s="17" t="s">
        <v>2380</v>
      </c>
      <c r="G1119" s="17" t="s">
        <v>2380</v>
      </c>
      <c r="H1119" s="17">
        <v>2</v>
      </c>
      <c r="I1119" s="17" t="s">
        <v>2380</v>
      </c>
      <c r="J1119" s="17" t="str">
        <f>IF(Table3__3_16[[#This Row],[HBA1C]]&lt;5.7,"Normal",IF(Table3__3_16[[#This Row],[HBA1C]]&lt;6.4,"Prediabetes","Diabetes"))</f>
        <v>Normal</v>
      </c>
    </row>
    <row r="1120" spans="1:10" x14ac:dyDescent="0.35">
      <c r="A1120" s="17" t="s">
        <v>1252</v>
      </c>
      <c r="B1120" s="17">
        <v>25.8</v>
      </c>
      <c r="C1120" s="17" t="s">
        <v>8338</v>
      </c>
      <c r="D1120" s="17">
        <v>5.52</v>
      </c>
      <c r="E1120" s="17" t="s">
        <v>2381</v>
      </c>
      <c r="F1120" s="17" t="s">
        <v>2380</v>
      </c>
      <c r="G1120" s="17" t="s">
        <v>2380</v>
      </c>
      <c r="H1120" s="17">
        <v>0</v>
      </c>
      <c r="I1120" s="17" t="s">
        <v>2380</v>
      </c>
      <c r="J1120" s="17" t="str">
        <f>IF(Table3__3_16[[#This Row],[HBA1C]]&lt;5.7,"Normal",IF(Table3__3_16[[#This Row],[HBA1C]]&lt;6.4,"Prediabetes","Diabetes"))</f>
        <v>Normal</v>
      </c>
    </row>
    <row r="1121" spans="1:10" x14ac:dyDescent="0.35">
      <c r="A1121" s="17" t="s">
        <v>1251</v>
      </c>
      <c r="B1121" s="17">
        <v>36.1</v>
      </c>
      <c r="C1121" s="17" t="s">
        <v>8337</v>
      </c>
      <c r="D1121" s="17">
        <v>4.62</v>
      </c>
      <c r="E1121" s="17" t="s">
        <v>2381</v>
      </c>
      <c r="F1121" s="17" t="s">
        <v>2380</v>
      </c>
      <c r="G1121" s="17" t="s">
        <v>2381</v>
      </c>
      <c r="H1121" s="17">
        <v>1</v>
      </c>
      <c r="I1121" s="17" t="s">
        <v>2380</v>
      </c>
      <c r="J1121" s="17" t="str">
        <f>IF(Table3__3_16[[#This Row],[HBA1C]]&lt;5.7,"Normal",IF(Table3__3_16[[#This Row],[HBA1C]]&lt;6.4,"Prediabetes","Diabetes"))</f>
        <v>Normal</v>
      </c>
    </row>
    <row r="1122" spans="1:10" x14ac:dyDescent="0.35">
      <c r="A1122" s="17" t="s">
        <v>1250</v>
      </c>
      <c r="B1122" s="17">
        <v>30.495000000000001</v>
      </c>
      <c r="C1122" s="17" t="s">
        <v>8337</v>
      </c>
      <c r="D1122" s="17">
        <v>5.74</v>
      </c>
      <c r="E1122" s="17" t="s">
        <v>2381</v>
      </c>
      <c r="F1122" s="17" t="s">
        <v>2380</v>
      </c>
      <c r="G1122" s="17" t="s">
        <v>2381</v>
      </c>
      <c r="H1122" s="17">
        <v>1</v>
      </c>
      <c r="I1122" s="17" t="s">
        <v>2380</v>
      </c>
      <c r="J1122" s="17" t="str">
        <f>IF(Table3__3_16[[#This Row],[HBA1C]]&lt;5.7,"Normal",IF(Table3__3_16[[#This Row],[HBA1C]]&lt;6.4,"Prediabetes","Diabetes"))</f>
        <v>Prediabetes</v>
      </c>
    </row>
    <row r="1123" spans="1:10" x14ac:dyDescent="0.35">
      <c r="A1123" s="17" t="s">
        <v>1249</v>
      </c>
      <c r="B1123" s="17">
        <v>21.4</v>
      </c>
      <c r="C1123" s="17" t="s">
        <v>8339</v>
      </c>
      <c r="D1123" s="17">
        <v>6.3</v>
      </c>
      <c r="E1123" s="17" t="s">
        <v>2381</v>
      </c>
      <c r="F1123" s="17" t="s">
        <v>2380</v>
      </c>
      <c r="G1123" s="17" t="s">
        <v>2381</v>
      </c>
      <c r="H1123" s="17">
        <v>1</v>
      </c>
      <c r="I1123" s="17" t="s">
        <v>2380</v>
      </c>
      <c r="J1123" s="17" t="str">
        <f>IF(Table3__3_16[[#This Row],[HBA1C]]&lt;5.7,"Normal",IF(Table3__3_16[[#This Row],[HBA1C]]&lt;6.4,"Prediabetes","Diabetes"))</f>
        <v>Prediabetes</v>
      </c>
    </row>
    <row r="1124" spans="1:10" x14ac:dyDescent="0.35">
      <c r="A1124" s="17" t="s">
        <v>1248</v>
      </c>
      <c r="B1124" s="17">
        <v>32.299999999999997</v>
      </c>
      <c r="C1124" s="17" t="s">
        <v>8337</v>
      </c>
      <c r="D1124" s="17">
        <v>10.27</v>
      </c>
      <c r="E1124" s="17" t="s">
        <v>2380</v>
      </c>
      <c r="F1124" s="17" t="s">
        <v>2380</v>
      </c>
      <c r="G1124" s="17" t="s">
        <v>2380</v>
      </c>
      <c r="H1124" s="17">
        <v>0</v>
      </c>
      <c r="I1124" s="17" t="s">
        <v>2380</v>
      </c>
      <c r="J1124" s="17" t="str">
        <f>IF(Table3__3_16[[#This Row],[HBA1C]]&lt;5.7,"Normal",IF(Table3__3_16[[#This Row],[HBA1C]]&lt;6.4,"Prediabetes","Diabetes"))</f>
        <v>Diabetes</v>
      </c>
    </row>
    <row r="1125" spans="1:10" x14ac:dyDescent="0.35">
      <c r="A1125" s="17" t="s">
        <v>1247</v>
      </c>
      <c r="B1125" s="17">
        <v>29.78</v>
      </c>
      <c r="C1125" s="17" t="s">
        <v>8338</v>
      </c>
      <c r="D1125" s="17">
        <v>5.85</v>
      </c>
      <c r="E1125" s="17" t="s">
        <v>2380</v>
      </c>
      <c r="F1125" s="17" t="s">
        <v>2380</v>
      </c>
      <c r="G1125" s="17" t="s">
        <v>2381</v>
      </c>
      <c r="H1125" s="17">
        <v>1</v>
      </c>
      <c r="I1125" s="17" t="s">
        <v>2380</v>
      </c>
      <c r="J1125" s="17" t="str">
        <f>IF(Table3__3_16[[#This Row],[HBA1C]]&lt;5.7,"Normal",IF(Table3__3_16[[#This Row],[HBA1C]]&lt;6.4,"Prediabetes","Diabetes"))</f>
        <v>Prediabetes</v>
      </c>
    </row>
    <row r="1126" spans="1:10" x14ac:dyDescent="0.35">
      <c r="A1126" s="17" t="s">
        <v>1246</v>
      </c>
      <c r="B1126" s="17">
        <v>34.76</v>
      </c>
      <c r="C1126" s="17" t="s">
        <v>8337</v>
      </c>
      <c r="D1126" s="17">
        <v>5.92</v>
      </c>
      <c r="E1126" s="17" t="s">
        <v>2381</v>
      </c>
      <c r="F1126" s="17" t="s">
        <v>2380</v>
      </c>
      <c r="G1126" s="17" t="s">
        <v>2380</v>
      </c>
      <c r="H1126" s="17">
        <v>1</v>
      </c>
      <c r="I1126" s="17" t="s">
        <v>2380</v>
      </c>
      <c r="J1126" s="17" t="str">
        <f>IF(Table3__3_16[[#This Row],[HBA1C]]&lt;5.7,"Normal",IF(Table3__3_16[[#This Row],[HBA1C]]&lt;6.4,"Prediabetes","Diabetes"))</f>
        <v>Prediabetes</v>
      </c>
    </row>
    <row r="1127" spans="1:10" x14ac:dyDescent="0.35">
      <c r="A1127" s="17" t="s">
        <v>1245</v>
      </c>
      <c r="B1127" s="17">
        <v>18.335000000000001</v>
      </c>
      <c r="C1127" s="17" t="s">
        <v>8340</v>
      </c>
      <c r="D1127" s="17">
        <v>10.01</v>
      </c>
      <c r="E1127" s="17" t="s">
        <v>2381</v>
      </c>
      <c r="F1127" s="17" t="s">
        <v>2380</v>
      </c>
      <c r="G1127" s="17" t="s">
        <v>2380</v>
      </c>
      <c r="H1127" s="17">
        <v>2</v>
      </c>
      <c r="I1127" s="17" t="s">
        <v>2380</v>
      </c>
      <c r="J1127" s="17" t="str">
        <f>IF(Table3__3_16[[#This Row],[HBA1C]]&lt;5.7,"Normal",IF(Table3__3_16[[#This Row],[HBA1C]]&lt;6.4,"Prediabetes","Diabetes"))</f>
        <v>Diabetes</v>
      </c>
    </row>
    <row r="1128" spans="1:10" x14ac:dyDescent="0.35">
      <c r="A1128" s="17" t="s">
        <v>1244</v>
      </c>
      <c r="B1128" s="17">
        <v>32.299999999999997</v>
      </c>
      <c r="C1128" s="17" t="s">
        <v>8337</v>
      </c>
      <c r="D1128" s="17">
        <v>9.59</v>
      </c>
      <c r="E1128" s="17" t="s">
        <v>2380</v>
      </c>
      <c r="F1128" s="17" t="s">
        <v>2380</v>
      </c>
      <c r="G1128" s="17" t="s">
        <v>2380</v>
      </c>
      <c r="H1128" s="17">
        <v>0</v>
      </c>
      <c r="I1128" s="17" t="s">
        <v>2380</v>
      </c>
      <c r="J1128" s="17" t="str">
        <f>IF(Table3__3_16[[#This Row],[HBA1C]]&lt;5.7,"Normal",IF(Table3__3_16[[#This Row],[HBA1C]]&lt;6.4,"Prediabetes","Diabetes"))</f>
        <v>Diabetes</v>
      </c>
    </row>
    <row r="1129" spans="1:10" x14ac:dyDescent="0.35">
      <c r="A1129" s="17" t="s">
        <v>1243</v>
      </c>
      <c r="B1129" s="17">
        <v>27.74</v>
      </c>
      <c r="C1129" s="17" t="s">
        <v>8338</v>
      </c>
      <c r="D1129" s="17">
        <v>10.37</v>
      </c>
      <c r="E1129" s="17" t="s">
        <v>2380</v>
      </c>
      <c r="F1129" s="17" t="s">
        <v>2380</v>
      </c>
      <c r="G1129" s="17" t="s">
        <v>2380</v>
      </c>
      <c r="H1129" s="17">
        <v>0</v>
      </c>
      <c r="I1129" s="17" t="s">
        <v>2380</v>
      </c>
      <c r="J1129" s="17" t="str">
        <f>IF(Table3__3_16[[#This Row],[HBA1C]]&lt;5.7,"Normal",IF(Table3__3_16[[#This Row],[HBA1C]]&lt;6.4,"Prediabetes","Diabetes"))</f>
        <v>Diabetes</v>
      </c>
    </row>
    <row r="1130" spans="1:10" x14ac:dyDescent="0.35">
      <c r="A1130" s="17" t="s">
        <v>1242</v>
      </c>
      <c r="B1130" s="17">
        <v>24</v>
      </c>
      <c r="C1130" s="17" t="s">
        <v>8339</v>
      </c>
      <c r="D1130" s="17">
        <v>4.01</v>
      </c>
      <c r="E1130" s="17" t="s">
        <v>2381</v>
      </c>
      <c r="F1130" s="17" t="s">
        <v>2380</v>
      </c>
      <c r="G1130" s="17" t="s">
        <v>2380</v>
      </c>
      <c r="H1130" s="17">
        <v>1</v>
      </c>
      <c r="I1130" s="17" t="s">
        <v>2380</v>
      </c>
      <c r="J1130" s="17" t="str">
        <f>IF(Table3__3_16[[#This Row],[HBA1C]]&lt;5.7,"Normal",IF(Table3__3_16[[#This Row],[HBA1C]]&lt;6.4,"Prediabetes","Diabetes"))</f>
        <v>Normal</v>
      </c>
    </row>
    <row r="1131" spans="1:10" x14ac:dyDescent="0.35">
      <c r="A1131" s="17" t="s">
        <v>1241</v>
      </c>
      <c r="B1131" s="17">
        <v>31.78</v>
      </c>
      <c r="C1131" s="17" t="s">
        <v>8337</v>
      </c>
      <c r="D1131" s="17">
        <v>4.24</v>
      </c>
      <c r="E1131" s="17" t="s">
        <v>2381</v>
      </c>
      <c r="F1131" s="17" t="s">
        <v>2380</v>
      </c>
      <c r="G1131" s="17" t="s">
        <v>2381</v>
      </c>
      <c r="H1131" s="17">
        <v>1</v>
      </c>
      <c r="I1131" s="17" t="s">
        <v>2380</v>
      </c>
      <c r="J1131" s="17" t="str">
        <f>IF(Table3__3_16[[#This Row],[HBA1C]]&lt;5.7,"Normal",IF(Table3__3_16[[#This Row],[HBA1C]]&lt;6.4,"Prediabetes","Diabetes"))</f>
        <v>Normal</v>
      </c>
    </row>
    <row r="1132" spans="1:10" x14ac:dyDescent="0.35">
      <c r="A1132" s="17" t="s">
        <v>1240</v>
      </c>
      <c r="B1132" s="17">
        <v>32.25</v>
      </c>
      <c r="C1132" s="17" t="s">
        <v>8337</v>
      </c>
      <c r="D1132" s="17">
        <v>5.36</v>
      </c>
      <c r="E1132" s="17" t="s">
        <v>2381</v>
      </c>
      <c r="F1132" s="17" t="s">
        <v>2380</v>
      </c>
      <c r="G1132" s="17" t="s">
        <v>2380</v>
      </c>
      <c r="H1132" s="17">
        <v>0</v>
      </c>
      <c r="I1132" s="17" t="s">
        <v>2380</v>
      </c>
      <c r="J1132" s="17" t="str">
        <f>IF(Table3__3_16[[#This Row],[HBA1C]]&lt;5.7,"Normal",IF(Table3__3_16[[#This Row],[HBA1C]]&lt;6.4,"Prediabetes","Diabetes"))</f>
        <v>Normal</v>
      </c>
    </row>
    <row r="1133" spans="1:10" x14ac:dyDescent="0.35">
      <c r="A1133" s="17" t="s">
        <v>1239</v>
      </c>
      <c r="B1133" s="17">
        <v>30.114999999999998</v>
      </c>
      <c r="C1133" s="17" t="s">
        <v>8337</v>
      </c>
      <c r="D1133" s="17">
        <v>4.99</v>
      </c>
      <c r="E1133" s="17" t="s">
        <v>2380</v>
      </c>
      <c r="F1133" s="17" t="s">
        <v>2380</v>
      </c>
      <c r="G1133" s="17" t="s">
        <v>2380</v>
      </c>
      <c r="H1133" s="17">
        <v>2</v>
      </c>
      <c r="I1133" s="17" t="s">
        <v>2380</v>
      </c>
      <c r="J1133" s="17" t="str">
        <f>IF(Table3__3_16[[#This Row],[HBA1C]]&lt;5.7,"Normal",IF(Table3__3_16[[#This Row],[HBA1C]]&lt;6.4,"Prediabetes","Diabetes"))</f>
        <v>Normal</v>
      </c>
    </row>
    <row r="1134" spans="1:10" x14ac:dyDescent="0.35">
      <c r="A1134" s="17" t="s">
        <v>1238</v>
      </c>
      <c r="B1134" s="17">
        <v>22.41</v>
      </c>
      <c r="C1134" s="17" t="s">
        <v>8339</v>
      </c>
      <c r="D1134" s="17">
        <v>8.68</v>
      </c>
      <c r="E1134" s="17" t="s">
        <v>2380</v>
      </c>
      <c r="F1134" s="17" t="s">
        <v>2380</v>
      </c>
      <c r="G1134" s="17" t="s">
        <v>2380</v>
      </c>
      <c r="H1134" s="17">
        <v>0</v>
      </c>
      <c r="I1134" s="17" t="s">
        <v>2380</v>
      </c>
      <c r="J1134" s="17" t="str">
        <f>IF(Table3__3_16[[#This Row],[HBA1C]]&lt;5.7,"Normal",IF(Table3__3_16[[#This Row],[HBA1C]]&lt;6.4,"Prediabetes","Diabetes"))</f>
        <v>Diabetes</v>
      </c>
    </row>
    <row r="1135" spans="1:10" x14ac:dyDescent="0.35">
      <c r="A1135" s="17" t="s">
        <v>1237</v>
      </c>
      <c r="B1135" s="17">
        <v>45.72</v>
      </c>
      <c r="C1135" s="17" t="s">
        <v>8337</v>
      </c>
      <c r="D1135" s="17">
        <v>4.2300000000000004</v>
      </c>
      <c r="E1135" s="17" t="s">
        <v>2381</v>
      </c>
      <c r="F1135" s="17" t="s">
        <v>2380</v>
      </c>
      <c r="G1135" s="17" t="s">
        <v>2380</v>
      </c>
      <c r="H1135" s="17">
        <v>0</v>
      </c>
      <c r="I1135" s="17" t="s">
        <v>2380</v>
      </c>
      <c r="J1135" s="17" t="str">
        <f>IF(Table3__3_16[[#This Row],[HBA1C]]&lt;5.7,"Normal",IF(Table3__3_16[[#This Row],[HBA1C]]&lt;6.4,"Prediabetes","Diabetes"))</f>
        <v>Normal</v>
      </c>
    </row>
    <row r="1136" spans="1:10" x14ac:dyDescent="0.35">
      <c r="A1136" s="17" t="s">
        <v>1236</v>
      </c>
      <c r="B1136" s="17">
        <v>25</v>
      </c>
      <c r="C1136" s="17" t="s">
        <v>8339</v>
      </c>
      <c r="D1136" s="17">
        <v>5.32</v>
      </c>
      <c r="E1136" s="17" t="s">
        <v>2381</v>
      </c>
      <c r="F1136" s="17" t="s">
        <v>2380</v>
      </c>
      <c r="G1136" s="17" t="s">
        <v>2380</v>
      </c>
      <c r="H1136" s="17">
        <v>2</v>
      </c>
      <c r="I1136" s="17" t="s">
        <v>2380</v>
      </c>
      <c r="J1136" s="17" t="str">
        <f>IF(Table3__3_16[[#This Row],[HBA1C]]&lt;5.7,"Normal",IF(Table3__3_16[[#This Row],[HBA1C]]&lt;6.4,"Prediabetes","Diabetes"))</f>
        <v>Normal</v>
      </c>
    </row>
    <row r="1137" spans="1:10" x14ac:dyDescent="0.35">
      <c r="A1137" s="17" t="s">
        <v>1235</v>
      </c>
      <c r="B1137" s="17">
        <v>39.5</v>
      </c>
      <c r="C1137" s="17" t="s">
        <v>8337</v>
      </c>
      <c r="D1137" s="17">
        <v>6.66</v>
      </c>
      <c r="E1137" s="17" t="s">
        <v>2380</v>
      </c>
      <c r="F1137" s="17" t="s">
        <v>2380</v>
      </c>
      <c r="G1137" s="17" t="s">
        <v>2380</v>
      </c>
      <c r="H1137" s="17">
        <v>0</v>
      </c>
      <c r="I1137" s="17" t="s">
        <v>2380</v>
      </c>
      <c r="J1137" s="17" t="str">
        <f>IF(Table3__3_16[[#This Row],[HBA1C]]&lt;5.7,"Normal",IF(Table3__3_16[[#This Row],[HBA1C]]&lt;6.4,"Prediabetes","Diabetes"))</f>
        <v>Diabetes</v>
      </c>
    </row>
    <row r="1138" spans="1:10" x14ac:dyDescent="0.35">
      <c r="A1138" s="17" t="s">
        <v>1234</v>
      </c>
      <c r="B1138" s="17">
        <v>37.729999999999997</v>
      </c>
      <c r="C1138" s="17" t="s">
        <v>8337</v>
      </c>
      <c r="D1138" s="17">
        <v>7.4</v>
      </c>
      <c r="E1138" s="17" t="s">
        <v>2380</v>
      </c>
      <c r="F1138" s="17" t="s">
        <v>2380</v>
      </c>
      <c r="G1138" s="17" t="s">
        <v>2380</v>
      </c>
      <c r="H1138" s="17">
        <v>0</v>
      </c>
      <c r="I1138" s="17" t="s">
        <v>2380</v>
      </c>
      <c r="J1138" s="17" t="str">
        <f>IF(Table3__3_16[[#This Row],[HBA1C]]&lt;5.7,"Normal",IF(Table3__3_16[[#This Row],[HBA1C]]&lt;6.4,"Prediabetes","Diabetes"))</f>
        <v>Diabetes</v>
      </c>
    </row>
    <row r="1139" spans="1:10" x14ac:dyDescent="0.35">
      <c r="A1139" s="17" t="s">
        <v>1233</v>
      </c>
      <c r="B1139" s="17">
        <v>40.659999999999997</v>
      </c>
      <c r="C1139" s="17" t="s">
        <v>8337</v>
      </c>
      <c r="D1139" s="17">
        <v>10.08</v>
      </c>
      <c r="E1139" s="17" t="s">
        <v>2380</v>
      </c>
      <c r="F1139" s="17" t="s">
        <v>2380</v>
      </c>
      <c r="G1139" s="17" t="s">
        <v>2380</v>
      </c>
      <c r="H1139" s="17">
        <v>0</v>
      </c>
      <c r="I1139" s="17" t="s">
        <v>2380</v>
      </c>
      <c r="J1139" s="17" t="str">
        <f>IF(Table3__3_16[[#This Row],[HBA1C]]&lt;5.7,"Normal",IF(Table3__3_16[[#This Row],[HBA1C]]&lt;6.4,"Prediabetes","Diabetes"))</f>
        <v>Diabetes</v>
      </c>
    </row>
    <row r="1140" spans="1:10" x14ac:dyDescent="0.35">
      <c r="A1140" s="17" t="s">
        <v>1232</v>
      </c>
      <c r="B1140" s="17">
        <v>34.200000000000003</v>
      </c>
      <c r="C1140" s="17" t="s">
        <v>8337</v>
      </c>
      <c r="D1140" s="17">
        <v>8.58</v>
      </c>
      <c r="E1140" s="17" t="s">
        <v>2380</v>
      </c>
      <c r="F1140" s="17" t="s">
        <v>2380</v>
      </c>
      <c r="G1140" s="17" t="s">
        <v>2380</v>
      </c>
      <c r="H1140" s="17">
        <v>0</v>
      </c>
      <c r="I1140" s="17" t="s">
        <v>2380</v>
      </c>
      <c r="J1140" s="17" t="str">
        <f>IF(Table3__3_16[[#This Row],[HBA1C]]&lt;5.7,"Normal",IF(Table3__3_16[[#This Row],[HBA1C]]&lt;6.4,"Prediabetes","Diabetes"))</f>
        <v>Diabetes</v>
      </c>
    </row>
    <row r="1141" spans="1:10" x14ac:dyDescent="0.35">
      <c r="A1141" s="17" t="s">
        <v>1231</v>
      </c>
      <c r="B1141" s="17">
        <v>46.51</v>
      </c>
      <c r="C1141" s="17" t="s">
        <v>8337</v>
      </c>
      <c r="D1141" s="17">
        <v>5.84</v>
      </c>
      <c r="E1141" s="17" t="s">
        <v>2380</v>
      </c>
      <c r="F1141" s="17" t="s">
        <v>2380</v>
      </c>
      <c r="G1141" s="17" t="s">
        <v>2380</v>
      </c>
      <c r="H1141" s="17">
        <v>1</v>
      </c>
      <c r="I1141" s="17" t="s">
        <v>2380</v>
      </c>
      <c r="J1141" s="17" t="str">
        <f>IF(Table3__3_16[[#This Row],[HBA1C]]&lt;5.7,"Normal",IF(Table3__3_16[[#This Row],[HBA1C]]&lt;6.4,"Prediabetes","Diabetes"))</f>
        <v>Prediabetes</v>
      </c>
    </row>
    <row r="1142" spans="1:10" x14ac:dyDescent="0.35">
      <c r="A1142" s="17" t="s">
        <v>1230</v>
      </c>
      <c r="B1142" s="17">
        <v>28.88</v>
      </c>
      <c r="C1142" s="17" t="s">
        <v>8338</v>
      </c>
      <c r="D1142" s="17">
        <v>4.8600000000000003</v>
      </c>
      <c r="E1142" s="17" t="s">
        <v>2381</v>
      </c>
      <c r="F1142" s="17" t="s">
        <v>2380</v>
      </c>
      <c r="G1142" s="17" t="s">
        <v>2381</v>
      </c>
      <c r="H1142" s="17">
        <v>1</v>
      </c>
      <c r="I1142" s="17" t="s">
        <v>2380</v>
      </c>
      <c r="J1142" s="17" t="str">
        <f>IF(Table3__3_16[[#This Row],[HBA1C]]&lt;5.7,"Normal",IF(Table3__3_16[[#This Row],[HBA1C]]&lt;6.4,"Prediabetes","Diabetes"))</f>
        <v>Normal</v>
      </c>
    </row>
    <row r="1143" spans="1:10" x14ac:dyDescent="0.35">
      <c r="A1143" s="17" t="s">
        <v>1229</v>
      </c>
      <c r="B1143" s="17">
        <v>33.914999999999999</v>
      </c>
      <c r="C1143" s="17" t="s">
        <v>8337</v>
      </c>
      <c r="D1143" s="17">
        <v>11.52</v>
      </c>
      <c r="E1143" s="17" t="s">
        <v>2380</v>
      </c>
      <c r="F1143" s="17" t="s">
        <v>2380</v>
      </c>
      <c r="G1143" s="17" t="s">
        <v>2380</v>
      </c>
      <c r="H1143" s="17">
        <v>0</v>
      </c>
      <c r="I1143" s="17" t="s">
        <v>2380</v>
      </c>
      <c r="J1143" s="17" t="str">
        <f>IF(Table3__3_16[[#This Row],[HBA1C]]&lt;5.7,"Normal",IF(Table3__3_16[[#This Row],[HBA1C]]&lt;6.4,"Prediabetes","Diabetes"))</f>
        <v>Diabetes</v>
      </c>
    </row>
    <row r="1144" spans="1:10" x14ac:dyDescent="0.35">
      <c r="A1144" s="17" t="s">
        <v>1228</v>
      </c>
      <c r="B1144" s="17">
        <v>24.32</v>
      </c>
      <c r="C1144" s="17" t="s">
        <v>8339</v>
      </c>
      <c r="D1144" s="17">
        <v>6.15</v>
      </c>
      <c r="E1144" s="17" t="s">
        <v>2381</v>
      </c>
      <c r="F1144" s="17" t="s">
        <v>2380</v>
      </c>
      <c r="G1144" s="17" t="s">
        <v>2381</v>
      </c>
      <c r="H1144" s="17">
        <v>1</v>
      </c>
      <c r="I1144" s="17" t="s">
        <v>2380</v>
      </c>
      <c r="J1144" s="17" t="str">
        <f>IF(Table3__3_16[[#This Row],[HBA1C]]&lt;5.7,"Normal",IF(Table3__3_16[[#This Row],[HBA1C]]&lt;6.4,"Prediabetes","Diabetes"))</f>
        <v>Prediabetes</v>
      </c>
    </row>
    <row r="1145" spans="1:10" x14ac:dyDescent="0.35">
      <c r="A1145" s="17" t="s">
        <v>1227</v>
      </c>
      <c r="B1145" s="17">
        <v>25.8</v>
      </c>
      <c r="C1145" s="17" t="s">
        <v>8338</v>
      </c>
      <c r="D1145" s="17">
        <v>9.94</v>
      </c>
      <c r="E1145" s="17" t="s">
        <v>2380</v>
      </c>
      <c r="F1145" s="17" t="s">
        <v>2380</v>
      </c>
      <c r="G1145" s="17" t="s">
        <v>2380</v>
      </c>
      <c r="H1145" s="17">
        <v>0</v>
      </c>
      <c r="I1145" s="17" t="s">
        <v>2380</v>
      </c>
      <c r="J1145" s="17" t="str">
        <f>IF(Table3__3_16[[#This Row],[HBA1C]]&lt;5.7,"Normal",IF(Table3__3_16[[#This Row],[HBA1C]]&lt;6.4,"Prediabetes","Diabetes"))</f>
        <v>Diabetes</v>
      </c>
    </row>
    <row r="1146" spans="1:10" x14ac:dyDescent="0.35">
      <c r="A1146" s="17" t="s">
        <v>1226</v>
      </c>
      <c r="B1146" s="17">
        <v>21.56</v>
      </c>
      <c r="C1146" s="17" t="s">
        <v>8339</v>
      </c>
      <c r="D1146" s="17">
        <v>10.56</v>
      </c>
      <c r="E1146" s="17" t="s">
        <v>2380</v>
      </c>
      <c r="F1146" s="17" t="s">
        <v>2380</v>
      </c>
      <c r="G1146" s="17" t="s">
        <v>2380</v>
      </c>
      <c r="H1146" s="17">
        <v>0</v>
      </c>
      <c r="I1146" s="17" t="s">
        <v>2380</v>
      </c>
      <c r="J1146" s="17" t="str">
        <f>IF(Table3__3_16[[#This Row],[HBA1C]]&lt;5.7,"Normal",IF(Table3__3_16[[#This Row],[HBA1C]]&lt;6.4,"Prediabetes","Diabetes"))</f>
        <v>Diabetes</v>
      </c>
    </row>
    <row r="1147" spans="1:10" x14ac:dyDescent="0.35">
      <c r="A1147" s="17" t="s">
        <v>1225</v>
      </c>
      <c r="B1147" s="17">
        <v>31.6</v>
      </c>
      <c r="C1147" s="17" t="s">
        <v>8337</v>
      </c>
      <c r="D1147" s="17">
        <v>6.79</v>
      </c>
      <c r="E1147" s="17" t="s">
        <v>2380</v>
      </c>
      <c r="F1147" s="17" t="s">
        <v>2380</v>
      </c>
      <c r="G1147" s="17" t="s">
        <v>2380</v>
      </c>
      <c r="H1147" s="17">
        <v>0</v>
      </c>
      <c r="I1147" s="17" t="s">
        <v>2380</v>
      </c>
      <c r="J1147" s="17" t="str">
        <f>IF(Table3__3_16[[#This Row],[HBA1C]]&lt;5.7,"Normal",IF(Table3__3_16[[#This Row],[HBA1C]]&lt;6.4,"Prediabetes","Diabetes"))</f>
        <v>Diabetes</v>
      </c>
    </row>
    <row r="1148" spans="1:10" x14ac:dyDescent="0.35">
      <c r="A1148" s="17" t="s">
        <v>1224</v>
      </c>
      <c r="B1148" s="17">
        <v>42.93</v>
      </c>
      <c r="C1148" s="17" t="s">
        <v>8337</v>
      </c>
      <c r="D1148" s="17">
        <v>4.8</v>
      </c>
      <c r="E1148" s="17" t="s">
        <v>2380</v>
      </c>
      <c r="F1148" s="17" t="s">
        <v>2380</v>
      </c>
      <c r="G1148" s="17" t="s">
        <v>2380</v>
      </c>
      <c r="H1148" s="17">
        <v>1</v>
      </c>
      <c r="I1148" s="17" t="s">
        <v>2380</v>
      </c>
      <c r="J1148" s="17" t="str">
        <f>IF(Table3__3_16[[#This Row],[HBA1C]]&lt;5.7,"Normal",IF(Table3__3_16[[#This Row],[HBA1C]]&lt;6.4,"Prediabetes","Diabetes"))</f>
        <v>Normal</v>
      </c>
    </row>
    <row r="1149" spans="1:10" x14ac:dyDescent="0.35">
      <c r="A1149" s="17" t="s">
        <v>1223</v>
      </c>
      <c r="B1149" s="17">
        <v>26.72</v>
      </c>
      <c r="C1149" s="17" t="s">
        <v>8338</v>
      </c>
      <c r="D1149" s="17">
        <v>5.75</v>
      </c>
      <c r="E1149" s="17" t="s">
        <v>2380</v>
      </c>
      <c r="F1149" s="17" t="s">
        <v>2380</v>
      </c>
      <c r="G1149" s="17" t="s">
        <v>2380</v>
      </c>
      <c r="H1149" s="17">
        <v>2</v>
      </c>
      <c r="I1149" s="17" t="s">
        <v>2380</v>
      </c>
      <c r="J1149" s="17" t="str">
        <f>IF(Table3__3_16[[#This Row],[HBA1C]]&lt;5.7,"Normal",IF(Table3__3_16[[#This Row],[HBA1C]]&lt;6.4,"Prediabetes","Diabetes"))</f>
        <v>Prediabetes</v>
      </c>
    </row>
    <row r="1150" spans="1:10" x14ac:dyDescent="0.35">
      <c r="A1150" s="17" t="s">
        <v>1222</v>
      </c>
      <c r="B1150" s="17">
        <v>26.67</v>
      </c>
      <c r="C1150" s="17" t="s">
        <v>8338</v>
      </c>
      <c r="D1150" s="17">
        <v>5.81</v>
      </c>
      <c r="E1150" s="17" t="s">
        <v>2380</v>
      </c>
      <c r="F1150" s="17" t="s">
        <v>2380</v>
      </c>
      <c r="G1150" s="17" t="s">
        <v>2380</v>
      </c>
      <c r="H1150" s="17">
        <v>2</v>
      </c>
      <c r="I1150" s="17" t="s">
        <v>2380</v>
      </c>
      <c r="J1150" s="17" t="str">
        <f>IF(Table3__3_16[[#This Row],[HBA1C]]&lt;5.7,"Normal",IF(Table3__3_16[[#This Row],[HBA1C]]&lt;6.4,"Prediabetes","Diabetes"))</f>
        <v>Prediabetes</v>
      </c>
    </row>
    <row r="1151" spans="1:10" x14ac:dyDescent="0.35">
      <c r="A1151" s="17" t="s">
        <v>1221</v>
      </c>
      <c r="B1151" s="17">
        <v>42.68</v>
      </c>
      <c r="C1151" s="17" t="s">
        <v>8337</v>
      </c>
      <c r="D1151" s="17">
        <v>9.2799999999999994</v>
      </c>
      <c r="E1151" s="17" t="s">
        <v>2380</v>
      </c>
      <c r="F1151" s="17" t="s">
        <v>2380</v>
      </c>
      <c r="G1151" s="17" t="s">
        <v>2380</v>
      </c>
      <c r="H1151" s="17">
        <v>2</v>
      </c>
      <c r="I1151" s="17" t="s">
        <v>2380</v>
      </c>
      <c r="J1151" s="17" t="str">
        <f>IF(Table3__3_16[[#This Row],[HBA1C]]&lt;5.7,"Normal",IF(Table3__3_16[[#This Row],[HBA1C]]&lt;6.4,"Prediabetes","Diabetes"))</f>
        <v>Diabetes</v>
      </c>
    </row>
    <row r="1152" spans="1:10" x14ac:dyDescent="0.35">
      <c r="A1152" s="17" t="s">
        <v>1220</v>
      </c>
      <c r="B1152" s="17">
        <v>24.31</v>
      </c>
      <c r="C1152" s="17" t="s">
        <v>8339</v>
      </c>
      <c r="D1152" s="17">
        <v>6.37</v>
      </c>
      <c r="E1152" s="17" t="s">
        <v>2380</v>
      </c>
      <c r="F1152" s="17" t="s">
        <v>2380</v>
      </c>
      <c r="G1152" s="17" t="s">
        <v>2380</v>
      </c>
      <c r="H1152" s="17">
        <v>0</v>
      </c>
      <c r="I1152" s="17" t="s">
        <v>2380</v>
      </c>
      <c r="J1152" s="17" t="str">
        <f>IF(Table3__3_16[[#This Row],[HBA1C]]&lt;5.7,"Normal",IF(Table3__3_16[[#This Row],[HBA1C]]&lt;6.4,"Prediabetes","Diabetes"))</f>
        <v>Prediabetes</v>
      </c>
    </row>
    <row r="1153" spans="1:10" x14ac:dyDescent="0.35">
      <c r="A1153" s="17" t="s">
        <v>1219</v>
      </c>
      <c r="B1153" s="17">
        <v>44.75</v>
      </c>
      <c r="C1153" s="17" t="s">
        <v>8337</v>
      </c>
      <c r="D1153" s="17">
        <v>5.09</v>
      </c>
      <c r="E1153" s="17" t="s">
        <v>2381</v>
      </c>
      <c r="F1153" s="17" t="s">
        <v>2380</v>
      </c>
      <c r="G1153" s="17" t="s">
        <v>2380</v>
      </c>
      <c r="H1153" s="17">
        <v>0</v>
      </c>
      <c r="I1153" s="17" t="s">
        <v>2380</v>
      </c>
      <c r="J1153" s="17" t="str">
        <f>IF(Table3__3_16[[#This Row],[HBA1C]]&lt;5.7,"Normal",IF(Table3__3_16[[#This Row],[HBA1C]]&lt;6.4,"Prediabetes","Diabetes"))</f>
        <v>Normal</v>
      </c>
    </row>
    <row r="1154" spans="1:10" x14ac:dyDescent="0.35">
      <c r="A1154" s="17" t="s">
        <v>1218</v>
      </c>
      <c r="B1154" s="17">
        <v>30.78</v>
      </c>
      <c r="C1154" s="17" t="s">
        <v>8337</v>
      </c>
      <c r="D1154" s="17">
        <v>7.94</v>
      </c>
      <c r="E1154" s="17" t="s">
        <v>2380</v>
      </c>
      <c r="F1154" s="17" t="s">
        <v>2380</v>
      </c>
      <c r="G1154" s="17" t="s">
        <v>2380</v>
      </c>
      <c r="H1154" s="17">
        <v>2</v>
      </c>
      <c r="I1154" s="17" t="s">
        <v>2380</v>
      </c>
      <c r="J1154" s="17" t="str">
        <f>IF(Table3__3_16[[#This Row],[HBA1C]]&lt;5.7,"Normal",IF(Table3__3_16[[#This Row],[HBA1C]]&lt;6.4,"Prediabetes","Diabetes"))</f>
        <v>Diabetes</v>
      </c>
    </row>
    <row r="1155" spans="1:10" x14ac:dyDescent="0.35">
      <c r="A1155" s="17" t="s">
        <v>1217</v>
      </c>
      <c r="B1155" s="17">
        <v>21.86</v>
      </c>
      <c r="C1155" s="17" t="s">
        <v>8339</v>
      </c>
      <c r="D1155" s="17">
        <v>10.95</v>
      </c>
      <c r="E1155" s="17" t="s">
        <v>2380</v>
      </c>
      <c r="F1155" s="17" t="s">
        <v>2380</v>
      </c>
      <c r="G1155" s="17" t="s">
        <v>2380</v>
      </c>
      <c r="H1155" s="17">
        <v>0</v>
      </c>
      <c r="I1155" s="17" t="s">
        <v>2380</v>
      </c>
      <c r="J1155" s="17" t="str">
        <f>IF(Table3__3_16[[#This Row],[HBA1C]]&lt;5.7,"Normal",IF(Table3__3_16[[#This Row],[HBA1C]]&lt;6.4,"Prediabetes","Diabetes"))</f>
        <v>Diabetes</v>
      </c>
    </row>
    <row r="1156" spans="1:10" x14ac:dyDescent="0.35">
      <c r="A1156" s="17" t="s">
        <v>1216</v>
      </c>
      <c r="B1156" s="17">
        <v>49.09</v>
      </c>
      <c r="C1156" s="17" t="s">
        <v>8337</v>
      </c>
      <c r="D1156" s="17">
        <v>6.3</v>
      </c>
      <c r="E1156" s="17" t="s">
        <v>2381</v>
      </c>
      <c r="F1156" s="17" t="s">
        <v>2380</v>
      </c>
      <c r="G1156" s="17" t="s">
        <v>2380</v>
      </c>
      <c r="H1156" s="17">
        <v>0</v>
      </c>
      <c r="I1156" s="17" t="s">
        <v>2380</v>
      </c>
      <c r="J1156" s="17" t="str">
        <f>IF(Table3__3_16[[#This Row],[HBA1C]]&lt;5.7,"Normal",IF(Table3__3_16[[#This Row],[HBA1C]]&lt;6.4,"Prediabetes","Diabetes"))</f>
        <v>Prediabetes</v>
      </c>
    </row>
    <row r="1157" spans="1:10" x14ac:dyDescent="0.35">
      <c r="A1157" s="17" t="s">
        <v>1215</v>
      </c>
      <c r="B1157" s="17">
        <v>47.74</v>
      </c>
      <c r="C1157" s="17" t="s">
        <v>8337</v>
      </c>
      <c r="D1157" s="17">
        <v>8.0500000000000007</v>
      </c>
      <c r="E1157" s="17" t="s">
        <v>2381</v>
      </c>
      <c r="F1157" s="17" t="s">
        <v>2380</v>
      </c>
      <c r="G1157" s="17" t="s">
        <v>2380</v>
      </c>
      <c r="H1157" s="17">
        <v>2</v>
      </c>
      <c r="I1157" s="17" t="s">
        <v>2380</v>
      </c>
      <c r="J1157" s="17" t="str">
        <f>IF(Table3__3_16[[#This Row],[HBA1C]]&lt;5.7,"Normal",IF(Table3__3_16[[#This Row],[HBA1C]]&lt;6.4,"Prediabetes","Diabetes"))</f>
        <v>Diabetes</v>
      </c>
    </row>
    <row r="1158" spans="1:10" x14ac:dyDescent="0.35">
      <c r="A1158" s="17" t="s">
        <v>1214</v>
      </c>
      <c r="B1158" s="17">
        <v>30.2</v>
      </c>
      <c r="C1158" s="17" t="s">
        <v>8337</v>
      </c>
      <c r="D1158" s="17">
        <v>9.8800000000000008</v>
      </c>
      <c r="E1158" s="17" t="s">
        <v>2381</v>
      </c>
      <c r="F1158" s="17" t="s">
        <v>2380</v>
      </c>
      <c r="G1158" s="17" t="s">
        <v>2380</v>
      </c>
      <c r="H1158" s="17">
        <v>2</v>
      </c>
      <c r="I1158" s="17" t="s">
        <v>2380</v>
      </c>
      <c r="J1158" s="17" t="str">
        <f>IF(Table3__3_16[[#This Row],[HBA1C]]&lt;5.7,"Normal",IF(Table3__3_16[[#This Row],[HBA1C]]&lt;6.4,"Prediabetes","Diabetes"))</f>
        <v>Diabetes</v>
      </c>
    </row>
    <row r="1159" spans="1:10" x14ac:dyDescent="0.35">
      <c r="A1159" s="17" t="s">
        <v>1213</v>
      </c>
      <c r="B1159" s="17">
        <v>33.25</v>
      </c>
      <c r="C1159" s="17" t="s">
        <v>8337</v>
      </c>
      <c r="D1159" s="17">
        <v>7.42</v>
      </c>
      <c r="E1159" s="17" t="s">
        <v>2381</v>
      </c>
      <c r="F1159" s="17" t="s">
        <v>2380</v>
      </c>
      <c r="G1159" s="17" t="s">
        <v>2380</v>
      </c>
      <c r="H1159" s="17">
        <v>2</v>
      </c>
      <c r="I1159" s="17" t="s">
        <v>2380</v>
      </c>
      <c r="J1159" s="17" t="str">
        <f>IF(Table3__3_16[[#This Row],[HBA1C]]&lt;5.7,"Normal",IF(Table3__3_16[[#This Row],[HBA1C]]&lt;6.4,"Prediabetes","Diabetes"))</f>
        <v>Diabetes</v>
      </c>
    </row>
    <row r="1160" spans="1:10" x14ac:dyDescent="0.35">
      <c r="A1160" s="17" t="s">
        <v>1212</v>
      </c>
      <c r="B1160" s="17">
        <v>26.6</v>
      </c>
      <c r="C1160" s="17" t="s">
        <v>8338</v>
      </c>
      <c r="D1160" s="17">
        <v>8.4499999999999993</v>
      </c>
      <c r="E1160" s="17" t="s">
        <v>2381</v>
      </c>
      <c r="F1160" s="17" t="s">
        <v>2380</v>
      </c>
      <c r="G1160" s="17" t="s">
        <v>2380</v>
      </c>
      <c r="H1160" s="17">
        <v>1</v>
      </c>
      <c r="I1160" s="17" t="s">
        <v>2380</v>
      </c>
      <c r="J1160" s="17" t="str">
        <f>IF(Table3__3_16[[#This Row],[HBA1C]]&lt;5.7,"Normal",IF(Table3__3_16[[#This Row],[HBA1C]]&lt;6.4,"Prediabetes","Diabetes"))</f>
        <v>Diabetes</v>
      </c>
    </row>
    <row r="1161" spans="1:10" x14ac:dyDescent="0.35">
      <c r="A1161" s="17" t="s">
        <v>1211</v>
      </c>
      <c r="B1161" s="17">
        <v>26.35</v>
      </c>
      <c r="C1161" s="17" t="s">
        <v>8338</v>
      </c>
      <c r="D1161" s="17">
        <v>6.21</v>
      </c>
      <c r="E1161" s="17" t="s">
        <v>2380</v>
      </c>
      <c r="F1161" s="17" t="s">
        <v>2380</v>
      </c>
      <c r="G1161" s="17" t="s">
        <v>2380</v>
      </c>
      <c r="H1161" s="17">
        <v>2</v>
      </c>
      <c r="I1161" s="17" t="s">
        <v>2380</v>
      </c>
      <c r="J1161" s="17" t="str">
        <f>IF(Table3__3_16[[#This Row],[HBA1C]]&lt;5.7,"Normal",IF(Table3__3_16[[#This Row],[HBA1C]]&lt;6.4,"Prediabetes","Diabetes"))</f>
        <v>Prediabetes</v>
      </c>
    </row>
    <row r="1162" spans="1:10" x14ac:dyDescent="0.35">
      <c r="A1162" s="17" t="s">
        <v>1210</v>
      </c>
      <c r="B1162" s="17">
        <v>39.994999999999997</v>
      </c>
      <c r="C1162" s="17" t="s">
        <v>8337</v>
      </c>
      <c r="D1162" s="17">
        <v>4.6500000000000004</v>
      </c>
      <c r="E1162" s="17" t="s">
        <v>2380</v>
      </c>
      <c r="F1162" s="17" t="s">
        <v>2380</v>
      </c>
      <c r="G1162" s="17" t="s">
        <v>2380</v>
      </c>
      <c r="H1162" s="17">
        <v>0</v>
      </c>
      <c r="I1162" s="17" t="s">
        <v>2380</v>
      </c>
      <c r="J1162" s="17" t="str">
        <f>IF(Table3__3_16[[#This Row],[HBA1C]]&lt;5.7,"Normal",IF(Table3__3_16[[#This Row],[HBA1C]]&lt;6.4,"Prediabetes","Diabetes"))</f>
        <v>Normal</v>
      </c>
    </row>
    <row r="1163" spans="1:10" x14ac:dyDescent="0.35">
      <c r="A1163" s="17" t="s">
        <v>1209</v>
      </c>
      <c r="B1163" s="17">
        <v>22.92</v>
      </c>
      <c r="C1163" s="17" t="s">
        <v>8339</v>
      </c>
      <c r="D1163" s="17">
        <v>5.87</v>
      </c>
      <c r="E1163" s="17" t="s">
        <v>2381</v>
      </c>
      <c r="F1163" s="17" t="s">
        <v>2380</v>
      </c>
      <c r="G1163" s="17" t="s">
        <v>2380</v>
      </c>
      <c r="H1163" s="17">
        <v>1</v>
      </c>
      <c r="I1163" s="17" t="s">
        <v>2380</v>
      </c>
      <c r="J1163" s="17" t="str">
        <f>IF(Table3__3_16[[#This Row],[HBA1C]]&lt;5.7,"Normal",IF(Table3__3_16[[#This Row],[HBA1C]]&lt;6.4,"Prediabetes","Diabetes"))</f>
        <v>Prediabetes</v>
      </c>
    </row>
    <row r="1164" spans="1:10" x14ac:dyDescent="0.35">
      <c r="A1164" s="17" t="s">
        <v>1208</v>
      </c>
      <c r="B1164" s="17">
        <v>24.78</v>
      </c>
      <c r="C1164" s="17" t="s">
        <v>8339</v>
      </c>
      <c r="D1164" s="17">
        <v>4.24</v>
      </c>
      <c r="E1164" s="17" t="s">
        <v>2381</v>
      </c>
      <c r="F1164" s="17" t="s">
        <v>2380</v>
      </c>
      <c r="G1164" s="17" t="s">
        <v>2380</v>
      </c>
      <c r="H1164" s="17">
        <v>2</v>
      </c>
      <c r="I1164" s="17" t="s">
        <v>2380</v>
      </c>
      <c r="J1164" s="17" t="str">
        <f>IF(Table3__3_16[[#This Row],[HBA1C]]&lt;5.7,"Normal",IF(Table3__3_16[[#This Row],[HBA1C]]&lt;6.4,"Prediabetes","Diabetes"))</f>
        <v>Normal</v>
      </c>
    </row>
    <row r="1165" spans="1:10" x14ac:dyDescent="0.35">
      <c r="A1165" s="17" t="s">
        <v>1207</v>
      </c>
      <c r="B1165" s="17">
        <v>34.07</v>
      </c>
      <c r="C1165" s="17" t="s">
        <v>8337</v>
      </c>
      <c r="D1165" s="17">
        <v>7.81</v>
      </c>
      <c r="E1165" s="17" t="s">
        <v>2381</v>
      </c>
      <c r="F1165" s="17" t="s">
        <v>2380</v>
      </c>
      <c r="G1165" s="17" t="s">
        <v>2380</v>
      </c>
      <c r="H1165" s="17">
        <v>0</v>
      </c>
      <c r="I1165" s="17" t="s">
        <v>2380</v>
      </c>
      <c r="J1165" s="17" t="str">
        <f>IF(Table3__3_16[[#This Row],[HBA1C]]&lt;5.7,"Normal",IF(Table3__3_16[[#This Row],[HBA1C]]&lt;6.4,"Prediabetes","Diabetes"))</f>
        <v>Diabetes</v>
      </c>
    </row>
    <row r="1166" spans="1:10" x14ac:dyDescent="0.35">
      <c r="A1166" s="17" t="s">
        <v>1206</v>
      </c>
      <c r="B1166" s="17">
        <v>30.14</v>
      </c>
      <c r="C1166" s="17" t="s">
        <v>8337</v>
      </c>
      <c r="D1166" s="17">
        <v>9.85</v>
      </c>
      <c r="E1166" s="17" t="s">
        <v>2380</v>
      </c>
      <c r="F1166" s="17" t="s">
        <v>2380</v>
      </c>
      <c r="G1166" s="17" t="s">
        <v>2380</v>
      </c>
      <c r="H1166" s="17">
        <v>0</v>
      </c>
      <c r="I1166" s="17" t="s">
        <v>2380</v>
      </c>
      <c r="J1166" s="17" t="str">
        <f>IF(Table3__3_16[[#This Row],[HBA1C]]&lt;5.7,"Normal",IF(Table3__3_16[[#This Row],[HBA1C]]&lt;6.4,"Prediabetes","Diabetes"))</f>
        <v>Diabetes</v>
      </c>
    </row>
    <row r="1167" spans="1:10" x14ac:dyDescent="0.35">
      <c r="A1167" s="17" t="s">
        <v>1205</v>
      </c>
      <c r="B1167" s="17">
        <v>18.05</v>
      </c>
      <c r="C1167" s="17" t="s">
        <v>8340</v>
      </c>
      <c r="D1167" s="17">
        <v>6.94</v>
      </c>
      <c r="E1167" s="17" t="s">
        <v>2380</v>
      </c>
      <c r="F1167" s="17" t="s">
        <v>2380</v>
      </c>
      <c r="G1167" s="17" t="s">
        <v>2380</v>
      </c>
      <c r="H1167" s="17">
        <v>0</v>
      </c>
      <c r="I1167" s="17" t="s">
        <v>2380</v>
      </c>
      <c r="J1167" s="17" t="str">
        <f>IF(Table3__3_16[[#This Row],[HBA1C]]&lt;5.7,"Normal",IF(Table3__3_16[[#This Row],[HBA1C]]&lt;6.4,"Prediabetes","Diabetes"))</f>
        <v>Diabetes</v>
      </c>
    </row>
    <row r="1168" spans="1:10" x14ac:dyDescent="0.35">
      <c r="A1168" s="17" t="s">
        <v>1204</v>
      </c>
      <c r="B1168" s="17">
        <v>37.4</v>
      </c>
      <c r="C1168" s="17" t="s">
        <v>8337</v>
      </c>
      <c r="D1168" s="17">
        <v>11.3</v>
      </c>
      <c r="E1168" s="17" t="s">
        <v>2381</v>
      </c>
      <c r="F1168" s="17" t="s">
        <v>2380</v>
      </c>
      <c r="G1168" s="17" t="s">
        <v>2380</v>
      </c>
      <c r="H1168" s="17">
        <v>2</v>
      </c>
      <c r="I1168" s="17" t="s">
        <v>2380</v>
      </c>
      <c r="J1168" s="17" t="str">
        <f>IF(Table3__3_16[[#This Row],[HBA1C]]&lt;5.7,"Normal",IF(Table3__3_16[[#This Row],[HBA1C]]&lt;6.4,"Prediabetes","Diabetes"))</f>
        <v>Diabetes</v>
      </c>
    </row>
    <row r="1169" spans="1:10" x14ac:dyDescent="0.35">
      <c r="A1169" s="17" t="s">
        <v>1203</v>
      </c>
      <c r="B1169" s="17">
        <v>25.75</v>
      </c>
      <c r="C1169" s="17" t="s">
        <v>8338</v>
      </c>
      <c r="D1169" s="17">
        <v>9.23</v>
      </c>
      <c r="E1169" s="17" t="s">
        <v>2380</v>
      </c>
      <c r="F1169" s="17" t="s">
        <v>2380</v>
      </c>
      <c r="G1169" s="17" t="s">
        <v>2380</v>
      </c>
      <c r="H1169" s="17">
        <v>0</v>
      </c>
      <c r="I1169" s="17" t="s">
        <v>2380</v>
      </c>
      <c r="J1169" s="17" t="str">
        <f>IF(Table3__3_16[[#This Row],[HBA1C]]&lt;5.7,"Normal",IF(Table3__3_16[[#This Row],[HBA1C]]&lt;6.4,"Prediabetes","Diabetes"))</f>
        <v>Diabetes</v>
      </c>
    </row>
    <row r="1170" spans="1:10" x14ac:dyDescent="0.35">
      <c r="A1170" s="17" t="s">
        <v>1202</v>
      </c>
      <c r="B1170" s="17">
        <v>32.299999999999997</v>
      </c>
      <c r="C1170" s="17" t="s">
        <v>8337</v>
      </c>
      <c r="D1170" s="17">
        <v>4.37</v>
      </c>
      <c r="E1170" s="17" t="s">
        <v>2380</v>
      </c>
      <c r="F1170" s="17" t="s">
        <v>2380</v>
      </c>
      <c r="G1170" s="17" t="s">
        <v>2380</v>
      </c>
      <c r="H1170" s="17">
        <v>2</v>
      </c>
      <c r="I1170" s="17" t="s">
        <v>2380</v>
      </c>
      <c r="J1170" s="17" t="str">
        <f>IF(Table3__3_16[[#This Row],[HBA1C]]&lt;5.7,"Normal",IF(Table3__3_16[[#This Row],[HBA1C]]&lt;6.4,"Prediabetes","Diabetes"))</f>
        <v>Normal</v>
      </c>
    </row>
    <row r="1171" spans="1:10" x14ac:dyDescent="0.35">
      <c r="A1171" s="17" t="s">
        <v>1201</v>
      </c>
      <c r="B1171" s="17">
        <v>28.61</v>
      </c>
      <c r="C1171" s="17" t="s">
        <v>8338</v>
      </c>
      <c r="D1171" s="17">
        <v>5.76</v>
      </c>
      <c r="E1171" s="17" t="s">
        <v>2380</v>
      </c>
      <c r="F1171" s="17" t="s">
        <v>2380</v>
      </c>
      <c r="G1171" s="17" t="s">
        <v>2381</v>
      </c>
      <c r="H1171" s="17">
        <v>1</v>
      </c>
      <c r="I1171" s="17" t="s">
        <v>2380</v>
      </c>
      <c r="J1171" s="17" t="str">
        <f>IF(Table3__3_16[[#This Row],[HBA1C]]&lt;5.7,"Normal",IF(Table3__3_16[[#This Row],[HBA1C]]&lt;6.4,"Prediabetes","Diabetes"))</f>
        <v>Prediabetes</v>
      </c>
    </row>
    <row r="1172" spans="1:10" x14ac:dyDescent="0.35">
      <c r="A1172" s="17" t="s">
        <v>1200</v>
      </c>
      <c r="B1172" s="17">
        <v>45.41</v>
      </c>
      <c r="C1172" s="17" t="s">
        <v>8337</v>
      </c>
      <c r="D1172" s="17">
        <v>4.96</v>
      </c>
      <c r="E1172" s="17" t="s">
        <v>2380</v>
      </c>
      <c r="F1172" s="17" t="s">
        <v>2380</v>
      </c>
      <c r="G1172" s="17" t="s">
        <v>2380</v>
      </c>
      <c r="H1172" s="17">
        <v>1</v>
      </c>
      <c r="I1172" s="17" t="s">
        <v>2380</v>
      </c>
      <c r="J1172" s="17" t="str">
        <f>IF(Table3__3_16[[#This Row],[HBA1C]]&lt;5.7,"Normal",IF(Table3__3_16[[#This Row],[HBA1C]]&lt;6.4,"Prediabetes","Diabetes"))</f>
        <v>Normal</v>
      </c>
    </row>
    <row r="1173" spans="1:10" x14ac:dyDescent="0.35">
      <c r="A1173" s="17" t="s">
        <v>1199</v>
      </c>
      <c r="B1173" s="17">
        <v>31.2</v>
      </c>
      <c r="C1173" s="17" t="s">
        <v>8337</v>
      </c>
      <c r="D1173" s="17">
        <v>11.04</v>
      </c>
      <c r="E1173" s="17" t="s">
        <v>2381</v>
      </c>
      <c r="F1173" s="17" t="s">
        <v>2380</v>
      </c>
      <c r="G1173" s="17" t="s">
        <v>2380</v>
      </c>
      <c r="H1173" s="17">
        <v>2</v>
      </c>
      <c r="I1173" s="17" t="s">
        <v>2380</v>
      </c>
      <c r="J1173" s="17" t="str">
        <f>IF(Table3__3_16[[#This Row],[HBA1C]]&lt;5.7,"Normal",IF(Table3__3_16[[#This Row],[HBA1C]]&lt;6.4,"Prediabetes","Diabetes"))</f>
        <v>Diabetes</v>
      </c>
    </row>
    <row r="1174" spans="1:10" x14ac:dyDescent="0.35">
      <c r="A1174" s="17" t="s">
        <v>1198</v>
      </c>
      <c r="B1174" s="17">
        <v>29.83</v>
      </c>
      <c r="C1174" s="17" t="s">
        <v>8338</v>
      </c>
      <c r="D1174" s="17">
        <v>7.81</v>
      </c>
      <c r="E1174" s="17" t="s">
        <v>2381</v>
      </c>
      <c r="F1174" s="17" t="s">
        <v>2380</v>
      </c>
      <c r="G1174" s="17" t="s">
        <v>2380</v>
      </c>
      <c r="H1174" s="17">
        <v>1</v>
      </c>
      <c r="I1174" s="17" t="s">
        <v>2380</v>
      </c>
      <c r="J1174" s="17" t="str">
        <f>IF(Table3__3_16[[#This Row],[HBA1C]]&lt;5.7,"Normal",IF(Table3__3_16[[#This Row],[HBA1C]]&lt;6.4,"Prediabetes","Diabetes"))</f>
        <v>Diabetes</v>
      </c>
    </row>
    <row r="1175" spans="1:10" x14ac:dyDescent="0.35">
      <c r="A1175" s="17" t="s">
        <v>1197</v>
      </c>
      <c r="B1175" s="17">
        <v>29.06</v>
      </c>
      <c r="C1175" s="17" t="s">
        <v>8338</v>
      </c>
      <c r="D1175" s="17">
        <v>4.55</v>
      </c>
      <c r="E1175" s="17" t="s">
        <v>2380</v>
      </c>
      <c r="F1175" s="17" t="s">
        <v>2380</v>
      </c>
      <c r="G1175" s="17" t="s">
        <v>2380</v>
      </c>
      <c r="H1175" s="17">
        <v>0</v>
      </c>
      <c r="I1175" s="17" t="s">
        <v>2380</v>
      </c>
      <c r="J1175" s="17" t="str">
        <f>IF(Table3__3_16[[#This Row],[HBA1C]]&lt;5.7,"Normal",IF(Table3__3_16[[#This Row],[HBA1C]]&lt;6.4,"Prediabetes","Diabetes"))</f>
        <v>Normal</v>
      </c>
    </row>
    <row r="1176" spans="1:10" x14ac:dyDescent="0.35">
      <c r="A1176" s="17" t="s">
        <v>1196</v>
      </c>
      <c r="B1176" s="17">
        <v>27.454999999999998</v>
      </c>
      <c r="C1176" s="17" t="s">
        <v>8338</v>
      </c>
      <c r="D1176" s="17">
        <v>6.13</v>
      </c>
      <c r="E1176" s="17" t="s">
        <v>2380</v>
      </c>
      <c r="F1176" s="17" t="s">
        <v>2380</v>
      </c>
      <c r="G1176" s="17" t="s">
        <v>2380</v>
      </c>
      <c r="H1176" s="17">
        <v>2</v>
      </c>
      <c r="I1176" s="17" t="s">
        <v>2380</v>
      </c>
      <c r="J1176" s="17" t="str">
        <f>IF(Table3__3_16[[#This Row],[HBA1C]]&lt;5.7,"Normal",IF(Table3__3_16[[#This Row],[HBA1C]]&lt;6.4,"Prediabetes","Diabetes"))</f>
        <v>Prediabetes</v>
      </c>
    </row>
    <row r="1177" spans="1:10" x14ac:dyDescent="0.35">
      <c r="A1177" s="17" t="s">
        <v>1195</v>
      </c>
      <c r="B1177" s="17">
        <v>23.01</v>
      </c>
      <c r="C1177" s="17" t="s">
        <v>8339</v>
      </c>
      <c r="D1177" s="17">
        <v>6.04</v>
      </c>
      <c r="E1177" s="17" t="s">
        <v>2381</v>
      </c>
      <c r="F1177" s="17" t="s">
        <v>2380</v>
      </c>
      <c r="G1177" s="17" t="s">
        <v>2380</v>
      </c>
      <c r="H1177" s="17">
        <v>1</v>
      </c>
      <c r="I1177" s="17" t="s">
        <v>2380</v>
      </c>
      <c r="J1177" s="17" t="str">
        <f>IF(Table3__3_16[[#This Row],[HBA1C]]&lt;5.7,"Normal",IF(Table3__3_16[[#This Row],[HBA1C]]&lt;6.4,"Prediabetes","Diabetes"))</f>
        <v>Prediabetes</v>
      </c>
    </row>
    <row r="1178" spans="1:10" x14ac:dyDescent="0.35">
      <c r="A1178" s="17" t="s">
        <v>1194</v>
      </c>
      <c r="B1178" s="17">
        <v>31.39</v>
      </c>
      <c r="C1178" s="17" t="s">
        <v>8337</v>
      </c>
      <c r="D1178" s="17">
        <v>8.85</v>
      </c>
      <c r="E1178" s="17" t="s">
        <v>2381</v>
      </c>
      <c r="F1178" s="17" t="s">
        <v>2380</v>
      </c>
      <c r="G1178" s="17" t="s">
        <v>2380</v>
      </c>
      <c r="H1178" s="17">
        <v>0</v>
      </c>
      <c r="I1178" s="17" t="s">
        <v>2380</v>
      </c>
      <c r="J1178" s="17" t="str">
        <f>IF(Table3__3_16[[#This Row],[HBA1C]]&lt;5.7,"Normal",IF(Table3__3_16[[#This Row],[HBA1C]]&lt;6.4,"Prediabetes","Diabetes"))</f>
        <v>Diabetes</v>
      </c>
    </row>
    <row r="1179" spans="1:10" x14ac:dyDescent="0.35">
      <c r="A1179" s="17" t="s">
        <v>1193</v>
      </c>
      <c r="B1179" s="17">
        <v>34.770000000000003</v>
      </c>
      <c r="C1179" s="17" t="s">
        <v>8337</v>
      </c>
      <c r="D1179" s="17">
        <v>10.54</v>
      </c>
      <c r="E1179" s="17" t="s">
        <v>2380</v>
      </c>
      <c r="F1179" s="17" t="s">
        <v>2380</v>
      </c>
      <c r="G1179" s="17" t="s">
        <v>2380</v>
      </c>
      <c r="H1179" s="17">
        <v>2</v>
      </c>
      <c r="I1179" s="17" t="s">
        <v>2380</v>
      </c>
      <c r="J1179" s="17" t="str">
        <f>IF(Table3__3_16[[#This Row],[HBA1C]]&lt;5.7,"Normal",IF(Table3__3_16[[#This Row],[HBA1C]]&lt;6.4,"Prediabetes","Diabetes"))</f>
        <v>Diabetes</v>
      </c>
    </row>
    <row r="1180" spans="1:10" x14ac:dyDescent="0.35">
      <c r="A1180" s="17" t="s">
        <v>1192</v>
      </c>
      <c r="B1180" s="17">
        <v>24.48</v>
      </c>
      <c r="C1180" s="17" t="s">
        <v>8339</v>
      </c>
      <c r="D1180" s="17">
        <v>4.37</v>
      </c>
      <c r="E1180" s="17" t="s">
        <v>2381</v>
      </c>
      <c r="F1180" s="17" t="s">
        <v>2380</v>
      </c>
      <c r="G1180" s="17" t="s">
        <v>2380</v>
      </c>
      <c r="H1180" s="17">
        <v>2</v>
      </c>
      <c r="I1180" s="17" t="s">
        <v>2380</v>
      </c>
      <c r="J1180" s="17" t="str">
        <f>IF(Table3__3_16[[#This Row],[HBA1C]]&lt;5.7,"Normal",IF(Table3__3_16[[#This Row],[HBA1C]]&lt;6.4,"Prediabetes","Diabetes"))</f>
        <v>Normal</v>
      </c>
    </row>
    <row r="1181" spans="1:10" x14ac:dyDescent="0.35">
      <c r="A1181" s="17" t="s">
        <v>1191</v>
      </c>
      <c r="B1181" s="17">
        <v>22.61</v>
      </c>
      <c r="C1181" s="17" t="s">
        <v>8339</v>
      </c>
      <c r="D1181" s="17">
        <v>9.6300000000000008</v>
      </c>
      <c r="E1181" s="17" t="s">
        <v>2380</v>
      </c>
      <c r="F1181" s="17" t="s">
        <v>2380</v>
      </c>
      <c r="G1181" s="17" t="s">
        <v>2380</v>
      </c>
      <c r="H1181" s="17">
        <v>2</v>
      </c>
      <c r="I1181" s="17" t="s">
        <v>2380</v>
      </c>
      <c r="J1181" s="17" t="str">
        <f>IF(Table3__3_16[[#This Row],[HBA1C]]&lt;5.7,"Normal",IF(Table3__3_16[[#This Row],[HBA1C]]&lt;6.4,"Prediabetes","Diabetes"))</f>
        <v>Diabetes</v>
      </c>
    </row>
    <row r="1182" spans="1:10" x14ac:dyDescent="0.35">
      <c r="A1182" s="17" t="s">
        <v>1190</v>
      </c>
      <c r="B1182" s="17">
        <v>34.299999999999997</v>
      </c>
      <c r="C1182" s="17" t="s">
        <v>8337</v>
      </c>
      <c r="D1182" s="17">
        <v>10.37</v>
      </c>
      <c r="E1182" s="17" t="s">
        <v>2380</v>
      </c>
      <c r="F1182" s="17" t="s">
        <v>2380</v>
      </c>
      <c r="G1182" s="17" t="s">
        <v>2380</v>
      </c>
      <c r="H1182" s="17">
        <v>0</v>
      </c>
      <c r="I1182" s="17" t="s">
        <v>2380</v>
      </c>
      <c r="J1182" s="17" t="str">
        <f>IF(Table3__3_16[[#This Row],[HBA1C]]&lt;5.7,"Normal",IF(Table3__3_16[[#This Row],[HBA1C]]&lt;6.4,"Prediabetes","Diabetes"))</f>
        <v>Diabetes</v>
      </c>
    </row>
    <row r="1183" spans="1:10" x14ac:dyDescent="0.35">
      <c r="A1183" s="17" t="s">
        <v>1189</v>
      </c>
      <c r="B1183" s="17">
        <v>46.09</v>
      </c>
      <c r="C1183" s="17" t="s">
        <v>8337</v>
      </c>
      <c r="D1183" s="17">
        <v>5.44</v>
      </c>
      <c r="E1183" s="17" t="s">
        <v>2380</v>
      </c>
      <c r="F1183" s="17" t="s">
        <v>2380</v>
      </c>
      <c r="G1183" s="17" t="s">
        <v>2380</v>
      </c>
      <c r="H1183" s="17">
        <v>2</v>
      </c>
      <c r="I1183" s="17" t="s">
        <v>2380</v>
      </c>
      <c r="J1183" s="17" t="str">
        <f>IF(Table3__3_16[[#This Row],[HBA1C]]&lt;5.7,"Normal",IF(Table3__3_16[[#This Row],[HBA1C]]&lt;6.4,"Prediabetes","Diabetes"))</f>
        <v>Normal</v>
      </c>
    </row>
    <row r="1184" spans="1:10" x14ac:dyDescent="0.35">
      <c r="A1184" s="17" t="s">
        <v>1188</v>
      </c>
      <c r="B1184" s="17">
        <v>44.744999999999997</v>
      </c>
      <c r="C1184" s="17" t="s">
        <v>8337</v>
      </c>
      <c r="D1184" s="17">
        <v>5.19</v>
      </c>
      <c r="E1184" s="17" t="s">
        <v>2380</v>
      </c>
      <c r="F1184" s="17" t="s">
        <v>2380</v>
      </c>
      <c r="G1184" s="17" t="s">
        <v>2380</v>
      </c>
      <c r="H1184" s="17">
        <v>2</v>
      </c>
      <c r="I1184" s="17" t="s">
        <v>2380</v>
      </c>
      <c r="J1184" s="17" t="str">
        <f>IF(Table3__3_16[[#This Row],[HBA1C]]&lt;5.7,"Normal",IF(Table3__3_16[[#This Row],[HBA1C]]&lt;6.4,"Prediabetes","Diabetes"))</f>
        <v>Normal</v>
      </c>
    </row>
    <row r="1185" spans="1:10" x14ac:dyDescent="0.35">
      <c r="A1185" s="17" t="s">
        <v>1187</v>
      </c>
      <c r="B1185" s="17">
        <v>26.33</v>
      </c>
      <c r="C1185" s="17" t="s">
        <v>8338</v>
      </c>
      <c r="D1185" s="17">
        <v>11.8</v>
      </c>
      <c r="E1185" s="17" t="s">
        <v>2381</v>
      </c>
      <c r="F1185" s="17" t="s">
        <v>2380</v>
      </c>
      <c r="G1185" s="17" t="s">
        <v>2380</v>
      </c>
      <c r="H1185" s="17">
        <v>1</v>
      </c>
      <c r="I1185" s="17" t="s">
        <v>2380</v>
      </c>
      <c r="J1185" s="17" t="str">
        <f>IF(Table3__3_16[[#This Row],[HBA1C]]&lt;5.7,"Normal",IF(Table3__3_16[[#This Row],[HBA1C]]&lt;6.4,"Prediabetes","Diabetes"))</f>
        <v>Diabetes</v>
      </c>
    </row>
    <row r="1186" spans="1:10" x14ac:dyDescent="0.35">
      <c r="A1186" s="17" t="s">
        <v>1186</v>
      </c>
      <c r="B1186" s="17">
        <v>26.6</v>
      </c>
      <c r="C1186" s="17" t="s">
        <v>8338</v>
      </c>
      <c r="D1186" s="17">
        <v>8.3800000000000008</v>
      </c>
      <c r="E1186" s="17" t="s">
        <v>2380</v>
      </c>
      <c r="F1186" s="17" t="s">
        <v>2380</v>
      </c>
      <c r="G1186" s="17" t="s">
        <v>2380</v>
      </c>
      <c r="H1186" s="17">
        <v>2</v>
      </c>
      <c r="I1186" s="17" t="s">
        <v>2380</v>
      </c>
      <c r="J1186" s="17" t="str">
        <f>IF(Table3__3_16[[#This Row],[HBA1C]]&lt;5.7,"Normal",IF(Table3__3_16[[#This Row],[HBA1C]]&lt;6.4,"Prediabetes","Diabetes"))</f>
        <v>Diabetes</v>
      </c>
    </row>
    <row r="1187" spans="1:10" x14ac:dyDescent="0.35">
      <c r="A1187" s="17" t="s">
        <v>1185</v>
      </c>
      <c r="B1187" s="17">
        <v>27.5</v>
      </c>
      <c r="C1187" s="17" t="s">
        <v>8338</v>
      </c>
      <c r="D1187" s="17">
        <v>7.58</v>
      </c>
      <c r="E1187" s="17" t="s">
        <v>2380</v>
      </c>
      <c r="F1187" s="17" t="s">
        <v>2380</v>
      </c>
      <c r="G1187" s="17" t="s">
        <v>2380</v>
      </c>
      <c r="H1187" s="17">
        <v>0</v>
      </c>
      <c r="I1187" s="17" t="s">
        <v>2380</v>
      </c>
      <c r="J1187" s="17" t="str">
        <f>IF(Table3__3_16[[#This Row],[HBA1C]]&lt;5.7,"Normal",IF(Table3__3_16[[#This Row],[HBA1C]]&lt;6.4,"Prediabetes","Diabetes"))</f>
        <v>Diabetes</v>
      </c>
    </row>
    <row r="1188" spans="1:10" x14ac:dyDescent="0.35">
      <c r="A1188" s="17" t="s">
        <v>1184</v>
      </c>
      <c r="B1188" s="17">
        <v>41.55</v>
      </c>
      <c r="C1188" s="17" t="s">
        <v>8337</v>
      </c>
      <c r="D1188" s="17">
        <v>4.6100000000000003</v>
      </c>
      <c r="E1188" s="17" t="s">
        <v>2380</v>
      </c>
      <c r="F1188" s="17" t="s">
        <v>2380</v>
      </c>
      <c r="G1188" s="17" t="s">
        <v>2380</v>
      </c>
      <c r="H1188" s="17">
        <v>1</v>
      </c>
      <c r="I1188" s="17" t="s">
        <v>2380</v>
      </c>
      <c r="J1188" s="17" t="str">
        <f>IF(Table3__3_16[[#This Row],[HBA1C]]&lt;5.7,"Normal",IF(Table3__3_16[[#This Row],[HBA1C]]&lt;6.4,"Prediabetes","Diabetes"))</f>
        <v>Normal</v>
      </c>
    </row>
    <row r="1189" spans="1:10" x14ac:dyDescent="0.35">
      <c r="A1189" s="17" t="s">
        <v>1183</v>
      </c>
      <c r="B1189" s="17">
        <v>41.47</v>
      </c>
      <c r="C1189" s="17" t="s">
        <v>8337</v>
      </c>
      <c r="D1189" s="17">
        <v>4.7</v>
      </c>
      <c r="E1189" s="17" t="s">
        <v>2381</v>
      </c>
      <c r="F1189" s="17" t="s">
        <v>2380</v>
      </c>
      <c r="G1189" s="17" t="s">
        <v>2381</v>
      </c>
      <c r="H1189" s="17">
        <v>1</v>
      </c>
      <c r="I1189" s="17" t="s">
        <v>2380</v>
      </c>
      <c r="J1189" s="17" t="str">
        <f>IF(Table3__3_16[[#This Row],[HBA1C]]&lt;5.7,"Normal",IF(Table3__3_16[[#This Row],[HBA1C]]&lt;6.4,"Prediabetes","Diabetes"))</f>
        <v>Normal</v>
      </c>
    </row>
    <row r="1190" spans="1:10" x14ac:dyDescent="0.35">
      <c r="A1190" s="17" t="s">
        <v>1182</v>
      </c>
      <c r="B1190" s="17">
        <v>24.795000000000002</v>
      </c>
      <c r="C1190" s="17" t="s">
        <v>8339</v>
      </c>
      <c r="D1190" s="17">
        <v>6.05</v>
      </c>
      <c r="E1190" s="17" t="s">
        <v>2381</v>
      </c>
      <c r="F1190" s="17" t="s">
        <v>2380</v>
      </c>
      <c r="G1190" s="17" t="s">
        <v>2380</v>
      </c>
      <c r="H1190" s="17">
        <v>0</v>
      </c>
      <c r="I1190" s="17" t="s">
        <v>2380</v>
      </c>
      <c r="J1190" s="17" t="str">
        <f>IF(Table3__3_16[[#This Row],[HBA1C]]&lt;5.7,"Normal",IF(Table3__3_16[[#This Row],[HBA1C]]&lt;6.4,"Prediabetes","Diabetes"))</f>
        <v>Prediabetes</v>
      </c>
    </row>
    <row r="1191" spans="1:10" x14ac:dyDescent="0.35">
      <c r="A1191" s="17" t="s">
        <v>1181</v>
      </c>
      <c r="B1191" s="17">
        <v>29.48</v>
      </c>
      <c r="C1191" s="17" t="s">
        <v>8338</v>
      </c>
      <c r="D1191" s="17">
        <v>5.63</v>
      </c>
      <c r="E1191" s="17" t="s">
        <v>2381</v>
      </c>
      <c r="F1191" s="17" t="s">
        <v>2380</v>
      </c>
      <c r="G1191" s="17" t="s">
        <v>2381</v>
      </c>
      <c r="H1191" s="17">
        <v>1</v>
      </c>
      <c r="I1191" s="17" t="s">
        <v>2380</v>
      </c>
      <c r="J1191" s="17" t="str">
        <f>IF(Table3__3_16[[#This Row],[HBA1C]]&lt;5.7,"Normal",IF(Table3__3_16[[#This Row],[HBA1C]]&lt;6.4,"Prediabetes","Diabetes"))</f>
        <v>Normal</v>
      </c>
    </row>
    <row r="1192" spans="1:10" x14ac:dyDescent="0.35">
      <c r="A1192" s="17" t="s">
        <v>1180</v>
      </c>
      <c r="B1192" s="17">
        <v>28.09</v>
      </c>
      <c r="C1192" s="17" t="s">
        <v>8338</v>
      </c>
      <c r="D1192" s="17">
        <v>6.06</v>
      </c>
      <c r="E1192" s="17" t="s">
        <v>2380</v>
      </c>
      <c r="F1192" s="17" t="s">
        <v>2380</v>
      </c>
      <c r="G1192" s="17" t="s">
        <v>2381</v>
      </c>
      <c r="H1192" s="17">
        <v>1</v>
      </c>
      <c r="I1192" s="17" t="s">
        <v>2380</v>
      </c>
      <c r="J1192" s="17" t="str">
        <f>IF(Table3__3_16[[#This Row],[HBA1C]]&lt;5.7,"Normal",IF(Table3__3_16[[#This Row],[HBA1C]]&lt;6.4,"Prediabetes","Diabetes"))</f>
        <v>Prediabetes</v>
      </c>
    </row>
    <row r="1193" spans="1:10" x14ac:dyDescent="0.35">
      <c r="A1193" s="17" t="s">
        <v>1179</v>
      </c>
      <c r="B1193" s="17">
        <v>32.729999999999997</v>
      </c>
      <c r="C1193" s="17" t="s">
        <v>8337</v>
      </c>
      <c r="D1193" s="17">
        <v>5.19</v>
      </c>
      <c r="E1193" s="17" t="s">
        <v>2380</v>
      </c>
      <c r="F1193" s="17" t="s">
        <v>2380</v>
      </c>
      <c r="G1193" s="17" t="s">
        <v>2380</v>
      </c>
      <c r="H1193" s="17">
        <v>1</v>
      </c>
      <c r="I1193" s="17" t="s">
        <v>2380</v>
      </c>
      <c r="J1193" s="17" t="str">
        <f>IF(Table3__3_16[[#This Row],[HBA1C]]&lt;5.7,"Normal",IF(Table3__3_16[[#This Row],[HBA1C]]&lt;6.4,"Prediabetes","Diabetes"))</f>
        <v>Normal</v>
      </c>
    </row>
    <row r="1194" spans="1:10" x14ac:dyDescent="0.35">
      <c r="A1194" s="17" t="s">
        <v>1178</v>
      </c>
      <c r="B1194" s="17">
        <v>27.36</v>
      </c>
      <c r="C1194" s="17" t="s">
        <v>8338</v>
      </c>
      <c r="D1194" s="17">
        <v>8.9600000000000009</v>
      </c>
      <c r="E1194" s="17" t="s">
        <v>2380</v>
      </c>
      <c r="F1194" s="17" t="s">
        <v>2380</v>
      </c>
      <c r="G1194" s="17" t="s">
        <v>2380</v>
      </c>
      <c r="H1194" s="17">
        <v>0</v>
      </c>
      <c r="I1194" s="17" t="s">
        <v>2380</v>
      </c>
      <c r="J1194" s="17" t="str">
        <f>IF(Table3__3_16[[#This Row],[HBA1C]]&lt;5.7,"Normal",IF(Table3__3_16[[#This Row],[HBA1C]]&lt;6.4,"Prediabetes","Diabetes"))</f>
        <v>Diabetes</v>
      </c>
    </row>
    <row r="1195" spans="1:10" x14ac:dyDescent="0.35">
      <c r="A1195" s="17" t="s">
        <v>1177</v>
      </c>
      <c r="B1195" s="17">
        <v>27.265000000000001</v>
      </c>
      <c r="C1195" s="17" t="s">
        <v>8338</v>
      </c>
      <c r="D1195" s="17">
        <v>11.39</v>
      </c>
      <c r="E1195" s="17" t="s">
        <v>2380</v>
      </c>
      <c r="F1195" s="17" t="s">
        <v>2380</v>
      </c>
      <c r="G1195" s="17" t="s">
        <v>2380</v>
      </c>
      <c r="H1195" s="17">
        <v>0</v>
      </c>
      <c r="I1195" s="17" t="s">
        <v>2380</v>
      </c>
      <c r="J1195" s="17" t="str">
        <f>IF(Table3__3_16[[#This Row],[HBA1C]]&lt;5.7,"Normal",IF(Table3__3_16[[#This Row],[HBA1C]]&lt;6.4,"Prediabetes","Diabetes"))</f>
        <v>Diabetes</v>
      </c>
    </row>
    <row r="1196" spans="1:10" x14ac:dyDescent="0.35">
      <c r="A1196" s="17" t="s">
        <v>1176</v>
      </c>
      <c r="B1196" s="17">
        <v>48.07</v>
      </c>
      <c r="C1196" s="17" t="s">
        <v>8337</v>
      </c>
      <c r="D1196" s="17">
        <v>4.0599999999999996</v>
      </c>
      <c r="E1196" s="17" t="s">
        <v>2381</v>
      </c>
      <c r="F1196" s="17" t="s">
        <v>2380</v>
      </c>
      <c r="G1196" s="17" t="s">
        <v>2380</v>
      </c>
      <c r="H1196" s="17">
        <v>0</v>
      </c>
      <c r="I1196" s="17" t="s">
        <v>2380</v>
      </c>
      <c r="J1196" s="17" t="str">
        <f>IF(Table3__3_16[[#This Row],[HBA1C]]&lt;5.7,"Normal",IF(Table3__3_16[[#This Row],[HBA1C]]&lt;6.4,"Prediabetes","Diabetes"))</f>
        <v>Normal</v>
      </c>
    </row>
    <row r="1197" spans="1:10" x14ac:dyDescent="0.35">
      <c r="A1197" s="17" t="s">
        <v>1175</v>
      </c>
      <c r="B1197" s="17">
        <v>30.8</v>
      </c>
      <c r="C1197" s="17" t="s">
        <v>8337</v>
      </c>
      <c r="D1197" s="17">
        <v>5.23</v>
      </c>
      <c r="E1197" s="17" t="s">
        <v>2381</v>
      </c>
      <c r="F1197" s="17" t="s">
        <v>2380</v>
      </c>
      <c r="G1197" s="17" t="s">
        <v>2380</v>
      </c>
      <c r="H1197" s="17">
        <v>0</v>
      </c>
      <c r="I1197" s="17" t="s">
        <v>2380</v>
      </c>
      <c r="J1197" s="17" t="str">
        <f>IF(Table3__3_16[[#This Row],[HBA1C]]&lt;5.7,"Normal",IF(Table3__3_16[[#This Row],[HBA1C]]&lt;6.4,"Prediabetes","Diabetes"))</f>
        <v>Normal</v>
      </c>
    </row>
    <row r="1198" spans="1:10" x14ac:dyDescent="0.35">
      <c r="A1198" s="17" t="s">
        <v>1174</v>
      </c>
      <c r="B1198" s="17">
        <v>32.299999999999997</v>
      </c>
      <c r="C1198" s="17" t="s">
        <v>8337</v>
      </c>
      <c r="D1198" s="17">
        <v>5.05</v>
      </c>
      <c r="E1198" s="17" t="s">
        <v>2381</v>
      </c>
      <c r="F1198" s="17" t="s">
        <v>2380</v>
      </c>
      <c r="G1198" s="17" t="s">
        <v>2380</v>
      </c>
      <c r="H1198" s="17">
        <v>0</v>
      </c>
      <c r="I1198" s="17" t="s">
        <v>2380</v>
      </c>
      <c r="J1198" s="17" t="str">
        <f>IF(Table3__3_16[[#This Row],[HBA1C]]&lt;5.7,"Normal",IF(Table3__3_16[[#This Row],[HBA1C]]&lt;6.4,"Prediabetes","Diabetes"))</f>
        <v>Normal</v>
      </c>
    </row>
    <row r="1199" spans="1:10" x14ac:dyDescent="0.35">
      <c r="A1199" s="17" t="s">
        <v>1173</v>
      </c>
      <c r="B1199" s="17">
        <v>39.700000000000003</v>
      </c>
      <c r="C1199" s="17" t="s">
        <v>8337</v>
      </c>
      <c r="D1199" s="17">
        <v>7.34</v>
      </c>
      <c r="E1199" s="17" t="s">
        <v>2380</v>
      </c>
      <c r="F1199" s="17" t="s">
        <v>2380</v>
      </c>
      <c r="G1199" s="17" t="s">
        <v>2380</v>
      </c>
      <c r="H1199" s="17">
        <v>0</v>
      </c>
      <c r="I1199" s="17" t="s">
        <v>2380</v>
      </c>
      <c r="J1199" s="17" t="str">
        <f>IF(Table3__3_16[[#This Row],[HBA1C]]&lt;5.7,"Normal",IF(Table3__3_16[[#This Row],[HBA1C]]&lt;6.4,"Prediabetes","Diabetes"))</f>
        <v>Diabetes</v>
      </c>
    </row>
    <row r="1200" spans="1:10" x14ac:dyDescent="0.35">
      <c r="A1200" s="17" t="s">
        <v>1172</v>
      </c>
      <c r="B1200" s="17">
        <v>35.97</v>
      </c>
      <c r="C1200" s="17" t="s">
        <v>8337</v>
      </c>
      <c r="D1200" s="17">
        <v>8.1300000000000008</v>
      </c>
      <c r="E1200" s="17" t="s">
        <v>2380</v>
      </c>
      <c r="F1200" s="17" t="s">
        <v>2380</v>
      </c>
      <c r="G1200" s="17" t="s">
        <v>2380</v>
      </c>
      <c r="H1200" s="17">
        <v>0</v>
      </c>
      <c r="I1200" s="17" t="s">
        <v>2380</v>
      </c>
      <c r="J1200" s="17" t="str">
        <f>IF(Table3__3_16[[#This Row],[HBA1C]]&lt;5.7,"Normal",IF(Table3__3_16[[#This Row],[HBA1C]]&lt;6.4,"Prediabetes","Diabetes"))</f>
        <v>Diabetes</v>
      </c>
    </row>
    <row r="1201" spans="1:10" x14ac:dyDescent="0.35">
      <c r="A1201" s="17" t="s">
        <v>1171</v>
      </c>
      <c r="B1201" s="17">
        <v>25.86</v>
      </c>
      <c r="C1201" s="17" t="s">
        <v>8338</v>
      </c>
      <c r="D1201" s="17">
        <v>6.68</v>
      </c>
      <c r="E1201" s="17" t="s">
        <v>2381</v>
      </c>
      <c r="F1201" s="17" t="s">
        <v>2380</v>
      </c>
      <c r="G1201" s="17" t="s">
        <v>2380</v>
      </c>
      <c r="H1201" s="17">
        <v>1</v>
      </c>
      <c r="I1201" s="17" t="s">
        <v>2380</v>
      </c>
      <c r="J1201" s="17" t="str">
        <f>IF(Table3__3_16[[#This Row],[HBA1C]]&lt;5.7,"Normal",IF(Table3__3_16[[#This Row],[HBA1C]]&lt;6.4,"Prediabetes","Diabetes"))</f>
        <v>Diabetes</v>
      </c>
    </row>
    <row r="1202" spans="1:10" x14ac:dyDescent="0.35">
      <c r="A1202" s="17" t="s">
        <v>1170</v>
      </c>
      <c r="B1202" s="17">
        <v>30.03</v>
      </c>
      <c r="C1202" s="17" t="s">
        <v>8337</v>
      </c>
      <c r="D1202" s="17">
        <v>11.51</v>
      </c>
      <c r="E1202" s="17" t="s">
        <v>2380</v>
      </c>
      <c r="F1202" s="17" t="s">
        <v>2380</v>
      </c>
      <c r="G1202" s="17" t="s">
        <v>2380</v>
      </c>
      <c r="H1202" s="17">
        <v>0</v>
      </c>
      <c r="I1202" s="17" t="s">
        <v>2380</v>
      </c>
      <c r="J1202" s="17" t="str">
        <f>IF(Table3__3_16[[#This Row],[HBA1C]]&lt;5.7,"Normal",IF(Table3__3_16[[#This Row],[HBA1C]]&lt;6.4,"Prediabetes","Diabetes"))</f>
        <v>Diabetes</v>
      </c>
    </row>
    <row r="1203" spans="1:10" x14ac:dyDescent="0.35">
      <c r="A1203" s="17" t="s">
        <v>1169</v>
      </c>
      <c r="B1203" s="17">
        <v>25.76</v>
      </c>
      <c r="C1203" s="17" t="s">
        <v>8338</v>
      </c>
      <c r="D1203" s="17">
        <v>6.02</v>
      </c>
      <c r="E1203" s="17" t="s">
        <v>2381</v>
      </c>
      <c r="F1203" s="17" t="s">
        <v>2380</v>
      </c>
      <c r="G1203" s="17" t="s">
        <v>2381</v>
      </c>
      <c r="H1203" s="17">
        <v>1</v>
      </c>
      <c r="I1203" s="17" t="s">
        <v>2380</v>
      </c>
      <c r="J1203" s="17" t="str">
        <f>IF(Table3__3_16[[#This Row],[HBA1C]]&lt;5.7,"Normal",IF(Table3__3_16[[#This Row],[HBA1C]]&lt;6.4,"Prediabetes","Diabetes"))</f>
        <v>Prediabetes</v>
      </c>
    </row>
    <row r="1204" spans="1:10" x14ac:dyDescent="0.35">
      <c r="A1204" s="17" t="s">
        <v>1168</v>
      </c>
      <c r="B1204" s="17">
        <v>22.42</v>
      </c>
      <c r="C1204" s="17" t="s">
        <v>8339</v>
      </c>
      <c r="D1204" s="17">
        <v>7.96</v>
      </c>
      <c r="E1204" s="17" t="s">
        <v>2380</v>
      </c>
      <c r="F1204" s="17" t="s">
        <v>2380</v>
      </c>
      <c r="G1204" s="17" t="s">
        <v>2380</v>
      </c>
      <c r="H1204" s="17">
        <v>0</v>
      </c>
      <c r="I1204" s="17" t="s">
        <v>2380</v>
      </c>
      <c r="J1204" s="17" t="str">
        <f>IF(Table3__3_16[[#This Row],[HBA1C]]&lt;5.7,"Normal",IF(Table3__3_16[[#This Row],[HBA1C]]&lt;6.4,"Prediabetes","Diabetes"))</f>
        <v>Diabetes</v>
      </c>
    </row>
    <row r="1205" spans="1:10" x14ac:dyDescent="0.35">
      <c r="A1205" s="17" t="s">
        <v>1167</v>
      </c>
      <c r="B1205" s="17">
        <v>33.18</v>
      </c>
      <c r="C1205" s="17" t="s">
        <v>8337</v>
      </c>
      <c r="D1205" s="17">
        <v>6.01</v>
      </c>
      <c r="E1205" s="17" t="s">
        <v>2381</v>
      </c>
      <c r="F1205" s="17" t="s">
        <v>2380</v>
      </c>
      <c r="G1205" s="17" t="s">
        <v>2380</v>
      </c>
      <c r="H1205" s="17">
        <v>1</v>
      </c>
      <c r="I1205" s="17" t="s">
        <v>2380</v>
      </c>
      <c r="J1205" s="17" t="str">
        <f>IF(Table3__3_16[[#This Row],[HBA1C]]&lt;5.7,"Normal",IF(Table3__3_16[[#This Row],[HBA1C]]&lt;6.4,"Prediabetes","Diabetes"))</f>
        <v>Prediabetes</v>
      </c>
    </row>
    <row r="1206" spans="1:10" x14ac:dyDescent="0.35">
      <c r="A1206" s="17" t="s">
        <v>1166</v>
      </c>
      <c r="B1206" s="17">
        <v>43.04</v>
      </c>
      <c r="C1206" s="17" t="s">
        <v>8337</v>
      </c>
      <c r="D1206" s="17">
        <v>5.9</v>
      </c>
      <c r="E1206" s="17" t="s">
        <v>2381</v>
      </c>
      <c r="F1206" s="17" t="s">
        <v>2380</v>
      </c>
      <c r="G1206" s="17" t="s">
        <v>2380</v>
      </c>
      <c r="H1206" s="17">
        <v>0</v>
      </c>
      <c r="I1206" s="17" t="s">
        <v>2380</v>
      </c>
      <c r="J1206" s="17" t="str">
        <f>IF(Table3__3_16[[#This Row],[HBA1C]]&lt;5.7,"Normal",IF(Table3__3_16[[#This Row],[HBA1C]]&lt;6.4,"Prediabetes","Diabetes"))</f>
        <v>Prediabetes</v>
      </c>
    </row>
    <row r="1207" spans="1:10" x14ac:dyDescent="0.35">
      <c r="A1207" s="17" t="s">
        <v>1165</v>
      </c>
      <c r="B1207" s="17">
        <v>34.15</v>
      </c>
      <c r="C1207" s="17" t="s">
        <v>8337</v>
      </c>
      <c r="D1207" s="17">
        <v>4.49</v>
      </c>
      <c r="E1207" s="17" t="s">
        <v>2381</v>
      </c>
      <c r="F1207" s="17" t="s">
        <v>2380</v>
      </c>
      <c r="G1207" s="17" t="s">
        <v>2380</v>
      </c>
      <c r="H1207" s="17">
        <v>1</v>
      </c>
      <c r="I1207" s="17" t="s">
        <v>2380</v>
      </c>
      <c r="J1207" s="17" t="str">
        <f>IF(Table3__3_16[[#This Row],[HBA1C]]&lt;5.7,"Normal",IF(Table3__3_16[[#This Row],[HBA1C]]&lt;6.4,"Prediabetes","Diabetes"))</f>
        <v>Normal</v>
      </c>
    </row>
    <row r="1208" spans="1:10" x14ac:dyDescent="0.35">
      <c r="A1208" s="17" t="s">
        <v>1164</v>
      </c>
      <c r="B1208" s="17">
        <v>25.78</v>
      </c>
      <c r="C1208" s="17" t="s">
        <v>8338</v>
      </c>
      <c r="D1208" s="17">
        <v>6.25</v>
      </c>
      <c r="E1208" s="17" t="s">
        <v>2380</v>
      </c>
      <c r="F1208" s="17" t="s">
        <v>2380</v>
      </c>
      <c r="G1208" s="17" t="s">
        <v>2380</v>
      </c>
      <c r="H1208" s="17">
        <v>0</v>
      </c>
      <c r="I1208" s="17" t="s">
        <v>2380</v>
      </c>
      <c r="J1208" s="17" t="str">
        <f>IF(Table3__3_16[[#This Row],[HBA1C]]&lt;5.7,"Normal",IF(Table3__3_16[[#This Row],[HBA1C]]&lt;6.4,"Prediabetes","Diabetes"))</f>
        <v>Prediabetes</v>
      </c>
    </row>
    <row r="1209" spans="1:10" x14ac:dyDescent="0.35">
      <c r="A1209" s="17" t="s">
        <v>1163</v>
      </c>
      <c r="B1209" s="17">
        <v>21.02</v>
      </c>
      <c r="C1209" s="17" t="s">
        <v>8339</v>
      </c>
      <c r="D1209" s="17">
        <v>9.6199999999999992</v>
      </c>
      <c r="E1209" s="17" t="s">
        <v>2381</v>
      </c>
      <c r="F1209" s="17" t="s">
        <v>2380</v>
      </c>
      <c r="G1209" s="17" t="s">
        <v>2381</v>
      </c>
      <c r="H1209" s="17">
        <v>1</v>
      </c>
      <c r="I1209" s="17" t="s">
        <v>2380</v>
      </c>
      <c r="J1209" s="17" t="str">
        <f>IF(Table3__3_16[[#This Row],[HBA1C]]&lt;5.7,"Normal",IF(Table3__3_16[[#This Row],[HBA1C]]&lt;6.4,"Prediabetes","Diabetes"))</f>
        <v>Diabetes</v>
      </c>
    </row>
    <row r="1210" spans="1:10" x14ac:dyDescent="0.35">
      <c r="A1210" s="17" t="s">
        <v>1162</v>
      </c>
      <c r="B1210" s="17">
        <v>37.51</v>
      </c>
      <c r="C1210" s="17" t="s">
        <v>8337</v>
      </c>
      <c r="D1210" s="17">
        <v>11.06</v>
      </c>
      <c r="E1210" s="17" t="s">
        <v>2380</v>
      </c>
      <c r="F1210" s="17" t="s">
        <v>2380</v>
      </c>
      <c r="G1210" s="17" t="s">
        <v>2380</v>
      </c>
      <c r="H1210" s="17">
        <v>2</v>
      </c>
      <c r="I1210" s="17" t="s">
        <v>2380</v>
      </c>
      <c r="J1210" s="17" t="str">
        <f>IF(Table3__3_16[[#This Row],[HBA1C]]&lt;5.7,"Normal",IF(Table3__3_16[[#This Row],[HBA1C]]&lt;6.4,"Prediabetes","Diabetes"))</f>
        <v>Diabetes</v>
      </c>
    </row>
    <row r="1211" spans="1:10" x14ac:dyDescent="0.35">
      <c r="A1211" s="17" t="s">
        <v>1161</v>
      </c>
      <c r="B1211" s="17">
        <v>25.745000000000001</v>
      </c>
      <c r="C1211" s="17" t="s">
        <v>8338</v>
      </c>
      <c r="D1211" s="17">
        <v>6.11</v>
      </c>
      <c r="E1211" s="17" t="s">
        <v>2381</v>
      </c>
      <c r="F1211" s="17" t="s">
        <v>2380</v>
      </c>
      <c r="G1211" s="17" t="s">
        <v>2380</v>
      </c>
      <c r="H1211" s="17">
        <v>0</v>
      </c>
      <c r="I1211" s="17" t="s">
        <v>2380</v>
      </c>
      <c r="J1211" s="17" t="str">
        <f>IF(Table3__3_16[[#This Row],[HBA1C]]&lt;5.7,"Normal",IF(Table3__3_16[[#This Row],[HBA1C]]&lt;6.4,"Prediabetes","Diabetes"))</f>
        <v>Prediabetes</v>
      </c>
    </row>
    <row r="1212" spans="1:10" x14ac:dyDescent="0.35">
      <c r="A1212" s="17" t="s">
        <v>1160</v>
      </c>
      <c r="B1212" s="17">
        <v>31.35</v>
      </c>
      <c r="C1212" s="17" t="s">
        <v>8337</v>
      </c>
      <c r="D1212" s="17">
        <v>11.49</v>
      </c>
      <c r="E1212" s="17" t="s">
        <v>2380</v>
      </c>
      <c r="F1212" s="17" t="s">
        <v>2380</v>
      </c>
      <c r="G1212" s="17" t="s">
        <v>2380</v>
      </c>
      <c r="H1212" s="17">
        <v>2</v>
      </c>
      <c r="I1212" s="17" t="s">
        <v>2380</v>
      </c>
      <c r="J1212" s="17" t="str">
        <f>IF(Table3__3_16[[#This Row],[HBA1C]]&lt;5.7,"Normal",IF(Table3__3_16[[#This Row],[HBA1C]]&lt;6.4,"Prediabetes","Diabetes"))</f>
        <v>Diabetes</v>
      </c>
    </row>
    <row r="1213" spans="1:10" x14ac:dyDescent="0.35">
      <c r="A1213" s="17" t="s">
        <v>1159</v>
      </c>
      <c r="B1213" s="17">
        <v>29.83</v>
      </c>
      <c r="C1213" s="17" t="s">
        <v>8338</v>
      </c>
      <c r="D1213" s="17">
        <v>8.68</v>
      </c>
      <c r="E1213" s="17" t="s">
        <v>2380</v>
      </c>
      <c r="F1213" s="17" t="s">
        <v>2380</v>
      </c>
      <c r="G1213" s="17" t="s">
        <v>2380</v>
      </c>
      <c r="H1213" s="17">
        <v>2</v>
      </c>
      <c r="I1213" s="17" t="s">
        <v>2380</v>
      </c>
      <c r="J1213" s="17" t="str">
        <f>IF(Table3__3_16[[#This Row],[HBA1C]]&lt;5.7,"Normal",IF(Table3__3_16[[#This Row],[HBA1C]]&lt;6.4,"Prediabetes","Diabetes"))</f>
        <v>Diabetes</v>
      </c>
    </row>
    <row r="1214" spans="1:10" x14ac:dyDescent="0.35">
      <c r="A1214" s="17" t="s">
        <v>1158</v>
      </c>
      <c r="B1214" s="17">
        <v>25.49</v>
      </c>
      <c r="C1214" s="17" t="s">
        <v>8338</v>
      </c>
      <c r="D1214" s="17">
        <v>5.68</v>
      </c>
      <c r="E1214" s="17" t="s">
        <v>2381</v>
      </c>
      <c r="F1214" s="17" t="s">
        <v>2380</v>
      </c>
      <c r="G1214" s="17" t="s">
        <v>2381</v>
      </c>
      <c r="H1214" s="17">
        <v>1</v>
      </c>
      <c r="I1214" s="17" t="s">
        <v>2380</v>
      </c>
      <c r="J1214" s="17" t="str">
        <f>IF(Table3__3_16[[#This Row],[HBA1C]]&lt;5.7,"Normal",IF(Table3__3_16[[#This Row],[HBA1C]]&lt;6.4,"Prediabetes","Diabetes"))</f>
        <v>Normal</v>
      </c>
    </row>
    <row r="1215" spans="1:10" x14ac:dyDescent="0.35">
      <c r="A1215" s="17" t="s">
        <v>1157</v>
      </c>
      <c r="B1215" s="17">
        <v>34.1</v>
      </c>
      <c r="C1215" s="17" t="s">
        <v>8337</v>
      </c>
      <c r="D1215" s="17">
        <v>8.4499999999999993</v>
      </c>
      <c r="E1215" s="17" t="s">
        <v>2380</v>
      </c>
      <c r="F1215" s="17" t="s">
        <v>2380</v>
      </c>
      <c r="G1215" s="17" t="s">
        <v>2380</v>
      </c>
      <c r="H1215" s="17">
        <v>0</v>
      </c>
      <c r="I1215" s="17" t="s">
        <v>2380</v>
      </c>
      <c r="J1215" s="17" t="str">
        <f>IF(Table3__3_16[[#This Row],[HBA1C]]&lt;5.7,"Normal",IF(Table3__3_16[[#This Row],[HBA1C]]&lt;6.4,"Prediabetes","Diabetes"))</f>
        <v>Diabetes</v>
      </c>
    </row>
    <row r="1216" spans="1:10" x14ac:dyDescent="0.35">
      <c r="A1216" s="17" t="s">
        <v>1156</v>
      </c>
      <c r="B1216" s="17">
        <v>25.84</v>
      </c>
      <c r="C1216" s="17" t="s">
        <v>8338</v>
      </c>
      <c r="D1216" s="17">
        <v>8.51</v>
      </c>
      <c r="E1216" s="17" t="s">
        <v>2380</v>
      </c>
      <c r="F1216" s="17" t="s">
        <v>2380</v>
      </c>
      <c r="G1216" s="17" t="s">
        <v>2380</v>
      </c>
      <c r="H1216" s="17">
        <v>2</v>
      </c>
      <c r="I1216" s="17" t="s">
        <v>2380</v>
      </c>
      <c r="J1216" s="17" t="str">
        <f>IF(Table3__3_16[[#This Row],[HBA1C]]&lt;5.7,"Normal",IF(Table3__3_16[[#This Row],[HBA1C]]&lt;6.4,"Prediabetes","Diabetes"))</f>
        <v>Diabetes</v>
      </c>
    </row>
    <row r="1217" spans="1:10" x14ac:dyDescent="0.35">
      <c r="A1217" s="17" t="s">
        <v>1155</v>
      </c>
      <c r="B1217" s="17">
        <v>20.6</v>
      </c>
      <c r="C1217" s="17" t="s">
        <v>8339</v>
      </c>
      <c r="D1217" s="17">
        <v>7.62</v>
      </c>
      <c r="E1217" s="17" t="s">
        <v>2380</v>
      </c>
      <c r="F1217" s="17" t="s">
        <v>2380</v>
      </c>
      <c r="G1217" s="17" t="s">
        <v>2380</v>
      </c>
      <c r="H1217" s="17">
        <v>0</v>
      </c>
      <c r="I1217" s="17" t="s">
        <v>2380</v>
      </c>
      <c r="J1217" s="17" t="str">
        <f>IF(Table3__3_16[[#This Row],[HBA1C]]&lt;5.7,"Normal",IF(Table3__3_16[[#This Row],[HBA1C]]&lt;6.4,"Prediabetes","Diabetes"))</f>
        <v>Diabetes</v>
      </c>
    </row>
    <row r="1218" spans="1:10" x14ac:dyDescent="0.35">
      <c r="A1218" s="17" t="s">
        <v>1154</v>
      </c>
      <c r="B1218" s="17">
        <v>28.88</v>
      </c>
      <c r="C1218" s="17" t="s">
        <v>8338</v>
      </c>
      <c r="D1218" s="17">
        <v>10.18</v>
      </c>
      <c r="E1218" s="17" t="s">
        <v>2380</v>
      </c>
      <c r="F1218" s="17" t="s">
        <v>2380</v>
      </c>
      <c r="G1218" s="17" t="s">
        <v>2380</v>
      </c>
      <c r="H1218" s="17">
        <v>0</v>
      </c>
      <c r="I1218" s="17" t="s">
        <v>2380</v>
      </c>
      <c r="J1218" s="17" t="str">
        <f>IF(Table3__3_16[[#This Row],[HBA1C]]&lt;5.7,"Normal",IF(Table3__3_16[[#This Row],[HBA1C]]&lt;6.4,"Prediabetes","Diabetes"))</f>
        <v>Diabetes</v>
      </c>
    </row>
    <row r="1219" spans="1:10" x14ac:dyDescent="0.35">
      <c r="A1219" s="17" t="s">
        <v>1153</v>
      </c>
      <c r="B1219" s="17">
        <v>28.24</v>
      </c>
      <c r="C1219" s="17" t="s">
        <v>8338</v>
      </c>
      <c r="D1219" s="17">
        <v>5.36</v>
      </c>
      <c r="E1219" s="17" t="s">
        <v>2380</v>
      </c>
      <c r="F1219" s="17" t="s">
        <v>2380</v>
      </c>
      <c r="G1219" s="17" t="s">
        <v>2380</v>
      </c>
      <c r="H1219" s="17">
        <v>0</v>
      </c>
      <c r="I1219" s="17" t="s">
        <v>2380</v>
      </c>
      <c r="J1219" s="17" t="str">
        <f>IF(Table3__3_16[[#This Row],[HBA1C]]&lt;5.7,"Normal",IF(Table3__3_16[[#This Row],[HBA1C]]&lt;6.4,"Prediabetes","Diabetes"))</f>
        <v>Normal</v>
      </c>
    </row>
    <row r="1220" spans="1:10" x14ac:dyDescent="0.35">
      <c r="A1220" s="17" t="s">
        <v>1152</v>
      </c>
      <c r="B1220" s="17">
        <v>25.46</v>
      </c>
      <c r="C1220" s="17" t="s">
        <v>8338</v>
      </c>
      <c r="D1220" s="17">
        <v>11.78</v>
      </c>
      <c r="E1220" s="17" t="s">
        <v>2381</v>
      </c>
      <c r="F1220" s="17" t="s">
        <v>2380</v>
      </c>
      <c r="G1220" s="17" t="s">
        <v>2380</v>
      </c>
      <c r="H1220" s="17">
        <v>1</v>
      </c>
      <c r="I1220" s="17" t="s">
        <v>2380</v>
      </c>
      <c r="J1220" s="17" t="str">
        <f>IF(Table3__3_16[[#This Row],[HBA1C]]&lt;5.7,"Normal",IF(Table3__3_16[[#This Row],[HBA1C]]&lt;6.4,"Prediabetes","Diabetes"))</f>
        <v>Diabetes</v>
      </c>
    </row>
    <row r="1221" spans="1:10" x14ac:dyDescent="0.35">
      <c r="A1221" s="17" t="s">
        <v>1151</v>
      </c>
      <c r="B1221" s="17">
        <v>29.64</v>
      </c>
      <c r="C1221" s="17" t="s">
        <v>8338</v>
      </c>
      <c r="D1221" s="17">
        <v>10.82</v>
      </c>
      <c r="E1221" s="17" t="s">
        <v>2381</v>
      </c>
      <c r="F1221" s="17" t="s">
        <v>2380</v>
      </c>
      <c r="G1221" s="17" t="s">
        <v>2380</v>
      </c>
      <c r="H1221" s="17">
        <v>0</v>
      </c>
      <c r="I1221" s="17" t="s">
        <v>2380</v>
      </c>
      <c r="J1221" s="17" t="str">
        <f>IF(Table3__3_16[[#This Row],[HBA1C]]&lt;5.7,"Normal",IF(Table3__3_16[[#This Row],[HBA1C]]&lt;6.4,"Prediabetes","Diabetes"))</f>
        <v>Diabetes</v>
      </c>
    </row>
    <row r="1222" spans="1:10" x14ac:dyDescent="0.35">
      <c r="A1222" s="17" t="s">
        <v>1150</v>
      </c>
      <c r="B1222" s="17">
        <v>31.27</v>
      </c>
      <c r="C1222" s="17" t="s">
        <v>8337</v>
      </c>
      <c r="D1222" s="17">
        <v>7.73</v>
      </c>
      <c r="E1222" s="17" t="s">
        <v>2381</v>
      </c>
      <c r="F1222" s="17" t="s">
        <v>2380</v>
      </c>
      <c r="G1222" s="17" t="s">
        <v>2380</v>
      </c>
      <c r="H1222" s="17">
        <v>1</v>
      </c>
      <c r="I1222" s="17" t="s">
        <v>2380</v>
      </c>
      <c r="J1222" s="17" t="str">
        <f>IF(Table3__3_16[[#This Row],[HBA1C]]&lt;5.7,"Normal",IF(Table3__3_16[[#This Row],[HBA1C]]&lt;6.4,"Prediabetes","Diabetes"))</f>
        <v>Diabetes</v>
      </c>
    </row>
    <row r="1223" spans="1:10" x14ac:dyDescent="0.35">
      <c r="A1223" s="17" t="s">
        <v>1149</v>
      </c>
      <c r="B1223" s="17">
        <v>19.95</v>
      </c>
      <c r="C1223" s="17" t="s">
        <v>8339</v>
      </c>
      <c r="D1223" s="17">
        <v>6.24</v>
      </c>
      <c r="E1223" s="17" t="s">
        <v>2381</v>
      </c>
      <c r="F1223" s="17" t="s">
        <v>2380</v>
      </c>
      <c r="G1223" s="17" t="s">
        <v>2380</v>
      </c>
      <c r="H1223" s="17">
        <v>0</v>
      </c>
      <c r="I1223" s="17" t="s">
        <v>2380</v>
      </c>
      <c r="J1223" s="17" t="str">
        <f>IF(Table3__3_16[[#This Row],[HBA1C]]&lt;5.7,"Normal",IF(Table3__3_16[[#This Row],[HBA1C]]&lt;6.4,"Prediabetes","Diabetes"))</f>
        <v>Prediabetes</v>
      </c>
    </row>
    <row r="1224" spans="1:10" x14ac:dyDescent="0.35">
      <c r="A1224" s="17" t="s">
        <v>1148</v>
      </c>
      <c r="B1224" s="17">
        <v>21.3</v>
      </c>
      <c r="C1224" s="17" t="s">
        <v>8339</v>
      </c>
      <c r="D1224" s="17">
        <v>10.42</v>
      </c>
      <c r="E1224" s="17" t="s">
        <v>2380</v>
      </c>
      <c r="F1224" s="17" t="s">
        <v>2380</v>
      </c>
      <c r="G1224" s="17" t="s">
        <v>2380</v>
      </c>
      <c r="H1224" s="17">
        <v>2</v>
      </c>
      <c r="I1224" s="17" t="s">
        <v>2380</v>
      </c>
      <c r="J1224" s="17" t="str">
        <f>IF(Table3__3_16[[#This Row],[HBA1C]]&lt;5.7,"Normal",IF(Table3__3_16[[#This Row],[HBA1C]]&lt;6.4,"Prediabetes","Diabetes"))</f>
        <v>Diabetes</v>
      </c>
    </row>
    <row r="1225" spans="1:10" x14ac:dyDescent="0.35">
      <c r="A1225" s="17" t="s">
        <v>1147</v>
      </c>
      <c r="B1225" s="17">
        <v>31.635000000000002</v>
      </c>
      <c r="C1225" s="17" t="s">
        <v>8337</v>
      </c>
      <c r="D1225" s="17">
        <v>11.11</v>
      </c>
      <c r="E1225" s="17" t="s">
        <v>2380</v>
      </c>
      <c r="F1225" s="17" t="s">
        <v>2380</v>
      </c>
      <c r="G1225" s="17" t="s">
        <v>2380</v>
      </c>
      <c r="H1225" s="17">
        <v>0</v>
      </c>
      <c r="I1225" s="17" t="s">
        <v>2380</v>
      </c>
      <c r="J1225" s="17" t="str">
        <f>IF(Table3__3_16[[#This Row],[HBA1C]]&lt;5.7,"Normal",IF(Table3__3_16[[#This Row],[HBA1C]]&lt;6.4,"Prediabetes","Diabetes"))</f>
        <v>Diabetes</v>
      </c>
    </row>
    <row r="1226" spans="1:10" x14ac:dyDescent="0.35">
      <c r="A1226" s="17" t="s">
        <v>1146</v>
      </c>
      <c r="B1226" s="17">
        <v>23.9</v>
      </c>
      <c r="C1226" s="17" t="s">
        <v>8339</v>
      </c>
      <c r="D1226" s="17">
        <v>7.67</v>
      </c>
      <c r="E1226" s="17" t="s">
        <v>2381</v>
      </c>
      <c r="F1226" s="17" t="s">
        <v>2380</v>
      </c>
      <c r="G1226" s="17" t="s">
        <v>2380</v>
      </c>
      <c r="H1226" s="17">
        <v>2</v>
      </c>
      <c r="I1226" s="17" t="s">
        <v>2380</v>
      </c>
      <c r="J1226" s="17" t="str">
        <f>IF(Table3__3_16[[#This Row],[HBA1C]]&lt;5.7,"Normal",IF(Table3__3_16[[#This Row],[HBA1C]]&lt;6.4,"Prediabetes","Diabetes"))</f>
        <v>Diabetes</v>
      </c>
    </row>
    <row r="1227" spans="1:10" x14ac:dyDescent="0.35">
      <c r="A1227" s="17" t="s">
        <v>1145</v>
      </c>
      <c r="B1227" s="17">
        <v>34.15</v>
      </c>
      <c r="C1227" s="17" t="s">
        <v>8337</v>
      </c>
      <c r="D1227" s="17">
        <v>6.15</v>
      </c>
      <c r="E1227" s="17" t="s">
        <v>2380</v>
      </c>
      <c r="F1227" s="17" t="s">
        <v>2380</v>
      </c>
      <c r="G1227" s="17" t="s">
        <v>2380</v>
      </c>
      <c r="H1227" s="17">
        <v>0</v>
      </c>
      <c r="I1227" s="17" t="s">
        <v>2380</v>
      </c>
      <c r="J1227" s="17" t="str">
        <f>IF(Table3__3_16[[#This Row],[HBA1C]]&lt;5.7,"Normal",IF(Table3__3_16[[#This Row],[HBA1C]]&lt;6.4,"Prediabetes","Diabetes"))</f>
        <v>Prediabetes</v>
      </c>
    </row>
    <row r="1228" spans="1:10" x14ac:dyDescent="0.35">
      <c r="A1228" s="17" t="s">
        <v>1144</v>
      </c>
      <c r="B1228" s="17">
        <v>28.71</v>
      </c>
      <c r="C1228" s="17" t="s">
        <v>8338</v>
      </c>
      <c r="D1228" s="17">
        <v>5.71</v>
      </c>
      <c r="E1228" s="17" t="s">
        <v>2380</v>
      </c>
      <c r="F1228" s="17" t="s">
        <v>2380</v>
      </c>
      <c r="G1228" s="17" t="s">
        <v>2380</v>
      </c>
      <c r="H1228" s="17">
        <v>0</v>
      </c>
      <c r="I1228" s="17" t="s">
        <v>2380</v>
      </c>
      <c r="J1228" s="17" t="str">
        <f>IF(Table3__3_16[[#This Row],[HBA1C]]&lt;5.7,"Normal",IF(Table3__3_16[[#This Row],[HBA1C]]&lt;6.4,"Prediabetes","Diabetes"))</f>
        <v>Prediabetes</v>
      </c>
    </row>
    <row r="1229" spans="1:10" x14ac:dyDescent="0.35">
      <c r="A1229" s="17" t="s">
        <v>1143</v>
      </c>
      <c r="B1229" s="17">
        <v>36.700000000000003</v>
      </c>
      <c r="C1229" s="17" t="s">
        <v>8337</v>
      </c>
      <c r="D1229" s="17">
        <v>8.6999999999999993</v>
      </c>
      <c r="E1229" s="17" t="s">
        <v>2381</v>
      </c>
      <c r="F1229" s="17" t="s">
        <v>2380</v>
      </c>
      <c r="G1229" s="17" t="s">
        <v>2380</v>
      </c>
      <c r="H1229" s="17">
        <v>2</v>
      </c>
      <c r="I1229" s="17" t="s">
        <v>2380</v>
      </c>
      <c r="J1229" s="17" t="str">
        <f>IF(Table3__3_16[[#This Row],[HBA1C]]&lt;5.7,"Normal",IF(Table3__3_16[[#This Row],[HBA1C]]&lt;6.4,"Prediabetes","Diabetes"))</f>
        <v>Diabetes</v>
      </c>
    </row>
    <row r="1230" spans="1:10" x14ac:dyDescent="0.35">
      <c r="A1230" s="17" t="s">
        <v>1142</v>
      </c>
      <c r="B1230" s="17">
        <v>34.1</v>
      </c>
      <c r="C1230" s="17" t="s">
        <v>8337</v>
      </c>
      <c r="D1230" s="17">
        <v>9.0399999999999991</v>
      </c>
      <c r="E1230" s="17" t="s">
        <v>2381</v>
      </c>
      <c r="F1230" s="17" t="s">
        <v>2380</v>
      </c>
      <c r="G1230" s="17" t="s">
        <v>2380</v>
      </c>
      <c r="H1230" s="17">
        <v>2</v>
      </c>
      <c r="I1230" s="17" t="s">
        <v>2380</v>
      </c>
      <c r="J1230" s="17" t="str">
        <f>IF(Table3__3_16[[#This Row],[HBA1C]]&lt;5.7,"Normal",IF(Table3__3_16[[#This Row],[HBA1C]]&lt;6.4,"Prediabetes","Diabetes"))</f>
        <v>Diabetes</v>
      </c>
    </row>
    <row r="1231" spans="1:10" x14ac:dyDescent="0.35">
      <c r="A1231" s="17" t="s">
        <v>1141</v>
      </c>
      <c r="B1231" s="17">
        <v>25.7</v>
      </c>
      <c r="C1231" s="17" t="s">
        <v>8338</v>
      </c>
      <c r="D1231" s="17">
        <v>5.61</v>
      </c>
      <c r="E1231" s="17" t="s">
        <v>2380</v>
      </c>
      <c r="F1231" s="17" t="s">
        <v>2380</v>
      </c>
      <c r="G1231" s="17" t="s">
        <v>2380</v>
      </c>
      <c r="H1231" s="17">
        <v>0</v>
      </c>
      <c r="I1231" s="17" t="s">
        <v>2380</v>
      </c>
      <c r="J1231" s="17" t="str">
        <f>IF(Table3__3_16[[#This Row],[HBA1C]]&lt;5.7,"Normal",IF(Table3__3_16[[#This Row],[HBA1C]]&lt;6.4,"Prediabetes","Diabetes"))</f>
        <v>Normal</v>
      </c>
    </row>
    <row r="1232" spans="1:10" x14ac:dyDescent="0.35">
      <c r="A1232" s="17" t="s">
        <v>1140</v>
      </c>
      <c r="B1232" s="17">
        <v>21.68</v>
      </c>
      <c r="C1232" s="17" t="s">
        <v>8339</v>
      </c>
      <c r="D1232" s="17">
        <v>8.1199999999999992</v>
      </c>
      <c r="E1232" s="17" t="s">
        <v>2380</v>
      </c>
      <c r="F1232" s="17" t="s">
        <v>2380</v>
      </c>
      <c r="G1232" s="17" t="s">
        <v>2380</v>
      </c>
      <c r="H1232" s="17">
        <v>0</v>
      </c>
      <c r="I1232" s="17" t="s">
        <v>2380</v>
      </c>
      <c r="J1232" s="17" t="str">
        <f>IF(Table3__3_16[[#This Row],[HBA1C]]&lt;5.7,"Normal",IF(Table3__3_16[[#This Row],[HBA1C]]&lt;6.4,"Prediabetes","Diabetes"))</f>
        <v>Diabetes</v>
      </c>
    </row>
    <row r="1233" spans="1:10" x14ac:dyDescent="0.35">
      <c r="A1233" s="17" t="s">
        <v>1139</v>
      </c>
      <c r="B1233" s="17">
        <v>25.175000000000001</v>
      </c>
      <c r="C1233" s="17" t="s">
        <v>8338</v>
      </c>
      <c r="D1233" s="17">
        <v>4.74</v>
      </c>
      <c r="E1233" s="17" t="s">
        <v>2380</v>
      </c>
      <c r="F1233" s="17" t="s">
        <v>2380</v>
      </c>
      <c r="G1233" s="17" t="s">
        <v>2380</v>
      </c>
      <c r="H1233" s="17">
        <v>0</v>
      </c>
      <c r="I1233" s="17" t="s">
        <v>2380</v>
      </c>
      <c r="J1233" s="17" t="str">
        <f>IF(Table3__3_16[[#This Row],[HBA1C]]&lt;5.7,"Normal",IF(Table3__3_16[[#This Row],[HBA1C]]&lt;6.4,"Prediabetes","Diabetes"))</f>
        <v>Normal</v>
      </c>
    </row>
    <row r="1234" spans="1:10" x14ac:dyDescent="0.35">
      <c r="A1234" s="17" t="s">
        <v>1138</v>
      </c>
      <c r="B1234" s="17">
        <v>44.77</v>
      </c>
      <c r="C1234" s="17" t="s">
        <v>8337</v>
      </c>
      <c r="D1234" s="17">
        <v>4.0599999999999996</v>
      </c>
      <c r="E1234" s="17" t="s">
        <v>2380</v>
      </c>
      <c r="F1234" s="17" t="s">
        <v>2380</v>
      </c>
      <c r="G1234" s="17" t="s">
        <v>2380</v>
      </c>
      <c r="H1234" s="17">
        <v>2</v>
      </c>
      <c r="I1234" s="17" t="s">
        <v>2380</v>
      </c>
      <c r="J1234" s="17" t="str">
        <f>IF(Table3__3_16[[#This Row],[HBA1C]]&lt;5.7,"Normal",IF(Table3__3_16[[#This Row],[HBA1C]]&lt;6.4,"Prediabetes","Diabetes"))</f>
        <v>Normal</v>
      </c>
    </row>
    <row r="1235" spans="1:10" x14ac:dyDescent="0.35">
      <c r="A1235" s="17" t="s">
        <v>1137</v>
      </c>
      <c r="B1235" s="17">
        <v>37.07</v>
      </c>
      <c r="C1235" s="17" t="s">
        <v>8337</v>
      </c>
      <c r="D1235" s="17">
        <v>5.69</v>
      </c>
      <c r="E1235" s="17" t="s">
        <v>2380</v>
      </c>
      <c r="F1235" s="17" t="s">
        <v>2380</v>
      </c>
      <c r="G1235" s="17" t="s">
        <v>2380</v>
      </c>
      <c r="H1235" s="17">
        <v>2</v>
      </c>
      <c r="I1235" s="17" t="s">
        <v>2380</v>
      </c>
      <c r="J1235" s="17" t="str">
        <f>IF(Table3__3_16[[#This Row],[HBA1C]]&lt;5.7,"Normal",IF(Table3__3_16[[#This Row],[HBA1C]]&lt;6.4,"Prediabetes","Diabetes"))</f>
        <v>Normal</v>
      </c>
    </row>
    <row r="1236" spans="1:10" x14ac:dyDescent="0.35">
      <c r="A1236" s="17" t="s">
        <v>1136</v>
      </c>
      <c r="B1236" s="17">
        <v>39.799999999999997</v>
      </c>
      <c r="C1236" s="17" t="s">
        <v>8337</v>
      </c>
      <c r="D1236" s="17">
        <v>5.66</v>
      </c>
      <c r="E1236" s="17" t="s">
        <v>2380</v>
      </c>
      <c r="F1236" s="17" t="s">
        <v>2380</v>
      </c>
      <c r="G1236" s="17" t="s">
        <v>2381</v>
      </c>
      <c r="H1236" s="17">
        <v>1</v>
      </c>
      <c r="I1236" s="17" t="s">
        <v>2380</v>
      </c>
      <c r="J1236" s="17" t="str">
        <f>IF(Table3__3_16[[#This Row],[HBA1C]]&lt;5.7,"Normal",IF(Table3__3_16[[#This Row],[HBA1C]]&lt;6.4,"Prediabetes","Diabetes"))</f>
        <v>Normal</v>
      </c>
    </row>
    <row r="1237" spans="1:10" x14ac:dyDescent="0.35">
      <c r="A1237" s="17" t="s">
        <v>1135</v>
      </c>
      <c r="B1237" s="17">
        <v>26.36</v>
      </c>
      <c r="C1237" s="17" t="s">
        <v>8338</v>
      </c>
      <c r="D1237" s="17">
        <v>4.32</v>
      </c>
      <c r="E1237" s="17" t="s">
        <v>2380</v>
      </c>
      <c r="F1237" s="17" t="s">
        <v>2380</v>
      </c>
      <c r="G1237" s="17" t="s">
        <v>2381</v>
      </c>
      <c r="H1237" s="17">
        <v>1</v>
      </c>
      <c r="I1237" s="17" t="s">
        <v>2380</v>
      </c>
      <c r="J1237" s="17" t="str">
        <f>IF(Table3__3_16[[#This Row],[HBA1C]]&lt;5.7,"Normal",IF(Table3__3_16[[#This Row],[HBA1C]]&lt;6.4,"Prediabetes","Diabetes"))</f>
        <v>Normal</v>
      </c>
    </row>
    <row r="1238" spans="1:10" x14ac:dyDescent="0.35">
      <c r="A1238" s="17" t="s">
        <v>1134</v>
      </c>
      <c r="B1238" s="17">
        <v>29.925000000000001</v>
      </c>
      <c r="C1238" s="17" t="s">
        <v>8338</v>
      </c>
      <c r="D1238" s="17">
        <v>8.2899999999999991</v>
      </c>
      <c r="E1238" s="17" t="s">
        <v>2380</v>
      </c>
      <c r="F1238" s="17" t="s">
        <v>2380</v>
      </c>
      <c r="G1238" s="17" t="s">
        <v>2380</v>
      </c>
      <c r="H1238" s="17">
        <v>2</v>
      </c>
      <c r="I1238" s="17" t="s">
        <v>2380</v>
      </c>
      <c r="J1238" s="17" t="str">
        <f>IF(Table3__3_16[[#This Row],[HBA1C]]&lt;5.7,"Normal",IF(Table3__3_16[[#This Row],[HBA1C]]&lt;6.4,"Prediabetes","Diabetes"))</f>
        <v>Diabetes</v>
      </c>
    </row>
    <row r="1239" spans="1:10" x14ac:dyDescent="0.35">
      <c r="A1239" s="17" t="s">
        <v>1133</v>
      </c>
      <c r="B1239" s="17">
        <v>37.29</v>
      </c>
      <c r="C1239" s="17" t="s">
        <v>8337</v>
      </c>
      <c r="D1239" s="17">
        <v>10.46</v>
      </c>
      <c r="E1239" s="17" t="s">
        <v>2380</v>
      </c>
      <c r="F1239" s="17" t="s">
        <v>2380</v>
      </c>
      <c r="G1239" s="17" t="s">
        <v>2380</v>
      </c>
      <c r="H1239" s="17">
        <v>0</v>
      </c>
      <c r="I1239" s="17" t="s">
        <v>2380</v>
      </c>
      <c r="J1239" s="17" t="str">
        <f>IF(Table3__3_16[[#This Row],[HBA1C]]&lt;5.7,"Normal",IF(Table3__3_16[[#This Row],[HBA1C]]&lt;6.4,"Prediabetes","Diabetes"))</f>
        <v>Diabetes</v>
      </c>
    </row>
    <row r="1240" spans="1:10" x14ac:dyDescent="0.35">
      <c r="A1240" s="17" t="s">
        <v>1132</v>
      </c>
      <c r="B1240" s="17">
        <v>30.2</v>
      </c>
      <c r="C1240" s="17" t="s">
        <v>8337</v>
      </c>
      <c r="D1240" s="17">
        <v>11.96</v>
      </c>
      <c r="E1240" s="17" t="s">
        <v>2380</v>
      </c>
      <c r="F1240" s="17" t="s">
        <v>2380</v>
      </c>
      <c r="G1240" s="17" t="s">
        <v>2380</v>
      </c>
      <c r="H1240" s="17">
        <v>0</v>
      </c>
      <c r="I1240" s="17" t="s">
        <v>2380</v>
      </c>
      <c r="J1240" s="17" t="str">
        <f>IF(Table3__3_16[[#This Row],[HBA1C]]&lt;5.7,"Normal",IF(Table3__3_16[[#This Row],[HBA1C]]&lt;6.4,"Prediabetes","Diabetes"))</f>
        <v>Diabetes</v>
      </c>
    </row>
    <row r="1241" spans="1:10" x14ac:dyDescent="0.35">
      <c r="A1241" s="17" t="s">
        <v>1131</v>
      </c>
      <c r="B1241" s="17">
        <v>24.225000000000001</v>
      </c>
      <c r="C1241" s="17" t="s">
        <v>8339</v>
      </c>
      <c r="D1241" s="17">
        <v>4.25</v>
      </c>
      <c r="E1241" s="17" t="s">
        <v>2381</v>
      </c>
      <c r="F1241" s="17" t="s">
        <v>2380</v>
      </c>
      <c r="G1241" s="17" t="s">
        <v>2381</v>
      </c>
      <c r="H1241" s="17">
        <v>1</v>
      </c>
      <c r="I1241" s="17" t="s">
        <v>2380</v>
      </c>
      <c r="J1241" s="17" t="str">
        <f>IF(Table3__3_16[[#This Row],[HBA1C]]&lt;5.7,"Normal",IF(Table3__3_16[[#This Row],[HBA1C]]&lt;6.4,"Prediabetes","Diabetes"))</f>
        <v>Normal</v>
      </c>
    </row>
    <row r="1242" spans="1:10" x14ac:dyDescent="0.35">
      <c r="A1242" s="17" t="s">
        <v>1130</v>
      </c>
      <c r="B1242" s="17">
        <v>31.445</v>
      </c>
      <c r="C1242" s="17" t="s">
        <v>8337</v>
      </c>
      <c r="D1242" s="17">
        <v>8.33</v>
      </c>
      <c r="E1242" s="17" t="s">
        <v>2380</v>
      </c>
      <c r="F1242" s="17" t="s">
        <v>2380</v>
      </c>
      <c r="G1242" s="17" t="s">
        <v>2380</v>
      </c>
      <c r="H1242" s="17">
        <v>0</v>
      </c>
      <c r="I1242" s="17" t="s">
        <v>2380</v>
      </c>
      <c r="J1242" s="17" t="str">
        <f>IF(Table3__3_16[[#This Row],[HBA1C]]&lt;5.7,"Normal",IF(Table3__3_16[[#This Row],[HBA1C]]&lt;6.4,"Prediabetes","Diabetes"))</f>
        <v>Diabetes</v>
      </c>
    </row>
    <row r="1243" spans="1:10" x14ac:dyDescent="0.35">
      <c r="A1243" s="17" t="s">
        <v>1129</v>
      </c>
      <c r="B1243" s="17">
        <v>38.880000000000003</v>
      </c>
      <c r="C1243" s="17" t="s">
        <v>8337</v>
      </c>
      <c r="D1243" s="17">
        <v>4.29</v>
      </c>
      <c r="E1243" s="17" t="s">
        <v>2380</v>
      </c>
      <c r="F1243" s="17" t="s">
        <v>2380</v>
      </c>
      <c r="G1243" s="17" t="s">
        <v>2380</v>
      </c>
      <c r="H1243" s="17">
        <v>1</v>
      </c>
      <c r="I1243" s="17" t="s">
        <v>2380</v>
      </c>
      <c r="J1243" s="17" t="str">
        <f>IF(Table3__3_16[[#This Row],[HBA1C]]&lt;5.7,"Normal",IF(Table3__3_16[[#This Row],[HBA1C]]&lt;6.4,"Prediabetes","Diabetes"))</f>
        <v>Normal</v>
      </c>
    </row>
    <row r="1244" spans="1:10" x14ac:dyDescent="0.35">
      <c r="A1244" s="17" t="s">
        <v>1128</v>
      </c>
      <c r="B1244" s="17">
        <v>43.89</v>
      </c>
      <c r="C1244" s="17" t="s">
        <v>8337</v>
      </c>
      <c r="D1244" s="17">
        <v>6.32</v>
      </c>
      <c r="E1244" s="17" t="s">
        <v>2381</v>
      </c>
      <c r="F1244" s="17" t="s">
        <v>2380</v>
      </c>
      <c r="G1244" s="17" t="s">
        <v>2380</v>
      </c>
      <c r="H1244" s="17">
        <v>0</v>
      </c>
      <c r="I1244" s="17" t="s">
        <v>2380</v>
      </c>
      <c r="J1244" s="17" t="str">
        <f>IF(Table3__3_16[[#This Row],[HBA1C]]&lt;5.7,"Normal",IF(Table3__3_16[[#This Row],[HBA1C]]&lt;6.4,"Prediabetes","Diabetes"))</f>
        <v>Prediabetes</v>
      </c>
    </row>
    <row r="1245" spans="1:10" x14ac:dyDescent="0.35">
      <c r="A1245" s="17" t="s">
        <v>1127</v>
      </c>
      <c r="B1245" s="17">
        <v>25.6</v>
      </c>
      <c r="C1245" s="17" t="s">
        <v>8338</v>
      </c>
      <c r="D1245" s="17">
        <v>5.65</v>
      </c>
      <c r="E1245" s="17" t="s">
        <v>2380</v>
      </c>
      <c r="F1245" s="17" t="s">
        <v>2380</v>
      </c>
      <c r="G1245" s="17" t="s">
        <v>2380</v>
      </c>
      <c r="H1245" s="17">
        <v>2</v>
      </c>
      <c r="I1245" s="17" t="s">
        <v>2380</v>
      </c>
      <c r="J1245" s="17" t="str">
        <f>IF(Table3__3_16[[#This Row],[HBA1C]]&lt;5.7,"Normal",IF(Table3__3_16[[#This Row],[HBA1C]]&lt;6.4,"Prediabetes","Diabetes"))</f>
        <v>Normal</v>
      </c>
    </row>
    <row r="1246" spans="1:10" x14ac:dyDescent="0.35">
      <c r="A1246" s="17" t="s">
        <v>1126</v>
      </c>
      <c r="B1246" s="17">
        <v>29.545000000000002</v>
      </c>
      <c r="C1246" s="17" t="s">
        <v>8338</v>
      </c>
      <c r="D1246" s="17">
        <v>8.41</v>
      </c>
      <c r="E1246" s="17" t="s">
        <v>2381</v>
      </c>
      <c r="F1246" s="17" t="s">
        <v>2380</v>
      </c>
      <c r="G1246" s="17" t="s">
        <v>2380</v>
      </c>
      <c r="H1246" s="17">
        <v>1</v>
      </c>
      <c r="I1246" s="17" t="s">
        <v>2380</v>
      </c>
      <c r="J1246" s="17" t="str">
        <f>IF(Table3__3_16[[#This Row],[HBA1C]]&lt;5.7,"Normal",IF(Table3__3_16[[#This Row],[HBA1C]]&lt;6.4,"Prediabetes","Diabetes"))</f>
        <v>Diabetes</v>
      </c>
    </row>
    <row r="1247" spans="1:10" x14ac:dyDescent="0.35">
      <c r="A1247" s="17" t="s">
        <v>1125</v>
      </c>
      <c r="B1247" s="17">
        <v>23.25</v>
      </c>
      <c r="C1247" s="17" t="s">
        <v>8339</v>
      </c>
      <c r="D1247" s="17">
        <v>11.96</v>
      </c>
      <c r="E1247" s="17" t="s">
        <v>2381</v>
      </c>
      <c r="F1247" s="17" t="s">
        <v>2380</v>
      </c>
      <c r="G1247" s="17" t="s">
        <v>2380</v>
      </c>
      <c r="H1247" s="17">
        <v>0</v>
      </c>
      <c r="I1247" s="17" t="s">
        <v>2380</v>
      </c>
      <c r="J1247" s="17" t="str">
        <f>IF(Table3__3_16[[#This Row],[HBA1C]]&lt;5.7,"Normal",IF(Table3__3_16[[#This Row],[HBA1C]]&lt;6.4,"Prediabetes","Diabetes"))</f>
        <v>Diabetes</v>
      </c>
    </row>
    <row r="1248" spans="1:10" x14ac:dyDescent="0.35">
      <c r="A1248" s="17" t="s">
        <v>1124</v>
      </c>
      <c r="B1248" s="17">
        <v>43.95</v>
      </c>
      <c r="C1248" s="17" t="s">
        <v>8337</v>
      </c>
      <c r="D1248" s="17">
        <v>5.17</v>
      </c>
      <c r="E1248" s="17" t="s">
        <v>2381</v>
      </c>
      <c r="F1248" s="17" t="s">
        <v>2380</v>
      </c>
      <c r="G1248" s="17" t="s">
        <v>2381</v>
      </c>
      <c r="H1248" s="17">
        <v>1</v>
      </c>
      <c r="I1248" s="17" t="s">
        <v>2380</v>
      </c>
      <c r="J1248" s="17" t="str">
        <f>IF(Table3__3_16[[#This Row],[HBA1C]]&lt;5.7,"Normal",IF(Table3__3_16[[#This Row],[HBA1C]]&lt;6.4,"Prediabetes","Diabetes"))</f>
        <v>Normal</v>
      </c>
    </row>
    <row r="1249" spans="1:10" x14ac:dyDescent="0.35">
      <c r="A1249" s="17" t="s">
        <v>1123</v>
      </c>
      <c r="B1249" s="17">
        <v>21.85</v>
      </c>
      <c r="C1249" s="17" t="s">
        <v>8339</v>
      </c>
      <c r="D1249" s="17">
        <v>8.76</v>
      </c>
      <c r="E1249" s="17" t="s">
        <v>2380</v>
      </c>
      <c r="F1249" s="17" t="s">
        <v>2380</v>
      </c>
      <c r="G1249" s="17" t="s">
        <v>2380</v>
      </c>
      <c r="H1249" s="17">
        <v>0</v>
      </c>
      <c r="I1249" s="17" t="s">
        <v>2380</v>
      </c>
      <c r="J1249" s="17" t="str">
        <f>IF(Table3__3_16[[#This Row],[HBA1C]]&lt;5.7,"Normal",IF(Table3__3_16[[#This Row],[HBA1C]]&lt;6.4,"Prediabetes","Diabetes"))</f>
        <v>Diabetes</v>
      </c>
    </row>
    <row r="1250" spans="1:10" x14ac:dyDescent="0.35">
      <c r="A1250" s="17" t="s">
        <v>1122</v>
      </c>
      <c r="B1250" s="17">
        <v>25.73</v>
      </c>
      <c r="C1250" s="17" t="s">
        <v>8338</v>
      </c>
      <c r="D1250" s="17">
        <v>7.99</v>
      </c>
      <c r="E1250" s="17" t="s">
        <v>2380</v>
      </c>
      <c r="F1250" s="17" t="s">
        <v>2380</v>
      </c>
      <c r="G1250" s="17" t="s">
        <v>2380</v>
      </c>
      <c r="H1250" s="17">
        <v>2</v>
      </c>
      <c r="I1250" s="17" t="s">
        <v>2380</v>
      </c>
      <c r="J1250" s="17" t="str">
        <f>IF(Table3__3_16[[#This Row],[HBA1C]]&lt;5.7,"Normal",IF(Table3__3_16[[#This Row],[HBA1C]]&lt;6.4,"Prediabetes","Diabetes"))</f>
        <v>Diabetes</v>
      </c>
    </row>
    <row r="1251" spans="1:10" x14ac:dyDescent="0.35">
      <c r="A1251" s="17" t="s">
        <v>1121</v>
      </c>
      <c r="B1251" s="17">
        <v>32.229999999999997</v>
      </c>
      <c r="C1251" s="17" t="s">
        <v>8337</v>
      </c>
      <c r="D1251" s="17">
        <v>8.59</v>
      </c>
      <c r="E1251" s="17" t="s">
        <v>2380</v>
      </c>
      <c r="F1251" s="17" t="s">
        <v>2380</v>
      </c>
      <c r="G1251" s="17" t="s">
        <v>2380</v>
      </c>
      <c r="H1251" s="17">
        <v>0</v>
      </c>
      <c r="I1251" s="17" t="s">
        <v>2380</v>
      </c>
      <c r="J1251" s="17" t="str">
        <f>IF(Table3__3_16[[#This Row],[HBA1C]]&lt;5.7,"Normal",IF(Table3__3_16[[#This Row],[HBA1C]]&lt;6.4,"Prediabetes","Diabetes"))</f>
        <v>Diabetes</v>
      </c>
    </row>
    <row r="1252" spans="1:10" x14ac:dyDescent="0.35">
      <c r="A1252" s="17" t="s">
        <v>1120</v>
      </c>
      <c r="B1252" s="17">
        <v>32.204999999999998</v>
      </c>
      <c r="C1252" s="17" t="s">
        <v>8337</v>
      </c>
      <c r="D1252" s="17">
        <v>6.14</v>
      </c>
      <c r="E1252" s="17" t="s">
        <v>2380</v>
      </c>
      <c r="F1252" s="17" t="s">
        <v>2380</v>
      </c>
      <c r="G1252" s="17" t="s">
        <v>2380</v>
      </c>
      <c r="H1252" s="17">
        <v>2</v>
      </c>
      <c r="I1252" s="17" t="s">
        <v>2380</v>
      </c>
      <c r="J1252" s="17" t="str">
        <f>IF(Table3__3_16[[#This Row],[HBA1C]]&lt;5.7,"Normal",IF(Table3__3_16[[#This Row],[HBA1C]]&lt;6.4,"Prediabetes","Diabetes"))</f>
        <v>Prediabetes</v>
      </c>
    </row>
    <row r="1253" spans="1:10" x14ac:dyDescent="0.35">
      <c r="A1253" s="17" t="s">
        <v>1119</v>
      </c>
      <c r="B1253" s="17">
        <v>26.41</v>
      </c>
      <c r="C1253" s="17" t="s">
        <v>8338</v>
      </c>
      <c r="D1253" s="17">
        <v>4.08</v>
      </c>
      <c r="E1253" s="17" t="s">
        <v>2380</v>
      </c>
      <c r="F1253" s="17" t="s">
        <v>2380</v>
      </c>
      <c r="G1253" s="17" t="s">
        <v>2380</v>
      </c>
      <c r="H1253" s="17">
        <v>2</v>
      </c>
      <c r="I1253" s="17" t="s">
        <v>2380</v>
      </c>
      <c r="J1253" s="17" t="str">
        <f>IF(Table3__3_16[[#This Row],[HBA1C]]&lt;5.7,"Normal",IF(Table3__3_16[[#This Row],[HBA1C]]&lt;6.4,"Prediabetes","Diabetes"))</f>
        <v>Normal</v>
      </c>
    </row>
    <row r="1254" spans="1:10" x14ac:dyDescent="0.35">
      <c r="A1254" s="17" t="s">
        <v>1118</v>
      </c>
      <c r="B1254" s="17">
        <v>30.2</v>
      </c>
      <c r="C1254" s="17" t="s">
        <v>8337</v>
      </c>
      <c r="D1254" s="17">
        <v>6.25</v>
      </c>
      <c r="E1254" s="17" t="s">
        <v>2381</v>
      </c>
      <c r="F1254" s="17" t="s">
        <v>2380</v>
      </c>
      <c r="G1254" s="17" t="s">
        <v>2380</v>
      </c>
      <c r="H1254" s="17">
        <v>0</v>
      </c>
      <c r="I1254" s="17" t="s">
        <v>2380</v>
      </c>
      <c r="J1254" s="17" t="str">
        <f>IF(Table3__3_16[[#This Row],[HBA1C]]&lt;5.7,"Normal",IF(Table3__3_16[[#This Row],[HBA1C]]&lt;6.4,"Prediabetes","Diabetes"))</f>
        <v>Prediabetes</v>
      </c>
    </row>
    <row r="1255" spans="1:10" x14ac:dyDescent="0.35">
      <c r="A1255" s="17" t="s">
        <v>1117</v>
      </c>
      <c r="B1255" s="17">
        <v>31.26</v>
      </c>
      <c r="C1255" s="17" t="s">
        <v>8337</v>
      </c>
      <c r="D1255" s="17">
        <v>5.94</v>
      </c>
      <c r="E1255" s="17" t="s">
        <v>2381</v>
      </c>
      <c r="F1255" s="17" t="s">
        <v>2380</v>
      </c>
      <c r="G1255" s="17" t="s">
        <v>2380</v>
      </c>
      <c r="H1255" s="17">
        <v>1</v>
      </c>
      <c r="I1255" s="17" t="s">
        <v>2380</v>
      </c>
      <c r="J1255" s="17" t="str">
        <f>IF(Table3__3_16[[#This Row],[HBA1C]]&lt;5.7,"Normal",IF(Table3__3_16[[#This Row],[HBA1C]]&lt;6.4,"Prediabetes","Diabetes"))</f>
        <v>Prediabetes</v>
      </c>
    </row>
    <row r="1256" spans="1:10" x14ac:dyDescent="0.35">
      <c r="A1256" s="17" t="s">
        <v>1116</v>
      </c>
      <c r="B1256" s="17">
        <v>33.725000000000001</v>
      </c>
      <c r="C1256" s="17" t="s">
        <v>8337</v>
      </c>
      <c r="D1256" s="17">
        <v>6.45</v>
      </c>
      <c r="E1256" s="17" t="s">
        <v>2381</v>
      </c>
      <c r="F1256" s="17" t="s">
        <v>2380</v>
      </c>
      <c r="G1256" s="17" t="s">
        <v>2380</v>
      </c>
      <c r="H1256" s="17">
        <v>0</v>
      </c>
      <c r="I1256" s="17" t="s">
        <v>2380</v>
      </c>
      <c r="J1256" s="17" t="str">
        <f>IF(Table3__3_16[[#This Row],[HBA1C]]&lt;5.7,"Normal",IF(Table3__3_16[[#This Row],[HBA1C]]&lt;6.4,"Prediabetes","Diabetes"))</f>
        <v>Diabetes</v>
      </c>
    </row>
    <row r="1257" spans="1:10" x14ac:dyDescent="0.35">
      <c r="A1257" s="17" t="s">
        <v>1115</v>
      </c>
      <c r="B1257" s="17">
        <v>28.9</v>
      </c>
      <c r="C1257" s="17" t="s">
        <v>8338</v>
      </c>
      <c r="D1257" s="17">
        <v>5.74</v>
      </c>
      <c r="E1257" s="17" t="s">
        <v>2381</v>
      </c>
      <c r="F1257" s="17" t="s">
        <v>2380</v>
      </c>
      <c r="G1257" s="17" t="s">
        <v>2380</v>
      </c>
      <c r="H1257" s="17">
        <v>0</v>
      </c>
      <c r="I1257" s="17" t="s">
        <v>2380</v>
      </c>
      <c r="J1257" s="17" t="str">
        <f>IF(Table3__3_16[[#This Row],[HBA1C]]&lt;5.7,"Normal",IF(Table3__3_16[[#This Row],[HBA1C]]&lt;6.4,"Prediabetes","Diabetes"))</f>
        <v>Prediabetes</v>
      </c>
    </row>
    <row r="1258" spans="1:10" x14ac:dyDescent="0.35">
      <c r="A1258" s="17" t="s">
        <v>1114</v>
      </c>
      <c r="B1258" s="17">
        <v>45.69</v>
      </c>
      <c r="C1258" s="17" t="s">
        <v>8337</v>
      </c>
      <c r="D1258" s="17">
        <v>4.43</v>
      </c>
      <c r="E1258" s="17" t="s">
        <v>2381</v>
      </c>
      <c r="F1258" s="17" t="s">
        <v>2380</v>
      </c>
      <c r="G1258" s="17" t="s">
        <v>2380</v>
      </c>
      <c r="H1258" s="17">
        <v>0</v>
      </c>
      <c r="I1258" s="17" t="s">
        <v>2380</v>
      </c>
      <c r="J1258" s="17" t="str">
        <f>IF(Table3__3_16[[#This Row],[HBA1C]]&lt;5.7,"Normal",IF(Table3__3_16[[#This Row],[HBA1C]]&lt;6.4,"Prediabetes","Diabetes"))</f>
        <v>Normal</v>
      </c>
    </row>
    <row r="1259" spans="1:10" x14ac:dyDescent="0.35">
      <c r="A1259" s="17" t="s">
        <v>1113</v>
      </c>
      <c r="B1259" s="17">
        <v>21.03</v>
      </c>
      <c r="C1259" s="17" t="s">
        <v>8339</v>
      </c>
      <c r="D1259" s="17">
        <v>6.5</v>
      </c>
      <c r="E1259" s="17" t="s">
        <v>2380</v>
      </c>
      <c r="F1259" s="17" t="s">
        <v>2380</v>
      </c>
      <c r="G1259" s="17" t="s">
        <v>2380</v>
      </c>
      <c r="H1259" s="17">
        <v>0</v>
      </c>
      <c r="I1259" s="17" t="s">
        <v>2380</v>
      </c>
      <c r="J1259" s="17" t="str">
        <f>IF(Table3__3_16[[#This Row],[HBA1C]]&lt;5.7,"Normal",IF(Table3__3_16[[#This Row],[HBA1C]]&lt;6.4,"Prediabetes","Diabetes"))</f>
        <v>Diabetes</v>
      </c>
    </row>
    <row r="1260" spans="1:10" x14ac:dyDescent="0.35">
      <c r="A1260" s="17" t="s">
        <v>1112</v>
      </c>
      <c r="B1260" s="17">
        <v>37</v>
      </c>
      <c r="C1260" s="17" t="s">
        <v>8337</v>
      </c>
      <c r="D1260" s="17">
        <v>8.75</v>
      </c>
      <c r="E1260" s="17" t="s">
        <v>2380</v>
      </c>
      <c r="F1260" s="17" t="s">
        <v>2380</v>
      </c>
      <c r="G1260" s="17" t="s">
        <v>2380</v>
      </c>
      <c r="H1260" s="17">
        <v>0</v>
      </c>
      <c r="I1260" s="17" t="s">
        <v>2380</v>
      </c>
      <c r="J1260" s="17" t="str">
        <f>IF(Table3__3_16[[#This Row],[HBA1C]]&lt;5.7,"Normal",IF(Table3__3_16[[#This Row],[HBA1C]]&lt;6.4,"Prediabetes","Diabetes"))</f>
        <v>Diabetes</v>
      </c>
    </row>
    <row r="1261" spans="1:10" x14ac:dyDescent="0.35">
      <c r="A1261" s="17" t="s">
        <v>1111</v>
      </c>
      <c r="B1261" s="17">
        <v>25.4</v>
      </c>
      <c r="C1261" s="17" t="s">
        <v>8338</v>
      </c>
      <c r="D1261" s="17">
        <v>11.96</v>
      </c>
      <c r="E1261" s="17" t="s">
        <v>2380</v>
      </c>
      <c r="F1261" s="17" t="s">
        <v>2380</v>
      </c>
      <c r="G1261" s="17" t="s">
        <v>2380</v>
      </c>
      <c r="H1261" s="17">
        <v>0</v>
      </c>
      <c r="I1261" s="17" t="s">
        <v>2380</v>
      </c>
      <c r="J1261" s="17" t="str">
        <f>IF(Table3__3_16[[#This Row],[HBA1C]]&lt;5.7,"Normal",IF(Table3__3_16[[#This Row],[HBA1C]]&lt;6.4,"Prediabetes","Diabetes"))</f>
        <v>Diabetes</v>
      </c>
    </row>
    <row r="1262" spans="1:10" x14ac:dyDescent="0.35">
      <c r="A1262" s="17" t="s">
        <v>1110</v>
      </c>
      <c r="B1262" s="17">
        <v>32.299999999999997</v>
      </c>
      <c r="C1262" s="17" t="s">
        <v>8337</v>
      </c>
      <c r="D1262" s="17">
        <v>10.54</v>
      </c>
      <c r="E1262" s="17" t="s">
        <v>2380</v>
      </c>
      <c r="F1262" s="17" t="s">
        <v>2380</v>
      </c>
      <c r="G1262" s="17" t="s">
        <v>2380</v>
      </c>
      <c r="H1262" s="17">
        <v>0</v>
      </c>
      <c r="I1262" s="17" t="s">
        <v>2380</v>
      </c>
      <c r="J1262" s="17" t="str">
        <f>IF(Table3__3_16[[#This Row],[HBA1C]]&lt;5.7,"Normal",IF(Table3__3_16[[#This Row],[HBA1C]]&lt;6.4,"Prediabetes","Diabetes"))</f>
        <v>Diabetes</v>
      </c>
    </row>
    <row r="1263" spans="1:10" x14ac:dyDescent="0.35">
      <c r="A1263" s="17" t="s">
        <v>1109</v>
      </c>
      <c r="B1263" s="17">
        <v>23.94</v>
      </c>
      <c r="C1263" s="17" t="s">
        <v>8339</v>
      </c>
      <c r="D1263" s="17">
        <v>4.54</v>
      </c>
      <c r="E1263" s="17" t="s">
        <v>2381</v>
      </c>
      <c r="F1263" s="17" t="s">
        <v>2380</v>
      </c>
      <c r="G1263" s="17" t="s">
        <v>2381</v>
      </c>
      <c r="H1263" s="17">
        <v>1</v>
      </c>
      <c r="I1263" s="17" t="s">
        <v>2380</v>
      </c>
      <c r="J1263" s="17" t="str">
        <f>IF(Table3__3_16[[#This Row],[HBA1C]]&lt;5.7,"Normal",IF(Table3__3_16[[#This Row],[HBA1C]]&lt;6.4,"Prediabetes","Diabetes"))</f>
        <v>Normal</v>
      </c>
    </row>
    <row r="1264" spans="1:10" x14ac:dyDescent="0.35">
      <c r="A1264" s="17" t="s">
        <v>1108</v>
      </c>
      <c r="B1264" s="17">
        <v>46.4</v>
      </c>
      <c r="C1264" s="17" t="s">
        <v>8337</v>
      </c>
      <c r="D1264" s="17">
        <v>5.71</v>
      </c>
      <c r="E1264" s="17" t="s">
        <v>2380</v>
      </c>
      <c r="F1264" s="17" t="s">
        <v>2380</v>
      </c>
      <c r="G1264" s="17" t="s">
        <v>2380</v>
      </c>
      <c r="H1264" s="17">
        <v>0</v>
      </c>
      <c r="I1264" s="17" t="s">
        <v>2380</v>
      </c>
      <c r="J1264" s="17" t="str">
        <f>IF(Table3__3_16[[#This Row],[HBA1C]]&lt;5.7,"Normal",IF(Table3__3_16[[#This Row],[HBA1C]]&lt;6.4,"Prediabetes","Diabetes"))</f>
        <v>Prediabetes</v>
      </c>
    </row>
    <row r="1265" spans="1:10" x14ac:dyDescent="0.35">
      <c r="A1265" s="17" t="s">
        <v>1107</v>
      </c>
      <c r="B1265" s="17">
        <v>40.375</v>
      </c>
      <c r="C1265" s="17" t="s">
        <v>8337</v>
      </c>
      <c r="D1265" s="17">
        <v>6.25</v>
      </c>
      <c r="E1265" s="17" t="s">
        <v>2381</v>
      </c>
      <c r="F1265" s="17" t="s">
        <v>2380</v>
      </c>
      <c r="G1265" s="17" t="s">
        <v>2380</v>
      </c>
      <c r="H1265" s="17">
        <v>0</v>
      </c>
      <c r="I1265" s="17" t="s">
        <v>2380</v>
      </c>
      <c r="J1265" s="17" t="str">
        <f>IF(Table3__3_16[[#This Row],[HBA1C]]&lt;5.7,"Normal",IF(Table3__3_16[[#This Row],[HBA1C]]&lt;6.4,"Prediabetes","Diabetes"))</f>
        <v>Prediabetes</v>
      </c>
    </row>
    <row r="1266" spans="1:10" x14ac:dyDescent="0.35">
      <c r="A1266" s="17" t="s">
        <v>1106</v>
      </c>
      <c r="B1266" s="17">
        <v>28.7</v>
      </c>
      <c r="C1266" s="17" t="s">
        <v>8338</v>
      </c>
      <c r="D1266" s="17">
        <v>9.4700000000000006</v>
      </c>
      <c r="E1266" s="17" t="s">
        <v>2380</v>
      </c>
      <c r="F1266" s="17" t="s">
        <v>2380</v>
      </c>
      <c r="G1266" s="17" t="s">
        <v>2380</v>
      </c>
      <c r="H1266" s="17">
        <v>2</v>
      </c>
      <c r="I1266" s="17" t="s">
        <v>2380</v>
      </c>
      <c r="J1266" s="17" t="str">
        <f>IF(Table3__3_16[[#This Row],[HBA1C]]&lt;5.7,"Normal",IF(Table3__3_16[[#This Row],[HBA1C]]&lt;6.4,"Prediabetes","Diabetes"))</f>
        <v>Diabetes</v>
      </c>
    </row>
    <row r="1267" spans="1:10" x14ac:dyDescent="0.35">
      <c r="A1267" s="17" t="s">
        <v>1105</v>
      </c>
      <c r="B1267" s="17">
        <v>26.63</v>
      </c>
      <c r="C1267" s="17" t="s">
        <v>8338</v>
      </c>
      <c r="D1267" s="17">
        <v>5.7</v>
      </c>
      <c r="E1267" s="17" t="s">
        <v>2380</v>
      </c>
      <c r="F1267" s="17" t="s">
        <v>2380</v>
      </c>
      <c r="G1267" s="17" t="s">
        <v>2380</v>
      </c>
      <c r="H1267" s="17">
        <v>0</v>
      </c>
      <c r="I1267" s="17" t="s">
        <v>2380</v>
      </c>
      <c r="J1267" s="17" t="str">
        <f>IF(Table3__3_16[[#This Row],[HBA1C]]&lt;5.7,"Normal",IF(Table3__3_16[[#This Row],[HBA1C]]&lt;6.4,"Prediabetes","Diabetes"))</f>
        <v>Prediabetes</v>
      </c>
    </row>
    <row r="1268" spans="1:10" x14ac:dyDescent="0.35">
      <c r="A1268" s="17" t="s">
        <v>1104</v>
      </c>
      <c r="B1268" s="17">
        <v>22.515000000000001</v>
      </c>
      <c r="C1268" s="17" t="s">
        <v>8339</v>
      </c>
      <c r="D1268" s="17">
        <v>11.18</v>
      </c>
      <c r="E1268" s="17" t="s">
        <v>2380</v>
      </c>
      <c r="F1268" s="17" t="s">
        <v>2380</v>
      </c>
      <c r="G1268" s="17" t="s">
        <v>2380</v>
      </c>
      <c r="H1268" s="17">
        <v>2</v>
      </c>
      <c r="I1268" s="17" t="s">
        <v>2380</v>
      </c>
      <c r="J1268" s="17" t="str">
        <f>IF(Table3__3_16[[#This Row],[HBA1C]]&lt;5.7,"Normal",IF(Table3__3_16[[#This Row],[HBA1C]]&lt;6.4,"Prediabetes","Diabetes"))</f>
        <v>Diabetes</v>
      </c>
    </row>
    <row r="1269" spans="1:10" x14ac:dyDescent="0.35">
      <c r="A1269" s="17" t="s">
        <v>1103</v>
      </c>
      <c r="B1269" s="17">
        <v>36.575000000000003</v>
      </c>
      <c r="C1269" s="17" t="s">
        <v>8337</v>
      </c>
      <c r="D1269" s="17">
        <v>10.98</v>
      </c>
      <c r="E1269" s="17" t="s">
        <v>2380</v>
      </c>
      <c r="F1269" s="17" t="s">
        <v>2380</v>
      </c>
      <c r="G1269" s="17" t="s">
        <v>2380</v>
      </c>
      <c r="H1269" s="17">
        <v>0</v>
      </c>
      <c r="I1269" s="17" t="s">
        <v>2380</v>
      </c>
      <c r="J1269" s="17" t="str">
        <f>IF(Table3__3_16[[#This Row],[HBA1C]]&lt;5.7,"Normal",IF(Table3__3_16[[#This Row],[HBA1C]]&lt;6.4,"Prediabetes","Diabetes"))</f>
        <v>Diabetes</v>
      </c>
    </row>
    <row r="1270" spans="1:10" x14ac:dyDescent="0.35">
      <c r="A1270" s="17" t="s">
        <v>1102</v>
      </c>
      <c r="B1270" s="17">
        <v>23.66</v>
      </c>
      <c r="C1270" s="17" t="s">
        <v>8339</v>
      </c>
      <c r="D1270" s="17">
        <v>5.1100000000000003</v>
      </c>
      <c r="E1270" s="17" t="s">
        <v>2381</v>
      </c>
      <c r="F1270" s="17" t="s">
        <v>2380</v>
      </c>
      <c r="G1270" s="17" t="s">
        <v>2381</v>
      </c>
      <c r="H1270" s="17">
        <v>1</v>
      </c>
      <c r="I1270" s="17" t="s">
        <v>2380</v>
      </c>
      <c r="J1270" s="17" t="str">
        <f>IF(Table3__3_16[[#This Row],[HBA1C]]&lt;5.7,"Normal",IF(Table3__3_16[[#This Row],[HBA1C]]&lt;6.4,"Prediabetes","Diabetes"))</f>
        <v>Normal</v>
      </c>
    </row>
    <row r="1271" spans="1:10" x14ac:dyDescent="0.35">
      <c r="A1271" s="17" t="s">
        <v>1101</v>
      </c>
      <c r="B1271" s="17">
        <v>18.62</v>
      </c>
      <c r="C1271" s="17" t="s">
        <v>8339</v>
      </c>
      <c r="D1271" s="17">
        <v>10.24</v>
      </c>
      <c r="E1271" s="17" t="s">
        <v>2380</v>
      </c>
      <c r="F1271" s="17" t="s">
        <v>2380</v>
      </c>
      <c r="G1271" s="17" t="s">
        <v>2380</v>
      </c>
      <c r="H1271" s="17">
        <v>0</v>
      </c>
      <c r="I1271" s="17" t="s">
        <v>2380</v>
      </c>
      <c r="J1271" s="17" t="str">
        <f>IF(Table3__3_16[[#This Row],[HBA1C]]&lt;5.7,"Normal",IF(Table3__3_16[[#This Row],[HBA1C]]&lt;6.4,"Prediabetes","Diabetes"))</f>
        <v>Diabetes</v>
      </c>
    </row>
    <row r="1272" spans="1:10" x14ac:dyDescent="0.35">
      <c r="A1272" s="17" t="s">
        <v>1100</v>
      </c>
      <c r="B1272" s="17">
        <v>19.190000000000001</v>
      </c>
      <c r="C1272" s="17" t="s">
        <v>8339</v>
      </c>
      <c r="D1272" s="17">
        <v>7.71</v>
      </c>
      <c r="E1272" s="17" t="s">
        <v>2381</v>
      </c>
      <c r="F1272" s="17" t="s">
        <v>2380</v>
      </c>
      <c r="G1272" s="17" t="s">
        <v>2380</v>
      </c>
      <c r="H1272" s="17">
        <v>1</v>
      </c>
      <c r="I1272" s="17" t="s">
        <v>2380</v>
      </c>
      <c r="J1272" s="17" t="str">
        <f>IF(Table3__3_16[[#This Row],[HBA1C]]&lt;5.7,"Normal",IF(Table3__3_16[[#This Row],[HBA1C]]&lt;6.4,"Prediabetes","Diabetes"))</f>
        <v>Diabetes</v>
      </c>
    </row>
    <row r="1273" spans="1:10" x14ac:dyDescent="0.35">
      <c r="A1273" s="17" t="s">
        <v>1099</v>
      </c>
      <c r="B1273" s="17">
        <v>27.5</v>
      </c>
      <c r="C1273" s="17" t="s">
        <v>8338</v>
      </c>
      <c r="D1273" s="17">
        <v>6.03</v>
      </c>
      <c r="E1273" s="17" t="s">
        <v>2380</v>
      </c>
      <c r="F1273" s="17" t="s">
        <v>2380</v>
      </c>
      <c r="G1273" s="17" t="s">
        <v>2380</v>
      </c>
      <c r="H1273" s="17">
        <v>0</v>
      </c>
      <c r="I1273" s="17" t="s">
        <v>2380</v>
      </c>
      <c r="J1273" s="17" t="str">
        <f>IF(Table3__3_16[[#This Row],[HBA1C]]&lt;5.7,"Normal",IF(Table3__3_16[[#This Row],[HBA1C]]&lt;6.4,"Prediabetes","Diabetes"))</f>
        <v>Prediabetes</v>
      </c>
    </row>
    <row r="1274" spans="1:10" x14ac:dyDescent="0.35">
      <c r="A1274" s="17" t="s">
        <v>1098</v>
      </c>
      <c r="B1274" s="17">
        <v>27.36</v>
      </c>
      <c r="C1274" s="17" t="s">
        <v>8338</v>
      </c>
      <c r="D1274" s="17">
        <v>5.96</v>
      </c>
      <c r="E1274" s="17" t="s">
        <v>2380</v>
      </c>
      <c r="F1274" s="17" t="s">
        <v>2380</v>
      </c>
      <c r="G1274" s="17" t="s">
        <v>2381</v>
      </c>
      <c r="H1274" s="17">
        <v>1</v>
      </c>
      <c r="I1274" s="17" t="s">
        <v>2380</v>
      </c>
      <c r="J1274" s="17" t="str">
        <f>IF(Table3__3_16[[#This Row],[HBA1C]]&lt;5.7,"Normal",IF(Table3__3_16[[#This Row],[HBA1C]]&lt;6.4,"Prediabetes","Diabetes"))</f>
        <v>Prediabetes</v>
      </c>
    </row>
    <row r="1275" spans="1:10" x14ac:dyDescent="0.35">
      <c r="A1275" s="17" t="s">
        <v>1097</v>
      </c>
      <c r="B1275" s="17">
        <v>20.350000000000001</v>
      </c>
      <c r="C1275" s="17" t="s">
        <v>8339</v>
      </c>
      <c r="D1275" s="17">
        <v>4.16</v>
      </c>
      <c r="E1275" s="17" t="s">
        <v>2380</v>
      </c>
      <c r="F1275" s="17" t="s">
        <v>2380</v>
      </c>
      <c r="G1275" s="17" t="s">
        <v>2380</v>
      </c>
      <c r="H1275" s="17">
        <v>0</v>
      </c>
      <c r="I1275" s="17" t="s">
        <v>2380</v>
      </c>
      <c r="J1275" s="17" t="str">
        <f>IF(Table3__3_16[[#This Row],[HBA1C]]&lt;5.7,"Normal",IF(Table3__3_16[[#This Row],[HBA1C]]&lt;6.4,"Prediabetes","Diabetes"))</f>
        <v>Normal</v>
      </c>
    </row>
    <row r="1276" spans="1:10" x14ac:dyDescent="0.35">
      <c r="A1276" s="17" t="s">
        <v>1096</v>
      </c>
      <c r="B1276" s="17">
        <v>24.035</v>
      </c>
      <c r="C1276" s="17" t="s">
        <v>8339</v>
      </c>
      <c r="D1276" s="17">
        <v>6.11</v>
      </c>
      <c r="E1276" s="17" t="s">
        <v>2380</v>
      </c>
      <c r="F1276" s="17" t="s">
        <v>2380</v>
      </c>
      <c r="G1276" s="17" t="s">
        <v>2380</v>
      </c>
      <c r="H1276" s="17">
        <v>0</v>
      </c>
      <c r="I1276" s="17" t="s">
        <v>2380</v>
      </c>
      <c r="J1276" s="17" t="str">
        <f>IF(Table3__3_16[[#This Row],[HBA1C]]&lt;5.7,"Normal",IF(Table3__3_16[[#This Row],[HBA1C]]&lt;6.4,"Prediabetes","Diabetes"))</f>
        <v>Prediabetes</v>
      </c>
    </row>
    <row r="1277" spans="1:10" x14ac:dyDescent="0.35">
      <c r="A1277" s="17" t="s">
        <v>1095</v>
      </c>
      <c r="B1277" s="17">
        <v>23.56</v>
      </c>
      <c r="C1277" s="17" t="s">
        <v>8339</v>
      </c>
      <c r="D1277" s="17">
        <v>5.97</v>
      </c>
      <c r="E1277" s="17" t="s">
        <v>2380</v>
      </c>
      <c r="F1277" s="17" t="s">
        <v>2380</v>
      </c>
      <c r="G1277" s="17" t="s">
        <v>2380</v>
      </c>
      <c r="H1277" s="17">
        <v>0</v>
      </c>
      <c r="I1277" s="17" t="s">
        <v>2380</v>
      </c>
      <c r="J1277" s="17" t="str">
        <f>IF(Table3__3_16[[#This Row],[HBA1C]]&lt;5.7,"Normal",IF(Table3__3_16[[#This Row],[HBA1C]]&lt;6.4,"Prediabetes","Diabetes"))</f>
        <v>Prediabetes</v>
      </c>
    </row>
    <row r="1278" spans="1:10" x14ac:dyDescent="0.35">
      <c r="A1278" s="17" t="s">
        <v>1094</v>
      </c>
      <c r="B1278" s="17">
        <v>27.17</v>
      </c>
      <c r="C1278" s="17" t="s">
        <v>8338</v>
      </c>
      <c r="D1278" s="17">
        <v>10.81</v>
      </c>
      <c r="E1278" s="17" t="s">
        <v>2380</v>
      </c>
      <c r="F1278" s="17" t="s">
        <v>2380</v>
      </c>
      <c r="G1278" s="17" t="s">
        <v>2380</v>
      </c>
      <c r="H1278" s="17">
        <v>2</v>
      </c>
      <c r="I1278" s="17" t="s">
        <v>2380</v>
      </c>
      <c r="J1278" s="17" t="str">
        <f>IF(Table3__3_16[[#This Row],[HBA1C]]&lt;5.7,"Normal",IF(Table3__3_16[[#This Row],[HBA1C]]&lt;6.4,"Prediabetes","Diabetes"))</f>
        <v>Diabetes</v>
      </c>
    </row>
    <row r="1279" spans="1:10" x14ac:dyDescent="0.35">
      <c r="A1279" s="17" t="s">
        <v>1093</v>
      </c>
      <c r="B1279" s="17">
        <v>34.32</v>
      </c>
      <c r="C1279" s="17" t="s">
        <v>8337</v>
      </c>
      <c r="D1279" s="17">
        <v>5.7</v>
      </c>
      <c r="E1279" s="17" t="s">
        <v>2381</v>
      </c>
      <c r="F1279" s="17" t="s">
        <v>2380</v>
      </c>
      <c r="G1279" s="17" t="s">
        <v>2381</v>
      </c>
      <c r="H1279" s="17">
        <v>1</v>
      </c>
      <c r="I1279" s="17" t="s">
        <v>2380</v>
      </c>
      <c r="J1279" s="17" t="str">
        <f>IF(Table3__3_16[[#This Row],[HBA1C]]&lt;5.7,"Normal",IF(Table3__3_16[[#This Row],[HBA1C]]&lt;6.4,"Prediabetes","Diabetes"))</f>
        <v>Prediabetes</v>
      </c>
    </row>
    <row r="1280" spans="1:10" x14ac:dyDescent="0.35">
      <c r="A1280" s="17" t="s">
        <v>1092</v>
      </c>
      <c r="B1280" s="17">
        <v>23.87</v>
      </c>
      <c r="C1280" s="17" t="s">
        <v>8339</v>
      </c>
      <c r="D1280" s="17">
        <v>4.7699999999999996</v>
      </c>
      <c r="E1280" s="17" t="s">
        <v>2381</v>
      </c>
      <c r="F1280" s="17" t="s">
        <v>2380</v>
      </c>
      <c r="G1280" s="17" t="s">
        <v>2381</v>
      </c>
      <c r="H1280" s="17">
        <v>1</v>
      </c>
      <c r="I1280" s="17" t="s">
        <v>2380</v>
      </c>
      <c r="J1280" s="17" t="str">
        <f>IF(Table3__3_16[[#This Row],[HBA1C]]&lt;5.7,"Normal",IF(Table3__3_16[[#This Row],[HBA1C]]&lt;6.4,"Prediabetes","Diabetes"))</f>
        <v>Normal</v>
      </c>
    </row>
    <row r="1281" spans="1:10" x14ac:dyDescent="0.35">
      <c r="A1281" s="17" t="s">
        <v>1091</v>
      </c>
      <c r="B1281" s="17">
        <v>30.15</v>
      </c>
      <c r="C1281" s="17" t="s">
        <v>8337</v>
      </c>
      <c r="D1281" s="17">
        <v>4.25</v>
      </c>
      <c r="E1281" s="17" t="s">
        <v>2380</v>
      </c>
      <c r="F1281" s="17" t="s">
        <v>2380</v>
      </c>
      <c r="G1281" s="17" t="s">
        <v>2380</v>
      </c>
      <c r="H1281" s="17">
        <v>1</v>
      </c>
      <c r="I1281" s="17" t="s">
        <v>2380</v>
      </c>
      <c r="J1281" s="17" t="str">
        <f>IF(Table3__3_16[[#This Row],[HBA1C]]&lt;5.7,"Normal",IF(Table3__3_16[[#This Row],[HBA1C]]&lt;6.4,"Prediabetes","Diabetes"))</f>
        <v>Normal</v>
      </c>
    </row>
    <row r="1282" spans="1:10" x14ac:dyDescent="0.35">
      <c r="A1282" s="17" t="s">
        <v>1090</v>
      </c>
      <c r="B1282" s="17">
        <v>26.36</v>
      </c>
      <c r="C1282" s="17" t="s">
        <v>8338</v>
      </c>
      <c r="D1282" s="17">
        <v>5.52</v>
      </c>
      <c r="E1282" s="17" t="s">
        <v>2380</v>
      </c>
      <c r="F1282" s="17" t="s">
        <v>2380</v>
      </c>
      <c r="G1282" s="17" t="s">
        <v>2380</v>
      </c>
      <c r="H1282" s="17">
        <v>0</v>
      </c>
      <c r="I1282" s="17" t="s">
        <v>2380</v>
      </c>
      <c r="J1282" s="17" t="str">
        <f>IF(Table3__3_16[[#This Row],[HBA1C]]&lt;5.7,"Normal",IF(Table3__3_16[[#This Row],[HBA1C]]&lt;6.4,"Prediabetes","Diabetes"))</f>
        <v>Normal</v>
      </c>
    </row>
    <row r="1283" spans="1:10" x14ac:dyDescent="0.35">
      <c r="A1283" s="17" t="s">
        <v>1089</v>
      </c>
      <c r="B1283" s="17">
        <v>45.32</v>
      </c>
      <c r="C1283" s="17" t="s">
        <v>8337</v>
      </c>
      <c r="D1283" s="17">
        <v>6.53</v>
      </c>
      <c r="E1283" s="17" t="s">
        <v>2381</v>
      </c>
      <c r="F1283" s="17" t="s">
        <v>2380</v>
      </c>
      <c r="G1283" s="17" t="s">
        <v>2380</v>
      </c>
      <c r="H1283" s="17">
        <v>1</v>
      </c>
      <c r="I1283" s="17" t="s">
        <v>2380</v>
      </c>
      <c r="J1283" s="17" t="str">
        <f>IF(Table3__3_16[[#This Row],[HBA1C]]&lt;5.7,"Normal",IF(Table3__3_16[[#This Row],[HBA1C]]&lt;6.4,"Prediabetes","Diabetes"))</f>
        <v>Diabetes</v>
      </c>
    </row>
    <row r="1284" spans="1:10" x14ac:dyDescent="0.35">
      <c r="A1284" s="17" t="s">
        <v>1088</v>
      </c>
      <c r="B1284" s="17">
        <v>31.93</v>
      </c>
      <c r="C1284" s="17" t="s">
        <v>8337</v>
      </c>
      <c r="D1284" s="17">
        <v>4.82</v>
      </c>
      <c r="E1284" s="17" t="s">
        <v>2381</v>
      </c>
      <c r="F1284" s="17" t="s">
        <v>2380</v>
      </c>
      <c r="G1284" s="17" t="s">
        <v>2380</v>
      </c>
      <c r="H1284" s="17">
        <v>1</v>
      </c>
      <c r="I1284" s="17" t="s">
        <v>2380</v>
      </c>
      <c r="J1284" s="17" t="str">
        <f>IF(Table3__3_16[[#This Row],[HBA1C]]&lt;5.7,"Normal",IF(Table3__3_16[[#This Row],[HBA1C]]&lt;6.4,"Prediabetes","Diabetes"))</f>
        <v>Normal</v>
      </c>
    </row>
    <row r="1285" spans="1:10" x14ac:dyDescent="0.35">
      <c r="A1285" s="17" t="s">
        <v>1087</v>
      </c>
      <c r="B1285" s="17">
        <v>36</v>
      </c>
      <c r="C1285" s="17" t="s">
        <v>8337</v>
      </c>
      <c r="D1285" s="17">
        <v>11.94</v>
      </c>
      <c r="E1285" s="17" t="s">
        <v>2381</v>
      </c>
      <c r="F1285" s="17" t="s">
        <v>2380</v>
      </c>
      <c r="G1285" s="17" t="s">
        <v>2380</v>
      </c>
      <c r="H1285" s="17">
        <v>1</v>
      </c>
      <c r="I1285" s="17" t="s">
        <v>2380</v>
      </c>
      <c r="J1285" s="17" t="str">
        <f>IF(Table3__3_16[[#This Row],[HBA1C]]&lt;5.7,"Normal",IF(Table3__3_16[[#This Row],[HBA1C]]&lt;6.4,"Prediabetes","Diabetes"))</f>
        <v>Diabetes</v>
      </c>
    </row>
    <row r="1286" spans="1:10" x14ac:dyDescent="0.35">
      <c r="A1286" s="17" t="s">
        <v>1086</v>
      </c>
      <c r="B1286" s="17">
        <v>32</v>
      </c>
      <c r="C1286" s="17" t="s">
        <v>8337</v>
      </c>
      <c r="D1286" s="17">
        <v>7.85</v>
      </c>
      <c r="E1286" s="17" t="s">
        <v>2381</v>
      </c>
      <c r="F1286" s="17" t="s">
        <v>2380</v>
      </c>
      <c r="G1286" s="17" t="s">
        <v>2380</v>
      </c>
      <c r="H1286" s="17">
        <v>1</v>
      </c>
      <c r="I1286" s="17" t="s">
        <v>2380</v>
      </c>
      <c r="J1286" s="17" t="str">
        <f>IF(Table3__3_16[[#This Row],[HBA1C]]&lt;5.7,"Normal",IF(Table3__3_16[[#This Row],[HBA1C]]&lt;6.4,"Prediabetes","Diabetes"))</f>
        <v>Diabetes</v>
      </c>
    </row>
    <row r="1287" spans="1:10" x14ac:dyDescent="0.35">
      <c r="A1287" s="17" t="s">
        <v>1085</v>
      </c>
      <c r="B1287" s="17">
        <v>29.37</v>
      </c>
      <c r="C1287" s="17" t="s">
        <v>8338</v>
      </c>
      <c r="D1287" s="17">
        <v>8.01</v>
      </c>
      <c r="E1287" s="17" t="s">
        <v>2381</v>
      </c>
      <c r="F1287" s="17" t="s">
        <v>2380</v>
      </c>
      <c r="G1287" s="17" t="s">
        <v>2380</v>
      </c>
      <c r="H1287" s="17">
        <v>1</v>
      </c>
      <c r="I1287" s="17" t="s">
        <v>2380</v>
      </c>
      <c r="J1287" s="17" t="str">
        <f>IF(Table3__3_16[[#This Row],[HBA1C]]&lt;5.7,"Normal",IF(Table3__3_16[[#This Row],[HBA1C]]&lt;6.4,"Prediabetes","Diabetes"))</f>
        <v>Diabetes</v>
      </c>
    </row>
    <row r="1288" spans="1:10" x14ac:dyDescent="0.35">
      <c r="A1288" s="17" t="s">
        <v>1084</v>
      </c>
      <c r="B1288" s="17">
        <v>23.6</v>
      </c>
      <c r="C1288" s="17" t="s">
        <v>8339</v>
      </c>
      <c r="D1288" s="17">
        <v>7.4</v>
      </c>
      <c r="E1288" s="17" t="s">
        <v>2381</v>
      </c>
      <c r="F1288" s="17" t="s">
        <v>2380</v>
      </c>
      <c r="G1288" s="17" t="s">
        <v>2380</v>
      </c>
      <c r="H1288" s="17">
        <v>1</v>
      </c>
      <c r="I1288" s="17" t="s">
        <v>2380</v>
      </c>
      <c r="J1288" s="17" t="str">
        <f>IF(Table3__3_16[[#This Row],[HBA1C]]&lt;5.7,"Normal",IF(Table3__3_16[[#This Row],[HBA1C]]&lt;6.4,"Prediabetes","Diabetes"))</f>
        <v>Diabetes</v>
      </c>
    </row>
    <row r="1289" spans="1:10" x14ac:dyDescent="0.35">
      <c r="A1289" s="17" t="s">
        <v>1083</v>
      </c>
      <c r="B1289" s="17">
        <v>33.155000000000001</v>
      </c>
      <c r="C1289" s="17" t="s">
        <v>8337</v>
      </c>
      <c r="D1289" s="17">
        <v>8.3800000000000008</v>
      </c>
      <c r="E1289" s="17" t="s">
        <v>2381</v>
      </c>
      <c r="F1289" s="17" t="s">
        <v>2380</v>
      </c>
      <c r="G1289" s="17" t="s">
        <v>2380</v>
      </c>
      <c r="H1289" s="17">
        <v>0</v>
      </c>
      <c r="I1289" s="17" t="s">
        <v>2380</v>
      </c>
      <c r="J1289" s="17" t="str">
        <f>IF(Table3__3_16[[#This Row],[HBA1C]]&lt;5.7,"Normal",IF(Table3__3_16[[#This Row],[HBA1C]]&lt;6.4,"Prediabetes","Diabetes"))</f>
        <v>Diabetes</v>
      </c>
    </row>
    <row r="1290" spans="1:10" x14ac:dyDescent="0.35">
      <c r="A1290" s="17" t="s">
        <v>1082</v>
      </c>
      <c r="B1290" s="17">
        <v>24.32</v>
      </c>
      <c r="C1290" s="17" t="s">
        <v>8339</v>
      </c>
      <c r="D1290" s="17">
        <v>11.56</v>
      </c>
      <c r="E1290" s="17" t="s">
        <v>2381</v>
      </c>
      <c r="F1290" s="17" t="s">
        <v>2380</v>
      </c>
      <c r="G1290" s="17" t="s">
        <v>2380</v>
      </c>
      <c r="H1290" s="17">
        <v>1</v>
      </c>
      <c r="I1290" s="17" t="s">
        <v>2380</v>
      </c>
      <c r="J1290" s="17" t="str">
        <f>IF(Table3__3_16[[#This Row],[HBA1C]]&lt;5.7,"Normal",IF(Table3__3_16[[#This Row],[HBA1C]]&lt;6.4,"Prediabetes","Diabetes"))</f>
        <v>Diabetes</v>
      </c>
    </row>
    <row r="1291" spans="1:10" x14ac:dyDescent="0.35">
      <c r="A1291" s="17" t="s">
        <v>1081</v>
      </c>
      <c r="B1291" s="17">
        <v>36.299999999999997</v>
      </c>
      <c r="C1291" s="17" t="s">
        <v>8337</v>
      </c>
      <c r="D1291" s="17">
        <v>4.6100000000000003</v>
      </c>
      <c r="E1291" s="17" t="s">
        <v>2380</v>
      </c>
      <c r="F1291" s="17" t="s">
        <v>2380</v>
      </c>
      <c r="G1291" s="17" t="s">
        <v>2380</v>
      </c>
      <c r="H1291" s="17">
        <v>0</v>
      </c>
      <c r="I1291" s="17" t="s">
        <v>2380</v>
      </c>
      <c r="J1291" s="17" t="str">
        <f>IF(Table3__3_16[[#This Row],[HBA1C]]&lt;5.7,"Normal",IF(Table3__3_16[[#This Row],[HBA1C]]&lt;6.4,"Prediabetes","Diabetes"))</f>
        <v>Normal</v>
      </c>
    </row>
    <row r="1292" spans="1:10" x14ac:dyDescent="0.35">
      <c r="A1292" s="17" t="s">
        <v>1080</v>
      </c>
      <c r="B1292" s="17">
        <v>34.4</v>
      </c>
      <c r="C1292" s="17" t="s">
        <v>8337</v>
      </c>
      <c r="D1292" s="17">
        <v>4.95</v>
      </c>
      <c r="E1292" s="17" t="s">
        <v>2380</v>
      </c>
      <c r="F1292" s="17" t="s">
        <v>2380</v>
      </c>
      <c r="G1292" s="17" t="s">
        <v>2381</v>
      </c>
      <c r="H1292" s="17">
        <v>1</v>
      </c>
      <c r="I1292" s="17" t="s">
        <v>2380</v>
      </c>
      <c r="J1292" s="17" t="str">
        <f>IF(Table3__3_16[[#This Row],[HBA1C]]&lt;5.7,"Normal",IF(Table3__3_16[[#This Row],[HBA1C]]&lt;6.4,"Prediabetes","Diabetes"))</f>
        <v>Normal</v>
      </c>
    </row>
    <row r="1293" spans="1:10" x14ac:dyDescent="0.35">
      <c r="A1293" s="17" t="s">
        <v>1079</v>
      </c>
      <c r="B1293" s="17">
        <v>30.9</v>
      </c>
      <c r="C1293" s="17" t="s">
        <v>8337</v>
      </c>
      <c r="D1293" s="17">
        <v>5.04</v>
      </c>
      <c r="E1293" s="17" t="s">
        <v>2380</v>
      </c>
      <c r="F1293" s="17" t="s">
        <v>2380</v>
      </c>
      <c r="G1293" s="17" t="s">
        <v>2380</v>
      </c>
      <c r="H1293" s="17">
        <v>0</v>
      </c>
      <c r="I1293" s="17" t="s">
        <v>2380</v>
      </c>
      <c r="J1293" s="17" t="str">
        <f>IF(Table3__3_16[[#This Row],[HBA1C]]&lt;5.7,"Normal",IF(Table3__3_16[[#This Row],[HBA1C]]&lt;6.4,"Prediabetes","Diabetes"))</f>
        <v>Normal</v>
      </c>
    </row>
    <row r="1294" spans="1:10" x14ac:dyDescent="0.35">
      <c r="A1294" s="17" t="s">
        <v>1078</v>
      </c>
      <c r="B1294" s="17">
        <v>28.6</v>
      </c>
      <c r="C1294" s="17" t="s">
        <v>8338</v>
      </c>
      <c r="D1294" s="17">
        <v>5.42</v>
      </c>
      <c r="E1294" s="17" t="s">
        <v>2380</v>
      </c>
      <c r="F1294" s="17" t="s">
        <v>2380</v>
      </c>
      <c r="G1294" s="17" t="s">
        <v>2380</v>
      </c>
      <c r="H1294" s="17">
        <v>0</v>
      </c>
      <c r="I1294" s="17" t="s">
        <v>2380</v>
      </c>
      <c r="J1294" s="17" t="str">
        <f>IF(Table3__3_16[[#This Row],[HBA1C]]&lt;5.7,"Normal",IF(Table3__3_16[[#This Row],[HBA1C]]&lt;6.4,"Prediabetes","Diabetes"))</f>
        <v>Normal</v>
      </c>
    </row>
    <row r="1295" spans="1:10" x14ac:dyDescent="0.35">
      <c r="A1295" s="17" t="s">
        <v>1077</v>
      </c>
      <c r="B1295" s="17">
        <v>27.83</v>
      </c>
      <c r="C1295" s="17" t="s">
        <v>8338</v>
      </c>
      <c r="D1295" s="17">
        <v>5.39</v>
      </c>
      <c r="E1295" s="17" t="s">
        <v>2380</v>
      </c>
      <c r="F1295" s="17" t="s">
        <v>2380</v>
      </c>
      <c r="G1295" s="17" t="s">
        <v>2380</v>
      </c>
      <c r="H1295" s="17">
        <v>0</v>
      </c>
      <c r="I1295" s="17" t="s">
        <v>2380</v>
      </c>
      <c r="J1295" s="17" t="str">
        <f>IF(Table3__3_16[[#This Row],[HBA1C]]&lt;5.7,"Normal",IF(Table3__3_16[[#This Row],[HBA1C]]&lt;6.4,"Prediabetes","Diabetes"))</f>
        <v>Normal</v>
      </c>
    </row>
    <row r="1296" spans="1:10" x14ac:dyDescent="0.35">
      <c r="A1296" s="17" t="s">
        <v>1076</v>
      </c>
      <c r="B1296" s="17">
        <v>39.64</v>
      </c>
      <c r="C1296" s="17" t="s">
        <v>8337</v>
      </c>
      <c r="D1296" s="17">
        <v>6</v>
      </c>
      <c r="E1296" s="17" t="s">
        <v>2380</v>
      </c>
      <c r="F1296" s="17" t="s">
        <v>2380</v>
      </c>
      <c r="G1296" s="17" t="s">
        <v>2381</v>
      </c>
      <c r="H1296" s="17">
        <v>1</v>
      </c>
      <c r="I1296" s="17" t="s">
        <v>2380</v>
      </c>
      <c r="J1296" s="17" t="str">
        <f>IF(Table3__3_16[[#This Row],[HBA1C]]&lt;5.7,"Normal",IF(Table3__3_16[[#This Row],[HBA1C]]&lt;6.4,"Prediabetes","Diabetes"))</f>
        <v>Prediabetes</v>
      </c>
    </row>
    <row r="1297" spans="1:10" x14ac:dyDescent="0.35">
      <c r="A1297" s="17" t="s">
        <v>1075</v>
      </c>
      <c r="B1297" s="17">
        <v>38.479999999999997</v>
      </c>
      <c r="C1297" s="17" t="s">
        <v>8337</v>
      </c>
      <c r="D1297" s="17">
        <v>6.02</v>
      </c>
      <c r="E1297" s="17" t="s">
        <v>2380</v>
      </c>
      <c r="F1297" s="17" t="s">
        <v>2380</v>
      </c>
      <c r="G1297" s="17" t="s">
        <v>2380</v>
      </c>
      <c r="H1297" s="17">
        <v>1</v>
      </c>
      <c r="I1297" s="17" t="s">
        <v>2380</v>
      </c>
      <c r="J1297" s="17" t="str">
        <f>IF(Table3__3_16[[#This Row],[HBA1C]]&lt;5.7,"Normal",IF(Table3__3_16[[#This Row],[HBA1C]]&lt;6.4,"Prediabetes","Diabetes"))</f>
        <v>Prediabetes</v>
      </c>
    </row>
    <row r="1298" spans="1:10" x14ac:dyDescent="0.35">
      <c r="A1298" s="17" t="s">
        <v>1074</v>
      </c>
      <c r="B1298" s="17">
        <v>36.200000000000003</v>
      </c>
      <c r="C1298" s="17" t="s">
        <v>8337</v>
      </c>
      <c r="D1298" s="17">
        <v>4.62</v>
      </c>
      <c r="E1298" s="17" t="s">
        <v>2380</v>
      </c>
      <c r="F1298" s="17" t="s">
        <v>2380</v>
      </c>
      <c r="G1298" s="17" t="s">
        <v>2380</v>
      </c>
      <c r="H1298" s="17">
        <v>2</v>
      </c>
      <c r="I1298" s="17" t="s">
        <v>2380</v>
      </c>
      <c r="J1298" s="17" t="str">
        <f>IF(Table3__3_16[[#This Row],[HBA1C]]&lt;5.7,"Normal",IF(Table3__3_16[[#This Row],[HBA1C]]&lt;6.4,"Prediabetes","Diabetes"))</f>
        <v>Normal</v>
      </c>
    </row>
    <row r="1299" spans="1:10" x14ac:dyDescent="0.35">
      <c r="A1299" s="17" t="s">
        <v>1073</v>
      </c>
      <c r="B1299" s="17">
        <v>27.13</v>
      </c>
      <c r="C1299" s="17" t="s">
        <v>8338</v>
      </c>
      <c r="D1299" s="17">
        <v>5.59</v>
      </c>
      <c r="E1299" s="17" t="s">
        <v>2380</v>
      </c>
      <c r="F1299" s="17" t="s">
        <v>2380</v>
      </c>
      <c r="G1299" s="17" t="s">
        <v>2380</v>
      </c>
      <c r="H1299" s="17">
        <v>1</v>
      </c>
      <c r="I1299" s="17" t="s">
        <v>2380</v>
      </c>
      <c r="J1299" s="17" t="str">
        <f>IF(Table3__3_16[[#This Row],[HBA1C]]&lt;5.7,"Normal",IF(Table3__3_16[[#This Row],[HBA1C]]&lt;6.4,"Prediabetes","Diabetes"))</f>
        <v>Normal</v>
      </c>
    </row>
    <row r="1300" spans="1:10" x14ac:dyDescent="0.35">
      <c r="A1300" s="17" t="s">
        <v>1072</v>
      </c>
      <c r="B1300" s="17">
        <v>20.75</v>
      </c>
      <c r="C1300" s="17" t="s">
        <v>8339</v>
      </c>
      <c r="D1300" s="17">
        <v>5.18</v>
      </c>
      <c r="E1300" s="17" t="s">
        <v>2381</v>
      </c>
      <c r="F1300" s="17" t="s">
        <v>2380</v>
      </c>
      <c r="G1300" s="17" t="s">
        <v>2380</v>
      </c>
      <c r="H1300" s="17">
        <v>2</v>
      </c>
      <c r="I1300" s="17" t="s">
        <v>2380</v>
      </c>
      <c r="J1300" s="17" t="str">
        <f>IF(Table3__3_16[[#This Row],[HBA1C]]&lt;5.7,"Normal",IF(Table3__3_16[[#This Row],[HBA1C]]&lt;6.4,"Prediabetes","Diabetes"))</f>
        <v>Normal</v>
      </c>
    </row>
    <row r="1301" spans="1:10" x14ac:dyDescent="0.35">
      <c r="A1301" s="17" t="s">
        <v>1071</v>
      </c>
      <c r="B1301" s="17">
        <v>26.6</v>
      </c>
      <c r="C1301" s="17" t="s">
        <v>8338</v>
      </c>
      <c r="D1301" s="17">
        <v>6.29</v>
      </c>
      <c r="E1301" s="17" t="s">
        <v>2380</v>
      </c>
      <c r="F1301" s="17" t="s">
        <v>2380</v>
      </c>
      <c r="G1301" s="17" t="s">
        <v>2380</v>
      </c>
      <c r="H1301" s="17">
        <v>2</v>
      </c>
      <c r="I1301" s="17" t="s">
        <v>2380</v>
      </c>
      <c r="J1301" s="17" t="str">
        <f>IF(Table3__3_16[[#This Row],[HBA1C]]&lt;5.7,"Normal",IF(Table3__3_16[[#This Row],[HBA1C]]&lt;6.4,"Prediabetes","Diabetes"))</f>
        <v>Prediabetes</v>
      </c>
    </row>
    <row r="1302" spans="1:10" x14ac:dyDescent="0.35">
      <c r="A1302" s="17" t="s">
        <v>1070</v>
      </c>
      <c r="B1302" s="17">
        <v>25.3</v>
      </c>
      <c r="C1302" s="17" t="s">
        <v>8338</v>
      </c>
      <c r="D1302" s="17">
        <v>4.49</v>
      </c>
      <c r="E1302" s="17" t="s">
        <v>2380</v>
      </c>
      <c r="F1302" s="17" t="s">
        <v>2380</v>
      </c>
      <c r="G1302" s="17" t="s">
        <v>2380</v>
      </c>
      <c r="H1302" s="17">
        <v>2</v>
      </c>
      <c r="I1302" s="17" t="s">
        <v>2380</v>
      </c>
      <c r="J1302" s="17" t="str">
        <f>IF(Table3__3_16[[#This Row],[HBA1C]]&lt;5.7,"Normal",IF(Table3__3_16[[#This Row],[HBA1C]]&lt;6.4,"Prediabetes","Diabetes"))</f>
        <v>Normal</v>
      </c>
    </row>
    <row r="1303" spans="1:10" x14ac:dyDescent="0.35">
      <c r="A1303" s="17" t="s">
        <v>1069</v>
      </c>
      <c r="B1303" s="17">
        <v>18.84</v>
      </c>
      <c r="C1303" s="17" t="s">
        <v>8339</v>
      </c>
      <c r="D1303" s="17">
        <v>11.82</v>
      </c>
      <c r="E1303" s="17" t="s">
        <v>2381</v>
      </c>
      <c r="F1303" s="17" t="s">
        <v>2380</v>
      </c>
      <c r="G1303" s="17" t="s">
        <v>2381</v>
      </c>
      <c r="H1303" s="17">
        <v>1</v>
      </c>
      <c r="I1303" s="17" t="s">
        <v>2380</v>
      </c>
      <c r="J1303" s="17" t="str">
        <f>IF(Table3__3_16[[#This Row],[HBA1C]]&lt;5.7,"Normal",IF(Table3__3_16[[#This Row],[HBA1C]]&lt;6.4,"Prediabetes","Diabetes"))</f>
        <v>Diabetes</v>
      </c>
    </row>
    <row r="1304" spans="1:10" x14ac:dyDescent="0.35">
      <c r="A1304" s="17" t="s">
        <v>1068</v>
      </c>
      <c r="B1304" s="17">
        <v>19.57</v>
      </c>
      <c r="C1304" s="17" t="s">
        <v>8339</v>
      </c>
      <c r="D1304" s="17">
        <v>7.41</v>
      </c>
      <c r="E1304" s="17" t="s">
        <v>2381</v>
      </c>
      <c r="F1304" s="17" t="s">
        <v>2380</v>
      </c>
      <c r="G1304" s="17" t="s">
        <v>2380</v>
      </c>
      <c r="H1304" s="17">
        <v>1</v>
      </c>
      <c r="I1304" s="17" t="s">
        <v>2380</v>
      </c>
      <c r="J1304" s="17" t="str">
        <f>IF(Table3__3_16[[#This Row],[HBA1C]]&lt;5.7,"Normal",IF(Table3__3_16[[#This Row],[HBA1C]]&lt;6.4,"Prediabetes","Diabetes"))</f>
        <v>Diabetes</v>
      </c>
    </row>
    <row r="1305" spans="1:10" x14ac:dyDescent="0.35">
      <c r="A1305" s="17" t="s">
        <v>1067</v>
      </c>
      <c r="B1305" s="17">
        <v>30.495000000000001</v>
      </c>
      <c r="C1305" s="17" t="s">
        <v>8337</v>
      </c>
      <c r="D1305" s="17">
        <v>5.97</v>
      </c>
      <c r="E1305" s="17" t="s">
        <v>2380</v>
      </c>
      <c r="F1305" s="17" t="s">
        <v>2380</v>
      </c>
      <c r="G1305" s="17" t="s">
        <v>2380</v>
      </c>
      <c r="H1305" s="17">
        <v>0</v>
      </c>
      <c r="I1305" s="17" t="s">
        <v>2380</v>
      </c>
      <c r="J1305" s="17" t="str">
        <f>IF(Table3__3_16[[#This Row],[HBA1C]]&lt;5.7,"Normal",IF(Table3__3_16[[#This Row],[HBA1C]]&lt;6.4,"Prediabetes","Diabetes"))</f>
        <v>Prediabetes</v>
      </c>
    </row>
    <row r="1306" spans="1:10" x14ac:dyDescent="0.35">
      <c r="A1306" s="17" t="s">
        <v>1066</v>
      </c>
      <c r="B1306" s="17">
        <v>30.114999999999998</v>
      </c>
      <c r="C1306" s="17" t="s">
        <v>8337</v>
      </c>
      <c r="D1306" s="17">
        <v>5.74</v>
      </c>
      <c r="E1306" s="17" t="s">
        <v>2380</v>
      </c>
      <c r="F1306" s="17" t="s">
        <v>2380</v>
      </c>
      <c r="G1306" s="17" t="s">
        <v>2381</v>
      </c>
      <c r="H1306" s="17">
        <v>1</v>
      </c>
      <c r="I1306" s="17" t="s">
        <v>2380</v>
      </c>
      <c r="J1306" s="17" t="str">
        <f>IF(Table3__3_16[[#This Row],[HBA1C]]&lt;5.7,"Normal",IF(Table3__3_16[[#This Row],[HBA1C]]&lt;6.4,"Prediabetes","Diabetes"))</f>
        <v>Prediabetes</v>
      </c>
    </row>
    <row r="1307" spans="1:10" x14ac:dyDescent="0.35">
      <c r="A1307" s="17" t="s">
        <v>1065</v>
      </c>
      <c r="B1307" s="17">
        <v>24.78</v>
      </c>
      <c r="C1307" s="17" t="s">
        <v>8339</v>
      </c>
      <c r="D1307" s="17">
        <v>9.85</v>
      </c>
      <c r="E1307" s="17" t="s">
        <v>2380</v>
      </c>
      <c r="F1307" s="17" t="s">
        <v>2380</v>
      </c>
      <c r="G1307" s="17" t="s">
        <v>2380</v>
      </c>
      <c r="H1307" s="17">
        <v>0</v>
      </c>
      <c r="I1307" s="17" t="s">
        <v>2380</v>
      </c>
      <c r="J1307" s="17" t="str">
        <f>IF(Table3__3_16[[#This Row],[HBA1C]]&lt;5.7,"Normal",IF(Table3__3_16[[#This Row],[HBA1C]]&lt;6.4,"Prediabetes","Diabetes"))</f>
        <v>Diabetes</v>
      </c>
    </row>
    <row r="1308" spans="1:10" x14ac:dyDescent="0.35">
      <c r="A1308" s="17" t="s">
        <v>1064</v>
      </c>
      <c r="B1308" s="17">
        <v>24.77</v>
      </c>
      <c r="C1308" s="17" t="s">
        <v>8339</v>
      </c>
      <c r="D1308" s="17">
        <v>7.59</v>
      </c>
      <c r="E1308" s="17" t="s">
        <v>2380</v>
      </c>
      <c r="F1308" s="17" t="s">
        <v>2380</v>
      </c>
      <c r="G1308" s="17" t="s">
        <v>2380</v>
      </c>
      <c r="H1308" s="17">
        <v>0</v>
      </c>
      <c r="I1308" s="17" t="s">
        <v>2380</v>
      </c>
      <c r="J1308" s="17" t="str">
        <f>IF(Table3__3_16[[#This Row],[HBA1C]]&lt;5.7,"Normal",IF(Table3__3_16[[#This Row],[HBA1C]]&lt;6.4,"Prediabetes","Diabetes"))</f>
        <v>Diabetes</v>
      </c>
    </row>
    <row r="1309" spans="1:10" x14ac:dyDescent="0.35">
      <c r="A1309" s="17" t="s">
        <v>1063</v>
      </c>
      <c r="B1309" s="17">
        <v>16.579999999999998</v>
      </c>
      <c r="C1309" s="17" t="s">
        <v>8340</v>
      </c>
      <c r="D1309" s="17">
        <v>6.98</v>
      </c>
      <c r="E1309" s="17" t="s">
        <v>2381</v>
      </c>
      <c r="F1309" s="17" t="s">
        <v>2380</v>
      </c>
      <c r="G1309" s="17" t="s">
        <v>2381</v>
      </c>
      <c r="H1309" s="17">
        <v>1</v>
      </c>
      <c r="I1309" s="17" t="s">
        <v>2380</v>
      </c>
      <c r="J1309" s="17" t="str">
        <f>IF(Table3__3_16[[#This Row],[HBA1C]]&lt;5.7,"Normal",IF(Table3__3_16[[#This Row],[HBA1C]]&lt;6.4,"Prediabetes","Diabetes"))</f>
        <v>Diabetes</v>
      </c>
    </row>
    <row r="1310" spans="1:10" x14ac:dyDescent="0.35">
      <c r="A1310" s="17" t="s">
        <v>1062</v>
      </c>
      <c r="B1310" s="17">
        <v>38.17</v>
      </c>
      <c r="C1310" s="17" t="s">
        <v>8337</v>
      </c>
      <c r="D1310" s="17">
        <v>4.7300000000000004</v>
      </c>
      <c r="E1310" s="17" t="s">
        <v>2381</v>
      </c>
      <c r="F1310" s="17" t="s">
        <v>2380</v>
      </c>
      <c r="G1310" s="17" t="s">
        <v>2380</v>
      </c>
      <c r="H1310" s="17">
        <v>0</v>
      </c>
      <c r="I1310" s="17" t="s">
        <v>2380</v>
      </c>
      <c r="J1310" s="17" t="str">
        <f>IF(Table3__3_16[[#This Row],[HBA1C]]&lt;5.7,"Normal",IF(Table3__3_16[[#This Row],[HBA1C]]&lt;6.4,"Prediabetes","Diabetes"))</f>
        <v>Normal</v>
      </c>
    </row>
    <row r="1311" spans="1:10" x14ac:dyDescent="0.35">
      <c r="A1311" s="17" t="s">
        <v>1061</v>
      </c>
      <c r="B1311" s="17">
        <v>39.424999999999997</v>
      </c>
      <c r="C1311" s="17" t="s">
        <v>8337</v>
      </c>
      <c r="D1311" s="17">
        <v>4.76</v>
      </c>
      <c r="E1311" s="17" t="s">
        <v>2381</v>
      </c>
      <c r="F1311" s="17" t="s">
        <v>2380</v>
      </c>
      <c r="G1311" s="17" t="s">
        <v>2380</v>
      </c>
      <c r="H1311" s="17">
        <v>0</v>
      </c>
      <c r="I1311" s="17" t="s">
        <v>2380</v>
      </c>
      <c r="J1311" s="17" t="str">
        <f>IF(Table3__3_16[[#This Row],[HBA1C]]&lt;5.7,"Normal",IF(Table3__3_16[[#This Row],[HBA1C]]&lt;6.4,"Prediabetes","Diabetes"))</f>
        <v>Normal</v>
      </c>
    </row>
    <row r="1312" spans="1:10" x14ac:dyDescent="0.35">
      <c r="A1312" s="17" t="s">
        <v>1060</v>
      </c>
      <c r="B1312" s="17">
        <v>33.44</v>
      </c>
      <c r="C1312" s="17" t="s">
        <v>8337</v>
      </c>
      <c r="D1312" s="17">
        <v>6.24</v>
      </c>
      <c r="E1312" s="17" t="s">
        <v>2381</v>
      </c>
      <c r="F1312" s="17" t="s">
        <v>2380</v>
      </c>
      <c r="G1312" s="17" t="s">
        <v>2380</v>
      </c>
      <c r="H1312" s="17">
        <v>0</v>
      </c>
      <c r="I1312" s="17" t="s">
        <v>2380</v>
      </c>
      <c r="J1312" s="17" t="str">
        <f>IF(Table3__3_16[[#This Row],[HBA1C]]&lt;5.7,"Normal",IF(Table3__3_16[[#This Row],[HBA1C]]&lt;6.4,"Prediabetes","Diabetes"))</f>
        <v>Prediabetes</v>
      </c>
    </row>
    <row r="1313" spans="1:10" x14ac:dyDescent="0.35">
      <c r="A1313" s="17" t="s">
        <v>1059</v>
      </c>
      <c r="B1313" s="17">
        <v>33.344999999999999</v>
      </c>
      <c r="C1313" s="17" t="s">
        <v>8337</v>
      </c>
      <c r="D1313" s="17">
        <v>5.44</v>
      </c>
      <c r="E1313" s="17" t="s">
        <v>2381</v>
      </c>
      <c r="F1313" s="17" t="s">
        <v>2380</v>
      </c>
      <c r="G1313" s="17" t="s">
        <v>2380</v>
      </c>
      <c r="H1313" s="17">
        <v>0</v>
      </c>
      <c r="I1313" s="17" t="s">
        <v>2380</v>
      </c>
      <c r="J1313" s="17" t="str">
        <f>IF(Table3__3_16[[#This Row],[HBA1C]]&lt;5.7,"Normal",IF(Table3__3_16[[#This Row],[HBA1C]]&lt;6.4,"Prediabetes","Diabetes"))</f>
        <v>Normal</v>
      </c>
    </row>
    <row r="1314" spans="1:10" x14ac:dyDescent="0.35">
      <c r="A1314" s="17" t="s">
        <v>1058</v>
      </c>
      <c r="B1314" s="17">
        <v>38.79</v>
      </c>
      <c r="C1314" s="17" t="s">
        <v>8337</v>
      </c>
      <c r="D1314" s="17">
        <v>5.08</v>
      </c>
      <c r="E1314" s="17" t="s">
        <v>2380</v>
      </c>
      <c r="F1314" s="17" t="s">
        <v>2380</v>
      </c>
      <c r="G1314" s="17" t="s">
        <v>2381</v>
      </c>
      <c r="H1314" s="17">
        <v>1</v>
      </c>
      <c r="I1314" s="17" t="s">
        <v>2380</v>
      </c>
      <c r="J1314" s="17" t="str">
        <f>IF(Table3__3_16[[#This Row],[HBA1C]]&lt;5.7,"Normal",IF(Table3__3_16[[#This Row],[HBA1C]]&lt;6.4,"Prediabetes","Diabetes"))</f>
        <v>Normal</v>
      </c>
    </row>
    <row r="1315" spans="1:10" x14ac:dyDescent="0.35">
      <c r="A1315" s="17" t="s">
        <v>1057</v>
      </c>
      <c r="B1315" s="17">
        <v>30.684999999999999</v>
      </c>
      <c r="C1315" s="17" t="s">
        <v>8337</v>
      </c>
      <c r="D1315" s="17">
        <v>4.87</v>
      </c>
      <c r="E1315" s="17" t="s">
        <v>2380</v>
      </c>
      <c r="F1315" s="17" t="s">
        <v>2380</v>
      </c>
      <c r="G1315" s="17" t="s">
        <v>2381</v>
      </c>
      <c r="H1315" s="17">
        <v>1</v>
      </c>
      <c r="I1315" s="17" t="s">
        <v>2380</v>
      </c>
      <c r="J1315" s="17" t="str">
        <f>IF(Table3__3_16[[#This Row],[HBA1C]]&lt;5.7,"Normal",IF(Table3__3_16[[#This Row],[HBA1C]]&lt;6.4,"Prediabetes","Diabetes"))</f>
        <v>Normal</v>
      </c>
    </row>
    <row r="1316" spans="1:10" x14ac:dyDescent="0.35">
      <c r="A1316" s="17" t="s">
        <v>1056</v>
      </c>
      <c r="B1316" s="17">
        <v>22.135000000000002</v>
      </c>
      <c r="C1316" s="17" t="s">
        <v>8339</v>
      </c>
      <c r="D1316" s="17">
        <v>8.17</v>
      </c>
      <c r="E1316" s="17" t="s">
        <v>2380</v>
      </c>
      <c r="F1316" s="17" t="s">
        <v>2380</v>
      </c>
      <c r="G1316" s="17" t="s">
        <v>2380</v>
      </c>
      <c r="H1316" s="17">
        <v>0</v>
      </c>
      <c r="I1316" s="17" t="s">
        <v>2380</v>
      </c>
      <c r="J1316" s="17" t="str">
        <f>IF(Table3__3_16[[#This Row],[HBA1C]]&lt;5.7,"Normal",IF(Table3__3_16[[#This Row],[HBA1C]]&lt;6.4,"Prediabetes","Diabetes"))</f>
        <v>Diabetes</v>
      </c>
    </row>
    <row r="1317" spans="1:10" x14ac:dyDescent="0.35">
      <c r="A1317" s="17" t="s">
        <v>1055</v>
      </c>
      <c r="B1317" s="17">
        <v>33.33</v>
      </c>
      <c r="C1317" s="17" t="s">
        <v>8337</v>
      </c>
      <c r="D1317" s="17">
        <v>7.61</v>
      </c>
      <c r="E1317" s="17" t="s">
        <v>2380</v>
      </c>
      <c r="F1317" s="17" t="s">
        <v>2380</v>
      </c>
      <c r="G1317" s="17" t="s">
        <v>2380</v>
      </c>
      <c r="H1317" s="17">
        <v>0</v>
      </c>
      <c r="I1317" s="17" t="s">
        <v>2380</v>
      </c>
      <c r="J1317" s="17" t="str">
        <f>IF(Table3__3_16[[#This Row],[HBA1C]]&lt;5.7,"Normal",IF(Table3__3_16[[#This Row],[HBA1C]]&lt;6.4,"Prediabetes","Diabetes"))</f>
        <v>Diabetes</v>
      </c>
    </row>
    <row r="1318" spans="1:10" x14ac:dyDescent="0.35">
      <c r="A1318" s="17" t="s">
        <v>1054</v>
      </c>
      <c r="B1318" s="17">
        <v>31.13</v>
      </c>
      <c r="C1318" s="17" t="s">
        <v>8337</v>
      </c>
      <c r="D1318" s="17">
        <v>10.1</v>
      </c>
      <c r="E1318" s="17" t="s">
        <v>2380</v>
      </c>
      <c r="F1318" s="17" t="s">
        <v>2380</v>
      </c>
      <c r="G1318" s="17" t="s">
        <v>2380</v>
      </c>
      <c r="H1318" s="17">
        <v>0</v>
      </c>
      <c r="I1318" s="17" t="s">
        <v>2380</v>
      </c>
      <c r="J1318" s="17" t="str">
        <f>IF(Table3__3_16[[#This Row],[HBA1C]]&lt;5.7,"Normal",IF(Table3__3_16[[#This Row],[HBA1C]]&lt;6.4,"Prediabetes","Diabetes"))</f>
        <v>Diabetes</v>
      </c>
    </row>
    <row r="1319" spans="1:10" x14ac:dyDescent="0.35">
      <c r="A1319" s="17" t="s">
        <v>1053</v>
      </c>
      <c r="B1319" s="17">
        <v>28.9</v>
      </c>
      <c r="C1319" s="17" t="s">
        <v>8338</v>
      </c>
      <c r="D1319" s="17">
        <v>11.24</v>
      </c>
      <c r="E1319" s="17" t="s">
        <v>2380</v>
      </c>
      <c r="F1319" s="17" t="s">
        <v>2380</v>
      </c>
      <c r="G1319" s="17" t="s">
        <v>2380</v>
      </c>
      <c r="H1319" s="17">
        <v>0</v>
      </c>
      <c r="I1319" s="17" t="s">
        <v>2380</v>
      </c>
      <c r="J1319" s="17" t="str">
        <f>IF(Table3__3_16[[#This Row],[HBA1C]]&lt;5.7,"Normal",IF(Table3__3_16[[#This Row],[HBA1C]]&lt;6.4,"Prediabetes","Diabetes"))</f>
        <v>Diabetes</v>
      </c>
    </row>
    <row r="1320" spans="1:10" x14ac:dyDescent="0.35">
      <c r="A1320" s="17" t="s">
        <v>1052</v>
      </c>
      <c r="B1320" s="17">
        <v>43.31</v>
      </c>
      <c r="C1320" s="17" t="s">
        <v>8337</v>
      </c>
      <c r="D1320" s="17">
        <v>6.1</v>
      </c>
      <c r="E1320" s="17" t="s">
        <v>2381</v>
      </c>
      <c r="F1320" s="17" t="s">
        <v>2381</v>
      </c>
      <c r="G1320" s="17" t="s">
        <v>2380</v>
      </c>
      <c r="H1320" s="17">
        <v>1</v>
      </c>
      <c r="I1320" s="17" t="s">
        <v>2380</v>
      </c>
      <c r="J1320" s="17" t="str">
        <f>IF(Table3__3_16[[#This Row],[HBA1C]]&lt;5.7,"Normal",IF(Table3__3_16[[#This Row],[HBA1C]]&lt;6.4,"Prediabetes","Diabetes"))</f>
        <v>Prediabetes</v>
      </c>
    </row>
    <row r="1321" spans="1:10" x14ac:dyDescent="0.35">
      <c r="A1321" s="17" t="s">
        <v>1051</v>
      </c>
      <c r="B1321" s="17">
        <v>22.8</v>
      </c>
      <c r="C1321" s="17" t="s">
        <v>8339</v>
      </c>
      <c r="D1321" s="17">
        <v>6.98</v>
      </c>
      <c r="E1321" s="17" t="s">
        <v>2380</v>
      </c>
      <c r="F1321" s="17" t="s">
        <v>2380</v>
      </c>
      <c r="G1321" s="17" t="s">
        <v>2380</v>
      </c>
      <c r="H1321" s="17">
        <v>0</v>
      </c>
      <c r="I1321" s="17" t="s">
        <v>2380</v>
      </c>
      <c r="J1321" s="17" t="str">
        <f>IF(Table3__3_16[[#This Row],[HBA1C]]&lt;5.7,"Normal",IF(Table3__3_16[[#This Row],[HBA1C]]&lt;6.4,"Prediabetes","Diabetes"))</f>
        <v>Diabetes</v>
      </c>
    </row>
    <row r="1322" spans="1:10" x14ac:dyDescent="0.35">
      <c r="A1322" s="17" t="s">
        <v>1050</v>
      </c>
      <c r="B1322" s="17">
        <v>19.09</v>
      </c>
      <c r="C1322" s="17" t="s">
        <v>8339</v>
      </c>
      <c r="D1322" s="17">
        <v>4</v>
      </c>
      <c r="E1322" s="17" t="s">
        <v>2381</v>
      </c>
      <c r="F1322" s="17" t="s">
        <v>2380</v>
      </c>
      <c r="G1322" s="17" t="s">
        <v>2380</v>
      </c>
      <c r="H1322" s="17">
        <v>1</v>
      </c>
      <c r="I1322" s="17" t="s">
        <v>2380</v>
      </c>
      <c r="J1322" s="17" t="str">
        <f>IF(Table3__3_16[[#This Row],[HBA1C]]&lt;5.7,"Normal",IF(Table3__3_16[[#This Row],[HBA1C]]&lt;6.4,"Prediabetes","Diabetes"))</f>
        <v>Normal</v>
      </c>
    </row>
    <row r="1323" spans="1:10" x14ac:dyDescent="0.35">
      <c r="A1323" s="17" t="s">
        <v>1049</v>
      </c>
      <c r="B1323" s="17">
        <v>23.37</v>
      </c>
      <c r="C1323" s="17" t="s">
        <v>8339</v>
      </c>
      <c r="D1323" s="17">
        <v>4.2300000000000004</v>
      </c>
      <c r="E1323" s="17" t="s">
        <v>2380</v>
      </c>
      <c r="F1323" s="17" t="s">
        <v>2380</v>
      </c>
      <c r="G1323" s="17" t="s">
        <v>2380</v>
      </c>
      <c r="H1323" s="17">
        <v>0</v>
      </c>
      <c r="I1323" s="17" t="s">
        <v>2380</v>
      </c>
      <c r="J1323" s="17" t="str">
        <f>IF(Table3__3_16[[#This Row],[HBA1C]]&lt;5.7,"Normal",IF(Table3__3_16[[#This Row],[HBA1C]]&lt;6.4,"Prediabetes","Diabetes"))</f>
        <v>Normal</v>
      </c>
    </row>
    <row r="1324" spans="1:10" x14ac:dyDescent="0.35">
      <c r="A1324" s="17" t="s">
        <v>1048</v>
      </c>
      <c r="B1324" s="17">
        <v>33.44</v>
      </c>
      <c r="C1324" s="17" t="s">
        <v>8337</v>
      </c>
      <c r="D1324" s="17">
        <v>4.72</v>
      </c>
      <c r="E1324" s="17" t="s">
        <v>2381</v>
      </c>
      <c r="F1324" s="17" t="s">
        <v>2380</v>
      </c>
      <c r="G1324" s="17" t="s">
        <v>2380</v>
      </c>
      <c r="H1324" s="17">
        <v>0</v>
      </c>
      <c r="I1324" s="17" t="s">
        <v>2380</v>
      </c>
      <c r="J1324" s="17" t="str">
        <f>IF(Table3__3_16[[#This Row],[HBA1C]]&lt;5.7,"Normal",IF(Table3__3_16[[#This Row],[HBA1C]]&lt;6.4,"Prediabetes","Diabetes"))</f>
        <v>Normal</v>
      </c>
    </row>
    <row r="1325" spans="1:10" x14ac:dyDescent="0.35">
      <c r="A1325" s="17" t="s">
        <v>1047</v>
      </c>
      <c r="B1325" s="17">
        <v>28.05</v>
      </c>
      <c r="C1325" s="17" t="s">
        <v>8338</v>
      </c>
      <c r="D1325" s="17">
        <v>5.63</v>
      </c>
      <c r="E1325" s="17" t="s">
        <v>2381</v>
      </c>
      <c r="F1325" s="17" t="s">
        <v>2380</v>
      </c>
      <c r="G1325" s="17" t="s">
        <v>2380</v>
      </c>
      <c r="H1325" s="17">
        <v>0</v>
      </c>
      <c r="I1325" s="17" t="s">
        <v>2380</v>
      </c>
      <c r="J1325" s="17" t="str">
        <f>IF(Table3__3_16[[#This Row],[HBA1C]]&lt;5.7,"Normal",IF(Table3__3_16[[#This Row],[HBA1C]]&lt;6.4,"Prediabetes","Diabetes"))</f>
        <v>Normal</v>
      </c>
    </row>
    <row r="1326" spans="1:10" x14ac:dyDescent="0.35">
      <c r="A1326" s="17" t="s">
        <v>1046</v>
      </c>
      <c r="B1326" s="17">
        <v>27.72</v>
      </c>
      <c r="C1326" s="17" t="s">
        <v>8338</v>
      </c>
      <c r="D1326" s="17">
        <v>5.83</v>
      </c>
      <c r="E1326" s="17" t="s">
        <v>2381</v>
      </c>
      <c r="F1326" s="17" t="s">
        <v>2380</v>
      </c>
      <c r="G1326" s="17" t="s">
        <v>2380</v>
      </c>
      <c r="H1326" s="17">
        <v>0</v>
      </c>
      <c r="I1326" s="17" t="s">
        <v>2380</v>
      </c>
      <c r="J1326" s="17" t="str">
        <f>IF(Table3__3_16[[#This Row],[HBA1C]]&lt;5.7,"Normal",IF(Table3__3_16[[#This Row],[HBA1C]]&lt;6.4,"Prediabetes","Diabetes"))</f>
        <v>Prediabetes</v>
      </c>
    </row>
    <row r="1327" spans="1:10" x14ac:dyDescent="0.35">
      <c r="A1327" s="17" t="s">
        <v>1045</v>
      </c>
      <c r="B1327" s="17">
        <v>29.81</v>
      </c>
      <c r="C1327" s="17" t="s">
        <v>8338</v>
      </c>
      <c r="D1327" s="17">
        <v>9.23</v>
      </c>
      <c r="E1327" s="17" t="s">
        <v>2380</v>
      </c>
      <c r="F1327" s="17" t="s">
        <v>2380</v>
      </c>
      <c r="G1327" s="17" t="s">
        <v>2380</v>
      </c>
      <c r="H1327" s="17">
        <v>0</v>
      </c>
      <c r="I1327" s="17" t="s">
        <v>2380</v>
      </c>
      <c r="J1327" s="17" t="str">
        <f>IF(Table3__3_16[[#This Row],[HBA1C]]&lt;5.7,"Normal",IF(Table3__3_16[[#This Row],[HBA1C]]&lt;6.4,"Prediabetes","Diabetes"))</f>
        <v>Diabetes</v>
      </c>
    </row>
    <row r="1328" spans="1:10" x14ac:dyDescent="0.35">
      <c r="A1328" s="17" t="s">
        <v>1044</v>
      </c>
      <c r="B1328" s="17">
        <v>23.98</v>
      </c>
      <c r="C1328" s="17" t="s">
        <v>8339</v>
      </c>
      <c r="D1328" s="17">
        <v>9.89</v>
      </c>
      <c r="E1328" s="17" t="s">
        <v>2380</v>
      </c>
      <c r="F1328" s="17" t="s">
        <v>2380</v>
      </c>
      <c r="G1328" s="17" t="s">
        <v>2380</v>
      </c>
      <c r="H1328" s="17">
        <v>0</v>
      </c>
      <c r="I1328" s="17" t="s">
        <v>2380</v>
      </c>
      <c r="J1328" s="17" t="str">
        <f>IF(Table3__3_16[[#This Row],[HBA1C]]&lt;5.7,"Normal",IF(Table3__3_16[[#This Row],[HBA1C]]&lt;6.4,"Prediabetes","Diabetes"))</f>
        <v>Diabetes</v>
      </c>
    </row>
    <row r="1329" spans="1:10" x14ac:dyDescent="0.35">
      <c r="A1329" s="17" t="s">
        <v>1043</v>
      </c>
      <c r="B1329" s="17">
        <v>17.34</v>
      </c>
      <c r="C1329" s="17" t="s">
        <v>8340</v>
      </c>
      <c r="D1329" s="17">
        <v>12</v>
      </c>
      <c r="E1329" s="17" t="s">
        <v>2380</v>
      </c>
      <c r="F1329" s="17" t="s">
        <v>2380</v>
      </c>
      <c r="G1329" s="17" t="s">
        <v>2380</v>
      </c>
      <c r="H1329" s="17">
        <v>0</v>
      </c>
      <c r="I1329" s="17" t="s">
        <v>2380</v>
      </c>
      <c r="J1329" s="17" t="str">
        <f>IF(Table3__3_16[[#This Row],[HBA1C]]&lt;5.7,"Normal",IF(Table3__3_16[[#This Row],[HBA1C]]&lt;6.4,"Prediabetes","Diabetes"))</f>
        <v>Diabetes</v>
      </c>
    </row>
    <row r="1330" spans="1:10" x14ac:dyDescent="0.35">
      <c r="A1330" s="17" t="s">
        <v>1042</v>
      </c>
      <c r="B1330" s="17">
        <v>40.39</v>
      </c>
      <c r="C1330" s="17" t="s">
        <v>8337</v>
      </c>
      <c r="D1330" s="17">
        <v>4.24</v>
      </c>
      <c r="E1330" s="17" t="s">
        <v>2381</v>
      </c>
      <c r="F1330" s="17" t="s">
        <v>2380</v>
      </c>
      <c r="G1330" s="17" t="s">
        <v>2381</v>
      </c>
      <c r="H1330" s="17">
        <v>1</v>
      </c>
      <c r="I1330" s="17" t="s">
        <v>2380</v>
      </c>
      <c r="J1330" s="17" t="str">
        <f>IF(Table3__3_16[[#This Row],[HBA1C]]&lt;5.7,"Normal",IF(Table3__3_16[[#This Row],[HBA1C]]&lt;6.4,"Prediabetes","Diabetes"))</f>
        <v>Normal</v>
      </c>
    </row>
    <row r="1331" spans="1:10" x14ac:dyDescent="0.35">
      <c r="A1331" s="17" t="s">
        <v>1041</v>
      </c>
      <c r="B1331" s="17">
        <v>25.96</v>
      </c>
      <c r="C1331" s="17" t="s">
        <v>8338</v>
      </c>
      <c r="D1331" s="17">
        <v>4.68</v>
      </c>
      <c r="E1331" s="17" t="s">
        <v>2381</v>
      </c>
      <c r="F1331" s="17" t="s">
        <v>2380</v>
      </c>
      <c r="G1331" s="17" t="s">
        <v>2381</v>
      </c>
      <c r="H1331" s="17">
        <v>1</v>
      </c>
      <c r="I1331" s="17" t="s">
        <v>2380</v>
      </c>
      <c r="J1331" s="17" t="str">
        <f>IF(Table3__3_16[[#This Row],[HBA1C]]&lt;5.7,"Normal",IF(Table3__3_16[[#This Row],[HBA1C]]&lt;6.4,"Prediabetes","Diabetes"))</f>
        <v>Normal</v>
      </c>
    </row>
    <row r="1332" spans="1:10" x14ac:dyDescent="0.35">
      <c r="A1332" s="17" t="s">
        <v>1040</v>
      </c>
      <c r="B1332" s="17">
        <v>17.68</v>
      </c>
      <c r="C1332" s="17" t="s">
        <v>8340</v>
      </c>
      <c r="D1332" s="17">
        <v>8.57</v>
      </c>
      <c r="E1332" s="17" t="s">
        <v>2381</v>
      </c>
      <c r="F1332" s="17" t="s">
        <v>2380</v>
      </c>
      <c r="G1332" s="17" t="s">
        <v>2381</v>
      </c>
      <c r="H1332" s="17">
        <v>1</v>
      </c>
      <c r="I1332" s="17" t="s">
        <v>2380</v>
      </c>
      <c r="J1332" s="17" t="str">
        <f>IF(Table3__3_16[[#This Row],[HBA1C]]&lt;5.7,"Normal",IF(Table3__3_16[[#This Row],[HBA1C]]&lt;6.4,"Prediabetes","Diabetes"))</f>
        <v>Diabetes</v>
      </c>
    </row>
    <row r="1333" spans="1:10" x14ac:dyDescent="0.35">
      <c r="A1333" s="17" t="s">
        <v>1039</v>
      </c>
      <c r="B1333" s="17">
        <v>30.875</v>
      </c>
      <c r="C1333" s="17" t="s">
        <v>8337</v>
      </c>
      <c r="D1333" s="17">
        <v>4.0999999999999996</v>
      </c>
      <c r="E1333" s="17" t="s">
        <v>2380</v>
      </c>
      <c r="F1333" s="17" t="s">
        <v>2380</v>
      </c>
      <c r="G1333" s="17" t="s">
        <v>2380</v>
      </c>
      <c r="H1333" s="17">
        <v>0</v>
      </c>
      <c r="I1333" s="17" t="s">
        <v>2380</v>
      </c>
      <c r="J1333" s="17" t="str">
        <f>IF(Table3__3_16[[#This Row],[HBA1C]]&lt;5.7,"Normal",IF(Table3__3_16[[#This Row],[HBA1C]]&lt;6.4,"Prediabetes","Diabetes"))</f>
        <v>Normal</v>
      </c>
    </row>
    <row r="1334" spans="1:10" x14ac:dyDescent="0.35">
      <c r="A1334" s="17" t="s">
        <v>1038</v>
      </c>
      <c r="B1334" s="17">
        <v>30.81</v>
      </c>
      <c r="C1334" s="17" t="s">
        <v>8337</v>
      </c>
      <c r="D1334" s="17">
        <v>4.49</v>
      </c>
      <c r="E1334" s="17" t="s">
        <v>2380</v>
      </c>
      <c r="F1334" s="17" t="s">
        <v>2380</v>
      </c>
      <c r="G1334" s="17" t="s">
        <v>2380</v>
      </c>
      <c r="H1334" s="17">
        <v>0</v>
      </c>
      <c r="I1334" s="17" t="s">
        <v>2380</v>
      </c>
      <c r="J1334" s="17" t="str">
        <f>IF(Table3__3_16[[#This Row],[HBA1C]]&lt;5.7,"Normal",IF(Table3__3_16[[#This Row],[HBA1C]]&lt;6.4,"Prediabetes","Diabetes"))</f>
        <v>Normal</v>
      </c>
    </row>
    <row r="1335" spans="1:10" x14ac:dyDescent="0.35">
      <c r="A1335" s="17" t="s">
        <v>1037</v>
      </c>
      <c r="B1335" s="17">
        <v>36.85</v>
      </c>
      <c r="C1335" s="17" t="s">
        <v>8337</v>
      </c>
      <c r="D1335" s="17">
        <v>8.8000000000000007</v>
      </c>
      <c r="E1335" s="17" t="s">
        <v>2380</v>
      </c>
      <c r="F1335" s="17" t="s">
        <v>2380</v>
      </c>
      <c r="G1335" s="17" t="s">
        <v>2380</v>
      </c>
      <c r="H1335" s="17">
        <v>2</v>
      </c>
      <c r="I1335" s="17" t="s">
        <v>2380</v>
      </c>
      <c r="J1335" s="17" t="str">
        <f>IF(Table3__3_16[[#This Row],[HBA1C]]&lt;5.7,"Normal",IF(Table3__3_16[[#This Row],[HBA1C]]&lt;6.4,"Prediabetes","Diabetes"))</f>
        <v>Diabetes</v>
      </c>
    </row>
    <row r="1336" spans="1:10" x14ac:dyDescent="0.35">
      <c r="A1336" s="17" t="s">
        <v>1036</v>
      </c>
      <c r="B1336" s="17">
        <v>35.86</v>
      </c>
      <c r="C1336" s="17" t="s">
        <v>8337</v>
      </c>
      <c r="D1336" s="17">
        <v>7.93</v>
      </c>
      <c r="E1336" s="17" t="s">
        <v>2380</v>
      </c>
      <c r="F1336" s="17" t="s">
        <v>2380</v>
      </c>
      <c r="G1336" s="17" t="s">
        <v>2380</v>
      </c>
      <c r="H1336" s="17">
        <v>2</v>
      </c>
      <c r="I1336" s="17" t="s">
        <v>2380</v>
      </c>
      <c r="J1336" s="17" t="str">
        <f>IF(Table3__3_16[[#This Row],[HBA1C]]&lt;5.7,"Normal",IF(Table3__3_16[[#This Row],[HBA1C]]&lt;6.4,"Prediabetes","Diabetes"))</f>
        <v>Diabetes</v>
      </c>
    </row>
    <row r="1337" spans="1:10" x14ac:dyDescent="0.35">
      <c r="A1337" s="17" t="s">
        <v>1035</v>
      </c>
      <c r="B1337" s="17">
        <v>30.3</v>
      </c>
      <c r="C1337" s="17" t="s">
        <v>8337</v>
      </c>
      <c r="D1337" s="17">
        <v>9.4499999999999993</v>
      </c>
      <c r="E1337" s="17" t="s">
        <v>2380</v>
      </c>
      <c r="F1337" s="17" t="s">
        <v>2380</v>
      </c>
      <c r="G1337" s="17" t="s">
        <v>2380</v>
      </c>
      <c r="H1337" s="17">
        <v>2</v>
      </c>
      <c r="I1337" s="17" t="s">
        <v>2380</v>
      </c>
      <c r="J1337" s="17" t="str">
        <f>IF(Table3__3_16[[#This Row],[HBA1C]]&lt;5.7,"Normal",IF(Table3__3_16[[#This Row],[HBA1C]]&lt;6.4,"Prediabetes","Diabetes"))</f>
        <v>Diabetes</v>
      </c>
    </row>
    <row r="1338" spans="1:10" x14ac:dyDescent="0.35">
      <c r="A1338" s="17" t="s">
        <v>1034</v>
      </c>
      <c r="B1338" s="17">
        <v>32.015000000000001</v>
      </c>
      <c r="C1338" s="17" t="s">
        <v>8337</v>
      </c>
      <c r="D1338" s="17">
        <v>7.67</v>
      </c>
      <c r="E1338" s="17" t="s">
        <v>2380</v>
      </c>
      <c r="F1338" s="17" t="s">
        <v>2380</v>
      </c>
      <c r="G1338" s="17" t="s">
        <v>2380</v>
      </c>
      <c r="H1338" s="17">
        <v>0</v>
      </c>
      <c r="I1338" s="17" t="s">
        <v>2380</v>
      </c>
      <c r="J1338" s="17" t="str">
        <f>IF(Table3__3_16[[#This Row],[HBA1C]]&lt;5.7,"Normal",IF(Table3__3_16[[#This Row],[HBA1C]]&lt;6.4,"Prediabetes","Diabetes"))</f>
        <v>Diabetes</v>
      </c>
    </row>
    <row r="1339" spans="1:10" x14ac:dyDescent="0.35">
      <c r="A1339" s="17" t="s">
        <v>1033</v>
      </c>
      <c r="B1339" s="17">
        <v>25.06</v>
      </c>
      <c r="C1339" s="17" t="s">
        <v>8338</v>
      </c>
      <c r="D1339" s="17">
        <v>10.53</v>
      </c>
      <c r="E1339" s="17" t="s">
        <v>2380</v>
      </c>
      <c r="F1339" s="17" t="s">
        <v>2380</v>
      </c>
      <c r="G1339" s="17" t="s">
        <v>2380</v>
      </c>
      <c r="H1339" s="17">
        <v>2</v>
      </c>
      <c r="I1339" s="17" t="s">
        <v>2380</v>
      </c>
      <c r="J1339" s="17" t="str">
        <f>IF(Table3__3_16[[#This Row],[HBA1C]]&lt;5.7,"Normal",IF(Table3__3_16[[#This Row],[HBA1C]]&lt;6.4,"Prediabetes","Diabetes"))</f>
        <v>Diabetes</v>
      </c>
    </row>
    <row r="1340" spans="1:10" x14ac:dyDescent="0.35">
      <c r="A1340" s="17" t="s">
        <v>1032</v>
      </c>
      <c r="B1340" s="17">
        <v>18.829999999999998</v>
      </c>
      <c r="C1340" s="17" t="s">
        <v>8339</v>
      </c>
      <c r="D1340" s="17">
        <v>10.08</v>
      </c>
      <c r="E1340" s="17" t="s">
        <v>2381</v>
      </c>
      <c r="F1340" s="17" t="s">
        <v>2380</v>
      </c>
      <c r="G1340" s="17" t="s">
        <v>2380</v>
      </c>
      <c r="H1340" s="17">
        <v>0</v>
      </c>
      <c r="I1340" s="17" t="s">
        <v>2380</v>
      </c>
      <c r="J1340" s="17" t="str">
        <f>IF(Table3__3_16[[#This Row],[HBA1C]]&lt;5.7,"Normal",IF(Table3__3_16[[#This Row],[HBA1C]]&lt;6.4,"Prediabetes","Diabetes"))</f>
        <v>Diabetes</v>
      </c>
    </row>
    <row r="1341" spans="1:10" x14ac:dyDescent="0.35">
      <c r="A1341" s="17" t="s">
        <v>1031</v>
      </c>
      <c r="B1341" s="17">
        <v>47.52</v>
      </c>
      <c r="C1341" s="17" t="s">
        <v>8337</v>
      </c>
      <c r="D1341" s="17">
        <v>11.39</v>
      </c>
      <c r="E1341" s="17" t="s">
        <v>2381</v>
      </c>
      <c r="F1341" s="17" t="s">
        <v>2380</v>
      </c>
      <c r="G1341" s="17" t="s">
        <v>2380</v>
      </c>
      <c r="H1341" s="17">
        <v>1</v>
      </c>
      <c r="I1341" s="17" t="s">
        <v>2380</v>
      </c>
      <c r="J1341" s="17" t="str">
        <f>IF(Table3__3_16[[#This Row],[HBA1C]]&lt;5.7,"Normal",IF(Table3__3_16[[#This Row],[HBA1C]]&lt;6.4,"Prediabetes","Diabetes"))</f>
        <v>Diabetes</v>
      </c>
    </row>
    <row r="1342" spans="1:10" x14ac:dyDescent="0.35">
      <c r="A1342" s="17" t="s">
        <v>1030</v>
      </c>
      <c r="B1342" s="17">
        <v>37.82</v>
      </c>
      <c r="C1342" s="17" t="s">
        <v>8337</v>
      </c>
      <c r="D1342" s="17">
        <v>6.36</v>
      </c>
      <c r="E1342" s="17" t="s">
        <v>2380</v>
      </c>
      <c r="F1342" s="17" t="s">
        <v>2380</v>
      </c>
      <c r="G1342" s="17" t="s">
        <v>2380</v>
      </c>
      <c r="H1342" s="17">
        <v>0</v>
      </c>
      <c r="I1342" s="17" t="s">
        <v>2380</v>
      </c>
      <c r="J1342" s="17" t="str">
        <f>IF(Table3__3_16[[#This Row],[HBA1C]]&lt;5.7,"Normal",IF(Table3__3_16[[#This Row],[HBA1C]]&lt;6.4,"Prediabetes","Diabetes"))</f>
        <v>Prediabetes</v>
      </c>
    </row>
    <row r="1343" spans="1:10" x14ac:dyDescent="0.35">
      <c r="A1343" s="17" t="s">
        <v>1029</v>
      </c>
      <c r="B1343" s="17">
        <v>44.16</v>
      </c>
      <c r="C1343" s="17" t="s">
        <v>8337</v>
      </c>
      <c r="D1343" s="17">
        <v>5.31</v>
      </c>
      <c r="E1343" s="17" t="s">
        <v>2381</v>
      </c>
      <c r="F1343" s="17" t="s">
        <v>2380</v>
      </c>
      <c r="G1343" s="17" t="s">
        <v>2380</v>
      </c>
      <c r="H1343" s="17">
        <v>0</v>
      </c>
      <c r="I1343" s="17" t="s">
        <v>2380</v>
      </c>
      <c r="J1343" s="17" t="str">
        <f>IF(Table3__3_16[[#This Row],[HBA1C]]&lt;5.7,"Normal",IF(Table3__3_16[[#This Row],[HBA1C]]&lt;6.4,"Prediabetes","Diabetes"))</f>
        <v>Normal</v>
      </c>
    </row>
    <row r="1344" spans="1:10" x14ac:dyDescent="0.35">
      <c r="A1344" s="17" t="s">
        <v>1028</v>
      </c>
      <c r="B1344" s="17">
        <v>37.049999999999997</v>
      </c>
      <c r="C1344" s="17" t="s">
        <v>8337</v>
      </c>
      <c r="D1344" s="17">
        <v>4.74</v>
      </c>
      <c r="E1344" s="17" t="s">
        <v>2380</v>
      </c>
      <c r="F1344" s="17" t="s">
        <v>2380</v>
      </c>
      <c r="G1344" s="17" t="s">
        <v>2381</v>
      </c>
      <c r="H1344" s="17">
        <v>1</v>
      </c>
      <c r="I1344" s="17" t="s">
        <v>2380</v>
      </c>
      <c r="J1344" s="17" t="str">
        <f>IF(Table3__3_16[[#This Row],[HBA1C]]&lt;5.7,"Normal",IF(Table3__3_16[[#This Row],[HBA1C]]&lt;6.4,"Prediabetes","Diabetes"))</f>
        <v>Normal</v>
      </c>
    </row>
    <row r="1345" spans="1:10" x14ac:dyDescent="0.35">
      <c r="A1345" s="17" t="s">
        <v>1027</v>
      </c>
      <c r="B1345" s="17">
        <v>18.66</v>
      </c>
      <c r="C1345" s="17" t="s">
        <v>8339</v>
      </c>
      <c r="D1345" s="17">
        <v>11.35</v>
      </c>
      <c r="E1345" s="17" t="s">
        <v>2380</v>
      </c>
      <c r="F1345" s="17" t="s">
        <v>2380</v>
      </c>
      <c r="G1345" s="17" t="s">
        <v>2380</v>
      </c>
      <c r="H1345" s="17">
        <v>0</v>
      </c>
      <c r="I1345" s="17" t="s">
        <v>2380</v>
      </c>
      <c r="J1345" s="17" t="str">
        <f>IF(Table3__3_16[[#This Row],[HBA1C]]&lt;5.7,"Normal",IF(Table3__3_16[[#This Row],[HBA1C]]&lt;6.4,"Prediabetes","Diabetes"))</f>
        <v>Diabetes</v>
      </c>
    </row>
    <row r="1346" spans="1:10" x14ac:dyDescent="0.35">
      <c r="A1346" s="17" t="s">
        <v>1026</v>
      </c>
      <c r="B1346" s="17">
        <v>36.200000000000003</v>
      </c>
      <c r="C1346" s="17" t="s">
        <v>8337</v>
      </c>
      <c r="D1346" s="17">
        <v>6.81</v>
      </c>
      <c r="E1346" s="17" t="s">
        <v>2381</v>
      </c>
      <c r="F1346" s="17" t="s">
        <v>2380</v>
      </c>
      <c r="G1346" s="17" t="s">
        <v>2380</v>
      </c>
      <c r="H1346" s="17">
        <v>1</v>
      </c>
      <c r="I1346" s="17" t="s">
        <v>2380</v>
      </c>
      <c r="J1346" s="17" t="str">
        <f>IF(Table3__3_16[[#This Row],[HBA1C]]&lt;5.7,"Normal",IF(Table3__3_16[[#This Row],[HBA1C]]&lt;6.4,"Prediabetes","Diabetes"))</f>
        <v>Diabetes</v>
      </c>
    </row>
    <row r="1347" spans="1:10" x14ac:dyDescent="0.35">
      <c r="A1347" s="17" t="s">
        <v>1025</v>
      </c>
      <c r="B1347" s="17">
        <v>18.87</v>
      </c>
      <c r="C1347" s="17" t="s">
        <v>8339</v>
      </c>
      <c r="D1347" s="17">
        <v>8.06</v>
      </c>
      <c r="E1347" s="17" t="s">
        <v>2380</v>
      </c>
      <c r="F1347" s="17" t="s">
        <v>2380</v>
      </c>
      <c r="G1347" s="17" t="s">
        <v>2380</v>
      </c>
      <c r="H1347" s="17">
        <v>0</v>
      </c>
      <c r="I1347" s="17" t="s">
        <v>2380</v>
      </c>
      <c r="J1347" s="17" t="str">
        <f>IF(Table3__3_16[[#This Row],[HBA1C]]&lt;5.7,"Normal",IF(Table3__3_16[[#This Row],[HBA1C]]&lt;6.4,"Prediabetes","Diabetes"))</f>
        <v>Diabetes</v>
      </c>
    </row>
    <row r="1348" spans="1:10" x14ac:dyDescent="0.35">
      <c r="A1348" s="17" t="s">
        <v>1024</v>
      </c>
      <c r="B1348" s="17">
        <v>32.299999999999997</v>
      </c>
      <c r="C1348" s="17" t="s">
        <v>8337</v>
      </c>
      <c r="D1348" s="17">
        <v>6.74</v>
      </c>
      <c r="E1348" s="17" t="s">
        <v>2381</v>
      </c>
      <c r="F1348" s="17" t="s">
        <v>2380</v>
      </c>
      <c r="G1348" s="17" t="s">
        <v>2380</v>
      </c>
      <c r="H1348" s="17">
        <v>1</v>
      </c>
      <c r="I1348" s="17" t="s">
        <v>2380</v>
      </c>
      <c r="J1348" s="17" t="str">
        <f>IF(Table3__3_16[[#This Row],[HBA1C]]&lt;5.7,"Normal",IF(Table3__3_16[[#This Row],[HBA1C]]&lt;6.4,"Prediabetes","Diabetes"))</f>
        <v>Diabetes</v>
      </c>
    </row>
    <row r="1349" spans="1:10" x14ac:dyDescent="0.35">
      <c r="A1349" s="17" t="s">
        <v>1023</v>
      </c>
      <c r="B1349" s="17">
        <v>22.64</v>
      </c>
      <c r="C1349" s="17" t="s">
        <v>8339</v>
      </c>
      <c r="D1349" s="17">
        <v>6.54</v>
      </c>
      <c r="E1349" s="17" t="s">
        <v>2381</v>
      </c>
      <c r="F1349" s="17" t="s">
        <v>2380</v>
      </c>
      <c r="G1349" s="17" t="s">
        <v>2380</v>
      </c>
      <c r="H1349" s="17">
        <v>2</v>
      </c>
      <c r="I1349" s="17" t="s">
        <v>2380</v>
      </c>
      <c r="J1349" s="17" t="str">
        <f>IF(Table3__3_16[[#This Row],[HBA1C]]&lt;5.7,"Normal",IF(Table3__3_16[[#This Row],[HBA1C]]&lt;6.4,"Prediabetes","Diabetes"))</f>
        <v>Diabetes</v>
      </c>
    </row>
    <row r="1350" spans="1:10" x14ac:dyDescent="0.35">
      <c r="A1350" s="17" t="s">
        <v>1022</v>
      </c>
      <c r="B1350" s="17">
        <v>28.69</v>
      </c>
      <c r="C1350" s="17" t="s">
        <v>8338</v>
      </c>
      <c r="D1350" s="17">
        <v>5.4</v>
      </c>
      <c r="E1350" s="17" t="s">
        <v>2380</v>
      </c>
      <c r="F1350" s="17" t="s">
        <v>2380</v>
      </c>
      <c r="G1350" s="17" t="s">
        <v>2380</v>
      </c>
      <c r="H1350" s="17">
        <v>0</v>
      </c>
      <c r="I1350" s="17" t="s">
        <v>2380</v>
      </c>
      <c r="J1350" s="17" t="str">
        <f>IF(Table3__3_16[[#This Row],[HBA1C]]&lt;5.7,"Normal",IF(Table3__3_16[[#This Row],[HBA1C]]&lt;6.4,"Prediabetes","Diabetes"))</f>
        <v>Normal</v>
      </c>
    </row>
    <row r="1351" spans="1:10" x14ac:dyDescent="0.35">
      <c r="A1351" s="17" t="s">
        <v>1021</v>
      </c>
      <c r="B1351" s="17">
        <v>28.16</v>
      </c>
      <c r="C1351" s="17" t="s">
        <v>8338</v>
      </c>
      <c r="D1351" s="17">
        <v>5.58</v>
      </c>
      <c r="E1351" s="17" t="s">
        <v>2381</v>
      </c>
      <c r="F1351" s="17" t="s">
        <v>2380</v>
      </c>
      <c r="G1351" s="17" t="s">
        <v>2380</v>
      </c>
      <c r="H1351" s="17">
        <v>0</v>
      </c>
      <c r="I1351" s="17" t="s">
        <v>2380</v>
      </c>
      <c r="J1351" s="17" t="str">
        <f>IF(Table3__3_16[[#This Row],[HBA1C]]&lt;5.7,"Normal",IF(Table3__3_16[[#This Row],[HBA1C]]&lt;6.4,"Prediabetes","Diabetes"))</f>
        <v>Normal</v>
      </c>
    </row>
    <row r="1352" spans="1:10" x14ac:dyDescent="0.35">
      <c r="A1352" s="17" t="s">
        <v>1020</v>
      </c>
      <c r="B1352" s="17">
        <v>45.54</v>
      </c>
      <c r="C1352" s="17" t="s">
        <v>8337</v>
      </c>
      <c r="D1352" s="17">
        <v>5.84</v>
      </c>
      <c r="E1352" s="17" t="s">
        <v>2380</v>
      </c>
      <c r="F1352" s="17" t="s">
        <v>2380</v>
      </c>
      <c r="G1352" s="17" t="s">
        <v>2381</v>
      </c>
      <c r="H1352" s="17">
        <v>1</v>
      </c>
      <c r="I1352" s="17" t="s">
        <v>2380</v>
      </c>
      <c r="J1352" s="17" t="str">
        <f>IF(Table3__3_16[[#This Row],[HBA1C]]&lt;5.7,"Normal",IF(Table3__3_16[[#This Row],[HBA1C]]&lt;6.4,"Prediabetes","Diabetes"))</f>
        <v>Prediabetes</v>
      </c>
    </row>
    <row r="1353" spans="1:10" x14ac:dyDescent="0.35">
      <c r="A1353" s="17" t="s">
        <v>1019</v>
      </c>
      <c r="B1353" s="17">
        <v>28.7</v>
      </c>
      <c r="C1353" s="17" t="s">
        <v>8338</v>
      </c>
      <c r="D1353" s="17">
        <v>4.2</v>
      </c>
      <c r="E1353" s="17" t="s">
        <v>2380</v>
      </c>
      <c r="F1353" s="17" t="s">
        <v>2380</v>
      </c>
      <c r="G1353" s="17" t="s">
        <v>2380</v>
      </c>
      <c r="H1353" s="17">
        <v>0</v>
      </c>
      <c r="I1353" s="17" t="s">
        <v>2380</v>
      </c>
      <c r="J1353" s="17" t="str">
        <f>IF(Table3__3_16[[#This Row],[HBA1C]]&lt;5.7,"Normal",IF(Table3__3_16[[#This Row],[HBA1C]]&lt;6.4,"Prediabetes","Diabetes"))</f>
        <v>Normal</v>
      </c>
    </row>
    <row r="1354" spans="1:10" x14ac:dyDescent="0.35">
      <c r="A1354" s="17" t="s">
        <v>1018</v>
      </c>
      <c r="B1354" s="17">
        <v>27.74</v>
      </c>
      <c r="C1354" s="17" t="s">
        <v>8338</v>
      </c>
      <c r="D1354" s="17">
        <v>6.06</v>
      </c>
      <c r="E1354" s="17" t="s">
        <v>2381</v>
      </c>
      <c r="F1354" s="17" t="s">
        <v>2380</v>
      </c>
      <c r="G1354" s="17" t="s">
        <v>2380</v>
      </c>
      <c r="H1354" s="17">
        <v>0</v>
      </c>
      <c r="I1354" s="17" t="s">
        <v>2380</v>
      </c>
      <c r="J1354" s="17" t="str">
        <f>IF(Table3__3_16[[#This Row],[HBA1C]]&lt;5.7,"Normal",IF(Table3__3_16[[#This Row],[HBA1C]]&lt;6.4,"Prediabetes","Diabetes"))</f>
        <v>Prediabetes</v>
      </c>
    </row>
    <row r="1355" spans="1:10" x14ac:dyDescent="0.35">
      <c r="A1355" s="17" t="s">
        <v>1017</v>
      </c>
      <c r="B1355" s="17">
        <v>36.954999999999998</v>
      </c>
      <c r="C1355" s="17" t="s">
        <v>8337</v>
      </c>
      <c r="D1355" s="17">
        <v>7.57</v>
      </c>
      <c r="E1355" s="17" t="s">
        <v>2380</v>
      </c>
      <c r="F1355" s="17" t="s">
        <v>2380</v>
      </c>
      <c r="G1355" s="17" t="s">
        <v>2380</v>
      </c>
      <c r="H1355" s="17">
        <v>0</v>
      </c>
      <c r="I1355" s="17" t="s">
        <v>2380</v>
      </c>
      <c r="J1355" s="17" t="str">
        <f>IF(Table3__3_16[[#This Row],[HBA1C]]&lt;5.7,"Normal",IF(Table3__3_16[[#This Row],[HBA1C]]&lt;6.4,"Prediabetes","Diabetes"))</f>
        <v>Diabetes</v>
      </c>
    </row>
    <row r="1356" spans="1:10" x14ac:dyDescent="0.35">
      <c r="A1356" s="17" t="s">
        <v>1016</v>
      </c>
      <c r="B1356" s="17">
        <v>30.69</v>
      </c>
      <c r="C1356" s="17" t="s">
        <v>8337</v>
      </c>
      <c r="D1356" s="17">
        <v>6.15</v>
      </c>
      <c r="E1356" s="17" t="s">
        <v>2380</v>
      </c>
      <c r="F1356" s="17" t="s">
        <v>2380</v>
      </c>
      <c r="G1356" s="17" t="s">
        <v>2380</v>
      </c>
      <c r="H1356" s="17">
        <v>0</v>
      </c>
      <c r="I1356" s="17" t="s">
        <v>2380</v>
      </c>
      <c r="J1356" s="17" t="str">
        <f>IF(Table3__3_16[[#This Row],[HBA1C]]&lt;5.7,"Normal",IF(Table3__3_16[[#This Row],[HBA1C]]&lt;6.4,"Prediabetes","Diabetes"))</f>
        <v>Prediabetes</v>
      </c>
    </row>
    <row r="1357" spans="1:10" x14ac:dyDescent="0.35">
      <c r="A1357" s="17" t="s">
        <v>1015</v>
      </c>
      <c r="B1357" s="17">
        <v>24.984999999999999</v>
      </c>
      <c r="C1357" s="17" t="s">
        <v>8339</v>
      </c>
      <c r="D1357" s="17">
        <v>4.5599999999999996</v>
      </c>
      <c r="E1357" s="17" t="s">
        <v>2380</v>
      </c>
      <c r="F1357" s="17" t="s">
        <v>2380</v>
      </c>
      <c r="G1357" s="17" t="s">
        <v>2380</v>
      </c>
      <c r="H1357" s="17">
        <v>0</v>
      </c>
      <c r="I1357" s="17" t="s">
        <v>2380</v>
      </c>
      <c r="J1357" s="17" t="str">
        <f>IF(Table3__3_16[[#This Row],[HBA1C]]&lt;5.7,"Normal",IF(Table3__3_16[[#This Row],[HBA1C]]&lt;6.4,"Prediabetes","Diabetes"))</f>
        <v>Normal</v>
      </c>
    </row>
    <row r="1358" spans="1:10" x14ac:dyDescent="0.35">
      <c r="A1358" s="17" t="s">
        <v>1014</v>
      </c>
      <c r="B1358" s="17">
        <v>39.42</v>
      </c>
      <c r="C1358" s="17" t="s">
        <v>8337</v>
      </c>
      <c r="D1358" s="17">
        <v>4.72</v>
      </c>
      <c r="E1358" s="17" t="s">
        <v>2381</v>
      </c>
      <c r="F1358" s="17" t="s">
        <v>2380</v>
      </c>
      <c r="G1358" s="17" t="s">
        <v>2380</v>
      </c>
      <c r="H1358" s="17">
        <v>1</v>
      </c>
      <c r="I1358" s="17" t="s">
        <v>2380</v>
      </c>
      <c r="J1358" s="17" t="str">
        <f>IF(Table3__3_16[[#This Row],[HBA1C]]&lt;5.7,"Normal",IF(Table3__3_16[[#This Row],[HBA1C]]&lt;6.4,"Prediabetes","Diabetes"))</f>
        <v>Normal</v>
      </c>
    </row>
    <row r="1359" spans="1:10" x14ac:dyDescent="0.35">
      <c r="A1359" s="17" t="s">
        <v>1013</v>
      </c>
      <c r="B1359" s="17">
        <v>16.8</v>
      </c>
      <c r="C1359" s="17" t="s">
        <v>8340</v>
      </c>
      <c r="D1359" s="17">
        <v>7.98</v>
      </c>
      <c r="E1359" s="17" t="s">
        <v>2380</v>
      </c>
      <c r="F1359" s="17" t="s">
        <v>2380</v>
      </c>
      <c r="G1359" s="17" t="s">
        <v>2380</v>
      </c>
      <c r="H1359" s="17">
        <v>0</v>
      </c>
      <c r="I1359" s="17" t="s">
        <v>2380</v>
      </c>
      <c r="J1359" s="17" t="str">
        <f>IF(Table3__3_16[[#This Row],[HBA1C]]&lt;5.7,"Normal",IF(Table3__3_16[[#This Row],[HBA1C]]&lt;6.4,"Prediabetes","Diabetes"))</f>
        <v>Diabetes</v>
      </c>
    </row>
    <row r="1360" spans="1:10" x14ac:dyDescent="0.35">
      <c r="A1360" s="17" t="s">
        <v>1012</v>
      </c>
      <c r="B1360" s="17">
        <v>23.274999999999999</v>
      </c>
      <c r="C1360" s="17" t="s">
        <v>8339</v>
      </c>
      <c r="D1360" s="17">
        <v>6.26</v>
      </c>
      <c r="E1360" s="17" t="s">
        <v>2381</v>
      </c>
      <c r="F1360" s="17" t="s">
        <v>2380</v>
      </c>
      <c r="G1360" s="17" t="s">
        <v>2381</v>
      </c>
      <c r="H1360" s="17">
        <v>1</v>
      </c>
      <c r="I1360" s="17" t="s">
        <v>2380</v>
      </c>
      <c r="J1360" s="17" t="str">
        <f>IF(Table3__3_16[[#This Row],[HBA1C]]&lt;5.7,"Normal",IF(Table3__3_16[[#This Row],[HBA1C]]&lt;6.4,"Prediabetes","Diabetes"))</f>
        <v>Prediabetes</v>
      </c>
    </row>
    <row r="1361" spans="1:10" x14ac:dyDescent="0.35">
      <c r="A1361" s="17" t="s">
        <v>1011</v>
      </c>
      <c r="B1361" s="17">
        <v>22.8</v>
      </c>
      <c r="C1361" s="17" t="s">
        <v>8339</v>
      </c>
      <c r="D1361" s="17">
        <v>4.29</v>
      </c>
      <c r="E1361" s="17" t="s">
        <v>2381</v>
      </c>
      <c r="F1361" s="17" t="s">
        <v>2380</v>
      </c>
      <c r="G1361" s="17" t="s">
        <v>2381</v>
      </c>
      <c r="H1361" s="17">
        <v>1</v>
      </c>
      <c r="I1361" s="17" t="s">
        <v>2380</v>
      </c>
      <c r="J1361" s="17" t="str">
        <f>IF(Table3__3_16[[#This Row],[HBA1C]]&lt;5.7,"Normal",IF(Table3__3_16[[#This Row],[HBA1C]]&lt;6.4,"Prediabetes","Diabetes"))</f>
        <v>Normal</v>
      </c>
    </row>
    <row r="1362" spans="1:10" x14ac:dyDescent="0.35">
      <c r="A1362" s="17" t="s">
        <v>1010</v>
      </c>
      <c r="B1362" s="17">
        <v>24.3</v>
      </c>
      <c r="C1362" s="17" t="s">
        <v>8339</v>
      </c>
      <c r="D1362" s="17">
        <v>5.43</v>
      </c>
      <c r="E1362" s="17" t="s">
        <v>2380</v>
      </c>
      <c r="F1362" s="17" t="s">
        <v>2380</v>
      </c>
      <c r="G1362" s="17" t="s">
        <v>2380</v>
      </c>
      <c r="H1362" s="17">
        <v>2</v>
      </c>
      <c r="I1362" s="17" t="s">
        <v>2380</v>
      </c>
      <c r="J1362" s="17" t="str">
        <f>IF(Table3__3_16[[#This Row],[HBA1C]]&lt;5.7,"Normal",IF(Table3__3_16[[#This Row],[HBA1C]]&lt;6.4,"Prediabetes","Diabetes"))</f>
        <v>Normal</v>
      </c>
    </row>
    <row r="1363" spans="1:10" x14ac:dyDescent="0.35">
      <c r="A1363" s="17" t="s">
        <v>1009</v>
      </c>
      <c r="B1363" s="17">
        <v>25.13</v>
      </c>
      <c r="C1363" s="17" t="s">
        <v>8338</v>
      </c>
      <c r="D1363" s="17">
        <v>8</v>
      </c>
      <c r="E1363" s="17" t="s">
        <v>2381</v>
      </c>
      <c r="F1363" s="17" t="s">
        <v>2380</v>
      </c>
      <c r="G1363" s="17" t="s">
        <v>2380</v>
      </c>
      <c r="H1363" s="17">
        <v>1</v>
      </c>
      <c r="I1363" s="17" t="s">
        <v>2380</v>
      </c>
      <c r="J1363" s="17" t="str">
        <f>IF(Table3__3_16[[#This Row],[HBA1C]]&lt;5.7,"Normal",IF(Table3__3_16[[#This Row],[HBA1C]]&lt;6.4,"Prediabetes","Diabetes"))</f>
        <v>Diabetes</v>
      </c>
    </row>
    <row r="1364" spans="1:10" x14ac:dyDescent="0.35">
      <c r="A1364" s="17" t="s">
        <v>1008</v>
      </c>
      <c r="B1364" s="17">
        <v>22.72</v>
      </c>
      <c r="C1364" s="17" t="s">
        <v>8339</v>
      </c>
      <c r="D1364" s="17">
        <v>9.9600000000000009</v>
      </c>
      <c r="E1364" s="17" t="s">
        <v>2381</v>
      </c>
      <c r="F1364" s="17" t="s">
        <v>2380</v>
      </c>
      <c r="G1364" s="17" t="s">
        <v>2380</v>
      </c>
      <c r="H1364" s="17">
        <v>2</v>
      </c>
      <c r="I1364" s="17" t="s">
        <v>2380</v>
      </c>
      <c r="J1364" s="17" t="str">
        <f>IF(Table3__3_16[[#This Row],[HBA1C]]&lt;5.7,"Normal",IF(Table3__3_16[[#This Row],[HBA1C]]&lt;6.4,"Prediabetes","Diabetes"))</f>
        <v>Diabetes</v>
      </c>
    </row>
    <row r="1365" spans="1:10" x14ac:dyDescent="0.35">
      <c r="A1365" s="17" t="s">
        <v>1007</v>
      </c>
      <c r="B1365" s="17">
        <v>32.6</v>
      </c>
      <c r="C1365" s="17" t="s">
        <v>8337</v>
      </c>
      <c r="D1365" s="17">
        <v>6.8</v>
      </c>
      <c r="E1365" s="17" t="s">
        <v>2381</v>
      </c>
      <c r="F1365" s="17" t="s">
        <v>2380</v>
      </c>
      <c r="G1365" s="17" t="s">
        <v>2380</v>
      </c>
      <c r="H1365" s="17">
        <v>0</v>
      </c>
      <c r="I1365" s="17" t="s">
        <v>2380</v>
      </c>
      <c r="J1365" s="17" t="str">
        <f>IF(Table3__3_16[[#This Row],[HBA1C]]&lt;5.7,"Normal",IF(Table3__3_16[[#This Row],[HBA1C]]&lt;6.4,"Prediabetes","Diabetes"))</f>
        <v>Diabetes</v>
      </c>
    </row>
    <row r="1366" spans="1:10" x14ac:dyDescent="0.35">
      <c r="A1366" s="17" t="s">
        <v>1006</v>
      </c>
      <c r="B1366" s="17">
        <v>17.28</v>
      </c>
      <c r="C1366" s="17" t="s">
        <v>8340</v>
      </c>
      <c r="D1366" s="17">
        <v>6.22</v>
      </c>
      <c r="E1366" s="17" t="s">
        <v>2381</v>
      </c>
      <c r="F1366" s="17" t="s">
        <v>2380</v>
      </c>
      <c r="G1366" s="17" t="s">
        <v>2380</v>
      </c>
      <c r="H1366" s="17">
        <v>2</v>
      </c>
      <c r="I1366" s="17" t="s">
        <v>2380</v>
      </c>
      <c r="J1366" s="17" t="str">
        <f>IF(Table3__3_16[[#This Row],[HBA1C]]&lt;5.7,"Normal",IF(Table3__3_16[[#This Row],[HBA1C]]&lt;6.4,"Prediabetes","Diabetes"))</f>
        <v>Prediabetes</v>
      </c>
    </row>
    <row r="1367" spans="1:10" x14ac:dyDescent="0.35">
      <c r="A1367" s="17" t="s">
        <v>1005</v>
      </c>
      <c r="B1367" s="17">
        <v>27.92</v>
      </c>
      <c r="C1367" s="17" t="s">
        <v>8338</v>
      </c>
      <c r="D1367" s="17">
        <v>5.79</v>
      </c>
      <c r="E1367" s="17" t="s">
        <v>2380</v>
      </c>
      <c r="F1367" s="17" t="s">
        <v>2380</v>
      </c>
      <c r="G1367" s="17" t="s">
        <v>2380</v>
      </c>
      <c r="H1367" s="17">
        <v>1</v>
      </c>
      <c r="I1367" s="17" t="s">
        <v>2380</v>
      </c>
      <c r="J1367" s="17" t="str">
        <f>IF(Table3__3_16[[#This Row],[HBA1C]]&lt;5.7,"Normal",IF(Table3__3_16[[#This Row],[HBA1C]]&lt;6.4,"Prediabetes","Diabetes"))</f>
        <v>Prediabetes</v>
      </c>
    </row>
    <row r="1368" spans="1:10" x14ac:dyDescent="0.35">
      <c r="A1368" s="17" t="s">
        <v>1004</v>
      </c>
      <c r="B1368" s="17">
        <v>38.284999999999997</v>
      </c>
      <c r="C1368" s="17" t="s">
        <v>8337</v>
      </c>
      <c r="D1368" s="17">
        <v>5.41</v>
      </c>
      <c r="E1368" s="17" t="s">
        <v>2380</v>
      </c>
      <c r="F1368" s="17" t="s">
        <v>2380</v>
      </c>
      <c r="G1368" s="17" t="s">
        <v>2380</v>
      </c>
      <c r="H1368" s="17">
        <v>0</v>
      </c>
      <c r="I1368" s="17" t="s">
        <v>2380</v>
      </c>
      <c r="J1368" s="17" t="str">
        <f>IF(Table3__3_16[[#This Row],[HBA1C]]&lt;5.7,"Normal",IF(Table3__3_16[[#This Row],[HBA1C]]&lt;6.4,"Prediabetes","Diabetes"))</f>
        <v>Normal</v>
      </c>
    </row>
    <row r="1369" spans="1:10" x14ac:dyDescent="0.35">
      <c r="A1369" s="17" t="s">
        <v>1003</v>
      </c>
      <c r="B1369" s="17">
        <v>16.48</v>
      </c>
      <c r="C1369" s="17" t="s">
        <v>8340</v>
      </c>
      <c r="D1369" s="17">
        <v>11.05</v>
      </c>
      <c r="E1369" s="17" t="s">
        <v>2380</v>
      </c>
      <c r="F1369" s="17" t="s">
        <v>2380</v>
      </c>
      <c r="G1369" s="17" t="s">
        <v>2380</v>
      </c>
      <c r="H1369" s="17">
        <v>0</v>
      </c>
      <c r="I1369" s="17" t="s">
        <v>2380</v>
      </c>
      <c r="J1369" s="17" t="str">
        <f>IF(Table3__3_16[[#This Row],[HBA1C]]&lt;5.7,"Normal",IF(Table3__3_16[[#This Row],[HBA1C]]&lt;6.4,"Prediabetes","Diabetes"))</f>
        <v>Diabetes</v>
      </c>
    </row>
    <row r="1370" spans="1:10" x14ac:dyDescent="0.35">
      <c r="A1370" s="17" t="s">
        <v>1002</v>
      </c>
      <c r="B1370" s="17">
        <v>38.57</v>
      </c>
      <c r="C1370" s="17" t="s">
        <v>8337</v>
      </c>
      <c r="D1370" s="17">
        <v>6.27</v>
      </c>
      <c r="E1370" s="17" t="s">
        <v>2380</v>
      </c>
      <c r="F1370" s="17" t="s">
        <v>2380</v>
      </c>
      <c r="G1370" s="17" t="s">
        <v>2380</v>
      </c>
      <c r="H1370" s="17">
        <v>0</v>
      </c>
      <c r="I1370" s="17" t="s">
        <v>2380</v>
      </c>
      <c r="J1370" s="17" t="str">
        <f>IF(Table3__3_16[[#This Row],[HBA1C]]&lt;5.7,"Normal",IF(Table3__3_16[[#This Row],[HBA1C]]&lt;6.4,"Prediabetes","Diabetes"))</f>
        <v>Prediabetes</v>
      </c>
    </row>
    <row r="1371" spans="1:10" x14ac:dyDescent="0.35">
      <c r="A1371" s="17" t="s">
        <v>1001</v>
      </c>
      <c r="B1371" s="17">
        <v>43.85</v>
      </c>
      <c r="C1371" s="17" t="s">
        <v>8337</v>
      </c>
      <c r="D1371" s="17">
        <v>4.7699999999999996</v>
      </c>
      <c r="E1371" s="17" t="s">
        <v>2381</v>
      </c>
      <c r="F1371" s="17" t="s">
        <v>2380</v>
      </c>
      <c r="G1371" s="17" t="s">
        <v>2380</v>
      </c>
      <c r="H1371" s="17">
        <v>0</v>
      </c>
      <c r="I1371" s="17" t="s">
        <v>2380</v>
      </c>
      <c r="J1371" s="17" t="str">
        <f>IF(Table3__3_16[[#This Row],[HBA1C]]&lt;5.7,"Normal",IF(Table3__3_16[[#This Row],[HBA1C]]&lt;6.4,"Prediabetes","Diabetes"))</f>
        <v>Normal</v>
      </c>
    </row>
    <row r="1372" spans="1:10" x14ac:dyDescent="0.35">
      <c r="A1372" s="17" t="s">
        <v>1000</v>
      </c>
      <c r="B1372" s="17">
        <v>30.11</v>
      </c>
      <c r="C1372" s="17" t="s">
        <v>8337</v>
      </c>
      <c r="D1372" s="17">
        <v>4.08</v>
      </c>
      <c r="E1372" s="17" t="s">
        <v>2380</v>
      </c>
      <c r="F1372" s="17" t="s">
        <v>2380</v>
      </c>
      <c r="G1372" s="17" t="s">
        <v>2380</v>
      </c>
      <c r="H1372" s="17">
        <v>0</v>
      </c>
      <c r="I1372" s="17" t="s">
        <v>2380</v>
      </c>
      <c r="J1372" s="17" t="str">
        <f>IF(Table3__3_16[[#This Row],[HBA1C]]&lt;5.7,"Normal",IF(Table3__3_16[[#This Row],[HBA1C]]&lt;6.4,"Prediabetes","Diabetes"))</f>
        <v>Normal</v>
      </c>
    </row>
    <row r="1373" spans="1:10" x14ac:dyDescent="0.35">
      <c r="A1373" s="17" t="s">
        <v>999</v>
      </c>
      <c r="B1373" s="17">
        <v>31.59</v>
      </c>
      <c r="C1373" s="17" t="s">
        <v>8337</v>
      </c>
      <c r="D1373" s="17">
        <v>6.01</v>
      </c>
      <c r="E1373" s="17" t="s">
        <v>2380</v>
      </c>
      <c r="F1373" s="17" t="s">
        <v>2380</v>
      </c>
      <c r="G1373" s="17" t="s">
        <v>2380</v>
      </c>
      <c r="H1373" s="17">
        <v>0</v>
      </c>
      <c r="I1373" s="17" t="s">
        <v>2380</v>
      </c>
      <c r="J1373" s="17" t="str">
        <f>IF(Table3__3_16[[#This Row],[HBA1C]]&lt;5.7,"Normal",IF(Table3__3_16[[#This Row],[HBA1C]]&lt;6.4,"Prediabetes","Diabetes"))</f>
        <v>Prediabetes</v>
      </c>
    </row>
    <row r="1374" spans="1:10" x14ac:dyDescent="0.35">
      <c r="A1374" s="17" t="s">
        <v>998</v>
      </c>
      <c r="B1374" s="17">
        <v>40.15</v>
      </c>
      <c r="C1374" s="17" t="s">
        <v>8337</v>
      </c>
      <c r="D1374" s="17">
        <v>11.84</v>
      </c>
      <c r="E1374" s="17" t="s">
        <v>2380</v>
      </c>
      <c r="F1374" s="17" t="s">
        <v>2380</v>
      </c>
      <c r="G1374" s="17" t="s">
        <v>2380</v>
      </c>
      <c r="H1374" s="17">
        <v>0</v>
      </c>
      <c r="I1374" s="17" t="s">
        <v>2380</v>
      </c>
      <c r="J1374" s="17" t="str">
        <f>IF(Table3__3_16[[#This Row],[HBA1C]]&lt;5.7,"Normal",IF(Table3__3_16[[#This Row],[HBA1C]]&lt;6.4,"Prediabetes","Diabetes"))</f>
        <v>Diabetes</v>
      </c>
    </row>
    <row r="1375" spans="1:10" x14ac:dyDescent="0.35">
      <c r="A1375" s="17" t="s">
        <v>997</v>
      </c>
      <c r="B1375" s="17">
        <v>40.700000000000003</v>
      </c>
      <c r="C1375" s="17" t="s">
        <v>8337</v>
      </c>
      <c r="D1375" s="17">
        <v>6.27</v>
      </c>
      <c r="E1375" s="17" t="s">
        <v>2381</v>
      </c>
      <c r="F1375" s="17" t="s">
        <v>2380</v>
      </c>
      <c r="G1375" s="17" t="s">
        <v>2381</v>
      </c>
      <c r="H1375" s="17">
        <v>1</v>
      </c>
      <c r="I1375" s="17" t="s">
        <v>2380</v>
      </c>
      <c r="J1375" s="17" t="str">
        <f>IF(Table3__3_16[[#This Row],[HBA1C]]&lt;5.7,"Normal",IF(Table3__3_16[[#This Row],[HBA1C]]&lt;6.4,"Prediabetes","Diabetes"))</f>
        <v>Prediabetes</v>
      </c>
    </row>
    <row r="1376" spans="1:10" x14ac:dyDescent="0.35">
      <c r="A1376" s="17" t="s">
        <v>996</v>
      </c>
      <c r="B1376" s="17">
        <v>40.76</v>
      </c>
      <c r="C1376" s="17" t="s">
        <v>8337</v>
      </c>
      <c r="D1376" s="17">
        <v>5.28</v>
      </c>
      <c r="E1376" s="17" t="s">
        <v>2380</v>
      </c>
      <c r="F1376" s="17" t="s">
        <v>2380</v>
      </c>
      <c r="G1376" s="17" t="s">
        <v>2380</v>
      </c>
      <c r="H1376" s="17">
        <v>0</v>
      </c>
      <c r="I1376" s="17" t="s">
        <v>2380</v>
      </c>
      <c r="J1376" s="17" t="str">
        <f>IF(Table3__3_16[[#This Row],[HBA1C]]&lt;5.7,"Normal",IF(Table3__3_16[[#This Row],[HBA1C]]&lt;6.4,"Prediabetes","Diabetes"))</f>
        <v>Normal</v>
      </c>
    </row>
    <row r="1377" spans="1:10" x14ac:dyDescent="0.35">
      <c r="A1377" s="17" t="s">
        <v>995</v>
      </c>
      <c r="B1377" s="17">
        <v>29.7</v>
      </c>
      <c r="C1377" s="17" t="s">
        <v>8338</v>
      </c>
      <c r="D1377" s="17">
        <v>7.03</v>
      </c>
      <c r="E1377" s="17" t="s">
        <v>2380</v>
      </c>
      <c r="F1377" s="17" t="s">
        <v>2380</v>
      </c>
      <c r="G1377" s="17" t="s">
        <v>2380</v>
      </c>
      <c r="H1377" s="17">
        <v>0</v>
      </c>
      <c r="I1377" s="17" t="s">
        <v>2380</v>
      </c>
      <c r="J1377" s="17" t="str">
        <f>IF(Table3__3_16[[#This Row],[HBA1C]]&lt;5.7,"Normal",IF(Table3__3_16[[#This Row],[HBA1C]]&lt;6.4,"Prediabetes","Diabetes"))</f>
        <v>Diabetes</v>
      </c>
    </row>
    <row r="1378" spans="1:10" x14ac:dyDescent="0.35">
      <c r="A1378" s="17" t="s">
        <v>994</v>
      </c>
      <c r="B1378" s="17">
        <v>40.58</v>
      </c>
      <c r="C1378" s="17" t="s">
        <v>8337</v>
      </c>
      <c r="D1378" s="17">
        <v>5.32</v>
      </c>
      <c r="E1378" s="17" t="s">
        <v>2381</v>
      </c>
      <c r="F1378" s="17" t="s">
        <v>2380</v>
      </c>
      <c r="G1378" s="17" t="s">
        <v>2381</v>
      </c>
      <c r="H1378" s="17">
        <v>1</v>
      </c>
      <c r="I1378" s="17" t="s">
        <v>2380</v>
      </c>
      <c r="J1378" s="17" t="str">
        <f>IF(Table3__3_16[[#This Row],[HBA1C]]&lt;5.7,"Normal",IF(Table3__3_16[[#This Row],[HBA1C]]&lt;6.4,"Prediabetes","Diabetes"))</f>
        <v>Normal</v>
      </c>
    </row>
    <row r="1379" spans="1:10" x14ac:dyDescent="0.35">
      <c r="A1379" s="17" t="s">
        <v>993</v>
      </c>
      <c r="B1379" s="17">
        <v>33.06</v>
      </c>
      <c r="C1379" s="17" t="s">
        <v>8337</v>
      </c>
      <c r="D1379" s="17">
        <v>9.59</v>
      </c>
      <c r="E1379" s="17" t="s">
        <v>2381</v>
      </c>
      <c r="F1379" s="17" t="s">
        <v>2380</v>
      </c>
      <c r="G1379" s="17" t="s">
        <v>2380</v>
      </c>
      <c r="H1379" s="17">
        <v>0</v>
      </c>
      <c r="I1379" s="17" t="s">
        <v>2380</v>
      </c>
      <c r="J1379" s="17" t="str">
        <f>IF(Table3__3_16[[#This Row],[HBA1C]]&lt;5.7,"Normal",IF(Table3__3_16[[#This Row],[HBA1C]]&lt;6.4,"Prediabetes","Diabetes"))</f>
        <v>Diabetes</v>
      </c>
    </row>
    <row r="1380" spans="1:10" x14ac:dyDescent="0.35">
      <c r="A1380" s="17" t="s">
        <v>992</v>
      </c>
      <c r="B1380" s="17">
        <v>26.62</v>
      </c>
      <c r="C1380" s="17" t="s">
        <v>8338</v>
      </c>
      <c r="D1380" s="17">
        <v>6.15</v>
      </c>
      <c r="E1380" s="17" t="s">
        <v>2381</v>
      </c>
      <c r="F1380" s="17" t="s">
        <v>2380</v>
      </c>
      <c r="G1380" s="17" t="s">
        <v>2380</v>
      </c>
      <c r="H1380" s="17">
        <v>0</v>
      </c>
      <c r="I1380" s="17" t="s">
        <v>2380</v>
      </c>
      <c r="J1380" s="17" t="str">
        <f>IF(Table3__3_16[[#This Row],[HBA1C]]&lt;5.7,"Normal",IF(Table3__3_16[[#This Row],[HBA1C]]&lt;6.4,"Prediabetes","Diabetes"))</f>
        <v>Prediabetes</v>
      </c>
    </row>
    <row r="1381" spans="1:10" x14ac:dyDescent="0.35">
      <c r="A1381" s="17" t="s">
        <v>991</v>
      </c>
      <c r="B1381" s="17">
        <v>37.1</v>
      </c>
      <c r="C1381" s="17" t="s">
        <v>8337</v>
      </c>
      <c r="D1381" s="17">
        <v>11.08</v>
      </c>
      <c r="E1381" s="17" t="s">
        <v>2380</v>
      </c>
      <c r="F1381" s="17" t="s">
        <v>2380</v>
      </c>
      <c r="G1381" s="17" t="s">
        <v>2380</v>
      </c>
      <c r="H1381" s="17">
        <v>0</v>
      </c>
      <c r="I1381" s="17" t="s">
        <v>2380</v>
      </c>
      <c r="J1381" s="17" t="str">
        <f>IF(Table3__3_16[[#This Row],[HBA1C]]&lt;5.7,"Normal",IF(Table3__3_16[[#This Row],[HBA1C]]&lt;6.4,"Prediabetes","Diabetes"))</f>
        <v>Diabetes</v>
      </c>
    </row>
    <row r="1382" spans="1:10" x14ac:dyDescent="0.35">
      <c r="A1382" s="17" t="s">
        <v>990</v>
      </c>
      <c r="B1382" s="17">
        <v>18.28</v>
      </c>
      <c r="C1382" s="17" t="s">
        <v>8340</v>
      </c>
      <c r="D1382" s="17">
        <v>7.95</v>
      </c>
      <c r="E1382" s="17" t="s">
        <v>2380</v>
      </c>
      <c r="F1382" s="17" t="s">
        <v>2380</v>
      </c>
      <c r="G1382" s="17" t="s">
        <v>2380</v>
      </c>
      <c r="H1382" s="17">
        <v>0</v>
      </c>
      <c r="I1382" s="17" t="s">
        <v>2380</v>
      </c>
      <c r="J1382" s="17" t="str">
        <f>IF(Table3__3_16[[#This Row],[HBA1C]]&lt;5.7,"Normal",IF(Table3__3_16[[#This Row],[HBA1C]]&lt;6.4,"Prediabetes","Diabetes"))</f>
        <v>Diabetes</v>
      </c>
    </row>
    <row r="1383" spans="1:10" x14ac:dyDescent="0.35">
      <c r="A1383" s="17" t="s">
        <v>989</v>
      </c>
      <c r="B1383" s="17">
        <v>35.814999999999998</v>
      </c>
      <c r="C1383" s="17" t="s">
        <v>8337</v>
      </c>
      <c r="D1383" s="17">
        <v>6.23</v>
      </c>
      <c r="E1383" s="17" t="s">
        <v>2380</v>
      </c>
      <c r="F1383" s="17" t="s">
        <v>2380</v>
      </c>
      <c r="G1383" s="17" t="s">
        <v>2380</v>
      </c>
      <c r="H1383" s="17">
        <v>0</v>
      </c>
      <c r="I1383" s="17" t="s">
        <v>2380</v>
      </c>
      <c r="J1383" s="17" t="str">
        <f>IF(Table3__3_16[[#This Row],[HBA1C]]&lt;5.7,"Normal",IF(Table3__3_16[[#This Row],[HBA1C]]&lt;6.4,"Prediabetes","Diabetes"))</f>
        <v>Prediabetes</v>
      </c>
    </row>
    <row r="1384" spans="1:10" x14ac:dyDescent="0.35">
      <c r="A1384" s="17" t="s">
        <v>988</v>
      </c>
      <c r="B1384" s="17">
        <v>30.69</v>
      </c>
      <c r="C1384" s="17" t="s">
        <v>8337</v>
      </c>
      <c r="D1384" s="17">
        <v>6.5</v>
      </c>
      <c r="E1384" s="17" t="s">
        <v>2380</v>
      </c>
      <c r="F1384" s="17" t="s">
        <v>2380</v>
      </c>
      <c r="G1384" s="17" t="s">
        <v>2380</v>
      </c>
      <c r="H1384" s="17">
        <v>0</v>
      </c>
      <c r="I1384" s="17" t="s">
        <v>2380</v>
      </c>
      <c r="J1384" s="17" t="str">
        <f>IF(Table3__3_16[[#This Row],[HBA1C]]&lt;5.7,"Normal",IF(Table3__3_16[[#This Row],[HBA1C]]&lt;6.4,"Prediabetes","Diabetes"))</f>
        <v>Diabetes</v>
      </c>
    </row>
    <row r="1385" spans="1:10" x14ac:dyDescent="0.35">
      <c r="A1385" s="17" t="s">
        <v>987</v>
      </c>
      <c r="B1385" s="17">
        <v>26.125</v>
      </c>
      <c r="C1385" s="17" t="s">
        <v>8338</v>
      </c>
      <c r="D1385" s="17">
        <v>5.22</v>
      </c>
      <c r="E1385" s="17" t="s">
        <v>2380</v>
      </c>
      <c r="F1385" s="17" t="s">
        <v>2380</v>
      </c>
      <c r="G1385" s="17" t="s">
        <v>2380</v>
      </c>
      <c r="H1385" s="17">
        <v>0</v>
      </c>
      <c r="I1385" s="17" t="s">
        <v>2380</v>
      </c>
      <c r="J1385" s="17" t="str">
        <f>IF(Table3__3_16[[#This Row],[HBA1C]]&lt;5.7,"Normal",IF(Table3__3_16[[#This Row],[HBA1C]]&lt;6.4,"Prediabetes","Diabetes"))</f>
        <v>Normal</v>
      </c>
    </row>
    <row r="1386" spans="1:10" x14ac:dyDescent="0.35">
      <c r="A1386" s="17" t="s">
        <v>986</v>
      </c>
      <c r="B1386" s="17">
        <v>34.58</v>
      </c>
      <c r="C1386" s="17" t="s">
        <v>8337</v>
      </c>
      <c r="D1386" s="17">
        <v>6.3</v>
      </c>
      <c r="E1386" s="17" t="s">
        <v>2380</v>
      </c>
      <c r="F1386" s="17" t="s">
        <v>2380</v>
      </c>
      <c r="G1386" s="17" t="s">
        <v>2381</v>
      </c>
      <c r="H1386" s="17">
        <v>1</v>
      </c>
      <c r="I1386" s="17" t="s">
        <v>2380</v>
      </c>
      <c r="J1386" s="17" t="str">
        <f>IF(Table3__3_16[[#This Row],[HBA1C]]&lt;5.7,"Normal",IF(Table3__3_16[[#This Row],[HBA1C]]&lt;6.4,"Prediabetes","Diabetes"))</f>
        <v>Prediabetes</v>
      </c>
    </row>
    <row r="1387" spans="1:10" x14ac:dyDescent="0.35">
      <c r="A1387" s="17" t="s">
        <v>985</v>
      </c>
      <c r="B1387" s="17">
        <v>27.4</v>
      </c>
      <c r="C1387" s="17" t="s">
        <v>8338</v>
      </c>
      <c r="D1387" s="17">
        <v>8.84</v>
      </c>
      <c r="E1387" s="17" t="s">
        <v>2380</v>
      </c>
      <c r="F1387" s="17" t="s">
        <v>2380</v>
      </c>
      <c r="G1387" s="17" t="s">
        <v>2380</v>
      </c>
      <c r="H1387" s="17">
        <v>0</v>
      </c>
      <c r="I1387" s="17" t="s">
        <v>2380</v>
      </c>
      <c r="J1387" s="17" t="str">
        <f>IF(Table3__3_16[[#This Row],[HBA1C]]&lt;5.7,"Normal",IF(Table3__3_16[[#This Row],[HBA1C]]&lt;6.4,"Prediabetes","Diabetes"))</f>
        <v>Diabetes</v>
      </c>
    </row>
    <row r="1388" spans="1:10" x14ac:dyDescent="0.35">
      <c r="A1388" s="17" t="s">
        <v>984</v>
      </c>
      <c r="B1388" s="17">
        <v>27.53</v>
      </c>
      <c r="C1388" s="17" t="s">
        <v>8338</v>
      </c>
      <c r="D1388" s="17">
        <v>4.1100000000000003</v>
      </c>
      <c r="E1388" s="17" t="s">
        <v>2380</v>
      </c>
      <c r="F1388" s="17" t="s">
        <v>2380</v>
      </c>
      <c r="G1388" s="17" t="s">
        <v>2380</v>
      </c>
      <c r="H1388" s="17">
        <v>1</v>
      </c>
      <c r="I1388" s="17" t="s">
        <v>2380</v>
      </c>
      <c r="J1388" s="17" t="str">
        <f>IF(Table3__3_16[[#This Row],[HBA1C]]&lt;5.7,"Normal",IF(Table3__3_16[[#This Row],[HBA1C]]&lt;6.4,"Prediabetes","Diabetes"))</f>
        <v>Normal</v>
      </c>
    </row>
    <row r="1389" spans="1:10" x14ac:dyDescent="0.35">
      <c r="A1389" s="17" t="s">
        <v>983</v>
      </c>
      <c r="B1389" s="17">
        <v>33</v>
      </c>
      <c r="C1389" s="17" t="s">
        <v>8337</v>
      </c>
      <c r="D1389" s="17">
        <v>4.57</v>
      </c>
      <c r="E1389" s="17" t="s">
        <v>2380</v>
      </c>
      <c r="F1389" s="17" t="s">
        <v>2380</v>
      </c>
      <c r="G1389" s="17" t="s">
        <v>2380</v>
      </c>
      <c r="H1389" s="17">
        <v>0</v>
      </c>
      <c r="I1389" s="17" t="s">
        <v>2380</v>
      </c>
      <c r="J1389" s="17" t="str">
        <f>IF(Table3__3_16[[#This Row],[HBA1C]]&lt;5.7,"Normal",IF(Table3__3_16[[#This Row],[HBA1C]]&lt;6.4,"Prediabetes","Diabetes"))</f>
        <v>Normal</v>
      </c>
    </row>
    <row r="1390" spans="1:10" x14ac:dyDescent="0.35">
      <c r="A1390" s="17" t="s">
        <v>982</v>
      </c>
      <c r="B1390" s="17">
        <v>25.78</v>
      </c>
      <c r="C1390" s="17" t="s">
        <v>8338</v>
      </c>
      <c r="D1390" s="17">
        <v>11.06</v>
      </c>
      <c r="E1390" s="17" t="s">
        <v>2381</v>
      </c>
      <c r="F1390" s="17" t="s">
        <v>2380</v>
      </c>
      <c r="G1390" s="17" t="s">
        <v>2380</v>
      </c>
      <c r="H1390" s="17">
        <v>0</v>
      </c>
      <c r="I1390" s="17" t="s">
        <v>2380</v>
      </c>
      <c r="J1390" s="17" t="str">
        <f>IF(Table3__3_16[[#This Row],[HBA1C]]&lt;5.7,"Normal",IF(Table3__3_16[[#This Row],[HBA1C]]&lt;6.4,"Prediabetes","Diabetes"))</f>
        <v>Diabetes</v>
      </c>
    </row>
    <row r="1391" spans="1:10" x14ac:dyDescent="0.35">
      <c r="A1391" s="17" t="s">
        <v>981</v>
      </c>
      <c r="B1391" s="17">
        <v>22.66</v>
      </c>
      <c r="C1391" s="17" t="s">
        <v>8339</v>
      </c>
      <c r="D1391" s="17">
        <v>10.68</v>
      </c>
      <c r="E1391" s="17" t="s">
        <v>2380</v>
      </c>
      <c r="F1391" s="17" t="s">
        <v>2380</v>
      </c>
      <c r="G1391" s="17" t="s">
        <v>2380</v>
      </c>
      <c r="H1391" s="17">
        <v>0</v>
      </c>
      <c r="I1391" s="17" t="s">
        <v>2380</v>
      </c>
      <c r="J1391" s="17" t="str">
        <f>IF(Table3__3_16[[#This Row],[HBA1C]]&lt;5.7,"Normal",IF(Table3__3_16[[#This Row],[HBA1C]]&lt;6.4,"Prediabetes","Diabetes"))</f>
        <v>Diabetes</v>
      </c>
    </row>
    <row r="1392" spans="1:10" x14ac:dyDescent="0.35">
      <c r="A1392" s="17" t="s">
        <v>980</v>
      </c>
      <c r="B1392" s="17">
        <v>38.81</v>
      </c>
      <c r="C1392" s="17" t="s">
        <v>8337</v>
      </c>
      <c r="D1392" s="17">
        <v>6.14</v>
      </c>
      <c r="E1392" s="17" t="s">
        <v>2381</v>
      </c>
      <c r="F1392" s="17" t="s">
        <v>2380</v>
      </c>
      <c r="G1392" s="17" t="s">
        <v>2380</v>
      </c>
      <c r="H1392" s="17">
        <v>1</v>
      </c>
      <c r="I1392" s="17" t="s">
        <v>2380</v>
      </c>
      <c r="J1392" s="17" t="str">
        <f>IF(Table3__3_16[[#This Row],[HBA1C]]&lt;5.7,"Normal",IF(Table3__3_16[[#This Row],[HBA1C]]&lt;6.4,"Prediabetes","Diabetes"))</f>
        <v>Prediabetes</v>
      </c>
    </row>
    <row r="1393" spans="1:10" x14ac:dyDescent="0.35">
      <c r="A1393" s="17" t="s">
        <v>979</v>
      </c>
      <c r="B1393" s="17">
        <v>38.51</v>
      </c>
      <c r="C1393" s="17" t="s">
        <v>8337</v>
      </c>
      <c r="D1393" s="17">
        <v>5.45</v>
      </c>
      <c r="E1393" s="17" t="s">
        <v>2381</v>
      </c>
      <c r="F1393" s="17" t="s">
        <v>2380</v>
      </c>
      <c r="G1393" s="17" t="s">
        <v>2380</v>
      </c>
      <c r="H1393" s="17">
        <v>0</v>
      </c>
      <c r="I1393" s="17" t="s">
        <v>2380</v>
      </c>
      <c r="J1393" s="17" t="str">
        <f>IF(Table3__3_16[[#This Row],[HBA1C]]&lt;5.7,"Normal",IF(Table3__3_16[[#This Row],[HBA1C]]&lt;6.4,"Prediabetes","Diabetes"))</f>
        <v>Normal</v>
      </c>
    </row>
    <row r="1394" spans="1:10" x14ac:dyDescent="0.35">
      <c r="A1394" s="17" t="s">
        <v>978</v>
      </c>
      <c r="B1394" s="17">
        <v>22.98</v>
      </c>
      <c r="C1394" s="17" t="s">
        <v>8339</v>
      </c>
      <c r="D1394" s="17">
        <v>6.14</v>
      </c>
      <c r="E1394" s="17" t="s">
        <v>2381</v>
      </c>
      <c r="F1394" s="17" t="s">
        <v>2380</v>
      </c>
      <c r="G1394" s="17" t="s">
        <v>2380</v>
      </c>
      <c r="H1394" s="17">
        <v>0</v>
      </c>
      <c r="I1394" s="17" t="s">
        <v>2380</v>
      </c>
      <c r="J1394" s="17" t="str">
        <f>IF(Table3__3_16[[#This Row],[HBA1C]]&lt;5.7,"Normal",IF(Table3__3_16[[#This Row],[HBA1C]]&lt;6.4,"Prediabetes","Diabetes"))</f>
        <v>Prediabetes</v>
      </c>
    </row>
    <row r="1395" spans="1:10" x14ac:dyDescent="0.35">
      <c r="A1395" s="17" t="s">
        <v>977</v>
      </c>
      <c r="B1395" s="17">
        <v>15.65</v>
      </c>
      <c r="C1395" s="17" t="s">
        <v>8340</v>
      </c>
      <c r="D1395" s="17">
        <v>7.85</v>
      </c>
      <c r="E1395" s="17" t="s">
        <v>2380</v>
      </c>
      <c r="F1395" s="17" t="s">
        <v>2380</v>
      </c>
      <c r="G1395" s="17" t="s">
        <v>2380</v>
      </c>
      <c r="H1395" s="17">
        <v>0</v>
      </c>
      <c r="I1395" s="17" t="s">
        <v>2380</v>
      </c>
      <c r="J1395" s="17" t="str">
        <f>IF(Table3__3_16[[#This Row],[HBA1C]]&lt;5.7,"Normal",IF(Table3__3_16[[#This Row],[HBA1C]]&lt;6.4,"Prediabetes","Diabetes"))</f>
        <v>Diabetes</v>
      </c>
    </row>
    <row r="1396" spans="1:10" x14ac:dyDescent="0.35">
      <c r="A1396" s="17" t="s">
        <v>976</v>
      </c>
      <c r="B1396" s="17">
        <v>39.97</v>
      </c>
      <c r="C1396" s="17" t="s">
        <v>8337</v>
      </c>
      <c r="D1396" s="17">
        <v>4.09</v>
      </c>
      <c r="E1396" s="17" t="s">
        <v>2380</v>
      </c>
      <c r="F1396" s="17" t="s">
        <v>2380</v>
      </c>
      <c r="G1396" s="17" t="s">
        <v>2380</v>
      </c>
      <c r="H1396" s="17">
        <v>1</v>
      </c>
      <c r="I1396" s="17" t="s">
        <v>2380</v>
      </c>
      <c r="J1396" s="17" t="str">
        <f>IF(Table3__3_16[[#This Row],[HBA1C]]&lt;5.7,"Normal",IF(Table3__3_16[[#This Row],[HBA1C]]&lt;6.4,"Prediabetes","Diabetes"))</f>
        <v>Normal</v>
      </c>
    </row>
    <row r="1397" spans="1:10" x14ac:dyDescent="0.35">
      <c r="A1397" s="17" t="s">
        <v>975</v>
      </c>
      <c r="B1397" s="17">
        <v>37.22</v>
      </c>
      <c r="C1397" s="17" t="s">
        <v>8337</v>
      </c>
      <c r="D1397" s="17">
        <v>4.62</v>
      </c>
      <c r="E1397" s="17" t="s">
        <v>2380</v>
      </c>
      <c r="F1397" s="17" t="s">
        <v>2380</v>
      </c>
      <c r="G1397" s="17" t="s">
        <v>2381</v>
      </c>
      <c r="H1397" s="17">
        <v>1</v>
      </c>
      <c r="I1397" s="17" t="s">
        <v>2380</v>
      </c>
      <c r="J1397" s="17" t="str">
        <f>IF(Table3__3_16[[#This Row],[HBA1C]]&lt;5.7,"Normal",IF(Table3__3_16[[#This Row],[HBA1C]]&lt;6.4,"Prediabetes","Diabetes"))</f>
        <v>Normal</v>
      </c>
    </row>
    <row r="1398" spans="1:10" x14ac:dyDescent="0.35">
      <c r="A1398" s="17" t="s">
        <v>974</v>
      </c>
      <c r="B1398" s="17">
        <v>41.325000000000003</v>
      </c>
      <c r="C1398" s="17" t="s">
        <v>8337</v>
      </c>
      <c r="D1398" s="17">
        <v>5.77</v>
      </c>
      <c r="E1398" s="17" t="s">
        <v>2380</v>
      </c>
      <c r="F1398" s="17" t="s">
        <v>2380</v>
      </c>
      <c r="G1398" s="17" t="s">
        <v>2380</v>
      </c>
      <c r="H1398" s="17">
        <v>0</v>
      </c>
      <c r="I1398" s="17" t="s">
        <v>2380</v>
      </c>
      <c r="J1398" s="17" t="str">
        <f>IF(Table3__3_16[[#This Row],[HBA1C]]&lt;5.7,"Normal",IF(Table3__3_16[[#This Row],[HBA1C]]&lt;6.4,"Prediabetes","Diabetes"))</f>
        <v>Prediabetes</v>
      </c>
    </row>
    <row r="1399" spans="1:10" x14ac:dyDescent="0.35">
      <c r="A1399" s="17" t="s">
        <v>973</v>
      </c>
      <c r="B1399" s="17">
        <v>40.31</v>
      </c>
      <c r="C1399" s="17" t="s">
        <v>8337</v>
      </c>
      <c r="D1399" s="17">
        <v>5.84</v>
      </c>
      <c r="E1399" s="17" t="s">
        <v>2380</v>
      </c>
      <c r="F1399" s="17" t="s">
        <v>2380</v>
      </c>
      <c r="G1399" s="17" t="s">
        <v>2380</v>
      </c>
      <c r="H1399" s="17">
        <v>0</v>
      </c>
      <c r="I1399" s="17" t="s">
        <v>2380</v>
      </c>
      <c r="J1399" s="17" t="str">
        <f>IF(Table3__3_16[[#This Row],[HBA1C]]&lt;5.7,"Normal",IF(Table3__3_16[[#This Row],[HBA1C]]&lt;6.4,"Prediabetes","Diabetes"))</f>
        <v>Prediabetes</v>
      </c>
    </row>
    <row r="1400" spans="1:10" x14ac:dyDescent="0.35">
      <c r="A1400" s="17" t="s">
        <v>972</v>
      </c>
      <c r="B1400" s="17">
        <v>29.48</v>
      </c>
      <c r="C1400" s="17" t="s">
        <v>8338</v>
      </c>
      <c r="D1400" s="17">
        <v>4.91</v>
      </c>
      <c r="E1400" s="17" t="s">
        <v>2380</v>
      </c>
      <c r="F1400" s="17" t="s">
        <v>2380</v>
      </c>
      <c r="G1400" s="17" t="s">
        <v>2380</v>
      </c>
      <c r="H1400" s="17">
        <v>0</v>
      </c>
      <c r="I1400" s="17" t="s">
        <v>2380</v>
      </c>
      <c r="J1400" s="17" t="str">
        <f>IF(Table3__3_16[[#This Row],[HBA1C]]&lt;5.7,"Normal",IF(Table3__3_16[[#This Row],[HBA1C]]&lt;6.4,"Prediabetes","Diabetes"))</f>
        <v>Normal</v>
      </c>
    </row>
    <row r="1401" spans="1:10" x14ac:dyDescent="0.35">
      <c r="A1401" s="17" t="s">
        <v>971</v>
      </c>
      <c r="B1401" s="17">
        <v>33.155000000000001</v>
      </c>
      <c r="C1401" s="17" t="s">
        <v>8337</v>
      </c>
      <c r="D1401" s="17">
        <v>5.07</v>
      </c>
      <c r="E1401" s="17" t="s">
        <v>2380</v>
      </c>
      <c r="F1401" s="17" t="s">
        <v>2380</v>
      </c>
      <c r="G1401" s="17" t="s">
        <v>2380</v>
      </c>
      <c r="H1401" s="17">
        <v>0</v>
      </c>
      <c r="I1401" s="17" t="s">
        <v>2380</v>
      </c>
      <c r="J1401" s="17" t="str">
        <f>IF(Table3__3_16[[#This Row],[HBA1C]]&lt;5.7,"Normal",IF(Table3__3_16[[#This Row],[HBA1C]]&lt;6.4,"Prediabetes","Diabetes"))</f>
        <v>Normal</v>
      </c>
    </row>
    <row r="1402" spans="1:10" x14ac:dyDescent="0.35">
      <c r="A1402" s="17" t="s">
        <v>970</v>
      </c>
      <c r="B1402" s="17">
        <v>42.85</v>
      </c>
      <c r="C1402" s="17" t="s">
        <v>8337</v>
      </c>
      <c r="D1402" s="17">
        <v>5.81</v>
      </c>
      <c r="E1402" s="17" t="s">
        <v>2381</v>
      </c>
      <c r="F1402" s="17" t="s">
        <v>2380</v>
      </c>
      <c r="G1402" s="17" t="s">
        <v>2380</v>
      </c>
      <c r="H1402" s="17">
        <v>0</v>
      </c>
      <c r="I1402" s="17" t="s">
        <v>2380</v>
      </c>
      <c r="J1402" s="17" t="str">
        <f>IF(Table3__3_16[[#This Row],[HBA1C]]&lt;5.7,"Normal",IF(Table3__3_16[[#This Row],[HBA1C]]&lt;6.4,"Prediabetes","Diabetes"))</f>
        <v>Prediabetes</v>
      </c>
    </row>
    <row r="1403" spans="1:10" x14ac:dyDescent="0.35">
      <c r="A1403" s="17" t="s">
        <v>969</v>
      </c>
      <c r="B1403" s="17">
        <v>32.340000000000003</v>
      </c>
      <c r="C1403" s="17" t="s">
        <v>8337</v>
      </c>
      <c r="D1403" s="17">
        <v>11.2</v>
      </c>
      <c r="E1403" s="17" t="s">
        <v>2380</v>
      </c>
      <c r="F1403" s="17" t="s">
        <v>2380</v>
      </c>
      <c r="G1403" s="17" t="s">
        <v>2380</v>
      </c>
      <c r="H1403" s="17">
        <v>0</v>
      </c>
      <c r="I1403" s="17" t="s">
        <v>2380</v>
      </c>
      <c r="J1403" s="17" t="str">
        <f>IF(Table3__3_16[[#This Row],[HBA1C]]&lt;5.7,"Normal",IF(Table3__3_16[[#This Row],[HBA1C]]&lt;6.4,"Prediabetes","Diabetes"))</f>
        <v>Diabetes</v>
      </c>
    </row>
    <row r="1404" spans="1:10" x14ac:dyDescent="0.35">
      <c r="A1404" s="17" t="s">
        <v>968</v>
      </c>
      <c r="B1404" s="17">
        <v>27.5</v>
      </c>
      <c r="C1404" s="17" t="s">
        <v>8338</v>
      </c>
      <c r="D1404" s="17">
        <v>10.75</v>
      </c>
      <c r="E1404" s="17" t="s">
        <v>2380</v>
      </c>
      <c r="F1404" s="17" t="s">
        <v>2380</v>
      </c>
      <c r="G1404" s="17" t="s">
        <v>2380</v>
      </c>
      <c r="H1404" s="17">
        <v>0</v>
      </c>
      <c r="I1404" s="17" t="s">
        <v>2380</v>
      </c>
      <c r="J1404" s="17" t="str">
        <f>IF(Table3__3_16[[#This Row],[HBA1C]]&lt;5.7,"Normal",IF(Table3__3_16[[#This Row],[HBA1C]]&lt;6.4,"Prediabetes","Diabetes"))</f>
        <v>Diabetes</v>
      </c>
    </row>
    <row r="1405" spans="1:10" x14ac:dyDescent="0.35">
      <c r="A1405" s="17" t="s">
        <v>967</v>
      </c>
      <c r="B1405" s="17">
        <v>25.8</v>
      </c>
      <c r="C1405" s="17" t="s">
        <v>8338</v>
      </c>
      <c r="D1405" s="17">
        <v>7.8</v>
      </c>
      <c r="E1405" s="17" t="s">
        <v>2380</v>
      </c>
      <c r="F1405" s="17" t="s">
        <v>2380</v>
      </c>
      <c r="G1405" s="17" t="s">
        <v>2380</v>
      </c>
      <c r="H1405" s="17">
        <v>0</v>
      </c>
      <c r="I1405" s="17" t="s">
        <v>2380</v>
      </c>
      <c r="J1405" s="17" t="str">
        <f>IF(Table3__3_16[[#This Row],[HBA1C]]&lt;5.7,"Normal",IF(Table3__3_16[[#This Row],[HBA1C]]&lt;6.4,"Prediabetes","Diabetes"))</f>
        <v>Diabetes</v>
      </c>
    </row>
    <row r="1406" spans="1:10" x14ac:dyDescent="0.35">
      <c r="A1406" s="17" t="s">
        <v>966</v>
      </c>
      <c r="B1406" s="17">
        <v>25</v>
      </c>
      <c r="C1406" s="17" t="s">
        <v>8339</v>
      </c>
      <c r="D1406" s="17">
        <v>7.04</v>
      </c>
      <c r="E1406" s="17" t="s">
        <v>2380</v>
      </c>
      <c r="F1406" s="17" t="s">
        <v>2380</v>
      </c>
      <c r="G1406" s="17" t="s">
        <v>2380</v>
      </c>
      <c r="H1406" s="17">
        <v>0</v>
      </c>
      <c r="I1406" s="17" t="s">
        <v>2380</v>
      </c>
      <c r="J1406" s="17" t="str">
        <f>IF(Table3__3_16[[#This Row],[HBA1C]]&lt;5.7,"Normal",IF(Table3__3_16[[#This Row],[HBA1C]]&lt;6.4,"Prediabetes","Diabetes"))</f>
        <v>Diabetes</v>
      </c>
    </row>
    <row r="1407" spans="1:10" x14ac:dyDescent="0.35">
      <c r="A1407" s="17" t="s">
        <v>965</v>
      </c>
      <c r="B1407" s="17">
        <v>41.2</v>
      </c>
      <c r="C1407" s="17" t="s">
        <v>8337</v>
      </c>
      <c r="D1407" s="17">
        <v>4.18</v>
      </c>
      <c r="E1407" s="17" t="s">
        <v>2381</v>
      </c>
      <c r="F1407" s="17" t="s">
        <v>2380</v>
      </c>
      <c r="G1407" s="17" t="s">
        <v>2380</v>
      </c>
      <c r="H1407" s="17">
        <v>0</v>
      </c>
      <c r="I1407" s="17" t="s">
        <v>2380</v>
      </c>
      <c r="J1407" s="17" t="str">
        <f>IF(Table3__3_16[[#This Row],[HBA1C]]&lt;5.7,"Normal",IF(Table3__3_16[[#This Row],[HBA1C]]&lt;6.4,"Prediabetes","Diabetes"))</f>
        <v>Normal</v>
      </c>
    </row>
    <row r="1408" spans="1:10" x14ac:dyDescent="0.35">
      <c r="A1408" s="17" t="s">
        <v>964</v>
      </c>
      <c r="B1408" s="17">
        <v>17.78</v>
      </c>
      <c r="C1408" s="17" t="s">
        <v>8340</v>
      </c>
      <c r="D1408" s="17">
        <v>8.19</v>
      </c>
      <c r="E1408" s="17" t="s">
        <v>2380</v>
      </c>
      <c r="F1408" s="17" t="s">
        <v>2380</v>
      </c>
      <c r="G1408" s="17" t="s">
        <v>2380</v>
      </c>
      <c r="H1408" s="17">
        <v>0</v>
      </c>
      <c r="I1408" s="17" t="s">
        <v>2380</v>
      </c>
      <c r="J1408" s="17" t="str">
        <f>IF(Table3__3_16[[#This Row],[HBA1C]]&lt;5.7,"Normal",IF(Table3__3_16[[#This Row],[HBA1C]]&lt;6.4,"Prediabetes","Diabetes"))</f>
        <v>Diabetes</v>
      </c>
    </row>
    <row r="1409" spans="1:10" x14ac:dyDescent="0.35">
      <c r="A1409" s="17" t="s">
        <v>963</v>
      </c>
      <c r="B1409" s="17">
        <v>40.119999999999997</v>
      </c>
      <c r="C1409" s="17" t="s">
        <v>8337</v>
      </c>
      <c r="D1409" s="17">
        <v>6.22</v>
      </c>
      <c r="E1409" s="17" t="s">
        <v>2381</v>
      </c>
      <c r="F1409" s="17" t="s">
        <v>2380</v>
      </c>
      <c r="G1409" s="17" t="s">
        <v>2381</v>
      </c>
      <c r="H1409" s="17">
        <v>1</v>
      </c>
      <c r="I1409" s="17" t="s">
        <v>2380</v>
      </c>
      <c r="J1409" s="17" t="str">
        <f>IF(Table3__3_16[[#This Row],[HBA1C]]&lt;5.7,"Normal",IF(Table3__3_16[[#This Row],[HBA1C]]&lt;6.4,"Prediabetes","Diabetes"))</f>
        <v>Prediabetes</v>
      </c>
    </row>
    <row r="1410" spans="1:10" x14ac:dyDescent="0.35">
      <c r="A1410" s="17" t="s">
        <v>962</v>
      </c>
      <c r="B1410" s="17">
        <v>19.350000000000001</v>
      </c>
      <c r="C1410" s="17" t="s">
        <v>8339</v>
      </c>
      <c r="D1410" s="17">
        <v>8.2200000000000006</v>
      </c>
      <c r="E1410" s="17" t="s">
        <v>2381</v>
      </c>
      <c r="F1410" s="17" t="s">
        <v>2380</v>
      </c>
      <c r="G1410" s="17" t="s">
        <v>2380</v>
      </c>
      <c r="H1410" s="17">
        <v>0</v>
      </c>
      <c r="I1410" s="17" t="s">
        <v>2380</v>
      </c>
      <c r="J1410" s="17" t="str">
        <f>IF(Table3__3_16[[#This Row],[HBA1C]]&lt;5.7,"Normal",IF(Table3__3_16[[#This Row],[HBA1C]]&lt;6.4,"Prediabetes","Diabetes"))</f>
        <v>Diabetes</v>
      </c>
    </row>
    <row r="1411" spans="1:10" x14ac:dyDescent="0.35">
      <c r="A1411" s="17" t="s">
        <v>961</v>
      </c>
      <c r="B1411" s="17">
        <v>36.69</v>
      </c>
      <c r="C1411" s="17" t="s">
        <v>8337</v>
      </c>
      <c r="D1411" s="17">
        <v>6.15</v>
      </c>
      <c r="E1411" s="17" t="s">
        <v>2380</v>
      </c>
      <c r="F1411" s="17" t="s">
        <v>2380</v>
      </c>
      <c r="G1411" s="17" t="s">
        <v>2380</v>
      </c>
      <c r="H1411" s="17">
        <v>0</v>
      </c>
      <c r="I1411" s="17" t="s">
        <v>2380</v>
      </c>
      <c r="J1411" s="17" t="str">
        <f>IF(Table3__3_16[[#This Row],[HBA1C]]&lt;5.7,"Normal",IF(Table3__3_16[[#This Row],[HBA1C]]&lt;6.4,"Prediabetes","Diabetes"))</f>
        <v>Prediabetes</v>
      </c>
    </row>
    <row r="1412" spans="1:10" x14ac:dyDescent="0.35">
      <c r="A1412" s="17" t="s">
        <v>960</v>
      </c>
      <c r="B1412" s="17">
        <v>28.51</v>
      </c>
      <c r="C1412" s="17" t="s">
        <v>8338</v>
      </c>
      <c r="D1412" s="17">
        <v>5.65</v>
      </c>
      <c r="E1412" s="17" t="s">
        <v>2381</v>
      </c>
      <c r="F1412" s="17" t="s">
        <v>2380</v>
      </c>
      <c r="G1412" s="17" t="s">
        <v>2380</v>
      </c>
      <c r="H1412" s="17">
        <v>1</v>
      </c>
      <c r="I1412" s="17" t="s">
        <v>2380</v>
      </c>
      <c r="J1412" s="17" t="str">
        <f>IF(Table3__3_16[[#This Row],[HBA1C]]&lt;5.7,"Normal",IF(Table3__3_16[[#This Row],[HBA1C]]&lt;6.4,"Prediabetes","Diabetes"))</f>
        <v>Normal</v>
      </c>
    </row>
    <row r="1413" spans="1:10" x14ac:dyDescent="0.35">
      <c r="A1413" s="17" t="s">
        <v>959</v>
      </c>
      <c r="B1413" s="17">
        <v>30.21</v>
      </c>
      <c r="C1413" s="17" t="s">
        <v>8337</v>
      </c>
      <c r="D1413" s="17">
        <v>5.5</v>
      </c>
      <c r="E1413" s="17" t="s">
        <v>2380</v>
      </c>
      <c r="F1413" s="17" t="s">
        <v>2380</v>
      </c>
      <c r="G1413" s="17" t="s">
        <v>2380</v>
      </c>
      <c r="H1413" s="17">
        <v>1</v>
      </c>
      <c r="I1413" s="17" t="s">
        <v>2380</v>
      </c>
      <c r="J1413" s="17" t="str">
        <f>IF(Table3__3_16[[#This Row],[HBA1C]]&lt;5.7,"Normal",IF(Table3__3_16[[#This Row],[HBA1C]]&lt;6.4,"Prediabetes","Diabetes"))</f>
        <v>Normal</v>
      </c>
    </row>
    <row r="1414" spans="1:10" x14ac:dyDescent="0.35">
      <c r="A1414" s="17" t="s">
        <v>958</v>
      </c>
      <c r="B1414" s="17">
        <v>24.33</v>
      </c>
      <c r="C1414" s="17" t="s">
        <v>8339</v>
      </c>
      <c r="D1414" s="17">
        <v>8</v>
      </c>
      <c r="E1414" s="17" t="s">
        <v>2380</v>
      </c>
      <c r="F1414" s="17" t="s">
        <v>2380</v>
      </c>
      <c r="G1414" s="17" t="s">
        <v>2380</v>
      </c>
      <c r="H1414" s="17">
        <v>0</v>
      </c>
      <c r="I1414" s="17" t="s">
        <v>2380</v>
      </c>
      <c r="J1414" s="17" t="str">
        <f>IF(Table3__3_16[[#This Row],[HBA1C]]&lt;5.7,"Normal",IF(Table3__3_16[[#This Row],[HBA1C]]&lt;6.4,"Prediabetes","Diabetes"))</f>
        <v>Diabetes</v>
      </c>
    </row>
    <row r="1415" spans="1:10" x14ac:dyDescent="0.35">
      <c r="A1415" s="17" t="s">
        <v>957</v>
      </c>
      <c r="B1415" s="17">
        <v>19.855</v>
      </c>
      <c r="C1415" s="17" t="s">
        <v>8339</v>
      </c>
      <c r="D1415" s="17">
        <v>5.71</v>
      </c>
      <c r="E1415" s="17" t="s">
        <v>2381</v>
      </c>
      <c r="F1415" s="17" t="s">
        <v>2380</v>
      </c>
      <c r="G1415" s="17" t="s">
        <v>2380</v>
      </c>
      <c r="H1415" s="17">
        <v>0</v>
      </c>
      <c r="I1415" s="17" t="s">
        <v>2380</v>
      </c>
      <c r="J1415" s="17" t="str">
        <f>IF(Table3__3_16[[#This Row],[HBA1C]]&lt;5.7,"Normal",IF(Table3__3_16[[#This Row],[HBA1C]]&lt;6.4,"Prediabetes","Diabetes"))</f>
        <v>Prediabetes</v>
      </c>
    </row>
    <row r="1416" spans="1:10" x14ac:dyDescent="0.35">
      <c r="A1416" s="17" t="s">
        <v>956</v>
      </c>
      <c r="B1416" s="17">
        <v>25.364999999999998</v>
      </c>
      <c r="C1416" s="17" t="s">
        <v>8338</v>
      </c>
      <c r="D1416" s="17">
        <v>11.71</v>
      </c>
      <c r="E1416" s="17" t="s">
        <v>2380</v>
      </c>
      <c r="F1416" s="17" t="s">
        <v>2380</v>
      </c>
      <c r="G1416" s="17" t="s">
        <v>2380</v>
      </c>
      <c r="H1416" s="17">
        <v>0</v>
      </c>
      <c r="I1416" s="17" t="s">
        <v>2380</v>
      </c>
      <c r="J1416" s="17" t="str">
        <f>IF(Table3__3_16[[#This Row],[HBA1C]]&lt;5.7,"Normal",IF(Table3__3_16[[#This Row],[HBA1C]]&lt;6.4,"Prediabetes","Diabetes"))</f>
        <v>Diabetes</v>
      </c>
    </row>
    <row r="1417" spans="1:10" x14ac:dyDescent="0.35">
      <c r="A1417" s="17" t="s">
        <v>955</v>
      </c>
      <c r="B1417" s="17">
        <v>29.6</v>
      </c>
      <c r="C1417" s="17" t="s">
        <v>8338</v>
      </c>
      <c r="D1417" s="17">
        <v>6.17</v>
      </c>
      <c r="E1417" s="17" t="s">
        <v>2381</v>
      </c>
      <c r="F1417" s="17" t="s">
        <v>2380</v>
      </c>
      <c r="G1417" s="17" t="s">
        <v>2381</v>
      </c>
      <c r="H1417" s="17">
        <v>1</v>
      </c>
      <c r="I1417" s="17" t="s">
        <v>2380</v>
      </c>
      <c r="J1417" s="17" t="str">
        <f>IF(Table3__3_16[[#This Row],[HBA1C]]&lt;5.7,"Normal",IF(Table3__3_16[[#This Row],[HBA1C]]&lt;6.4,"Prediabetes","Diabetes"))</f>
        <v>Prediabetes</v>
      </c>
    </row>
    <row r="1418" spans="1:10" x14ac:dyDescent="0.35">
      <c r="A1418" s="17" t="s">
        <v>954</v>
      </c>
      <c r="B1418" s="17">
        <v>39.43</v>
      </c>
      <c r="C1418" s="17" t="s">
        <v>8337</v>
      </c>
      <c r="D1418" s="17">
        <v>6.1</v>
      </c>
      <c r="E1418" s="17" t="s">
        <v>2381</v>
      </c>
      <c r="F1418" s="17" t="s">
        <v>2380</v>
      </c>
      <c r="G1418" s="17" t="s">
        <v>2381</v>
      </c>
      <c r="H1418" s="17">
        <v>1</v>
      </c>
      <c r="I1418" s="17" t="s">
        <v>2380</v>
      </c>
      <c r="J1418" s="17" t="str">
        <f>IF(Table3__3_16[[#This Row],[HBA1C]]&lt;5.7,"Normal",IF(Table3__3_16[[#This Row],[HBA1C]]&lt;6.4,"Prediabetes","Diabetes"))</f>
        <v>Prediabetes</v>
      </c>
    </row>
    <row r="1419" spans="1:10" x14ac:dyDescent="0.35">
      <c r="A1419" s="17" t="s">
        <v>953</v>
      </c>
      <c r="B1419" s="17">
        <v>27.34</v>
      </c>
      <c r="C1419" s="17" t="s">
        <v>8338</v>
      </c>
      <c r="D1419" s="17">
        <v>5.19</v>
      </c>
      <c r="E1419" s="17" t="s">
        <v>2381</v>
      </c>
      <c r="F1419" s="17" t="s">
        <v>2380</v>
      </c>
      <c r="G1419" s="17" t="s">
        <v>2380</v>
      </c>
      <c r="H1419" s="17">
        <v>1</v>
      </c>
      <c r="I1419" s="17" t="s">
        <v>2380</v>
      </c>
      <c r="J1419" s="17" t="str">
        <f>IF(Table3__3_16[[#This Row],[HBA1C]]&lt;5.7,"Normal",IF(Table3__3_16[[#This Row],[HBA1C]]&lt;6.4,"Prediabetes","Diabetes"))</f>
        <v>Normal</v>
      </c>
    </row>
    <row r="1420" spans="1:10" x14ac:dyDescent="0.35">
      <c r="A1420" s="17" t="s">
        <v>952</v>
      </c>
      <c r="B1420" s="17">
        <v>39.01</v>
      </c>
      <c r="C1420" s="17" t="s">
        <v>8337</v>
      </c>
      <c r="D1420" s="17">
        <v>5.37</v>
      </c>
      <c r="E1420" s="17" t="s">
        <v>2381</v>
      </c>
      <c r="F1420" s="17" t="s">
        <v>2380</v>
      </c>
      <c r="G1420" s="17" t="s">
        <v>2380</v>
      </c>
      <c r="H1420" s="17">
        <v>0</v>
      </c>
      <c r="I1420" s="17" t="s">
        <v>2380</v>
      </c>
      <c r="J1420" s="17" t="str">
        <f>IF(Table3__3_16[[#This Row],[HBA1C]]&lt;5.7,"Normal",IF(Table3__3_16[[#This Row],[HBA1C]]&lt;6.4,"Prediabetes","Diabetes"))</f>
        <v>Normal</v>
      </c>
    </row>
    <row r="1421" spans="1:10" x14ac:dyDescent="0.35">
      <c r="A1421" s="17" t="s">
        <v>951</v>
      </c>
      <c r="B1421" s="17">
        <v>18.989999999999998</v>
      </c>
      <c r="C1421" s="17" t="s">
        <v>8339</v>
      </c>
      <c r="D1421" s="17">
        <v>10.82</v>
      </c>
      <c r="E1421" s="17" t="s">
        <v>2381</v>
      </c>
      <c r="F1421" s="17" t="s">
        <v>2380</v>
      </c>
      <c r="G1421" s="17" t="s">
        <v>2380</v>
      </c>
      <c r="H1421" s="17">
        <v>0</v>
      </c>
      <c r="I1421" s="17" t="s">
        <v>2380</v>
      </c>
      <c r="J1421" s="17" t="str">
        <f>IF(Table3__3_16[[#This Row],[HBA1C]]&lt;5.7,"Normal",IF(Table3__3_16[[#This Row],[HBA1C]]&lt;6.4,"Prediabetes","Diabetes"))</f>
        <v>Diabetes</v>
      </c>
    </row>
    <row r="1422" spans="1:10" x14ac:dyDescent="0.35">
      <c r="A1422" s="17" t="s">
        <v>950</v>
      </c>
      <c r="B1422" s="17">
        <v>42.3</v>
      </c>
      <c r="C1422" s="17" t="s">
        <v>8337</v>
      </c>
      <c r="D1422" s="17">
        <v>6.06</v>
      </c>
      <c r="E1422" s="17" t="s">
        <v>2381</v>
      </c>
      <c r="F1422" s="17" t="s">
        <v>2380</v>
      </c>
      <c r="G1422" s="17" t="s">
        <v>2380</v>
      </c>
      <c r="H1422" s="17">
        <v>0</v>
      </c>
      <c r="I1422" s="17" t="s">
        <v>2380</v>
      </c>
      <c r="J1422" s="17" t="str">
        <f>IF(Table3__3_16[[#This Row],[HBA1C]]&lt;5.7,"Normal",IF(Table3__3_16[[#This Row],[HBA1C]]&lt;6.4,"Prediabetes","Diabetes"))</f>
        <v>Prediabetes</v>
      </c>
    </row>
    <row r="1423" spans="1:10" x14ac:dyDescent="0.35">
      <c r="A1423" s="17" t="s">
        <v>949</v>
      </c>
      <c r="B1423" s="17">
        <v>39.805</v>
      </c>
      <c r="C1423" s="17" t="s">
        <v>8337</v>
      </c>
      <c r="D1423" s="17">
        <v>5.91</v>
      </c>
      <c r="E1423" s="17" t="s">
        <v>2380</v>
      </c>
      <c r="F1423" s="17" t="s">
        <v>2380</v>
      </c>
      <c r="G1423" s="17" t="s">
        <v>2380</v>
      </c>
      <c r="H1423" s="17">
        <v>0</v>
      </c>
      <c r="I1423" s="17" t="s">
        <v>2380</v>
      </c>
      <c r="J1423" s="17" t="str">
        <f>IF(Table3__3_16[[#This Row],[HBA1C]]&lt;5.7,"Normal",IF(Table3__3_16[[#This Row],[HBA1C]]&lt;6.4,"Prediabetes","Diabetes"))</f>
        <v>Prediabetes</v>
      </c>
    </row>
    <row r="1424" spans="1:10" x14ac:dyDescent="0.35">
      <c r="A1424" s="17" t="s">
        <v>948</v>
      </c>
      <c r="B1424" s="17">
        <v>33.700000000000003</v>
      </c>
      <c r="C1424" s="17" t="s">
        <v>8337</v>
      </c>
      <c r="D1424" s="17">
        <v>5.87</v>
      </c>
      <c r="E1424" s="17" t="s">
        <v>2380</v>
      </c>
      <c r="F1424" s="17" t="s">
        <v>2380</v>
      </c>
      <c r="G1424" s="17" t="s">
        <v>2380</v>
      </c>
      <c r="H1424" s="17">
        <v>0</v>
      </c>
      <c r="I1424" s="17" t="s">
        <v>2380</v>
      </c>
      <c r="J1424" s="17" t="str">
        <f>IF(Table3__3_16[[#This Row],[HBA1C]]&lt;5.7,"Normal",IF(Table3__3_16[[#This Row],[HBA1C]]&lt;6.4,"Prediabetes","Diabetes"))</f>
        <v>Prediabetes</v>
      </c>
    </row>
    <row r="1425" spans="1:10" x14ac:dyDescent="0.35">
      <c r="A1425" s="17" t="s">
        <v>947</v>
      </c>
      <c r="B1425" s="17">
        <v>36.195</v>
      </c>
      <c r="C1425" s="17" t="s">
        <v>8337</v>
      </c>
      <c r="D1425" s="17">
        <v>6.22</v>
      </c>
      <c r="E1425" s="17" t="s">
        <v>2380</v>
      </c>
      <c r="F1425" s="17" t="s">
        <v>2380</v>
      </c>
      <c r="G1425" s="17" t="s">
        <v>2380</v>
      </c>
      <c r="H1425" s="17">
        <v>0</v>
      </c>
      <c r="I1425" s="17" t="s">
        <v>2380</v>
      </c>
      <c r="J1425" s="17" t="str">
        <f>IF(Table3__3_16[[#This Row],[HBA1C]]&lt;5.7,"Normal",IF(Table3__3_16[[#This Row],[HBA1C]]&lt;6.4,"Prediabetes","Diabetes"))</f>
        <v>Prediabetes</v>
      </c>
    </row>
    <row r="1426" spans="1:10" x14ac:dyDescent="0.35">
      <c r="A1426" s="17" t="s">
        <v>946</v>
      </c>
      <c r="B1426" s="17">
        <v>32.6</v>
      </c>
      <c r="C1426" s="17" t="s">
        <v>8337</v>
      </c>
      <c r="D1426" s="17">
        <v>5.73</v>
      </c>
      <c r="E1426" s="17" t="s">
        <v>2380</v>
      </c>
      <c r="F1426" s="17" t="s">
        <v>2380</v>
      </c>
      <c r="G1426" s="17" t="s">
        <v>2381</v>
      </c>
      <c r="H1426" s="17">
        <v>1</v>
      </c>
      <c r="I1426" s="17" t="s">
        <v>2380</v>
      </c>
      <c r="J1426" s="17" t="str">
        <f>IF(Table3__3_16[[#This Row],[HBA1C]]&lt;5.7,"Normal",IF(Table3__3_16[[#This Row],[HBA1C]]&lt;6.4,"Prediabetes","Diabetes"))</f>
        <v>Prediabetes</v>
      </c>
    </row>
    <row r="1427" spans="1:10" x14ac:dyDescent="0.35">
      <c r="A1427" s="17" t="s">
        <v>945</v>
      </c>
      <c r="B1427" s="17">
        <v>30.2</v>
      </c>
      <c r="C1427" s="17" t="s">
        <v>8337</v>
      </c>
      <c r="D1427" s="17">
        <v>5.7</v>
      </c>
      <c r="E1427" s="17" t="s">
        <v>2380</v>
      </c>
      <c r="F1427" s="17" t="s">
        <v>2380</v>
      </c>
      <c r="G1427" s="17" t="s">
        <v>2380</v>
      </c>
      <c r="H1427" s="17">
        <v>0</v>
      </c>
      <c r="I1427" s="17" t="s">
        <v>2380</v>
      </c>
      <c r="J1427" s="17" t="str">
        <f>IF(Table3__3_16[[#This Row],[HBA1C]]&lt;5.7,"Normal",IF(Table3__3_16[[#This Row],[HBA1C]]&lt;6.4,"Prediabetes","Diabetes"))</f>
        <v>Prediabetes</v>
      </c>
    </row>
    <row r="1428" spans="1:10" x14ac:dyDescent="0.35">
      <c r="A1428" s="17" t="s">
        <v>944</v>
      </c>
      <c r="B1428" s="17">
        <v>27.645</v>
      </c>
      <c r="C1428" s="17" t="s">
        <v>8338</v>
      </c>
      <c r="D1428" s="17">
        <v>9.91</v>
      </c>
      <c r="E1428" s="17" t="s">
        <v>2380</v>
      </c>
      <c r="F1428" s="17" t="s">
        <v>2380</v>
      </c>
      <c r="G1428" s="17" t="s">
        <v>2380</v>
      </c>
      <c r="H1428" s="17">
        <v>0</v>
      </c>
      <c r="I1428" s="17" t="s">
        <v>2380</v>
      </c>
      <c r="J1428" s="17" t="str">
        <f>IF(Table3__3_16[[#This Row],[HBA1C]]&lt;5.7,"Normal",IF(Table3__3_16[[#This Row],[HBA1C]]&lt;6.4,"Prediabetes","Diabetes"))</f>
        <v>Diabetes</v>
      </c>
    </row>
    <row r="1429" spans="1:10" x14ac:dyDescent="0.35">
      <c r="A1429" s="17" t="s">
        <v>943</v>
      </c>
      <c r="B1429" s="17">
        <v>26.41</v>
      </c>
      <c r="C1429" s="17" t="s">
        <v>8338</v>
      </c>
      <c r="D1429" s="17">
        <v>11.4</v>
      </c>
      <c r="E1429" s="17" t="s">
        <v>2380</v>
      </c>
      <c r="F1429" s="17" t="s">
        <v>2380</v>
      </c>
      <c r="G1429" s="17" t="s">
        <v>2380</v>
      </c>
      <c r="H1429" s="17">
        <v>0</v>
      </c>
      <c r="I1429" s="17" t="s">
        <v>2380</v>
      </c>
      <c r="J1429" s="17" t="str">
        <f>IF(Table3__3_16[[#This Row],[HBA1C]]&lt;5.7,"Normal",IF(Table3__3_16[[#This Row],[HBA1C]]&lt;6.4,"Prediabetes","Diabetes"))</f>
        <v>Diabetes</v>
      </c>
    </row>
    <row r="1430" spans="1:10" x14ac:dyDescent="0.35">
      <c r="A1430" s="17" t="s">
        <v>942</v>
      </c>
      <c r="B1430" s="17">
        <v>34.1</v>
      </c>
      <c r="C1430" s="17" t="s">
        <v>8337</v>
      </c>
      <c r="D1430" s="17">
        <v>6.29</v>
      </c>
      <c r="E1430" s="17" t="s">
        <v>2381</v>
      </c>
      <c r="F1430" s="17" t="s">
        <v>2380</v>
      </c>
      <c r="G1430" s="17" t="s">
        <v>2381</v>
      </c>
      <c r="H1430" s="17">
        <v>1</v>
      </c>
      <c r="I1430" s="17" t="s">
        <v>2380</v>
      </c>
      <c r="J1430" s="17" t="str">
        <f>IF(Table3__3_16[[#This Row],[HBA1C]]&lt;5.7,"Normal",IF(Table3__3_16[[#This Row],[HBA1C]]&lt;6.4,"Prediabetes","Diabetes"))</f>
        <v>Prediabetes</v>
      </c>
    </row>
    <row r="1431" spans="1:10" x14ac:dyDescent="0.35">
      <c r="A1431" s="17" t="s">
        <v>941</v>
      </c>
      <c r="B1431" s="17">
        <v>17.3</v>
      </c>
      <c r="C1431" s="17" t="s">
        <v>8340</v>
      </c>
      <c r="D1431" s="17">
        <v>9.2799999999999994</v>
      </c>
      <c r="E1431" s="17" t="s">
        <v>2380</v>
      </c>
      <c r="F1431" s="17" t="s">
        <v>2380</v>
      </c>
      <c r="G1431" s="17" t="s">
        <v>2380</v>
      </c>
      <c r="H1431" s="17">
        <v>0</v>
      </c>
      <c r="I1431" s="17" t="s">
        <v>2380</v>
      </c>
      <c r="J1431" s="17" t="str">
        <f>IF(Table3__3_16[[#This Row],[HBA1C]]&lt;5.7,"Normal",IF(Table3__3_16[[#This Row],[HBA1C]]&lt;6.4,"Prediabetes","Diabetes"))</f>
        <v>Diabetes</v>
      </c>
    </row>
    <row r="1432" spans="1:10" x14ac:dyDescent="0.35">
      <c r="A1432" s="17" t="s">
        <v>940</v>
      </c>
      <c r="B1432" s="17">
        <v>35.020000000000003</v>
      </c>
      <c r="C1432" s="17" t="s">
        <v>8337</v>
      </c>
      <c r="D1432" s="17">
        <v>4.78</v>
      </c>
      <c r="E1432" s="17" t="s">
        <v>2380</v>
      </c>
      <c r="F1432" s="17" t="s">
        <v>2380</v>
      </c>
      <c r="G1432" s="17" t="s">
        <v>2381</v>
      </c>
      <c r="H1432" s="17">
        <v>1</v>
      </c>
      <c r="I1432" s="17" t="s">
        <v>2380</v>
      </c>
      <c r="J1432" s="17" t="str">
        <f>IF(Table3__3_16[[#This Row],[HBA1C]]&lt;5.7,"Normal",IF(Table3__3_16[[#This Row],[HBA1C]]&lt;6.4,"Prediabetes","Diabetes"))</f>
        <v>Normal</v>
      </c>
    </row>
    <row r="1433" spans="1:10" x14ac:dyDescent="0.35">
      <c r="A1433" s="17" t="s">
        <v>939</v>
      </c>
      <c r="B1433" s="17">
        <v>37.1</v>
      </c>
      <c r="C1433" s="17" t="s">
        <v>8337</v>
      </c>
      <c r="D1433" s="17">
        <v>8.8699999999999992</v>
      </c>
      <c r="E1433" s="17" t="s">
        <v>2381</v>
      </c>
      <c r="F1433" s="17" t="s">
        <v>2380</v>
      </c>
      <c r="G1433" s="17" t="s">
        <v>2380</v>
      </c>
      <c r="H1433" s="17">
        <v>0</v>
      </c>
      <c r="I1433" s="17" t="s">
        <v>2380</v>
      </c>
      <c r="J1433" s="17" t="str">
        <f>IF(Table3__3_16[[#This Row],[HBA1C]]&lt;5.7,"Normal",IF(Table3__3_16[[#This Row],[HBA1C]]&lt;6.4,"Prediabetes","Diabetes"))</f>
        <v>Diabetes</v>
      </c>
    </row>
    <row r="1434" spans="1:10" x14ac:dyDescent="0.35">
      <c r="A1434" s="17" t="s">
        <v>938</v>
      </c>
      <c r="B1434" s="17">
        <v>16.79</v>
      </c>
      <c r="C1434" s="17" t="s">
        <v>8340</v>
      </c>
      <c r="D1434" s="17">
        <v>11.4</v>
      </c>
      <c r="E1434" s="17" t="s">
        <v>2380</v>
      </c>
      <c r="F1434" s="17" t="s">
        <v>2380</v>
      </c>
      <c r="G1434" s="17" t="s">
        <v>2380</v>
      </c>
      <c r="H1434" s="17">
        <v>0</v>
      </c>
      <c r="I1434" s="17" t="s">
        <v>2380</v>
      </c>
      <c r="J1434" s="17" t="str">
        <f>IF(Table3__3_16[[#This Row],[HBA1C]]&lt;5.7,"Normal",IF(Table3__3_16[[#This Row],[HBA1C]]&lt;6.4,"Prediabetes","Diabetes"))</f>
        <v>Diabetes</v>
      </c>
    </row>
    <row r="1435" spans="1:10" x14ac:dyDescent="0.35">
      <c r="A1435" s="17" t="s">
        <v>937</v>
      </c>
      <c r="B1435" s="17">
        <v>31.635000000000002</v>
      </c>
      <c r="C1435" s="17" t="s">
        <v>8337</v>
      </c>
      <c r="D1435" s="17">
        <v>9.1300000000000008</v>
      </c>
      <c r="E1435" s="17" t="s">
        <v>2381</v>
      </c>
      <c r="F1435" s="17" t="s">
        <v>2380</v>
      </c>
      <c r="G1435" s="17" t="s">
        <v>2380</v>
      </c>
      <c r="H1435" s="17">
        <v>0</v>
      </c>
      <c r="I1435" s="17" t="s">
        <v>2380</v>
      </c>
      <c r="J1435" s="17" t="str">
        <f>IF(Table3__3_16[[#This Row],[HBA1C]]&lt;5.7,"Normal",IF(Table3__3_16[[#This Row],[HBA1C]]&lt;6.4,"Prediabetes","Diabetes"))</f>
        <v>Diabetes</v>
      </c>
    </row>
    <row r="1436" spans="1:10" x14ac:dyDescent="0.35">
      <c r="A1436" s="17" t="s">
        <v>936</v>
      </c>
      <c r="B1436" s="17">
        <v>24.19</v>
      </c>
      <c r="C1436" s="17" t="s">
        <v>8339</v>
      </c>
      <c r="D1436" s="17">
        <v>6.22</v>
      </c>
      <c r="E1436" s="17" t="s">
        <v>2381</v>
      </c>
      <c r="F1436" s="17" t="s">
        <v>2380</v>
      </c>
      <c r="G1436" s="17" t="s">
        <v>2381</v>
      </c>
      <c r="H1436" s="17">
        <v>1</v>
      </c>
      <c r="I1436" s="17" t="s">
        <v>2380</v>
      </c>
      <c r="J1436" s="17" t="str">
        <f>IF(Table3__3_16[[#This Row],[HBA1C]]&lt;5.7,"Normal",IF(Table3__3_16[[#This Row],[HBA1C]]&lt;6.4,"Prediabetes","Diabetes"))</f>
        <v>Prediabetes</v>
      </c>
    </row>
    <row r="1437" spans="1:10" x14ac:dyDescent="0.35">
      <c r="A1437" s="17" t="s">
        <v>935</v>
      </c>
      <c r="B1437" s="17">
        <v>35.29</v>
      </c>
      <c r="C1437" s="17" t="s">
        <v>8337</v>
      </c>
      <c r="D1437" s="17">
        <v>5.9</v>
      </c>
      <c r="E1437" s="17" t="s">
        <v>2380</v>
      </c>
      <c r="F1437" s="17" t="s">
        <v>2380</v>
      </c>
      <c r="G1437" s="17" t="s">
        <v>2381</v>
      </c>
      <c r="H1437" s="17">
        <v>1</v>
      </c>
      <c r="I1437" s="17" t="s">
        <v>2380</v>
      </c>
      <c r="J1437" s="17" t="str">
        <f>IF(Table3__3_16[[#This Row],[HBA1C]]&lt;5.7,"Normal",IF(Table3__3_16[[#This Row],[HBA1C]]&lt;6.4,"Prediabetes","Diabetes"))</f>
        <v>Prediabetes</v>
      </c>
    </row>
    <row r="1438" spans="1:10" x14ac:dyDescent="0.35">
      <c r="A1438" s="17" t="s">
        <v>934</v>
      </c>
      <c r="B1438" s="17">
        <v>35.299999999999997</v>
      </c>
      <c r="C1438" s="17" t="s">
        <v>8337</v>
      </c>
      <c r="D1438" s="17">
        <v>4.45</v>
      </c>
      <c r="E1438" s="17" t="s">
        <v>2380</v>
      </c>
      <c r="F1438" s="17" t="s">
        <v>2380</v>
      </c>
      <c r="G1438" s="17" t="s">
        <v>2380</v>
      </c>
      <c r="H1438" s="17">
        <v>0</v>
      </c>
      <c r="I1438" s="17" t="s">
        <v>2380</v>
      </c>
      <c r="J1438" s="17" t="str">
        <f>IF(Table3__3_16[[#This Row],[HBA1C]]&lt;5.7,"Normal",IF(Table3__3_16[[#This Row],[HBA1C]]&lt;6.4,"Prediabetes","Diabetes"))</f>
        <v>Normal</v>
      </c>
    </row>
    <row r="1439" spans="1:10" x14ac:dyDescent="0.35">
      <c r="A1439" s="17" t="s">
        <v>933</v>
      </c>
      <c r="B1439" s="17">
        <v>35.64</v>
      </c>
      <c r="C1439" s="17" t="s">
        <v>8337</v>
      </c>
      <c r="D1439" s="17">
        <v>6.17</v>
      </c>
      <c r="E1439" s="17" t="s">
        <v>2380</v>
      </c>
      <c r="F1439" s="17" t="s">
        <v>2380</v>
      </c>
      <c r="G1439" s="17" t="s">
        <v>2381</v>
      </c>
      <c r="H1439" s="17">
        <v>1</v>
      </c>
      <c r="I1439" s="17" t="s">
        <v>2380</v>
      </c>
      <c r="J1439" s="17" t="str">
        <f>IF(Table3__3_16[[#This Row],[HBA1C]]&lt;5.7,"Normal",IF(Table3__3_16[[#This Row],[HBA1C]]&lt;6.4,"Prediabetes","Diabetes"))</f>
        <v>Prediabetes</v>
      </c>
    </row>
    <row r="1440" spans="1:10" x14ac:dyDescent="0.35">
      <c r="A1440" s="17" t="s">
        <v>932</v>
      </c>
      <c r="B1440" s="17">
        <v>33.1</v>
      </c>
      <c r="C1440" s="17" t="s">
        <v>8337</v>
      </c>
      <c r="D1440" s="17">
        <v>4.93</v>
      </c>
      <c r="E1440" s="17" t="s">
        <v>2380</v>
      </c>
      <c r="F1440" s="17" t="s">
        <v>2380</v>
      </c>
      <c r="G1440" s="17" t="s">
        <v>2380</v>
      </c>
      <c r="H1440" s="17">
        <v>0</v>
      </c>
      <c r="I1440" s="17" t="s">
        <v>2380</v>
      </c>
      <c r="J1440" s="17" t="str">
        <f>IF(Table3__3_16[[#This Row],[HBA1C]]&lt;5.7,"Normal",IF(Table3__3_16[[#This Row],[HBA1C]]&lt;6.4,"Prediabetes","Diabetes"))</f>
        <v>Normal</v>
      </c>
    </row>
    <row r="1441" spans="1:10" x14ac:dyDescent="0.35">
      <c r="A1441" s="17" t="s">
        <v>931</v>
      </c>
      <c r="B1441" s="17">
        <v>26.41</v>
      </c>
      <c r="C1441" s="17" t="s">
        <v>8338</v>
      </c>
      <c r="D1441" s="17">
        <v>7.32</v>
      </c>
      <c r="E1441" s="17" t="s">
        <v>2381</v>
      </c>
      <c r="F1441" s="17" t="s">
        <v>2380</v>
      </c>
      <c r="G1441" s="17" t="s">
        <v>2380</v>
      </c>
      <c r="H1441" s="17">
        <v>1</v>
      </c>
      <c r="I1441" s="17" t="s">
        <v>2380</v>
      </c>
      <c r="J1441" s="17" t="str">
        <f>IF(Table3__3_16[[#This Row],[HBA1C]]&lt;5.7,"Normal",IF(Table3__3_16[[#This Row],[HBA1C]]&lt;6.4,"Prediabetes","Diabetes"))</f>
        <v>Diabetes</v>
      </c>
    </row>
    <row r="1442" spans="1:10" x14ac:dyDescent="0.35">
      <c r="A1442" s="17" t="s">
        <v>930</v>
      </c>
      <c r="B1442" s="17">
        <v>29.9</v>
      </c>
      <c r="C1442" s="17" t="s">
        <v>8338</v>
      </c>
      <c r="D1442" s="17">
        <v>5.27</v>
      </c>
      <c r="E1442" s="17" t="s">
        <v>2380</v>
      </c>
      <c r="F1442" s="17" t="s">
        <v>2380</v>
      </c>
      <c r="G1442" s="17" t="s">
        <v>2381</v>
      </c>
      <c r="H1442" s="17">
        <v>1</v>
      </c>
      <c r="I1442" s="17" t="s">
        <v>2380</v>
      </c>
      <c r="J1442" s="17" t="str">
        <f>IF(Table3__3_16[[#This Row],[HBA1C]]&lt;5.7,"Normal",IF(Table3__3_16[[#This Row],[HBA1C]]&lt;6.4,"Prediabetes","Diabetes"))</f>
        <v>Normal</v>
      </c>
    </row>
    <row r="1443" spans="1:10" x14ac:dyDescent="0.35">
      <c r="A1443" s="17" t="s">
        <v>929</v>
      </c>
      <c r="B1443" s="17">
        <v>25.24</v>
      </c>
      <c r="C1443" s="17" t="s">
        <v>8338</v>
      </c>
      <c r="D1443" s="17">
        <v>5.82</v>
      </c>
      <c r="E1443" s="17" t="s">
        <v>2380</v>
      </c>
      <c r="F1443" s="17" t="s">
        <v>2380</v>
      </c>
      <c r="G1443" s="17" t="s">
        <v>2380</v>
      </c>
      <c r="H1443" s="17">
        <v>1</v>
      </c>
      <c r="I1443" s="17" t="s">
        <v>2380</v>
      </c>
      <c r="J1443" s="17" t="str">
        <f>IF(Table3__3_16[[#This Row],[HBA1C]]&lt;5.7,"Normal",IF(Table3__3_16[[#This Row],[HBA1C]]&lt;6.4,"Prediabetes","Diabetes"))</f>
        <v>Prediabetes</v>
      </c>
    </row>
    <row r="1444" spans="1:10" x14ac:dyDescent="0.35">
      <c r="A1444" s="17" t="s">
        <v>928</v>
      </c>
      <c r="B1444" s="17">
        <v>25.08</v>
      </c>
      <c r="C1444" s="17" t="s">
        <v>8338</v>
      </c>
      <c r="D1444" s="17">
        <v>5.8</v>
      </c>
      <c r="E1444" s="17" t="s">
        <v>2380</v>
      </c>
      <c r="F1444" s="17" t="s">
        <v>2380</v>
      </c>
      <c r="G1444" s="17" t="s">
        <v>2381</v>
      </c>
      <c r="H1444" s="17">
        <v>1</v>
      </c>
      <c r="I1444" s="17" t="s">
        <v>2380</v>
      </c>
      <c r="J1444" s="17" t="str">
        <f>IF(Table3__3_16[[#This Row],[HBA1C]]&lt;5.7,"Normal",IF(Table3__3_16[[#This Row],[HBA1C]]&lt;6.4,"Prediabetes","Diabetes"))</f>
        <v>Prediabetes</v>
      </c>
    </row>
    <row r="1445" spans="1:10" x14ac:dyDescent="0.35">
      <c r="A1445" s="17" t="s">
        <v>927</v>
      </c>
      <c r="B1445" s="17">
        <v>29.164999999999999</v>
      </c>
      <c r="C1445" s="17" t="s">
        <v>8338</v>
      </c>
      <c r="D1445" s="17">
        <v>4.87</v>
      </c>
      <c r="E1445" s="17" t="s">
        <v>2380</v>
      </c>
      <c r="F1445" s="17" t="s">
        <v>2381</v>
      </c>
      <c r="G1445" s="17" t="s">
        <v>2380</v>
      </c>
      <c r="H1445" s="17">
        <v>1</v>
      </c>
      <c r="I1445" s="17" t="s">
        <v>2380</v>
      </c>
      <c r="J1445" s="17" t="str">
        <f>IF(Table3__3_16[[#This Row],[HBA1C]]&lt;5.7,"Normal",IF(Table3__3_16[[#This Row],[HBA1C]]&lt;6.4,"Prediabetes","Diabetes"))</f>
        <v>Normal</v>
      </c>
    </row>
    <row r="1446" spans="1:10" x14ac:dyDescent="0.35">
      <c r="A1446" s="17" t="s">
        <v>926</v>
      </c>
      <c r="B1446" s="17">
        <v>15.05</v>
      </c>
      <c r="C1446" s="17" t="s">
        <v>8340</v>
      </c>
      <c r="D1446" s="17">
        <v>8.1199999999999992</v>
      </c>
      <c r="E1446" s="17" t="s">
        <v>2380</v>
      </c>
      <c r="F1446" s="17" t="s">
        <v>2380</v>
      </c>
      <c r="G1446" s="17" t="s">
        <v>2380</v>
      </c>
      <c r="H1446" s="17">
        <v>0</v>
      </c>
      <c r="I1446" s="17" t="s">
        <v>2380</v>
      </c>
      <c r="J1446" s="17" t="str">
        <f>IF(Table3__3_16[[#This Row],[HBA1C]]&lt;5.7,"Normal",IF(Table3__3_16[[#This Row],[HBA1C]]&lt;6.4,"Prediabetes","Diabetes"))</f>
        <v>Diabetes</v>
      </c>
    </row>
    <row r="1447" spans="1:10" x14ac:dyDescent="0.35">
      <c r="A1447" s="17" t="s">
        <v>925</v>
      </c>
      <c r="B1447" s="17">
        <v>19.95</v>
      </c>
      <c r="C1447" s="17" t="s">
        <v>8339</v>
      </c>
      <c r="D1447" s="17">
        <v>4.3600000000000003</v>
      </c>
      <c r="E1447" s="17" t="s">
        <v>2380</v>
      </c>
      <c r="F1447" s="17" t="s">
        <v>2380</v>
      </c>
      <c r="G1447" s="17" t="s">
        <v>2380</v>
      </c>
      <c r="H1447" s="17">
        <v>2</v>
      </c>
      <c r="I1447" s="17" t="s">
        <v>2380</v>
      </c>
      <c r="J1447" s="17" t="str">
        <f>IF(Table3__3_16[[#This Row],[HBA1C]]&lt;5.7,"Normal",IF(Table3__3_16[[#This Row],[HBA1C]]&lt;6.4,"Prediabetes","Diabetes"))</f>
        <v>Normal</v>
      </c>
    </row>
    <row r="1448" spans="1:10" x14ac:dyDescent="0.35">
      <c r="A1448" s="17" t="s">
        <v>924</v>
      </c>
      <c r="B1448" s="17">
        <v>16.66</v>
      </c>
      <c r="C1448" s="17" t="s">
        <v>8340</v>
      </c>
      <c r="D1448" s="17">
        <v>9.16</v>
      </c>
      <c r="E1448" s="17" t="s">
        <v>2380</v>
      </c>
      <c r="F1448" s="17" t="s">
        <v>2380</v>
      </c>
      <c r="G1448" s="17" t="s">
        <v>2380</v>
      </c>
      <c r="H1448" s="17">
        <v>0</v>
      </c>
      <c r="I1448" s="17" t="s">
        <v>2380</v>
      </c>
      <c r="J1448" s="17" t="str">
        <f>IF(Table3__3_16[[#This Row],[HBA1C]]&lt;5.7,"Normal",IF(Table3__3_16[[#This Row],[HBA1C]]&lt;6.4,"Prediabetes","Diabetes"))</f>
        <v>Diabetes</v>
      </c>
    </row>
    <row r="1449" spans="1:10" x14ac:dyDescent="0.35">
      <c r="A1449" s="17" t="s">
        <v>923</v>
      </c>
      <c r="B1449" s="17">
        <v>16.62</v>
      </c>
      <c r="C1449" s="17" t="s">
        <v>8340</v>
      </c>
      <c r="D1449" s="17">
        <v>9.14</v>
      </c>
      <c r="E1449" s="17" t="s">
        <v>2380</v>
      </c>
      <c r="F1449" s="17" t="s">
        <v>2380</v>
      </c>
      <c r="G1449" s="17" t="s">
        <v>2380</v>
      </c>
      <c r="H1449" s="17">
        <v>0</v>
      </c>
      <c r="I1449" s="17" t="s">
        <v>2380</v>
      </c>
      <c r="J1449" s="17" t="str">
        <f>IF(Table3__3_16[[#This Row],[HBA1C]]&lt;5.7,"Normal",IF(Table3__3_16[[#This Row],[HBA1C]]&lt;6.4,"Prediabetes","Diabetes"))</f>
        <v>Diabetes</v>
      </c>
    </row>
    <row r="1450" spans="1:10" x14ac:dyDescent="0.35">
      <c r="A1450" s="17" t="s">
        <v>922</v>
      </c>
      <c r="B1450" s="17">
        <v>15.36</v>
      </c>
      <c r="C1450" s="17" t="s">
        <v>8340</v>
      </c>
      <c r="D1450" s="17">
        <v>5.49</v>
      </c>
      <c r="E1450" s="17" t="s">
        <v>2381</v>
      </c>
      <c r="F1450" s="17" t="s">
        <v>2380</v>
      </c>
      <c r="G1450" s="17" t="s">
        <v>2380</v>
      </c>
      <c r="H1450" s="17">
        <v>2</v>
      </c>
      <c r="I1450" s="17" t="s">
        <v>2380</v>
      </c>
      <c r="J1450" s="17" t="str">
        <f>IF(Table3__3_16[[#This Row],[HBA1C]]&lt;5.7,"Normal",IF(Table3__3_16[[#This Row],[HBA1C]]&lt;6.4,"Prediabetes","Diabetes"))</f>
        <v>Normal</v>
      </c>
    </row>
    <row r="1451" spans="1:10" x14ac:dyDescent="0.35">
      <c r="A1451" s="17" t="s">
        <v>921</v>
      </c>
      <c r="B1451" s="17">
        <v>27.74</v>
      </c>
      <c r="C1451" s="17" t="s">
        <v>8338</v>
      </c>
      <c r="D1451" s="17">
        <v>5.96</v>
      </c>
      <c r="E1451" s="17" t="s">
        <v>2381</v>
      </c>
      <c r="F1451" s="17" t="s">
        <v>2380</v>
      </c>
      <c r="G1451" s="17" t="s">
        <v>2380</v>
      </c>
      <c r="H1451" s="17">
        <v>0</v>
      </c>
      <c r="I1451" s="17" t="s">
        <v>2380</v>
      </c>
      <c r="J1451" s="17" t="str">
        <f>IF(Table3__3_16[[#This Row],[HBA1C]]&lt;5.7,"Normal",IF(Table3__3_16[[#This Row],[HBA1C]]&lt;6.4,"Prediabetes","Diabetes"))</f>
        <v>Prediabetes</v>
      </c>
    </row>
    <row r="1452" spans="1:10" x14ac:dyDescent="0.35">
      <c r="A1452" s="17" t="s">
        <v>920</v>
      </c>
      <c r="B1452" s="17">
        <v>22.44</v>
      </c>
      <c r="C1452" s="17" t="s">
        <v>8339</v>
      </c>
      <c r="D1452" s="17">
        <v>4.62</v>
      </c>
      <c r="E1452" s="17" t="s">
        <v>2381</v>
      </c>
      <c r="F1452" s="17" t="s">
        <v>2380</v>
      </c>
      <c r="G1452" s="17" t="s">
        <v>2380</v>
      </c>
      <c r="H1452" s="17">
        <v>0</v>
      </c>
      <c r="I1452" s="17" t="s">
        <v>2380</v>
      </c>
      <c r="J1452" s="17" t="str">
        <f>IF(Table3__3_16[[#This Row],[HBA1C]]&lt;5.7,"Normal",IF(Table3__3_16[[#This Row],[HBA1C]]&lt;6.4,"Prediabetes","Diabetes"))</f>
        <v>Normal</v>
      </c>
    </row>
    <row r="1453" spans="1:10" x14ac:dyDescent="0.35">
      <c r="A1453" s="17" t="s">
        <v>919</v>
      </c>
      <c r="B1453" s="17">
        <v>37.049999999999997</v>
      </c>
      <c r="C1453" s="17" t="s">
        <v>8337</v>
      </c>
      <c r="D1453" s="17">
        <v>9.9600000000000009</v>
      </c>
      <c r="E1453" s="17" t="s">
        <v>2381</v>
      </c>
      <c r="F1453" s="17" t="s">
        <v>2380</v>
      </c>
      <c r="G1453" s="17" t="s">
        <v>2380</v>
      </c>
      <c r="H1453" s="17">
        <v>0</v>
      </c>
      <c r="I1453" s="17" t="s">
        <v>2380</v>
      </c>
      <c r="J1453" s="17" t="str">
        <f>IF(Table3__3_16[[#This Row],[HBA1C]]&lt;5.7,"Normal",IF(Table3__3_16[[#This Row],[HBA1C]]&lt;6.4,"Prediabetes","Diabetes"))</f>
        <v>Diabetes</v>
      </c>
    </row>
    <row r="1454" spans="1:10" x14ac:dyDescent="0.35">
      <c r="A1454" s="17" t="s">
        <v>918</v>
      </c>
      <c r="B1454" s="17">
        <v>22.95</v>
      </c>
      <c r="C1454" s="17" t="s">
        <v>8339</v>
      </c>
      <c r="D1454" s="17">
        <v>10.53</v>
      </c>
      <c r="E1454" s="17" t="s">
        <v>2380</v>
      </c>
      <c r="F1454" s="17" t="s">
        <v>2380</v>
      </c>
      <c r="G1454" s="17" t="s">
        <v>2380</v>
      </c>
      <c r="H1454" s="17">
        <v>2</v>
      </c>
      <c r="I1454" s="17" t="s">
        <v>2380</v>
      </c>
      <c r="J1454" s="17" t="str">
        <f>IF(Table3__3_16[[#This Row],[HBA1C]]&lt;5.7,"Normal",IF(Table3__3_16[[#This Row],[HBA1C]]&lt;6.4,"Prediabetes","Diabetes"))</f>
        <v>Diabetes</v>
      </c>
    </row>
    <row r="1455" spans="1:10" x14ac:dyDescent="0.35">
      <c r="A1455" s="17" t="s">
        <v>917</v>
      </c>
      <c r="B1455" s="17">
        <v>34.200000000000003</v>
      </c>
      <c r="C1455" s="17" t="s">
        <v>8337</v>
      </c>
      <c r="D1455" s="17">
        <v>6.69</v>
      </c>
      <c r="E1455" s="17" t="s">
        <v>2381</v>
      </c>
      <c r="F1455" s="17" t="s">
        <v>2380</v>
      </c>
      <c r="G1455" s="17" t="s">
        <v>2380</v>
      </c>
      <c r="H1455" s="17">
        <v>0</v>
      </c>
      <c r="I1455" s="17" t="s">
        <v>2380</v>
      </c>
      <c r="J1455" s="17" t="str">
        <f>IF(Table3__3_16[[#This Row],[HBA1C]]&lt;5.7,"Normal",IF(Table3__3_16[[#This Row],[HBA1C]]&lt;6.4,"Prediabetes","Diabetes"))</f>
        <v>Diabetes</v>
      </c>
    </row>
    <row r="1456" spans="1:10" x14ac:dyDescent="0.35">
      <c r="A1456" s="17" t="s">
        <v>916</v>
      </c>
      <c r="B1456" s="17">
        <v>30.59</v>
      </c>
      <c r="C1456" s="17" t="s">
        <v>8337</v>
      </c>
      <c r="D1456" s="17">
        <v>9.5500000000000007</v>
      </c>
      <c r="E1456" s="17" t="s">
        <v>2381</v>
      </c>
      <c r="F1456" s="17" t="s">
        <v>2380</v>
      </c>
      <c r="G1456" s="17" t="s">
        <v>2380</v>
      </c>
      <c r="H1456" s="17">
        <v>0</v>
      </c>
      <c r="I1456" s="17" t="s">
        <v>2380</v>
      </c>
      <c r="J1456" s="17" t="str">
        <f>IF(Table3__3_16[[#This Row],[HBA1C]]&lt;5.7,"Normal",IF(Table3__3_16[[#This Row],[HBA1C]]&lt;6.4,"Prediabetes","Diabetes"))</f>
        <v>Diabetes</v>
      </c>
    </row>
    <row r="1457" spans="1:10" x14ac:dyDescent="0.35">
      <c r="A1457" s="17" t="s">
        <v>915</v>
      </c>
      <c r="B1457" s="17">
        <v>25.51</v>
      </c>
      <c r="C1457" s="17" t="s">
        <v>8338</v>
      </c>
      <c r="D1457" s="17">
        <v>6.05</v>
      </c>
      <c r="E1457" s="17" t="s">
        <v>2380</v>
      </c>
      <c r="F1457" s="17" t="s">
        <v>2380</v>
      </c>
      <c r="G1457" s="17" t="s">
        <v>2380</v>
      </c>
      <c r="H1457" s="17">
        <v>0</v>
      </c>
      <c r="I1457" s="17" t="s">
        <v>2380</v>
      </c>
      <c r="J1457" s="17" t="str">
        <f>IF(Table3__3_16[[#This Row],[HBA1C]]&lt;5.7,"Normal",IF(Table3__3_16[[#This Row],[HBA1C]]&lt;6.4,"Prediabetes","Diabetes"))</f>
        <v>Prediabetes</v>
      </c>
    </row>
    <row r="1458" spans="1:10" x14ac:dyDescent="0.35">
      <c r="A1458" s="17" t="s">
        <v>914</v>
      </c>
      <c r="B1458" s="17">
        <v>29.04</v>
      </c>
      <c r="C1458" s="17" t="s">
        <v>8338</v>
      </c>
      <c r="D1458" s="17">
        <v>10.56</v>
      </c>
      <c r="E1458" s="17" t="s">
        <v>2381</v>
      </c>
      <c r="F1458" s="17" t="s">
        <v>2380</v>
      </c>
      <c r="G1458" s="17" t="s">
        <v>2380</v>
      </c>
      <c r="H1458" s="17">
        <v>1</v>
      </c>
      <c r="I1458" s="17" t="s">
        <v>2380</v>
      </c>
      <c r="J1458" s="17" t="str">
        <f>IF(Table3__3_16[[#This Row],[HBA1C]]&lt;5.7,"Normal",IF(Table3__3_16[[#This Row],[HBA1C]]&lt;6.4,"Prediabetes","Diabetes"))</f>
        <v>Diabetes</v>
      </c>
    </row>
    <row r="1459" spans="1:10" x14ac:dyDescent="0.35">
      <c r="A1459" s="17" t="s">
        <v>913</v>
      </c>
      <c r="B1459" s="17">
        <v>22.135000000000002</v>
      </c>
      <c r="C1459" s="17" t="s">
        <v>8339</v>
      </c>
      <c r="D1459" s="17">
        <v>10.81</v>
      </c>
      <c r="E1459" s="17" t="s">
        <v>2381</v>
      </c>
      <c r="F1459" s="17" t="s">
        <v>2380</v>
      </c>
      <c r="G1459" s="17" t="s">
        <v>2380</v>
      </c>
      <c r="H1459" s="17">
        <v>1</v>
      </c>
      <c r="I1459" s="17" t="s">
        <v>2380</v>
      </c>
      <c r="J1459" s="17" t="str">
        <f>IF(Table3__3_16[[#This Row],[HBA1C]]&lt;5.7,"Normal",IF(Table3__3_16[[#This Row],[HBA1C]]&lt;6.4,"Prediabetes","Diabetes"))</f>
        <v>Diabetes</v>
      </c>
    </row>
    <row r="1460" spans="1:10" x14ac:dyDescent="0.35">
      <c r="A1460" s="17" t="s">
        <v>912</v>
      </c>
      <c r="B1460" s="17">
        <v>21.375</v>
      </c>
      <c r="C1460" s="17" t="s">
        <v>8339</v>
      </c>
      <c r="D1460" s="17">
        <v>4.32</v>
      </c>
      <c r="E1460" s="17" t="s">
        <v>2380</v>
      </c>
      <c r="F1460" s="17" t="s">
        <v>2380</v>
      </c>
      <c r="G1460" s="17" t="s">
        <v>2380</v>
      </c>
      <c r="H1460" s="17">
        <v>0</v>
      </c>
      <c r="I1460" s="17" t="s">
        <v>2380</v>
      </c>
      <c r="J1460" s="17" t="str">
        <f>IF(Table3__3_16[[#This Row],[HBA1C]]&lt;5.7,"Normal",IF(Table3__3_16[[#This Row],[HBA1C]]&lt;6.4,"Prediabetes","Diabetes"))</f>
        <v>Normal</v>
      </c>
    </row>
    <row r="1461" spans="1:10" x14ac:dyDescent="0.35">
      <c r="A1461" s="17" t="s">
        <v>911</v>
      </c>
      <c r="B1461" s="17">
        <v>29.19</v>
      </c>
      <c r="C1461" s="17" t="s">
        <v>8338</v>
      </c>
      <c r="D1461" s="17">
        <v>4.37</v>
      </c>
      <c r="E1461" s="17" t="s">
        <v>2380</v>
      </c>
      <c r="F1461" s="17" t="s">
        <v>2380</v>
      </c>
      <c r="G1461" s="17" t="s">
        <v>2380</v>
      </c>
      <c r="H1461" s="17">
        <v>0</v>
      </c>
      <c r="I1461" s="17" t="s">
        <v>2380</v>
      </c>
      <c r="J1461" s="17" t="str">
        <f>IF(Table3__3_16[[#This Row],[HBA1C]]&lt;5.7,"Normal",IF(Table3__3_16[[#This Row],[HBA1C]]&lt;6.4,"Prediabetes","Diabetes"))</f>
        <v>Normal</v>
      </c>
    </row>
    <row r="1462" spans="1:10" x14ac:dyDescent="0.35">
      <c r="A1462" s="17" t="s">
        <v>910</v>
      </c>
      <c r="B1462" s="17">
        <v>31.92</v>
      </c>
      <c r="C1462" s="17" t="s">
        <v>8337</v>
      </c>
      <c r="D1462" s="17">
        <v>4.8099999999999996</v>
      </c>
      <c r="E1462" s="17" t="s">
        <v>2381</v>
      </c>
      <c r="F1462" s="17" t="s">
        <v>2380</v>
      </c>
      <c r="G1462" s="17" t="s">
        <v>2381</v>
      </c>
      <c r="H1462" s="17">
        <v>1</v>
      </c>
      <c r="I1462" s="17" t="s">
        <v>2380</v>
      </c>
      <c r="J1462" s="17" t="str">
        <f>IF(Table3__3_16[[#This Row],[HBA1C]]&lt;5.7,"Normal",IF(Table3__3_16[[#This Row],[HBA1C]]&lt;6.4,"Prediabetes","Diabetes"))</f>
        <v>Normal</v>
      </c>
    </row>
    <row r="1463" spans="1:10" x14ac:dyDescent="0.35">
      <c r="A1463" s="17" t="s">
        <v>909</v>
      </c>
      <c r="B1463" s="17">
        <v>26.315000000000001</v>
      </c>
      <c r="C1463" s="17" t="s">
        <v>8338</v>
      </c>
      <c r="D1463" s="17">
        <v>4.5599999999999996</v>
      </c>
      <c r="E1463" s="17" t="s">
        <v>2381</v>
      </c>
      <c r="F1463" s="17" t="s">
        <v>2380</v>
      </c>
      <c r="G1463" s="17" t="s">
        <v>2381</v>
      </c>
      <c r="H1463" s="17">
        <v>1</v>
      </c>
      <c r="I1463" s="17" t="s">
        <v>2380</v>
      </c>
      <c r="J1463" s="17" t="str">
        <f>IF(Table3__3_16[[#This Row],[HBA1C]]&lt;5.7,"Normal",IF(Table3__3_16[[#This Row],[HBA1C]]&lt;6.4,"Prediabetes","Diabetes"))</f>
        <v>Normal</v>
      </c>
    </row>
    <row r="1464" spans="1:10" x14ac:dyDescent="0.35">
      <c r="A1464" s="17" t="s">
        <v>908</v>
      </c>
      <c r="B1464" s="17">
        <v>35.299999999999997</v>
      </c>
      <c r="C1464" s="17" t="s">
        <v>8337</v>
      </c>
      <c r="D1464" s="17">
        <v>4.3899999999999997</v>
      </c>
      <c r="E1464" s="17" t="s">
        <v>2380</v>
      </c>
      <c r="F1464" s="17" t="s">
        <v>2380</v>
      </c>
      <c r="G1464" s="17" t="s">
        <v>2380</v>
      </c>
      <c r="H1464" s="17">
        <v>0</v>
      </c>
      <c r="I1464" s="17" t="s">
        <v>2380</v>
      </c>
      <c r="J1464" s="17" t="str">
        <f>IF(Table3__3_16[[#This Row],[HBA1C]]&lt;5.7,"Normal",IF(Table3__3_16[[#This Row],[HBA1C]]&lt;6.4,"Prediabetes","Diabetes"))</f>
        <v>Normal</v>
      </c>
    </row>
    <row r="1465" spans="1:10" x14ac:dyDescent="0.35">
      <c r="A1465" s="17" t="s">
        <v>907</v>
      </c>
      <c r="B1465" s="17">
        <v>18.91</v>
      </c>
      <c r="C1465" s="17" t="s">
        <v>8339</v>
      </c>
      <c r="D1465" s="17">
        <v>11.44</v>
      </c>
      <c r="E1465" s="17" t="s">
        <v>2380</v>
      </c>
      <c r="F1465" s="17" t="s">
        <v>2380</v>
      </c>
      <c r="G1465" s="17" t="s">
        <v>2380</v>
      </c>
      <c r="H1465" s="17">
        <v>0</v>
      </c>
      <c r="I1465" s="17" t="s">
        <v>2380</v>
      </c>
      <c r="J1465" s="17" t="str">
        <f>IF(Table3__3_16[[#This Row],[HBA1C]]&lt;5.7,"Normal",IF(Table3__3_16[[#This Row],[HBA1C]]&lt;6.4,"Prediabetes","Diabetes"))</f>
        <v>Diabetes</v>
      </c>
    </row>
    <row r="1466" spans="1:10" x14ac:dyDescent="0.35">
      <c r="A1466" s="17" t="s">
        <v>906</v>
      </c>
      <c r="B1466" s="17">
        <v>22.41</v>
      </c>
      <c r="C1466" s="17" t="s">
        <v>8339</v>
      </c>
      <c r="D1466" s="17">
        <v>11.37</v>
      </c>
      <c r="E1466" s="17" t="s">
        <v>2381</v>
      </c>
      <c r="F1466" s="17" t="s">
        <v>2380</v>
      </c>
      <c r="G1466" s="17" t="s">
        <v>2380</v>
      </c>
      <c r="H1466" s="17">
        <v>1</v>
      </c>
      <c r="I1466" s="17" t="s">
        <v>2380</v>
      </c>
      <c r="J1466" s="17" t="str">
        <f>IF(Table3__3_16[[#This Row],[HBA1C]]&lt;5.7,"Normal",IF(Table3__3_16[[#This Row],[HBA1C]]&lt;6.4,"Prediabetes","Diabetes"))</f>
        <v>Diabetes</v>
      </c>
    </row>
    <row r="1467" spans="1:10" x14ac:dyDescent="0.35">
      <c r="A1467" s="17" t="s">
        <v>905</v>
      </c>
      <c r="B1467" s="17">
        <v>22.704999999999998</v>
      </c>
      <c r="C1467" s="17" t="s">
        <v>8339</v>
      </c>
      <c r="D1467" s="17">
        <v>6.14</v>
      </c>
      <c r="E1467" s="17" t="s">
        <v>2380</v>
      </c>
      <c r="F1467" s="17" t="s">
        <v>2380</v>
      </c>
      <c r="G1467" s="17" t="s">
        <v>2380</v>
      </c>
      <c r="H1467" s="17">
        <v>0</v>
      </c>
      <c r="I1467" s="17" t="s">
        <v>2380</v>
      </c>
      <c r="J1467" s="17" t="str">
        <f>IF(Table3__3_16[[#This Row],[HBA1C]]&lt;5.7,"Normal",IF(Table3__3_16[[#This Row],[HBA1C]]&lt;6.4,"Prediabetes","Diabetes"))</f>
        <v>Prediabetes</v>
      </c>
    </row>
    <row r="1468" spans="1:10" x14ac:dyDescent="0.35">
      <c r="A1468" s="17" t="s">
        <v>904</v>
      </c>
      <c r="B1468" s="17">
        <v>37.18</v>
      </c>
      <c r="C1468" s="17" t="s">
        <v>8337</v>
      </c>
      <c r="D1468" s="17">
        <v>4.8899999999999997</v>
      </c>
      <c r="E1468" s="17" t="s">
        <v>2380</v>
      </c>
      <c r="F1468" s="17" t="s">
        <v>2380</v>
      </c>
      <c r="G1468" s="17" t="s">
        <v>2380</v>
      </c>
      <c r="H1468" s="17">
        <v>0</v>
      </c>
      <c r="I1468" s="17" t="s">
        <v>2380</v>
      </c>
      <c r="J1468" s="17" t="str">
        <f>IF(Table3__3_16[[#This Row],[HBA1C]]&lt;5.7,"Normal",IF(Table3__3_16[[#This Row],[HBA1C]]&lt;6.4,"Prediabetes","Diabetes"))</f>
        <v>Normal</v>
      </c>
    </row>
    <row r="1469" spans="1:10" x14ac:dyDescent="0.35">
      <c r="A1469" s="17" t="s">
        <v>903</v>
      </c>
      <c r="B1469" s="17">
        <v>35.97</v>
      </c>
      <c r="C1469" s="17" t="s">
        <v>8337</v>
      </c>
      <c r="D1469" s="17">
        <v>4.5999999999999996</v>
      </c>
      <c r="E1469" s="17" t="s">
        <v>2380</v>
      </c>
      <c r="F1469" s="17" t="s">
        <v>2380</v>
      </c>
      <c r="G1469" s="17" t="s">
        <v>2380</v>
      </c>
      <c r="H1469" s="17">
        <v>0</v>
      </c>
      <c r="I1469" s="17" t="s">
        <v>2380</v>
      </c>
      <c r="J1469" s="17" t="str">
        <f>IF(Table3__3_16[[#This Row],[HBA1C]]&lt;5.7,"Normal",IF(Table3__3_16[[#This Row],[HBA1C]]&lt;6.4,"Prediabetes","Diabetes"))</f>
        <v>Normal</v>
      </c>
    </row>
    <row r="1470" spans="1:10" x14ac:dyDescent="0.35">
      <c r="A1470" s="17" t="s">
        <v>902</v>
      </c>
      <c r="B1470" s="17">
        <v>35.799999999999997</v>
      </c>
      <c r="C1470" s="17" t="s">
        <v>8337</v>
      </c>
      <c r="D1470" s="17">
        <v>4.42</v>
      </c>
      <c r="E1470" s="17" t="s">
        <v>2380</v>
      </c>
      <c r="F1470" s="17" t="s">
        <v>2380</v>
      </c>
      <c r="G1470" s="17" t="s">
        <v>2380</v>
      </c>
      <c r="H1470" s="17">
        <v>0</v>
      </c>
      <c r="I1470" s="17" t="s">
        <v>2380</v>
      </c>
      <c r="J1470" s="17" t="str">
        <f>IF(Table3__3_16[[#This Row],[HBA1C]]&lt;5.7,"Normal",IF(Table3__3_16[[#This Row],[HBA1C]]&lt;6.4,"Prediabetes","Diabetes"))</f>
        <v>Normal</v>
      </c>
    </row>
    <row r="1471" spans="1:10" x14ac:dyDescent="0.35">
      <c r="A1471" s="17" t="s">
        <v>901</v>
      </c>
      <c r="B1471" s="17">
        <v>28.31</v>
      </c>
      <c r="C1471" s="17" t="s">
        <v>8338</v>
      </c>
      <c r="D1471" s="17">
        <v>7.48</v>
      </c>
      <c r="E1471" s="17" t="s">
        <v>2381</v>
      </c>
      <c r="F1471" s="17" t="s">
        <v>2380</v>
      </c>
      <c r="G1471" s="17" t="s">
        <v>2380</v>
      </c>
      <c r="H1471" s="17">
        <v>0</v>
      </c>
      <c r="I1471" s="17" t="s">
        <v>2380</v>
      </c>
      <c r="J1471" s="17" t="str">
        <f>IF(Table3__3_16[[#This Row],[HBA1C]]&lt;5.7,"Normal",IF(Table3__3_16[[#This Row],[HBA1C]]&lt;6.4,"Prediabetes","Diabetes"))</f>
        <v>Diabetes</v>
      </c>
    </row>
    <row r="1472" spans="1:10" x14ac:dyDescent="0.35">
      <c r="A1472" s="17" t="s">
        <v>900</v>
      </c>
      <c r="B1472" s="17">
        <v>38.06</v>
      </c>
      <c r="C1472" s="17" t="s">
        <v>8337</v>
      </c>
      <c r="D1472" s="17">
        <v>10.74</v>
      </c>
      <c r="E1472" s="17" t="s">
        <v>2380</v>
      </c>
      <c r="F1472" s="17" t="s">
        <v>2380</v>
      </c>
      <c r="G1472" s="17" t="s">
        <v>2380</v>
      </c>
      <c r="H1472" s="17">
        <v>0</v>
      </c>
      <c r="I1472" s="17" t="s">
        <v>2380</v>
      </c>
      <c r="J1472" s="17" t="str">
        <f>IF(Table3__3_16[[#This Row],[HBA1C]]&lt;5.7,"Normal",IF(Table3__3_16[[#This Row],[HBA1C]]&lt;6.4,"Prediabetes","Diabetes"))</f>
        <v>Diabetes</v>
      </c>
    </row>
    <row r="1473" spans="1:10" x14ac:dyDescent="0.35">
      <c r="A1473" s="17" t="s">
        <v>899</v>
      </c>
      <c r="B1473" s="17">
        <v>28</v>
      </c>
      <c r="C1473" s="17" t="s">
        <v>8338</v>
      </c>
      <c r="D1473" s="17">
        <v>5.19</v>
      </c>
      <c r="E1473" s="17" t="s">
        <v>2380</v>
      </c>
      <c r="F1473" s="17" t="s">
        <v>2380</v>
      </c>
      <c r="G1473" s="17" t="s">
        <v>2380</v>
      </c>
      <c r="H1473" s="17">
        <v>1</v>
      </c>
      <c r="I1473" s="17" t="s">
        <v>2380</v>
      </c>
      <c r="J1473" s="17" t="str">
        <f>IF(Table3__3_16[[#This Row],[HBA1C]]&lt;5.7,"Normal",IF(Table3__3_16[[#This Row],[HBA1C]]&lt;6.4,"Prediabetes","Diabetes"))</f>
        <v>Normal</v>
      </c>
    </row>
    <row r="1474" spans="1:10" x14ac:dyDescent="0.35">
      <c r="A1474" s="17" t="s">
        <v>898</v>
      </c>
      <c r="B1474" s="17">
        <v>34.32</v>
      </c>
      <c r="C1474" s="17" t="s">
        <v>8337</v>
      </c>
      <c r="D1474" s="17">
        <v>9.17</v>
      </c>
      <c r="E1474" s="17" t="s">
        <v>2380</v>
      </c>
      <c r="F1474" s="17" t="s">
        <v>2380</v>
      </c>
      <c r="G1474" s="17" t="s">
        <v>2380</v>
      </c>
      <c r="H1474" s="17">
        <v>0</v>
      </c>
      <c r="I1474" s="17" t="s">
        <v>2380</v>
      </c>
      <c r="J1474" s="17" t="str">
        <f>IF(Table3__3_16[[#This Row],[HBA1C]]&lt;5.7,"Normal",IF(Table3__3_16[[#This Row],[HBA1C]]&lt;6.4,"Prediabetes","Diabetes"))</f>
        <v>Diabetes</v>
      </c>
    </row>
    <row r="1475" spans="1:10" x14ac:dyDescent="0.35">
      <c r="A1475" s="17" t="s">
        <v>897</v>
      </c>
      <c r="B1475" s="17">
        <v>22.3</v>
      </c>
      <c r="C1475" s="17" t="s">
        <v>8339</v>
      </c>
      <c r="D1475" s="17">
        <v>4.95</v>
      </c>
      <c r="E1475" s="17" t="s">
        <v>2381</v>
      </c>
      <c r="F1475" s="17" t="s">
        <v>2380</v>
      </c>
      <c r="G1475" s="17" t="s">
        <v>2380</v>
      </c>
      <c r="H1475" s="17">
        <v>0</v>
      </c>
      <c r="I1475" s="17" t="s">
        <v>2380</v>
      </c>
      <c r="J1475" s="17" t="str">
        <f>IF(Table3__3_16[[#This Row],[HBA1C]]&lt;5.7,"Normal",IF(Table3__3_16[[#This Row],[HBA1C]]&lt;6.4,"Prediabetes","Diabetes"))</f>
        <v>Normal</v>
      </c>
    </row>
    <row r="1476" spans="1:10" x14ac:dyDescent="0.35">
      <c r="A1476" s="17" t="s">
        <v>896</v>
      </c>
      <c r="B1476" s="17">
        <v>27.835000000000001</v>
      </c>
      <c r="C1476" s="17" t="s">
        <v>8338</v>
      </c>
      <c r="D1476" s="17">
        <v>6.03</v>
      </c>
      <c r="E1476" s="17" t="s">
        <v>2380</v>
      </c>
      <c r="F1476" s="17" t="s">
        <v>2380</v>
      </c>
      <c r="G1476" s="17" t="s">
        <v>2380</v>
      </c>
      <c r="H1476" s="17">
        <v>1</v>
      </c>
      <c r="I1476" s="17" t="s">
        <v>2380</v>
      </c>
      <c r="J1476" s="17" t="str">
        <f>IF(Table3__3_16[[#This Row],[HBA1C]]&lt;5.7,"Normal",IF(Table3__3_16[[#This Row],[HBA1C]]&lt;6.4,"Prediabetes","Diabetes"))</f>
        <v>Prediabetes</v>
      </c>
    </row>
    <row r="1477" spans="1:10" x14ac:dyDescent="0.35">
      <c r="A1477" s="17" t="s">
        <v>895</v>
      </c>
      <c r="B1477" s="17">
        <v>39.229999999999997</v>
      </c>
      <c r="C1477" s="17" t="s">
        <v>8337</v>
      </c>
      <c r="D1477" s="17">
        <v>5.36</v>
      </c>
      <c r="E1477" s="17" t="s">
        <v>2380</v>
      </c>
      <c r="F1477" s="17" t="s">
        <v>2380</v>
      </c>
      <c r="G1477" s="17" t="s">
        <v>2380</v>
      </c>
      <c r="H1477" s="17">
        <v>0</v>
      </c>
      <c r="I1477" s="17" t="s">
        <v>2380</v>
      </c>
      <c r="J1477" s="17" t="str">
        <f>IF(Table3__3_16[[#This Row],[HBA1C]]&lt;5.7,"Normal",IF(Table3__3_16[[#This Row],[HBA1C]]&lt;6.4,"Prediabetes","Diabetes"))</f>
        <v>Normal</v>
      </c>
    </row>
    <row r="1478" spans="1:10" x14ac:dyDescent="0.35">
      <c r="A1478" s="17" t="s">
        <v>894</v>
      </c>
      <c r="B1478" s="17">
        <v>19.95</v>
      </c>
      <c r="C1478" s="17" t="s">
        <v>8339</v>
      </c>
      <c r="D1478" s="17">
        <v>6.11</v>
      </c>
      <c r="E1478" s="17" t="s">
        <v>2380</v>
      </c>
      <c r="F1478" s="17" t="s">
        <v>2380</v>
      </c>
      <c r="G1478" s="17" t="s">
        <v>2380</v>
      </c>
      <c r="H1478" s="17">
        <v>1</v>
      </c>
      <c r="I1478" s="17" t="s">
        <v>2380</v>
      </c>
      <c r="J1478" s="17" t="str">
        <f>IF(Table3__3_16[[#This Row],[HBA1C]]&lt;5.7,"Normal",IF(Table3__3_16[[#This Row],[HBA1C]]&lt;6.4,"Prediabetes","Diabetes"))</f>
        <v>Prediabetes</v>
      </c>
    </row>
    <row r="1479" spans="1:10" x14ac:dyDescent="0.35">
      <c r="A1479" s="17" t="s">
        <v>893</v>
      </c>
      <c r="B1479" s="17">
        <v>34.64</v>
      </c>
      <c r="C1479" s="17" t="s">
        <v>8337</v>
      </c>
      <c r="D1479" s="17">
        <v>4.88</v>
      </c>
      <c r="E1479" s="17" t="s">
        <v>2380</v>
      </c>
      <c r="F1479" s="17" t="s">
        <v>2380</v>
      </c>
      <c r="G1479" s="17" t="s">
        <v>2381</v>
      </c>
      <c r="H1479" s="17">
        <v>1</v>
      </c>
      <c r="I1479" s="17" t="s">
        <v>2380</v>
      </c>
      <c r="J1479" s="17" t="str">
        <f>IF(Table3__3_16[[#This Row],[HBA1C]]&lt;5.7,"Normal",IF(Table3__3_16[[#This Row],[HBA1C]]&lt;6.4,"Prediabetes","Diabetes"))</f>
        <v>Normal</v>
      </c>
    </row>
    <row r="1480" spans="1:10" x14ac:dyDescent="0.35">
      <c r="A1480" s="17" t="s">
        <v>892</v>
      </c>
      <c r="B1480" s="17">
        <v>18.75</v>
      </c>
      <c r="C1480" s="17" t="s">
        <v>8339</v>
      </c>
      <c r="D1480" s="17">
        <v>6.72</v>
      </c>
      <c r="E1480" s="17" t="s">
        <v>2380</v>
      </c>
      <c r="F1480" s="17" t="s">
        <v>2380</v>
      </c>
      <c r="G1480" s="17" t="s">
        <v>2380</v>
      </c>
      <c r="H1480" s="17">
        <v>0</v>
      </c>
      <c r="I1480" s="17" t="s">
        <v>2380</v>
      </c>
      <c r="J1480" s="17" t="str">
        <f>IF(Table3__3_16[[#This Row],[HBA1C]]&lt;5.7,"Normal",IF(Table3__3_16[[#This Row],[HBA1C]]&lt;6.4,"Prediabetes","Diabetes"))</f>
        <v>Diabetes</v>
      </c>
    </row>
    <row r="1481" spans="1:10" x14ac:dyDescent="0.35">
      <c r="A1481" s="17" t="s">
        <v>891</v>
      </c>
      <c r="B1481" s="17">
        <v>26.48</v>
      </c>
      <c r="C1481" s="17" t="s">
        <v>8338</v>
      </c>
      <c r="D1481" s="17">
        <v>4.2</v>
      </c>
      <c r="E1481" s="17" t="s">
        <v>2380</v>
      </c>
      <c r="F1481" s="17" t="s">
        <v>2380</v>
      </c>
      <c r="G1481" s="17" t="s">
        <v>2380</v>
      </c>
      <c r="H1481" s="17">
        <v>1</v>
      </c>
      <c r="I1481" s="17" t="s">
        <v>2380</v>
      </c>
      <c r="J1481" s="17" t="str">
        <f>IF(Table3__3_16[[#This Row],[HBA1C]]&lt;5.7,"Normal",IF(Table3__3_16[[#This Row],[HBA1C]]&lt;6.4,"Prediabetes","Diabetes"))</f>
        <v>Normal</v>
      </c>
    </row>
    <row r="1482" spans="1:10" x14ac:dyDescent="0.35">
      <c r="A1482" s="17" t="s">
        <v>890</v>
      </c>
      <c r="B1482" s="17">
        <v>34.83</v>
      </c>
      <c r="C1482" s="17" t="s">
        <v>8337</v>
      </c>
      <c r="D1482" s="17">
        <v>5.79</v>
      </c>
      <c r="E1482" s="17" t="s">
        <v>2380</v>
      </c>
      <c r="F1482" s="17" t="s">
        <v>2380</v>
      </c>
      <c r="G1482" s="17" t="s">
        <v>2380</v>
      </c>
      <c r="H1482" s="17">
        <v>1</v>
      </c>
      <c r="I1482" s="17" t="s">
        <v>2380</v>
      </c>
      <c r="J1482" s="17" t="str">
        <f>IF(Table3__3_16[[#This Row],[HBA1C]]&lt;5.7,"Normal",IF(Table3__3_16[[#This Row],[HBA1C]]&lt;6.4,"Prediabetes","Diabetes"))</f>
        <v>Prediabetes</v>
      </c>
    </row>
    <row r="1483" spans="1:10" x14ac:dyDescent="0.35">
      <c r="A1483" s="17" t="s">
        <v>889</v>
      </c>
      <c r="B1483" s="17">
        <v>25.46</v>
      </c>
      <c r="C1483" s="17" t="s">
        <v>8338</v>
      </c>
      <c r="D1483" s="17">
        <v>4.29</v>
      </c>
      <c r="E1483" s="17" t="s">
        <v>2380</v>
      </c>
      <c r="F1483" s="17" t="s">
        <v>2380</v>
      </c>
      <c r="G1483" s="17" t="s">
        <v>2380</v>
      </c>
      <c r="H1483" s="17">
        <v>0</v>
      </c>
      <c r="I1483" s="17" t="s">
        <v>2380</v>
      </c>
      <c r="J1483" s="17" t="str">
        <f>IF(Table3__3_16[[#This Row],[HBA1C]]&lt;5.7,"Normal",IF(Table3__3_16[[#This Row],[HBA1C]]&lt;6.4,"Prediabetes","Diabetes"))</f>
        <v>Normal</v>
      </c>
    </row>
    <row r="1484" spans="1:10" x14ac:dyDescent="0.35">
      <c r="A1484" s="17" t="s">
        <v>888</v>
      </c>
      <c r="B1484" s="17">
        <v>23.31</v>
      </c>
      <c r="C1484" s="17" t="s">
        <v>8339</v>
      </c>
      <c r="D1484" s="17">
        <v>8.27</v>
      </c>
      <c r="E1484" s="17" t="s">
        <v>2380</v>
      </c>
      <c r="F1484" s="17" t="s">
        <v>2380</v>
      </c>
      <c r="G1484" s="17" t="s">
        <v>2380</v>
      </c>
      <c r="H1484" s="17">
        <v>0</v>
      </c>
      <c r="I1484" s="17" t="s">
        <v>2380</v>
      </c>
      <c r="J1484" s="17" t="str">
        <f>IF(Table3__3_16[[#This Row],[HBA1C]]&lt;5.7,"Normal",IF(Table3__3_16[[#This Row],[HBA1C]]&lt;6.4,"Prediabetes","Diabetes"))</f>
        <v>Diabetes</v>
      </c>
    </row>
    <row r="1485" spans="1:10" x14ac:dyDescent="0.35">
      <c r="A1485" s="17" t="s">
        <v>887</v>
      </c>
      <c r="B1485" s="17">
        <v>29</v>
      </c>
      <c r="C1485" s="17" t="s">
        <v>8338</v>
      </c>
      <c r="D1485" s="17">
        <v>4.5599999999999996</v>
      </c>
      <c r="E1485" s="17" t="s">
        <v>2380</v>
      </c>
      <c r="F1485" s="17" t="s">
        <v>2380</v>
      </c>
      <c r="G1485" s="17" t="s">
        <v>2380</v>
      </c>
      <c r="H1485" s="17">
        <v>0</v>
      </c>
      <c r="I1485" s="17" t="s">
        <v>2380</v>
      </c>
      <c r="J1485" s="17" t="str">
        <f>IF(Table3__3_16[[#This Row],[HBA1C]]&lt;5.7,"Normal",IF(Table3__3_16[[#This Row],[HBA1C]]&lt;6.4,"Prediabetes","Diabetes"))</f>
        <v>Normal</v>
      </c>
    </row>
    <row r="1486" spans="1:10" x14ac:dyDescent="0.35">
      <c r="A1486" s="17" t="s">
        <v>886</v>
      </c>
      <c r="B1486" s="17">
        <v>32.869999999999997</v>
      </c>
      <c r="C1486" s="17" t="s">
        <v>8337</v>
      </c>
      <c r="D1486" s="17">
        <v>5.33</v>
      </c>
      <c r="E1486" s="17" t="s">
        <v>2380</v>
      </c>
      <c r="F1486" s="17" t="s">
        <v>2380</v>
      </c>
      <c r="G1486" s="17" t="s">
        <v>2380</v>
      </c>
      <c r="H1486" s="17">
        <v>0</v>
      </c>
      <c r="I1486" s="17" t="s">
        <v>2380</v>
      </c>
      <c r="J1486" s="17" t="str">
        <f>IF(Table3__3_16[[#This Row],[HBA1C]]&lt;5.7,"Normal",IF(Table3__3_16[[#This Row],[HBA1C]]&lt;6.4,"Prediabetes","Diabetes"))</f>
        <v>Normal</v>
      </c>
    </row>
    <row r="1487" spans="1:10" x14ac:dyDescent="0.35">
      <c r="A1487" s="17" t="s">
        <v>885</v>
      </c>
      <c r="B1487" s="17">
        <v>26.18</v>
      </c>
      <c r="C1487" s="17" t="s">
        <v>8338</v>
      </c>
      <c r="D1487" s="17">
        <v>5.63</v>
      </c>
      <c r="E1487" s="17" t="s">
        <v>2380</v>
      </c>
      <c r="F1487" s="17" t="s">
        <v>2380</v>
      </c>
      <c r="G1487" s="17" t="s">
        <v>2380</v>
      </c>
      <c r="H1487" s="17">
        <v>0</v>
      </c>
      <c r="I1487" s="17" t="s">
        <v>2380</v>
      </c>
      <c r="J1487" s="17" t="str">
        <f>IF(Table3__3_16[[#This Row],[HBA1C]]&lt;5.7,"Normal",IF(Table3__3_16[[#This Row],[HBA1C]]&lt;6.4,"Prediabetes","Diabetes"))</f>
        <v>Normal</v>
      </c>
    </row>
    <row r="1488" spans="1:10" x14ac:dyDescent="0.35">
      <c r="A1488" s="17" t="s">
        <v>884</v>
      </c>
      <c r="B1488" s="17">
        <v>25.3</v>
      </c>
      <c r="C1488" s="17" t="s">
        <v>8338</v>
      </c>
      <c r="D1488" s="17">
        <v>5.12</v>
      </c>
      <c r="E1488" s="17" t="s">
        <v>2380</v>
      </c>
      <c r="F1488" s="17" t="s">
        <v>2380</v>
      </c>
      <c r="G1488" s="17" t="s">
        <v>2380</v>
      </c>
      <c r="H1488" s="17">
        <v>0</v>
      </c>
      <c r="I1488" s="17" t="s">
        <v>2380</v>
      </c>
      <c r="J1488" s="17" t="str">
        <f>IF(Table3__3_16[[#This Row],[HBA1C]]&lt;5.7,"Normal",IF(Table3__3_16[[#This Row],[HBA1C]]&lt;6.4,"Prediabetes","Diabetes"))</f>
        <v>Normal</v>
      </c>
    </row>
    <row r="1489" spans="1:10" x14ac:dyDescent="0.35">
      <c r="A1489" s="17" t="s">
        <v>883</v>
      </c>
      <c r="B1489" s="17">
        <v>36.94</v>
      </c>
      <c r="C1489" s="17" t="s">
        <v>8337</v>
      </c>
      <c r="D1489" s="17">
        <v>5.15</v>
      </c>
      <c r="E1489" s="17" t="s">
        <v>2381</v>
      </c>
      <c r="F1489" s="17" t="s">
        <v>2380</v>
      </c>
      <c r="G1489" s="17" t="s">
        <v>2380</v>
      </c>
      <c r="H1489" s="17">
        <v>1</v>
      </c>
      <c r="I1489" s="17" t="s">
        <v>2380</v>
      </c>
      <c r="J1489" s="17" t="str">
        <f>IF(Table3__3_16[[#This Row],[HBA1C]]&lt;5.7,"Normal",IF(Table3__3_16[[#This Row],[HBA1C]]&lt;6.4,"Prediabetes","Diabetes"))</f>
        <v>Normal</v>
      </c>
    </row>
    <row r="1490" spans="1:10" x14ac:dyDescent="0.35">
      <c r="A1490" s="17" t="s">
        <v>882</v>
      </c>
      <c r="B1490" s="17">
        <v>22.86</v>
      </c>
      <c r="C1490" s="17" t="s">
        <v>8339</v>
      </c>
      <c r="D1490" s="17">
        <v>7.5</v>
      </c>
      <c r="E1490" s="17" t="s">
        <v>2380</v>
      </c>
      <c r="F1490" s="17" t="s">
        <v>2380</v>
      </c>
      <c r="G1490" s="17" t="s">
        <v>2380</v>
      </c>
      <c r="H1490" s="17">
        <v>0</v>
      </c>
      <c r="I1490" s="17" t="s">
        <v>2380</v>
      </c>
      <c r="J1490" s="17" t="str">
        <f>IF(Table3__3_16[[#This Row],[HBA1C]]&lt;5.7,"Normal",IF(Table3__3_16[[#This Row],[HBA1C]]&lt;6.4,"Prediabetes","Diabetes"))</f>
        <v>Diabetes</v>
      </c>
    </row>
    <row r="1491" spans="1:10" x14ac:dyDescent="0.35">
      <c r="A1491" s="17" t="s">
        <v>881</v>
      </c>
      <c r="B1491" s="17">
        <v>18.760000000000002</v>
      </c>
      <c r="C1491" s="17" t="s">
        <v>8339</v>
      </c>
      <c r="D1491" s="17">
        <v>4.88</v>
      </c>
      <c r="E1491" s="17" t="s">
        <v>2381</v>
      </c>
      <c r="F1491" s="17" t="s">
        <v>2380</v>
      </c>
      <c r="G1491" s="17" t="s">
        <v>2381</v>
      </c>
      <c r="H1491" s="17">
        <v>1</v>
      </c>
      <c r="I1491" s="17" t="s">
        <v>2380</v>
      </c>
      <c r="J1491" s="17" t="str">
        <f>IF(Table3__3_16[[#This Row],[HBA1C]]&lt;5.7,"Normal",IF(Table3__3_16[[#This Row],[HBA1C]]&lt;6.4,"Prediabetes","Diabetes"))</f>
        <v>Normal</v>
      </c>
    </row>
    <row r="1492" spans="1:10" x14ac:dyDescent="0.35">
      <c r="A1492" s="17" t="s">
        <v>880</v>
      </c>
      <c r="B1492" s="17">
        <v>24.36</v>
      </c>
      <c r="C1492" s="17" t="s">
        <v>8339</v>
      </c>
      <c r="D1492" s="17">
        <v>5.57</v>
      </c>
      <c r="E1492" s="17" t="s">
        <v>2380</v>
      </c>
      <c r="F1492" s="17" t="s">
        <v>2380</v>
      </c>
      <c r="G1492" s="17" t="s">
        <v>2380</v>
      </c>
      <c r="H1492" s="17">
        <v>0</v>
      </c>
      <c r="I1492" s="17" t="s">
        <v>2380</v>
      </c>
      <c r="J1492" s="17" t="str">
        <f>IF(Table3__3_16[[#This Row],[HBA1C]]&lt;5.7,"Normal",IF(Table3__3_16[[#This Row],[HBA1C]]&lt;6.4,"Prediabetes","Diabetes"))</f>
        <v>Normal</v>
      </c>
    </row>
    <row r="1493" spans="1:10" x14ac:dyDescent="0.35">
      <c r="A1493" s="17" t="s">
        <v>879</v>
      </c>
      <c r="B1493" s="17">
        <v>32.299999999999997</v>
      </c>
      <c r="C1493" s="17" t="s">
        <v>8337</v>
      </c>
      <c r="D1493" s="17">
        <v>5.31</v>
      </c>
      <c r="E1493" s="17" t="s">
        <v>2380</v>
      </c>
      <c r="F1493" s="17" t="s">
        <v>2380</v>
      </c>
      <c r="G1493" s="17" t="s">
        <v>2380</v>
      </c>
      <c r="H1493" s="17">
        <v>0</v>
      </c>
      <c r="I1493" s="17" t="s">
        <v>2380</v>
      </c>
      <c r="J1493" s="17" t="str">
        <f>IF(Table3__3_16[[#This Row],[HBA1C]]&lt;5.7,"Normal",IF(Table3__3_16[[#This Row],[HBA1C]]&lt;6.4,"Prediabetes","Diabetes"))</f>
        <v>Normal</v>
      </c>
    </row>
    <row r="1494" spans="1:10" x14ac:dyDescent="0.35">
      <c r="A1494" s="17" t="s">
        <v>878</v>
      </c>
      <c r="B1494" s="17">
        <v>22.704999999999998</v>
      </c>
      <c r="C1494" s="17" t="s">
        <v>8339</v>
      </c>
      <c r="D1494" s="17">
        <v>4.57</v>
      </c>
      <c r="E1494" s="17" t="s">
        <v>2381</v>
      </c>
      <c r="F1494" s="17" t="s">
        <v>2380</v>
      </c>
      <c r="G1494" s="17" t="s">
        <v>2380</v>
      </c>
      <c r="H1494" s="17">
        <v>0</v>
      </c>
      <c r="I1494" s="17" t="s">
        <v>2380</v>
      </c>
      <c r="J1494" s="17" t="str">
        <f>IF(Table3__3_16[[#This Row],[HBA1C]]&lt;5.7,"Normal",IF(Table3__3_16[[#This Row],[HBA1C]]&lt;6.4,"Prediabetes","Diabetes"))</f>
        <v>Normal</v>
      </c>
    </row>
    <row r="1495" spans="1:10" x14ac:dyDescent="0.35">
      <c r="A1495" s="17" t="s">
        <v>877</v>
      </c>
      <c r="B1495" s="17">
        <v>21.79</v>
      </c>
      <c r="C1495" s="17" t="s">
        <v>8339</v>
      </c>
      <c r="D1495" s="17">
        <v>8.6999999999999993</v>
      </c>
      <c r="E1495" s="17" t="s">
        <v>2381</v>
      </c>
      <c r="F1495" s="17" t="s">
        <v>2380</v>
      </c>
      <c r="G1495" s="17" t="s">
        <v>2380</v>
      </c>
      <c r="H1495" s="17">
        <v>1</v>
      </c>
      <c r="I1495" s="17" t="s">
        <v>2380</v>
      </c>
      <c r="J1495" s="17" t="str">
        <f>IF(Table3__3_16[[#This Row],[HBA1C]]&lt;5.7,"Normal",IF(Table3__3_16[[#This Row],[HBA1C]]&lt;6.4,"Prediabetes","Diabetes"))</f>
        <v>Diabetes</v>
      </c>
    </row>
    <row r="1496" spans="1:10" x14ac:dyDescent="0.35">
      <c r="A1496" s="17" t="s">
        <v>876</v>
      </c>
      <c r="B1496" s="17">
        <v>24.52</v>
      </c>
      <c r="C1496" s="17" t="s">
        <v>8339</v>
      </c>
      <c r="D1496" s="17">
        <v>4.76</v>
      </c>
      <c r="E1496" s="17" t="s">
        <v>2380</v>
      </c>
      <c r="F1496" s="17" t="s">
        <v>2380</v>
      </c>
      <c r="G1496" s="17" t="s">
        <v>2380</v>
      </c>
      <c r="H1496" s="17">
        <v>0</v>
      </c>
      <c r="I1496" s="17" t="s">
        <v>2380</v>
      </c>
      <c r="J1496" s="17" t="str">
        <f>IF(Table3__3_16[[#This Row],[HBA1C]]&lt;5.7,"Normal",IF(Table3__3_16[[#This Row],[HBA1C]]&lt;6.4,"Prediabetes","Diabetes"))</f>
        <v>Normal</v>
      </c>
    </row>
    <row r="1497" spans="1:10" x14ac:dyDescent="0.35">
      <c r="A1497" s="17" t="s">
        <v>875</v>
      </c>
      <c r="B1497" s="17">
        <v>39.520000000000003</v>
      </c>
      <c r="C1497" s="17" t="s">
        <v>8337</v>
      </c>
      <c r="D1497" s="17">
        <v>11.81</v>
      </c>
      <c r="E1497" s="17" t="s">
        <v>2380</v>
      </c>
      <c r="F1497" s="17" t="s">
        <v>2380</v>
      </c>
      <c r="G1497" s="17" t="s">
        <v>2380</v>
      </c>
      <c r="H1497" s="17">
        <v>0</v>
      </c>
      <c r="I1497" s="17" t="s">
        <v>2380</v>
      </c>
      <c r="J1497" s="17" t="str">
        <f>IF(Table3__3_16[[#This Row],[HBA1C]]&lt;5.7,"Normal",IF(Table3__3_16[[#This Row],[HBA1C]]&lt;6.4,"Prediabetes","Diabetes"))</f>
        <v>Diabetes</v>
      </c>
    </row>
    <row r="1498" spans="1:10" x14ac:dyDescent="0.35">
      <c r="A1498" s="17" t="s">
        <v>874</v>
      </c>
      <c r="B1498" s="17">
        <v>24.49</v>
      </c>
      <c r="C1498" s="17" t="s">
        <v>8339</v>
      </c>
      <c r="D1498" s="17">
        <v>4.67</v>
      </c>
      <c r="E1498" s="17" t="s">
        <v>2380</v>
      </c>
      <c r="F1498" s="17" t="s">
        <v>2380</v>
      </c>
      <c r="G1498" s="17" t="s">
        <v>2380</v>
      </c>
      <c r="H1498" s="17">
        <v>0</v>
      </c>
      <c r="I1498" s="17" t="s">
        <v>2380</v>
      </c>
      <c r="J1498" s="17" t="str">
        <f>IF(Table3__3_16[[#This Row],[HBA1C]]&lt;5.7,"Normal",IF(Table3__3_16[[#This Row],[HBA1C]]&lt;6.4,"Prediabetes","Diabetes"))</f>
        <v>Normal</v>
      </c>
    </row>
    <row r="1499" spans="1:10" x14ac:dyDescent="0.35">
      <c r="A1499" s="17" t="s">
        <v>873</v>
      </c>
      <c r="B1499" s="17">
        <v>26.315000000000001</v>
      </c>
      <c r="C1499" s="17" t="s">
        <v>8338</v>
      </c>
      <c r="D1499" s="17">
        <v>6.02</v>
      </c>
      <c r="E1499" s="17" t="s">
        <v>2380</v>
      </c>
      <c r="F1499" s="17" t="s">
        <v>2380</v>
      </c>
      <c r="G1499" s="17" t="s">
        <v>2380</v>
      </c>
      <c r="H1499" s="17">
        <v>0</v>
      </c>
      <c r="I1499" s="17" t="s">
        <v>2380</v>
      </c>
      <c r="J1499" s="17" t="str">
        <f>IF(Table3__3_16[[#This Row],[HBA1C]]&lt;5.7,"Normal",IF(Table3__3_16[[#This Row],[HBA1C]]&lt;6.4,"Prediabetes","Diabetes"))</f>
        <v>Prediabetes</v>
      </c>
    </row>
    <row r="1500" spans="1:10" x14ac:dyDescent="0.35">
      <c r="A1500" s="17" t="s">
        <v>872</v>
      </c>
      <c r="B1500" s="17">
        <v>22.58</v>
      </c>
      <c r="C1500" s="17" t="s">
        <v>8339</v>
      </c>
      <c r="D1500" s="17">
        <v>7.46</v>
      </c>
      <c r="E1500" s="17" t="s">
        <v>2380</v>
      </c>
      <c r="F1500" s="17" t="s">
        <v>2380</v>
      </c>
      <c r="G1500" s="17" t="s">
        <v>2380</v>
      </c>
      <c r="H1500" s="17">
        <v>0</v>
      </c>
      <c r="I1500" s="17" t="s">
        <v>2380</v>
      </c>
      <c r="J1500" s="17" t="str">
        <f>IF(Table3__3_16[[#This Row],[HBA1C]]&lt;5.7,"Normal",IF(Table3__3_16[[#This Row],[HBA1C]]&lt;6.4,"Prediabetes","Diabetes"))</f>
        <v>Diabetes</v>
      </c>
    </row>
    <row r="1501" spans="1:10" x14ac:dyDescent="0.35">
      <c r="A1501" s="17" t="s">
        <v>871</v>
      </c>
      <c r="B1501" s="17">
        <v>19.475000000000001</v>
      </c>
      <c r="C1501" s="17" t="s">
        <v>8339</v>
      </c>
      <c r="D1501" s="17">
        <v>4.74</v>
      </c>
      <c r="E1501" s="17" t="s">
        <v>2380</v>
      </c>
      <c r="F1501" s="17" t="s">
        <v>2380</v>
      </c>
      <c r="G1501" s="17" t="s">
        <v>2380</v>
      </c>
      <c r="H1501" s="17">
        <v>1</v>
      </c>
      <c r="I1501" s="17" t="s">
        <v>2380</v>
      </c>
      <c r="J1501" s="17" t="str">
        <f>IF(Table3__3_16[[#This Row],[HBA1C]]&lt;5.7,"Normal",IF(Table3__3_16[[#This Row],[HBA1C]]&lt;6.4,"Prediabetes","Diabetes"))</f>
        <v>Normal</v>
      </c>
    </row>
    <row r="1502" spans="1:10" x14ac:dyDescent="0.35">
      <c r="A1502" s="17" t="s">
        <v>870</v>
      </c>
      <c r="B1502" s="17">
        <v>26.33</v>
      </c>
      <c r="C1502" s="17" t="s">
        <v>8338</v>
      </c>
      <c r="D1502" s="17">
        <v>4.79</v>
      </c>
      <c r="E1502" s="17" t="s">
        <v>2380</v>
      </c>
      <c r="F1502" s="17" t="s">
        <v>2380</v>
      </c>
      <c r="G1502" s="17" t="s">
        <v>2380</v>
      </c>
      <c r="H1502" s="17">
        <v>0</v>
      </c>
      <c r="I1502" s="17" t="s">
        <v>2380</v>
      </c>
      <c r="J1502" s="17" t="str">
        <f>IF(Table3__3_16[[#This Row],[HBA1C]]&lt;5.7,"Normal",IF(Table3__3_16[[#This Row],[HBA1C]]&lt;6.4,"Prediabetes","Diabetes"))</f>
        <v>Normal</v>
      </c>
    </row>
    <row r="1503" spans="1:10" x14ac:dyDescent="0.35">
      <c r="A1503" s="17" t="s">
        <v>869</v>
      </c>
      <c r="B1503" s="17">
        <v>17.29</v>
      </c>
      <c r="C1503" s="17" t="s">
        <v>8340</v>
      </c>
      <c r="D1503" s="17">
        <v>5.35</v>
      </c>
      <c r="E1503" s="17" t="s">
        <v>2381</v>
      </c>
      <c r="F1503" s="17" t="s">
        <v>2380</v>
      </c>
      <c r="G1503" s="17" t="s">
        <v>2380</v>
      </c>
      <c r="H1503" s="17">
        <v>0</v>
      </c>
      <c r="I1503" s="17" t="s">
        <v>2380</v>
      </c>
      <c r="J1503" s="17" t="str">
        <f>IF(Table3__3_16[[#This Row],[HBA1C]]&lt;5.7,"Normal",IF(Table3__3_16[[#This Row],[HBA1C]]&lt;6.4,"Prediabetes","Diabetes"))</f>
        <v>Normal</v>
      </c>
    </row>
    <row r="1504" spans="1:10" x14ac:dyDescent="0.35">
      <c r="A1504" s="17" t="s">
        <v>868</v>
      </c>
      <c r="B1504" s="17">
        <v>42.88</v>
      </c>
      <c r="C1504" s="17" t="s">
        <v>8337</v>
      </c>
      <c r="D1504" s="17">
        <v>4.87</v>
      </c>
      <c r="E1504" s="17" t="s">
        <v>2380</v>
      </c>
      <c r="F1504" s="17" t="s">
        <v>2381</v>
      </c>
      <c r="G1504" s="17" t="s">
        <v>2380</v>
      </c>
      <c r="H1504" s="17">
        <v>1</v>
      </c>
      <c r="I1504" s="17" t="s">
        <v>2380</v>
      </c>
      <c r="J1504" s="17" t="str">
        <f>IF(Table3__3_16[[#This Row],[HBA1C]]&lt;5.7,"Normal",IF(Table3__3_16[[#This Row],[HBA1C]]&lt;6.4,"Prediabetes","Diabetes"))</f>
        <v>Normal</v>
      </c>
    </row>
    <row r="1505" spans="1:10" x14ac:dyDescent="0.35">
      <c r="A1505" s="17" t="s">
        <v>867</v>
      </c>
      <c r="B1505" s="17">
        <v>32.200000000000003</v>
      </c>
      <c r="C1505" s="17" t="s">
        <v>8337</v>
      </c>
      <c r="D1505" s="17">
        <v>10.09</v>
      </c>
      <c r="E1505" s="17" t="s">
        <v>2381</v>
      </c>
      <c r="F1505" s="17" t="s">
        <v>2380</v>
      </c>
      <c r="G1505" s="17" t="s">
        <v>2380</v>
      </c>
      <c r="H1505" s="17">
        <v>0</v>
      </c>
      <c r="I1505" s="17" t="s">
        <v>2380</v>
      </c>
      <c r="J1505" s="17" t="str">
        <f>IF(Table3__3_16[[#This Row],[HBA1C]]&lt;5.7,"Normal",IF(Table3__3_16[[#This Row],[HBA1C]]&lt;6.4,"Prediabetes","Diabetes"))</f>
        <v>Diabetes</v>
      </c>
    </row>
    <row r="1506" spans="1:10" x14ac:dyDescent="0.35">
      <c r="A1506" s="17" t="s">
        <v>866</v>
      </c>
      <c r="B1506" s="17">
        <v>18.75</v>
      </c>
      <c r="C1506" s="17" t="s">
        <v>8339</v>
      </c>
      <c r="D1506" s="17">
        <v>5.47</v>
      </c>
      <c r="E1506" s="17" t="s">
        <v>2381</v>
      </c>
      <c r="F1506" s="17" t="s">
        <v>2380</v>
      </c>
      <c r="G1506" s="17" t="s">
        <v>2381</v>
      </c>
      <c r="H1506" s="17">
        <v>1</v>
      </c>
      <c r="I1506" s="17" t="s">
        <v>2380</v>
      </c>
      <c r="J1506" s="17" t="str">
        <f>IF(Table3__3_16[[#This Row],[HBA1C]]&lt;5.7,"Normal",IF(Table3__3_16[[#This Row],[HBA1C]]&lt;6.4,"Prediabetes","Diabetes"))</f>
        <v>Normal</v>
      </c>
    </row>
    <row r="1507" spans="1:10" x14ac:dyDescent="0.35">
      <c r="A1507" s="17" t="s">
        <v>865</v>
      </c>
      <c r="B1507" s="17">
        <v>22.36</v>
      </c>
      <c r="C1507" s="17" t="s">
        <v>8339</v>
      </c>
      <c r="D1507" s="17">
        <v>8.6</v>
      </c>
      <c r="E1507" s="17" t="s">
        <v>2380</v>
      </c>
      <c r="F1507" s="17" t="s">
        <v>2380</v>
      </c>
      <c r="G1507" s="17" t="s">
        <v>2380</v>
      </c>
      <c r="H1507" s="17">
        <v>0</v>
      </c>
      <c r="I1507" s="17" t="s">
        <v>2380</v>
      </c>
      <c r="J1507" s="17" t="str">
        <f>IF(Table3__3_16[[#This Row],[HBA1C]]&lt;5.7,"Normal",IF(Table3__3_16[[#This Row],[HBA1C]]&lt;6.4,"Prediabetes","Diabetes"))</f>
        <v>Diabetes</v>
      </c>
    </row>
    <row r="1508" spans="1:10" x14ac:dyDescent="0.35">
      <c r="A1508" s="17" t="s">
        <v>864</v>
      </c>
      <c r="B1508" s="17">
        <v>23.94</v>
      </c>
      <c r="C1508" s="17" t="s">
        <v>8339</v>
      </c>
      <c r="D1508" s="17">
        <v>10.74</v>
      </c>
      <c r="E1508" s="17" t="s">
        <v>2381</v>
      </c>
      <c r="F1508" s="17" t="s">
        <v>2380</v>
      </c>
      <c r="G1508" s="17" t="s">
        <v>2380</v>
      </c>
      <c r="H1508" s="17">
        <v>0</v>
      </c>
      <c r="I1508" s="17" t="s">
        <v>2380</v>
      </c>
      <c r="J1508" s="17" t="str">
        <f>IF(Table3__3_16[[#This Row],[HBA1C]]&lt;5.7,"Normal",IF(Table3__3_16[[#This Row],[HBA1C]]&lt;6.4,"Prediabetes","Diabetes"))</f>
        <v>Diabetes</v>
      </c>
    </row>
    <row r="1509" spans="1:10" x14ac:dyDescent="0.35">
      <c r="A1509" s="17" t="s">
        <v>863</v>
      </c>
      <c r="B1509" s="17">
        <v>30.1</v>
      </c>
      <c r="C1509" s="17" t="s">
        <v>8337</v>
      </c>
      <c r="D1509" s="17">
        <v>4.3899999999999997</v>
      </c>
      <c r="E1509" s="17" t="s">
        <v>2380</v>
      </c>
      <c r="F1509" s="17" t="s">
        <v>2380</v>
      </c>
      <c r="G1509" s="17" t="s">
        <v>2381</v>
      </c>
      <c r="H1509" s="17">
        <v>1</v>
      </c>
      <c r="I1509" s="17" t="s">
        <v>2380</v>
      </c>
      <c r="J1509" s="17" t="str">
        <f>IF(Table3__3_16[[#This Row],[HBA1C]]&lt;5.7,"Normal",IF(Table3__3_16[[#This Row],[HBA1C]]&lt;6.4,"Prediabetes","Diabetes"))</f>
        <v>Normal</v>
      </c>
    </row>
    <row r="1510" spans="1:10" x14ac:dyDescent="0.35">
      <c r="A1510" s="17" t="s">
        <v>862</v>
      </c>
      <c r="B1510" s="17">
        <v>21.93</v>
      </c>
      <c r="C1510" s="17" t="s">
        <v>8339</v>
      </c>
      <c r="D1510" s="17">
        <v>6.3</v>
      </c>
      <c r="E1510" s="17" t="s">
        <v>2380</v>
      </c>
      <c r="F1510" s="17" t="s">
        <v>2380</v>
      </c>
      <c r="G1510" s="17" t="s">
        <v>2380</v>
      </c>
      <c r="H1510" s="17">
        <v>0</v>
      </c>
      <c r="I1510" s="17" t="s">
        <v>2380</v>
      </c>
      <c r="J1510" s="17" t="str">
        <f>IF(Table3__3_16[[#This Row],[HBA1C]]&lt;5.7,"Normal",IF(Table3__3_16[[#This Row],[HBA1C]]&lt;6.4,"Prediabetes","Diabetes"))</f>
        <v>Prediabetes</v>
      </c>
    </row>
    <row r="1511" spans="1:10" x14ac:dyDescent="0.35">
      <c r="A1511" s="17" t="s">
        <v>861</v>
      </c>
      <c r="B1511" s="17">
        <v>39.75</v>
      </c>
      <c r="C1511" s="17" t="s">
        <v>8337</v>
      </c>
      <c r="D1511" s="17">
        <v>5.41</v>
      </c>
      <c r="E1511" s="17" t="s">
        <v>2380</v>
      </c>
      <c r="F1511" s="17" t="s">
        <v>2381</v>
      </c>
      <c r="G1511" s="17" t="s">
        <v>2380</v>
      </c>
      <c r="H1511" s="17">
        <v>1</v>
      </c>
      <c r="I1511" s="17" t="s">
        <v>2380</v>
      </c>
      <c r="J1511" s="17" t="str">
        <f>IF(Table3__3_16[[#This Row],[HBA1C]]&lt;5.7,"Normal",IF(Table3__3_16[[#This Row],[HBA1C]]&lt;6.4,"Prediabetes","Diabetes"))</f>
        <v>Normal</v>
      </c>
    </row>
    <row r="1512" spans="1:10" x14ac:dyDescent="0.35">
      <c r="A1512" s="17" t="s">
        <v>860</v>
      </c>
      <c r="B1512" s="17">
        <v>26.03</v>
      </c>
      <c r="C1512" s="17" t="s">
        <v>8338</v>
      </c>
      <c r="D1512" s="17">
        <v>4.47</v>
      </c>
      <c r="E1512" s="17" t="s">
        <v>2380</v>
      </c>
      <c r="F1512" s="17" t="s">
        <v>2380</v>
      </c>
      <c r="G1512" s="17" t="s">
        <v>2381</v>
      </c>
      <c r="H1512" s="17">
        <v>1</v>
      </c>
      <c r="I1512" s="17" t="s">
        <v>2380</v>
      </c>
      <c r="J1512" s="17" t="str">
        <f>IF(Table3__3_16[[#This Row],[HBA1C]]&lt;5.7,"Normal",IF(Table3__3_16[[#This Row],[HBA1C]]&lt;6.4,"Prediabetes","Diabetes"))</f>
        <v>Normal</v>
      </c>
    </row>
    <row r="1513" spans="1:10" x14ac:dyDescent="0.35">
      <c r="A1513" s="17" t="s">
        <v>859</v>
      </c>
      <c r="B1513" s="17">
        <v>34.51</v>
      </c>
      <c r="C1513" s="17" t="s">
        <v>8337</v>
      </c>
      <c r="D1513" s="17">
        <v>6.26</v>
      </c>
      <c r="E1513" s="17" t="s">
        <v>2380</v>
      </c>
      <c r="F1513" s="17" t="s">
        <v>2380</v>
      </c>
      <c r="G1513" s="17" t="s">
        <v>2380</v>
      </c>
      <c r="H1513" s="17">
        <v>0</v>
      </c>
      <c r="I1513" s="17" t="s">
        <v>2380</v>
      </c>
      <c r="J1513" s="17" t="str">
        <f>IF(Table3__3_16[[#This Row],[HBA1C]]&lt;5.7,"Normal",IF(Table3__3_16[[#This Row],[HBA1C]]&lt;6.4,"Prediabetes","Diabetes"))</f>
        <v>Prediabetes</v>
      </c>
    </row>
    <row r="1514" spans="1:10" x14ac:dyDescent="0.35">
      <c r="A1514" s="17" t="s">
        <v>858</v>
      </c>
      <c r="B1514" s="17">
        <v>19.32</v>
      </c>
      <c r="C1514" s="17" t="s">
        <v>8339</v>
      </c>
      <c r="D1514" s="17">
        <v>11.58</v>
      </c>
      <c r="E1514" s="17" t="s">
        <v>2381</v>
      </c>
      <c r="F1514" s="17" t="s">
        <v>2380</v>
      </c>
      <c r="G1514" s="17" t="s">
        <v>2380</v>
      </c>
      <c r="H1514" s="17">
        <v>1</v>
      </c>
      <c r="I1514" s="17" t="s">
        <v>2380</v>
      </c>
      <c r="J1514" s="17" t="str">
        <f>IF(Table3__3_16[[#This Row],[HBA1C]]&lt;5.7,"Normal",IF(Table3__3_16[[#This Row],[HBA1C]]&lt;6.4,"Prediabetes","Diabetes"))</f>
        <v>Diabetes</v>
      </c>
    </row>
    <row r="1515" spans="1:10" x14ac:dyDescent="0.35">
      <c r="A1515" s="17" t="s">
        <v>857</v>
      </c>
      <c r="B1515" s="17">
        <v>28.5</v>
      </c>
      <c r="C1515" s="17" t="s">
        <v>8338</v>
      </c>
      <c r="D1515" s="17">
        <v>4.3600000000000003</v>
      </c>
      <c r="E1515" s="17" t="s">
        <v>2380</v>
      </c>
      <c r="F1515" s="17" t="s">
        <v>2380</v>
      </c>
      <c r="G1515" s="17" t="s">
        <v>2380</v>
      </c>
      <c r="H1515" s="17">
        <v>0</v>
      </c>
      <c r="I1515" s="17" t="s">
        <v>2380</v>
      </c>
      <c r="J1515" s="17" t="str">
        <f>IF(Table3__3_16[[#This Row],[HBA1C]]&lt;5.7,"Normal",IF(Table3__3_16[[#This Row],[HBA1C]]&lt;6.4,"Prediabetes","Diabetes"))</f>
        <v>Normal</v>
      </c>
    </row>
    <row r="1516" spans="1:10" x14ac:dyDescent="0.35">
      <c r="A1516" s="17" t="s">
        <v>856</v>
      </c>
      <c r="B1516" s="17">
        <v>30.875</v>
      </c>
      <c r="C1516" s="17" t="s">
        <v>8337</v>
      </c>
      <c r="D1516" s="17">
        <v>4.1399999999999997</v>
      </c>
      <c r="E1516" s="17" t="s">
        <v>2381</v>
      </c>
      <c r="F1516" s="17" t="s">
        <v>2380</v>
      </c>
      <c r="G1516" s="17" t="s">
        <v>2380</v>
      </c>
      <c r="H1516" s="17">
        <v>0</v>
      </c>
      <c r="I1516" s="17" t="s">
        <v>2380</v>
      </c>
      <c r="J1516" s="17" t="str">
        <f>IF(Table3__3_16[[#This Row],[HBA1C]]&lt;5.7,"Normal",IF(Table3__3_16[[#This Row],[HBA1C]]&lt;6.4,"Prediabetes","Diabetes"))</f>
        <v>Normal</v>
      </c>
    </row>
    <row r="1517" spans="1:10" x14ac:dyDescent="0.35">
      <c r="A1517" s="17" t="s">
        <v>855</v>
      </c>
      <c r="B1517" s="17">
        <v>24.02</v>
      </c>
      <c r="C1517" s="17" t="s">
        <v>8339</v>
      </c>
      <c r="D1517" s="17">
        <v>4.38</v>
      </c>
      <c r="E1517" s="17" t="s">
        <v>2380</v>
      </c>
      <c r="F1517" s="17" t="s">
        <v>2380</v>
      </c>
      <c r="G1517" s="17" t="s">
        <v>2380</v>
      </c>
      <c r="H1517" s="17">
        <v>0</v>
      </c>
      <c r="I1517" s="17" t="s">
        <v>2380</v>
      </c>
      <c r="J1517" s="17" t="str">
        <f>IF(Table3__3_16[[#This Row],[HBA1C]]&lt;5.7,"Normal",IF(Table3__3_16[[#This Row],[HBA1C]]&lt;6.4,"Prediabetes","Diabetes"))</f>
        <v>Normal</v>
      </c>
    </row>
    <row r="1518" spans="1:10" x14ac:dyDescent="0.35">
      <c r="A1518" s="17" t="s">
        <v>854</v>
      </c>
      <c r="B1518" s="17">
        <v>36.08</v>
      </c>
      <c r="C1518" s="17" t="s">
        <v>8337</v>
      </c>
      <c r="D1518" s="17">
        <v>11.61</v>
      </c>
      <c r="E1518" s="17" t="s">
        <v>2381</v>
      </c>
      <c r="F1518" s="17" t="s">
        <v>2380</v>
      </c>
      <c r="G1518" s="17" t="s">
        <v>2380</v>
      </c>
      <c r="H1518" s="17">
        <v>0</v>
      </c>
      <c r="I1518" s="17" t="s">
        <v>2380</v>
      </c>
      <c r="J1518" s="17" t="str">
        <f>IF(Table3__3_16[[#This Row],[HBA1C]]&lt;5.7,"Normal",IF(Table3__3_16[[#This Row],[HBA1C]]&lt;6.4,"Prediabetes","Diabetes"))</f>
        <v>Diabetes</v>
      </c>
    </row>
    <row r="1519" spans="1:10" x14ac:dyDescent="0.35">
      <c r="A1519" s="17" t="s">
        <v>853</v>
      </c>
      <c r="B1519" s="17">
        <v>32.200000000000003</v>
      </c>
      <c r="C1519" s="17" t="s">
        <v>8337</v>
      </c>
      <c r="D1519" s="17">
        <v>10.59</v>
      </c>
      <c r="E1519" s="17" t="s">
        <v>2381</v>
      </c>
      <c r="F1519" s="17" t="s">
        <v>2380</v>
      </c>
      <c r="G1519" s="17" t="s">
        <v>2380</v>
      </c>
      <c r="H1519" s="17">
        <v>0</v>
      </c>
      <c r="I1519" s="17" t="s">
        <v>2380</v>
      </c>
      <c r="J1519" s="17" t="str">
        <f>IF(Table3__3_16[[#This Row],[HBA1C]]&lt;5.7,"Normal",IF(Table3__3_16[[#This Row],[HBA1C]]&lt;6.4,"Prediabetes","Diabetes"))</f>
        <v>Diabetes</v>
      </c>
    </row>
    <row r="1520" spans="1:10" x14ac:dyDescent="0.35">
      <c r="A1520" s="17" t="s">
        <v>852</v>
      </c>
      <c r="B1520" s="17">
        <v>28.05</v>
      </c>
      <c r="C1520" s="17" t="s">
        <v>8338</v>
      </c>
      <c r="D1520" s="17">
        <v>11.85</v>
      </c>
      <c r="E1520" s="17" t="s">
        <v>2381</v>
      </c>
      <c r="F1520" s="17" t="s">
        <v>2380</v>
      </c>
      <c r="G1520" s="17" t="s">
        <v>2380</v>
      </c>
      <c r="H1520" s="17">
        <v>0</v>
      </c>
      <c r="I1520" s="17" t="s">
        <v>2380</v>
      </c>
      <c r="J1520" s="17" t="str">
        <f>IF(Table3__3_16[[#This Row],[HBA1C]]&lt;5.7,"Normal",IF(Table3__3_16[[#This Row],[HBA1C]]&lt;6.4,"Prediabetes","Diabetes"))</f>
        <v>Diabetes</v>
      </c>
    </row>
    <row r="1521" spans="1:10" x14ac:dyDescent="0.35">
      <c r="A1521" s="17" t="s">
        <v>851</v>
      </c>
      <c r="B1521" s="17">
        <v>19</v>
      </c>
      <c r="C1521" s="17" t="s">
        <v>8339</v>
      </c>
      <c r="D1521" s="17">
        <v>5.46</v>
      </c>
      <c r="E1521" s="17" t="s">
        <v>2381</v>
      </c>
      <c r="F1521" s="17" t="s">
        <v>2380</v>
      </c>
      <c r="G1521" s="17" t="s">
        <v>2380</v>
      </c>
      <c r="H1521" s="17">
        <v>1</v>
      </c>
      <c r="I1521" s="17" t="s">
        <v>2380</v>
      </c>
      <c r="J1521" s="17" t="str">
        <f>IF(Table3__3_16[[#This Row],[HBA1C]]&lt;5.7,"Normal",IF(Table3__3_16[[#This Row],[HBA1C]]&lt;6.4,"Prediabetes","Diabetes"))</f>
        <v>Normal</v>
      </c>
    </row>
    <row r="1522" spans="1:10" x14ac:dyDescent="0.35">
      <c r="A1522" s="17" t="s">
        <v>850</v>
      </c>
      <c r="B1522" s="17">
        <v>16.13</v>
      </c>
      <c r="C1522" s="17" t="s">
        <v>8340</v>
      </c>
      <c r="D1522" s="17">
        <v>4.54</v>
      </c>
      <c r="E1522" s="17" t="s">
        <v>2381</v>
      </c>
      <c r="F1522" s="17" t="s">
        <v>2380</v>
      </c>
      <c r="G1522" s="17" t="s">
        <v>2380</v>
      </c>
      <c r="H1522" s="17">
        <v>2</v>
      </c>
      <c r="I1522" s="17" t="s">
        <v>2380</v>
      </c>
      <c r="J1522" s="17" t="str">
        <f>IF(Table3__3_16[[#This Row],[HBA1C]]&lt;5.7,"Normal",IF(Table3__3_16[[#This Row],[HBA1C]]&lt;6.4,"Prediabetes","Diabetes"))</f>
        <v>Normal</v>
      </c>
    </row>
    <row r="1523" spans="1:10" x14ac:dyDescent="0.35">
      <c r="A1523" s="17" t="s">
        <v>849</v>
      </c>
      <c r="B1523" s="17">
        <v>18.77</v>
      </c>
      <c r="C1523" s="17" t="s">
        <v>8339</v>
      </c>
      <c r="D1523" s="17">
        <v>11.98</v>
      </c>
      <c r="E1523" s="17" t="s">
        <v>2381</v>
      </c>
      <c r="F1523" s="17" t="s">
        <v>2380</v>
      </c>
      <c r="G1523" s="17" t="s">
        <v>2380</v>
      </c>
      <c r="H1523" s="17">
        <v>2</v>
      </c>
      <c r="I1523" s="17" t="s">
        <v>2380</v>
      </c>
      <c r="J1523" s="17" t="str">
        <f>IF(Table3__3_16[[#This Row],[HBA1C]]&lt;5.7,"Normal",IF(Table3__3_16[[#This Row],[HBA1C]]&lt;6.4,"Prediabetes","Diabetes"))</f>
        <v>Diabetes</v>
      </c>
    </row>
    <row r="1524" spans="1:10" x14ac:dyDescent="0.35">
      <c r="A1524" s="17" t="s">
        <v>848</v>
      </c>
      <c r="B1524" s="17">
        <v>28.88</v>
      </c>
      <c r="C1524" s="17" t="s">
        <v>8338</v>
      </c>
      <c r="D1524" s="17">
        <v>6.59</v>
      </c>
      <c r="E1524" s="17" t="s">
        <v>2381</v>
      </c>
      <c r="F1524" s="17" t="s">
        <v>2380</v>
      </c>
      <c r="G1524" s="17" t="s">
        <v>2380</v>
      </c>
      <c r="H1524" s="17">
        <v>1</v>
      </c>
      <c r="I1524" s="17" t="s">
        <v>2380</v>
      </c>
      <c r="J1524" s="17" t="str">
        <f>IF(Table3__3_16[[#This Row],[HBA1C]]&lt;5.7,"Normal",IF(Table3__3_16[[#This Row],[HBA1C]]&lt;6.4,"Prediabetes","Diabetes"))</f>
        <v>Diabetes</v>
      </c>
    </row>
    <row r="1525" spans="1:10" x14ac:dyDescent="0.35">
      <c r="A1525" s="17" t="s">
        <v>847</v>
      </c>
      <c r="B1525" s="17">
        <v>27.55</v>
      </c>
      <c r="C1525" s="17" t="s">
        <v>8338</v>
      </c>
      <c r="D1525" s="17">
        <v>10.83</v>
      </c>
      <c r="E1525" s="17" t="s">
        <v>2381</v>
      </c>
      <c r="F1525" s="17" t="s">
        <v>2380</v>
      </c>
      <c r="G1525" s="17" t="s">
        <v>2380</v>
      </c>
      <c r="H1525" s="17">
        <v>1</v>
      </c>
      <c r="I1525" s="17" t="s">
        <v>2380</v>
      </c>
      <c r="J1525" s="17" t="str">
        <f>IF(Table3__3_16[[#This Row],[HBA1C]]&lt;5.7,"Normal",IF(Table3__3_16[[#This Row],[HBA1C]]&lt;6.4,"Prediabetes","Diabetes"))</f>
        <v>Diabetes</v>
      </c>
    </row>
    <row r="1526" spans="1:10" x14ac:dyDescent="0.35">
      <c r="A1526" s="17" t="s">
        <v>846</v>
      </c>
      <c r="B1526" s="17">
        <v>15.6</v>
      </c>
      <c r="C1526" s="17" t="s">
        <v>8340</v>
      </c>
      <c r="D1526" s="17">
        <v>8.6</v>
      </c>
      <c r="E1526" s="17" t="s">
        <v>2380</v>
      </c>
      <c r="F1526" s="17" t="s">
        <v>2380</v>
      </c>
      <c r="G1526" s="17" t="s">
        <v>2380</v>
      </c>
      <c r="H1526" s="17">
        <v>0</v>
      </c>
      <c r="I1526" s="17" t="s">
        <v>2380</v>
      </c>
      <c r="J1526" s="17" t="str">
        <f>IF(Table3__3_16[[#This Row],[HBA1C]]&lt;5.7,"Normal",IF(Table3__3_16[[#This Row],[HBA1C]]&lt;6.4,"Prediabetes","Diabetes"))</f>
        <v>Diabetes</v>
      </c>
    </row>
    <row r="1527" spans="1:10" x14ac:dyDescent="0.35">
      <c r="A1527" s="17" t="s">
        <v>845</v>
      </c>
      <c r="B1527" s="17">
        <v>21.99</v>
      </c>
      <c r="C1527" s="17" t="s">
        <v>8339</v>
      </c>
      <c r="D1527" s="17">
        <v>11.17</v>
      </c>
      <c r="E1527" s="17" t="s">
        <v>2380</v>
      </c>
      <c r="F1527" s="17" t="s">
        <v>2380</v>
      </c>
      <c r="G1527" s="17" t="s">
        <v>2380</v>
      </c>
      <c r="H1527" s="17">
        <v>0</v>
      </c>
      <c r="I1527" s="17" t="s">
        <v>2380</v>
      </c>
      <c r="J1527" s="17" t="str">
        <f>IF(Table3__3_16[[#This Row],[HBA1C]]&lt;5.7,"Normal",IF(Table3__3_16[[#This Row],[HBA1C]]&lt;6.4,"Prediabetes","Diabetes"))</f>
        <v>Diabetes</v>
      </c>
    </row>
    <row r="1528" spans="1:10" x14ac:dyDescent="0.35">
      <c r="A1528" s="17" t="s">
        <v>844</v>
      </c>
      <c r="B1528" s="17">
        <v>34.85</v>
      </c>
      <c r="C1528" s="17" t="s">
        <v>8337</v>
      </c>
      <c r="D1528" s="17">
        <v>5.75</v>
      </c>
      <c r="E1528" s="17" t="s">
        <v>2380</v>
      </c>
      <c r="F1528" s="17" t="s">
        <v>2380</v>
      </c>
      <c r="G1528" s="17" t="s">
        <v>2380</v>
      </c>
      <c r="H1528" s="17">
        <v>0</v>
      </c>
      <c r="I1528" s="17" t="s">
        <v>2380</v>
      </c>
      <c r="J1528" s="17" t="str">
        <f>IF(Table3__3_16[[#This Row],[HBA1C]]&lt;5.7,"Normal",IF(Table3__3_16[[#This Row],[HBA1C]]&lt;6.4,"Prediabetes","Diabetes"))</f>
        <v>Prediabetes</v>
      </c>
    </row>
    <row r="1529" spans="1:10" x14ac:dyDescent="0.35">
      <c r="A1529" s="17" t="s">
        <v>843</v>
      </c>
      <c r="B1529" s="17">
        <v>24.51</v>
      </c>
      <c r="C1529" s="17" t="s">
        <v>8339</v>
      </c>
      <c r="D1529" s="17">
        <v>4.83</v>
      </c>
      <c r="E1529" s="17" t="s">
        <v>2381</v>
      </c>
      <c r="F1529" s="17" t="s">
        <v>2380</v>
      </c>
      <c r="G1529" s="17" t="s">
        <v>2381</v>
      </c>
      <c r="H1529" s="17">
        <v>1</v>
      </c>
      <c r="I1529" s="17" t="s">
        <v>2380</v>
      </c>
      <c r="J1529" s="17" t="str">
        <f>IF(Table3__3_16[[#This Row],[HBA1C]]&lt;5.7,"Normal",IF(Table3__3_16[[#This Row],[HBA1C]]&lt;6.4,"Prediabetes","Diabetes"))</f>
        <v>Normal</v>
      </c>
    </row>
    <row r="1530" spans="1:10" x14ac:dyDescent="0.35">
      <c r="A1530" s="17" t="s">
        <v>842</v>
      </c>
      <c r="B1530" s="17">
        <v>19.399999999999999</v>
      </c>
      <c r="C1530" s="17" t="s">
        <v>8339</v>
      </c>
      <c r="D1530" s="17">
        <v>11.93</v>
      </c>
      <c r="E1530" s="17" t="s">
        <v>2380</v>
      </c>
      <c r="F1530" s="17" t="s">
        <v>2380</v>
      </c>
      <c r="G1530" s="17" t="s">
        <v>2380</v>
      </c>
      <c r="H1530" s="17">
        <v>0</v>
      </c>
      <c r="I1530" s="17" t="s">
        <v>2380</v>
      </c>
      <c r="J1530" s="17" t="str">
        <f>IF(Table3__3_16[[#This Row],[HBA1C]]&lt;5.7,"Normal",IF(Table3__3_16[[#This Row],[HBA1C]]&lt;6.4,"Prediabetes","Diabetes"))</f>
        <v>Diabetes</v>
      </c>
    </row>
    <row r="1531" spans="1:10" x14ac:dyDescent="0.35">
      <c r="A1531" s="17" t="s">
        <v>841</v>
      </c>
      <c r="B1531" s="17">
        <v>15.1</v>
      </c>
      <c r="C1531" s="17" t="s">
        <v>8340</v>
      </c>
      <c r="D1531" s="17">
        <v>8.41</v>
      </c>
      <c r="E1531" s="17" t="s">
        <v>2380</v>
      </c>
      <c r="F1531" s="17" t="s">
        <v>2380</v>
      </c>
      <c r="G1531" s="17" t="s">
        <v>2380</v>
      </c>
      <c r="H1531" s="17">
        <v>0</v>
      </c>
      <c r="I1531" s="17" t="s">
        <v>2380</v>
      </c>
      <c r="J1531" s="17" t="str">
        <f>IF(Table3__3_16[[#This Row],[HBA1C]]&lt;5.7,"Normal",IF(Table3__3_16[[#This Row],[HBA1C]]&lt;6.4,"Prediabetes","Diabetes"))</f>
        <v>Diabetes</v>
      </c>
    </row>
    <row r="1532" spans="1:10" x14ac:dyDescent="0.35">
      <c r="A1532" s="17" t="s">
        <v>840</v>
      </c>
      <c r="B1532" s="17">
        <v>23.37</v>
      </c>
      <c r="C1532" s="17" t="s">
        <v>8339</v>
      </c>
      <c r="D1532" s="17">
        <v>5.59</v>
      </c>
      <c r="E1532" s="17" t="s">
        <v>2381</v>
      </c>
      <c r="F1532" s="17" t="s">
        <v>2380</v>
      </c>
      <c r="G1532" s="17" t="s">
        <v>2380</v>
      </c>
      <c r="H1532" s="17">
        <v>0</v>
      </c>
      <c r="I1532" s="17" t="s">
        <v>2380</v>
      </c>
      <c r="J1532" s="17" t="str">
        <f>IF(Table3__3_16[[#This Row],[HBA1C]]&lt;5.7,"Normal",IF(Table3__3_16[[#This Row],[HBA1C]]&lt;6.4,"Prediabetes","Diabetes"))</f>
        <v>Normal</v>
      </c>
    </row>
    <row r="1533" spans="1:10" x14ac:dyDescent="0.35">
      <c r="A1533" s="17" t="s">
        <v>839</v>
      </c>
      <c r="B1533" s="17">
        <v>42.4</v>
      </c>
      <c r="C1533" s="17" t="s">
        <v>8337</v>
      </c>
      <c r="D1533" s="17">
        <v>4.0599999999999996</v>
      </c>
      <c r="E1533" s="17" t="s">
        <v>2380</v>
      </c>
      <c r="F1533" s="17" t="s">
        <v>2380</v>
      </c>
      <c r="G1533" s="17" t="s">
        <v>2380</v>
      </c>
      <c r="H1533" s="17">
        <v>0</v>
      </c>
      <c r="I1533" s="17" t="s">
        <v>2380</v>
      </c>
      <c r="J1533" s="17" t="str">
        <f>IF(Table3__3_16[[#This Row],[HBA1C]]&lt;5.7,"Normal",IF(Table3__3_16[[#This Row],[HBA1C]]&lt;6.4,"Prediabetes","Diabetes"))</f>
        <v>Normal</v>
      </c>
    </row>
    <row r="1534" spans="1:10" x14ac:dyDescent="0.35">
      <c r="A1534" s="17" t="s">
        <v>838</v>
      </c>
      <c r="B1534" s="17">
        <v>28.405000000000001</v>
      </c>
      <c r="C1534" s="17" t="s">
        <v>8338</v>
      </c>
      <c r="D1534" s="17">
        <v>7.02</v>
      </c>
      <c r="E1534" s="17" t="s">
        <v>2381</v>
      </c>
      <c r="F1534" s="17" t="s">
        <v>2380</v>
      </c>
      <c r="G1534" s="17" t="s">
        <v>2380</v>
      </c>
      <c r="H1534" s="17">
        <v>0</v>
      </c>
      <c r="I1534" s="17" t="s">
        <v>2380</v>
      </c>
      <c r="J1534" s="17" t="str">
        <f>IF(Table3__3_16[[#This Row],[HBA1C]]&lt;5.7,"Normal",IF(Table3__3_16[[#This Row],[HBA1C]]&lt;6.4,"Prediabetes","Diabetes"))</f>
        <v>Diabetes</v>
      </c>
    </row>
    <row r="1535" spans="1:10" x14ac:dyDescent="0.35">
      <c r="A1535" s="17" t="s">
        <v>837</v>
      </c>
      <c r="B1535" s="17">
        <v>23.4</v>
      </c>
      <c r="C1535" s="17" t="s">
        <v>8339</v>
      </c>
      <c r="D1535" s="17">
        <v>4.47</v>
      </c>
      <c r="E1535" s="17" t="s">
        <v>2380</v>
      </c>
      <c r="F1535" s="17" t="s">
        <v>2380</v>
      </c>
      <c r="G1535" s="17" t="s">
        <v>2380</v>
      </c>
      <c r="H1535" s="17">
        <v>0</v>
      </c>
      <c r="I1535" s="17" t="s">
        <v>2380</v>
      </c>
      <c r="J1535" s="17" t="str">
        <f>IF(Table3__3_16[[#This Row],[HBA1C]]&lt;5.7,"Normal",IF(Table3__3_16[[#This Row],[HBA1C]]&lt;6.4,"Prediabetes","Diabetes"))</f>
        <v>Normal</v>
      </c>
    </row>
    <row r="1536" spans="1:10" x14ac:dyDescent="0.35">
      <c r="A1536" s="17" t="s">
        <v>836</v>
      </c>
      <c r="B1536" s="17">
        <v>33.44</v>
      </c>
      <c r="C1536" s="17" t="s">
        <v>8337</v>
      </c>
      <c r="D1536" s="17">
        <v>4.54</v>
      </c>
      <c r="E1536" s="17" t="s">
        <v>2380</v>
      </c>
      <c r="F1536" s="17" t="s">
        <v>2380</v>
      </c>
      <c r="G1536" s="17" t="s">
        <v>2380</v>
      </c>
      <c r="H1536" s="17">
        <v>0</v>
      </c>
      <c r="I1536" s="17" t="s">
        <v>2380</v>
      </c>
      <c r="J1536" s="17" t="str">
        <f>IF(Table3__3_16[[#This Row],[HBA1C]]&lt;5.7,"Normal",IF(Table3__3_16[[#This Row],[HBA1C]]&lt;6.4,"Prediabetes","Diabetes"))</f>
        <v>Normal</v>
      </c>
    </row>
    <row r="1537" spans="1:10" x14ac:dyDescent="0.35">
      <c r="A1537" s="17" t="s">
        <v>835</v>
      </c>
      <c r="B1537" s="17">
        <v>21.12</v>
      </c>
      <c r="C1537" s="17" t="s">
        <v>8339</v>
      </c>
      <c r="D1537" s="17">
        <v>4.99</v>
      </c>
      <c r="E1537" s="17" t="s">
        <v>2380</v>
      </c>
      <c r="F1537" s="17" t="s">
        <v>2380</v>
      </c>
      <c r="G1537" s="17" t="s">
        <v>2380</v>
      </c>
      <c r="H1537" s="17">
        <v>1</v>
      </c>
      <c r="I1537" s="17" t="s">
        <v>2380</v>
      </c>
      <c r="J1537" s="17" t="str">
        <f>IF(Table3__3_16[[#This Row],[HBA1C]]&lt;5.7,"Normal",IF(Table3__3_16[[#This Row],[HBA1C]]&lt;6.4,"Prediabetes","Diabetes"))</f>
        <v>Normal</v>
      </c>
    </row>
    <row r="1538" spans="1:10" x14ac:dyDescent="0.35">
      <c r="A1538" s="17" t="s">
        <v>834</v>
      </c>
      <c r="B1538" s="17">
        <v>18.48</v>
      </c>
      <c r="C1538" s="17" t="s">
        <v>8340</v>
      </c>
      <c r="D1538" s="17">
        <v>10.84</v>
      </c>
      <c r="E1538" s="17" t="s">
        <v>2381</v>
      </c>
      <c r="F1538" s="17" t="s">
        <v>2380</v>
      </c>
      <c r="G1538" s="17" t="s">
        <v>2380</v>
      </c>
      <c r="H1538" s="17">
        <v>2</v>
      </c>
      <c r="I1538" s="17" t="s">
        <v>2380</v>
      </c>
      <c r="J1538" s="17" t="str">
        <f>IF(Table3__3_16[[#This Row],[HBA1C]]&lt;5.7,"Normal",IF(Table3__3_16[[#This Row],[HBA1C]]&lt;6.4,"Prediabetes","Diabetes"))</f>
        <v>Diabetes</v>
      </c>
    </row>
    <row r="1539" spans="1:10" x14ac:dyDescent="0.35">
      <c r="A1539" s="17" t="s">
        <v>833</v>
      </c>
      <c r="B1539" s="17">
        <v>16.815000000000001</v>
      </c>
      <c r="C1539" s="17" t="s">
        <v>8340</v>
      </c>
      <c r="D1539" s="17">
        <v>5.63</v>
      </c>
      <c r="E1539" s="17" t="s">
        <v>2380</v>
      </c>
      <c r="F1539" s="17" t="s">
        <v>2380</v>
      </c>
      <c r="G1539" s="17" t="s">
        <v>2380</v>
      </c>
      <c r="H1539" s="17">
        <v>1</v>
      </c>
      <c r="I1539" s="17" t="s">
        <v>2380</v>
      </c>
      <c r="J1539" s="17" t="str">
        <f>IF(Table3__3_16[[#This Row],[HBA1C]]&lt;5.7,"Normal",IF(Table3__3_16[[#This Row],[HBA1C]]&lt;6.4,"Prediabetes","Diabetes"))</f>
        <v>Normal</v>
      </c>
    </row>
    <row r="1540" spans="1:10" x14ac:dyDescent="0.35">
      <c r="A1540" s="17" t="s">
        <v>832</v>
      </c>
      <c r="B1540" s="17">
        <v>26.72</v>
      </c>
      <c r="C1540" s="17" t="s">
        <v>8338</v>
      </c>
      <c r="D1540" s="17">
        <v>4.1399999999999997</v>
      </c>
      <c r="E1540" s="17" t="s">
        <v>2380</v>
      </c>
      <c r="F1540" s="17" t="s">
        <v>2380</v>
      </c>
      <c r="G1540" s="17" t="s">
        <v>2380</v>
      </c>
      <c r="H1540" s="17">
        <v>0</v>
      </c>
      <c r="I1540" s="17" t="s">
        <v>2380</v>
      </c>
      <c r="J1540" s="17" t="str">
        <f>IF(Table3__3_16[[#This Row],[HBA1C]]&lt;5.7,"Normal",IF(Table3__3_16[[#This Row],[HBA1C]]&lt;6.4,"Prediabetes","Diabetes"))</f>
        <v>Normal</v>
      </c>
    </row>
    <row r="1541" spans="1:10" x14ac:dyDescent="0.35">
      <c r="A1541" s="17" t="s">
        <v>831</v>
      </c>
      <c r="B1541" s="17">
        <v>41.42</v>
      </c>
      <c r="C1541" s="17" t="s">
        <v>8337</v>
      </c>
      <c r="D1541" s="17">
        <v>5.17</v>
      </c>
      <c r="E1541" s="17" t="s">
        <v>2380</v>
      </c>
      <c r="F1541" s="17" t="s">
        <v>2380</v>
      </c>
      <c r="G1541" s="17" t="s">
        <v>2381</v>
      </c>
      <c r="H1541" s="17">
        <v>1</v>
      </c>
      <c r="I1541" s="17" t="s">
        <v>2380</v>
      </c>
      <c r="J1541" s="17" t="str">
        <f>IF(Table3__3_16[[#This Row],[HBA1C]]&lt;5.7,"Normal",IF(Table3__3_16[[#This Row],[HBA1C]]&lt;6.4,"Prediabetes","Diabetes"))</f>
        <v>Normal</v>
      </c>
    </row>
    <row r="1542" spans="1:10" x14ac:dyDescent="0.35">
      <c r="A1542" s="17" t="s">
        <v>830</v>
      </c>
      <c r="B1542" s="17">
        <v>20.69</v>
      </c>
      <c r="C1542" s="17" t="s">
        <v>8339</v>
      </c>
      <c r="D1542" s="17">
        <v>6.93</v>
      </c>
      <c r="E1542" s="17" t="s">
        <v>2380</v>
      </c>
      <c r="F1542" s="17" t="s">
        <v>2380</v>
      </c>
      <c r="G1542" s="17" t="s">
        <v>2380</v>
      </c>
      <c r="H1542" s="17">
        <v>2</v>
      </c>
      <c r="I1542" s="17" t="s">
        <v>2380</v>
      </c>
      <c r="J1542" s="17" t="str">
        <f>IF(Table3__3_16[[#This Row],[HBA1C]]&lt;5.7,"Normal",IF(Table3__3_16[[#This Row],[HBA1C]]&lt;6.4,"Prediabetes","Diabetes"))</f>
        <v>Diabetes</v>
      </c>
    </row>
    <row r="1543" spans="1:10" x14ac:dyDescent="0.35">
      <c r="A1543" s="17" t="s">
        <v>829</v>
      </c>
      <c r="B1543" s="17">
        <v>41.23</v>
      </c>
      <c r="C1543" s="17" t="s">
        <v>8337</v>
      </c>
      <c r="D1543" s="17">
        <v>4.24</v>
      </c>
      <c r="E1543" s="17" t="s">
        <v>2380</v>
      </c>
      <c r="F1543" s="17" t="s">
        <v>2380</v>
      </c>
      <c r="G1543" s="17" t="s">
        <v>2380</v>
      </c>
      <c r="H1543" s="17">
        <v>0</v>
      </c>
      <c r="I1543" s="17" t="s">
        <v>2380</v>
      </c>
      <c r="J1543" s="17" t="str">
        <f>IF(Table3__3_16[[#This Row],[HBA1C]]&lt;5.7,"Normal",IF(Table3__3_16[[#This Row],[HBA1C]]&lt;6.4,"Prediabetes","Diabetes"))</f>
        <v>Normal</v>
      </c>
    </row>
    <row r="1544" spans="1:10" x14ac:dyDescent="0.35">
      <c r="A1544" s="17" t="s">
        <v>828</v>
      </c>
      <c r="B1544" s="17">
        <v>29.9</v>
      </c>
      <c r="C1544" s="17" t="s">
        <v>8338</v>
      </c>
      <c r="D1544" s="17">
        <v>5.91</v>
      </c>
      <c r="E1544" s="17" t="s">
        <v>2380</v>
      </c>
      <c r="F1544" s="17" t="s">
        <v>2380</v>
      </c>
      <c r="G1544" s="17" t="s">
        <v>2380</v>
      </c>
      <c r="H1544" s="17">
        <v>0</v>
      </c>
      <c r="I1544" s="17" t="s">
        <v>2380</v>
      </c>
      <c r="J1544" s="17" t="str">
        <f>IF(Table3__3_16[[#This Row],[HBA1C]]&lt;5.7,"Normal",IF(Table3__3_16[[#This Row],[HBA1C]]&lt;6.4,"Prediabetes","Diabetes"))</f>
        <v>Prediabetes</v>
      </c>
    </row>
    <row r="1545" spans="1:10" x14ac:dyDescent="0.35">
      <c r="A1545" s="17" t="s">
        <v>827</v>
      </c>
      <c r="B1545" s="17">
        <v>34.104999999999997</v>
      </c>
      <c r="C1545" s="17" t="s">
        <v>8337</v>
      </c>
      <c r="D1545" s="17">
        <v>5.93</v>
      </c>
      <c r="E1545" s="17" t="s">
        <v>2380</v>
      </c>
      <c r="F1545" s="17" t="s">
        <v>2380</v>
      </c>
      <c r="G1545" s="17" t="s">
        <v>2380</v>
      </c>
      <c r="H1545" s="17">
        <v>0</v>
      </c>
      <c r="I1545" s="17" t="s">
        <v>2380</v>
      </c>
      <c r="J1545" s="17" t="str">
        <f>IF(Table3__3_16[[#This Row],[HBA1C]]&lt;5.7,"Normal",IF(Table3__3_16[[#This Row],[HBA1C]]&lt;6.4,"Prediabetes","Diabetes"))</f>
        <v>Prediabetes</v>
      </c>
    </row>
    <row r="1546" spans="1:10" x14ac:dyDescent="0.35">
      <c r="A1546" s="17" t="s">
        <v>826</v>
      </c>
      <c r="B1546" s="17">
        <v>24.97</v>
      </c>
      <c r="C1546" s="17" t="s">
        <v>8339</v>
      </c>
      <c r="D1546" s="17">
        <v>5.66</v>
      </c>
      <c r="E1546" s="17" t="s">
        <v>2380</v>
      </c>
      <c r="F1546" s="17" t="s">
        <v>2380</v>
      </c>
      <c r="G1546" s="17" t="s">
        <v>2380</v>
      </c>
      <c r="H1546" s="17">
        <v>0</v>
      </c>
      <c r="I1546" s="17" t="s">
        <v>2380</v>
      </c>
      <c r="J1546" s="17" t="str">
        <f>IF(Table3__3_16[[#This Row],[HBA1C]]&lt;5.7,"Normal",IF(Table3__3_16[[#This Row],[HBA1C]]&lt;6.4,"Prediabetes","Diabetes"))</f>
        <v>Normal</v>
      </c>
    </row>
    <row r="1547" spans="1:10" x14ac:dyDescent="0.35">
      <c r="A1547" s="17" t="s">
        <v>825</v>
      </c>
      <c r="B1547" s="17">
        <v>34.799999999999997</v>
      </c>
      <c r="C1547" s="17" t="s">
        <v>8337</v>
      </c>
      <c r="D1547" s="17">
        <v>4.1900000000000004</v>
      </c>
      <c r="E1547" s="17" t="s">
        <v>2380</v>
      </c>
      <c r="F1547" s="17" t="s">
        <v>2380</v>
      </c>
      <c r="G1547" s="17" t="s">
        <v>2380</v>
      </c>
      <c r="H1547" s="17">
        <v>1</v>
      </c>
      <c r="I1547" s="17" t="s">
        <v>2380</v>
      </c>
      <c r="J1547" s="17" t="str">
        <f>IF(Table3__3_16[[#This Row],[HBA1C]]&lt;5.7,"Normal",IF(Table3__3_16[[#This Row],[HBA1C]]&lt;6.4,"Prediabetes","Diabetes"))</f>
        <v>Normal</v>
      </c>
    </row>
    <row r="1548" spans="1:10" x14ac:dyDescent="0.35">
      <c r="A1548" s="17" t="s">
        <v>824</v>
      </c>
      <c r="B1548" s="17">
        <v>32.965000000000003</v>
      </c>
      <c r="C1548" s="17" t="s">
        <v>8337</v>
      </c>
      <c r="D1548" s="17">
        <v>9.2100000000000009</v>
      </c>
      <c r="E1548" s="17" t="s">
        <v>2381</v>
      </c>
      <c r="F1548" s="17" t="s">
        <v>2380</v>
      </c>
      <c r="G1548" s="17" t="s">
        <v>2380</v>
      </c>
      <c r="H1548" s="17">
        <v>0</v>
      </c>
      <c r="I1548" s="17" t="s">
        <v>2380</v>
      </c>
      <c r="J1548" s="17" t="str">
        <f>IF(Table3__3_16[[#This Row],[HBA1C]]&lt;5.7,"Normal",IF(Table3__3_16[[#This Row],[HBA1C]]&lt;6.4,"Prediabetes","Diabetes"))</f>
        <v>Diabetes</v>
      </c>
    </row>
    <row r="1549" spans="1:10" x14ac:dyDescent="0.35">
      <c r="A1549" s="17" t="s">
        <v>823</v>
      </c>
      <c r="B1549" s="17">
        <v>27.265000000000001</v>
      </c>
      <c r="C1549" s="17" t="s">
        <v>8338</v>
      </c>
      <c r="D1549" s="17">
        <v>5.51</v>
      </c>
      <c r="E1549" s="17" t="s">
        <v>2380</v>
      </c>
      <c r="F1549" s="17" t="s">
        <v>2380</v>
      </c>
      <c r="G1549" s="17" t="s">
        <v>2380</v>
      </c>
      <c r="H1549" s="17">
        <v>1</v>
      </c>
      <c r="I1549" s="17" t="s">
        <v>2380</v>
      </c>
      <c r="J1549" s="17" t="str">
        <f>IF(Table3__3_16[[#This Row],[HBA1C]]&lt;5.7,"Normal",IF(Table3__3_16[[#This Row],[HBA1C]]&lt;6.4,"Prediabetes","Diabetes"))</f>
        <v>Normal</v>
      </c>
    </row>
    <row r="1550" spans="1:10" x14ac:dyDescent="0.35">
      <c r="A1550" s="17" t="s">
        <v>822</v>
      </c>
      <c r="B1550" s="17">
        <v>17.059999999999999</v>
      </c>
      <c r="C1550" s="17" t="s">
        <v>8340</v>
      </c>
      <c r="D1550" s="17">
        <v>8.5</v>
      </c>
      <c r="E1550" s="17" t="s">
        <v>2380</v>
      </c>
      <c r="F1550" s="17" t="s">
        <v>2380</v>
      </c>
      <c r="G1550" s="17" t="s">
        <v>2380</v>
      </c>
      <c r="H1550" s="17">
        <v>0</v>
      </c>
      <c r="I1550" s="17" t="s">
        <v>2380</v>
      </c>
      <c r="J1550" s="17" t="str">
        <f>IF(Table3__3_16[[#This Row],[HBA1C]]&lt;5.7,"Normal",IF(Table3__3_16[[#This Row],[HBA1C]]&lt;6.4,"Prediabetes","Diabetes"))</f>
        <v>Diabetes</v>
      </c>
    </row>
    <row r="1551" spans="1:10" x14ac:dyDescent="0.35">
      <c r="A1551" s="17" t="s">
        <v>821</v>
      </c>
      <c r="B1551" s="17">
        <v>36.29</v>
      </c>
      <c r="C1551" s="17" t="s">
        <v>8337</v>
      </c>
      <c r="D1551" s="17">
        <v>6.23</v>
      </c>
      <c r="E1551" s="17" t="s">
        <v>2380</v>
      </c>
      <c r="F1551" s="17" t="s">
        <v>2380</v>
      </c>
      <c r="G1551" s="17" t="s">
        <v>2380</v>
      </c>
      <c r="H1551" s="17">
        <v>0</v>
      </c>
      <c r="I1551" s="17" t="s">
        <v>2380</v>
      </c>
      <c r="J1551" s="17" t="str">
        <f>IF(Table3__3_16[[#This Row],[HBA1C]]&lt;5.7,"Normal",IF(Table3__3_16[[#This Row],[HBA1C]]&lt;6.4,"Prediabetes","Diabetes"))</f>
        <v>Prediabetes</v>
      </c>
    </row>
    <row r="1552" spans="1:10" x14ac:dyDescent="0.35">
      <c r="A1552" s="17" t="s">
        <v>820</v>
      </c>
      <c r="B1552" s="17">
        <v>28.594999999999999</v>
      </c>
      <c r="C1552" s="17" t="s">
        <v>8338</v>
      </c>
      <c r="D1552" s="17">
        <v>8.5299999999999994</v>
      </c>
      <c r="E1552" s="17" t="s">
        <v>2381</v>
      </c>
      <c r="F1552" s="17" t="s">
        <v>2380</v>
      </c>
      <c r="G1552" s="17" t="s">
        <v>2380</v>
      </c>
      <c r="H1552" s="17">
        <v>1</v>
      </c>
      <c r="I1552" s="17" t="s">
        <v>2380</v>
      </c>
      <c r="J1552" s="17" t="str">
        <f>IF(Table3__3_16[[#This Row],[HBA1C]]&lt;5.7,"Normal",IF(Table3__3_16[[#This Row],[HBA1C]]&lt;6.4,"Prediabetes","Diabetes"))</f>
        <v>Diabetes</v>
      </c>
    </row>
    <row r="1553" spans="1:10" x14ac:dyDescent="0.35">
      <c r="A1553" s="17" t="s">
        <v>819</v>
      </c>
      <c r="B1553" s="17">
        <v>17.8</v>
      </c>
      <c r="C1553" s="17" t="s">
        <v>8340</v>
      </c>
      <c r="D1553" s="17">
        <v>5.75</v>
      </c>
      <c r="E1553" s="17" t="s">
        <v>2381</v>
      </c>
      <c r="F1553" s="17" t="s">
        <v>2380</v>
      </c>
      <c r="G1553" s="17" t="s">
        <v>2381</v>
      </c>
      <c r="H1553" s="17">
        <v>1</v>
      </c>
      <c r="I1553" s="17" t="s">
        <v>2380</v>
      </c>
      <c r="J1553" s="17" t="str">
        <f>IF(Table3__3_16[[#This Row],[HBA1C]]&lt;5.7,"Normal",IF(Table3__3_16[[#This Row],[HBA1C]]&lt;6.4,"Prediabetes","Diabetes"))</f>
        <v>Prediabetes</v>
      </c>
    </row>
    <row r="1554" spans="1:10" x14ac:dyDescent="0.35">
      <c r="A1554" s="17" t="s">
        <v>818</v>
      </c>
      <c r="B1554" s="17">
        <v>21.4</v>
      </c>
      <c r="C1554" s="17" t="s">
        <v>8339</v>
      </c>
      <c r="D1554" s="17">
        <v>5.6</v>
      </c>
      <c r="E1554" s="17" t="s">
        <v>2380</v>
      </c>
      <c r="F1554" s="17" t="s">
        <v>2380</v>
      </c>
      <c r="G1554" s="17" t="s">
        <v>2380</v>
      </c>
      <c r="H1554" s="17">
        <v>0</v>
      </c>
      <c r="I1554" s="17" t="s">
        <v>2380</v>
      </c>
      <c r="J1554" s="17" t="str">
        <f>IF(Table3__3_16[[#This Row],[HBA1C]]&lt;5.7,"Normal",IF(Table3__3_16[[#This Row],[HBA1C]]&lt;6.4,"Prediabetes","Diabetes"))</f>
        <v>Normal</v>
      </c>
    </row>
    <row r="1555" spans="1:10" x14ac:dyDescent="0.35">
      <c r="A1555" s="17" t="s">
        <v>817</v>
      </c>
      <c r="B1555" s="17">
        <v>23.01</v>
      </c>
      <c r="C1555" s="17" t="s">
        <v>8339</v>
      </c>
      <c r="D1555" s="17">
        <v>4.68</v>
      </c>
      <c r="E1555" s="17" t="s">
        <v>2380</v>
      </c>
      <c r="F1555" s="17" t="s">
        <v>2380</v>
      </c>
      <c r="G1555" s="17" t="s">
        <v>2380</v>
      </c>
      <c r="H1555" s="17">
        <v>0</v>
      </c>
      <c r="I1555" s="17" t="s">
        <v>2380</v>
      </c>
      <c r="J1555" s="17" t="str">
        <f>IF(Table3__3_16[[#This Row],[HBA1C]]&lt;5.7,"Normal",IF(Table3__3_16[[#This Row],[HBA1C]]&lt;6.4,"Prediabetes","Diabetes"))</f>
        <v>Normal</v>
      </c>
    </row>
    <row r="1556" spans="1:10" x14ac:dyDescent="0.35">
      <c r="A1556" s="17" t="s">
        <v>816</v>
      </c>
      <c r="B1556" s="17">
        <v>19.86</v>
      </c>
      <c r="C1556" s="17" t="s">
        <v>8339</v>
      </c>
      <c r="D1556" s="17">
        <v>5.62</v>
      </c>
      <c r="E1556" s="17" t="s">
        <v>2381</v>
      </c>
      <c r="F1556" s="17" t="s">
        <v>2380</v>
      </c>
      <c r="G1556" s="17" t="s">
        <v>2380</v>
      </c>
      <c r="H1556" s="17">
        <v>0</v>
      </c>
      <c r="I1556" s="17" t="s">
        <v>2380</v>
      </c>
      <c r="J1556" s="17" t="str">
        <f>IF(Table3__3_16[[#This Row],[HBA1C]]&lt;5.7,"Normal",IF(Table3__3_16[[#This Row],[HBA1C]]&lt;6.4,"Prediabetes","Diabetes"))</f>
        <v>Normal</v>
      </c>
    </row>
    <row r="1557" spans="1:10" x14ac:dyDescent="0.35">
      <c r="A1557" s="17" t="s">
        <v>815</v>
      </c>
      <c r="B1557" s="17">
        <v>33.58</v>
      </c>
      <c r="C1557" s="17" t="s">
        <v>8337</v>
      </c>
      <c r="D1557" s="17">
        <v>5.08</v>
      </c>
      <c r="E1557" s="17" t="s">
        <v>2380</v>
      </c>
      <c r="F1557" s="17" t="s">
        <v>2380</v>
      </c>
      <c r="G1557" s="17" t="s">
        <v>2380</v>
      </c>
      <c r="H1557" s="17">
        <v>0</v>
      </c>
      <c r="I1557" s="17" t="s">
        <v>2380</v>
      </c>
      <c r="J1557" s="17" t="str">
        <f>IF(Table3__3_16[[#This Row],[HBA1C]]&lt;5.7,"Normal",IF(Table3__3_16[[#This Row],[HBA1C]]&lt;6.4,"Prediabetes","Diabetes"))</f>
        <v>Normal</v>
      </c>
    </row>
    <row r="1558" spans="1:10" x14ac:dyDescent="0.35">
      <c r="A1558" s="17" t="s">
        <v>814</v>
      </c>
      <c r="B1558" s="17">
        <v>29.81</v>
      </c>
      <c r="C1558" s="17" t="s">
        <v>8338</v>
      </c>
      <c r="D1558" s="17">
        <v>5.28</v>
      </c>
      <c r="E1558" s="17" t="s">
        <v>2380</v>
      </c>
      <c r="F1558" s="17" t="s">
        <v>2380</v>
      </c>
      <c r="G1558" s="17" t="s">
        <v>2380</v>
      </c>
      <c r="H1558" s="17">
        <v>0</v>
      </c>
      <c r="I1558" s="17" t="s">
        <v>2380</v>
      </c>
      <c r="J1558" s="17" t="str">
        <f>IF(Table3__3_16[[#This Row],[HBA1C]]&lt;5.7,"Normal",IF(Table3__3_16[[#This Row],[HBA1C]]&lt;6.4,"Prediabetes","Diabetes"))</f>
        <v>Normal</v>
      </c>
    </row>
    <row r="1559" spans="1:10" x14ac:dyDescent="0.35">
      <c r="A1559" s="17" t="s">
        <v>813</v>
      </c>
      <c r="B1559" s="17">
        <v>27.4</v>
      </c>
      <c r="C1559" s="17" t="s">
        <v>8338</v>
      </c>
      <c r="D1559" s="17">
        <v>4.6100000000000003</v>
      </c>
      <c r="E1559" s="17" t="s">
        <v>2380</v>
      </c>
      <c r="F1559" s="17" t="s">
        <v>2380</v>
      </c>
      <c r="G1559" s="17" t="s">
        <v>2380</v>
      </c>
      <c r="H1559" s="17">
        <v>0</v>
      </c>
      <c r="I1559" s="17" t="s">
        <v>2380</v>
      </c>
      <c r="J1559" s="17" t="str">
        <f>IF(Table3__3_16[[#This Row],[HBA1C]]&lt;5.7,"Normal",IF(Table3__3_16[[#This Row],[HBA1C]]&lt;6.4,"Prediabetes","Diabetes"))</f>
        <v>Normal</v>
      </c>
    </row>
    <row r="1560" spans="1:10" x14ac:dyDescent="0.35">
      <c r="A1560" s="17" t="s">
        <v>812</v>
      </c>
      <c r="B1560" s="17">
        <v>17.98</v>
      </c>
      <c r="C1560" s="17" t="s">
        <v>8340</v>
      </c>
      <c r="D1560" s="17">
        <v>6.57</v>
      </c>
      <c r="E1560" s="17" t="s">
        <v>2381</v>
      </c>
      <c r="F1560" s="17" t="s">
        <v>2380</v>
      </c>
      <c r="G1560" s="17" t="s">
        <v>2380</v>
      </c>
      <c r="H1560" s="17">
        <v>2</v>
      </c>
      <c r="I1560" s="17" t="s">
        <v>2380</v>
      </c>
      <c r="J1560" s="17" t="str">
        <f>IF(Table3__3_16[[#This Row],[HBA1C]]&lt;5.7,"Normal",IF(Table3__3_16[[#This Row],[HBA1C]]&lt;6.4,"Prediabetes","Diabetes"))</f>
        <v>Diabetes</v>
      </c>
    </row>
    <row r="1561" spans="1:10" x14ac:dyDescent="0.35">
      <c r="A1561" s="17" t="s">
        <v>811</v>
      </c>
      <c r="B1561" s="17">
        <v>37.9</v>
      </c>
      <c r="C1561" s="17" t="s">
        <v>8337</v>
      </c>
      <c r="D1561" s="17">
        <v>5.83</v>
      </c>
      <c r="E1561" s="17" t="s">
        <v>2380</v>
      </c>
      <c r="F1561" s="17" t="s">
        <v>2380</v>
      </c>
      <c r="G1561" s="17" t="s">
        <v>2380</v>
      </c>
      <c r="H1561" s="17">
        <v>0</v>
      </c>
      <c r="I1561" s="17" t="s">
        <v>2380</v>
      </c>
      <c r="J1561" s="17" t="str">
        <f>IF(Table3__3_16[[#This Row],[HBA1C]]&lt;5.7,"Normal",IF(Table3__3_16[[#This Row],[HBA1C]]&lt;6.4,"Prediabetes","Diabetes"))</f>
        <v>Prediabetes</v>
      </c>
    </row>
    <row r="1562" spans="1:10" x14ac:dyDescent="0.35">
      <c r="A1562" s="17" t="s">
        <v>810</v>
      </c>
      <c r="B1562" s="17">
        <v>25.27</v>
      </c>
      <c r="C1562" s="17" t="s">
        <v>8338</v>
      </c>
      <c r="D1562" s="17">
        <v>6.98</v>
      </c>
      <c r="E1562" s="17" t="s">
        <v>2381</v>
      </c>
      <c r="F1562" s="17" t="s">
        <v>2380</v>
      </c>
      <c r="G1562" s="17" t="s">
        <v>2380</v>
      </c>
      <c r="H1562" s="17">
        <v>0</v>
      </c>
      <c r="I1562" s="17" t="s">
        <v>2380</v>
      </c>
      <c r="J1562" s="17" t="str">
        <f>IF(Table3__3_16[[#This Row],[HBA1C]]&lt;5.7,"Normal",IF(Table3__3_16[[#This Row],[HBA1C]]&lt;6.4,"Prediabetes","Diabetes"))</f>
        <v>Diabetes</v>
      </c>
    </row>
    <row r="1563" spans="1:10" x14ac:dyDescent="0.35">
      <c r="A1563" s="17" t="s">
        <v>809</v>
      </c>
      <c r="B1563" s="17">
        <v>29.26</v>
      </c>
      <c r="C1563" s="17" t="s">
        <v>8338</v>
      </c>
      <c r="D1563" s="17">
        <v>4.03</v>
      </c>
      <c r="E1563" s="17" t="s">
        <v>2380</v>
      </c>
      <c r="F1563" s="17" t="s">
        <v>2380</v>
      </c>
      <c r="G1563" s="17" t="s">
        <v>2380</v>
      </c>
      <c r="H1563" s="17">
        <v>1</v>
      </c>
      <c r="I1563" s="17" t="s">
        <v>2380</v>
      </c>
      <c r="J1563" s="17" t="str">
        <f>IF(Table3__3_16[[#This Row],[HBA1C]]&lt;5.7,"Normal",IF(Table3__3_16[[#This Row],[HBA1C]]&lt;6.4,"Prediabetes","Diabetes"))</f>
        <v>Normal</v>
      </c>
    </row>
    <row r="1564" spans="1:10" x14ac:dyDescent="0.35">
      <c r="A1564" s="17" t="s">
        <v>808</v>
      </c>
      <c r="B1564" s="17">
        <v>27.835000000000001</v>
      </c>
      <c r="C1564" s="17" t="s">
        <v>8338</v>
      </c>
      <c r="D1564" s="17">
        <v>4.5599999999999996</v>
      </c>
      <c r="E1564" s="17" t="s">
        <v>2380</v>
      </c>
      <c r="F1564" s="17" t="s">
        <v>2380</v>
      </c>
      <c r="G1564" s="17" t="s">
        <v>2380</v>
      </c>
      <c r="H1564" s="17">
        <v>1</v>
      </c>
      <c r="I1564" s="17" t="s">
        <v>2380</v>
      </c>
      <c r="J1564" s="17" t="str">
        <f>IF(Table3__3_16[[#This Row],[HBA1C]]&lt;5.7,"Normal",IF(Table3__3_16[[#This Row],[HBA1C]]&lt;6.4,"Prediabetes","Diabetes"))</f>
        <v>Normal</v>
      </c>
    </row>
    <row r="1565" spans="1:10" x14ac:dyDescent="0.35">
      <c r="A1565" s="17" t="s">
        <v>807</v>
      </c>
      <c r="B1565" s="17">
        <v>46.53</v>
      </c>
      <c r="C1565" s="17" t="s">
        <v>8337</v>
      </c>
      <c r="D1565" s="17">
        <v>5.38</v>
      </c>
      <c r="E1565" s="17" t="s">
        <v>2381</v>
      </c>
      <c r="F1565" s="17" t="s">
        <v>2380</v>
      </c>
      <c r="G1565" s="17" t="s">
        <v>2380</v>
      </c>
      <c r="H1565" s="17">
        <v>0</v>
      </c>
      <c r="I1565" s="17" t="s">
        <v>2380</v>
      </c>
      <c r="J1565" s="17" t="str">
        <f>IF(Table3__3_16[[#This Row],[HBA1C]]&lt;5.7,"Normal",IF(Table3__3_16[[#This Row],[HBA1C]]&lt;6.4,"Prediabetes","Diabetes"))</f>
        <v>Normal</v>
      </c>
    </row>
    <row r="1566" spans="1:10" x14ac:dyDescent="0.35">
      <c r="A1566" s="17" t="s">
        <v>806</v>
      </c>
      <c r="B1566" s="17">
        <v>20.58</v>
      </c>
      <c r="C1566" s="17" t="s">
        <v>8339</v>
      </c>
      <c r="D1566" s="17">
        <v>11.04</v>
      </c>
      <c r="E1566" s="17" t="s">
        <v>2381</v>
      </c>
      <c r="F1566" s="17" t="s">
        <v>2380</v>
      </c>
      <c r="G1566" s="17" t="s">
        <v>2380</v>
      </c>
      <c r="H1566" s="17">
        <v>1</v>
      </c>
      <c r="I1566" s="17" t="s">
        <v>2380</v>
      </c>
      <c r="J1566" s="17" t="str">
        <f>IF(Table3__3_16[[#This Row],[HBA1C]]&lt;5.7,"Normal",IF(Table3__3_16[[#This Row],[HBA1C]]&lt;6.4,"Prediabetes","Diabetes"))</f>
        <v>Diabetes</v>
      </c>
    </row>
    <row r="1567" spans="1:10" x14ac:dyDescent="0.35">
      <c r="A1567" s="17" t="s">
        <v>805</v>
      </c>
      <c r="B1567" s="17">
        <v>19.53</v>
      </c>
      <c r="C1567" s="17" t="s">
        <v>8339</v>
      </c>
      <c r="D1567" s="17">
        <v>6.09</v>
      </c>
      <c r="E1567" s="17" t="s">
        <v>2381</v>
      </c>
      <c r="F1567" s="17" t="s">
        <v>2380</v>
      </c>
      <c r="G1567" s="17" t="s">
        <v>2380</v>
      </c>
      <c r="H1567" s="17">
        <v>0</v>
      </c>
      <c r="I1567" s="17" t="s">
        <v>2380</v>
      </c>
      <c r="J1567" s="17" t="str">
        <f>IF(Table3__3_16[[#This Row],[HBA1C]]&lt;5.7,"Normal",IF(Table3__3_16[[#This Row],[HBA1C]]&lt;6.4,"Prediabetes","Diabetes"))</f>
        <v>Prediabetes</v>
      </c>
    </row>
    <row r="1568" spans="1:10" x14ac:dyDescent="0.35">
      <c r="A1568" s="17" t="s">
        <v>804</v>
      </c>
      <c r="B1568" s="17">
        <v>27.7</v>
      </c>
      <c r="C1568" s="17" t="s">
        <v>8338</v>
      </c>
      <c r="D1568" s="17">
        <v>4.71</v>
      </c>
      <c r="E1568" s="17" t="s">
        <v>2380</v>
      </c>
      <c r="F1568" s="17" t="s">
        <v>2380</v>
      </c>
      <c r="G1568" s="17" t="s">
        <v>2380</v>
      </c>
      <c r="H1568" s="17">
        <v>1</v>
      </c>
      <c r="I1568" s="17" t="s">
        <v>2380</v>
      </c>
      <c r="J1568" s="17" t="str">
        <f>IF(Table3__3_16[[#This Row],[HBA1C]]&lt;5.7,"Normal",IF(Table3__3_16[[#This Row],[HBA1C]]&lt;6.4,"Prediabetes","Diabetes"))</f>
        <v>Normal</v>
      </c>
    </row>
    <row r="1569" spans="1:10" x14ac:dyDescent="0.35">
      <c r="A1569" s="17" t="s">
        <v>803</v>
      </c>
      <c r="B1569" s="17">
        <v>18.920000000000002</v>
      </c>
      <c r="C1569" s="17" t="s">
        <v>8339</v>
      </c>
      <c r="D1569" s="17">
        <v>8.18</v>
      </c>
      <c r="E1569" s="17" t="s">
        <v>2380</v>
      </c>
      <c r="F1569" s="17" t="s">
        <v>2380</v>
      </c>
      <c r="G1569" s="17" t="s">
        <v>2380</v>
      </c>
      <c r="H1569" s="17">
        <v>0</v>
      </c>
      <c r="I1569" s="17" t="s">
        <v>2380</v>
      </c>
      <c r="J1569" s="17" t="str">
        <f>IF(Table3__3_16[[#This Row],[HBA1C]]&lt;5.7,"Normal",IF(Table3__3_16[[#This Row],[HBA1C]]&lt;6.4,"Prediabetes","Diabetes"))</f>
        <v>Diabetes</v>
      </c>
    </row>
    <row r="1570" spans="1:10" x14ac:dyDescent="0.35">
      <c r="A1570" s="17" t="s">
        <v>802</v>
      </c>
      <c r="B1570" s="17">
        <v>17.760000000000002</v>
      </c>
      <c r="C1570" s="17" t="s">
        <v>8340</v>
      </c>
      <c r="D1570" s="17">
        <v>11.18</v>
      </c>
      <c r="E1570" s="17" t="s">
        <v>2381</v>
      </c>
      <c r="F1570" s="17" t="s">
        <v>2380</v>
      </c>
      <c r="G1570" s="17" t="s">
        <v>2380</v>
      </c>
      <c r="H1570" s="17">
        <v>2</v>
      </c>
      <c r="I1570" s="17" t="s">
        <v>2380</v>
      </c>
      <c r="J1570" s="17" t="str">
        <f>IF(Table3__3_16[[#This Row],[HBA1C]]&lt;5.7,"Normal",IF(Table3__3_16[[#This Row],[HBA1C]]&lt;6.4,"Prediabetes","Diabetes"))</f>
        <v>Diabetes</v>
      </c>
    </row>
    <row r="1571" spans="1:10" x14ac:dyDescent="0.35">
      <c r="A1571" s="17" t="s">
        <v>801</v>
      </c>
      <c r="B1571" s="17">
        <v>29.83</v>
      </c>
      <c r="C1571" s="17" t="s">
        <v>8338</v>
      </c>
      <c r="D1571" s="17">
        <v>5.03</v>
      </c>
      <c r="E1571" s="17" t="s">
        <v>2381</v>
      </c>
      <c r="F1571" s="17" t="s">
        <v>2380</v>
      </c>
      <c r="G1571" s="17" t="s">
        <v>2380</v>
      </c>
      <c r="H1571" s="17">
        <v>0</v>
      </c>
      <c r="I1571" s="17" t="s">
        <v>2380</v>
      </c>
      <c r="J1571" s="17" t="str">
        <f>IF(Table3__3_16[[#This Row],[HBA1C]]&lt;5.7,"Normal",IF(Table3__3_16[[#This Row],[HBA1C]]&lt;6.4,"Prediabetes","Diabetes"))</f>
        <v>Normal</v>
      </c>
    </row>
    <row r="1572" spans="1:10" x14ac:dyDescent="0.35">
      <c r="A1572" s="17" t="s">
        <v>800</v>
      </c>
      <c r="B1572" s="17">
        <v>23.465</v>
      </c>
      <c r="C1572" s="17" t="s">
        <v>8339</v>
      </c>
      <c r="D1572" s="17">
        <v>5.56</v>
      </c>
      <c r="E1572" s="17" t="s">
        <v>2380</v>
      </c>
      <c r="F1572" s="17" t="s">
        <v>2380</v>
      </c>
      <c r="G1572" s="17" t="s">
        <v>2380</v>
      </c>
      <c r="H1572" s="17">
        <v>1</v>
      </c>
      <c r="I1572" s="17" t="s">
        <v>2380</v>
      </c>
      <c r="J1572" s="17" t="str">
        <f>IF(Table3__3_16[[#This Row],[HBA1C]]&lt;5.7,"Normal",IF(Table3__3_16[[#This Row],[HBA1C]]&lt;6.4,"Prediabetes","Diabetes"))</f>
        <v>Normal</v>
      </c>
    </row>
    <row r="1573" spans="1:10" x14ac:dyDescent="0.35">
      <c r="A1573" s="17" t="s">
        <v>799</v>
      </c>
      <c r="B1573" s="17">
        <v>29.355</v>
      </c>
      <c r="C1573" s="17" t="s">
        <v>8338</v>
      </c>
      <c r="D1573" s="17">
        <v>4.33</v>
      </c>
      <c r="E1573" s="17" t="s">
        <v>2380</v>
      </c>
      <c r="F1573" s="17" t="s">
        <v>2380</v>
      </c>
      <c r="G1573" s="17" t="s">
        <v>2380</v>
      </c>
      <c r="H1573" s="17">
        <v>0</v>
      </c>
      <c r="I1573" s="17" t="s">
        <v>2380</v>
      </c>
      <c r="J1573" s="17" t="str">
        <f>IF(Table3__3_16[[#This Row],[HBA1C]]&lt;5.7,"Normal",IF(Table3__3_16[[#This Row],[HBA1C]]&lt;6.4,"Prediabetes","Diabetes"))</f>
        <v>Normal</v>
      </c>
    </row>
    <row r="1574" spans="1:10" x14ac:dyDescent="0.35">
      <c r="A1574" s="17" t="s">
        <v>798</v>
      </c>
      <c r="B1574" s="17">
        <v>35.49</v>
      </c>
      <c r="C1574" s="17" t="s">
        <v>8337</v>
      </c>
      <c r="D1574" s="17">
        <v>5.21</v>
      </c>
      <c r="E1574" s="17" t="s">
        <v>2381</v>
      </c>
      <c r="F1574" s="17" t="s">
        <v>2380</v>
      </c>
      <c r="G1574" s="17" t="s">
        <v>2381</v>
      </c>
      <c r="H1574" s="17">
        <v>1</v>
      </c>
      <c r="I1574" s="17" t="s">
        <v>2380</v>
      </c>
      <c r="J1574" s="17" t="str">
        <f>IF(Table3__3_16[[#This Row],[HBA1C]]&lt;5.7,"Normal",IF(Table3__3_16[[#This Row],[HBA1C]]&lt;6.4,"Prediabetes","Diabetes"))</f>
        <v>Normal</v>
      </c>
    </row>
    <row r="1575" spans="1:10" x14ac:dyDescent="0.35">
      <c r="A1575" s="17" t="s">
        <v>797</v>
      </c>
      <c r="B1575" s="17">
        <v>26.315000000000001</v>
      </c>
      <c r="C1575" s="17" t="s">
        <v>8338</v>
      </c>
      <c r="D1575" s="17">
        <v>5.89</v>
      </c>
      <c r="E1575" s="17" t="s">
        <v>2380</v>
      </c>
      <c r="F1575" s="17" t="s">
        <v>2380</v>
      </c>
      <c r="G1575" s="17" t="s">
        <v>2380</v>
      </c>
      <c r="H1575" s="17">
        <v>0</v>
      </c>
      <c r="I1575" s="17" t="s">
        <v>2380</v>
      </c>
      <c r="J1575" s="17" t="str">
        <f>IF(Table3__3_16[[#This Row],[HBA1C]]&lt;5.7,"Normal",IF(Table3__3_16[[#This Row],[HBA1C]]&lt;6.4,"Prediabetes","Diabetes"))</f>
        <v>Prediabetes</v>
      </c>
    </row>
    <row r="1576" spans="1:10" x14ac:dyDescent="0.35">
      <c r="A1576" s="17" t="s">
        <v>796</v>
      </c>
      <c r="B1576" s="17">
        <v>19.79</v>
      </c>
      <c r="C1576" s="17" t="s">
        <v>8339</v>
      </c>
      <c r="D1576" s="17">
        <v>4.8099999999999996</v>
      </c>
      <c r="E1576" s="17" t="s">
        <v>2381</v>
      </c>
      <c r="F1576" s="17" t="s">
        <v>2380</v>
      </c>
      <c r="G1576" s="17" t="s">
        <v>2380</v>
      </c>
      <c r="H1576" s="17">
        <v>0</v>
      </c>
      <c r="I1576" s="17" t="s">
        <v>2380</v>
      </c>
      <c r="J1576" s="17" t="str">
        <f>IF(Table3__3_16[[#This Row],[HBA1C]]&lt;5.7,"Normal",IF(Table3__3_16[[#This Row],[HBA1C]]&lt;6.4,"Prediabetes","Diabetes"))</f>
        <v>Normal</v>
      </c>
    </row>
    <row r="1577" spans="1:10" x14ac:dyDescent="0.35">
      <c r="A1577" s="17" t="s">
        <v>795</v>
      </c>
      <c r="B1577" s="17">
        <v>40.564999999999998</v>
      </c>
      <c r="C1577" s="17" t="s">
        <v>8337</v>
      </c>
      <c r="D1577" s="17">
        <v>5.66</v>
      </c>
      <c r="E1577" s="17" t="s">
        <v>2380</v>
      </c>
      <c r="F1577" s="17" t="s">
        <v>2380</v>
      </c>
      <c r="G1577" s="17" t="s">
        <v>2380</v>
      </c>
      <c r="H1577" s="17">
        <v>1</v>
      </c>
      <c r="I1577" s="17" t="s">
        <v>2380</v>
      </c>
      <c r="J1577" s="17" t="str">
        <f>IF(Table3__3_16[[#This Row],[HBA1C]]&lt;5.7,"Normal",IF(Table3__3_16[[#This Row],[HBA1C]]&lt;6.4,"Prediabetes","Diabetes"))</f>
        <v>Normal</v>
      </c>
    </row>
    <row r="1578" spans="1:10" x14ac:dyDescent="0.35">
      <c r="A1578" s="17" t="s">
        <v>794</v>
      </c>
      <c r="B1578" s="17">
        <v>18.03</v>
      </c>
      <c r="C1578" s="17" t="s">
        <v>8340</v>
      </c>
      <c r="D1578" s="17">
        <v>10.66</v>
      </c>
      <c r="E1578" s="17" t="s">
        <v>2381</v>
      </c>
      <c r="F1578" s="17" t="s">
        <v>2380</v>
      </c>
      <c r="G1578" s="17" t="s">
        <v>2380</v>
      </c>
      <c r="H1578" s="17">
        <v>2</v>
      </c>
      <c r="I1578" s="17" t="s">
        <v>2380</v>
      </c>
      <c r="J1578" s="17" t="str">
        <f>IF(Table3__3_16[[#This Row],[HBA1C]]&lt;5.7,"Normal",IF(Table3__3_16[[#This Row],[HBA1C]]&lt;6.4,"Prediabetes","Diabetes"))</f>
        <v>Diabetes</v>
      </c>
    </row>
    <row r="1579" spans="1:10" x14ac:dyDescent="0.35">
      <c r="A1579" s="17" t="s">
        <v>793</v>
      </c>
      <c r="B1579" s="17">
        <v>34.65</v>
      </c>
      <c r="C1579" s="17" t="s">
        <v>8337</v>
      </c>
      <c r="D1579" s="17">
        <v>5.98</v>
      </c>
      <c r="E1579" s="17" t="s">
        <v>2381</v>
      </c>
      <c r="F1579" s="17" t="s">
        <v>2380</v>
      </c>
      <c r="G1579" s="17" t="s">
        <v>2380</v>
      </c>
      <c r="H1579" s="17">
        <v>0</v>
      </c>
      <c r="I1579" s="17" t="s">
        <v>2380</v>
      </c>
      <c r="J1579" s="17" t="str">
        <f>IF(Table3__3_16[[#This Row],[HBA1C]]&lt;5.7,"Normal",IF(Table3__3_16[[#This Row],[HBA1C]]&lt;6.4,"Prediabetes","Diabetes"))</f>
        <v>Prediabetes</v>
      </c>
    </row>
    <row r="1580" spans="1:10" x14ac:dyDescent="0.35">
      <c r="A1580" s="17" t="s">
        <v>792</v>
      </c>
      <c r="B1580" s="17">
        <v>42.94</v>
      </c>
      <c r="C1580" s="17" t="s">
        <v>8337</v>
      </c>
      <c r="D1580" s="17">
        <v>4.34</v>
      </c>
      <c r="E1580" s="17" t="s">
        <v>2380</v>
      </c>
      <c r="F1580" s="17" t="s">
        <v>2380</v>
      </c>
      <c r="G1580" s="17" t="s">
        <v>2380</v>
      </c>
      <c r="H1580" s="17">
        <v>0</v>
      </c>
      <c r="I1580" s="17" t="s">
        <v>2380</v>
      </c>
      <c r="J1580" s="17" t="str">
        <f>IF(Table3__3_16[[#This Row],[HBA1C]]&lt;5.7,"Normal",IF(Table3__3_16[[#This Row],[HBA1C]]&lt;6.4,"Prediabetes","Diabetes"))</f>
        <v>Normal</v>
      </c>
    </row>
    <row r="1581" spans="1:10" x14ac:dyDescent="0.35">
      <c r="A1581" s="17" t="s">
        <v>791</v>
      </c>
      <c r="B1581" s="17">
        <v>31.254999999999999</v>
      </c>
      <c r="C1581" s="17" t="s">
        <v>8337</v>
      </c>
      <c r="D1581" s="17">
        <v>5.17</v>
      </c>
      <c r="E1581" s="17" t="s">
        <v>2380</v>
      </c>
      <c r="F1581" s="17" t="s">
        <v>2380</v>
      </c>
      <c r="G1581" s="17" t="s">
        <v>2380</v>
      </c>
      <c r="H1581" s="17">
        <v>0</v>
      </c>
      <c r="I1581" s="17" t="s">
        <v>2380</v>
      </c>
      <c r="J1581" s="17" t="str">
        <f>IF(Table3__3_16[[#This Row],[HBA1C]]&lt;5.7,"Normal",IF(Table3__3_16[[#This Row],[HBA1C]]&lt;6.4,"Prediabetes","Diabetes"))</f>
        <v>Normal</v>
      </c>
    </row>
    <row r="1582" spans="1:10" x14ac:dyDescent="0.35">
      <c r="A1582" s="17" t="s">
        <v>790</v>
      </c>
      <c r="B1582" s="17">
        <v>45.43</v>
      </c>
      <c r="C1582" s="17" t="s">
        <v>8337</v>
      </c>
      <c r="D1582" s="17">
        <v>4.2300000000000004</v>
      </c>
      <c r="E1582" s="17" t="s">
        <v>2381</v>
      </c>
      <c r="F1582" s="17" t="s">
        <v>2380</v>
      </c>
      <c r="G1582" s="17" t="s">
        <v>2381</v>
      </c>
      <c r="H1582" s="17">
        <v>1</v>
      </c>
      <c r="I1582" s="17" t="s">
        <v>2380</v>
      </c>
      <c r="J1582" s="17" t="str">
        <f>IF(Table3__3_16[[#This Row],[HBA1C]]&lt;5.7,"Normal",IF(Table3__3_16[[#This Row],[HBA1C]]&lt;6.4,"Prediabetes","Diabetes"))</f>
        <v>Normal</v>
      </c>
    </row>
    <row r="1583" spans="1:10" x14ac:dyDescent="0.35">
      <c r="A1583" s="17" t="s">
        <v>789</v>
      </c>
      <c r="B1583" s="17">
        <v>32.340000000000003</v>
      </c>
      <c r="C1583" s="17" t="s">
        <v>8337</v>
      </c>
      <c r="D1583" s="17">
        <v>4.88</v>
      </c>
      <c r="E1583" s="17" t="s">
        <v>2381</v>
      </c>
      <c r="F1583" s="17" t="s">
        <v>2380</v>
      </c>
      <c r="G1583" s="17" t="s">
        <v>2381</v>
      </c>
      <c r="H1583" s="17">
        <v>1</v>
      </c>
      <c r="I1583" s="17" t="s">
        <v>2380</v>
      </c>
      <c r="J1583" s="17" t="str">
        <f>IF(Table3__3_16[[#This Row],[HBA1C]]&lt;5.7,"Normal",IF(Table3__3_16[[#This Row],[HBA1C]]&lt;6.4,"Prediabetes","Diabetes"))</f>
        <v>Normal</v>
      </c>
    </row>
    <row r="1584" spans="1:10" x14ac:dyDescent="0.35">
      <c r="A1584" s="17" t="s">
        <v>788</v>
      </c>
      <c r="B1584" s="17">
        <v>25.46</v>
      </c>
      <c r="C1584" s="17" t="s">
        <v>8338</v>
      </c>
      <c r="D1584" s="17">
        <v>9.7100000000000009</v>
      </c>
      <c r="E1584" s="17" t="s">
        <v>2381</v>
      </c>
      <c r="F1584" s="17" t="s">
        <v>2380</v>
      </c>
      <c r="G1584" s="17" t="s">
        <v>2380</v>
      </c>
      <c r="H1584" s="17">
        <v>1</v>
      </c>
      <c r="I1584" s="17" t="s">
        <v>2380</v>
      </c>
      <c r="J1584" s="17" t="str">
        <f>IF(Table3__3_16[[#This Row],[HBA1C]]&lt;5.7,"Normal",IF(Table3__3_16[[#This Row],[HBA1C]]&lt;6.4,"Prediabetes","Diabetes"))</f>
        <v>Diabetes</v>
      </c>
    </row>
    <row r="1585" spans="1:10" x14ac:dyDescent="0.35">
      <c r="A1585" s="17" t="s">
        <v>787</v>
      </c>
      <c r="B1585" s="17">
        <v>37.145000000000003</v>
      </c>
      <c r="C1585" s="17" t="s">
        <v>8337</v>
      </c>
      <c r="D1585" s="17">
        <v>5.32</v>
      </c>
      <c r="E1585" s="17" t="s">
        <v>2380</v>
      </c>
      <c r="F1585" s="17" t="s">
        <v>2380</v>
      </c>
      <c r="G1585" s="17" t="s">
        <v>2380</v>
      </c>
      <c r="H1585" s="17">
        <v>0</v>
      </c>
      <c r="I1585" s="17" t="s">
        <v>2380</v>
      </c>
      <c r="J1585" s="17" t="str">
        <f>IF(Table3__3_16[[#This Row],[HBA1C]]&lt;5.7,"Normal",IF(Table3__3_16[[#This Row],[HBA1C]]&lt;6.4,"Prediabetes","Diabetes"))</f>
        <v>Normal</v>
      </c>
    </row>
    <row r="1586" spans="1:10" x14ac:dyDescent="0.35">
      <c r="A1586" s="17" t="s">
        <v>786</v>
      </c>
      <c r="B1586" s="17">
        <v>30.8</v>
      </c>
      <c r="C1586" s="17" t="s">
        <v>8337</v>
      </c>
      <c r="D1586" s="17">
        <v>5.83</v>
      </c>
      <c r="E1586" s="17" t="s">
        <v>2381</v>
      </c>
      <c r="F1586" s="17" t="s">
        <v>2380</v>
      </c>
      <c r="G1586" s="17" t="s">
        <v>2380</v>
      </c>
      <c r="H1586" s="17">
        <v>0</v>
      </c>
      <c r="I1586" s="17" t="s">
        <v>2380</v>
      </c>
      <c r="J1586" s="17" t="str">
        <f>IF(Table3__3_16[[#This Row],[HBA1C]]&lt;5.7,"Normal",IF(Table3__3_16[[#This Row],[HBA1C]]&lt;6.4,"Prediabetes","Diabetes"))</f>
        <v>Prediabetes</v>
      </c>
    </row>
    <row r="1587" spans="1:10" x14ac:dyDescent="0.35">
      <c r="A1587" s="17" t="s">
        <v>785</v>
      </c>
      <c r="B1587" s="17">
        <v>29.5</v>
      </c>
      <c r="C1587" s="17" t="s">
        <v>8338</v>
      </c>
      <c r="D1587" s="17">
        <v>5.54</v>
      </c>
      <c r="E1587" s="17" t="s">
        <v>2381</v>
      </c>
      <c r="F1587" s="17" t="s">
        <v>2380</v>
      </c>
      <c r="G1587" s="17" t="s">
        <v>2380</v>
      </c>
      <c r="H1587" s="17">
        <v>0</v>
      </c>
      <c r="I1587" s="17" t="s">
        <v>2380</v>
      </c>
      <c r="J1587" s="17" t="str">
        <f>IF(Table3__3_16[[#This Row],[HBA1C]]&lt;5.7,"Normal",IF(Table3__3_16[[#This Row],[HBA1C]]&lt;6.4,"Prediabetes","Diabetes"))</f>
        <v>Normal</v>
      </c>
    </row>
    <row r="1588" spans="1:10" x14ac:dyDescent="0.35">
      <c r="A1588" s="17" t="s">
        <v>784</v>
      </c>
      <c r="B1588" s="17">
        <v>43.39</v>
      </c>
      <c r="C1588" s="17" t="s">
        <v>8337</v>
      </c>
      <c r="D1588" s="17">
        <v>5.85</v>
      </c>
      <c r="E1588" s="17" t="s">
        <v>2380</v>
      </c>
      <c r="F1588" s="17" t="s">
        <v>2381</v>
      </c>
      <c r="G1588" s="17" t="s">
        <v>2380</v>
      </c>
      <c r="H1588" s="17">
        <v>1</v>
      </c>
      <c r="I1588" s="17" t="s">
        <v>2380</v>
      </c>
      <c r="J1588" s="17" t="str">
        <f>IF(Table3__3_16[[#This Row],[HBA1C]]&lt;5.7,"Normal",IF(Table3__3_16[[#This Row],[HBA1C]]&lt;6.4,"Prediabetes","Diabetes"))</f>
        <v>Prediabetes</v>
      </c>
    </row>
    <row r="1589" spans="1:10" x14ac:dyDescent="0.35">
      <c r="A1589" s="17" t="s">
        <v>783</v>
      </c>
      <c r="B1589" s="17">
        <v>15.08</v>
      </c>
      <c r="C1589" s="17" t="s">
        <v>8340</v>
      </c>
      <c r="D1589" s="17">
        <v>4.8499999999999996</v>
      </c>
      <c r="E1589" s="17" t="s">
        <v>2381</v>
      </c>
      <c r="F1589" s="17" t="s">
        <v>2380</v>
      </c>
      <c r="G1589" s="17" t="s">
        <v>2381</v>
      </c>
      <c r="H1589" s="17">
        <v>1</v>
      </c>
      <c r="I1589" s="17" t="s">
        <v>2380</v>
      </c>
      <c r="J1589" s="17" t="str">
        <f>IF(Table3__3_16[[#This Row],[HBA1C]]&lt;5.7,"Normal",IF(Table3__3_16[[#This Row],[HBA1C]]&lt;6.4,"Prediabetes","Diabetes"))</f>
        <v>Normal</v>
      </c>
    </row>
    <row r="1590" spans="1:10" x14ac:dyDescent="0.35">
      <c r="A1590" s="17" t="s">
        <v>782</v>
      </c>
      <c r="B1590" s="17">
        <v>20.48</v>
      </c>
      <c r="C1590" s="17" t="s">
        <v>8339</v>
      </c>
      <c r="D1590" s="17">
        <v>11.09</v>
      </c>
      <c r="E1590" s="17" t="s">
        <v>2380</v>
      </c>
      <c r="F1590" s="17" t="s">
        <v>2380</v>
      </c>
      <c r="G1590" s="17" t="s">
        <v>2380</v>
      </c>
      <c r="H1590" s="17">
        <v>0</v>
      </c>
      <c r="I1590" s="17" t="s">
        <v>2380</v>
      </c>
      <c r="J1590" s="17" t="str">
        <f>IF(Table3__3_16[[#This Row],[HBA1C]]&lt;5.7,"Normal",IF(Table3__3_16[[#This Row],[HBA1C]]&lt;6.4,"Prediabetes","Diabetes"))</f>
        <v>Diabetes</v>
      </c>
    </row>
    <row r="1591" spans="1:10" x14ac:dyDescent="0.35">
      <c r="A1591" s="17" t="s">
        <v>781</v>
      </c>
      <c r="B1591" s="17">
        <v>34.450000000000003</v>
      </c>
      <c r="C1591" s="17" t="s">
        <v>8337</v>
      </c>
      <c r="D1591" s="17">
        <v>5.58</v>
      </c>
      <c r="E1591" s="17" t="s">
        <v>2381</v>
      </c>
      <c r="F1591" s="17" t="s">
        <v>2380</v>
      </c>
      <c r="G1591" s="17" t="s">
        <v>2380</v>
      </c>
      <c r="H1591" s="17">
        <v>0</v>
      </c>
      <c r="I1591" s="17" t="s">
        <v>2380</v>
      </c>
      <c r="J1591" s="17" t="str">
        <f>IF(Table3__3_16[[#This Row],[HBA1C]]&lt;5.7,"Normal",IF(Table3__3_16[[#This Row],[HBA1C]]&lt;6.4,"Prediabetes","Diabetes"))</f>
        <v>Normal</v>
      </c>
    </row>
    <row r="1592" spans="1:10" x14ac:dyDescent="0.35">
      <c r="A1592" s="17" t="s">
        <v>780</v>
      </c>
      <c r="B1592" s="17">
        <v>34.21</v>
      </c>
      <c r="C1592" s="17" t="s">
        <v>8337</v>
      </c>
      <c r="D1592" s="17">
        <v>9.7200000000000006</v>
      </c>
      <c r="E1592" s="17" t="s">
        <v>2381</v>
      </c>
      <c r="F1592" s="17" t="s">
        <v>2380</v>
      </c>
      <c r="G1592" s="17" t="s">
        <v>2380</v>
      </c>
      <c r="H1592" s="17">
        <v>0</v>
      </c>
      <c r="I1592" s="17" t="s">
        <v>2380</v>
      </c>
      <c r="J1592" s="17" t="str">
        <f>IF(Table3__3_16[[#This Row],[HBA1C]]&lt;5.7,"Normal",IF(Table3__3_16[[#This Row],[HBA1C]]&lt;6.4,"Prediabetes","Diabetes"))</f>
        <v>Diabetes</v>
      </c>
    </row>
    <row r="1593" spans="1:10" x14ac:dyDescent="0.35">
      <c r="A1593" s="17" t="s">
        <v>779</v>
      </c>
      <c r="B1593" s="17">
        <v>28.8</v>
      </c>
      <c r="C1593" s="17" t="s">
        <v>8338</v>
      </c>
      <c r="D1593" s="17">
        <v>11.41</v>
      </c>
      <c r="E1593" s="17" t="s">
        <v>2381</v>
      </c>
      <c r="F1593" s="17" t="s">
        <v>2380</v>
      </c>
      <c r="G1593" s="17" t="s">
        <v>2380</v>
      </c>
      <c r="H1593" s="17">
        <v>0</v>
      </c>
      <c r="I1593" s="17" t="s">
        <v>2380</v>
      </c>
      <c r="J1593" s="17" t="str">
        <f>IF(Table3__3_16[[#This Row],[HBA1C]]&lt;5.7,"Normal",IF(Table3__3_16[[#This Row],[HBA1C]]&lt;6.4,"Prediabetes","Diabetes"))</f>
        <v>Diabetes</v>
      </c>
    </row>
    <row r="1594" spans="1:10" x14ac:dyDescent="0.35">
      <c r="A1594" s="17" t="s">
        <v>778</v>
      </c>
      <c r="B1594" s="17">
        <v>31.74</v>
      </c>
      <c r="C1594" s="17" t="s">
        <v>8337</v>
      </c>
      <c r="D1594" s="17">
        <v>4.46</v>
      </c>
      <c r="E1594" s="17" t="s">
        <v>2380</v>
      </c>
      <c r="F1594" s="17" t="s">
        <v>2380</v>
      </c>
      <c r="G1594" s="17" t="s">
        <v>2381</v>
      </c>
      <c r="H1594" s="17">
        <v>1</v>
      </c>
      <c r="I1594" s="17" t="s">
        <v>2380</v>
      </c>
      <c r="J1594" s="17" t="str">
        <f>IF(Table3__3_16[[#This Row],[HBA1C]]&lt;5.7,"Normal",IF(Table3__3_16[[#This Row],[HBA1C]]&lt;6.4,"Prediabetes","Diabetes"))</f>
        <v>Normal</v>
      </c>
    </row>
    <row r="1595" spans="1:10" x14ac:dyDescent="0.35">
      <c r="A1595" s="17" t="s">
        <v>777</v>
      </c>
      <c r="B1595" s="17">
        <v>21.78</v>
      </c>
      <c r="C1595" s="17" t="s">
        <v>8339</v>
      </c>
      <c r="D1595" s="17">
        <v>9.31</v>
      </c>
      <c r="E1595" s="17" t="s">
        <v>2381</v>
      </c>
      <c r="F1595" s="17" t="s">
        <v>2380</v>
      </c>
      <c r="G1595" s="17" t="s">
        <v>2380</v>
      </c>
      <c r="H1595" s="17">
        <v>0</v>
      </c>
      <c r="I1595" s="17" t="s">
        <v>2380</v>
      </c>
      <c r="J1595" s="17" t="str">
        <f>IF(Table3__3_16[[#This Row],[HBA1C]]&lt;5.7,"Normal",IF(Table3__3_16[[#This Row],[HBA1C]]&lt;6.4,"Prediabetes","Diabetes"))</f>
        <v>Diabetes</v>
      </c>
    </row>
    <row r="1596" spans="1:10" x14ac:dyDescent="0.35">
      <c r="A1596" s="17" t="s">
        <v>776</v>
      </c>
      <c r="B1596" s="17">
        <v>23.75</v>
      </c>
      <c r="C1596" s="17" t="s">
        <v>8339</v>
      </c>
      <c r="D1596" s="17">
        <v>5.03</v>
      </c>
      <c r="E1596" s="17" t="s">
        <v>2380</v>
      </c>
      <c r="F1596" s="17" t="s">
        <v>2380</v>
      </c>
      <c r="G1596" s="17" t="s">
        <v>2380</v>
      </c>
      <c r="H1596" s="17">
        <v>1</v>
      </c>
      <c r="I1596" s="17" t="s">
        <v>2380</v>
      </c>
      <c r="J1596" s="17" t="str">
        <f>IF(Table3__3_16[[#This Row],[HBA1C]]&lt;5.7,"Normal",IF(Table3__3_16[[#This Row],[HBA1C]]&lt;6.4,"Prediabetes","Diabetes"))</f>
        <v>Normal</v>
      </c>
    </row>
    <row r="1597" spans="1:10" x14ac:dyDescent="0.35">
      <c r="A1597" s="17" t="s">
        <v>775</v>
      </c>
      <c r="B1597" s="17">
        <v>33.21</v>
      </c>
      <c r="C1597" s="17" t="s">
        <v>8337</v>
      </c>
      <c r="D1597" s="17">
        <v>5.07</v>
      </c>
      <c r="E1597" s="17" t="s">
        <v>2381</v>
      </c>
      <c r="F1597" s="17" t="s">
        <v>2380</v>
      </c>
      <c r="G1597" s="17" t="s">
        <v>2380</v>
      </c>
      <c r="H1597" s="17">
        <v>1</v>
      </c>
      <c r="I1597" s="17" t="s">
        <v>2380</v>
      </c>
      <c r="J1597" s="17" t="str">
        <f>IF(Table3__3_16[[#This Row],[HBA1C]]&lt;5.7,"Normal",IF(Table3__3_16[[#This Row],[HBA1C]]&lt;6.4,"Prediabetes","Diabetes"))</f>
        <v>Normal</v>
      </c>
    </row>
    <row r="1598" spans="1:10" x14ac:dyDescent="0.35">
      <c r="A1598" s="17" t="s">
        <v>774</v>
      </c>
      <c r="B1598" s="17">
        <v>17.7</v>
      </c>
      <c r="C1598" s="17" t="s">
        <v>8340</v>
      </c>
      <c r="D1598" s="17">
        <v>10.42</v>
      </c>
      <c r="E1598" s="17" t="s">
        <v>2381</v>
      </c>
      <c r="F1598" s="17" t="s">
        <v>2380</v>
      </c>
      <c r="G1598" s="17" t="s">
        <v>2380</v>
      </c>
      <c r="H1598" s="17">
        <v>2</v>
      </c>
      <c r="I1598" s="17" t="s">
        <v>2380</v>
      </c>
      <c r="J1598" s="17" t="str">
        <f>IF(Table3__3_16[[#This Row],[HBA1C]]&lt;5.7,"Normal",IF(Table3__3_16[[#This Row],[HBA1C]]&lt;6.4,"Prediabetes","Diabetes"))</f>
        <v>Diabetes</v>
      </c>
    </row>
    <row r="1599" spans="1:10" x14ac:dyDescent="0.35">
      <c r="A1599" s="17" t="s">
        <v>773</v>
      </c>
      <c r="B1599" s="17">
        <v>17.2</v>
      </c>
      <c r="C1599" s="17" t="s">
        <v>8340</v>
      </c>
      <c r="D1599" s="17">
        <v>6.45</v>
      </c>
      <c r="E1599" s="17" t="s">
        <v>2380</v>
      </c>
      <c r="F1599" s="17" t="s">
        <v>2380</v>
      </c>
      <c r="G1599" s="17" t="s">
        <v>2380</v>
      </c>
      <c r="H1599" s="17">
        <v>2</v>
      </c>
      <c r="I1599" s="17" t="s">
        <v>2380</v>
      </c>
      <c r="J1599" s="17" t="str">
        <f>IF(Table3__3_16[[#This Row],[HBA1C]]&lt;5.7,"Normal",IF(Table3__3_16[[#This Row],[HBA1C]]&lt;6.4,"Prediabetes","Diabetes"))</f>
        <v>Diabetes</v>
      </c>
    </row>
    <row r="1600" spans="1:10" x14ac:dyDescent="0.35">
      <c r="A1600" s="17" t="s">
        <v>772</v>
      </c>
      <c r="B1600" s="17">
        <v>19.21</v>
      </c>
      <c r="C1600" s="17" t="s">
        <v>8339</v>
      </c>
      <c r="D1600" s="17">
        <v>5.52</v>
      </c>
      <c r="E1600" s="17" t="s">
        <v>2380</v>
      </c>
      <c r="F1600" s="17" t="s">
        <v>2380</v>
      </c>
      <c r="G1600" s="17" t="s">
        <v>2380</v>
      </c>
      <c r="H1600" s="17">
        <v>2</v>
      </c>
      <c r="I1600" s="17" t="s">
        <v>2380</v>
      </c>
      <c r="J1600" s="17" t="str">
        <f>IF(Table3__3_16[[#This Row],[HBA1C]]&lt;5.7,"Normal",IF(Table3__3_16[[#This Row],[HBA1C]]&lt;6.4,"Prediabetes","Diabetes"))</f>
        <v>Normal</v>
      </c>
    </row>
    <row r="1601" spans="1:10" x14ac:dyDescent="0.35">
      <c r="A1601" s="17" t="s">
        <v>771</v>
      </c>
      <c r="B1601" s="17">
        <v>23.2</v>
      </c>
      <c r="C1601" s="17" t="s">
        <v>8339</v>
      </c>
      <c r="D1601" s="17">
        <v>4.41</v>
      </c>
      <c r="E1601" s="17" t="s">
        <v>2380</v>
      </c>
      <c r="F1601" s="17" t="s">
        <v>2380</v>
      </c>
      <c r="G1601" s="17" t="s">
        <v>2381</v>
      </c>
      <c r="H1601" s="17">
        <v>1</v>
      </c>
      <c r="I1601" s="17" t="s">
        <v>2380</v>
      </c>
      <c r="J1601" s="17" t="str">
        <f>IF(Table3__3_16[[#This Row],[HBA1C]]&lt;5.7,"Normal",IF(Table3__3_16[[#This Row],[HBA1C]]&lt;6.4,"Prediabetes","Diabetes"))</f>
        <v>Normal</v>
      </c>
    </row>
    <row r="1602" spans="1:10" x14ac:dyDescent="0.35">
      <c r="A1602" s="17" t="s">
        <v>770</v>
      </c>
      <c r="B1602" s="17">
        <v>32.5</v>
      </c>
      <c r="C1602" s="17" t="s">
        <v>8337</v>
      </c>
      <c r="D1602" s="17">
        <v>4.6900000000000004</v>
      </c>
      <c r="E1602" s="17" t="s">
        <v>2381</v>
      </c>
      <c r="F1602" s="17" t="s">
        <v>2380</v>
      </c>
      <c r="G1602" s="17" t="s">
        <v>2381</v>
      </c>
      <c r="H1602" s="17">
        <v>1</v>
      </c>
      <c r="I1602" s="17" t="s">
        <v>2380</v>
      </c>
      <c r="J1602" s="17" t="str">
        <f>IF(Table3__3_16[[#This Row],[HBA1C]]&lt;5.7,"Normal",IF(Table3__3_16[[#This Row],[HBA1C]]&lt;6.4,"Prediabetes","Diabetes"))</f>
        <v>Normal</v>
      </c>
    </row>
    <row r="1603" spans="1:10" x14ac:dyDescent="0.35">
      <c r="A1603" s="17" t="s">
        <v>769</v>
      </c>
      <c r="B1603" s="17">
        <v>20.9</v>
      </c>
      <c r="C1603" s="17" t="s">
        <v>8339</v>
      </c>
      <c r="D1603" s="17">
        <v>6.94</v>
      </c>
      <c r="E1603" s="17" t="s">
        <v>2380</v>
      </c>
      <c r="F1603" s="17" t="s">
        <v>2380</v>
      </c>
      <c r="G1603" s="17" t="s">
        <v>2380</v>
      </c>
      <c r="H1603" s="17">
        <v>0</v>
      </c>
      <c r="I1603" s="17" t="s">
        <v>2380</v>
      </c>
      <c r="J1603" s="17" t="str">
        <f>IF(Table3__3_16[[#This Row],[HBA1C]]&lt;5.7,"Normal",IF(Table3__3_16[[#This Row],[HBA1C]]&lt;6.4,"Prediabetes","Diabetes"))</f>
        <v>Diabetes</v>
      </c>
    </row>
    <row r="1604" spans="1:10" x14ac:dyDescent="0.35">
      <c r="A1604" s="17" t="s">
        <v>768</v>
      </c>
      <c r="B1604" s="17">
        <v>19.11</v>
      </c>
      <c r="C1604" s="17" t="s">
        <v>8339</v>
      </c>
      <c r="D1604" s="17">
        <v>4.3499999999999996</v>
      </c>
      <c r="E1604" s="17" t="s">
        <v>2380</v>
      </c>
      <c r="F1604" s="17" t="s">
        <v>2380</v>
      </c>
      <c r="G1604" s="17" t="s">
        <v>2380</v>
      </c>
      <c r="H1604" s="17">
        <v>2</v>
      </c>
      <c r="I1604" s="17" t="s">
        <v>2380</v>
      </c>
      <c r="J1604" s="17" t="str">
        <f>IF(Table3__3_16[[#This Row],[HBA1C]]&lt;5.7,"Normal",IF(Table3__3_16[[#This Row],[HBA1C]]&lt;6.4,"Prediabetes","Diabetes"))</f>
        <v>Normal</v>
      </c>
    </row>
    <row r="1605" spans="1:10" x14ac:dyDescent="0.35">
      <c r="A1605" s="17" t="s">
        <v>767</v>
      </c>
      <c r="B1605" s="17">
        <v>31.17</v>
      </c>
      <c r="C1605" s="17" t="s">
        <v>8337</v>
      </c>
      <c r="D1605" s="17">
        <v>5.28</v>
      </c>
      <c r="E1605" s="17" t="s">
        <v>2380</v>
      </c>
      <c r="F1605" s="17" t="s">
        <v>2380</v>
      </c>
      <c r="G1605" s="17" t="s">
        <v>2380</v>
      </c>
      <c r="H1605" s="17">
        <v>1</v>
      </c>
      <c r="I1605" s="17" t="s">
        <v>2380</v>
      </c>
      <c r="J1605" s="17" t="str">
        <f>IF(Table3__3_16[[#This Row],[HBA1C]]&lt;5.7,"Normal",IF(Table3__3_16[[#This Row],[HBA1C]]&lt;6.4,"Prediabetes","Diabetes"))</f>
        <v>Normal</v>
      </c>
    </row>
    <row r="1606" spans="1:10" x14ac:dyDescent="0.35">
      <c r="A1606" s="17" t="s">
        <v>766</v>
      </c>
      <c r="B1606" s="17">
        <v>36.08</v>
      </c>
      <c r="C1606" s="17" t="s">
        <v>8337</v>
      </c>
      <c r="D1606" s="17">
        <v>4.29</v>
      </c>
      <c r="E1606" s="17" t="s">
        <v>2380</v>
      </c>
      <c r="F1606" s="17" t="s">
        <v>2380</v>
      </c>
      <c r="G1606" s="17" t="s">
        <v>2380</v>
      </c>
      <c r="H1606" s="17">
        <v>0</v>
      </c>
      <c r="I1606" s="17" t="s">
        <v>2380</v>
      </c>
      <c r="J1606" s="17" t="str">
        <f>IF(Table3__3_16[[#This Row],[HBA1C]]&lt;5.7,"Normal",IF(Table3__3_16[[#This Row],[HBA1C]]&lt;6.4,"Prediabetes","Diabetes"))</f>
        <v>Normal</v>
      </c>
    </row>
    <row r="1607" spans="1:10" x14ac:dyDescent="0.35">
      <c r="A1607" s="17" t="s">
        <v>765</v>
      </c>
      <c r="B1607" s="17">
        <v>28.024999999999999</v>
      </c>
      <c r="C1607" s="17" t="s">
        <v>8338</v>
      </c>
      <c r="D1607" s="17">
        <v>5.69</v>
      </c>
      <c r="E1607" s="17" t="s">
        <v>2381</v>
      </c>
      <c r="F1607" s="17" t="s">
        <v>2380</v>
      </c>
      <c r="G1607" s="17" t="s">
        <v>2380</v>
      </c>
      <c r="H1607" s="17">
        <v>0</v>
      </c>
      <c r="I1607" s="17" t="s">
        <v>2380</v>
      </c>
      <c r="J1607" s="17" t="str">
        <f>IF(Table3__3_16[[#This Row],[HBA1C]]&lt;5.7,"Normal",IF(Table3__3_16[[#This Row],[HBA1C]]&lt;6.4,"Prediabetes","Diabetes"))</f>
        <v>Normal</v>
      </c>
    </row>
    <row r="1608" spans="1:10" x14ac:dyDescent="0.35">
      <c r="A1608" s="17" t="s">
        <v>764</v>
      </c>
      <c r="B1608" s="17">
        <v>24.32</v>
      </c>
      <c r="C1608" s="17" t="s">
        <v>8339</v>
      </c>
      <c r="D1608" s="17">
        <v>5.56</v>
      </c>
      <c r="E1608" s="17" t="s">
        <v>2381</v>
      </c>
      <c r="F1608" s="17" t="s">
        <v>2380</v>
      </c>
      <c r="G1608" s="17" t="s">
        <v>2380</v>
      </c>
      <c r="H1608" s="17">
        <v>0</v>
      </c>
      <c r="I1608" s="17" t="s">
        <v>2380</v>
      </c>
      <c r="J1608" s="17" t="str">
        <f>IF(Table3__3_16[[#This Row],[HBA1C]]&lt;5.7,"Normal",IF(Table3__3_16[[#This Row],[HBA1C]]&lt;6.4,"Prediabetes","Diabetes"))</f>
        <v>Normal</v>
      </c>
    </row>
    <row r="1609" spans="1:10" x14ac:dyDescent="0.35">
      <c r="A1609" s="17" t="s">
        <v>763</v>
      </c>
      <c r="B1609" s="17">
        <v>38</v>
      </c>
      <c r="C1609" s="17" t="s">
        <v>8337</v>
      </c>
      <c r="D1609" s="17">
        <v>5.41</v>
      </c>
      <c r="E1609" s="17" t="s">
        <v>2381</v>
      </c>
      <c r="F1609" s="17" t="s">
        <v>2380</v>
      </c>
      <c r="G1609" s="17" t="s">
        <v>2380</v>
      </c>
      <c r="H1609" s="17">
        <v>1</v>
      </c>
      <c r="I1609" s="17" t="s">
        <v>2380</v>
      </c>
      <c r="J1609" s="17" t="str">
        <f>IF(Table3__3_16[[#This Row],[HBA1C]]&lt;5.7,"Normal",IF(Table3__3_16[[#This Row],[HBA1C]]&lt;6.4,"Prediabetes","Diabetes"))</f>
        <v>Normal</v>
      </c>
    </row>
    <row r="1610" spans="1:10" x14ac:dyDescent="0.35">
      <c r="A1610" s="17" t="s">
        <v>762</v>
      </c>
      <c r="B1610" s="17">
        <v>31.6</v>
      </c>
      <c r="C1610" s="17" t="s">
        <v>8337</v>
      </c>
      <c r="D1610" s="17">
        <v>10.85</v>
      </c>
      <c r="E1610" s="17" t="s">
        <v>2381</v>
      </c>
      <c r="F1610" s="17" t="s">
        <v>2380</v>
      </c>
      <c r="G1610" s="17" t="s">
        <v>2380</v>
      </c>
      <c r="H1610" s="17">
        <v>0</v>
      </c>
      <c r="I1610" s="17" t="s">
        <v>2380</v>
      </c>
      <c r="J1610" s="17" t="str">
        <f>IF(Table3__3_16[[#This Row],[HBA1C]]&lt;5.7,"Normal",IF(Table3__3_16[[#This Row],[HBA1C]]&lt;6.4,"Prediabetes","Diabetes"))</f>
        <v>Diabetes</v>
      </c>
    </row>
    <row r="1611" spans="1:10" x14ac:dyDescent="0.35">
      <c r="A1611" s="17" t="s">
        <v>761</v>
      </c>
      <c r="B1611" s="17">
        <v>31.02</v>
      </c>
      <c r="C1611" s="17" t="s">
        <v>8337</v>
      </c>
      <c r="D1611" s="17">
        <v>11.63</v>
      </c>
      <c r="E1611" s="17" t="s">
        <v>2381</v>
      </c>
      <c r="F1611" s="17" t="s">
        <v>2380</v>
      </c>
      <c r="G1611" s="17" t="s">
        <v>2380</v>
      </c>
      <c r="H1611" s="17">
        <v>0</v>
      </c>
      <c r="I1611" s="17" t="s">
        <v>2380</v>
      </c>
      <c r="J1611" s="17" t="str">
        <f>IF(Table3__3_16[[#This Row],[HBA1C]]&lt;5.7,"Normal",IF(Table3__3_16[[#This Row],[HBA1C]]&lt;6.4,"Prediabetes","Diabetes"))</f>
        <v>Diabetes</v>
      </c>
    </row>
    <row r="1612" spans="1:10" x14ac:dyDescent="0.35">
      <c r="A1612" s="17" t="s">
        <v>760</v>
      </c>
      <c r="B1612" s="17">
        <v>29.26</v>
      </c>
      <c r="C1612" s="17" t="s">
        <v>8338</v>
      </c>
      <c r="D1612" s="17">
        <v>5.68</v>
      </c>
      <c r="E1612" s="17" t="s">
        <v>2381</v>
      </c>
      <c r="F1612" s="17" t="s">
        <v>2380</v>
      </c>
      <c r="G1612" s="17" t="s">
        <v>2380</v>
      </c>
      <c r="H1612" s="17">
        <v>1</v>
      </c>
      <c r="I1612" s="17" t="s">
        <v>2380</v>
      </c>
      <c r="J1612" s="17" t="str">
        <f>IF(Table3__3_16[[#This Row],[HBA1C]]&lt;5.7,"Normal",IF(Table3__3_16[[#This Row],[HBA1C]]&lt;6.4,"Prediabetes","Diabetes"))</f>
        <v>Normal</v>
      </c>
    </row>
    <row r="1613" spans="1:10" x14ac:dyDescent="0.35">
      <c r="A1613" s="17" t="s">
        <v>759</v>
      </c>
      <c r="B1613" s="17">
        <v>15.09</v>
      </c>
      <c r="C1613" s="17" t="s">
        <v>8340</v>
      </c>
      <c r="D1613" s="17">
        <v>7.59</v>
      </c>
      <c r="E1613" s="17" t="s">
        <v>2381</v>
      </c>
      <c r="F1613" s="17" t="s">
        <v>2380</v>
      </c>
      <c r="G1613" s="17" t="s">
        <v>2380</v>
      </c>
      <c r="H1613" s="17">
        <v>2</v>
      </c>
      <c r="I1613" s="17" t="s">
        <v>2380</v>
      </c>
      <c r="J1613" s="17" t="str">
        <f>IF(Table3__3_16[[#This Row],[HBA1C]]&lt;5.7,"Normal",IF(Table3__3_16[[#This Row],[HBA1C]]&lt;6.4,"Prediabetes","Diabetes"))</f>
        <v>Diabetes</v>
      </c>
    </row>
    <row r="1614" spans="1:10" x14ac:dyDescent="0.35">
      <c r="A1614" s="17" t="s">
        <v>758</v>
      </c>
      <c r="B1614" s="17">
        <v>22.63</v>
      </c>
      <c r="C1614" s="17" t="s">
        <v>8339</v>
      </c>
      <c r="D1614" s="17">
        <v>5.09</v>
      </c>
      <c r="E1614" s="17" t="s">
        <v>2381</v>
      </c>
      <c r="F1614" s="17" t="s">
        <v>2380</v>
      </c>
      <c r="G1614" s="17" t="s">
        <v>2380</v>
      </c>
      <c r="H1614" s="17">
        <v>0</v>
      </c>
      <c r="I1614" s="17" t="s">
        <v>2380</v>
      </c>
      <c r="J1614" s="17" t="str">
        <f>IF(Table3__3_16[[#This Row],[HBA1C]]&lt;5.7,"Normal",IF(Table3__3_16[[#This Row],[HBA1C]]&lt;6.4,"Prediabetes","Diabetes"))</f>
        <v>Normal</v>
      </c>
    </row>
    <row r="1615" spans="1:10" x14ac:dyDescent="0.35">
      <c r="A1615" s="17" t="s">
        <v>757</v>
      </c>
      <c r="B1615" s="17">
        <v>23.46</v>
      </c>
      <c r="C1615" s="17" t="s">
        <v>8339</v>
      </c>
      <c r="D1615" s="17">
        <v>4.21</v>
      </c>
      <c r="E1615" s="17" t="s">
        <v>2380</v>
      </c>
      <c r="F1615" s="17" t="s">
        <v>2380</v>
      </c>
      <c r="G1615" s="17" t="s">
        <v>2380</v>
      </c>
      <c r="H1615" s="17">
        <v>1</v>
      </c>
      <c r="I1615" s="17" t="s">
        <v>2380</v>
      </c>
      <c r="J1615" s="17" t="str">
        <f>IF(Table3__3_16[[#This Row],[HBA1C]]&lt;5.7,"Normal",IF(Table3__3_16[[#This Row],[HBA1C]]&lt;6.4,"Prediabetes","Diabetes"))</f>
        <v>Normal</v>
      </c>
    </row>
    <row r="1616" spans="1:10" x14ac:dyDescent="0.35">
      <c r="A1616" s="17" t="s">
        <v>756</v>
      </c>
      <c r="B1616" s="17">
        <v>22.56</v>
      </c>
      <c r="C1616" s="17" t="s">
        <v>8339</v>
      </c>
      <c r="D1616" s="17">
        <v>4.34</v>
      </c>
      <c r="E1616" s="17" t="s">
        <v>2381</v>
      </c>
      <c r="F1616" s="17" t="s">
        <v>2380</v>
      </c>
      <c r="G1616" s="17" t="s">
        <v>2380</v>
      </c>
      <c r="H1616" s="17">
        <v>0</v>
      </c>
      <c r="I1616" s="17" t="s">
        <v>2380</v>
      </c>
      <c r="J1616" s="17" t="str">
        <f>IF(Table3__3_16[[#This Row],[HBA1C]]&lt;5.7,"Normal",IF(Table3__3_16[[#This Row],[HBA1C]]&lt;6.4,"Prediabetes","Diabetes"))</f>
        <v>Normal</v>
      </c>
    </row>
    <row r="1617" spans="1:10" x14ac:dyDescent="0.35">
      <c r="A1617" s="17" t="s">
        <v>755</v>
      </c>
      <c r="B1617" s="17">
        <v>19.28</v>
      </c>
      <c r="C1617" s="17" t="s">
        <v>8339</v>
      </c>
      <c r="D1617" s="17">
        <v>11.85</v>
      </c>
      <c r="E1617" s="17" t="s">
        <v>2380</v>
      </c>
      <c r="F1617" s="17" t="s">
        <v>2380</v>
      </c>
      <c r="G1617" s="17" t="s">
        <v>2380</v>
      </c>
      <c r="H1617" s="17">
        <v>2</v>
      </c>
      <c r="I1617" s="17" t="s">
        <v>2380</v>
      </c>
      <c r="J1617" s="17" t="str">
        <f>IF(Table3__3_16[[#This Row],[HBA1C]]&lt;5.7,"Normal",IF(Table3__3_16[[#This Row],[HBA1C]]&lt;6.4,"Prediabetes","Diabetes"))</f>
        <v>Diabetes</v>
      </c>
    </row>
    <row r="1618" spans="1:10" x14ac:dyDescent="0.35">
      <c r="A1618" s="17" t="s">
        <v>754</v>
      </c>
      <c r="B1618" s="17">
        <v>15.37</v>
      </c>
      <c r="C1618" s="17" t="s">
        <v>8340</v>
      </c>
      <c r="D1618" s="17">
        <v>9.61</v>
      </c>
      <c r="E1618" s="17" t="s">
        <v>2381</v>
      </c>
      <c r="F1618" s="17" t="s">
        <v>2380</v>
      </c>
      <c r="G1618" s="17" t="s">
        <v>2380</v>
      </c>
      <c r="H1618" s="17">
        <v>2</v>
      </c>
      <c r="I1618" s="17" t="s">
        <v>2380</v>
      </c>
      <c r="J1618" s="17" t="str">
        <f>IF(Table3__3_16[[#This Row],[HBA1C]]&lt;5.7,"Normal",IF(Table3__3_16[[#This Row],[HBA1C]]&lt;6.4,"Prediabetes","Diabetes"))</f>
        <v>Diabetes</v>
      </c>
    </row>
    <row r="1619" spans="1:10" x14ac:dyDescent="0.35">
      <c r="A1619" s="17" t="s">
        <v>753</v>
      </c>
      <c r="B1619" s="17">
        <v>18.71</v>
      </c>
      <c r="C1619" s="17" t="s">
        <v>8339</v>
      </c>
      <c r="D1619" s="17">
        <v>5.29</v>
      </c>
      <c r="E1619" s="17" t="s">
        <v>2381</v>
      </c>
      <c r="F1619" s="17" t="s">
        <v>2380</v>
      </c>
      <c r="G1619" s="17" t="s">
        <v>2380</v>
      </c>
      <c r="H1619" s="17">
        <v>0</v>
      </c>
      <c r="I1619" s="17" t="s">
        <v>2380</v>
      </c>
      <c r="J1619" s="17" t="str">
        <f>IF(Table3__3_16[[#This Row],[HBA1C]]&lt;5.7,"Normal",IF(Table3__3_16[[#This Row],[HBA1C]]&lt;6.4,"Prediabetes","Diabetes"))</f>
        <v>Normal</v>
      </c>
    </row>
    <row r="1620" spans="1:10" x14ac:dyDescent="0.35">
      <c r="A1620" s="17" t="s">
        <v>752</v>
      </c>
      <c r="B1620" s="17">
        <v>20.61</v>
      </c>
      <c r="C1620" s="17" t="s">
        <v>8339</v>
      </c>
      <c r="D1620" s="17">
        <v>6.89</v>
      </c>
      <c r="E1620" s="17" t="s">
        <v>2380</v>
      </c>
      <c r="F1620" s="17" t="s">
        <v>2380</v>
      </c>
      <c r="G1620" s="17" t="s">
        <v>2380</v>
      </c>
      <c r="H1620" s="17">
        <v>0</v>
      </c>
      <c r="I1620" s="17" t="s">
        <v>2380</v>
      </c>
      <c r="J1620" s="17" t="str">
        <f>IF(Table3__3_16[[#This Row],[HBA1C]]&lt;5.7,"Normal",IF(Table3__3_16[[#This Row],[HBA1C]]&lt;6.4,"Prediabetes","Diabetes"))</f>
        <v>Diabetes</v>
      </c>
    </row>
    <row r="1621" spans="1:10" x14ac:dyDescent="0.35">
      <c r="A1621" s="17" t="s">
        <v>751</v>
      </c>
      <c r="B1621" s="17">
        <v>15.99</v>
      </c>
      <c r="C1621" s="17" t="s">
        <v>8340</v>
      </c>
      <c r="D1621" s="17">
        <v>4.57</v>
      </c>
      <c r="E1621" s="17" t="s">
        <v>2381</v>
      </c>
      <c r="F1621" s="17" t="s">
        <v>2380</v>
      </c>
      <c r="G1621" s="17" t="s">
        <v>2381</v>
      </c>
      <c r="H1621" s="17">
        <v>1</v>
      </c>
      <c r="I1621" s="17" t="s">
        <v>2380</v>
      </c>
      <c r="J1621" s="17" t="str">
        <f>IF(Table3__3_16[[#This Row],[HBA1C]]&lt;5.7,"Normal",IF(Table3__3_16[[#This Row],[HBA1C]]&lt;6.4,"Prediabetes","Diabetes"))</f>
        <v>Normal</v>
      </c>
    </row>
    <row r="1622" spans="1:10" x14ac:dyDescent="0.35">
      <c r="A1622" s="17" t="s">
        <v>750</v>
      </c>
      <c r="B1622" s="17">
        <v>33.155000000000001</v>
      </c>
      <c r="C1622" s="17" t="s">
        <v>8337</v>
      </c>
      <c r="D1622" s="17">
        <v>4.32</v>
      </c>
      <c r="E1622" s="17" t="s">
        <v>2380</v>
      </c>
      <c r="F1622" s="17" t="s">
        <v>2380</v>
      </c>
      <c r="G1622" s="17" t="s">
        <v>2380</v>
      </c>
      <c r="H1622" s="17">
        <v>0</v>
      </c>
      <c r="I1622" s="17" t="s">
        <v>2380</v>
      </c>
      <c r="J1622" s="17" t="str">
        <f>IF(Table3__3_16[[#This Row],[HBA1C]]&lt;5.7,"Normal",IF(Table3__3_16[[#This Row],[HBA1C]]&lt;6.4,"Prediabetes","Diabetes"))</f>
        <v>Normal</v>
      </c>
    </row>
    <row r="1623" spans="1:10" x14ac:dyDescent="0.35">
      <c r="A1623" s="17" t="s">
        <v>749</v>
      </c>
      <c r="B1623" s="17">
        <v>26.22</v>
      </c>
      <c r="C1623" s="17" t="s">
        <v>8338</v>
      </c>
      <c r="D1623" s="17">
        <v>5.57</v>
      </c>
      <c r="E1623" s="17" t="s">
        <v>2381</v>
      </c>
      <c r="F1623" s="17" t="s">
        <v>2380</v>
      </c>
      <c r="G1623" s="17" t="s">
        <v>2381</v>
      </c>
      <c r="H1623" s="17">
        <v>1</v>
      </c>
      <c r="I1623" s="17" t="s">
        <v>2380</v>
      </c>
      <c r="J1623" s="17" t="str">
        <f>IF(Table3__3_16[[#This Row],[HBA1C]]&lt;5.7,"Normal",IF(Table3__3_16[[#This Row],[HBA1C]]&lt;6.4,"Prediabetes","Diabetes"))</f>
        <v>Normal</v>
      </c>
    </row>
    <row r="1624" spans="1:10" x14ac:dyDescent="0.35">
      <c r="A1624" s="17" t="s">
        <v>748</v>
      </c>
      <c r="B1624" s="17">
        <v>21.85</v>
      </c>
      <c r="C1624" s="17" t="s">
        <v>8339</v>
      </c>
      <c r="D1624" s="17">
        <v>5.26</v>
      </c>
      <c r="E1624" s="17" t="s">
        <v>2381</v>
      </c>
      <c r="F1624" s="17" t="s">
        <v>2380</v>
      </c>
      <c r="G1624" s="17" t="s">
        <v>2381</v>
      </c>
      <c r="H1624" s="17">
        <v>1</v>
      </c>
      <c r="I1624" s="17" t="s">
        <v>2380</v>
      </c>
      <c r="J1624" s="17" t="str">
        <f>IF(Table3__3_16[[#This Row],[HBA1C]]&lt;5.7,"Normal",IF(Table3__3_16[[#This Row],[HBA1C]]&lt;6.4,"Prediabetes","Diabetes"))</f>
        <v>Normal</v>
      </c>
    </row>
    <row r="1625" spans="1:10" x14ac:dyDescent="0.35">
      <c r="A1625" s="17" t="s">
        <v>747</v>
      </c>
      <c r="B1625" s="17">
        <v>30.495000000000001</v>
      </c>
      <c r="C1625" s="17" t="s">
        <v>8337</v>
      </c>
      <c r="D1625" s="17">
        <v>6.25</v>
      </c>
      <c r="E1625" s="17" t="s">
        <v>2380</v>
      </c>
      <c r="F1625" s="17" t="s">
        <v>2380</v>
      </c>
      <c r="G1625" s="17" t="s">
        <v>2380</v>
      </c>
      <c r="H1625" s="17">
        <v>0</v>
      </c>
      <c r="I1625" s="17" t="s">
        <v>2380</v>
      </c>
      <c r="J1625" s="17" t="str">
        <f>IF(Table3__3_16[[#This Row],[HBA1C]]&lt;5.7,"Normal",IF(Table3__3_16[[#This Row],[HBA1C]]&lt;6.4,"Prediabetes","Diabetes"))</f>
        <v>Prediabetes</v>
      </c>
    </row>
    <row r="1626" spans="1:10" x14ac:dyDescent="0.35">
      <c r="A1626" s="17" t="s">
        <v>746</v>
      </c>
      <c r="B1626" s="17">
        <v>34.104999999999997</v>
      </c>
      <c r="C1626" s="17" t="s">
        <v>8337</v>
      </c>
      <c r="D1626" s="17">
        <v>5.67</v>
      </c>
      <c r="E1626" s="17" t="s">
        <v>2381</v>
      </c>
      <c r="F1626" s="17" t="s">
        <v>2380</v>
      </c>
      <c r="G1626" s="17" t="s">
        <v>2380</v>
      </c>
      <c r="H1626" s="17">
        <v>0</v>
      </c>
      <c r="I1626" s="17" t="s">
        <v>2380</v>
      </c>
      <c r="J1626" s="17" t="str">
        <f>IF(Table3__3_16[[#This Row],[HBA1C]]&lt;5.7,"Normal",IF(Table3__3_16[[#This Row],[HBA1C]]&lt;6.4,"Prediabetes","Diabetes"))</f>
        <v>Normal</v>
      </c>
    </row>
    <row r="1627" spans="1:10" x14ac:dyDescent="0.35">
      <c r="A1627" s="17" t="s">
        <v>745</v>
      </c>
      <c r="B1627" s="17">
        <v>32.770000000000003</v>
      </c>
      <c r="C1627" s="17" t="s">
        <v>8337</v>
      </c>
      <c r="D1627" s="17">
        <v>4.42</v>
      </c>
      <c r="E1627" s="17" t="s">
        <v>2381</v>
      </c>
      <c r="F1627" s="17" t="s">
        <v>2380</v>
      </c>
      <c r="G1627" s="17" t="s">
        <v>2380</v>
      </c>
      <c r="H1627" s="17">
        <v>1</v>
      </c>
      <c r="I1627" s="17" t="s">
        <v>2380</v>
      </c>
      <c r="J1627" s="17" t="str">
        <f>IF(Table3__3_16[[#This Row],[HBA1C]]&lt;5.7,"Normal",IF(Table3__3_16[[#This Row],[HBA1C]]&lt;6.4,"Prediabetes","Diabetes"))</f>
        <v>Normal</v>
      </c>
    </row>
    <row r="1628" spans="1:10" x14ac:dyDescent="0.35">
      <c r="A1628" s="17" t="s">
        <v>744</v>
      </c>
      <c r="B1628" s="17">
        <v>16.850000000000001</v>
      </c>
      <c r="C1628" s="17" t="s">
        <v>8340</v>
      </c>
      <c r="D1628" s="17">
        <v>11.75</v>
      </c>
      <c r="E1628" s="17" t="s">
        <v>2381</v>
      </c>
      <c r="F1628" s="17" t="s">
        <v>2380</v>
      </c>
      <c r="G1628" s="17" t="s">
        <v>2380</v>
      </c>
      <c r="H1628" s="17">
        <v>2</v>
      </c>
      <c r="I1628" s="17" t="s">
        <v>2380</v>
      </c>
      <c r="J1628" s="17" t="str">
        <f>IF(Table3__3_16[[#This Row],[HBA1C]]&lt;5.7,"Normal",IF(Table3__3_16[[#This Row],[HBA1C]]&lt;6.4,"Prediabetes","Diabetes"))</f>
        <v>Diabetes</v>
      </c>
    </row>
    <row r="1629" spans="1:10" x14ac:dyDescent="0.35">
      <c r="A1629" s="17" t="s">
        <v>743</v>
      </c>
      <c r="B1629" s="17">
        <v>34.700000000000003</v>
      </c>
      <c r="C1629" s="17" t="s">
        <v>8337</v>
      </c>
      <c r="D1629" s="17">
        <v>6.06</v>
      </c>
      <c r="E1629" s="17" t="s">
        <v>2380</v>
      </c>
      <c r="F1629" s="17" t="s">
        <v>2380</v>
      </c>
      <c r="G1629" s="17" t="s">
        <v>2380</v>
      </c>
      <c r="H1629" s="17">
        <v>1</v>
      </c>
      <c r="I1629" s="17" t="s">
        <v>2380</v>
      </c>
      <c r="J1629" s="17" t="str">
        <f>IF(Table3__3_16[[#This Row],[HBA1C]]&lt;5.7,"Normal",IF(Table3__3_16[[#This Row],[HBA1C]]&lt;6.4,"Prediabetes","Diabetes"))</f>
        <v>Prediabetes</v>
      </c>
    </row>
    <row r="1630" spans="1:10" x14ac:dyDescent="0.35">
      <c r="A1630" s="17" t="s">
        <v>742</v>
      </c>
      <c r="B1630" s="17">
        <v>37.049999999999997</v>
      </c>
      <c r="C1630" s="17" t="s">
        <v>8337</v>
      </c>
      <c r="D1630" s="17">
        <v>5.48</v>
      </c>
      <c r="E1630" s="17" t="s">
        <v>2380</v>
      </c>
      <c r="F1630" s="17" t="s">
        <v>2380</v>
      </c>
      <c r="G1630" s="17" t="s">
        <v>2380</v>
      </c>
      <c r="H1630" s="17">
        <v>1</v>
      </c>
      <c r="I1630" s="17" t="s">
        <v>2380</v>
      </c>
      <c r="J1630" s="17" t="str">
        <f>IF(Table3__3_16[[#This Row],[HBA1C]]&lt;5.7,"Normal",IF(Table3__3_16[[#This Row],[HBA1C]]&lt;6.4,"Prediabetes","Diabetes"))</f>
        <v>Normal</v>
      </c>
    </row>
    <row r="1631" spans="1:10" x14ac:dyDescent="0.35">
      <c r="A1631" s="17" t="s">
        <v>741</v>
      </c>
      <c r="B1631" s="17">
        <v>18.78</v>
      </c>
      <c r="C1631" s="17" t="s">
        <v>8339</v>
      </c>
      <c r="D1631" s="17">
        <v>4.45</v>
      </c>
      <c r="E1631" s="17" t="s">
        <v>2380</v>
      </c>
      <c r="F1631" s="17" t="s">
        <v>2380</v>
      </c>
      <c r="G1631" s="17" t="s">
        <v>2381</v>
      </c>
      <c r="H1631" s="17">
        <v>1</v>
      </c>
      <c r="I1631" s="17" t="s">
        <v>2380</v>
      </c>
      <c r="J1631" s="17" t="str">
        <f>IF(Table3__3_16[[#This Row],[HBA1C]]&lt;5.7,"Normal",IF(Table3__3_16[[#This Row],[HBA1C]]&lt;6.4,"Prediabetes","Diabetes"))</f>
        <v>Normal</v>
      </c>
    </row>
    <row r="1632" spans="1:10" x14ac:dyDescent="0.35">
      <c r="A1632" s="17" t="s">
        <v>740</v>
      </c>
      <c r="B1632" s="17">
        <v>28.024999999999999</v>
      </c>
      <c r="C1632" s="17" t="s">
        <v>8338</v>
      </c>
      <c r="D1632" s="17">
        <v>5</v>
      </c>
      <c r="E1632" s="17" t="s">
        <v>2380</v>
      </c>
      <c r="F1632" s="17" t="s">
        <v>2380</v>
      </c>
      <c r="G1632" s="17" t="s">
        <v>2380</v>
      </c>
      <c r="H1632" s="17">
        <v>1</v>
      </c>
      <c r="I1632" s="17" t="s">
        <v>2380</v>
      </c>
      <c r="J1632" s="17" t="str">
        <f>IF(Table3__3_16[[#This Row],[HBA1C]]&lt;5.7,"Normal",IF(Table3__3_16[[#This Row],[HBA1C]]&lt;6.4,"Prediabetes","Diabetes"))</f>
        <v>Normal</v>
      </c>
    </row>
    <row r="1633" spans="1:10" x14ac:dyDescent="0.35">
      <c r="A1633" s="17" t="s">
        <v>739</v>
      </c>
      <c r="B1633" s="17">
        <v>35.090000000000003</v>
      </c>
      <c r="C1633" s="17" t="s">
        <v>8337</v>
      </c>
      <c r="D1633" s="17">
        <v>5.84</v>
      </c>
      <c r="E1633" s="17" t="s">
        <v>2380</v>
      </c>
      <c r="F1633" s="17" t="s">
        <v>2380</v>
      </c>
      <c r="G1633" s="17" t="s">
        <v>2380</v>
      </c>
      <c r="H1633" s="17">
        <v>0</v>
      </c>
      <c r="I1633" s="17" t="s">
        <v>2380</v>
      </c>
      <c r="J1633" s="17" t="str">
        <f>IF(Table3__3_16[[#This Row],[HBA1C]]&lt;5.7,"Normal",IF(Table3__3_16[[#This Row],[HBA1C]]&lt;6.4,"Prediabetes","Diabetes"))</f>
        <v>Prediabetes</v>
      </c>
    </row>
    <row r="1634" spans="1:10" x14ac:dyDescent="0.35">
      <c r="A1634" s="17" t="s">
        <v>738</v>
      </c>
      <c r="B1634" s="17">
        <v>34.42</v>
      </c>
      <c r="C1634" s="17" t="s">
        <v>8337</v>
      </c>
      <c r="D1634" s="17">
        <v>5.21</v>
      </c>
      <c r="E1634" s="17" t="s">
        <v>2381</v>
      </c>
      <c r="F1634" s="17" t="s">
        <v>2380</v>
      </c>
      <c r="G1634" s="17" t="s">
        <v>2380</v>
      </c>
      <c r="H1634" s="17">
        <v>0</v>
      </c>
      <c r="I1634" s="17" t="s">
        <v>2380</v>
      </c>
      <c r="J1634" s="17" t="str">
        <f>IF(Table3__3_16[[#This Row],[HBA1C]]&lt;5.7,"Normal",IF(Table3__3_16[[#This Row],[HBA1C]]&lt;6.4,"Prediabetes","Diabetes"))</f>
        <v>Normal</v>
      </c>
    </row>
    <row r="1635" spans="1:10" x14ac:dyDescent="0.35">
      <c r="A1635" s="17" t="s">
        <v>737</v>
      </c>
      <c r="B1635" s="17">
        <v>29.4</v>
      </c>
      <c r="C1635" s="17" t="s">
        <v>8338</v>
      </c>
      <c r="D1635" s="17">
        <v>4.26</v>
      </c>
      <c r="E1635" s="17" t="s">
        <v>2380</v>
      </c>
      <c r="F1635" s="17" t="s">
        <v>2380</v>
      </c>
      <c r="G1635" s="17" t="s">
        <v>2380</v>
      </c>
      <c r="H1635" s="17">
        <v>0</v>
      </c>
      <c r="I1635" s="17" t="s">
        <v>2380</v>
      </c>
      <c r="J1635" s="17" t="str">
        <f>IF(Table3__3_16[[#This Row],[HBA1C]]&lt;5.7,"Normal",IF(Table3__3_16[[#This Row],[HBA1C]]&lt;6.4,"Prediabetes","Diabetes"))</f>
        <v>Normal</v>
      </c>
    </row>
    <row r="1636" spans="1:10" x14ac:dyDescent="0.35">
      <c r="A1636" s="17" t="s">
        <v>736</v>
      </c>
      <c r="B1636" s="17">
        <v>21.31</v>
      </c>
      <c r="C1636" s="17" t="s">
        <v>8339</v>
      </c>
      <c r="D1636" s="17">
        <v>4.17</v>
      </c>
      <c r="E1636" s="17" t="s">
        <v>2380</v>
      </c>
      <c r="F1636" s="17" t="s">
        <v>2380</v>
      </c>
      <c r="G1636" s="17" t="s">
        <v>2380</v>
      </c>
      <c r="H1636" s="17">
        <v>0</v>
      </c>
      <c r="I1636" s="17" t="s">
        <v>2380</v>
      </c>
      <c r="J1636" s="17" t="str">
        <f>IF(Table3__3_16[[#This Row],[HBA1C]]&lt;5.7,"Normal",IF(Table3__3_16[[#This Row],[HBA1C]]&lt;6.4,"Prediabetes","Diabetes"))</f>
        <v>Normal</v>
      </c>
    </row>
    <row r="1637" spans="1:10" x14ac:dyDescent="0.35">
      <c r="A1637" s="17" t="s">
        <v>735</v>
      </c>
      <c r="B1637" s="17">
        <v>19.559999999999999</v>
      </c>
      <c r="C1637" s="17" t="s">
        <v>8339</v>
      </c>
      <c r="D1637" s="17">
        <v>11.96</v>
      </c>
      <c r="E1637" s="17" t="s">
        <v>2380</v>
      </c>
      <c r="F1637" s="17" t="s">
        <v>2380</v>
      </c>
      <c r="G1637" s="17" t="s">
        <v>2380</v>
      </c>
      <c r="H1637" s="17">
        <v>0</v>
      </c>
      <c r="I1637" s="17" t="s">
        <v>2380</v>
      </c>
      <c r="J1637" s="17" t="str">
        <f>IF(Table3__3_16[[#This Row],[HBA1C]]&lt;5.7,"Normal",IF(Table3__3_16[[#This Row],[HBA1C]]&lt;6.4,"Prediabetes","Diabetes"))</f>
        <v>Diabetes</v>
      </c>
    </row>
    <row r="1638" spans="1:10" x14ac:dyDescent="0.35">
      <c r="A1638" s="17" t="s">
        <v>734</v>
      </c>
      <c r="B1638" s="17">
        <v>37.335000000000001</v>
      </c>
      <c r="C1638" s="17" t="s">
        <v>8337</v>
      </c>
      <c r="D1638" s="17">
        <v>6.26</v>
      </c>
      <c r="E1638" s="17" t="s">
        <v>2381</v>
      </c>
      <c r="F1638" s="17" t="s">
        <v>2380</v>
      </c>
      <c r="G1638" s="17" t="s">
        <v>2380</v>
      </c>
      <c r="H1638" s="17">
        <v>1</v>
      </c>
      <c r="I1638" s="17" t="s">
        <v>2380</v>
      </c>
      <c r="J1638" s="17" t="str">
        <f>IF(Table3__3_16[[#This Row],[HBA1C]]&lt;5.7,"Normal",IF(Table3__3_16[[#This Row],[HBA1C]]&lt;6.4,"Prediabetes","Diabetes"))</f>
        <v>Prediabetes</v>
      </c>
    </row>
    <row r="1639" spans="1:10" x14ac:dyDescent="0.35">
      <c r="A1639" s="17" t="s">
        <v>733</v>
      </c>
      <c r="B1639" s="17">
        <v>19.53</v>
      </c>
      <c r="C1639" s="17" t="s">
        <v>8339</v>
      </c>
      <c r="D1639" s="17">
        <v>11.68</v>
      </c>
      <c r="E1639" s="17" t="s">
        <v>2380</v>
      </c>
      <c r="F1639" s="17" t="s">
        <v>2380</v>
      </c>
      <c r="G1639" s="17" t="s">
        <v>2380</v>
      </c>
      <c r="H1639" s="17">
        <v>0</v>
      </c>
      <c r="I1639" s="17" t="s">
        <v>2380</v>
      </c>
      <c r="J1639" s="17" t="str">
        <f>IF(Table3__3_16[[#This Row],[HBA1C]]&lt;5.7,"Normal",IF(Table3__3_16[[#This Row],[HBA1C]]&lt;6.4,"Prediabetes","Diabetes"))</f>
        <v>Diabetes</v>
      </c>
    </row>
    <row r="1640" spans="1:10" x14ac:dyDescent="0.35">
      <c r="A1640" s="17" t="s">
        <v>732</v>
      </c>
      <c r="B1640" s="17">
        <v>34.1</v>
      </c>
      <c r="C1640" s="17" t="s">
        <v>8337</v>
      </c>
      <c r="D1640" s="17">
        <v>5.16</v>
      </c>
      <c r="E1640" s="17" t="s">
        <v>2380</v>
      </c>
      <c r="F1640" s="17" t="s">
        <v>2380</v>
      </c>
      <c r="G1640" s="17" t="s">
        <v>2380</v>
      </c>
      <c r="H1640" s="17">
        <v>0</v>
      </c>
      <c r="I1640" s="17" t="s">
        <v>2380</v>
      </c>
      <c r="J1640" s="17" t="str">
        <f>IF(Table3__3_16[[#This Row],[HBA1C]]&lt;5.7,"Normal",IF(Table3__3_16[[#This Row],[HBA1C]]&lt;6.4,"Prediabetes","Diabetes"))</f>
        <v>Normal</v>
      </c>
    </row>
    <row r="1641" spans="1:10" x14ac:dyDescent="0.35">
      <c r="A1641" s="17" t="s">
        <v>731</v>
      </c>
      <c r="B1641" s="17">
        <v>16.5</v>
      </c>
      <c r="C1641" s="17" t="s">
        <v>8340</v>
      </c>
      <c r="D1641" s="17">
        <v>6.9</v>
      </c>
      <c r="E1641" s="17" t="s">
        <v>2381</v>
      </c>
      <c r="F1641" s="17" t="s">
        <v>2380</v>
      </c>
      <c r="G1641" s="17" t="s">
        <v>2380</v>
      </c>
      <c r="H1641" s="17">
        <v>2</v>
      </c>
      <c r="I1641" s="17" t="s">
        <v>2380</v>
      </c>
      <c r="J1641" s="17" t="str">
        <f>IF(Table3__3_16[[#This Row],[HBA1C]]&lt;5.7,"Normal",IF(Table3__3_16[[#This Row],[HBA1C]]&lt;6.4,"Prediabetes","Diabetes"))</f>
        <v>Diabetes</v>
      </c>
    </row>
    <row r="1642" spans="1:10" x14ac:dyDescent="0.35">
      <c r="A1642" s="17" t="s">
        <v>730</v>
      </c>
      <c r="B1642" s="17">
        <v>30.69</v>
      </c>
      <c r="C1642" s="17" t="s">
        <v>8337</v>
      </c>
      <c r="D1642" s="17">
        <v>4.83</v>
      </c>
      <c r="E1642" s="17" t="s">
        <v>2380</v>
      </c>
      <c r="F1642" s="17" t="s">
        <v>2380</v>
      </c>
      <c r="G1642" s="17" t="s">
        <v>2380</v>
      </c>
      <c r="H1642" s="17">
        <v>1</v>
      </c>
      <c r="I1642" s="17" t="s">
        <v>2380</v>
      </c>
      <c r="J1642" s="17" t="str">
        <f>IF(Table3__3_16[[#This Row],[HBA1C]]&lt;5.7,"Normal",IF(Table3__3_16[[#This Row],[HBA1C]]&lt;6.4,"Prediabetes","Diabetes"))</f>
        <v>Normal</v>
      </c>
    </row>
    <row r="1643" spans="1:10" x14ac:dyDescent="0.35">
      <c r="A1643" s="17" t="s">
        <v>729</v>
      </c>
      <c r="B1643" s="17">
        <v>28.93</v>
      </c>
      <c r="C1643" s="17" t="s">
        <v>8338</v>
      </c>
      <c r="D1643" s="17">
        <v>4.87</v>
      </c>
      <c r="E1643" s="17" t="s">
        <v>2380</v>
      </c>
      <c r="F1643" s="17" t="s">
        <v>2380</v>
      </c>
      <c r="G1643" s="17" t="s">
        <v>2380</v>
      </c>
      <c r="H1643" s="17">
        <v>1</v>
      </c>
      <c r="I1643" s="17" t="s">
        <v>2380</v>
      </c>
      <c r="J1643" s="17" t="str">
        <f>IF(Table3__3_16[[#This Row],[HBA1C]]&lt;5.7,"Normal",IF(Table3__3_16[[#This Row],[HBA1C]]&lt;6.4,"Prediabetes","Diabetes"))</f>
        <v>Normal</v>
      </c>
    </row>
    <row r="1644" spans="1:10" x14ac:dyDescent="0.35">
      <c r="A1644" s="17" t="s">
        <v>728</v>
      </c>
      <c r="B1644" s="17">
        <v>38.9</v>
      </c>
      <c r="C1644" s="17" t="s">
        <v>8337</v>
      </c>
      <c r="D1644" s="17">
        <v>4.28</v>
      </c>
      <c r="E1644" s="17" t="s">
        <v>2380</v>
      </c>
      <c r="F1644" s="17" t="s">
        <v>2380</v>
      </c>
      <c r="G1644" s="17" t="s">
        <v>2380</v>
      </c>
      <c r="H1644" s="17">
        <v>0</v>
      </c>
      <c r="I1644" s="17" t="s">
        <v>2380</v>
      </c>
      <c r="J1644" s="17" t="str">
        <f>IF(Table3__3_16[[#This Row],[HBA1C]]&lt;5.7,"Normal",IF(Table3__3_16[[#This Row],[HBA1C]]&lt;6.4,"Prediabetes","Diabetes"))</f>
        <v>Normal</v>
      </c>
    </row>
    <row r="1645" spans="1:10" x14ac:dyDescent="0.35">
      <c r="A1645" s="17" t="s">
        <v>727</v>
      </c>
      <c r="B1645" s="17">
        <v>26.9</v>
      </c>
      <c r="C1645" s="17" t="s">
        <v>8338</v>
      </c>
      <c r="D1645" s="17">
        <v>4.07</v>
      </c>
      <c r="E1645" s="17" t="s">
        <v>2380</v>
      </c>
      <c r="F1645" s="17" t="s">
        <v>2380</v>
      </c>
      <c r="G1645" s="17" t="s">
        <v>2380</v>
      </c>
      <c r="H1645" s="17">
        <v>0</v>
      </c>
      <c r="I1645" s="17" t="s">
        <v>2380</v>
      </c>
      <c r="J1645" s="17" t="str">
        <f>IF(Table3__3_16[[#This Row],[HBA1C]]&lt;5.7,"Normal",IF(Table3__3_16[[#This Row],[HBA1C]]&lt;6.4,"Prediabetes","Diabetes"))</f>
        <v>Normal</v>
      </c>
    </row>
    <row r="1646" spans="1:10" x14ac:dyDescent="0.35">
      <c r="A1646" s="17" t="s">
        <v>726</v>
      </c>
      <c r="B1646" s="17">
        <v>24.86</v>
      </c>
      <c r="C1646" s="17" t="s">
        <v>8339</v>
      </c>
      <c r="D1646" s="17">
        <v>6.23</v>
      </c>
      <c r="E1646" s="17" t="s">
        <v>2380</v>
      </c>
      <c r="F1646" s="17" t="s">
        <v>2380</v>
      </c>
      <c r="G1646" s="17" t="s">
        <v>2380</v>
      </c>
      <c r="H1646" s="17">
        <v>0</v>
      </c>
      <c r="I1646" s="17" t="s">
        <v>2380</v>
      </c>
      <c r="J1646" s="17" t="str">
        <f>IF(Table3__3_16[[#This Row],[HBA1C]]&lt;5.7,"Normal",IF(Table3__3_16[[#This Row],[HBA1C]]&lt;6.4,"Prediabetes","Diabetes"))</f>
        <v>Prediabetes</v>
      </c>
    </row>
    <row r="1647" spans="1:10" x14ac:dyDescent="0.35">
      <c r="A1647" s="17" t="s">
        <v>725</v>
      </c>
      <c r="B1647" s="17">
        <v>39.14</v>
      </c>
      <c r="C1647" s="17" t="s">
        <v>8337</v>
      </c>
      <c r="D1647" s="17">
        <v>6.24</v>
      </c>
      <c r="E1647" s="17" t="s">
        <v>2380</v>
      </c>
      <c r="F1647" s="17" t="s">
        <v>2381</v>
      </c>
      <c r="G1647" s="17" t="s">
        <v>2380</v>
      </c>
      <c r="H1647" s="17">
        <v>1</v>
      </c>
      <c r="I1647" s="17" t="s">
        <v>2380</v>
      </c>
      <c r="J1647" s="17" t="str">
        <f>IF(Table3__3_16[[#This Row],[HBA1C]]&lt;5.7,"Normal",IF(Table3__3_16[[#This Row],[HBA1C]]&lt;6.4,"Prediabetes","Diabetes"))</f>
        <v>Prediabetes</v>
      </c>
    </row>
    <row r="1648" spans="1:10" x14ac:dyDescent="0.35">
      <c r="A1648" s="17" t="s">
        <v>724</v>
      </c>
      <c r="B1648" s="17">
        <v>39.799999999999997</v>
      </c>
      <c r="C1648" s="17" t="s">
        <v>8337</v>
      </c>
      <c r="D1648" s="17">
        <v>6.17</v>
      </c>
      <c r="E1648" s="17" t="s">
        <v>2380</v>
      </c>
      <c r="F1648" s="17" t="s">
        <v>2380</v>
      </c>
      <c r="G1648" s="17" t="s">
        <v>2381</v>
      </c>
      <c r="H1648" s="17">
        <v>1</v>
      </c>
      <c r="I1648" s="17" t="s">
        <v>2380</v>
      </c>
      <c r="J1648" s="17" t="str">
        <f>IF(Table3__3_16[[#This Row],[HBA1C]]&lt;5.7,"Normal",IF(Table3__3_16[[#This Row],[HBA1C]]&lt;6.4,"Prediabetes","Diabetes"))</f>
        <v>Prediabetes</v>
      </c>
    </row>
    <row r="1649" spans="1:10" x14ac:dyDescent="0.35">
      <c r="A1649" s="17" t="s">
        <v>723</v>
      </c>
      <c r="B1649" s="17">
        <v>34.32</v>
      </c>
      <c r="C1649" s="17" t="s">
        <v>8337</v>
      </c>
      <c r="D1649" s="17">
        <v>5.16</v>
      </c>
      <c r="E1649" s="17" t="s">
        <v>2380</v>
      </c>
      <c r="F1649" s="17" t="s">
        <v>2380</v>
      </c>
      <c r="G1649" s="17" t="s">
        <v>2380</v>
      </c>
      <c r="H1649" s="17">
        <v>1</v>
      </c>
      <c r="I1649" s="17" t="s">
        <v>2380</v>
      </c>
      <c r="J1649" s="17" t="str">
        <f>IF(Table3__3_16[[#This Row],[HBA1C]]&lt;5.7,"Normal",IF(Table3__3_16[[#This Row],[HBA1C]]&lt;6.4,"Prediabetes","Diabetes"))</f>
        <v>Normal</v>
      </c>
    </row>
    <row r="1650" spans="1:10" x14ac:dyDescent="0.35">
      <c r="A1650" s="17" t="s">
        <v>722</v>
      </c>
      <c r="B1650" s="17">
        <v>32.51</v>
      </c>
      <c r="C1650" s="17" t="s">
        <v>8337</v>
      </c>
      <c r="D1650" s="17">
        <v>4.3</v>
      </c>
      <c r="E1650" s="17" t="s">
        <v>2380</v>
      </c>
      <c r="F1650" s="17" t="s">
        <v>2380</v>
      </c>
      <c r="G1650" s="17" t="s">
        <v>2380</v>
      </c>
      <c r="H1650" s="17">
        <v>0</v>
      </c>
      <c r="I1650" s="17" t="s">
        <v>2380</v>
      </c>
      <c r="J1650" s="17" t="str">
        <f>IF(Table3__3_16[[#This Row],[HBA1C]]&lt;5.7,"Normal",IF(Table3__3_16[[#This Row],[HBA1C]]&lt;6.4,"Prediabetes","Diabetes"))</f>
        <v>Normal</v>
      </c>
    </row>
    <row r="1651" spans="1:10" x14ac:dyDescent="0.35">
      <c r="A1651" s="17" t="s">
        <v>721</v>
      </c>
      <c r="B1651" s="17">
        <v>30.71</v>
      </c>
      <c r="C1651" s="17" t="s">
        <v>8337</v>
      </c>
      <c r="D1651" s="17">
        <v>6.14</v>
      </c>
      <c r="E1651" s="17" t="s">
        <v>2380</v>
      </c>
      <c r="F1651" s="17" t="s">
        <v>2380</v>
      </c>
      <c r="G1651" s="17" t="s">
        <v>2381</v>
      </c>
      <c r="H1651" s="17">
        <v>1</v>
      </c>
      <c r="I1651" s="17" t="s">
        <v>2380</v>
      </c>
      <c r="J1651" s="17" t="str">
        <f>IF(Table3__3_16[[#This Row],[HBA1C]]&lt;5.7,"Normal",IF(Table3__3_16[[#This Row],[HBA1C]]&lt;6.4,"Prediabetes","Diabetes"))</f>
        <v>Prediabetes</v>
      </c>
    </row>
    <row r="1652" spans="1:10" x14ac:dyDescent="0.35">
      <c r="A1652" s="17" t="s">
        <v>720</v>
      </c>
      <c r="B1652" s="17">
        <v>28.9</v>
      </c>
      <c r="C1652" s="17" t="s">
        <v>8338</v>
      </c>
      <c r="D1652" s="17">
        <v>5.36</v>
      </c>
      <c r="E1652" s="17" t="s">
        <v>2380</v>
      </c>
      <c r="F1652" s="17" t="s">
        <v>2380</v>
      </c>
      <c r="G1652" s="17" t="s">
        <v>2380</v>
      </c>
      <c r="H1652" s="17">
        <v>1</v>
      </c>
      <c r="I1652" s="17" t="s">
        <v>2380</v>
      </c>
      <c r="J1652" s="17" t="str">
        <f>IF(Table3__3_16[[#This Row],[HBA1C]]&lt;5.7,"Normal",IF(Table3__3_16[[#This Row],[HBA1C]]&lt;6.4,"Prediabetes","Diabetes"))</f>
        <v>Normal</v>
      </c>
    </row>
    <row r="1653" spans="1:10" x14ac:dyDescent="0.35">
      <c r="A1653" s="17" t="s">
        <v>719</v>
      </c>
      <c r="B1653" s="17">
        <v>36.19</v>
      </c>
      <c r="C1653" s="17" t="s">
        <v>8337</v>
      </c>
      <c r="D1653" s="17">
        <v>4.3</v>
      </c>
      <c r="E1653" s="17" t="s">
        <v>2380</v>
      </c>
      <c r="F1653" s="17" t="s">
        <v>2380</v>
      </c>
      <c r="G1653" s="17" t="s">
        <v>2380</v>
      </c>
      <c r="H1653" s="17">
        <v>0</v>
      </c>
      <c r="I1653" s="17" t="s">
        <v>2380</v>
      </c>
      <c r="J1653" s="17" t="str">
        <f>IF(Table3__3_16[[#This Row],[HBA1C]]&lt;5.7,"Normal",IF(Table3__3_16[[#This Row],[HBA1C]]&lt;6.4,"Prediabetes","Diabetes"))</f>
        <v>Normal</v>
      </c>
    </row>
    <row r="1654" spans="1:10" x14ac:dyDescent="0.35">
      <c r="A1654" s="17" t="s">
        <v>718</v>
      </c>
      <c r="B1654" s="17">
        <v>29.6</v>
      </c>
      <c r="C1654" s="17" t="s">
        <v>8338</v>
      </c>
      <c r="D1654" s="17">
        <v>4.09</v>
      </c>
      <c r="E1654" s="17" t="s">
        <v>2380</v>
      </c>
      <c r="F1654" s="17" t="s">
        <v>2380</v>
      </c>
      <c r="G1654" s="17" t="s">
        <v>2380</v>
      </c>
      <c r="H1654" s="17">
        <v>0</v>
      </c>
      <c r="I1654" s="17" t="s">
        <v>2380</v>
      </c>
      <c r="J1654" s="17" t="str">
        <f>IF(Table3__3_16[[#This Row],[HBA1C]]&lt;5.7,"Normal",IF(Table3__3_16[[#This Row],[HBA1C]]&lt;6.4,"Prediabetes","Diabetes"))</f>
        <v>Normal</v>
      </c>
    </row>
    <row r="1655" spans="1:10" x14ac:dyDescent="0.35">
      <c r="A1655" s="17" t="s">
        <v>717</v>
      </c>
      <c r="B1655" s="17">
        <v>30.95</v>
      </c>
      <c r="C1655" s="17" t="s">
        <v>8337</v>
      </c>
      <c r="D1655" s="17">
        <v>6.27</v>
      </c>
      <c r="E1655" s="17" t="s">
        <v>2380</v>
      </c>
      <c r="F1655" s="17" t="s">
        <v>2380</v>
      </c>
      <c r="G1655" s="17" t="s">
        <v>2381</v>
      </c>
      <c r="H1655" s="17">
        <v>1</v>
      </c>
      <c r="I1655" s="17" t="s">
        <v>2380</v>
      </c>
      <c r="J1655" s="17" t="str">
        <f>IF(Table3__3_16[[#This Row],[HBA1C]]&lt;5.7,"Normal",IF(Table3__3_16[[#This Row],[HBA1C]]&lt;6.4,"Prediabetes","Diabetes"))</f>
        <v>Prediabetes</v>
      </c>
    </row>
    <row r="1656" spans="1:10" x14ac:dyDescent="0.35">
      <c r="A1656" s="17" t="s">
        <v>716</v>
      </c>
      <c r="B1656" s="17">
        <v>19.95</v>
      </c>
      <c r="C1656" s="17" t="s">
        <v>8339</v>
      </c>
      <c r="D1656" s="17">
        <v>5.39</v>
      </c>
      <c r="E1656" s="17" t="s">
        <v>2380</v>
      </c>
      <c r="F1656" s="17" t="s">
        <v>2380</v>
      </c>
      <c r="G1656" s="17" t="s">
        <v>2380</v>
      </c>
      <c r="H1656" s="17">
        <v>1</v>
      </c>
      <c r="I1656" s="17" t="s">
        <v>2380</v>
      </c>
      <c r="J1656" s="17" t="str">
        <f>IF(Table3__3_16[[#This Row],[HBA1C]]&lt;5.7,"Normal",IF(Table3__3_16[[#This Row],[HBA1C]]&lt;6.4,"Prediabetes","Diabetes"))</f>
        <v>Normal</v>
      </c>
    </row>
    <row r="1657" spans="1:10" x14ac:dyDescent="0.35">
      <c r="A1657" s="17" t="s">
        <v>715</v>
      </c>
      <c r="B1657" s="17">
        <v>23.65</v>
      </c>
      <c r="C1657" s="17" t="s">
        <v>8339</v>
      </c>
      <c r="D1657" s="17">
        <v>5.75</v>
      </c>
      <c r="E1657" s="17" t="s">
        <v>2381</v>
      </c>
      <c r="F1657" s="17" t="s">
        <v>2380</v>
      </c>
      <c r="G1657" s="17" t="s">
        <v>2380</v>
      </c>
      <c r="H1657" s="17">
        <v>0</v>
      </c>
      <c r="I1657" s="17" t="s">
        <v>2380</v>
      </c>
      <c r="J1657" s="17" t="str">
        <f>IF(Table3__3_16[[#This Row],[HBA1C]]&lt;5.7,"Normal",IF(Table3__3_16[[#This Row],[HBA1C]]&lt;6.4,"Prediabetes","Diabetes"))</f>
        <v>Prediabetes</v>
      </c>
    </row>
    <row r="1658" spans="1:10" x14ac:dyDescent="0.35">
      <c r="A1658" s="17" t="s">
        <v>714</v>
      </c>
      <c r="B1658" s="17">
        <v>43.34</v>
      </c>
      <c r="C1658" s="17" t="s">
        <v>8337</v>
      </c>
      <c r="D1658" s="17">
        <v>4.91</v>
      </c>
      <c r="E1658" s="17" t="s">
        <v>2380</v>
      </c>
      <c r="F1658" s="17" t="s">
        <v>2380</v>
      </c>
      <c r="G1658" s="17" t="s">
        <v>2380</v>
      </c>
      <c r="H1658" s="17">
        <v>1</v>
      </c>
      <c r="I1658" s="17" t="s">
        <v>2380</v>
      </c>
      <c r="J1658" s="17" t="str">
        <f>IF(Table3__3_16[[#This Row],[HBA1C]]&lt;5.7,"Normal",IF(Table3__3_16[[#This Row],[HBA1C]]&lt;6.4,"Prediabetes","Diabetes"))</f>
        <v>Normal</v>
      </c>
    </row>
    <row r="1659" spans="1:10" x14ac:dyDescent="0.35">
      <c r="A1659" s="17" t="s">
        <v>713</v>
      </c>
      <c r="B1659" s="17">
        <v>31.98</v>
      </c>
      <c r="C1659" s="17" t="s">
        <v>8337</v>
      </c>
      <c r="D1659" s="17">
        <v>4.46</v>
      </c>
      <c r="E1659" s="17" t="s">
        <v>2381</v>
      </c>
      <c r="F1659" s="17" t="s">
        <v>2380</v>
      </c>
      <c r="G1659" s="17" t="s">
        <v>2380</v>
      </c>
      <c r="H1659" s="17">
        <v>1</v>
      </c>
      <c r="I1659" s="17" t="s">
        <v>2380</v>
      </c>
      <c r="J1659" s="17" t="str">
        <f>IF(Table3__3_16[[#This Row],[HBA1C]]&lt;5.7,"Normal",IF(Table3__3_16[[#This Row],[HBA1C]]&lt;6.4,"Prediabetes","Diabetes"))</f>
        <v>Normal</v>
      </c>
    </row>
    <row r="1660" spans="1:10" x14ac:dyDescent="0.35">
      <c r="A1660" s="17" t="s">
        <v>712</v>
      </c>
      <c r="B1660" s="17">
        <v>35.86</v>
      </c>
      <c r="C1660" s="17" t="s">
        <v>8337</v>
      </c>
      <c r="D1660" s="17">
        <v>6.22</v>
      </c>
      <c r="E1660" s="17" t="s">
        <v>2380</v>
      </c>
      <c r="F1660" s="17" t="s">
        <v>2380</v>
      </c>
      <c r="G1660" s="17" t="s">
        <v>2380</v>
      </c>
      <c r="H1660" s="17">
        <v>1</v>
      </c>
      <c r="I1660" s="17" t="s">
        <v>2380</v>
      </c>
      <c r="J1660" s="17" t="str">
        <f>IF(Table3__3_16[[#This Row],[HBA1C]]&lt;5.7,"Normal",IF(Table3__3_16[[#This Row],[HBA1C]]&lt;6.4,"Prediabetes","Diabetes"))</f>
        <v>Prediabetes</v>
      </c>
    </row>
    <row r="1661" spans="1:10" x14ac:dyDescent="0.35">
      <c r="A1661" s="17" t="s">
        <v>711</v>
      </c>
      <c r="B1661" s="17">
        <v>15.2</v>
      </c>
      <c r="C1661" s="17" t="s">
        <v>8340</v>
      </c>
      <c r="D1661" s="17">
        <v>8.82</v>
      </c>
      <c r="E1661" s="17" t="s">
        <v>2380</v>
      </c>
      <c r="F1661" s="17" t="s">
        <v>2380</v>
      </c>
      <c r="G1661" s="17" t="s">
        <v>2380</v>
      </c>
      <c r="H1661" s="17">
        <v>0</v>
      </c>
      <c r="I1661" s="17" t="s">
        <v>2380</v>
      </c>
      <c r="J1661" s="17" t="str">
        <f>IF(Table3__3_16[[#This Row],[HBA1C]]&lt;5.7,"Normal",IF(Table3__3_16[[#This Row],[HBA1C]]&lt;6.4,"Prediabetes","Diabetes"))</f>
        <v>Diabetes</v>
      </c>
    </row>
    <row r="1662" spans="1:10" x14ac:dyDescent="0.35">
      <c r="A1662" s="17" t="s">
        <v>710</v>
      </c>
      <c r="B1662" s="17">
        <v>37.200000000000003</v>
      </c>
      <c r="C1662" s="17" t="s">
        <v>8337</v>
      </c>
      <c r="D1662" s="17">
        <v>10.14</v>
      </c>
      <c r="E1662" s="17" t="s">
        <v>2380</v>
      </c>
      <c r="F1662" s="17" t="s">
        <v>2380</v>
      </c>
      <c r="G1662" s="17" t="s">
        <v>2380</v>
      </c>
      <c r="H1662" s="17">
        <v>0</v>
      </c>
      <c r="I1662" s="17" t="s">
        <v>2380</v>
      </c>
      <c r="J1662" s="17" t="str">
        <f>IF(Table3__3_16[[#This Row],[HBA1C]]&lt;5.7,"Normal",IF(Table3__3_16[[#This Row],[HBA1C]]&lt;6.4,"Prediabetes","Diabetes"))</f>
        <v>Diabetes</v>
      </c>
    </row>
    <row r="1663" spans="1:10" x14ac:dyDescent="0.35">
      <c r="A1663" s="17" t="s">
        <v>709</v>
      </c>
      <c r="B1663" s="17">
        <v>17.91</v>
      </c>
      <c r="C1663" s="17" t="s">
        <v>8340</v>
      </c>
      <c r="D1663" s="17">
        <v>4.66</v>
      </c>
      <c r="E1663" s="17" t="s">
        <v>2380</v>
      </c>
      <c r="F1663" s="17" t="s">
        <v>2380</v>
      </c>
      <c r="G1663" s="17" t="s">
        <v>2380</v>
      </c>
      <c r="H1663" s="17">
        <v>2</v>
      </c>
      <c r="I1663" s="17" t="s">
        <v>2380</v>
      </c>
      <c r="J1663" s="17" t="str">
        <f>IF(Table3__3_16[[#This Row],[HBA1C]]&lt;5.7,"Normal",IF(Table3__3_16[[#This Row],[HBA1C]]&lt;6.4,"Prediabetes","Diabetes"))</f>
        <v>Normal</v>
      </c>
    </row>
    <row r="1664" spans="1:10" x14ac:dyDescent="0.35">
      <c r="A1664" s="17" t="s">
        <v>708</v>
      </c>
      <c r="B1664" s="17">
        <v>20.76</v>
      </c>
      <c r="C1664" s="17" t="s">
        <v>8339</v>
      </c>
      <c r="D1664" s="17">
        <v>6.26</v>
      </c>
      <c r="E1664" s="17" t="s">
        <v>2380</v>
      </c>
      <c r="F1664" s="17" t="s">
        <v>2380</v>
      </c>
      <c r="G1664" s="17" t="s">
        <v>2380</v>
      </c>
      <c r="H1664" s="17">
        <v>0</v>
      </c>
      <c r="I1664" s="17" t="s">
        <v>2380</v>
      </c>
      <c r="J1664" s="17" t="str">
        <f>IF(Table3__3_16[[#This Row],[HBA1C]]&lt;5.7,"Normal",IF(Table3__3_16[[#This Row],[HBA1C]]&lt;6.4,"Prediabetes","Diabetes"))</f>
        <v>Prediabetes</v>
      </c>
    </row>
    <row r="1665" spans="1:10" x14ac:dyDescent="0.35">
      <c r="A1665" s="17" t="s">
        <v>707</v>
      </c>
      <c r="B1665" s="17">
        <v>38.99</v>
      </c>
      <c r="C1665" s="17" t="s">
        <v>8337</v>
      </c>
      <c r="D1665" s="17">
        <v>5.21</v>
      </c>
      <c r="E1665" s="17" t="s">
        <v>2380</v>
      </c>
      <c r="F1665" s="17" t="s">
        <v>2381</v>
      </c>
      <c r="G1665" s="17" t="s">
        <v>2380</v>
      </c>
      <c r="H1665" s="17">
        <v>1</v>
      </c>
      <c r="I1665" s="17" t="s">
        <v>2380</v>
      </c>
      <c r="J1665" s="17" t="str">
        <f>IF(Table3__3_16[[#This Row],[HBA1C]]&lt;5.7,"Normal",IF(Table3__3_16[[#This Row],[HBA1C]]&lt;6.4,"Prediabetes","Diabetes"))</f>
        <v>Normal</v>
      </c>
    </row>
    <row r="1666" spans="1:10" x14ac:dyDescent="0.35">
      <c r="A1666" s="17" t="s">
        <v>706</v>
      </c>
      <c r="B1666" s="17">
        <v>42.655000000000001</v>
      </c>
      <c r="C1666" s="17" t="s">
        <v>8337</v>
      </c>
      <c r="D1666" s="17">
        <v>5.94</v>
      </c>
      <c r="E1666" s="17" t="s">
        <v>2381</v>
      </c>
      <c r="F1666" s="17" t="s">
        <v>2380</v>
      </c>
      <c r="G1666" s="17" t="s">
        <v>2381</v>
      </c>
      <c r="H1666" s="17">
        <v>1</v>
      </c>
      <c r="I1666" s="17" t="s">
        <v>2380</v>
      </c>
      <c r="J1666" s="17" t="str">
        <f>IF(Table3__3_16[[#This Row],[HBA1C]]&lt;5.7,"Normal",IF(Table3__3_16[[#This Row],[HBA1C]]&lt;6.4,"Prediabetes","Diabetes"))</f>
        <v>Prediabetes</v>
      </c>
    </row>
    <row r="1667" spans="1:10" x14ac:dyDescent="0.35">
      <c r="A1667" s="17" t="s">
        <v>705</v>
      </c>
      <c r="B1667" s="17">
        <v>30.57</v>
      </c>
      <c r="C1667" s="17" t="s">
        <v>8337</v>
      </c>
      <c r="D1667" s="17">
        <v>5.34</v>
      </c>
      <c r="E1667" s="17" t="s">
        <v>2380</v>
      </c>
      <c r="F1667" s="17" t="s">
        <v>2380</v>
      </c>
      <c r="G1667" s="17" t="s">
        <v>2381</v>
      </c>
      <c r="H1667" s="17">
        <v>1</v>
      </c>
      <c r="I1667" s="17" t="s">
        <v>2380</v>
      </c>
      <c r="J1667" s="17" t="str">
        <f>IF(Table3__3_16[[#This Row],[HBA1C]]&lt;5.7,"Normal",IF(Table3__3_16[[#This Row],[HBA1C]]&lt;6.4,"Prediabetes","Diabetes"))</f>
        <v>Normal</v>
      </c>
    </row>
    <row r="1668" spans="1:10" x14ac:dyDescent="0.35">
      <c r="A1668" s="17" t="s">
        <v>704</v>
      </c>
      <c r="B1668" s="17">
        <v>17.7</v>
      </c>
      <c r="C1668" s="17" t="s">
        <v>8340</v>
      </c>
      <c r="D1668" s="17">
        <v>6.38</v>
      </c>
      <c r="E1668" s="17" t="s">
        <v>2380</v>
      </c>
      <c r="F1668" s="17" t="s">
        <v>2380</v>
      </c>
      <c r="G1668" s="17" t="s">
        <v>2380</v>
      </c>
      <c r="H1668" s="17">
        <v>2</v>
      </c>
      <c r="I1668" s="17" t="s">
        <v>2380</v>
      </c>
      <c r="J1668" s="17" t="str">
        <f>IF(Table3__3_16[[#This Row],[HBA1C]]&lt;5.7,"Normal",IF(Table3__3_16[[#This Row],[HBA1C]]&lt;6.4,"Prediabetes","Diabetes"))</f>
        <v>Prediabetes</v>
      </c>
    </row>
    <row r="1669" spans="1:10" x14ac:dyDescent="0.35">
      <c r="A1669" s="17" t="s">
        <v>703</v>
      </c>
      <c r="B1669" s="17">
        <v>34.770000000000003</v>
      </c>
      <c r="C1669" s="17" t="s">
        <v>8337</v>
      </c>
      <c r="D1669" s="17">
        <v>4.47</v>
      </c>
      <c r="E1669" s="17" t="s">
        <v>2380</v>
      </c>
      <c r="F1669" s="17" t="s">
        <v>2380</v>
      </c>
      <c r="G1669" s="17" t="s">
        <v>2380</v>
      </c>
      <c r="H1669" s="17">
        <v>1</v>
      </c>
      <c r="I1669" s="17" t="s">
        <v>2380</v>
      </c>
      <c r="J1669" s="17" t="str">
        <f>IF(Table3__3_16[[#This Row],[HBA1C]]&lt;5.7,"Normal",IF(Table3__3_16[[#This Row],[HBA1C]]&lt;6.4,"Prediabetes","Diabetes"))</f>
        <v>Normal</v>
      </c>
    </row>
    <row r="1670" spans="1:10" x14ac:dyDescent="0.35">
      <c r="A1670" s="17" t="s">
        <v>702</v>
      </c>
      <c r="B1670" s="17">
        <v>16.88</v>
      </c>
      <c r="C1670" s="17" t="s">
        <v>8340</v>
      </c>
      <c r="D1670" s="17">
        <v>9.9600000000000009</v>
      </c>
      <c r="E1670" s="17" t="s">
        <v>2380</v>
      </c>
      <c r="F1670" s="17" t="s">
        <v>2380</v>
      </c>
      <c r="G1670" s="17" t="s">
        <v>2380</v>
      </c>
      <c r="H1670" s="17">
        <v>0</v>
      </c>
      <c r="I1670" s="17" t="s">
        <v>2380</v>
      </c>
      <c r="J1670" s="17" t="str">
        <f>IF(Table3__3_16[[#This Row],[HBA1C]]&lt;5.7,"Normal",IF(Table3__3_16[[#This Row],[HBA1C]]&lt;6.4,"Prediabetes","Diabetes"))</f>
        <v>Diabetes</v>
      </c>
    </row>
    <row r="1671" spans="1:10" x14ac:dyDescent="0.35">
      <c r="A1671" s="17" t="s">
        <v>701</v>
      </c>
      <c r="B1671" s="17">
        <v>40.26</v>
      </c>
      <c r="C1671" s="17" t="s">
        <v>8337</v>
      </c>
      <c r="D1671" s="17">
        <v>9.92</v>
      </c>
      <c r="E1671" s="17" t="s">
        <v>2381</v>
      </c>
      <c r="F1671" s="17" t="s">
        <v>2380</v>
      </c>
      <c r="G1671" s="17" t="s">
        <v>2380</v>
      </c>
      <c r="H1671" s="17">
        <v>0</v>
      </c>
      <c r="I1671" s="17" t="s">
        <v>2380</v>
      </c>
      <c r="J1671" s="17" t="str">
        <f>IF(Table3__3_16[[#This Row],[HBA1C]]&lt;5.7,"Normal",IF(Table3__3_16[[#This Row],[HBA1C]]&lt;6.4,"Prediabetes","Diabetes"))</f>
        <v>Diabetes</v>
      </c>
    </row>
    <row r="1672" spans="1:10" x14ac:dyDescent="0.35">
      <c r="A1672" s="17" t="s">
        <v>700</v>
      </c>
      <c r="B1672" s="17">
        <v>25.6</v>
      </c>
      <c r="C1672" s="17" t="s">
        <v>8338</v>
      </c>
      <c r="D1672" s="17">
        <v>6.03</v>
      </c>
      <c r="E1672" s="17" t="s">
        <v>2380</v>
      </c>
      <c r="F1672" s="17" t="s">
        <v>2380</v>
      </c>
      <c r="G1672" s="17" t="s">
        <v>2381</v>
      </c>
      <c r="H1672" s="17">
        <v>1</v>
      </c>
      <c r="I1672" s="17" t="s">
        <v>2380</v>
      </c>
      <c r="J1672" s="17" t="str">
        <f>IF(Table3__3_16[[#This Row],[HBA1C]]&lt;5.7,"Normal",IF(Table3__3_16[[#This Row],[HBA1C]]&lt;6.4,"Prediabetes","Diabetes"))</f>
        <v>Prediabetes</v>
      </c>
    </row>
    <row r="1673" spans="1:10" x14ac:dyDescent="0.35">
      <c r="A1673" s="17" t="s">
        <v>699</v>
      </c>
      <c r="B1673" s="17">
        <v>33.549999999999997</v>
      </c>
      <c r="C1673" s="17" t="s">
        <v>8337</v>
      </c>
      <c r="D1673" s="17">
        <v>10.9</v>
      </c>
      <c r="E1673" s="17" t="s">
        <v>2381</v>
      </c>
      <c r="F1673" s="17" t="s">
        <v>2380</v>
      </c>
      <c r="G1673" s="17" t="s">
        <v>2380</v>
      </c>
      <c r="H1673" s="17">
        <v>0</v>
      </c>
      <c r="I1673" s="17" t="s">
        <v>2380</v>
      </c>
      <c r="J1673" s="17" t="str">
        <f>IF(Table3__3_16[[#This Row],[HBA1C]]&lt;5.7,"Normal",IF(Table3__3_16[[#This Row],[HBA1C]]&lt;6.4,"Prediabetes","Diabetes"))</f>
        <v>Diabetes</v>
      </c>
    </row>
    <row r="1674" spans="1:10" x14ac:dyDescent="0.35">
      <c r="A1674" s="17" t="s">
        <v>698</v>
      </c>
      <c r="B1674" s="17">
        <v>16.690000000000001</v>
      </c>
      <c r="C1674" s="17" t="s">
        <v>8340</v>
      </c>
      <c r="D1674" s="17">
        <v>10.66</v>
      </c>
      <c r="E1674" s="17" t="s">
        <v>2380</v>
      </c>
      <c r="F1674" s="17" t="s">
        <v>2380</v>
      </c>
      <c r="G1674" s="17" t="s">
        <v>2380</v>
      </c>
      <c r="H1674" s="17">
        <v>0</v>
      </c>
      <c r="I1674" s="17" t="s">
        <v>2380</v>
      </c>
      <c r="J1674" s="17" t="str">
        <f>IF(Table3__3_16[[#This Row],[HBA1C]]&lt;5.7,"Normal",IF(Table3__3_16[[#This Row],[HBA1C]]&lt;6.4,"Prediabetes","Diabetes"))</f>
        <v>Diabetes</v>
      </c>
    </row>
    <row r="1675" spans="1:10" x14ac:dyDescent="0.35">
      <c r="A1675" s="17" t="s">
        <v>697</v>
      </c>
      <c r="B1675" s="17">
        <v>19.95</v>
      </c>
      <c r="C1675" s="17" t="s">
        <v>8339</v>
      </c>
      <c r="D1675" s="17">
        <v>4.05</v>
      </c>
      <c r="E1675" s="17" t="s">
        <v>2380</v>
      </c>
      <c r="F1675" s="17" t="s">
        <v>2380</v>
      </c>
      <c r="G1675" s="17" t="s">
        <v>2380</v>
      </c>
      <c r="H1675" s="17">
        <v>1</v>
      </c>
      <c r="I1675" s="17" t="s">
        <v>2380</v>
      </c>
      <c r="J1675" s="17" t="str">
        <f>IF(Table3__3_16[[#This Row],[HBA1C]]&lt;5.7,"Normal",IF(Table3__3_16[[#This Row],[HBA1C]]&lt;6.4,"Prediabetes","Diabetes"))</f>
        <v>Normal</v>
      </c>
    </row>
    <row r="1676" spans="1:10" x14ac:dyDescent="0.35">
      <c r="A1676" s="17" t="s">
        <v>696</v>
      </c>
      <c r="B1676" s="17">
        <v>17.55</v>
      </c>
      <c r="C1676" s="17" t="s">
        <v>8340</v>
      </c>
      <c r="D1676" s="17">
        <v>4.2300000000000004</v>
      </c>
      <c r="E1676" s="17" t="s">
        <v>2380</v>
      </c>
      <c r="F1676" s="17" t="s">
        <v>2380</v>
      </c>
      <c r="G1676" s="17" t="s">
        <v>2380</v>
      </c>
      <c r="H1676" s="17">
        <v>2</v>
      </c>
      <c r="I1676" s="17" t="s">
        <v>2380</v>
      </c>
      <c r="J1676" s="17" t="str">
        <f>IF(Table3__3_16[[#This Row],[HBA1C]]&lt;5.7,"Normal",IF(Table3__3_16[[#This Row],[HBA1C]]&lt;6.4,"Prediabetes","Diabetes"))</f>
        <v>Normal</v>
      </c>
    </row>
    <row r="1677" spans="1:10" x14ac:dyDescent="0.35">
      <c r="A1677" s="17" t="s">
        <v>695</v>
      </c>
      <c r="B1677" s="17">
        <v>22.01</v>
      </c>
      <c r="C1677" s="17" t="s">
        <v>8339</v>
      </c>
      <c r="D1677" s="17">
        <v>5.01</v>
      </c>
      <c r="E1677" s="17" t="s">
        <v>2380</v>
      </c>
      <c r="F1677" s="17" t="s">
        <v>2380</v>
      </c>
      <c r="G1677" s="17" t="s">
        <v>2380</v>
      </c>
      <c r="H1677" s="17">
        <v>1</v>
      </c>
      <c r="I1677" s="17" t="s">
        <v>2380</v>
      </c>
      <c r="J1677" s="17" t="str">
        <f>IF(Table3__3_16[[#This Row],[HBA1C]]&lt;5.7,"Normal",IF(Table3__3_16[[#This Row],[HBA1C]]&lt;6.4,"Prediabetes","Diabetes"))</f>
        <v>Normal</v>
      </c>
    </row>
    <row r="1678" spans="1:10" x14ac:dyDescent="0.35">
      <c r="A1678" s="17" t="s">
        <v>694</v>
      </c>
      <c r="B1678" s="17">
        <v>41.8</v>
      </c>
      <c r="C1678" s="17" t="s">
        <v>8337</v>
      </c>
      <c r="D1678" s="17">
        <v>5.82</v>
      </c>
      <c r="E1678" s="17" t="s">
        <v>2381</v>
      </c>
      <c r="F1678" s="17" t="s">
        <v>2380</v>
      </c>
      <c r="G1678" s="17" t="s">
        <v>2381</v>
      </c>
      <c r="H1678" s="17">
        <v>1</v>
      </c>
      <c r="I1678" s="17" t="s">
        <v>2380</v>
      </c>
      <c r="J1678" s="17" t="str">
        <f>IF(Table3__3_16[[#This Row],[HBA1C]]&lt;5.7,"Normal",IF(Table3__3_16[[#This Row],[HBA1C]]&lt;6.4,"Prediabetes","Diabetes"))</f>
        <v>Prediabetes</v>
      </c>
    </row>
    <row r="1679" spans="1:10" x14ac:dyDescent="0.35">
      <c r="A1679" s="17" t="s">
        <v>693</v>
      </c>
      <c r="B1679" s="17">
        <v>19.170000000000002</v>
      </c>
      <c r="C1679" s="17" t="s">
        <v>8339</v>
      </c>
      <c r="D1679" s="17">
        <v>7.94</v>
      </c>
      <c r="E1679" s="17" t="s">
        <v>2380</v>
      </c>
      <c r="F1679" s="17" t="s">
        <v>2380</v>
      </c>
      <c r="G1679" s="17" t="s">
        <v>2380</v>
      </c>
      <c r="H1679" s="17">
        <v>0</v>
      </c>
      <c r="I1679" s="17" t="s">
        <v>2380</v>
      </c>
      <c r="J1679" s="17" t="str">
        <f>IF(Table3__3_16[[#This Row],[HBA1C]]&lt;5.7,"Normal",IF(Table3__3_16[[#This Row],[HBA1C]]&lt;6.4,"Prediabetes","Diabetes"))</f>
        <v>Diabetes</v>
      </c>
    </row>
    <row r="1680" spans="1:10" x14ac:dyDescent="0.35">
      <c r="A1680" s="17" t="s">
        <v>692</v>
      </c>
      <c r="B1680" s="17">
        <v>32.799999999999997</v>
      </c>
      <c r="C1680" s="17" t="s">
        <v>8337</v>
      </c>
      <c r="D1680" s="17">
        <v>6.16</v>
      </c>
      <c r="E1680" s="17" t="s">
        <v>2381</v>
      </c>
      <c r="F1680" s="17" t="s">
        <v>2380</v>
      </c>
      <c r="G1680" s="17" t="s">
        <v>2381</v>
      </c>
      <c r="H1680" s="17">
        <v>1</v>
      </c>
      <c r="I1680" s="17" t="s">
        <v>2380</v>
      </c>
      <c r="J1680" s="17" t="str">
        <f>IF(Table3__3_16[[#This Row],[HBA1C]]&lt;5.7,"Normal",IF(Table3__3_16[[#This Row],[HBA1C]]&lt;6.4,"Prediabetes","Diabetes"))</f>
        <v>Prediabetes</v>
      </c>
    </row>
    <row r="1681" spans="1:10" x14ac:dyDescent="0.35">
      <c r="A1681" s="17" t="s">
        <v>691</v>
      </c>
      <c r="B1681" s="17">
        <v>35.814999999999998</v>
      </c>
      <c r="C1681" s="17" t="s">
        <v>8337</v>
      </c>
      <c r="D1681" s="17">
        <v>4.1500000000000004</v>
      </c>
      <c r="E1681" s="17" t="s">
        <v>2380</v>
      </c>
      <c r="F1681" s="17" t="s">
        <v>2380</v>
      </c>
      <c r="G1681" s="17" t="s">
        <v>2380</v>
      </c>
      <c r="H1681" s="17">
        <v>1</v>
      </c>
      <c r="I1681" s="17" t="s">
        <v>2380</v>
      </c>
      <c r="J1681" s="17" t="str">
        <f>IF(Table3__3_16[[#This Row],[HBA1C]]&lt;5.7,"Normal",IF(Table3__3_16[[#This Row],[HBA1C]]&lt;6.4,"Prediabetes","Diabetes"))</f>
        <v>Normal</v>
      </c>
    </row>
    <row r="1682" spans="1:10" x14ac:dyDescent="0.35">
      <c r="A1682" s="17" t="s">
        <v>690</v>
      </c>
      <c r="B1682" s="17">
        <v>24.3</v>
      </c>
      <c r="C1682" s="17" t="s">
        <v>8339</v>
      </c>
      <c r="D1682" s="17">
        <v>6.23</v>
      </c>
      <c r="E1682" s="17" t="s">
        <v>2380</v>
      </c>
      <c r="F1682" s="17" t="s">
        <v>2380</v>
      </c>
      <c r="G1682" s="17" t="s">
        <v>2380</v>
      </c>
      <c r="H1682" s="17">
        <v>0</v>
      </c>
      <c r="I1682" s="17" t="s">
        <v>2380</v>
      </c>
      <c r="J1682" s="17" t="str">
        <f>IF(Table3__3_16[[#This Row],[HBA1C]]&lt;5.7,"Normal",IF(Table3__3_16[[#This Row],[HBA1C]]&lt;6.4,"Prediabetes","Diabetes"))</f>
        <v>Prediabetes</v>
      </c>
    </row>
    <row r="1683" spans="1:10" x14ac:dyDescent="0.35">
      <c r="A1683" s="17" t="s">
        <v>689</v>
      </c>
      <c r="B1683" s="17">
        <v>19.059999999999999</v>
      </c>
      <c r="C1683" s="17" t="s">
        <v>8339</v>
      </c>
      <c r="D1683" s="17">
        <v>7.41</v>
      </c>
      <c r="E1683" s="17" t="s">
        <v>2380</v>
      </c>
      <c r="F1683" s="17" t="s">
        <v>2380</v>
      </c>
      <c r="G1683" s="17" t="s">
        <v>2380</v>
      </c>
      <c r="H1683" s="17">
        <v>0</v>
      </c>
      <c r="I1683" s="17" t="s">
        <v>2380</v>
      </c>
      <c r="J1683" s="17" t="str">
        <f>IF(Table3__3_16[[#This Row],[HBA1C]]&lt;5.7,"Normal",IF(Table3__3_16[[#This Row],[HBA1C]]&lt;6.4,"Prediabetes","Diabetes"))</f>
        <v>Diabetes</v>
      </c>
    </row>
    <row r="1684" spans="1:10" x14ac:dyDescent="0.35">
      <c r="A1684" s="17" t="s">
        <v>688</v>
      </c>
      <c r="B1684" s="17">
        <v>33.25</v>
      </c>
      <c r="C1684" s="17" t="s">
        <v>8337</v>
      </c>
      <c r="D1684" s="17">
        <v>5.62</v>
      </c>
      <c r="E1684" s="17" t="s">
        <v>2381</v>
      </c>
      <c r="F1684" s="17" t="s">
        <v>2380</v>
      </c>
      <c r="G1684" s="17" t="s">
        <v>2380</v>
      </c>
      <c r="H1684" s="17">
        <v>1</v>
      </c>
      <c r="I1684" s="17" t="s">
        <v>2380</v>
      </c>
      <c r="J1684" s="17" t="str">
        <f>IF(Table3__3_16[[#This Row],[HBA1C]]&lt;5.7,"Normal",IF(Table3__3_16[[#This Row],[HBA1C]]&lt;6.4,"Prediabetes","Diabetes"))</f>
        <v>Normal</v>
      </c>
    </row>
    <row r="1685" spans="1:10" x14ac:dyDescent="0.35">
      <c r="A1685" s="17" t="s">
        <v>687</v>
      </c>
      <c r="B1685" s="17">
        <v>21.37</v>
      </c>
      <c r="C1685" s="17" t="s">
        <v>8339</v>
      </c>
      <c r="D1685" s="17">
        <v>4.54</v>
      </c>
      <c r="E1685" s="17" t="s">
        <v>2381</v>
      </c>
      <c r="F1685" s="17" t="s">
        <v>2380</v>
      </c>
      <c r="G1685" s="17" t="s">
        <v>2381</v>
      </c>
      <c r="H1685" s="17">
        <v>1</v>
      </c>
      <c r="I1685" s="17" t="s">
        <v>2380</v>
      </c>
      <c r="J1685" s="17" t="str">
        <f>IF(Table3__3_16[[#This Row],[HBA1C]]&lt;5.7,"Normal",IF(Table3__3_16[[#This Row],[HBA1C]]&lt;6.4,"Prediabetes","Diabetes"))</f>
        <v>Normal</v>
      </c>
    </row>
    <row r="1686" spans="1:10" x14ac:dyDescent="0.35">
      <c r="A1686" s="17" t="s">
        <v>686</v>
      </c>
      <c r="B1686" s="17">
        <v>34.43</v>
      </c>
      <c r="C1686" s="17" t="s">
        <v>8337</v>
      </c>
      <c r="D1686" s="17">
        <v>8.6199999999999992</v>
      </c>
      <c r="E1686" s="17" t="s">
        <v>2381</v>
      </c>
      <c r="F1686" s="17" t="s">
        <v>2380</v>
      </c>
      <c r="G1686" s="17" t="s">
        <v>2380</v>
      </c>
      <c r="H1686" s="17">
        <v>1</v>
      </c>
      <c r="I1686" s="17" t="s">
        <v>2380</v>
      </c>
      <c r="J1686" s="17" t="str">
        <f>IF(Table3__3_16[[#This Row],[HBA1C]]&lt;5.7,"Normal",IF(Table3__3_16[[#This Row],[HBA1C]]&lt;6.4,"Prediabetes","Diabetes"))</f>
        <v>Diabetes</v>
      </c>
    </row>
    <row r="1687" spans="1:10" x14ac:dyDescent="0.35">
      <c r="A1687" s="17" t="s">
        <v>685</v>
      </c>
      <c r="B1687" s="17">
        <v>20.86</v>
      </c>
      <c r="C1687" s="17" t="s">
        <v>8339</v>
      </c>
      <c r="D1687" s="17">
        <v>4.3600000000000003</v>
      </c>
      <c r="E1687" s="17" t="s">
        <v>2381</v>
      </c>
      <c r="F1687" s="17" t="s">
        <v>2380</v>
      </c>
      <c r="G1687" s="17" t="s">
        <v>2380</v>
      </c>
      <c r="H1687" s="17">
        <v>0</v>
      </c>
      <c r="I1687" s="17" t="s">
        <v>2380</v>
      </c>
      <c r="J1687" s="17" t="str">
        <f>IF(Table3__3_16[[#This Row],[HBA1C]]&lt;5.7,"Normal",IF(Table3__3_16[[#This Row],[HBA1C]]&lt;6.4,"Prediabetes","Diabetes"))</f>
        <v>Normal</v>
      </c>
    </row>
    <row r="1688" spans="1:10" x14ac:dyDescent="0.35">
      <c r="A1688" s="17" t="s">
        <v>684</v>
      </c>
      <c r="B1688" s="17">
        <v>18.34</v>
      </c>
      <c r="C1688" s="17" t="s">
        <v>8340</v>
      </c>
      <c r="D1688" s="17">
        <v>10.01</v>
      </c>
      <c r="E1688" s="17" t="s">
        <v>2380</v>
      </c>
      <c r="F1688" s="17" t="s">
        <v>2380</v>
      </c>
      <c r="G1688" s="17" t="s">
        <v>2380</v>
      </c>
      <c r="H1688" s="17">
        <v>0</v>
      </c>
      <c r="I1688" s="17" t="s">
        <v>2380</v>
      </c>
      <c r="J1688" s="17" t="str">
        <f>IF(Table3__3_16[[#This Row],[HBA1C]]&lt;5.7,"Normal",IF(Table3__3_16[[#This Row],[HBA1C]]&lt;6.4,"Prediabetes","Diabetes"))</f>
        <v>Diabetes</v>
      </c>
    </row>
    <row r="1689" spans="1:10" x14ac:dyDescent="0.35">
      <c r="A1689" s="17" t="s">
        <v>683</v>
      </c>
      <c r="B1689" s="17">
        <v>34.15</v>
      </c>
      <c r="C1689" s="17" t="s">
        <v>8337</v>
      </c>
      <c r="D1689" s="17">
        <v>5.42</v>
      </c>
      <c r="E1689" s="17" t="s">
        <v>2380</v>
      </c>
      <c r="F1689" s="17" t="s">
        <v>2380</v>
      </c>
      <c r="G1689" s="17" t="s">
        <v>2380</v>
      </c>
      <c r="H1689" s="17">
        <v>0</v>
      </c>
      <c r="I1689" s="17" t="s">
        <v>2380</v>
      </c>
      <c r="J1689" s="17" t="str">
        <f>IF(Table3__3_16[[#This Row],[HBA1C]]&lt;5.7,"Normal",IF(Table3__3_16[[#This Row],[HBA1C]]&lt;6.4,"Prediabetes","Diabetes"))</f>
        <v>Normal</v>
      </c>
    </row>
    <row r="1690" spans="1:10" x14ac:dyDescent="0.35">
      <c r="A1690" s="17" t="s">
        <v>682</v>
      </c>
      <c r="B1690" s="17">
        <v>18.350000000000001</v>
      </c>
      <c r="C1690" s="17" t="s">
        <v>8340</v>
      </c>
      <c r="D1690" s="17">
        <v>5.12</v>
      </c>
      <c r="E1690" s="17" t="s">
        <v>2380</v>
      </c>
      <c r="F1690" s="17" t="s">
        <v>2380</v>
      </c>
      <c r="G1690" s="17" t="s">
        <v>2380</v>
      </c>
      <c r="H1690" s="17">
        <v>0</v>
      </c>
      <c r="I1690" s="17" t="s">
        <v>2380</v>
      </c>
      <c r="J1690" s="17" t="str">
        <f>IF(Table3__3_16[[#This Row],[HBA1C]]&lt;5.7,"Normal",IF(Table3__3_16[[#This Row],[HBA1C]]&lt;6.4,"Prediabetes","Diabetes"))</f>
        <v>Normal</v>
      </c>
    </row>
    <row r="1691" spans="1:10" x14ac:dyDescent="0.35">
      <c r="A1691" s="17" t="s">
        <v>681</v>
      </c>
      <c r="B1691" s="17">
        <v>22.13</v>
      </c>
      <c r="C1691" s="17" t="s">
        <v>8339</v>
      </c>
      <c r="D1691" s="17">
        <v>9.1999999999999993</v>
      </c>
      <c r="E1691" s="17" t="s">
        <v>2381</v>
      </c>
      <c r="F1691" s="17" t="s">
        <v>2380</v>
      </c>
      <c r="G1691" s="17" t="s">
        <v>2380</v>
      </c>
      <c r="H1691" s="17">
        <v>0</v>
      </c>
      <c r="I1691" s="17" t="s">
        <v>2380</v>
      </c>
      <c r="J1691" s="17" t="str">
        <f>IF(Table3__3_16[[#This Row],[HBA1C]]&lt;5.7,"Normal",IF(Table3__3_16[[#This Row],[HBA1C]]&lt;6.4,"Prediabetes","Diabetes"))</f>
        <v>Diabetes</v>
      </c>
    </row>
    <row r="1692" spans="1:10" x14ac:dyDescent="0.35">
      <c r="A1692" s="17" t="s">
        <v>680</v>
      </c>
      <c r="B1692" s="17">
        <v>22.51</v>
      </c>
      <c r="C1692" s="17" t="s">
        <v>8339</v>
      </c>
      <c r="D1692" s="17">
        <v>6.08</v>
      </c>
      <c r="E1692" s="17" t="s">
        <v>2381</v>
      </c>
      <c r="F1692" s="17" t="s">
        <v>2380</v>
      </c>
      <c r="G1692" s="17" t="s">
        <v>2380</v>
      </c>
      <c r="H1692" s="17">
        <v>1</v>
      </c>
      <c r="I1692" s="17" t="s">
        <v>2380</v>
      </c>
      <c r="J1692" s="17" t="str">
        <f>IF(Table3__3_16[[#This Row],[HBA1C]]&lt;5.7,"Normal",IF(Table3__3_16[[#This Row],[HBA1C]]&lt;6.4,"Prediabetes","Diabetes"))</f>
        <v>Prediabetes</v>
      </c>
    </row>
    <row r="1693" spans="1:10" x14ac:dyDescent="0.35">
      <c r="A1693" s="17" t="s">
        <v>679</v>
      </c>
      <c r="B1693" s="17">
        <v>31</v>
      </c>
      <c r="C1693" s="17" t="s">
        <v>8337</v>
      </c>
      <c r="D1693" s="17">
        <v>4.7699999999999996</v>
      </c>
      <c r="E1693" s="17" t="s">
        <v>2380</v>
      </c>
      <c r="F1693" s="17" t="s">
        <v>2380</v>
      </c>
      <c r="G1693" s="17" t="s">
        <v>2380</v>
      </c>
      <c r="H1693" s="17">
        <v>1</v>
      </c>
      <c r="I1693" s="17" t="s">
        <v>2380</v>
      </c>
      <c r="J1693" s="17" t="str">
        <f>IF(Table3__3_16[[#This Row],[HBA1C]]&lt;5.7,"Normal",IF(Table3__3_16[[#This Row],[HBA1C]]&lt;6.4,"Prediabetes","Diabetes"))</f>
        <v>Normal</v>
      </c>
    </row>
    <row r="1694" spans="1:10" x14ac:dyDescent="0.35">
      <c r="A1694" s="17" t="s">
        <v>678</v>
      </c>
      <c r="B1694" s="17">
        <v>28.27</v>
      </c>
      <c r="C1694" s="17" t="s">
        <v>8338</v>
      </c>
      <c r="D1694" s="17">
        <v>4.62</v>
      </c>
      <c r="E1694" s="17" t="s">
        <v>2380</v>
      </c>
      <c r="F1694" s="17" t="s">
        <v>2380</v>
      </c>
      <c r="G1694" s="17" t="s">
        <v>2380</v>
      </c>
      <c r="H1694" s="17">
        <v>1</v>
      </c>
      <c r="I1694" s="17" t="s">
        <v>2380</v>
      </c>
      <c r="J1694" s="17" t="str">
        <f>IF(Table3__3_16[[#This Row],[HBA1C]]&lt;5.7,"Normal",IF(Table3__3_16[[#This Row],[HBA1C]]&lt;6.4,"Prediabetes","Diabetes"))</f>
        <v>Normal</v>
      </c>
    </row>
    <row r="1695" spans="1:10" x14ac:dyDescent="0.35">
      <c r="A1695" s="17" t="s">
        <v>677</v>
      </c>
      <c r="B1695" s="17">
        <v>29.92</v>
      </c>
      <c r="C1695" s="17" t="s">
        <v>8338</v>
      </c>
      <c r="D1695" s="17">
        <v>9.07</v>
      </c>
      <c r="E1695" s="17" t="s">
        <v>2381</v>
      </c>
      <c r="F1695" s="17" t="s">
        <v>2380</v>
      </c>
      <c r="G1695" s="17" t="s">
        <v>2380</v>
      </c>
      <c r="H1695" s="17">
        <v>1</v>
      </c>
      <c r="I1695" s="17" t="s">
        <v>2380</v>
      </c>
      <c r="J1695" s="17" t="str">
        <f>IF(Table3__3_16[[#This Row],[HBA1C]]&lt;5.7,"Normal",IF(Table3__3_16[[#This Row],[HBA1C]]&lt;6.4,"Prediabetes","Diabetes"))</f>
        <v>Diabetes</v>
      </c>
    </row>
    <row r="1696" spans="1:10" x14ac:dyDescent="0.35">
      <c r="A1696" s="17" t="s">
        <v>676</v>
      </c>
      <c r="B1696" s="17">
        <v>25.9</v>
      </c>
      <c r="C1696" s="17" t="s">
        <v>8338</v>
      </c>
      <c r="D1696" s="17">
        <v>9.1199999999999992</v>
      </c>
      <c r="E1696" s="17" t="s">
        <v>2381</v>
      </c>
      <c r="F1696" s="17" t="s">
        <v>2380</v>
      </c>
      <c r="G1696" s="17" t="s">
        <v>2380</v>
      </c>
      <c r="H1696" s="17">
        <v>1</v>
      </c>
      <c r="I1696" s="17" t="s">
        <v>2380</v>
      </c>
      <c r="J1696" s="17" t="str">
        <f>IF(Table3__3_16[[#This Row],[HBA1C]]&lt;5.7,"Normal",IF(Table3__3_16[[#This Row],[HBA1C]]&lt;6.4,"Prediabetes","Diabetes"))</f>
        <v>Diabetes</v>
      </c>
    </row>
    <row r="1697" spans="1:10" x14ac:dyDescent="0.35">
      <c r="A1697" s="17" t="s">
        <v>675</v>
      </c>
      <c r="B1697" s="17">
        <v>27.74</v>
      </c>
      <c r="C1697" s="17" t="s">
        <v>8338</v>
      </c>
      <c r="D1697" s="17">
        <v>7.32</v>
      </c>
      <c r="E1697" s="17" t="s">
        <v>2381</v>
      </c>
      <c r="F1697" s="17" t="s">
        <v>2380</v>
      </c>
      <c r="G1697" s="17" t="s">
        <v>2380</v>
      </c>
      <c r="H1697" s="17">
        <v>1</v>
      </c>
      <c r="I1697" s="17" t="s">
        <v>2380</v>
      </c>
      <c r="J1697" s="17" t="str">
        <f>IF(Table3__3_16[[#This Row],[HBA1C]]&lt;5.7,"Normal",IF(Table3__3_16[[#This Row],[HBA1C]]&lt;6.4,"Prediabetes","Diabetes"))</f>
        <v>Diabetes</v>
      </c>
    </row>
    <row r="1698" spans="1:10" x14ac:dyDescent="0.35">
      <c r="A1698" s="17" t="s">
        <v>674</v>
      </c>
      <c r="B1698" s="17">
        <v>17.260000000000002</v>
      </c>
      <c r="C1698" s="17" t="s">
        <v>8340</v>
      </c>
      <c r="D1698" s="17">
        <v>11.73</v>
      </c>
      <c r="E1698" s="17" t="s">
        <v>2380</v>
      </c>
      <c r="F1698" s="17" t="s">
        <v>2380</v>
      </c>
      <c r="G1698" s="17" t="s">
        <v>2380</v>
      </c>
      <c r="H1698" s="17">
        <v>2</v>
      </c>
      <c r="I1698" s="17" t="s">
        <v>2380</v>
      </c>
      <c r="J1698" s="17" t="str">
        <f>IF(Table3__3_16[[#This Row],[HBA1C]]&lt;5.7,"Normal",IF(Table3__3_16[[#This Row],[HBA1C]]&lt;6.4,"Prediabetes","Diabetes"))</f>
        <v>Diabetes</v>
      </c>
    </row>
    <row r="1699" spans="1:10" x14ac:dyDescent="0.35">
      <c r="A1699" s="17" t="s">
        <v>673</v>
      </c>
      <c r="B1699" s="17">
        <v>19.855</v>
      </c>
      <c r="C1699" s="17" t="s">
        <v>8339</v>
      </c>
      <c r="D1699" s="17">
        <v>6.64</v>
      </c>
      <c r="E1699" s="17" t="s">
        <v>2381</v>
      </c>
      <c r="F1699" s="17" t="s">
        <v>2380</v>
      </c>
      <c r="G1699" s="17" t="s">
        <v>2380</v>
      </c>
      <c r="H1699" s="17">
        <v>1</v>
      </c>
      <c r="I1699" s="17" t="s">
        <v>2380</v>
      </c>
      <c r="J1699" s="17" t="str">
        <f>IF(Table3__3_16[[#This Row],[HBA1C]]&lt;5.7,"Normal",IF(Table3__3_16[[#This Row],[HBA1C]]&lt;6.4,"Prediabetes","Diabetes"))</f>
        <v>Diabetes</v>
      </c>
    </row>
    <row r="1700" spans="1:10" x14ac:dyDescent="0.35">
      <c r="A1700" s="17" t="s">
        <v>672</v>
      </c>
      <c r="B1700" s="17">
        <v>41.69</v>
      </c>
      <c r="C1700" s="17" t="s">
        <v>8337</v>
      </c>
      <c r="D1700" s="17">
        <v>5.78</v>
      </c>
      <c r="E1700" s="17" t="s">
        <v>2380</v>
      </c>
      <c r="F1700" s="17" t="s">
        <v>2380</v>
      </c>
      <c r="G1700" s="17" t="s">
        <v>2380</v>
      </c>
      <c r="H1700" s="17">
        <v>0</v>
      </c>
      <c r="I1700" s="17" t="s">
        <v>2380</v>
      </c>
      <c r="J1700" s="17" t="str">
        <f>IF(Table3__3_16[[#This Row],[HBA1C]]&lt;5.7,"Normal",IF(Table3__3_16[[#This Row],[HBA1C]]&lt;6.4,"Prediabetes","Diabetes"))</f>
        <v>Prediabetes</v>
      </c>
    </row>
    <row r="1701" spans="1:10" x14ac:dyDescent="0.35">
      <c r="A1701" s="17" t="s">
        <v>671</v>
      </c>
      <c r="B1701" s="17">
        <v>16.12</v>
      </c>
      <c r="C1701" s="17" t="s">
        <v>8340</v>
      </c>
      <c r="D1701" s="17">
        <v>10.45</v>
      </c>
      <c r="E1701" s="17" t="s">
        <v>2380</v>
      </c>
      <c r="F1701" s="17" t="s">
        <v>2380</v>
      </c>
      <c r="G1701" s="17" t="s">
        <v>2380</v>
      </c>
      <c r="H1701" s="17">
        <v>0</v>
      </c>
      <c r="I1701" s="17" t="s">
        <v>2380</v>
      </c>
      <c r="J1701" s="17" t="str">
        <f>IF(Table3__3_16[[#This Row],[HBA1C]]&lt;5.7,"Normal",IF(Table3__3_16[[#This Row],[HBA1C]]&lt;6.4,"Prediabetes","Diabetes"))</f>
        <v>Diabetes</v>
      </c>
    </row>
    <row r="1702" spans="1:10" x14ac:dyDescent="0.35">
      <c r="A1702" s="17" t="s">
        <v>670</v>
      </c>
      <c r="B1702" s="17">
        <v>37.43</v>
      </c>
      <c r="C1702" s="17" t="s">
        <v>8337</v>
      </c>
      <c r="D1702" s="17">
        <v>4.5199999999999996</v>
      </c>
      <c r="E1702" s="17" t="s">
        <v>2380</v>
      </c>
      <c r="F1702" s="17" t="s">
        <v>2380</v>
      </c>
      <c r="G1702" s="17" t="s">
        <v>2380</v>
      </c>
      <c r="H1702" s="17">
        <v>1</v>
      </c>
      <c r="I1702" s="17" t="s">
        <v>2380</v>
      </c>
      <c r="J1702" s="17" t="str">
        <f>IF(Table3__3_16[[#This Row],[HBA1C]]&lt;5.7,"Normal",IF(Table3__3_16[[#This Row],[HBA1C]]&lt;6.4,"Prediabetes","Diabetes"))</f>
        <v>Normal</v>
      </c>
    </row>
    <row r="1703" spans="1:10" x14ac:dyDescent="0.35">
      <c r="A1703" s="17" t="s">
        <v>669</v>
      </c>
      <c r="B1703" s="17">
        <v>31.065000000000001</v>
      </c>
      <c r="C1703" s="17" t="s">
        <v>8337</v>
      </c>
      <c r="D1703" s="17">
        <v>5.71</v>
      </c>
      <c r="E1703" s="17" t="s">
        <v>2380</v>
      </c>
      <c r="F1703" s="17" t="s">
        <v>2380</v>
      </c>
      <c r="G1703" s="17" t="s">
        <v>2380</v>
      </c>
      <c r="H1703" s="17">
        <v>0</v>
      </c>
      <c r="I1703" s="17" t="s">
        <v>2380</v>
      </c>
      <c r="J1703" s="17" t="str">
        <f>IF(Table3__3_16[[#This Row],[HBA1C]]&lt;5.7,"Normal",IF(Table3__3_16[[#This Row],[HBA1C]]&lt;6.4,"Prediabetes","Diabetes"))</f>
        <v>Prediabetes</v>
      </c>
    </row>
    <row r="1704" spans="1:10" x14ac:dyDescent="0.35">
      <c r="A1704" s="17" t="s">
        <v>668</v>
      </c>
      <c r="B1704" s="17">
        <v>25.08</v>
      </c>
      <c r="C1704" s="17" t="s">
        <v>8338</v>
      </c>
      <c r="D1704" s="17">
        <v>4.7699999999999996</v>
      </c>
      <c r="E1704" s="17" t="s">
        <v>2380</v>
      </c>
      <c r="F1704" s="17" t="s">
        <v>2380</v>
      </c>
      <c r="G1704" s="17" t="s">
        <v>2380</v>
      </c>
      <c r="H1704" s="17">
        <v>0</v>
      </c>
      <c r="I1704" s="17" t="s">
        <v>2380</v>
      </c>
      <c r="J1704" s="17" t="str">
        <f>IF(Table3__3_16[[#This Row],[HBA1C]]&lt;5.7,"Normal",IF(Table3__3_16[[#This Row],[HBA1C]]&lt;6.4,"Prediabetes","Diabetes"))</f>
        <v>Normal</v>
      </c>
    </row>
    <row r="1705" spans="1:10" x14ac:dyDescent="0.35">
      <c r="A1705" s="17" t="s">
        <v>667</v>
      </c>
      <c r="B1705" s="17">
        <v>15.2</v>
      </c>
      <c r="C1705" s="17" t="s">
        <v>8340</v>
      </c>
      <c r="D1705" s="17">
        <v>7.81</v>
      </c>
      <c r="E1705" s="17" t="s">
        <v>2381</v>
      </c>
      <c r="F1705" s="17" t="s">
        <v>2380</v>
      </c>
      <c r="G1705" s="17" t="s">
        <v>2380</v>
      </c>
      <c r="H1705" s="17">
        <v>1</v>
      </c>
      <c r="I1705" s="17" t="s">
        <v>2380</v>
      </c>
      <c r="J1705" s="17" t="str">
        <f>IF(Table3__3_16[[#This Row],[HBA1C]]&lt;5.7,"Normal",IF(Table3__3_16[[#This Row],[HBA1C]]&lt;6.4,"Prediabetes","Diabetes"))</f>
        <v>Diabetes</v>
      </c>
    </row>
    <row r="1706" spans="1:10" x14ac:dyDescent="0.35">
      <c r="A1706" s="17" t="s">
        <v>666</v>
      </c>
      <c r="B1706" s="17">
        <v>22.34</v>
      </c>
      <c r="C1706" s="17" t="s">
        <v>8339</v>
      </c>
      <c r="D1706" s="17">
        <v>5.19</v>
      </c>
      <c r="E1706" s="17" t="s">
        <v>2381</v>
      </c>
      <c r="F1706" s="17" t="s">
        <v>2380</v>
      </c>
      <c r="G1706" s="17" t="s">
        <v>2380</v>
      </c>
      <c r="H1706" s="17">
        <v>0</v>
      </c>
      <c r="I1706" s="17" t="s">
        <v>2380</v>
      </c>
      <c r="J1706" s="17" t="str">
        <f>IF(Table3__3_16[[#This Row],[HBA1C]]&lt;5.7,"Normal",IF(Table3__3_16[[#This Row],[HBA1C]]&lt;6.4,"Prediabetes","Diabetes"))</f>
        <v>Normal</v>
      </c>
    </row>
    <row r="1707" spans="1:10" x14ac:dyDescent="0.35">
      <c r="A1707" s="17" t="s">
        <v>665</v>
      </c>
      <c r="B1707" s="17">
        <v>40.15</v>
      </c>
      <c r="C1707" s="17" t="s">
        <v>8337</v>
      </c>
      <c r="D1707" s="17">
        <v>5.93</v>
      </c>
      <c r="E1707" s="17" t="s">
        <v>2380</v>
      </c>
      <c r="F1707" s="17" t="s">
        <v>2380</v>
      </c>
      <c r="G1707" s="17" t="s">
        <v>2380</v>
      </c>
      <c r="H1707" s="17">
        <v>1</v>
      </c>
      <c r="I1707" s="17" t="s">
        <v>2380</v>
      </c>
      <c r="J1707" s="17" t="str">
        <f>IF(Table3__3_16[[#This Row],[HBA1C]]&lt;5.7,"Normal",IF(Table3__3_16[[#This Row],[HBA1C]]&lt;6.4,"Prediabetes","Diabetes"))</f>
        <v>Prediabetes</v>
      </c>
    </row>
    <row r="1708" spans="1:10" x14ac:dyDescent="0.35">
      <c r="A1708" s="17" t="s">
        <v>664</v>
      </c>
      <c r="B1708" s="17">
        <v>37.729999999999997</v>
      </c>
      <c r="C1708" s="17" t="s">
        <v>8337</v>
      </c>
      <c r="D1708" s="17">
        <v>6.29</v>
      </c>
      <c r="E1708" s="17" t="s">
        <v>2380</v>
      </c>
      <c r="F1708" s="17" t="s">
        <v>2380</v>
      </c>
      <c r="G1708" s="17" t="s">
        <v>2380</v>
      </c>
      <c r="H1708" s="17">
        <v>1</v>
      </c>
      <c r="I1708" s="17" t="s">
        <v>2380</v>
      </c>
      <c r="J1708" s="17" t="str">
        <f>IF(Table3__3_16[[#This Row],[HBA1C]]&lt;5.7,"Normal",IF(Table3__3_16[[#This Row],[HBA1C]]&lt;6.4,"Prediabetes","Diabetes"))</f>
        <v>Prediabetes</v>
      </c>
    </row>
    <row r="1709" spans="1:10" x14ac:dyDescent="0.35">
      <c r="A1709" s="17" t="s">
        <v>663</v>
      </c>
      <c r="B1709" s="17">
        <v>25.35</v>
      </c>
      <c r="C1709" s="17" t="s">
        <v>8338</v>
      </c>
      <c r="D1709" s="17">
        <v>4.9000000000000004</v>
      </c>
      <c r="E1709" s="17" t="s">
        <v>2380</v>
      </c>
      <c r="F1709" s="17" t="s">
        <v>2380</v>
      </c>
      <c r="G1709" s="17" t="s">
        <v>2380</v>
      </c>
      <c r="H1709" s="17">
        <v>0</v>
      </c>
      <c r="I1709" s="17" t="s">
        <v>2380</v>
      </c>
      <c r="J1709" s="17" t="str">
        <f>IF(Table3__3_16[[#This Row],[HBA1C]]&lt;5.7,"Normal",IF(Table3__3_16[[#This Row],[HBA1C]]&lt;6.4,"Prediabetes","Diabetes"))</f>
        <v>Normal</v>
      </c>
    </row>
    <row r="1710" spans="1:10" x14ac:dyDescent="0.35">
      <c r="A1710" s="17" t="s">
        <v>662</v>
      </c>
      <c r="B1710" s="17">
        <v>26.41</v>
      </c>
      <c r="C1710" s="17" t="s">
        <v>8338</v>
      </c>
      <c r="D1710" s="17">
        <v>5.07</v>
      </c>
      <c r="E1710" s="17" t="s">
        <v>2381</v>
      </c>
      <c r="F1710" s="17" t="s">
        <v>2380</v>
      </c>
      <c r="G1710" s="17" t="s">
        <v>2380</v>
      </c>
      <c r="H1710" s="17">
        <v>1</v>
      </c>
      <c r="I1710" s="17" t="s">
        <v>2380</v>
      </c>
      <c r="J1710" s="17" t="str">
        <f>IF(Table3__3_16[[#This Row],[HBA1C]]&lt;5.7,"Normal",IF(Table3__3_16[[#This Row],[HBA1C]]&lt;6.4,"Prediabetes","Diabetes"))</f>
        <v>Normal</v>
      </c>
    </row>
    <row r="1711" spans="1:10" x14ac:dyDescent="0.35">
      <c r="A1711" s="17" t="s">
        <v>661</v>
      </c>
      <c r="B1711" s="17">
        <v>27.6</v>
      </c>
      <c r="C1711" s="17" t="s">
        <v>8338</v>
      </c>
      <c r="D1711" s="17">
        <v>5.33</v>
      </c>
      <c r="E1711" s="17" t="s">
        <v>2380</v>
      </c>
      <c r="F1711" s="17" t="s">
        <v>2380</v>
      </c>
      <c r="G1711" s="17" t="s">
        <v>2380</v>
      </c>
      <c r="H1711" s="17">
        <v>1</v>
      </c>
      <c r="I1711" s="17" t="s">
        <v>2380</v>
      </c>
      <c r="J1711" s="17" t="str">
        <f>IF(Table3__3_16[[#This Row],[HBA1C]]&lt;5.7,"Normal",IF(Table3__3_16[[#This Row],[HBA1C]]&lt;6.4,"Prediabetes","Diabetes"))</f>
        <v>Normal</v>
      </c>
    </row>
    <row r="1712" spans="1:10" x14ac:dyDescent="0.35">
      <c r="A1712" s="17" t="s">
        <v>660</v>
      </c>
      <c r="B1712" s="17">
        <v>33.82</v>
      </c>
      <c r="C1712" s="17" t="s">
        <v>8337</v>
      </c>
      <c r="D1712" s="17">
        <v>8.93</v>
      </c>
      <c r="E1712" s="17" t="s">
        <v>2381</v>
      </c>
      <c r="F1712" s="17" t="s">
        <v>2380</v>
      </c>
      <c r="G1712" s="17" t="s">
        <v>2380</v>
      </c>
      <c r="H1712" s="17">
        <v>1</v>
      </c>
      <c r="I1712" s="17" t="s">
        <v>2380</v>
      </c>
      <c r="J1712" s="17" t="str">
        <f>IF(Table3__3_16[[#This Row],[HBA1C]]&lt;5.7,"Normal",IF(Table3__3_16[[#This Row],[HBA1C]]&lt;6.4,"Prediabetes","Diabetes"))</f>
        <v>Diabetes</v>
      </c>
    </row>
    <row r="1713" spans="1:10" x14ac:dyDescent="0.35">
      <c r="A1713" s="17" t="s">
        <v>659</v>
      </c>
      <c r="B1713" s="17">
        <v>32.9</v>
      </c>
      <c r="C1713" s="17" t="s">
        <v>8337</v>
      </c>
      <c r="D1713" s="17">
        <v>4.3499999999999996</v>
      </c>
      <c r="E1713" s="17" t="s">
        <v>2380</v>
      </c>
      <c r="F1713" s="17" t="s">
        <v>2380</v>
      </c>
      <c r="G1713" s="17" t="s">
        <v>2380</v>
      </c>
      <c r="H1713" s="17">
        <v>0</v>
      </c>
      <c r="I1713" s="17" t="s">
        <v>2380</v>
      </c>
      <c r="J1713" s="17" t="str">
        <f>IF(Table3__3_16[[#This Row],[HBA1C]]&lt;5.7,"Normal",IF(Table3__3_16[[#This Row],[HBA1C]]&lt;6.4,"Prediabetes","Diabetes"))</f>
        <v>Normal</v>
      </c>
    </row>
    <row r="1714" spans="1:10" x14ac:dyDescent="0.35">
      <c r="A1714" s="17" t="s">
        <v>658</v>
      </c>
      <c r="B1714" s="17">
        <v>30.875</v>
      </c>
      <c r="C1714" s="17" t="s">
        <v>8337</v>
      </c>
      <c r="D1714" s="17">
        <v>9.5399999999999991</v>
      </c>
      <c r="E1714" s="17" t="s">
        <v>2381</v>
      </c>
      <c r="F1714" s="17" t="s">
        <v>2380</v>
      </c>
      <c r="G1714" s="17" t="s">
        <v>2380</v>
      </c>
      <c r="H1714" s="17">
        <v>1</v>
      </c>
      <c r="I1714" s="17" t="s">
        <v>2380</v>
      </c>
      <c r="J1714" s="17" t="str">
        <f>IF(Table3__3_16[[#This Row],[HBA1C]]&lt;5.7,"Normal",IF(Table3__3_16[[#This Row],[HBA1C]]&lt;6.4,"Prediabetes","Diabetes"))</f>
        <v>Diabetes</v>
      </c>
    </row>
    <row r="1715" spans="1:10" x14ac:dyDescent="0.35">
      <c r="A1715" s="17" t="s">
        <v>657</v>
      </c>
      <c r="B1715" s="17">
        <v>32.64</v>
      </c>
      <c r="C1715" s="17" t="s">
        <v>8337</v>
      </c>
      <c r="D1715" s="17">
        <v>5.91</v>
      </c>
      <c r="E1715" s="17" t="s">
        <v>2380</v>
      </c>
      <c r="F1715" s="17" t="s">
        <v>2380</v>
      </c>
      <c r="G1715" s="17" t="s">
        <v>2380</v>
      </c>
      <c r="H1715" s="17">
        <v>0</v>
      </c>
      <c r="I1715" s="17" t="s">
        <v>2380</v>
      </c>
      <c r="J1715" s="17" t="str">
        <f>IF(Table3__3_16[[#This Row],[HBA1C]]&lt;5.7,"Normal",IF(Table3__3_16[[#This Row],[HBA1C]]&lt;6.4,"Prediabetes","Diabetes"))</f>
        <v>Prediabetes</v>
      </c>
    </row>
    <row r="1716" spans="1:10" x14ac:dyDescent="0.35">
      <c r="A1716" s="17" t="s">
        <v>656</v>
      </c>
      <c r="B1716" s="17">
        <v>22.135000000000002</v>
      </c>
      <c r="C1716" s="17" t="s">
        <v>8339</v>
      </c>
      <c r="D1716" s="17">
        <v>5.0999999999999996</v>
      </c>
      <c r="E1716" s="17" t="s">
        <v>2380</v>
      </c>
      <c r="F1716" s="17" t="s">
        <v>2380</v>
      </c>
      <c r="G1716" s="17" t="s">
        <v>2380</v>
      </c>
      <c r="H1716" s="17">
        <v>0</v>
      </c>
      <c r="I1716" s="17" t="s">
        <v>2380</v>
      </c>
      <c r="J1716" s="17" t="str">
        <f>IF(Table3__3_16[[#This Row],[HBA1C]]&lt;5.7,"Normal",IF(Table3__3_16[[#This Row],[HBA1C]]&lt;6.4,"Prediabetes","Diabetes"))</f>
        <v>Normal</v>
      </c>
    </row>
    <row r="1717" spans="1:10" x14ac:dyDescent="0.35">
      <c r="A1717" s="17" t="s">
        <v>655</v>
      </c>
      <c r="B1717" s="17">
        <v>16.53</v>
      </c>
      <c r="C1717" s="17" t="s">
        <v>8340</v>
      </c>
      <c r="D1717" s="17">
        <v>5.08</v>
      </c>
      <c r="E1717" s="17" t="s">
        <v>2380</v>
      </c>
      <c r="F1717" s="17" t="s">
        <v>2380</v>
      </c>
      <c r="G1717" s="17" t="s">
        <v>2380</v>
      </c>
      <c r="H1717" s="17">
        <v>2</v>
      </c>
      <c r="I1717" s="17" t="s">
        <v>2380</v>
      </c>
      <c r="J1717" s="17" t="str">
        <f>IF(Table3__3_16[[#This Row],[HBA1C]]&lt;5.7,"Normal",IF(Table3__3_16[[#This Row],[HBA1C]]&lt;6.4,"Prediabetes","Diabetes"))</f>
        <v>Normal</v>
      </c>
    </row>
    <row r="1718" spans="1:10" x14ac:dyDescent="0.35">
      <c r="A1718" s="17" t="s">
        <v>654</v>
      </c>
      <c r="B1718" s="17">
        <v>32.774999999999999</v>
      </c>
      <c r="C1718" s="17" t="s">
        <v>8337</v>
      </c>
      <c r="D1718" s="17">
        <v>4.75</v>
      </c>
      <c r="E1718" s="17" t="s">
        <v>2380</v>
      </c>
      <c r="F1718" s="17" t="s">
        <v>2380</v>
      </c>
      <c r="G1718" s="17" t="s">
        <v>2380</v>
      </c>
      <c r="H1718" s="17">
        <v>0</v>
      </c>
      <c r="I1718" s="17" t="s">
        <v>2380</v>
      </c>
      <c r="J1718" s="17" t="str">
        <f>IF(Table3__3_16[[#This Row],[HBA1C]]&lt;5.7,"Normal",IF(Table3__3_16[[#This Row],[HBA1C]]&lt;6.4,"Prediabetes","Diabetes"))</f>
        <v>Normal</v>
      </c>
    </row>
    <row r="1719" spans="1:10" x14ac:dyDescent="0.35">
      <c r="A1719" s="17" t="s">
        <v>653</v>
      </c>
      <c r="B1719" s="17">
        <v>30.9</v>
      </c>
      <c r="C1719" s="17" t="s">
        <v>8337</v>
      </c>
      <c r="D1719" s="17">
        <v>6.05</v>
      </c>
      <c r="E1719" s="17" t="s">
        <v>2380</v>
      </c>
      <c r="F1719" s="17" t="s">
        <v>2380</v>
      </c>
      <c r="G1719" s="17" t="s">
        <v>2380</v>
      </c>
      <c r="H1719" s="17">
        <v>1</v>
      </c>
      <c r="I1719" s="17" t="s">
        <v>2380</v>
      </c>
      <c r="J1719" s="17" t="str">
        <f>IF(Table3__3_16[[#This Row],[HBA1C]]&lt;5.7,"Normal",IF(Table3__3_16[[#This Row],[HBA1C]]&lt;6.4,"Prediabetes","Diabetes"))</f>
        <v>Prediabetes</v>
      </c>
    </row>
    <row r="1720" spans="1:10" x14ac:dyDescent="0.35">
      <c r="A1720" s="17" t="s">
        <v>652</v>
      </c>
      <c r="B1720" s="17">
        <v>15.58</v>
      </c>
      <c r="C1720" s="17" t="s">
        <v>8340</v>
      </c>
      <c r="D1720" s="17">
        <v>11.56</v>
      </c>
      <c r="E1720" s="17" t="s">
        <v>2380</v>
      </c>
      <c r="F1720" s="17" t="s">
        <v>2380</v>
      </c>
      <c r="G1720" s="17" t="s">
        <v>2380</v>
      </c>
      <c r="H1720" s="17">
        <v>0</v>
      </c>
      <c r="I1720" s="17" t="s">
        <v>2380</v>
      </c>
      <c r="J1720" s="17" t="str">
        <f>IF(Table3__3_16[[#This Row],[HBA1C]]&lt;5.7,"Normal",IF(Table3__3_16[[#This Row],[HBA1C]]&lt;6.4,"Prediabetes","Diabetes"))</f>
        <v>Diabetes</v>
      </c>
    </row>
    <row r="1721" spans="1:10" x14ac:dyDescent="0.35">
      <c r="A1721" s="17" t="s">
        <v>651</v>
      </c>
      <c r="B1721" s="17">
        <v>26.315000000000001</v>
      </c>
      <c r="C1721" s="17" t="s">
        <v>8338</v>
      </c>
      <c r="D1721" s="17">
        <v>5.76</v>
      </c>
      <c r="E1721" s="17" t="s">
        <v>2380</v>
      </c>
      <c r="F1721" s="17" t="s">
        <v>2380</v>
      </c>
      <c r="G1721" s="17" t="s">
        <v>2380</v>
      </c>
      <c r="H1721" s="17">
        <v>0</v>
      </c>
      <c r="I1721" s="17" t="s">
        <v>2380</v>
      </c>
      <c r="J1721" s="17" t="str">
        <f>IF(Table3__3_16[[#This Row],[HBA1C]]&lt;5.7,"Normal",IF(Table3__3_16[[#This Row],[HBA1C]]&lt;6.4,"Prediabetes","Diabetes"))</f>
        <v>Prediabetes</v>
      </c>
    </row>
    <row r="1722" spans="1:10" x14ac:dyDescent="0.35">
      <c r="A1722" s="17" t="s">
        <v>650</v>
      </c>
      <c r="B1722" s="17">
        <v>35.61</v>
      </c>
      <c r="C1722" s="17" t="s">
        <v>8337</v>
      </c>
      <c r="D1722" s="17">
        <v>5.65</v>
      </c>
      <c r="E1722" s="17" t="s">
        <v>2380</v>
      </c>
      <c r="F1722" s="17" t="s">
        <v>2381</v>
      </c>
      <c r="G1722" s="17" t="s">
        <v>2380</v>
      </c>
      <c r="H1722" s="17">
        <v>1</v>
      </c>
      <c r="I1722" s="17" t="s">
        <v>2380</v>
      </c>
      <c r="J1722" s="17" t="str">
        <f>IF(Table3__3_16[[#This Row],[HBA1C]]&lt;5.7,"Normal",IF(Table3__3_16[[#This Row],[HBA1C]]&lt;6.4,"Prediabetes","Diabetes"))</f>
        <v>Normal</v>
      </c>
    </row>
    <row r="1723" spans="1:10" x14ac:dyDescent="0.35">
      <c r="A1723" s="17" t="s">
        <v>649</v>
      </c>
      <c r="B1723" s="17">
        <v>37.56</v>
      </c>
      <c r="C1723" s="17" t="s">
        <v>8337</v>
      </c>
      <c r="D1723" s="17">
        <v>5.88</v>
      </c>
      <c r="E1723" s="17" t="s">
        <v>2380</v>
      </c>
      <c r="F1723" s="17" t="s">
        <v>2381</v>
      </c>
      <c r="G1723" s="17" t="s">
        <v>2380</v>
      </c>
      <c r="H1723" s="17">
        <v>1</v>
      </c>
      <c r="I1723" s="17" t="s">
        <v>2380</v>
      </c>
      <c r="J1723" s="17" t="str">
        <f>IF(Table3__3_16[[#This Row],[HBA1C]]&lt;5.7,"Normal",IF(Table3__3_16[[#This Row],[HBA1C]]&lt;6.4,"Prediabetes","Diabetes"))</f>
        <v>Prediabetes</v>
      </c>
    </row>
    <row r="1724" spans="1:10" x14ac:dyDescent="0.35">
      <c r="A1724" s="17" t="s">
        <v>648</v>
      </c>
      <c r="B1724" s="17">
        <v>15.49</v>
      </c>
      <c r="C1724" s="17" t="s">
        <v>8340</v>
      </c>
      <c r="D1724" s="17">
        <v>9.6</v>
      </c>
      <c r="E1724" s="17" t="s">
        <v>2380</v>
      </c>
      <c r="F1724" s="17" t="s">
        <v>2380</v>
      </c>
      <c r="G1724" s="17" t="s">
        <v>2380</v>
      </c>
      <c r="H1724" s="17">
        <v>0</v>
      </c>
      <c r="I1724" s="17" t="s">
        <v>2380</v>
      </c>
      <c r="J1724" s="17" t="str">
        <f>IF(Table3__3_16[[#This Row],[HBA1C]]&lt;5.7,"Normal",IF(Table3__3_16[[#This Row],[HBA1C]]&lt;6.4,"Prediabetes","Diabetes"))</f>
        <v>Diabetes</v>
      </c>
    </row>
    <row r="1725" spans="1:10" x14ac:dyDescent="0.35">
      <c r="A1725" s="17" t="s">
        <v>647</v>
      </c>
      <c r="B1725" s="17">
        <v>23.48</v>
      </c>
      <c r="C1725" s="17" t="s">
        <v>8339</v>
      </c>
      <c r="D1725" s="17">
        <v>6.24</v>
      </c>
      <c r="E1725" s="17" t="s">
        <v>2380</v>
      </c>
      <c r="F1725" s="17" t="s">
        <v>2380</v>
      </c>
      <c r="G1725" s="17" t="s">
        <v>2380</v>
      </c>
      <c r="H1725" s="17">
        <v>1</v>
      </c>
      <c r="I1725" s="17" t="s">
        <v>2380</v>
      </c>
      <c r="J1725" s="17" t="str">
        <f>IF(Table3__3_16[[#This Row],[HBA1C]]&lt;5.7,"Normal",IF(Table3__3_16[[#This Row],[HBA1C]]&lt;6.4,"Prediabetes","Diabetes"))</f>
        <v>Prediabetes</v>
      </c>
    </row>
    <row r="1726" spans="1:10" x14ac:dyDescent="0.35">
      <c r="A1726" s="17" t="s">
        <v>646</v>
      </c>
      <c r="B1726" s="17">
        <v>30.02</v>
      </c>
      <c r="C1726" s="17" t="s">
        <v>8337</v>
      </c>
      <c r="D1726" s="17">
        <v>7.63</v>
      </c>
      <c r="E1726" s="17" t="s">
        <v>2381</v>
      </c>
      <c r="F1726" s="17" t="s">
        <v>2380</v>
      </c>
      <c r="G1726" s="17" t="s">
        <v>2380</v>
      </c>
      <c r="H1726" s="17">
        <v>1</v>
      </c>
      <c r="I1726" s="17" t="s">
        <v>2380</v>
      </c>
      <c r="J1726" s="17" t="str">
        <f>IF(Table3__3_16[[#This Row],[HBA1C]]&lt;5.7,"Normal",IF(Table3__3_16[[#This Row],[HBA1C]]&lt;6.4,"Prediabetes","Diabetes"))</f>
        <v>Diabetes</v>
      </c>
    </row>
    <row r="1727" spans="1:10" x14ac:dyDescent="0.35">
      <c r="A1727" s="17" t="s">
        <v>645</v>
      </c>
      <c r="B1727" s="17">
        <v>26.885000000000002</v>
      </c>
      <c r="C1727" s="17" t="s">
        <v>8338</v>
      </c>
      <c r="D1727" s="17">
        <v>8.66</v>
      </c>
      <c r="E1727" s="17" t="s">
        <v>2381</v>
      </c>
      <c r="F1727" s="17" t="s">
        <v>2380</v>
      </c>
      <c r="G1727" s="17" t="s">
        <v>2380</v>
      </c>
      <c r="H1727" s="17">
        <v>1</v>
      </c>
      <c r="I1727" s="17" t="s">
        <v>2380</v>
      </c>
      <c r="J1727" s="17" t="str">
        <f>IF(Table3__3_16[[#This Row],[HBA1C]]&lt;5.7,"Normal",IF(Table3__3_16[[#This Row],[HBA1C]]&lt;6.4,"Prediabetes","Diabetes"))</f>
        <v>Diabetes</v>
      </c>
    </row>
    <row r="1728" spans="1:10" x14ac:dyDescent="0.35">
      <c r="A1728" s="17" t="s">
        <v>644</v>
      </c>
      <c r="B1728" s="17">
        <v>25.84</v>
      </c>
      <c r="C1728" s="17" t="s">
        <v>8338</v>
      </c>
      <c r="D1728" s="17">
        <v>8.5500000000000007</v>
      </c>
      <c r="E1728" s="17" t="s">
        <v>2381</v>
      </c>
      <c r="F1728" s="17" t="s">
        <v>2380</v>
      </c>
      <c r="G1728" s="17" t="s">
        <v>2380</v>
      </c>
      <c r="H1728" s="17">
        <v>1</v>
      </c>
      <c r="I1728" s="17" t="s">
        <v>2380</v>
      </c>
      <c r="J1728" s="17" t="str">
        <f>IF(Table3__3_16[[#This Row],[HBA1C]]&lt;5.7,"Normal",IF(Table3__3_16[[#This Row],[HBA1C]]&lt;6.4,"Prediabetes","Diabetes"))</f>
        <v>Diabetes</v>
      </c>
    </row>
    <row r="1729" spans="1:10" x14ac:dyDescent="0.35">
      <c r="A1729" s="17" t="s">
        <v>643</v>
      </c>
      <c r="B1729" s="17">
        <v>27.454999999999998</v>
      </c>
      <c r="C1729" s="17" t="s">
        <v>8338</v>
      </c>
      <c r="D1729" s="17">
        <v>4.54</v>
      </c>
      <c r="E1729" s="17" t="s">
        <v>2380</v>
      </c>
      <c r="F1729" s="17" t="s">
        <v>2380</v>
      </c>
      <c r="G1729" s="17" t="s">
        <v>2380</v>
      </c>
      <c r="H1729" s="17">
        <v>0</v>
      </c>
      <c r="I1729" s="17" t="s">
        <v>2380</v>
      </c>
      <c r="J1729" s="17" t="str">
        <f>IF(Table3__3_16[[#This Row],[HBA1C]]&lt;5.7,"Normal",IF(Table3__3_16[[#This Row],[HBA1C]]&lt;6.4,"Prediabetes","Diabetes"))</f>
        <v>Normal</v>
      </c>
    </row>
    <row r="1730" spans="1:10" x14ac:dyDescent="0.35">
      <c r="A1730" s="17" t="s">
        <v>642</v>
      </c>
      <c r="B1730" s="17">
        <v>24.605</v>
      </c>
      <c r="C1730" s="17" t="s">
        <v>8339</v>
      </c>
      <c r="D1730" s="17">
        <v>5.7</v>
      </c>
      <c r="E1730" s="17" t="s">
        <v>2380</v>
      </c>
      <c r="F1730" s="17" t="s">
        <v>2380</v>
      </c>
      <c r="G1730" s="17" t="s">
        <v>2380</v>
      </c>
      <c r="H1730" s="17">
        <v>0</v>
      </c>
      <c r="I1730" s="17" t="s">
        <v>2380</v>
      </c>
      <c r="J1730" s="17" t="str">
        <f>IF(Table3__3_16[[#This Row],[HBA1C]]&lt;5.7,"Normal",IF(Table3__3_16[[#This Row],[HBA1C]]&lt;6.4,"Prediabetes","Diabetes"))</f>
        <v>Prediabetes</v>
      </c>
    </row>
    <row r="1731" spans="1:10" x14ac:dyDescent="0.35">
      <c r="A1731" s="17" t="s">
        <v>641</v>
      </c>
      <c r="B1731" s="17">
        <v>30.8</v>
      </c>
      <c r="C1731" s="17" t="s">
        <v>8337</v>
      </c>
      <c r="D1731" s="17">
        <v>5.07</v>
      </c>
      <c r="E1731" s="17" t="s">
        <v>2380</v>
      </c>
      <c r="F1731" s="17" t="s">
        <v>2380</v>
      </c>
      <c r="G1731" s="17" t="s">
        <v>2380</v>
      </c>
      <c r="H1731" s="17">
        <v>0</v>
      </c>
      <c r="I1731" s="17" t="s">
        <v>2380</v>
      </c>
      <c r="J1731" s="17" t="str">
        <f>IF(Table3__3_16[[#This Row],[HBA1C]]&lt;5.7,"Normal",IF(Table3__3_16[[#This Row],[HBA1C]]&lt;6.4,"Prediabetes","Diabetes"))</f>
        <v>Normal</v>
      </c>
    </row>
    <row r="1732" spans="1:10" x14ac:dyDescent="0.35">
      <c r="A1732" s="17" t="s">
        <v>640</v>
      </c>
      <c r="B1732" s="17">
        <v>34.799999999999997</v>
      </c>
      <c r="C1732" s="17" t="s">
        <v>8337</v>
      </c>
      <c r="D1732" s="17">
        <v>4.38</v>
      </c>
      <c r="E1732" s="17" t="s">
        <v>2380</v>
      </c>
      <c r="F1732" s="17" t="s">
        <v>2380</v>
      </c>
      <c r="G1732" s="17" t="s">
        <v>2380</v>
      </c>
      <c r="H1732" s="17">
        <v>1</v>
      </c>
      <c r="I1732" s="17" t="s">
        <v>2380</v>
      </c>
      <c r="J1732" s="17" t="str">
        <f>IF(Table3__3_16[[#This Row],[HBA1C]]&lt;5.7,"Normal",IF(Table3__3_16[[#This Row],[HBA1C]]&lt;6.4,"Prediabetes","Diabetes"))</f>
        <v>Normal</v>
      </c>
    </row>
    <row r="1733" spans="1:10" x14ac:dyDescent="0.35">
      <c r="A1733" s="17" t="s">
        <v>639</v>
      </c>
      <c r="B1733" s="17">
        <v>34.21</v>
      </c>
      <c r="C1733" s="17" t="s">
        <v>8337</v>
      </c>
      <c r="D1733" s="17">
        <v>4.54</v>
      </c>
      <c r="E1733" s="17" t="s">
        <v>2380</v>
      </c>
      <c r="F1733" s="17" t="s">
        <v>2380</v>
      </c>
      <c r="G1733" s="17" t="s">
        <v>2380</v>
      </c>
      <c r="H1733" s="17">
        <v>1</v>
      </c>
      <c r="I1733" s="17" t="s">
        <v>2380</v>
      </c>
      <c r="J1733" s="17" t="str">
        <f>IF(Table3__3_16[[#This Row],[HBA1C]]&lt;5.7,"Normal",IF(Table3__3_16[[#This Row],[HBA1C]]&lt;6.4,"Prediabetes","Diabetes"))</f>
        <v>Normal</v>
      </c>
    </row>
    <row r="1734" spans="1:10" x14ac:dyDescent="0.35">
      <c r="A1734" s="17" t="s">
        <v>638</v>
      </c>
      <c r="B1734" s="17">
        <v>31</v>
      </c>
      <c r="C1734" s="17" t="s">
        <v>8337</v>
      </c>
      <c r="D1734" s="17">
        <v>5.38</v>
      </c>
      <c r="E1734" s="17" t="s">
        <v>2380</v>
      </c>
      <c r="F1734" s="17" t="s">
        <v>2380</v>
      </c>
      <c r="G1734" s="17" t="s">
        <v>2380</v>
      </c>
      <c r="H1734" s="17">
        <v>1</v>
      </c>
      <c r="I1734" s="17" t="s">
        <v>2380</v>
      </c>
      <c r="J1734" s="17" t="str">
        <f>IF(Table3__3_16[[#This Row],[HBA1C]]&lt;5.7,"Normal",IF(Table3__3_16[[#This Row],[HBA1C]]&lt;6.4,"Prediabetes","Diabetes"))</f>
        <v>Normal</v>
      </c>
    </row>
    <row r="1735" spans="1:10" x14ac:dyDescent="0.35">
      <c r="A1735" s="17" t="s">
        <v>637</v>
      </c>
      <c r="B1735" s="17">
        <v>26.125</v>
      </c>
      <c r="C1735" s="17" t="s">
        <v>8338</v>
      </c>
      <c r="D1735" s="17">
        <v>5.55</v>
      </c>
      <c r="E1735" s="17" t="s">
        <v>2380</v>
      </c>
      <c r="F1735" s="17" t="s">
        <v>2380</v>
      </c>
      <c r="G1735" s="17" t="s">
        <v>2380</v>
      </c>
      <c r="H1735" s="17">
        <v>1</v>
      </c>
      <c r="I1735" s="17" t="s">
        <v>2380</v>
      </c>
      <c r="J1735" s="17" t="str">
        <f>IF(Table3__3_16[[#This Row],[HBA1C]]&lt;5.7,"Normal",IF(Table3__3_16[[#This Row],[HBA1C]]&lt;6.4,"Prediabetes","Diabetes"))</f>
        <v>Normal</v>
      </c>
    </row>
    <row r="1736" spans="1:10" x14ac:dyDescent="0.35">
      <c r="A1736" s="17" t="s">
        <v>636</v>
      </c>
      <c r="B1736" s="17">
        <v>30.13</v>
      </c>
      <c r="C1736" s="17" t="s">
        <v>8337</v>
      </c>
      <c r="D1736" s="17">
        <v>4.03</v>
      </c>
      <c r="E1736" s="17" t="s">
        <v>2381</v>
      </c>
      <c r="F1736" s="17" t="s">
        <v>2380</v>
      </c>
      <c r="G1736" s="17" t="s">
        <v>2380</v>
      </c>
      <c r="H1736" s="17">
        <v>1</v>
      </c>
      <c r="I1736" s="17" t="s">
        <v>2380</v>
      </c>
      <c r="J1736" s="17" t="str">
        <f>IF(Table3__3_16[[#This Row],[HBA1C]]&lt;5.7,"Normal",IF(Table3__3_16[[#This Row],[HBA1C]]&lt;6.4,"Prediabetes","Diabetes"))</f>
        <v>Normal</v>
      </c>
    </row>
    <row r="1737" spans="1:10" x14ac:dyDescent="0.35">
      <c r="A1737" s="17" t="s">
        <v>635</v>
      </c>
      <c r="B1737" s="17">
        <v>34.19</v>
      </c>
      <c r="C1737" s="17" t="s">
        <v>8337</v>
      </c>
      <c r="D1737" s="17">
        <v>4.1900000000000004</v>
      </c>
      <c r="E1737" s="17" t="s">
        <v>2380</v>
      </c>
      <c r="F1737" s="17" t="s">
        <v>2380</v>
      </c>
      <c r="G1737" s="17" t="s">
        <v>2380</v>
      </c>
      <c r="H1737" s="17">
        <v>0</v>
      </c>
      <c r="I1737" s="17" t="s">
        <v>2380</v>
      </c>
      <c r="J1737" s="17" t="str">
        <f>IF(Table3__3_16[[#This Row],[HBA1C]]&lt;5.7,"Normal",IF(Table3__3_16[[#This Row],[HBA1C]]&lt;6.4,"Prediabetes","Diabetes"))</f>
        <v>Normal</v>
      </c>
    </row>
    <row r="1738" spans="1:10" x14ac:dyDescent="0.35">
      <c r="A1738" s="17" t="s">
        <v>634</v>
      </c>
      <c r="B1738" s="17">
        <v>22.515000000000001</v>
      </c>
      <c r="C1738" s="17" t="s">
        <v>8339</v>
      </c>
      <c r="D1738" s="17">
        <v>4.37</v>
      </c>
      <c r="E1738" s="17" t="s">
        <v>2380</v>
      </c>
      <c r="F1738" s="17" t="s">
        <v>2380</v>
      </c>
      <c r="G1738" s="17" t="s">
        <v>2381</v>
      </c>
      <c r="H1738" s="17">
        <v>1</v>
      </c>
      <c r="I1738" s="17" t="s">
        <v>2380</v>
      </c>
      <c r="J1738" s="17" t="str">
        <f>IF(Table3__3_16[[#This Row],[HBA1C]]&lt;5.7,"Normal",IF(Table3__3_16[[#This Row],[HBA1C]]&lt;6.4,"Prediabetes","Diabetes"))</f>
        <v>Normal</v>
      </c>
    </row>
    <row r="1739" spans="1:10" x14ac:dyDescent="0.35">
      <c r="A1739" s="17" t="s">
        <v>633</v>
      </c>
      <c r="B1739" s="17">
        <v>18.239999999999998</v>
      </c>
      <c r="C1739" s="17" t="s">
        <v>8340</v>
      </c>
      <c r="D1739" s="17">
        <v>5.31</v>
      </c>
      <c r="E1739" s="17" t="s">
        <v>2381</v>
      </c>
      <c r="F1739" s="17" t="s">
        <v>2380</v>
      </c>
      <c r="G1739" s="17" t="s">
        <v>2381</v>
      </c>
      <c r="H1739" s="17">
        <v>1</v>
      </c>
      <c r="I1739" s="17" t="s">
        <v>2380</v>
      </c>
      <c r="J1739" s="17" t="str">
        <f>IF(Table3__3_16[[#This Row],[HBA1C]]&lt;5.7,"Normal",IF(Table3__3_16[[#This Row],[HBA1C]]&lt;6.4,"Prediabetes","Diabetes"))</f>
        <v>Normal</v>
      </c>
    </row>
    <row r="1740" spans="1:10" x14ac:dyDescent="0.35">
      <c r="A1740" s="17" t="s">
        <v>631</v>
      </c>
      <c r="B1740" s="17">
        <v>37.28</v>
      </c>
      <c r="C1740" s="17" t="s">
        <v>8337</v>
      </c>
      <c r="D1740" s="17">
        <v>4.66</v>
      </c>
      <c r="E1740" s="17" t="s">
        <v>2380</v>
      </c>
      <c r="F1740" s="17" t="s">
        <v>2381</v>
      </c>
      <c r="G1740" s="17" t="s">
        <v>2380</v>
      </c>
      <c r="H1740" s="17">
        <v>1</v>
      </c>
      <c r="I1740" s="17" t="s">
        <v>2380</v>
      </c>
      <c r="J1740" s="17" t="str">
        <f>IF(Table3__3_16[[#This Row],[HBA1C]]&lt;5.7,"Normal",IF(Table3__3_16[[#This Row],[HBA1C]]&lt;6.4,"Prediabetes","Diabetes"))</f>
        <v>Normal</v>
      </c>
    </row>
    <row r="1741" spans="1:10" x14ac:dyDescent="0.35">
      <c r="A1741" s="17" t="s">
        <v>630</v>
      </c>
      <c r="B1741" s="17">
        <v>18.2</v>
      </c>
      <c r="C1741" s="17" t="s">
        <v>8340</v>
      </c>
      <c r="D1741" s="17">
        <v>6.19</v>
      </c>
      <c r="E1741" s="17" t="s">
        <v>2380</v>
      </c>
      <c r="F1741" s="17" t="s">
        <v>2380</v>
      </c>
      <c r="G1741" s="17" t="s">
        <v>2381</v>
      </c>
      <c r="H1741" s="17">
        <v>1</v>
      </c>
      <c r="I1741" s="17" t="s">
        <v>2380</v>
      </c>
      <c r="J1741" s="17" t="str">
        <f>IF(Table3__3_16[[#This Row],[HBA1C]]&lt;5.7,"Normal",IF(Table3__3_16[[#This Row],[HBA1C]]&lt;6.4,"Prediabetes","Diabetes"))</f>
        <v>Prediabetes</v>
      </c>
    </row>
    <row r="1742" spans="1:10" x14ac:dyDescent="0.35">
      <c r="A1742" s="17" t="s">
        <v>629</v>
      </c>
      <c r="B1742" s="17">
        <v>20.53</v>
      </c>
      <c r="C1742" s="17" t="s">
        <v>8339</v>
      </c>
      <c r="D1742" s="17">
        <v>4.8600000000000003</v>
      </c>
      <c r="E1742" s="17" t="s">
        <v>2380</v>
      </c>
      <c r="F1742" s="17" t="s">
        <v>2380</v>
      </c>
      <c r="G1742" s="17" t="s">
        <v>2380</v>
      </c>
      <c r="H1742" s="17">
        <v>1</v>
      </c>
      <c r="I1742" s="17" t="s">
        <v>2380</v>
      </c>
      <c r="J1742" s="17" t="str">
        <f>IF(Table3__3_16[[#This Row],[HBA1C]]&lt;5.7,"Normal",IF(Table3__3_16[[#This Row],[HBA1C]]&lt;6.4,"Prediabetes","Diabetes"))</f>
        <v>Normal</v>
      </c>
    </row>
    <row r="1743" spans="1:10" x14ac:dyDescent="0.35">
      <c r="A1743" s="17" t="s">
        <v>628</v>
      </c>
      <c r="B1743" s="17">
        <v>23.79</v>
      </c>
      <c r="C1743" s="17" t="s">
        <v>8339</v>
      </c>
      <c r="D1743" s="17">
        <v>4.74</v>
      </c>
      <c r="E1743" s="17" t="s">
        <v>2380</v>
      </c>
      <c r="F1743" s="17" t="s">
        <v>2380</v>
      </c>
      <c r="G1743" s="17" t="s">
        <v>2380</v>
      </c>
      <c r="H1743" s="17">
        <v>0</v>
      </c>
      <c r="I1743" s="17" t="s">
        <v>2380</v>
      </c>
      <c r="J1743" s="17" t="str">
        <f>IF(Table3__3_16[[#This Row],[HBA1C]]&lt;5.7,"Normal",IF(Table3__3_16[[#This Row],[HBA1C]]&lt;6.4,"Prediabetes","Diabetes"))</f>
        <v>Normal</v>
      </c>
    </row>
    <row r="1744" spans="1:10" x14ac:dyDescent="0.35">
      <c r="A1744" s="17" t="s">
        <v>627</v>
      </c>
      <c r="B1744" s="17">
        <v>29.8</v>
      </c>
      <c r="C1744" s="17" t="s">
        <v>8338</v>
      </c>
      <c r="D1744" s="17">
        <v>6.03</v>
      </c>
      <c r="E1744" s="17" t="s">
        <v>2380</v>
      </c>
      <c r="F1744" s="17" t="s">
        <v>2380</v>
      </c>
      <c r="G1744" s="17" t="s">
        <v>2380</v>
      </c>
      <c r="H1744" s="17">
        <v>0</v>
      </c>
      <c r="I1744" s="17" t="s">
        <v>2380</v>
      </c>
      <c r="J1744" s="17" t="str">
        <f>IF(Table3__3_16[[#This Row],[HBA1C]]&lt;5.7,"Normal",IF(Table3__3_16[[#This Row],[HBA1C]]&lt;6.4,"Prediabetes","Diabetes"))</f>
        <v>Prediabetes</v>
      </c>
    </row>
    <row r="1745" spans="1:10" x14ac:dyDescent="0.35">
      <c r="A1745" s="17" t="s">
        <v>626</v>
      </c>
      <c r="B1745" s="17">
        <v>31.54</v>
      </c>
      <c r="C1745" s="17" t="s">
        <v>8337</v>
      </c>
      <c r="D1745" s="17">
        <v>4.71</v>
      </c>
      <c r="E1745" s="17" t="s">
        <v>2380</v>
      </c>
      <c r="F1745" s="17" t="s">
        <v>2380</v>
      </c>
      <c r="G1745" s="17" t="s">
        <v>2380</v>
      </c>
      <c r="H1745" s="17">
        <v>0</v>
      </c>
      <c r="I1745" s="17" t="s">
        <v>2380</v>
      </c>
      <c r="J1745" s="17" t="str">
        <f>IF(Table3__3_16[[#This Row],[HBA1C]]&lt;5.7,"Normal",IF(Table3__3_16[[#This Row],[HBA1C]]&lt;6.4,"Prediabetes","Diabetes"))</f>
        <v>Normal</v>
      </c>
    </row>
    <row r="1746" spans="1:10" x14ac:dyDescent="0.35">
      <c r="A1746" s="17" t="s">
        <v>625</v>
      </c>
      <c r="B1746" s="17">
        <v>20.82</v>
      </c>
      <c r="C1746" s="17" t="s">
        <v>8339</v>
      </c>
      <c r="D1746" s="17">
        <v>5.55</v>
      </c>
      <c r="E1746" s="17" t="s">
        <v>2380</v>
      </c>
      <c r="F1746" s="17" t="s">
        <v>2380</v>
      </c>
      <c r="G1746" s="17" t="s">
        <v>2380</v>
      </c>
      <c r="H1746" s="17">
        <v>1</v>
      </c>
      <c r="I1746" s="17" t="s">
        <v>2380</v>
      </c>
      <c r="J1746" s="17" t="str">
        <f>IF(Table3__3_16[[#This Row],[HBA1C]]&lt;5.7,"Normal",IF(Table3__3_16[[#This Row],[HBA1C]]&lt;6.4,"Prediabetes","Diabetes"))</f>
        <v>Normal</v>
      </c>
    </row>
    <row r="1747" spans="1:10" x14ac:dyDescent="0.35">
      <c r="A1747" s="17" t="s">
        <v>624</v>
      </c>
      <c r="B1747" s="17">
        <v>38.83</v>
      </c>
      <c r="C1747" s="17" t="s">
        <v>8337</v>
      </c>
      <c r="D1747" s="17">
        <v>4.78</v>
      </c>
      <c r="E1747" s="17" t="s">
        <v>2380</v>
      </c>
      <c r="F1747" s="17" t="s">
        <v>2380</v>
      </c>
      <c r="G1747" s="17" t="s">
        <v>2381</v>
      </c>
      <c r="H1747" s="17">
        <v>1</v>
      </c>
      <c r="I1747" s="17" t="s">
        <v>2380</v>
      </c>
      <c r="J1747" s="17" t="str">
        <f>IF(Table3__3_16[[#This Row],[HBA1C]]&lt;5.7,"Normal",IF(Table3__3_16[[#This Row],[HBA1C]]&lt;6.4,"Prediabetes","Diabetes"))</f>
        <v>Normal</v>
      </c>
    </row>
    <row r="1748" spans="1:10" x14ac:dyDescent="0.35">
      <c r="A1748" s="17" t="s">
        <v>623</v>
      </c>
      <c r="B1748" s="17">
        <v>23.44</v>
      </c>
      <c r="C1748" s="17" t="s">
        <v>8339</v>
      </c>
      <c r="D1748" s="17">
        <v>4.6500000000000004</v>
      </c>
      <c r="E1748" s="17" t="s">
        <v>2381</v>
      </c>
      <c r="F1748" s="17" t="s">
        <v>2380</v>
      </c>
      <c r="G1748" s="17" t="s">
        <v>2380</v>
      </c>
      <c r="H1748" s="17">
        <v>1</v>
      </c>
      <c r="I1748" s="17" t="s">
        <v>2380</v>
      </c>
      <c r="J1748" s="17" t="str">
        <f>IF(Table3__3_16[[#This Row],[HBA1C]]&lt;5.7,"Normal",IF(Table3__3_16[[#This Row],[HBA1C]]&lt;6.4,"Prediabetes","Diabetes"))</f>
        <v>Normal</v>
      </c>
    </row>
    <row r="1749" spans="1:10" x14ac:dyDescent="0.35">
      <c r="A1749" s="17" t="s">
        <v>622</v>
      </c>
      <c r="B1749" s="17">
        <v>24.13</v>
      </c>
      <c r="C1749" s="17" t="s">
        <v>8339</v>
      </c>
      <c r="D1749" s="17">
        <v>5.2</v>
      </c>
      <c r="E1749" s="17" t="s">
        <v>2380</v>
      </c>
      <c r="F1749" s="17" t="s">
        <v>2380</v>
      </c>
      <c r="G1749" s="17" t="s">
        <v>2380</v>
      </c>
      <c r="H1749" s="17">
        <v>1</v>
      </c>
      <c r="I1749" s="17" t="s">
        <v>2380</v>
      </c>
      <c r="J1749" s="17" t="str">
        <f>IF(Table3__3_16[[#This Row],[HBA1C]]&lt;5.7,"Normal",IF(Table3__3_16[[#This Row],[HBA1C]]&lt;6.4,"Prediabetes","Diabetes"))</f>
        <v>Normal</v>
      </c>
    </row>
    <row r="1750" spans="1:10" x14ac:dyDescent="0.35">
      <c r="A1750" s="17" t="s">
        <v>621</v>
      </c>
      <c r="B1750" s="17">
        <v>42.13</v>
      </c>
      <c r="C1750" s="17" t="s">
        <v>8337</v>
      </c>
      <c r="D1750" s="17">
        <v>4.54</v>
      </c>
      <c r="E1750" s="17" t="s">
        <v>2381</v>
      </c>
      <c r="F1750" s="17" t="s">
        <v>2380</v>
      </c>
      <c r="G1750" s="17" t="s">
        <v>2380</v>
      </c>
      <c r="H1750" s="17">
        <v>1</v>
      </c>
      <c r="I1750" s="17" t="s">
        <v>2380</v>
      </c>
      <c r="J1750" s="17" t="str">
        <f>IF(Table3__3_16[[#This Row],[HBA1C]]&lt;5.7,"Normal",IF(Table3__3_16[[#This Row],[HBA1C]]&lt;6.4,"Prediabetes","Diabetes"))</f>
        <v>Normal</v>
      </c>
    </row>
    <row r="1751" spans="1:10" x14ac:dyDescent="0.35">
      <c r="A1751" s="17" t="s">
        <v>620</v>
      </c>
      <c r="B1751" s="17">
        <v>17.86</v>
      </c>
      <c r="C1751" s="17" t="s">
        <v>8340</v>
      </c>
      <c r="D1751" s="17">
        <v>4.1100000000000003</v>
      </c>
      <c r="E1751" s="17" t="s">
        <v>2380</v>
      </c>
      <c r="F1751" s="17" t="s">
        <v>2380</v>
      </c>
      <c r="G1751" s="17" t="s">
        <v>2380</v>
      </c>
      <c r="H1751" s="17">
        <v>1</v>
      </c>
      <c r="I1751" s="17" t="s">
        <v>2380</v>
      </c>
      <c r="J1751" s="17" t="str">
        <f>IF(Table3__3_16[[#This Row],[HBA1C]]&lt;5.7,"Normal",IF(Table3__3_16[[#This Row],[HBA1C]]&lt;6.4,"Prediabetes","Diabetes"))</f>
        <v>Normal</v>
      </c>
    </row>
    <row r="1752" spans="1:10" x14ac:dyDescent="0.35">
      <c r="A1752" s="17" t="s">
        <v>619</v>
      </c>
      <c r="B1752" s="17">
        <v>32.78</v>
      </c>
      <c r="C1752" s="17" t="s">
        <v>8337</v>
      </c>
      <c r="D1752" s="17">
        <v>4.63</v>
      </c>
      <c r="E1752" s="17" t="s">
        <v>2380</v>
      </c>
      <c r="F1752" s="17" t="s">
        <v>2380</v>
      </c>
      <c r="G1752" s="17" t="s">
        <v>2380</v>
      </c>
      <c r="H1752" s="17">
        <v>0</v>
      </c>
      <c r="I1752" s="17" t="s">
        <v>2380</v>
      </c>
      <c r="J1752" s="17" t="str">
        <f>IF(Table3__3_16[[#This Row],[HBA1C]]&lt;5.7,"Normal",IF(Table3__3_16[[#This Row],[HBA1C]]&lt;6.4,"Prediabetes","Diabetes"))</f>
        <v>Normal</v>
      </c>
    </row>
    <row r="1753" spans="1:10" x14ac:dyDescent="0.35">
      <c r="A1753" s="17" t="s">
        <v>618</v>
      </c>
      <c r="B1753" s="17">
        <v>23.9</v>
      </c>
      <c r="C1753" s="17" t="s">
        <v>8339</v>
      </c>
      <c r="D1753" s="17">
        <v>6.06</v>
      </c>
      <c r="E1753" s="17" t="s">
        <v>2381</v>
      </c>
      <c r="F1753" s="17" t="s">
        <v>2380</v>
      </c>
      <c r="G1753" s="17" t="s">
        <v>2381</v>
      </c>
      <c r="H1753" s="17">
        <v>1</v>
      </c>
      <c r="I1753" s="17" t="s">
        <v>2380</v>
      </c>
      <c r="J1753" s="17" t="str">
        <f>IF(Table3__3_16[[#This Row],[HBA1C]]&lt;5.7,"Normal",IF(Table3__3_16[[#This Row],[HBA1C]]&lt;6.4,"Prediabetes","Diabetes"))</f>
        <v>Prediabetes</v>
      </c>
    </row>
    <row r="1754" spans="1:10" x14ac:dyDescent="0.35">
      <c r="A1754" s="17" t="s">
        <v>617</v>
      </c>
      <c r="B1754" s="17">
        <v>15.47</v>
      </c>
      <c r="C1754" s="17" t="s">
        <v>8340</v>
      </c>
      <c r="D1754" s="17">
        <v>8.43</v>
      </c>
      <c r="E1754" s="17" t="s">
        <v>2380</v>
      </c>
      <c r="F1754" s="17" t="s">
        <v>2380</v>
      </c>
      <c r="G1754" s="17" t="s">
        <v>2380</v>
      </c>
      <c r="H1754" s="17">
        <v>0</v>
      </c>
      <c r="I1754" s="17" t="s">
        <v>2380</v>
      </c>
      <c r="J1754" s="17" t="str">
        <f>IF(Table3__3_16[[#This Row],[HBA1C]]&lt;5.7,"Normal",IF(Table3__3_16[[#This Row],[HBA1C]]&lt;6.4,"Prediabetes","Diabetes"))</f>
        <v>Diabetes</v>
      </c>
    </row>
    <row r="1755" spans="1:10" x14ac:dyDescent="0.35">
      <c r="A1755" s="17" t="s">
        <v>616</v>
      </c>
      <c r="B1755" s="17">
        <v>28.54</v>
      </c>
      <c r="C1755" s="17" t="s">
        <v>8338</v>
      </c>
      <c r="D1755" s="17">
        <v>5.51</v>
      </c>
      <c r="E1755" s="17" t="s">
        <v>2380</v>
      </c>
      <c r="F1755" s="17" t="s">
        <v>2380</v>
      </c>
      <c r="G1755" s="17" t="s">
        <v>2381</v>
      </c>
      <c r="H1755" s="17">
        <v>1</v>
      </c>
      <c r="I1755" s="17" t="s">
        <v>2380</v>
      </c>
      <c r="J1755" s="17" t="str">
        <f>IF(Table3__3_16[[#This Row],[HBA1C]]&lt;5.7,"Normal",IF(Table3__3_16[[#This Row],[HBA1C]]&lt;6.4,"Prediabetes","Diabetes"))</f>
        <v>Normal</v>
      </c>
    </row>
    <row r="1756" spans="1:10" x14ac:dyDescent="0.35">
      <c r="A1756" s="17" t="s">
        <v>615</v>
      </c>
      <c r="B1756" s="17">
        <v>18.54</v>
      </c>
      <c r="C1756" s="17" t="s">
        <v>8339</v>
      </c>
      <c r="D1756" s="17">
        <v>4.95</v>
      </c>
      <c r="E1756" s="17" t="s">
        <v>2380</v>
      </c>
      <c r="F1756" s="17" t="s">
        <v>2380</v>
      </c>
      <c r="G1756" s="17" t="s">
        <v>2380</v>
      </c>
      <c r="H1756" s="17">
        <v>0</v>
      </c>
      <c r="I1756" s="17" t="s">
        <v>2380</v>
      </c>
      <c r="J1756" s="17" t="str">
        <f>IF(Table3__3_16[[#This Row],[HBA1C]]&lt;5.7,"Normal",IF(Table3__3_16[[#This Row],[HBA1C]]&lt;6.4,"Prediabetes","Diabetes"))</f>
        <v>Normal</v>
      </c>
    </row>
    <row r="1757" spans="1:10" x14ac:dyDescent="0.35">
      <c r="A1757" s="17" t="s">
        <v>614</v>
      </c>
      <c r="B1757" s="17">
        <v>32.18</v>
      </c>
      <c r="C1757" s="17" t="s">
        <v>8337</v>
      </c>
      <c r="D1757" s="17">
        <v>6.44</v>
      </c>
      <c r="E1757" s="17" t="s">
        <v>2381</v>
      </c>
      <c r="F1757" s="17" t="s">
        <v>2380</v>
      </c>
      <c r="G1757" s="17" t="s">
        <v>2381</v>
      </c>
      <c r="H1757" s="17">
        <v>1</v>
      </c>
      <c r="I1757" s="17" t="s">
        <v>2380</v>
      </c>
      <c r="J1757" s="17" t="str">
        <f>IF(Table3__3_16[[#This Row],[HBA1C]]&lt;5.7,"Normal",IF(Table3__3_16[[#This Row],[HBA1C]]&lt;6.4,"Prediabetes","Diabetes"))</f>
        <v>Diabetes</v>
      </c>
    </row>
    <row r="1758" spans="1:10" x14ac:dyDescent="0.35">
      <c r="A1758" s="17" t="s">
        <v>613</v>
      </c>
      <c r="B1758" s="17">
        <v>37.380000000000003</v>
      </c>
      <c r="C1758" s="17" t="s">
        <v>8337</v>
      </c>
      <c r="D1758" s="17">
        <v>6.05</v>
      </c>
      <c r="E1758" s="17" t="s">
        <v>2381</v>
      </c>
      <c r="F1758" s="17" t="s">
        <v>2380</v>
      </c>
      <c r="G1758" s="17" t="s">
        <v>2380</v>
      </c>
      <c r="H1758" s="17">
        <v>0</v>
      </c>
      <c r="I1758" s="17" t="s">
        <v>2380</v>
      </c>
      <c r="J1758" s="17" t="str">
        <f>IF(Table3__3_16[[#This Row],[HBA1C]]&lt;5.7,"Normal",IF(Table3__3_16[[#This Row],[HBA1C]]&lt;6.4,"Prediabetes","Diabetes"))</f>
        <v>Prediabetes</v>
      </c>
    </row>
    <row r="1759" spans="1:10" x14ac:dyDescent="0.35">
      <c r="A1759" s="17" t="s">
        <v>612</v>
      </c>
      <c r="B1759" s="17">
        <v>31.12</v>
      </c>
      <c r="C1759" s="17" t="s">
        <v>8337</v>
      </c>
      <c r="D1759" s="17">
        <v>4.76</v>
      </c>
      <c r="E1759" s="17" t="s">
        <v>2381</v>
      </c>
      <c r="F1759" s="17" t="s">
        <v>2380</v>
      </c>
      <c r="G1759" s="17" t="s">
        <v>2381</v>
      </c>
      <c r="H1759" s="17">
        <v>1</v>
      </c>
      <c r="I1759" s="17" t="s">
        <v>2380</v>
      </c>
      <c r="J1759" s="17" t="str">
        <f>IF(Table3__3_16[[#This Row],[HBA1C]]&lt;5.7,"Normal",IF(Table3__3_16[[#This Row],[HBA1C]]&lt;6.4,"Prediabetes","Diabetes"))</f>
        <v>Normal</v>
      </c>
    </row>
    <row r="1760" spans="1:10" x14ac:dyDescent="0.35">
      <c r="A1760" s="17" t="s">
        <v>611</v>
      </c>
      <c r="B1760" s="17">
        <v>22.01</v>
      </c>
      <c r="C1760" s="17" t="s">
        <v>8339</v>
      </c>
      <c r="D1760" s="17">
        <v>6.72</v>
      </c>
      <c r="E1760" s="17" t="s">
        <v>2381</v>
      </c>
      <c r="F1760" s="17" t="s">
        <v>2380</v>
      </c>
      <c r="G1760" s="17" t="s">
        <v>2380</v>
      </c>
      <c r="H1760" s="17">
        <v>1</v>
      </c>
      <c r="I1760" s="17" t="s">
        <v>2380</v>
      </c>
      <c r="J1760" s="17" t="str">
        <f>IF(Table3__3_16[[#This Row],[HBA1C]]&lt;5.7,"Normal",IF(Table3__3_16[[#This Row],[HBA1C]]&lt;6.4,"Prediabetes","Diabetes"))</f>
        <v>Diabetes</v>
      </c>
    </row>
    <row r="1761" spans="1:10" x14ac:dyDescent="0.35">
      <c r="A1761" s="17" t="s">
        <v>610</v>
      </c>
      <c r="B1761" s="17">
        <v>27.645</v>
      </c>
      <c r="C1761" s="17" t="s">
        <v>8338</v>
      </c>
      <c r="D1761" s="17">
        <v>5.7</v>
      </c>
      <c r="E1761" s="17" t="s">
        <v>2380</v>
      </c>
      <c r="F1761" s="17" t="s">
        <v>2380</v>
      </c>
      <c r="G1761" s="17" t="s">
        <v>2380</v>
      </c>
      <c r="H1761" s="17">
        <v>0</v>
      </c>
      <c r="I1761" s="17" t="s">
        <v>2380</v>
      </c>
      <c r="J1761" s="17" t="str">
        <f>IF(Table3__3_16[[#This Row],[HBA1C]]&lt;5.7,"Normal",IF(Table3__3_16[[#This Row],[HBA1C]]&lt;6.4,"Prediabetes","Diabetes"))</f>
        <v>Prediabetes</v>
      </c>
    </row>
    <row r="1762" spans="1:10" x14ac:dyDescent="0.35">
      <c r="A1762" s="17" t="s">
        <v>609</v>
      </c>
      <c r="B1762" s="17">
        <v>29.64</v>
      </c>
      <c r="C1762" s="17" t="s">
        <v>8338</v>
      </c>
      <c r="D1762" s="17">
        <v>5.31</v>
      </c>
      <c r="E1762" s="17" t="s">
        <v>2381</v>
      </c>
      <c r="F1762" s="17" t="s">
        <v>2380</v>
      </c>
      <c r="G1762" s="17" t="s">
        <v>2380</v>
      </c>
      <c r="H1762" s="17">
        <v>0</v>
      </c>
      <c r="I1762" s="17" t="s">
        <v>2380</v>
      </c>
      <c r="J1762" s="17" t="str">
        <f>IF(Table3__3_16[[#This Row],[HBA1C]]&lt;5.7,"Normal",IF(Table3__3_16[[#This Row],[HBA1C]]&lt;6.4,"Prediabetes","Diabetes"))</f>
        <v>Normal</v>
      </c>
    </row>
    <row r="1763" spans="1:10" x14ac:dyDescent="0.35">
      <c r="A1763" s="17" t="s">
        <v>608</v>
      </c>
      <c r="B1763" s="17">
        <v>33.700000000000003</v>
      </c>
      <c r="C1763" s="17" t="s">
        <v>8337</v>
      </c>
      <c r="D1763" s="17">
        <v>4.32</v>
      </c>
      <c r="E1763" s="17" t="s">
        <v>2381</v>
      </c>
      <c r="F1763" s="17" t="s">
        <v>2380</v>
      </c>
      <c r="G1763" s="17" t="s">
        <v>2380</v>
      </c>
      <c r="H1763" s="17">
        <v>1</v>
      </c>
      <c r="I1763" s="17" t="s">
        <v>2380</v>
      </c>
      <c r="J1763" s="17" t="str">
        <f>IF(Table3__3_16[[#This Row],[HBA1C]]&lt;5.7,"Normal",IF(Table3__3_16[[#This Row],[HBA1C]]&lt;6.4,"Prediabetes","Diabetes"))</f>
        <v>Normal</v>
      </c>
    </row>
    <row r="1764" spans="1:10" x14ac:dyDescent="0.35">
      <c r="A1764" s="17" t="s">
        <v>607</v>
      </c>
      <c r="B1764" s="17">
        <v>27.5</v>
      </c>
      <c r="C1764" s="17" t="s">
        <v>8338</v>
      </c>
      <c r="D1764" s="17">
        <v>4.2300000000000004</v>
      </c>
      <c r="E1764" s="17" t="s">
        <v>2381</v>
      </c>
      <c r="F1764" s="17" t="s">
        <v>2380</v>
      </c>
      <c r="G1764" s="17" t="s">
        <v>2380</v>
      </c>
      <c r="H1764" s="17">
        <v>1</v>
      </c>
      <c r="I1764" s="17" t="s">
        <v>2380</v>
      </c>
      <c r="J1764" s="17" t="str">
        <f>IF(Table3__3_16[[#This Row],[HBA1C]]&lt;5.7,"Normal",IF(Table3__3_16[[#This Row],[HBA1C]]&lt;6.4,"Prediabetes","Diabetes"))</f>
        <v>Normal</v>
      </c>
    </row>
    <row r="1765" spans="1:10" x14ac:dyDescent="0.35">
      <c r="A1765" s="17" t="s">
        <v>606</v>
      </c>
      <c r="B1765" s="17">
        <v>16.12</v>
      </c>
      <c r="C1765" s="17" t="s">
        <v>8340</v>
      </c>
      <c r="D1765" s="17">
        <v>6.09</v>
      </c>
      <c r="E1765" s="17" t="s">
        <v>2380</v>
      </c>
      <c r="F1765" s="17" t="s">
        <v>2380</v>
      </c>
      <c r="G1765" s="17" t="s">
        <v>2380</v>
      </c>
      <c r="H1765" s="17">
        <v>0</v>
      </c>
      <c r="I1765" s="17" t="s">
        <v>2380</v>
      </c>
      <c r="J1765" s="17" t="str">
        <f>IF(Table3__3_16[[#This Row],[HBA1C]]&lt;5.7,"Normal",IF(Table3__3_16[[#This Row],[HBA1C]]&lt;6.4,"Prediabetes","Diabetes"))</f>
        <v>Prediabetes</v>
      </c>
    </row>
    <row r="1766" spans="1:10" x14ac:dyDescent="0.35">
      <c r="A1766" s="17" t="s">
        <v>605</v>
      </c>
      <c r="B1766" s="17">
        <v>26.73</v>
      </c>
      <c r="C1766" s="17" t="s">
        <v>8338</v>
      </c>
      <c r="D1766" s="17">
        <v>4.74</v>
      </c>
      <c r="E1766" s="17" t="s">
        <v>2381</v>
      </c>
      <c r="F1766" s="17" t="s">
        <v>2380</v>
      </c>
      <c r="G1766" s="17" t="s">
        <v>2380</v>
      </c>
      <c r="H1766" s="17">
        <v>1</v>
      </c>
      <c r="I1766" s="17" t="s">
        <v>2380</v>
      </c>
      <c r="J1766" s="17" t="str">
        <f>IF(Table3__3_16[[#This Row],[HBA1C]]&lt;5.7,"Normal",IF(Table3__3_16[[#This Row],[HBA1C]]&lt;6.4,"Prediabetes","Diabetes"))</f>
        <v>Normal</v>
      </c>
    </row>
    <row r="1767" spans="1:10" x14ac:dyDescent="0.35">
      <c r="A1767" s="17" t="s">
        <v>604</v>
      </c>
      <c r="B1767" s="17">
        <v>37.25</v>
      </c>
      <c r="C1767" s="17" t="s">
        <v>8337</v>
      </c>
      <c r="D1767" s="17">
        <v>6.23</v>
      </c>
      <c r="E1767" s="17" t="s">
        <v>2381</v>
      </c>
      <c r="F1767" s="17" t="s">
        <v>2380</v>
      </c>
      <c r="G1767" s="17" t="s">
        <v>2380</v>
      </c>
      <c r="H1767" s="17">
        <v>0</v>
      </c>
      <c r="I1767" s="17" t="s">
        <v>2380</v>
      </c>
      <c r="J1767" s="17" t="str">
        <f>IF(Table3__3_16[[#This Row],[HBA1C]]&lt;5.7,"Normal",IF(Table3__3_16[[#This Row],[HBA1C]]&lt;6.4,"Prediabetes","Diabetes"))</f>
        <v>Prediabetes</v>
      </c>
    </row>
    <row r="1768" spans="1:10" x14ac:dyDescent="0.35">
      <c r="A1768" s="17" t="s">
        <v>603</v>
      </c>
      <c r="B1768" s="17">
        <v>23.56</v>
      </c>
      <c r="C1768" s="17" t="s">
        <v>8339</v>
      </c>
      <c r="D1768" s="17">
        <v>5.45</v>
      </c>
      <c r="E1768" s="17" t="s">
        <v>2381</v>
      </c>
      <c r="F1768" s="17" t="s">
        <v>2380</v>
      </c>
      <c r="G1768" s="17" t="s">
        <v>2380</v>
      </c>
      <c r="H1768" s="17">
        <v>1</v>
      </c>
      <c r="I1768" s="17" t="s">
        <v>2380</v>
      </c>
      <c r="J1768" s="17" t="str">
        <f>IF(Table3__3_16[[#This Row],[HBA1C]]&lt;5.7,"Normal",IF(Table3__3_16[[#This Row],[HBA1C]]&lt;6.4,"Prediabetes","Diabetes"))</f>
        <v>Normal</v>
      </c>
    </row>
    <row r="1769" spans="1:10" x14ac:dyDescent="0.35">
      <c r="A1769" s="17" t="s">
        <v>602</v>
      </c>
      <c r="B1769" s="17">
        <v>15.84</v>
      </c>
      <c r="C1769" s="17" t="s">
        <v>8340</v>
      </c>
      <c r="D1769" s="17">
        <v>10.34</v>
      </c>
      <c r="E1769" s="17" t="s">
        <v>2380</v>
      </c>
      <c r="F1769" s="17" t="s">
        <v>2380</v>
      </c>
      <c r="G1769" s="17" t="s">
        <v>2380</v>
      </c>
      <c r="H1769" s="17">
        <v>2</v>
      </c>
      <c r="I1769" s="17" t="s">
        <v>2380</v>
      </c>
      <c r="J1769" s="17" t="str">
        <f>IF(Table3__3_16[[#This Row],[HBA1C]]&lt;5.7,"Normal",IF(Table3__3_16[[#This Row],[HBA1C]]&lt;6.4,"Prediabetes","Diabetes"))</f>
        <v>Diabetes</v>
      </c>
    </row>
    <row r="1770" spans="1:10" x14ac:dyDescent="0.35">
      <c r="A1770" s="17" t="s">
        <v>601</v>
      </c>
      <c r="B1770" s="17">
        <v>36.630000000000003</v>
      </c>
      <c r="C1770" s="17" t="s">
        <v>8337</v>
      </c>
      <c r="D1770" s="17">
        <v>5.15</v>
      </c>
      <c r="E1770" s="17" t="s">
        <v>2380</v>
      </c>
      <c r="F1770" s="17" t="s">
        <v>2380</v>
      </c>
      <c r="G1770" s="17" t="s">
        <v>2380</v>
      </c>
      <c r="H1770" s="17">
        <v>0</v>
      </c>
      <c r="I1770" s="17" t="s">
        <v>2380</v>
      </c>
      <c r="J1770" s="17" t="str">
        <f>IF(Table3__3_16[[#This Row],[HBA1C]]&lt;5.7,"Normal",IF(Table3__3_16[[#This Row],[HBA1C]]&lt;6.4,"Prediabetes","Diabetes"))</f>
        <v>Normal</v>
      </c>
    </row>
    <row r="1771" spans="1:10" x14ac:dyDescent="0.35">
      <c r="A1771" s="17" t="s">
        <v>600</v>
      </c>
      <c r="B1771" s="17">
        <v>16.47</v>
      </c>
      <c r="C1771" s="17" t="s">
        <v>8340</v>
      </c>
      <c r="D1771" s="17">
        <v>11.72</v>
      </c>
      <c r="E1771" s="17" t="s">
        <v>2380</v>
      </c>
      <c r="F1771" s="17" t="s">
        <v>2380</v>
      </c>
      <c r="G1771" s="17" t="s">
        <v>2380</v>
      </c>
      <c r="H1771" s="17">
        <v>0</v>
      </c>
      <c r="I1771" s="17" t="s">
        <v>2380</v>
      </c>
      <c r="J1771" s="17" t="str">
        <f>IF(Table3__3_16[[#This Row],[HBA1C]]&lt;5.7,"Normal",IF(Table3__3_16[[#This Row],[HBA1C]]&lt;6.4,"Prediabetes","Diabetes"))</f>
        <v>Diabetes</v>
      </c>
    </row>
    <row r="1772" spans="1:10" x14ac:dyDescent="0.35">
      <c r="A1772" s="17" t="s">
        <v>599</v>
      </c>
      <c r="B1772" s="17">
        <v>25.8</v>
      </c>
      <c r="C1772" s="17" t="s">
        <v>8338</v>
      </c>
      <c r="D1772" s="17">
        <v>5.29</v>
      </c>
      <c r="E1772" s="17" t="s">
        <v>2380</v>
      </c>
      <c r="F1772" s="17" t="s">
        <v>2380</v>
      </c>
      <c r="G1772" s="17" t="s">
        <v>2380</v>
      </c>
      <c r="H1772" s="17">
        <v>0</v>
      </c>
      <c r="I1772" s="17" t="s">
        <v>2380</v>
      </c>
      <c r="J1772" s="17" t="str">
        <f>IF(Table3__3_16[[#This Row],[HBA1C]]&lt;5.7,"Normal",IF(Table3__3_16[[#This Row],[HBA1C]]&lt;6.4,"Prediabetes","Diabetes"))</f>
        <v>Normal</v>
      </c>
    </row>
    <row r="1773" spans="1:10" x14ac:dyDescent="0.35">
      <c r="A1773" s="17" t="s">
        <v>598</v>
      </c>
      <c r="B1773" s="17">
        <v>23.6</v>
      </c>
      <c r="C1773" s="17" t="s">
        <v>8339</v>
      </c>
      <c r="D1773" s="17">
        <v>4.33</v>
      </c>
      <c r="E1773" s="17" t="s">
        <v>2380</v>
      </c>
      <c r="F1773" s="17" t="s">
        <v>2380</v>
      </c>
      <c r="G1773" s="17" t="s">
        <v>2380</v>
      </c>
      <c r="H1773" s="17">
        <v>0</v>
      </c>
      <c r="I1773" s="17" t="s">
        <v>2380</v>
      </c>
      <c r="J1773" s="17" t="str">
        <f>IF(Table3__3_16[[#This Row],[HBA1C]]&lt;5.7,"Normal",IF(Table3__3_16[[#This Row],[HBA1C]]&lt;6.4,"Prediabetes","Diabetes"))</f>
        <v>Normal</v>
      </c>
    </row>
    <row r="1774" spans="1:10" x14ac:dyDescent="0.35">
      <c r="A1774" s="17" t="s">
        <v>597</v>
      </c>
      <c r="B1774" s="17">
        <v>32.11</v>
      </c>
      <c r="C1774" s="17" t="s">
        <v>8337</v>
      </c>
      <c r="D1774" s="17">
        <v>6.24</v>
      </c>
      <c r="E1774" s="17" t="s">
        <v>2380</v>
      </c>
      <c r="F1774" s="17" t="s">
        <v>2380</v>
      </c>
      <c r="G1774" s="17" t="s">
        <v>2381</v>
      </c>
      <c r="H1774" s="17">
        <v>1</v>
      </c>
      <c r="I1774" s="17" t="s">
        <v>2380</v>
      </c>
      <c r="J1774" s="17" t="str">
        <f>IF(Table3__3_16[[#This Row],[HBA1C]]&lt;5.7,"Normal",IF(Table3__3_16[[#This Row],[HBA1C]]&lt;6.4,"Prediabetes","Diabetes"))</f>
        <v>Prediabetes</v>
      </c>
    </row>
    <row r="1775" spans="1:10" x14ac:dyDescent="0.35">
      <c r="A1775" s="17" t="s">
        <v>596</v>
      </c>
      <c r="B1775" s="17">
        <v>30.114999999999998</v>
      </c>
      <c r="C1775" s="17" t="s">
        <v>8337</v>
      </c>
      <c r="D1775" s="17">
        <v>11.61</v>
      </c>
      <c r="E1775" s="17" t="s">
        <v>2380</v>
      </c>
      <c r="F1775" s="17" t="s">
        <v>2380</v>
      </c>
      <c r="G1775" s="17" t="s">
        <v>2380</v>
      </c>
      <c r="H1775" s="17">
        <v>0</v>
      </c>
      <c r="I1775" s="17" t="s">
        <v>2380</v>
      </c>
      <c r="J1775" s="17" t="str">
        <f>IF(Table3__3_16[[#This Row],[HBA1C]]&lt;5.7,"Normal",IF(Table3__3_16[[#This Row],[HBA1C]]&lt;6.4,"Prediabetes","Diabetes"))</f>
        <v>Diabetes</v>
      </c>
    </row>
    <row r="1776" spans="1:10" x14ac:dyDescent="0.35">
      <c r="A1776" s="17" t="s">
        <v>595</v>
      </c>
      <c r="B1776" s="17">
        <v>20.28</v>
      </c>
      <c r="C1776" s="17" t="s">
        <v>8339</v>
      </c>
      <c r="D1776" s="17">
        <v>11.07</v>
      </c>
      <c r="E1776" s="17" t="s">
        <v>2381</v>
      </c>
      <c r="F1776" s="17" t="s">
        <v>2380</v>
      </c>
      <c r="G1776" s="17" t="s">
        <v>2380</v>
      </c>
      <c r="H1776" s="17">
        <v>0</v>
      </c>
      <c r="I1776" s="17" t="s">
        <v>2380</v>
      </c>
      <c r="J1776" s="17" t="str">
        <f>IF(Table3__3_16[[#This Row],[HBA1C]]&lt;5.7,"Normal",IF(Table3__3_16[[#This Row],[HBA1C]]&lt;6.4,"Prediabetes","Diabetes"))</f>
        <v>Diabetes</v>
      </c>
    </row>
    <row r="1777" spans="1:10" x14ac:dyDescent="0.35">
      <c r="A1777" s="17" t="s">
        <v>594</v>
      </c>
      <c r="B1777" s="17">
        <v>20.234999999999999</v>
      </c>
      <c r="C1777" s="17" t="s">
        <v>8339</v>
      </c>
      <c r="D1777" s="17">
        <v>5.19</v>
      </c>
      <c r="E1777" s="17" t="s">
        <v>2380</v>
      </c>
      <c r="F1777" s="17" t="s">
        <v>2380</v>
      </c>
      <c r="G1777" s="17" t="s">
        <v>2381</v>
      </c>
      <c r="H1777" s="17">
        <v>1</v>
      </c>
      <c r="I1777" s="17" t="s">
        <v>2380</v>
      </c>
      <c r="J1777" s="17" t="str">
        <f>IF(Table3__3_16[[#This Row],[HBA1C]]&lt;5.7,"Normal",IF(Table3__3_16[[#This Row],[HBA1C]]&lt;6.4,"Prediabetes","Diabetes"))</f>
        <v>Normal</v>
      </c>
    </row>
    <row r="1778" spans="1:10" x14ac:dyDescent="0.35">
      <c r="A1778" s="17" t="s">
        <v>593</v>
      </c>
      <c r="B1778" s="17">
        <v>25.27</v>
      </c>
      <c r="C1778" s="17" t="s">
        <v>8338</v>
      </c>
      <c r="D1778" s="17">
        <v>5.7</v>
      </c>
      <c r="E1778" s="17" t="s">
        <v>2381</v>
      </c>
      <c r="F1778" s="17" t="s">
        <v>2380</v>
      </c>
      <c r="G1778" s="17" t="s">
        <v>2380</v>
      </c>
      <c r="H1778" s="17">
        <v>1</v>
      </c>
      <c r="I1778" s="17" t="s">
        <v>2380</v>
      </c>
      <c r="J1778" s="17" t="str">
        <f>IF(Table3__3_16[[#This Row],[HBA1C]]&lt;5.7,"Normal",IF(Table3__3_16[[#This Row],[HBA1C]]&lt;6.4,"Prediabetes","Diabetes"))</f>
        <v>Prediabetes</v>
      </c>
    </row>
    <row r="1779" spans="1:10" x14ac:dyDescent="0.35">
      <c r="A1779" s="17" t="s">
        <v>592</v>
      </c>
      <c r="B1779" s="17">
        <v>24.24</v>
      </c>
      <c r="C1779" s="17" t="s">
        <v>8339</v>
      </c>
      <c r="D1779" s="17">
        <v>6.15</v>
      </c>
      <c r="E1779" s="17" t="s">
        <v>2380</v>
      </c>
      <c r="F1779" s="17" t="s">
        <v>2380</v>
      </c>
      <c r="G1779" s="17" t="s">
        <v>2380</v>
      </c>
      <c r="H1779" s="17">
        <v>0</v>
      </c>
      <c r="I1779" s="17" t="s">
        <v>2380</v>
      </c>
      <c r="J1779" s="17" t="str">
        <f>IF(Table3__3_16[[#This Row],[HBA1C]]&lt;5.7,"Normal",IF(Table3__3_16[[#This Row],[HBA1C]]&lt;6.4,"Prediabetes","Diabetes"))</f>
        <v>Prediabetes</v>
      </c>
    </row>
    <row r="1780" spans="1:10" x14ac:dyDescent="0.35">
      <c r="A1780" s="17" t="s">
        <v>591</v>
      </c>
      <c r="B1780" s="17">
        <v>35.75</v>
      </c>
      <c r="C1780" s="17" t="s">
        <v>8337</v>
      </c>
      <c r="D1780" s="17">
        <v>5.07</v>
      </c>
      <c r="E1780" s="17" t="s">
        <v>2380</v>
      </c>
      <c r="F1780" s="17" t="s">
        <v>2380</v>
      </c>
      <c r="G1780" s="17" t="s">
        <v>2380</v>
      </c>
      <c r="H1780" s="17">
        <v>0</v>
      </c>
      <c r="I1780" s="17" t="s">
        <v>2380</v>
      </c>
      <c r="J1780" s="17" t="str">
        <f>IF(Table3__3_16[[#This Row],[HBA1C]]&lt;5.7,"Normal",IF(Table3__3_16[[#This Row],[HBA1C]]&lt;6.4,"Prediabetes","Diabetes"))</f>
        <v>Normal</v>
      </c>
    </row>
    <row r="1781" spans="1:10" x14ac:dyDescent="0.35">
      <c r="A1781" s="17" t="s">
        <v>590</v>
      </c>
      <c r="B1781" s="17">
        <v>29.92</v>
      </c>
      <c r="C1781" s="17" t="s">
        <v>8338</v>
      </c>
      <c r="D1781" s="17">
        <v>10.97</v>
      </c>
      <c r="E1781" s="17" t="s">
        <v>2381</v>
      </c>
      <c r="F1781" s="17" t="s">
        <v>2380</v>
      </c>
      <c r="G1781" s="17" t="s">
        <v>2380</v>
      </c>
      <c r="H1781" s="17">
        <v>1</v>
      </c>
      <c r="I1781" s="17" t="s">
        <v>2380</v>
      </c>
      <c r="J1781" s="17" t="str">
        <f>IF(Table3__3_16[[#This Row],[HBA1C]]&lt;5.7,"Normal",IF(Table3__3_16[[#This Row],[HBA1C]]&lt;6.4,"Prediabetes","Diabetes"))</f>
        <v>Diabetes</v>
      </c>
    </row>
    <row r="1782" spans="1:10" x14ac:dyDescent="0.35">
      <c r="A1782" s="17" t="s">
        <v>589</v>
      </c>
      <c r="B1782" s="17">
        <v>26.2</v>
      </c>
      <c r="C1782" s="17" t="s">
        <v>8338</v>
      </c>
      <c r="D1782" s="17">
        <v>10.93</v>
      </c>
      <c r="E1782" s="17" t="s">
        <v>2381</v>
      </c>
      <c r="F1782" s="17" t="s">
        <v>2380</v>
      </c>
      <c r="G1782" s="17" t="s">
        <v>2380</v>
      </c>
      <c r="H1782" s="17">
        <v>1</v>
      </c>
      <c r="I1782" s="17" t="s">
        <v>2380</v>
      </c>
      <c r="J1782" s="17" t="str">
        <f>IF(Table3__3_16[[#This Row],[HBA1C]]&lt;5.7,"Normal",IF(Table3__3_16[[#This Row],[HBA1C]]&lt;6.4,"Prediabetes","Diabetes"))</f>
        <v>Diabetes</v>
      </c>
    </row>
    <row r="1783" spans="1:10" x14ac:dyDescent="0.35">
      <c r="A1783" s="17" t="s">
        <v>588</v>
      </c>
      <c r="B1783" s="17">
        <v>26.695</v>
      </c>
      <c r="C1783" s="17" t="s">
        <v>8338</v>
      </c>
      <c r="D1783" s="17">
        <v>4.21</v>
      </c>
      <c r="E1783" s="17" t="s">
        <v>2381</v>
      </c>
      <c r="F1783" s="17" t="s">
        <v>2380</v>
      </c>
      <c r="G1783" s="17" t="s">
        <v>2381</v>
      </c>
      <c r="H1783" s="17">
        <v>1</v>
      </c>
      <c r="I1783" s="17" t="s">
        <v>2380</v>
      </c>
      <c r="J1783" s="17" t="str">
        <f>IF(Table3__3_16[[#This Row],[HBA1C]]&lt;5.7,"Normal",IF(Table3__3_16[[#This Row],[HBA1C]]&lt;6.4,"Prediabetes","Diabetes"))</f>
        <v>Normal</v>
      </c>
    </row>
    <row r="1784" spans="1:10" x14ac:dyDescent="0.35">
      <c r="A1784" s="17" t="s">
        <v>587</v>
      </c>
      <c r="B1784" s="17">
        <v>23.16</v>
      </c>
      <c r="C1784" s="17" t="s">
        <v>8339</v>
      </c>
      <c r="D1784" s="17">
        <v>5.5</v>
      </c>
      <c r="E1784" s="17" t="s">
        <v>2380</v>
      </c>
      <c r="F1784" s="17" t="s">
        <v>2380</v>
      </c>
      <c r="G1784" s="17" t="s">
        <v>2380</v>
      </c>
      <c r="H1784" s="17">
        <v>0</v>
      </c>
      <c r="I1784" s="17" t="s">
        <v>2380</v>
      </c>
      <c r="J1784" s="17" t="str">
        <f>IF(Table3__3_16[[#This Row],[HBA1C]]&lt;5.7,"Normal",IF(Table3__3_16[[#This Row],[HBA1C]]&lt;6.4,"Prediabetes","Diabetes"))</f>
        <v>Normal</v>
      </c>
    </row>
    <row r="1785" spans="1:10" x14ac:dyDescent="0.35">
      <c r="A1785" s="17" t="s">
        <v>586</v>
      </c>
      <c r="B1785" s="17">
        <v>32.585000000000001</v>
      </c>
      <c r="C1785" s="17" t="s">
        <v>8337</v>
      </c>
      <c r="D1785" s="17">
        <v>4.93</v>
      </c>
      <c r="E1785" s="17" t="s">
        <v>2381</v>
      </c>
      <c r="F1785" s="17" t="s">
        <v>2380</v>
      </c>
      <c r="G1785" s="17" t="s">
        <v>2380</v>
      </c>
      <c r="H1785" s="17">
        <v>1</v>
      </c>
      <c r="I1785" s="17" t="s">
        <v>2380</v>
      </c>
      <c r="J1785" s="17" t="str">
        <f>IF(Table3__3_16[[#This Row],[HBA1C]]&lt;5.7,"Normal",IF(Table3__3_16[[#This Row],[HBA1C]]&lt;6.4,"Prediabetes","Diabetes"))</f>
        <v>Normal</v>
      </c>
    </row>
    <row r="1786" spans="1:10" x14ac:dyDescent="0.35">
      <c r="A1786" s="17" t="s">
        <v>585</v>
      </c>
      <c r="B1786" s="17">
        <v>33.97</v>
      </c>
      <c r="C1786" s="17" t="s">
        <v>8337</v>
      </c>
      <c r="D1786" s="17">
        <v>5.6</v>
      </c>
      <c r="E1786" s="17" t="s">
        <v>2381</v>
      </c>
      <c r="F1786" s="17" t="s">
        <v>2380</v>
      </c>
      <c r="G1786" s="17" t="s">
        <v>2380</v>
      </c>
      <c r="H1786" s="17">
        <v>0</v>
      </c>
      <c r="I1786" s="17" t="s">
        <v>2380</v>
      </c>
      <c r="J1786" s="17" t="str">
        <f>IF(Table3__3_16[[#This Row],[HBA1C]]&lt;5.7,"Normal",IF(Table3__3_16[[#This Row],[HBA1C]]&lt;6.4,"Prediabetes","Diabetes"))</f>
        <v>Normal</v>
      </c>
    </row>
    <row r="1787" spans="1:10" x14ac:dyDescent="0.35">
      <c r="A1787" s="17" t="s">
        <v>584</v>
      </c>
      <c r="B1787" s="17">
        <v>16.57</v>
      </c>
      <c r="C1787" s="17" t="s">
        <v>8340</v>
      </c>
      <c r="D1787" s="17">
        <v>9.99</v>
      </c>
      <c r="E1787" s="17" t="s">
        <v>2380</v>
      </c>
      <c r="F1787" s="17" t="s">
        <v>2380</v>
      </c>
      <c r="G1787" s="17" t="s">
        <v>2380</v>
      </c>
      <c r="H1787" s="17">
        <v>0</v>
      </c>
      <c r="I1787" s="17" t="s">
        <v>2380</v>
      </c>
      <c r="J1787" s="17" t="str">
        <f>IF(Table3__3_16[[#This Row],[HBA1C]]&lt;5.7,"Normal",IF(Table3__3_16[[#This Row],[HBA1C]]&lt;6.4,"Prediabetes","Diabetes"))</f>
        <v>Diabetes</v>
      </c>
    </row>
    <row r="1788" spans="1:10" x14ac:dyDescent="0.35">
      <c r="A1788" s="17" t="s">
        <v>583</v>
      </c>
      <c r="B1788" s="17">
        <v>17.55</v>
      </c>
      <c r="C1788" s="17" t="s">
        <v>8340</v>
      </c>
      <c r="D1788" s="17">
        <v>5.93</v>
      </c>
      <c r="E1788" s="17" t="s">
        <v>2380</v>
      </c>
      <c r="F1788" s="17" t="s">
        <v>2380</v>
      </c>
      <c r="G1788" s="17" t="s">
        <v>2381</v>
      </c>
      <c r="H1788" s="17">
        <v>1</v>
      </c>
      <c r="I1788" s="17" t="s">
        <v>2380</v>
      </c>
      <c r="J1788" s="17" t="str">
        <f>IF(Table3__3_16[[#This Row],[HBA1C]]&lt;5.7,"Normal",IF(Table3__3_16[[#This Row],[HBA1C]]&lt;6.4,"Prediabetes","Diabetes"))</f>
        <v>Prediabetes</v>
      </c>
    </row>
    <row r="1789" spans="1:10" x14ac:dyDescent="0.35">
      <c r="A1789" s="17" t="s">
        <v>582</v>
      </c>
      <c r="B1789" s="17">
        <v>29.41</v>
      </c>
      <c r="C1789" s="17" t="s">
        <v>8338</v>
      </c>
      <c r="D1789" s="17">
        <v>6.29</v>
      </c>
      <c r="E1789" s="17" t="s">
        <v>2381</v>
      </c>
      <c r="F1789" s="17" t="s">
        <v>2380</v>
      </c>
      <c r="G1789" s="17" t="s">
        <v>2380</v>
      </c>
      <c r="H1789" s="17">
        <v>1</v>
      </c>
      <c r="I1789" s="17" t="s">
        <v>2380</v>
      </c>
      <c r="J1789" s="17" t="str">
        <f>IF(Table3__3_16[[#This Row],[HBA1C]]&lt;5.7,"Normal",IF(Table3__3_16[[#This Row],[HBA1C]]&lt;6.4,"Prediabetes","Diabetes"))</f>
        <v>Prediabetes</v>
      </c>
    </row>
    <row r="1790" spans="1:10" x14ac:dyDescent="0.35">
      <c r="A1790" s="17" t="s">
        <v>581</v>
      </c>
      <c r="B1790" s="17">
        <v>17.91</v>
      </c>
      <c r="C1790" s="17" t="s">
        <v>8340</v>
      </c>
      <c r="D1790" s="17">
        <v>5.65</v>
      </c>
      <c r="E1790" s="17" t="s">
        <v>2380</v>
      </c>
      <c r="F1790" s="17" t="s">
        <v>2380</v>
      </c>
      <c r="G1790" s="17" t="s">
        <v>2380</v>
      </c>
      <c r="H1790" s="17">
        <v>1</v>
      </c>
      <c r="I1790" s="17" t="s">
        <v>2380</v>
      </c>
      <c r="J1790" s="17" t="str">
        <f>IF(Table3__3_16[[#This Row],[HBA1C]]&lt;5.7,"Normal",IF(Table3__3_16[[#This Row],[HBA1C]]&lt;6.4,"Prediabetes","Diabetes"))</f>
        <v>Normal</v>
      </c>
    </row>
    <row r="1791" spans="1:10" x14ac:dyDescent="0.35">
      <c r="A1791" s="17" t="s">
        <v>580</v>
      </c>
      <c r="B1791" s="17">
        <v>31.57</v>
      </c>
      <c r="C1791" s="17" t="s">
        <v>8337</v>
      </c>
      <c r="D1791" s="17">
        <v>6.15</v>
      </c>
      <c r="E1791" s="17" t="s">
        <v>2380</v>
      </c>
      <c r="F1791" s="17" t="s">
        <v>2380</v>
      </c>
      <c r="G1791" s="17" t="s">
        <v>2380</v>
      </c>
      <c r="H1791" s="17">
        <v>1</v>
      </c>
      <c r="I1791" s="17" t="s">
        <v>2380</v>
      </c>
      <c r="J1791" s="17" t="str">
        <f>IF(Table3__3_16[[#This Row],[HBA1C]]&lt;5.7,"Normal",IF(Table3__3_16[[#This Row],[HBA1C]]&lt;6.4,"Prediabetes","Diabetes"))</f>
        <v>Prediabetes</v>
      </c>
    </row>
    <row r="1792" spans="1:10" x14ac:dyDescent="0.35">
      <c r="A1792" s="17" t="s">
        <v>579</v>
      </c>
      <c r="B1792" s="17">
        <v>33.18</v>
      </c>
      <c r="C1792" s="17" t="s">
        <v>8337</v>
      </c>
      <c r="D1792" s="17">
        <v>5.22</v>
      </c>
      <c r="E1792" s="17" t="s">
        <v>2380</v>
      </c>
      <c r="F1792" s="17" t="s">
        <v>2381</v>
      </c>
      <c r="G1792" s="17" t="s">
        <v>2380</v>
      </c>
      <c r="H1792" s="17">
        <v>1</v>
      </c>
      <c r="I1792" s="17" t="s">
        <v>2380</v>
      </c>
      <c r="J1792" s="17" t="str">
        <f>IF(Table3__3_16[[#This Row],[HBA1C]]&lt;5.7,"Normal",IF(Table3__3_16[[#This Row],[HBA1C]]&lt;6.4,"Prediabetes","Diabetes"))</f>
        <v>Normal</v>
      </c>
    </row>
    <row r="1793" spans="1:10" x14ac:dyDescent="0.35">
      <c r="A1793" s="17" t="s">
        <v>578</v>
      </c>
      <c r="B1793" s="17">
        <v>37</v>
      </c>
      <c r="C1793" s="17" t="s">
        <v>8337</v>
      </c>
      <c r="D1793" s="17">
        <v>11.66</v>
      </c>
      <c r="E1793" s="17" t="s">
        <v>2380</v>
      </c>
      <c r="F1793" s="17" t="s">
        <v>2380</v>
      </c>
      <c r="G1793" s="17" t="s">
        <v>2380</v>
      </c>
      <c r="H1793" s="17">
        <v>0</v>
      </c>
      <c r="I1793" s="17" t="s">
        <v>2380</v>
      </c>
      <c r="J1793" s="17" t="str">
        <f>IF(Table3__3_16[[#This Row],[HBA1C]]&lt;5.7,"Normal",IF(Table3__3_16[[#This Row],[HBA1C]]&lt;6.4,"Prediabetes","Diabetes"))</f>
        <v>Diabetes</v>
      </c>
    </row>
    <row r="1794" spans="1:10" x14ac:dyDescent="0.35">
      <c r="A1794" s="17" t="s">
        <v>577</v>
      </c>
      <c r="B1794" s="17">
        <v>18.905000000000001</v>
      </c>
      <c r="C1794" s="17" t="s">
        <v>8339</v>
      </c>
      <c r="D1794" s="17">
        <v>4.91</v>
      </c>
      <c r="E1794" s="17" t="s">
        <v>2381</v>
      </c>
      <c r="F1794" s="17" t="s">
        <v>2380</v>
      </c>
      <c r="G1794" s="17" t="s">
        <v>2380</v>
      </c>
      <c r="H1794" s="17">
        <v>1</v>
      </c>
      <c r="I1794" s="17" t="s">
        <v>2380</v>
      </c>
      <c r="J1794" s="17" t="str">
        <f>IF(Table3__3_16[[#This Row],[HBA1C]]&lt;5.7,"Normal",IF(Table3__3_16[[#This Row],[HBA1C]]&lt;6.4,"Prediabetes","Diabetes"))</f>
        <v>Normal</v>
      </c>
    </row>
    <row r="1795" spans="1:10" x14ac:dyDescent="0.35">
      <c r="A1795" s="17" t="s">
        <v>576</v>
      </c>
      <c r="B1795" s="17">
        <v>20.03</v>
      </c>
      <c r="C1795" s="17" t="s">
        <v>8339</v>
      </c>
      <c r="D1795" s="17">
        <v>9.25</v>
      </c>
      <c r="E1795" s="17" t="s">
        <v>2381</v>
      </c>
      <c r="F1795" s="17" t="s">
        <v>2380</v>
      </c>
      <c r="G1795" s="17" t="s">
        <v>2380</v>
      </c>
      <c r="H1795" s="17">
        <v>0</v>
      </c>
      <c r="I1795" s="17" t="s">
        <v>2380</v>
      </c>
      <c r="J1795" s="17" t="str">
        <f>IF(Table3__3_16[[#This Row],[HBA1C]]&lt;5.7,"Normal",IF(Table3__3_16[[#This Row],[HBA1C]]&lt;6.4,"Prediabetes","Diabetes"))</f>
        <v>Diabetes</v>
      </c>
    </row>
    <row r="1796" spans="1:10" x14ac:dyDescent="0.35">
      <c r="A1796" s="17" t="s">
        <v>575</v>
      </c>
      <c r="B1796" s="17">
        <v>16.7</v>
      </c>
      <c r="C1796" s="17" t="s">
        <v>8340</v>
      </c>
      <c r="D1796" s="17">
        <v>11.48</v>
      </c>
      <c r="E1796" s="17" t="s">
        <v>2380</v>
      </c>
      <c r="F1796" s="17" t="s">
        <v>2380</v>
      </c>
      <c r="G1796" s="17" t="s">
        <v>2380</v>
      </c>
      <c r="H1796" s="17">
        <v>0</v>
      </c>
      <c r="I1796" s="17" t="s">
        <v>2380</v>
      </c>
      <c r="J1796" s="17" t="str">
        <f>IF(Table3__3_16[[#This Row],[HBA1C]]&lt;5.7,"Normal",IF(Table3__3_16[[#This Row],[HBA1C]]&lt;6.4,"Prediabetes","Diabetes"))</f>
        <v>Diabetes</v>
      </c>
    </row>
    <row r="1797" spans="1:10" x14ac:dyDescent="0.35">
      <c r="A1797" s="17" t="s">
        <v>574</v>
      </c>
      <c r="B1797" s="17">
        <v>39.82</v>
      </c>
      <c r="C1797" s="17" t="s">
        <v>8337</v>
      </c>
      <c r="D1797" s="17">
        <v>6.06</v>
      </c>
      <c r="E1797" s="17" t="s">
        <v>2380</v>
      </c>
      <c r="F1797" s="17" t="s">
        <v>2380</v>
      </c>
      <c r="G1797" s="17" t="s">
        <v>2380</v>
      </c>
      <c r="H1797" s="17">
        <v>0</v>
      </c>
      <c r="I1797" s="17" t="s">
        <v>2380</v>
      </c>
      <c r="J1797" s="17" t="str">
        <f>IF(Table3__3_16[[#This Row],[HBA1C]]&lt;5.7,"Normal",IF(Table3__3_16[[#This Row],[HBA1C]]&lt;6.4,"Prediabetes","Diabetes"))</f>
        <v>Prediabetes</v>
      </c>
    </row>
    <row r="1798" spans="1:10" x14ac:dyDescent="0.35">
      <c r="A1798" s="17" t="s">
        <v>573</v>
      </c>
      <c r="B1798" s="17">
        <v>22.04</v>
      </c>
      <c r="C1798" s="17" t="s">
        <v>8339</v>
      </c>
      <c r="D1798" s="17">
        <v>5.86</v>
      </c>
      <c r="E1798" s="17" t="s">
        <v>2380</v>
      </c>
      <c r="F1798" s="17" t="s">
        <v>2380</v>
      </c>
      <c r="G1798" s="17" t="s">
        <v>2380</v>
      </c>
      <c r="H1798" s="17">
        <v>1</v>
      </c>
      <c r="I1798" s="17" t="s">
        <v>2380</v>
      </c>
      <c r="J1798" s="17" t="str">
        <f>IF(Table3__3_16[[#This Row],[HBA1C]]&lt;5.7,"Normal",IF(Table3__3_16[[#This Row],[HBA1C]]&lt;6.4,"Prediabetes","Diabetes"))</f>
        <v>Prediabetes</v>
      </c>
    </row>
    <row r="1799" spans="1:10" x14ac:dyDescent="0.35">
      <c r="A1799" s="17" t="s">
        <v>572</v>
      </c>
      <c r="B1799" s="17">
        <v>28.27</v>
      </c>
      <c r="C1799" s="17" t="s">
        <v>8338</v>
      </c>
      <c r="D1799" s="17">
        <v>5.33</v>
      </c>
      <c r="E1799" s="17" t="s">
        <v>2380</v>
      </c>
      <c r="F1799" s="17" t="s">
        <v>2380</v>
      </c>
      <c r="G1799" s="17" t="s">
        <v>2380</v>
      </c>
      <c r="H1799" s="17">
        <v>0</v>
      </c>
      <c r="I1799" s="17" t="s">
        <v>2380</v>
      </c>
      <c r="J1799" s="17" t="str">
        <f>IF(Table3__3_16[[#This Row],[HBA1C]]&lt;5.7,"Normal",IF(Table3__3_16[[#This Row],[HBA1C]]&lt;6.4,"Prediabetes","Diabetes"))</f>
        <v>Normal</v>
      </c>
    </row>
    <row r="1800" spans="1:10" x14ac:dyDescent="0.35">
      <c r="A1800" s="17" t="s">
        <v>571</v>
      </c>
      <c r="B1800" s="17">
        <v>18.5</v>
      </c>
      <c r="C1800" s="17" t="s">
        <v>8340</v>
      </c>
      <c r="D1800" s="17">
        <v>5.33</v>
      </c>
      <c r="E1800" s="17" t="s">
        <v>2380</v>
      </c>
      <c r="F1800" s="17" t="s">
        <v>2380</v>
      </c>
      <c r="G1800" s="17" t="s">
        <v>2380</v>
      </c>
      <c r="H1800" s="17">
        <v>0</v>
      </c>
      <c r="I1800" s="17" t="s">
        <v>2380</v>
      </c>
      <c r="J1800" s="17" t="str">
        <f>IF(Table3__3_16[[#This Row],[HBA1C]]&lt;5.7,"Normal",IF(Table3__3_16[[#This Row],[HBA1C]]&lt;6.4,"Prediabetes","Diabetes"))</f>
        <v>Normal</v>
      </c>
    </row>
    <row r="1801" spans="1:10" x14ac:dyDescent="0.35">
      <c r="A1801" s="17" t="s">
        <v>570</v>
      </c>
      <c r="B1801" s="17">
        <v>38.6</v>
      </c>
      <c r="C1801" s="17" t="s">
        <v>8337</v>
      </c>
      <c r="D1801" s="17">
        <v>6.02</v>
      </c>
      <c r="E1801" s="17" t="s">
        <v>2380</v>
      </c>
      <c r="F1801" s="17" t="s">
        <v>2380</v>
      </c>
      <c r="G1801" s="17" t="s">
        <v>2380</v>
      </c>
      <c r="H1801" s="17">
        <v>1</v>
      </c>
      <c r="I1801" s="17" t="s">
        <v>2380</v>
      </c>
      <c r="J1801" s="17" t="str">
        <f>IF(Table3__3_16[[#This Row],[HBA1C]]&lt;5.7,"Normal",IF(Table3__3_16[[#This Row],[HBA1C]]&lt;6.4,"Prediabetes","Diabetes"))</f>
        <v>Prediabetes</v>
      </c>
    </row>
    <row r="1802" spans="1:10" x14ac:dyDescent="0.35">
      <c r="A1802" s="17" t="s">
        <v>569</v>
      </c>
      <c r="B1802" s="17">
        <v>43.12</v>
      </c>
      <c r="C1802" s="17" t="s">
        <v>8337</v>
      </c>
      <c r="D1802" s="17">
        <v>6.25</v>
      </c>
      <c r="E1802" s="17" t="s">
        <v>2380</v>
      </c>
      <c r="F1802" s="17" t="s">
        <v>2380</v>
      </c>
      <c r="G1802" s="17" t="s">
        <v>2380</v>
      </c>
      <c r="H1802" s="17">
        <v>1</v>
      </c>
      <c r="I1802" s="17" t="s">
        <v>2380</v>
      </c>
      <c r="J1802" s="17" t="str">
        <f>IF(Table3__3_16[[#This Row],[HBA1C]]&lt;5.7,"Normal",IF(Table3__3_16[[#This Row],[HBA1C]]&lt;6.4,"Prediabetes","Diabetes"))</f>
        <v>Prediabetes</v>
      </c>
    </row>
    <row r="1803" spans="1:10" x14ac:dyDescent="0.35">
      <c r="A1803" s="17" t="s">
        <v>568</v>
      </c>
      <c r="B1803" s="17">
        <v>30.5</v>
      </c>
      <c r="C1803" s="17" t="s">
        <v>8337</v>
      </c>
      <c r="D1803" s="17">
        <v>4.8099999999999996</v>
      </c>
      <c r="E1803" s="17" t="s">
        <v>2380</v>
      </c>
      <c r="F1803" s="17" t="s">
        <v>2380</v>
      </c>
      <c r="G1803" s="17" t="s">
        <v>2380</v>
      </c>
      <c r="H1803" s="17">
        <v>1</v>
      </c>
      <c r="I1803" s="17" t="s">
        <v>2380</v>
      </c>
      <c r="J1803" s="17" t="str">
        <f>IF(Table3__3_16[[#This Row],[HBA1C]]&lt;5.7,"Normal",IF(Table3__3_16[[#This Row],[HBA1C]]&lt;6.4,"Prediabetes","Diabetes"))</f>
        <v>Normal</v>
      </c>
    </row>
    <row r="1804" spans="1:10" x14ac:dyDescent="0.35">
      <c r="A1804" s="17" t="s">
        <v>567</v>
      </c>
      <c r="B1804" s="17">
        <v>27.61</v>
      </c>
      <c r="C1804" s="17" t="s">
        <v>8338</v>
      </c>
      <c r="D1804" s="17">
        <v>4.5999999999999996</v>
      </c>
      <c r="E1804" s="17" t="s">
        <v>2380</v>
      </c>
      <c r="F1804" s="17" t="s">
        <v>2380</v>
      </c>
      <c r="G1804" s="17" t="s">
        <v>2380</v>
      </c>
      <c r="H1804" s="17">
        <v>1</v>
      </c>
      <c r="I1804" s="17" t="s">
        <v>2380</v>
      </c>
      <c r="J1804" s="17" t="str">
        <f>IF(Table3__3_16[[#This Row],[HBA1C]]&lt;5.7,"Normal",IF(Table3__3_16[[#This Row],[HBA1C]]&lt;6.4,"Prediabetes","Diabetes"))</f>
        <v>Normal</v>
      </c>
    </row>
    <row r="1805" spans="1:10" x14ac:dyDescent="0.35">
      <c r="A1805" s="17" t="s">
        <v>566</v>
      </c>
      <c r="B1805" s="17">
        <v>27.1</v>
      </c>
      <c r="C1805" s="17" t="s">
        <v>8338</v>
      </c>
      <c r="D1805" s="17">
        <v>5.08</v>
      </c>
      <c r="E1805" s="17" t="s">
        <v>2380</v>
      </c>
      <c r="F1805" s="17" t="s">
        <v>2380</v>
      </c>
      <c r="G1805" s="17" t="s">
        <v>2380</v>
      </c>
      <c r="H1805" s="17">
        <v>1</v>
      </c>
      <c r="I1805" s="17" t="s">
        <v>2380</v>
      </c>
      <c r="J1805" s="17" t="str">
        <f>IF(Table3__3_16[[#This Row],[HBA1C]]&lt;5.7,"Normal",IF(Table3__3_16[[#This Row],[HBA1C]]&lt;6.4,"Prediabetes","Diabetes"))</f>
        <v>Normal</v>
      </c>
    </row>
    <row r="1806" spans="1:10" x14ac:dyDescent="0.35">
      <c r="A1806" s="17" t="s">
        <v>565</v>
      </c>
      <c r="B1806" s="17">
        <v>35.93</v>
      </c>
      <c r="C1806" s="17" t="s">
        <v>8337</v>
      </c>
      <c r="D1806" s="17">
        <v>5.43</v>
      </c>
      <c r="E1806" s="17" t="s">
        <v>2380</v>
      </c>
      <c r="F1806" s="17" t="s">
        <v>2381</v>
      </c>
      <c r="G1806" s="17" t="s">
        <v>2380</v>
      </c>
      <c r="H1806" s="17">
        <v>1</v>
      </c>
      <c r="I1806" s="17" t="s">
        <v>2380</v>
      </c>
      <c r="J1806" s="17" t="str">
        <f>IF(Table3__3_16[[#This Row],[HBA1C]]&lt;5.7,"Normal",IF(Table3__3_16[[#This Row],[HBA1C]]&lt;6.4,"Prediabetes","Diabetes"))</f>
        <v>Normal</v>
      </c>
    </row>
    <row r="1807" spans="1:10" x14ac:dyDescent="0.35">
      <c r="A1807" s="17" t="s">
        <v>564</v>
      </c>
      <c r="B1807" s="17">
        <v>32.68</v>
      </c>
      <c r="C1807" s="17" t="s">
        <v>8337</v>
      </c>
      <c r="D1807" s="17">
        <v>5.44</v>
      </c>
      <c r="E1807" s="17" t="s">
        <v>2380</v>
      </c>
      <c r="F1807" s="17" t="s">
        <v>2380</v>
      </c>
      <c r="G1807" s="17" t="s">
        <v>2380</v>
      </c>
      <c r="H1807" s="17">
        <v>0</v>
      </c>
      <c r="I1807" s="17" t="s">
        <v>2380</v>
      </c>
      <c r="J1807" s="17" t="str">
        <f>IF(Table3__3_16[[#This Row],[HBA1C]]&lt;5.7,"Normal",IF(Table3__3_16[[#This Row],[HBA1C]]&lt;6.4,"Prediabetes","Diabetes"))</f>
        <v>Normal</v>
      </c>
    </row>
    <row r="1808" spans="1:10" x14ac:dyDescent="0.35">
      <c r="A1808" s="17" t="s">
        <v>563</v>
      </c>
      <c r="B1808" s="17">
        <v>20.74</v>
      </c>
      <c r="C1808" s="17" t="s">
        <v>8339</v>
      </c>
      <c r="D1808" s="17">
        <v>11.69</v>
      </c>
      <c r="E1808" s="17" t="s">
        <v>2381</v>
      </c>
      <c r="F1808" s="17" t="s">
        <v>2380</v>
      </c>
      <c r="G1808" s="17" t="s">
        <v>2380</v>
      </c>
      <c r="H1808" s="17">
        <v>1</v>
      </c>
      <c r="I1808" s="17" t="s">
        <v>2380</v>
      </c>
      <c r="J1808" s="17" t="str">
        <f>IF(Table3__3_16[[#This Row],[HBA1C]]&lt;5.7,"Normal",IF(Table3__3_16[[#This Row],[HBA1C]]&lt;6.4,"Prediabetes","Diabetes"))</f>
        <v>Diabetes</v>
      </c>
    </row>
    <row r="1809" spans="1:10" x14ac:dyDescent="0.35">
      <c r="A1809" s="17" t="s">
        <v>562</v>
      </c>
      <c r="B1809" s="17">
        <v>15.57</v>
      </c>
      <c r="C1809" s="17" t="s">
        <v>8340</v>
      </c>
      <c r="D1809" s="17">
        <v>6.07</v>
      </c>
      <c r="E1809" s="17" t="s">
        <v>2380</v>
      </c>
      <c r="F1809" s="17" t="s">
        <v>2380</v>
      </c>
      <c r="G1809" s="17" t="s">
        <v>2380</v>
      </c>
      <c r="H1809" s="17">
        <v>0</v>
      </c>
      <c r="I1809" s="17" t="s">
        <v>2380</v>
      </c>
      <c r="J1809" s="17" t="str">
        <f>IF(Table3__3_16[[#This Row],[HBA1C]]&lt;5.7,"Normal",IF(Table3__3_16[[#This Row],[HBA1C]]&lt;6.4,"Prediabetes","Diabetes"))</f>
        <v>Prediabetes</v>
      </c>
    </row>
    <row r="1810" spans="1:10" x14ac:dyDescent="0.35">
      <c r="A1810" s="17" t="s">
        <v>561</v>
      </c>
      <c r="B1810" s="17">
        <v>23.844999999999999</v>
      </c>
      <c r="C1810" s="17" t="s">
        <v>8339</v>
      </c>
      <c r="D1810" s="17">
        <v>4.3600000000000003</v>
      </c>
      <c r="E1810" s="17" t="s">
        <v>2380</v>
      </c>
      <c r="F1810" s="17" t="s">
        <v>2380</v>
      </c>
      <c r="G1810" s="17" t="s">
        <v>2380</v>
      </c>
      <c r="H1810" s="17">
        <v>0</v>
      </c>
      <c r="I1810" s="17" t="s">
        <v>2380</v>
      </c>
      <c r="J1810" s="17" t="str">
        <f>IF(Table3__3_16[[#This Row],[HBA1C]]&lt;5.7,"Normal",IF(Table3__3_16[[#This Row],[HBA1C]]&lt;6.4,"Prediabetes","Diabetes"))</f>
        <v>Normal</v>
      </c>
    </row>
    <row r="1811" spans="1:10" x14ac:dyDescent="0.35">
      <c r="A1811" s="17" t="s">
        <v>560</v>
      </c>
      <c r="B1811" s="17">
        <v>22.895</v>
      </c>
      <c r="C1811" s="17" t="s">
        <v>8339</v>
      </c>
      <c r="D1811" s="17">
        <v>5.24</v>
      </c>
      <c r="E1811" s="17" t="s">
        <v>2380</v>
      </c>
      <c r="F1811" s="17" t="s">
        <v>2380</v>
      </c>
      <c r="G1811" s="17" t="s">
        <v>2380</v>
      </c>
      <c r="H1811" s="17">
        <v>1</v>
      </c>
      <c r="I1811" s="17" t="s">
        <v>2380</v>
      </c>
      <c r="J1811" s="17" t="str">
        <f>IF(Table3__3_16[[#This Row],[HBA1C]]&lt;5.7,"Normal",IF(Table3__3_16[[#This Row],[HBA1C]]&lt;6.4,"Prediabetes","Diabetes"))</f>
        <v>Normal</v>
      </c>
    </row>
    <row r="1812" spans="1:10" x14ac:dyDescent="0.35">
      <c r="A1812" s="17" t="s">
        <v>559</v>
      </c>
      <c r="B1812" s="17">
        <v>21.945</v>
      </c>
      <c r="C1812" s="17" t="s">
        <v>8339</v>
      </c>
      <c r="D1812" s="17">
        <v>5.37</v>
      </c>
      <c r="E1812" s="17" t="s">
        <v>2380</v>
      </c>
      <c r="F1812" s="17" t="s">
        <v>2380</v>
      </c>
      <c r="G1812" s="17" t="s">
        <v>2380</v>
      </c>
      <c r="H1812" s="17">
        <v>1</v>
      </c>
      <c r="I1812" s="17" t="s">
        <v>2380</v>
      </c>
      <c r="J1812" s="17" t="str">
        <f>IF(Table3__3_16[[#This Row],[HBA1C]]&lt;5.7,"Normal",IF(Table3__3_16[[#This Row],[HBA1C]]&lt;6.4,"Prediabetes","Diabetes"))</f>
        <v>Normal</v>
      </c>
    </row>
    <row r="1813" spans="1:10" x14ac:dyDescent="0.35">
      <c r="A1813" s="17" t="s">
        <v>558</v>
      </c>
      <c r="B1813" s="17">
        <v>19.47</v>
      </c>
      <c r="C1813" s="17" t="s">
        <v>8339</v>
      </c>
      <c r="D1813" s="17">
        <v>6.6</v>
      </c>
      <c r="E1813" s="17" t="s">
        <v>2381</v>
      </c>
      <c r="F1813" s="17" t="s">
        <v>2380</v>
      </c>
      <c r="G1813" s="17" t="s">
        <v>2380</v>
      </c>
      <c r="H1813" s="17">
        <v>0</v>
      </c>
      <c r="I1813" s="17" t="s">
        <v>2380</v>
      </c>
      <c r="J1813" s="17" t="str">
        <f>IF(Table3__3_16[[#This Row],[HBA1C]]&lt;5.7,"Normal",IF(Table3__3_16[[#This Row],[HBA1C]]&lt;6.4,"Prediabetes","Diabetes"))</f>
        <v>Diabetes</v>
      </c>
    </row>
    <row r="1814" spans="1:10" x14ac:dyDescent="0.35">
      <c r="A1814" s="17" t="s">
        <v>557</v>
      </c>
      <c r="B1814" s="17">
        <v>15.61</v>
      </c>
      <c r="C1814" s="17" t="s">
        <v>8340</v>
      </c>
      <c r="D1814" s="17">
        <v>5.77</v>
      </c>
      <c r="E1814" s="17" t="s">
        <v>2380</v>
      </c>
      <c r="F1814" s="17" t="s">
        <v>2380</v>
      </c>
      <c r="G1814" s="17" t="s">
        <v>2380</v>
      </c>
      <c r="H1814" s="17">
        <v>0</v>
      </c>
      <c r="I1814" s="17" t="s">
        <v>2380</v>
      </c>
      <c r="J1814" s="17" t="str">
        <f>IF(Table3__3_16[[#This Row],[HBA1C]]&lt;5.7,"Normal",IF(Table3__3_16[[#This Row],[HBA1C]]&lt;6.4,"Prediabetes","Diabetes"))</f>
        <v>Prediabetes</v>
      </c>
    </row>
    <row r="1815" spans="1:10" x14ac:dyDescent="0.35">
      <c r="A1815" s="17" t="s">
        <v>556</v>
      </c>
      <c r="B1815" s="17">
        <v>28.6</v>
      </c>
      <c r="C1815" s="17" t="s">
        <v>8338</v>
      </c>
      <c r="D1815" s="17">
        <v>6.08</v>
      </c>
      <c r="E1815" s="17" t="s">
        <v>2380</v>
      </c>
      <c r="F1815" s="17" t="s">
        <v>2380</v>
      </c>
      <c r="G1815" s="17" t="s">
        <v>2381</v>
      </c>
      <c r="H1815" s="17">
        <v>1</v>
      </c>
      <c r="I1815" s="17" t="s">
        <v>2380</v>
      </c>
      <c r="J1815" s="17" t="str">
        <f>IF(Table3__3_16[[#This Row],[HBA1C]]&lt;5.7,"Normal",IF(Table3__3_16[[#This Row],[HBA1C]]&lt;6.4,"Prediabetes","Diabetes"))</f>
        <v>Prediabetes</v>
      </c>
    </row>
    <row r="1816" spans="1:10" x14ac:dyDescent="0.35">
      <c r="A1816" s="17" t="s">
        <v>555</v>
      </c>
      <c r="B1816" s="17">
        <v>46.53</v>
      </c>
      <c r="C1816" s="17" t="s">
        <v>8337</v>
      </c>
      <c r="D1816" s="17">
        <v>4.16</v>
      </c>
      <c r="E1816" s="17" t="s">
        <v>2380</v>
      </c>
      <c r="F1816" s="17" t="s">
        <v>2380</v>
      </c>
      <c r="G1816" s="17" t="s">
        <v>2380</v>
      </c>
      <c r="H1816" s="17">
        <v>0</v>
      </c>
      <c r="I1816" s="17" t="s">
        <v>2380</v>
      </c>
      <c r="J1816" s="17" t="str">
        <f>IF(Table3__3_16[[#This Row],[HBA1C]]&lt;5.7,"Normal",IF(Table3__3_16[[#This Row],[HBA1C]]&lt;6.4,"Prediabetes","Diabetes"))</f>
        <v>Normal</v>
      </c>
    </row>
    <row r="1817" spans="1:10" x14ac:dyDescent="0.35">
      <c r="A1817" s="17" t="s">
        <v>554</v>
      </c>
      <c r="B1817" s="17">
        <v>34.99</v>
      </c>
      <c r="C1817" s="17" t="s">
        <v>8337</v>
      </c>
      <c r="D1817" s="17">
        <v>5.0999999999999996</v>
      </c>
      <c r="E1817" s="17" t="s">
        <v>2380</v>
      </c>
      <c r="F1817" s="17" t="s">
        <v>2380</v>
      </c>
      <c r="G1817" s="17" t="s">
        <v>2381</v>
      </c>
      <c r="H1817" s="17">
        <v>1</v>
      </c>
      <c r="I1817" s="17" t="s">
        <v>2380</v>
      </c>
      <c r="J1817" s="17" t="str">
        <f>IF(Table3__3_16[[#This Row],[HBA1C]]&lt;5.7,"Normal",IF(Table3__3_16[[#This Row],[HBA1C]]&lt;6.4,"Prediabetes","Diabetes"))</f>
        <v>Normal</v>
      </c>
    </row>
    <row r="1818" spans="1:10" x14ac:dyDescent="0.35">
      <c r="A1818" s="17" t="s">
        <v>553</v>
      </c>
      <c r="B1818" s="17">
        <v>17.05</v>
      </c>
      <c r="C1818" s="17" t="s">
        <v>8340</v>
      </c>
      <c r="D1818" s="17">
        <v>5.3</v>
      </c>
      <c r="E1818" s="17" t="s">
        <v>2380</v>
      </c>
      <c r="F1818" s="17" t="s">
        <v>2380</v>
      </c>
      <c r="G1818" s="17" t="s">
        <v>2381</v>
      </c>
      <c r="H1818" s="17">
        <v>1</v>
      </c>
      <c r="I1818" s="17" t="s">
        <v>2380</v>
      </c>
      <c r="J1818" s="17" t="str">
        <f>IF(Table3__3_16[[#This Row],[HBA1C]]&lt;5.7,"Normal",IF(Table3__3_16[[#This Row],[HBA1C]]&lt;6.4,"Prediabetes","Diabetes"))</f>
        <v>Normal</v>
      </c>
    </row>
    <row r="1819" spans="1:10" x14ac:dyDescent="0.35">
      <c r="A1819" s="17" t="s">
        <v>552</v>
      </c>
      <c r="B1819" s="17">
        <v>37.18</v>
      </c>
      <c r="C1819" s="17" t="s">
        <v>8337</v>
      </c>
      <c r="D1819" s="17">
        <v>4.9000000000000004</v>
      </c>
      <c r="E1819" s="17" t="s">
        <v>2380</v>
      </c>
      <c r="F1819" s="17" t="s">
        <v>2380</v>
      </c>
      <c r="G1819" s="17" t="s">
        <v>2380</v>
      </c>
      <c r="H1819" s="17">
        <v>0</v>
      </c>
      <c r="I1819" s="17" t="s">
        <v>2380</v>
      </c>
      <c r="J1819" s="17" t="str">
        <f>IF(Table3__3_16[[#This Row],[HBA1C]]&lt;5.7,"Normal",IF(Table3__3_16[[#This Row],[HBA1C]]&lt;6.4,"Prediabetes","Diabetes"))</f>
        <v>Normal</v>
      </c>
    </row>
    <row r="1820" spans="1:10" x14ac:dyDescent="0.35">
      <c r="A1820" s="17" t="s">
        <v>551</v>
      </c>
      <c r="B1820" s="17">
        <v>35.200000000000003</v>
      </c>
      <c r="C1820" s="17" t="s">
        <v>8337</v>
      </c>
      <c r="D1820" s="17">
        <v>5.55</v>
      </c>
      <c r="E1820" s="17" t="s">
        <v>2380</v>
      </c>
      <c r="F1820" s="17" t="s">
        <v>2380</v>
      </c>
      <c r="G1820" s="17" t="s">
        <v>2380</v>
      </c>
      <c r="H1820" s="17">
        <v>0</v>
      </c>
      <c r="I1820" s="17" t="s">
        <v>2380</v>
      </c>
      <c r="J1820" s="17" t="str">
        <f>IF(Table3__3_16[[#This Row],[HBA1C]]&lt;5.7,"Normal",IF(Table3__3_16[[#This Row],[HBA1C]]&lt;6.4,"Prediabetes","Diabetes"))</f>
        <v>Normal</v>
      </c>
    </row>
    <row r="1821" spans="1:10" x14ac:dyDescent="0.35">
      <c r="A1821" s="17" t="s">
        <v>550</v>
      </c>
      <c r="B1821" s="17">
        <v>37.335000000000001</v>
      </c>
      <c r="C1821" s="17" t="s">
        <v>8337</v>
      </c>
      <c r="D1821" s="17">
        <v>4.95</v>
      </c>
      <c r="E1821" s="17" t="s">
        <v>2380</v>
      </c>
      <c r="F1821" s="17" t="s">
        <v>2380</v>
      </c>
      <c r="G1821" s="17" t="s">
        <v>2380</v>
      </c>
      <c r="H1821" s="17">
        <v>0</v>
      </c>
      <c r="I1821" s="17" t="s">
        <v>2380</v>
      </c>
      <c r="J1821" s="17" t="str">
        <f>IF(Table3__3_16[[#This Row],[HBA1C]]&lt;5.7,"Normal",IF(Table3__3_16[[#This Row],[HBA1C]]&lt;6.4,"Prediabetes","Diabetes"))</f>
        <v>Normal</v>
      </c>
    </row>
    <row r="1822" spans="1:10" x14ac:dyDescent="0.35">
      <c r="A1822" s="17" t="s">
        <v>549</v>
      </c>
      <c r="B1822" s="17">
        <v>27.265000000000001</v>
      </c>
      <c r="C1822" s="17" t="s">
        <v>8338</v>
      </c>
      <c r="D1822" s="17">
        <v>6.46</v>
      </c>
      <c r="E1822" s="17" t="s">
        <v>2381</v>
      </c>
      <c r="F1822" s="17" t="s">
        <v>2380</v>
      </c>
      <c r="G1822" s="17" t="s">
        <v>2380</v>
      </c>
      <c r="H1822" s="17">
        <v>0</v>
      </c>
      <c r="I1822" s="17" t="s">
        <v>2380</v>
      </c>
      <c r="J1822" s="17" t="str">
        <f>IF(Table3__3_16[[#This Row],[HBA1C]]&lt;5.7,"Normal",IF(Table3__3_16[[#This Row],[HBA1C]]&lt;6.4,"Prediabetes","Diabetes"))</f>
        <v>Diabetes</v>
      </c>
    </row>
    <row r="1823" spans="1:10" x14ac:dyDescent="0.35">
      <c r="A1823" s="17" t="s">
        <v>548</v>
      </c>
      <c r="B1823" s="17">
        <v>30.8</v>
      </c>
      <c r="C1823" s="17" t="s">
        <v>8337</v>
      </c>
      <c r="D1823" s="17">
        <v>4.9000000000000004</v>
      </c>
      <c r="E1823" s="17" t="s">
        <v>2381</v>
      </c>
      <c r="F1823" s="17" t="s">
        <v>2380</v>
      </c>
      <c r="G1823" s="17" t="s">
        <v>2380</v>
      </c>
      <c r="H1823" s="17">
        <v>0</v>
      </c>
      <c r="I1823" s="17" t="s">
        <v>2380</v>
      </c>
      <c r="J1823" s="17" t="str">
        <f>IF(Table3__3_16[[#This Row],[HBA1C]]&lt;5.7,"Normal",IF(Table3__3_16[[#This Row],[HBA1C]]&lt;6.4,"Prediabetes","Diabetes"))</f>
        <v>Normal</v>
      </c>
    </row>
    <row r="1824" spans="1:10" x14ac:dyDescent="0.35">
      <c r="A1824" s="17" t="s">
        <v>547</v>
      </c>
      <c r="B1824" s="17">
        <v>30.21</v>
      </c>
      <c r="C1824" s="17" t="s">
        <v>8337</v>
      </c>
      <c r="D1824" s="17">
        <v>5.21</v>
      </c>
      <c r="E1824" s="17" t="s">
        <v>2380</v>
      </c>
      <c r="F1824" s="17" t="s">
        <v>2380</v>
      </c>
      <c r="G1824" s="17" t="s">
        <v>2380</v>
      </c>
      <c r="H1824" s="17">
        <v>1</v>
      </c>
      <c r="I1824" s="17" t="s">
        <v>2380</v>
      </c>
      <c r="J1824" s="17" t="str">
        <f>IF(Table3__3_16[[#This Row],[HBA1C]]&lt;5.7,"Normal",IF(Table3__3_16[[#This Row],[HBA1C]]&lt;6.4,"Prediabetes","Diabetes"))</f>
        <v>Normal</v>
      </c>
    </row>
    <row r="1825" spans="1:10" x14ac:dyDescent="0.35">
      <c r="A1825" s="17" t="s">
        <v>546</v>
      </c>
      <c r="B1825" s="17">
        <v>35.340000000000003</v>
      </c>
      <c r="C1825" s="17" t="s">
        <v>8337</v>
      </c>
      <c r="D1825" s="17">
        <v>4.13</v>
      </c>
      <c r="E1825" s="17" t="s">
        <v>2380</v>
      </c>
      <c r="F1825" s="17" t="s">
        <v>2381</v>
      </c>
      <c r="G1825" s="17" t="s">
        <v>2380</v>
      </c>
      <c r="H1825" s="17">
        <v>1</v>
      </c>
      <c r="I1825" s="17" t="s">
        <v>2380</v>
      </c>
      <c r="J1825" s="17" t="str">
        <f>IF(Table3__3_16[[#This Row],[HBA1C]]&lt;5.7,"Normal",IF(Table3__3_16[[#This Row],[HBA1C]]&lt;6.4,"Prediabetes","Diabetes"))</f>
        <v>Normal</v>
      </c>
    </row>
    <row r="1826" spans="1:10" x14ac:dyDescent="0.35">
      <c r="A1826" s="17" t="s">
        <v>545</v>
      </c>
      <c r="B1826" s="17">
        <v>26.695</v>
      </c>
      <c r="C1826" s="17" t="s">
        <v>8338</v>
      </c>
      <c r="D1826" s="17">
        <v>5.28</v>
      </c>
      <c r="E1826" s="17" t="s">
        <v>2380</v>
      </c>
      <c r="F1826" s="17" t="s">
        <v>2380</v>
      </c>
      <c r="G1826" s="17" t="s">
        <v>2380</v>
      </c>
      <c r="H1826" s="17">
        <v>0</v>
      </c>
      <c r="I1826" s="17" t="s">
        <v>2380</v>
      </c>
      <c r="J1826" s="17" t="str">
        <f>IF(Table3__3_16[[#This Row],[HBA1C]]&lt;5.7,"Normal",IF(Table3__3_16[[#This Row],[HBA1C]]&lt;6.4,"Prediabetes","Diabetes"))</f>
        <v>Normal</v>
      </c>
    </row>
    <row r="1827" spans="1:10" x14ac:dyDescent="0.35">
      <c r="A1827" s="17" t="s">
        <v>544</v>
      </c>
      <c r="B1827" s="17">
        <v>29.355</v>
      </c>
      <c r="C1827" s="17" t="s">
        <v>8338</v>
      </c>
      <c r="D1827" s="17">
        <v>4.68</v>
      </c>
      <c r="E1827" s="17" t="s">
        <v>2381</v>
      </c>
      <c r="F1827" s="17" t="s">
        <v>2380</v>
      </c>
      <c r="G1827" s="17" t="s">
        <v>2380</v>
      </c>
      <c r="H1827" s="17">
        <v>0</v>
      </c>
      <c r="I1827" s="17" t="s">
        <v>2380</v>
      </c>
      <c r="J1827" s="17" t="str">
        <f>IF(Table3__3_16[[#This Row],[HBA1C]]&lt;5.7,"Normal",IF(Table3__3_16[[#This Row],[HBA1C]]&lt;6.4,"Prediabetes","Diabetes"))</f>
        <v>Normal</v>
      </c>
    </row>
    <row r="1828" spans="1:10" x14ac:dyDescent="0.35">
      <c r="A1828" s="17" t="s">
        <v>543</v>
      </c>
      <c r="B1828" s="17">
        <v>29.59</v>
      </c>
      <c r="C1828" s="17" t="s">
        <v>8338</v>
      </c>
      <c r="D1828" s="17">
        <v>4.0599999999999996</v>
      </c>
      <c r="E1828" s="17" t="s">
        <v>2380</v>
      </c>
      <c r="F1828" s="17" t="s">
        <v>2380</v>
      </c>
      <c r="G1828" s="17" t="s">
        <v>2380</v>
      </c>
      <c r="H1828" s="17">
        <v>0</v>
      </c>
      <c r="I1828" s="17" t="s">
        <v>2380</v>
      </c>
      <c r="J1828" s="17" t="str">
        <f>IF(Table3__3_16[[#This Row],[HBA1C]]&lt;5.7,"Normal",IF(Table3__3_16[[#This Row],[HBA1C]]&lt;6.4,"Prediabetes","Diabetes"))</f>
        <v>Normal</v>
      </c>
    </row>
    <row r="1829" spans="1:10" x14ac:dyDescent="0.35">
      <c r="A1829" s="17" t="s">
        <v>542</v>
      </c>
      <c r="B1829" s="17">
        <v>31.35</v>
      </c>
      <c r="C1829" s="17" t="s">
        <v>8337</v>
      </c>
      <c r="D1829" s="17">
        <v>4.2</v>
      </c>
      <c r="E1829" s="17" t="s">
        <v>2380</v>
      </c>
      <c r="F1829" s="17" t="s">
        <v>2381</v>
      </c>
      <c r="G1829" s="17" t="s">
        <v>2380</v>
      </c>
      <c r="H1829" s="17">
        <v>1</v>
      </c>
      <c r="I1829" s="17" t="s">
        <v>2380</v>
      </c>
      <c r="J1829" s="17" t="str">
        <f>IF(Table3__3_16[[#This Row],[HBA1C]]&lt;5.7,"Normal",IF(Table3__3_16[[#This Row],[HBA1C]]&lt;6.4,"Prediabetes","Diabetes"))</f>
        <v>Normal</v>
      </c>
    </row>
    <row r="1830" spans="1:10" x14ac:dyDescent="0.35">
      <c r="A1830" s="17" t="s">
        <v>541</v>
      </c>
      <c r="B1830" s="17">
        <v>20.52</v>
      </c>
      <c r="C1830" s="17" t="s">
        <v>8339</v>
      </c>
      <c r="D1830" s="17">
        <v>4.83</v>
      </c>
      <c r="E1830" s="17" t="s">
        <v>2380</v>
      </c>
      <c r="F1830" s="17" t="s">
        <v>2380</v>
      </c>
      <c r="G1830" s="17" t="s">
        <v>2380</v>
      </c>
      <c r="H1830" s="17">
        <v>0</v>
      </c>
      <c r="I1830" s="17" t="s">
        <v>2380</v>
      </c>
      <c r="J1830" s="17" t="str">
        <f>IF(Table3__3_16[[#This Row],[HBA1C]]&lt;5.7,"Normal",IF(Table3__3_16[[#This Row],[HBA1C]]&lt;6.4,"Prediabetes","Diabetes"))</f>
        <v>Normal</v>
      </c>
    </row>
    <row r="1831" spans="1:10" x14ac:dyDescent="0.35">
      <c r="A1831" s="17" t="s">
        <v>540</v>
      </c>
      <c r="B1831" s="17">
        <v>42.9</v>
      </c>
      <c r="C1831" s="17" t="s">
        <v>8337</v>
      </c>
      <c r="D1831" s="17">
        <v>4.87</v>
      </c>
      <c r="E1831" s="17" t="s">
        <v>2381</v>
      </c>
      <c r="F1831" s="17" t="s">
        <v>2380</v>
      </c>
      <c r="G1831" s="17" t="s">
        <v>2380</v>
      </c>
      <c r="H1831" s="17">
        <v>1</v>
      </c>
      <c r="I1831" s="17" t="s">
        <v>2380</v>
      </c>
      <c r="J1831" s="17" t="str">
        <f>IF(Table3__3_16[[#This Row],[HBA1C]]&lt;5.7,"Normal",IF(Table3__3_16[[#This Row],[HBA1C]]&lt;6.4,"Prediabetes","Diabetes"))</f>
        <v>Normal</v>
      </c>
    </row>
    <row r="1832" spans="1:10" x14ac:dyDescent="0.35">
      <c r="A1832" s="17" t="s">
        <v>539</v>
      </c>
      <c r="B1832" s="17">
        <v>24.6</v>
      </c>
      <c r="C1832" s="17" t="s">
        <v>8339</v>
      </c>
      <c r="D1832" s="17">
        <v>5.86</v>
      </c>
      <c r="E1832" s="17" t="s">
        <v>2380</v>
      </c>
      <c r="F1832" s="17" t="s">
        <v>2380</v>
      </c>
      <c r="G1832" s="17" t="s">
        <v>2381</v>
      </c>
      <c r="H1832" s="17">
        <v>1</v>
      </c>
      <c r="I1832" s="17" t="s">
        <v>2380</v>
      </c>
      <c r="J1832" s="17" t="str">
        <f>IF(Table3__3_16[[#This Row],[HBA1C]]&lt;5.7,"Normal",IF(Table3__3_16[[#This Row],[HBA1C]]&lt;6.4,"Prediabetes","Diabetes"))</f>
        <v>Prediabetes</v>
      </c>
    </row>
    <row r="1833" spans="1:10" x14ac:dyDescent="0.35">
      <c r="A1833" s="17" t="s">
        <v>538</v>
      </c>
      <c r="B1833" s="17">
        <v>28.405000000000001</v>
      </c>
      <c r="C1833" s="17" t="s">
        <v>8338</v>
      </c>
      <c r="D1833" s="17">
        <v>4.12</v>
      </c>
      <c r="E1833" s="17" t="s">
        <v>2380</v>
      </c>
      <c r="F1833" s="17" t="s">
        <v>2380</v>
      </c>
      <c r="G1833" s="17" t="s">
        <v>2380</v>
      </c>
      <c r="H1833" s="17">
        <v>1</v>
      </c>
      <c r="I1833" s="17" t="s">
        <v>2380</v>
      </c>
      <c r="J1833" s="17" t="str">
        <f>IF(Table3__3_16[[#This Row],[HBA1C]]&lt;5.7,"Normal",IF(Table3__3_16[[#This Row],[HBA1C]]&lt;6.4,"Prediabetes","Diabetes"))</f>
        <v>Normal</v>
      </c>
    </row>
    <row r="1834" spans="1:10" x14ac:dyDescent="0.35">
      <c r="A1834" s="17" t="s">
        <v>537</v>
      </c>
      <c r="B1834" s="17">
        <v>34.674999999999997</v>
      </c>
      <c r="C1834" s="17" t="s">
        <v>8337</v>
      </c>
      <c r="D1834" s="17">
        <v>5.71</v>
      </c>
      <c r="E1834" s="17" t="s">
        <v>2381</v>
      </c>
      <c r="F1834" s="17" t="s">
        <v>2380</v>
      </c>
      <c r="G1834" s="17" t="s">
        <v>2380</v>
      </c>
      <c r="H1834" s="17">
        <v>1</v>
      </c>
      <c r="I1834" s="17" t="s">
        <v>2380</v>
      </c>
      <c r="J1834" s="17" t="str">
        <f>IF(Table3__3_16[[#This Row],[HBA1C]]&lt;5.7,"Normal",IF(Table3__3_16[[#This Row],[HBA1C]]&lt;6.4,"Prediabetes","Diabetes"))</f>
        <v>Prediabetes</v>
      </c>
    </row>
    <row r="1835" spans="1:10" x14ac:dyDescent="0.35">
      <c r="A1835" s="17" t="s">
        <v>536</v>
      </c>
      <c r="B1835" s="17">
        <v>18.850000000000001</v>
      </c>
      <c r="C1835" s="17" t="s">
        <v>8339</v>
      </c>
      <c r="D1835" s="17">
        <v>6.03</v>
      </c>
      <c r="E1835" s="17" t="s">
        <v>2380</v>
      </c>
      <c r="F1835" s="17" t="s">
        <v>2380</v>
      </c>
      <c r="G1835" s="17" t="s">
        <v>2380</v>
      </c>
      <c r="H1835" s="17">
        <v>1</v>
      </c>
      <c r="I1835" s="17" t="s">
        <v>2380</v>
      </c>
      <c r="J1835" s="17" t="str">
        <f>IF(Table3__3_16[[#This Row],[HBA1C]]&lt;5.7,"Normal",IF(Table3__3_16[[#This Row],[HBA1C]]&lt;6.4,"Prediabetes","Diabetes"))</f>
        <v>Prediabetes</v>
      </c>
    </row>
    <row r="1836" spans="1:10" x14ac:dyDescent="0.35">
      <c r="A1836" s="17" t="s">
        <v>534</v>
      </c>
      <c r="B1836" s="17">
        <v>34.130000000000003</v>
      </c>
      <c r="C1836" s="17" t="s">
        <v>8337</v>
      </c>
      <c r="D1836" s="17">
        <v>5.65</v>
      </c>
      <c r="E1836" s="17" t="s">
        <v>2380</v>
      </c>
      <c r="F1836" s="17" t="s">
        <v>2380</v>
      </c>
      <c r="G1836" s="17" t="s">
        <v>2381</v>
      </c>
      <c r="H1836" s="17">
        <v>1</v>
      </c>
      <c r="I1836" s="17" t="s">
        <v>2380</v>
      </c>
      <c r="J1836" s="17" t="str">
        <f>IF(Table3__3_16[[#This Row],[HBA1C]]&lt;5.7,"Normal",IF(Table3__3_16[[#This Row],[HBA1C]]&lt;6.4,"Prediabetes","Diabetes"))</f>
        <v>Normal</v>
      </c>
    </row>
    <row r="1837" spans="1:10" x14ac:dyDescent="0.35">
      <c r="A1837" s="17" t="s">
        <v>533</v>
      </c>
      <c r="B1837" s="17">
        <v>17.34</v>
      </c>
      <c r="C1837" s="17" t="s">
        <v>8340</v>
      </c>
      <c r="D1837" s="17">
        <v>5.05</v>
      </c>
      <c r="E1837" s="17" t="s">
        <v>2380</v>
      </c>
      <c r="F1837" s="17" t="s">
        <v>2380</v>
      </c>
      <c r="G1837" s="17" t="s">
        <v>2380</v>
      </c>
      <c r="H1837" s="17">
        <v>0</v>
      </c>
      <c r="I1837" s="17" t="s">
        <v>2380</v>
      </c>
      <c r="J1837" s="17" t="str">
        <f>IF(Table3__3_16[[#This Row],[HBA1C]]&lt;5.7,"Normal",IF(Table3__3_16[[#This Row],[HBA1C]]&lt;6.4,"Prediabetes","Diabetes"))</f>
        <v>Normal</v>
      </c>
    </row>
    <row r="1838" spans="1:10" x14ac:dyDescent="0.35">
      <c r="A1838" s="17" t="s">
        <v>532</v>
      </c>
      <c r="B1838" s="17">
        <v>17.440000000000001</v>
      </c>
      <c r="C1838" s="17" t="s">
        <v>8340</v>
      </c>
      <c r="D1838" s="17">
        <v>6.26</v>
      </c>
      <c r="E1838" s="17" t="s">
        <v>2380</v>
      </c>
      <c r="F1838" s="17" t="s">
        <v>2380</v>
      </c>
      <c r="G1838" s="17" t="s">
        <v>2380</v>
      </c>
      <c r="H1838" s="17">
        <v>0</v>
      </c>
      <c r="I1838" s="17" t="s">
        <v>2380</v>
      </c>
      <c r="J1838" s="17" t="str">
        <f>IF(Table3__3_16[[#This Row],[HBA1C]]&lt;5.7,"Normal",IF(Table3__3_16[[#This Row],[HBA1C]]&lt;6.4,"Prediabetes","Diabetes"))</f>
        <v>Prediabetes</v>
      </c>
    </row>
    <row r="1839" spans="1:10" x14ac:dyDescent="0.35">
      <c r="A1839" s="17" t="s">
        <v>531</v>
      </c>
      <c r="B1839" s="17">
        <v>33.659999999999997</v>
      </c>
      <c r="C1839" s="17" t="s">
        <v>8337</v>
      </c>
      <c r="D1839" s="17">
        <v>4.08</v>
      </c>
      <c r="E1839" s="17" t="s">
        <v>2381</v>
      </c>
      <c r="F1839" s="17" t="s">
        <v>2380</v>
      </c>
      <c r="G1839" s="17" t="s">
        <v>2381</v>
      </c>
      <c r="H1839" s="17">
        <v>1</v>
      </c>
      <c r="I1839" s="17" t="s">
        <v>2380</v>
      </c>
      <c r="J1839" s="17" t="str">
        <f>IF(Table3__3_16[[#This Row],[HBA1C]]&lt;5.7,"Normal",IF(Table3__3_16[[#This Row],[HBA1C]]&lt;6.4,"Prediabetes","Diabetes"))</f>
        <v>Normal</v>
      </c>
    </row>
    <row r="1840" spans="1:10" x14ac:dyDescent="0.35">
      <c r="A1840" s="17" t="s">
        <v>530</v>
      </c>
      <c r="B1840" s="17">
        <v>21.375</v>
      </c>
      <c r="C1840" s="17" t="s">
        <v>8339</v>
      </c>
      <c r="D1840" s="17">
        <v>6.19</v>
      </c>
      <c r="E1840" s="17" t="s">
        <v>2381</v>
      </c>
      <c r="F1840" s="17" t="s">
        <v>2380</v>
      </c>
      <c r="G1840" s="17" t="s">
        <v>2380</v>
      </c>
      <c r="H1840" s="17">
        <v>1</v>
      </c>
      <c r="I1840" s="17" t="s">
        <v>2380</v>
      </c>
      <c r="J1840" s="17" t="str">
        <f>IF(Table3__3_16[[#This Row],[HBA1C]]&lt;5.7,"Normal",IF(Table3__3_16[[#This Row],[HBA1C]]&lt;6.4,"Prediabetes","Diabetes"))</f>
        <v>Prediabetes</v>
      </c>
    </row>
    <row r="1841" spans="1:10" x14ac:dyDescent="0.35">
      <c r="A1841" s="17" t="s">
        <v>529</v>
      </c>
      <c r="B1841" s="17">
        <v>27.14</v>
      </c>
      <c r="C1841" s="17" t="s">
        <v>8338</v>
      </c>
      <c r="D1841" s="17">
        <v>6.01</v>
      </c>
      <c r="E1841" s="17" t="s">
        <v>2380</v>
      </c>
      <c r="F1841" s="17" t="s">
        <v>2380</v>
      </c>
      <c r="G1841" s="17" t="s">
        <v>2380</v>
      </c>
      <c r="H1841" s="17">
        <v>1</v>
      </c>
      <c r="I1841" s="17" t="s">
        <v>2380</v>
      </c>
      <c r="J1841" s="17" t="str">
        <f>IF(Table3__3_16[[#This Row],[HBA1C]]&lt;5.7,"Normal",IF(Table3__3_16[[#This Row],[HBA1C]]&lt;6.4,"Prediabetes","Diabetes"))</f>
        <v>Prediabetes</v>
      </c>
    </row>
    <row r="1842" spans="1:10" x14ac:dyDescent="0.35">
      <c r="A1842" s="17" t="s">
        <v>528</v>
      </c>
      <c r="B1842" s="17">
        <v>35.78</v>
      </c>
      <c r="C1842" s="17" t="s">
        <v>8337</v>
      </c>
      <c r="D1842" s="17">
        <v>6.07</v>
      </c>
      <c r="E1842" s="17" t="s">
        <v>2380</v>
      </c>
      <c r="F1842" s="17" t="s">
        <v>2381</v>
      </c>
      <c r="G1842" s="17" t="s">
        <v>2380</v>
      </c>
      <c r="H1842" s="17">
        <v>1</v>
      </c>
      <c r="I1842" s="17" t="s">
        <v>2380</v>
      </c>
      <c r="J1842" s="17" t="str">
        <f>IF(Table3__3_16[[#This Row],[HBA1C]]&lt;5.7,"Normal",IF(Table3__3_16[[#This Row],[HBA1C]]&lt;6.4,"Prediabetes","Diabetes"))</f>
        <v>Prediabetes</v>
      </c>
    </row>
    <row r="1843" spans="1:10" x14ac:dyDescent="0.35">
      <c r="A1843" s="17" t="s">
        <v>527</v>
      </c>
      <c r="B1843" s="17">
        <v>34.96</v>
      </c>
      <c r="C1843" s="17" t="s">
        <v>8337</v>
      </c>
      <c r="D1843" s="17">
        <v>5.63</v>
      </c>
      <c r="E1843" s="17" t="s">
        <v>2380</v>
      </c>
      <c r="F1843" s="17" t="s">
        <v>2380</v>
      </c>
      <c r="G1843" s="17" t="s">
        <v>2380</v>
      </c>
      <c r="H1843" s="17">
        <v>0</v>
      </c>
      <c r="I1843" s="17" t="s">
        <v>2380</v>
      </c>
      <c r="J1843" s="17" t="str">
        <f>IF(Table3__3_16[[#This Row],[HBA1C]]&lt;5.7,"Normal",IF(Table3__3_16[[#This Row],[HBA1C]]&lt;6.4,"Prediabetes","Diabetes"))</f>
        <v>Normal</v>
      </c>
    </row>
    <row r="1844" spans="1:10" x14ac:dyDescent="0.35">
      <c r="A1844" s="17" t="s">
        <v>526</v>
      </c>
      <c r="B1844" s="17">
        <v>38.39</v>
      </c>
      <c r="C1844" s="17" t="s">
        <v>8337</v>
      </c>
      <c r="D1844" s="17">
        <v>6.05</v>
      </c>
      <c r="E1844" s="17" t="s">
        <v>2380</v>
      </c>
      <c r="F1844" s="17" t="s">
        <v>2380</v>
      </c>
      <c r="G1844" s="17" t="s">
        <v>2380</v>
      </c>
      <c r="H1844" s="17">
        <v>0</v>
      </c>
      <c r="I1844" s="17" t="s">
        <v>2380</v>
      </c>
      <c r="J1844" s="17" t="str">
        <f>IF(Table3__3_16[[#This Row],[HBA1C]]&lt;5.7,"Normal",IF(Table3__3_16[[#This Row],[HBA1C]]&lt;6.4,"Prediabetes","Diabetes"))</f>
        <v>Prediabetes</v>
      </c>
    </row>
    <row r="1845" spans="1:10" x14ac:dyDescent="0.35">
      <c r="A1845" s="17" t="s">
        <v>525</v>
      </c>
      <c r="B1845" s="17">
        <v>33.82</v>
      </c>
      <c r="C1845" s="17" t="s">
        <v>8337</v>
      </c>
      <c r="D1845" s="17">
        <v>4.6500000000000004</v>
      </c>
      <c r="E1845" s="17" t="s">
        <v>2380</v>
      </c>
      <c r="F1845" s="17" t="s">
        <v>2380</v>
      </c>
      <c r="G1845" s="17" t="s">
        <v>2380</v>
      </c>
      <c r="H1845" s="17">
        <v>0</v>
      </c>
      <c r="I1845" s="17" t="s">
        <v>2380</v>
      </c>
      <c r="J1845" s="17" t="str">
        <f>IF(Table3__3_16[[#This Row],[HBA1C]]&lt;5.7,"Normal",IF(Table3__3_16[[#This Row],[HBA1C]]&lt;6.4,"Prediabetes","Diabetes"))</f>
        <v>Normal</v>
      </c>
    </row>
    <row r="1846" spans="1:10" x14ac:dyDescent="0.35">
      <c r="A1846" s="17" t="s">
        <v>524</v>
      </c>
      <c r="B1846" s="17">
        <v>27.835000000000001</v>
      </c>
      <c r="C1846" s="17" t="s">
        <v>8338</v>
      </c>
      <c r="D1846" s="17">
        <v>5.37</v>
      </c>
      <c r="E1846" s="17" t="s">
        <v>2380</v>
      </c>
      <c r="F1846" s="17" t="s">
        <v>2380</v>
      </c>
      <c r="G1846" s="17" t="s">
        <v>2380</v>
      </c>
      <c r="H1846" s="17">
        <v>0</v>
      </c>
      <c r="I1846" s="17" t="s">
        <v>2380</v>
      </c>
      <c r="J1846" s="17" t="str">
        <f>IF(Table3__3_16[[#This Row],[HBA1C]]&lt;5.7,"Normal",IF(Table3__3_16[[#This Row],[HBA1C]]&lt;6.4,"Prediabetes","Diabetes"))</f>
        <v>Normal</v>
      </c>
    </row>
    <row r="1847" spans="1:10" x14ac:dyDescent="0.35">
      <c r="A1847" s="17" t="s">
        <v>523</v>
      </c>
      <c r="B1847" s="17">
        <v>33</v>
      </c>
      <c r="C1847" s="17" t="s">
        <v>8337</v>
      </c>
      <c r="D1847" s="17">
        <v>5.39</v>
      </c>
      <c r="E1847" s="17" t="s">
        <v>2380</v>
      </c>
      <c r="F1847" s="17" t="s">
        <v>2380</v>
      </c>
      <c r="G1847" s="17" t="s">
        <v>2380</v>
      </c>
      <c r="H1847" s="17">
        <v>0</v>
      </c>
      <c r="I1847" s="17" t="s">
        <v>2380</v>
      </c>
      <c r="J1847" s="17" t="str">
        <f>IF(Table3__3_16[[#This Row],[HBA1C]]&lt;5.7,"Normal",IF(Table3__3_16[[#This Row],[HBA1C]]&lt;6.4,"Prediabetes","Diabetes"))</f>
        <v>Normal</v>
      </c>
    </row>
    <row r="1848" spans="1:10" x14ac:dyDescent="0.35">
      <c r="A1848" s="17" t="s">
        <v>522</v>
      </c>
      <c r="B1848" s="17">
        <v>26.885000000000002</v>
      </c>
      <c r="C1848" s="17" t="s">
        <v>8338</v>
      </c>
      <c r="D1848" s="17">
        <v>5.86</v>
      </c>
      <c r="E1848" s="17" t="s">
        <v>2380</v>
      </c>
      <c r="F1848" s="17" t="s">
        <v>2380</v>
      </c>
      <c r="G1848" s="17" t="s">
        <v>2380</v>
      </c>
      <c r="H1848" s="17">
        <v>0</v>
      </c>
      <c r="I1848" s="17" t="s">
        <v>2380</v>
      </c>
      <c r="J1848" s="17" t="str">
        <f>IF(Table3__3_16[[#This Row],[HBA1C]]&lt;5.7,"Normal",IF(Table3__3_16[[#This Row],[HBA1C]]&lt;6.4,"Prediabetes","Diabetes"))</f>
        <v>Prediabetes</v>
      </c>
    </row>
    <row r="1849" spans="1:10" x14ac:dyDescent="0.35">
      <c r="A1849" s="17" t="s">
        <v>521</v>
      </c>
      <c r="B1849" s="17">
        <v>29.26</v>
      </c>
      <c r="C1849" s="17" t="s">
        <v>8338</v>
      </c>
      <c r="D1849" s="17">
        <v>4.4400000000000004</v>
      </c>
      <c r="E1849" s="17" t="s">
        <v>2380</v>
      </c>
      <c r="F1849" s="17" t="s">
        <v>2380</v>
      </c>
      <c r="G1849" s="17" t="s">
        <v>2380</v>
      </c>
      <c r="H1849" s="17">
        <v>0</v>
      </c>
      <c r="I1849" s="17" t="s">
        <v>2380</v>
      </c>
      <c r="J1849" s="17" t="str">
        <f>IF(Table3__3_16[[#This Row],[HBA1C]]&lt;5.7,"Normal",IF(Table3__3_16[[#This Row],[HBA1C]]&lt;6.4,"Prediabetes","Diabetes"))</f>
        <v>Normal</v>
      </c>
    </row>
    <row r="1850" spans="1:10" x14ac:dyDescent="0.35">
      <c r="A1850" s="17" t="s">
        <v>520</v>
      </c>
      <c r="B1850" s="17">
        <v>26.98</v>
      </c>
      <c r="C1850" s="17" t="s">
        <v>8338</v>
      </c>
      <c r="D1850" s="17">
        <v>4.41</v>
      </c>
      <c r="E1850" s="17" t="s">
        <v>2380</v>
      </c>
      <c r="F1850" s="17" t="s">
        <v>2380</v>
      </c>
      <c r="G1850" s="17" t="s">
        <v>2380</v>
      </c>
      <c r="H1850" s="17">
        <v>0</v>
      </c>
      <c r="I1850" s="17" t="s">
        <v>2380</v>
      </c>
      <c r="J1850" s="17" t="str">
        <f>IF(Table3__3_16[[#This Row],[HBA1C]]&lt;5.7,"Normal",IF(Table3__3_16[[#This Row],[HBA1C]]&lt;6.4,"Prediabetes","Diabetes"))</f>
        <v>Normal</v>
      </c>
    </row>
    <row r="1851" spans="1:10" x14ac:dyDescent="0.35">
      <c r="A1851" s="17" t="s">
        <v>519</v>
      </c>
      <c r="B1851" s="17">
        <v>32.11</v>
      </c>
      <c r="C1851" s="17" t="s">
        <v>8337</v>
      </c>
      <c r="D1851" s="17">
        <v>5.19</v>
      </c>
      <c r="E1851" s="17" t="s">
        <v>2380</v>
      </c>
      <c r="F1851" s="17" t="s">
        <v>2380</v>
      </c>
      <c r="G1851" s="17" t="s">
        <v>2381</v>
      </c>
      <c r="H1851" s="17">
        <v>1</v>
      </c>
      <c r="I1851" s="17" t="s">
        <v>2380</v>
      </c>
      <c r="J1851" s="17" t="str">
        <f>IF(Table3__3_16[[#This Row],[HBA1C]]&lt;5.7,"Normal",IF(Table3__3_16[[#This Row],[HBA1C]]&lt;6.4,"Prediabetes","Diabetes"))</f>
        <v>Normal</v>
      </c>
    </row>
    <row r="1852" spans="1:10" x14ac:dyDescent="0.35">
      <c r="A1852" s="17" t="s">
        <v>518</v>
      </c>
      <c r="B1852" s="17">
        <v>31.73</v>
      </c>
      <c r="C1852" s="17" t="s">
        <v>8337</v>
      </c>
      <c r="D1852" s="17">
        <v>5.16</v>
      </c>
      <c r="E1852" s="17" t="s">
        <v>2380</v>
      </c>
      <c r="F1852" s="17" t="s">
        <v>2380</v>
      </c>
      <c r="G1852" s="17" t="s">
        <v>2381</v>
      </c>
      <c r="H1852" s="17">
        <v>1</v>
      </c>
      <c r="I1852" s="17" t="s">
        <v>2380</v>
      </c>
      <c r="J1852" s="17" t="str">
        <f>IF(Table3__3_16[[#This Row],[HBA1C]]&lt;5.7,"Normal",IF(Table3__3_16[[#This Row],[HBA1C]]&lt;6.4,"Prediabetes","Diabetes"))</f>
        <v>Normal</v>
      </c>
    </row>
    <row r="1853" spans="1:10" x14ac:dyDescent="0.35">
      <c r="A1853" s="17" t="s">
        <v>517</v>
      </c>
      <c r="B1853" s="17">
        <v>22.515000000000001</v>
      </c>
      <c r="C1853" s="17" t="s">
        <v>8339</v>
      </c>
      <c r="D1853" s="17">
        <v>4.24</v>
      </c>
      <c r="E1853" s="17" t="s">
        <v>2380</v>
      </c>
      <c r="F1853" s="17" t="s">
        <v>2380</v>
      </c>
      <c r="G1853" s="17" t="s">
        <v>2380</v>
      </c>
      <c r="H1853" s="17">
        <v>0</v>
      </c>
      <c r="I1853" s="17" t="s">
        <v>2380</v>
      </c>
      <c r="J1853" s="17" t="str">
        <f>IF(Table3__3_16[[#This Row],[HBA1C]]&lt;5.7,"Normal",IF(Table3__3_16[[#This Row],[HBA1C]]&lt;6.4,"Prediabetes","Diabetes"))</f>
        <v>Normal</v>
      </c>
    </row>
    <row r="1854" spans="1:10" x14ac:dyDescent="0.35">
      <c r="A1854" s="17" t="s">
        <v>515</v>
      </c>
      <c r="B1854" s="17">
        <v>25.9</v>
      </c>
      <c r="C1854" s="17" t="s">
        <v>8338</v>
      </c>
      <c r="D1854" s="17">
        <v>5.45</v>
      </c>
      <c r="E1854" s="17" t="s">
        <v>2380</v>
      </c>
      <c r="F1854" s="17" t="s">
        <v>2380</v>
      </c>
      <c r="G1854" s="17" t="s">
        <v>2380</v>
      </c>
      <c r="H1854" s="17">
        <v>1</v>
      </c>
      <c r="I1854" s="17" t="s">
        <v>2380</v>
      </c>
      <c r="J1854" s="17" t="str">
        <f>IF(Table3__3_16[[#This Row],[HBA1C]]&lt;5.7,"Normal",IF(Table3__3_16[[#This Row],[HBA1C]]&lt;6.4,"Prediabetes","Diabetes"))</f>
        <v>Normal</v>
      </c>
    </row>
    <row r="1855" spans="1:10" x14ac:dyDescent="0.35">
      <c r="A1855" s="17" t="s">
        <v>514</v>
      </c>
      <c r="B1855" s="17">
        <v>27.72</v>
      </c>
      <c r="C1855" s="17" t="s">
        <v>8338</v>
      </c>
      <c r="D1855" s="17">
        <v>5.03</v>
      </c>
      <c r="E1855" s="17" t="s">
        <v>2381</v>
      </c>
      <c r="F1855" s="17" t="s">
        <v>2380</v>
      </c>
      <c r="G1855" s="17" t="s">
        <v>2380</v>
      </c>
      <c r="H1855" s="17">
        <v>1</v>
      </c>
      <c r="I1855" s="17" t="s">
        <v>2380</v>
      </c>
      <c r="J1855" s="17" t="str">
        <f>IF(Table3__3_16[[#This Row],[HBA1C]]&lt;5.7,"Normal",IF(Table3__3_16[[#This Row],[HBA1C]]&lt;6.4,"Prediabetes","Diabetes"))</f>
        <v>Normal</v>
      </c>
    </row>
    <row r="1856" spans="1:10" x14ac:dyDescent="0.35">
      <c r="A1856" s="17" t="s">
        <v>513</v>
      </c>
      <c r="B1856" s="17">
        <v>31.5</v>
      </c>
      <c r="C1856" s="17" t="s">
        <v>8337</v>
      </c>
      <c r="D1856" s="17">
        <v>9.6199999999999992</v>
      </c>
      <c r="E1856" s="17" t="s">
        <v>2381</v>
      </c>
      <c r="F1856" s="17" t="s">
        <v>2380</v>
      </c>
      <c r="G1856" s="17" t="s">
        <v>2380</v>
      </c>
      <c r="H1856" s="17">
        <v>1</v>
      </c>
      <c r="I1856" s="17" t="s">
        <v>2380</v>
      </c>
      <c r="J1856" s="17" t="str">
        <f>IF(Table3__3_16[[#This Row],[HBA1C]]&lt;5.7,"Normal",IF(Table3__3_16[[#This Row],[HBA1C]]&lt;6.4,"Prediabetes","Diabetes"))</f>
        <v>Diabetes</v>
      </c>
    </row>
    <row r="1857" spans="1:10" x14ac:dyDescent="0.35">
      <c r="A1857" s="17" t="s">
        <v>512</v>
      </c>
      <c r="B1857" s="17">
        <v>29.7</v>
      </c>
      <c r="C1857" s="17" t="s">
        <v>8338</v>
      </c>
      <c r="D1857" s="17">
        <v>6.77</v>
      </c>
      <c r="E1857" s="17" t="s">
        <v>2381</v>
      </c>
      <c r="F1857" s="17" t="s">
        <v>2380</v>
      </c>
      <c r="G1857" s="17" t="s">
        <v>2380</v>
      </c>
      <c r="H1857" s="17">
        <v>1</v>
      </c>
      <c r="I1857" s="17" t="s">
        <v>2380</v>
      </c>
      <c r="J1857" s="17" t="str">
        <f>IF(Table3__3_16[[#This Row],[HBA1C]]&lt;5.7,"Normal",IF(Table3__3_16[[#This Row],[HBA1C]]&lt;6.4,"Prediabetes","Diabetes"))</f>
        <v>Diabetes</v>
      </c>
    </row>
    <row r="1858" spans="1:10" x14ac:dyDescent="0.35">
      <c r="A1858" s="17" t="s">
        <v>511</v>
      </c>
      <c r="B1858" s="17">
        <v>21.26</v>
      </c>
      <c r="C1858" s="17" t="s">
        <v>8339</v>
      </c>
      <c r="D1858" s="17">
        <v>5.36</v>
      </c>
      <c r="E1858" s="17" t="s">
        <v>2381</v>
      </c>
      <c r="F1858" s="17" t="s">
        <v>2380</v>
      </c>
      <c r="G1858" s="17" t="s">
        <v>2380</v>
      </c>
      <c r="H1858" s="17">
        <v>1</v>
      </c>
      <c r="I1858" s="17" t="s">
        <v>2380</v>
      </c>
      <c r="J1858" s="17" t="str">
        <f>IF(Table3__3_16[[#This Row],[HBA1C]]&lt;5.7,"Normal",IF(Table3__3_16[[#This Row],[HBA1C]]&lt;6.4,"Prediabetes","Diabetes"))</f>
        <v>Normal</v>
      </c>
    </row>
    <row r="1859" spans="1:10" x14ac:dyDescent="0.35">
      <c r="A1859" s="17" t="s">
        <v>510</v>
      </c>
      <c r="B1859" s="17">
        <v>17.09</v>
      </c>
      <c r="C1859" s="17" t="s">
        <v>8340</v>
      </c>
      <c r="D1859" s="17">
        <v>5.69</v>
      </c>
      <c r="E1859" s="17" t="s">
        <v>2380</v>
      </c>
      <c r="F1859" s="17" t="s">
        <v>2380</v>
      </c>
      <c r="G1859" s="17" t="s">
        <v>2380</v>
      </c>
      <c r="H1859" s="17">
        <v>0</v>
      </c>
      <c r="I1859" s="17" t="s">
        <v>2380</v>
      </c>
      <c r="J1859" s="17" t="str">
        <f>IF(Table3__3_16[[#This Row],[HBA1C]]&lt;5.7,"Normal",IF(Table3__3_16[[#This Row],[HBA1C]]&lt;6.4,"Prediabetes","Diabetes"))</f>
        <v>Normal</v>
      </c>
    </row>
    <row r="1860" spans="1:10" x14ac:dyDescent="0.35">
      <c r="A1860" s="17" t="s">
        <v>509</v>
      </c>
      <c r="B1860" s="17">
        <v>24.3</v>
      </c>
      <c r="C1860" s="17" t="s">
        <v>8339</v>
      </c>
      <c r="D1860" s="17">
        <v>4.9000000000000004</v>
      </c>
      <c r="E1860" s="17" t="s">
        <v>2381</v>
      </c>
      <c r="F1860" s="17" t="s">
        <v>2380</v>
      </c>
      <c r="G1860" s="17" t="s">
        <v>2381</v>
      </c>
      <c r="H1860" s="17">
        <v>1</v>
      </c>
      <c r="I1860" s="17" t="s">
        <v>2380</v>
      </c>
      <c r="J1860" s="17" t="str">
        <f>IF(Table3__3_16[[#This Row],[HBA1C]]&lt;5.7,"Normal",IF(Table3__3_16[[#This Row],[HBA1C]]&lt;6.4,"Prediabetes","Diabetes"))</f>
        <v>Normal</v>
      </c>
    </row>
    <row r="1861" spans="1:10" x14ac:dyDescent="0.35">
      <c r="A1861" s="17" t="s">
        <v>508</v>
      </c>
      <c r="B1861" s="17">
        <v>29.734999999999999</v>
      </c>
      <c r="C1861" s="17" t="s">
        <v>8338</v>
      </c>
      <c r="D1861" s="17">
        <v>5.78</v>
      </c>
      <c r="E1861" s="17" t="s">
        <v>2380</v>
      </c>
      <c r="F1861" s="17" t="s">
        <v>2380</v>
      </c>
      <c r="G1861" s="17" t="s">
        <v>2380</v>
      </c>
      <c r="H1861" s="17">
        <v>0</v>
      </c>
      <c r="I1861" s="17" t="s">
        <v>2380</v>
      </c>
      <c r="J1861" s="17" t="str">
        <f>IF(Table3__3_16[[#This Row],[HBA1C]]&lt;5.7,"Normal",IF(Table3__3_16[[#This Row],[HBA1C]]&lt;6.4,"Prediabetes","Diabetes"))</f>
        <v>Prediabetes</v>
      </c>
    </row>
    <row r="1862" spans="1:10" x14ac:dyDescent="0.35">
      <c r="A1862" s="17" t="s">
        <v>507</v>
      </c>
      <c r="B1862" s="17">
        <v>29.26</v>
      </c>
      <c r="C1862" s="17" t="s">
        <v>8338</v>
      </c>
      <c r="D1862" s="17">
        <v>4.7</v>
      </c>
      <c r="E1862" s="17" t="s">
        <v>2380</v>
      </c>
      <c r="F1862" s="17" t="s">
        <v>2380</v>
      </c>
      <c r="G1862" s="17" t="s">
        <v>2380</v>
      </c>
      <c r="H1862" s="17">
        <v>0</v>
      </c>
      <c r="I1862" s="17" t="s">
        <v>2380</v>
      </c>
      <c r="J1862" s="17" t="str">
        <f>IF(Table3__3_16[[#This Row],[HBA1C]]&lt;5.7,"Normal",IF(Table3__3_16[[#This Row],[HBA1C]]&lt;6.4,"Prediabetes","Diabetes"))</f>
        <v>Normal</v>
      </c>
    </row>
    <row r="1863" spans="1:10" x14ac:dyDescent="0.35">
      <c r="A1863" s="17" t="s">
        <v>506</v>
      </c>
      <c r="B1863" s="17">
        <v>33</v>
      </c>
      <c r="C1863" s="17" t="s">
        <v>8337</v>
      </c>
      <c r="D1863" s="17">
        <v>6.28</v>
      </c>
      <c r="E1863" s="17" t="s">
        <v>2380</v>
      </c>
      <c r="F1863" s="17" t="s">
        <v>2380</v>
      </c>
      <c r="G1863" s="17" t="s">
        <v>2380</v>
      </c>
      <c r="H1863" s="17">
        <v>0</v>
      </c>
      <c r="I1863" s="17" t="s">
        <v>2380</v>
      </c>
      <c r="J1863" s="17" t="str">
        <f>IF(Table3__3_16[[#This Row],[HBA1C]]&lt;5.7,"Normal",IF(Table3__3_16[[#This Row],[HBA1C]]&lt;6.4,"Prediabetes","Diabetes"))</f>
        <v>Prediabetes</v>
      </c>
    </row>
    <row r="1864" spans="1:10" x14ac:dyDescent="0.35">
      <c r="A1864" s="17" t="s">
        <v>505</v>
      </c>
      <c r="B1864" s="17">
        <v>31.065000000000001</v>
      </c>
      <c r="C1864" s="17" t="s">
        <v>8337</v>
      </c>
      <c r="D1864" s="17">
        <v>4.2300000000000004</v>
      </c>
      <c r="E1864" s="17" t="s">
        <v>2380</v>
      </c>
      <c r="F1864" s="17" t="s">
        <v>2380</v>
      </c>
      <c r="G1864" s="17" t="s">
        <v>2380</v>
      </c>
      <c r="H1864" s="17">
        <v>0</v>
      </c>
      <c r="I1864" s="17" t="s">
        <v>2380</v>
      </c>
      <c r="J1864" s="17" t="str">
        <f>IF(Table3__3_16[[#This Row],[HBA1C]]&lt;5.7,"Normal",IF(Table3__3_16[[#This Row],[HBA1C]]&lt;6.4,"Prediabetes","Diabetes"))</f>
        <v>Normal</v>
      </c>
    </row>
    <row r="1865" spans="1:10" x14ac:dyDescent="0.35">
      <c r="A1865" s="17" t="s">
        <v>504</v>
      </c>
      <c r="B1865" s="17">
        <v>26.51</v>
      </c>
      <c r="C1865" s="17" t="s">
        <v>8338</v>
      </c>
      <c r="D1865" s="17">
        <v>6.17</v>
      </c>
      <c r="E1865" s="17" t="s">
        <v>2380</v>
      </c>
      <c r="F1865" s="17" t="s">
        <v>2380</v>
      </c>
      <c r="G1865" s="17" t="s">
        <v>2380</v>
      </c>
      <c r="H1865" s="17">
        <v>0</v>
      </c>
      <c r="I1865" s="17" t="s">
        <v>2380</v>
      </c>
      <c r="J1865" s="17" t="str">
        <f>IF(Table3__3_16[[#This Row],[HBA1C]]&lt;5.7,"Normal",IF(Table3__3_16[[#This Row],[HBA1C]]&lt;6.4,"Prediabetes","Diabetes"))</f>
        <v>Prediabetes</v>
      </c>
    </row>
    <row r="1866" spans="1:10" x14ac:dyDescent="0.35">
      <c r="A1866" s="17" t="s">
        <v>503</v>
      </c>
      <c r="B1866" s="17">
        <v>28.88</v>
      </c>
      <c r="C1866" s="17" t="s">
        <v>8338</v>
      </c>
      <c r="D1866" s="17">
        <v>4.96</v>
      </c>
      <c r="E1866" s="17" t="s">
        <v>2380</v>
      </c>
      <c r="F1866" s="17" t="s">
        <v>2380</v>
      </c>
      <c r="G1866" s="17" t="s">
        <v>2380</v>
      </c>
      <c r="H1866" s="17">
        <v>0</v>
      </c>
      <c r="I1866" s="17" t="s">
        <v>2380</v>
      </c>
      <c r="J1866" s="17" t="str">
        <f>IF(Table3__3_16[[#This Row],[HBA1C]]&lt;5.7,"Normal",IF(Table3__3_16[[#This Row],[HBA1C]]&lt;6.4,"Prediabetes","Diabetes"))</f>
        <v>Normal</v>
      </c>
    </row>
    <row r="1867" spans="1:10" x14ac:dyDescent="0.35">
      <c r="A1867" s="17" t="s">
        <v>502</v>
      </c>
      <c r="B1867" s="17">
        <v>35.814999999999998</v>
      </c>
      <c r="C1867" s="17" t="s">
        <v>8337</v>
      </c>
      <c r="D1867" s="17">
        <v>5.1100000000000003</v>
      </c>
      <c r="E1867" s="17" t="s">
        <v>2381</v>
      </c>
      <c r="F1867" s="17" t="s">
        <v>2380</v>
      </c>
      <c r="G1867" s="17" t="s">
        <v>2380</v>
      </c>
      <c r="H1867" s="17">
        <v>1</v>
      </c>
      <c r="I1867" s="17" t="s">
        <v>2380</v>
      </c>
      <c r="J1867" s="17" t="str">
        <f>IF(Table3__3_16[[#This Row],[HBA1C]]&lt;5.7,"Normal",IF(Table3__3_16[[#This Row],[HBA1C]]&lt;6.4,"Prediabetes","Diabetes"))</f>
        <v>Normal</v>
      </c>
    </row>
    <row r="1868" spans="1:10" x14ac:dyDescent="0.35">
      <c r="A1868" s="17" t="s">
        <v>501</v>
      </c>
      <c r="B1868" s="17">
        <v>21.28</v>
      </c>
      <c r="C1868" s="17" t="s">
        <v>8339</v>
      </c>
      <c r="D1868" s="17">
        <v>4.05</v>
      </c>
      <c r="E1868" s="17" t="s">
        <v>2380</v>
      </c>
      <c r="F1868" s="17" t="s">
        <v>2381</v>
      </c>
      <c r="G1868" s="17" t="s">
        <v>2380</v>
      </c>
      <c r="H1868" s="17">
        <v>1</v>
      </c>
      <c r="I1868" s="17" t="s">
        <v>2380</v>
      </c>
      <c r="J1868" s="17" t="str">
        <f>IF(Table3__3_16[[#This Row],[HBA1C]]&lt;5.7,"Normal",IF(Table3__3_16[[#This Row],[HBA1C]]&lt;6.4,"Prediabetes","Diabetes"))</f>
        <v>Normal</v>
      </c>
    </row>
    <row r="1869" spans="1:10" x14ac:dyDescent="0.35">
      <c r="A1869" s="17" t="s">
        <v>500</v>
      </c>
      <c r="B1869" s="17">
        <v>33.81</v>
      </c>
      <c r="C1869" s="17" t="s">
        <v>8337</v>
      </c>
      <c r="D1869" s="17">
        <v>6.49</v>
      </c>
      <c r="E1869" s="17" t="s">
        <v>2380</v>
      </c>
      <c r="F1869" s="17" t="s">
        <v>2380</v>
      </c>
      <c r="G1869" s="17" t="s">
        <v>2381</v>
      </c>
      <c r="H1869" s="17">
        <v>1</v>
      </c>
      <c r="I1869" s="17" t="s">
        <v>2380</v>
      </c>
      <c r="J1869" s="17" t="str">
        <f>IF(Table3__3_16[[#This Row],[HBA1C]]&lt;5.7,"Normal",IF(Table3__3_16[[#This Row],[HBA1C]]&lt;6.4,"Prediabetes","Diabetes"))</f>
        <v>Diabetes</v>
      </c>
    </row>
    <row r="1870" spans="1:10" x14ac:dyDescent="0.35">
      <c r="A1870" s="17" t="s">
        <v>499</v>
      </c>
      <c r="B1870" s="17">
        <v>44.22</v>
      </c>
      <c r="C1870" s="17" t="s">
        <v>8337</v>
      </c>
      <c r="D1870" s="17">
        <v>4.1900000000000004</v>
      </c>
      <c r="E1870" s="17" t="s">
        <v>2380</v>
      </c>
      <c r="F1870" s="17" t="s">
        <v>2380</v>
      </c>
      <c r="G1870" s="17" t="s">
        <v>2380</v>
      </c>
      <c r="H1870" s="17">
        <v>1</v>
      </c>
      <c r="I1870" s="17" t="s">
        <v>2380</v>
      </c>
      <c r="J1870" s="17" t="str">
        <f>IF(Table3__3_16[[#This Row],[HBA1C]]&lt;5.7,"Normal",IF(Table3__3_16[[#This Row],[HBA1C]]&lt;6.4,"Prediabetes","Diabetes"))</f>
        <v>Normal</v>
      </c>
    </row>
    <row r="1871" spans="1:10" x14ac:dyDescent="0.35">
      <c r="A1871" s="17" t="s">
        <v>498</v>
      </c>
      <c r="B1871" s="17">
        <v>15.46</v>
      </c>
      <c r="C1871" s="17" t="s">
        <v>8340</v>
      </c>
      <c r="D1871" s="17">
        <v>4.99</v>
      </c>
      <c r="E1871" s="17" t="s">
        <v>2381</v>
      </c>
      <c r="F1871" s="17" t="s">
        <v>2380</v>
      </c>
      <c r="G1871" s="17" t="s">
        <v>2381</v>
      </c>
      <c r="H1871" s="17">
        <v>1</v>
      </c>
      <c r="I1871" s="17" t="s">
        <v>2380</v>
      </c>
      <c r="J1871" s="17" t="str">
        <f>IF(Table3__3_16[[#This Row],[HBA1C]]&lt;5.7,"Normal",IF(Table3__3_16[[#This Row],[HBA1C]]&lt;6.4,"Prediabetes","Diabetes"))</f>
        <v>Normal</v>
      </c>
    </row>
    <row r="1872" spans="1:10" x14ac:dyDescent="0.35">
      <c r="A1872" s="17" t="s">
        <v>497</v>
      </c>
      <c r="B1872" s="17">
        <v>30.3</v>
      </c>
      <c r="C1872" s="17" t="s">
        <v>8337</v>
      </c>
      <c r="D1872" s="17">
        <v>4.7699999999999996</v>
      </c>
      <c r="E1872" s="17" t="s">
        <v>2381</v>
      </c>
      <c r="F1872" s="17" t="s">
        <v>2380</v>
      </c>
      <c r="G1872" s="17" t="s">
        <v>2380</v>
      </c>
      <c r="H1872" s="17">
        <v>1</v>
      </c>
      <c r="I1872" s="17" t="s">
        <v>2380</v>
      </c>
      <c r="J1872" s="17" t="str">
        <f>IF(Table3__3_16[[#This Row],[HBA1C]]&lt;5.7,"Normal",IF(Table3__3_16[[#This Row],[HBA1C]]&lt;6.4,"Prediabetes","Diabetes"))</f>
        <v>Normal</v>
      </c>
    </row>
    <row r="1873" spans="1:10" x14ac:dyDescent="0.35">
      <c r="A1873" s="17" t="s">
        <v>496</v>
      </c>
      <c r="B1873" s="17">
        <v>16.670000000000002</v>
      </c>
      <c r="C1873" s="17" t="s">
        <v>8340</v>
      </c>
      <c r="D1873" s="17">
        <v>5.46</v>
      </c>
      <c r="E1873" s="17" t="s">
        <v>2380</v>
      </c>
      <c r="F1873" s="17" t="s">
        <v>2380</v>
      </c>
      <c r="G1873" s="17" t="s">
        <v>2380</v>
      </c>
      <c r="H1873" s="17">
        <v>0</v>
      </c>
      <c r="I1873" s="17" t="s">
        <v>2380</v>
      </c>
      <c r="J1873" s="17" t="str">
        <f>IF(Table3__3_16[[#This Row],[HBA1C]]&lt;5.7,"Normal",IF(Table3__3_16[[#This Row],[HBA1C]]&lt;6.4,"Prediabetes","Diabetes"))</f>
        <v>Normal</v>
      </c>
    </row>
    <row r="1874" spans="1:10" x14ac:dyDescent="0.35">
      <c r="A1874" s="17" t="s">
        <v>495</v>
      </c>
      <c r="B1874" s="17">
        <v>28.594999999999999</v>
      </c>
      <c r="C1874" s="17" t="s">
        <v>8338</v>
      </c>
      <c r="D1874" s="17">
        <v>5.43</v>
      </c>
      <c r="E1874" s="17" t="s">
        <v>2380</v>
      </c>
      <c r="F1874" s="17" t="s">
        <v>2380</v>
      </c>
      <c r="G1874" s="17" t="s">
        <v>2380</v>
      </c>
      <c r="H1874" s="17">
        <v>0</v>
      </c>
      <c r="I1874" s="17" t="s">
        <v>2380</v>
      </c>
      <c r="J1874" s="17" t="str">
        <f>IF(Table3__3_16[[#This Row],[HBA1C]]&lt;5.7,"Normal",IF(Table3__3_16[[#This Row],[HBA1C]]&lt;6.4,"Prediabetes","Diabetes"))</f>
        <v>Normal</v>
      </c>
    </row>
    <row r="1875" spans="1:10" x14ac:dyDescent="0.35">
      <c r="A1875" s="17" t="s">
        <v>494</v>
      </c>
      <c r="B1875" s="17">
        <v>25.934999999999999</v>
      </c>
      <c r="C1875" s="17" t="s">
        <v>8338</v>
      </c>
      <c r="D1875" s="17">
        <v>4.29</v>
      </c>
      <c r="E1875" s="17" t="s">
        <v>2380</v>
      </c>
      <c r="F1875" s="17" t="s">
        <v>2380</v>
      </c>
      <c r="G1875" s="17" t="s">
        <v>2380</v>
      </c>
      <c r="H1875" s="17">
        <v>0</v>
      </c>
      <c r="I1875" s="17" t="s">
        <v>2380</v>
      </c>
      <c r="J1875" s="17" t="str">
        <f>IF(Table3__3_16[[#This Row],[HBA1C]]&lt;5.7,"Normal",IF(Table3__3_16[[#This Row],[HBA1C]]&lt;6.4,"Prediabetes","Diabetes"))</f>
        <v>Normal</v>
      </c>
    </row>
    <row r="1876" spans="1:10" x14ac:dyDescent="0.35">
      <c r="A1876" s="17" t="s">
        <v>493</v>
      </c>
      <c r="B1876" s="17">
        <v>27.645</v>
      </c>
      <c r="C1876" s="17" t="s">
        <v>8338</v>
      </c>
      <c r="D1876" s="17">
        <v>5.25</v>
      </c>
      <c r="E1876" s="17" t="s">
        <v>2380</v>
      </c>
      <c r="F1876" s="17" t="s">
        <v>2380</v>
      </c>
      <c r="G1876" s="17" t="s">
        <v>2380</v>
      </c>
      <c r="H1876" s="17">
        <v>1</v>
      </c>
      <c r="I1876" s="17" t="s">
        <v>2380</v>
      </c>
      <c r="J1876" s="17" t="str">
        <f>IF(Table3__3_16[[#This Row],[HBA1C]]&lt;5.7,"Normal",IF(Table3__3_16[[#This Row],[HBA1C]]&lt;6.4,"Prediabetes","Diabetes"))</f>
        <v>Normal</v>
      </c>
    </row>
    <row r="1877" spans="1:10" x14ac:dyDescent="0.35">
      <c r="A1877" s="17" t="s">
        <v>492</v>
      </c>
      <c r="B1877" s="17">
        <v>30.1</v>
      </c>
      <c r="C1877" s="17" t="s">
        <v>8337</v>
      </c>
      <c r="D1877" s="17">
        <v>4.04</v>
      </c>
      <c r="E1877" s="17" t="s">
        <v>2380</v>
      </c>
      <c r="F1877" s="17" t="s">
        <v>2380</v>
      </c>
      <c r="G1877" s="17" t="s">
        <v>2380</v>
      </c>
      <c r="H1877" s="17">
        <v>1</v>
      </c>
      <c r="I1877" s="17" t="s">
        <v>2380</v>
      </c>
      <c r="J1877" s="17" t="str">
        <f>IF(Table3__3_16[[#This Row],[HBA1C]]&lt;5.7,"Normal",IF(Table3__3_16[[#This Row],[HBA1C]]&lt;6.4,"Prediabetes","Diabetes"))</f>
        <v>Normal</v>
      </c>
    </row>
    <row r="1878" spans="1:10" x14ac:dyDescent="0.35">
      <c r="A1878" s="17" t="s">
        <v>491</v>
      </c>
      <c r="B1878" s="17">
        <v>26.79</v>
      </c>
      <c r="C1878" s="17" t="s">
        <v>8338</v>
      </c>
      <c r="D1878" s="17">
        <v>5</v>
      </c>
      <c r="E1878" s="17" t="s">
        <v>2381</v>
      </c>
      <c r="F1878" s="17" t="s">
        <v>2380</v>
      </c>
      <c r="G1878" s="17" t="s">
        <v>2381</v>
      </c>
      <c r="H1878" s="17">
        <v>1</v>
      </c>
      <c r="I1878" s="17" t="s">
        <v>2380</v>
      </c>
      <c r="J1878" s="17" t="str">
        <f>IF(Table3__3_16[[#This Row],[HBA1C]]&lt;5.7,"Normal",IF(Table3__3_16[[#This Row],[HBA1C]]&lt;6.4,"Prediabetes","Diabetes"))</f>
        <v>Normal</v>
      </c>
    </row>
    <row r="1879" spans="1:10" x14ac:dyDescent="0.35">
      <c r="A1879" s="17" t="s">
        <v>490</v>
      </c>
      <c r="B1879" s="17">
        <v>27.1</v>
      </c>
      <c r="C1879" s="17" t="s">
        <v>8338</v>
      </c>
      <c r="D1879" s="17">
        <v>4.01</v>
      </c>
      <c r="E1879" s="17" t="s">
        <v>2381</v>
      </c>
      <c r="F1879" s="17" t="s">
        <v>2380</v>
      </c>
      <c r="G1879" s="17" t="s">
        <v>2380</v>
      </c>
      <c r="H1879" s="17">
        <v>1</v>
      </c>
      <c r="I1879" s="17" t="s">
        <v>2380</v>
      </c>
      <c r="J1879" s="17" t="str">
        <f>IF(Table3__3_16[[#This Row],[HBA1C]]&lt;5.7,"Normal",IF(Table3__3_16[[#This Row],[HBA1C]]&lt;6.4,"Prediabetes","Diabetes"))</f>
        <v>Normal</v>
      </c>
    </row>
    <row r="1880" spans="1:10" x14ac:dyDescent="0.35">
      <c r="A1880" s="17" t="s">
        <v>489</v>
      </c>
      <c r="B1880" s="17">
        <v>24.31</v>
      </c>
      <c r="C1880" s="17" t="s">
        <v>8339</v>
      </c>
      <c r="D1880" s="17">
        <v>5.4</v>
      </c>
      <c r="E1880" s="17" t="s">
        <v>2380</v>
      </c>
      <c r="F1880" s="17" t="s">
        <v>2380</v>
      </c>
      <c r="G1880" s="17" t="s">
        <v>2380</v>
      </c>
      <c r="H1880" s="17">
        <v>0</v>
      </c>
      <c r="I1880" s="17" t="s">
        <v>2380</v>
      </c>
      <c r="J1880" s="17" t="str">
        <f>IF(Table3__3_16[[#This Row],[HBA1C]]&lt;5.7,"Normal",IF(Table3__3_16[[#This Row],[HBA1C]]&lt;6.4,"Prediabetes","Diabetes"))</f>
        <v>Normal</v>
      </c>
    </row>
    <row r="1881" spans="1:10" x14ac:dyDescent="0.35">
      <c r="A1881" s="17" t="s">
        <v>488</v>
      </c>
      <c r="B1881" s="17">
        <v>15.53</v>
      </c>
      <c r="C1881" s="17" t="s">
        <v>8340</v>
      </c>
      <c r="D1881" s="17">
        <v>5.81</v>
      </c>
      <c r="E1881" s="17" t="s">
        <v>2380</v>
      </c>
      <c r="F1881" s="17" t="s">
        <v>2380</v>
      </c>
      <c r="G1881" s="17" t="s">
        <v>2380</v>
      </c>
      <c r="H1881" s="17">
        <v>1</v>
      </c>
      <c r="I1881" s="17" t="s">
        <v>2380</v>
      </c>
      <c r="J1881" s="17" t="str">
        <f>IF(Table3__3_16[[#This Row],[HBA1C]]&lt;5.7,"Normal",IF(Table3__3_16[[#This Row],[HBA1C]]&lt;6.4,"Prediabetes","Diabetes"))</f>
        <v>Prediabetes</v>
      </c>
    </row>
    <row r="1882" spans="1:10" x14ac:dyDescent="0.35">
      <c r="A1882" s="17" t="s">
        <v>487</v>
      </c>
      <c r="B1882" s="17">
        <v>30.7</v>
      </c>
      <c r="C1882" s="17" t="s">
        <v>8337</v>
      </c>
      <c r="D1882" s="17">
        <v>5.82</v>
      </c>
      <c r="E1882" s="17" t="s">
        <v>2380</v>
      </c>
      <c r="F1882" s="17" t="s">
        <v>2380</v>
      </c>
      <c r="G1882" s="17" t="s">
        <v>2380</v>
      </c>
      <c r="H1882" s="17">
        <v>1</v>
      </c>
      <c r="I1882" s="17" t="s">
        <v>2380</v>
      </c>
      <c r="J1882" s="17" t="str">
        <f>IF(Table3__3_16[[#This Row],[HBA1C]]&lt;5.7,"Normal",IF(Table3__3_16[[#This Row],[HBA1C]]&lt;6.4,"Prediabetes","Diabetes"))</f>
        <v>Prediabetes</v>
      </c>
    </row>
    <row r="1883" spans="1:10" x14ac:dyDescent="0.35">
      <c r="A1883" s="17" t="s">
        <v>486</v>
      </c>
      <c r="B1883" s="17">
        <v>33.33</v>
      </c>
      <c r="C1883" s="17" t="s">
        <v>8337</v>
      </c>
      <c r="D1883" s="17">
        <v>4.82</v>
      </c>
      <c r="E1883" s="17" t="s">
        <v>2380</v>
      </c>
      <c r="F1883" s="17" t="s">
        <v>2380</v>
      </c>
      <c r="G1883" s="17" t="s">
        <v>2380</v>
      </c>
      <c r="H1883" s="17">
        <v>1</v>
      </c>
      <c r="I1883" s="17" t="s">
        <v>2380</v>
      </c>
      <c r="J1883" s="17" t="str">
        <f>IF(Table3__3_16[[#This Row],[HBA1C]]&lt;5.7,"Normal",IF(Table3__3_16[[#This Row],[HBA1C]]&lt;6.4,"Prediabetes","Diabetes"))</f>
        <v>Normal</v>
      </c>
    </row>
    <row r="1884" spans="1:10" x14ac:dyDescent="0.35">
      <c r="A1884" s="17" t="s">
        <v>485</v>
      </c>
      <c r="B1884" s="17">
        <v>32.4</v>
      </c>
      <c r="C1884" s="17" t="s">
        <v>8337</v>
      </c>
      <c r="D1884" s="17">
        <v>5.08</v>
      </c>
      <c r="E1884" s="17" t="s">
        <v>2380</v>
      </c>
      <c r="F1884" s="17" t="s">
        <v>2380</v>
      </c>
      <c r="G1884" s="17" t="s">
        <v>2380</v>
      </c>
      <c r="H1884" s="17">
        <v>1</v>
      </c>
      <c r="I1884" s="17" t="s">
        <v>2380</v>
      </c>
      <c r="J1884" s="17" t="str">
        <f>IF(Table3__3_16[[#This Row],[HBA1C]]&lt;5.7,"Normal",IF(Table3__3_16[[#This Row],[HBA1C]]&lt;6.4,"Prediabetes","Diabetes"))</f>
        <v>Normal</v>
      </c>
    </row>
    <row r="1885" spans="1:10" x14ac:dyDescent="0.35">
      <c r="A1885" s="17" t="s">
        <v>484</v>
      </c>
      <c r="B1885" s="17">
        <v>27.93</v>
      </c>
      <c r="C1885" s="17" t="s">
        <v>8338</v>
      </c>
      <c r="D1885" s="17">
        <v>5.59</v>
      </c>
      <c r="E1885" s="17" t="s">
        <v>2380</v>
      </c>
      <c r="F1885" s="17" t="s">
        <v>2380</v>
      </c>
      <c r="G1885" s="17" t="s">
        <v>2380</v>
      </c>
      <c r="H1885" s="17">
        <v>1</v>
      </c>
      <c r="I1885" s="17" t="s">
        <v>2380</v>
      </c>
      <c r="J1885" s="17" t="str">
        <f>IF(Table3__3_16[[#This Row],[HBA1C]]&lt;5.7,"Normal",IF(Table3__3_16[[#This Row],[HBA1C]]&lt;6.4,"Prediabetes","Diabetes"))</f>
        <v>Normal</v>
      </c>
    </row>
    <row r="1886" spans="1:10" x14ac:dyDescent="0.35">
      <c r="A1886" s="17" t="s">
        <v>483</v>
      </c>
      <c r="B1886" s="17">
        <v>21.754999999999999</v>
      </c>
      <c r="C1886" s="17" t="s">
        <v>8339</v>
      </c>
      <c r="D1886" s="17">
        <v>5.12</v>
      </c>
      <c r="E1886" s="17" t="s">
        <v>2380</v>
      </c>
      <c r="F1886" s="17" t="s">
        <v>2380</v>
      </c>
      <c r="G1886" s="17" t="s">
        <v>2380</v>
      </c>
      <c r="H1886" s="17">
        <v>0</v>
      </c>
      <c r="I1886" s="17" t="s">
        <v>2380</v>
      </c>
      <c r="J1886" s="17" t="str">
        <f>IF(Table3__3_16[[#This Row],[HBA1C]]&lt;5.7,"Normal",IF(Table3__3_16[[#This Row],[HBA1C]]&lt;6.4,"Prediabetes","Diabetes"))</f>
        <v>Normal</v>
      </c>
    </row>
    <row r="1887" spans="1:10" x14ac:dyDescent="0.35">
      <c r="A1887" s="17" t="s">
        <v>482</v>
      </c>
      <c r="B1887" s="17">
        <v>25.934999999999999</v>
      </c>
      <c r="C1887" s="17" t="s">
        <v>8338</v>
      </c>
      <c r="D1887" s="17">
        <v>4.95</v>
      </c>
      <c r="E1887" s="17" t="s">
        <v>2380</v>
      </c>
      <c r="F1887" s="17" t="s">
        <v>2380</v>
      </c>
      <c r="G1887" s="17" t="s">
        <v>2380</v>
      </c>
      <c r="H1887" s="17">
        <v>0</v>
      </c>
      <c r="I1887" s="17" t="s">
        <v>2380</v>
      </c>
      <c r="J1887" s="17" t="str">
        <f>IF(Table3__3_16[[#This Row],[HBA1C]]&lt;5.7,"Normal",IF(Table3__3_16[[#This Row],[HBA1C]]&lt;6.4,"Prediabetes","Diabetes"))</f>
        <v>Normal</v>
      </c>
    </row>
    <row r="1888" spans="1:10" x14ac:dyDescent="0.35">
      <c r="A1888" s="17" t="s">
        <v>481</v>
      </c>
      <c r="B1888" s="17">
        <v>31.5</v>
      </c>
      <c r="C1888" s="17" t="s">
        <v>8337</v>
      </c>
      <c r="D1888" s="17">
        <v>6.16</v>
      </c>
      <c r="E1888" s="17" t="s">
        <v>2380</v>
      </c>
      <c r="F1888" s="17" t="s">
        <v>2380</v>
      </c>
      <c r="G1888" s="17" t="s">
        <v>2380</v>
      </c>
      <c r="H1888" s="17">
        <v>0</v>
      </c>
      <c r="I1888" s="17" t="s">
        <v>2380</v>
      </c>
      <c r="J1888" s="17" t="str">
        <f>IF(Table3__3_16[[#This Row],[HBA1C]]&lt;5.7,"Normal",IF(Table3__3_16[[#This Row],[HBA1C]]&lt;6.4,"Prediabetes","Diabetes"))</f>
        <v>Prediabetes</v>
      </c>
    </row>
    <row r="1889" spans="1:10" x14ac:dyDescent="0.35">
      <c r="A1889" s="17" t="s">
        <v>480</v>
      </c>
      <c r="B1889" s="17">
        <v>30.03</v>
      </c>
      <c r="C1889" s="17" t="s">
        <v>8337</v>
      </c>
      <c r="D1889" s="17">
        <v>6.41</v>
      </c>
      <c r="E1889" s="17" t="s">
        <v>2380</v>
      </c>
      <c r="F1889" s="17" t="s">
        <v>2380</v>
      </c>
      <c r="G1889" s="17" t="s">
        <v>2380</v>
      </c>
      <c r="H1889" s="17">
        <v>0</v>
      </c>
      <c r="I1889" s="17" t="s">
        <v>2380</v>
      </c>
      <c r="J1889" s="17" t="str">
        <f>IF(Table3__3_16[[#This Row],[HBA1C]]&lt;5.7,"Normal",IF(Table3__3_16[[#This Row],[HBA1C]]&lt;6.4,"Prediabetes","Diabetes"))</f>
        <v>Diabetes</v>
      </c>
    </row>
    <row r="1890" spans="1:10" x14ac:dyDescent="0.35">
      <c r="A1890" s="17" t="s">
        <v>479</v>
      </c>
      <c r="B1890" s="17">
        <v>33.479999999999997</v>
      </c>
      <c r="C1890" s="17" t="s">
        <v>8337</v>
      </c>
      <c r="D1890" s="17">
        <v>8.94</v>
      </c>
      <c r="E1890" s="17" t="s">
        <v>2380</v>
      </c>
      <c r="F1890" s="17" t="s">
        <v>2380</v>
      </c>
      <c r="G1890" s="17" t="s">
        <v>2380</v>
      </c>
      <c r="H1890" s="17">
        <v>0</v>
      </c>
      <c r="I1890" s="17" t="s">
        <v>2380</v>
      </c>
      <c r="J1890" s="17" t="str">
        <f>IF(Table3__3_16[[#This Row],[HBA1C]]&lt;5.7,"Normal",IF(Table3__3_16[[#This Row],[HBA1C]]&lt;6.4,"Prediabetes","Diabetes"))</f>
        <v>Diabetes</v>
      </c>
    </row>
    <row r="1891" spans="1:10" x14ac:dyDescent="0.35">
      <c r="A1891" s="17" t="s">
        <v>478</v>
      </c>
      <c r="B1891" s="17">
        <v>16.510000000000002</v>
      </c>
      <c r="C1891" s="17" t="s">
        <v>8340</v>
      </c>
      <c r="D1891" s="17">
        <v>4.42</v>
      </c>
      <c r="E1891" s="17" t="s">
        <v>2381</v>
      </c>
      <c r="F1891" s="17" t="s">
        <v>2380</v>
      </c>
      <c r="G1891" s="17" t="s">
        <v>2381</v>
      </c>
      <c r="H1891" s="17">
        <v>1</v>
      </c>
      <c r="I1891" s="17" t="s">
        <v>2380</v>
      </c>
      <c r="J1891" s="17" t="str">
        <f>IF(Table3__3_16[[#This Row],[HBA1C]]&lt;5.7,"Normal",IF(Table3__3_16[[#This Row],[HBA1C]]&lt;6.4,"Prediabetes","Diabetes"))</f>
        <v>Normal</v>
      </c>
    </row>
    <row r="1892" spans="1:10" x14ac:dyDescent="0.35">
      <c r="A1892" s="17" t="s">
        <v>477</v>
      </c>
      <c r="B1892" s="17">
        <v>33.155000000000001</v>
      </c>
      <c r="C1892" s="17" t="s">
        <v>8337</v>
      </c>
      <c r="D1892" s="17">
        <v>5.3</v>
      </c>
      <c r="E1892" s="17" t="s">
        <v>2381</v>
      </c>
      <c r="F1892" s="17" t="s">
        <v>2380</v>
      </c>
      <c r="G1892" s="17" t="s">
        <v>2380</v>
      </c>
      <c r="H1892" s="17">
        <v>1</v>
      </c>
      <c r="I1892" s="17" t="s">
        <v>2380</v>
      </c>
      <c r="J1892" s="17" t="str">
        <f>IF(Table3__3_16[[#This Row],[HBA1C]]&lt;5.7,"Normal",IF(Table3__3_16[[#This Row],[HBA1C]]&lt;6.4,"Prediabetes","Diabetes"))</f>
        <v>Normal</v>
      </c>
    </row>
    <row r="1893" spans="1:10" x14ac:dyDescent="0.35">
      <c r="A1893" s="17" t="s">
        <v>476</v>
      </c>
      <c r="B1893" s="17">
        <v>37.29</v>
      </c>
      <c r="C1893" s="17" t="s">
        <v>8337</v>
      </c>
      <c r="D1893" s="17">
        <v>4.6399999999999997</v>
      </c>
      <c r="E1893" s="17" t="s">
        <v>2380</v>
      </c>
      <c r="F1893" s="17" t="s">
        <v>2380</v>
      </c>
      <c r="G1893" s="17" t="s">
        <v>2381</v>
      </c>
      <c r="H1893" s="17">
        <v>1</v>
      </c>
      <c r="I1893" s="17" t="s">
        <v>2380</v>
      </c>
      <c r="J1893" s="17" t="str">
        <f>IF(Table3__3_16[[#This Row],[HBA1C]]&lt;5.7,"Normal",IF(Table3__3_16[[#This Row],[HBA1C]]&lt;6.4,"Prediabetes","Diabetes"))</f>
        <v>Normal</v>
      </c>
    </row>
    <row r="1894" spans="1:10" x14ac:dyDescent="0.35">
      <c r="A1894" s="17" t="s">
        <v>475</v>
      </c>
      <c r="B1894" s="17">
        <v>20.23</v>
      </c>
      <c r="C1894" s="17" t="s">
        <v>8339</v>
      </c>
      <c r="D1894" s="17">
        <v>6.16</v>
      </c>
      <c r="E1894" s="17" t="s">
        <v>2381</v>
      </c>
      <c r="F1894" s="17" t="s">
        <v>2380</v>
      </c>
      <c r="G1894" s="17" t="s">
        <v>2380</v>
      </c>
      <c r="H1894" s="17">
        <v>1</v>
      </c>
      <c r="I1894" s="17" t="s">
        <v>2380</v>
      </c>
      <c r="J1894" s="17" t="str">
        <f>IF(Table3__3_16[[#This Row],[HBA1C]]&lt;5.7,"Normal",IF(Table3__3_16[[#This Row],[HBA1C]]&lt;6.4,"Prediabetes","Diabetes"))</f>
        <v>Prediabetes</v>
      </c>
    </row>
    <row r="1895" spans="1:10" x14ac:dyDescent="0.35">
      <c r="A1895" s="17" t="s">
        <v>474</v>
      </c>
      <c r="B1895" s="17">
        <v>28.975000000000001</v>
      </c>
      <c r="C1895" s="17" t="s">
        <v>8338</v>
      </c>
      <c r="D1895" s="17">
        <v>4.12</v>
      </c>
      <c r="E1895" s="17" t="s">
        <v>2380</v>
      </c>
      <c r="F1895" s="17" t="s">
        <v>2380</v>
      </c>
      <c r="G1895" s="17" t="s">
        <v>2381</v>
      </c>
      <c r="H1895" s="17">
        <v>1</v>
      </c>
      <c r="I1895" s="17" t="s">
        <v>2380</v>
      </c>
      <c r="J1895" s="17" t="str">
        <f>IF(Table3__3_16[[#This Row],[HBA1C]]&lt;5.7,"Normal",IF(Table3__3_16[[#This Row],[HBA1C]]&lt;6.4,"Prediabetes","Diabetes"))</f>
        <v>Normal</v>
      </c>
    </row>
    <row r="1896" spans="1:10" x14ac:dyDescent="0.35">
      <c r="A1896" s="17" t="s">
        <v>473</v>
      </c>
      <c r="B1896" s="17">
        <v>16.420000000000002</v>
      </c>
      <c r="C1896" s="17" t="s">
        <v>8340</v>
      </c>
      <c r="D1896" s="17">
        <v>5.77</v>
      </c>
      <c r="E1896" s="17" t="s">
        <v>2381</v>
      </c>
      <c r="F1896" s="17" t="s">
        <v>2380</v>
      </c>
      <c r="G1896" s="17" t="s">
        <v>2381</v>
      </c>
      <c r="H1896" s="17">
        <v>1</v>
      </c>
      <c r="I1896" s="17" t="s">
        <v>2380</v>
      </c>
      <c r="J1896" s="17" t="str">
        <f>IF(Table3__3_16[[#This Row],[HBA1C]]&lt;5.7,"Normal",IF(Table3__3_16[[#This Row],[HBA1C]]&lt;6.4,"Prediabetes","Diabetes"))</f>
        <v>Prediabetes</v>
      </c>
    </row>
    <row r="1897" spans="1:10" x14ac:dyDescent="0.35">
      <c r="A1897" s="17" t="s">
        <v>472</v>
      </c>
      <c r="B1897" s="17">
        <v>17.559999999999999</v>
      </c>
      <c r="C1897" s="17" t="s">
        <v>8340</v>
      </c>
      <c r="D1897" s="17">
        <v>6.2</v>
      </c>
      <c r="E1897" s="17" t="s">
        <v>2380</v>
      </c>
      <c r="F1897" s="17" t="s">
        <v>2380</v>
      </c>
      <c r="G1897" s="17" t="s">
        <v>2380</v>
      </c>
      <c r="H1897" s="17">
        <v>1</v>
      </c>
      <c r="I1897" s="17" t="s">
        <v>2380</v>
      </c>
      <c r="J1897" s="17" t="str">
        <f>IF(Table3__3_16[[#This Row],[HBA1C]]&lt;5.7,"Normal",IF(Table3__3_16[[#This Row],[HBA1C]]&lt;6.4,"Prediabetes","Diabetes"))</f>
        <v>Prediabetes</v>
      </c>
    </row>
    <row r="1898" spans="1:10" x14ac:dyDescent="0.35">
      <c r="A1898" s="17" t="s">
        <v>471</v>
      </c>
      <c r="B1898" s="17">
        <v>24.13</v>
      </c>
      <c r="C1898" s="17" t="s">
        <v>8339</v>
      </c>
      <c r="D1898" s="17">
        <v>4.3899999999999997</v>
      </c>
      <c r="E1898" s="17" t="s">
        <v>2380</v>
      </c>
      <c r="F1898" s="17" t="s">
        <v>2380</v>
      </c>
      <c r="G1898" s="17" t="s">
        <v>2380</v>
      </c>
      <c r="H1898" s="17">
        <v>1</v>
      </c>
      <c r="I1898" s="17" t="s">
        <v>2380</v>
      </c>
      <c r="J1898" s="17" t="str">
        <f>IF(Table3__3_16[[#This Row],[HBA1C]]&lt;5.7,"Normal",IF(Table3__3_16[[#This Row],[HBA1C]]&lt;6.4,"Prediabetes","Diabetes"))</f>
        <v>Normal</v>
      </c>
    </row>
    <row r="1899" spans="1:10" x14ac:dyDescent="0.35">
      <c r="A1899" s="17" t="s">
        <v>470</v>
      </c>
      <c r="B1899" s="17">
        <v>19.95</v>
      </c>
      <c r="C1899" s="17" t="s">
        <v>8339</v>
      </c>
      <c r="D1899" s="17">
        <v>5.13</v>
      </c>
      <c r="E1899" s="17" t="s">
        <v>2380</v>
      </c>
      <c r="F1899" s="17" t="s">
        <v>2381</v>
      </c>
      <c r="G1899" s="17" t="s">
        <v>2380</v>
      </c>
      <c r="H1899" s="17">
        <v>2</v>
      </c>
      <c r="I1899" s="17" t="s">
        <v>2380</v>
      </c>
      <c r="J1899" s="17" t="str">
        <f>IF(Table3__3_16[[#This Row],[HBA1C]]&lt;5.7,"Normal",IF(Table3__3_16[[#This Row],[HBA1C]]&lt;6.4,"Prediabetes","Diabetes"))</f>
        <v>Normal</v>
      </c>
    </row>
    <row r="1900" spans="1:10" x14ac:dyDescent="0.35">
      <c r="A1900" s="17" t="s">
        <v>469</v>
      </c>
      <c r="B1900" s="17">
        <v>21.24</v>
      </c>
      <c r="C1900" s="17" t="s">
        <v>8339</v>
      </c>
      <c r="D1900" s="17">
        <v>4.49</v>
      </c>
      <c r="E1900" s="17" t="s">
        <v>2380</v>
      </c>
      <c r="F1900" s="17" t="s">
        <v>2380</v>
      </c>
      <c r="G1900" s="17" t="s">
        <v>2380</v>
      </c>
      <c r="H1900" s="17">
        <v>0</v>
      </c>
      <c r="I1900" s="17" t="s">
        <v>2380</v>
      </c>
      <c r="J1900" s="17" t="str">
        <f>IF(Table3__3_16[[#This Row],[HBA1C]]&lt;5.7,"Normal",IF(Table3__3_16[[#This Row],[HBA1C]]&lt;6.4,"Prediabetes","Diabetes"))</f>
        <v>Normal</v>
      </c>
    </row>
    <row r="1901" spans="1:10" x14ac:dyDescent="0.35">
      <c r="A1901" s="17" t="s">
        <v>468</v>
      </c>
      <c r="B1901" s="17">
        <v>44.22</v>
      </c>
      <c r="C1901" s="17" t="s">
        <v>8337</v>
      </c>
      <c r="D1901" s="17">
        <v>6.35</v>
      </c>
      <c r="E1901" s="17" t="s">
        <v>2380</v>
      </c>
      <c r="F1901" s="17" t="s">
        <v>2380</v>
      </c>
      <c r="G1901" s="17" t="s">
        <v>2380</v>
      </c>
      <c r="H1901" s="17">
        <v>0</v>
      </c>
      <c r="I1901" s="17" t="s">
        <v>2380</v>
      </c>
      <c r="J1901" s="17" t="str">
        <f>IF(Table3__3_16[[#This Row],[HBA1C]]&lt;5.7,"Normal",IF(Table3__3_16[[#This Row],[HBA1C]]&lt;6.4,"Prediabetes","Diabetes"))</f>
        <v>Prediabetes</v>
      </c>
    </row>
    <row r="1902" spans="1:10" x14ac:dyDescent="0.35">
      <c r="A1902" s="17" t="s">
        <v>467</v>
      </c>
      <c r="B1902" s="17">
        <v>41.1</v>
      </c>
      <c r="C1902" s="17" t="s">
        <v>8337</v>
      </c>
      <c r="D1902" s="17">
        <v>5.79</v>
      </c>
      <c r="E1902" s="17" t="s">
        <v>2380</v>
      </c>
      <c r="F1902" s="17" t="s">
        <v>2380</v>
      </c>
      <c r="G1902" s="17" t="s">
        <v>2380</v>
      </c>
      <c r="H1902" s="17">
        <v>0</v>
      </c>
      <c r="I1902" s="17" t="s">
        <v>2380</v>
      </c>
      <c r="J1902" s="17" t="str">
        <f>IF(Table3__3_16[[#This Row],[HBA1C]]&lt;5.7,"Normal",IF(Table3__3_16[[#This Row],[HBA1C]]&lt;6.4,"Prediabetes","Diabetes"))</f>
        <v>Prediabetes</v>
      </c>
    </row>
    <row r="1903" spans="1:10" x14ac:dyDescent="0.35">
      <c r="A1903" s="17" t="s">
        <v>466</v>
      </c>
      <c r="B1903" s="17">
        <v>34.200000000000003</v>
      </c>
      <c r="C1903" s="17" t="s">
        <v>8337</v>
      </c>
      <c r="D1903" s="17">
        <v>4.78</v>
      </c>
      <c r="E1903" s="17" t="s">
        <v>2381</v>
      </c>
      <c r="F1903" s="17" t="s">
        <v>2380</v>
      </c>
      <c r="G1903" s="17" t="s">
        <v>2380</v>
      </c>
      <c r="H1903" s="17">
        <v>0</v>
      </c>
      <c r="I1903" s="17" t="s">
        <v>2380</v>
      </c>
      <c r="J1903" s="17" t="str">
        <f>IF(Table3__3_16[[#This Row],[HBA1C]]&lt;5.7,"Normal",IF(Table3__3_16[[#This Row],[HBA1C]]&lt;6.4,"Prediabetes","Diabetes"))</f>
        <v>Normal</v>
      </c>
    </row>
    <row r="1904" spans="1:10" x14ac:dyDescent="0.35">
      <c r="A1904" s="17" t="s">
        <v>465</v>
      </c>
      <c r="B1904" s="17">
        <v>29.92</v>
      </c>
      <c r="C1904" s="17" t="s">
        <v>8338</v>
      </c>
      <c r="D1904" s="17">
        <v>6.02</v>
      </c>
      <c r="E1904" s="17" t="s">
        <v>2381</v>
      </c>
      <c r="F1904" s="17" t="s">
        <v>2380</v>
      </c>
      <c r="G1904" s="17" t="s">
        <v>2380</v>
      </c>
      <c r="H1904" s="17">
        <v>0</v>
      </c>
      <c r="I1904" s="17" t="s">
        <v>2380</v>
      </c>
      <c r="J1904" s="17" t="str">
        <f>IF(Table3__3_16[[#This Row],[HBA1C]]&lt;5.7,"Normal",IF(Table3__3_16[[#This Row],[HBA1C]]&lt;6.4,"Prediabetes","Diabetes"))</f>
        <v>Prediabetes</v>
      </c>
    </row>
    <row r="1905" spans="1:10" x14ac:dyDescent="0.35">
      <c r="A1905" s="17" t="s">
        <v>464</v>
      </c>
      <c r="B1905" s="17">
        <v>28.93</v>
      </c>
      <c r="C1905" s="17" t="s">
        <v>8338</v>
      </c>
      <c r="D1905" s="17">
        <v>4.4400000000000004</v>
      </c>
      <c r="E1905" s="17" t="s">
        <v>2380</v>
      </c>
      <c r="F1905" s="17" t="s">
        <v>2380</v>
      </c>
      <c r="G1905" s="17" t="s">
        <v>2380</v>
      </c>
      <c r="H1905" s="17">
        <v>0</v>
      </c>
      <c r="I1905" s="17" t="s">
        <v>2380</v>
      </c>
      <c r="J1905" s="17" t="str">
        <f>IF(Table3__3_16[[#This Row],[HBA1C]]&lt;5.7,"Normal",IF(Table3__3_16[[#This Row],[HBA1C]]&lt;6.4,"Prediabetes","Diabetes"))</f>
        <v>Normal</v>
      </c>
    </row>
    <row r="1906" spans="1:10" x14ac:dyDescent="0.35">
      <c r="A1906" s="17" t="s">
        <v>463</v>
      </c>
      <c r="B1906" s="17">
        <v>31.254999999999999</v>
      </c>
      <c r="C1906" s="17" t="s">
        <v>8337</v>
      </c>
      <c r="D1906" s="17">
        <v>5.84</v>
      </c>
      <c r="E1906" s="17" t="s">
        <v>2381</v>
      </c>
      <c r="F1906" s="17" t="s">
        <v>2380</v>
      </c>
      <c r="G1906" s="17" t="s">
        <v>2380</v>
      </c>
      <c r="H1906" s="17">
        <v>1</v>
      </c>
      <c r="I1906" s="17" t="s">
        <v>2380</v>
      </c>
      <c r="J1906" s="17" t="str">
        <f>IF(Table3__3_16[[#This Row],[HBA1C]]&lt;5.7,"Normal",IF(Table3__3_16[[#This Row],[HBA1C]]&lt;6.4,"Prediabetes","Diabetes"))</f>
        <v>Prediabetes</v>
      </c>
    </row>
    <row r="1907" spans="1:10" x14ac:dyDescent="0.35">
      <c r="A1907" s="17" t="s">
        <v>462</v>
      </c>
      <c r="B1907" s="17">
        <v>29.83</v>
      </c>
      <c r="C1907" s="17" t="s">
        <v>8338</v>
      </c>
      <c r="D1907" s="17">
        <v>5.39</v>
      </c>
      <c r="E1907" s="17" t="s">
        <v>2380</v>
      </c>
      <c r="F1907" s="17" t="s">
        <v>2380</v>
      </c>
      <c r="G1907" s="17" t="s">
        <v>2380</v>
      </c>
      <c r="H1907" s="17">
        <v>0</v>
      </c>
      <c r="I1907" s="17" t="s">
        <v>2380</v>
      </c>
      <c r="J1907" s="17" t="str">
        <f>IF(Table3__3_16[[#This Row],[HBA1C]]&lt;5.7,"Normal",IF(Table3__3_16[[#This Row],[HBA1C]]&lt;6.4,"Prediabetes","Diabetes"))</f>
        <v>Normal</v>
      </c>
    </row>
    <row r="1908" spans="1:10" x14ac:dyDescent="0.35">
      <c r="A1908" s="17" t="s">
        <v>461</v>
      </c>
      <c r="B1908" s="17">
        <v>29.59</v>
      </c>
      <c r="C1908" s="17" t="s">
        <v>8338</v>
      </c>
      <c r="D1908" s="17">
        <v>6.16</v>
      </c>
      <c r="E1908" s="17" t="s">
        <v>2380</v>
      </c>
      <c r="F1908" s="17" t="s">
        <v>2380</v>
      </c>
      <c r="G1908" s="17" t="s">
        <v>2381</v>
      </c>
      <c r="H1908" s="17">
        <v>1</v>
      </c>
      <c r="I1908" s="17" t="s">
        <v>2380</v>
      </c>
      <c r="J1908" s="17" t="str">
        <f>IF(Table3__3_16[[#This Row],[HBA1C]]&lt;5.7,"Normal",IF(Table3__3_16[[#This Row],[HBA1C]]&lt;6.4,"Prediabetes","Diabetes"))</f>
        <v>Prediabetes</v>
      </c>
    </row>
    <row r="1909" spans="1:10" x14ac:dyDescent="0.35">
      <c r="A1909" s="17" t="s">
        <v>460</v>
      </c>
      <c r="B1909" s="17">
        <v>31.16</v>
      </c>
      <c r="C1909" s="17" t="s">
        <v>8337</v>
      </c>
      <c r="D1909" s="17">
        <v>4.49</v>
      </c>
      <c r="E1909" s="17" t="s">
        <v>2380</v>
      </c>
      <c r="F1909" s="17" t="s">
        <v>2380</v>
      </c>
      <c r="G1909" s="17" t="s">
        <v>2381</v>
      </c>
      <c r="H1909" s="17">
        <v>1</v>
      </c>
      <c r="I1909" s="17" t="s">
        <v>2380</v>
      </c>
      <c r="J1909" s="17" t="str">
        <f>IF(Table3__3_16[[#This Row],[HBA1C]]&lt;5.7,"Normal",IF(Table3__3_16[[#This Row],[HBA1C]]&lt;6.4,"Prediabetes","Diabetes"))</f>
        <v>Normal</v>
      </c>
    </row>
    <row r="1910" spans="1:10" x14ac:dyDescent="0.35">
      <c r="A1910" s="17" t="s">
        <v>459</v>
      </c>
      <c r="B1910" s="17">
        <v>34.21</v>
      </c>
      <c r="C1910" s="17" t="s">
        <v>8337</v>
      </c>
      <c r="D1910" s="17">
        <v>4.4800000000000004</v>
      </c>
      <c r="E1910" s="17" t="s">
        <v>2381</v>
      </c>
      <c r="F1910" s="17" t="s">
        <v>2380</v>
      </c>
      <c r="G1910" s="17" t="s">
        <v>2380</v>
      </c>
      <c r="H1910" s="17">
        <v>1</v>
      </c>
      <c r="I1910" s="17" t="s">
        <v>2380</v>
      </c>
      <c r="J1910" s="17" t="str">
        <f>IF(Table3__3_16[[#This Row],[HBA1C]]&lt;5.7,"Normal",IF(Table3__3_16[[#This Row],[HBA1C]]&lt;6.4,"Prediabetes","Diabetes"))</f>
        <v>Normal</v>
      </c>
    </row>
    <row r="1911" spans="1:10" x14ac:dyDescent="0.35">
      <c r="A1911" s="17" t="s">
        <v>458</v>
      </c>
      <c r="B1911" s="17">
        <v>34.86</v>
      </c>
      <c r="C1911" s="17" t="s">
        <v>8337</v>
      </c>
      <c r="D1911" s="17">
        <v>10.97</v>
      </c>
      <c r="E1911" s="17" t="s">
        <v>2380</v>
      </c>
      <c r="F1911" s="17" t="s">
        <v>2380</v>
      </c>
      <c r="G1911" s="17" t="s">
        <v>2380</v>
      </c>
      <c r="H1911" s="17">
        <v>0</v>
      </c>
      <c r="I1911" s="17" t="s">
        <v>2380</v>
      </c>
      <c r="J1911" s="17" t="str">
        <f>IF(Table3__3_16[[#This Row],[HBA1C]]&lt;5.7,"Normal",IF(Table3__3_16[[#This Row],[HBA1C]]&lt;6.4,"Prediabetes","Diabetes"))</f>
        <v>Diabetes</v>
      </c>
    </row>
    <row r="1912" spans="1:10" x14ac:dyDescent="0.35">
      <c r="A1912" s="17" t="s">
        <v>457</v>
      </c>
      <c r="B1912" s="17">
        <v>34.58</v>
      </c>
      <c r="C1912" s="17" t="s">
        <v>8337</v>
      </c>
      <c r="D1912" s="17">
        <v>5.14</v>
      </c>
      <c r="E1912" s="17" t="s">
        <v>2380</v>
      </c>
      <c r="F1912" s="17" t="s">
        <v>2381</v>
      </c>
      <c r="G1912" s="17" t="s">
        <v>2380</v>
      </c>
      <c r="H1912" s="17">
        <v>2</v>
      </c>
      <c r="I1912" s="17" t="s">
        <v>2380</v>
      </c>
      <c r="J1912" s="17" t="str">
        <f>IF(Table3__3_16[[#This Row],[HBA1C]]&lt;5.7,"Normal",IF(Table3__3_16[[#This Row],[HBA1C]]&lt;6.4,"Prediabetes","Diabetes"))</f>
        <v>Normal</v>
      </c>
    </row>
    <row r="1913" spans="1:10" x14ac:dyDescent="0.35">
      <c r="A1913" s="17" t="s">
        <v>456</v>
      </c>
      <c r="B1913" s="17">
        <v>17.940000000000001</v>
      </c>
      <c r="C1913" s="17" t="s">
        <v>8340</v>
      </c>
      <c r="D1913" s="17">
        <v>5.17</v>
      </c>
      <c r="E1913" s="17" t="s">
        <v>2381</v>
      </c>
      <c r="F1913" s="17" t="s">
        <v>2380</v>
      </c>
      <c r="G1913" s="17" t="s">
        <v>2380</v>
      </c>
      <c r="H1913" s="17">
        <v>0</v>
      </c>
      <c r="I1913" s="17" t="s">
        <v>2380</v>
      </c>
      <c r="J1913" s="17" t="str">
        <f>IF(Table3__3_16[[#This Row],[HBA1C]]&lt;5.7,"Normal",IF(Table3__3_16[[#This Row],[HBA1C]]&lt;6.4,"Prediabetes","Diabetes"))</f>
        <v>Normal</v>
      </c>
    </row>
    <row r="1914" spans="1:10" x14ac:dyDescent="0.35">
      <c r="A1914" s="17" t="s">
        <v>455</v>
      </c>
      <c r="B1914" s="17">
        <v>26.8</v>
      </c>
      <c r="C1914" s="17" t="s">
        <v>8338</v>
      </c>
      <c r="D1914" s="17">
        <v>6.18</v>
      </c>
      <c r="E1914" s="17" t="s">
        <v>2381</v>
      </c>
      <c r="F1914" s="17" t="s">
        <v>2380</v>
      </c>
      <c r="G1914" s="17" t="s">
        <v>2381</v>
      </c>
      <c r="H1914" s="17">
        <v>1</v>
      </c>
      <c r="I1914" s="17" t="s">
        <v>2380</v>
      </c>
      <c r="J1914" s="17" t="str">
        <f>IF(Table3__3_16[[#This Row],[HBA1C]]&lt;5.7,"Normal",IF(Table3__3_16[[#This Row],[HBA1C]]&lt;6.4,"Prediabetes","Diabetes"))</f>
        <v>Prediabetes</v>
      </c>
    </row>
    <row r="1915" spans="1:10" x14ac:dyDescent="0.35">
      <c r="A1915" s="17" t="s">
        <v>454</v>
      </c>
      <c r="B1915" s="17">
        <v>17.690000000000001</v>
      </c>
      <c r="C1915" s="17" t="s">
        <v>8340</v>
      </c>
      <c r="D1915" s="17">
        <v>9.07</v>
      </c>
      <c r="E1915" s="17" t="s">
        <v>2381</v>
      </c>
      <c r="F1915" s="17" t="s">
        <v>2380</v>
      </c>
      <c r="G1915" s="17" t="s">
        <v>2380</v>
      </c>
      <c r="H1915" s="17">
        <v>0</v>
      </c>
      <c r="I1915" s="17" t="s">
        <v>2380</v>
      </c>
      <c r="J1915" s="17" t="str">
        <f>IF(Table3__3_16[[#This Row],[HBA1C]]&lt;5.7,"Normal",IF(Table3__3_16[[#This Row],[HBA1C]]&lt;6.4,"Prediabetes","Diabetes"))</f>
        <v>Diabetes</v>
      </c>
    </row>
    <row r="1916" spans="1:10" x14ac:dyDescent="0.35">
      <c r="A1916" s="17" t="s">
        <v>453</v>
      </c>
      <c r="B1916" s="17">
        <v>25.77</v>
      </c>
      <c r="C1916" s="17" t="s">
        <v>8338</v>
      </c>
      <c r="D1916" s="17">
        <v>4.43</v>
      </c>
      <c r="E1916" s="17" t="s">
        <v>2380</v>
      </c>
      <c r="F1916" s="17" t="s">
        <v>2380</v>
      </c>
      <c r="G1916" s="17" t="s">
        <v>2381</v>
      </c>
      <c r="H1916" s="17">
        <v>1</v>
      </c>
      <c r="I1916" s="17" t="s">
        <v>2380</v>
      </c>
      <c r="J1916" s="17" t="str">
        <f>IF(Table3__3_16[[#This Row],[HBA1C]]&lt;5.7,"Normal",IF(Table3__3_16[[#This Row],[HBA1C]]&lt;6.4,"Prediabetes","Diabetes"))</f>
        <v>Normal</v>
      </c>
    </row>
    <row r="1917" spans="1:10" x14ac:dyDescent="0.35">
      <c r="A1917" s="17" t="s">
        <v>452</v>
      </c>
      <c r="B1917" s="17">
        <v>34.46</v>
      </c>
      <c r="C1917" s="17" t="s">
        <v>8337</v>
      </c>
      <c r="D1917" s="17">
        <v>4.17</v>
      </c>
      <c r="E1917" s="17" t="s">
        <v>2380</v>
      </c>
      <c r="F1917" s="17" t="s">
        <v>2381</v>
      </c>
      <c r="G1917" s="17" t="s">
        <v>2380</v>
      </c>
      <c r="H1917" s="17">
        <v>1</v>
      </c>
      <c r="I1917" s="17" t="s">
        <v>2380</v>
      </c>
      <c r="J1917" s="17" t="str">
        <f>IF(Table3__3_16[[#This Row],[HBA1C]]&lt;5.7,"Normal",IF(Table3__3_16[[#This Row],[HBA1C]]&lt;6.4,"Prediabetes","Diabetes"))</f>
        <v>Normal</v>
      </c>
    </row>
    <row r="1918" spans="1:10" x14ac:dyDescent="0.35">
      <c r="A1918" s="17" t="s">
        <v>451</v>
      </c>
      <c r="B1918" s="17">
        <v>30.875</v>
      </c>
      <c r="C1918" s="17" t="s">
        <v>8337</v>
      </c>
      <c r="D1918" s="17">
        <v>4.95</v>
      </c>
      <c r="E1918" s="17" t="s">
        <v>2381</v>
      </c>
      <c r="F1918" s="17" t="s">
        <v>2380</v>
      </c>
      <c r="G1918" s="17" t="s">
        <v>2380</v>
      </c>
      <c r="H1918" s="17">
        <v>0</v>
      </c>
      <c r="I1918" s="17" t="s">
        <v>2380</v>
      </c>
      <c r="J1918" s="17" t="str">
        <f>IF(Table3__3_16[[#This Row],[HBA1C]]&lt;5.7,"Normal",IF(Table3__3_16[[#This Row],[HBA1C]]&lt;6.4,"Prediabetes","Diabetes"))</f>
        <v>Normal</v>
      </c>
    </row>
    <row r="1919" spans="1:10" x14ac:dyDescent="0.35">
      <c r="A1919" s="17" t="s">
        <v>450</v>
      </c>
      <c r="B1919" s="17">
        <v>39.49</v>
      </c>
      <c r="C1919" s="17" t="s">
        <v>8337</v>
      </c>
      <c r="D1919" s="17">
        <v>5.13</v>
      </c>
      <c r="E1919" s="17" t="s">
        <v>2380</v>
      </c>
      <c r="F1919" s="17" t="s">
        <v>2380</v>
      </c>
      <c r="G1919" s="17" t="s">
        <v>2380</v>
      </c>
      <c r="H1919" s="17">
        <v>0</v>
      </c>
      <c r="I1919" s="17" t="s">
        <v>2380</v>
      </c>
      <c r="J1919" s="17" t="str">
        <f>IF(Table3__3_16[[#This Row],[HBA1C]]&lt;5.7,"Normal",IF(Table3__3_16[[#This Row],[HBA1C]]&lt;6.4,"Prediabetes","Diabetes"))</f>
        <v>Normal</v>
      </c>
    </row>
    <row r="1920" spans="1:10" x14ac:dyDescent="0.35">
      <c r="A1920" s="17" t="s">
        <v>449</v>
      </c>
      <c r="B1920" s="17">
        <v>28.88</v>
      </c>
      <c r="C1920" s="17" t="s">
        <v>8338</v>
      </c>
      <c r="D1920" s="17">
        <v>4.0999999999999996</v>
      </c>
      <c r="E1920" s="17" t="s">
        <v>2380</v>
      </c>
      <c r="F1920" s="17" t="s">
        <v>2380</v>
      </c>
      <c r="G1920" s="17" t="s">
        <v>2380</v>
      </c>
      <c r="H1920" s="17">
        <v>0</v>
      </c>
      <c r="I1920" s="17" t="s">
        <v>2380</v>
      </c>
      <c r="J1920" s="17" t="str">
        <f>IF(Table3__3_16[[#This Row],[HBA1C]]&lt;5.7,"Normal",IF(Table3__3_16[[#This Row],[HBA1C]]&lt;6.4,"Prediabetes","Diabetes"))</f>
        <v>Normal</v>
      </c>
    </row>
    <row r="1921" spans="1:10" x14ac:dyDescent="0.35">
      <c r="A1921" s="17" t="s">
        <v>448</v>
      </c>
      <c r="B1921" s="17">
        <v>20.234999999999999</v>
      </c>
      <c r="C1921" s="17" t="s">
        <v>8339</v>
      </c>
      <c r="D1921" s="17">
        <v>5.01</v>
      </c>
      <c r="E1921" s="17" t="s">
        <v>2381</v>
      </c>
      <c r="F1921" s="17" t="s">
        <v>2380</v>
      </c>
      <c r="G1921" s="17" t="s">
        <v>2380</v>
      </c>
      <c r="H1921" s="17">
        <v>0</v>
      </c>
      <c r="I1921" s="17" t="s">
        <v>2380</v>
      </c>
      <c r="J1921" s="17" t="str">
        <f>IF(Table3__3_16[[#This Row],[HBA1C]]&lt;5.7,"Normal",IF(Table3__3_16[[#This Row],[HBA1C]]&lt;6.4,"Prediabetes","Diabetes"))</f>
        <v>Normal</v>
      </c>
    </row>
    <row r="1922" spans="1:10" x14ac:dyDescent="0.35">
      <c r="A1922" s="17" t="s">
        <v>447</v>
      </c>
      <c r="B1922" s="17">
        <v>30.67</v>
      </c>
      <c r="C1922" s="17" t="s">
        <v>8337</v>
      </c>
      <c r="D1922" s="17">
        <v>5.09</v>
      </c>
      <c r="E1922" s="17" t="s">
        <v>2381</v>
      </c>
      <c r="F1922" s="17" t="s">
        <v>2380</v>
      </c>
      <c r="G1922" s="17" t="s">
        <v>2380</v>
      </c>
      <c r="H1922" s="17">
        <v>0</v>
      </c>
      <c r="I1922" s="17" t="s">
        <v>2380</v>
      </c>
      <c r="J1922" s="17" t="str">
        <f>IF(Table3__3_16[[#This Row],[HBA1C]]&lt;5.7,"Normal",IF(Table3__3_16[[#This Row],[HBA1C]]&lt;6.4,"Prediabetes","Diabetes"))</f>
        <v>Normal</v>
      </c>
    </row>
    <row r="1923" spans="1:10" x14ac:dyDescent="0.35">
      <c r="A1923" s="17" t="s">
        <v>446</v>
      </c>
      <c r="B1923" s="17">
        <v>30.875</v>
      </c>
      <c r="C1923" s="17" t="s">
        <v>8337</v>
      </c>
      <c r="D1923" s="17">
        <v>6.49</v>
      </c>
      <c r="E1923" s="17" t="s">
        <v>2380</v>
      </c>
      <c r="F1923" s="17" t="s">
        <v>2380</v>
      </c>
      <c r="G1923" s="17" t="s">
        <v>2380</v>
      </c>
      <c r="H1923" s="17">
        <v>0</v>
      </c>
      <c r="I1923" s="17" t="s">
        <v>2380</v>
      </c>
      <c r="J1923" s="17" t="str">
        <f>IF(Table3__3_16[[#This Row],[HBA1C]]&lt;5.7,"Normal",IF(Table3__3_16[[#This Row],[HBA1C]]&lt;6.4,"Prediabetes","Diabetes"))</f>
        <v>Diabetes</v>
      </c>
    </row>
    <row r="1924" spans="1:10" x14ac:dyDescent="0.35">
      <c r="A1924" s="17" t="s">
        <v>445</v>
      </c>
      <c r="B1924" s="17">
        <v>23.8</v>
      </c>
      <c r="C1924" s="17" t="s">
        <v>8339</v>
      </c>
      <c r="D1924" s="17">
        <v>4.08</v>
      </c>
      <c r="E1924" s="17" t="s">
        <v>2380</v>
      </c>
      <c r="F1924" s="17" t="s">
        <v>2380</v>
      </c>
      <c r="G1924" s="17" t="s">
        <v>2380</v>
      </c>
      <c r="H1924" s="17">
        <v>0</v>
      </c>
      <c r="I1924" s="17" t="s">
        <v>2380</v>
      </c>
      <c r="J1924" s="17" t="str">
        <f>IF(Table3__3_16[[#This Row],[HBA1C]]&lt;5.7,"Normal",IF(Table3__3_16[[#This Row],[HBA1C]]&lt;6.4,"Prediabetes","Diabetes"))</f>
        <v>Normal</v>
      </c>
    </row>
    <row r="1925" spans="1:10" x14ac:dyDescent="0.35">
      <c r="A1925" s="17" t="s">
        <v>444</v>
      </c>
      <c r="B1925" s="17">
        <v>15.37</v>
      </c>
      <c r="C1925" s="17" t="s">
        <v>8340</v>
      </c>
      <c r="D1925" s="17">
        <v>8.6300000000000008</v>
      </c>
      <c r="E1925" s="17" t="s">
        <v>2381</v>
      </c>
      <c r="F1925" s="17" t="s">
        <v>2380</v>
      </c>
      <c r="G1925" s="17" t="s">
        <v>2380</v>
      </c>
      <c r="H1925" s="17">
        <v>0</v>
      </c>
      <c r="I1925" s="17" t="s">
        <v>2380</v>
      </c>
      <c r="J1925" s="17" t="str">
        <f>IF(Table3__3_16[[#This Row],[HBA1C]]&lt;5.7,"Normal",IF(Table3__3_16[[#This Row],[HBA1C]]&lt;6.4,"Prediabetes","Diabetes"))</f>
        <v>Diabetes</v>
      </c>
    </row>
    <row r="1926" spans="1:10" x14ac:dyDescent="0.35">
      <c r="A1926" s="17" t="s">
        <v>443</v>
      </c>
      <c r="B1926" s="17">
        <v>30.4</v>
      </c>
      <c r="C1926" s="17" t="s">
        <v>8337</v>
      </c>
      <c r="D1926" s="17">
        <v>5.28</v>
      </c>
      <c r="E1926" s="17" t="s">
        <v>2380</v>
      </c>
      <c r="F1926" s="17" t="s">
        <v>2380</v>
      </c>
      <c r="G1926" s="17" t="s">
        <v>2380</v>
      </c>
      <c r="H1926" s="17">
        <v>0</v>
      </c>
      <c r="I1926" s="17" t="s">
        <v>2380</v>
      </c>
      <c r="J1926" s="17" t="str">
        <f>IF(Table3__3_16[[#This Row],[HBA1C]]&lt;5.7,"Normal",IF(Table3__3_16[[#This Row],[HBA1C]]&lt;6.4,"Prediabetes","Diabetes"))</f>
        <v>Normal</v>
      </c>
    </row>
    <row r="1927" spans="1:10" x14ac:dyDescent="0.35">
      <c r="A1927" s="17" t="s">
        <v>442</v>
      </c>
      <c r="B1927" s="17">
        <v>19.48</v>
      </c>
      <c r="C1927" s="17" t="s">
        <v>8339</v>
      </c>
      <c r="D1927" s="17">
        <v>5.63</v>
      </c>
      <c r="E1927" s="17" t="s">
        <v>2381</v>
      </c>
      <c r="F1927" s="17" t="s">
        <v>2380</v>
      </c>
      <c r="G1927" s="17" t="s">
        <v>2380</v>
      </c>
      <c r="H1927" s="17">
        <v>1</v>
      </c>
      <c r="I1927" s="17" t="s">
        <v>2380</v>
      </c>
      <c r="J1927" s="17" t="str">
        <f>IF(Table3__3_16[[#This Row],[HBA1C]]&lt;5.7,"Normal",IF(Table3__3_16[[#This Row],[HBA1C]]&lt;6.4,"Prediabetes","Diabetes"))</f>
        <v>Normal</v>
      </c>
    </row>
    <row r="1928" spans="1:10" x14ac:dyDescent="0.35">
      <c r="A1928" s="17" t="s">
        <v>441</v>
      </c>
      <c r="B1928" s="17">
        <v>16.96</v>
      </c>
      <c r="C1928" s="17" t="s">
        <v>8340</v>
      </c>
      <c r="D1928" s="17">
        <v>11.47</v>
      </c>
      <c r="E1928" s="17" t="s">
        <v>2381</v>
      </c>
      <c r="F1928" s="17" t="s">
        <v>2380</v>
      </c>
      <c r="G1928" s="17" t="s">
        <v>2380</v>
      </c>
      <c r="H1928" s="17">
        <v>0</v>
      </c>
      <c r="I1928" s="17" t="s">
        <v>2380</v>
      </c>
      <c r="J1928" s="17" t="str">
        <f>IF(Table3__3_16[[#This Row],[HBA1C]]&lt;5.7,"Normal",IF(Table3__3_16[[#This Row],[HBA1C]]&lt;6.4,"Prediabetes","Diabetes"))</f>
        <v>Diabetes</v>
      </c>
    </row>
    <row r="1929" spans="1:10" x14ac:dyDescent="0.35">
      <c r="A1929" s="17" t="s">
        <v>440</v>
      </c>
      <c r="B1929" s="17">
        <v>19.05</v>
      </c>
      <c r="C1929" s="17" t="s">
        <v>8339</v>
      </c>
      <c r="D1929" s="17">
        <v>4.92</v>
      </c>
      <c r="E1929" s="17" t="s">
        <v>2380</v>
      </c>
      <c r="F1929" s="17" t="s">
        <v>2380</v>
      </c>
      <c r="G1929" s="17" t="s">
        <v>2380</v>
      </c>
      <c r="H1929" s="17">
        <v>1</v>
      </c>
      <c r="I1929" s="17" t="s">
        <v>2380</v>
      </c>
      <c r="J1929" s="17" t="str">
        <f>IF(Table3__3_16[[#This Row],[HBA1C]]&lt;5.7,"Normal",IF(Table3__3_16[[#This Row],[HBA1C]]&lt;6.4,"Prediabetes","Diabetes"))</f>
        <v>Normal</v>
      </c>
    </row>
    <row r="1930" spans="1:10" x14ac:dyDescent="0.35">
      <c r="A1930" s="17" t="s">
        <v>439</v>
      </c>
      <c r="B1930" s="17">
        <v>37.619999999999997</v>
      </c>
      <c r="C1930" s="17" t="s">
        <v>8337</v>
      </c>
      <c r="D1930" s="17">
        <v>4.18</v>
      </c>
      <c r="E1930" s="17" t="s">
        <v>2380</v>
      </c>
      <c r="F1930" s="17" t="s">
        <v>2380</v>
      </c>
      <c r="G1930" s="17" t="s">
        <v>2380</v>
      </c>
      <c r="H1930" s="17">
        <v>0</v>
      </c>
      <c r="I1930" s="17" t="s">
        <v>2380</v>
      </c>
      <c r="J1930" s="17" t="str">
        <f>IF(Table3__3_16[[#This Row],[HBA1C]]&lt;5.7,"Normal",IF(Table3__3_16[[#This Row],[HBA1C]]&lt;6.4,"Prediabetes","Diabetes"))</f>
        <v>Normal</v>
      </c>
    </row>
    <row r="1931" spans="1:10" x14ac:dyDescent="0.35">
      <c r="A1931" s="17" t="s">
        <v>438</v>
      </c>
      <c r="B1931" s="17">
        <v>29.1</v>
      </c>
      <c r="C1931" s="17" t="s">
        <v>8338</v>
      </c>
      <c r="D1931" s="17">
        <v>4.67</v>
      </c>
      <c r="E1931" s="17" t="s">
        <v>2380</v>
      </c>
      <c r="F1931" s="17" t="s">
        <v>2380</v>
      </c>
      <c r="G1931" s="17" t="s">
        <v>2380</v>
      </c>
      <c r="H1931" s="17">
        <v>0</v>
      </c>
      <c r="I1931" s="17" t="s">
        <v>2380</v>
      </c>
      <c r="J1931" s="17" t="str">
        <f>IF(Table3__3_16[[#This Row],[HBA1C]]&lt;5.7,"Normal",IF(Table3__3_16[[#This Row],[HBA1C]]&lt;6.4,"Prediabetes","Diabetes"))</f>
        <v>Normal</v>
      </c>
    </row>
    <row r="1932" spans="1:10" x14ac:dyDescent="0.35">
      <c r="A1932" s="17" t="s">
        <v>437</v>
      </c>
      <c r="B1932" s="17">
        <v>26.62</v>
      </c>
      <c r="C1932" s="17" t="s">
        <v>8338</v>
      </c>
      <c r="D1932" s="17">
        <v>6.24</v>
      </c>
      <c r="E1932" s="17" t="s">
        <v>2380</v>
      </c>
      <c r="F1932" s="17" t="s">
        <v>2380</v>
      </c>
      <c r="G1932" s="17" t="s">
        <v>2380</v>
      </c>
      <c r="H1932" s="17">
        <v>0</v>
      </c>
      <c r="I1932" s="17" t="s">
        <v>2380</v>
      </c>
      <c r="J1932" s="17" t="str">
        <f>IF(Table3__3_16[[#This Row],[HBA1C]]&lt;5.7,"Normal",IF(Table3__3_16[[#This Row],[HBA1C]]&lt;6.4,"Prediabetes","Diabetes"))</f>
        <v>Prediabetes</v>
      </c>
    </row>
    <row r="1933" spans="1:10" x14ac:dyDescent="0.35">
      <c r="A1933" s="17" t="s">
        <v>436</v>
      </c>
      <c r="B1933" s="17">
        <v>25.74</v>
      </c>
      <c r="C1933" s="17" t="s">
        <v>8338</v>
      </c>
      <c r="D1933" s="17">
        <v>5.99</v>
      </c>
      <c r="E1933" s="17" t="s">
        <v>2380</v>
      </c>
      <c r="F1933" s="17" t="s">
        <v>2380</v>
      </c>
      <c r="G1933" s="17" t="s">
        <v>2380</v>
      </c>
      <c r="H1933" s="17">
        <v>0</v>
      </c>
      <c r="I1933" s="17" t="s">
        <v>2380</v>
      </c>
      <c r="J1933" s="17" t="str">
        <f>IF(Table3__3_16[[#This Row],[HBA1C]]&lt;5.7,"Normal",IF(Table3__3_16[[#This Row],[HBA1C]]&lt;6.4,"Prediabetes","Diabetes"))</f>
        <v>Prediabetes</v>
      </c>
    </row>
    <row r="1934" spans="1:10" x14ac:dyDescent="0.35">
      <c r="A1934" s="17" t="s">
        <v>435</v>
      </c>
      <c r="B1934" s="17">
        <v>18.22</v>
      </c>
      <c r="C1934" s="17" t="s">
        <v>8340</v>
      </c>
      <c r="D1934" s="17">
        <v>10.27</v>
      </c>
      <c r="E1934" s="17" t="s">
        <v>2381</v>
      </c>
      <c r="F1934" s="17" t="s">
        <v>2380</v>
      </c>
      <c r="G1934" s="17" t="s">
        <v>2380</v>
      </c>
      <c r="H1934" s="17">
        <v>1</v>
      </c>
      <c r="I1934" s="17" t="s">
        <v>2380</v>
      </c>
      <c r="J1934" s="17" t="str">
        <f>IF(Table3__3_16[[#This Row],[HBA1C]]&lt;5.7,"Normal",IF(Table3__3_16[[#This Row],[HBA1C]]&lt;6.4,"Prediabetes","Diabetes"))</f>
        <v>Diabetes</v>
      </c>
    </row>
    <row r="1935" spans="1:10" x14ac:dyDescent="0.35">
      <c r="A1935" s="17" t="s">
        <v>434</v>
      </c>
      <c r="B1935" s="17">
        <v>26.03</v>
      </c>
      <c r="C1935" s="17" t="s">
        <v>8338</v>
      </c>
      <c r="D1935" s="17">
        <v>5.97</v>
      </c>
      <c r="E1935" s="17" t="s">
        <v>2380</v>
      </c>
      <c r="F1935" s="17" t="s">
        <v>2380</v>
      </c>
      <c r="G1935" s="17" t="s">
        <v>2381</v>
      </c>
      <c r="H1935" s="17">
        <v>1</v>
      </c>
      <c r="I1935" s="17" t="s">
        <v>2380</v>
      </c>
      <c r="J1935" s="17" t="str">
        <f>IF(Table3__3_16[[#This Row],[HBA1C]]&lt;5.7,"Normal",IF(Table3__3_16[[#This Row],[HBA1C]]&lt;6.4,"Prediabetes","Diabetes"))</f>
        <v>Prediabetes</v>
      </c>
    </row>
    <row r="1936" spans="1:10" x14ac:dyDescent="0.35">
      <c r="A1936" s="17" t="s">
        <v>433</v>
      </c>
      <c r="B1936" s="17">
        <v>17.29</v>
      </c>
      <c r="C1936" s="17" t="s">
        <v>8340</v>
      </c>
      <c r="D1936" s="17">
        <v>4.9800000000000004</v>
      </c>
      <c r="E1936" s="17" t="s">
        <v>2380</v>
      </c>
      <c r="F1936" s="17" t="s">
        <v>2380</v>
      </c>
      <c r="G1936" s="17" t="s">
        <v>2380</v>
      </c>
      <c r="H1936" s="17">
        <v>0</v>
      </c>
      <c r="I1936" s="17" t="s">
        <v>2380</v>
      </c>
      <c r="J1936" s="17" t="str">
        <f>IF(Table3__3_16[[#This Row],[HBA1C]]&lt;5.7,"Normal",IF(Table3__3_16[[#This Row],[HBA1C]]&lt;6.4,"Prediabetes","Diabetes"))</f>
        <v>Normal</v>
      </c>
    </row>
    <row r="1937" spans="1:10" x14ac:dyDescent="0.35">
      <c r="A1937" s="17" t="s">
        <v>432</v>
      </c>
      <c r="B1937" s="17">
        <v>18.170000000000002</v>
      </c>
      <c r="C1937" s="17" t="s">
        <v>8340</v>
      </c>
      <c r="D1937" s="17">
        <v>6.91</v>
      </c>
      <c r="E1937" s="17" t="s">
        <v>2381</v>
      </c>
      <c r="F1937" s="17" t="s">
        <v>2380</v>
      </c>
      <c r="G1937" s="17" t="s">
        <v>2380</v>
      </c>
      <c r="H1937" s="17">
        <v>1</v>
      </c>
      <c r="I1937" s="17" t="s">
        <v>2380</v>
      </c>
      <c r="J1937" s="17" t="str">
        <f>IF(Table3__3_16[[#This Row],[HBA1C]]&lt;5.7,"Normal",IF(Table3__3_16[[#This Row],[HBA1C]]&lt;6.4,"Prediabetes","Diabetes"))</f>
        <v>Diabetes</v>
      </c>
    </row>
    <row r="1938" spans="1:10" x14ac:dyDescent="0.35">
      <c r="A1938" s="17" t="s">
        <v>431</v>
      </c>
      <c r="B1938" s="17">
        <v>32.54</v>
      </c>
      <c r="C1938" s="17" t="s">
        <v>8337</v>
      </c>
      <c r="D1938" s="17">
        <v>6.38</v>
      </c>
      <c r="E1938" s="17" t="s">
        <v>2380</v>
      </c>
      <c r="F1938" s="17" t="s">
        <v>2381</v>
      </c>
      <c r="G1938" s="17" t="s">
        <v>2380</v>
      </c>
      <c r="H1938" s="17">
        <v>1</v>
      </c>
      <c r="I1938" s="17" t="s">
        <v>2380</v>
      </c>
      <c r="J1938" s="17" t="str">
        <f>IF(Table3__3_16[[#This Row],[HBA1C]]&lt;5.7,"Normal",IF(Table3__3_16[[#This Row],[HBA1C]]&lt;6.4,"Prediabetes","Diabetes"))</f>
        <v>Prediabetes</v>
      </c>
    </row>
    <row r="1939" spans="1:10" x14ac:dyDescent="0.35">
      <c r="A1939" s="17" t="s">
        <v>430</v>
      </c>
      <c r="B1939" s="17">
        <v>30.25</v>
      </c>
      <c r="C1939" s="17" t="s">
        <v>8337</v>
      </c>
      <c r="D1939" s="17">
        <v>4.7699999999999996</v>
      </c>
      <c r="E1939" s="17" t="s">
        <v>2380</v>
      </c>
      <c r="F1939" s="17" t="s">
        <v>2380</v>
      </c>
      <c r="G1939" s="17" t="s">
        <v>2380</v>
      </c>
      <c r="H1939" s="17">
        <v>0</v>
      </c>
      <c r="I1939" s="17" t="s">
        <v>2380</v>
      </c>
      <c r="J1939" s="17" t="str">
        <f>IF(Table3__3_16[[#This Row],[HBA1C]]&lt;5.7,"Normal",IF(Table3__3_16[[#This Row],[HBA1C]]&lt;6.4,"Prediabetes","Diabetes"))</f>
        <v>Normal</v>
      </c>
    </row>
    <row r="1940" spans="1:10" x14ac:dyDescent="0.35">
      <c r="A1940" s="17" t="s">
        <v>429</v>
      </c>
      <c r="B1940" s="17">
        <v>19.59</v>
      </c>
      <c r="C1940" s="17" t="s">
        <v>8339</v>
      </c>
      <c r="D1940" s="17">
        <v>6.04</v>
      </c>
      <c r="E1940" s="17" t="s">
        <v>2381</v>
      </c>
      <c r="F1940" s="17" t="s">
        <v>2380</v>
      </c>
      <c r="G1940" s="17" t="s">
        <v>2380</v>
      </c>
      <c r="H1940" s="17">
        <v>1</v>
      </c>
      <c r="I1940" s="17" t="s">
        <v>2380</v>
      </c>
      <c r="J1940" s="17" t="str">
        <f>IF(Table3__3_16[[#This Row],[HBA1C]]&lt;5.7,"Normal",IF(Table3__3_16[[#This Row],[HBA1C]]&lt;6.4,"Prediabetes","Diabetes"))</f>
        <v>Prediabetes</v>
      </c>
    </row>
    <row r="1941" spans="1:10" x14ac:dyDescent="0.35">
      <c r="A1941" s="17" t="s">
        <v>428</v>
      </c>
      <c r="B1941" s="17">
        <v>45.9</v>
      </c>
      <c r="C1941" s="17" t="s">
        <v>8337</v>
      </c>
      <c r="D1941" s="17">
        <v>4.3</v>
      </c>
      <c r="E1941" s="17" t="s">
        <v>2381</v>
      </c>
      <c r="F1941" s="17" t="s">
        <v>2380</v>
      </c>
      <c r="G1941" s="17" t="s">
        <v>2380</v>
      </c>
      <c r="H1941" s="17">
        <v>1</v>
      </c>
      <c r="I1941" s="17" t="s">
        <v>2380</v>
      </c>
      <c r="J1941" s="17" t="str">
        <f>IF(Table3__3_16[[#This Row],[HBA1C]]&lt;5.7,"Normal",IF(Table3__3_16[[#This Row],[HBA1C]]&lt;6.4,"Prediabetes","Diabetes"))</f>
        <v>Normal</v>
      </c>
    </row>
    <row r="1942" spans="1:10" x14ac:dyDescent="0.35">
      <c r="A1942" s="17" t="s">
        <v>427</v>
      </c>
      <c r="B1942" s="17">
        <v>17.059999999999999</v>
      </c>
      <c r="C1942" s="17" t="s">
        <v>8340</v>
      </c>
      <c r="D1942" s="17">
        <v>8.75</v>
      </c>
      <c r="E1942" s="17" t="s">
        <v>2381</v>
      </c>
      <c r="F1942" s="17" t="s">
        <v>2380</v>
      </c>
      <c r="G1942" s="17" t="s">
        <v>2380</v>
      </c>
      <c r="H1942" s="17">
        <v>0</v>
      </c>
      <c r="I1942" s="17" t="s">
        <v>2380</v>
      </c>
      <c r="J1942" s="17" t="str">
        <f>IF(Table3__3_16[[#This Row],[HBA1C]]&lt;5.7,"Normal",IF(Table3__3_16[[#This Row],[HBA1C]]&lt;6.4,"Prediabetes","Diabetes"))</f>
        <v>Diabetes</v>
      </c>
    </row>
    <row r="1943" spans="1:10" x14ac:dyDescent="0.35">
      <c r="A1943" s="17" t="s">
        <v>426</v>
      </c>
      <c r="B1943" s="17">
        <v>32.07</v>
      </c>
      <c r="C1943" s="17" t="s">
        <v>8337</v>
      </c>
      <c r="D1943" s="17">
        <v>5.25</v>
      </c>
      <c r="E1943" s="17" t="s">
        <v>2380</v>
      </c>
      <c r="F1943" s="17" t="s">
        <v>2380</v>
      </c>
      <c r="G1943" s="17" t="s">
        <v>2381</v>
      </c>
      <c r="H1943" s="17">
        <v>1</v>
      </c>
      <c r="I1943" s="17" t="s">
        <v>2380</v>
      </c>
      <c r="J1943" s="17" t="str">
        <f>IF(Table3__3_16[[#This Row],[HBA1C]]&lt;5.7,"Normal",IF(Table3__3_16[[#This Row],[HBA1C]]&lt;6.4,"Prediabetes","Diabetes"))</f>
        <v>Normal</v>
      </c>
    </row>
    <row r="1944" spans="1:10" x14ac:dyDescent="0.35">
      <c r="A1944" s="17" t="s">
        <v>425</v>
      </c>
      <c r="B1944" s="17">
        <v>16.5</v>
      </c>
      <c r="C1944" s="17" t="s">
        <v>8340</v>
      </c>
      <c r="D1944" s="17">
        <v>5.03</v>
      </c>
      <c r="E1944" s="17" t="s">
        <v>2380</v>
      </c>
      <c r="F1944" s="17" t="s">
        <v>2380</v>
      </c>
      <c r="G1944" s="17" t="s">
        <v>2380</v>
      </c>
      <c r="H1944" s="17">
        <v>1</v>
      </c>
      <c r="I1944" s="17" t="s">
        <v>2380</v>
      </c>
      <c r="J1944" s="17" t="str">
        <f>IF(Table3__3_16[[#This Row],[HBA1C]]&lt;5.7,"Normal",IF(Table3__3_16[[#This Row],[HBA1C]]&lt;6.4,"Prediabetes","Diabetes"))</f>
        <v>Normal</v>
      </c>
    </row>
    <row r="1945" spans="1:10" x14ac:dyDescent="0.35">
      <c r="A1945" s="17" t="s">
        <v>424</v>
      </c>
      <c r="B1945" s="17">
        <v>31.4</v>
      </c>
      <c r="C1945" s="17" t="s">
        <v>8337</v>
      </c>
      <c r="D1945" s="17">
        <v>5.88</v>
      </c>
      <c r="E1945" s="17" t="s">
        <v>2380</v>
      </c>
      <c r="F1945" s="17" t="s">
        <v>2380</v>
      </c>
      <c r="G1945" s="17" t="s">
        <v>2380</v>
      </c>
      <c r="H1945" s="17">
        <v>1</v>
      </c>
      <c r="I1945" s="17" t="s">
        <v>2380</v>
      </c>
      <c r="J1945" s="17" t="str">
        <f>IF(Table3__3_16[[#This Row],[HBA1C]]&lt;5.7,"Normal",IF(Table3__3_16[[#This Row],[HBA1C]]&lt;6.4,"Prediabetes","Diabetes"))</f>
        <v>Prediabetes</v>
      </c>
    </row>
    <row r="1946" spans="1:10" x14ac:dyDescent="0.35">
      <c r="A1946" s="17" t="s">
        <v>423</v>
      </c>
      <c r="B1946" s="17">
        <v>20.36</v>
      </c>
      <c r="C1946" s="17" t="s">
        <v>8339</v>
      </c>
      <c r="D1946" s="17">
        <v>4.49</v>
      </c>
      <c r="E1946" s="17" t="s">
        <v>2380</v>
      </c>
      <c r="F1946" s="17" t="s">
        <v>2380</v>
      </c>
      <c r="G1946" s="17" t="s">
        <v>2380</v>
      </c>
      <c r="H1946" s="17">
        <v>0</v>
      </c>
      <c r="I1946" s="17" t="s">
        <v>2380</v>
      </c>
      <c r="J1946" s="17" t="str">
        <f>IF(Table3__3_16[[#This Row],[HBA1C]]&lt;5.7,"Normal",IF(Table3__3_16[[#This Row],[HBA1C]]&lt;6.4,"Prediabetes","Diabetes"))</f>
        <v>Normal</v>
      </c>
    </row>
    <row r="1947" spans="1:10" x14ac:dyDescent="0.35">
      <c r="A1947" s="17" t="s">
        <v>422</v>
      </c>
      <c r="B1947" s="17">
        <v>25.46</v>
      </c>
      <c r="C1947" s="17" t="s">
        <v>8338</v>
      </c>
      <c r="D1947" s="17">
        <v>4.1399999999999997</v>
      </c>
      <c r="E1947" s="17" t="s">
        <v>2380</v>
      </c>
      <c r="F1947" s="17" t="s">
        <v>2380</v>
      </c>
      <c r="G1947" s="17" t="s">
        <v>2380</v>
      </c>
      <c r="H1947" s="17">
        <v>1</v>
      </c>
      <c r="I1947" s="17" t="s">
        <v>2380</v>
      </c>
      <c r="J1947" s="17" t="str">
        <f>IF(Table3__3_16[[#This Row],[HBA1C]]&lt;5.7,"Normal",IF(Table3__3_16[[#This Row],[HBA1C]]&lt;6.4,"Prediabetes","Diabetes"))</f>
        <v>Normal</v>
      </c>
    </row>
    <row r="1948" spans="1:10" x14ac:dyDescent="0.35">
      <c r="A1948" s="17" t="s">
        <v>421</v>
      </c>
      <c r="B1948" s="17">
        <v>17.09</v>
      </c>
      <c r="C1948" s="17" t="s">
        <v>8340</v>
      </c>
      <c r="D1948" s="17">
        <v>5.8</v>
      </c>
      <c r="E1948" s="17" t="s">
        <v>2381</v>
      </c>
      <c r="F1948" s="17" t="s">
        <v>2380</v>
      </c>
      <c r="G1948" s="17" t="s">
        <v>2380</v>
      </c>
      <c r="H1948" s="17">
        <v>0</v>
      </c>
      <c r="I1948" s="17" t="s">
        <v>2380</v>
      </c>
      <c r="J1948" s="17" t="str">
        <f>IF(Table3__3_16[[#This Row],[HBA1C]]&lt;5.7,"Normal",IF(Table3__3_16[[#This Row],[HBA1C]]&lt;6.4,"Prediabetes","Diabetes"))</f>
        <v>Prediabetes</v>
      </c>
    </row>
    <row r="1949" spans="1:10" x14ac:dyDescent="0.35">
      <c r="A1949" s="17" t="s">
        <v>420</v>
      </c>
      <c r="B1949" s="17">
        <v>20.83</v>
      </c>
      <c r="C1949" s="17" t="s">
        <v>8339</v>
      </c>
      <c r="D1949" s="17">
        <v>5.12</v>
      </c>
      <c r="E1949" s="17" t="s">
        <v>2380</v>
      </c>
      <c r="F1949" s="17" t="s">
        <v>2380</v>
      </c>
      <c r="G1949" s="17" t="s">
        <v>2380</v>
      </c>
      <c r="H1949" s="17">
        <v>0</v>
      </c>
      <c r="I1949" s="17" t="s">
        <v>2380</v>
      </c>
      <c r="J1949" s="17" t="str">
        <f>IF(Table3__3_16[[#This Row],[HBA1C]]&lt;5.7,"Normal",IF(Table3__3_16[[#This Row],[HBA1C]]&lt;6.4,"Prediabetes","Diabetes"))</f>
        <v>Normal</v>
      </c>
    </row>
    <row r="1950" spans="1:10" x14ac:dyDescent="0.35">
      <c r="A1950" s="17" t="s">
        <v>419</v>
      </c>
      <c r="B1950" s="17">
        <v>18.920000000000002</v>
      </c>
      <c r="C1950" s="17" t="s">
        <v>8339</v>
      </c>
      <c r="D1950" s="17">
        <v>5.98</v>
      </c>
      <c r="E1950" s="17" t="s">
        <v>2381</v>
      </c>
      <c r="F1950" s="17" t="s">
        <v>2380</v>
      </c>
      <c r="G1950" s="17" t="s">
        <v>2380</v>
      </c>
      <c r="H1950" s="17">
        <v>1</v>
      </c>
      <c r="I1950" s="17" t="s">
        <v>2380</v>
      </c>
      <c r="J1950" s="17" t="str">
        <f>IF(Table3__3_16[[#This Row],[HBA1C]]&lt;5.7,"Normal",IF(Table3__3_16[[#This Row],[HBA1C]]&lt;6.4,"Prediabetes","Diabetes"))</f>
        <v>Prediabetes</v>
      </c>
    </row>
    <row r="1951" spans="1:10" x14ac:dyDescent="0.35">
      <c r="A1951" s="17" t="s">
        <v>418</v>
      </c>
      <c r="B1951" s="17">
        <v>37.1</v>
      </c>
      <c r="C1951" s="17" t="s">
        <v>8337</v>
      </c>
      <c r="D1951" s="17">
        <v>5.46</v>
      </c>
      <c r="E1951" s="17" t="s">
        <v>2380</v>
      </c>
      <c r="F1951" s="17" t="s">
        <v>2380</v>
      </c>
      <c r="G1951" s="17" t="s">
        <v>2380</v>
      </c>
      <c r="H1951" s="17">
        <v>0</v>
      </c>
      <c r="I1951" s="17" t="s">
        <v>2380</v>
      </c>
      <c r="J1951" s="17" t="str">
        <f>IF(Table3__3_16[[#This Row],[HBA1C]]&lt;5.7,"Normal",IF(Table3__3_16[[#This Row],[HBA1C]]&lt;6.4,"Prediabetes","Diabetes"))</f>
        <v>Normal</v>
      </c>
    </row>
    <row r="1952" spans="1:10" x14ac:dyDescent="0.35">
      <c r="A1952" s="17" t="s">
        <v>417</v>
      </c>
      <c r="B1952" s="17">
        <v>22.515000000000001</v>
      </c>
      <c r="C1952" s="17" t="s">
        <v>8339</v>
      </c>
      <c r="D1952" s="17">
        <v>4.91</v>
      </c>
      <c r="E1952" s="17" t="s">
        <v>2381</v>
      </c>
      <c r="F1952" s="17" t="s">
        <v>2380</v>
      </c>
      <c r="G1952" s="17" t="s">
        <v>2381</v>
      </c>
      <c r="H1952" s="17">
        <v>1</v>
      </c>
      <c r="I1952" s="17" t="s">
        <v>2380</v>
      </c>
      <c r="J1952" s="17" t="str">
        <f>IF(Table3__3_16[[#This Row],[HBA1C]]&lt;5.7,"Normal",IF(Table3__3_16[[#This Row],[HBA1C]]&lt;6.4,"Prediabetes","Diabetes"))</f>
        <v>Normal</v>
      </c>
    </row>
    <row r="1953" spans="1:10" x14ac:dyDescent="0.35">
      <c r="A1953" s="17" t="s">
        <v>416</v>
      </c>
      <c r="B1953" s="17">
        <v>32.700000000000003</v>
      </c>
      <c r="C1953" s="17" t="s">
        <v>8337</v>
      </c>
      <c r="D1953" s="17">
        <v>4.66</v>
      </c>
      <c r="E1953" s="17" t="s">
        <v>2380</v>
      </c>
      <c r="F1953" s="17" t="s">
        <v>2380</v>
      </c>
      <c r="G1953" s="17" t="s">
        <v>2380</v>
      </c>
      <c r="H1953" s="17">
        <v>0</v>
      </c>
      <c r="I1953" s="17" t="s">
        <v>2380</v>
      </c>
      <c r="J1953" s="17" t="str">
        <f>IF(Table3__3_16[[#This Row],[HBA1C]]&lt;5.7,"Normal",IF(Table3__3_16[[#This Row],[HBA1C]]&lt;6.4,"Prediabetes","Diabetes"))</f>
        <v>Normal</v>
      </c>
    </row>
    <row r="1954" spans="1:10" x14ac:dyDescent="0.35">
      <c r="A1954" s="17" t="s">
        <v>415</v>
      </c>
      <c r="B1954" s="17">
        <v>17.75</v>
      </c>
      <c r="C1954" s="17" t="s">
        <v>8340</v>
      </c>
      <c r="D1954" s="17">
        <v>6.8</v>
      </c>
      <c r="E1954" s="17" t="s">
        <v>2381</v>
      </c>
      <c r="F1954" s="17" t="s">
        <v>2380</v>
      </c>
      <c r="G1954" s="17" t="s">
        <v>2380</v>
      </c>
      <c r="H1954" s="17">
        <v>1</v>
      </c>
      <c r="I1954" s="17" t="s">
        <v>2380</v>
      </c>
      <c r="J1954" s="17" t="str">
        <f>IF(Table3__3_16[[#This Row],[HBA1C]]&lt;5.7,"Normal",IF(Table3__3_16[[#This Row],[HBA1C]]&lt;6.4,"Prediabetes","Diabetes"))</f>
        <v>Diabetes</v>
      </c>
    </row>
    <row r="1955" spans="1:10" x14ac:dyDescent="0.35">
      <c r="A1955" s="17" t="s">
        <v>414</v>
      </c>
      <c r="B1955" s="17">
        <v>33.630000000000003</v>
      </c>
      <c r="C1955" s="17" t="s">
        <v>8337</v>
      </c>
      <c r="D1955" s="17">
        <v>4.47</v>
      </c>
      <c r="E1955" s="17" t="s">
        <v>2381</v>
      </c>
      <c r="F1955" s="17" t="s">
        <v>2380</v>
      </c>
      <c r="G1955" s="17" t="s">
        <v>2380</v>
      </c>
      <c r="H1955" s="17">
        <v>0</v>
      </c>
      <c r="I1955" s="17" t="s">
        <v>2380</v>
      </c>
      <c r="J1955" s="17" t="str">
        <f>IF(Table3__3_16[[#This Row],[HBA1C]]&lt;5.7,"Normal",IF(Table3__3_16[[#This Row],[HBA1C]]&lt;6.4,"Prediabetes","Diabetes"))</f>
        <v>Normal</v>
      </c>
    </row>
    <row r="1956" spans="1:10" x14ac:dyDescent="0.35">
      <c r="A1956" s="17" t="s">
        <v>413</v>
      </c>
      <c r="B1956" s="17">
        <v>34.799999999999997</v>
      </c>
      <c r="C1956" s="17" t="s">
        <v>8337</v>
      </c>
      <c r="D1956" s="17">
        <v>4.08</v>
      </c>
      <c r="E1956" s="17" t="s">
        <v>2381</v>
      </c>
      <c r="F1956" s="17" t="s">
        <v>2380</v>
      </c>
      <c r="G1956" s="17" t="s">
        <v>2380</v>
      </c>
      <c r="H1956" s="17">
        <v>1</v>
      </c>
      <c r="I1956" s="17" t="s">
        <v>2380</v>
      </c>
      <c r="J1956" s="17" t="str">
        <f>IF(Table3__3_16[[#This Row],[HBA1C]]&lt;5.7,"Normal",IF(Table3__3_16[[#This Row],[HBA1C]]&lt;6.4,"Prediabetes","Diabetes"))</f>
        <v>Normal</v>
      </c>
    </row>
    <row r="1957" spans="1:10" x14ac:dyDescent="0.35">
      <c r="A1957" s="17" t="s">
        <v>412</v>
      </c>
      <c r="B1957" s="17">
        <v>16.809999999999999</v>
      </c>
      <c r="C1957" s="17" t="s">
        <v>8340</v>
      </c>
      <c r="D1957" s="17">
        <v>5.51</v>
      </c>
      <c r="E1957" s="17" t="s">
        <v>2381</v>
      </c>
      <c r="F1957" s="17" t="s">
        <v>2380</v>
      </c>
      <c r="G1957" s="17" t="s">
        <v>2380</v>
      </c>
      <c r="H1957" s="17">
        <v>1</v>
      </c>
      <c r="I1957" s="17" t="s">
        <v>2380</v>
      </c>
      <c r="J1957" s="17" t="str">
        <f>IF(Table3__3_16[[#This Row],[HBA1C]]&lt;5.7,"Normal",IF(Table3__3_16[[#This Row],[HBA1C]]&lt;6.4,"Prediabetes","Diabetes"))</f>
        <v>Normal</v>
      </c>
    </row>
    <row r="1958" spans="1:10" x14ac:dyDescent="0.35">
      <c r="A1958" s="17" t="s">
        <v>411</v>
      </c>
      <c r="B1958" s="17">
        <v>16.690000000000001</v>
      </c>
      <c r="C1958" s="17" t="s">
        <v>8340</v>
      </c>
      <c r="D1958" s="17">
        <v>8.4</v>
      </c>
      <c r="E1958" s="17" t="s">
        <v>2381</v>
      </c>
      <c r="F1958" s="17" t="s">
        <v>2380</v>
      </c>
      <c r="G1958" s="17" t="s">
        <v>2380</v>
      </c>
      <c r="H1958" s="17">
        <v>0</v>
      </c>
      <c r="I1958" s="17" t="s">
        <v>2380</v>
      </c>
      <c r="J1958" s="17" t="str">
        <f>IF(Table3__3_16[[#This Row],[HBA1C]]&lt;5.7,"Normal",IF(Table3__3_16[[#This Row],[HBA1C]]&lt;6.4,"Prediabetes","Diabetes"))</f>
        <v>Diabetes</v>
      </c>
    </row>
    <row r="1959" spans="1:10" x14ac:dyDescent="0.35">
      <c r="A1959" s="17" t="s">
        <v>410</v>
      </c>
      <c r="B1959" s="17">
        <v>23.21</v>
      </c>
      <c r="C1959" s="17" t="s">
        <v>8339</v>
      </c>
      <c r="D1959" s="17">
        <v>5.14</v>
      </c>
      <c r="E1959" s="17" t="s">
        <v>2381</v>
      </c>
      <c r="F1959" s="17" t="s">
        <v>2380</v>
      </c>
      <c r="G1959" s="17" t="s">
        <v>2380</v>
      </c>
      <c r="H1959" s="17">
        <v>1</v>
      </c>
      <c r="I1959" s="17" t="s">
        <v>2380</v>
      </c>
      <c r="J1959" s="17" t="str">
        <f>IF(Table3__3_16[[#This Row],[HBA1C]]&lt;5.7,"Normal",IF(Table3__3_16[[#This Row],[HBA1C]]&lt;6.4,"Prediabetes","Diabetes"))</f>
        <v>Normal</v>
      </c>
    </row>
    <row r="1960" spans="1:10" x14ac:dyDescent="0.35">
      <c r="A1960" s="17" t="s">
        <v>409</v>
      </c>
      <c r="B1960" s="17">
        <v>25.175000000000001</v>
      </c>
      <c r="C1960" s="17" t="s">
        <v>8338</v>
      </c>
      <c r="D1960" s="17">
        <v>5.21</v>
      </c>
      <c r="E1960" s="17" t="s">
        <v>2381</v>
      </c>
      <c r="F1960" s="17" t="s">
        <v>2380</v>
      </c>
      <c r="G1960" s="17" t="s">
        <v>2380</v>
      </c>
      <c r="H1960" s="17">
        <v>1</v>
      </c>
      <c r="I1960" s="17" t="s">
        <v>2380</v>
      </c>
      <c r="J1960" s="17" t="str">
        <f>IF(Table3__3_16[[#This Row],[HBA1C]]&lt;5.7,"Normal",IF(Table3__3_16[[#This Row],[HBA1C]]&lt;6.4,"Prediabetes","Diabetes"))</f>
        <v>Normal</v>
      </c>
    </row>
    <row r="1961" spans="1:10" x14ac:dyDescent="0.35">
      <c r="A1961" s="17" t="s">
        <v>408</v>
      </c>
      <c r="B1961" s="17">
        <v>34.770000000000003</v>
      </c>
      <c r="C1961" s="17" t="s">
        <v>8337</v>
      </c>
      <c r="D1961" s="17">
        <v>6.23</v>
      </c>
      <c r="E1961" s="17" t="s">
        <v>2380</v>
      </c>
      <c r="F1961" s="17" t="s">
        <v>2380</v>
      </c>
      <c r="G1961" s="17" t="s">
        <v>2380</v>
      </c>
      <c r="H1961" s="17">
        <v>0</v>
      </c>
      <c r="I1961" s="17" t="s">
        <v>2380</v>
      </c>
      <c r="J1961" s="17" t="str">
        <f>IF(Table3__3_16[[#This Row],[HBA1C]]&lt;5.7,"Normal",IF(Table3__3_16[[#This Row],[HBA1C]]&lt;6.4,"Prediabetes","Diabetes"))</f>
        <v>Prediabetes</v>
      </c>
    </row>
    <row r="1962" spans="1:10" x14ac:dyDescent="0.35">
      <c r="A1962" s="17" t="s">
        <v>407</v>
      </c>
      <c r="B1962" s="17">
        <v>27.7</v>
      </c>
      <c r="C1962" s="17" t="s">
        <v>8338</v>
      </c>
      <c r="D1962" s="17">
        <v>5.6</v>
      </c>
      <c r="E1962" s="17" t="s">
        <v>2380</v>
      </c>
      <c r="F1962" s="17" t="s">
        <v>2380</v>
      </c>
      <c r="G1962" s="17" t="s">
        <v>2380</v>
      </c>
      <c r="H1962" s="17">
        <v>1</v>
      </c>
      <c r="I1962" s="17" t="s">
        <v>2380</v>
      </c>
      <c r="J1962" s="17" t="str">
        <f>IF(Table3__3_16[[#This Row],[HBA1C]]&lt;5.7,"Normal",IF(Table3__3_16[[#This Row],[HBA1C]]&lt;6.4,"Prediabetes","Diabetes"))</f>
        <v>Normal</v>
      </c>
    </row>
    <row r="1963" spans="1:10" x14ac:dyDescent="0.35">
      <c r="A1963" s="17" t="s">
        <v>406</v>
      </c>
      <c r="B1963" s="17">
        <v>19.12</v>
      </c>
      <c r="C1963" s="17" t="s">
        <v>8339</v>
      </c>
      <c r="D1963" s="17">
        <v>4.72</v>
      </c>
      <c r="E1963" s="17" t="s">
        <v>2381</v>
      </c>
      <c r="F1963" s="17" t="s">
        <v>2380</v>
      </c>
      <c r="G1963" s="17" t="s">
        <v>2380</v>
      </c>
      <c r="H1963" s="17">
        <v>1</v>
      </c>
      <c r="I1963" s="17" t="s">
        <v>2380</v>
      </c>
      <c r="J1963" s="17" t="str">
        <f>IF(Table3__3_16[[#This Row],[HBA1C]]&lt;5.7,"Normal",IF(Table3__3_16[[#This Row],[HBA1C]]&lt;6.4,"Prediabetes","Diabetes"))</f>
        <v>Normal</v>
      </c>
    </row>
    <row r="1964" spans="1:10" x14ac:dyDescent="0.35">
      <c r="A1964" s="17" t="s">
        <v>405</v>
      </c>
      <c r="B1964" s="17">
        <v>32.67</v>
      </c>
      <c r="C1964" s="17" t="s">
        <v>8337</v>
      </c>
      <c r="D1964" s="17">
        <v>4.67</v>
      </c>
      <c r="E1964" s="17" t="s">
        <v>2380</v>
      </c>
      <c r="F1964" s="17" t="s">
        <v>2380</v>
      </c>
      <c r="G1964" s="17" t="s">
        <v>2381</v>
      </c>
      <c r="H1964" s="17">
        <v>1</v>
      </c>
      <c r="I1964" s="17" t="s">
        <v>2380</v>
      </c>
      <c r="J1964" s="17" t="str">
        <f>IF(Table3__3_16[[#This Row],[HBA1C]]&lt;5.7,"Normal",IF(Table3__3_16[[#This Row],[HBA1C]]&lt;6.4,"Prediabetes","Diabetes"))</f>
        <v>Normal</v>
      </c>
    </row>
    <row r="1965" spans="1:10" x14ac:dyDescent="0.35">
      <c r="A1965" s="17" t="s">
        <v>404</v>
      </c>
      <c r="B1965" s="17">
        <v>28.5</v>
      </c>
      <c r="C1965" s="17" t="s">
        <v>8338</v>
      </c>
      <c r="D1965" s="17">
        <v>6.11</v>
      </c>
      <c r="E1965" s="17" t="s">
        <v>2380</v>
      </c>
      <c r="F1965" s="17" t="s">
        <v>2380</v>
      </c>
      <c r="G1965" s="17" t="s">
        <v>2380</v>
      </c>
      <c r="H1965" s="17">
        <v>1</v>
      </c>
      <c r="I1965" s="17" t="s">
        <v>2380</v>
      </c>
      <c r="J1965" s="17" t="str">
        <f>IF(Table3__3_16[[#This Row],[HBA1C]]&lt;5.7,"Normal",IF(Table3__3_16[[#This Row],[HBA1C]]&lt;6.4,"Prediabetes","Diabetes"))</f>
        <v>Prediabetes</v>
      </c>
    </row>
    <row r="1966" spans="1:10" x14ac:dyDescent="0.35">
      <c r="A1966" s="17" t="s">
        <v>403</v>
      </c>
      <c r="B1966" s="17">
        <v>39.270000000000003</v>
      </c>
      <c r="C1966" s="17" t="s">
        <v>8337</v>
      </c>
      <c r="D1966" s="17">
        <v>6.25</v>
      </c>
      <c r="E1966" s="17" t="s">
        <v>2380</v>
      </c>
      <c r="F1966" s="17" t="s">
        <v>2380</v>
      </c>
      <c r="G1966" s="17" t="s">
        <v>2380</v>
      </c>
      <c r="H1966" s="17">
        <v>0</v>
      </c>
      <c r="I1966" s="17" t="s">
        <v>2380</v>
      </c>
      <c r="J1966" s="17" t="str">
        <f>IF(Table3__3_16[[#This Row],[HBA1C]]&lt;5.7,"Normal",IF(Table3__3_16[[#This Row],[HBA1C]]&lt;6.4,"Prediabetes","Diabetes"))</f>
        <v>Prediabetes</v>
      </c>
    </row>
    <row r="1967" spans="1:10" x14ac:dyDescent="0.35">
      <c r="A1967" s="17" t="s">
        <v>402</v>
      </c>
      <c r="B1967" s="17">
        <v>32.49</v>
      </c>
      <c r="C1967" s="17" t="s">
        <v>8337</v>
      </c>
      <c r="D1967" s="17">
        <v>4</v>
      </c>
      <c r="E1967" s="17" t="s">
        <v>2381</v>
      </c>
      <c r="F1967" s="17" t="s">
        <v>2380</v>
      </c>
      <c r="G1967" s="17" t="s">
        <v>2380</v>
      </c>
      <c r="H1967" s="17">
        <v>0</v>
      </c>
      <c r="I1967" s="17" t="s">
        <v>2380</v>
      </c>
      <c r="J1967" s="17" t="str">
        <f>IF(Table3__3_16[[#This Row],[HBA1C]]&lt;5.7,"Normal",IF(Table3__3_16[[#This Row],[HBA1C]]&lt;6.4,"Prediabetes","Diabetes"))</f>
        <v>Normal</v>
      </c>
    </row>
    <row r="1968" spans="1:10" x14ac:dyDescent="0.35">
      <c r="A1968" s="17" t="s">
        <v>401</v>
      </c>
      <c r="B1968" s="17">
        <v>23.7</v>
      </c>
      <c r="C1968" s="17" t="s">
        <v>8339</v>
      </c>
      <c r="D1968" s="17">
        <v>5.55</v>
      </c>
      <c r="E1968" s="17" t="s">
        <v>2381</v>
      </c>
      <c r="F1968" s="17" t="s">
        <v>2380</v>
      </c>
      <c r="G1968" s="17" t="s">
        <v>2380</v>
      </c>
      <c r="H1968" s="17">
        <v>0</v>
      </c>
      <c r="I1968" s="17" t="s">
        <v>2380</v>
      </c>
      <c r="J1968" s="17" t="str">
        <f>IF(Table3__3_16[[#This Row],[HBA1C]]&lt;5.7,"Normal",IF(Table3__3_16[[#This Row],[HBA1C]]&lt;6.4,"Prediabetes","Diabetes"))</f>
        <v>Normal</v>
      </c>
    </row>
    <row r="1969" spans="1:10" x14ac:dyDescent="0.35">
      <c r="A1969" s="17" t="s">
        <v>400</v>
      </c>
      <c r="B1969" s="17">
        <v>30.4</v>
      </c>
      <c r="C1969" s="17" t="s">
        <v>8337</v>
      </c>
      <c r="D1969" s="17">
        <v>5.95</v>
      </c>
      <c r="E1969" s="17" t="s">
        <v>2380</v>
      </c>
      <c r="F1969" s="17" t="s">
        <v>2381</v>
      </c>
      <c r="G1969" s="17" t="s">
        <v>2380</v>
      </c>
      <c r="H1969" s="17">
        <v>1</v>
      </c>
      <c r="I1969" s="17" t="s">
        <v>2380</v>
      </c>
      <c r="J1969" s="17" t="str">
        <f>IF(Table3__3_16[[#This Row],[HBA1C]]&lt;5.7,"Normal",IF(Table3__3_16[[#This Row],[HBA1C]]&lt;6.4,"Prediabetes","Diabetes"))</f>
        <v>Prediabetes</v>
      </c>
    </row>
    <row r="1970" spans="1:10" x14ac:dyDescent="0.35">
      <c r="A1970" s="17" t="s">
        <v>399</v>
      </c>
      <c r="B1970" s="17">
        <v>38.94</v>
      </c>
      <c r="C1970" s="17" t="s">
        <v>8337</v>
      </c>
      <c r="D1970" s="17">
        <v>4.3600000000000003</v>
      </c>
      <c r="E1970" s="17" t="s">
        <v>2380</v>
      </c>
      <c r="F1970" s="17" t="s">
        <v>2380</v>
      </c>
      <c r="G1970" s="17" t="s">
        <v>2381</v>
      </c>
      <c r="H1970" s="17">
        <v>1</v>
      </c>
      <c r="I1970" s="17" t="s">
        <v>2380</v>
      </c>
      <c r="J1970" s="17" t="str">
        <f>IF(Table3__3_16[[#This Row],[HBA1C]]&lt;5.7,"Normal",IF(Table3__3_16[[#This Row],[HBA1C]]&lt;6.4,"Prediabetes","Diabetes"))</f>
        <v>Normal</v>
      </c>
    </row>
    <row r="1971" spans="1:10" x14ac:dyDescent="0.35">
      <c r="A1971" s="17" t="s">
        <v>398</v>
      </c>
      <c r="B1971" s="17">
        <v>31.02</v>
      </c>
      <c r="C1971" s="17" t="s">
        <v>8337</v>
      </c>
      <c r="D1971" s="17">
        <v>4.84</v>
      </c>
      <c r="E1971" s="17" t="s">
        <v>2380</v>
      </c>
      <c r="F1971" s="17" t="s">
        <v>2380</v>
      </c>
      <c r="G1971" s="17" t="s">
        <v>2381</v>
      </c>
      <c r="H1971" s="17">
        <v>1</v>
      </c>
      <c r="I1971" s="17" t="s">
        <v>2380</v>
      </c>
      <c r="J1971" s="17" t="str">
        <f>IF(Table3__3_16[[#This Row],[HBA1C]]&lt;5.7,"Normal",IF(Table3__3_16[[#This Row],[HBA1C]]&lt;6.4,"Prediabetes","Diabetes"))</f>
        <v>Normal</v>
      </c>
    </row>
    <row r="1972" spans="1:10" x14ac:dyDescent="0.35">
      <c r="A1972" s="17" t="s">
        <v>397</v>
      </c>
      <c r="B1972" s="17">
        <v>17.5</v>
      </c>
      <c r="C1972" s="17" t="s">
        <v>8340</v>
      </c>
      <c r="D1972" s="17">
        <v>4.5599999999999996</v>
      </c>
      <c r="E1972" s="17" t="s">
        <v>2380</v>
      </c>
      <c r="F1972" s="17" t="s">
        <v>2380</v>
      </c>
      <c r="G1972" s="17" t="s">
        <v>2380</v>
      </c>
      <c r="H1972" s="17">
        <v>1</v>
      </c>
      <c r="I1972" s="17" t="s">
        <v>2380</v>
      </c>
      <c r="J1972" s="17" t="str">
        <f>IF(Table3__3_16[[#This Row],[HBA1C]]&lt;5.7,"Normal",IF(Table3__3_16[[#This Row],[HBA1C]]&lt;6.4,"Prediabetes","Diabetes"))</f>
        <v>Normal</v>
      </c>
    </row>
    <row r="1973" spans="1:10" x14ac:dyDescent="0.35">
      <c r="A1973" s="17" t="s">
        <v>396</v>
      </c>
      <c r="B1973" s="17">
        <v>34.799999999999997</v>
      </c>
      <c r="C1973" s="17" t="s">
        <v>8337</v>
      </c>
      <c r="D1973" s="17">
        <v>4.42</v>
      </c>
      <c r="E1973" s="17" t="s">
        <v>2381</v>
      </c>
      <c r="F1973" s="17" t="s">
        <v>2381</v>
      </c>
      <c r="G1973" s="17" t="s">
        <v>2380</v>
      </c>
      <c r="H1973" s="17">
        <v>2</v>
      </c>
      <c r="I1973" s="17" t="s">
        <v>2380</v>
      </c>
      <c r="J1973" s="17" t="str">
        <f>IF(Table3__3_16[[#This Row],[HBA1C]]&lt;5.7,"Normal",IF(Table3__3_16[[#This Row],[HBA1C]]&lt;6.4,"Prediabetes","Diabetes"))</f>
        <v>Normal</v>
      </c>
    </row>
    <row r="1974" spans="1:10" x14ac:dyDescent="0.35">
      <c r="A1974" s="17" t="s">
        <v>395</v>
      </c>
      <c r="B1974" s="17">
        <v>17.3</v>
      </c>
      <c r="C1974" s="17" t="s">
        <v>8340</v>
      </c>
      <c r="D1974" s="17">
        <v>7.66</v>
      </c>
      <c r="E1974" s="17" t="s">
        <v>2381</v>
      </c>
      <c r="F1974" s="17" t="s">
        <v>2380</v>
      </c>
      <c r="G1974" s="17" t="s">
        <v>2380</v>
      </c>
      <c r="H1974" s="17">
        <v>1</v>
      </c>
      <c r="I1974" s="17" t="s">
        <v>2380</v>
      </c>
      <c r="J1974" s="17" t="str">
        <f>IF(Table3__3_16[[#This Row],[HBA1C]]&lt;5.7,"Normal",IF(Table3__3_16[[#This Row],[HBA1C]]&lt;6.4,"Prediabetes","Diabetes"))</f>
        <v>Diabetes</v>
      </c>
    </row>
    <row r="1975" spans="1:10" x14ac:dyDescent="0.35">
      <c r="A1975" s="17" t="s">
        <v>394</v>
      </c>
      <c r="B1975" s="17">
        <v>32.25</v>
      </c>
      <c r="C1975" s="17" t="s">
        <v>8337</v>
      </c>
      <c r="D1975" s="17">
        <v>5.2</v>
      </c>
      <c r="E1975" s="17" t="s">
        <v>2381</v>
      </c>
      <c r="F1975" s="17" t="s">
        <v>2380</v>
      </c>
      <c r="G1975" s="17" t="s">
        <v>2380</v>
      </c>
      <c r="H1975" s="17">
        <v>0</v>
      </c>
      <c r="I1975" s="17" t="s">
        <v>2380</v>
      </c>
      <c r="J1975" s="17" t="str">
        <f>IF(Table3__3_16[[#This Row],[HBA1C]]&lt;5.7,"Normal",IF(Table3__3_16[[#This Row],[HBA1C]]&lt;6.4,"Prediabetes","Diabetes"))</f>
        <v>Normal</v>
      </c>
    </row>
    <row r="1976" spans="1:10" x14ac:dyDescent="0.35">
      <c r="A1976" s="17" t="s">
        <v>393</v>
      </c>
      <c r="B1976" s="17">
        <v>42.4</v>
      </c>
      <c r="C1976" s="17" t="s">
        <v>8337</v>
      </c>
      <c r="D1976" s="17">
        <v>5.53</v>
      </c>
      <c r="E1976" s="17" t="s">
        <v>2381</v>
      </c>
      <c r="F1976" s="17" t="s">
        <v>2380</v>
      </c>
      <c r="G1976" s="17" t="s">
        <v>2380</v>
      </c>
      <c r="H1976" s="17">
        <v>0</v>
      </c>
      <c r="I1976" s="17" t="s">
        <v>2380</v>
      </c>
      <c r="J1976" s="17" t="str">
        <f>IF(Table3__3_16[[#This Row],[HBA1C]]&lt;5.7,"Normal",IF(Table3__3_16[[#This Row],[HBA1C]]&lt;6.4,"Prediabetes","Diabetes"))</f>
        <v>Normal</v>
      </c>
    </row>
    <row r="1977" spans="1:10" x14ac:dyDescent="0.35">
      <c r="A1977" s="17" t="s">
        <v>392</v>
      </c>
      <c r="B1977" s="17">
        <v>38.664999999999999</v>
      </c>
      <c r="C1977" s="17" t="s">
        <v>8337</v>
      </c>
      <c r="D1977" s="17">
        <v>4.8600000000000003</v>
      </c>
      <c r="E1977" s="17" t="s">
        <v>2380</v>
      </c>
      <c r="F1977" s="17" t="s">
        <v>2381</v>
      </c>
      <c r="G1977" s="17" t="s">
        <v>2380</v>
      </c>
      <c r="H1977" s="17">
        <v>1</v>
      </c>
      <c r="I1977" s="17" t="s">
        <v>2380</v>
      </c>
      <c r="J1977" s="17" t="str">
        <f>IF(Table3__3_16[[#This Row],[HBA1C]]&lt;5.7,"Normal",IF(Table3__3_16[[#This Row],[HBA1C]]&lt;6.4,"Prediabetes","Diabetes"))</f>
        <v>Normal</v>
      </c>
    </row>
    <row r="1978" spans="1:10" x14ac:dyDescent="0.35">
      <c r="A1978" s="17" t="s">
        <v>391</v>
      </c>
      <c r="B1978" s="17">
        <v>29.92</v>
      </c>
      <c r="C1978" s="17" t="s">
        <v>8338</v>
      </c>
      <c r="D1978" s="17">
        <v>5.49</v>
      </c>
      <c r="E1978" s="17" t="s">
        <v>2381</v>
      </c>
      <c r="F1978" s="17" t="s">
        <v>2380</v>
      </c>
      <c r="G1978" s="17" t="s">
        <v>2380</v>
      </c>
      <c r="H1978" s="17">
        <v>0</v>
      </c>
      <c r="I1978" s="17" t="s">
        <v>2380</v>
      </c>
      <c r="J1978" s="17" t="str">
        <f>IF(Table3__3_16[[#This Row],[HBA1C]]&lt;5.7,"Normal",IF(Table3__3_16[[#This Row],[HBA1C]]&lt;6.4,"Prediabetes","Diabetes"))</f>
        <v>Normal</v>
      </c>
    </row>
    <row r="1979" spans="1:10" x14ac:dyDescent="0.35">
      <c r="A1979" s="17" t="s">
        <v>390</v>
      </c>
      <c r="B1979" s="17">
        <v>29.48</v>
      </c>
      <c r="C1979" s="17" t="s">
        <v>8338</v>
      </c>
      <c r="D1979" s="17">
        <v>4.09</v>
      </c>
      <c r="E1979" s="17" t="s">
        <v>2381</v>
      </c>
      <c r="F1979" s="17" t="s">
        <v>2380</v>
      </c>
      <c r="G1979" s="17" t="s">
        <v>2380</v>
      </c>
      <c r="H1979" s="17">
        <v>0</v>
      </c>
      <c r="I1979" s="17" t="s">
        <v>2380</v>
      </c>
      <c r="J1979" s="17" t="str">
        <f>IF(Table3__3_16[[#This Row],[HBA1C]]&lt;5.7,"Normal",IF(Table3__3_16[[#This Row],[HBA1C]]&lt;6.4,"Prediabetes","Diabetes"))</f>
        <v>Normal</v>
      </c>
    </row>
    <row r="1980" spans="1:10" x14ac:dyDescent="0.35">
      <c r="A1980" s="17" t="s">
        <v>389</v>
      </c>
      <c r="B1980" s="17">
        <v>28.785</v>
      </c>
      <c r="C1980" s="17" t="s">
        <v>8338</v>
      </c>
      <c r="D1980" s="17">
        <v>4.3099999999999996</v>
      </c>
      <c r="E1980" s="17" t="s">
        <v>2381</v>
      </c>
      <c r="F1980" s="17" t="s">
        <v>2380</v>
      </c>
      <c r="G1980" s="17" t="s">
        <v>2380</v>
      </c>
      <c r="H1980" s="17">
        <v>0</v>
      </c>
      <c r="I1980" s="17" t="s">
        <v>2380</v>
      </c>
      <c r="J1980" s="17" t="str">
        <f>IF(Table3__3_16[[#This Row],[HBA1C]]&lt;5.7,"Normal",IF(Table3__3_16[[#This Row],[HBA1C]]&lt;6.4,"Prediabetes","Diabetes"))</f>
        <v>Normal</v>
      </c>
    </row>
    <row r="1981" spans="1:10" x14ac:dyDescent="0.35">
      <c r="A1981" s="17" t="s">
        <v>388</v>
      </c>
      <c r="B1981" s="17">
        <v>19.8</v>
      </c>
      <c r="C1981" s="17" t="s">
        <v>8339</v>
      </c>
      <c r="D1981" s="17">
        <v>4</v>
      </c>
      <c r="E1981" s="17" t="s">
        <v>2381</v>
      </c>
      <c r="F1981" s="17" t="s">
        <v>2380</v>
      </c>
      <c r="G1981" s="17" t="s">
        <v>2380</v>
      </c>
      <c r="H1981" s="17">
        <v>0</v>
      </c>
      <c r="I1981" s="17" t="s">
        <v>2380</v>
      </c>
      <c r="J1981" s="17" t="str">
        <f>IF(Table3__3_16[[#This Row],[HBA1C]]&lt;5.7,"Normal",IF(Table3__3_16[[#This Row],[HBA1C]]&lt;6.4,"Prediabetes","Diabetes"))</f>
        <v>Normal</v>
      </c>
    </row>
    <row r="1982" spans="1:10" x14ac:dyDescent="0.35">
      <c r="A1982" s="17" t="s">
        <v>387</v>
      </c>
      <c r="B1982" s="17">
        <v>35.53</v>
      </c>
      <c r="C1982" s="17" t="s">
        <v>8337</v>
      </c>
      <c r="D1982" s="17">
        <v>4.68</v>
      </c>
      <c r="E1982" s="17" t="s">
        <v>2380</v>
      </c>
      <c r="F1982" s="17" t="s">
        <v>2380</v>
      </c>
      <c r="G1982" s="17" t="s">
        <v>2381</v>
      </c>
      <c r="H1982" s="17">
        <v>1</v>
      </c>
      <c r="I1982" s="17" t="s">
        <v>2380</v>
      </c>
      <c r="J1982" s="17" t="str">
        <f>IF(Table3__3_16[[#This Row],[HBA1C]]&lt;5.7,"Normal",IF(Table3__3_16[[#This Row],[HBA1C]]&lt;6.4,"Prediabetes","Diabetes"))</f>
        <v>Normal</v>
      </c>
    </row>
    <row r="1983" spans="1:10" x14ac:dyDescent="0.35">
      <c r="A1983" s="17" t="s">
        <v>386</v>
      </c>
      <c r="B1983" s="17">
        <v>21.47</v>
      </c>
      <c r="C1983" s="17" t="s">
        <v>8339</v>
      </c>
      <c r="D1983" s="17">
        <v>4.0199999999999996</v>
      </c>
      <c r="E1983" s="17" t="s">
        <v>2381</v>
      </c>
      <c r="F1983" s="17" t="s">
        <v>2380</v>
      </c>
      <c r="G1983" s="17" t="s">
        <v>2380</v>
      </c>
      <c r="H1983" s="17">
        <v>1</v>
      </c>
      <c r="I1983" s="17" t="s">
        <v>2380</v>
      </c>
      <c r="J1983" s="17" t="str">
        <f>IF(Table3__3_16[[#This Row],[HBA1C]]&lt;5.7,"Normal",IF(Table3__3_16[[#This Row],[HBA1C]]&lt;6.4,"Prediabetes","Diabetes"))</f>
        <v>Normal</v>
      </c>
    </row>
    <row r="1984" spans="1:10" x14ac:dyDescent="0.35">
      <c r="A1984" s="17" t="s">
        <v>385</v>
      </c>
      <c r="B1984" s="17">
        <v>25.9</v>
      </c>
      <c r="C1984" s="17" t="s">
        <v>8338</v>
      </c>
      <c r="D1984" s="17">
        <v>5.12</v>
      </c>
      <c r="E1984" s="17" t="s">
        <v>2380</v>
      </c>
      <c r="F1984" s="17" t="s">
        <v>2380</v>
      </c>
      <c r="G1984" s="17" t="s">
        <v>2381</v>
      </c>
      <c r="H1984" s="17">
        <v>1</v>
      </c>
      <c r="I1984" s="17" t="s">
        <v>2380</v>
      </c>
      <c r="J1984" s="17" t="str">
        <f>IF(Table3__3_16[[#This Row],[HBA1C]]&lt;5.7,"Normal",IF(Table3__3_16[[#This Row],[HBA1C]]&lt;6.4,"Prediabetes","Diabetes"))</f>
        <v>Normal</v>
      </c>
    </row>
    <row r="1985" spans="1:10" x14ac:dyDescent="0.35">
      <c r="A1985" s="17" t="s">
        <v>384</v>
      </c>
      <c r="B1985" s="17">
        <v>20.81</v>
      </c>
      <c r="C1985" s="17" t="s">
        <v>8339</v>
      </c>
      <c r="D1985" s="17">
        <v>5.52</v>
      </c>
      <c r="E1985" s="17" t="s">
        <v>2380</v>
      </c>
      <c r="F1985" s="17" t="s">
        <v>2380</v>
      </c>
      <c r="G1985" s="17" t="s">
        <v>2380</v>
      </c>
      <c r="H1985" s="17">
        <v>0</v>
      </c>
      <c r="I1985" s="17" t="s">
        <v>2380</v>
      </c>
      <c r="J1985" s="17" t="str">
        <f>IF(Table3__3_16[[#This Row],[HBA1C]]&lt;5.7,"Normal",IF(Table3__3_16[[#This Row],[HBA1C]]&lt;6.4,"Prediabetes","Diabetes"))</f>
        <v>Normal</v>
      </c>
    </row>
    <row r="1986" spans="1:10" x14ac:dyDescent="0.35">
      <c r="A1986" s="17" t="s">
        <v>383</v>
      </c>
      <c r="B1986" s="17">
        <v>25.84</v>
      </c>
      <c r="C1986" s="17" t="s">
        <v>8338</v>
      </c>
      <c r="D1986" s="17">
        <v>5.81</v>
      </c>
      <c r="E1986" s="17" t="s">
        <v>2381</v>
      </c>
      <c r="F1986" s="17" t="s">
        <v>2380</v>
      </c>
      <c r="G1986" s="17" t="s">
        <v>2381</v>
      </c>
      <c r="H1986" s="17">
        <v>1</v>
      </c>
      <c r="I1986" s="17" t="s">
        <v>2380</v>
      </c>
      <c r="J1986" s="17" t="str">
        <f>IF(Table3__3_16[[#This Row],[HBA1C]]&lt;5.7,"Normal",IF(Table3__3_16[[#This Row],[HBA1C]]&lt;6.4,"Prediabetes","Diabetes"))</f>
        <v>Prediabetes</v>
      </c>
    </row>
    <row r="1987" spans="1:10" x14ac:dyDescent="0.35">
      <c r="A1987" s="17" t="s">
        <v>382</v>
      </c>
      <c r="B1987" s="17">
        <v>30.95</v>
      </c>
      <c r="C1987" s="17" t="s">
        <v>8337</v>
      </c>
      <c r="D1987" s="17">
        <v>5.16</v>
      </c>
      <c r="E1987" s="17" t="s">
        <v>2380</v>
      </c>
      <c r="F1987" s="17" t="s">
        <v>2380</v>
      </c>
      <c r="G1987" s="17" t="s">
        <v>2381</v>
      </c>
      <c r="H1987" s="17">
        <v>1</v>
      </c>
      <c r="I1987" s="17" t="s">
        <v>2380</v>
      </c>
      <c r="J1987" s="17" t="str">
        <f>IF(Table3__3_16[[#This Row],[HBA1C]]&lt;5.7,"Normal",IF(Table3__3_16[[#This Row],[HBA1C]]&lt;6.4,"Prediabetes","Diabetes"))</f>
        <v>Normal</v>
      </c>
    </row>
    <row r="1988" spans="1:10" x14ac:dyDescent="0.35">
      <c r="A1988" s="17" t="s">
        <v>381</v>
      </c>
      <c r="B1988" s="17">
        <v>30.54</v>
      </c>
      <c r="C1988" s="17" t="s">
        <v>8337</v>
      </c>
      <c r="D1988" s="17">
        <v>5</v>
      </c>
      <c r="E1988" s="17" t="s">
        <v>2380</v>
      </c>
      <c r="F1988" s="17" t="s">
        <v>2380</v>
      </c>
      <c r="G1988" s="17" t="s">
        <v>2381</v>
      </c>
      <c r="H1988" s="17">
        <v>1</v>
      </c>
      <c r="I1988" s="17" t="s">
        <v>2380</v>
      </c>
      <c r="J1988" s="17" t="str">
        <f>IF(Table3__3_16[[#This Row],[HBA1C]]&lt;5.7,"Normal",IF(Table3__3_16[[#This Row],[HBA1C]]&lt;6.4,"Prediabetes","Diabetes"))</f>
        <v>Normal</v>
      </c>
    </row>
    <row r="1989" spans="1:10" x14ac:dyDescent="0.35">
      <c r="A1989" s="17" t="s">
        <v>380</v>
      </c>
      <c r="B1989" s="17">
        <v>33.914999999999999</v>
      </c>
      <c r="C1989" s="17" t="s">
        <v>8337</v>
      </c>
      <c r="D1989" s="17">
        <v>5.84</v>
      </c>
      <c r="E1989" s="17" t="s">
        <v>2381</v>
      </c>
      <c r="F1989" s="17" t="s">
        <v>2380</v>
      </c>
      <c r="G1989" s="17" t="s">
        <v>2380</v>
      </c>
      <c r="H1989" s="17">
        <v>0</v>
      </c>
      <c r="I1989" s="17" t="s">
        <v>2380</v>
      </c>
      <c r="J1989" s="17" t="str">
        <f>IF(Table3__3_16[[#This Row],[HBA1C]]&lt;5.7,"Normal",IF(Table3__3_16[[#This Row],[HBA1C]]&lt;6.4,"Prediabetes","Diabetes"))</f>
        <v>Prediabetes</v>
      </c>
    </row>
    <row r="1990" spans="1:10" x14ac:dyDescent="0.35">
      <c r="A1990" s="17" t="s">
        <v>379</v>
      </c>
      <c r="B1990" s="17">
        <v>33.31</v>
      </c>
      <c r="C1990" s="17" t="s">
        <v>8337</v>
      </c>
      <c r="D1990" s="17">
        <v>4.1900000000000004</v>
      </c>
      <c r="E1990" s="17" t="s">
        <v>2380</v>
      </c>
      <c r="F1990" s="17" t="s">
        <v>2380</v>
      </c>
      <c r="G1990" s="17" t="s">
        <v>2381</v>
      </c>
      <c r="H1990" s="17">
        <v>1</v>
      </c>
      <c r="I1990" s="17" t="s">
        <v>2380</v>
      </c>
      <c r="J1990" s="17" t="str">
        <f>IF(Table3__3_16[[#This Row],[HBA1C]]&lt;5.7,"Normal",IF(Table3__3_16[[#This Row],[HBA1C]]&lt;6.4,"Prediabetes","Diabetes"))</f>
        <v>Normal</v>
      </c>
    </row>
    <row r="1991" spans="1:10" x14ac:dyDescent="0.35">
      <c r="A1991" s="17" t="s">
        <v>378</v>
      </c>
      <c r="B1991" s="17">
        <v>25.745000000000001</v>
      </c>
      <c r="C1991" s="17" t="s">
        <v>8338</v>
      </c>
      <c r="D1991" s="17">
        <v>4.62</v>
      </c>
      <c r="E1991" s="17" t="s">
        <v>2381</v>
      </c>
      <c r="F1991" s="17" t="s">
        <v>2380</v>
      </c>
      <c r="G1991" s="17" t="s">
        <v>2380</v>
      </c>
      <c r="H1991" s="17">
        <v>0</v>
      </c>
      <c r="I1991" s="17" t="s">
        <v>2380</v>
      </c>
      <c r="J1991" s="17" t="str">
        <f>IF(Table3__3_16[[#This Row],[HBA1C]]&lt;5.7,"Normal",IF(Table3__3_16[[#This Row],[HBA1C]]&lt;6.4,"Prediabetes","Diabetes"))</f>
        <v>Normal</v>
      </c>
    </row>
    <row r="1992" spans="1:10" x14ac:dyDescent="0.35">
      <c r="A1992" s="17" t="s">
        <v>377</v>
      </c>
      <c r="B1992" s="17">
        <v>37.1</v>
      </c>
      <c r="C1992" s="17" t="s">
        <v>8337</v>
      </c>
      <c r="D1992" s="17">
        <v>6.24</v>
      </c>
      <c r="E1992" s="17" t="s">
        <v>2380</v>
      </c>
      <c r="F1992" s="17" t="s">
        <v>2380</v>
      </c>
      <c r="G1992" s="17" t="s">
        <v>2380</v>
      </c>
      <c r="H1992" s="17">
        <v>0</v>
      </c>
      <c r="I1992" s="17" t="s">
        <v>2380</v>
      </c>
      <c r="J1992" s="17" t="str">
        <f>IF(Table3__3_16[[#This Row],[HBA1C]]&lt;5.7,"Normal",IF(Table3__3_16[[#This Row],[HBA1C]]&lt;6.4,"Prediabetes","Diabetes"))</f>
        <v>Prediabetes</v>
      </c>
    </row>
    <row r="1993" spans="1:10" x14ac:dyDescent="0.35">
      <c r="A1993" s="17" t="s">
        <v>376</v>
      </c>
      <c r="B1993" s="17">
        <v>35.435000000000002</v>
      </c>
      <c r="C1993" s="17" t="s">
        <v>8337</v>
      </c>
      <c r="D1993" s="17">
        <v>5.81</v>
      </c>
      <c r="E1993" s="17" t="s">
        <v>2380</v>
      </c>
      <c r="F1993" s="17" t="s">
        <v>2380</v>
      </c>
      <c r="G1993" s="17" t="s">
        <v>2380</v>
      </c>
      <c r="H1993" s="17">
        <v>0</v>
      </c>
      <c r="I1993" s="17" t="s">
        <v>2380</v>
      </c>
      <c r="J1993" s="17" t="str">
        <f>IF(Table3__3_16[[#This Row],[HBA1C]]&lt;5.7,"Normal",IF(Table3__3_16[[#This Row],[HBA1C]]&lt;6.4,"Prediabetes","Diabetes"))</f>
        <v>Prediabetes</v>
      </c>
    </row>
    <row r="1994" spans="1:10" x14ac:dyDescent="0.35">
      <c r="A1994" s="17" t="s">
        <v>375</v>
      </c>
      <c r="B1994" s="17">
        <v>20.399999999999999</v>
      </c>
      <c r="C1994" s="17" t="s">
        <v>8339</v>
      </c>
      <c r="D1994" s="17">
        <v>4.83</v>
      </c>
      <c r="E1994" s="17" t="s">
        <v>2380</v>
      </c>
      <c r="F1994" s="17" t="s">
        <v>2380</v>
      </c>
      <c r="G1994" s="17" t="s">
        <v>2380</v>
      </c>
      <c r="H1994" s="17">
        <v>0</v>
      </c>
      <c r="I1994" s="17" t="s">
        <v>2380</v>
      </c>
      <c r="J1994" s="17" t="str">
        <f>IF(Table3__3_16[[#This Row],[HBA1C]]&lt;5.7,"Normal",IF(Table3__3_16[[#This Row],[HBA1C]]&lt;6.4,"Prediabetes","Diabetes"))</f>
        <v>Normal</v>
      </c>
    </row>
    <row r="1995" spans="1:10" x14ac:dyDescent="0.35">
      <c r="A1995" s="17" t="s">
        <v>374</v>
      </c>
      <c r="B1995" s="17">
        <v>42.13</v>
      </c>
      <c r="C1995" s="17" t="s">
        <v>8337</v>
      </c>
      <c r="D1995" s="17">
        <v>5.72</v>
      </c>
      <c r="E1995" s="17" t="s">
        <v>2381</v>
      </c>
      <c r="F1995" s="17" t="s">
        <v>2380</v>
      </c>
      <c r="G1995" s="17" t="s">
        <v>2381</v>
      </c>
      <c r="H1995" s="17">
        <v>1</v>
      </c>
      <c r="I1995" s="17" t="s">
        <v>2380</v>
      </c>
      <c r="J1995" s="17" t="str">
        <f>IF(Table3__3_16[[#This Row],[HBA1C]]&lt;5.7,"Normal",IF(Table3__3_16[[#This Row],[HBA1C]]&lt;6.4,"Prediabetes","Diabetes"))</f>
        <v>Prediabetes</v>
      </c>
    </row>
    <row r="1996" spans="1:10" x14ac:dyDescent="0.35">
      <c r="A1996" s="17" t="s">
        <v>373</v>
      </c>
      <c r="B1996" s="17">
        <v>33.99</v>
      </c>
      <c r="C1996" s="17" t="s">
        <v>8337</v>
      </c>
      <c r="D1996" s="17">
        <v>4.83</v>
      </c>
      <c r="E1996" s="17" t="s">
        <v>2381</v>
      </c>
      <c r="F1996" s="17" t="s">
        <v>2380</v>
      </c>
      <c r="G1996" s="17" t="s">
        <v>2381</v>
      </c>
      <c r="H1996" s="17">
        <v>1</v>
      </c>
      <c r="I1996" s="17" t="s">
        <v>2380</v>
      </c>
      <c r="J1996" s="17" t="str">
        <f>IF(Table3__3_16[[#This Row],[HBA1C]]&lt;5.7,"Normal",IF(Table3__3_16[[#This Row],[HBA1C]]&lt;6.4,"Prediabetes","Diabetes"))</f>
        <v>Normal</v>
      </c>
    </row>
    <row r="1997" spans="1:10" x14ac:dyDescent="0.35">
      <c r="A1997" s="17" t="s">
        <v>372</v>
      </c>
      <c r="B1997" s="17">
        <v>28.594999999999999</v>
      </c>
      <c r="C1997" s="17" t="s">
        <v>8338</v>
      </c>
      <c r="D1997" s="17">
        <v>4.1399999999999997</v>
      </c>
      <c r="E1997" s="17" t="s">
        <v>2381</v>
      </c>
      <c r="F1997" s="17" t="s">
        <v>2380</v>
      </c>
      <c r="G1997" s="17" t="s">
        <v>2381</v>
      </c>
      <c r="H1997" s="17">
        <v>1</v>
      </c>
      <c r="I1997" s="17" t="s">
        <v>2380</v>
      </c>
      <c r="J1997" s="17" t="str">
        <f>IF(Table3__3_16[[#This Row],[HBA1C]]&lt;5.7,"Normal",IF(Table3__3_16[[#This Row],[HBA1C]]&lt;6.4,"Prediabetes","Diabetes"))</f>
        <v>Normal</v>
      </c>
    </row>
    <row r="1998" spans="1:10" x14ac:dyDescent="0.35">
      <c r="A1998" s="17" t="s">
        <v>371</v>
      </c>
      <c r="B1998" s="17">
        <v>20.8</v>
      </c>
      <c r="C1998" s="17" t="s">
        <v>8339</v>
      </c>
      <c r="D1998" s="17">
        <v>4.07</v>
      </c>
      <c r="E1998" s="17" t="s">
        <v>2381</v>
      </c>
      <c r="F1998" s="17" t="s">
        <v>2380</v>
      </c>
      <c r="G1998" s="17" t="s">
        <v>2381</v>
      </c>
      <c r="H1998" s="17">
        <v>1</v>
      </c>
      <c r="I1998" s="17" t="s">
        <v>2380</v>
      </c>
      <c r="J1998" s="17" t="str">
        <f>IF(Table3__3_16[[#This Row],[HBA1C]]&lt;5.7,"Normal",IF(Table3__3_16[[#This Row],[HBA1C]]&lt;6.4,"Prediabetes","Diabetes"))</f>
        <v>Normal</v>
      </c>
    </row>
    <row r="1999" spans="1:10" x14ac:dyDescent="0.35">
      <c r="A1999" s="17" t="s">
        <v>370</v>
      </c>
      <c r="B1999" s="17">
        <v>23.465</v>
      </c>
      <c r="C1999" s="17" t="s">
        <v>8339</v>
      </c>
      <c r="D1999" s="17">
        <v>6.26</v>
      </c>
      <c r="E1999" s="17" t="s">
        <v>2381</v>
      </c>
      <c r="F1999" s="17" t="s">
        <v>2380</v>
      </c>
      <c r="G1999" s="17" t="s">
        <v>2381</v>
      </c>
      <c r="H1999" s="17">
        <v>1</v>
      </c>
      <c r="I1999" s="17" t="s">
        <v>2380</v>
      </c>
      <c r="J1999" s="17" t="str">
        <f>IF(Table3__3_16[[#This Row],[HBA1C]]&lt;5.7,"Normal",IF(Table3__3_16[[#This Row],[HBA1C]]&lt;6.4,"Prediabetes","Diabetes"))</f>
        <v>Prediabetes</v>
      </c>
    </row>
    <row r="2000" spans="1:10" x14ac:dyDescent="0.35">
      <c r="A2000" s="17" t="s">
        <v>369</v>
      </c>
      <c r="B2000" s="17">
        <v>40.185000000000002</v>
      </c>
      <c r="C2000" s="17" t="s">
        <v>8337</v>
      </c>
      <c r="D2000" s="17">
        <v>5.88</v>
      </c>
      <c r="E2000" s="17" t="s">
        <v>2381</v>
      </c>
      <c r="F2000" s="17" t="s">
        <v>2380</v>
      </c>
      <c r="G2000" s="17" t="s">
        <v>2380</v>
      </c>
      <c r="H2000" s="17">
        <v>0</v>
      </c>
      <c r="I2000" s="17" t="s">
        <v>2380</v>
      </c>
      <c r="J2000" s="17" t="str">
        <f>IF(Table3__3_16[[#This Row],[HBA1C]]&lt;5.7,"Normal",IF(Table3__3_16[[#This Row],[HBA1C]]&lt;6.4,"Prediabetes","Diabetes"))</f>
        <v>Prediabetes</v>
      </c>
    </row>
    <row r="2001" spans="1:10" x14ac:dyDescent="0.35">
      <c r="A2001" s="17" t="s">
        <v>368</v>
      </c>
      <c r="B2001" s="17">
        <v>21.89</v>
      </c>
      <c r="C2001" s="17" t="s">
        <v>8339</v>
      </c>
      <c r="D2001" s="17">
        <v>5.72</v>
      </c>
      <c r="E2001" s="17" t="s">
        <v>2381</v>
      </c>
      <c r="F2001" s="17" t="s">
        <v>2380</v>
      </c>
      <c r="G2001" s="17" t="s">
        <v>2380</v>
      </c>
      <c r="H2001" s="17">
        <v>0</v>
      </c>
      <c r="I2001" s="17" t="s">
        <v>2380</v>
      </c>
      <c r="J2001" s="17" t="str">
        <f>IF(Table3__3_16[[#This Row],[HBA1C]]&lt;5.7,"Normal",IF(Table3__3_16[[#This Row],[HBA1C]]&lt;6.4,"Prediabetes","Diabetes"))</f>
        <v>Prediabetes</v>
      </c>
    </row>
    <row r="2002" spans="1:10" x14ac:dyDescent="0.35">
      <c r="A2002" s="17" t="s">
        <v>367</v>
      </c>
      <c r="B2002" s="17">
        <v>29.34</v>
      </c>
      <c r="C2002" s="17" t="s">
        <v>8338</v>
      </c>
      <c r="D2002" s="17">
        <v>6.09</v>
      </c>
      <c r="E2002" s="17" t="s">
        <v>2381</v>
      </c>
      <c r="F2002" s="17" t="s">
        <v>2381</v>
      </c>
      <c r="G2002" s="17" t="s">
        <v>2380</v>
      </c>
      <c r="H2002" s="17">
        <v>2</v>
      </c>
      <c r="I2002" s="17" t="s">
        <v>2380</v>
      </c>
      <c r="J2002" s="17" t="str">
        <f>IF(Table3__3_16[[#This Row],[HBA1C]]&lt;5.7,"Normal",IF(Table3__3_16[[#This Row],[HBA1C]]&lt;6.4,"Prediabetes","Diabetes"))</f>
        <v>Prediabetes</v>
      </c>
    </row>
    <row r="2003" spans="1:10" x14ac:dyDescent="0.35">
      <c r="A2003" s="17" t="s">
        <v>366</v>
      </c>
      <c r="B2003" s="17">
        <v>22.61</v>
      </c>
      <c r="C2003" s="17" t="s">
        <v>8339</v>
      </c>
      <c r="D2003" s="17">
        <v>4.25</v>
      </c>
      <c r="E2003" s="17" t="s">
        <v>2381</v>
      </c>
      <c r="F2003" s="17" t="s">
        <v>2380</v>
      </c>
      <c r="G2003" s="17" t="s">
        <v>2380</v>
      </c>
      <c r="H2003" s="17">
        <v>0</v>
      </c>
      <c r="I2003" s="17" t="s">
        <v>2380</v>
      </c>
      <c r="J2003" s="17" t="str">
        <f>IF(Table3__3_16[[#This Row],[HBA1C]]&lt;5.7,"Normal",IF(Table3__3_16[[#This Row],[HBA1C]]&lt;6.4,"Prediabetes","Diabetes"))</f>
        <v>Normal</v>
      </c>
    </row>
    <row r="2004" spans="1:10" x14ac:dyDescent="0.35">
      <c r="A2004" s="17" t="s">
        <v>365</v>
      </c>
      <c r="B2004" s="17">
        <v>22.23</v>
      </c>
      <c r="C2004" s="17" t="s">
        <v>8339</v>
      </c>
      <c r="D2004" s="17">
        <v>6.09</v>
      </c>
      <c r="E2004" s="17" t="s">
        <v>2381</v>
      </c>
      <c r="F2004" s="17" t="s">
        <v>2380</v>
      </c>
      <c r="G2004" s="17" t="s">
        <v>2380</v>
      </c>
      <c r="H2004" s="17">
        <v>0</v>
      </c>
      <c r="I2004" s="17" t="s">
        <v>2380</v>
      </c>
      <c r="J2004" s="17" t="str">
        <f>IF(Table3__3_16[[#This Row],[HBA1C]]&lt;5.7,"Normal",IF(Table3__3_16[[#This Row],[HBA1C]]&lt;6.4,"Prediabetes","Diabetes"))</f>
        <v>Prediabetes</v>
      </c>
    </row>
    <row r="2005" spans="1:10" x14ac:dyDescent="0.35">
      <c r="A2005" s="17" t="s">
        <v>364</v>
      </c>
      <c r="B2005" s="17">
        <v>33.4</v>
      </c>
      <c r="C2005" s="17" t="s">
        <v>8337</v>
      </c>
      <c r="D2005" s="17">
        <v>5.51</v>
      </c>
      <c r="E2005" s="17" t="s">
        <v>2380</v>
      </c>
      <c r="F2005" s="17" t="s">
        <v>2380</v>
      </c>
      <c r="G2005" s="17" t="s">
        <v>2380</v>
      </c>
      <c r="H2005" s="17">
        <v>0</v>
      </c>
      <c r="I2005" s="17" t="s">
        <v>2380</v>
      </c>
      <c r="J2005" s="17" t="str">
        <f>IF(Table3__3_16[[#This Row],[HBA1C]]&lt;5.7,"Normal",IF(Table3__3_16[[#This Row],[HBA1C]]&lt;6.4,"Prediabetes","Diabetes"))</f>
        <v>Normal</v>
      </c>
    </row>
    <row r="2006" spans="1:10" x14ac:dyDescent="0.35">
      <c r="A2006" s="17" t="s">
        <v>363</v>
      </c>
      <c r="B2006" s="17">
        <v>33.11</v>
      </c>
      <c r="C2006" s="17" t="s">
        <v>8337</v>
      </c>
      <c r="D2006" s="17">
        <v>5.63</v>
      </c>
      <c r="E2006" s="17" t="s">
        <v>2380</v>
      </c>
      <c r="F2006" s="17" t="s">
        <v>2380</v>
      </c>
      <c r="G2006" s="17" t="s">
        <v>2380</v>
      </c>
      <c r="H2006" s="17">
        <v>0</v>
      </c>
      <c r="I2006" s="17" t="s">
        <v>2380</v>
      </c>
      <c r="J2006" s="17" t="str">
        <f>IF(Table3__3_16[[#This Row],[HBA1C]]&lt;5.7,"Normal",IF(Table3__3_16[[#This Row],[HBA1C]]&lt;6.4,"Prediabetes","Diabetes"))</f>
        <v>Normal</v>
      </c>
    </row>
    <row r="2007" spans="1:10" x14ac:dyDescent="0.35">
      <c r="A2007" s="17" t="s">
        <v>362</v>
      </c>
      <c r="B2007" s="17">
        <v>16.815000000000001</v>
      </c>
      <c r="C2007" s="17" t="s">
        <v>8340</v>
      </c>
      <c r="D2007" s="17">
        <v>5.29</v>
      </c>
      <c r="E2007" s="17" t="s">
        <v>2381</v>
      </c>
      <c r="F2007" s="17" t="s">
        <v>2380</v>
      </c>
      <c r="G2007" s="17" t="s">
        <v>2380</v>
      </c>
      <c r="H2007" s="17">
        <v>0</v>
      </c>
      <c r="I2007" s="17" t="s">
        <v>2380</v>
      </c>
      <c r="J2007" s="17" t="str">
        <f>IF(Table3__3_16[[#This Row],[HBA1C]]&lt;5.7,"Normal",IF(Table3__3_16[[#This Row],[HBA1C]]&lt;6.4,"Prediabetes","Diabetes"))</f>
        <v>Normal</v>
      </c>
    </row>
    <row r="2008" spans="1:10" x14ac:dyDescent="0.35">
      <c r="A2008" s="17" t="s">
        <v>361</v>
      </c>
      <c r="B2008" s="17">
        <v>25.61</v>
      </c>
      <c r="C2008" s="17" t="s">
        <v>8338</v>
      </c>
      <c r="D2008" s="17">
        <v>4</v>
      </c>
      <c r="E2008" s="17" t="s">
        <v>2380</v>
      </c>
      <c r="F2008" s="17" t="s">
        <v>2380</v>
      </c>
      <c r="G2008" s="17" t="s">
        <v>2381</v>
      </c>
      <c r="H2008" s="17">
        <v>1</v>
      </c>
      <c r="I2008" s="17" t="s">
        <v>2380</v>
      </c>
      <c r="J2008" s="17" t="str">
        <f>IF(Table3__3_16[[#This Row],[HBA1C]]&lt;5.7,"Normal",IF(Table3__3_16[[#This Row],[HBA1C]]&lt;6.4,"Prediabetes","Diabetes"))</f>
        <v>Normal</v>
      </c>
    </row>
    <row r="2009" spans="1:10" x14ac:dyDescent="0.35">
      <c r="A2009" s="17" t="s">
        <v>360</v>
      </c>
      <c r="B2009" s="17">
        <v>25.8</v>
      </c>
      <c r="C2009" s="17" t="s">
        <v>8338</v>
      </c>
      <c r="D2009" s="17">
        <v>5.49</v>
      </c>
      <c r="E2009" s="17" t="s">
        <v>2380</v>
      </c>
      <c r="F2009" s="17" t="s">
        <v>2380</v>
      </c>
      <c r="G2009" s="17" t="s">
        <v>2380</v>
      </c>
      <c r="H2009" s="17">
        <v>0</v>
      </c>
      <c r="I2009" s="17" t="s">
        <v>2380</v>
      </c>
      <c r="J2009" s="17" t="str">
        <f>IF(Table3__3_16[[#This Row],[HBA1C]]&lt;5.7,"Normal",IF(Table3__3_16[[#This Row],[HBA1C]]&lt;6.4,"Prediabetes","Diabetes"))</f>
        <v>Normal</v>
      </c>
    </row>
    <row r="2010" spans="1:10" x14ac:dyDescent="0.35">
      <c r="A2010" s="17" t="s">
        <v>359</v>
      </c>
      <c r="B2010" s="17">
        <v>27.39</v>
      </c>
      <c r="C2010" s="17" t="s">
        <v>8338</v>
      </c>
      <c r="D2010" s="17">
        <v>5.34</v>
      </c>
      <c r="E2010" s="17" t="s">
        <v>2380</v>
      </c>
      <c r="F2010" s="17" t="s">
        <v>2380</v>
      </c>
      <c r="G2010" s="17" t="s">
        <v>2380</v>
      </c>
      <c r="H2010" s="17">
        <v>0</v>
      </c>
      <c r="I2010" s="17" t="s">
        <v>2380</v>
      </c>
      <c r="J2010" s="17" t="str">
        <f>IF(Table3__3_16[[#This Row],[HBA1C]]&lt;5.7,"Normal",IF(Table3__3_16[[#This Row],[HBA1C]]&lt;6.4,"Prediabetes","Diabetes"))</f>
        <v>Normal</v>
      </c>
    </row>
    <row r="2011" spans="1:10" x14ac:dyDescent="0.35">
      <c r="A2011" s="17" t="s">
        <v>358</v>
      </c>
      <c r="B2011" s="17">
        <v>17.03</v>
      </c>
      <c r="C2011" s="17" t="s">
        <v>8340</v>
      </c>
      <c r="D2011" s="17">
        <v>4.12</v>
      </c>
      <c r="E2011" s="17" t="s">
        <v>2380</v>
      </c>
      <c r="F2011" s="17" t="s">
        <v>2380</v>
      </c>
      <c r="G2011" s="17" t="s">
        <v>2380</v>
      </c>
      <c r="H2011" s="17">
        <v>1</v>
      </c>
      <c r="I2011" s="17" t="s">
        <v>2380</v>
      </c>
      <c r="J2011" s="17" t="str">
        <f>IF(Table3__3_16[[#This Row],[HBA1C]]&lt;5.7,"Normal",IF(Table3__3_16[[#This Row],[HBA1C]]&lt;6.4,"Prediabetes","Diabetes"))</f>
        <v>Normal</v>
      </c>
    </row>
    <row r="2012" spans="1:10" x14ac:dyDescent="0.35">
      <c r="A2012" s="17" t="s">
        <v>357</v>
      </c>
      <c r="B2012" s="17">
        <v>23.75</v>
      </c>
      <c r="C2012" s="17" t="s">
        <v>8339</v>
      </c>
      <c r="D2012" s="17">
        <v>5.49</v>
      </c>
      <c r="E2012" s="17" t="s">
        <v>2381</v>
      </c>
      <c r="F2012" s="17" t="s">
        <v>2380</v>
      </c>
      <c r="G2012" s="17" t="s">
        <v>2380</v>
      </c>
      <c r="H2012" s="17">
        <v>0</v>
      </c>
      <c r="I2012" s="17" t="s">
        <v>2380</v>
      </c>
      <c r="J2012" s="17" t="str">
        <f>IF(Table3__3_16[[#This Row],[HBA1C]]&lt;5.7,"Normal",IF(Table3__3_16[[#This Row],[HBA1C]]&lt;6.4,"Prediabetes","Diabetes"))</f>
        <v>Normal</v>
      </c>
    </row>
    <row r="2013" spans="1:10" x14ac:dyDescent="0.35">
      <c r="A2013" s="17" t="s">
        <v>355</v>
      </c>
      <c r="B2013" s="17">
        <v>26.03</v>
      </c>
      <c r="C2013" s="17" t="s">
        <v>8338</v>
      </c>
      <c r="D2013" s="17">
        <v>5.1100000000000003</v>
      </c>
      <c r="E2013" s="17" t="s">
        <v>2381</v>
      </c>
      <c r="F2013" s="17" t="s">
        <v>2380</v>
      </c>
      <c r="G2013" s="17" t="s">
        <v>2380</v>
      </c>
      <c r="H2013" s="17">
        <v>1</v>
      </c>
      <c r="I2013" s="17" t="s">
        <v>2380</v>
      </c>
      <c r="J2013" s="17" t="str">
        <f>IF(Table3__3_16[[#This Row],[HBA1C]]&lt;5.7,"Normal",IF(Table3__3_16[[#This Row],[HBA1C]]&lt;6.4,"Prediabetes","Diabetes"))</f>
        <v>Normal</v>
      </c>
    </row>
    <row r="2014" spans="1:10" x14ac:dyDescent="0.35">
      <c r="A2014" s="17" t="s">
        <v>354</v>
      </c>
      <c r="B2014" s="17">
        <v>16.079999999999998</v>
      </c>
      <c r="C2014" s="17" t="s">
        <v>8340</v>
      </c>
      <c r="D2014" s="17">
        <v>5.94</v>
      </c>
      <c r="E2014" s="17" t="s">
        <v>2380</v>
      </c>
      <c r="F2014" s="17" t="s">
        <v>2380</v>
      </c>
      <c r="G2014" s="17" t="s">
        <v>2380</v>
      </c>
      <c r="H2014" s="17">
        <v>0</v>
      </c>
      <c r="I2014" s="17" t="s">
        <v>2380</v>
      </c>
      <c r="J2014" s="17" t="str">
        <f>IF(Table3__3_16[[#This Row],[HBA1C]]&lt;5.7,"Normal",IF(Table3__3_16[[#This Row],[HBA1C]]&lt;6.4,"Prediabetes","Diabetes"))</f>
        <v>Prediabetes</v>
      </c>
    </row>
    <row r="2015" spans="1:10" x14ac:dyDescent="0.35">
      <c r="A2015" s="17" t="s">
        <v>353</v>
      </c>
      <c r="B2015" s="17">
        <v>30.875</v>
      </c>
      <c r="C2015" s="17" t="s">
        <v>8337</v>
      </c>
      <c r="D2015" s="17">
        <v>5.54</v>
      </c>
      <c r="E2015" s="17" t="s">
        <v>2380</v>
      </c>
      <c r="F2015" s="17" t="s">
        <v>2380</v>
      </c>
      <c r="G2015" s="17" t="s">
        <v>2380</v>
      </c>
      <c r="H2015" s="17">
        <v>0</v>
      </c>
      <c r="I2015" s="17" t="s">
        <v>2380</v>
      </c>
      <c r="J2015" s="17" t="str">
        <f>IF(Table3__3_16[[#This Row],[HBA1C]]&lt;5.7,"Normal",IF(Table3__3_16[[#This Row],[HBA1C]]&lt;6.4,"Prediabetes","Diabetes"))</f>
        <v>Normal</v>
      </c>
    </row>
    <row r="2016" spans="1:10" x14ac:dyDescent="0.35">
      <c r="A2016" s="17" t="s">
        <v>352</v>
      </c>
      <c r="B2016" s="17">
        <v>31.79</v>
      </c>
      <c r="C2016" s="17" t="s">
        <v>8337</v>
      </c>
      <c r="D2016" s="17">
        <v>7.09</v>
      </c>
      <c r="E2016" s="17" t="s">
        <v>2380</v>
      </c>
      <c r="F2016" s="17" t="s">
        <v>2380</v>
      </c>
      <c r="G2016" s="17" t="s">
        <v>2380</v>
      </c>
      <c r="H2016" s="17">
        <v>0</v>
      </c>
      <c r="I2016" s="17" t="s">
        <v>2380</v>
      </c>
      <c r="J2016" s="17" t="str">
        <f>IF(Table3__3_16[[#This Row],[HBA1C]]&lt;5.7,"Normal",IF(Table3__3_16[[#This Row],[HBA1C]]&lt;6.4,"Prediabetes","Diabetes"))</f>
        <v>Diabetes</v>
      </c>
    </row>
    <row r="2017" spans="1:10" x14ac:dyDescent="0.35">
      <c r="A2017" s="17" t="s">
        <v>351</v>
      </c>
      <c r="B2017" s="17">
        <v>28.48</v>
      </c>
      <c r="C2017" s="17" t="s">
        <v>8338</v>
      </c>
      <c r="D2017" s="17">
        <v>6.22</v>
      </c>
      <c r="E2017" s="17" t="s">
        <v>2381</v>
      </c>
      <c r="F2017" s="17" t="s">
        <v>2380</v>
      </c>
      <c r="G2017" s="17" t="s">
        <v>2381</v>
      </c>
      <c r="H2017" s="17">
        <v>1</v>
      </c>
      <c r="I2017" s="17" t="s">
        <v>2380</v>
      </c>
      <c r="J2017" s="17" t="str">
        <f>IF(Table3__3_16[[#This Row],[HBA1C]]&lt;5.7,"Normal",IF(Table3__3_16[[#This Row],[HBA1C]]&lt;6.4,"Prediabetes","Diabetes"))</f>
        <v>Prediabetes</v>
      </c>
    </row>
    <row r="2018" spans="1:10" x14ac:dyDescent="0.35">
      <c r="A2018" s="17" t="s">
        <v>350</v>
      </c>
      <c r="B2018" s="17">
        <v>26.6</v>
      </c>
      <c r="C2018" s="17" t="s">
        <v>8338</v>
      </c>
      <c r="D2018" s="17">
        <v>4.33</v>
      </c>
      <c r="E2018" s="17" t="s">
        <v>2380</v>
      </c>
      <c r="F2018" s="17" t="s">
        <v>2380</v>
      </c>
      <c r="G2018" s="17" t="s">
        <v>2380</v>
      </c>
      <c r="H2018" s="17">
        <v>1</v>
      </c>
      <c r="I2018" s="17" t="s">
        <v>2380</v>
      </c>
      <c r="J2018" s="17" t="str">
        <f>IF(Table3__3_16[[#This Row],[HBA1C]]&lt;5.7,"Normal",IF(Table3__3_16[[#This Row],[HBA1C]]&lt;6.4,"Prediabetes","Diabetes"))</f>
        <v>Normal</v>
      </c>
    </row>
    <row r="2019" spans="1:10" x14ac:dyDescent="0.35">
      <c r="A2019" s="17" t="s">
        <v>349</v>
      </c>
      <c r="B2019" s="17">
        <v>25.27</v>
      </c>
      <c r="C2019" s="17" t="s">
        <v>8338</v>
      </c>
      <c r="D2019" s="17">
        <v>5.83</v>
      </c>
      <c r="E2019" s="17" t="s">
        <v>2380</v>
      </c>
      <c r="F2019" s="17" t="s">
        <v>2380</v>
      </c>
      <c r="G2019" s="17" t="s">
        <v>2380</v>
      </c>
      <c r="H2019" s="17">
        <v>1</v>
      </c>
      <c r="I2019" s="17" t="s">
        <v>2380</v>
      </c>
      <c r="J2019" s="17" t="str">
        <f>IF(Table3__3_16[[#This Row],[HBA1C]]&lt;5.7,"Normal",IF(Table3__3_16[[#This Row],[HBA1C]]&lt;6.4,"Prediabetes","Diabetes"))</f>
        <v>Prediabetes</v>
      </c>
    </row>
    <row r="2020" spans="1:10" x14ac:dyDescent="0.35">
      <c r="A2020" s="17" t="s">
        <v>348</v>
      </c>
      <c r="B2020" s="17">
        <v>34.484999999999999</v>
      </c>
      <c r="C2020" s="17" t="s">
        <v>8337</v>
      </c>
      <c r="D2020" s="17">
        <v>4.7</v>
      </c>
      <c r="E2020" s="17" t="s">
        <v>2381</v>
      </c>
      <c r="F2020" s="17" t="s">
        <v>2380</v>
      </c>
      <c r="G2020" s="17" t="s">
        <v>2381</v>
      </c>
      <c r="H2020" s="17">
        <v>1</v>
      </c>
      <c r="I2020" s="17" t="s">
        <v>2380</v>
      </c>
      <c r="J2020" s="17" t="str">
        <f>IF(Table3__3_16[[#This Row],[HBA1C]]&lt;5.7,"Normal",IF(Table3__3_16[[#This Row],[HBA1C]]&lt;6.4,"Prediabetes","Diabetes"))</f>
        <v>Normal</v>
      </c>
    </row>
    <row r="2021" spans="1:10" x14ac:dyDescent="0.35">
      <c r="A2021" s="17" t="s">
        <v>347</v>
      </c>
      <c r="B2021" s="17">
        <v>15.57</v>
      </c>
      <c r="C2021" s="17" t="s">
        <v>8340</v>
      </c>
      <c r="D2021" s="17">
        <v>4.07</v>
      </c>
      <c r="E2021" s="17" t="s">
        <v>2381</v>
      </c>
      <c r="F2021" s="17" t="s">
        <v>2380</v>
      </c>
      <c r="G2021" s="17" t="s">
        <v>2380</v>
      </c>
      <c r="H2021" s="17">
        <v>1</v>
      </c>
      <c r="I2021" s="17" t="s">
        <v>2380</v>
      </c>
      <c r="J2021" s="17" t="str">
        <f>IF(Table3__3_16[[#This Row],[HBA1C]]&lt;5.7,"Normal",IF(Table3__3_16[[#This Row],[HBA1C]]&lt;6.4,"Prediabetes","Diabetes"))</f>
        <v>Normal</v>
      </c>
    </row>
    <row r="2022" spans="1:10" x14ac:dyDescent="0.35">
      <c r="A2022" s="17" t="s">
        <v>346</v>
      </c>
      <c r="B2022" s="17">
        <v>30.36</v>
      </c>
      <c r="C2022" s="17" t="s">
        <v>8337</v>
      </c>
      <c r="D2022" s="17">
        <v>9.39</v>
      </c>
      <c r="E2022" s="17" t="s">
        <v>2380</v>
      </c>
      <c r="F2022" s="17" t="s">
        <v>2380</v>
      </c>
      <c r="G2022" s="17" t="s">
        <v>2380</v>
      </c>
      <c r="H2022" s="17">
        <v>0</v>
      </c>
      <c r="I2022" s="17" t="s">
        <v>2380</v>
      </c>
      <c r="J2022" s="17" t="str">
        <f>IF(Table3__3_16[[#This Row],[HBA1C]]&lt;5.7,"Normal",IF(Table3__3_16[[#This Row],[HBA1C]]&lt;6.4,"Prediabetes","Diabetes"))</f>
        <v>Diabetes</v>
      </c>
    </row>
    <row r="2023" spans="1:10" x14ac:dyDescent="0.35">
      <c r="A2023" s="17" t="s">
        <v>345</v>
      </c>
      <c r="B2023" s="17">
        <v>19.37</v>
      </c>
      <c r="C2023" s="17" t="s">
        <v>8339</v>
      </c>
      <c r="D2023" s="17">
        <v>4.18</v>
      </c>
      <c r="E2023" s="17" t="s">
        <v>2380</v>
      </c>
      <c r="F2023" s="17" t="s">
        <v>2380</v>
      </c>
      <c r="G2023" s="17" t="s">
        <v>2380</v>
      </c>
      <c r="H2023" s="17">
        <v>0</v>
      </c>
      <c r="I2023" s="17" t="s">
        <v>2380</v>
      </c>
      <c r="J2023" s="17" t="str">
        <f>IF(Table3__3_16[[#This Row],[HBA1C]]&lt;5.7,"Normal",IF(Table3__3_16[[#This Row],[HBA1C]]&lt;6.4,"Prediabetes","Diabetes"))</f>
        <v>Normal</v>
      </c>
    </row>
    <row r="2024" spans="1:10" x14ac:dyDescent="0.35">
      <c r="A2024" s="17" t="s">
        <v>344</v>
      </c>
      <c r="B2024" s="17">
        <v>16.71</v>
      </c>
      <c r="C2024" s="17" t="s">
        <v>8340</v>
      </c>
      <c r="D2024" s="17">
        <v>4.18</v>
      </c>
      <c r="E2024" s="17" t="s">
        <v>2380</v>
      </c>
      <c r="F2024" s="17" t="s">
        <v>2380</v>
      </c>
      <c r="G2024" s="17" t="s">
        <v>2380</v>
      </c>
      <c r="H2024" s="17">
        <v>1</v>
      </c>
      <c r="I2024" s="17" t="s">
        <v>2380</v>
      </c>
      <c r="J2024" s="17" t="str">
        <f>IF(Table3__3_16[[#This Row],[HBA1C]]&lt;5.7,"Normal",IF(Table3__3_16[[#This Row],[HBA1C]]&lt;6.4,"Prediabetes","Diabetes"))</f>
        <v>Normal</v>
      </c>
    </row>
    <row r="2025" spans="1:10" x14ac:dyDescent="0.35">
      <c r="A2025" s="17" t="s">
        <v>343</v>
      </c>
      <c r="B2025" s="17">
        <v>24.1</v>
      </c>
      <c r="C2025" s="17" t="s">
        <v>8339</v>
      </c>
      <c r="D2025" s="17">
        <v>4.4000000000000004</v>
      </c>
      <c r="E2025" s="17" t="s">
        <v>2381</v>
      </c>
      <c r="F2025" s="17" t="s">
        <v>2380</v>
      </c>
      <c r="G2025" s="17" t="s">
        <v>2380</v>
      </c>
      <c r="H2025" s="17">
        <v>1</v>
      </c>
      <c r="I2025" s="17" t="s">
        <v>2380</v>
      </c>
      <c r="J2025" s="17" t="str">
        <f>IF(Table3__3_16[[#This Row],[HBA1C]]&lt;5.7,"Normal",IF(Table3__3_16[[#This Row],[HBA1C]]&lt;6.4,"Prediabetes","Diabetes"))</f>
        <v>Normal</v>
      </c>
    </row>
    <row r="2026" spans="1:10" x14ac:dyDescent="0.35">
      <c r="A2026" s="17" t="s">
        <v>342</v>
      </c>
      <c r="B2026" s="17">
        <v>29.77</v>
      </c>
      <c r="C2026" s="17" t="s">
        <v>8338</v>
      </c>
      <c r="D2026" s="17">
        <v>9.9</v>
      </c>
      <c r="E2026" s="17" t="s">
        <v>2380</v>
      </c>
      <c r="F2026" s="17" t="s">
        <v>2380</v>
      </c>
      <c r="G2026" s="17" t="s">
        <v>2380</v>
      </c>
      <c r="H2026" s="17">
        <v>0</v>
      </c>
      <c r="I2026" s="17" t="s">
        <v>2380</v>
      </c>
      <c r="J2026" s="17" t="str">
        <f>IF(Table3__3_16[[#This Row],[HBA1C]]&lt;5.7,"Normal",IF(Table3__3_16[[#This Row],[HBA1C]]&lt;6.4,"Prediabetes","Diabetes"))</f>
        <v>Diabetes</v>
      </c>
    </row>
    <row r="2027" spans="1:10" x14ac:dyDescent="0.35">
      <c r="A2027" s="17" t="s">
        <v>341</v>
      </c>
      <c r="B2027" s="17">
        <v>46.53</v>
      </c>
      <c r="C2027" s="17" t="s">
        <v>8337</v>
      </c>
      <c r="D2027" s="17">
        <v>4.84</v>
      </c>
      <c r="E2027" s="17" t="s">
        <v>2381</v>
      </c>
      <c r="F2027" s="17" t="s">
        <v>2380</v>
      </c>
      <c r="G2027" s="17" t="s">
        <v>2380</v>
      </c>
      <c r="H2027" s="17">
        <v>0</v>
      </c>
      <c r="I2027" s="17" t="s">
        <v>2380</v>
      </c>
      <c r="J2027" s="17" t="str">
        <f>IF(Table3__3_16[[#This Row],[HBA1C]]&lt;5.7,"Normal",IF(Table3__3_16[[#This Row],[HBA1C]]&lt;6.4,"Prediabetes","Diabetes"))</f>
        <v>Normal</v>
      </c>
    </row>
    <row r="2028" spans="1:10" x14ac:dyDescent="0.35">
      <c r="A2028" s="17" t="s">
        <v>340</v>
      </c>
      <c r="B2028" s="17">
        <v>23.4</v>
      </c>
      <c r="C2028" s="17" t="s">
        <v>8339</v>
      </c>
      <c r="D2028" s="17">
        <v>5.53</v>
      </c>
      <c r="E2028" s="17" t="s">
        <v>2380</v>
      </c>
      <c r="F2028" s="17" t="s">
        <v>2380</v>
      </c>
      <c r="G2028" s="17" t="s">
        <v>2381</v>
      </c>
      <c r="H2028" s="17">
        <v>1</v>
      </c>
      <c r="I2028" s="17" t="s">
        <v>2380</v>
      </c>
      <c r="J2028" s="17" t="str">
        <f>IF(Table3__3_16[[#This Row],[HBA1C]]&lt;5.7,"Normal",IF(Table3__3_16[[#This Row],[HBA1C]]&lt;6.4,"Prediabetes","Diabetes"))</f>
        <v>Normal</v>
      </c>
    </row>
    <row r="2029" spans="1:10" x14ac:dyDescent="0.35">
      <c r="A2029" s="17" t="s">
        <v>339</v>
      </c>
      <c r="B2029" s="17">
        <v>30</v>
      </c>
      <c r="C2029" s="17" t="s">
        <v>8338</v>
      </c>
      <c r="D2029" s="17">
        <v>4.33</v>
      </c>
      <c r="E2029" s="17" t="s">
        <v>2381</v>
      </c>
      <c r="F2029" s="17" t="s">
        <v>2380</v>
      </c>
      <c r="G2029" s="17" t="s">
        <v>2380</v>
      </c>
      <c r="H2029" s="17">
        <v>0</v>
      </c>
      <c r="I2029" s="17" t="s">
        <v>2380</v>
      </c>
      <c r="J2029" s="17" t="str">
        <f>IF(Table3__3_16[[#This Row],[HBA1C]]&lt;5.7,"Normal",IF(Table3__3_16[[#This Row],[HBA1C]]&lt;6.4,"Prediabetes","Diabetes"))</f>
        <v>Normal</v>
      </c>
    </row>
    <row r="2030" spans="1:10" x14ac:dyDescent="0.35">
      <c r="A2030" s="17" t="s">
        <v>338</v>
      </c>
      <c r="B2030" s="17">
        <v>29.15</v>
      </c>
      <c r="C2030" s="17" t="s">
        <v>8338</v>
      </c>
      <c r="D2030" s="17">
        <v>4.91</v>
      </c>
      <c r="E2030" s="17" t="s">
        <v>2381</v>
      </c>
      <c r="F2030" s="17" t="s">
        <v>2380</v>
      </c>
      <c r="G2030" s="17" t="s">
        <v>2380</v>
      </c>
      <c r="H2030" s="17">
        <v>0</v>
      </c>
      <c r="I2030" s="17" t="s">
        <v>2380</v>
      </c>
      <c r="J2030" s="17" t="str">
        <f>IF(Table3__3_16[[#This Row],[HBA1C]]&lt;5.7,"Normal",IF(Table3__3_16[[#This Row],[HBA1C]]&lt;6.4,"Prediabetes","Diabetes"))</f>
        <v>Normal</v>
      </c>
    </row>
    <row r="2031" spans="1:10" x14ac:dyDescent="0.35">
      <c r="A2031" s="17" t="s">
        <v>337</v>
      </c>
      <c r="B2031" s="17">
        <v>34.865000000000002</v>
      </c>
      <c r="C2031" s="17" t="s">
        <v>8337</v>
      </c>
      <c r="D2031" s="17">
        <v>4.8</v>
      </c>
      <c r="E2031" s="17" t="s">
        <v>2380</v>
      </c>
      <c r="F2031" s="17" t="s">
        <v>2380</v>
      </c>
      <c r="G2031" s="17" t="s">
        <v>2380</v>
      </c>
      <c r="H2031" s="17">
        <v>0</v>
      </c>
      <c r="I2031" s="17" t="s">
        <v>2380</v>
      </c>
      <c r="J2031" s="17" t="str">
        <f>IF(Table3__3_16[[#This Row],[HBA1C]]&lt;5.7,"Normal",IF(Table3__3_16[[#This Row],[HBA1C]]&lt;6.4,"Prediabetes","Diabetes"))</f>
        <v>Normal</v>
      </c>
    </row>
    <row r="2032" spans="1:10" x14ac:dyDescent="0.35">
      <c r="A2032" s="17" t="s">
        <v>336</v>
      </c>
      <c r="B2032" s="17">
        <v>28.12</v>
      </c>
      <c r="C2032" s="17" t="s">
        <v>8338</v>
      </c>
      <c r="D2032" s="17">
        <v>5.55</v>
      </c>
      <c r="E2032" s="17" t="s">
        <v>2381</v>
      </c>
      <c r="F2032" s="17" t="s">
        <v>2381</v>
      </c>
      <c r="G2032" s="17" t="s">
        <v>2380</v>
      </c>
      <c r="H2032" s="17">
        <v>2</v>
      </c>
      <c r="I2032" s="17" t="s">
        <v>2380</v>
      </c>
      <c r="J2032" s="17" t="str">
        <f>IF(Table3__3_16[[#This Row],[HBA1C]]&lt;5.7,"Normal",IF(Table3__3_16[[#This Row],[HBA1C]]&lt;6.4,"Prediabetes","Diabetes"))</f>
        <v>Normal</v>
      </c>
    </row>
    <row r="2033" spans="1:10" x14ac:dyDescent="0.35">
      <c r="A2033" s="17" t="s">
        <v>335</v>
      </c>
      <c r="B2033" s="17">
        <v>29.45</v>
      </c>
      <c r="C2033" s="17" t="s">
        <v>8338</v>
      </c>
      <c r="D2033" s="17">
        <v>5.24</v>
      </c>
      <c r="E2033" s="17" t="s">
        <v>2381</v>
      </c>
      <c r="F2033" s="17" t="s">
        <v>2380</v>
      </c>
      <c r="G2033" s="17" t="s">
        <v>2380</v>
      </c>
      <c r="H2033" s="17">
        <v>0</v>
      </c>
      <c r="I2033" s="17" t="s">
        <v>2380</v>
      </c>
      <c r="J2033" s="17" t="str">
        <f>IF(Table3__3_16[[#This Row],[HBA1C]]&lt;5.7,"Normal",IF(Table3__3_16[[#This Row],[HBA1C]]&lt;6.4,"Prediabetes","Diabetes"))</f>
        <v>Normal</v>
      </c>
    </row>
    <row r="2034" spans="1:10" x14ac:dyDescent="0.35">
      <c r="A2034" s="17" t="s">
        <v>334</v>
      </c>
      <c r="B2034" s="17">
        <v>27.94</v>
      </c>
      <c r="C2034" s="17" t="s">
        <v>8338</v>
      </c>
      <c r="D2034" s="17">
        <v>6.08</v>
      </c>
      <c r="E2034" s="17" t="s">
        <v>2380</v>
      </c>
      <c r="F2034" s="17" t="s">
        <v>2380</v>
      </c>
      <c r="G2034" s="17" t="s">
        <v>2381</v>
      </c>
      <c r="H2034" s="17">
        <v>1</v>
      </c>
      <c r="I2034" s="17" t="s">
        <v>2380</v>
      </c>
      <c r="J2034" s="17" t="str">
        <f>IF(Table3__3_16[[#This Row],[HBA1C]]&lt;5.7,"Normal",IF(Table3__3_16[[#This Row],[HBA1C]]&lt;6.4,"Prediabetes","Diabetes"))</f>
        <v>Prediabetes</v>
      </c>
    </row>
    <row r="2035" spans="1:10" x14ac:dyDescent="0.35">
      <c r="A2035" s="17" t="s">
        <v>333</v>
      </c>
      <c r="B2035" s="17">
        <v>27.2</v>
      </c>
      <c r="C2035" s="17" t="s">
        <v>8338</v>
      </c>
      <c r="D2035" s="17">
        <v>5.83</v>
      </c>
      <c r="E2035" s="17" t="s">
        <v>2380</v>
      </c>
      <c r="F2035" s="17" t="s">
        <v>2380</v>
      </c>
      <c r="G2035" s="17" t="s">
        <v>2381</v>
      </c>
      <c r="H2035" s="17">
        <v>1</v>
      </c>
      <c r="I2035" s="17" t="s">
        <v>2380</v>
      </c>
      <c r="J2035" s="17" t="str">
        <f>IF(Table3__3_16[[#This Row],[HBA1C]]&lt;5.7,"Normal",IF(Table3__3_16[[#This Row],[HBA1C]]&lt;6.4,"Prediabetes","Diabetes"))</f>
        <v>Prediabetes</v>
      </c>
    </row>
    <row r="2036" spans="1:10" x14ac:dyDescent="0.35">
      <c r="A2036" s="17" t="s">
        <v>332</v>
      </c>
      <c r="B2036" s="17">
        <v>33.344999999999999</v>
      </c>
      <c r="C2036" s="17" t="s">
        <v>8337</v>
      </c>
      <c r="D2036" s="17">
        <v>4.29</v>
      </c>
      <c r="E2036" s="17" t="s">
        <v>2380</v>
      </c>
      <c r="F2036" s="17" t="s">
        <v>2380</v>
      </c>
      <c r="G2036" s="17" t="s">
        <v>2380</v>
      </c>
      <c r="H2036" s="17">
        <v>1</v>
      </c>
      <c r="I2036" s="17" t="s">
        <v>2380</v>
      </c>
      <c r="J2036" s="17" t="str">
        <f>IF(Table3__3_16[[#This Row],[HBA1C]]&lt;5.7,"Normal",IF(Table3__3_16[[#This Row],[HBA1C]]&lt;6.4,"Prediabetes","Diabetes"))</f>
        <v>Normal</v>
      </c>
    </row>
    <row r="2037" spans="1:10" x14ac:dyDescent="0.35">
      <c r="A2037" s="17" t="s">
        <v>331</v>
      </c>
      <c r="B2037" s="17">
        <v>29.925000000000001</v>
      </c>
      <c r="C2037" s="17" t="s">
        <v>8338</v>
      </c>
      <c r="D2037" s="17">
        <v>5.3</v>
      </c>
      <c r="E2037" s="17" t="s">
        <v>2380</v>
      </c>
      <c r="F2037" s="17" t="s">
        <v>2380</v>
      </c>
      <c r="G2037" s="17" t="s">
        <v>2380</v>
      </c>
      <c r="H2037" s="17">
        <v>1</v>
      </c>
      <c r="I2037" s="17" t="s">
        <v>2380</v>
      </c>
      <c r="J2037" s="17" t="str">
        <f>IF(Table3__3_16[[#This Row],[HBA1C]]&lt;5.7,"Normal",IF(Table3__3_16[[#This Row],[HBA1C]]&lt;6.4,"Prediabetes","Diabetes"))</f>
        <v>Normal</v>
      </c>
    </row>
    <row r="2038" spans="1:10" x14ac:dyDescent="0.35">
      <c r="A2038" s="17" t="s">
        <v>330</v>
      </c>
      <c r="B2038" s="17">
        <v>24.225000000000001</v>
      </c>
      <c r="C2038" s="17" t="s">
        <v>8339</v>
      </c>
      <c r="D2038" s="17">
        <v>4.42</v>
      </c>
      <c r="E2038" s="17" t="s">
        <v>2380</v>
      </c>
      <c r="F2038" s="17" t="s">
        <v>2380</v>
      </c>
      <c r="G2038" s="17" t="s">
        <v>2380</v>
      </c>
      <c r="H2038" s="17">
        <v>1</v>
      </c>
      <c r="I2038" s="17" t="s">
        <v>2380</v>
      </c>
      <c r="J2038" s="17" t="str">
        <f>IF(Table3__3_16[[#This Row],[HBA1C]]&lt;5.7,"Normal",IF(Table3__3_16[[#This Row],[HBA1C]]&lt;6.4,"Prediabetes","Diabetes"))</f>
        <v>Normal</v>
      </c>
    </row>
    <row r="2039" spans="1:10" x14ac:dyDescent="0.35">
      <c r="A2039" s="17" t="s">
        <v>329</v>
      </c>
      <c r="B2039" s="17">
        <v>29.68</v>
      </c>
      <c r="C2039" s="17" t="s">
        <v>8338</v>
      </c>
      <c r="D2039" s="17">
        <v>5.68</v>
      </c>
      <c r="E2039" s="17" t="s">
        <v>2380</v>
      </c>
      <c r="F2039" s="17" t="s">
        <v>2381</v>
      </c>
      <c r="G2039" s="17" t="s">
        <v>2380</v>
      </c>
      <c r="H2039" s="17">
        <v>1</v>
      </c>
      <c r="I2039" s="17" t="s">
        <v>2380</v>
      </c>
      <c r="J2039" s="17" t="str">
        <f>IF(Table3__3_16[[#This Row],[HBA1C]]&lt;5.7,"Normal",IF(Table3__3_16[[#This Row],[HBA1C]]&lt;6.4,"Prediabetes","Diabetes"))</f>
        <v>Normal</v>
      </c>
    </row>
    <row r="2040" spans="1:10" x14ac:dyDescent="0.35">
      <c r="A2040" s="17" t="s">
        <v>328</v>
      </c>
      <c r="B2040" s="17">
        <v>20.614999999999998</v>
      </c>
      <c r="C2040" s="17" t="s">
        <v>8339</v>
      </c>
      <c r="D2040" s="17">
        <v>6.05</v>
      </c>
      <c r="E2040" s="17" t="s">
        <v>2380</v>
      </c>
      <c r="F2040" s="17" t="s">
        <v>2380</v>
      </c>
      <c r="G2040" s="17" t="s">
        <v>2381</v>
      </c>
      <c r="H2040" s="17">
        <v>1</v>
      </c>
      <c r="I2040" s="17" t="s">
        <v>2380</v>
      </c>
      <c r="J2040" s="17" t="str">
        <f>IF(Table3__3_16[[#This Row],[HBA1C]]&lt;5.7,"Normal",IF(Table3__3_16[[#This Row],[HBA1C]]&lt;6.4,"Prediabetes","Diabetes"))</f>
        <v>Prediabetes</v>
      </c>
    </row>
    <row r="2041" spans="1:10" x14ac:dyDescent="0.35">
      <c r="A2041" s="17" t="s">
        <v>327</v>
      </c>
      <c r="B2041" s="17">
        <v>32.119999999999997</v>
      </c>
      <c r="C2041" s="17" t="s">
        <v>8337</v>
      </c>
      <c r="D2041" s="17">
        <v>5.33</v>
      </c>
      <c r="E2041" s="17" t="s">
        <v>2380</v>
      </c>
      <c r="F2041" s="17" t="s">
        <v>2381</v>
      </c>
      <c r="G2041" s="17" t="s">
        <v>2380</v>
      </c>
      <c r="H2041" s="17">
        <v>1</v>
      </c>
      <c r="I2041" s="17" t="s">
        <v>2380</v>
      </c>
      <c r="J2041" s="17" t="str">
        <f>IF(Table3__3_16[[#This Row],[HBA1C]]&lt;5.7,"Normal",IF(Table3__3_16[[#This Row],[HBA1C]]&lt;6.4,"Prediabetes","Diabetes"))</f>
        <v>Normal</v>
      </c>
    </row>
    <row r="2042" spans="1:10" x14ac:dyDescent="0.35">
      <c r="A2042" s="17" t="s">
        <v>326</v>
      </c>
      <c r="B2042" s="17">
        <v>27.36</v>
      </c>
      <c r="C2042" s="17" t="s">
        <v>8338</v>
      </c>
      <c r="D2042" s="17">
        <v>6.22</v>
      </c>
      <c r="E2042" s="17" t="s">
        <v>2380</v>
      </c>
      <c r="F2042" s="17" t="s">
        <v>2380</v>
      </c>
      <c r="G2042" s="17" t="s">
        <v>2380</v>
      </c>
      <c r="H2042" s="17">
        <v>0</v>
      </c>
      <c r="I2042" s="17" t="s">
        <v>2380</v>
      </c>
      <c r="J2042" s="17" t="str">
        <f>IF(Table3__3_16[[#This Row],[HBA1C]]&lt;5.7,"Normal",IF(Table3__3_16[[#This Row],[HBA1C]]&lt;6.4,"Prediabetes","Diabetes"))</f>
        <v>Prediabetes</v>
      </c>
    </row>
    <row r="2043" spans="1:10" x14ac:dyDescent="0.35">
      <c r="A2043" s="17" t="s">
        <v>325</v>
      </c>
      <c r="B2043" s="17">
        <v>17.385000000000002</v>
      </c>
      <c r="C2043" s="17" t="s">
        <v>8340</v>
      </c>
      <c r="D2043" s="17">
        <v>5.84</v>
      </c>
      <c r="E2043" s="17" t="s">
        <v>2380</v>
      </c>
      <c r="F2043" s="17" t="s">
        <v>2380</v>
      </c>
      <c r="G2043" s="17" t="s">
        <v>2380</v>
      </c>
      <c r="H2043" s="17">
        <v>0</v>
      </c>
      <c r="I2043" s="17" t="s">
        <v>2380</v>
      </c>
      <c r="J2043" s="17" t="str">
        <f>IF(Table3__3_16[[#This Row],[HBA1C]]&lt;5.7,"Normal",IF(Table3__3_16[[#This Row],[HBA1C]]&lt;6.4,"Prediabetes","Diabetes"))</f>
        <v>Prediabetes</v>
      </c>
    </row>
    <row r="2044" spans="1:10" x14ac:dyDescent="0.35">
      <c r="A2044" s="17" t="s">
        <v>324</v>
      </c>
      <c r="B2044" s="17">
        <v>30.13</v>
      </c>
      <c r="C2044" s="17" t="s">
        <v>8337</v>
      </c>
      <c r="D2044" s="17">
        <v>5.71</v>
      </c>
      <c r="E2044" s="17" t="s">
        <v>2380</v>
      </c>
      <c r="F2044" s="17" t="s">
        <v>2381</v>
      </c>
      <c r="G2044" s="17" t="s">
        <v>2380</v>
      </c>
      <c r="H2044" s="17">
        <v>1</v>
      </c>
      <c r="I2044" s="17" t="s">
        <v>2380</v>
      </c>
      <c r="J2044" s="17" t="str">
        <f>IF(Table3__3_16[[#This Row],[HBA1C]]&lt;5.7,"Normal",IF(Table3__3_16[[#This Row],[HBA1C]]&lt;6.4,"Prediabetes","Diabetes"))</f>
        <v>Prediabetes</v>
      </c>
    </row>
    <row r="2045" spans="1:10" x14ac:dyDescent="0.35">
      <c r="A2045" s="17" t="s">
        <v>323</v>
      </c>
      <c r="B2045" s="17">
        <v>25.44</v>
      </c>
      <c r="C2045" s="17" t="s">
        <v>8338</v>
      </c>
      <c r="D2045" s="17">
        <v>6.04</v>
      </c>
      <c r="E2045" s="17" t="s">
        <v>2381</v>
      </c>
      <c r="F2045" s="17" t="s">
        <v>2380</v>
      </c>
      <c r="G2045" s="17" t="s">
        <v>2381</v>
      </c>
      <c r="H2045" s="17">
        <v>1</v>
      </c>
      <c r="I2045" s="17" t="s">
        <v>2380</v>
      </c>
      <c r="J2045" s="17" t="str">
        <f>IF(Table3__3_16[[#This Row],[HBA1C]]&lt;5.7,"Normal",IF(Table3__3_16[[#This Row],[HBA1C]]&lt;6.4,"Prediabetes","Diabetes"))</f>
        <v>Prediabetes</v>
      </c>
    </row>
    <row r="2046" spans="1:10" x14ac:dyDescent="0.35">
      <c r="A2046" s="17" t="s">
        <v>322</v>
      </c>
      <c r="B2046" s="17">
        <v>39.805</v>
      </c>
      <c r="C2046" s="17" t="s">
        <v>8337</v>
      </c>
      <c r="D2046" s="17">
        <v>4.38</v>
      </c>
      <c r="E2046" s="17" t="s">
        <v>2380</v>
      </c>
      <c r="F2046" s="17" t="s">
        <v>2381</v>
      </c>
      <c r="G2046" s="17" t="s">
        <v>2380</v>
      </c>
      <c r="H2046" s="17">
        <v>1</v>
      </c>
      <c r="I2046" s="17" t="s">
        <v>2380</v>
      </c>
      <c r="J2046" s="17" t="str">
        <f>IF(Table3__3_16[[#This Row],[HBA1C]]&lt;5.7,"Normal",IF(Table3__3_16[[#This Row],[HBA1C]]&lt;6.4,"Prediabetes","Diabetes"))</f>
        <v>Normal</v>
      </c>
    </row>
    <row r="2047" spans="1:10" x14ac:dyDescent="0.35">
      <c r="A2047" s="17" t="s">
        <v>321</v>
      </c>
      <c r="B2047" s="17">
        <v>30.4</v>
      </c>
      <c r="C2047" s="17" t="s">
        <v>8337</v>
      </c>
      <c r="D2047" s="17">
        <v>5.56</v>
      </c>
      <c r="E2047" s="17" t="s">
        <v>2381</v>
      </c>
      <c r="F2047" s="17" t="s">
        <v>2381</v>
      </c>
      <c r="G2047" s="17" t="s">
        <v>2380</v>
      </c>
      <c r="H2047" s="17">
        <v>1</v>
      </c>
      <c r="I2047" s="17" t="s">
        <v>2380</v>
      </c>
      <c r="J2047" s="17" t="str">
        <f>IF(Table3__3_16[[#This Row],[HBA1C]]&lt;5.7,"Normal",IF(Table3__3_16[[#This Row],[HBA1C]]&lt;6.4,"Prediabetes","Diabetes"))</f>
        <v>Normal</v>
      </c>
    </row>
    <row r="2048" spans="1:10" x14ac:dyDescent="0.35">
      <c r="A2048" s="17" t="s">
        <v>320</v>
      </c>
      <c r="B2048" s="17">
        <v>23.18</v>
      </c>
      <c r="C2048" s="17" t="s">
        <v>8339</v>
      </c>
      <c r="D2048" s="17">
        <v>4.24</v>
      </c>
      <c r="E2048" s="17" t="s">
        <v>2380</v>
      </c>
      <c r="F2048" s="17" t="s">
        <v>2381</v>
      </c>
      <c r="G2048" s="17" t="s">
        <v>2380</v>
      </c>
      <c r="H2048" s="17">
        <v>1</v>
      </c>
      <c r="I2048" s="17" t="s">
        <v>2380</v>
      </c>
      <c r="J2048" s="17" t="str">
        <f>IF(Table3__3_16[[#This Row],[HBA1C]]&lt;5.7,"Normal",IF(Table3__3_16[[#This Row],[HBA1C]]&lt;6.4,"Prediabetes","Diabetes"))</f>
        <v>Normal</v>
      </c>
    </row>
    <row r="2049" spans="1:10" x14ac:dyDescent="0.35">
      <c r="A2049" s="17" t="s">
        <v>319</v>
      </c>
      <c r="B2049" s="17">
        <v>39.615000000000002</v>
      </c>
      <c r="C2049" s="17" t="s">
        <v>8337</v>
      </c>
      <c r="D2049" s="17">
        <v>6.32</v>
      </c>
      <c r="E2049" s="17" t="s">
        <v>2380</v>
      </c>
      <c r="F2049" s="17" t="s">
        <v>2380</v>
      </c>
      <c r="G2049" s="17" t="s">
        <v>2381</v>
      </c>
      <c r="H2049" s="17">
        <v>1</v>
      </c>
      <c r="I2049" s="17" t="s">
        <v>2380</v>
      </c>
      <c r="J2049" s="17" t="str">
        <f>IF(Table3__3_16[[#This Row],[HBA1C]]&lt;5.7,"Normal",IF(Table3__3_16[[#This Row],[HBA1C]]&lt;6.4,"Prediabetes","Diabetes"))</f>
        <v>Prediabetes</v>
      </c>
    </row>
    <row r="2050" spans="1:10" x14ac:dyDescent="0.35">
      <c r="A2050" s="17" t="s">
        <v>318</v>
      </c>
      <c r="B2050" s="17">
        <v>30.59</v>
      </c>
      <c r="C2050" s="17" t="s">
        <v>8337</v>
      </c>
      <c r="D2050" s="17">
        <v>6.3</v>
      </c>
      <c r="E2050" s="17" t="s">
        <v>2381</v>
      </c>
      <c r="F2050" s="17" t="s">
        <v>2380</v>
      </c>
      <c r="G2050" s="17" t="s">
        <v>2381</v>
      </c>
      <c r="H2050" s="17">
        <v>1</v>
      </c>
      <c r="I2050" s="17" t="s">
        <v>2380</v>
      </c>
      <c r="J2050" s="17" t="str">
        <f>IF(Table3__3_16[[#This Row],[HBA1C]]&lt;5.7,"Normal",IF(Table3__3_16[[#This Row],[HBA1C]]&lt;6.4,"Prediabetes","Diabetes"))</f>
        <v>Prediabetes</v>
      </c>
    </row>
    <row r="2051" spans="1:10" x14ac:dyDescent="0.35">
      <c r="A2051" s="17" t="s">
        <v>317</v>
      </c>
      <c r="B2051" s="17">
        <v>16.72</v>
      </c>
      <c r="C2051" s="17" t="s">
        <v>8340</v>
      </c>
      <c r="D2051" s="17">
        <v>4.38</v>
      </c>
      <c r="E2051" s="17" t="s">
        <v>2381</v>
      </c>
      <c r="F2051" s="17" t="s">
        <v>2380</v>
      </c>
      <c r="G2051" s="17" t="s">
        <v>2380</v>
      </c>
      <c r="H2051" s="17">
        <v>1</v>
      </c>
      <c r="I2051" s="17" t="s">
        <v>2380</v>
      </c>
      <c r="J2051" s="17" t="str">
        <f>IF(Table3__3_16[[#This Row],[HBA1C]]&lt;5.7,"Normal",IF(Table3__3_16[[#This Row],[HBA1C]]&lt;6.4,"Prediabetes","Diabetes"))</f>
        <v>Normal</v>
      </c>
    </row>
    <row r="2052" spans="1:10" x14ac:dyDescent="0.35">
      <c r="A2052" s="17" t="s">
        <v>316</v>
      </c>
      <c r="B2052" s="17">
        <v>26.22</v>
      </c>
      <c r="C2052" s="17" t="s">
        <v>8338</v>
      </c>
      <c r="D2052" s="17">
        <v>4.6500000000000004</v>
      </c>
      <c r="E2052" s="17" t="s">
        <v>2381</v>
      </c>
      <c r="F2052" s="17" t="s">
        <v>2380</v>
      </c>
      <c r="G2052" s="17" t="s">
        <v>2381</v>
      </c>
      <c r="H2052" s="17">
        <v>1</v>
      </c>
      <c r="I2052" s="17" t="s">
        <v>2380</v>
      </c>
      <c r="J2052" s="17" t="str">
        <f>IF(Table3__3_16[[#This Row],[HBA1C]]&lt;5.7,"Normal",IF(Table3__3_16[[#This Row],[HBA1C]]&lt;6.4,"Prediabetes","Diabetes"))</f>
        <v>Normal</v>
      </c>
    </row>
    <row r="2053" spans="1:10" x14ac:dyDescent="0.35">
      <c r="A2053" s="17" t="s">
        <v>315</v>
      </c>
      <c r="B2053" s="17">
        <v>31.824999999999999</v>
      </c>
      <c r="C2053" s="17" t="s">
        <v>8337</v>
      </c>
      <c r="D2053" s="17">
        <v>4.7</v>
      </c>
      <c r="E2053" s="17" t="s">
        <v>2380</v>
      </c>
      <c r="F2053" s="17" t="s">
        <v>2380</v>
      </c>
      <c r="G2053" s="17" t="s">
        <v>2381</v>
      </c>
      <c r="H2053" s="17">
        <v>1</v>
      </c>
      <c r="I2053" s="17" t="s">
        <v>2380</v>
      </c>
      <c r="J2053" s="17" t="str">
        <f>IF(Table3__3_16[[#This Row],[HBA1C]]&lt;5.7,"Normal",IF(Table3__3_16[[#This Row],[HBA1C]]&lt;6.4,"Prediabetes","Diabetes"))</f>
        <v>Normal</v>
      </c>
    </row>
    <row r="2054" spans="1:10" x14ac:dyDescent="0.35">
      <c r="A2054" s="17" t="s">
        <v>314</v>
      </c>
      <c r="B2054" s="17">
        <v>25.745000000000001</v>
      </c>
      <c r="C2054" s="17" t="s">
        <v>8338</v>
      </c>
      <c r="D2054" s="17">
        <v>4.34</v>
      </c>
      <c r="E2054" s="17" t="s">
        <v>2380</v>
      </c>
      <c r="F2054" s="17" t="s">
        <v>2380</v>
      </c>
      <c r="G2054" s="17" t="s">
        <v>2381</v>
      </c>
      <c r="H2054" s="17">
        <v>1</v>
      </c>
      <c r="I2054" s="17" t="s">
        <v>2380</v>
      </c>
      <c r="J2054" s="17" t="str">
        <f>IF(Table3__3_16[[#This Row],[HBA1C]]&lt;5.7,"Normal",IF(Table3__3_16[[#This Row],[HBA1C]]&lt;6.4,"Prediabetes","Diabetes"))</f>
        <v>Normal</v>
      </c>
    </row>
    <row r="2055" spans="1:10" x14ac:dyDescent="0.35">
      <c r="A2055" s="17" t="s">
        <v>313</v>
      </c>
      <c r="B2055" s="17">
        <v>24.605</v>
      </c>
      <c r="C2055" s="17" t="s">
        <v>8339</v>
      </c>
      <c r="D2055" s="17">
        <v>5.62</v>
      </c>
      <c r="E2055" s="17" t="s">
        <v>2380</v>
      </c>
      <c r="F2055" s="17" t="s">
        <v>2380</v>
      </c>
      <c r="G2055" s="17" t="s">
        <v>2381</v>
      </c>
      <c r="H2055" s="17">
        <v>1</v>
      </c>
      <c r="I2055" s="17" t="s">
        <v>2380</v>
      </c>
      <c r="J2055" s="17" t="str">
        <f>IF(Table3__3_16[[#This Row],[HBA1C]]&lt;5.7,"Normal",IF(Table3__3_16[[#This Row],[HBA1C]]&lt;6.4,"Prediabetes","Diabetes"))</f>
        <v>Normal</v>
      </c>
    </row>
    <row r="2056" spans="1:10" x14ac:dyDescent="0.35">
      <c r="A2056" s="17" t="s">
        <v>312</v>
      </c>
      <c r="B2056" s="17">
        <v>24.51</v>
      </c>
      <c r="C2056" s="17" t="s">
        <v>8339</v>
      </c>
      <c r="D2056" s="17">
        <v>4.24</v>
      </c>
      <c r="E2056" s="17" t="s">
        <v>2380</v>
      </c>
      <c r="F2056" s="17" t="s">
        <v>2380</v>
      </c>
      <c r="G2056" s="17" t="s">
        <v>2381</v>
      </c>
      <c r="H2056" s="17">
        <v>1</v>
      </c>
      <c r="I2056" s="17" t="s">
        <v>2380</v>
      </c>
      <c r="J2056" s="17" t="str">
        <f>IF(Table3__3_16[[#This Row],[HBA1C]]&lt;5.7,"Normal",IF(Table3__3_16[[#This Row],[HBA1C]]&lt;6.4,"Prediabetes","Diabetes"))</f>
        <v>Normal</v>
      </c>
    </row>
    <row r="2057" spans="1:10" x14ac:dyDescent="0.35">
      <c r="A2057" s="17" t="s">
        <v>311</v>
      </c>
      <c r="B2057" s="17">
        <v>31.065000000000001</v>
      </c>
      <c r="C2057" s="17" t="s">
        <v>8337</v>
      </c>
      <c r="D2057" s="17">
        <v>4.57</v>
      </c>
      <c r="E2057" s="17" t="s">
        <v>2381</v>
      </c>
      <c r="F2057" s="17" t="s">
        <v>2380</v>
      </c>
      <c r="G2057" s="17" t="s">
        <v>2380</v>
      </c>
      <c r="H2057" s="17">
        <v>0</v>
      </c>
      <c r="I2057" s="17" t="s">
        <v>2380</v>
      </c>
      <c r="J2057" s="17" t="str">
        <f>IF(Table3__3_16[[#This Row],[HBA1C]]&lt;5.7,"Normal",IF(Table3__3_16[[#This Row],[HBA1C]]&lt;6.4,"Prediabetes","Diabetes"))</f>
        <v>Normal</v>
      </c>
    </row>
    <row r="2058" spans="1:10" x14ac:dyDescent="0.35">
      <c r="A2058" s="17" t="s">
        <v>310</v>
      </c>
      <c r="B2058" s="17">
        <v>28.12</v>
      </c>
      <c r="C2058" s="17" t="s">
        <v>8338</v>
      </c>
      <c r="D2058" s="17">
        <v>5.05</v>
      </c>
      <c r="E2058" s="17" t="s">
        <v>2380</v>
      </c>
      <c r="F2058" s="17" t="s">
        <v>2380</v>
      </c>
      <c r="G2058" s="17" t="s">
        <v>2380</v>
      </c>
      <c r="H2058" s="17">
        <v>0</v>
      </c>
      <c r="I2058" s="17" t="s">
        <v>2380</v>
      </c>
      <c r="J2058" s="17" t="str">
        <f>IF(Table3__3_16[[#This Row],[HBA1C]]&lt;5.7,"Normal",IF(Table3__3_16[[#This Row],[HBA1C]]&lt;6.4,"Prediabetes","Diabetes"))</f>
        <v>Normal</v>
      </c>
    </row>
    <row r="2059" spans="1:10" x14ac:dyDescent="0.35">
      <c r="A2059" s="17" t="s">
        <v>309</v>
      </c>
      <c r="B2059" s="17">
        <v>38.06</v>
      </c>
      <c r="C2059" s="17" t="s">
        <v>8337</v>
      </c>
      <c r="D2059" s="17">
        <v>6.16</v>
      </c>
      <c r="E2059" s="17" t="s">
        <v>2380</v>
      </c>
      <c r="F2059" s="17" t="s">
        <v>2380</v>
      </c>
      <c r="G2059" s="17" t="s">
        <v>2380</v>
      </c>
      <c r="H2059" s="17">
        <v>0</v>
      </c>
      <c r="I2059" s="17" t="s">
        <v>2380</v>
      </c>
      <c r="J2059" s="17" t="str">
        <f>IF(Table3__3_16[[#This Row],[HBA1C]]&lt;5.7,"Normal",IF(Table3__3_16[[#This Row],[HBA1C]]&lt;6.4,"Prediabetes","Diabetes"))</f>
        <v>Prediabetes</v>
      </c>
    </row>
    <row r="2060" spans="1:10" x14ac:dyDescent="0.35">
      <c r="A2060" s="17" t="s">
        <v>308</v>
      </c>
      <c r="B2060" s="17">
        <v>24.96</v>
      </c>
      <c r="C2060" s="17" t="s">
        <v>8339</v>
      </c>
      <c r="D2060" s="17">
        <v>4.57</v>
      </c>
      <c r="E2060" s="17" t="s">
        <v>2380</v>
      </c>
      <c r="F2060" s="17" t="s">
        <v>2380</v>
      </c>
      <c r="G2060" s="17" t="s">
        <v>2380</v>
      </c>
      <c r="H2060" s="17">
        <v>0</v>
      </c>
      <c r="I2060" s="17" t="s">
        <v>2380</v>
      </c>
      <c r="J2060" s="17" t="str">
        <f>IF(Table3__3_16[[#This Row],[HBA1C]]&lt;5.7,"Normal",IF(Table3__3_16[[#This Row],[HBA1C]]&lt;6.4,"Prediabetes","Diabetes"))</f>
        <v>Normal</v>
      </c>
    </row>
    <row r="2061" spans="1:10" x14ac:dyDescent="0.35">
      <c r="A2061" s="17" t="s">
        <v>307</v>
      </c>
      <c r="B2061" s="17">
        <v>17.670000000000002</v>
      </c>
      <c r="C2061" s="17" t="s">
        <v>8340</v>
      </c>
      <c r="D2061" s="17">
        <v>5.53</v>
      </c>
      <c r="E2061" s="17" t="s">
        <v>2381</v>
      </c>
      <c r="F2061" s="17" t="s">
        <v>2380</v>
      </c>
      <c r="G2061" s="17" t="s">
        <v>2380</v>
      </c>
      <c r="H2061" s="17">
        <v>0</v>
      </c>
      <c r="I2061" s="17" t="s">
        <v>2380</v>
      </c>
      <c r="J2061" s="17" t="str">
        <f>IF(Table3__3_16[[#This Row],[HBA1C]]&lt;5.7,"Normal",IF(Table3__3_16[[#This Row],[HBA1C]]&lt;6.4,"Prediabetes","Diabetes"))</f>
        <v>Normal</v>
      </c>
    </row>
    <row r="2062" spans="1:10" x14ac:dyDescent="0.35">
      <c r="A2062" s="17" t="s">
        <v>306</v>
      </c>
      <c r="B2062" s="17">
        <v>31.35</v>
      </c>
      <c r="C2062" s="17" t="s">
        <v>8337</v>
      </c>
      <c r="D2062" s="17">
        <v>5.84</v>
      </c>
      <c r="E2062" s="17" t="s">
        <v>2380</v>
      </c>
      <c r="F2062" s="17" t="s">
        <v>2381</v>
      </c>
      <c r="G2062" s="17" t="s">
        <v>2380</v>
      </c>
      <c r="H2062" s="17">
        <v>1</v>
      </c>
      <c r="I2062" s="17" t="s">
        <v>2380</v>
      </c>
      <c r="J2062" s="17" t="str">
        <f>IF(Table3__3_16[[#This Row],[HBA1C]]&lt;5.7,"Normal",IF(Table3__3_16[[#This Row],[HBA1C]]&lt;6.4,"Prediabetes","Diabetes"))</f>
        <v>Prediabetes</v>
      </c>
    </row>
    <row r="2063" spans="1:10" x14ac:dyDescent="0.35">
      <c r="A2063" s="17" t="s">
        <v>305</v>
      </c>
      <c r="B2063" s="17">
        <v>28.31</v>
      </c>
      <c r="C2063" s="17" t="s">
        <v>8338</v>
      </c>
      <c r="D2063" s="17">
        <v>6.41</v>
      </c>
      <c r="E2063" s="17" t="s">
        <v>2380</v>
      </c>
      <c r="F2063" s="17" t="s">
        <v>2381</v>
      </c>
      <c r="G2063" s="17" t="s">
        <v>2380</v>
      </c>
      <c r="H2063" s="17">
        <v>1</v>
      </c>
      <c r="I2063" s="17" t="s">
        <v>2380</v>
      </c>
      <c r="J2063" s="17" t="str">
        <f>IF(Table3__3_16[[#This Row],[HBA1C]]&lt;5.7,"Normal",IF(Table3__3_16[[#This Row],[HBA1C]]&lt;6.4,"Prediabetes","Diabetes"))</f>
        <v>Diabetes</v>
      </c>
    </row>
    <row r="2064" spans="1:10" x14ac:dyDescent="0.35">
      <c r="A2064" s="17" t="s">
        <v>304</v>
      </c>
      <c r="B2064" s="17">
        <v>30.3</v>
      </c>
      <c r="C2064" s="17" t="s">
        <v>8337</v>
      </c>
      <c r="D2064" s="17">
        <v>4.7300000000000004</v>
      </c>
      <c r="E2064" s="17" t="s">
        <v>2381</v>
      </c>
      <c r="F2064" s="17" t="s">
        <v>2380</v>
      </c>
      <c r="G2064" s="17" t="s">
        <v>2381</v>
      </c>
      <c r="H2064" s="17">
        <v>1</v>
      </c>
      <c r="I2064" s="17" t="s">
        <v>2380</v>
      </c>
      <c r="J2064" s="17" t="str">
        <f>IF(Table3__3_16[[#This Row],[HBA1C]]&lt;5.7,"Normal",IF(Table3__3_16[[#This Row],[HBA1C]]&lt;6.4,"Prediabetes","Diabetes"))</f>
        <v>Normal</v>
      </c>
    </row>
    <row r="2065" spans="1:10" x14ac:dyDescent="0.35">
      <c r="A2065" s="17" t="s">
        <v>303</v>
      </c>
      <c r="B2065" s="17">
        <v>26.4</v>
      </c>
      <c r="C2065" s="17" t="s">
        <v>8338</v>
      </c>
      <c r="D2065" s="17">
        <v>6.22</v>
      </c>
      <c r="E2065" s="17" t="s">
        <v>2381</v>
      </c>
      <c r="F2065" s="17" t="s">
        <v>2380</v>
      </c>
      <c r="G2065" s="17" t="s">
        <v>2380</v>
      </c>
      <c r="H2065" s="17">
        <v>0</v>
      </c>
      <c r="I2065" s="17" t="s">
        <v>2380</v>
      </c>
      <c r="J2065" s="17" t="str">
        <f>IF(Table3__3_16[[#This Row],[HBA1C]]&lt;5.7,"Normal",IF(Table3__3_16[[#This Row],[HBA1C]]&lt;6.4,"Prediabetes","Diabetes"))</f>
        <v>Prediabetes</v>
      </c>
    </row>
    <row r="2066" spans="1:10" x14ac:dyDescent="0.35">
      <c r="A2066" s="17" t="s">
        <v>302</v>
      </c>
      <c r="B2066" s="17">
        <v>22.135000000000002</v>
      </c>
      <c r="C2066" s="17" t="s">
        <v>8339</v>
      </c>
      <c r="D2066" s="17">
        <v>4.46</v>
      </c>
      <c r="E2066" s="17" t="s">
        <v>2381</v>
      </c>
      <c r="F2066" s="17" t="s">
        <v>2380</v>
      </c>
      <c r="G2066" s="17" t="s">
        <v>2380</v>
      </c>
      <c r="H2066" s="17">
        <v>0</v>
      </c>
      <c r="I2066" s="17" t="s">
        <v>2380</v>
      </c>
      <c r="J2066" s="17" t="str">
        <f>IF(Table3__3_16[[#This Row],[HBA1C]]&lt;5.7,"Normal",IF(Table3__3_16[[#This Row],[HBA1C]]&lt;6.4,"Prediabetes","Diabetes"))</f>
        <v>Normal</v>
      </c>
    </row>
    <row r="2067" spans="1:10" x14ac:dyDescent="0.35">
      <c r="A2067" s="17" t="s">
        <v>301</v>
      </c>
      <c r="B2067" s="17">
        <v>17.399999999999999</v>
      </c>
      <c r="C2067" s="17" t="s">
        <v>8340</v>
      </c>
      <c r="D2067" s="17">
        <v>4.5</v>
      </c>
      <c r="E2067" s="17" t="s">
        <v>2381</v>
      </c>
      <c r="F2067" s="17" t="s">
        <v>2380</v>
      </c>
      <c r="G2067" s="17" t="s">
        <v>2380</v>
      </c>
      <c r="H2067" s="17">
        <v>0</v>
      </c>
      <c r="I2067" s="17" t="s">
        <v>2380</v>
      </c>
      <c r="J2067" s="17" t="str">
        <f>IF(Table3__3_16[[#This Row],[HBA1C]]&lt;5.7,"Normal",IF(Table3__3_16[[#This Row],[HBA1C]]&lt;6.4,"Prediabetes","Diabetes"))</f>
        <v>Normal</v>
      </c>
    </row>
    <row r="2068" spans="1:10" x14ac:dyDescent="0.35">
      <c r="A2068" s="17" t="s">
        <v>299</v>
      </c>
      <c r="B2068" s="17">
        <v>28.06</v>
      </c>
      <c r="C2068" s="17" t="s">
        <v>8338</v>
      </c>
      <c r="D2068" s="17">
        <v>8.93</v>
      </c>
      <c r="E2068" s="17" t="s">
        <v>2380</v>
      </c>
      <c r="F2068" s="17" t="s">
        <v>2380</v>
      </c>
      <c r="G2068" s="17" t="s">
        <v>2380</v>
      </c>
      <c r="H2068" s="17">
        <v>0</v>
      </c>
      <c r="I2068" s="17" t="s">
        <v>2380</v>
      </c>
      <c r="J2068" s="17" t="str">
        <f>IF(Table3__3_16[[#This Row],[HBA1C]]&lt;5.7,"Normal",IF(Table3__3_16[[#This Row],[HBA1C]]&lt;6.4,"Prediabetes","Diabetes"))</f>
        <v>Diabetes</v>
      </c>
    </row>
    <row r="2069" spans="1:10" x14ac:dyDescent="0.35">
      <c r="A2069" s="17" t="s">
        <v>298</v>
      </c>
      <c r="B2069" s="17">
        <v>31.13</v>
      </c>
      <c r="C2069" s="17" t="s">
        <v>8337</v>
      </c>
      <c r="D2069" s="17">
        <v>11.02</v>
      </c>
      <c r="E2069" s="17" t="s">
        <v>2380</v>
      </c>
      <c r="F2069" s="17" t="s">
        <v>2380</v>
      </c>
      <c r="G2069" s="17" t="s">
        <v>2380</v>
      </c>
      <c r="H2069" s="17">
        <v>0</v>
      </c>
      <c r="I2069" s="17" t="s">
        <v>2380</v>
      </c>
      <c r="J2069" s="17" t="str">
        <f>IF(Table3__3_16[[#This Row],[HBA1C]]&lt;5.7,"Normal",IF(Table3__3_16[[#This Row],[HBA1C]]&lt;6.4,"Prediabetes","Diabetes"))</f>
        <v>Diabetes</v>
      </c>
    </row>
    <row r="2070" spans="1:10" x14ac:dyDescent="0.35">
      <c r="A2070" s="17" t="s">
        <v>297</v>
      </c>
      <c r="B2070" s="17">
        <v>18.46</v>
      </c>
      <c r="C2070" s="17" t="s">
        <v>8340</v>
      </c>
      <c r="D2070" s="17">
        <v>5.25</v>
      </c>
      <c r="E2070" s="17" t="s">
        <v>2380</v>
      </c>
      <c r="F2070" s="17" t="s">
        <v>2380</v>
      </c>
      <c r="G2070" s="17" t="s">
        <v>2380</v>
      </c>
      <c r="H2070" s="17">
        <v>0</v>
      </c>
      <c r="I2070" s="17" t="s">
        <v>2380</v>
      </c>
      <c r="J2070" s="17" t="str">
        <f>IF(Table3__3_16[[#This Row],[HBA1C]]&lt;5.7,"Normal",IF(Table3__3_16[[#This Row],[HBA1C]]&lt;6.4,"Prediabetes","Diabetes"))</f>
        <v>Normal</v>
      </c>
    </row>
    <row r="2071" spans="1:10" x14ac:dyDescent="0.35">
      <c r="A2071" s="17" t="s">
        <v>296</v>
      </c>
      <c r="B2071" s="17">
        <v>17.3</v>
      </c>
      <c r="C2071" s="17" t="s">
        <v>8340</v>
      </c>
      <c r="D2071" s="17">
        <v>4.75</v>
      </c>
      <c r="E2071" s="17" t="s">
        <v>2380</v>
      </c>
      <c r="F2071" s="17" t="s">
        <v>2380</v>
      </c>
      <c r="G2071" s="17" t="s">
        <v>2380</v>
      </c>
      <c r="H2071" s="17">
        <v>0</v>
      </c>
      <c r="I2071" s="17" t="s">
        <v>2380</v>
      </c>
      <c r="J2071" s="17" t="str">
        <f>IF(Table3__3_16[[#This Row],[HBA1C]]&lt;5.7,"Normal",IF(Table3__3_16[[#This Row],[HBA1C]]&lt;6.4,"Prediabetes","Diabetes"))</f>
        <v>Normal</v>
      </c>
    </row>
    <row r="2072" spans="1:10" x14ac:dyDescent="0.35">
      <c r="A2072" s="17" t="s">
        <v>295</v>
      </c>
      <c r="B2072" s="17">
        <v>35.625</v>
      </c>
      <c r="C2072" s="17" t="s">
        <v>8337</v>
      </c>
      <c r="D2072" s="17">
        <v>4.68</v>
      </c>
      <c r="E2072" s="17" t="s">
        <v>2381</v>
      </c>
      <c r="F2072" s="17" t="s">
        <v>2380</v>
      </c>
      <c r="G2072" s="17" t="s">
        <v>2381</v>
      </c>
      <c r="H2072" s="17">
        <v>1</v>
      </c>
      <c r="I2072" s="17" t="s">
        <v>2380</v>
      </c>
      <c r="J2072" s="17" t="str">
        <f>IF(Table3__3_16[[#This Row],[HBA1C]]&lt;5.7,"Normal",IF(Table3__3_16[[#This Row],[HBA1C]]&lt;6.4,"Prediabetes","Diabetes"))</f>
        <v>Normal</v>
      </c>
    </row>
    <row r="2073" spans="1:10" x14ac:dyDescent="0.35">
      <c r="A2073" s="17" t="s">
        <v>294</v>
      </c>
      <c r="B2073" s="17">
        <v>20.234999999999999</v>
      </c>
      <c r="C2073" s="17" t="s">
        <v>8339</v>
      </c>
      <c r="D2073" s="17">
        <v>6.17</v>
      </c>
      <c r="E2073" s="17" t="s">
        <v>2381</v>
      </c>
      <c r="F2073" s="17" t="s">
        <v>2381</v>
      </c>
      <c r="G2073" s="17" t="s">
        <v>2380</v>
      </c>
      <c r="H2073" s="17">
        <v>2</v>
      </c>
      <c r="I2073" s="17" t="s">
        <v>2380</v>
      </c>
      <c r="J2073" s="17" t="str">
        <f>IF(Table3__3_16[[#This Row],[HBA1C]]&lt;5.7,"Normal",IF(Table3__3_16[[#This Row],[HBA1C]]&lt;6.4,"Prediabetes","Diabetes"))</f>
        <v>Prediabetes</v>
      </c>
    </row>
    <row r="2074" spans="1:10" x14ac:dyDescent="0.35">
      <c r="A2074" s="17" t="s">
        <v>293</v>
      </c>
      <c r="B2074" s="17">
        <v>27.55</v>
      </c>
      <c r="C2074" s="17" t="s">
        <v>8338</v>
      </c>
      <c r="D2074" s="17">
        <v>4.5599999999999996</v>
      </c>
      <c r="E2074" s="17" t="s">
        <v>2381</v>
      </c>
      <c r="F2074" s="17" t="s">
        <v>2380</v>
      </c>
      <c r="G2074" s="17" t="s">
        <v>2381</v>
      </c>
      <c r="H2074" s="17">
        <v>1</v>
      </c>
      <c r="I2074" s="17" t="s">
        <v>2380</v>
      </c>
      <c r="J2074" s="17" t="str">
        <f>IF(Table3__3_16[[#This Row],[HBA1C]]&lt;5.7,"Normal",IF(Table3__3_16[[#This Row],[HBA1C]]&lt;6.4,"Prediabetes","Diabetes"))</f>
        <v>Normal</v>
      </c>
    </row>
    <row r="2075" spans="1:10" x14ac:dyDescent="0.35">
      <c r="A2075" s="17" t="s">
        <v>292</v>
      </c>
      <c r="B2075" s="17">
        <v>17.97</v>
      </c>
      <c r="C2075" s="17" t="s">
        <v>8340</v>
      </c>
      <c r="D2075" s="17">
        <v>6.3</v>
      </c>
      <c r="E2075" s="17" t="s">
        <v>2380</v>
      </c>
      <c r="F2075" s="17" t="s">
        <v>2380</v>
      </c>
      <c r="G2075" s="17" t="s">
        <v>2380</v>
      </c>
      <c r="H2075" s="17">
        <v>0</v>
      </c>
      <c r="I2075" s="17" t="s">
        <v>2380</v>
      </c>
      <c r="J2075" s="17" t="str">
        <f>IF(Table3__3_16[[#This Row],[HBA1C]]&lt;5.7,"Normal",IF(Table3__3_16[[#This Row],[HBA1C]]&lt;6.4,"Prediabetes","Diabetes"))</f>
        <v>Prediabetes</v>
      </c>
    </row>
    <row r="2076" spans="1:10" x14ac:dyDescent="0.35">
      <c r="A2076" s="17" t="s">
        <v>291</v>
      </c>
      <c r="B2076" s="17">
        <v>29.98</v>
      </c>
      <c r="C2076" s="17" t="s">
        <v>8338</v>
      </c>
      <c r="D2076" s="17">
        <v>6.03</v>
      </c>
      <c r="E2076" s="17" t="s">
        <v>2380</v>
      </c>
      <c r="F2076" s="17" t="s">
        <v>2381</v>
      </c>
      <c r="G2076" s="17" t="s">
        <v>2380</v>
      </c>
      <c r="H2076" s="17">
        <v>1</v>
      </c>
      <c r="I2076" s="17" t="s">
        <v>2380</v>
      </c>
      <c r="J2076" s="17" t="str">
        <f>IF(Table3__3_16[[#This Row],[HBA1C]]&lt;5.7,"Normal",IF(Table3__3_16[[#This Row],[HBA1C]]&lt;6.4,"Prediabetes","Diabetes"))</f>
        <v>Prediabetes</v>
      </c>
    </row>
    <row r="2077" spans="1:10" x14ac:dyDescent="0.35">
      <c r="A2077" s="17" t="s">
        <v>290</v>
      </c>
      <c r="B2077" s="17">
        <v>33.659999999999997</v>
      </c>
      <c r="C2077" s="17" t="s">
        <v>8337</v>
      </c>
      <c r="D2077" s="17">
        <v>4.2</v>
      </c>
      <c r="E2077" s="17" t="s">
        <v>2381</v>
      </c>
      <c r="F2077" s="17" t="s">
        <v>2380</v>
      </c>
      <c r="G2077" s="17" t="s">
        <v>2380</v>
      </c>
      <c r="H2077" s="17">
        <v>1</v>
      </c>
      <c r="I2077" s="17" t="s">
        <v>2380</v>
      </c>
      <c r="J2077" s="17" t="str">
        <f>IF(Table3__3_16[[#This Row],[HBA1C]]&lt;5.7,"Normal",IF(Table3__3_16[[#This Row],[HBA1C]]&lt;6.4,"Prediabetes","Diabetes"))</f>
        <v>Normal</v>
      </c>
    </row>
    <row r="2078" spans="1:10" x14ac:dyDescent="0.35">
      <c r="A2078" s="17" t="s">
        <v>289</v>
      </c>
      <c r="B2078" s="17">
        <v>32.67</v>
      </c>
      <c r="C2078" s="17" t="s">
        <v>8337</v>
      </c>
      <c r="D2078" s="17">
        <v>5.61</v>
      </c>
      <c r="E2078" s="17" t="s">
        <v>2381</v>
      </c>
      <c r="F2078" s="17" t="s">
        <v>2380</v>
      </c>
      <c r="G2078" s="17" t="s">
        <v>2380</v>
      </c>
      <c r="H2078" s="17">
        <v>1</v>
      </c>
      <c r="I2078" s="17" t="s">
        <v>2380</v>
      </c>
      <c r="J2078" s="17" t="str">
        <f>IF(Table3__3_16[[#This Row],[HBA1C]]&lt;5.7,"Normal",IF(Table3__3_16[[#This Row],[HBA1C]]&lt;6.4,"Prediabetes","Diabetes"))</f>
        <v>Normal</v>
      </c>
    </row>
    <row r="2079" spans="1:10" x14ac:dyDescent="0.35">
      <c r="A2079" s="17" t="s">
        <v>288</v>
      </c>
      <c r="B2079" s="17">
        <v>30.5</v>
      </c>
      <c r="C2079" s="17" t="s">
        <v>8337</v>
      </c>
      <c r="D2079" s="17">
        <v>5.88</v>
      </c>
      <c r="E2079" s="17" t="s">
        <v>2381</v>
      </c>
      <c r="F2079" s="17" t="s">
        <v>2380</v>
      </c>
      <c r="G2079" s="17" t="s">
        <v>2380</v>
      </c>
      <c r="H2079" s="17">
        <v>1</v>
      </c>
      <c r="I2079" s="17" t="s">
        <v>2380</v>
      </c>
      <c r="J2079" s="17" t="str">
        <f>IF(Table3__3_16[[#This Row],[HBA1C]]&lt;5.7,"Normal",IF(Table3__3_16[[#This Row],[HBA1C]]&lt;6.4,"Prediabetes","Diabetes"))</f>
        <v>Prediabetes</v>
      </c>
    </row>
    <row r="2080" spans="1:10" x14ac:dyDescent="0.35">
      <c r="A2080" s="17" t="s">
        <v>287</v>
      </c>
      <c r="B2080" s="17">
        <v>23.1</v>
      </c>
      <c r="C2080" s="17" t="s">
        <v>8339</v>
      </c>
      <c r="D2080" s="17">
        <v>5.92</v>
      </c>
      <c r="E2080" s="17" t="s">
        <v>2381</v>
      </c>
      <c r="F2080" s="17" t="s">
        <v>2380</v>
      </c>
      <c r="G2080" s="17" t="s">
        <v>2380</v>
      </c>
      <c r="H2080" s="17">
        <v>1</v>
      </c>
      <c r="I2080" s="17" t="s">
        <v>2380</v>
      </c>
      <c r="J2080" s="17" t="str">
        <f>IF(Table3__3_16[[#This Row],[HBA1C]]&lt;5.7,"Normal",IF(Table3__3_16[[#This Row],[HBA1C]]&lt;6.4,"Prediabetes","Diabetes"))</f>
        <v>Prediabetes</v>
      </c>
    </row>
    <row r="2081" spans="1:10" x14ac:dyDescent="0.35">
      <c r="A2081" s="17" t="s">
        <v>286</v>
      </c>
      <c r="B2081" s="17">
        <v>39.49</v>
      </c>
      <c r="C2081" s="17" t="s">
        <v>8337</v>
      </c>
      <c r="D2081" s="17">
        <v>4.8099999999999996</v>
      </c>
      <c r="E2081" s="17" t="s">
        <v>2380</v>
      </c>
      <c r="F2081" s="17" t="s">
        <v>2380</v>
      </c>
      <c r="G2081" s="17" t="s">
        <v>2380</v>
      </c>
      <c r="H2081" s="17">
        <v>1</v>
      </c>
      <c r="I2081" s="17" t="s">
        <v>2380</v>
      </c>
      <c r="J2081" s="17" t="str">
        <f>IF(Table3__3_16[[#This Row],[HBA1C]]&lt;5.7,"Normal",IF(Table3__3_16[[#This Row],[HBA1C]]&lt;6.4,"Prediabetes","Diabetes"))</f>
        <v>Normal</v>
      </c>
    </row>
    <row r="2082" spans="1:10" x14ac:dyDescent="0.35">
      <c r="A2082" s="17" t="s">
        <v>285</v>
      </c>
      <c r="B2082" s="17">
        <v>33.99</v>
      </c>
      <c r="C2082" s="17" t="s">
        <v>8337</v>
      </c>
      <c r="D2082" s="17">
        <v>4.55</v>
      </c>
      <c r="E2082" s="17" t="s">
        <v>2380</v>
      </c>
      <c r="F2082" s="17" t="s">
        <v>2380</v>
      </c>
      <c r="G2082" s="17" t="s">
        <v>2380</v>
      </c>
      <c r="H2082" s="17">
        <v>1</v>
      </c>
      <c r="I2082" s="17" t="s">
        <v>2380</v>
      </c>
      <c r="J2082" s="17" t="str">
        <f>IF(Table3__3_16[[#This Row],[HBA1C]]&lt;5.7,"Normal",IF(Table3__3_16[[#This Row],[HBA1C]]&lt;6.4,"Prediabetes","Diabetes"))</f>
        <v>Normal</v>
      </c>
    </row>
    <row r="2083" spans="1:10" x14ac:dyDescent="0.35">
      <c r="A2083" s="17" t="s">
        <v>284</v>
      </c>
      <c r="B2083" s="17">
        <v>27.72</v>
      </c>
      <c r="C2083" s="17" t="s">
        <v>8338</v>
      </c>
      <c r="D2083" s="17">
        <v>6.43</v>
      </c>
      <c r="E2083" s="17" t="s">
        <v>2380</v>
      </c>
      <c r="F2083" s="17" t="s">
        <v>2380</v>
      </c>
      <c r="G2083" s="17" t="s">
        <v>2380</v>
      </c>
      <c r="H2083" s="17">
        <v>1</v>
      </c>
      <c r="I2083" s="17" t="s">
        <v>2380</v>
      </c>
      <c r="J2083" s="17" t="str">
        <f>IF(Table3__3_16[[#This Row],[HBA1C]]&lt;5.7,"Normal",IF(Table3__3_16[[#This Row],[HBA1C]]&lt;6.4,"Prediabetes","Diabetes"))</f>
        <v>Diabetes</v>
      </c>
    </row>
    <row r="2084" spans="1:10" x14ac:dyDescent="0.35">
      <c r="A2084" s="17" t="s">
        <v>283</v>
      </c>
      <c r="B2084" s="17">
        <v>30.59</v>
      </c>
      <c r="C2084" s="17" t="s">
        <v>8337</v>
      </c>
      <c r="D2084" s="17">
        <v>11.62</v>
      </c>
      <c r="E2084" s="17" t="s">
        <v>2380</v>
      </c>
      <c r="F2084" s="17" t="s">
        <v>2380</v>
      </c>
      <c r="G2084" s="17" t="s">
        <v>2380</v>
      </c>
      <c r="H2084" s="17">
        <v>0</v>
      </c>
      <c r="I2084" s="17" t="s">
        <v>2380</v>
      </c>
      <c r="J2084" s="17" t="str">
        <f>IF(Table3__3_16[[#This Row],[HBA1C]]&lt;5.7,"Normal",IF(Table3__3_16[[#This Row],[HBA1C]]&lt;6.4,"Prediabetes","Diabetes"))</f>
        <v>Diabetes</v>
      </c>
    </row>
    <row r="2085" spans="1:10" x14ac:dyDescent="0.35">
      <c r="A2085" s="17" t="s">
        <v>282</v>
      </c>
      <c r="B2085" s="17">
        <v>22.6</v>
      </c>
      <c r="C2085" s="17" t="s">
        <v>8339</v>
      </c>
      <c r="D2085" s="17">
        <v>6.04</v>
      </c>
      <c r="E2085" s="17" t="s">
        <v>2380</v>
      </c>
      <c r="F2085" s="17" t="s">
        <v>2380</v>
      </c>
      <c r="G2085" s="17" t="s">
        <v>2380</v>
      </c>
      <c r="H2085" s="17">
        <v>1</v>
      </c>
      <c r="I2085" s="17" t="s">
        <v>2380</v>
      </c>
      <c r="J2085" s="17" t="str">
        <f>IF(Table3__3_16[[#This Row],[HBA1C]]&lt;5.7,"Normal",IF(Table3__3_16[[#This Row],[HBA1C]]&lt;6.4,"Prediabetes","Diabetes"))</f>
        <v>Prediabetes</v>
      </c>
    </row>
    <row r="2086" spans="1:10" x14ac:dyDescent="0.35">
      <c r="A2086" s="17" t="s">
        <v>281</v>
      </c>
      <c r="B2086" s="17">
        <v>28.785</v>
      </c>
      <c r="C2086" s="17" t="s">
        <v>8338</v>
      </c>
      <c r="D2086" s="17">
        <v>8.82</v>
      </c>
      <c r="E2086" s="17" t="s">
        <v>2380</v>
      </c>
      <c r="F2086" s="17" t="s">
        <v>2380</v>
      </c>
      <c r="G2086" s="17" t="s">
        <v>2380</v>
      </c>
      <c r="H2086" s="17">
        <v>0</v>
      </c>
      <c r="I2086" s="17" t="s">
        <v>2380</v>
      </c>
      <c r="J2086" s="17" t="str">
        <f>IF(Table3__3_16[[#This Row],[HBA1C]]&lt;5.7,"Normal",IF(Table3__3_16[[#This Row],[HBA1C]]&lt;6.4,"Prediabetes","Diabetes"))</f>
        <v>Diabetes</v>
      </c>
    </row>
    <row r="2087" spans="1:10" x14ac:dyDescent="0.35">
      <c r="A2087" s="17" t="s">
        <v>280</v>
      </c>
      <c r="B2087" s="17">
        <v>50.38</v>
      </c>
      <c r="C2087" s="17" t="s">
        <v>8337</v>
      </c>
      <c r="D2087" s="17">
        <v>5.8</v>
      </c>
      <c r="E2087" s="17" t="s">
        <v>2380</v>
      </c>
      <c r="F2087" s="17" t="s">
        <v>2380</v>
      </c>
      <c r="G2087" s="17" t="s">
        <v>2380</v>
      </c>
      <c r="H2087" s="17">
        <v>0</v>
      </c>
      <c r="I2087" s="17" t="s">
        <v>2380</v>
      </c>
      <c r="J2087" s="17" t="str">
        <f>IF(Table3__3_16[[#This Row],[HBA1C]]&lt;5.7,"Normal",IF(Table3__3_16[[#This Row],[HBA1C]]&lt;6.4,"Prediabetes","Diabetes"))</f>
        <v>Prediabetes</v>
      </c>
    </row>
    <row r="2088" spans="1:10" x14ac:dyDescent="0.35">
      <c r="A2088" s="17" t="s">
        <v>279</v>
      </c>
      <c r="B2088" s="17">
        <v>35.200000000000003</v>
      </c>
      <c r="C2088" s="17" t="s">
        <v>8337</v>
      </c>
      <c r="D2088" s="17">
        <v>4.28</v>
      </c>
      <c r="E2088" s="17" t="s">
        <v>2380</v>
      </c>
      <c r="F2088" s="17" t="s">
        <v>2380</v>
      </c>
      <c r="G2088" s="17" t="s">
        <v>2380</v>
      </c>
      <c r="H2088" s="17">
        <v>0</v>
      </c>
      <c r="I2088" s="17" t="s">
        <v>2380</v>
      </c>
      <c r="J2088" s="17" t="str">
        <f>IF(Table3__3_16[[#This Row],[HBA1C]]&lt;5.7,"Normal",IF(Table3__3_16[[#This Row],[HBA1C]]&lt;6.4,"Prediabetes","Diabetes"))</f>
        <v>Normal</v>
      </c>
    </row>
    <row r="2089" spans="1:10" x14ac:dyDescent="0.35">
      <c r="A2089" s="17" t="s">
        <v>278</v>
      </c>
      <c r="B2089" s="17">
        <v>35.72</v>
      </c>
      <c r="C2089" s="17" t="s">
        <v>8337</v>
      </c>
      <c r="D2089" s="17">
        <v>5.5</v>
      </c>
      <c r="E2089" s="17" t="s">
        <v>2381</v>
      </c>
      <c r="F2089" s="17" t="s">
        <v>2380</v>
      </c>
      <c r="G2089" s="17" t="s">
        <v>2380</v>
      </c>
      <c r="H2089" s="17">
        <v>0</v>
      </c>
      <c r="I2089" s="17" t="s">
        <v>2380</v>
      </c>
      <c r="J2089" s="17" t="str">
        <f>IF(Table3__3_16[[#This Row],[HBA1C]]&lt;5.7,"Normal",IF(Table3__3_16[[#This Row],[HBA1C]]&lt;6.4,"Prediabetes","Diabetes"))</f>
        <v>Normal</v>
      </c>
    </row>
    <row r="2090" spans="1:10" x14ac:dyDescent="0.35">
      <c r="A2090" s="17" t="s">
        <v>277</v>
      </c>
      <c r="B2090" s="17">
        <v>24.51</v>
      </c>
      <c r="C2090" s="17" t="s">
        <v>8339</v>
      </c>
      <c r="D2090" s="17">
        <v>4.6900000000000004</v>
      </c>
      <c r="E2090" s="17" t="s">
        <v>2380</v>
      </c>
      <c r="F2090" s="17" t="s">
        <v>2380</v>
      </c>
      <c r="G2090" s="17" t="s">
        <v>2380</v>
      </c>
      <c r="H2090" s="17">
        <v>0</v>
      </c>
      <c r="I2090" s="17" t="s">
        <v>2380</v>
      </c>
      <c r="J2090" s="17" t="str">
        <f>IF(Table3__3_16[[#This Row],[HBA1C]]&lt;5.7,"Normal",IF(Table3__3_16[[#This Row],[HBA1C]]&lt;6.4,"Prediabetes","Diabetes"))</f>
        <v>Normal</v>
      </c>
    </row>
    <row r="2091" spans="1:10" x14ac:dyDescent="0.35">
      <c r="A2091" s="17" t="s">
        <v>275</v>
      </c>
      <c r="B2091" s="17">
        <v>23.844999999999999</v>
      </c>
      <c r="C2091" s="17" t="s">
        <v>8339</v>
      </c>
      <c r="D2091" s="17">
        <v>4.43</v>
      </c>
      <c r="E2091" s="17" t="s">
        <v>2380</v>
      </c>
      <c r="F2091" s="17" t="s">
        <v>2380</v>
      </c>
      <c r="G2091" s="17" t="s">
        <v>2380</v>
      </c>
      <c r="H2091" s="17">
        <v>0</v>
      </c>
      <c r="I2091" s="17" t="s">
        <v>2380</v>
      </c>
      <c r="J2091" s="17" t="str">
        <f>IF(Table3__3_16[[#This Row],[HBA1C]]&lt;5.7,"Normal",IF(Table3__3_16[[#This Row],[HBA1C]]&lt;6.4,"Prediabetes","Diabetes"))</f>
        <v>Normal</v>
      </c>
    </row>
    <row r="2092" spans="1:10" x14ac:dyDescent="0.35">
      <c r="A2092" s="17" t="s">
        <v>274</v>
      </c>
      <c r="B2092" s="17">
        <v>15.68</v>
      </c>
      <c r="C2092" s="17" t="s">
        <v>8340</v>
      </c>
      <c r="D2092" s="17">
        <v>6.16</v>
      </c>
      <c r="E2092" s="17" t="s">
        <v>2381</v>
      </c>
      <c r="F2092" s="17" t="s">
        <v>2380</v>
      </c>
      <c r="G2092" s="17" t="s">
        <v>2380</v>
      </c>
      <c r="H2092" s="17">
        <v>1</v>
      </c>
      <c r="I2092" s="17" t="s">
        <v>2380</v>
      </c>
      <c r="J2092" s="17" t="str">
        <f>IF(Table3__3_16[[#This Row],[HBA1C]]&lt;5.7,"Normal",IF(Table3__3_16[[#This Row],[HBA1C]]&lt;6.4,"Prediabetes","Diabetes"))</f>
        <v>Prediabetes</v>
      </c>
    </row>
    <row r="2093" spans="1:10" x14ac:dyDescent="0.35">
      <c r="A2093" s="17" t="s">
        <v>273</v>
      </c>
      <c r="B2093" s="17">
        <v>32.395000000000003</v>
      </c>
      <c r="C2093" s="17" t="s">
        <v>8337</v>
      </c>
      <c r="D2093" s="17">
        <v>6.66</v>
      </c>
      <c r="E2093" s="17" t="s">
        <v>2380</v>
      </c>
      <c r="F2093" s="17" t="s">
        <v>2380</v>
      </c>
      <c r="G2093" s="17" t="s">
        <v>2380</v>
      </c>
      <c r="H2093" s="17">
        <v>0</v>
      </c>
      <c r="I2093" s="17" t="s">
        <v>2380</v>
      </c>
      <c r="J2093" s="17" t="str">
        <f>IF(Table3__3_16[[#This Row],[HBA1C]]&lt;5.7,"Normal",IF(Table3__3_16[[#This Row],[HBA1C]]&lt;6.4,"Prediabetes","Diabetes"))</f>
        <v>Diabetes</v>
      </c>
    </row>
    <row r="2094" spans="1:10" x14ac:dyDescent="0.35">
      <c r="A2094" s="17" t="s">
        <v>272</v>
      </c>
      <c r="B2094" s="17">
        <v>23.655000000000001</v>
      </c>
      <c r="C2094" s="17" t="s">
        <v>8339</v>
      </c>
      <c r="D2094" s="17">
        <v>5.92</v>
      </c>
      <c r="E2094" s="17" t="s">
        <v>2380</v>
      </c>
      <c r="F2094" s="17" t="s">
        <v>2380</v>
      </c>
      <c r="G2094" s="17" t="s">
        <v>2380</v>
      </c>
      <c r="H2094" s="17">
        <v>1</v>
      </c>
      <c r="I2094" s="17" t="s">
        <v>2380</v>
      </c>
      <c r="J2094" s="17" t="str">
        <f>IF(Table3__3_16[[#This Row],[HBA1C]]&lt;5.7,"Normal",IF(Table3__3_16[[#This Row],[HBA1C]]&lt;6.4,"Prediabetes","Diabetes"))</f>
        <v>Prediabetes</v>
      </c>
    </row>
    <row r="2095" spans="1:10" x14ac:dyDescent="0.35">
      <c r="A2095" s="17" t="s">
        <v>271</v>
      </c>
      <c r="B2095" s="17">
        <v>28.4</v>
      </c>
      <c r="C2095" s="17" t="s">
        <v>8338</v>
      </c>
      <c r="D2095" s="17">
        <v>5.97</v>
      </c>
      <c r="E2095" s="17" t="s">
        <v>2380</v>
      </c>
      <c r="F2095" s="17" t="s">
        <v>2380</v>
      </c>
      <c r="G2095" s="17" t="s">
        <v>2381</v>
      </c>
      <c r="H2095" s="17">
        <v>1</v>
      </c>
      <c r="I2095" s="17" t="s">
        <v>2380</v>
      </c>
      <c r="J2095" s="17" t="str">
        <f>IF(Table3__3_16[[#This Row],[HBA1C]]&lt;5.7,"Normal",IF(Table3__3_16[[#This Row],[HBA1C]]&lt;6.4,"Prediabetes","Diabetes"))</f>
        <v>Prediabetes</v>
      </c>
    </row>
    <row r="2096" spans="1:10" x14ac:dyDescent="0.35">
      <c r="A2096" s="17" t="s">
        <v>270</v>
      </c>
      <c r="B2096" s="17">
        <v>35.42</v>
      </c>
      <c r="C2096" s="17" t="s">
        <v>8337</v>
      </c>
      <c r="D2096" s="17">
        <v>4.6399999999999997</v>
      </c>
      <c r="E2096" s="17" t="s">
        <v>2381</v>
      </c>
      <c r="F2096" s="17" t="s">
        <v>2380</v>
      </c>
      <c r="G2096" s="17" t="s">
        <v>2380</v>
      </c>
      <c r="H2096" s="17">
        <v>0</v>
      </c>
      <c r="I2096" s="17" t="s">
        <v>2380</v>
      </c>
      <c r="J2096" s="17" t="str">
        <f>IF(Table3__3_16[[#This Row],[HBA1C]]&lt;5.7,"Normal",IF(Table3__3_16[[#This Row],[HBA1C]]&lt;6.4,"Prediabetes","Diabetes"))</f>
        <v>Normal</v>
      </c>
    </row>
    <row r="2097" spans="1:10" x14ac:dyDescent="0.35">
      <c r="A2097" s="17" t="s">
        <v>269</v>
      </c>
      <c r="B2097" s="17">
        <v>26.18</v>
      </c>
      <c r="C2097" s="17" t="s">
        <v>8338</v>
      </c>
      <c r="D2097" s="17">
        <v>6.12</v>
      </c>
      <c r="E2097" s="17" t="s">
        <v>2380</v>
      </c>
      <c r="F2097" s="17" t="s">
        <v>2381</v>
      </c>
      <c r="G2097" s="17" t="s">
        <v>2380</v>
      </c>
      <c r="H2097" s="17">
        <v>1</v>
      </c>
      <c r="I2097" s="17" t="s">
        <v>2380</v>
      </c>
      <c r="J2097" s="17" t="str">
        <f>IF(Table3__3_16[[#This Row],[HBA1C]]&lt;5.7,"Normal",IF(Table3__3_16[[#This Row],[HBA1C]]&lt;6.4,"Prediabetes","Diabetes"))</f>
        <v>Prediabetes</v>
      </c>
    </row>
    <row r="2098" spans="1:10" x14ac:dyDescent="0.35">
      <c r="A2098" s="17" t="s">
        <v>268</v>
      </c>
      <c r="B2098" s="17">
        <v>20.8</v>
      </c>
      <c r="C2098" s="17" t="s">
        <v>8339</v>
      </c>
      <c r="D2098" s="17">
        <v>4.87</v>
      </c>
      <c r="E2098" s="17" t="s">
        <v>2381</v>
      </c>
      <c r="F2098" s="17" t="s">
        <v>2380</v>
      </c>
      <c r="G2098" s="17" t="s">
        <v>2380</v>
      </c>
      <c r="H2098" s="17">
        <v>0</v>
      </c>
      <c r="I2098" s="17" t="s">
        <v>2380</v>
      </c>
      <c r="J2098" s="17" t="str">
        <f>IF(Table3__3_16[[#This Row],[HBA1C]]&lt;5.7,"Normal",IF(Table3__3_16[[#This Row],[HBA1C]]&lt;6.4,"Prediabetes","Diabetes"))</f>
        <v>Normal</v>
      </c>
    </row>
    <row r="2099" spans="1:10" x14ac:dyDescent="0.35">
      <c r="A2099" s="17" t="s">
        <v>267</v>
      </c>
      <c r="B2099" s="17">
        <v>15.82</v>
      </c>
      <c r="C2099" s="17" t="s">
        <v>8340</v>
      </c>
      <c r="D2099" s="17">
        <v>4.5999999999999996</v>
      </c>
      <c r="E2099" s="17" t="s">
        <v>2380</v>
      </c>
      <c r="F2099" s="17" t="s">
        <v>2380</v>
      </c>
      <c r="G2099" s="17" t="s">
        <v>2380</v>
      </c>
      <c r="H2099" s="17">
        <v>0</v>
      </c>
      <c r="I2099" s="17" t="s">
        <v>2380</v>
      </c>
      <c r="J2099" s="17" t="str">
        <f>IF(Table3__3_16[[#This Row],[HBA1C]]&lt;5.7,"Normal",IF(Table3__3_16[[#This Row],[HBA1C]]&lt;6.4,"Prediabetes","Diabetes"))</f>
        <v>Normal</v>
      </c>
    </row>
    <row r="2100" spans="1:10" x14ac:dyDescent="0.35">
      <c r="A2100" s="17" t="s">
        <v>266</v>
      </c>
      <c r="B2100" s="17">
        <v>17.670000000000002</v>
      </c>
      <c r="C2100" s="17" t="s">
        <v>8340</v>
      </c>
      <c r="D2100" s="17">
        <v>4.78</v>
      </c>
      <c r="E2100" s="17" t="s">
        <v>2380</v>
      </c>
      <c r="F2100" s="17" t="s">
        <v>2380</v>
      </c>
      <c r="G2100" s="17" t="s">
        <v>2380</v>
      </c>
      <c r="H2100" s="17">
        <v>0</v>
      </c>
      <c r="I2100" s="17" t="s">
        <v>2380</v>
      </c>
      <c r="J2100" s="17" t="str">
        <f>IF(Table3__3_16[[#This Row],[HBA1C]]&lt;5.7,"Normal",IF(Table3__3_16[[#This Row],[HBA1C]]&lt;6.4,"Prediabetes","Diabetes"))</f>
        <v>Normal</v>
      </c>
    </row>
    <row r="2101" spans="1:10" x14ac:dyDescent="0.35">
      <c r="A2101" s="17" t="s">
        <v>265</v>
      </c>
      <c r="B2101" s="17">
        <v>31.92</v>
      </c>
      <c r="C2101" s="17" t="s">
        <v>8337</v>
      </c>
      <c r="D2101" s="17">
        <v>11.05</v>
      </c>
      <c r="E2101" s="17" t="s">
        <v>2380</v>
      </c>
      <c r="F2101" s="17" t="s">
        <v>2380</v>
      </c>
      <c r="G2101" s="17" t="s">
        <v>2380</v>
      </c>
      <c r="H2101" s="17">
        <v>0</v>
      </c>
      <c r="I2101" s="17" t="s">
        <v>2380</v>
      </c>
      <c r="J2101" s="17" t="str">
        <f>IF(Table3__3_16[[#This Row],[HBA1C]]&lt;5.7,"Normal",IF(Table3__3_16[[#This Row],[HBA1C]]&lt;6.4,"Prediabetes","Diabetes"))</f>
        <v>Diabetes</v>
      </c>
    </row>
    <row r="2102" spans="1:10" x14ac:dyDescent="0.35">
      <c r="A2102" s="17" t="s">
        <v>264</v>
      </c>
      <c r="B2102" s="17">
        <v>28.975000000000001</v>
      </c>
      <c r="C2102" s="17" t="s">
        <v>8338</v>
      </c>
      <c r="D2102" s="17">
        <v>7.62</v>
      </c>
      <c r="E2102" s="17" t="s">
        <v>2380</v>
      </c>
      <c r="F2102" s="17" t="s">
        <v>2380</v>
      </c>
      <c r="G2102" s="17" t="s">
        <v>2380</v>
      </c>
      <c r="H2102" s="17">
        <v>0</v>
      </c>
      <c r="I2102" s="17" t="s">
        <v>2380</v>
      </c>
      <c r="J2102" s="17" t="str">
        <f>IF(Table3__3_16[[#This Row],[HBA1C]]&lt;5.7,"Normal",IF(Table3__3_16[[#This Row],[HBA1C]]&lt;6.4,"Prediabetes","Diabetes"))</f>
        <v>Diabetes</v>
      </c>
    </row>
    <row r="2103" spans="1:10" x14ac:dyDescent="0.35">
      <c r="A2103" s="17" t="s">
        <v>263</v>
      </c>
      <c r="B2103" s="17">
        <v>31.73</v>
      </c>
      <c r="C2103" s="17" t="s">
        <v>8337</v>
      </c>
      <c r="D2103" s="17">
        <v>4.78</v>
      </c>
      <c r="E2103" s="17" t="s">
        <v>2381</v>
      </c>
      <c r="F2103" s="17" t="s">
        <v>2381</v>
      </c>
      <c r="G2103" s="17" t="s">
        <v>2380</v>
      </c>
      <c r="H2103" s="17">
        <v>2</v>
      </c>
      <c r="I2103" s="17" t="s">
        <v>2380</v>
      </c>
      <c r="J2103" s="17" t="str">
        <f>IF(Table3__3_16[[#This Row],[HBA1C]]&lt;5.7,"Normal",IF(Table3__3_16[[#This Row],[HBA1C]]&lt;6.4,"Prediabetes","Diabetes"))</f>
        <v>Normal</v>
      </c>
    </row>
    <row r="2104" spans="1:10" x14ac:dyDescent="0.35">
      <c r="A2104" s="17" t="s">
        <v>262</v>
      </c>
      <c r="B2104" s="17">
        <v>28.88</v>
      </c>
      <c r="C2104" s="17" t="s">
        <v>8338</v>
      </c>
      <c r="D2104" s="17">
        <v>6.09</v>
      </c>
      <c r="E2104" s="17" t="s">
        <v>2381</v>
      </c>
      <c r="F2104" s="17" t="s">
        <v>2381</v>
      </c>
      <c r="G2104" s="17" t="s">
        <v>2380</v>
      </c>
      <c r="H2104" s="17">
        <v>2</v>
      </c>
      <c r="I2104" s="17" t="s">
        <v>2380</v>
      </c>
      <c r="J2104" s="17" t="str">
        <f>IF(Table3__3_16[[#This Row],[HBA1C]]&lt;5.7,"Normal",IF(Table3__3_16[[#This Row],[HBA1C]]&lt;6.4,"Prediabetes","Diabetes"))</f>
        <v>Prediabetes</v>
      </c>
    </row>
    <row r="2105" spans="1:10" x14ac:dyDescent="0.35">
      <c r="A2105" s="17" t="s">
        <v>261</v>
      </c>
      <c r="B2105" s="17">
        <v>25.555</v>
      </c>
      <c r="C2105" s="17" t="s">
        <v>8338</v>
      </c>
      <c r="D2105" s="17">
        <v>5.1100000000000003</v>
      </c>
      <c r="E2105" s="17" t="s">
        <v>2380</v>
      </c>
      <c r="F2105" s="17" t="s">
        <v>2380</v>
      </c>
      <c r="G2105" s="17" t="s">
        <v>2381</v>
      </c>
      <c r="H2105" s="17">
        <v>1</v>
      </c>
      <c r="I2105" s="17" t="s">
        <v>2380</v>
      </c>
      <c r="J2105" s="17" t="str">
        <f>IF(Table3__3_16[[#This Row],[HBA1C]]&lt;5.7,"Normal",IF(Table3__3_16[[#This Row],[HBA1C]]&lt;6.4,"Prediabetes","Diabetes"))</f>
        <v>Normal</v>
      </c>
    </row>
    <row r="2106" spans="1:10" x14ac:dyDescent="0.35">
      <c r="A2106" s="17" t="s">
        <v>260</v>
      </c>
      <c r="B2106" s="17">
        <v>37.29</v>
      </c>
      <c r="C2106" s="17" t="s">
        <v>8337</v>
      </c>
      <c r="D2106" s="17">
        <v>4.46</v>
      </c>
      <c r="E2106" s="17" t="s">
        <v>2380</v>
      </c>
      <c r="F2106" s="17" t="s">
        <v>2381</v>
      </c>
      <c r="G2106" s="17" t="s">
        <v>2380</v>
      </c>
      <c r="H2106" s="17">
        <v>1</v>
      </c>
      <c r="I2106" s="17" t="s">
        <v>2380</v>
      </c>
      <c r="J2106" s="17" t="str">
        <f>IF(Table3__3_16[[#This Row],[HBA1C]]&lt;5.7,"Normal",IF(Table3__3_16[[#This Row],[HBA1C]]&lt;6.4,"Prediabetes","Diabetes"))</f>
        <v>Normal</v>
      </c>
    </row>
    <row r="2107" spans="1:10" x14ac:dyDescent="0.35">
      <c r="A2107" s="17" t="s">
        <v>259</v>
      </c>
      <c r="B2107" s="17">
        <v>40.28</v>
      </c>
      <c r="C2107" s="17" t="s">
        <v>8337</v>
      </c>
      <c r="D2107" s="17">
        <v>6.11</v>
      </c>
      <c r="E2107" s="17" t="s">
        <v>2380</v>
      </c>
      <c r="F2107" s="17" t="s">
        <v>2381</v>
      </c>
      <c r="G2107" s="17" t="s">
        <v>2380</v>
      </c>
      <c r="H2107" s="17">
        <v>1</v>
      </c>
      <c r="I2107" s="17" t="s">
        <v>2380</v>
      </c>
      <c r="J2107" s="17" t="str">
        <f>IF(Table3__3_16[[#This Row],[HBA1C]]&lt;5.7,"Normal",IF(Table3__3_16[[#This Row],[HBA1C]]&lt;6.4,"Prediabetes","Diabetes"))</f>
        <v>Prediabetes</v>
      </c>
    </row>
    <row r="2108" spans="1:10" x14ac:dyDescent="0.35">
      <c r="A2108" s="17" t="s">
        <v>258</v>
      </c>
      <c r="B2108" s="17">
        <v>40.185000000000002</v>
      </c>
      <c r="C2108" s="17" t="s">
        <v>8337</v>
      </c>
      <c r="D2108" s="17">
        <v>4.66</v>
      </c>
      <c r="E2108" s="17" t="s">
        <v>2380</v>
      </c>
      <c r="F2108" s="17" t="s">
        <v>2381</v>
      </c>
      <c r="G2108" s="17" t="s">
        <v>2380</v>
      </c>
      <c r="H2108" s="17">
        <v>1</v>
      </c>
      <c r="I2108" s="17" t="s">
        <v>2380</v>
      </c>
      <c r="J2108" s="17" t="str">
        <f>IF(Table3__3_16[[#This Row],[HBA1C]]&lt;5.7,"Normal",IF(Table3__3_16[[#This Row],[HBA1C]]&lt;6.4,"Prediabetes","Diabetes"))</f>
        <v>Normal</v>
      </c>
    </row>
    <row r="2109" spans="1:10" x14ac:dyDescent="0.35">
      <c r="A2109" s="17" t="s">
        <v>257</v>
      </c>
      <c r="B2109" s="17">
        <v>23.57</v>
      </c>
      <c r="C2109" s="17" t="s">
        <v>8339</v>
      </c>
      <c r="D2109" s="17">
        <v>6.14</v>
      </c>
      <c r="E2109" s="17" t="s">
        <v>2380</v>
      </c>
      <c r="F2109" s="17" t="s">
        <v>2380</v>
      </c>
      <c r="G2109" s="17" t="s">
        <v>2380</v>
      </c>
      <c r="H2109" s="17">
        <v>0</v>
      </c>
      <c r="I2109" s="17" t="s">
        <v>2380</v>
      </c>
      <c r="J2109" s="17" t="str">
        <f>IF(Table3__3_16[[#This Row],[HBA1C]]&lt;5.7,"Normal",IF(Table3__3_16[[#This Row],[HBA1C]]&lt;6.4,"Prediabetes","Diabetes"))</f>
        <v>Prediabetes</v>
      </c>
    </row>
    <row r="2110" spans="1:10" x14ac:dyDescent="0.35">
      <c r="A2110" s="17" t="s">
        <v>256</v>
      </c>
      <c r="B2110" s="17">
        <v>35.625</v>
      </c>
      <c r="C2110" s="17" t="s">
        <v>8337</v>
      </c>
      <c r="D2110" s="17">
        <v>6.21</v>
      </c>
      <c r="E2110" s="17" t="s">
        <v>2380</v>
      </c>
      <c r="F2110" s="17" t="s">
        <v>2381</v>
      </c>
      <c r="G2110" s="17" t="s">
        <v>2380</v>
      </c>
      <c r="H2110" s="17">
        <v>1</v>
      </c>
      <c r="I2110" s="17" t="s">
        <v>2380</v>
      </c>
      <c r="J2110" s="17" t="str">
        <f>IF(Table3__3_16[[#This Row],[HBA1C]]&lt;5.7,"Normal",IF(Table3__3_16[[#This Row],[HBA1C]]&lt;6.4,"Prediabetes","Diabetes"))</f>
        <v>Prediabetes</v>
      </c>
    </row>
    <row r="2111" spans="1:10" x14ac:dyDescent="0.35">
      <c r="A2111" s="17" t="s">
        <v>255</v>
      </c>
      <c r="B2111" s="17">
        <v>33.155000000000001</v>
      </c>
      <c r="C2111" s="17" t="s">
        <v>8337</v>
      </c>
      <c r="D2111" s="17">
        <v>4.5999999999999996</v>
      </c>
      <c r="E2111" s="17" t="s">
        <v>2380</v>
      </c>
      <c r="F2111" s="17" t="s">
        <v>2381</v>
      </c>
      <c r="G2111" s="17" t="s">
        <v>2380</v>
      </c>
      <c r="H2111" s="17">
        <v>1</v>
      </c>
      <c r="I2111" s="17" t="s">
        <v>2380</v>
      </c>
      <c r="J2111" s="17" t="str">
        <f>IF(Table3__3_16[[#This Row],[HBA1C]]&lt;5.7,"Normal",IF(Table3__3_16[[#This Row],[HBA1C]]&lt;6.4,"Prediabetes","Diabetes"))</f>
        <v>Normal</v>
      </c>
    </row>
    <row r="2112" spans="1:10" x14ac:dyDescent="0.35">
      <c r="A2112" s="17" t="s">
        <v>254</v>
      </c>
      <c r="B2112" s="17">
        <v>31.92</v>
      </c>
      <c r="C2112" s="17" t="s">
        <v>8337</v>
      </c>
      <c r="D2112" s="17">
        <v>5.04</v>
      </c>
      <c r="E2112" s="17" t="s">
        <v>2380</v>
      </c>
      <c r="F2112" s="17" t="s">
        <v>2381</v>
      </c>
      <c r="G2112" s="17" t="s">
        <v>2380</v>
      </c>
      <c r="H2112" s="17">
        <v>1</v>
      </c>
      <c r="I2112" s="17" t="s">
        <v>2380</v>
      </c>
      <c r="J2112" s="17" t="str">
        <f>IF(Table3__3_16[[#This Row],[HBA1C]]&lt;5.7,"Normal",IF(Table3__3_16[[#This Row],[HBA1C]]&lt;6.4,"Prediabetes","Diabetes"))</f>
        <v>Normal</v>
      </c>
    </row>
    <row r="2113" spans="1:10" x14ac:dyDescent="0.35">
      <c r="A2113" s="17" t="s">
        <v>253</v>
      </c>
      <c r="B2113" s="17">
        <v>30.305</v>
      </c>
      <c r="C2113" s="17" t="s">
        <v>8337</v>
      </c>
      <c r="D2113" s="17">
        <v>5.08</v>
      </c>
      <c r="E2113" s="17" t="s">
        <v>2380</v>
      </c>
      <c r="F2113" s="17" t="s">
        <v>2381</v>
      </c>
      <c r="G2113" s="17" t="s">
        <v>2380</v>
      </c>
      <c r="H2113" s="17">
        <v>1</v>
      </c>
      <c r="I2113" s="17" t="s">
        <v>2380</v>
      </c>
      <c r="J2113" s="17" t="str">
        <f>IF(Table3__3_16[[#This Row],[HBA1C]]&lt;5.7,"Normal",IF(Table3__3_16[[#This Row],[HBA1C]]&lt;6.4,"Prediabetes","Diabetes"))</f>
        <v>Normal</v>
      </c>
    </row>
    <row r="2114" spans="1:10" x14ac:dyDescent="0.35">
      <c r="A2114" s="17" t="s">
        <v>252</v>
      </c>
      <c r="B2114" s="17">
        <v>30.114999999999998</v>
      </c>
      <c r="C2114" s="17" t="s">
        <v>8337</v>
      </c>
      <c r="D2114" s="17">
        <v>4.38</v>
      </c>
      <c r="E2114" s="17" t="s">
        <v>2380</v>
      </c>
      <c r="F2114" s="17" t="s">
        <v>2381</v>
      </c>
      <c r="G2114" s="17" t="s">
        <v>2380</v>
      </c>
      <c r="H2114" s="17">
        <v>1</v>
      </c>
      <c r="I2114" s="17" t="s">
        <v>2380</v>
      </c>
      <c r="J2114" s="17" t="str">
        <f>IF(Table3__3_16[[#This Row],[HBA1C]]&lt;5.7,"Normal",IF(Table3__3_16[[#This Row],[HBA1C]]&lt;6.4,"Prediabetes","Diabetes"))</f>
        <v>Normal</v>
      </c>
    </row>
    <row r="2115" spans="1:10" x14ac:dyDescent="0.35">
      <c r="A2115" s="17" t="s">
        <v>251</v>
      </c>
      <c r="B2115" s="17">
        <v>24.09</v>
      </c>
      <c r="C2115" s="17" t="s">
        <v>8339</v>
      </c>
      <c r="D2115" s="17">
        <v>4.79</v>
      </c>
      <c r="E2115" s="17" t="s">
        <v>2380</v>
      </c>
      <c r="F2115" s="17" t="s">
        <v>2381</v>
      </c>
      <c r="G2115" s="17" t="s">
        <v>2380</v>
      </c>
      <c r="H2115" s="17">
        <v>1</v>
      </c>
      <c r="I2115" s="17" t="s">
        <v>2380</v>
      </c>
      <c r="J2115" s="17" t="str">
        <f>IF(Table3__3_16[[#This Row],[HBA1C]]&lt;5.7,"Normal",IF(Table3__3_16[[#This Row],[HBA1C]]&lt;6.4,"Prediabetes","Diabetes"))</f>
        <v>Normal</v>
      </c>
    </row>
    <row r="2116" spans="1:10" x14ac:dyDescent="0.35">
      <c r="A2116" s="17" t="s">
        <v>250</v>
      </c>
      <c r="B2116" s="17">
        <v>28.215</v>
      </c>
      <c r="C2116" s="17" t="s">
        <v>8338</v>
      </c>
      <c r="D2116" s="17">
        <v>4.21</v>
      </c>
      <c r="E2116" s="17" t="s">
        <v>2380</v>
      </c>
      <c r="F2116" s="17" t="s">
        <v>2381</v>
      </c>
      <c r="G2116" s="17" t="s">
        <v>2380</v>
      </c>
      <c r="H2116" s="17">
        <v>1</v>
      </c>
      <c r="I2116" s="17" t="s">
        <v>2380</v>
      </c>
      <c r="J2116" s="17" t="str">
        <f>IF(Table3__3_16[[#This Row],[HBA1C]]&lt;5.7,"Normal",IF(Table3__3_16[[#This Row],[HBA1C]]&lt;6.4,"Prediabetes","Diabetes"))</f>
        <v>Normal</v>
      </c>
    </row>
    <row r="2117" spans="1:10" x14ac:dyDescent="0.35">
      <c r="A2117" s="17" t="s">
        <v>248</v>
      </c>
      <c r="B2117" s="17">
        <v>26.315000000000001</v>
      </c>
      <c r="C2117" s="17" t="s">
        <v>8338</v>
      </c>
      <c r="D2117" s="17">
        <v>5.47</v>
      </c>
      <c r="E2117" s="17" t="s">
        <v>2380</v>
      </c>
      <c r="F2117" s="17" t="s">
        <v>2381</v>
      </c>
      <c r="G2117" s="17" t="s">
        <v>2380</v>
      </c>
      <c r="H2117" s="17">
        <v>1</v>
      </c>
      <c r="I2117" s="17" t="s">
        <v>2380</v>
      </c>
      <c r="J2117" s="17" t="str">
        <f>IF(Table3__3_16[[#This Row],[HBA1C]]&lt;5.7,"Normal",IF(Table3__3_16[[#This Row],[HBA1C]]&lt;6.4,"Prediabetes","Diabetes"))</f>
        <v>Normal</v>
      </c>
    </row>
    <row r="2118" spans="1:10" x14ac:dyDescent="0.35">
      <c r="A2118" s="17" t="s">
        <v>246</v>
      </c>
      <c r="B2118" s="17">
        <v>25.08</v>
      </c>
      <c r="C2118" s="17" t="s">
        <v>8338</v>
      </c>
      <c r="D2118" s="17">
        <v>5.09</v>
      </c>
      <c r="E2118" s="17" t="s">
        <v>2380</v>
      </c>
      <c r="F2118" s="17" t="s">
        <v>2381</v>
      </c>
      <c r="G2118" s="17" t="s">
        <v>2380</v>
      </c>
      <c r="H2118" s="17">
        <v>1</v>
      </c>
      <c r="I2118" s="17" t="s">
        <v>2380</v>
      </c>
      <c r="J2118" s="17" t="str">
        <f>IF(Table3__3_16[[#This Row],[HBA1C]]&lt;5.7,"Normal",IF(Table3__3_16[[#This Row],[HBA1C]]&lt;6.4,"Prediabetes","Diabetes"))</f>
        <v>Normal</v>
      </c>
    </row>
    <row r="2119" spans="1:10" x14ac:dyDescent="0.35">
      <c r="A2119" s="17" t="s">
        <v>245</v>
      </c>
      <c r="B2119" s="17">
        <v>15.41</v>
      </c>
      <c r="C2119" s="17" t="s">
        <v>8340</v>
      </c>
      <c r="D2119" s="17">
        <v>5.08</v>
      </c>
      <c r="E2119" s="17" t="s">
        <v>2380</v>
      </c>
      <c r="F2119" s="17" t="s">
        <v>2380</v>
      </c>
      <c r="G2119" s="17" t="s">
        <v>2380</v>
      </c>
      <c r="H2119" s="17">
        <v>0</v>
      </c>
      <c r="I2119" s="17" t="s">
        <v>2380</v>
      </c>
      <c r="J2119" s="17" t="str">
        <f>IF(Table3__3_16[[#This Row],[HBA1C]]&lt;5.7,"Normal",IF(Table3__3_16[[#This Row],[HBA1C]]&lt;6.4,"Prediabetes","Diabetes"))</f>
        <v>Normal</v>
      </c>
    </row>
    <row r="2120" spans="1:10" x14ac:dyDescent="0.35">
      <c r="A2120" s="17" t="s">
        <v>244</v>
      </c>
      <c r="B2120" s="17">
        <v>23.83</v>
      </c>
      <c r="C2120" s="17" t="s">
        <v>8339</v>
      </c>
      <c r="D2120" s="17">
        <v>5.68</v>
      </c>
      <c r="E2120" s="17" t="s">
        <v>2380</v>
      </c>
      <c r="F2120" s="17" t="s">
        <v>2380</v>
      </c>
      <c r="G2120" s="17" t="s">
        <v>2380</v>
      </c>
      <c r="H2120" s="17">
        <v>0</v>
      </c>
      <c r="I2120" s="17" t="s">
        <v>2380</v>
      </c>
      <c r="J2120" s="17" t="str">
        <f>IF(Table3__3_16[[#This Row],[HBA1C]]&lt;5.7,"Normal",IF(Table3__3_16[[#This Row],[HBA1C]]&lt;6.4,"Prediabetes","Diabetes"))</f>
        <v>Normal</v>
      </c>
    </row>
    <row r="2121" spans="1:10" x14ac:dyDescent="0.35">
      <c r="A2121" s="17" t="s">
        <v>243</v>
      </c>
      <c r="B2121" s="17">
        <v>36</v>
      </c>
      <c r="C2121" s="17" t="s">
        <v>8337</v>
      </c>
      <c r="D2121" s="17">
        <v>4.66</v>
      </c>
      <c r="E2121" s="17" t="s">
        <v>2380</v>
      </c>
      <c r="F2121" s="17" t="s">
        <v>2381</v>
      </c>
      <c r="G2121" s="17" t="s">
        <v>2380</v>
      </c>
      <c r="H2121" s="17">
        <v>1</v>
      </c>
      <c r="I2121" s="17" t="s">
        <v>2380</v>
      </c>
      <c r="J2121" s="17" t="str">
        <f>IF(Table3__3_16[[#This Row],[HBA1C]]&lt;5.7,"Normal",IF(Table3__3_16[[#This Row],[HBA1C]]&lt;6.4,"Prediabetes","Diabetes"))</f>
        <v>Normal</v>
      </c>
    </row>
    <row r="2122" spans="1:10" x14ac:dyDescent="0.35">
      <c r="A2122" s="17" t="s">
        <v>242</v>
      </c>
      <c r="B2122" s="17">
        <v>28.82</v>
      </c>
      <c r="C2122" s="17" t="s">
        <v>8338</v>
      </c>
      <c r="D2122" s="17">
        <v>5.59</v>
      </c>
      <c r="E2122" s="17" t="s">
        <v>2380</v>
      </c>
      <c r="F2122" s="17" t="s">
        <v>2381</v>
      </c>
      <c r="G2122" s="17" t="s">
        <v>2380</v>
      </c>
      <c r="H2122" s="17">
        <v>1</v>
      </c>
      <c r="I2122" s="17" t="s">
        <v>2380</v>
      </c>
      <c r="J2122" s="17" t="str">
        <f>IF(Table3__3_16[[#This Row],[HBA1C]]&lt;5.7,"Normal",IF(Table3__3_16[[#This Row],[HBA1C]]&lt;6.4,"Prediabetes","Diabetes"))</f>
        <v>Normal</v>
      </c>
    </row>
    <row r="2123" spans="1:10" x14ac:dyDescent="0.35">
      <c r="A2123" s="17" t="s">
        <v>241</v>
      </c>
      <c r="B2123" s="17">
        <v>28.05</v>
      </c>
      <c r="C2123" s="17" t="s">
        <v>8338</v>
      </c>
      <c r="D2123" s="17">
        <v>6.2</v>
      </c>
      <c r="E2123" s="17" t="s">
        <v>2380</v>
      </c>
      <c r="F2123" s="17" t="s">
        <v>2381</v>
      </c>
      <c r="G2123" s="17" t="s">
        <v>2380</v>
      </c>
      <c r="H2123" s="17">
        <v>1</v>
      </c>
      <c r="I2123" s="17" t="s">
        <v>2380</v>
      </c>
      <c r="J2123" s="17" t="str">
        <f>IF(Table3__3_16[[#This Row],[HBA1C]]&lt;5.7,"Normal",IF(Table3__3_16[[#This Row],[HBA1C]]&lt;6.4,"Prediabetes","Diabetes"))</f>
        <v>Prediabetes</v>
      </c>
    </row>
    <row r="2124" spans="1:10" x14ac:dyDescent="0.35">
      <c r="A2124" s="17" t="s">
        <v>240</v>
      </c>
      <c r="B2124" s="17">
        <v>27.1</v>
      </c>
      <c r="C2124" s="17" t="s">
        <v>8338</v>
      </c>
      <c r="D2124" s="17">
        <v>4.45</v>
      </c>
      <c r="E2124" s="17" t="s">
        <v>2380</v>
      </c>
      <c r="F2124" s="17" t="s">
        <v>2381</v>
      </c>
      <c r="G2124" s="17" t="s">
        <v>2380</v>
      </c>
      <c r="H2124" s="17">
        <v>1</v>
      </c>
      <c r="I2124" s="17" t="s">
        <v>2380</v>
      </c>
      <c r="J2124" s="17" t="str">
        <f>IF(Table3__3_16[[#This Row],[HBA1C]]&lt;5.7,"Normal",IF(Table3__3_16[[#This Row],[HBA1C]]&lt;6.4,"Prediabetes","Diabetes"))</f>
        <v>Normal</v>
      </c>
    </row>
    <row r="2125" spans="1:10" x14ac:dyDescent="0.35">
      <c r="A2125" s="17" t="s">
        <v>239</v>
      </c>
      <c r="B2125" s="17">
        <v>24.3</v>
      </c>
      <c r="C2125" s="17" t="s">
        <v>8339</v>
      </c>
      <c r="D2125" s="17">
        <v>6.1</v>
      </c>
      <c r="E2125" s="17" t="s">
        <v>2381</v>
      </c>
      <c r="F2125" s="17" t="s">
        <v>2381</v>
      </c>
      <c r="G2125" s="17" t="s">
        <v>2380</v>
      </c>
      <c r="H2125" s="17">
        <v>1</v>
      </c>
      <c r="I2125" s="17" t="s">
        <v>2380</v>
      </c>
      <c r="J2125" s="17" t="str">
        <f>IF(Table3__3_16[[#This Row],[HBA1C]]&lt;5.7,"Normal",IF(Table3__3_16[[#This Row],[HBA1C]]&lt;6.4,"Prediabetes","Diabetes"))</f>
        <v>Prediabetes</v>
      </c>
    </row>
    <row r="2126" spans="1:10" x14ac:dyDescent="0.35">
      <c r="A2126" s="17" t="s">
        <v>238</v>
      </c>
      <c r="B2126" s="17">
        <v>30.72</v>
      </c>
      <c r="C2126" s="17" t="s">
        <v>8337</v>
      </c>
      <c r="D2126" s="17">
        <v>6.06</v>
      </c>
      <c r="E2126" s="17" t="s">
        <v>2380</v>
      </c>
      <c r="F2126" s="17" t="s">
        <v>2381</v>
      </c>
      <c r="G2126" s="17" t="s">
        <v>2380</v>
      </c>
      <c r="H2126" s="17">
        <v>1</v>
      </c>
      <c r="I2126" s="17" t="s">
        <v>2380</v>
      </c>
      <c r="J2126" s="17" t="str">
        <f>IF(Table3__3_16[[#This Row],[HBA1C]]&lt;5.7,"Normal",IF(Table3__3_16[[#This Row],[HBA1C]]&lt;6.4,"Prediabetes","Diabetes"))</f>
        <v>Prediabetes</v>
      </c>
    </row>
    <row r="2127" spans="1:10" x14ac:dyDescent="0.35">
      <c r="A2127" s="17" t="s">
        <v>237</v>
      </c>
      <c r="B2127" s="17">
        <v>37.43</v>
      </c>
      <c r="C2127" s="17" t="s">
        <v>8337</v>
      </c>
      <c r="D2127" s="17">
        <v>4.5599999999999996</v>
      </c>
      <c r="E2127" s="17" t="s">
        <v>2380</v>
      </c>
      <c r="F2127" s="17" t="s">
        <v>2380</v>
      </c>
      <c r="G2127" s="17" t="s">
        <v>2381</v>
      </c>
      <c r="H2127" s="17">
        <v>1</v>
      </c>
      <c r="I2127" s="17" t="s">
        <v>2380</v>
      </c>
      <c r="J2127" s="17" t="str">
        <f>IF(Table3__3_16[[#This Row],[HBA1C]]&lt;5.7,"Normal",IF(Table3__3_16[[#This Row],[HBA1C]]&lt;6.4,"Prediabetes","Diabetes"))</f>
        <v>Normal</v>
      </c>
    </row>
    <row r="2128" spans="1:10" x14ac:dyDescent="0.35">
      <c r="A2128" s="17" t="s">
        <v>236</v>
      </c>
      <c r="B2128" s="17">
        <v>25.74</v>
      </c>
      <c r="C2128" s="17" t="s">
        <v>8338</v>
      </c>
      <c r="D2128" s="17">
        <v>6.41</v>
      </c>
      <c r="E2128" s="17" t="s">
        <v>2381</v>
      </c>
      <c r="F2128" s="17" t="s">
        <v>2380</v>
      </c>
      <c r="G2128" s="17" t="s">
        <v>2381</v>
      </c>
      <c r="H2128" s="17">
        <v>1</v>
      </c>
      <c r="I2128" s="17" t="s">
        <v>2380</v>
      </c>
      <c r="J2128" s="17" t="str">
        <f>IF(Table3__3_16[[#This Row],[HBA1C]]&lt;5.7,"Normal",IF(Table3__3_16[[#This Row],[HBA1C]]&lt;6.4,"Prediabetes","Diabetes"))</f>
        <v>Diabetes</v>
      </c>
    </row>
    <row r="2129" spans="1:10" x14ac:dyDescent="0.35">
      <c r="A2129" s="17" t="s">
        <v>235</v>
      </c>
      <c r="B2129" s="17">
        <v>36.575000000000003</v>
      </c>
      <c r="C2129" s="17" t="s">
        <v>8337</v>
      </c>
      <c r="D2129" s="17">
        <v>5.57</v>
      </c>
      <c r="E2129" s="17" t="s">
        <v>2380</v>
      </c>
      <c r="F2129" s="17" t="s">
        <v>2380</v>
      </c>
      <c r="G2129" s="17" t="s">
        <v>2381</v>
      </c>
      <c r="H2129" s="17">
        <v>1</v>
      </c>
      <c r="I2129" s="17" t="s">
        <v>2380</v>
      </c>
      <c r="J2129" s="17" t="str">
        <f>IF(Table3__3_16[[#This Row],[HBA1C]]&lt;5.7,"Normal",IF(Table3__3_16[[#This Row],[HBA1C]]&lt;6.4,"Prediabetes","Diabetes"))</f>
        <v>Normal</v>
      </c>
    </row>
    <row r="2130" spans="1:10" x14ac:dyDescent="0.35">
      <c r="A2130" s="17" t="s">
        <v>234</v>
      </c>
      <c r="B2130" s="17">
        <v>35.15</v>
      </c>
      <c r="C2130" s="17" t="s">
        <v>8337</v>
      </c>
      <c r="D2130" s="17">
        <v>5.47</v>
      </c>
      <c r="E2130" s="17" t="s">
        <v>2380</v>
      </c>
      <c r="F2130" s="17" t="s">
        <v>2380</v>
      </c>
      <c r="G2130" s="17" t="s">
        <v>2381</v>
      </c>
      <c r="H2130" s="17">
        <v>1</v>
      </c>
      <c r="I2130" s="17" t="s">
        <v>2380</v>
      </c>
      <c r="J2130" s="17" t="str">
        <f>IF(Table3__3_16[[#This Row],[HBA1C]]&lt;5.7,"Normal",IF(Table3__3_16[[#This Row],[HBA1C]]&lt;6.4,"Prediabetes","Diabetes"))</f>
        <v>Normal</v>
      </c>
    </row>
    <row r="2131" spans="1:10" x14ac:dyDescent="0.35">
      <c r="A2131" s="17" t="s">
        <v>233</v>
      </c>
      <c r="B2131" s="17">
        <v>32.11</v>
      </c>
      <c r="C2131" s="17" t="s">
        <v>8337</v>
      </c>
      <c r="D2131" s="17">
        <v>4.43</v>
      </c>
      <c r="E2131" s="17" t="s">
        <v>2380</v>
      </c>
      <c r="F2131" s="17" t="s">
        <v>2380</v>
      </c>
      <c r="G2131" s="17" t="s">
        <v>2381</v>
      </c>
      <c r="H2131" s="17">
        <v>1</v>
      </c>
      <c r="I2131" s="17" t="s">
        <v>2380</v>
      </c>
      <c r="J2131" s="17" t="str">
        <f>IF(Table3__3_16[[#This Row],[HBA1C]]&lt;5.7,"Normal",IF(Table3__3_16[[#This Row],[HBA1C]]&lt;6.4,"Prediabetes","Diabetes"))</f>
        <v>Normal</v>
      </c>
    </row>
    <row r="2132" spans="1:10" x14ac:dyDescent="0.35">
      <c r="A2132" s="17" t="s">
        <v>232</v>
      </c>
      <c r="B2132" s="17">
        <v>30.495000000000001</v>
      </c>
      <c r="C2132" s="17" t="s">
        <v>8337</v>
      </c>
      <c r="D2132" s="17">
        <v>4.95</v>
      </c>
      <c r="E2132" s="17" t="s">
        <v>2380</v>
      </c>
      <c r="F2132" s="17" t="s">
        <v>2380</v>
      </c>
      <c r="G2132" s="17" t="s">
        <v>2381</v>
      </c>
      <c r="H2132" s="17">
        <v>1</v>
      </c>
      <c r="I2132" s="17" t="s">
        <v>2380</v>
      </c>
      <c r="J2132" s="17" t="str">
        <f>IF(Table3__3_16[[#This Row],[HBA1C]]&lt;5.7,"Normal",IF(Table3__3_16[[#This Row],[HBA1C]]&lt;6.4,"Prediabetes","Diabetes"))</f>
        <v>Normal</v>
      </c>
    </row>
    <row r="2133" spans="1:10" x14ac:dyDescent="0.35">
      <c r="A2133" s="17" t="s">
        <v>231</v>
      </c>
      <c r="B2133" s="17">
        <v>29.24</v>
      </c>
      <c r="C2133" s="17" t="s">
        <v>8338</v>
      </c>
      <c r="D2133" s="17">
        <v>4.04</v>
      </c>
      <c r="E2133" s="17" t="s">
        <v>2380</v>
      </c>
      <c r="F2133" s="17" t="s">
        <v>2381</v>
      </c>
      <c r="G2133" s="17" t="s">
        <v>2380</v>
      </c>
      <c r="H2133" s="17">
        <v>1</v>
      </c>
      <c r="I2133" s="17" t="s">
        <v>2380</v>
      </c>
      <c r="J2133" s="17" t="str">
        <f>IF(Table3__3_16[[#This Row],[HBA1C]]&lt;5.7,"Normal",IF(Table3__3_16[[#This Row],[HBA1C]]&lt;6.4,"Prediabetes","Diabetes"))</f>
        <v>Normal</v>
      </c>
    </row>
    <row r="2134" spans="1:10" x14ac:dyDescent="0.35">
      <c r="A2134" s="17" t="s">
        <v>230</v>
      </c>
      <c r="B2134" s="17">
        <v>22.515000000000001</v>
      </c>
      <c r="C2134" s="17" t="s">
        <v>8339</v>
      </c>
      <c r="D2134" s="17">
        <v>5.93</v>
      </c>
      <c r="E2134" s="17" t="s">
        <v>2380</v>
      </c>
      <c r="F2134" s="17" t="s">
        <v>2380</v>
      </c>
      <c r="G2134" s="17" t="s">
        <v>2381</v>
      </c>
      <c r="H2134" s="17">
        <v>1</v>
      </c>
      <c r="I2134" s="17" t="s">
        <v>2380</v>
      </c>
      <c r="J2134" s="17" t="str">
        <f>IF(Table3__3_16[[#This Row],[HBA1C]]&lt;5.7,"Normal",IF(Table3__3_16[[#This Row],[HBA1C]]&lt;6.4,"Prediabetes","Diabetes"))</f>
        <v>Prediabetes</v>
      </c>
    </row>
    <row r="2135" spans="1:10" x14ac:dyDescent="0.35">
      <c r="A2135" s="17" t="s">
        <v>229</v>
      </c>
      <c r="B2135" s="17">
        <v>15.65</v>
      </c>
      <c r="C2135" s="17" t="s">
        <v>8340</v>
      </c>
      <c r="D2135" s="17">
        <v>4.2300000000000004</v>
      </c>
      <c r="E2135" s="17" t="s">
        <v>2380</v>
      </c>
      <c r="F2135" s="17" t="s">
        <v>2380</v>
      </c>
      <c r="G2135" s="17" t="s">
        <v>2380</v>
      </c>
      <c r="H2135" s="17">
        <v>0</v>
      </c>
      <c r="I2135" s="17" t="s">
        <v>2380</v>
      </c>
      <c r="J2135" s="17" t="str">
        <f>IF(Table3__3_16[[#This Row],[HBA1C]]&lt;5.7,"Normal",IF(Table3__3_16[[#This Row],[HBA1C]]&lt;6.4,"Prediabetes","Diabetes"))</f>
        <v>Normal</v>
      </c>
    </row>
    <row r="2136" spans="1:10" x14ac:dyDescent="0.35">
      <c r="A2136" s="17" t="s">
        <v>228</v>
      </c>
      <c r="B2136" s="17">
        <v>27.36</v>
      </c>
      <c r="C2136" s="17" t="s">
        <v>8338</v>
      </c>
      <c r="D2136" s="17">
        <v>5.59</v>
      </c>
      <c r="E2136" s="17" t="s">
        <v>2381</v>
      </c>
      <c r="F2136" s="17" t="s">
        <v>2380</v>
      </c>
      <c r="G2136" s="17" t="s">
        <v>2380</v>
      </c>
      <c r="H2136" s="17">
        <v>0</v>
      </c>
      <c r="I2136" s="17" t="s">
        <v>2380</v>
      </c>
      <c r="J2136" s="17" t="str">
        <f>IF(Table3__3_16[[#This Row],[HBA1C]]&lt;5.7,"Normal",IF(Table3__3_16[[#This Row],[HBA1C]]&lt;6.4,"Prediabetes","Diabetes"))</f>
        <v>Normal</v>
      </c>
    </row>
    <row r="2137" spans="1:10" x14ac:dyDescent="0.35">
      <c r="A2137" s="17" t="s">
        <v>227</v>
      </c>
      <c r="B2137" s="17">
        <v>22.3</v>
      </c>
      <c r="C2137" s="17" t="s">
        <v>8339</v>
      </c>
      <c r="D2137" s="17">
        <v>4.8899999999999997</v>
      </c>
      <c r="E2137" s="17" t="s">
        <v>2381</v>
      </c>
      <c r="F2137" s="17" t="s">
        <v>2380</v>
      </c>
      <c r="G2137" s="17" t="s">
        <v>2380</v>
      </c>
      <c r="H2137" s="17">
        <v>0</v>
      </c>
      <c r="I2137" s="17" t="s">
        <v>2380</v>
      </c>
      <c r="J2137" s="17" t="str">
        <f>IF(Table3__3_16[[#This Row],[HBA1C]]&lt;5.7,"Normal",IF(Table3__3_16[[#This Row],[HBA1C]]&lt;6.4,"Prediabetes","Diabetes"))</f>
        <v>Normal</v>
      </c>
    </row>
    <row r="2138" spans="1:10" x14ac:dyDescent="0.35">
      <c r="A2138" s="17" t="s">
        <v>226</v>
      </c>
      <c r="B2138" s="17">
        <v>26.03</v>
      </c>
      <c r="C2138" s="17" t="s">
        <v>8338</v>
      </c>
      <c r="D2138" s="17">
        <v>5.81</v>
      </c>
      <c r="E2138" s="17" t="s">
        <v>2381</v>
      </c>
      <c r="F2138" s="17" t="s">
        <v>2380</v>
      </c>
      <c r="G2138" s="17" t="s">
        <v>2380</v>
      </c>
      <c r="H2138" s="17">
        <v>0</v>
      </c>
      <c r="I2138" s="17" t="s">
        <v>2380</v>
      </c>
      <c r="J2138" s="17" t="str">
        <f>IF(Table3__3_16[[#This Row],[HBA1C]]&lt;5.7,"Normal",IF(Table3__3_16[[#This Row],[HBA1C]]&lt;6.4,"Prediabetes","Diabetes"))</f>
        <v>Prediabetes</v>
      </c>
    </row>
    <row r="2139" spans="1:10" x14ac:dyDescent="0.35">
      <c r="A2139" s="17" t="s">
        <v>225</v>
      </c>
      <c r="B2139" s="17">
        <v>27.74</v>
      </c>
      <c r="C2139" s="17" t="s">
        <v>8338</v>
      </c>
      <c r="D2139" s="17">
        <v>4.29</v>
      </c>
      <c r="E2139" s="17" t="s">
        <v>2380</v>
      </c>
      <c r="F2139" s="17" t="s">
        <v>2381</v>
      </c>
      <c r="G2139" s="17" t="s">
        <v>2380</v>
      </c>
      <c r="H2139" s="17">
        <v>1</v>
      </c>
      <c r="I2139" s="17" t="s">
        <v>2380</v>
      </c>
      <c r="J2139" s="17" t="str">
        <f>IF(Table3__3_16[[#This Row],[HBA1C]]&lt;5.7,"Normal",IF(Table3__3_16[[#This Row],[HBA1C]]&lt;6.4,"Prediabetes","Diabetes"))</f>
        <v>Normal</v>
      </c>
    </row>
    <row r="2140" spans="1:10" x14ac:dyDescent="0.35">
      <c r="A2140" s="17" t="s">
        <v>224</v>
      </c>
      <c r="B2140" s="17">
        <v>32.11</v>
      </c>
      <c r="C2140" s="17" t="s">
        <v>8337</v>
      </c>
      <c r="D2140" s="17">
        <v>4.03</v>
      </c>
      <c r="E2140" s="17" t="s">
        <v>2381</v>
      </c>
      <c r="F2140" s="17" t="s">
        <v>2381</v>
      </c>
      <c r="G2140" s="17" t="s">
        <v>2380</v>
      </c>
      <c r="H2140" s="17">
        <v>2</v>
      </c>
      <c r="I2140" s="17" t="s">
        <v>2380</v>
      </c>
      <c r="J2140" s="17" t="str">
        <f>IF(Table3__3_16[[#This Row],[HBA1C]]&lt;5.7,"Normal",IF(Table3__3_16[[#This Row],[HBA1C]]&lt;6.4,"Prediabetes","Diabetes"))</f>
        <v>Normal</v>
      </c>
    </row>
    <row r="2141" spans="1:10" x14ac:dyDescent="0.35">
      <c r="A2141" s="17" t="s">
        <v>223</v>
      </c>
      <c r="B2141" s="17">
        <v>25.175000000000001</v>
      </c>
      <c r="C2141" s="17" t="s">
        <v>8338</v>
      </c>
      <c r="D2141" s="17">
        <v>6.29</v>
      </c>
      <c r="E2141" s="17" t="s">
        <v>2381</v>
      </c>
      <c r="F2141" s="17" t="s">
        <v>2381</v>
      </c>
      <c r="G2141" s="17" t="s">
        <v>2380</v>
      </c>
      <c r="H2141" s="17">
        <v>2</v>
      </c>
      <c r="I2141" s="17" t="s">
        <v>2380</v>
      </c>
      <c r="J2141" s="17" t="str">
        <f>IF(Table3__3_16[[#This Row],[HBA1C]]&lt;5.7,"Normal",IF(Table3__3_16[[#This Row],[HBA1C]]&lt;6.4,"Prediabetes","Diabetes"))</f>
        <v>Prediabetes</v>
      </c>
    </row>
    <row r="2142" spans="1:10" x14ac:dyDescent="0.35">
      <c r="A2142" s="17" t="s">
        <v>222</v>
      </c>
      <c r="B2142" s="17">
        <v>39.49</v>
      </c>
      <c r="C2142" s="17" t="s">
        <v>8337</v>
      </c>
      <c r="D2142" s="17">
        <v>4.4800000000000004</v>
      </c>
      <c r="E2142" s="17" t="s">
        <v>2381</v>
      </c>
      <c r="F2142" s="17" t="s">
        <v>2380</v>
      </c>
      <c r="G2142" s="17" t="s">
        <v>2380</v>
      </c>
      <c r="H2142" s="17">
        <v>0</v>
      </c>
      <c r="I2142" s="17" t="s">
        <v>2380</v>
      </c>
      <c r="J2142" s="17" t="str">
        <f>IF(Table3__3_16[[#This Row],[HBA1C]]&lt;5.7,"Normal",IF(Table3__3_16[[#This Row],[HBA1C]]&lt;6.4,"Prediabetes","Diabetes"))</f>
        <v>Normal</v>
      </c>
    </row>
    <row r="2143" spans="1:10" x14ac:dyDescent="0.35">
      <c r="A2143" s="17" t="s">
        <v>221</v>
      </c>
      <c r="B2143" s="17">
        <v>34.869999999999997</v>
      </c>
      <c r="C2143" s="17" t="s">
        <v>8337</v>
      </c>
      <c r="D2143" s="17">
        <v>5.51</v>
      </c>
      <c r="E2143" s="17" t="s">
        <v>2381</v>
      </c>
      <c r="F2143" s="17" t="s">
        <v>2380</v>
      </c>
      <c r="G2143" s="17" t="s">
        <v>2380</v>
      </c>
      <c r="H2143" s="17">
        <v>0</v>
      </c>
      <c r="I2143" s="17" t="s">
        <v>2380</v>
      </c>
      <c r="J2143" s="17" t="str">
        <f>IF(Table3__3_16[[#This Row],[HBA1C]]&lt;5.7,"Normal",IF(Table3__3_16[[#This Row],[HBA1C]]&lt;6.4,"Prediabetes","Diabetes"))</f>
        <v>Normal</v>
      </c>
    </row>
    <row r="2144" spans="1:10" x14ac:dyDescent="0.35">
      <c r="A2144" s="17" t="s">
        <v>220</v>
      </c>
      <c r="B2144" s="17">
        <v>34.6</v>
      </c>
      <c r="C2144" s="17" t="s">
        <v>8337</v>
      </c>
      <c r="D2144" s="17">
        <v>4.5</v>
      </c>
      <c r="E2144" s="17" t="s">
        <v>2381</v>
      </c>
      <c r="F2144" s="17" t="s">
        <v>2380</v>
      </c>
      <c r="G2144" s="17" t="s">
        <v>2380</v>
      </c>
      <c r="H2144" s="17">
        <v>0</v>
      </c>
      <c r="I2144" s="17" t="s">
        <v>2380</v>
      </c>
      <c r="J2144" s="17" t="str">
        <f>IF(Table3__3_16[[#This Row],[HBA1C]]&lt;5.7,"Normal",IF(Table3__3_16[[#This Row],[HBA1C]]&lt;6.4,"Prediabetes","Diabetes"))</f>
        <v>Normal</v>
      </c>
    </row>
    <row r="2145" spans="1:10" x14ac:dyDescent="0.35">
      <c r="A2145" s="17" t="s">
        <v>219</v>
      </c>
      <c r="B2145" s="17">
        <v>25.8</v>
      </c>
      <c r="C2145" s="17" t="s">
        <v>8338</v>
      </c>
      <c r="D2145" s="17">
        <v>6.29</v>
      </c>
      <c r="E2145" s="17" t="s">
        <v>2381</v>
      </c>
      <c r="F2145" s="17" t="s">
        <v>2380</v>
      </c>
      <c r="G2145" s="17" t="s">
        <v>2380</v>
      </c>
      <c r="H2145" s="17">
        <v>0</v>
      </c>
      <c r="I2145" s="17" t="s">
        <v>2380</v>
      </c>
      <c r="J2145" s="17" t="str">
        <f>IF(Table3__3_16[[#This Row],[HBA1C]]&lt;5.7,"Normal",IF(Table3__3_16[[#This Row],[HBA1C]]&lt;6.4,"Prediabetes","Diabetes"))</f>
        <v>Prediabetes</v>
      </c>
    </row>
    <row r="2146" spans="1:10" x14ac:dyDescent="0.35">
      <c r="A2146" s="17" t="s">
        <v>218</v>
      </c>
      <c r="B2146" s="17">
        <v>35.86</v>
      </c>
      <c r="C2146" s="17" t="s">
        <v>8337</v>
      </c>
      <c r="D2146" s="17">
        <v>4.33</v>
      </c>
      <c r="E2146" s="17" t="s">
        <v>2380</v>
      </c>
      <c r="F2146" s="17" t="s">
        <v>2380</v>
      </c>
      <c r="G2146" s="17" t="s">
        <v>2380</v>
      </c>
      <c r="H2146" s="17">
        <v>1</v>
      </c>
      <c r="I2146" s="17" t="s">
        <v>2380</v>
      </c>
      <c r="J2146" s="17" t="str">
        <f>IF(Table3__3_16[[#This Row],[HBA1C]]&lt;5.7,"Normal",IF(Table3__3_16[[#This Row],[HBA1C]]&lt;6.4,"Prediabetes","Diabetes"))</f>
        <v>Normal</v>
      </c>
    </row>
    <row r="2147" spans="1:10" x14ac:dyDescent="0.35">
      <c r="A2147" s="17" t="s">
        <v>217</v>
      </c>
      <c r="B2147" s="17">
        <v>40.47</v>
      </c>
      <c r="C2147" s="17" t="s">
        <v>8337</v>
      </c>
      <c r="D2147" s="17">
        <v>11.15</v>
      </c>
      <c r="E2147" s="17" t="s">
        <v>2380</v>
      </c>
      <c r="F2147" s="17" t="s">
        <v>2380</v>
      </c>
      <c r="G2147" s="17" t="s">
        <v>2380</v>
      </c>
      <c r="H2147" s="17">
        <v>0</v>
      </c>
      <c r="I2147" s="17" t="s">
        <v>2380</v>
      </c>
      <c r="J2147" s="17" t="str">
        <f>IF(Table3__3_16[[#This Row],[HBA1C]]&lt;5.7,"Normal",IF(Table3__3_16[[#This Row],[HBA1C]]&lt;6.4,"Prediabetes","Diabetes"))</f>
        <v>Diabetes</v>
      </c>
    </row>
    <row r="2148" spans="1:10" x14ac:dyDescent="0.35">
      <c r="A2148" s="17" t="s">
        <v>216</v>
      </c>
      <c r="B2148" s="17">
        <v>32.01</v>
      </c>
      <c r="C2148" s="17" t="s">
        <v>8337</v>
      </c>
      <c r="D2148" s="17">
        <v>6.45</v>
      </c>
      <c r="E2148" s="17" t="s">
        <v>2380</v>
      </c>
      <c r="F2148" s="17" t="s">
        <v>2380</v>
      </c>
      <c r="G2148" s="17" t="s">
        <v>2380</v>
      </c>
      <c r="H2148" s="17">
        <v>1</v>
      </c>
      <c r="I2148" s="17" t="s">
        <v>2380</v>
      </c>
      <c r="J2148" s="17" t="str">
        <f>IF(Table3__3_16[[#This Row],[HBA1C]]&lt;5.7,"Normal",IF(Table3__3_16[[#This Row],[HBA1C]]&lt;6.4,"Prediabetes","Diabetes"))</f>
        <v>Diabetes</v>
      </c>
    </row>
    <row r="2149" spans="1:10" x14ac:dyDescent="0.35">
      <c r="A2149" s="17" t="s">
        <v>215</v>
      </c>
      <c r="B2149" s="17">
        <v>33</v>
      </c>
      <c r="C2149" s="17" t="s">
        <v>8337</v>
      </c>
      <c r="D2149" s="17">
        <v>9.27</v>
      </c>
      <c r="E2149" s="17" t="s">
        <v>2380</v>
      </c>
      <c r="F2149" s="17" t="s">
        <v>2380</v>
      </c>
      <c r="G2149" s="17" t="s">
        <v>2380</v>
      </c>
      <c r="H2149" s="17">
        <v>0</v>
      </c>
      <c r="I2149" s="17" t="s">
        <v>2380</v>
      </c>
      <c r="J2149" s="17" t="str">
        <f>IF(Table3__3_16[[#This Row],[HBA1C]]&lt;5.7,"Normal",IF(Table3__3_16[[#This Row],[HBA1C]]&lt;6.4,"Prediabetes","Diabetes"))</f>
        <v>Diabetes</v>
      </c>
    </row>
    <row r="2150" spans="1:10" x14ac:dyDescent="0.35">
      <c r="A2150" s="17" t="s">
        <v>214</v>
      </c>
      <c r="B2150" s="17">
        <v>29.3</v>
      </c>
      <c r="C2150" s="17" t="s">
        <v>8338</v>
      </c>
      <c r="D2150" s="17">
        <v>6.15</v>
      </c>
      <c r="E2150" s="17" t="s">
        <v>2380</v>
      </c>
      <c r="F2150" s="17" t="s">
        <v>2380</v>
      </c>
      <c r="G2150" s="17" t="s">
        <v>2380</v>
      </c>
      <c r="H2150" s="17">
        <v>1</v>
      </c>
      <c r="I2150" s="17" t="s">
        <v>2380</v>
      </c>
      <c r="J2150" s="17" t="str">
        <f>IF(Table3__3_16[[#This Row],[HBA1C]]&lt;5.7,"Normal",IF(Table3__3_16[[#This Row],[HBA1C]]&lt;6.4,"Prediabetes","Diabetes"))</f>
        <v>Prediabetes</v>
      </c>
    </row>
    <row r="2151" spans="1:10" x14ac:dyDescent="0.35">
      <c r="A2151" s="17" t="s">
        <v>213</v>
      </c>
      <c r="B2151" s="17">
        <v>25.8</v>
      </c>
      <c r="C2151" s="17" t="s">
        <v>8338</v>
      </c>
      <c r="D2151" s="17">
        <v>4.13</v>
      </c>
      <c r="E2151" s="17" t="s">
        <v>2380</v>
      </c>
      <c r="F2151" s="17" t="s">
        <v>2380</v>
      </c>
      <c r="G2151" s="17" t="s">
        <v>2380</v>
      </c>
      <c r="H2151" s="17">
        <v>1</v>
      </c>
      <c r="I2151" s="17" t="s">
        <v>2380</v>
      </c>
      <c r="J2151" s="17" t="str">
        <f>IF(Table3__3_16[[#This Row],[HBA1C]]&lt;5.7,"Normal",IF(Table3__3_16[[#This Row],[HBA1C]]&lt;6.4,"Prediabetes","Diabetes"))</f>
        <v>Normal</v>
      </c>
    </row>
    <row r="2152" spans="1:10" x14ac:dyDescent="0.35">
      <c r="A2152" s="17" t="s">
        <v>212</v>
      </c>
      <c r="B2152" s="17">
        <v>23.4</v>
      </c>
      <c r="C2152" s="17" t="s">
        <v>8339</v>
      </c>
      <c r="D2152" s="17">
        <v>4.24</v>
      </c>
      <c r="E2152" s="17" t="s">
        <v>2380</v>
      </c>
      <c r="F2152" s="17" t="s">
        <v>2380</v>
      </c>
      <c r="G2152" s="17" t="s">
        <v>2380</v>
      </c>
      <c r="H2152" s="17">
        <v>1</v>
      </c>
      <c r="I2152" s="17" t="s">
        <v>2380</v>
      </c>
      <c r="J2152" s="17" t="str">
        <f>IF(Table3__3_16[[#This Row],[HBA1C]]&lt;5.7,"Normal",IF(Table3__3_16[[#This Row],[HBA1C]]&lt;6.4,"Prediabetes","Diabetes"))</f>
        <v>Normal</v>
      </c>
    </row>
    <row r="2153" spans="1:10" x14ac:dyDescent="0.35">
      <c r="A2153" s="17" t="s">
        <v>211</v>
      </c>
      <c r="B2153" s="17">
        <v>27.93</v>
      </c>
      <c r="C2153" s="17" t="s">
        <v>8338</v>
      </c>
      <c r="D2153" s="17">
        <v>9.8800000000000008</v>
      </c>
      <c r="E2153" s="17" t="s">
        <v>2380</v>
      </c>
      <c r="F2153" s="17" t="s">
        <v>2380</v>
      </c>
      <c r="G2153" s="17" t="s">
        <v>2380</v>
      </c>
      <c r="H2153" s="17">
        <v>0</v>
      </c>
      <c r="I2153" s="17" t="s">
        <v>2380</v>
      </c>
      <c r="J2153" s="17" t="str">
        <f>IF(Table3__3_16[[#This Row],[HBA1C]]&lt;5.7,"Normal",IF(Table3__3_16[[#This Row],[HBA1C]]&lt;6.4,"Prediabetes","Diabetes"))</f>
        <v>Diabetes</v>
      </c>
    </row>
    <row r="2154" spans="1:10" x14ac:dyDescent="0.35">
      <c r="A2154" s="17" t="s">
        <v>210</v>
      </c>
      <c r="B2154" s="17">
        <v>22</v>
      </c>
      <c r="C2154" s="17" t="s">
        <v>8339</v>
      </c>
      <c r="D2154" s="17">
        <v>9.5</v>
      </c>
      <c r="E2154" s="17" t="s">
        <v>2380</v>
      </c>
      <c r="F2154" s="17" t="s">
        <v>2380</v>
      </c>
      <c r="G2154" s="17" t="s">
        <v>2380</v>
      </c>
      <c r="H2154" s="17">
        <v>0</v>
      </c>
      <c r="I2154" s="17" t="s">
        <v>2380</v>
      </c>
      <c r="J2154" s="17" t="str">
        <f>IF(Table3__3_16[[#This Row],[HBA1C]]&lt;5.7,"Normal",IF(Table3__3_16[[#This Row],[HBA1C]]&lt;6.4,"Prediabetes","Diabetes"))</f>
        <v>Diabetes</v>
      </c>
    </row>
    <row r="2155" spans="1:10" x14ac:dyDescent="0.35">
      <c r="A2155" s="17" t="s">
        <v>209</v>
      </c>
      <c r="B2155" s="17">
        <v>36.86</v>
      </c>
      <c r="C2155" s="17" t="s">
        <v>8337</v>
      </c>
      <c r="D2155" s="17">
        <v>4.97</v>
      </c>
      <c r="E2155" s="17" t="s">
        <v>2381</v>
      </c>
      <c r="F2155" s="17" t="s">
        <v>2380</v>
      </c>
      <c r="G2155" s="17" t="s">
        <v>2380</v>
      </c>
      <c r="H2155" s="17">
        <v>0</v>
      </c>
      <c r="I2155" s="17" t="s">
        <v>2380</v>
      </c>
      <c r="J2155" s="17" t="str">
        <f>IF(Table3__3_16[[#This Row],[HBA1C]]&lt;5.7,"Normal",IF(Table3__3_16[[#This Row],[HBA1C]]&lt;6.4,"Prediabetes","Diabetes"))</f>
        <v>Normal</v>
      </c>
    </row>
    <row r="2156" spans="1:10" x14ac:dyDescent="0.35">
      <c r="A2156" s="17" t="s">
        <v>208</v>
      </c>
      <c r="B2156" s="17">
        <v>31.254999999999999</v>
      </c>
      <c r="C2156" s="17" t="s">
        <v>8337</v>
      </c>
      <c r="D2156" s="17">
        <v>5.49</v>
      </c>
      <c r="E2156" s="17" t="s">
        <v>2381</v>
      </c>
      <c r="F2156" s="17" t="s">
        <v>2380</v>
      </c>
      <c r="G2156" s="17" t="s">
        <v>2380</v>
      </c>
      <c r="H2156" s="17">
        <v>0</v>
      </c>
      <c r="I2156" s="17" t="s">
        <v>2380</v>
      </c>
      <c r="J2156" s="17" t="str">
        <f>IF(Table3__3_16[[#This Row],[HBA1C]]&lt;5.7,"Normal",IF(Table3__3_16[[#This Row],[HBA1C]]&lt;6.4,"Prediabetes","Diabetes"))</f>
        <v>Normal</v>
      </c>
    </row>
    <row r="2157" spans="1:10" x14ac:dyDescent="0.35">
      <c r="A2157" s="17" t="s">
        <v>207</v>
      </c>
      <c r="B2157" s="17">
        <v>23.06</v>
      </c>
      <c r="C2157" s="17" t="s">
        <v>8339</v>
      </c>
      <c r="D2157" s="17">
        <v>4.47</v>
      </c>
      <c r="E2157" s="17" t="s">
        <v>2380</v>
      </c>
      <c r="F2157" s="17" t="s">
        <v>2380</v>
      </c>
      <c r="G2157" s="17" t="s">
        <v>2380</v>
      </c>
      <c r="H2157" s="17">
        <v>0</v>
      </c>
      <c r="I2157" s="17" t="s">
        <v>2380</v>
      </c>
      <c r="J2157" s="17" t="str">
        <f>IF(Table3__3_16[[#This Row],[HBA1C]]&lt;5.7,"Normal",IF(Table3__3_16[[#This Row],[HBA1C]]&lt;6.4,"Prediabetes","Diabetes"))</f>
        <v>Normal</v>
      </c>
    </row>
    <row r="2158" spans="1:10" x14ac:dyDescent="0.35">
      <c r="A2158" s="17" t="s">
        <v>206</v>
      </c>
      <c r="B2158" s="17">
        <v>28.975000000000001</v>
      </c>
      <c r="C2158" s="17" t="s">
        <v>8338</v>
      </c>
      <c r="D2158" s="17">
        <v>4.34</v>
      </c>
      <c r="E2158" s="17" t="s">
        <v>2381</v>
      </c>
      <c r="F2158" s="17" t="s">
        <v>2380</v>
      </c>
      <c r="G2158" s="17" t="s">
        <v>2380</v>
      </c>
      <c r="H2158" s="17">
        <v>0</v>
      </c>
      <c r="I2158" s="17" t="s">
        <v>2380</v>
      </c>
      <c r="J2158" s="17" t="str">
        <f>IF(Table3__3_16[[#This Row],[HBA1C]]&lt;5.7,"Normal",IF(Table3__3_16[[#This Row],[HBA1C]]&lt;6.4,"Prediabetes","Diabetes"))</f>
        <v>Normal</v>
      </c>
    </row>
    <row r="2159" spans="1:10" x14ac:dyDescent="0.35">
      <c r="A2159" s="17" t="s">
        <v>205</v>
      </c>
      <c r="B2159" s="17">
        <v>33.299999999999997</v>
      </c>
      <c r="C2159" s="17" t="s">
        <v>8337</v>
      </c>
      <c r="D2159" s="17">
        <v>9.49</v>
      </c>
      <c r="E2159" s="17" t="s">
        <v>2380</v>
      </c>
      <c r="F2159" s="17" t="s">
        <v>2380</v>
      </c>
      <c r="G2159" s="17" t="s">
        <v>2380</v>
      </c>
      <c r="H2159" s="17">
        <v>0</v>
      </c>
      <c r="I2159" s="17" t="s">
        <v>2380</v>
      </c>
      <c r="J2159" s="17" t="str">
        <f>IF(Table3__3_16[[#This Row],[HBA1C]]&lt;5.7,"Normal",IF(Table3__3_16[[#This Row],[HBA1C]]&lt;6.4,"Prediabetes","Diabetes"))</f>
        <v>Diabetes</v>
      </c>
    </row>
    <row r="2160" spans="1:10" x14ac:dyDescent="0.35">
      <c r="A2160" s="17" t="s">
        <v>204</v>
      </c>
      <c r="B2160" s="17">
        <v>33</v>
      </c>
      <c r="C2160" s="17" t="s">
        <v>8337</v>
      </c>
      <c r="D2160" s="17">
        <v>10.16</v>
      </c>
      <c r="E2160" s="17" t="s">
        <v>2380</v>
      </c>
      <c r="F2160" s="17" t="s">
        <v>2380</v>
      </c>
      <c r="G2160" s="17" t="s">
        <v>2380</v>
      </c>
      <c r="H2160" s="17">
        <v>0</v>
      </c>
      <c r="I2160" s="17" t="s">
        <v>2380</v>
      </c>
      <c r="J2160" s="17" t="str">
        <f>IF(Table3__3_16[[#This Row],[HBA1C]]&lt;5.7,"Normal",IF(Table3__3_16[[#This Row],[HBA1C]]&lt;6.4,"Prediabetes","Diabetes"))</f>
        <v>Diabetes</v>
      </c>
    </row>
    <row r="2161" spans="1:10" x14ac:dyDescent="0.35">
      <c r="A2161" s="17" t="s">
        <v>203</v>
      </c>
      <c r="B2161" s="17">
        <v>31.46</v>
      </c>
      <c r="C2161" s="17" t="s">
        <v>8337</v>
      </c>
      <c r="D2161" s="17">
        <v>11.19</v>
      </c>
      <c r="E2161" s="17" t="s">
        <v>2380</v>
      </c>
      <c r="F2161" s="17" t="s">
        <v>2380</v>
      </c>
      <c r="G2161" s="17" t="s">
        <v>2380</v>
      </c>
      <c r="H2161" s="17">
        <v>0</v>
      </c>
      <c r="I2161" s="17" t="s">
        <v>2380</v>
      </c>
      <c r="J2161" s="17" t="str">
        <f>IF(Table3__3_16[[#This Row],[HBA1C]]&lt;5.7,"Normal",IF(Table3__3_16[[#This Row],[HBA1C]]&lt;6.4,"Prediabetes","Diabetes"))</f>
        <v>Diabetes</v>
      </c>
    </row>
    <row r="2162" spans="1:10" x14ac:dyDescent="0.35">
      <c r="A2162" s="17" t="s">
        <v>202</v>
      </c>
      <c r="B2162" s="17">
        <v>29.6</v>
      </c>
      <c r="C2162" s="17" t="s">
        <v>8338</v>
      </c>
      <c r="D2162" s="17">
        <v>11.03</v>
      </c>
      <c r="E2162" s="17" t="s">
        <v>2380</v>
      </c>
      <c r="F2162" s="17" t="s">
        <v>2380</v>
      </c>
      <c r="G2162" s="17" t="s">
        <v>2380</v>
      </c>
      <c r="H2162" s="17">
        <v>0</v>
      </c>
      <c r="I2162" s="17" t="s">
        <v>2380</v>
      </c>
      <c r="J2162" s="17" t="str">
        <f>IF(Table3__3_16[[#This Row],[HBA1C]]&lt;5.7,"Normal",IF(Table3__3_16[[#This Row],[HBA1C]]&lt;6.4,"Prediabetes","Diabetes"))</f>
        <v>Diabetes</v>
      </c>
    </row>
    <row r="2163" spans="1:10" x14ac:dyDescent="0.35">
      <c r="A2163" s="17" t="s">
        <v>201</v>
      </c>
      <c r="B2163" s="17">
        <v>22.05</v>
      </c>
      <c r="C2163" s="17" t="s">
        <v>8339</v>
      </c>
      <c r="D2163" s="17">
        <v>4.43</v>
      </c>
      <c r="E2163" s="17" t="s">
        <v>2381</v>
      </c>
      <c r="F2163" s="17" t="s">
        <v>2380</v>
      </c>
      <c r="G2163" s="17" t="s">
        <v>2380</v>
      </c>
      <c r="H2163" s="17">
        <v>0</v>
      </c>
      <c r="I2163" s="17" t="s">
        <v>2380</v>
      </c>
      <c r="J2163" s="17" t="str">
        <f>IF(Table3__3_16[[#This Row],[HBA1C]]&lt;5.7,"Normal",IF(Table3__3_16[[#This Row],[HBA1C]]&lt;6.4,"Prediabetes","Diabetes"))</f>
        <v>Normal</v>
      </c>
    </row>
    <row r="2164" spans="1:10" x14ac:dyDescent="0.35">
      <c r="A2164" s="17" t="s">
        <v>199</v>
      </c>
      <c r="B2164" s="17">
        <v>27.06</v>
      </c>
      <c r="C2164" s="17" t="s">
        <v>8338</v>
      </c>
      <c r="D2164" s="17">
        <v>6.14</v>
      </c>
      <c r="E2164" s="17" t="s">
        <v>2380</v>
      </c>
      <c r="F2164" s="17" t="s">
        <v>2381</v>
      </c>
      <c r="G2164" s="17" t="s">
        <v>2380</v>
      </c>
      <c r="H2164" s="17">
        <v>1</v>
      </c>
      <c r="I2164" s="17" t="s">
        <v>2380</v>
      </c>
      <c r="J2164" s="17" t="str">
        <f>IF(Table3__3_16[[#This Row],[HBA1C]]&lt;5.7,"Normal",IF(Table3__3_16[[#This Row],[HBA1C]]&lt;6.4,"Prediabetes","Diabetes"))</f>
        <v>Prediabetes</v>
      </c>
    </row>
    <row r="2165" spans="1:10" x14ac:dyDescent="0.35">
      <c r="A2165" s="17" t="s">
        <v>198</v>
      </c>
      <c r="B2165" s="17">
        <v>20.49</v>
      </c>
      <c r="C2165" s="17" t="s">
        <v>8339</v>
      </c>
      <c r="D2165" s="17">
        <v>4.87</v>
      </c>
      <c r="E2165" s="17" t="s">
        <v>2380</v>
      </c>
      <c r="F2165" s="17" t="s">
        <v>2380</v>
      </c>
      <c r="G2165" s="17" t="s">
        <v>2380</v>
      </c>
      <c r="H2165" s="17">
        <v>0</v>
      </c>
      <c r="I2165" s="17" t="s">
        <v>2380</v>
      </c>
      <c r="J2165" s="17" t="str">
        <f>IF(Table3__3_16[[#This Row],[HBA1C]]&lt;5.7,"Normal",IF(Table3__3_16[[#This Row],[HBA1C]]&lt;6.4,"Prediabetes","Diabetes"))</f>
        <v>Normal</v>
      </c>
    </row>
    <row r="2166" spans="1:10" x14ac:dyDescent="0.35">
      <c r="A2166" s="17" t="s">
        <v>197</v>
      </c>
      <c r="B2166" s="17">
        <v>28.4</v>
      </c>
      <c r="C2166" s="17" t="s">
        <v>8338</v>
      </c>
      <c r="D2166" s="17">
        <v>4.3</v>
      </c>
      <c r="E2166" s="17" t="s">
        <v>2380</v>
      </c>
      <c r="F2166" s="17" t="s">
        <v>2380</v>
      </c>
      <c r="G2166" s="17" t="s">
        <v>2381</v>
      </c>
      <c r="H2166" s="17">
        <v>1</v>
      </c>
      <c r="I2166" s="17" t="s">
        <v>2380</v>
      </c>
      <c r="J2166" s="17" t="str">
        <f>IF(Table3__3_16[[#This Row],[HBA1C]]&lt;5.7,"Normal",IF(Table3__3_16[[#This Row],[HBA1C]]&lt;6.4,"Prediabetes","Diabetes"))</f>
        <v>Normal</v>
      </c>
    </row>
    <row r="2167" spans="1:10" x14ac:dyDescent="0.35">
      <c r="A2167" s="17" t="s">
        <v>196</v>
      </c>
      <c r="B2167" s="17">
        <v>41.91</v>
      </c>
      <c r="C2167" s="17" t="s">
        <v>8337</v>
      </c>
      <c r="D2167" s="17">
        <v>6.19</v>
      </c>
      <c r="E2167" s="17" t="s">
        <v>2380</v>
      </c>
      <c r="F2167" s="17" t="s">
        <v>2380</v>
      </c>
      <c r="G2167" s="17" t="s">
        <v>2380</v>
      </c>
      <c r="H2167" s="17">
        <v>0</v>
      </c>
      <c r="I2167" s="17" t="s">
        <v>2380</v>
      </c>
      <c r="J2167" s="17" t="str">
        <f>IF(Table3__3_16[[#This Row],[HBA1C]]&lt;5.7,"Normal",IF(Table3__3_16[[#This Row],[HBA1C]]&lt;6.4,"Prediabetes","Diabetes"))</f>
        <v>Prediabetes</v>
      </c>
    </row>
    <row r="2168" spans="1:10" x14ac:dyDescent="0.35">
      <c r="A2168" s="17" t="s">
        <v>195</v>
      </c>
      <c r="B2168" s="17">
        <v>24.6</v>
      </c>
      <c r="C2168" s="17" t="s">
        <v>8339</v>
      </c>
      <c r="D2168" s="17">
        <v>6.19</v>
      </c>
      <c r="E2168" s="17" t="s">
        <v>2380</v>
      </c>
      <c r="F2168" s="17" t="s">
        <v>2380</v>
      </c>
      <c r="G2168" s="17" t="s">
        <v>2381</v>
      </c>
      <c r="H2168" s="17">
        <v>1</v>
      </c>
      <c r="I2168" s="17" t="s">
        <v>2380</v>
      </c>
      <c r="J2168" s="17" t="str">
        <f>IF(Table3__3_16[[#This Row],[HBA1C]]&lt;5.7,"Normal",IF(Table3__3_16[[#This Row],[HBA1C]]&lt;6.4,"Prediabetes","Diabetes"))</f>
        <v>Prediabetes</v>
      </c>
    </row>
    <row r="2169" spans="1:10" x14ac:dyDescent="0.35">
      <c r="A2169" s="17" t="s">
        <v>194</v>
      </c>
      <c r="B2169" s="17">
        <v>20.9</v>
      </c>
      <c r="C2169" s="17" t="s">
        <v>8339</v>
      </c>
      <c r="D2169" s="17">
        <v>5.12</v>
      </c>
      <c r="E2169" s="17" t="s">
        <v>2380</v>
      </c>
      <c r="F2169" s="17" t="s">
        <v>2380</v>
      </c>
      <c r="G2169" s="17" t="s">
        <v>2381</v>
      </c>
      <c r="H2169" s="17">
        <v>1</v>
      </c>
      <c r="I2169" s="17" t="s">
        <v>2380</v>
      </c>
      <c r="J2169" s="17" t="str">
        <f>IF(Table3__3_16[[#This Row],[HBA1C]]&lt;5.7,"Normal",IF(Table3__3_16[[#This Row],[HBA1C]]&lt;6.4,"Prediabetes","Diabetes"))</f>
        <v>Normal</v>
      </c>
    </row>
    <row r="2170" spans="1:10" x14ac:dyDescent="0.35">
      <c r="A2170" s="17" t="s">
        <v>193</v>
      </c>
      <c r="B2170" s="17">
        <v>34.4</v>
      </c>
      <c r="C2170" s="17" t="s">
        <v>8337</v>
      </c>
      <c r="D2170" s="17">
        <v>4.04</v>
      </c>
      <c r="E2170" s="17" t="s">
        <v>2380</v>
      </c>
      <c r="F2170" s="17" t="s">
        <v>2380</v>
      </c>
      <c r="G2170" s="17" t="s">
        <v>2380</v>
      </c>
      <c r="H2170" s="17">
        <v>0</v>
      </c>
      <c r="I2170" s="17" t="s">
        <v>2380</v>
      </c>
      <c r="J2170" s="17" t="str">
        <f>IF(Table3__3_16[[#This Row],[HBA1C]]&lt;5.7,"Normal",IF(Table3__3_16[[#This Row],[HBA1C]]&lt;6.4,"Prediabetes","Diabetes"))</f>
        <v>Normal</v>
      </c>
    </row>
    <row r="2171" spans="1:10" x14ac:dyDescent="0.35">
      <c r="A2171" s="17" t="s">
        <v>192</v>
      </c>
      <c r="B2171" s="17">
        <v>32.56</v>
      </c>
      <c r="C2171" s="17" t="s">
        <v>8337</v>
      </c>
      <c r="D2171" s="17">
        <v>5.36</v>
      </c>
      <c r="E2171" s="17" t="s">
        <v>2380</v>
      </c>
      <c r="F2171" s="17" t="s">
        <v>2380</v>
      </c>
      <c r="G2171" s="17" t="s">
        <v>2380</v>
      </c>
      <c r="H2171" s="17">
        <v>0</v>
      </c>
      <c r="I2171" s="17" t="s">
        <v>2380</v>
      </c>
      <c r="J2171" s="17" t="str">
        <f>IF(Table3__3_16[[#This Row],[HBA1C]]&lt;5.7,"Normal",IF(Table3__3_16[[#This Row],[HBA1C]]&lt;6.4,"Prediabetes","Diabetes"))</f>
        <v>Normal</v>
      </c>
    </row>
    <row r="2172" spans="1:10" x14ac:dyDescent="0.35">
      <c r="A2172" s="17" t="s">
        <v>191</v>
      </c>
      <c r="B2172" s="17">
        <v>27.98</v>
      </c>
      <c r="C2172" s="17" t="s">
        <v>8338</v>
      </c>
      <c r="D2172" s="17">
        <v>4.38</v>
      </c>
      <c r="E2172" s="17" t="s">
        <v>2380</v>
      </c>
      <c r="F2172" s="17" t="s">
        <v>2381</v>
      </c>
      <c r="G2172" s="17" t="s">
        <v>2380</v>
      </c>
      <c r="H2172" s="17">
        <v>1</v>
      </c>
      <c r="I2172" s="17" t="s">
        <v>2380</v>
      </c>
      <c r="J2172" s="17" t="str">
        <f>IF(Table3__3_16[[#This Row],[HBA1C]]&lt;5.7,"Normal",IF(Table3__3_16[[#This Row],[HBA1C]]&lt;6.4,"Prediabetes","Diabetes"))</f>
        <v>Normal</v>
      </c>
    </row>
    <row r="2173" spans="1:10" x14ac:dyDescent="0.35">
      <c r="A2173" s="17" t="s">
        <v>190</v>
      </c>
      <c r="B2173" s="17">
        <v>26.51</v>
      </c>
      <c r="C2173" s="17" t="s">
        <v>8338</v>
      </c>
      <c r="D2173" s="17">
        <v>4.58</v>
      </c>
      <c r="E2173" s="17" t="s">
        <v>2380</v>
      </c>
      <c r="F2173" s="17" t="s">
        <v>2380</v>
      </c>
      <c r="G2173" s="17" t="s">
        <v>2380</v>
      </c>
      <c r="H2173" s="17">
        <v>0</v>
      </c>
      <c r="I2173" s="17" t="s">
        <v>2380</v>
      </c>
      <c r="J2173" s="17" t="str">
        <f>IF(Table3__3_16[[#This Row],[HBA1C]]&lt;5.7,"Normal",IF(Table3__3_16[[#This Row],[HBA1C]]&lt;6.4,"Prediabetes","Diabetes"))</f>
        <v>Normal</v>
      </c>
    </row>
    <row r="2174" spans="1:10" x14ac:dyDescent="0.35">
      <c r="A2174" s="17" t="s">
        <v>189</v>
      </c>
      <c r="B2174" s="17">
        <v>29.734999999999999</v>
      </c>
      <c r="C2174" s="17" t="s">
        <v>8338</v>
      </c>
      <c r="D2174" s="17">
        <v>11.92</v>
      </c>
      <c r="E2174" s="17" t="s">
        <v>2380</v>
      </c>
      <c r="F2174" s="17" t="s">
        <v>2380</v>
      </c>
      <c r="G2174" s="17" t="s">
        <v>2380</v>
      </c>
      <c r="H2174" s="17">
        <v>0</v>
      </c>
      <c r="I2174" s="17" t="s">
        <v>2380</v>
      </c>
      <c r="J2174" s="17" t="str">
        <f>IF(Table3__3_16[[#This Row],[HBA1C]]&lt;5.7,"Normal",IF(Table3__3_16[[#This Row],[HBA1C]]&lt;6.4,"Prediabetes","Diabetes"))</f>
        <v>Diabetes</v>
      </c>
    </row>
    <row r="2175" spans="1:10" x14ac:dyDescent="0.35">
      <c r="A2175" s="17" t="s">
        <v>188</v>
      </c>
      <c r="B2175" s="17">
        <v>40.5</v>
      </c>
      <c r="C2175" s="17" t="s">
        <v>8337</v>
      </c>
      <c r="D2175" s="17">
        <v>5.4</v>
      </c>
      <c r="E2175" s="17" t="s">
        <v>2380</v>
      </c>
      <c r="F2175" s="17" t="s">
        <v>2380</v>
      </c>
      <c r="G2175" s="17" t="s">
        <v>2381</v>
      </c>
      <c r="H2175" s="17">
        <v>1</v>
      </c>
      <c r="I2175" s="17" t="s">
        <v>2380</v>
      </c>
      <c r="J2175" s="17" t="str">
        <f>IF(Table3__3_16[[#This Row],[HBA1C]]&lt;5.7,"Normal",IF(Table3__3_16[[#This Row],[HBA1C]]&lt;6.4,"Prediabetes","Diabetes"))</f>
        <v>Normal</v>
      </c>
    </row>
    <row r="2176" spans="1:10" x14ac:dyDescent="0.35">
      <c r="A2176" s="17" t="s">
        <v>187</v>
      </c>
      <c r="B2176" s="17">
        <v>25.64</v>
      </c>
      <c r="C2176" s="17" t="s">
        <v>8338</v>
      </c>
      <c r="D2176" s="17">
        <v>4.76</v>
      </c>
      <c r="E2176" s="17" t="s">
        <v>2380</v>
      </c>
      <c r="F2176" s="17" t="s">
        <v>2380</v>
      </c>
      <c r="G2176" s="17" t="s">
        <v>2380</v>
      </c>
      <c r="H2176" s="17">
        <v>1</v>
      </c>
      <c r="I2176" s="17" t="s">
        <v>2380</v>
      </c>
      <c r="J2176" s="17" t="str">
        <f>IF(Table3__3_16[[#This Row],[HBA1C]]&lt;5.7,"Normal",IF(Table3__3_16[[#This Row],[HBA1C]]&lt;6.4,"Prediabetes","Diabetes"))</f>
        <v>Normal</v>
      </c>
    </row>
    <row r="2177" spans="1:10" x14ac:dyDescent="0.35">
      <c r="A2177" s="17" t="s">
        <v>186</v>
      </c>
      <c r="B2177" s="17">
        <v>32.9</v>
      </c>
      <c r="C2177" s="17" t="s">
        <v>8337</v>
      </c>
      <c r="D2177" s="17">
        <v>4.78</v>
      </c>
      <c r="E2177" s="17" t="s">
        <v>2380</v>
      </c>
      <c r="F2177" s="17" t="s">
        <v>2380</v>
      </c>
      <c r="G2177" s="17" t="s">
        <v>2381</v>
      </c>
      <c r="H2177" s="17">
        <v>1</v>
      </c>
      <c r="I2177" s="17" t="s">
        <v>2380</v>
      </c>
      <c r="J2177" s="17" t="str">
        <f>IF(Table3__3_16[[#This Row],[HBA1C]]&lt;5.7,"Normal",IF(Table3__3_16[[#This Row],[HBA1C]]&lt;6.4,"Prediabetes","Diabetes"))</f>
        <v>Normal</v>
      </c>
    </row>
    <row r="2178" spans="1:10" x14ac:dyDescent="0.35">
      <c r="A2178" s="17" t="s">
        <v>185</v>
      </c>
      <c r="B2178" s="17">
        <v>29.8</v>
      </c>
      <c r="C2178" s="17" t="s">
        <v>8338</v>
      </c>
      <c r="D2178" s="17">
        <v>4.26</v>
      </c>
      <c r="E2178" s="17" t="s">
        <v>2380</v>
      </c>
      <c r="F2178" s="17" t="s">
        <v>2380</v>
      </c>
      <c r="G2178" s="17" t="s">
        <v>2381</v>
      </c>
      <c r="H2178" s="17">
        <v>1</v>
      </c>
      <c r="I2178" s="17" t="s">
        <v>2380</v>
      </c>
      <c r="J2178" s="17" t="str">
        <f>IF(Table3__3_16[[#This Row],[HBA1C]]&lt;5.7,"Normal",IF(Table3__3_16[[#This Row],[HBA1C]]&lt;6.4,"Prediabetes","Diabetes"))</f>
        <v>Normal</v>
      </c>
    </row>
    <row r="2179" spans="1:10" x14ac:dyDescent="0.35">
      <c r="A2179" s="17" t="s">
        <v>184</v>
      </c>
      <c r="B2179" s="17">
        <v>28.9</v>
      </c>
      <c r="C2179" s="17" t="s">
        <v>8338</v>
      </c>
      <c r="D2179" s="17">
        <v>5.85</v>
      </c>
      <c r="E2179" s="17" t="s">
        <v>2380</v>
      </c>
      <c r="F2179" s="17" t="s">
        <v>2380</v>
      </c>
      <c r="G2179" s="17" t="s">
        <v>2381</v>
      </c>
      <c r="H2179" s="17">
        <v>1</v>
      </c>
      <c r="I2179" s="17" t="s">
        <v>2380</v>
      </c>
      <c r="J2179" s="17" t="str">
        <f>IF(Table3__3_16[[#This Row],[HBA1C]]&lt;5.7,"Normal",IF(Table3__3_16[[#This Row],[HBA1C]]&lt;6.4,"Prediabetes","Diabetes"))</f>
        <v>Prediabetes</v>
      </c>
    </row>
    <row r="2180" spans="1:10" x14ac:dyDescent="0.35">
      <c r="A2180" s="17" t="s">
        <v>183</v>
      </c>
      <c r="B2180" s="17">
        <v>24.7</v>
      </c>
      <c r="C2180" s="17" t="s">
        <v>8339</v>
      </c>
      <c r="D2180" s="17">
        <v>5.32</v>
      </c>
      <c r="E2180" s="17" t="s">
        <v>2380</v>
      </c>
      <c r="F2180" s="17" t="s">
        <v>2380</v>
      </c>
      <c r="G2180" s="17" t="s">
        <v>2381</v>
      </c>
      <c r="H2180" s="17">
        <v>1</v>
      </c>
      <c r="I2180" s="17" t="s">
        <v>2380</v>
      </c>
      <c r="J2180" s="17" t="str">
        <f>IF(Table3__3_16[[#This Row],[HBA1C]]&lt;5.7,"Normal",IF(Table3__3_16[[#This Row],[HBA1C]]&lt;6.4,"Prediabetes","Diabetes"))</f>
        <v>Normal</v>
      </c>
    </row>
    <row r="2181" spans="1:10" x14ac:dyDescent="0.35">
      <c r="A2181" s="17" t="s">
        <v>182</v>
      </c>
      <c r="B2181" s="17">
        <v>20.6</v>
      </c>
      <c r="C2181" s="17" t="s">
        <v>8339</v>
      </c>
      <c r="D2181" s="17">
        <v>5.14</v>
      </c>
      <c r="E2181" s="17" t="s">
        <v>2380</v>
      </c>
      <c r="F2181" s="17" t="s">
        <v>2380</v>
      </c>
      <c r="G2181" s="17" t="s">
        <v>2381</v>
      </c>
      <c r="H2181" s="17">
        <v>1</v>
      </c>
      <c r="I2181" s="17" t="s">
        <v>2380</v>
      </c>
      <c r="J2181" s="17" t="str">
        <f>IF(Table3__3_16[[#This Row],[HBA1C]]&lt;5.7,"Normal",IF(Table3__3_16[[#This Row],[HBA1C]]&lt;6.4,"Prediabetes","Diabetes"))</f>
        <v>Normal</v>
      </c>
    </row>
    <row r="2182" spans="1:10" x14ac:dyDescent="0.35">
      <c r="A2182" s="17" t="s">
        <v>181</v>
      </c>
      <c r="B2182" s="17">
        <v>18.600000000000001</v>
      </c>
      <c r="C2182" s="17" t="s">
        <v>8339</v>
      </c>
      <c r="D2182" s="17">
        <v>5</v>
      </c>
      <c r="E2182" s="17" t="s">
        <v>2380</v>
      </c>
      <c r="F2182" s="17" t="s">
        <v>2380</v>
      </c>
      <c r="G2182" s="17" t="s">
        <v>2381</v>
      </c>
      <c r="H2182" s="17">
        <v>1</v>
      </c>
      <c r="I2182" s="17" t="s">
        <v>2380</v>
      </c>
      <c r="J2182" s="17" t="str">
        <f>IF(Table3__3_16[[#This Row],[HBA1C]]&lt;5.7,"Normal",IF(Table3__3_16[[#This Row],[HBA1C]]&lt;6.4,"Prediabetes","Diabetes"))</f>
        <v>Normal</v>
      </c>
    </row>
    <row r="2183" spans="1:10" x14ac:dyDescent="0.35">
      <c r="A2183" s="17" t="s">
        <v>180</v>
      </c>
      <c r="B2183" s="17">
        <v>17.8</v>
      </c>
      <c r="C2183" s="17" t="s">
        <v>8340</v>
      </c>
      <c r="D2183" s="17">
        <v>4.55</v>
      </c>
      <c r="E2183" s="17" t="s">
        <v>2380</v>
      </c>
      <c r="F2183" s="17" t="s">
        <v>2380</v>
      </c>
      <c r="G2183" s="17" t="s">
        <v>2381</v>
      </c>
      <c r="H2183" s="17">
        <v>1</v>
      </c>
      <c r="I2183" s="17" t="s">
        <v>2380</v>
      </c>
      <c r="J2183" s="17" t="str">
        <f>IF(Table3__3_16[[#This Row],[HBA1C]]&lt;5.7,"Normal",IF(Table3__3_16[[#This Row],[HBA1C]]&lt;6.4,"Prediabetes","Diabetes"))</f>
        <v>Normal</v>
      </c>
    </row>
    <row r="2184" spans="1:10" x14ac:dyDescent="0.35">
      <c r="A2184" s="17" t="s">
        <v>179</v>
      </c>
      <c r="B2184" s="17">
        <v>35.200000000000003</v>
      </c>
      <c r="C2184" s="17" t="s">
        <v>8337</v>
      </c>
      <c r="D2184" s="17">
        <v>5.97</v>
      </c>
      <c r="E2184" s="17" t="s">
        <v>2380</v>
      </c>
      <c r="F2184" s="17" t="s">
        <v>2381</v>
      </c>
      <c r="G2184" s="17" t="s">
        <v>2380</v>
      </c>
      <c r="H2184" s="17">
        <v>1</v>
      </c>
      <c r="I2184" s="17" t="s">
        <v>2380</v>
      </c>
      <c r="J2184" s="17" t="str">
        <f>IF(Table3__3_16[[#This Row],[HBA1C]]&lt;5.7,"Normal",IF(Table3__3_16[[#This Row],[HBA1C]]&lt;6.4,"Prediabetes","Diabetes"))</f>
        <v>Prediabetes</v>
      </c>
    </row>
    <row r="2185" spans="1:10" x14ac:dyDescent="0.35">
      <c r="A2185" s="17" t="s">
        <v>178</v>
      </c>
      <c r="B2185" s="17">
        <v>33.770000000000003</v>
      </c>
      <c r="C2185" s="17" t="s">
        <v>8337</v>
      </c>
      <c r="D2185" s="17">
        <v>4.0199999999999996</v>
      </c>
      <c r="E2185" s="17" t="s">
        <v>2380</v>
      </c>
      <c r="F2185" s="17" t="s">
        <v>2381</v>
      </c>
      <c r="G2185" s="17" t="s">
        <v>2380</v>
      </c>
      <c r="H2185" s="17">
        <v>1</v>
      </c>
      <c r="I2185" s="17" t="s">
        <v>2380</v>
      </c>
      <c r="J2185" s="17" t="str">
        <f>IF(Table3__3_16[[#This Row],[HBA1C]]&lt;5.7,"Normal",IF(Table3__3_16[[#This Row],[HBA1C]]&lt;6.4,"Prediabetes","Diabetes"))</f>
        <v>Normal</v>
      </c>
    </row>
    <row r="2186" spans="1:10" x14ac:dyDescent="0.35">
      <c r="A2186" s="17" t="s">
        <v>177</v>
      </c>
      <c r="B2186" s="17">
        <v>30.03</v>
      </c>
      <c r="C2186" s="17" t="s">
        <v>8337</v>
      </c>
      <c r="D2186" s="17">
        <v>4.04</v>
      </c>
      <c r="E2186" s="17" t="s">
        <v>2380</v>
      </c>
      <c r="F2186" s="17" t="s">
        <v>2381</v>
      </c>
      <c r="G2186" s="17" t="s">
        <v>2380</v>
      </c>
      <c r="H2186" s="17">
        <v>1</v>
      </c>
      <c r="I2186" s="17" t="s">
        <v>2380</v>
      </c>
      <c r="J2186" s="17" t="str">
        <f>IF(Table3__3_16[[#This Row],[HBA1C]]&lt;5.7,"Normal",IF(Table3__3_16[[#This Row],[HBA1C]]&lt;6.4,"Prediabetes","Diabetes"))</f>
        <v>Normal</v>
      </c>
    </row>
    <row r="2187" spans="1:10" x14ac:dyDescent="0.35">
      <c r="A2187" s="17" t="s">
        <v>176</v>
      </c>
      <c r="B2187" s="17">
        <v>29.37</v>
      </c>
      <c r="C2187" s="17" t="s">
        <v>8338</v>
      </c>
      <c r="D2187" s="17">
        <v>5.54</v>
      </c>
      <c r="E2187" s="17" t="s">
        <v>2380</v>
      </c>
      <c r="F2187" s="17" t="s">
        <v>2381</v>
      </c>
      <c r="G2187" s="17" t="s">
        <v>2380</v>
      </c>
      <c r="H2187" s="17">
        <v>1</v>
      </c>
      <c r="I2187" s="17" t="s">
        <v>2380</v>
      </c>
      <c r="J2187" s="17" t="str">
        <f>IF(Table3__3_16[[#This Row],[HBA1C]]&lt;5.7,"Normal",IF(Table3__3_16[[#This Row],[HBA1C]]&lt;6.4,"Prediabetes","Diabetes"))</f>
        <v>Normal</v>
      </c>
    </row>
    <row r="2188" spans="1:10" x14ac:dyDescent="0.35">
      <c r="A2188" s="17" t="s">
        <v>175</v>
      </c>
      <c r="B2188" s="17">
        <v>28.5</v>
      </c>
      <c r="C2188" s="17" t="s">
        <v>8338</v>
      </c>
      <c r="D2188" s="17">
        <v>4.03</v>
      </c>
      <c r="E2188" s="17" t="s">
        <v>2380</v>
      </c>
      <c r="F2188" s="17" t="s">
        <v>2381</v>
      </c>
      <c r="G2188" s="17" t="s">
        <v>2380</v>
      </c>
      <c r="H2188" s="17">
        <v>1</v>
      </c>
      <c r="I2188" s="17" t="s">
        <v>2380</v>
      </c>
      <c r="J2188" s="17" t="str">
        <f>IF(Table3__3_16[[#This Row],[HBA1C]]&lt;5.7,"Normal",IF(Table3__3_16[[#This Row],[HBA1C]]&lt;6.4,"Prediabetes","Diabetes"))</f>
        <v>Normal</v>
      </c>
    </row>
    <row r="2189" spans="1:10" x14ac:dyDescent="0.35">
      <c r="A2189" s="17" t="s">
        <v>174</v>
      </c>
      <c r="B2189" s="17">
        <v>23.32</v>
      </c>
      <c r="C2189" s="17" t="s">
        <v>8339</v>
      </c>
      <c r="D2189" s="17">
        <v>5.62</v>
      </c>
      <c r="E2189" s="17" t="s">
        <v>2380</v>
      </c>
      <c r="F2189" s="17" t="s">
        <v>2381</v>
      </c>
      <c r="G2189" s="17" t="s">
        <v>2380</v>
      </c>
      <c r="H2189" s="17">
        <v>1</v>
      </c>
      <c r="I2189" s="17" t="s">
        <v>2380</v>
      </c>
      <c r="J2189" s="17" t="str">
        <f>IF(Table3__3_16[[#This Row],[HBA1C]]&lt;5.7,"Normal",IF(Table3__3_16[[#This Row],[HBA1C]]&lt;6.4,"Prediabetes","Diabetes"))</f>
        <v>Normal</v>
      </c>
    </row>
    <row r="2190" spans="1:10" x14ac:dyDescent="0.35">
      <c r="A2190" s="17" t="s">
        <v>173</v>
      </c>
      <c r="B2190" s="17">
        <v>26.125</v>
      </c>
      <c r="C2190" s="17" t="s">
        <v>8338</v>
      </c>
      <c r="D2190" s="17">
        <v>5.27</v>
      </c>
      <c r="E2190" s="17" t="s">
        <v>2380</v>
      </c>
      <c r="F2190" s="17" t="s">
        <v>2381</v>
      </c>
      <c r="G2190" s="17" t="s">
        <v>2380</v>
      </c>
      <c r="H2190" s="17">
        <v>1</v>
      </c>
      <c r="I2190" s="17" t="s">
        <v>2380</v>
      </c>
      <c r="J2190" s="17" t="str">
        <f>IF(Table3__3_16[[#This Row],[HBA1C]]&lt;5.7,"Normal",IF(Table3__3_16[[#This Row],[HBA1C]]&lt;6.4,"Prediabetes","Diabetes"))</f>
        <v>Normal</v>
      </c>
    </row>
    <row r="2191" spans="1:10" x14ac:dyDescent="0.35">
      <c r="A2191" s="17" t="s">
        <v>172</v>
      </c>
      <c r="B2191" s="17">
        <v>25.46</v>
      </c>
      <c r="C2191" s="17" t="s">
        <v>8338</v>
      </c>
      <c r="D2191" s="17">
        <v>5.18</v>
      </c>
      <c r="E2191" s="17" t="s">
        <v>2380</v>
      </c>
      <c r="F2191" s="17" t="s">
        <v>2381</v>
      </c>
      <c r="G2191" s="17" t="s">
        <v>2380</v>
      </c>
      <c r="H2191" s="17">
        <v>1</v>
      </c>
      <c r="I2191" s="17" t="s">
        <v>2380</v>
      </c>
      <c r="J2191" s="17" t="str">
        <f>IF(Table3__3_16[[#This Row],[HBA1C]]&lt;5.7,"Normal",IF(Table3__3_16[[#This Row],[HBA1C]]&lt;6.4,"Prediabetes","Diabetes"))</f>
        <v>Normal</v>
      </c>
    </row>
    <row r="2192" spans="1:10" x14ac:dyDescent="0.35">
      <c r="A2192" s="17" t="s">
        <v>171</v>
      </c>
      <c r="B2192" s="17">
        <v>23.75</v>
      </c>
      <c r="C2192" s="17" t="s">
        <v>8339</v>
      </c>
      <c r="D2192" s="17">
        <v>5.27</v>
      </c>
      <c r="E2192" s="17" t="s">
        <v>2380</v>
      </c>
      <c r="F2192" s="17" t="s">
        <v>2381</v>
      </c>
      <c r="G2192" s="17" t="s">
        <v>2380</v>
      </c>
      <c r="H2192" s="17">
        <v>1</v>
      </c>
      <c r="I2192" s="17" t="s">
        <v>2380</v>
      </c>
      <c r="J2192" s="17" t="str">
        <f>IF(Table3__3_16[[#This Row],[HBA1C]]&lt;5.7,"Normal",IF(Table3__3_16[[#This Row],[HBA1C]]&lt;6.4,"Prediabetes","Diabetes"))</f>
        <v>Normal</v>
      </c>
    </row>
    <row r="2193" spans="1:10" x14ac:dyDescent="0.35">
      <c r="A2193" s="17" t="s">
        <v>169</v>
      </c>
      <c r="B2193" s="17">
        <v>23.085000000000001</v>
      </c>
      <c r="C2193" s="17" t="s">
        <v>8339</v>
      </c>
      <c r="D2193" s="17">
        <v>5.62</v>
      </c>
      <c r="E2193" s="17" t="s">
        <v>2380</v>
      </c>
      <c r="F2193" s="17" t="s">
        <v>2381</v>
      </c>
      <c r="G2193" s="17" t="s">
        <v>2380</v>
      </c>
      <c r="H2193" s="17">
        <v>1</v>
      </c>
      <c r="I2193" s="17" t="s">
        <v>2380</v>
      </c>
      <c r="J2193" s="17" t="str">
        <f>IF(Table3__3_16[[#This Row],[HBA1C]]&lt;5.7,"Normal",IF(Table3__3_16[[#This Row],[HBA1C]]&lt;6.4,"Prediabetes","Diabetes"))</f>
        <v>Normal</v>
      </c>
    </row>
    <row r="2194" spans="1:10" x14ac:dyDescent="0.35">
      <c r="A2194" s="17" t="s">
        <v>167</v>
      </c>
      <c r="B2194" s="17">
        <v>22.99</v>
      </c>
      <c r="C2194" s="17" t="s">
        <v>8339</v>
      </c>
      <c r="D2194" s="17">
        <v>5.0599999999999996</v>
      </c>
      <c r="E2194" s="17" t="s">
        <v>2380</v>
      </c>
      <c r="F2194" s="17" t="s">
        <v>2381</v>
      </c>
      <c r="G2194" s="17" t="s">
        <v>2380</v>
      </c>
      <c r="H2194" s="17">
        <v>1</v>
      </c>
      <c r="I2194" s="17" t="s">
        <v>2380</v>
      </c>
      <c r="J2194" s="17" t="str">
        <f>IF(Table3__3_16[[#This Row],[HBA1C]]&lt;5.7,"Normal",IF(Table3__3_16[[#This Row],[HBA1C]]&lt;6.4,"Prediabetes","Diabetes"))</f>
        <v>Normal</v>
      </c>
    </row>
    <row r="2195" spans="1:10" x14ac:dyDescent="0.35">
      <c r="A2195" s="17" t="s">
        <v>165</v>
      </c>
      <c r="B2195" s="17">
        <v>21.47</v>
      </c>
      <c r="C2195" s="17" t="s">
        <v>8339</v>
      </c>
      <c r="D2195" s="17">
        <v>4.6900000000000004</v>
      </c>
      <c r="E2195" s="17" t="s">
        <v>2380</v>
      </c>
      <c r="F2195" s="17" t="s">
        <v>2381</v>
      </c>
      <c r="G2195" s="17" t="s">
        <v>2380</v>
      </c>
      <c r="H2195" s="17">
        <v>1</v>
      </c>
      <c r="I2195" s="17" t="s">
        <v>2380</v>
      </c>
      <c r="J2195" s="17" t="str">
        <f>IF(Table3__3_16[[#This Row],[HBA1C]]&lt;5.7,"Normal",IF(Table3__3_16[[#This Row],[HBA1C]]&lt;6.4,"Prediabetes","Diabetes"))</f>
        <v>Normal</v>
      </c>
    </row>
    <row r="2196" spans="1:10" x14ac:dyDescent="0.35">
      <c r="A2196" s="17" t="s">
        <v>163</v>
      </c>
      <c r="B2196" s="17">
        <v>15.96</v>
      </c>
      <c r="C2196" s="17" t="s">
        <v>8340</v>
      </c>
      <c r="D2196" s="17">
        <v>5.44</v>
      </c>
      <c r="E2196" s="17" t="s">
        <v>2380</v>
      </c>
      <c r="F2196" s="17" t="s">
        <v>2381</v>
      </c>
      <c r="G2196" s="17" t="s">
        <v>2380</v>
      </c>
      <c r="H2196" s="17">
        <v>1</v>
      </c>
      <c r="I2196" s="17" t="s">
        <v>2380</v>
      </c>
      <c r="J2196" s="17" t="str">
        <f>IF(Table3__3_16[[#This Row],[HBA1C]]&lt;5.7,"Normal",IF(Table3__3_16[[#This Row],[HBA1C]]&lt;6.4,"Prediabetes","Diabetes"))</f>
        <v>Normal</v>
      </c>
    </row>
    <row r="2197" spans="1:10" x14ac:dyDescent="0.35">
      <c r="A2197" s="17" t="s">
        <v>162</v>
      </c>
      <c r="B2197" s="17">
        <v>39.5</v>
      </c>
      <c r="C2197" s="17" t="s">
        <v>8337</v>
      </c>
      <c r="D2197" s="17">
        <v>5.05</v>
      </c>
      <c r="E2197" s="17" t="s">
        <v>2380</v>
      </c>
      <c r="F2197" s="17" t="s">
        <v>2381</v>
      </c>
      <c r="G2197" s="17" t="s">
        <v>2380</v>
      </c>
      <c r="H2197" s="17">
        <v>1</v>
      </c>
      <c r="I2197" s="17" t="s">
        <v>2380</v>
      </c>
      <c r="J2197" s="17" t="str">
        <f>IF(Table3__3_16[[#This Row],[HBA1C]]&lt;5.7,"Normal",IF(Table3__3_16[[#This Row],[HBA1C]]&lt;6.4,"Prediabetes","Diabetes"))</f>
        <v>Normal</v>
      </c>
    </row>
    <row r="2198" spans="1:10" x14ac:dyDescent="0.35">
      <c r="A2198" s="17" t="s">
        <v>161</v>
      </c>
      <c r="B2198" s="17">
        <v>33.770000000000003</v>
      </c>
      <c r="C2198" s="17" t="s">
        <v>8337</v>
      </c>
      <c r="D2198" s="17">
        <v>6</v>
      </c>
      <c r="E2198" s="17" t="s">
        <v>2380</v>
      </c>
      <c r="F2198" s="17" t="s">
        <v>2381</v>
      </c>
      <c r="G2198" s="17" t="s">
        <v>2380</v>
      </c>
      <c r="H2198" s="17">
        <v>1</v>
      </c>
      <c r="I2198" s="17" t="s">
        <v>2380</v>
      </c>
      <c r="J2198" s="17" t="str">
        <f>IF(Table3__3_16[[#This Row],[HBA1C]]&lt;5.7,"Normal",IF(Table3__3_16[[#This Row],[HBA1C]]&lt;6.4,"Prediabetes","Diabetes"))</f>
        <v>Prediabetes</v>
      </c>
    </row>
    <row r="2199" spans="1:10" x14ac:dyDescent="0.35">
      <c r="A2199" s="17" t="s">
        <v>160</v>
      </c>
      <c r="B2199" s="17">
        <v>26.84</v>
      </c>
      <c r="C2199" s="17" t="s">
        <v>8338</v>
      </c>
      <c r="D2199" s="17">
        <v>5.99</v>
      </c>
      <c r="E2199" s="17" t="s">
        <v>2381</v>
      </c>
      <c r="F2199" s="17" t="s">
        <v>2381</v>
      </c>
      <c r="G2199" s="17" t="s">
        <v>2380</v>
      </c>
      <c r="H2199" s="17">
        <v>1</v>
      </c>
      <c r="I2199" s="17" t="s">
        <v>2380</v>
      </c>
      <c r="J2199" s="17" t="str">
        <f>IF(Table3__3_16[[#This Row],[HBA1C]]&lt;5.7,"Normal",IF(Table3__3_16[[#This Row],[HBA1C]]&lt;6.4,"Prediabetes","Diabetes"))</f>
        <v>Prediabetes</v>
      </c>
    </row>
    <row r="2200" spans="1:10" x14ac:dyDescent="0.35">
      <c r="A2200" s="17" t="s">
        <v>159</v>
      </c>
      <c r="B2200" s="17">
        <v>35.53</v>
      </c>
      <c r="C2200" s="17" t="s">
        <v>8337</v>
      </c>
      <c r="D2200" s="17">
        <v>4.3600000000000003</v>
      </c>
      <c r="E2200" s="17" t="s">
        <v>2380</v>
      </c>
      <c r="F2200" s="17" t="s">
        <v>2380</v>
      </c>
      <c r="G2200" s="17" t="s">
        <v>2381</v>
      </c>
      <c r="H2200" s="17">
        <v>1</v>
      </c>
      <c r="I2200" s="17" t="s">
        <v>2380</v>
      </c>
      <c r="J2200" s="17" t="str">
        <f>IF(Table3__3_16[[#This Row],[HBA1C]]&lt;5.7,"Normal",IF(Table3__3_16[[#This Row],[HBA1C]]&lt;6.4,"Prediabetes","Diabetes"))</f>
        <v>Normal</v>
      </c>
    </row>
    <row r="2201" spans="1:10" x14ac:dyDescent="0.35">
      <c r="A2201" s="17" t="s">
        <v>158</v>
      </c>
      <c r="B2201" s="17">
        <v>30.59</v>
      </c>
      <c r="C2201" s="17" t="s">
        <v>8337</v>
      </c>
      <c r="D2201" s="17">
        <v>4.41</v>
      </c>
      <c r="E2201" s="17" t="s">
        <v>2380</v>
      </c>
      <c r="F2201" s="17" t="s">
        <v>2380</v>
      </c>
      <c r="G2201" s="17" t="s">
        <v>2381</v>
      </c>
      <c r="H2201" s="17">
        <v>1</v>
      </c>
      <c r="I2201" s="17" t="s">
        <v>2380</v>
      </c>
      <c r="J2201" s="17" t="str">
        <f>IF(Table3__3_16[[#This Row],[HBA1C]]&lt;5.7,"Normal",IF(Table3__3_16[[#This Row],[HBA1C]]&lt;6.4,"Prediabetes","Diabetes"))</f>
        <v>Normal</v>
      </c>
    </row>
    <row r="2202" spans="1:10" x14ac:dyDescent="0.35">
      <c r="A2202" s="17" t="s">
        <v>157</v>
      </c>
      <c r="B2202" s="17">
        <v>30.59</v>
      </c>
      <c r="C2202" s="17" t="s">
        <v>8337</v>
      </c>
      <c r="D2202" s="17">
        <v>4.17</v>
      </c>
      <c r="E2202" s="17" t="s">
        <v>2380</v>
      </c>
      <c r="F2202" s="17" t="s">
        <v>2380</v>
      </c>
      <c r="G2202" s="17" t="s">
        <v>2381</v>
      </c>
      <c r="H2202" s="17">
        <v>1</v>
      </c>
      <c r="I2202" s="17" t="s">
        <v>2380</v>
      </c>
      <c r="J2202" s="17" t="str">
        <f>IF(Table3__3_16[[#This Row],[HBA1C]]&lt;5.7,"Normal",IF(Table3__3_16[[#This Row],[HBA1C]]&lt;6.4,"Prediabetes","Diabetes"))</f>
        <v>Normal</v>
      </c>
    </row>
    <row r="2203" spans="1:10" x14ac:dyDescent="0.35">
      <c r="A2203" s="17" t="s">
        <v>156</v>
      </c>
      <c r="B2203" s="17">
        <v>27.835000000000001</v>
      </c>
      <c r="C2203" s="17" t="s">
        <v>8338</v>
      </c>
      <c r="D2203" s="17">
        <v>4.4400000000000004</v>
      </c>
      <c r="E2203" s="17" t="s">
        <v>2380</v>
      </c>
      <c r="F2203" s="17" t="s">
        <v>2380</v>
      </c>
      <c r="G2203" s="17" t="s">
        <v>2381</v>
      </c>
      <c r="H2203" s="17">
        <v>1</v>
      </c>
      <c r="I2203" s="17" t="s">
        <v>2380</v>
      </c>
      <c r="J2203" s="17" t="str">
        <f>IF(Table3__3_16[[#This Row],[HBA1C]]&lt;5.7,"Normal",IF(Table3__3_16[[#This Row],[HBA1C]]&lt;6.4,"Prediabetes","Diabetes"))</f>
        <v>Normal</v>
      </c>
    </row>
    <row r="2204" spans="1:10" x14ac:dyDescent="0.35">
      <c r="A2204" s="17" t="s">
        <v>155</v>
      </c>
      <c r="B2204" s="17">
        <v>40.26</v>
      </c>
      <c r="C2204" s="17" t="s">
        <v>8337</v>
      </c>
      <c r="D2204" s="17">
        <v>5.52</v>
      </c>
      <c r="E2204" s="17" t="s">
        <v>2380</v>
      </c>
      <c r="F2204" s="17" t="s">
        <v>2381</v>
      </c>
      <c r="G2204" s="17" t="s">
        <v>2380</v>
      </c>
      <c r="H2204" s="17">
        <v>1</v>
      </c>
      <c r="I2204" s="17" t="s">
        <v>2380</v>
      </c>
      <c r="J2204" s="17" t="str">
        <f>IF(Table3__3_16[[#This Row],[HBA1C]]&lt;5.7,"Normal",IF(Table3__3_16[[#This Row],[HBA1C]]&lt;6.4,"Prediabetes","Diabetes"))</f>
        <v>Normal</v>
      </c>
    </row>
    <row r="2205" spans="1:10" x14ac:dyDescent="0.35">
      <c r="A2205" s="17" t="s">
        <v>154</v>
      </c>
      <c r="B2205" s="17">
        <v>39.82</v>
      </c>
      <c r="C2205" s="17" t="s">
        <v>8337</v>
      </c>
      <c r="D2205" s="17">
        <v>6.01</v>
      </c>
      <c r="E2205" s="17" t="s">
        <v>2380</v>
      </c>
      <c r="F2205" s="17" t="s">
        <v>2381</v>
      </c>
      <c r="G2205" s="17" t="s">
        <v>2380</v>
      </c>
      <c r="H2205" s="17">
        <v>1</v>
      </c>
      <c r="I2205" s="17" t="s">
        <v>2380</v>
      </c>
      <c r="J2205" s="17" t="str">
        <f>IF(Table3__3_16[[#This Row],[HBA1C]]&lt;5.7,"Normal",IF(Table3__3_16[[#This Row],[HBA1C]]&lt;6.4,"Prediabetes","Diabetes"))</f>
        <v>Prediabetes</v>
      </c>
    </row>
    <row r="2206" spans="1:10" x14ac:dyDescent="0.35">
      <c r="A2206" s="17" t="s">
        <v>153</v>
      </c>
      <c r="B2206" s="17">
        <v>39.159999999999997</v>
      </c>
      <c r="C2206" s="17" t="s">
        <v>8337</v>
      </c>
      <c r="D2206" s="17">
        <v>5.81</v>
      </c>
      <c r="E2206" s="17" t="s">
        <v>2380</v>
      </c>
      <c r="F2206" s="17" t="s">
        <v>2381</v>
      </c>
      <c r="G2206" s="17" t="s">
        <v>2380</v>
      </c>
      <c r="H2206" s="17">
        <v>1</v>
      </c>
      <c r="I2206" s="17" t="s">
        <v>2380</v>
      </c>
      <c r="J2206" s="17" t="str">
        <f>IF(Table3__3_16[[#This Row],[HBA1C]]&lt;5.7,"Normal",IF(Table3__3_16[[#This Row],[HBA1C]]&lt;6.4,"Prediabetes","Diabetes"))</f>
        <v>Prediabetes</v>
      </c>
    </row>
    <row r="2207" spans="1:10" x14ac:dyDescent="0.35">
      <c r="A2207" s="17" t="s">
        <v>152</v>
      </c>
      <c r="B2207" s="17">
        <v>25.555</v>
      </c>
      <c r="C2207" s="17" t="s">
        <v>8338</v>
      </c>
      <c r="D2207" s="17">
        <v>4.37</v>
      </c>
      <c r="E2207" s="17" t="s">
        <v>2380</v>
      </c>
      <c r="F2207" s="17" t="s">
        <v>2380</v>
      </c>
      <c r="G2207" s="17" t="s">
        <v>2381</v>
      </c>
      <c r="H2207" s="17">
        <v>1</v>
      </c>
      <c r="I2207" s="17" t="s">
        <v>2380</v>
      </c>
      <c r="J2207" s="17" t="str">
        <f>IF(Table3__3_16[[#This Row],[HBA1C]]&lt;5.7,"Normal",IF(Table3__3_16[[#This Row],[HBA1C]]&lt;6.4,"Prediabetes","Diabetes"))</f>
        <v>Normal</v>
      </c>
    </row>
    <row r="2208" spans="1:10" x14ac:dyDescent="0.35">
      <c r="A2208" s="17" t="s">
        <v>151</v>
      </c>
      <c r="B2208" s="17">
        <v>25.175000000000001</v>
      </c>
      <c r="C2208" s="17" t="s">
        <v>8338</v>
      </c>
      <c r="D2208" s="17">
        <v>5.74</v>
      </c>
      <c r="E2208" s="17" t="s">
        <v>2380</v>
      </c>
      <c r="F2208" s="17" t="s">
        <v>2380</v>
      </c>
      <c r="G2208" s="17" t="s">
        <v>2381</v>
      </c>
      <c r="H2208" s="17">
        <v>1</v>
      </c>
      <c r="I2208" s="17" t="s">
        <v>2380</v>
      </c>
      <c r="J2208" s="17" t="str">
        <f>IF(Table3__3_16[[#This Row],[HBA1C]]&lt;5.7,"Normal",IF(Table3__3_16[[#This Row],[HBA1C]]&lt;6.4,"Prediabetes","Diabetes"))</f>
        <v>Prediabetes</v>
      </c>
    </row>
    <row r="2209" spans="1:10" x14ac:dyDescent="0.35">
      <c r="A2209" s="17" t="s">
        <v>150</v>
      </c>
      <c r="B2209" s="17">
        <v>38.28</v>
      </c>
      <c r="C2209" s="17" t="s">
        <v>8337</v>
      </c>
      <c r="D2209" s="17">
        <v>5.39</v>
      </c>
      <c r="E2209" s="17" t="s">
        <v>2380</v>
      </c>
      <c r="F2209" s="17" t="s">
        <v>2381</v>
      </c>
      <c r="G2209" s="17" t="s">
        <v>2380</v>
      </c>
      <c r="H2209" s="17">
        <v>1</v>
      </c>
      <c r="I2209" s="17" t="s">
        <v>2380</v>
      </c>
      <c r="J2209" s="17" t="str">
        <f>IF(Table3__3_16[[#This Row],[HBA1C]]&lt;5.7,"Normal",IF(Table3__3_16[[#This Row],[HBA1C]]&lt;6.4,"Prediabetes","Diabetes"))</f>
        <v>Normal</v>
      </c>
    </row>
    <row r="2210" spans="1:10" x14ac:dyDescent="0.35">
      <c r="A2210" s="17" t="s">
        <v>149</v>
      </c>
      <c r="B2210" s="17">
        <v>38.17</v>
      </c>
      <c r="C2210" s="17" t="s">
        <v>8337</v>
      </c>
      <c r="D2210" s="17">
        <v>4.07</v>
      </c>
      <c r="E2210" s="17" t="s">
        <v>2380</v>
      </c>
      <c r="F2210" s="17" t="s">
        <v>2381</v>
      </c>
      <c r="G2210" s="17" t="s">
        <v>2380</v>
      </c>
      <c r="H2210" s="17">
        <v>1</v>
      </c>
      <c r="I2210" s="17" t="s">
        <v>2380</v>
      </c>
      <c r="J2210" s="17" t="str">
        <f>IF(Table3__3_16[[#This Row],[HBA1C]]&lt;5.7,"Normal",IF(Table3__3_16[[#This Row],[HBA1C]]&lt;6.4,"Prediabetes","Diabetes"))</f>
        <v>Normal</v>
      </c>
    </row>
    <row r="2211" spans="1:10" x14ac:dyDescent="0.35">
      <c r="A2211" s="17" t="s">
        <v>148</v>
      </c>
      <c r="B2211" s="17">
        <v>36.85</v>
      </c>
      <c r="C2211" s="17" t="s">
        <v>8337</v>
      </c>
      <c r="D2211" s="17">
        <v>5.49</v>
      </c>
      <c r="E2211" s="17" t="s">
        <v>2380</v>
      </c>
      <c r="F2211" s="17" t="s">
        <v>2381</v>
      </c>
      <c r="G2211" s="17" t="s">
        <v>2380</v>
      </c>
      <c r="H2211" s="17">
        <v>1</v>
      </c>
      <c r="I2211" s="17" t="s">
        <v>2380</v>
      </c>
      <c r="J2211" s="17" t="str">
        <f>IF(Table3__3_16[[#This Row],[HBA1C]]&lt;5.7,"Normal",IF(Table3__3_16[[#This Row],[HBA1C]]&lt;6.4,"Prediabetes","Diabetes"))</f>
        <v>Normal</v>
      </c>
    </row>
    <row r="2212" spans="1:10" x14ac:dyDescent="0.35">
      <c r="A2212" s="17" t="s">
        <v>147</v>
      </c>
      <c r="B2212" s="17">
        <v>22.61</v>
      </c>
      <c r="C2212" s="17" t="s">
        <v>8339</v>
      </c>
      <c r="D2212" s="17">
        <v>5.68</v>
      </c>
      <c r="E2212" s="17" t="s">
        <v>2380</v>
      </c>
      <c r="F2212" s="17" t="s">
        <v>2380</v>
      </c>
      <c r="G2212" s="17" t="s">
        <v>2381</v>
      </c>
      <c r="H2212" s="17">
        <v>1</v>
      </c>
      <c r="I2212" s="17" t="s">
        <v>2380</v>
      </c>
      <c r="J2212" s="17" t="str">
        <f>IF(Table3__3_16[[#This Row],[HBA1C]]&lt;5.7,"Normal",IF(Table3__3_16[[#This Row],[HBA1C]]&lt;6.4,"Prediabetes","Diabetes"))</f>
        <v>Normal</v>
      </c>
    </row>
    <row r="2213" spans="1:10" x14ac:dyDescent="0.35">
      <c r="A2213" s="17" t="s">
        <v>146</v>
      </c>
      <c r="B2213" s="17">
        <v>21.754999999999999</v>
      </c>
      <c r="C2213" s="17" t="s">
        <v>8339</v>
      </c>
      <c r="D2213" s="17">
        <v>6.09</v>
      </c>
      <c r="E2213" s="17" t="s">
        <v>2380</v>
      </c>
      <c r="F2213" s="17" t="s">
        <v>2380</v>
      </c>
      <c r="G2213" s="17" t="s">
        <v>2381</v>
      </c>
      <c r="H2213" s="17">
        <v>1</v>
      </c>
      <c r="I2213" s="17" t="s">
        <v>2380</v>
      </c>
      <c r="J2213" s="17" t="str">
        <f>IF(Table3__3_16[[#This Row],[HBA1C]]&lt;5.7,"Normal",IF(Table3__3_16[[#This Row],[HBA1C]]&lt;6.4,"Prediabetes","Diabetes"))</f>
        <v>Prediabetes</v>
      </c>
    </row>
    <row r="2214" spans="1:10" x14ac:dyDescent="0.35">
      <c r="A2214" s="17" t="s">
        <v>145</v>
      </c>
      <c r="B2214" s="17">
        <v>20.425000000000001</v>
      </c>
      <c r="C2214" s="17" t="s">
        <v>8339</v>
      </c>
      <c r="D2214" s="17">
        <v>5.53</v>
      </c>
      <c r="E2214" s="17" t="s">
        <v>2380</v>
      </c>
      <c r="F2214" s="17" t="s">
        <v>2380</v>
      </c>
      <c r="G2214" s="17" t="s">
        <v>2381</v>
      </c>
      <c r="H2214" s="17">
        <v>1</v>
      </c>
      <c r="I2214" s="17" t="s">
        <v>2380</v>
      </c>
      <c r="J2214" s="17" t="str">
        <f>IF(Table3__3_16[[#This Row],[HBA1C]]&lt;5.7,"Normal",IF(Table3__3_16[[#This Row],[HBA1C]]&lt;6.4,"Prediabetes","Diabetes"))</f>
        <v>Normal</v>
      </c>
    </row>
    <row r="2215" spans="1:10" x14ac:dyDescent="0.35">
      <c r="A2215" s="17" t="s">
        <v>144</v>
      </c>
      <c r="B2215" s="17">
        <v>31.35</v>
      </c>
      <c r="C2215" s="17" t="s">
        <v>8337</v>
      </c>
      <c r="D2215" s="17">
        <v>4.28</v>
      </c>
      <c r="E2215" s="17" t="s">
        <v>2380</v>
      </c>
      <c r="F2215" s="17" t="s">
        <v>2381</v>
      </c>
      <c r="G2215" s="17" t="s">
        <v>2380</v>
      </c>
      <c r="H2215" s="17">
        <v>1</v>
      </c>
      <c r="I2215" s="17" t="s">
        <v>2380</v>
      </c>
      <c r="J2215" s="17" t="str">
        <f>IF(Table3__3_16[[#This Row],[HBA1C]]&lt;5.7,"Normal",IF(Table3__3_16[[#This Row],[HBA1C]]&lt;6.4,"Prediabetes","Diabetes"))</f>
        <v>Normal</v>
      </c>
    </row>
    <row r="2216" spans="1:10" x14ac:dyDescent="0.35">
      <c r="A2216" s="17" t="s">
        <v>143</v>
      </c>
      <c r="B2216" s="17">
        <v>31.13</v>
      </c>
      <c r="C2216" s="17" t="s">
        <v>8337</v>
      </c>
      <c r="D2216" s="17">
        <v>6.01</v>
      </c>
      <c r="E2216" s="17" t="s">
        <v>2380</v>
      </c>
      <c r="F2216" s="17" t="s">
        <v>2381</v>
      </c>
      <c r="G2216" s="17" t="s">
        <v>2380</v>
      </c>
      <c r="H2216" s="17">
        <v>1</v>
      </c>
      <c r="I2216" s="17" t="s">
        <v>2380</v>
      </c>
      <c r="J2216" s="17" t="str">
        <f>IF(Table3__3_16[[#This Row],[HBA1C]]&lt;5.7,"Normal",IF(Table3__3_16[[#This Row],[HBA1C]]&lt;6.4,"Prediabetes","Diabetes"))</f>
        <v>Prediabetes</v>
      </c>
    </row>
    <row r="2217" spans="1:10" x14ac:dyDescent="0.35">
      <c r="A2217" s="17" t="s">
        <v>142</v>
      </c>
      <c r="B2217" s="17">
        <v>17.48</v>
      </c>
      <c r="C2217" s="17" t="s">
        <v>8340</v>
      </c>
      <c r="D2217" s="17">
        <v>4.59</v>
      </c>
      <c r="E2217" s="17" t="s">
        <v>2380</v>
      </c>
      <c r="F2217" s="17" t="s">
        <v>2380</v>
      </c>
      <c r="G2217" s="17" t="s">
        <v>2381</v>
      </c>
      <c r="H2217" s="17">
        <v>1</v>
      </c>
      <c r="I2217" s="17" t="s">
        <v>2380</v>
      </c>
      <c r="J2217" s="17" t="str">
        <f>IF(Table3__3_16[[#This Row],[HBA1C]]&lt;5.7,"Normal",IF(Table3__3_16[[#This Row],[HBA1C]]&lt;6.4,"Prediabetes","Diabetes"))</f>
        <v>Normal</v>
      </c>
    </row>
    <row r="2218" spans="1:10" x14ac:dyDescent="0.35">
      <c r="A2218" s="17" t="s">
        <v>141</v>
      </c>
      <c r="B2218" s="17">
        <v>22.57</v>
      </c>
      <c r="C2218" s="17" t="s">
        <v>8339</v>
      </c>
      <c r="D2218" s="17">
        <v>5.8</v>
      </c>
      <c r="E2218" s="17" t="s">
        <v>2381</v>
      </c>
      <c r="F2218" s="17" t="s">
        <v>2380</v>
      </c>
      <c r="G2218" s="17" t="s">
        <v>2380</v>
      </c>
      <c r="H2218" s="17">
        <v>1</v>
      </c>
      <c r="I2218" s="17" t="s">
        <v>2380</v>
      </c>
      <c r="J2218" s="17" t="str">
        <f>IF(Table3__3_16[[#This Row],[HBA1C]]&lt;5.7,"Normal",IF(Table3__3_16[[#This Row],[HBA1C]]&lt;6.4,"Prediabetes","Diabetes"))</f>
        <v>Prediabetes</v>
      </c>
    </row>
    <row r="2219" spans="1:10" x14ac:dyDescent="0.35">
      <c r="A2219" s="17" t="s">
        <v>140</v>
      </c>
      <c r="B2219" s="17">
        <v>26.73</v>
      </c>
      <c r="C2219" s="17" t="s">
        <v>8338</v>
      </c>
      <c r="D2219" s="17">
        <v>5.08</v>
      </c>
      <c r="E2219" s="17" t="s">
        <v>2380</v>
      </c>
      <c r="F2219" s="17" t="s">
        <v>2381</v>
      </c>
      <c r="G2219" s="17" t="s">
        <v>2380</v>
      </c>
      <c r="H2219" s="17">
        <v>1</v>
      </c>
      <c r="I2219" s="17" t="s">
        <v>2380</v>
      </c>
      <c r="J2219" s="17" t="str">
        <f>IF(Table3__3_16[[#This Row],[HBA1C]]&lt;5.7,"Normal",IF(Table3__3_16[[#This Row],[HBA1C]]&lt;6.4,"Prediabetes","Diabetes"))</f>
        <v>Normal</v>
      </c>
    </row>
    <row r="2220" spans="1:10" x14ac:dyDescent="0.35">
      <c r="A2220" s="17" t="s">
        <v>139</v>
      </c>
      <c r="B2220" s="17">
        <v>20.79</v>
      </c>
      <c r="C2220" s="17" t="s">
        <v>8339</v>
      </c>
      <c r="D2220" s="17">
        <v>5.84</v>
      </c>
      <c r="E2220" s="17" t="s">
        <v>2380</v>
      </c>
      <c r="F2220" s="17" t="s">
        <v>2381</v>
      </c>
      <c r="G2220" s="17" t="s">
        <v>2380</v>
      </c>
      <c r="H2220" s="17">
        <v>1</v>
      </c>
      <c r="I2220" s="17" t="s">
        <v>2380</v>
      </c>
      <c r="J2220" s="17" t="str">
        <f>IF(Table3__3_16[[#This Row],[HBA1C]]&lt;5.7,"Normal",IF(Table3__3_16[[#This Row],[HBA1C]]&lt;6.4,"Prediabetes","Diabetes"))</f>
        <v>Prediabetes</v>
      </c>
    </row>
    <row r="2221" spans="1:10" x14ac:dyDescent="0.35">
      <c r="A2221" s="17" t="s">
        <v>138</v>
      </c>
      <c r="B2221" s="17">
        <v>20.149999999999999</v>
      </c>
      <c r="C2221" s="17" t="s">
        <v>8339</v>
      </c>
      <c r="D2221" s="17">
        <v>4.1500000000000004</v>
      </c>
      <c r="E2221" s="17" t="s">
        <v>2380</v>
      </c>
      <c r="F2221" s="17" t="s">
        <v>2380</v>
      </c>
      <c r="G2221" s="17" t="s">
        <v>2380</v>
      </c>
      <c r="H2221" s="17">
        <v>1</v>
      </c>
      <c r="I2221" s="17" t="s">
        <v>2380</v>
      </c>
      <c r="J2221" s="17" t="str">
        <f>IF(Table3__3_16[[#This Row],[HBA1C]]&lt;5.7,"Normal",IF(Table3__3_16[[#This Row],[HBA1C]]&lt;6.4,"Prediabetes","Diabetes"))</f>
        <v>Normal</v>
      </c>
    </row>
    <row r="2222" spans="1:10" x14ac:dyDescent="0.35">
      <c r="A2222" s="17" t="s">
        <v>137</v>
      </c>
      <c r="B2222" s="17">
        <v>36.85</v>
      </c>
      <c r="C2222" s="17" t="s">
        <v>8337</v>
      </c>
      <c r="D2222" s="17">
        <v>4.3600000000000003</v>
      </c>
      <c r="E2222" s="17" t="s">
        <v>2381</v>
      </c>
      <c r="F2222" s="17" t="s">
        <v>2380</v>
      </c>
      <c r="G2222" s="17" t="s">
        <v>2380</v>
      </c>
      <c r="H2222" s="17">
        <v>0</v>
      </c>
      <c r="I2222" s="17" t="s">
        <v>2380</v>
      </c>
      <c r="J2222" s="17" t="str">
        <f>IF(Table3__3_16[[#This Row],[HBA1C]]&lt;5.7,"Normal",IF(Table3__3_16[[#This Row],[HBA1C]]&lt;6.4,"Prediabetes","Diabetes"))</f>
        <v>Normal</v>
      </c>
    </row>
    <row r="2223" spans="1:10" x14ac:dyDescent="0.35">
      <c r="A2223" s="17" t="s">
        <v>136</v>
      </c>
      <c r="B2223" s="17">
        <v>35.53</v>
      </c>
      <c r="C2223" s="17" t="s">
        <v>8337</v>
      </c>
      <c r="D2223" s="17">
        <v>4.55</v>
      </c>
      <c r="E2223" s="17" t="s">
        <v>2381</v>
      </c>
      <c r="F2223" s="17" t="s">
        <v>2380</v>
      </c>
      <c r="G2223" s="17" t="s">
        <v>2380</v>
      </c>
      <c r="H2223" s="17">
        <v>0</v>
      </c>
      <c r="I2223" s="17" t="s">
        <v>2380</v>
      </c>
      <c r="J2223" s="17" t="str">
        <f>IF(Table3__3_16[[#This Row],[HBA1C]]&lt;5.7,"Normal",IF(Table3__3_16[[#This Row],[HBA1C]]&lt;6.4,"Prediabetes","Diabetes"))</f>
        <v>Normal</v>
      </c>
    </row>
    <row r="2224" spans="1:10" x14ac:dyDescent="0.35">
      <c r="A2224" s="17" t="s">
        <v>135</v>
      </c>
      <c r="B2224" s="17">
        <v>31.1</v>
      </c>
      <c r="C2224" s="17" t="s">
        <v>8337</v>
      </c>
      <c r="D2224" s="17">
        <v>4.37</v>
      </c>
      <c r="E2224" s="17" t="s">
        <v>2381</v>
      </c>
      <c r="F2224" s="17" t="s">
        <v>2380</v>
      </c>
      <c r="G2224" s="17" t="s">
        <v>2380</v>
      </c>
      <c r="H2224" s="17">
        <v>0</v>
      </c>
      <c r="I2224" s="17" t="s">
        <v>2380</v>
      </c>
      <c r="J2224" s="17" t="str">
        <f>IF(Table3__3_16[[#This Row],[HBA1C]]&lt;5.7,"Normal",IF(Table3__3_16[[#This Row],[HBA1C]]&lt;6.4,"Prediabetes","Diabetes"))</f>
        <v>Normal</v>
      </c>
    </row>
    <row r="2225" spans="1:10" x14ac:dyDescent="0.35">
      <c r="A2225" s="17" t="s">
        <v>134</v>
      </c>
      <c r="B2225" s="17">
        <v>23.21</v>
      </c>
      <c r="C2225" s="17" t="s">
        <v>8339</v>
      </c>
      <c r="D2225" s="17">
        <v>5.24</v>
      </c>
      <c r="E2225" s="17" t="s">
        <v>2381</v>
      </c>
      <c r="F2225" s="17" t="s">
        <v>2380</v>
      </c>
      <c r="G2225" s="17" t="s">
        <v>2380</v>
      </c>
      <c r="H2225" s="17">
        <v>0</v>
      </c>
      <c r="I2225" s="17" t="s">
        <v>2380</v>
      </c>
      <c r="J2225" s="17" t="str">
        <f>IF(Table3__3_16[[#This Row],[HBA1C]]&lt;5.7,"Normal",IF(Table3__3_16[[#This Row],[HBA1C]]&lt;6.4,"Prediabetes","Diabetes"))</f>
        <v>Normal</v>
      </c>
    </row>
    <row r="2226" spans="1:10" x14ac:dyDescent="0.35">
      <c r="A2226" s="17" t="s">
        <v>133</v>
      </c>
      <c r="B2226" s="17">
        <v>18.36</v>
      </c>
      <c r="C2226" s="17" t="s">
        <v>8340</v>
      </c>
      <c r="D2226" s="17">
        <v>5.96</v>
      </c>
      <c r="E2226" s="17" t="s">
        <v>2380</v>
      </c>
      <c r="F2226" s="17" t="s">
        <v>2380</v>
      </c>
      <c r="G2226" s="17" t="s">
        <v>2380</v>
      </c>
      <c r="H2226" s="17">
        <v>1</v>
      </c>
      <c r="I2226" s="17" t="s">
        <v>2380</v>
      </c>
      <c r="J2226" s="17" t="str">
        <f>IF(Table3__3_16[[#This Row],[HBA1C]]&lt;5.7,"Normal",IF(Table3__3_16[[#This Row],[HBA1C]]&lt;6.4,"Prediabetes","Diabetes"))</f>
        <v>Prediabetes</v>
      </c>
    </row>
    <row r="2227" spans="1:10" x14ac:dyDescent="0.35">
      <c r="A2227" s="17" t="s">
        <v>132</v>
      </c>
      <c r="B2227" s="17">
        <v>15.92</v>
      </c>
      <c r="C2227" s="17" t="s">
        <v>8340</v>
      </c>
      <c r="D2227" s="17">
        <v>4.76</v>
      </c>
      <c r="E2227" s="17" t="s">
        <v>2381</v>
      </c>
      <c r="F2227" s="17" t="s">
        <v>2380</v>
      </c>
      <c r="G2227" s="17" t="s">
        <v>2380</v>
      </c>
      <c r="H2227" s="17">
        <v>1</v>
      </c>
      <c r="I2227" s="17" t="s">
        <v>2380</v>
      </c>
      <c r="J2227" s="17" t="str">
        <f>IF(Table3__3_16[[#This Row],[HBA1C]]&lt;5.7,"Normal",IF(Table3__3_16[[#This Row],[HBA1C]]&lt;6.4,"Prediabetes","Diabetes"))</f>
        <v>Normal</v>
      </c>
    </row>
    <row r="2228" spans="1:10" x14ac:dyDescent="0.35">
      <c r="A2228" s="17" t="s">
        <v>131</v>
      </c>
      <c r="B2228" s="17">
        <v>15.17</v>
      </c>
      <c r="C2228" s="17" t="s">
        <v>8340</v>
      </c>
      <c r="D2228" s="17">
        <v>4.3</v>
      </c>
      <c r="E2228" s="17" t="s">
        <v>2381</v>
      </c>
      <c r="F2228" s="17" t="s">
        <v>2380</v>
      </c>
      <c r="G2228" s="17" t="s">
        <v>2381</v>
      </c>
      <c r="H2228" s="17">
        <v>1</v>
      </c>
      <c r="I2228" s="17" t="s">
        <v>2380</v>
      </c>
      <c r="J2228" s="17" t="str">
        <f>IF(Table3__3_16[[#This Row],[HBA1C]]&lt;5.7,"Normal",IF(Table3__3_16[[#This Row],[HBA1C]]&lt;6.4,"Prediabetes","Diabetes"))</f>
        <v>Normal</v>
      </c>
    </row>
    <row r="2229" spans="1:10" x14ac:dyDescent="0.35">
      <c r="A2229" s="17" t="s">
        <v>130</v>
      </c>
      <c r="B2229" s="17">
        <v>16.63</v>
      </c>
      <c r="C2229" s="17" t="s">
        <v>8340</v>
      </c>
      <c r="D2229" s="17">
        <v>4.5</v>
      </c>
      <c r="E2229" s="17" t="s">
        <v>2380</v>
      </c>
      <c r="F2229" s="17" t="s">
        <v>2380</v>
      </c>
      <c r="G2229" s="17" t="s">
        <v>2380</v>
      </c>
      <c r="H2229" s="17">
        <v>1</v>
      </c>
      <c r="I2229" s="17" t="s">
        <v>2380</v>
      </c>
      <c r="J2229" s="17" t="str">
        <f>IF(Table3__3_16[[#This Row],[HBA1C]]&lt;5.7,"Normal",IF(Table3__3_16[[#This Row],[HBA1C]]&lt;6.4,"Prediabetes","Diabetes"))</f>
        <v>Normal</v>
      </c>
    </row>
    <row r="2230" spans="1:10" x14ac:dyDescent="0.35">
      <c r="A2230" s="17" t="s">
        <v>129</v>
      </c>
      <c r="B2230" s="17">
        <v>19.39</v>
      </c>
      <c r="C2230" s="17" t="s">
        <v>8339</v>
      </c>
      <c r="D2230" s="17">
        <v>5.59</v>
      </c>
      <c r="E2230" s="17" t="s">
        <v>2380</v>
      </c>
      <c r="F2230" s="17" t="s">
        <v>2380</v>
      </c>
      <c r="G2230" s="17" t="s">
        <v>2381</v>
      </c>
      <c r="H2230" s="17">
        <v>1</v>
      </c>
      <c r="I2230" s="17" t="s">
        <v>2380</v>
      </c>
      <c r="J2230" s="17" t="str">
        <f>IF(Table3__3_16[[#This Row],[HBA1C]]&lt;5.7,"Normal",IF(Table3__3_16[[#This Row],[HBA1C]]&lt;6.4,"Prediabetes","Diabetes"))</f>
        <v>Normal</v>
      </c>
    </row>
    <row r="2231" spans="1:10" x14ac:dyDescent="0.35">
      <c r="A2231" s="17" t="s">
        <v>128</v>
      </c>
      <c r="B2231" s="17">
        <v>17.34</v>
      </c>
      <c r="C2231" s="17" t="s">
        <v>8340</v>
      </c>
      <c r="D2231" s="17">
        <v>6.29</v>
      </c>
      <c r="E2231" s="17" t="s">
        <v>2381</v>
      </c>
      <c r="F2231" s="17" t="s">
        <v>2380</v>
      </c>
      <c r="G2231" s="17" t="s">
        <v>2381</v>
      </c>
      <c r="H2231" s="17">
        <v>1</v>
      </c>
      <c r="I2231" s="17" t="s">
        <v>2380</v>
      </c>
      <c r="J2231" s="17" t="str">
        <f>IF(Table3__3_16[[#This Row],[HBA1C]]&lt;5.7,"Normal",IF(Table3__3_16[[#This Row],[HBA1C]]&lt;6.4,"Prediabetes","Diabetes"))</f>
        <v>Prediabetes</v>
      </c>
    </row>
    <row r="2232" spans="1:10" x14ac:dyDescent="0.35">
      <c r="A2232" s="17" t="s">
        <v>127</v>
      </c>
      <c r="B2232" s="17">
        <v>17.940000000000001</v>
      </c>
      <c r="C2232" s="17" t="s">
        <v>8340</v>
      </c>
      <c r="D2232" s="17">
        <v>4.1900000000000004</v>
      </c>
      <c r="E2232" s="17" t="s">
        <v>2380</v>
      </c>
      <c r="F2232" s="17" t="s">
        <v>2381</v>
      </c>
      <c r="G2232" s="17" t="s">
        <v>2380</v>
      </c>
      <c r="H2232" s="17">
        <v>1</v>
      </c>
      <c r="I2232" s="17" t="s">
        <v>2380</v>
      </c>
      <c r="J2232" s="17" t="str">
        <f>IF(Table3__3_16[[#This Row],[HBA1C]]&lt;5.7,"Normal",IF(Table3__3_16[[#This Row],[HBA1C]]&lt;6.4,"Prediabetes","Diabetes"))</f>
        <v>Normal</v>
      </c>
    </row>
    <row r="2233" spans="1:10" x14ac:dyDescent="0.35">
      <c r="A2233" s="17" t="s">
        <v>126</v>
      </c>
      <c r="B2233" s="17">
        <v>16.670000000000002</v>
      </c>
      <c r="C2233" s="17" t="s">
        <v>8340</v>
      </c>
      <c r="D2233" s="17">
        <v>4.7</v>
      </c>
      <c r="E2233" s="17" t="s">
        <v>2381</v>
      </c>
      <c r="F2233" s="17" t="s">
        <v>2380</v>
      </c>
      <c r="G2233" s="17" t="s">
        <v>2381</v>
      </c>
      <c r="H2233" s="17">
        <v>1</v>
      </c>
      <c r="I2233" s="17" t="s">
        <v>2380</v>
      </c>
      <c r="J2233" s="17" t="str">
        <f>IF(Table3__3_16[[#This Row],[HBA1C]]&lt;5.7,"Normal",IF(Table3__3_16[[#This Row],[HBA1C]]&lt;6.4,"Prediabetes","Diabetes"))</f>
        <v>Normal</v>
      </c>
    </row>
    <row r="2234" spans="1:10" x14ac:dyDescent="0.35">
      <c r="A2234" s="17" t="s">
        <v>125</v>
      </c>
      <c r="B2234" s="17">
        <v>20.58</v>
      </c>
      <c r="C2234" s="17" t="s">
        <v>8339</v>
      </c>
      <c r="D2234" s="17">
        <v>5.64</v>
      </c>
      <c r="E2234" s="17" t="s">
        <v>2381</v>
      </c>
      <c r="F2234" s="17" t="s">
        <v>2380</v>
      </c>
      <c r="G2234" s="17" t="s">
        <v>2380</v>
      </c>
      <c r="H2234" s="17">
        <v>0</v>
      </c>
      <c r="I2234" s="17" t="s">
        <v>2380</v>
      </c>
      <c r="J2234" s="17" t="str">
        <f>IF(Table3__3_16[[#This Row],[HBA1C]]&lt;5.7,"Normal",IF(Table3__3_16[[#This Row],[HBA1C]]&lt;6.4,"Prediabetes","Diabetes"))</f>
        <v>Normal</v>
      </c>
    </row>
    <row r="2235" spans="1:10" x14ac:dyDescent="0.35">
      <c r="A2235" s="17" t="s">
        <v>124</v>
      </c>
      <c r="B2235" s="17">
        <v>16.5</v>
      </c>
      <c r="C2235" s="17" t="s">
        <v>8340</v>
      </c>
      <c r="D2235" s="17">
        <v>4.1100000000000003</v>
      </c>
      <c r="E2235" s="17" t="s">
        <v>2381</v>
      </c>
      <c r="F2235" s="17" t="s">
        <v>2380</v>
      </c>
      <c r="G2235" s="17" t="s">
        <v>2380</v>
      </c>
      <c r="H2235" s="17">
        <v>0</v>
      </c>
      <c r="I2235" s="17" t="s">
        <v>2380</v>
      </c>
      <c r="J2235" s="17" t="str">
        <f>IF(Table3__3_16[[#This Row],[HBA1C]]&lt;5.7,"Normal",IF(Table3__3_16[[#This Row],[HBA1C]]&lt;6.4,"Prediabetes","Diabetes"))</f>
        <v>Normal</v>
      </c>
    </row>
    <row r="2236" spans="1:10" x14ac:dyDescent="0.35">
      <c r="A2236" s="17" t="s">
        <v>123</v>
      </c>
      <c r="B2236" s="17">
        <v>15.41</v>
      </c>
      <c r="C2236" s="17" t="s">
        <v>8340</v>
      </c>
      <c r="D2236" s="17">
        <v>5.43</v>
      </c>
      <c r="E2236" s="17" t="s">
        <v>2381</v>
      </c>
      <c r="F2236" s="17" t="s">
        <v>2380</v>
      </c>
      <c r="G2236" s="17" t="s">
        <v>2381</v>
      </c>
      <c r="H2236" s="17">
        <v>1</v>
      </c>
      <c r="I2236" s="17" t="s">
        <v>2380</v>
      </c>
      <c r="J2236" s="17" t="str">
        <f>IF(Table3__3_16[[#This Row],[HBA1C]]&lt;5.7,"Normal",IF(Table3__3_16[[#This Row],[HBA1C]]&lt;6.4,"Prediabetes","Diabetes"))</f>
        <v>Normal</v>
      </c>
    </row>
    <row r="2237" spans="1:10" x14ac:dyDescent="0.35">
      <c r="A2237" s="17" t="s">
        <v>122</v>
      </c>
      <c r="B2237" s="17">
        <v>24.59</v>
      </c>
      <c r="C2237" s="17" t="s">
        <v>8339</v>
      </c>
      <c r="D2237" s="17">
        <v>4.38</v>
      </c>
      <c r="E2237" s="17" t="s">
        <v>2380</v>
      </c>
      <c r="F2237" s="17" t="s">
        <v>2380</v>
      </c>
      <c r="G2237" s="17" t="s">
        <v>2380</v>
      </c>
      <c r="H2237" s="17">
        <v>1</v>
      </c>
      <c r="I2237" s="17" t="s">
        <v>2380</v>
      </c>
      <c r="J2237" s="17" t="str">
        <f>IF(Table3__3_16[[#This Row],[HBA1C]]&lt;5.7,"Normal",IF(Table3__3_16[[#This Row],[HBA1C]]&lt;6.4,"Prediabetes","Diabetes"))</f>
        <v>Normal</v>
      </c>
    </row>
    <row r="2238" spans="1:10" x14ac:dyDescent="0.35">
      <c r="A2238" s="17" t="s">
        <v>121</v>
      </c>
      <c r="B2238" s="17">
        <v>33.33</v>
      </c>
      <c r="C2238" s="17" t="s">
        <v>8337</v>
      </c>
      <c r="D2238" s="17">
        <v>9.7899999999999991</v>
      </c>
      <c r="E2238" s="17" t="s">
        <v>2380</v>
      </c>
      <c r="F2238" s="17" t="s">
        <v>2380</v>
      </c>
      <c r="G2238" s="17" t="s">
        <v>2380</v>
      </c>
      <c r="H2238" s="17">
        <v>0</v>
      </c>
      <c r="I2238" s="17" t="s">
        <v>2380</v>
      </c>
      <c r="J2238" s="17" t="str">
        <f>IF(Table3__3_16[[#This Row],[HBA1C]]&lt;5.7,"Normal",IF(Table3__3_16[[#This Row],[HBA1C]]&lt;6.4,"Prediabetes","Diabetes"))</f>
        <v>Diabetes</v>
      </c>
    </row>
    <row r="2239" spans="1:10" x14ac:dyDescent="0.35">
      <c r="A2239" s="17" t="s">
        <v>120</v>
      </c>
      <c r="B2239" s="17">
        <v>18.5</v>
      </c>
      <c r="C2239" s="17" t="s">
        <v>8340</v>
      </c>
      <c r="D2239" s="17">
        <v>11.84</v>
      </c>
      <c r="E2239" s="17" t="s">
        <v>2380</v>
      </c>
      <c r="F2239" s="17" t="s">
        <v>2380</v>
      </c>
      <c r="G2239" s="17" t="s">
        <v>2380</v>
      </c>
      <c r="H2239" s="17">
        <v>0</v>
      </c>
      <c r="I2239" s="17" t="s">
        <v>2380</v>
      </c>
      <c r="J2239" s="17" t="str">
        <f>IF(Table3__3_16[[#This Row],[HBA1C]]&lt;5.7,"Normal",IF(Table3__3_16[[#This Row],[HBA1C]]&lt;6.4,"Prediabetes","Diabetes"))</f>
        <v>Diabetes</v>
      </c>
    </row>
    <row r="2240" spans="1:10" x14ac:dyDescent="0.35">
      <c r="A2240" s="17" t="s">
        <v>119</v>
      </c>
      <c r="B2240" s="17">
        <v>18.579999999999998</v>
      </c>
      <c r="C2240" s="17" t="s">
        <v>8339</v>
      </c>
      <c r="D2240" s="17">
        <v>6.22</v>
      </c>
      <c r="E2240" s="17" t="s">
        <v>2380</v>
      </c>
      <c r="F2240" s="17" t="s">
        <v>2380</v>
      </c>
      <c r="G2240" s="17" t="s">
        <v>2380</v>
      </c>
      <c r="H2240" s="17">
        <v>0</v>
      </c>
      <c r="I2240" s="17" t="s">
        <v>2380</v>
      </c>
      <c r="J2240" s="17" t="str">
        <f>IF(Table3__3_16[[#This Row],[HBA1C]]&lt;5.7,"Normal",IF(Table3__3_16[[#This Row],[HBA1C]]&lt;6.4,"Prediabetes","Diabetes"))</f>
        <v>Prediabetes</v>
      </c>
    </row>
    <row r="2241" spans="1:10" x14ac:dyDescent="0.35">
      <c r="A2241" s="17" t="s">
        <v>118</v>
      </c>
      <c r="B2241" s="17">
        <v>16.64</v>
      </c>
      <c r="C2241" s="17" t="s">
        <v>8340</v>
      </c>
      <c r="D2241" s="17">
        <v>10.01</v>
      </c>
      <c r="E2241" s="17" t="s">
        <v>2380</v>
      </c>
      <c r="F2241" s="17" t="s">
        <v>2380</v>
      </c>
      <c r="G2241" s="17" t="s">
        <v>2380</v>
      </c>
      <c r="H2241" s="17">
        <v>0</v>
      </c>
      <c r="I2241" s="17" t="s">
        <v>2380</v>
      </c>
      <c r="J2241" s="17" t="str">
        <f>IF(Table3__3_16[[#This Row],[HBA1C]]&lt;5.7,"Normal",IF(Table3__3_16[[#This Row],[HBA1C]]&lt;6.4,"Prediabetes","Diabetes"))</f>
        <v>Diabetes</v>
      </c>
    </row>
    <row r="2242" spans="1:10" x14ac:dyDescent="0.35">
      <c r="A2242" s="17" t="s">
        <v>117</v>
      </c>
      <c r="B2242" s="17">
        <v>19.329999999999998</v>
      </c>
      <c r="C2242" s="17" t="s">
        <v>8339</v>
      </c>
      <c r="D2242" s="17">
        <v>4.32</v>
      </c>
      <c r="E2242" s="17" t="s">
        <v>2380</v>
      </c>
      <c r="F2242" s="17" t="s">
        <v>2380</v>
      </c>
      <c r="G2242" s="17" t="s">
        <v>2380</v>
      </c>
      <c r="H2242" s="17">
        <v>1</v>
      </c>
      <c r="I2242" s="17" t="s">
        <v>2380</v>
      </c>
      <c r="J2242" s="17" t="str">
        <f>IF(Table3__3_16[[#This Row],[HBA1C]]&lt;5.7,"Normal",IF(Table3__3_16[[#This Row],[HBA1C]]&lt;6.4,"Prediabetes","Diabetes"))</f>
        <v>Normal</v>
      </c>
    </row>
    <row r="2243" spans="1:10" x14ac:dyDescent="0.35">
      <c r="A2243" s="17" t="s">
        <v>116</v>
      </c>
      <c r="B2243" s="17">
        <v>21.26</v>
      </c>
      <c r="C2243" s="17" t="s">
        <v>8339</v>
      </c>
      <c r="D2243" s="17">
        <v>5.65</v>
      </c>
      <c r="E2243" s="17" t="s">
        <v>2381</v>
      </c>
      <c r="F2243" s="17" t="s">
        <v>2380</v>
      </c>
      <c r="G2243" s="17" t="s">
        <v>2381</v>
      </c>
      <c r="H2243" s="17">
        <v>1</v>
      </c>
      <c r="I2243" s="17" t="s">
        <v>2380</v>
      </c>
      <c r="J2243" s="17" t="str">
        <f>IF(Table3__3_16[[#This Row],[HBA1C]]&lt;5.7,"Normal",IF(Table3__3_16[[#This Row],[HBA1C]]&lt;6.4,"Prediabetes","Diabetes"))</f>
        <v>Normal</v>
      </c>
    </row>
    <row r="2244" spans="1:10" x14ac:dyDescent="0.35">
      <c r="A2244" s="17" t="s">
        <v>115</v>
      </c>
      <c r="B2244" s="17">
        <v>15.6</v>
      </c>
      <c r="C2244" s="17" t="s">
        <v>8340</v>
      </c>
      <c r="D2244" s="17">
        <v>4.12</v>
      </c>
      <c r="E2244" s="17" t="s">
        <v>2381</v>
      </c>
      <c r="F2244" s="17" t="s">
        <v>2380</v>
      </c>
      <c r="G2244" s="17" t="s">
        <v>2380</v>
      </c>
      <c r="H2244" s="17">
        <v>1</v>
      </c>
      <c r="I2244" s="17" t="s">
        <v>2380</v>
      </c>
      <c r="J2244" s="17" t="str">
        <f>IF(Table3__3_16[[#This Row],[HBA1C]]&lt;5.7,"Normal",IF(Table3__3_16[[#This Row],[HBA1C]]&lt;6.4,"Prediabetes","Diabetes"))</f>
        <v>Normal</v>
      </c>
    </row>
    <row r="2245" spans="1:10" x14ac:dyDescent="0.35">
      <c r="A2245" s="17" t="s">
        <v>114</v>
      </c>
      <c r="B2245" s="17">
        <v>24.39</v>
      </c>
      <c r="C2245" s="17" t="s">
        <v>8339</v>
      </c>
      <c r="D2245" s="17">
        <v>6.24</v>
      </c>
      <c r="E2245" s="17" t="s">
        <v>2380</v>
      </c>
      <c r="F2245" s="17" t="s">
        <v>2380</v>
      </c>
      <c r="G2245" s="17" t="s">
        <v>2380</v>
      </c>
      <c r="H2245" s="17">
        <v>1</v>
      </c>
      <c r="I2245" s="17" t="s">
        <v>2380</v>
      </c>
      <c r="J2245" s="17" t="str">
        <f>IF(Table3__3_16[[#This Row],[HBA1C]]&lt;5.7,"Normal",IF(Table3__3_16[[#This Row],[HBA1C]]&lt;6.4,"Prediabetes","Diabetes"))</f>
        <v>Prediabetes</v>
      </c>
    </row>
    <row r="2246" spans="1:10" x14ac:dyDescent="0.35">
      <c r="A2246" s="17" t="s">
        <v>113</v>
      </c>
      <c r="B2246" s="17">
        <v>24.75</v>
      </c>
      <c r="C2246" s="17" t="s">
        <v>8339</v>
      </c>
      <c r="D2246" s="17">
        <v>4.83</v>
      </c>
      <c r="E2246" s="17" t="s">
        <v>2380</v>
      </c>
      <c r="F2246" s="17" t="s">
        <v>2380</v>
      </c>
      <c r="G2246" s="17" t="s">
        <v>2380</v>
      </c>
      <c r="H2246" s="17">
        <v>0</v>
      </c>
      <c r="I2246" s="17" t="s">
        <v>2380</v>
      </c>
      <c r="J2246" s="17" t="str">
        <f>IF(Table3__3_16[[#This Row],[HBA1C]]&lt;5.7,"Normal",IF(Table3__3_16[[#This Row],[HBA1C]]&lt;6.4,"Prediabetes","Diabetes"))</f>
        <v>Normal</v>
      </c>
    </row>
    <row r="2247" spans="1:10" x14ac:dyDescent="0.35">
      <c r="A2247" s="17" t="s">
        <v>112</v>
      </c>
      <c r="B2247" s="17">
        <v>20.88</v>
      </c>
      <c r="C2247" s="17" t="s">
        <v>8339</v>
      </c>
      <c r="D2247" s="17">
        <v>7.4</v>
      </c>
      <c r="E2247" s="17" t="s">
        <v>2380</v>
      </c>
      <c r="F2247" s="17" t="s">
        <v>2380</v>
      </c>
      <c r="G2247" s="17" t="s">
        <v>2380</v>
      </c>
      <c r="H2247" s="17">
        <v>0</v>
      </c>
      <c r="I2247" s="17" t="s">
        <v>2380</v>
      </c>
      <c r="J2247" s="17" t="str">
        <f>IF(Table3__3_16[[#This Row],[HBA1C]]&lt;5.7,"Normal",IF(Table3__3_16[[#This Row],[HBA1C]]&lt;6.4,"Prediabetes","Diabetes"))</f>
        <v>Diabetes</v>
      </c>
    </row>
    <row r="2248" spans="1:10" x14ac:dyDescent="0.35">
      <c r="A2248" s="17" t="s">
        <v>111</v>
      </c>
      <c r="B2248" s="17">
        <v>20.43</v>
      </c>
      <c r="C2248" s="17" t="s">
        <v>8339</v>
      </c>
      <c r="D2248" s="17">
        <v>4.54</v>
      </c>
      <c r="E2248" s="17" t="s">
        <v>2380</v>
      </c>
      <c r="F2248" s="17" t="s">
        <v>2380</v>
      </c>
      <c r="G2248" s="17" t="s">
        <v>2380</v>
      </c>
      <c r="H2248" s="17">
        <v>0</v>
      </c>
      <c r="I2248" s="17" t="s">
        <v>2380</v>
      </c>
      <c r="J2248" s="17" t="str">
        <f>IF(Table3__3_16[[#This Row],[HBA1C]]&lt;5.7,"Normal",IF(Table3__3_16[[#This Row],[HBA1C]]&lt;6.4,"Prediabetes","Diabetes"))</f>
        <v>Normal</v>
      </c>
    </row>
    <row r="2249" spans="1:10" x14ac:dyDescent="0.35">
      <c r="A2249" s="17" t="s">
        <v>110</v>
      </c>
      <c r="B2249" s="17">
        <v>15.18</v>
      </c>
      <c r="C2249" s="17" t="s">
        <v>8340</v>
      </c>
      <c r="D2249" s="17">
        <v>11.11</v>
      </c>
      <c r="E2249" s="17" t="s">
        <v>2380</v>
      </c>
      <c r="F2249" s="17" t="s">
        <v>2380</v>
      </c>
      <c r="G2249" s="17" t="s">
        <v>2380</v>
      </c>
      <c r="H2249" s="17">
        <v>0</v>
      </c>
      <c r="I2249" s="17" t="s">
        <v>2380</v>
      </c>
      <c r="J2249" s="17" t="str">
        <f>IF(Table3__3_16[[#This Row],[HBA1C]]&lt;5.7,"Normal",IF(Table3__3_16[[#This Row],[HBA1C]]&lt;6.4,"Prediabetes","Diabetes"))</f>
        <v>Diabetes</v>
      </c>
    </row>
    <row r="2250" spans="1:10" x14ac:dyDescent="0.35">
      <c r="A2250" s="17" t="s">
        <v>109</v>
      </c>
      <c r="B2250" s="17">
        <v>15.12</v>
      </c>
      <c r="C2250" s="17" t="s">
        <v>8340</v>
      </c>
      <c r="D2250" s="17">
        <v>4.03</v>
      </c>
      <c r="E2250" s="17" t="s">
        <v>2381</v>
      </c>
      <c r="F2250" s="17" t="s">
        <v>2380</v>
      </c>
      <c r="G2250" s="17" t="s">
        <v>2380</v>
      </c>
      <c r="H2250" s="17">
        <v>0</v>
      </c>
      <c r="I2250" s="17" t="s">
        <v>2380</v>
      </c>
      <c r="J2250" s="17" t="str">
        <f>IF(Table3__3_16[[#This Row],[HBA1C]]&lt;5.7,"Normal",IF(Table3__3_16[[#This Row],[HBA1C]]&lt;6.4,"Prediabetes","Diabetes"))</f>
        <v>Normal</v>
      </c>
    </row>
    <row r="2251" spans="1:10" x14ac:dyDescent="0.35">
      <c r="A2251" s="17" t="s">
        <v>108</v>
      </c>
      <c r="B2251" s="17">
        <v>23.88</v>
      </c>
      <c r="C2251" s="17" t="s">
        <v>8339</v>
      </c>
      <c r="D2251" s="17">
        <v>4.51</v>
      </c>
      <c r="E2251" s="17" t="s">
        <v>2380</v>
      </c>
      <c r="F2251" s="17" t="s">
        <v>2380</v>
      </c>
      <c r="G2251" s="17" t="s">
        <v>2380</v>
      </c>
      <c r="H2251" s="17">
        <v>1</v>
      </c>
      <c r="I2251" s="17" t="s">
        <v>2380</v>
      </c>
      <c r="J2251" s="17" t="str">
        <f>IF(Table3__3_16[[#This Row],[HBA1C]]&lt;5.7,"Normal",IF(Table3__3_16[[#This Row],[HBA1C]]&lt;6.4,"Prediabetes","Diabetes"))</f>
        <v>Normal</v>
      </c>
    </row>
    <row r="2252" spans="1:10" x14ac:dyDescent="0.35">
      <c r="A2252" s="17" t="s">
        <v>107</v>
      </c>
      <c r="B2252" s="17">
        <v>16.13</v>
      </c>
      <c r="C2252" s="17" t="s">
        <v>8340</v>
      </c>
      <c r="D2252" s="17">
        <v>5.56</v>
      </c>
      <c r="E2252" s="17" t="s">
        <v>2380</v>
      </c>
      <c r="F2252" s="17" t="s">
        <v>2381</v>
      </c>
      <c r="G2252" s="17" t="s">
        <v>2380</v>
      </c>
      <c r="H2252" s="17">
        <v>1</v>
      </c>
      <c r="I2252" s="17" t="s">
        <v>2380</v>
      </c>
      <c r="J2252" s="17" t="str">
        <f>IF(Table3__3_16[[#This Row],[HBA1C]]&lt;5.7,"Normal",IF(Table3__3_16[[#This Row],[HBA1C]]&lt;6.4,"Prediabetes","Diabetes"))</f>
        <v>Normal</v>
      </c>
    </row>
    <row r="2253" spans="1:10" x14ac:dyDescent="0.35">
      <c r="A2253" s="17" t="s">
        <v>106</v>
      </c>
      <c r="B2253" s="17">
        <v>24.09</v>
      </c>
      <c r="C2253" s="17" t="s">
        <v>8339</v>
      </c>
      <c r="D2253" s="17">
        <v>4.0999999999999996</v>
      </c>
      <c r="E2253" s="17" t="s">
        <v>2380</v>
      </c>
      <c r="F2253" s="17" t="s">
        <v>2381</v>
      </c>
      <c r="G2253" s="17" t="s">
        <v>2380</v>
      </c>
      <c r="H2253" s="17">
        <v>1</v>
      </c>
      <c r="I2253" s="17" t="s">
        <v>2380</v>
      </c>
      <c r="J2253" s="17" t="str">
        <f>IF(Table3__3_16[[#This Row],[HBA1C]]&lt;5.7,"Normal",IF(Table3__3_16[[#This Row],[HBA1C]]&lt;6.4,"Prediabetes","Diabetes"))</f>
        <v>Normal</v>
      </c>
    </row>
    <row r="2254" spans="1:10" x14ac:dyDescent="0.35">
      <c r="A2254" s="17" t="s">
        <v>105</v>
      </c>
      <c r="B2254" s="17">
        <v>19.43</v>
      </c>
      <c r="C2254" s="17" t="s">
        <v>8339</v>
      </c>
      <c r="D2254" s="17">
        <v>5.85</v>
      </c>
      <c r="E2254" s="17" t="s">
        <v>2380</v>
      </c>
      <c r="F2254" s="17" t="s">
        <v>2381</v>
      </c>
      <c r="G2254" s="17" t="s">
        <v>2380</v>
      </c>
      <c r="H2254" s="17">
        <v>1</v>
      </c>
      <c r="I2254" s="17" t="s">
        <v>2380</v>
      </c>
      <c r="J2254" s="17" t="str">
        <f>IF(Table3__3_16[[#This Row],[HBA1C]]&lt;5.7,"Normal",IF(Table3__3_16[[#This Row],[HBA1C]]&lt;6.4,"Prediabetes","Diabetes"))</f>
        <v>Prediabetes</v>
      </c>
    </row>
    <row r="2255" spans="1:10" x14ac:dyDescent="0.35">
      <c r="A2255" s="17" t="s">
        <v>104</v>
      </c>
      <c r="B2255" s="17">
        <v>15.22</v>
      </c>
      <c r="C2255" s="17" t="s">
        <v>8340</v>
      </c>
      <c r="D2255" s="17">
        <v>4.92</v>
      </c>
      <c r="E2255" s="17" t="s">
        <v>2381</v>
      </c>
      <c r="F2255" s="17" t="s">
        <v>2380</v>
      </c>
      <c r="G2255" s="17" t="s">
        <v>2381</v>
      </c>
      <c r="H2255" s="17">
        <v>1</v>
      </c>
      <c r="I2255" s="17" t="s">
        <v>2380</v>
      </c>
      <c r="J2255" s="17" t="str">
        <f>IF(Table3__3_16[[#This Row],[HBA1C]]&lt;5.7,"Normal",IF(Table3__3_16[[#This Row],[HBA1C]]&lt;6.4,"Prediabetes","Diabetes"))</f>
        <v>Normal</v>
      </c>
    </row>
    <row r="2256" spans="1:10" x14ac:dyDescent="0.35">
      <c r="A2256" s="17" t="s">
        <v>103</v>
      </c>
      <c r="B2256" s="17">
        <v>20.72</v>
      </c>
      <c r="C2256" s="17" t="s">
        <v>8339</v>
      </c>
      <c r="D2256" s="17">
        <v>9.4600000000000009</v>
      </c>
      <c r="E2256" s="17" t="s">
        <v>2380</v>
      </c>
      <c r="F2256" s="17" t="s">
        <v>2380</v>
      </c>
      <c r="G2256" s="17" t="s">
        <v>2380</v>
      </c>
      <c r="H2256" s="17">
        <v>0</v>
      </c>
      <c r="I2256" s="17" t="s">
        <v>2380</v>
      </c>
      <c r="J2256" s="17" t="str">
        <f>IF(Table3__3_16[[#This Row],[HBA1C]]&lt;5.7,"Normal",IF(Table3__3_16[[#This Row],[HBA1C]]&lt;6.4,"Prediabetes","Diabetes"))</f>
        <v>Diabetes</v>
      </c>
    </row>
    <row r="2257" spans="1:10" x14ac:dyDescent="0.35">
      <c r="A2257" s="17" t="s">
        <v>102</v>
      </c>
      <c r="B2257" s="17">
        <v>35.4</v>
      </c>
      <c r="C2257" s="17" t="s">
        <v>8337</v>
      </c>
      <c r="D2257" s="17">
        <v>5.94</v>
      </c>
      <c r="E2257" s="17" t="s">
        <v>2380</v>
      </c>
      <c r="F2257" s="17" t="s">
        <v>2380</v>
      </c>
      <c r="G2257" s="17" t="s">
        <v>2381</v>
      </c>
      <c r="H2257" s="17">
        <v>1</v>
      </c>
      <c r="I2257" s="17" t="s">
        <v>2380</v>
      </c>
      <c r="J2257" s="17" t="str">
        <f>IF(Table3__3_16[[#This Row],[HBA1C]]&lt;5.7,"Normal",IF(Table3__3_16[[#This Row],[HBA1C]]&lt;6.4,"Prediabetes","Diabetes"))</f>
        <v>Prediabetes</v>
      </c>
    </row>
    <row r="2258" spans="1:10" x14ac:dyDescent="0.35">
      <c r="A2258" s="17" t="s">
        <v>101</v>
      </c>
      <c r="B2258" s="17">
        <v>34.4</v>
      </c>
      <c r="C2258" s="17" t="s">
        <v>8337</v>
      </c>
      <c r="D2258" s="17">
        <v>5.7</v>
      </c>
      <c r="E2258" s="17" t="s">
        <v>2380</v>
      </c>
      <c r="F2258" s="17" t="s">
        <v>2380</v>
      </c>
      <c r="G2258" s="17" t="s">
        <v>2381</v>
      </c>
      <c r="H2258" s="17">
        <v>1</v>
      </c>
      <c r="I2258" s="17" t="s">
        <v>2380</v>
      </c>
      <c r="J2258" s="17" t="str">
        <f>IF(Table3__3_16[[#This Row],[HBA1C]]&lt;5.7,"Normal",IF(Table3__3_16[[#This Row],[HBA1C]]&lt;6.4,"Prediabetes","Diabetes"))</f>
        <v>Prediabetes</v>
      </c>
    </row>
    <row r="2259" spans="1:10" x14ac:dyDescent="0.35">
      <c r="A2259" s="17" t="s">
        <v>100</v>
      </c>
      <c r="B2259" s="17">
        <v>34.1</v>
      </c>
      <c r="C2259" s="17" t="s">
        <v>8337</v>
      </c>
      <c r="D2259" s="17">
        <v>4.13</v>
      </c>
      <c r="E2259" s="17" t="s">
        <v>2380</v>
      </c>
      <c r="F2259" s="17" t="s">
        <v>2380</v>
      </c>
      <c r="G2259" s="17" t="s">
        <v>2381</v>
      </c>
      <c r="H2259" s="17">
        <v>1</v>
      </c>
      <c r="I2259" s="17" t="s">
        <v>2380</v>
      </c>
      <c r="J2259" s="17" t="str">
        <f>IF(Table3__3_16[[#This Row],[HBA1C]]&lt;5.7,"Normal",IF(Table3__3_16[[#This Row],[HBA1C]]&lt;6.4,"Prediabetes","Diabetes"))</f>
        <v>Normal</v>
      </c>
    </row>
    <row r="2260" spans="1:10" x14ac:dyDescent="0.35">
      <c r="A2260" s="17" t="s">
        <v>99</v>
      </c>
      <c r="B2260" s="17">
        <v>30.4</v>
      </c>
      <c r="C2260" s="17" t="s">
        <v>8337</v>
      </c>
      <c r="D2260" s="17">
        <v>4.7699999999999996</v>
      </c>
      <c r="E2260" s="17" t="s">
        <v>2380</v>
      </c>
      <c r="F2260" s="17" t="s">
        <v>2380</v>
      </c>
      <c r="G2260" s="17" t="s">
        <v>2381</v>
      </c>
      <c r="H2260" s="17">
        <v>1</v>
      </c>
      <c r="I2260" s="17" t="s">
        <v>2380</v>
      </c>
      <c r="J2260" s="17" t="str">
        <f>IF(Table3__3_16[[#This Row],[HBA1C]]&lt;5.7,"Normal",IF(Table3__3_16[[#This Row],[HBA1C]]&lt;6.4,"Prediabetes","Diabetes"))</f>
        <v>Normal</v>
      </c>
    </row>
    <row r="2261" spans="1:10" x14ac:dyDescent="0.35">
      <c r="A2261" s="17" t="s">
        <v>98</v>
      </c>
      <c r="B2261" s="17">
        <v>28.7</v>
      </c>
      <c r="C2261" s="17" t="s">
        <v>8338</v>
      </c>
      <c r="D2261" s="17">
        <v>4.99</v>
      </c>
      <c r="E2261" s="17" t="s">
        <v>2380</v>
      </c>
      <c r="F2261" s="17" t="s">
        <v>2380</v>
      </c>
      <c r="G2261" s="17" t="s">
        <v>2381</v>
      </c>
      <c r="H2261" s="17">
        <v>1</v>
      </c>
      <c r="I2261" s="17" t="s">
        <v>2380</v>
      </c>
      <c r="J2261" s="17" t="str">
        <f>IF(Table3__3_16[[#This Row],[HBA1C]]&lt;5.7,"Normal",IF(Table3__3_16[[#This Row],[HBA1C]]&lt;6.4,"Prediabetes","Diabetes"))</f>
        <v>Normal</v>
      </c>
    </row>
    <row r="2262" spans="1:10" x14ac:dyDescent="0.35">
      <c r="A2262" s="17" t="s">
        <v>97</v>
      </c>
      <c r="B2262" s="17">
        <v>17.440000000000001</v>
      </c>
      <c r="C2262" s="17" t="s">
        <v>8340</v>
      </c>
      <c r="D2262" s="17">
        <v>4.42</v>
      </c>
      <c r="E2262" s="17" t="s">
        <v>2381</v>
      </c>
      <c r="F2262" s="17" t="s">
        <v>2380</v>
      </c>
      <c r="G2262" s="17" t="s">
        <v>2381</v>
      </c>
      <c r="H2262" s="17">
        <v>1</v>
      </c>
      <c r="I2262" s="17" t="s">
        <v>2380</v>
      </c>
      <c r="J2262" s="17" t="str">
        <f>IF(Table3__3_16[[#This Row],[HBA1C]]&lt;5.7,"Normal",IF(Table3__3_16[[#This Row],[HBA1C]]&lt;6.4,"Prediabetes","Diabetes"))</f>
        <v>Normal</v>
      </c>
    </row>
    <row r="2263" spans="1:10" x14ac:dyDescent="0.35">
      <c r="A2263" s="17" t="s">
        <v>96</v>
      </c>
      <c r="B2263" s="17">
        <v>27.6</v>
      </c>
      <c r="C2263" s="17" t="s">
        <v>8338</v>
      </c>
      <c r="D2263" s="17">
        <v>4.01</v>
      </c>
      <c r="E2263" s="17" t="s">
        <v>2380</v>
      </c>
      <c r="F2263" s="17" t="s">
        <v>2380</v>
      </c>
      <c r="G2263" s="17" t="s">
        <v>2381</v>
      </c>
      <c r="H2263" s="17">
        <v>1</v>
      </c>
      <c r="I2263" s="17" t="s">
        <v>2380</v>
      </c>
      <c r="J2263" s="17" t="str">
        <f>IF(Table3__3_16[[#This Row],[HBA1C]]&lt;5.7,"Normal",IF(Table3__3_16[[#This Row],[HBA1C]]&lt;6.4,"Prediabetes","Diabetes"))</f>
        <v>Normal</v>
      </c>
    </row>
    <row r="2264" spans="1:10" x14ac:dyDescent="0.35">
      <c r="A2264" s="17" t="s">
        <v>95</v>
      </c>
      <c r="B2264" s="17">
        <v>20.7</v>
      </c>
      <c r="C2264" s="17" t="s">
        <v>8339</v>
      </c>
      <c r="D2264" s="17">
        <v>4.49</v>
      </c>
      <c r="E2264" s="17" t="s">
        <v>2380</v>
      </c>
      <c r="F2264" s="17" t="s">
        <v>2380</v>
      </c>
      <c r="G2264" s="17" t="s">
        <v>2381</v>
      </c>
      <c r="H2264" s="17">
        <v>1</v>
      </c>
      <c r="I2264" s="17" t="s">
        <v>2380</v>
      </c>
      <c r="J2264" s="17" t="str">
        <f>IF(Table3__3_16[[#This Row],[HBA1C]]&lt;5.7,"Normal",IF(Table3__3_16[[#This Row],[HBA1C]]&lt;6.4,"Prediabetes","Diabetes"))</f>
        <v>Normal</v>
      </c>
    </row>
    <row r="2265" spans="1:10" x14ac:dyDescent="0.35">
      <c r="A2265" s="17" t="s">
        <v>94</v>
      </c>
      <c r="B2265" s="17">
        <v>20.3</v>
      </c>
      <c r="C2265" s="17" t="s">
        <v>8339</v>
      </c>
      <c r="D2265" s="17">
        <v>6.37</v>
      </c>
      <c r="E2265" s="17" t="s">
        <v>2380</v>
      </c>
      <c r="F2265" s="17" t="s">
        <v>2380</v>
      </c>
      <c r="G2265" s="17" t="s">
        <v>2381</v>
      </c>
      <c r="H2265" s="17">
        <v>1</v>
      </c>
      <c r="I2265" s="17" t="s">
        <v>2380</v>
      </c>
      <c r="J2265" s="17" t="str">
        <f>IF(Table3__3_16[[#This Row],[HBA1C]]&lt;5.7,"Normal",IF(Table3__3_16[[#This Row],[HBA1C]]&lt;6.4,"Prediabetes","Diabetes"))</f>
        <v>Prediabetes</v>
      </c>
    </row>
    <row r="2266" spans="1:10" x14ac:dyDescent="0.35">
      <c r="A2266" s="17" t="s">
        <v>93</v>
      </c>
      <c r="B2266" s="17">
        <v>19.8</v>
      </c>
      <c r="C2266" s="17" t="s">
        <v>8339</v>
      </c>
      <c r="D2266" s="17">
        <v>5.12</v>
      </c>
      <c r="E2266" s="17" t="s">
        <v>2380</v>
      </c>
      <c r="F2266" s="17" t="s">
        <v>2380</v>
      </c>
      <c r="G2266" s="17" t="s">
        <v>2381</v>
      </c>
      <c r="H2266" s="17">
        <v>1</v>
      </c>
      <c r="I2266" s="17" t="s">
        <v>2380</v>
      </c>
      <c r="J2266" s="17" t="str">
        <f>IF(Table3__3_16[[#This Row],[HBA1C]]&lt;5.7,"Normal",IF(Table3__3_16[[#This Row],[HBA1C]]&lt;6.4,"Prediabetes","Diabetes"))</f>
        <v>Normal</v>
      </c>
    </row>
    <row r="2267" spans="1:10" x14ac:dyDescent="0.35">
      <c r="A2267" s="17" t="s">
        <v>92</v>
      </c>
      <c r="B2267" s="17">
        <v>21.87</v>
      </c>
      <c r="C2267" s="17" t="s">
        <v>8339</v>
      </c>
      <c r="D2267" s="17">
        <v>8.59</v>
      </c>
      <c r="E2267" s="17" t="s">
        <v>2380</v>
      </c>
      <c r="F2267" s="17" t="s">
        <v>2380</v>
      </c>
      <c r="G2267" s="17" t="s">
        <v>2380</v>
      </c>
      <c r="H2267" s="17">
        <v>0</v>
      </c>
      <c r="I2267" s="17" t="s">
        <v>2380</v>
      </c>
      <c r="J2267" s="17" t="str">
        <f>IF(Table3__3_16[[#This Row],[HBA1C]]&lt;5.7,"Normal",IF(Table3__3_16[[#This Row],[HBA1C]]&lt;6.4,"Prediabetes","Diabetes"))</f>
        <v>Diabetes</v>
      </c>
    </row>
    <row r="2268" spans="1:10" x14ac:dyDescent="0.35">
      <c r="A2268" s="17" t="s">
        <v>91</v>
      </c>
      <c r="B2268" s="17">
        <v>16.600000000000001</v>
      </c>
      <c r="C2268" s="17" t="s">
        <v>8340</v>
      </c>
      <c r="D2268" s="17">
        <v>5.87</v>
      </c>
      <c r="E2268" s="17" t="s">
        <v>2380</v>
      </c>
      <c r="F2268" s="17" t="s">
        <v>2380</v>
      </c>
      <c r="G2268" s="17" t="s">
        <v>2380</v>
      </c>
      <c r="H2268" s="17">
        <v>1</v>
      </c>
      <c r="I2268" s="17" t="s">
        <v>2380</v>
      </c>
      <c r="J2268" s="17" t="str">
        <f>IF(Table3__3_16[[#This Row],[HBA1C]]&lt;5.7,"Normal",IF(Table3__3_16[[#This Row],[HBA1C]]&lt;6.4,"Prediabetes","Diabetes"))</f>
        <v>Prediabetes</v>
      </c>
    </row>
    <row r="2269" spans="1:10" x14ac:dyDescent="0.35">
      <c r="A2269" s="17" t="s">
        <v>90</v>
      </c>
      <c r="B2269" s="17">
        <v>21.98</v>
      </c>
      <c r="C2269" s="17" t="s">
        <v>8339</v>
      </c>
      <c r="D2269" s="17">
        <v>7.03</v>
      </c>
      <c r="E2269" s="17" t="s">
        <v>2380</v>
      </c>
      <c r="F2269" s="17" t="s">
        <v>2380</v>
      </c>
      <c r="G2269" s="17" t="s">
        <v>2380</v>
      </c>
      <c r="H2269" s="17">
        <v>0</v>
      </c>
      <c r="I2269" s="17" t="s">
        <v>2380</v>
      </c>
      <c r="J2269" s="17" t="str">
        <f>IF(Table3__3_16[[#This Row],[HBA1C]]&lt;5.7,"Normal",IF(Table3__3_16[[#This Row],[HBA1C]]&lt;6.4,"Prediabetes","Diabetes"))</f>
        <v>Diabetes</v>
      </c>
    </row>
    <row r="2270" spans="1:10" x14ac:dyDescent="0.35">
      <c r="A2270" s="17" t="s">
        <v>89</v>
      </c>
      <c r="B2270" s="17">
        <v>19.7</v>
      </c>
      <c r="C2270" s="17" t="s">
        <v>8339</v>
      </c>
      <c r="D2270" s="17">
        <v>5.51</v>
      </c>
      <c r="E2270" s="17" t="s">
        <v>2380</v>
      </c>
      <c r="F2270" s="17" t="s">
        <v>2380</v>
      </c>
      <c r="G2270" s="17" t="s">
        <v>2380</v>
      </c>
      <c r="H2270" s="17">
        <v>1</v>
      </c>
      <c r="I2270" s="17" t="s">
        <v>2380</v>
      </c>
      <c r="J2270" s="17" t="str">
        <f>IF(Table3__3_16[[#This Row],[HBA1C]]&lt;5.7,"Normal",IF(Table3__3_16[[#This Row],[HBA1C]]&lt;6.4,"Prediabetes","Diabetes"))</f>
        <v>Normal</v>
      </c>
    </row>
    <row r="2271" spans="1:10" x14ac:dyDescent="0.35">
      <c r="A2271" s="17" t="s">
        <v>88</v>
      </c>
      <c r="B2271" s="17">
        <v>19.21</v>
      </c>
      <c r="C2271" s="17" t="s">
        <v>8339</v>
      </c>
      <c r="D2271" s="17">
        <v>4.76</v>
      </c>
      <c r="E2271" s="17" t="s">
        <v>2380</v>
      </c>
      <c r="F2271" s="17" t="s">
        <v>2381</v>
      </c>
      <c r="G2271" s="17" t="s">
        <v>2380</v>
      </c>
      <c r="H2271" s="17">
        <v>1</v>
      </c>
      <c r="I2271" s="17" t="s">
        <v>2380</v>
      </c>
      <c r="J2271" s="17" t="str">
        <f>IF(Table3__3_16[[#This Row],[HBA1C]]&lt;5.7,"Normal",IF(Table3__3_16[[#This Row],[HBA1C]]&lt;6.4,"Prediabetes","Diabetes"))</f>
        <v>Normal</v>
      </c>
    </row>
    <row r="2272" spans="1:10" x14ac:dyDescent="0.35">
      <c r="A2272" s="17" t="s">
        <v>87</v>
      </c>
      <c r="B2272" s="17">
        <v>19.3</v>
      </c>
      <c r="C2272" s="17" t="s">
        <v>8339</v>
      </c>
      <c r="D2272" s="17">
        <v>4.7</v>
      </c>
      <c r="E2272" s="17" t="s">
        <v>2380</v>
      </c>
      <c r="F2272" s="17" t="s">
        <v>2381</v>
      </c>
      <c r="G2272" s="17" t="s">
        <v>2380</v>
      </c>
      <c r="H2272" s="17">
        <v>1</v>
      </c>
      <c r="I2272" s="17" t="s">
        <v>2380</v>
      </c>
      <c r="J2272" s="17" t="str">
        <f>IF(Table3__3_16[[#This Row],[HBA1C]]&lt;5.7,"Normal",IF(Table3__3_16[[#This Row],[HBA1C]]&lt;6.4,"Prediabetes","Diabetes"))</f>
        <v>Normal</v>
      </c>
    </row>
    <row r="2273" spans="1:10" x14ac:dyDescent="0.35">
      <c r="A2273" s="17" t="s">
        <v>86</v>
      </c>
      <c r="B2273" s="17">
        <v>16.22</v>
      </c>
      <c r="C2273" s="17" t="s">
        <v>8340</v>
      </c>
      <c r="D2273" s="17">
        <v>6.21</v>
      </c>
      <c r="E2273" s="17" t="s">
        <v>2381</v>
      </c>
      <c r="F2273" s="17" t="s">
        <v>2380</v>
      </c>
      <c r="G2273" s="17" t="s">
        <v>2380</v>
      </c>
      <c r="H2273" s="17">
        <v>0</v>
      </c>
      <c r="I2273" s="17" t="s">
        <v>2380</v>
      </c>
      <c r="J2273" s="17" t="str">
        <f>IF(Table3__3_16[[#This Row],[HBA1C]]&lt;5.7,"Normal",IF(Table3__3_16[[#This Row],[HBA1C]]&lt;6.4,"Prediabetes","Diabetes"))</f>
        <v>Prediabetes</v>
      </c>
    </row>
    <row r="2274" spans="1:10" x14ac:dyDescent="0.35">
      <c r="A2274" s="17" t="s">
        <v>85</v>
      </c>
      <c r="B2274" s="17">
        <v>17.12</v>
      </c>
      <c r="C2274" s="17" t="s">
        <v>8340</v>
      </c>
      <c r="D2274" s="17">
        <v>4.5199999999999996</v>
      </c>
      <c r="E2274" s="17" t="s">
        <v>2380</v>
      </c>
      <c r="F2274" s="17" t="s">
        <v>2381</v>
      </c>
      <c r="G2274" s="17" t="s">
        <v>2380</v>
      </c>
      <c r="H2274" s="17">
        <v>1</v>
      </c>
      <c r="I2274" s="17" t="s">
        <v>2380</v>
      </c>
      <c r="J2274" s="17" t="str">
        <f>IF(Table3__3_16[[#This Row],[HBA1C]]&lt;5.7,"Normal",IF(Table3__3_16[[#This Row],[HBA1C]]&lt;6.4,"Prediabetes","Diabetes"))</f>
        <v>Normal</v>
      </c>
    </row>
    <row r="2275" spans="1:10" x14ac:dyDescent="0.35">
      <c r="A2275" s="17" t="s">
        <v>84</v>
      </c>
      <c r="B2275" s="17">
        <v>19.07</v>
      </c>
      <c r="C2275" s="17" t="s">
        <v>8339</v>
      </c>
      <c r="D2275" s="17">
        <v>5.45</v>
      </c>
      <c r="E2275" s="17" t="s">
        <v>2380</v>
      </c>
      <c r="F2275" s="17" t="s">
        <v>2380</v>
      </c>
      <c r="G2275" s="17" t="s">
        <v>2380</v>
      </c>
      <c r="H2275" s="17">
        <v>1</v>
      </c>
      <c r="I2275" s="17" t="s">
        <v>2380</v>
      </c>
      <c r="J2275" s="17" t="str">
        <f>IF(Table3__3_16[[#This Row],[HBA1C]]&lt;5.7,"Normal",IF(Table3__3_16[[#This Row],[HBA1C]]&lt;6.4,"Prediabetes","Diabetes"))</f>
        <v>Normal</v>
      </c>
    </row>
    <row r="2276" spans="1:10" x14ac:dyDescent="0.35">
      <c r="A2276" s="17" t="s">
        <v>83</v>
      </c>
      <c r="B2276" s="17">
        <v>15.56</v>
      </c>
      <c r="C2276" s="17" t="s">
        <v>8340</v>
      </c>
      <c r="D2276" s="17">
        <v>4.42</v>
      </c>
      <c r="E2276" s="17" t="s">
        <v>2380</v>
      </c>
      <c r="F2276" s="17" t="s">
        <v>2380</v>
      </c>
      <c r="G2276" s="17" t="s">
        <v>2380</v>
      </c>
      <c r="H2276" s="17">
        <v>0</v>
      </c>
      <c r="I2276" s="17" t="s">
        <v>2380</v>
      </c>
      <c r="J2276" s="17" t="str">
        <f>IF(Table3__3_16[[#This Row],[HBA1C]]&lt;5.7,"Normal",IF(Table3__3_16[[#This Row],[HBA1C]]&lt;6.4,"Prediabetes","Diabetes"))</f>
        <v>Normal</v>
      </c>
    </row>
    <row r="2277" spans="1:10" x14ac:dyDescent="0.35">
      <c r="A2277" s="17" t="s">
        <v>82</v>
      </c>
      <c r="B2277" s="17">
        <v>22.76</v>
      </c>
      <c r="C2277" s="17" t="s">
        <v>8339</v>
      </c>
      <c r="D2277" s="17">
        <v>9.44</v>
      </c>
      <c r="E2277" s="17" t="s">
        <v>2380</v>
      </c>
      <c r="F2277" s="17" t="s">
        <v>2380</v>
      </c>
      <c r="G2277" s="17" t="s">
        <v>2380</v>
      </c>
      <c r="H2277" s="17">
        <v>0</v>
      </c>
      <c r="I2277" s="17" t="s">
        <v>2380</v>
      </c>
      <c r="J2277" s="17" t="str">
        <f>IF(Table3__3_16[[#This Row],[HBA1C]]&lt;5.7,"Normal",IF(Table3__3_16[[#This Row],[HBA1C]]&lt;6.4,"Prediabetes","Diabetes"))</f>
        <v>Diabetes</v>
      </c>
    </row>
    <row r="2278" spans="1:10" x14ac:dyDescent="0.35">
      <c r="A2278" s="17" t="s">
        <v>81</v>
      </c>
      <c r="B2278" s="17">
        <v>22.79</v>
      </c>
      <c r="C2278" s="17" t="s">
        <v>8339</v>
      </c>
      <c r="D2278" s="17">
        <v>6.15</v>
      </c>
      <c r="E2278" s="17" t="s">
        <v>2381</v>
      </c>
      <c r="F2278" s="17" t="s">
        <v>2380</v>
      </c>
      <c r="G2278" s="17" t="s">
        <v>2381</v>
      </c>
      <c r="H2278" s="17">
        <v>1</v>
      </c>
      <c r="I2278" s="17" t="s">
        <v>2380</v>
      </c>
      <c r="J2278" s="17" t="str">
        <f>IF(Table3__3_16[[#This Row],[HBA1C]]&lt;5.7,"Normal",IF(Table3__3_16[[#This Row],[HBA1C]]&lt;6.4,"Prediabetes","Diabetes"))</f>
        <v>Prediabetes</v>
      </c>
    </row>
    <row r="2279" spans="1:10" x14ac:dyDescent="0.35">
      <c r="A2279" s="17" t="s">
        <v>80</v>
      </c>
      <c r="B2279" s="17">
        <v>17.41</v>
      </c>
      <c r="C2279" s="17" t="s">
        <v>8340</v>
      </c>
      <c r="D2279" s="17">
        <v>5.13</v>
      </c>
      <c r="E2279" s="17" t="s">
        <v>2381</v>
      </c>
      <c r="F2279" s="17" t="s">
        <v>2380</v>
      </c>
      <c r="G2279" s="17" t="s">
        <v>2380</v>
      </c>
      <c r="H2279" s="17">
        <v>0</v>
      </c>
      <c r="I2279" s="17" t="s">
        <v>2380</v>
      </c>
      <c r="J2279" s="17" t="str">
        <f>IF(Table3__3_16[[#This Row],[HBA1C]]&lt;5.7,"Normal",IF(Table3__3_16[[#This Row],[HBA1C]]&lt;6.4,"Prediabetes","Diabetes"))</f>
        <v>Normal</v>
      </c>
    </row>
    <row r="2280" spans="1:10" x14ac:dyDescent="0.35">
      <c r="A2280" s="17" t="s">
        <v>79</v>
      </c>
      <c r="B2280" s="17">
        <v>19.32</v>
      </c>
      <c r="C2280" s="17" t="s">
        <v>8339</v>
      </c>
      <c r="D2280" s="17">
        <v>4.96</v>
      </c>
      <c r="E2280" s="17" t="s">
        <v>2381</v>
      </c>
      <c r="F2280" s="17" t="s">
        <v>2380</v>
      </c>
      <c r="G2280" s="17" t="s">
        <v>2380</v>
      </c>
      <c r="H2280" s="17">
        <v>0</v>
      </c>
      <c r="I2280" s="17" t="s">
        <v>2380</v>
      </c>
      <c r="J2280" s="17" t="str">
        <f>IF(Table3__3_16[[#This Row],[HBA1C]]&lt;5.7,"Normal",IF(Table3__3_16[[#This Row],[HBA1C]]&lt;6.4,"Prediabetes","Diabetes"))</f>
        <v>Normal</v>
      </c>
    </row>
    <row r="2281" spans="1:10" x14ac:dyDescent="0.35">
      <c r="A2281" s="17" t="s">
        <v>78</v>
      </c>
      <c r="B2281" s="17">
        <v>18.25</v>
      </c>
      <c r="C2281" s="17" t="s">
        <v>8340</v>
      </c>
      <c r="D2281" s="17">
        <v>10.95</v>
      </c>
      <c r="E2281" s="17" t="s">
        <v>2380</v>
      </c>
      <c r="F2281" s="17" t="s">
        <v>2380</v>
      </c>
      <c r="G2281" s="17" t="s">
        <v>2380</v>
      </c>
      <c r="H2281" s="17">
        <v>0</v>
      </c>
      <c r="I2281" s="17" t="s">
        <v>2380</v>
      </c>
      <c r="J2281" s="17" t="str">
        <f>IF(Table3__3_16[[#This Row],[HBA1C]]&lt;5.7,"Normal",IF(Table3__3_16[[#This Row],[HBA1C]]&lt;6.4,"Prediabetes","Diabetes"))</f>
        <v>Diabetes</v>
      </c>
    </row>
    <row r="2282" spans="1:10" x14ac:dyDescent="0.35">
      <c r="A2282" s="17" t="s">
        <v>77</v>
      </c>
      <c r="B2282" s="17">
        <v>53.13</v>
      </c>
      <c r="C2282" s="17" t="s">
        <v>8337</v>
      </c>
      <c r="D2282" s="17">
        <v>4.4400000000000004</v>
      </c>
      <c r="E2282" s="17" t="s">
        <v>2380</v>
      </c>
      <c r="F2282" s="17" t="s">
        <v>2381</v>
      </c>
      <c r="G2282" s="17" t="s">
        <v>2380</v>
      </c>
      <c r="H2282" s="17">
        <v>1</v>
      </c>
      <c r="I2282" s="17" t="s">
        <v>2380</v>
      </c>
      <c r="J2282" s="17" t="str">
        <f>IF(Table3__3_16[[#This Row],[HBA1C]]&lt;5.7,"Normal",IF(Table3__3_16[[#This Row],[HBA1C]]&lt;6.4,"Prediabetes","Diabetes"))</f>
        <v>Normal</v>
      </c>
    </row>
    <row r="2283" spans="1:10" x14ac:dyDescent="0.35">
      <c r="A2283" s="17" t="s">
        <v>76</v>
      </c>
      <c r="B2283" s="17">
        <v>20.46</v>
      </c>
      <c r="C2283" s="17" t="s">
        <v>8339</v>
      </c>
      <c r="D2283" s="17">
        <v>4.0199999999999996</v>
      </c>
      <c r="E2283" s="17" t="s">
        <v>2380</v>
      </c>
      <c r="F2283" s="17" t="s">
        <v>2380</v>
      </c>
      <c r="G2283" s="17" t="s">
        <v>2380</v>
      </c>
      <c r="H2283" s="17">
        <v>0</v>
      </c>
      <c r="I2283" s="17" t="s">
        <v>2380</v>
      </c>
      <c r="J2283" s="17" t="str">
        <f>IF(Table3__3_16[[#This Row],[HBA1C]]&lt;5.7,"Normal",IF(Table3__3_16[[#This Row],[HBA1C]]&lt;6.4,"Prediabetes","Diabetes"))</f>
        <v>Normal</v>
      </c>
    </row>
    <row r="2284" spans="1:10" x14ac:dyDescent="0.35">
      <c r="A2284" s="17" t="s">
        <v>75</v>
      </c>
      <c r="B2284" s="17">
        <v>43.01</v>
      </c>
      <c r="C2284" s="17" t="s">
        <v>8337</v>
      </c>
      <c r="D2284" s="17">
        <v>5.44</v>
      </c>
      <c r="E2284" s="17" t="s">
        <v>2380</v>
      </c>
      <c r="F2284" s="17" t="s">
        <v>2381</v>
      </c>
      <c r="G2284" s="17" t="s">
        <v>2380</v>
      </c>
      <c r="H2284" s="17">
        <v>1</v>
      </c>
      <c r="I2284" s="17" t="s">
        <v>2380</v>
      </c>
      <c r="J2284" s="17" t="str">
        <f>IF(Table3__3_16[[#This Row],[HBA1C]]&lt;5.7,"Normal",IF(Table3__3_16[[#This Row],[HBA1C]]&lt;6.4,"Prediabetes","Diabetes"))</f>
        <v>Normal</v>
      </c>
    </row>
    <row r="2285" spans="1:10" x14ac:dyDescent="0.35">
      <c r="A2285" s="17" t="s">
        <v>74</v>
      </c>
      <c r="B2285" s="17">
        <v>15.01</v>
      </c>
      <c r="C2285" s="17" t="s">
        <v>8340</v>
      </c>
      <c r="D2285" s="17">
        <v>4.1500000000000004</v>
      </c>
      <c r="E2285" s="17" t="s">
        <v>2380</v>
      </c>
      <c r="F2285" s="17" t="s">
        <v>2380</v>
      </c>
      <c r="G2285" s="17" t="s">
        <v>2381</v>
      </c>
      <c r="H2285" s="17">
        <v>1</v>
      </c>
      <c r="I2285" s="17" t="s">
        <v>2380</v>
      </c>
      <c r="J2285" s="17" t="str">
        <f>IF(Table3__3_16[[#This Row],[HBA1C]]&lt;5.7,"Normal",IF(Table3__3_16[[#This Row],[HBA1C]]&lt;6.4,"Prediabetes","Diabetes"))</f>
        <v>Normal</v>
      </c>
    </row>
    <row r="2286" spans="1:10" x14ac:dyDescent="0.35">
      <c r="A2286" s="17" t="s">
        <v>73</v>
      </c>
      <c r="B2286" s="17">
        <v>41.14</v>
      </c>
      <c r="C2286" s="17" t="s">
        <v>8337</v>
      </c>
      <c r="D2286" s="17">
        <v>6.02</v>
      </c>
      <c r="E2286" s="17" t="s">
        <v>2380</v>
      </c>
      <c r="F2286" s="17" t="s">
        <v>2381</v>
      </c>
      <c r="G2286" s="17" t="s">
        <v>2380</v>
      </c>
      <c r="H2286" s="17">
        <v>1</v>
      </c>
      <c r="I2286" s="17" t="s">
        <v>2380</v>
      </c>
      <c r="J2286" s="17" t="str">
        <f>IF(Table3__3_16[[#This Row],[HBA1C]]&lt;5.7,"Normal",IF(Table3__3_16[[#This Row],[HBA1C]]&lt;6.4,"Prediabetes","Diabetes"))</f>
        <v>Prediabetes</v>
      </c>
    </row>
    <row r="2287" spans="1:10" x14ac:dyDescent="0.35">
      <c r="A2287" s="17" t="s">
        <v>72</v>
      </c>
      <c r="B2287" s="17">
        <v>16.55</v>
      </c>
      <c r="C2287" s="17" t="s">
        <v>8340</v>
      </c>
      <c r="D2287" s="17">
        <v>7.73</v>
      </c>
      <c r="E2287" s="17" t="s">
        <v>2380</v>
      </c>
      <c r="F2287" s="17" t="s">
        <v>2380</v>
      </c>
      <c r="G2287" s="17" t="s">
        <v>2380</v>
      </c>
      <c r="H2287" s="17">
        <v>0</v>
      </c>
      <c r="I2287" s="17" t="s">
        <v>2380</v>
      </c>
      <c r="J2287" s="17" t="str">
        <f>IF(Table3__3_16[[#This Row],[HBA1C]]&lt;5.7,"Normal",IF(Table3__3_16[[#This Row],[HBA1C]]&lt;6.4,"Prediabetes","Diabetes"))</f>
        <v>Diabetes</v>
      </c>
    </row>
    <row r="2288" spans="1:10" x14ac:dyDescent="0.35">
      <c r="A2288" s="17" t="s">
        <v>71</v>
      </c>
      <c r="B2288" s="17">
        <v>37.29</v>
      </c>
      <c r="C2288" s="17" t="s">
        <v>8337</v>
      </c>
      <c r="D2288" s="17">
        <v>5.03</v>
      </c>
      <c r="E2288" s="17" t="s">
        <v>2380</v>
      </c>
      <c r="F2288" s="17" t="s">
        <v>2381</v>
      </c>
      <c r="G2288" s="17" t="s">
        <v>2380</v>
      </c>
      <c r="H2288" s="17">
        <v>1</v>
      </c>
      <c r="I2288" s="17" t="s">
        <v>2380</v>
      </c>
      <c r="J2288" s="17" t="str">
        <f>IF(Table3__3_16[[#This Row],[HBA1C]]&lt;5.7,"Normal",IF(Table3__3_16[[#This Row],[HBA1C]]&lt;6.4,"Prediabetes","Diabetes"))</f>
        <v>Normal</v>
      </c>
    </row>
    <row r="2289" spans="1:10" x14ac:dyDescent="0.35">
      <c r="A2289" s="17" t="s">
        <v>70</v>
      </c>
      <c r="B2289" s="17">
        <v>16.739999999999998</v>
      </c>
      <c r="C2289" s="17" t="s">
        <v>8340</v>
      </c>
      <c r="D2289" s="17">
        <v>4.08</v>
      </c>
      <c r="E2289" s="17" t="s">
        <v>2381</v>
      </c>
      <c r="F2289" s="17" t="s">
        <v>2380</v>
      </c>
      <c r="G2289" s="17" t="s">
        <v>2380</v>
      </c>
      <c r="H2289" s="17">
        <v>0</v>
      </c>
      <c r="I2289" s="17" t="s">
        <v>2380</v>
      </c>
      <c r="J2289" s="17" t="str">
        <f>IF(Table3__3_16[[#This Row],[HBA1C]]&lt;5.7,"Normal",IF(Table3__3_16[[#This Row],[HBA1C]]&lt;6.4,"Prediabetes","Diabetes"))</f>
        <v>Normal</v>
      </c>
    </row>
    <row r="2290" spans="1:10" x14ac:dyDescent="0.35">
      <c r="A2290" s="17" t="s">
        <v>69</v>
      </c>
      <c r="B2290" s="17">
        <v>34.43</v>
      </c>
      <c r="C2290" s="17" t="s">
        <v>8337</v>
      </c>
      <c r="D2290" s="17">
        <v>4.2699999999999996</v>
      </c>
      <c r="E2290" s="17" t="s">
        <v>2380</v>
      </c>
      <c r="F2290" s="17" t="s">
        <v>2381</v>
      </c>
      <c r="G2290" s="17" t="s">
        <v>2380</v>
      </c>
      <c r="H2290" s="17">
        <v>1</v>
      </c>
      <c r="I2290" s="17" t="s">
        <v>2380</v>
      </c>
      <c r="J2290" s="17" t="str">
        <f>IF(Table3__3_16[[#This Row],[HBA1C]]&lt;5.7,"Normal",IF(Table3__3_16[[#This Row],[HBA1C]]&lt;6.4,"Prediabetes","Diabetes"))</f>
        <v>Normal</v>
      </c>
    </row>
    <row r="2291" spans="1:10" x14ac:dyDescent="0.35">
      <c r="A2291" s="17" t="s">
        <v>68</v>
      </c>
      <c r="B2291" s="17">
        <v>34.1</v>
      </c>
      <c r="C2291" s="17" t="s">
        <v>8337</v>
      </c>
      <c r="D2291" s="17">
        <v>4.07</v>
      </c>
      <c r="E2291" s="17" t="s">
        <v>2380</v>
      </c>
      <c r="F2291" s="17" t="s">
        <v>2381</v>
      </c>
      <c r="G2291" s="17" t="s">
        <v>2380</v>
      </c>
      <c r="H2291" s="17">
        <v>1</v>
      </c>
      <c r="I2291" s="17" t="s">
        <v>2380</v>
      </c>
      <c r="J2291" s="17" t="str">
        <f>IF(Table3__3_16[[#This Row],[HBA1C]]&lt;5.7,"Normal",IF(Table3__3_16[[#This Row],[HBA1C]]&lt;6.4,"Prediabetes","Diabetes"))</f>
        <v>Normal</v>
      </c>
    </row>
    <row r="2292" spans="1:10" x14ac:dyDescent="0.35">
      <c r="A2292" s="17" t="s">
        <v>67</v>
      </c>
      <c r="B2292" s="17">
        <v>19.3</v>
      </c>
      <c r="C2292" s="17" t="s">
        <v>8339</v>
      </c>
      <c r="D2292" s="17">
        <v>10.36</v>
      </c>
      <c r="E2292" s="17" t="s">
        <v>2380</v>
      </c>
      <c r="F2292" s="17" t="s">
        <v>2380</v>
      </c>
      <c r="G2292" s="17" t="s">
        <v>2380</v>
      </c>
      <c r="H2292" s="17">
        <v>0</v>
      </c>
      <c r="I2292" s="17" t="s">
        <v>2380</v>
      </c>
      <c r="J2292" s="17" t="str">
        <f>IF(Table3__3_16[[#This Row],[HBA1C]]&lt;5.7,"Normal",IF(Table3__3_16[[#This Row],[HBA1C]]&lt;6.4,"Prediabetes","Diabetes"))</f>
        <v>Diabetes</v>
      </c>
    </row>
    <row r="2293" spans="1:10" x14ac:dyDescent="0.35">
      <c r="A2293" s="17" t="s">
        <v>66</v>
      </c>
      <c r="B2293" s="17">
        <v>33.659999999999997</v>
      </c>
      <c r="C2293" s="17" t="s">
        <v>8337</v>
      </c>
      <c r="D2293" s="17">
        <v>5.71</v>
      </c>
      <c r="E2293" s="17" t="s">
        <v>2380</v>
      </c>
      <c r="F2293" s="17" t="s">
        <v>2381</v>
      </c>
      <c r="G2293" s="17" t="s">
        <v>2380</v>
      </c>
      <c r="H2293" s="17">
        <v>1</v>
      </c>
      <c r="I2293" s="17" t="s">
        <v>2380</v>
      </c>
      <c r="J2293" s="17" t="str">
        <f>IF(Table3__3_16[[#This Row],[HBA1C]]&lt;5.7,"Normal",IF(Table3__3_16[[#This Row],[HBA1C]]&lt;6.4,"Prediabetes","Diabetes"))</f>
        <v>Prediabetes</v>
      </c>
    </row>
    <row r="2294" spans="1:10" x14ac:dyDescent="0.35">
      <c r="A2294" s="17" t="s">
        <v>65</v>
      </c>
      <c r="B2294" s="17">
        <v>33.33</v>
      </c>
      <c r="C2294" s="17" t="s">
        <v>8337</v>
      </c>
      <c r="D2294" s="17">
        <v>6.08</v>
      </c>
      <c r="E2294" s="17" t="s">
        <v>2380</v>
      </c>
      <c r="F2294" s="17" t="s">
        <v>2381</v>
      </c>
      <c r="G2294" s="17" t="s">
        <v>2380</v>
      </c>
      <c r="H2294" s="17">
        <v>1</v>
      </c>
      <c r="I2294" s="17" t="s">
        <v>2380</v>
      </c>
      <c r="J2294" s="17" t="str">
        <f>IF(Table3__3_16[[#This Row],[HBA1C]]&lt;5.7,"Normal",IF(Table3__3_16[[#This Row],[HBA1C]]&lt;6.4,"Prediabetes","Diabetes"))</f>
        <v>Prediabetes</v>
      </c>
    </row>
    <row r="2295" spans="1:10" x14ac:dyDescent="0.35">
      <c r="A2295" s="17" t="s">
        <v>64</v>
      </c>
      <c r="B2295" s="17">
        <v>21.84</v>
      </c>
      <c r="C2295" s="17" t="s">
        <v>8339</v>
      </c>
      <c r="D2295" s="17">
        <v>5.71</v>
      </c>
      <c r="E2295" s="17" t="s">
        <v>2380</v>
      </c>
      <c r="F2295" s="17" t="s">
        <v>2381</v>
      </c>
      <c r="G2295" s="17" t="s">
        <v>2380</v>
      </c>
      <c r="H2295" s="17">
        <v>1</v>
      </c>
      <c r="I2295" s="17" t="s">
        <v>2380</v>
      </c>
      <c r="J2295" s="17" t="str">
        <f>IF(Table3__3_16[[#This Row],[HBA1C]]&lt;5.7,"Normal",IF(Table3__3_16[[#This Row],[HBA1C]]&lt;6.4,"Prediabetes","Diabetes"))</f>
        <v>Prediabetes</v>
      </c>
    </row>
    <row r="2296" spans="1:10" x14ac:dyDescent="0.35">
      <c r="A2296" s="17" t="s">
        <v>63</v>
      </c>
      <c r="B2296" s="17">
        <v>16.87</v>
      </c>
      <c r="C2296" s="17" t="s">
        <v>8340</v>
      </c>
      <c r="D2296" s="17">
        <v>9.1300000000000008</v>
      </c>
      <c r="E2296" s="17" t="s">
        <v>2380</v>
      </c>
      <c r="F2296" s="17" t="s">
        <v>2380</v>
      </c>
      <c r="G2296" s="17" t="s">
        <v>2380</v>
      </c>
      <c r="H2296" s="17">
        <v>0</v>
      </c>
      <c r="I2296" s="17" t="s">
        <v>2380</v>
      </c>
      <c r="J2296" s="17" t="str">
        <f>IF(Table3__3_16[[#This Row],[HBA1C]]&lt;5.7,"Normal",IF(Table3__3_16[[#This Row],[HBA1C]]&lt;6.4,"Prediabetes","Diabetes"))</f>
        <v>Diabetes</v>
      </c>
    </row>
    <row r="2297" spans="1:10" x14ac:dyDescent="0.35">
      <c r="A2297" s="17" t="s">
        <v>62</v>
      </c>
      <c r="B2297" s="17">
        <v>30.14</v>
      </c>
      <c r="C2297" s="17" t="s">
        <v>8337</v>
      </c>
      <c r="D2297" s="17">
        <v>5.49</v>
      </c>
      <c r="E2297" s="17" t="s">
        <v>2380</v>
      </c>
      <c r="F2297" s="17" t="s">
        <v>2381</v>
      </c>
      <c r="G2297" s="17" t="s">
        <v>2380</v>
      </c>
      <c r="H2297" s="17">
        <v>1</v>
      </c>
      <c r="I2297" s="17" t="s">
        <v>2380</v>
      </c>
      <c r="J2297" s="17" t="str">
        <f>IF(Table3__3_16[[#This Row],[HBA1C]]&lt;5.7,"Normal",IF(Table3__3_16[[#This Row],[HBA1C]]&lt;6.4,"Prediabetes","Diabetes"))</f>
        <v>Normal</v>
      </c>
    </row>
    <row r="2298" spans="1:10" x14ac:dyDescent="0.35">
      <c r="A2298" s="17" t="s">
        <v>61</v>
      </c>
      <c r="B2298" s="17">
        <v>23.21</v>
      </c>
      <c r="C2298" s="17" t="s">
        <v>8339</v>
      </c>
      <c r="D2298" s="17">
        <v>4.37</v>
      </c>
      <c r="E2298" s="17" t="s">
        <v>2380</v>
      </c>
      <c r="F2298" s="17" t="s">
        <v>2381</v>
      </c>
      <c r="G2298" s="17" t="s">
        <v>2380</v>
      </c>
      <c r="H2298" s="17">
        <v>1</v>
      </c>
      <c r="I2298" s="17" t="s">
        <v>2380</v>
      </c>
      <c r="J2298" s="17" t="str">
        <f>IF(Table3__3_16[[#This Row],[HBA1C]]&lt;5.7,"Normal",IF(Table3__3_16[[#This Row],[HBA1C]]&lt;6.4,"Prediabetes","Diabetes"))</f>
        <v>Normal</v>
      </c>
    </row>
    <row r="2299" spans="1:10" x14ac:dyDescent="0.35">
      <c r="A2299" s="17" t="s">
        <v>60</v>
      </c>
      <c r="B2299" s="17">
        <v>17.170000000000002</v>
      </c>
      <c r="C2299" s="17" t="s">
        <v>8340</v>
      </c>
      <c r="D2299" s="17">
        <v>8.4600000000000009</v>
      </c>
      <c r="E2299" s="17" t="s">
        <v>2380</v>
      </c>
      <c r="F2299" s="17" t="s">
        <v>2380</v>
      </c>
      <c r="G2299" s="17" t="s">
        <v>2380</v>
      </c>
      <c r="H2299" s="17">
        <v>0</v>
      </c>
      <c r="I2299" s="17" t="s">
        <v>2380</v>
      </c>
      <c r="J2299" s="17" t="str">
        <f>IF(Table3__3_16[[#This Row],[HBA1C]]&lt;5.7,"Normal",IF(Table3__3_16[[#This Row],[HBA1C]]&lt;6.4,"Prediabetes","Diabetes"))</f>
        <v>Diabetes</v>
      </c>
    </row>
    <row r="2300" spans="1:10" x14ac:dyDescent="0.35">
      <c r="A2300" s="17" t="s">
        <v>59</v>
      </c>
      <c r="B2300" s="17">
        <v>15.61</v>
      </c>
      <c r="C2300" s="17" t="s">
        <v>8340</v>
      </c>
      <c r="D2300" s="17">
        <v>5.28</v>
      </c>
      <c r="E2300" s="17" t="s">
        <v>2380</v>
      </c>
      <c r="F2300" s="17" t="s">
        <v>2380</v>
      </c>
      <c r="G2300" s="17" t="s">
        <v>2380</v>
      </c>
      <c r="H2300" s="17">
        <v>1</v>
      </c>
      <c r="I2300" s="17" t="s">
        <v>2380</v>
      </c>
      <c r="J2300" s="17" t="str">
        <f>IF(Table3__3_16[[#This Row],[HBA1C]]&lt;5.7,"Normal",IF(Table3__3_16[[#This Row],[HBA1C]]&lt;6.4,"Prediabetes","Diabetes"))</f>
        <v>Normal</v>
      </c>
    </row>
    <row r="2301" spans="1:10" x14ac:dyDescent="0.35">
      <c r="A2301" s="17" t="s">
        <v>58</v>
      </c>
      <c r="B2301" s="17">
        <v>17.98</v>
      </c>
      <c r="C2301" s="17" t="s">
        <v>8340</v>
      </c>
      <c r="D2301" s="17">
        <v>5.33</v>
      </c>
      <c r="E2301" s="17" t="s">
        <v>2381</v>
      </c>
      <c r="F2301" s="17" t="s">
        <v>2380</v>
      </c>
      <c r="G2301" s="17" t="s">
        <v>2381</v>
      </c>
      <c r="H2301" s="17">
        <v>1</v>
      </c>
      <c r="I2301" s="17" t="s">
        <v>2380</v>
      </c>
      <c r="J2301" s="17" t="str">
        <f>IF(Table3__3_16[[#This Row],[HBA1C]]&lt;5.7,"Normal",IF(Table3__3_16[[#This Row],[HBA1C]]&lt;6.4,"Prediabetes","Diabetes"))</f>
        <v>Normal</v>
      </c>
    </row>
    <row r="2302" spans="1:10" x14ac:dyDescent="0.35">
      <c r="A2302" s="17" t="s">
        <v>57</v>
      </c>
      <c r="B2302" s="17">
        <v>21.64</v>
      </c>
      <c r="C2302" s="17" t="s">
        <v>8339</v>
      </c>
      <c r="D2302" s="17">
        <v>5.5</v>
      </c>
      <c r="E2302" s="17" t="s">
        <v>2380</v>
      </c>
      <c r="F2302" s="17" t="s">
        <v>2381</v>
      </c>
      <c r="G2302" s="17" t="s">
        <v>2380</v>
      </c>
      <c r="H2302" s="17">
        <v>1</v>
      </c>
      <c r="I2302" s="17" t="s">
        <v>2380</v>
      </c>
      <c r="J2302" s="17" t="str">
        <f>IF(Table3__3_16[[#This Row],[HBA1C]]&lt;5.7,"Normal",IF(Table3__3_16[[#This Row],[HBA1C]]&lt;6.4,"Prediabetes","Diabetes"))</f>
        <v>Normal</v>
      </c>
    </row>
    <row r="2303" spans="1:10" x14ac:dyDescent="0.35">
      <c r="A2303" s="17" t="s">
        <v>56</v>
      </c>
      <c r="B2303" s="17">
        <v>16.399999999999999</v>
      </c>
      <c r="C2303" s="17" t="s">
        <v>8340</v>
      </c>
      <c r="D2303" s="17">
        <v>5.4</v>
      </c>
      <c r="E2303" s="17" t="s">
        <v>2380</v>
      </c>
      <c r="F2303" s="17" t="s">
        <v>2380</v>
      </c>
      <c r="G2303" s="17" t="s">
        <v>2381</v>
      </c>
      <c r="H2303" s="17">
        <v>1</v>
      </c>
      <c r="I2303" s="17" t="s">
        <v>2380</v>
      </c>
      <c r="J2303" s="17" t="str">
        <f>IF(Table3__3_16[[#This Row],[HBA1C]]&lt;5.7,"Normal",IF(Table3__3_16[[#This Row],[HBA1C]]&lt;6.4,"Prediabetes","Diabetes"))</f>
        <v>Normal</v>
      </c>
    </row>
    <row r="2304" spans="1:10" x14ac:dyDescent="0.35">
      <c r="A2304" s="17" t="s">
        <v>55</v>
      </c>
      <c r="B2304" s="17">
        <v>15.77</v>
      </c>
      <c r="C2304" s="17" t="s">
        <v>8340</v>
      </c>
      <c r="D2304" s="17">
        <v>6.05</v>
      </c>
      <c r="E2304" s="17" t="s">
        <v>2381</v>
      </c>
      <c r="F2304" s="17" t="s">
        <v>2380</v>
      </c>
      <c r="G2304" s="17" t="s">
        <v>2380</v>
      </c>
      <c r="H2304" s="17">
        <v>1</v>
      </c>
      <c r="I2304" s="17" t="s">
        <v>2380</v>
      </c>
      <c r="J2304" s="17" t="str">
        <f>IF(Table3__3_16[[#This Row],[HBA1C]]&lt;5.7,"Normal",IF(Table3__3_16[[#This Row],[HBA1C]]&lt;6.4,"Prediabetes","Diabetes"))</f>
        <v>Prediabetes</v>
      </c>
    </row>
    <row r="2305" spans="1:10" x14ac:dyDescent="0.35">
      <c r="A2305" s="17" t="s">
        <v>54</v>
      </c>
      <c r="B2305" s="17">
        <v>18.27</v>
      </c>
      <c r="C2305" s="17" t="s">
        <v>8340</v>
      </c>
      <c r="D2305" s="17">
        <v>11.46</v>
      </c>
      <c r="E2305" s="17" t="s">
        <v>2380</v>
      </c>
      <c r="F2305" s="17" t="s">
        <v>2380</v>
      </c>
      <c r="G2305" s="17" t="s">
        <v>2380</v>
      </c>
      <c r="H2305" s="17">
        <v>0</v>
      </c>
      <c r="I2305" s="17" t="s">
        <v>2380</v>
      </c>
      <c r="J2305" s="17" t="str">
        <f>IF(Table3__3_16[[#This Row],[HBA1C]]&lt;5.7,"Normal",IF(Table3__3_16[[#This Row],[HBA1C]]&lt;6.4,"Prediabetes","Diabetes"))</f>
        <v>Diabetes</v>
      </c>
    </row>
    <row r="2306" spans="1:10" x14ac:dyDescent="0.35">
      <c r="A2306" s="17" t="s">
        <v>53</v>
      </c>
      <c r="B2306" s="17">
        <v>16.489999999999998</v>
      </c>
      <c r="C2306" s="17" t="s">
        <v>8340</v>
      </c>
      <c r="D2306" s="17">
        <v>8.48</v>
      </c>
      <c r="E2306" s="17" t="s">
        <v>2380</v>
      </c>
      <c r="F2306" s="17" t="s">
        <v>2380</v>
      </c>
      <c r="G2306" s="17" t="s">
        <v>2380</v>
      </c>
      <c r="H2306" s="17">
        <v>0</v>
      </c>
      <c r="I2306" s="17" t="s">
        <v>2380</v>
      </c>
      <c r="J2306" s="17" t="str">
        <f>IF(Table3__3_16[[#This Row],[HBA1C]]&lt;5.7,"Normal",IF(Table3__3_16[[#This Row],[HBA1C]]&lt;6.4,"Prediabetes","Diabetes"))</f>
        <v>Diabetes</v>
      </c>
    </row>
    <row r="2307" spans="1:10" x14ac:dyDescent="0.35">
      <c r="A2307" s="17" t="s">
        <v>52</v>
      </c>
      <c r="B2307" s="17">
        <v>16.14</v>
      </c>
      <c r="C2307" s="17" t="s">
        <v>8340</v>
      </c>
      <c r="D2307" s="17">
        <v>4.8600000000000003</v>
      </c>
      <c r="E2307" s="17" t="s">
        <v>2380</v>
      </c>
      <c r="F2307" s="17" t="s">
        <v>2380</v>
      </c>
      <c r="G2307" s="17" t="s">
        <v>2380</v>
      </c>
      <c r="H2307" s="17">
        <v>0</v>
      </c>
      <c r="I2307" s="17" t="s">
        <v>2380</v>
      </c>
      <c r="J2307" s="17" t="str">
        <f>IF(Table3__3_16[[#This Row],[HBA1C]]&lt;5.7,"Normal",IF(Table3__3_16[[#This Row],[HBA1C]]&lt;6.4,"Prediabetes","Diabetes"))</f>
        <v>Normal</v>
      </c>
    </row>
    <row r="2308" spans="1:10" x14ac:dyDescent="0.35">
      <c r="A2308" s="17" t="s">
        <v>51</v>
      </c>
      <c r="B2308" s="17">
        <v>20.85</v>
      </c>
      <c r="C2308" s="17" t="s">
        <v>8339</v>
      </c>
      <c r="D2308" s="17">
        <v>4.45</v>
      </c>
      <c r="E2308" s="17" t="s">
        <v>2381</v>
      </c>
      <c r="F2308" s="17" t="s">
        <v>2380</v>
      </c>
      <c r="G2308" s="17" t="s">
        <v>2380</v>
      </c>
      <c r="H2308" s="17">
        <v>1</v>
      </c>
      <c r="I2308" s="17" t="s">
        <v>2380</v>
      </c>
      <c r="J2308" s="17" t="str">
        <f>IF(Table3__3_16[[#This Row],[HBA1C]]&lt;5.7,"Normal",IF(Table3__3_16[[#This Row],[HBA1C]]&lt;6.4,"Prediabetes","Diabetes"))</f>
        <v>Normal</v>
      </c>
    </row>
    <row r="2309" spans="1:10" x14ac:dyDescent="0.35">
      <c r="A2309" s="17" t="s">
        <v>50</v>
      </c>
      <c r="B2309" s="17">
        <v>15.88</v>
      </c>
      <c r="C2309" s="17" t="s">
        <v>8340</v>
      </c>
      <c r="D2309" s="17">
        <v>4.3600000000000003</v>
      </c>
      <c r="E2309" s="17" t="s">
        <v>2380</v>
      </c>
      <c r="F2309" s="17" t="s">
        <v>2380</v>
      </c>
      <c r="G2309" s="17" t="s">
        <v>2380</v>
      </c>
      <c r="H2309" s="17">
        <v>0</v>
      </c>
      <c r="I2309" s="17" t="s">
        <v>2380</v>
      </c>
      <c r="J2309" s="17" t="str">
        <f>IF(Table3__3_16[[#This Row],[HBA1C]]&lt;5.7,"Normal",IF(Table3__3_16[[#This Row],[HBA1C]]&lt;6.4,"Prediabetes","Diabetes"))</f>
        <v>Normal</v>
      </c>
    </row>
    <row r="2310" spans="1:10" x14ac:dyDescent="0.35">
      <c r="A2310" s="17" t="s">
        <v>49</v>
      </c>
      <c r="B2310" s="17">
        <v>20.66</v>
      </c>
      <c r="C2310" s="17" t="s">
        <v>8339</v>
      </c>
      <c r="D2310" s="17">
        <v>5.8</v>
      </c>
      <c r="E2310" s="17" t="s">
        <v>2380</v>
      </c>
      <c r="F2310" s="17" t="s">
        <v>2381</v>
      </c>
      <c r="G2310" s="17" t="s">
        <v>2380</v>
      </c>
      <c r="H2310" s="17">
        <v>1</v>
      </c>
      <c r="I2310" s="17" t="s">
        <v>2380</v>
      </c>
      <c r="J2310" s="17" t="str">
        <f>IF(Table3__3_16[[#This Row],[HBA1C]]&lt;5.7,"Normal",IF(Table3__3_16[[#This Row],[HBA1C]]&lt;6.4,"Prediabetes","Diabetes"))</f>
        <v>Prediabetes</v>
      </c>
    </row>
    <row r="2311" spans="1:10" x14ac:dyDescent="0.35">
      <c r="A2311" s="17" t="s">
        <v>48</v>
      </c>
      <c r="B2311" s="17">
        <v>20.399999999999999</v>
      </c>
      <c r="C2311" s="17" t="s">
        <v>8339</v>
      </c>
      <c r="D2311" s="17">
        <v>5.27</v>
      </c>
      <c r="E2311" s="17" t="s">
        <v>2380</v>
      </c>
      <c r="F2311" s="17" t="s">
        <v>2380</v>
      </c>
      <c r="G2311" s="17" t="s">
        <v>2380</v>
      </c>
      <c r="H2311" s="17">
        <v>0</v>
      </c>
      <c r="I2311" s="17" t="s">
        <v>2380</v>
      </c>
      <c r="J2311" s="17" t="str">
        <f>IF(Table3__3_16[[#This Row],[HBA1C]]&lt;5.7,"Normal",IF(Table3__3_16[[#This Row],[HBA1C]]&lt;6.4,"Prediabetes","Diabetes"))</f>
        <v>Normal</v>
      </c>
    </row>
    <row r="2312" spans="1:10" x14ac:dyDescent="0.35">
      <c r="A2312" s="17" t="s">
        <v>47</v>
      </c>
      <c r="B2312" s="17">
        <v>25.19</v>
      </c>
      <c r="C2312" s="17" t="s">
        <v>8338</v>
      </c>
      <c r="D2312" s="17">
        <v>5.64</v>
      </c>
      <c r="E2312" s="17" t="s">
        <v>2381</v>
      </c>
      <c r="F2312" s="17" t="s">
        <v>2380</v>
      </c>
      <c r="G2312" s="17" t="s">
        <v>2380</v>
      </c>
      <c r="H2312" s="17">
        <v>0</v>
      </c>
      <c r="I2312" s="17" t="s">
        <v>2380</v>
      </c>
      <c r="J2312" s="17" t="str">
        <f>IF(Table3__3_16[[#This Row],[HBA1C]]&lt;5.7,"Normal",IF(Table3__3_16[[#This Row],[HBA1C]]&lt;6.4,"Prediabetes","Diabetes"))</f>
        <v>Normal</v>
      </c>
    </row>
    <row r="2313" spans="1:10" x14ac:dyDescent="0.35">
      <c r="A2313" s="17" t="s">
        <v>46</v>
      </c>
      <c r="B2313" s="17">
        <v>20.54</v>
      </c>
      <c r="C2313" s="17" t="s">
        <v>8339</v>
      </c>
      <c r="D2313" s="17">
        <v>4.2</v>
      </c>
      <c r="E2313" s="17" t="s">
        <v>2381</v>
      </c>
      <c r="F2313" s="17" t="s">
        <v>2380</v>
      </c>
      <c r="G2313" s="17" t="s">
        <v>2380</v>
      </c>
      <c r="H2313" s="17">
        <v>1</v>
      </c>
      <c r="I2313" s="17" t="s">
        <v>2380</v>
      </c>
      <c r="J2313" s="17" t="str">
        <f>IF(Table3__3_16[[#This Row],[HBA1C]]&lt;5.7,"Normal",IF(Table3__3_16[[#This Row],[HBA1C]]&lt;6.4,"Prediabetes","Diabetes"))</f>
        <v>Normal</v>
      </c>
    </row>
    <row r="2314" spans="1:10" x14ac:dyDescent="0.35">
      <c r="A2314" s="17" t="s">
        <v>45</v>
      </c>
      <c r="B2314" s="17">
        <v>20.13</v>
      </c>
      <c r="C2314" s="17" t="s">
        <v>8339</v>
      </c>
      <c r="D2314" s="17">
        <v>5.42</v>
      </c>
      <c r="E2314" s="17" t="s">
        <v>2380</v>
      </c>
      <c r="F2314" s="17" t="s">
        <v>2380</v>
      </c>
      <c r="G2314" s="17" t="s">
        <v>2380</v>
      </c>
      <c r="H2314" s="17">
        <v>0</v>
      </c>
      <c r="I2314" s="17" t="s">
        <v>2380</v>
      </c>
      <c r="J2314" s="17" t="str">
        <f>IF(Table3__3_16[[#This Row],[HBA1C]]&lt;5.7,"Normal",IF(Table3__3_16[[#This Row],[HBA1C]]&lt;6.4,"Prediabetes","Diabetes"))</f>
        <v>Normal</v>
      </c>
    </row>
    <row r="2315" spans="1:10" x14ac:dyDescent="0.35">
      <c r="A2315" s="17" t="s">
        <v>44</v>
      </c>
      <c r="B2315" s="17">
        <v>18.93</v>
      </c>
      <c r="C2315" s="17" t="s">
        <v>8339</v>
      </c>
      <c r="D2315" s="17">
        <v>6.11</v>
      </c>
      <c r="E2315" s="17" t="s">
        <v>2380</v>
      </c>
      <c r="F2315" s="17" t="s">
        <v>2380</v>
      </c>
      <c r="G2315" s="17" t="s">
        <v>2381</v>
      </c>
      <c r="H2315" s="17">
        <v>1</v>
      </c>
      <c r="I2315" s="17" t="s">
        <v>2380</v>
      </c>
      <c r="J2315" s="17" t="str">
        <f>IF(Table3__3_16[[#This Row],[HBA1C]]&lt;5.7,"Normal",IF(Table3__3_16[[#This Row],[HBA1C]]&lt;6.4,"Prediabetes","Diabetes"))</f>
        <v>Prediabetes</v>
      </c>
    </row>
    <row r="2316" spans="1:10" x14ac:dyDescent="0.35">
      <c r="A2316" s="17" t="s">
        <v>43</v>
      </c>
      <c r="B2316" s="17">
        <v>24.14</v>
      </c>
      <c r="C2316" s="17" t="s">
        <v>8339</v>
      </c>
      <c r="D2316" s="17">
        <v>5.29</v>
      </c>
      <c r="E2316" s="17" t="s">
        <v>2380</v>
      </c>
      <c r="F2316" s="17" t="s">
        <v>2381</v>
      </c>
      <c r="G2316" s="17" t="s">
        <v>2380</v>
      </c>
      <c r="H2316" s="17">
        <v>1</v>
      </c>
      <c r="I2316" s="17" t="s">
        <v>2380</v>
      </c>
      <c r="J2316" s="17" t="str">
        <f>IF(Table3__3_16[[#This Row],[HBA1C]]&lt;5.7,"Normal",IF(Table3__3_16[[#This Row],[HBA1C]]&lt;6.4,"Prediabetes","Diabetes"))</f>
        <v>Normal</v>
      </c>
    </row>
    <row r="2317" spans="1:10" x14ac:dyDescent="0.35">
      <c r="A2317" s="17" t="s">
        <v>41</v>
      </c>
      <c r="B2317" s="17">
        <v>25.03</v>
      </c>
      <c r="C2317" s="17" t="s">
        <v>8338</v>
      </c>
      <c r="D2317" s="17">
        <v>5.91</v>
      </c>
      <c r="E2317" s="17" t="s">
        <v>2380</v>
      </c>
      <c r="F2317" s="17" t="s">
        <v>2381</v>
      </c>
      <c r="G2317" s="17" t="s">
        <v>2380</v>
      </c>
      <c r="H2317" s="17">
        <v>1</v>
      </c>
      <c r="I2317" s="17" t="s">
        <v>2380</v>
      </c>
      <c r="J2317" s="17" t="str">
        <f>IF(Table3__3_16[[#This Row],[HBA1C]]&lt;5.7,"Normal",IF(Table3__3_16[[#This Row],[HBA1C]]&lt;6.4,"Prediabetes","Diabetes"))</f>
        <v>Prediabetes</v>
      </c>
    </row>
    <row r="2318" spans="1:10" x14ac:dyDescent="0.35">
      <c r="A2318" s="17" t="s">
        <v>40</v>
      </c>
      <c r="B2318" s="17">
        <v>20.47</v>
      </c>
      <c r="C2318" s="17" t="s">
        <v>8339</v>
      </c>
      <c r="D2318" s="17">
        <v>5.81</v>
      </c>
      <c r="E2318" s="17" t="s">
        <v>2381</v>
      </c>
      <c r="F2318" s="17" t="s">
        <v>2380</v>
      </c>
      <c r="G2318" s="17" t="s">
        <v>2380</v>
      </c>
      <c r="H2318" s="17">
        <v>1</v>
      </c>
      <c r="I2318" s="17" t="s">
        <v>2380</v>
      </c>
      <c r="J2318" s="17" t="str">
        <f>IF(Table3__3_16[[#This Row],[HBA1C]]&lt;5.7,"Normal",IF(Table3__3_16[[#This Row],[HBA1C]]&lt;6.4,"Prediabetes","Diabetes"))</f>
        <v>Prediabetes</v>
      </c>
    </row>
    <row r="2319" spans="1:10" x14ac:dyDescent="0.35">
      <c r="A2319" s="17" t="s">
        <v>39</v>
      </c>
      <c r="B2319" s="17">
        <v>18.82</v>
      </c>
      <c r="C2319" s="17" t="s">
        <v>8339</v>
      </c>
      <c r="D2319" s="17">
        <v>5.51</v>
      </c>
      <c r="E2319" s="17" t="s">
        <v>2381</v>
      </c>
      <c r="F2319" s="17" t="s">
        <v>2380</v>
      </c>
      <c r="G2319" s="17" t="s">
        <v>2380</v>
      </c>
      <c r="H2319" s="17">
        <v>0</v>
      </c>
      <c r="I2319" s="17" t="s">
        <v>2380</v>
      </c>
      <c r="J2319" s="17" t="str">
        <f>IF(Table3__3_16[[#This Row],[HBA1C]]&lt;5.7,"Normal",IF(Table3__3_16[[#This Row],[HBA1C]]&lt;6.4,"Prediabetes","Diabetes"))</f>
        <v>Normal</v>
      </c>
    </row>
    <row r="2320" spans="1:10" x14ac:dyDescent="0.35">
      <c r="A2320" s="17" t="s">
        <v>38</v>
      </c>
      <c r="B2320" s="17">
        <v>17.079999999999998</v>
      </c>
      <c r="C2320" s="17" t="s">
        <v>8340</v>
      </c>
      <c r="D2320" s="17">
        <v>5.73</v>
      </c>
      <c r="E2320" s="17" t="s">
        <v>2380</v>
      </c>
      <c r="F2320" s="17" t="s">
        <v>2380</v>
      </c>
      <c r="G2320" s="17" t="s">
        <v>2381</v>
      </c>
      <c r="H2320" s="17">
        <v>1</v>
      </c>
      <c r="I2320" s="17" t="s">
        <v>2380</v>
      </c>
      <c r="J2320" s="17" t="str">
        <f>IF(Table3__3_16[[#This Row],[HBA1C]]&lt;5.7,"Normal",IF(Table3__3_16[[#This Row],[HBA1C]]&lt;6.4,"Prediabetes","Diabetes"))</f>
        <v>Prediabetes</v>
      </c>
    </row>
    <row r="2321" spans="1:10" x14ac:dyDescent="0.35">
      <c r="A2321" s="17" t="s">
        <v>36</v>
      </c>
      <c r="B2321" s="17">
        <v>19.21</v>
      </c>
      <c r="C2321" s="17" t="s">
        <v>8339</v>
      </c>
      <c r="D2321" s="17">
        <v>5.53</v>
      </c>
      <c r="E2321" s="17" t="s">
        <v>2381</v>
      </c>
      <c r="F2321" s="17" t="s">
        <v>2380</v>
      </c>
      <c r="G2321" s="17" t="s">
        <v>2380</v>
      </c>
      <c r="H2321" s="17">
        <v>0</v>
      </c>
      <c r="I2321" s="17" t="s">
        <v>2380</v>
      </c>
      <c r="J2321" s="17" t="str">
        <f>IF(Table3__3_16[[#This Row],[HBA1C]]&lt;5.7,"Normal",IF(Table3__3_16[[#This Row],[HBA1C]]&lt;6.4,"Prediabetes","Diabetes"))</f>
        <v>Normal</v>
      </c>
    </row>
    <row r="2322" spans="1:10" x14ac:dyDescent="0.35">
      <c r="A2322" s="17" t="s">
        <v>34</v>
      </c>
      <c r="B2322" s="17">
        <v>17.86</v>
      </c>
      <c r="C2322" s="17" t="s">
        <v>8340</v>
      </c>
      <c r="D2322" s="17">
        <v>5.43</v>
      </c>
      <c r="E2322" s="17" t="s">
        <v>2380</v>
      </c>
      <c r="F2322" s="17" t="s">
        <v>2380</v>
      </c>
      <c r="G2322" s="17" t="s">
        <v>2381</v>
      </c>
      <c r="H2322" s="17">
        <v>1</v>
      </c>
      <c r="I2322" s="17" t="s">
        <v>2380</v>
      </c>
      <c r="J2322" s="17" t="str">
        <f>IF(Table3__3_16[[#This Row],[HBA1C]]&lt;5.7,"Normal",IF(Table3__3_16[[#This Row],[HBA1C]]&lt;6.4,"Prediabetes","Diabetes"))</f>
        <v>Normal</v>
      </c>
    </row>
    <row r="2323" spans="1:10" x14ac:dyDescent="0.35">
      <c r="A2323" s="17" t="s">
        <v>33</v>
      </c>
      <c r="B2323" s="17">
        <v>21.38</v>
      </c>
      <c r="C2323" s="17" t="s">
        <v>8339</v>
      </c>
      <c r="D2323" s="17">
        <v>8.01</v>
      </c>
      <c r="E2323" s="17" t="s">
        <v>2380</v>
      </c>
      <c r="F2323" s="17" t="s">
        <v>2380</v>
      </c>
      <c r="G2323" s="17" t="s">
        <v>2380</v>
      </c>
      <c r="H2323" s="17">
        <v>0</v>
      </c>
      <c r="I2323" s="17" t="s">
        <v>2380</v>
      </c>
      <c r="J2323" s="17" t="str">
        <f>IF(Table3__3_16[[#This Row],[HBA1C]]&lt;5.7,"Normal",IF(Table3__3_16[[#This Row],[HBA1C]]&lt;6.4,"Prediabetes","Diabetes"))</f>
        <v>Diabetes</v>
      </c>
    </row>
    <row r="2324" spans="1:10" x14ac:dyDescent="0.35">
      <c r="A2324" s="17" t="s">
        <v>32</v>
      </c>
      <c r="B2324" s="17">
        <v>23.35</v>
      </c>
      <c r="C2324" s="17" t="s">
        <v>8339</v>
      </c>
      <c r="D2324" s="17">
        <v>5.94</v>
      </c>
      <c r="E2324" s="17" t="s">
        <v>2380</v>
      </c>
      <c r="F2324" s="17" t="s">
        <v>2380</v>
      </c>
      <c r="G2324" s="17" t="s">
        <v>2380</v>
      </c>
      <c r="H2324" s="17">
        <v>0</v>
      </c>
      <c r="I2324" s="17" t="s">
        <v>2380</v>
      </c>
      <c r="J2324" s="17" t="str">
        <f>IF(Table3__3_16[[#This Row],[HBA1C]]&lt;5.7,"Normal",IF(Table3__3_16[[#This Row],[HBA1C]]&lt;6.4,"Prediabetes","Diabetes"))</f>
        <v>Prediabetes</v>
      </c>
    </row>
    <row r="2325" spans="1:10" x14ac:dyDescent="0.35">
      <c r="A2325" s="17" t="s">
        <v>29</v>
      </c>
      <c r="B2325" s="17">
        <v>22.24</v>
      </c>
      <c r="C2325" s="17" t="s">
        <v>8339</v>
      </c>
      <c r="D2325" s="17">
        <v>5.04</v>
      </c>
      <c r="E2325" s="17" t="s">
        <v>2380</v>
      </c>
      <c r="F2325" s="17" t="s">
        <v>2380</v>
      </c>
      <c r="G2325" s="17" t="s">
        <v>2380</v>
      </c>
      <c r="H2325" s="17">
        <v>0</v>
      </c>
      <c r="I2325" s="17" t="s">
        <v>2380</v>
      </c>
      <c r="J2325" s="17" t="str">
        <f>IF(Table3__3_16[[#This Row],[HBA1C]]&lt;5.7,"Normal",IF(Table3__3_16[[#This Row],[HBA1C]]&lt;6.4,"Prediabetes","Diabetes"))</f>
        <v>Normal</v>
      </c>
    </row>
    <row r="2326" spans="1:10" x14ac:dyDescent="0.35">
      <c r="A2326" s="17" t="s">
        <v>28</v>
      </c>
      <c r="B2326" s="17">
        <v>24.76</v>
      </c>
      <c r="C2326" s="17" t="s">
        <v>8339</v>
      </c>
      <c r="D2326" s="17">
        <v>4.54</v>
      </c>
      <c r="E2326" s="17" t="s">
        <v>2381</v>
      </c>
      <c r="F2326" s="17" t="s">
        <v>2380</v>
      </c>
      <c r="G2326" s="17" t="s">
        <v>2380</v>
      </c>
      <c r="H2326" s="17">
        <v>0</v>
      </c>
      <c r="I2326" s="17" t="s">
        <v>2380</v>
      </c>
      <c r="J2326" s="17" t="str">
        <f>IF(Table3__3_16[[#This Row],[HBA1C]]&lt;5.7,"Normal",IF(Table3__3_16[[#This Row],[HBA1C]]&lt;6.4,"Prediabetes","Diabetes"))</f>
        <v>Normal</v>
      </c>
    </row>
    <row r="2327" spans="1:10" x14ac:dyDescent="0.35">
      <c r="A2327" s="17" t="s">
        <v>27</v>
      </c>
      <c r="B2327" s="17">
        <v>20.100000000000001</v>
      </c>
      <c r="C2327" s="17" t="s">
        <v>8339</v>
      </c>
      <c r="D2327" s="17">
        <v>5.6</v>
      </c>
      <c r="E2327" s="17" t="s">
        <v>2381</v>
      </c>
      <c r="F2327" s="17" t="s">
        <v>2380</v>
      </c>
      <c r="G2327" s="17" t="s">
        <v>2381</v>
      </c>
      <c r="H2327" s="17">
        <v>1</v>
      </c>
      <c r="I2327" s="17" t="s">
        <v>2380</v>
      </c>
      <c r="J2327" s="17" t="str">
        <f>IF(Table3__3_16[[#This Row],[HBA1C]]&lt;5.7,"Normal",IF(Table3__3_16[[#This Row],[HBA1C]]&lt;6.4,"Prediabetes","Diabetes"))</f>
        <v>Normal</v>
      </c>
    </row>
    <row r="2328" spans="1:10" x14ac:dyDescent="0.35">
      <c r="A2328" s="17" t="s">
        <v>26</v>
      </c>
      <c r="B2328" s="17">
        <v>21.77</v>
      </c>
      <c r="C2328" s="17" t="s">
        <v>8339</v>
      </c>
      <c r="D2328" s="17">
        <v>10.67</v>
      </c>
      <c r="E2328" s="17" t="s">
        <v>2380</v>
      </c>
      <c r="F2328" s="17" t="s">
        <v>2380</v>
      </c>
      <c r="G2328" s="17" t="s">
        <v>2380</v>
      </c>
      <c r="H2328" s="17">
        <v>0</v>
      </c>
      <c r="I2328" s="17" t="s">
        <v>2380</v>
      </c>
      <c r="J2328" s="17" t="str">
        <f>IF(Table3__3_16[[#This Row],[HBA1C]]&lt;5.7,"Normal",IF(Table3__3_16[[#This Row],[HBA1C]]&lt;6.4,"Prediabetes","Diabetes"))</f>
        <v>Diabetes</v>
      </c>
    </row>
    <row r="2329" spans="1:10" x14ac:dyDescent="0.35">
      <c r="A2329" s="17" t="s">
        <v>25</v>
      </c>
      <c r="B2329" s="17">
        <v>17.82</v>
      </c>
      <c r="C2329" s="17" t="s">
        <v>8340</v>
      </c>
      <c r="D2329" s="17">
        <v>5.26</v>
      </c>
      <c r="E2329" s="17" t="s">
        <v>2381</v>
      </c>
      <c r="F2329" s="17" t="s">
        <v>2380</v>
      </c>
      <c r="G2329" s="17" t="s">
        <v>2380</v>
      </c>
      <c r="H2329" s="17">
        <v>1</v>
      </c>
      <c r="I2329" s="17" t="s">
        <v>2380</v>
      </c>
      <c r="J2329" s="17" t="str">
        <f>IF(Table3__3_16[[#This Row],[HBA1C]]&lt;5.7,"Normal",IF(Table3__3_16[[#This Row],[HBA1C]]&lt;6.4,"Prediabetes","Diabetes"))</f>
        <v>Normal</v>
      </c>
    </row>
    <row r="2330" spans="1:10" x14ac:dyDescent="0.35">
      <c r="A2330" s="17" t="s">
        <v>24</v>
      </c>
      <c r="B2330" s="17">
        <v>17.07</v>
      </c>
      <c r="C2330" s="17" t="s">
        <v>8340</v>
      </c>
      <c r="D2330" s="17">
        <v>5.22</v>
      </c>
      <c r="E2330" s="17" t="s">
        <v>2380</v>
      </c>
      <c r="F2330" s="17" t="s">
        <v>2380</v>
      </c>
      <c r="G2330" s="17" t="s">
        <v>2381</v>
      </c>
      <c r="H2330" s="17">
        <v>1</v>
      </c>
      <c r="I2330" s="17" t="s">
        <v>2380</v>
      </c>
      <c r="J2330" s="17" t="str">
        <f>IF(Table3__3_16[[#This Row],[HBA1C]]&lt;5.7,"Normal",IF(Table3__3_16[[#This Row],[HBA1C]]&lt;6.4,"Prediabetes","Diabetes"))</f>
        <v>Normal</v>
      </c>
    </row>
    <row r="2331" spans="1:10" x14ac:dyDescent="0.35">
      <c r="A2331" s="17" t="s">
        <v>22</v>
      </c>
      <c r="B2331" s="17">
        <v>22.24</v>
      </c>
      <c r="C2331" s="17" t="s">
        <v>8339</v>
      </c>
      <c r="D2331" s="17">
        <v>4.29</v>
      </c>
      <c r="E2331" s="17" t="s">
        <v>2381</v>
      </c>
      <c r="F2331" s="17" t="s">
        <v>2380</v>
      </c>
      <c r="G2331" s="17" t="s">
        <v>2380</v>
      </c>
      <c r="H2331" s="17">
        <v>0</v>
      </c>
      <c r="I2331" s="17" t="s">
        <v>2380</v>
      </c>
      <c r="J2331" s="17" t="str">
        <f>IF(Table3__3_16[[#This Row],[HBA1C]]&lt;5.7,"Normal",IF(Table3__3_16[[#This Row],[HBA1C]]&lt;6.4,"Prediabetes","Diabetes"))</f>
        <v>Normal</v>
      </c>
    </row>
    <row r="2332" spans="1:10" x14ac:dyDescent="0.35">
      <c r="A2332" s="17" t="s">
        <v>21</v>
      </c>
      <c r="B2332" s="17">
        <v>22.34</v>
      </c>
      <c r="C2332" s="17" t="s">
        <v>8339</v>
      </c>
      <c r="D2332" s="17">
        <v>5.57</v>
      </c>
      <c r="E2332" s="17" t="s">
        <v>2380</v>
      </c>
      <c r="F2332" s="17" t="s">
        <v>2380</v>
      </c>
      <c r="G2332" s="17" t="s">
        <v>2380</v>
      </c>
      <c r="H2332" s="17">
        <v>1</v>
      </c>
      <c r="I2332" s="17" t="s">
        <v>2380</v>
      </c>
      <c r="J2332" s="17" t="str">
        <f>IF(Table3__3_16[[#This Row],[HBA1C]]&lt;5.7,"Normal",IF(Table3__3_16[[#This Row],[HBA1C]]&lt;6.4,"Prediabetes","Diabetes"))</f>
        <v>Normal</v>
      </c>
    </row>
    <row r="2333" spans="1:10" x14ac:dyDescent="0.35">
      <c r="A2333" s="17" t="s">
        <v>19</v>
      </c>
      <c r="B2333" s="17">
        <v>17.7</v>
      </c>
      <c r="C2333" s="17" t="s">
        <v>8340</v>
      </c>
      <c r="D2333" s="17">
        <v>6.28</v>
      </c>
      <c r="E2333" s="17" t="s">
        <v>2380</v>
      </c>
      <c r="F2333" s="17" t="s">
        <v>2380</v>
      </c>
      <c r="G2333" s="17" t="s">
        <v>2380</v>
      </c>
      <c r="H2333" s="17">
        <v>1</v>
      </c>
      <c r="I2333" s="17" t="s">
        <v>2380</v>
      </c>
      <c r="J2333" s="17" t="str">
        <f>IF(Table3__3_16[[#This Row],[HBA1C]]&lt;5.7,"Normal",IF(Table3__3_16[[#This Row],[HBA1C]]&lt;6.4,"Prediabetes","Diabetes"))</f>
        <v>Prediabetes</v>
      </c>
    </row>
    <row r="2334" spans="1:10" x14ac:dyDescent="0.35">
      <c r="A2334" s="17" t="s">
        <v>17</v>
      </c>
      <c r="B2334" s="17">
        <v>16.47</v>
      </c>
      <c r="C2334" s="17" t="s">
        <v>8340</v>
      </c>
      <c r="D2334" s="17">
        <v>6.35</v>
      </c>
      <c r="E2334" s="17" t="s">
        <v>2380</v>
      </c>
      <c r="F2334" s="17" t="s">
        <v>2380</v>
      </c>
      <c r="G2334" s="17" t="s">
        <v>2381</v>
      </c>
      <c r="H2334" s="17">
        <v>1</v>
      </c>
      <c r="I2334" s="17" t="s">
        <v>2380</v>
      </c>
      <c r="J2334" s="17" t="str">
        <f>IF(Table3__3_16[[#This Row],[HBA1C]]&lt;5.7,"Normal",IF(Table3__3_16[[#This Row],[HBA1C]]&lt;6.4,"Prediabetes","Diabetes"))</f>
        <v>Prediabetes</v>
      </c>
    </row>
    <row r="2335" spans="1:10" x14ac:dyDescent="0.35">
      <c r="A2335" s="17" t="s">
        <v>14</v>
      </c>
      <c r="B2335" s="17">
        <v>17.600000000000001</v>
      </c>
      <c r="C2335" s="17" t="s">
        <v>8340</v>
      </c>
      <c r="D2335" s="17">
        <v>4.3899999999999997</v>
      </c>
      <c r="E2335" s="17" t="s">
        <v>2380</v>
      </c>
      <c r="F2335" s="17" t="s">
        <v>2380</v>
      </c>
      <c r="G2335" s="17" t="s">
        <v>2380</v>
      </c>
      <c r="H2335" s="17">
        <v>1</v>
      </c>
      <c r="I2335" s="17" t="s">
        <v>2380</v>
      </c>
      <c r="J2335" s="17" t="str">
        <f>IF(Table3__3_16[[#This Row],[HBA1C]]&lt;5.7,"Normal",IF(Table3__3_16[[#This Row],[HBA1C]]&lt;6.4,"Prediabetes","Diabetes"))</f>
        <v>Normal</v>
      </c>
    </row>
    <row r="2336" spans="1:10" x14ac:dyDescent="0.35">
      <c r="A2336" s="17" t="s">
        <v>9</v>
      </c>
      <c r="B2336" s="17">
        <v>17.579999999999998</v>
      </c>
      <c r="C2336" s="17" t="s">
        <v>8340</v>
      </c>
      <c r="D2336" s="17">
        <v>4.51</v>
      </c>
      <c r="E2336" s="17" t="s">
        <v>2380</v>
      </c>
      <c r="F2336" s="17" t="s">
        <v>2380</v>
      </c>
      <c r="G2336" s="17" t="s">
        <v>2380</v>
      </c>
      <c r="H2336" s="17">
        <v>1</v>
      </c>
      <c r="I2336" s="17" t="s">
        <v>2380</v>
      </c>
      <c r="J2336" s="17" t="str">
        <f>IF(Table3__3_16[[#This Row],[HBA1C]]&lt;5.7,"Normal",IF(Table3__3_16[[#This Row],[HBA1C]]&lt;6.4,"Prediabetes","Diabetes"))</f>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2336"/>
  <sheetViews>
    <sheetView workbookViewId="0">
      <selection activeCell="E7" sqref="E7"/>
    </sheetView>
  </sheetViews>
  <sheetFormatPr defaultRowHeight="14.5" x14ac:dyDescent="0.35"/>
  <cols>
    <col min="1" max="1" width="13.26953125" customWidth="1"/>
    <col min="4" max="4" width="13.08984375" customWidth="1"/>
    <col min="5" max="5" width="16.26953125" customWidth="1"/>
    <col min="6" max="6" width="14.81640625" customWidth="1"/>
    <col min="7" max="7" width="24.36328125" customWidth="1"/>
    <col min="8" max="8" width="11.6328125" bestFit="1" customWidth="1"/>
  </cols>
  <sheetData>
    <row r="1" spans="1:8" ht="19" customHeight="1" x14ac:dyDescent="0.35">
      <c r="A1" s="2" t="s">
        <v>0</v>
      </c>
      <c r="B1" s="2" t="s">
        <v>2373</v>
      </c>
      <c r="C1" s="2" t="s">
        <v>2374</v>
      </c>
      <c r="D1" s="2" t="s">
        <v>2375</v>
      </c>
      <c r="E1" s="2" t="s">
        <v>2376</v>
      </c>
      <c r="F1" s="2" t="s">
        <v>2377</v>
      </c>
      <c r="G1" s="2" t="s">
        <v>2378</v>
      </c>
      <c r="H1" s="2" t="s">
        <v>2379</v>
      </c>
    </row>
    <row r="2" spans="1:8" x14ac:dyDescent="0.35">
      <c r="A2" s="17" t="s">
        <v>2372</v>
      </c>
      <c r="B2" s="17">
        <v>47.41</v>
      </c>
      <c r="C2" s="17">
        <v>7.47</v>
      </c>
      <c r="D2" s="17" t="s">
        <v>2380</v>
      </c>
      <c r="E2" s="17" t="s">
        <v>2380</v>
      </c>
      <c r="F2" s="17" t="s">
        <v>2380</v>
      </c>
      <c r="G2" s="17">
        <v>0</v>
      </c>
      <c r="H2" s="17" t="s">
        <v>2381</v>
      </c>
    </row>
    <row r="3" spans="1:8" x14ac:dyDescent="0.35">
      <c r="A3" s="17" t="s">
        <v>2371</v>
      </c>
      <c r="B3" s="17">
        <v>30.36</v>
      </c>
      <c r="C3" s="17">
        <v>5.77</v>
      </c>
      <c r="D3" s="17" t="s">
        <v>2380</v>
      </c>
      <c r="E3" s="17" t="s">
        <v>2380</v>
      </c>
      <c r="F3" s="17" t="s">
        <v>2380</v>
      </c>
      <c r="G3" s="17">
        <v>0</v>
      </c>
      <c r="H3" s="17" t="s">
        <v>2381</v>
      </c>
    </row>
    <row r="4" spans="1:8" x14ac:dyDescent="0.35">
      <c r="A4" s="17" t="s">
        <v>2370</v>
      </c>
      <c r="B4" s="17">
        <v>34.484999999999999</v>
      </c>
      <c r="C4" s="17">
        <v>11.87</v>
      </c>
      <c r="D4" s="17" t="s">
        <v>2381</v>
      </c>
      <c r="E4" s="17" t="s">
        <v>2380</v>
      </c>
      <c r="F4" s="17" t="s">
        <v>2380</v>
      </c>
      <c r="G4" s="17">
        <v>2</v>
      </c>
      <c r="H4" s="17" t="s">
        <v>2381</v>
      </c>
    </row>
    <row r="5" spans="1:8" x14ac:dyDescent="0.35">
      <c r="A5" s="17" t="s">
        <v>2369</v>
      </c>
      <c r="B5" s="17">
        <v>38.094999999999999</v>
      </c>
      <c r="C5" s="17">
        <v>6.05</v>
      </c>
      <c r="D5" s="17" t="s">
        <v>2380</v>
      </c>
      <c r="E5" s="17" t="s">
        <v>2380</v>
      </c>
      <c r="F5" s="17" t="s">
        <v>2380</v>
      </c>
      <c r="G5" s="17">
        <v>0</v>
      </c>
      <c r="H5" s="17" t="s">
        <v>2381</v>
      </c>
    </row>
    <row r="6" spans="1:8" x14ac:dyDescent="0.35">
      <c r="A6" s="17" t="s">
        <v>2368</v>
      </c>
      <c r="B6" s="17">
        <v>35.53</v>
      </c>
      <c r="C6" s="17">
        <v>5.45</v>
      </c>
      <c r="D6" s="17" t="s">
        <v>2380</v>
      </c>
      <c r="E6" s="17" t="s">
        <v>2380</v>
      </c>
      <c r="F6" s="17" t="s">
        <v>2380</v>
      </c>
      <c r="G6" s="17">
        <v>0</v>
      </c>
      <c r="H6" s="17" t="s">
        <v>2381</v>
      </c>
    </row>
    <row r="7" spans="1:8" x14ac:dyDescent="0.35">
      <c r="A7" s="17" t="s">
        <v>2367</v>
      </c>
      <c r="B7" s="17">
        <v>32.799999999999997</v>
      </c>
      <c r="C7" s="17">
        <v>6.59</v>
      </c>
      <c r="D7" s="17" t="s">
        <v>2380</v>
      </c>
      <c r="E7" s="17" t="s">
        <v>2380</v>
      </c>
      <c r="F7" s="17" t="s">
        <v>2380</v>
      </c>
      <c r="G7" s="17">
        <v>0</v>
      </c>
      <c r="H7" s="17" t="s">
        <v>2381</v>
      </c>
    </row>
    <row r="8" spans="1:8" x14ac:dyDescent="0.35">
      <c r="A8" s="17" t="s">
        <v>2366</v>
      </c>
      <c r="B8" s="17">
        <v>36.4</v>
      </c>
      <c r="C8" s="17">
        <v>6.07</v>
      </c>
      <c r="D8" s="17" t="s">
        <v>2380</v>
      </c>
      <c r="E8" s="17" t="s">
        <v>2380</v>
      </c>
      <c r="F8" s="17" t="s">
        <v>2380</v>
      </c>
      <c r="G8" s="17">
        <v>0</v>
      </c>
      <c r="H8" s="17" t="s">
        <v>2381</v>
      </c>
    </row>
    <row r="9" spans="1:8" x14ac:dyDescent="0.35">
      <c r="A9" s="17" t="s">
        <v>2365</v>
      </c>
      <c r="B9" s="17">
        <v>36.96</v>
      </c>
      <c r="C9" s="17">
        <v>7.93</v>
      </c>
      <c r="D9" s="17" t="s">
        <v>2380</v>
      </c>
      <c r="E9" s="17" t="s">
        <v>2380</v>
      </c>
      <c r="F9" s="17" t="s">
        <v>2380</v>
      </c>
      <c r="G9" s="17">
        <v>3</v>
      </c>
      <c r="H9" s="17" t="s">
        <v>2381</v>
      </c>
    </row>
    <row r="10" spans="1:8" x14ac:dyDescent="0.35">
      <c r="A10" s="17" t="s">
        <v>2364</v>
      </c>
      <c r="B10" s="17">
        <v>41.14</v>
      </c>
      <c r="C10" s="17">
        <v>9.58</v>
      </c>
      <c r="D10" s="17" t="s">
        <v>2381</v>
      </c>
      <c r="E10" s="17" t="s">
        <v>2380</v>
      </c>
      <c r="F10" s="17" t="s">
        <v>2381</v>
      </c>
      <c r="G10" s="17">
        <v>1</v>
      </c>
      <c r="H10" s="17" t="s">
        <v>2381</v>
      </c>
    </row>
    <row r="11" spans="1:8" x14ac:dyDescent="0.35">
      <c r="A11" s="17" t="s">
        <v>2363</v>
      </c>
      <c r="B11" s="17">
        <v>38.06</v>
      </c>
      <c r="C11" s="17">
        <v>10.79</v>
      </c>
      <c r="D11" s="17" t="s">
        <v>2380</v>
      </c>
      <c r="E11" s="17" t="s">
        <v>2380</v>
      </c>
      <c r="F11" s="17" t="s">
        <v>2380</v>
      </c>
      <c r="G11" s="17">
        <v>0</v>
      </c>
      <c r="H11" s="17" t="s">
        <v>2381</v>
      </c>
    </row>
    <row r="12" spans="1:8" x14ac:dyDescent="0.35">
      <c r="A12" s="17" t="s">
        <v>2362</v>
      </c>
      <c r="B12" s="17">
        <v>37.700000000000003</v>
      </c>
      <c r="C12" s="17">
        <v>5.96</v>
      </c>
      <c r="D12" s="17" t="s">
        <v>2381</v>
      </c>
      <c r="E12" s="17" t="s">
        <v>2380</v>
      </c>
      <c r="F12" s="17" t="s">
        <v>2380</v>
      </c>
      <c r="G12" s="17">
        <v>2</v>
      </c>
      <c r="H12" s="17" t="s">
        <v>2381</v>
      </c>
    </row>
    <row r="13" spans="1:8" x14ac:dyDescent="0.35">
      <c r="A13" s="17" t="s">
        <v>2361</v>
      </c>
      <c r="B13" s="17">
        <v>42.13</v>
      </c>
      <c r="C13" s="17">
        <v>11.9</v>
      </c>
      <c r="D13" s="17" t="s">
        <v>2380</v>
      </c>
      <c r="E13" s="17" t="s">
        <v>2380</v>
      </c>
      <c r="F13" s="17" t="s">
        <v>2380</v>
      </c>
      <c r="G13" s="17">
        <v>0</v>
      </c>
      <c r="H13" s="17" t="s">
        <v>2381</v>
      </c>
    </row>
    <row r="14" spans="1:8" x14ac:dyDescent="0.35">
      <c r="A14" s="17" t="s">
        <v>2360</v>
      </c>
      <c r="B14" s="17">
        <v>40.92</v>
      </c>
      <c r="C14" s="17">
        <v>8.41</v>
      </c>
      <c r="D14" s="17" t="s">
        <v>2380</v>
      </c>
      <c r="E14" s="17" t="s">
        <v>2380</v>
      </c>
      <c r="F14" s="17" t="s">
        <v>2380</v>
      </c>
      <c r="G14" s="17">
        <v>0</v>
      </c>
      <c r="H14" s="17" t="s">
        <v>2381</v>
      </c>
    </row>
    <row r="15" spans="1:8" x14ac:dyDescent="0.35">
      <c r="A15" s="17" t="s">
        <v>2359</v>
      </c>
      <c r="B15" s="17">
        <v>40.564999999999998</v>
      </c>
      <c r="C15" s="17">
        <v>7.02</v>
      </c>
      <c r="D15" s="17" t="s">
        <v>2380</v>
      </c>
      <c r="E15" s="17" t="s">
        <v>2380</v>
      </c>
      <c r="F15" s="17" t="s">
        <v>2380</v>
      </c>
      <c r="G15" s="17">
        <v>0</v>
      </c>
      <c r="H15" s="17" t="s">
        <v>2381</v>
      </c>
    </row>
    <row r="16" spans="1:8" x14ac:dyDescent="0.35">
      <c r="A16" s="17" t="s">
        <v>2358</v>
      </c>
      <c r="B16" s="17">
        <v>36.384999999999998</v>
      </c>
      <c r="C16" s="17">
        <v>7.59</v>
      </c>
      <c r="D16" s="17" t="s">
        <v>2381</v>
      </c>
      <c r="E16" s="17" t="s">
        <v>2380</v>
      </c>
      <c r="F16" s="17" t="s">
        <v>2380</v>
      </c>
      <c r="G16" s="17">
        <v>2</v>
      </c>
      <c r="H16" s="17" t="s">
        <v>2381</v>
      </c>
    </row>
    <row r="17" spans="1:8" x14ac:dyDescent="0.35">
      <c r="A17" s="17" t="s">
        <v>2357</v>
      </c>
      <c r="B17" s="17">
        <v>39.9</v>
      </c>
      <c r="C17" s="17">
        <v>11.32</v>
      </c>
      <c r="D17" s="17" t="s">
        <v>2380</v>
      </c>
      <c r="E17" s="17" t="s">
        <v>2380</v>
      </c>
      <c r="F17" s="17" t="s">
        <v>2380</v>
      </c>
      <c r="G17" s="17">
        <v>0</v>
      </c>
      <c r="H17" s="17" t="s">
        <v>2381</v>
      </c>
    </row>
    <row r="18" spans="1:8" x14ac:dyDescent="0.35">
      <c r="A18" s="17" t="s">
        <v>2356</v>
      </c>
      <c r="B18" s="17">
        <v>33.799999999999997</v>
      </c>
      <c r="C18" s="17">
        <v>7.67</v>
      </c>
      <c r="D18" s="17" t="s">
        <v>2380</v>
      </c>
      <c r="E18" s="17" t="s">
        <v>2380</v>
      </c>
      <c r="F18" s="17" t="s">
        <v>2380</v>
      </c>
      <c r="G18" s="17">
        <v>3</v>
      </c>
      <c r="H18" s="17" t="s">
        <v>2381</v>
      </c>
    </row>
    <row r="19" spans="1:8" x14ac:dyDescent="0.35">
      <c r="A19" s="17" t="s">
        <v>2355</v>
      </c>
      <c r="B19" s="17">
        <v>36.765000000000001</v>
      </c>
      <c r="C19" s="17">
        <v>7.29</v>
      </c>
      <c r="D19" s="17" t="s">
        <v>2381</v>
      </c>
      <c r="E19" s="17" t="s">
        <v>2380</v>
      </c>
      <c r="F19" s="17" t="s">
        <v>2381</v>
      </c>
      <c r="G19" s="17">
        <v>1</v>
      </c>
      <c r="H19" s="17" t="s">
        <v>2381</v>
      </c>
    </row>
    <row r="20" spans="1:8" x14ac:dyDescent="0.35">
      <c r="A20" s="17" t="s">
        <v>2354</v>
      </c>
      <c r="B20" s="17">
        <v>36.954999999999998</v>
      </c>
      <c r="C20" s="17">
        <v>4.72</v>
      </c>
      <c r="D20" s="17" t="s">
        <v>2381</v>
      </c>
      <c r="E20" s="17" t="s">
        <v>2380</v>
      </c>
      <c r="F20" s="17" t="s">
        <v>2380</v>
      </c>
      <c r="G20" s="17">
        <v>1</v>
      </c>
      <c r="H20" s="17" t="s">
        <v>2381</v>
      </c>
    </row>
    <row r="21" spans="1:8" x14ac:dyDescent="0.35">
      <c r="A21" s="17" t="s">
        <v>2353</v>
      </c>
      <c r="B21" s="17">
        <v>42.9</v>
      </c>
      <c r="C21" s="17">
        <v>11.41</v>
      </c>
      <c r="D21" s="17" t="s">
        <v>2380</v>
      </c>
      <c r="E21" s="17" t="s">
        <v>2380</v>
      </c>
      <c r="F21" s="17" t="s">
        <v>2380</v>
      </c>
      <c r="G21" s="17">
        <v>0</v>
      </c>
      <c r="H21" s="17" t="s">
        <v>2381</v>
      </c>
    </row>
    <row r="22" spans="1:8" x14ac:dyDescent="0.35">
      <c r="A22" s="17" t="s">
        <v>2352</v>
      </c>
      <c r="B22" s="17">
        <v>36.299999999999997</v>
      </c>
      <c r="C22" s="17">
        <v>11.5</v>
      </c>
      <c r="D22" s="17" t="s">
        <v>2381</v>
      </c>
      <c r="E22" s="17" t="s">
        <v>2380</v>
      </c>
      <c r="F22" s="17" t="s">
        <v>2380</v>
      </c>
      <c r="G22" s="17">
        <v>2</v>
      </c>
      <c r="H22" s="17" t="s">
        <v>2381</v>
      </c>
    </row>
    <row r="23" spans="1:8" x14ac:dyDescent="0.35">
      <c r="A23" s="17" t="s">
        <v>2351</v>
      </c>
      <c r="B23" s="17">
        <v>32.200000000000003</v>
      </c>
      <c r="C23" s="17">
        <v>6.22</v>
      </c>
      <c r="D23" s="17" t="s">
        <v>2381</v>
      </c>
      <c r="E23" s="17" t="s">
        <v>2380</v>
      </c>
      <c r="F23" s="17" t="s">
        <v>2380</v>
      </c>
      <c r="G23" s="17">
        <v>2</v>
      </c>
      <c r="H23" s="17" t="s">
        <v>2381</v>
      </c>
    </row>
    <row r="24" spans="1:8" x14ac:dyDescent="0.35">
      <c r="A24" s="17" t="s">
        <v>2350</v>
      </c>
      <c r="B24" s="17">
        <v>31.3</v>
      </c>
      <c r="C24" s="17">
        <v>11.38</v>
      </c>
      <c r="D24" s="17" t="s">
        <v>2380</v>
      </c>
      <c r="E24" s="17" t="s">
        <v>2380</v>
      </c>
      <c r="F24" s="17" t="s">
        <v>2380</v>
      </c>
      <c r="G24" s="17">
        <v>3</v>
      </c>
      <c r="H24" s="17" t="s">
        <v>2381</v>
      </c>
    </row>
    <row r="25" spans="1:8" x14ac:dyDescent="0.35">
      <c r="A25" s="17" t="s">
        <v>2349</v>
      </c>
      <c r="B25" s="17">
        <v>41.8</v>
      </c>
      <c r="C25" s="17">
        <v>7.89</v>
      </c>
      <c r="D25" s="17" t="s">
        <v>2381</v>
      </c>
      <c r="E25" s="17" t="s">
        <v>2380</v>
      </c>
      <c r="F25" s="17" t="s">
        <v>2380</v>
      </c>
      <c r="G25" s="17">
        <v>2</v>
      </c>
      <c r="H25" s="17" t="s">
        <v>2381</v>
      </c>
    </row>
    <row r="26" spans="1:8" x14ac:dyDescent="0.35">
      <c r="A26" s="17" t="s">
        <v>2348</v>
      </c>
      <c r="B26" s="17">
        <v>35.090000000000003</v>
      </c>
      <c r="C26" s="17">
        <v>4.38</v>
      </c>
      <c r="D26" s="17" t="s">
        <v>2381</v>
      </c>
      <c r="E26" s="17" t="s">
        <v>2380</v>
      </c>
      <c r="F26" s="17" t="s">
        <v>2380</v>
      </c>
      <c r="G26" s="17">
        <v>2</v>
      </c>
      <c r="H26" s="17" t="s">
        <v>2381</v>
      </c>
    </row>
    <row r="27" spans="1:8" x14ac:dyDescent="0.35">
      <c r="A27" s="17" t="s">
        <v>2347</v>
      </c>
      <c r="B27" s="17">
        <v>33.880000000000003</v>
      </c>
      <c r="C27" s="17">
        <v>7.01</v>
      </c>
      <c r="D27" s="17" t="s">
        <v>2380</v>
      </c>
      <c r="E27" s="17" t="s">
        <v>2380</v>
      </c>
      <c r="F27" s="17" t="s">
        <v>2380</v>
      </c>
      <c r="G27" s="17">
        <v>3</v>
      </c>
      <c r="H27" s="17" t="s">
        <v>2381</v>
      </c>
    </row>
    <row r="28" spans="1:8" x14ac:dyDescent="0.35">
      <c r="A28" s="17" t="s">
        <v>2346</v>
      </c>
      <c r="B28" s="17">
        <v>30.875</v>
      </c>
      <c r="C28" s="17">
        <v>11.88</v>
      </c>
      <c r="D28" s="17" t="s">
        <v>2380</v>
      </c>
      <c r="E28" s="17" t="s">
        <v>2380</v>
      </c>
      <c r="F28" s="17" t="s">
        <v>2380</v>
      </c>
      <c r="G28" s="17">
        <v>0</v>
      </c>
      <c r="H28" s="17" t="s">
        <v>2381</v>
      </c>
    </row>
    <row r="29" spans="1:8" x14ac:dyDescent="0.35">
      <c r="A29" s="17" t="s">
        <v>2345</v>
      </c>
      <c r="B29" s="17">
        <v>36.86</v>
      </c>
      <c r="C29" s="17">
        <v>5.19</v>
      </c>
      <c r="D29" s="17" t="s">
        <v>2381</v>
      </c>
      <c r="E29" s="17" t="s">
        <v>2380</v>
      </c>
      <c r="F29" s="17" t="s">
        <v>2381</v>
      </c>
      <c r="G29" s="17">
        <v>1</v>
      </c>
      <c r="H29" s="17" t="s">
        <v>2381</v>
      </c>
    </row>
    <row r="30" spans="1:8" x14ac:dyDescent="0.35">
      <c r="A30" s="17" t="s">
        <v>2344</v>
      </c>
      <c r="B30" s="17">
        <v>35.86</v>
      </c>
      <c r="C30" s="17">
        <v>6.74</v>
      </c>
      <c r="D30" s="17" t="s">
        <v>2381</v>
      </c>
      <c r="E30" s="17" t="s">
        <v>2380</v>
      </c>
      <c r="F30" s="17" t="s">
        <v>2380</v>
      </c>
      <c r="G30" s="17">
        <v>2</v>
      </c>
      <c r="H30" s="17" t="s">
        <v>2381</v>
      </c>
    </row>
    <row r="31" spans="1:8" x14ac:dyDescent="0.35">
      <c r="A31" s="17" t="s">
        <v>2343</v>
      </c>
      <c r="B31" s="17">
        <v>37.049999999999997</v>
      </c>
      <c r="C31" s="17">
        <v>8.44</v>
      </c>
      <c r="D31" s="17" t="s">
        <v>2380</v>
      </c>
      <c r="E31" s="17" t="s">
        <v>2380</v>
      </c>
      <c r="F31" s="17" t="s">
        <v>2380</v>
      </c>
      <c r="G31" s="17">
        <v>0</v>
      </c>
      <c r="H31" s="17" t="s">
        <v>2381</v>
      </c>
    </row>
    <row r="32" spans="1:8" x14ac:dyDescent="0.35">
      <c r="A32" s="17" t="s">
        <v>2342</v>
      </c>
      <c r="B32" s="17">
        <v>43.89</v>
      </c>
      <c r="C32" s="17">
        <v>8.7100000000000009</v>
      </c>
      <c r="D32" s="17" t="s">
        <v>2380</v>
      </c>
      <c r="E32" s="17" t="s">
        <v>2380</v>
      </c>
      <c r="F32" s="17" t="s">
        <v>2380</v>
      </c>
      <c r="G32" s="17">
        <v>0</v>
      </c>
      <c r="H32" s="17" t="s">
        <v>2381</v>
      </c>
    </row>
    <row r="33" spans="1:8" x14ac:dyDescent="0.35">
      <c r="A33" s="17" t="s">
        <v>2341</v>
      </c>
      <c r="B33" s="17">
        <v>42.35</v>
      </c>
      <c r="C33" s="17">
        <v>5.08</v>
      </c>
      <c r="D33" s="17" t="s">
        <v>2381</v>
      </c>
      <c r="E33" s="17" t="s">
        <v>2380</v>
      </c>
      <c r="F33" s="17" t="s">
        <v>2380</v>
      </c>
      <c r="G33" s="17">
        <v>0</v>
      </c>
      <c r="H33" s="17" t="s">
        <v>2381</v>
      </c>
    </row>
    <row r="34" spans="1:8" x14ac:dyDescent="0.35">
      <c r="A34" s="17" t="s">
        <v>2340</v>
      </c>
      <c r="B34" s="17">
        <v>31.35</v>
      </c>
      <c r="C34" s="17">
        <v>6.86</v>
      </c>
      <c r="D34" s="17" t="s">
        <v>2380</v>
      </c>
      <c r="E34" s="17" t="s">
        <v>2380</v>
      </c>
      <c r="F34" s="17" t="s">
        <v>2380</v>
      </c>
      <c r="G34" s="17">
        <v>0</v>
      </c>
      <c r="H34" s="17" t="s">
        <v>2381</v>
      </c>
    </row>
    <row r="35" spans="1:8" x14ac:dyDescent="0.35">
      <c r="A35" s="17" t="s">
        <v>2339</v>
      </c>
      <c r="B35" s="17">
        <v>47.6</v>
      </c>
      <c r="C35" s="17">
        <v>5.95</v>
      </c>
      <c r="D35" s="17" t="s">
        <v>2381</v>
      </c>
      <c r="E35" s="17" t="s">
        <v>2380</v>
      </c>
      <c r="F35" s="17" t="s">
        <v>2380</v>
      </c>
      <c r="G35" s="17">
        <v>0</v>
      </c>
      <c r="H35" s="17" t="s">
        <v>2381</v>
      </c>
    </row>
    <row r="36" spans="1:8" x14ac:dyDescent="0.35">
      <c r="A36" s="17" t="s">
        <v>2338</v>
      </c>
      <c r="B36" s="17">
        <v>46.2</v>
      </c>
      <c r="C36" s="17">
        <v>6.09</v>
      </c>
      <c r="D36" s="17" t="s">
        <v>2380</v>
      </c>
      <c r="E36" s="17" t="s">
        <v>2380</v>
      </c>
      <c r="F36" s="17" t="s">
        <v>2381</v>
      </c>
      <c r="G36" s="17">
        <v>1</v>
      </c>
      <c r="H36" s="17" t="s">
        <v>2381</v>
      </c>
    </row>
    <row r="37" spans="1:8" x14ac:dyDescent="0.35">
      <c r="A37" s="17" t="s">
        <v>2337</v>
      </c>
      <c r="B37" s="17">
        <v>32.015000000000001</v>
      </c>
      <c r="C37" s="17">
        <v>11.75</v>
      </c>
      <c r="D37" s="17" t="s">
        <v>2380</v>
      </c>
      <c r="E37" s="17" t="s">
        <v>2380</v>
      </c>
      <c r="F37" s="17" t="s">
        <v>2380</v>
      </c>
      <c r="G37" s="17">
        <v>0</v>
      </c>
      <c r="H37" s="17" t="s">
        <v>2381</v>
      </c>
    </row>
    <row r="38" spans="1:8" x14ac:dyDescent="0.35">
      <c r="A38" s="17" t="s">
        <v>2336</v>
      </c>
      <c r="B38" s="17">
        <v>40.564999999999998</v>
      </c>
      <c r="C38" s="17">
        <v>7.37</v>
      </c>
      <c r="D38" s="17" t="s">
        <v>2380</v>
      </c>
      <c r="E38" s="17" t="s">
        <v>2380</v>
      </c>
      <c r="F38" s="17" t="s">
        <v>2380</v>
      </c>
      <c r="G38" s="17">
        <v>0</v>
      </c>
      <c r="H38" s="17" t="s">
        <v>2381</v>
      </c>
    </row>
    <row r="39" spans="1:8" x14ac:dyDescent="0.35">
      <c r="A39" s="17" t="s">
        <v>2335</v>
      </c>
      <c r="B39" s="17">
        <v>32.450000000000003</v>
      </c>
      <c r="C39" s="17">
        <v>11.91</v>
      </c>
      <c r="D39" s="17" t="s">
        <v>2380</v>
      </c>
      <c r="E39" s="17" t="s">
        <v>2380</v>
      </c>
      <c r="F39" s="17" t="s">
        <v>2380</v>
      </c>
      <c r="G39" s="17">
        <v>0</v>
      </c>
      <c r="H39" s="17" t="s">
        <v>2381</v>
      </c>
    </row>
    <row r="40" spans="1:8" x14ac:dyDescent="0.35">
      <c r="A40" s="17" t="s">
        <v>2334</v>
      </c>
      <c r="B40" s="17">
        <v>34.96</v>
      </c>
      <c r="C40" s="17">
        <v>6.52</v>
      </c>
      <c r="D40" s="17" t="s">
        <v>2380</v>
      </c>
      <c r="E40" s="17" t="s">
        <v>2380</v>
      </c>
      <c r="F40" s="17" t="s">
        <v>2380</v>
      </c>
      <c r="G40" s="17">
        <v>0</v>
      </c>
      <c r="H40" s="17" t="s">
        <v>2381</v>
      </c>
    </row>
    <row r="41" spans="1:8" x14ac:dyDescent="0.35">
      <c r="A41" s="17" t="s">
        <v>2333</v>
      </c>
      <c r="B41" s="17">
        <v>35.5</v>
      </c>
      <c r="C41" s="17">
        <v>5.14</v>
      </c>
      <c r="D41" s="17" t="s">
        <v>2380</v>
      </c>
      <c r="E41" s="17" t="s">
        <v>2380</v>
      </c>
      <c r="F41" s="17" t="s">
        <v>2381</v>
      </c>
      <c r="G41" s="17">
        <v>1</v>
      </c>
      <c r="H41" s="17" t="s">
        <v>2381</v>
      </c>
    </row>
    <row r="42" spans="1:8" x14ac:dyDescent="0.35">
      <c r="A42" s="17" t="s">
        <v>2332</v>
      </c>
      <c r="B42" s="17">
        <v>52.58</v>
      </c>
      <c r="C42" s="17">
        <v>4.1900000000000004</v>
      </c>
      <c r="D42" s="17" t="s">
        <v>2380</v>
      </c>
      <c r="E42" s="17" t="s">
        <v>2381</v>
      </c>
      <c r="F42" s="17" t="s">
        <v>2380</v>
      </c>
      <c r="G42" s="17">
        <v>1</v>
      </c>
      <c r="H42" s="17" t="s">
        <v>2381</v>
      </c>
    </row>
    <row r="43" spans="1:8" x14ac:dyDescent="0.35">
      <c r="A43" s="17" t="s">
        <v>2331</v>
      </c>
      <c r="B43" s="17">
        <v>35.200000000000003</v>
      </c>
      <c r="C43" s="17">
        <v>11.68</v>
      </c>
      <c r="D43" s="17" t="s">
        <v>2381</v>
      </c>
      <c r="E43" s="17" t="s">
        <v>2380</v>
      </c>
      <c r="F43" s="17" t="s">
        <v>2380</v>
      </c>
      <c r="G43" s="17">
        <v>0</v>
      </c>
      <c r="H43" s="17" t="s">
        <v>2381</v>
      </c>
    </row>
    <row r="44" spans="1:8" x14ac:dyDescent="0.35">
      <c r="A44" s="17" t="s">
        <v>2330</v>
      </c>
      <c r="B44" s="17">
        <v>38.06</v>
      </c>
      <c r="C44" s="17">
        <v>6.98</v>
      </c>
      <c r="D44" s="17" t="s">
        <v>2380</v>
      </c>
      <c r="E44" s="17" t="s">
        <v>2380</v>
      </c>
      <c r="F44" s="17" t="s">
        <v>2380</v>
      </c>
      <c r="G44" s="17">
        <v>0</v>
      </c>
      <c r="H44" s="17" t="s">
        <v>2381</v>
      </c>
    </row>
    <row r="45" spans="1:8" x14ac:dyDescent="0.35">
      <c r="A45" s="17" t="s">
        <v>2329</v>
      </c>
      <c r="B45" s="17">
        <v>34.21</v>
      </c>
      <c r="C45" s="17">
        <v>8.34</v>
      </c>
      <c r="D45" s="17" t="s">
        <v>2380</v>
      </c>
      <c r="E45" s="17" t="s">
        <v>2380</v>
      </c>
      <c r="F45" s="17" t="s">
        <v>2380</v>
      </c>
      <c r="G45" s="17">
        <v>0</v>
      </c>
      <c r="H45" s="17" t="s">
        <v>2381</v>
      </c>
    </row>
    <row r="46" spans="1:8" x14ac:dyDescent="0.35">
      <c r="A46" s="17" t="s">
        <v>2328</v>
      </c>
      <c r="B46" s="17">
        <v>38.94</v>
      </c>
      <c r="C46" s="17">
        <v>8.49</v>
      </c>
      <c r="D46" s="17" t="s">
        <v>2381</v>
      </c>
      <c r="E46" s="17" t="s">
        <v>2380</v>
      </c>
      <c r="F46" s="17" t="s">
        <v>2380</v>
      </c>
      <c r="G46" s="17">
        <v>1</v>
      </c>
      <c r="H46" s="17" t="s">
        <v>2381</v>
      </c>
    </row>
    <row r="47" spans="1:8" x14ac:dyDescent="0.35">
      <c r="A47" s="17" t="s">
        <v>2327</v>
      </c>
      <c r="B47" s="17">
        <v>30.21</v>
      </c>
      <c r="C47" s="17">
        <v>5.34</v>
      </c>
      <c r="D47" s="17" t="s">
        <v>2381</v>
      </c>
      <c r="E47" s="17" t="s">
        <v>2380</v>
      </c>
      <c r="F47" s="17" t="s">
        <v>2380</v>
      </c>
      <c r="G47" s="17">
        <v>1</v>
      </c>
      <c r="H47" s="17" t="s">
        <v>2381</v>
      </c>
    </row>
    <row r="48" spans="1:8" x14ac:dyDescent="0.35">
      <c r="A48" s="17" t="s">
        <v>2326</v>
      </c>
      <c r="B48" s="17">
        <v>33.630000000000003</v>
      </c>
      <c r="C48" s="17">
        <v>4.43</v>
      </c>
      <c r="D48" s="17" t="s">
        <v>2381</v>
      </c>
      <c r="E48" s="17" t="s">
        <v>2380</v>
      </c>
      <c r="F48" s="17" t="s">
        <v>2380</v>
      </c>
      <c r="G48" s="17">
        <v>2</v>
      </c>
      <c r="H48" s="17" t="s">
        <v>2381</v>
      </c>
    </row>
    <row r="49" spans="1:8" x14ac:dyDescent="0.35">
      <c r="A49" s="17" t="s">
        <v>2325</v>
      </c>
      <c r="B49" s="17">
        <v>40.369999999999997</v>
      </c>
      <c r="C49" s="17">
        <v>4.47</v>
      </c>
      <c r="D49" s="17" t="s">
        <v>2380</v>
      </c>
      <c r="E49" s="17" t="s">
        <v>2380</v>
      </c>
      <c r="F49" s="17" t="s">
        <v>2380</v>
      </c>
      <c r="G49" s="17">
        <v>0</v>
      </c>
      <c r="H49" s="17" t="s">
        <v>2381</v>
      </c>
    </row>
    <row r="50" spans="1:8" x14ac:dyDescent="0.35">
      <c r="A50" s="17" t="s">
        <v>2324</v>
      </c>
      <c r="B50" s="17">
        <v>53.09</v>
      </c>
      <c r="C50" s="17">
        <v>4.82</v>
      </c>
      <c r="D50" s="17" t="s">
        <v>2381</v>
      </c>
      <c r="E50" s="17" t="s">
        <v>2380</v>
      </c>
      <c r="F50" s="17" t="s">
        <v>2380</v>
      </c>
      <c r="G50" s="17">
        <v>2</v>
      </c>
      <c r="H50" s="17" t="s">
        <v>2381</v>
      </c>
    </row>
    <row r="51" spans="1:8" x14ac:dyDescent="0.35">
      <c r="A51" s="17" t="s">
        <v>2323</v>
      </c>
      <c r="B51" s="17">
        <v>31.79</v>
      </c>
      <c r="C51" s="17">
        <v>5.51</v>
      </c>
      <c r="D51" s="17" t="s">
        <v>2381</v>
      </c>
      <c r="E51" s="17" t="s">
        <v>2380</v>
      </c>
      <c r="F51" s="17" t="s">
        <v>2380</v>
      </c>
      <c r="G51" s="17">
        <v>2</v>
      </c>
      <c r="H51" s="17" t="s">
        <v>2381</v>
      </c>
    </row>
    <row r="52" spans="1:8" x14ac:dyDescent="0.35">
      <c r="A52" s="17" t="s">
        <v>2322</v>
      </c>
      <c r="B52" s="17">
        <v>41.895000000000003</v>
      </c>
      <c r="C52" s="17">
        <v>10.87</v>
      </c>
      <c r="D52" s="17" t="s">
        <v>2381</v>
      </c>
      <c r="E52" s="17" t="s">
        <v>2380</v>
      </c>
      <c r="F52" s="17" t="s">
        <v>2380</v>
      </c>
      <c r="G52" s="17">
        <v>1</v>
      </c>
      <c r="H52" s="17" t="s">
        <v>2381</v>
      </c>
    </row>
    <row r="53" spans="1:8" x14ac:dyDescent="0.35">
      <c r="A53" s="17" t="s">
        <v>2321</v>
      </c>
      <c r="B53" s="17">
        <v>31.16</v>
      </c>
      <c r="C53" s="17">
        <v>9.34</v>
      </c>
      <c r="D53" s="17" t="s">
        <v>2380</v>
      </c>
      <c r="E53" s="17" t="s">
        <v>2380</v>
      </c>
      <c r="F53" s="17" t="s">
        <v>2380</v>
      </c>
      <c r="G53" s="17">
        <v>0</v>
      </c>
      <c r="H53" s="17" t="s">
        <v>2381</v>
      </c>
    </row>
    <row r="54" spans="1:8" x14ac:dyDescent="0.35">
      <c r="A54" s="17" t="s">
        <v>2320</v>
      </c>
      <c r="B54" s="17">
        <v>34.104999999999997</v>
      </c>
      <c r="C54" s="17">
        <v>5.03</v>
      </c>
      <c r="D54" s="17" t="s">
        <v>2381</v>
      </c>
      <c r="E54" s="17" t="s">
        <v>2380</v>
      </c>
      <c r="F54" s="17" t="s">
        <v>2381</v>
      </c>
      <c r="G54" s="17">
        <v>1</v>
      </c>
      <c r="H54" s="17" t="s">
        <v>2381</v>
      </c>
    </row>
    <row r="55" spans="1:8" x14ac:dyDescent="0.35">
      <c r="A55" s="17" t="s">
        <v>2319</v>
      </c>
      <c r="B55" s="17">
        <v>51.93</v>
      </c>
      <c r="C55" s="17">
        <v>11.05</v>
      </c>
      <c r="D55" s="17" t="s">
        <v>2380</v>
      </c>
      <c r="E55" s="17" t="s">
        <v>2380</v>
      </c>
      <c r="F55" s="17" t="s">
        <v>2380</v>
      </c>
      <c r="G55" s="17">
        <v>0</v>
      </c>
      <c r="H55" s="17" t="s">
        <v>2381</v>
      </c>
    </row>
    <row r="56" spans="1:8" x14ac:dyDescent="0.35">
      <c r="A56" s="17" t="s">
        <v>2318</v>
      </c>
      <c r="B56" s="17">
        <v>38.950000000000003</v>
      </c>
      <c r="C56" s="17">
        <v>11.95</v>
      </c>
      <c r="D56" s="17" t="s">
        <v>2380</v>
      </c>
      <c r="E56" s="17" t="s">
        <v>2380</v>
      </c>
      <c r="F56" s="17" t="s">
        <v>2380</v>
      </c>
      <c r="G56" s="17">
        <v>0</v>
      </c>
      <c r="H56" s="17" t="s">
        <v>2381</v>
      </c>
    </row>
    <row r="57" spans="1:8" x14ac:dyDescent="0.35">
      <c r="A57" s="17" t="s">
        <v>2317</v>
      </c>
      <c r="B57" s="17">
        <v>36.630000000000003</v>
      </c>
      <c r="C57" s="17">
        <v>7.72</v>
      </c>
      <c r="D57" s="17" t="s">
        <v>2381</v>
      </c>
      <c r="E57" s="17" t="s">
        <v>2380</v>
      </c>
      <c r="F57" s="17" t="s">
        <v>2380</v>
      </c>
      <c r="G57" s="17">
        <v>1</v>
      </c>
      <c r="H57" s="17" t="s">
        <v>2381</v>
      </c>
    </row>
    <row r="58" spans="1:8" x14ac:dyDescent="0.35">
      <c r="A58" s="17" t="s">
        <v>2316</v>
      </c>
      <c r="B58" s="17">
        <v>34.200000000000003</v>
      </c>
      <c r="C58" s="17">
        <v>5.75</v>
      </c>
      <c r="D58" s="17" t="s">
        <v>2380</v>
      </c>
      <c r="E58" s="17" t="s">
        <v>2380</v>
      </c>
      <c r="F58" s="17" t="s">
        <v>2380</v>
      </c>
      <c r="G58" s="17">
        <v>2</v>
      </c>
      <c r="H58" s="17" t="s">
        <v>2381</v>
      </c>
    </row>
    <row r="59" spans="1:8" x14ac:dyDescent="0.35">
      <c r="A59" s="17" t="s">
        <v>2315</v>
      </c>
      <c r="B59" s="17">
        <v>50.63</v>
      </c>
      <c r="C59" s="17">
        <v>11.89</v>
      </c>
      <c r="D59" s="17" t="s">
        <v>2380</v>
      </c>
      <c r="E59" s="17" t="s">
        <v>2380</v>
      </c>
      <c r="F59" s="17" t="s">
        <v>2380</v>
      </c>
      <c r="G59" s="17">
        <v>0</v>
      </c>
      <c r="H59" s="17" t="s">
        <v>2381</v>
      </c>
    </row>
    <row r="60" spans="1:8" x14ac:dyDescent="0.35">
      <c r="A60" s="17" t="s">
        <v>2314</v>
      </c>
      <c r="B60" s="17">
        <v>36.479999999999997</v>
      </c>
      <c r="C60" s="17">
        <v>6.2</v>
      </c>
      <c r="D60" s="17" t="s">
        <v>2380</v>
      </c>
      <c r="E60" s="17" t="s">
        <v>2380</v>
      </c>
      <c r="F60" s="17" t="s">
        <v>2380</v>
      </c>
      <c r="G60" s="17">
        <v>0</v>
      </c>
      <c r="H60" s="17" t="s">
        <v>2381</v>
      </c>
    </row>
    <row r="61" spans="1:8" x14ac:dyDescent="0.35">
      <c r="A61" s="17" t="s">
        <v>2313</v>
      </c>
      <c r="B61" s="17">
        <v>54.82</v>
      </c>
      <c r="C61" s="17">
        <v>10.61</v>
      </c>
      <c r="D61" s="17" t="s">
        <v>2380</v>
      </c>
      <c r="E61" s="17" t="s">
        <v>2380</v>
      </c>
      <c r="F61" s="17" t="s">
        <v>2380</v>
      </c>
      <c r="G61" s="17">
        <v>0</v>
      </c>
      <c r="H61" s="17" t="s">
        <v>2381</v>
      </c>
    </row>
    <row r="62" spans="1:8" x14ac:dyDescent="0.35">
      <c r="A62" s="17" t="s">
        <v>2312</v>
      </c>
      <c r="B62" s="17">
        <v>38.06</v>
      </c>
      <c r="C62" s="17">
        <v>6.04</v>
      </c>
      <c r="D62" s="17" t="s">
        <v>2380</v>
      </c>
      <c r="E62" s="17" t="s">
        <v>2380</v>
      </c>
      <c r="F62" s="17" t="s">
        <v>2381</v>
      </c>
      <c r="G62" s="17">
        <v>1</v>
      </c>
      <c r="H62" s="17" t="s">
        <v>2381</v>
      </c>
    </row>
    <row r="63" spans="1:8" x14ac:dyDescent="0.35">
      <c r="A63" s="17" t="s">
        <v>2311</v>
      </c>
      <c r="B63" s="17">
        <v>51.48</v>
      </c>
      <c r="C63" s="17">
        <v>9.33</v>
      </c>
      <c r="D63" s="17" t="s">
        <v>2381</v>
      </c>
      <c r="E63" s="17" t="s">
        <v>2380</v>
      </c>
      <c r="F63" s="17" t="s">
        <v>2380</v>
      </c>
      <c r="G63" s="17">
        <v>0</v>
      </c>
      <c r="H63" s="17" t="s">
        <v>2381</v>
      </c>
    </row>
    <row r="64" spans="1:8" x14ac:dyDescent="0.35">
      <c r="A64" s="17" t="s">
        <v>2310</v>
      </c>
      <c r="B64" s="17">
        <v>52.06</v>
      </c>
      <c r="C64" s="17">
        <v>11.47</v>
      </c>
      <c r="D64" s="17" t="s">
        <v>2380</v>
      </c>
      <c r="E64" s="17" t="s">
        <v>2380</v>
      </c>
      <c r="F64" s="17" t="s">
        <v>2380</v>
      </c>
      <c r="G64" s="17">
        <v>0</v>
      </c>
      <c r="H64" s="17" t="s">
        <v>2381</v>
      </c>
    </row>
    <row r="65" spans="1:8" x14ac:dyDescent="0.35">
      <c r="A65" s="17" t="s">
        <v>2309</v>
      </c>
      <c r="B65" s="17">
        <v>30.684999999999999</v>
      </c>
      <c r="C65" s="17">
        <v>7.02</v>
      </c>
      <c r="D65" s="17" t="s">
        <v>2381</v>
      </c>
      <c r="E65" s="17" t="s">
        <v>2380</v>
      </c>
      <c r="F65" s="17" t="s">
        <v>2380</v>
      </c>
      <c r="G65" s="17">
        <v>0</v>
      </c>
      <c r="H65" s="17" t="s">
        <v>2381</v>
      </c>
    </row>
    <row r="66" spans="1:8" x14ac:dyDescent="0.35">
      <c r="A66" s="17" t="s">
        <v>2308</v>
      </c>
      <c r="B66" s="17">
        <v>36.08</v>
      </c>
      <c r="C66" s="17">
        <v>8.8000000000000007</v>
      </c>
      <c r="D66" s="17" t="s">
        <v>2381</v>
      </c>
      <c r="E66" s="17" t="s">
        <v>2380</v>
      </c>
      <c r="F66" s="17" t="s">
        <v>2380</v>
      </c>
      <c r="G66" s="17">
        <v>1</v>
      </c>
      <c r="H66" s="17" t="s">
        <v>2381</v>
      </c>
    </row>
    <row r="67" spans="1:8" x14ac:dyDescent="0.35">
      <c r="A67" s="17" t="s">
        <v>2307</v>
      </c>
      <c r="B67" s="17">
        <v>54.99</v>
      </c>
      <c r="C67" s="17">
        <v>8.68</v>
      </c>
      <c r="D67" s="17" t="s">
        <v>2380</v>
      </c>
      <c r="E67" s="17" t="s">
        <v>2380</v>
      </c>
      <c r="F67" s="17" t="s">
        <v>2380</v>
      </c>
      <c r="G67" s="17">
        <v>2</v>
      </c>
      <c r="H67" s="17" t="s">
        <v>2381</v>
      </c>
    </row>
    <row r="68" spans="1:8" x14ac:dyDescent="0.35">
      <c r="A68" s="17" t="s">
        <v>2306</v>
      </c>
      <c r="B68" s="17">
        <v>35.97</v>
      </c>
      <c r="C68" s="17">
        <v>6.12</v>
      </c>
      <c r="D68" s="17" t="s">
        <v>2380</v>
      </c>
      <c r="E68" s="17" t="s">
        <v>2380</v>
      </c>
      <c r="F68" s="17" t="s">
        <v>2381</v>
      </c>
      <c r="G68" s="17">
        <v>1</v>
      </c>
      <c r="H68" s="17" t="s">
        <v>2381</v>
      </c>
    </row>
    <row r="69" spans="1:8" x14ac:dyDescent="0.35">
      <c r="A69" s="17" t="s">
        <v>2305</v>
      </c>
      <c r="B69" s="17">
        <v>45.54</v>
      </c>
      <c r="C69" s="17">
        <v>5.4</v>
      </c>
      <c r="D69" s="17" t="s">
        <v>2381</v>
      </c>
      <c r="E69" s="17" t="s">
        <v>2380</v>
      </c>
      <c r="F69" s="17" t="s">
        <v>2381</v>
      </c>
      <c r="G69" s="17">
        <v>1</v>
      </c>
      <c r="H69" s="17" t="s">
        <v>2381</v>
      </c>
    </row>
    <row r="70" spans="1:8" x14ac:dyDescent="0.35">
      <c r="A70" s="17" t="s">
        <v>2304</v>
      </c>
      <c r="B70" s="17">
        <v>35.53</v>
      </c>
      <c r="C70" s="17">
        <v>4.3600000000000003</v>
      </c>
      <c r="D70" s="17" t="s">
        <v>2381</v>
      </c>
      <c r="E70" s="17" t="s">
        <v>2380</v>
      </c>
      <c r="F70" s="17" t="s">
        <v>2380</v>
      </c>
      <c r="G70" s="17">
        <v>0</v>
      </c>
      <c r="H70" s="17" t="s">
        <v>2381</v>
      </c>
    </row>
    <row r="71" spans="1:8" x14ac:dyDescent="0.35">
      <c r="A71" s="17" t="s">
        <v>2303</v>
      </c>
      <c r="B71" s="17">
        <v>30.8</v>
      </c>
      <c r="C71" s="17">
        <v>9.77</v>
      </c>
      <c r="D71" s="17" t="s">
        <v>2380</v>
      </c>
      <c r="E71" s="17" t="s">
        <v>2380</v>
      </c>
      <c r="F71" s="17" t="s">
        <v>2380</v>
      </c>
      <c r="G71" s="17">
        <v>0</v>
      </c>
      <c r="H71" s="17" t="s">
        <v>2381</v>
      </c>
    </row>
    <row r="72" spans="1:8" x14ac:dyDescent="0.35">
      <c r="A72" s="17" t="s">
        <v>2302</v>
      </c>
      <c r="B72" s="17">
        <v>38.39</v>
      </c>
      <c r="C72" s="17">
        <v>4.25</v>
      </c>
      <c r="D72" s="17" t="s">
        <v>2380</v>
      </c>
      <c r="E72" s="17" t="s">
        <v>2380</v>
      </c>
      <c r="F72" s="17" t="s">
        <v>2380</v>
      </c>
      <c r="G72" s="17">
        <v>1</v>
      </c>
      <c r="H72" s="17" t="s">
        <v>2381</v>
      </c>
    </row>
    <row r="73" spans="1:8" x14ac:dyDescent="0.35">
      <c r="A73" s="17" t="s">
        <v>2301</v>
      </c>
      <c r="B73" s="17">
        <v>32.299999999999997</v>
      </c>
      <c r="C73" s="17">
        <v>4.76</v>
      </c>
      <c r="D73" s="17" t="s">
        <v>2380</v>
      </c>
      <c r="E73" s="17" t="s">
        <v>2380</v>
      </c>
      <c r="F73" s="17" t="s">
        <v>2380</v>
      </c>
      <c r="G73" s="17">
        <v>2</v>
      </c>
      <c r="H73" s="17" t="s">
        <v>2381</v>
      </c>
    </row>
    <row r="74" spans="1:8" x14ac:dyDescent="0.35">
      <c r="A74" s="17" t="s">
        <v>2300</v>
      </c>
      <c r="B74" s="17">
        <v>48.8</v>
      </c>
      <c r="C74" s="17">
        <v>6.22</v>
      </c>
      <c r="D74" s="17" t="s">
        <v>2381</v>
      </c>
      <c r="E74" s="17" t="s">
        <v>2380</v>
      </c>
      <c r="F74" s="17" t="s">
        <v>2380</v>
      </c>
      <c r="G74" s="17">
        <v>2</v>
      </c>
      <c r="H74" s="17" t="s">
        <v>2381</v>
      </c>
    </row>
    <row r="75" spans="1:8" x14ac:dyDescent="0.35">
      <c r="A75" s="17" t="s">
        <v>2299</v>
      </c>
      <c r="B75" s="17">
        <v>45.5</v>
      </c>
      <c r="C75" s="17">
        <v>7.96</v>
      </c>
      <c r="D75" s="17" t="s">
        <v>2380</v>
      </c>
      <c r="E75" s="17" t="s">
        <v>2380</v>
      </c>
      <c r="F75" s="17" t="s">
        <v>2380</v>
      </c>
      <c r="G75" s="17">
        <v>0</v>
      </c>
      <c r="H75" s="17" t="s">
        <v>2381</v>
      </c>
    </row>
    <row r="76" spans="1:8" x14ac:dyDescent="0.35">
      <c r="A76" s="17" t="s">
        <v>2298</v>
      </c>
      <c r="B76" s="17">
        <v>53.61</v>
      </c>
      <c r="C76" s="17">
        <v>10.92</v>
      </c>
      <c r="D76" s="17" t="s">
        <v>2381</v>
      </c>
      <c r="E76" s="17" t="s">
        <v>2380</v>
      </c>
      <c r="F76" s="17" t="s">
        <v>2380</v>
      </c>
      <c r="G76" s="17">
        <v>1</v>
      </c>
      <c r="H76" s="17" t="s">
        <v>2381</v>
      </c>
    </row>
    <row r="77" spans="1:8" x14ac:dyDescent="0.35">
      <c r="A77" s="17" t="s">
        <v>2297</v>
      </c>
      <c r="B77" s="17">
        <v>36.19</v>
      </c>
      <c r="C77" s="17">
        <v>11.51</v>
      </c>
      <c r="D77" s="17" t="s">
        <v>2381</v>
      </c>
      <c r="E77" s="17" t="s">
        <v>2380</v>
      </c>
      <c r="F77" s="17" t="s">
        <v>2380</v>
      </c>
      <c r="G77" s="17">
        <v>1</v>
      </c>
      <c r="H77" s="17" t="s">
        <v>2381</v>
      </c>
    </row>
    <row r="78" spans="1:8" x14ac:dyDescent="0.35">
      <c r="A78" s="17" t="s">
        <v>2296</v>
      </c>
      <c r="B78" s="17">
        <v>34.6</v>
      </c>
      <c r="C78" s="17">
        <v>5.99</v>
      </c>
      <c r="D78" s="17" t="s">
        <v>2381</v>
      </c>
      <c r="E78" s="17" t="s">
        <v>2380</v>
      </c>
      <c r="F78" s="17" t="s">
        <v>2380</v>
      </c>
      <c r="G78" s="17">
        <v>0</v>
      </c>
      <c r="H78" s="17" t="s">
        <v>2381</v>
      </c>
    </row>
    <row r="79" spans="1:8" x14ac:dyDescent="0.35">
      <c r="A79" s="17" t="s">
        <v>2295</v>
      </c>
      <c r="B79" s="17">
        <v>54.12</v>
      </c>
      <c r="C79" s="17">
        <v>11.57</v>
      </c>
      <c r="D79" s="17" t="s">
        <v>2380</v>
      </c>
      <c r="E79" s="17" t="s">
        <v>2380</v>
      </c>
      <c r="F79" s="17" t="s">
        <v>2380</v>
      </c>
      <c r="G79" s="17">
        <v>0</v>
      </c>
      <c r="H79" s="17" t="s">
        <v>2381</v>
      </c>
    </row>
    <row r="80" spans="1:8" x14ac:dyDescent="0.35">
      <c r="A80" s="17" t="s">
        <v>2294</v>
      </c>
      <c r="B80" s="17">
        <v>48.82</v>
      </c>
      <c r="C80" s="17">
        <v>6.67</v>
      </c>
      <c r="D80" s="17" t="s">
        <v>2381</v>
      </c>
      <c r="E80" s="17" t="s">
        <v>2380</v>
      </c>
      <c r="F80" s="17" t="s">
        <v>2380</v>
      </c>
      <c r="G80" s="17">
        <v>0</v>
      </c>
      <c r="H80" s="17" t="s">
        <v>2381</v>
      </c>
    </row>
    <row r="81" spans="1:8" x14ac:dyDescent="0.35">
      <c r="A81" s="17" t="s">
        <v>2293</v>
      </c>
      <c r="B81" s="17">
        <v>51.01</v>
      </c>
      <c r="C81" s="17">
        <v>9.1999999999999993</v>
      </c>
      <c r="D81" s="17" t="s">
        <v>2380</v>
      </c>
      <c r="E81" s="17" t="s">
        <v>2380</v>
      </c>
      <c r="F81" s="17" t="s">
        <v>2380</v>
      </c>
      <c r="G81" s="17">
        <v>0</v>
      </c>
      <c r="H81" s="17" t="s">
        <v>2381</v>
      </c>
    </row>
    <row r="82" spans="1:8" x14ac:dyDescent="0.35">
      <c r="A82" s="17" t="s">
        <v>2292</v>
      </c>
      <c r="B82" s="17">
        <v>45.65</v>
      </c>
      <c r="C82" s="17">
        <v>5.1100000000000003</v>
      </c>
      <c r="D82" s="17" t="s">
        <v>2381</v>
      </c>
      <c r="E82" s="17" t="s">
        <v>2380</v>
      </c>
      <c r="F82" s="17" t="s">
        <v>2380</v>
      </c>
      <c r="G82" s="17">
        <v>1</v>
      </c>
      <c r="H82" s="17" t="s">
        <v>2381</v>
      </c>
    </row>
    <row r="83" spans="1:8" x14ac:dyDescent="0.35">
      <c r="A83" s="17" t="s">
        <v>2291</v>
      </c>
      <c r="B83" s="17">
        <v>52.9</v>
      </c>
      <c r="C83" s="17">
        <v>5.34</v>
      </c>
      <c r="D83" s="17" t="s">
        <v>2380</v>
      </c>
      <c r="E83" s="17" t="s">
        <v>2380</v>
      </c>
      <c r="F83" s="17" t="s">
        <v>2380</v>
      </c>
      <c r="G83" s="17">
        <v>0</v>
      </c>
      <c r="H83" s="17" t="s">
        <v>2381</v>
      </c>
    </row>
    <row r="84" spans="1:8" x14ac:dyDescent="0.35">
      <c r="A84" s="17" t="s">
        <v>2290</v>
      </c>
      <c r="B84" s="17">
        <v>45.41</v>
      </c>
      <c r="C84" s="17">
        <v>4.03</v>
      </c>
      <c r="D84" s="17" t="s">
        <v>2381</v>
      </c>
      <c r="E84" s="17" t="s">
        <v>2380</v>
      </c>
      <c r="F84" s="17" t="s">
        <v>2380</v>
      </c>
      <c r="G84" s="17">
        <v>1</v>
      </c>
      <c r="H84" s="17" t="s">
        <v>2381</v>
      </c>
    </row>
    <row r="85" spans="1:8" x14ac:dyDescent="0.35">
      <c r="A85" s="17" t="s">
        <v>2289</v>
      </c>
      <c r="B85" s="17">
        <v>49.41</v>
      </c>
      <c r="C85" s="17">
        <v>4.2300000000000004</v>
      </c>
      <c r="D85" s="17" t="s">
        <v>2381</v>
      </c>
      <c r="E85" s="17" t="s">
        <v>2380</v>
      </c>
      <c r="F85" s="17" t="s">
        <v>2381</v>
      </c>
      <c r="G85" s="17">
        <v>1</v>
      </c>
      <c r="H85" s="17" t="s">
        <v>2381</v>
      </c>
    </row>
    <row r="86" spans="1:8" x14ac:dyDescent="0.35">
      <c r="A86" s="17" t="s">
        <v>2288</v>
      </c>
      <c r="B86" s="17">
        <v>31.824999999999999</v>
      </c>
      <c r="C86" s="17">
        <v>4.0599999999999996</v>
      </c>
      <c r="D86" s="17" t="s">
        <v>2380</v>
      </c>
      <c r="E86" s="17" t="s">
        <v>2380</v>
      </c>
      <c r="F86" s="17" t="s">
        <v>2380</v>
      </c>
      <c r="G86" s="17">
        <v>2</v>
      </c>
      <c r="H86" s="17" t="s">
        <v>2381</v>
      </c>
    </row>
    <row r="87" spans="1:8" x14ac:dyDescent="0.35">
      <c r="A87" s="17" t="s">
        <v>2287</v>
      </c>
      <c r="B87" s="17">
        <v>51.28</v>
      </c>
      <c r="C87" s="17">
        <v>4.68</v>
      </c>
      <c r="D87" s="17" t="s">
        <v>2380</v>
      </c>
      <c r="E87" s="17" t="s">
        <v>2380</v>
      </c>
      <c r="F87" s="17" t="s">
        <v>2380</v>
      </c>
      <c r="G87" s="17">
        <v>2</v>
      </c>
      <c r="H87" s="17" t="s">
        <v>2381</v>
      </c>
    </row>
    <row r="88" spans="1:8" x14ac:dyDescent="0.35">
      <c r="A88" s="17" t="s">
        <v>2286</v>
      </c>
      <c r="B88" s="17">
        <v>34.96</v>
      </c>
      <c r="C88" s="17">
        <v>4.34</v>
      </c>
      <c r="D88" s="17" t="s">
        <v>2380</v>
      </c>
      <c r="E88" s="17" t="s">
        <v>2380</v>
      </c>
      <c r="F88" s="17" t="s">
        <v>2381</v>
      </c>
      <c r="G88" s="17">
        <v>1</v>
      </c>
      <c r="H88" s="17" t="s">
        <v>2381</v>
      </c>
    </row>
    <row r="89" spans="1:8" x14ac:dyDescent="0.35">
      <c r="A89" s="17" t="s">
        <v>2285</v>
      </c>
      <c r="B89" s="17">
        <v>33.11</v>
      </c>
      <c r="C89" s="17">
        <v>10.51</v>
      </c>
      <c r="D89" s="17" t="s">
        <v>2380</v>
      </c>
      <c r="E89" s="17" t="s">
        <v>2380</v>
      </c>
      <c r="F89" s="17" t="s">
        <v>2380</v>
      </c>
      <c r="G89" s="17">
        <v>0</v>
      </c>
      <c r="H89" s="17" t="s">
        <v>2381</v>
      </c>
    </row>
    <row r="90" spans="1:8" x14ac:dyDescent="0.35">
      <c r="A90" s="17" t="s">
        <v>2284</v>
      </c>
      <c r="B90" s="17">
        <v>54.74</v>
      </c>
      <c r="C90" s="17">
        <v>5.84</v>
      </c>
      <c r="D90" s="17" t="s">
        <v>2381</v>
      </c>
      <c r="E90" s="17" t="s">
        <v>2380</v>
      </c>
      <c r="F90" s="17" t="s">
        <v>2381</v>
      </c>
      <c r="G90" s="17">
        <v>1</v>
      </c>
      <c r="H90" s="17" t="s">
        <v>2381</v>
      </c>
    </row>
    <row r="91" spans="1:8" x14ac:dyDescent="0.35">
      <c r="A91" s="17" t="s">
        <v>2283</v>
      </c>
      <c r="B91" s="17">
        <v>32.56</v>
      </c>
      <c r="C91" s="17">
        <v>5.41</v>
      </c>
      <c r="D91" s="17" t="s">
        <v>2380</v>
      </c>
      <c r="E91" s="17" t="s">
        <v>2380</v>
      </c>
      <c r="F91" s="17" t="s">
        <v>2381</v>
      </c>
      <c r="G91" s="17">
        <v>1</v>
      </c>
      <c r="H91" s="17" t="s">
        <v>2381</v>
      </c>
    </row>
    <row r="92" spans="1:8" x14ac:dyDescent="0.35">
      <c r="A92" s="17" t="s">
        <v>2282</v>
      </c>
      <c r="B92" s="17">
        <v>39.049999999999997</v>
      </c>
      <c r="C92" s="17">
        <v>6.06</v>
      </c>
      <c r="D92" s="17" t="s">
        <v>2380</v>
      </c>
      <c r="E92" s="17" t="s">
        <v>2380</v>
      </c>
      <c r="F92" s="17" t="s">
        <v>2380</v>
      </c>
      <c r="G92" s="17">
        <v>1</v>
      </c>
      <c r="H92" s="17" t="s">
        <v>2381</v>
      </c>
    </row>
    <row r="93" spans="1:8" x14ac:dyDescent="0.35">
      <c r="A93" s="17" t="s">
        <v>2281</v>
      </c>
      <c r="B93" s="17">
        <v>42.75</v>
      </c>
      <c r="C93" s="17">
        <v>4.22</v>
      </c>
      <c r="D93" s="17" t="s">
        <v>2380</v>
      </c>
      <c r="E93" s="17" t="s">
        <v>2380</v>
      </c>
      <c r="F93" s="17" t="s">
        <v>2380</v>
      </c>
      <c r="G93" s="17">
        <v>0</v>
      </c>
      <c r="H93" s="17" t="s">
        <v>2381</v>
      </c>
    </row>
    <row r="94" spans="1:8" x14ac:dyDescent="0.35">
      <c r="A94" s="17" t="s">
        <v>2280</v>
      </c>
      <c r="B94" s="17">
        <v>50.58</v>
      </c>
      <c r="C94" s="17">
        <v>5.12</v>
      </c>
      <c r="D94" s="17" t="s">
        <v>2380</v>
      </c>
      <c r="E94" s="17" t="s">
        <v>2380</v>
      </c>
      <c r="F94" s="17" t="s">
        <v>2380</v>
      </c>
      <c r="G94" s="17">
        <v>2</v>
      </c>
      <c r="H94" s="17" t="s">
        <v>2381</v>
      </c>
    </row>
    <row r="95" spans="1:8" x14ac:dyDescent="0.35">
      <c r="A95" s="17" t="s">
        <v>2279</v>
      </c>
      <c r="B95" s="17">
        <v>30.495000000000001</v>
      </c>
      <c r="C95" s="17">
        <v>4.57</v>
      </c>
      <c r="D95" s="17" t="s">
        <v>2381</v>
      </c>
      <c r="E95" s="17" t="s">
        <v>2380</v>
      </c>
      <c r="F95" s="17" t="s">
        <v>2380</v>
      </c>
      <c r="G95" s="17">
        <v>0</v>
      </c>
      <c r="H95" s="17" t="s">
        <v>2381</v>
      </c>
    </row>
    <row r="96" spans="1:8" x14ac:dyDescent="0.35">
      <c r="A96" s="17" t="s">
        <v>2278</v>
      </c>
      <c r="B96" s="17">
        <v>48.31</v>
      </c>
      <c r="C96" s="17">
        <v>9.58</v>
      </c>
      <c r="D96" s="17" t="s">
        <v>2381</v>
      </c>
      <c r="E96" s="17" t="s">
        <v>2380</v>
      </c>
      <c r="F96" s="17" t="s">
        <v>2380</v>
      </c>
      <c r="G96" s="17">
        <v>2</v>
      </c>
      <c r="H96" s="17" t="s">
        <v>2381</v>
      </c>
    </row>
    <row r="97" spans="1:8" x14ac:dyDescent="0.35">
      <c r="A97" s="17" t="s">
        <v>2277</v>
      </c>
      <c r="B97" s="17">
        <v>48.99</v>
      </c>
      <c r="C97" s="17">
        <v>9.7799999999999994</v>
      </c>
      <c r="D97" s="17" t="s">
        <v>2381</v>
      </c>
      <c r="E97" s="17" t="s">
        <v>2380</v>
      </c>
      <c r="F97" s="17" t="s">
        <v>2380</v>
      </c>
      <c r="G97" s="17">
        <v>1</v>
      </c>
      <c r="H97" s="17" t="s">
        <v>2381</v>
      </c>
    </row>
    <row r="98" spans="1:8" x14ac:dyDescent="0.35">
      <c r="A98" s="17" t="s">
        <v>2276</v>
      </c>
      <c r="B98" s="17">
        <v>38.39</v>
      </c>
      <c r="C98" s="17">
        <v>4.1100000000000003</v>
      </c>
      <c r="D98" s="17" t="s">
        <v>2381</v>
      </c>
      <c r="E98" s="17" t="s">
        <v>2380</v>
      </c>
      <c r="F98" s="17" t="s">
        <v>2380</v>
      </c>
      <c r="G98" s="17">
        <v>0</v>
      </c>
      <c r="H98" s="17" t="s">
        <v>2381</v>
      </c>
    </row>
    <row r="99" spans="1:8" x14ac:dyDescent="0.35">
      <c r="A99" s="17" t="s">
        <v>2275</v>
      </c>
      <c r="B99" s="17">
        <v>44.34</v>
      </c>
      <c r="C99" s="17">
        <v>4.0199999999999996</v>
      </c>
      <c r="D99" s="17" t="s">
        <v>2381</v>
      </c>
      <c r="E99" s="17" t="s">
        <v>2380</v>
      </c>
      <c r="F99" s="17" t="s">
        <v>2380</v>
      </c>
      <c r="G99" s="17">
        <v>2</v>
      </c>
      <c r="H99" s="17" t="s">
        <v>2381</v>
      </c>
    </row>
    <row r="100" spans="1:8" x14ac:dyDescent="0.35">
      <c r="A100" s="17" t="s">
        <v>2274</v>
      </c>
      <c r="B100" s="17">
        <v>41.51</v>
      </c>
      <c r="C100" s="17">
        <v>6.92</v>
      </c>
      <c r="D100" s="17" t="s">
        <v>2380</v>
      </c>
      <c r="E100" s="17" t="s">
        <v>2380</v>
      </c>
      <c r="F100" s="17" t="s">
        <v>2380</v>
      </c>
      <c r="G100" s="17">
        <v>0</v>
      </c>
      <c r="H100" s="17" t="s">
        <v>2381</v>
      </c>
    </row>
    <row r="101" spans="1:8" x14ac:dyDescent="0.35">
      <c r="A101" s="17" t="s">
        <v>2273</v>
      </c>
      <c r="B101" s="17">
        <v>48.2</v>
      </c>
      <c r="C101" s="17">
        <v>4.84</v>
      </c>
      <c r="D101" s="17" t="s">
        <v>2380</v>
      </c>
      <c r="E101" s="17" t="s">
        <v>2380</v>
      </c>
      <c r="F101" s="17" t="s">
        <v>2380</v>
      </c>
      <c r="G101" s="17">
        <v>0</v>
      </c>
      <c r="H101" s="17" t="s">
        <v>2381</v>
      </c>
    </row>
    <row r="102" spans="1:8" x14ac:dyDescent="0.35">
      <c r="A102" s="17" t="s">
        <v>2272</v>
      </c>
      <c r="B102" s="17">
        <v>35.75</v>
      </c>
      <c r="C102" s="17">
        <v>8</v>
      </c>
      <c r="D102" s="17" t="s">
        <v>2381</v>
      </c>
      <c r="E102" s="17" t="s">
        <v>2380</v>
      </c>
      <c r="F102" s="17" t="s">
        <v>2380</v>
      </c>
      <c r="G102" s="17">
        <v>0</v>
      </c>
      <c r="H102" s="17" t="s">
        <v>2381</v>
      </c>
    </row>
    <row r="103" spans="1:8" x14ac:dyDescent="0.35">
      <c r="A103" s="17" t="s">
        <v>2271</v>
      </c>
      <c r="B103" s="17">
        <v>53.81</v>
      </c>
      <c r="C103" s="17">
        <v>8.77</v>
      </c>
      <c r="D103" s="17" t="s">
        <v>2381</v>
      </c>
      <c r="E103" s="17" t="s">
        <v>2380</v>
      </c>
      <c r="F103" s="17" t="s">
        <v>2380</v>
      </c>
      <c r="G103" s="17">
        <v>0</v>
      </c>
      <c r="H103" s="17" t="s">
        <v>2381</v>
      </c>
    </row>
    <row r="104" spans="1:8" x14ac:dyDescent="0.35">
      <c r="A104" s="17" t="s">
        <v>2270</v>
      </c>
      <c r="B104" s="17">
        <v>49.48</v>
      </c>
      <c r="C104" s="17">
        <v>4.96</v>
      </c>
      <c r="D104" s="17" t="s">
        <v>2380</v>
      </c>
      <c r="E104" s="17" t="s">
        <v>2380</v>
      </c>
      <c r="F104" s="17" t="s">
        <v>2381</v>
      </c>
      <c r="G104" s="17">
        <v>1</v>
      </c>
      <c r="H104" s="17" t="s">
        <v>2381</v>
      </c>
    </row>
    <row r="105" spans="1:8" x14ac:dyDescent="0.35">
      <c r="A105" s="17" t="s">
        <v>2269</v>
      </c>
      <c r="B105" s="17">
        <v>34.1</v>
      </c>
      <c r="C105" s="17">
        <v>4.43</v>
      </c>
      <c r="D105" s="17" t="s">
        <v>2381</v>
      </c>
      <c r="E105" s="17" t="s">
        <v>2380</v>
      </c>
      <c r="F105" s="17" t="s">
        <v>2380</v>
      </c>
      <c r="G105" s="17">
        <v>0</v>
      </c>
      <c r="H105" s="17" t="s">
        <v>2381</v>
      </c>
    </row>
    <row r="106" spans="1:8" x14ac:dyDescent="0.35">
      <c r="A106" s="17" t="s">
        <v>2268</v>
      </c>
      <c r="B106" s="17">
        <v>35.299999999999997</v>
      </c>
      <c r="C106" s="17">
        <v>5.82</v>
      </c>
      <c r="D106" s="17" t="s">
        <v>2381</v>
      </c>
      <c r="E106" s="17" t="s">
        <v>2380</v>
      </c>
      <c r="F106" s="17" t="s">
        <v>2381</v>
      </c>
      <c r="G106" s="17">
        <v>1</v>
      </c>
      <c r="H106" s="17" t="s">
        <v>2381</v>
      </c>
    </row>
    <row r="107" spans="1:8" x14ac:dyDescent="0.35">
      <c r="A107" s="17" t="s">
        <v>2267</v>
      </c>
      <c r="B107" s="17">
        <v>43.83</v>
      </c>
      <c r="C107" s="17">
        <v>6.03</v>
      </c>
      <c r="D107" s="17" t="s">
        <v>2381</v>
      </c>
      <c r="E107" s="17" t="s">
        <v>2380</v>
      </c>
      <c r="F107" s="17" t="s">
        <v>2380</v>
      </c>
      <c r="G107" s="17">
        <v>2</v>
      </c>
      <c r="H107" s="17" t="s">
        <v>2381</v>
      </c>
    </row>
    <row r="108" spans="1:8" x14ac:dyDescent="0.35">
      <c r="A108" s="17" t="s">
        <v>2266</v>
      </c>
      <c r="B108" s="17">
        <v>50.07</v>
      </c>
      <c r="C108" s="17">
        <v>9.27</v>
      </c>
      <c r="D108" s="17" t="s">
        <v>2380</v>
      </c>
      <c r="E108" s="17" t="s">
        <v>2380</v>
      </c>
      <c r="F108" s="17" t="s">
        <v>2380</v>
      </c>
      <c r="G108" s="17">
        <v>0</v>
      </c>
      <c r="H108" s="17" t="s">
        <v>2381</v>
      </c>
    </row>
    <row r="109" spans="1:8" x14ac:dyDescent="0.35">
      <c r="A109" s="17" t="s">
        <v>2265</v>
      </c>
      <c r="B109" s="17">
        <v>32.774999999999999</v>
      </c>
      <c r="C109" s="17">
        <v>5.53</v>
      </c>
      <c r="D109" s="17" t="s">
        <v>2380</v>
      </c>
      <c r="E109" s="17" t="s">
        <v>2380</v>
      </c>
      <c r="F109" s="17" t="s">
        <v>2380</v>
      </c>
      <c r="G109" s="17">
        <v>0</v>
      </c>
      <c r="H109" s="17" t="s">
        <v>2381</v>
      </c>
    </row>
    <row r="110" spans="1:8" x14ac:dyDescent="0.35">
      <c r="A110" s="17" t="s">
        <v>2264</v>
      </c>
      <c r="B110" s="17">
        <v>34.104999999999997</v>
      </c>
      <c r="C110" s="17">
        <v>5.07</v>
      </c>
      <c r="D110" s="17" t="s">
        <v>2380</v>
      </c>
      <c r="E110" s="17" t="s">
        <v>2380</v>
      </c>
      <c r="F110" s="17" t="s">
        <v>2380</v>
      </c>
      <c r="G110" s="17">
        <v>1</v>
      </c>
      <c r="H110" s="17" t="s">
        <v>2381</v>
      </c>
    </row>
    <row r="111" spans="1:8" x14ac:dyDescent="0.35">
      <c r="A111" s="17" t="s">
        <v>2263</v>
      </c>
      <c r="B111" s="17">
        <v>48.93</v>
      </c>
      <c r="C111" s="17">
        <v>11.17</v>
      </c>
      <c r="D111" s="17" t="s">
        <v>2381</v>
      </c>
      <c r="E111" s="17" t="s">
        <v>2380</v>
      </c>
      <c r="F111" s="17" t="s">
        <v>2380</v>
      </c>
      <c r="G111" s="17">
        <v>1</v>
      </c>
      <c r="H111" s="17" t="s">
        <v>2381</v>
      </c>
    </row>
    <row r="112" spans="1:8" x14ac:dyDescent="0.35">
      <c r="A112" s="17" t="s">
        <v>2262</v>
      </c>
      <c r="B112" s="17">
        <v>37.07</v>
      </c>
      <c r="C112" s="17">
        <v>6.14</v>
      </c>
      <c r="D112" s="17" t="s">
        <v>2381</v>
      </c>
      <c r="E112" s="17" t="s">
        <v>2380</v>
      </c>
      <c r="F112" s="17" t="s">
        <v>2380</v>
      </c>
      <c r="G112" s="17">
        <v>0</v>
      </c>
      <c r="H112" s="17" t="s">
        <v>2381</v>
      </c>
    </row>
    <row r="113" spans="1:8" x14ac:dyDescent="0.35">
      <c r="A113" s="17" t="s">
        <v>2261</v>
      </c>
      <c r="B113" s="17">
        <v>51.51</v>
      </c>
      <c r="C113" s="17">
        <v>6.26</v>
      </c>
      <c r="D113" s="17" t="s">
        <v>2381</v>
      </c>
      <c r="E113" s="17" t="s">
        <v>2380</v>
      </c>
      <c r="F113" s="17" t="s">
        <v>2381</v>
      </c>
      <c r="G113" s="17">
        <v>1</v>
      </c>
      <c r="H113" s="17" t="s">
        <v>2381</v>
      </c>
    </row>
    <row r="114" spans="1:8" x14ac:dyDescent="0.35">
      <c r="A114" s="17" t="s">
        <v>2260</v>
      </c>
      <c r="B114" s="17">
        <v>34.799999999999997</v>
      </c>
      <c r="C114" s="17">
        <v>4.72</v>
      </c>
      <c r="D114" s="17" t="s">
        <v>2381</v>
      </c>
      <c r="E114" s="17" t="s">
        <v>2380</v>
      </c>
      <c r="F114" s="17" t="s">
        <v>2380</v>
      </c>
      <c r="G114" s="17">
        <v>0</v>
      </c>
      <c r="H114" s="17" t="s">
        <v>2381</v>
      </c>
    </row>
    <row r="115" spans="1:8" x14ac:dyDescent="0.35">
      <c r="A115" s="17" t="s">
        <v>2259</v>
      </c>
      <c r="B115" s="17">
        <v>36.67</v>
      </c>
      <c r="C115" s="17">
        <v>5.18</v>
      </c>
      <c r="D115" s="17" t="s">
        <v>2380</v>
      </c>
      <c r="E115" s="17" t="s">
        <v>2380</v>
      </c>
      <c r="F115" s="17" t="s">
        <v>2380</v>
      </c>
      <c r="G115" s="17">
        <v>1</v>
      </c>
      <c r="H115" s="17" t="s">
        <v>2381</v>
      </c>
    </row>
    <row r="116" spans="1:8" x14ac:dyDescent="0.35">
      <c r="A116" s="17" t="s">
        <v>2258</v>
      </c>
      <c r="B116" s="17">
        <v>30.9</v>
      </c>
      <c r="C116" s="17">
        <v>9.4</v>
      </c>
      <c r="D116" s="17" t="s">
        <v>2380</v>
      </c>
      <c r="E116" s="17" t="s">
        <v>2380</v>
      </c>
      <c r="F116" s="17" t="s">
        <v>2380</v>
      </c>
      <c r="G116" s="17">
        <v>2</v>
      </c>
      <c r="H116" s="17" t="s">
        <v>2381</v>
      </c>
    </row>
    <row r="117" spans="1:8" x14ac:dyDescent="0.35">
      <c r="A117" s="17" t="s">
        <v>2257</v>
      </c>
      <c r="B117" s="17">
        <v>30.495000000000001</v>
      </c>
      <c r="C117" s="17">
        <v>6.29</v>
      </c>
      <c r="D117" s="17" t="s">
        <v>2380</v>
      </c>
      <c r="E117" s="17" t="s">
        <v>2380</v>
      </c>
      <c r="F117" s="17" t="s">
        <v>2380</v>
      </c>
      <c r="G117" s="17">
        <v>0</v>
      </c>
      <c r="H117" s="17" t="s">
        <v>2381</v>
      </c>
    </row>
    <row r="118" spans="1:8" x14ac:dyDescent="0.35">
      <c r="A118" s="17" t="s">
        <v>2256</v>
      </c>
      <c r="B118" s="17">
        <v>44.88</v>
      </c>
      <c r="C118" s="17">
        <v>6.04</v>
      </c>
      <c r="D118" s="17" t="s">
        <v>2380</v>
      </c>
      <c r="E118" s="17" t="s">
        <v>2380</v>
      </c>
      <c r="F118" s="17" t="s">
        <v>2381</v>
      </c>
      <c r="G118" s="17">
        <v>1</v>
      </c>
      <c r="H118" s="17" t="s">
        <v>2381</v>
      </c>
    </row>
    <row r="119" spans="1:8" x14ac:dyDescent="0.35">
      <c r="A119" s="17" t="s">
        <v>2255</v>
      </c>
      <c r="B119" s="17">
        <v>44.32</v>
      </c>
      <c r="C119" s="17">
        <v>10.55</v>
      </c>
      <c r="D119" s="17" t="s">
        <v>2380</v>
      </c>
      <c r="E119" s="17" t="s">
        <v>2380</v>
      </c>
      <c r="F119" s="17" t="s">
        <v>2380</v>
      </c>
      <c r="G119" s="17">
        <v>0</v>
      </c>
      <c r="H119" s="17" t="s">
        <v>2381</v>
      </c>
    </row>
    <row r="120" spans="1:8" x14ac:dyDescent="0.35">
      <c r="A120" s="17" t="s">
        <v>2254</v>
      </c>
      <c r="B120" s="17">
        <v>46.39</v>
      </c>
      <c r="C120" s="17">
        <v>5.09</v>
      </c>
      <c r="D120" s="17" t="s">
        <v>2380</v>
      </c>
      <c r="E120" s="17" t="s">
        <v>2380</v>
      </c>
      <c r="F120" s="17" t="s">
        <v>2380</v>
      </c>
      <c r="G120" s="17">
        <v>0</v>
      </c>
      <c r="H120" s="17" t="s">
        <v>2381</v>
      </c>
    </row>
    <row r="121" spans="1:8" x14ac:dyDescent="0.35">
      <c r="A121" s="17" t="s">
        <v>2253</v>
      </c>
      <c r="B121" s="17">
        <v>42.13</v>
      </c>
      <c r="C121" s="17">
        <v>5.2</v>
      </c>
      <c r="D121" s="17" t="s">
        <v>2381</v>
      </c>
      <c r="E121" s="17" t="s">
        <v>2380</v>
      </c>
      <c r="F121" s="17" t="s">
        <v>2380</v>
      </c>
      <c r="G121" s="17">
        <v>1</v>
      </c>
      <c r="H121" s="17" t="s">
        <v>2381</v>
      </c>
    </row>
    <row r="122" spans="1:8" x14ac:dyDescent="0.35">
      <c r="A122" s="17" t="s">
        <v>2252</v>
      </c>
      <c r="B122" s="17">
        <v>30.78</v>
      </c>
      <c r="C122" s="17">
        <v>8.4499999999999993</v>
      </c>
      <c r="D122" s="17" t="s">
        <v>2381</v>
      </c>
      <c r="E122" s="17" t="s">
        <v>2380</v>
      </c>
      <c r="F122" s="17" t="s">
        <v>2380</v>
      </c>
      <c r="G122" s="17">
        <v>0</v>
      </c>
      <c r="H122" s="17" t="s">
        <v>2381</v>
      </c>
    </row>
    <row r="123" spans="1:8" x14ac:dyDescent="0.35">
      <c r="A123" s="17" t="s">
        <v>2251</v>
      </c>
      <c r="B123" s="17">
        <v>31.35</v>
      </c>
      <c r="C123" s="17">
        <v>9.5399999999999991</v>
      </c>
      <c r="D123" s="17" t="s">
        <v>2380</v>
      </c>
      <c r="E123" s="17" t="s">
        <v>2380</v>
      </c>
      <c r="F123" s="17" t="s">
        <v>2380</v>
      </c>
      <c r="G123" s="17">
        <v>0</v>
      </c>
      <c r="H123" s="17" t="s">
        <v>2381</v>
      </c>
    </row>
    <row r="124" spans="1:8" x14ac:dyDescent="0.35">
      <c r="A124" s="17" t="s">
        <v>2250</v>
      </c>
      <c r="B124" s="17">
        <v>41.46</v>
      </c>
      <c r="C124" s="17">
        <v>4.99</v>
      </c>
      <c r="D124" s="17" t="s">
        <v>2381</v>
      </c>
      <c r="E124" s="17" t="s">
        <v>2380</v>
      </c>
      <c r="F124" s="17" t="s">
        <v>2380</v>
      </c>
      <c r="G124" s="17">
        <v>2</v>
      </c>
      <c r="H124" s="17" t="s">
        <v>2381</v>
      </c>
    </row>
    <row r="125" spans="1:8" x14ac:dyDescent="0.35">
      <c r="A125" s="17" t="s">
        <v>2249</v>
      </c>
      <c r="B125" s="17">
        <v>48</v>
      </c>
      <c r="C125" s="17">
        <v>10.54</v>
      </c>
      <c r="D125" s="17" t="s">
        <v>2380</v>
      </c>
      <c r="E125" s="17" t="s">
        <v>2380</v>
      </c>
      <c r="F125" s="17" t="s">
        <v>2380</v>
      </c>
      <c r="G125" s="17">
        <v>0</v>
      </c>
      <c r="H125" s="17" t="s">
        <v>2381</v>
      </c>
    </row>
    <row r="126" spans="1:8" x14ac:dyDescent="0.35">
      <c r="A126" s="17" t="s">
        <v>2248</v>
      </c>
      <c r="B126" s="17">
        <v>49.13</v>
      </c>
      <c r="C126" s="17">
        <v>4.54</v>
      </c>
      <c r="D126" s="17" t="s">
        <v>2380</v>
      </c>
      <c r="E126" s="17" t="s">
        <v>2380</v>
      </c>
      <c r="F126" s="17" t="s">
        <v>2380</v>
      </c>
      <c r="G126" s="17">
        <v>0</v>
      </c>
      <c r="H126" s="17" t="s">
        <v>2381</v>
      </c>
    </row>
    <row r="127" spans="1:8" x14ac:dyDescent="0.35">
      <c r="A127" s="17" t="s">
        <v>2247</v>
      </c>
      <c r="B127" s="17">
        <v>37.799999999999997</v>
      </c>
      <c r="C127" s="17">
        <v>6.29</v>
      </c>
      <c r="D127" s="17" t="s">
        <v>2380</v>
      </c>
      <c r="E127" s="17" t="s">
        <v>2380</v>
      </c>
      <c r="F127" s="17" t="s">
        <v>2380</v>
      </c>
      <c r="G127" s="17">
        <v>1</v>
      </c>
      <c r="H127" s="17" t="s">
        <v>2381</v>
      </c>
    </row>
    <row r="128" spans="1:8" x14ac:dyDescent="0.35">
      <c r="A128" s="17" t="s">
        <v>2246</v>
      </c>
      <c r="B128" s="17">
        <v>38.299999999999997</v>
      </c>
      <c r="C128" s="17">
        <v>9.51</v>
      </c>
      <c r="D128" s="17" t="s">
        <v>2380</v>
      </c>
      <c r="E128" s="17" t="s">
        <v>2380</v>
      </c>
      <c r="F128" s="17" t="s">
        <v>2380</v>
      </c>
      <c r="G128" s="17">
        <v>0</v>
      </c>
      <c r="H128" s="17" t="s">
        <v>2381</v>
      </c>
    </row>
    <row r="129" spans="1:8" x14ac:dyDescent="0.35">
      <c r="A129" s="17" t="s">
        <v>2245</v>
      </c>
      <c r="B129" s="17">
        <v>32.774999999999999</v>
      </c>
      <c r="C129" s="17">
        <v>4.72</v>
      </c>
      <c r="D129" s="17" t="s">
        <v>2380</v>
      </c>
      <c r="E129" s="17" t="s">
        <v>2380</v>
      </c>
      <c r="F129" s="17" t="s">
        <v>2380</v>
      </c>
      <c r="G129" s="17">
        <v>0</v>
      </c>
      <c r="H129" s="17" t="s">
        <v>2381</v>
      </c>
    </row>
    <row r="130" spans="1:8" x14ac:dyDescent="0.35">
      <c r="A130" s="17" t="s">
        <v>2244</v>
      </c>
      <c r="B130" s="17">
        <v>34.200000000000003</v>
      </c>
      <c r="C130" s="17">
        <v>5.91</v>
      </c>
      <c r="D130" s="17" t="s">
        <v>2381</v>
      </c>
      <c r="E130" s="17" t="s">
        <v>2380</v>
      </c>
      <c r="F130" s="17" t="s">
        <v>2380</v>
      </c>
      <c r="G130" s="17">
        <v>0</v>
      </c>
      <c r="H130" s="17" t="s">
        <v>2381</v>
      </c>
    </row>
    <row r="131" spans="1:8" x14ac:dyDescent="0.35">
      <c r="A131" s="17" t="s">
        <v>2243</v>
      </c>
      <c r="B131" s="17">
        <v>30.2</v>
      </c>
      <c r="C131" s="17">
        <v>9.58</v>
      </c>
      <c r="D131" s="17" t="s">
        <v>2380</v>
      </c>
      <c r="E131" s="17" t="s">
        <v>2380</v>
      </c>
      <c r="F131" s="17" t="s">
        <v>2380</v>
      </c>
      <c r="G131" s="17">
        <v>0</v>
      </c>
      <c r="H131" s="17" t="s">
        <v>2381</v>
      </c>
    </row>
    <row r="132" spans="1:8" x14ac:dyDescent="0.35">
      <c r="A132" s="17" t="s">
        <v>2242</v>
      </c>
      <c r="B132" s="17">
        <v>48.32</v>
      </c>
      <c r="C132" s="17">
        <v>5.77</v>
      </c>
      <c r="D132" s="17" t="s">
        <v>2380</v>
      </c>
      <c r="E132" s="17" t="s">
        <v>2380</v>
      </c>
      <c r="F132" s="17" t="s">
        <v>2380</v>
      </c>
      <c r="G132" s="17">
        <v>0</v>
      </c>
      <c r="H132" s="17" t="s">
        <v>2381</v>
      </c>
    </row>
    <row r="133" spans="1:8" x14ac:dyDescent="0.35">
      <c r="A133" s="17" t="s">
        <v>2241</v>
      </c>
      <c r="B133" s="17">
        <v>44.86</v>
      </c>
      <c r="C133" s="17">
        <v>4.38</v>
      </c>
      <c r="D133" s="17" t="s">
        <v>2381</v>
      </c>
      <c r="E133" s="17" t="s">
        <v>2380</v>
      </c>
      <c r="F133" s="17" t="s">
        <v>2380</v>
      </c>
      <c r="G133" s="17">
        <v>0</v>
      </c>
      <c r="H133" s="17" t="s">
        <v>2381</v>
      </c>
    </row>
    <row r="134" spans="1:8" x14ac:dyDescent="0.35">
      <c r="A134" s="17" t="s">
        <v>2240</v>
      </c>
      <c r="B134" s="17">
        <v>52.15</v>
      </c>
      <c r="C134" s="17">
        <v>5.65</v>
      </c>
      <c r="D134" s="17" t="s">
        <v>2380</v>
      </c>
      <c r="E134" s="17" t="s">
        <v>2380</v>
      </c>
      <c r="F134" s="17" t="s">
        <v>2380</v>
      </c>
      <c r="G134" s="17">
        <v>1</v>
      </c>
      <c r="H134" s="17" t="s">
        <v>2381</v>
      </c>
    </row>
    <row r="135" spans="1:8" x14ac:dyDescent="0.35">
      <c r="A135" s="17" t="s">
        <v>2239</v>
      </c>
      <c r="B135" s="17">
        <v>41.12</v>
      </c>
      <c r="C135" s="17">
        <v>7.54</v>
      </c>
      <c r="D135" s="17" t="s">
        <v>2381</v>
      </c>
      <c r="E135" s="17" t="s">
        <v>2380</v>
      </c>
      <c r="F135" s="17" t="s">
        <v>2380</v>
      </c>
      <c r="G135" s="17">
        <v>0</v>
      </c>
      <c r="H135" s="17" t="s">
        <v>2381</v>
      </c>
    </row>
    <row r="136" spans="1:8" x14ac:dyDescent="0.35">
      <c r="A136" s="17" t="s">
        <v>2238</v>
      </c>
      <c r="B136" s="17">
        <v>38.39</v>
      </c>
      <c r="C136" s="17">
        <v>5.1100000000000003</v>
      </c>
      <c r="D136" s="17" t="s">
        <v>2381</v>
      </c>
      <c r="E136" s="17" t="s">
        <v>2380</v>
      </c>
      <c r="F136" s="17" t="s">
        <v>2380</v>
      </c>
      <c r="G136" s="17">
        <v>1</v>
      </c>
      <c r="H136" s="17" t="s">
        <v>2381</v>
      </c>
    </row>
    <row r="137" spans="1:8" x14ac:dyDescent="0.35">
      <c r="A137" s="17" t="s">
        <v>2237</v>
      </c>
      <c r="B137" s="17">
        <v>46.85</v>
      </c>
      <c r="C137" s="17">
        <v>4.25</v>
      </c>
      <c r="D137" s="17" t="s">
        <v>2380</v>
      </c>
      <c r="E137" s="17" t="s">
        <v>2380</v>
      </c>
      <c r="F137" s="17" t="s">
        <v>2381</v>
      </c>
      <c r="G137" s="17">
        <v>1</v>
      </c>
      <c r="H137" s="17" t="s">
        <v>2381</v>
      </c>
    </row>
    <row r="138" spans="1:8" x14ac:dyDescent="0.35">
      <c r="A138" s="17" t="s">
        <v>2236</v>
      </c>
      <c r="B138" s="17">
        <v>42.24</v>
      </c>
      <c r="C138" s="17">
        <v>5.55</v>
      </c>
      <c r="D138" s="17" t="s">
        <v>2380</v>
      </c>
      <c r="E138" s="17" t="s">
        <v>2381</v>
      </c>
      <c r="F138" s="17" t="s">
        <v>2380</v>
      </c>
      <c r="G138" s="17">
        <v>1</v>
      </c>
      <c r="H138" s="17" t="s">
        <v>2381</v>
      </c>
    </row>
    <row r="139" spans="1:8" x14ac:dyDescent="0.35">
      <c r="A139" s="17" t="s">
        <v>2235</v>
      </c>
      <c r="B139" s="17">
        <v>34.39</v>
      </c>
      <c r="C139" s="17">
        <v>5.78</v>
      </c>
      <c r="D139" s="17" t="s">
        <v>2380</v>
      </c>
      <c r="E139" s="17" t="s">
        <v>2380</v>
      </c>
      <c r="F139" s="17" t="s">
        <v>2380</v>
      </c>
      <c r="G139" s="17">
        <v>0</v>
      </c>
      <c r="H139" s="17" t="s">
        <v>2381</v>
      </c>
    </row>
    <row r="140" spans="1:8" x14ac:dyDescent="0.35">
      <c r="A140" s="17" t="s">
        <v>2234</v>
      </c>
      <c r="B140" s="17">
        <v>42.89</v>
      </c>
      <c r="C140" s="17">
        <v>5.28</v>
      </c>
      <c r="D140" s="17" t="s">
        <v>2381</v>
      </c>
      <c r="E140" s="17" t="s">
        <v>2380</v>
      </c>
      <c r="F140" s="17" t="s">
        <v>2380</v>
      </c>
      <c r="G140" s="17">
        <v>0</v>
      </c>
      <c r="H140" s="17" t="s">
        <v>2381</v>
      </c>
    </row>
    <row r="141" spans="1:8" x14ac:dyDescent="0.35">
      <c r="A141" s="17" t="s">
        <v>2233</v>
      </c>
      <c r="B141" s="17">
        <v>36.299999999999997</v>
      </c>
      <c r="C141" s="17">
        <v>5.39</v>
      </c>
      <c r="D141" s="17" t="s">
        <v>2380</v>
      </c>
      <c r="E141" s="17" t="s">
        <v>2380</v>
      </c>
      <c r="F141" s="17" t="s">
        <v>2380</v>
      </c>
      <c r="G141" s="17">
        <v>0</v>
      </c>
      <c r="H141" s="17" t="s">
        <v>2381</v>
      </c>
    </row>
    <row r="142" spans="1:8" x14ac:dyDescent="0.35">
      <c r="A142" s="17" t="s">
        <v>2232</v>
      </c>
      <c r="B142" s="17">
        <v>35.200000000000003</v>
      </c>
      <c r="C142" s="17">
        <v>8.01</v>
      </c>
      <c r="D142" s="17" t="s">
        <v>2381</v>
      </c>
      <c r="E142" s="17" t="s">
        <v>2380</v>
      </c>
      <c r="F142" s="17" t="s">
        <v>2380</v>
      </c>
      <c r="G142" s="17">
        <v>1</v>
      </c>
      <c r="H142" s="17" t="s">
        <v>2381</v>
      </c>
    </row>
    <row r="143" spans="1:8" x14ac:dyDescent="0.35">
      <c r="A143" s="17" t="s">
        <v>2231</v>
      </c>
      <c r="B143" s="17">
        <v>53.62</v>
      </c>
      <c r="C143" s="17">
        <v>5.21</v>
      </c>
      <c r="D143" s="17" t="s">
        <v>2380</v>
      </c>
      <c r="E143" s="17" t="s">
        <v>2380</v>
      </c>
      <c r="F143" s="17" t="s">
        <v>2380</v>
      </c>
      <c r="G143" s="17">
        <v>0</v>
      </c>
      <c r="H143" s="17" t="s">
        <v>2381</v>
      </c>
    </row>
    <row r="144" spans="1:8" x14ac:dyDescent="0.35">
      <c r="A144" s="17" t="s">
        <v>2230</v>
      </c>
      <c r="B144" s="17">
        <v>36.67</v>
      </c>
      <c r="C144" s="17">
        <v>6.27</v>
      </c>
      <c r="D144" s="17" t="s">
        <v>2380</v>
      </c>
      <c r="E144" s="17" t="s">
        <v>2380</v>
      </c>
      <c r="F144" s="17" t="s">
        <v>2380</v>
      </c>
      <c r="G144" s="17">
        <v>0</v>
      </c>
      <c r="H144" s="17" t="s">
        <v>2381</v>
      </c>
    </row>
    <row r="145" spans="1:8" x14ac:dyDescent="0.35">
      <c r="A145" s="17" t="s">
        <v>2229</v>
      </c>
      <c r="B145" s="17">
        <v>33.4</v>
      </c>
      <c r="C145" s="17">
        <v>10.73</v>
      </c>
      <c r="D145" s="17" t="s">
        <v>2381</v>
      </c>
      <c r="E145" s="17" t="s">
        <v>2380</v>
      </c>
      <c r="F145" s="17" t="s">
        <v>2380</v>
      </c>
      <c r="G145" s="17">
        <v>1</v>
      </c>
      <c r="H145" s="17" t="s">
        <v>2381</v>
      </c>
    </row>
    <row r="146" spans="1:8" x14ac:dyDescent="0.35">
      <c r="A146" s="17" t="s">
        <v>2228</v>
      </c>
      <c r="B146" s="17">
        <v>42.71</v>
      </c>
      <c r="C146" s="17">
        <v>10.52</v>
      </c>
      <c r="D146" s="17" t="s">
        <v>2380</v>
      </c>
      <c r="E146" s="17" t="s">
        <v>2380</v>
      </c>
      <c r="F146" s="17" t="s">
        <v>2380</v>
      </c>
      <c r="G146" s="17">
        <v>0</v>
      </c>
      <c r="H146" s="17" t="s">
        <v>2381</v>
      </c>
    </row>
    <row r="147" spans="1:8" x14ac:dyDescent="0.35">
      <c r="A147" s="17" t="s">
        <v>2227</v>
      </c>
      <c r="B147" s="17">
        <v>41.52</v>
      </c>
      <c r="C147" s="17">
        <v>11.82</v>
      </c>
      <c r="D147" s="17" t="s">
        <v>2381</v>
      </c>
      <c r="E147" s="17" t="s">
        <v>2380</v>
      </c>
      <c r="F147" s="17" t="s">
        <v>2380</v>
      </c>
      <c r="G147" s="17">
        <v>2</v>
      </c>
      <c r="H147" s="17" t="s">
        <v>2381</v>
      </c>
    </row>
    <row r="148" spans="1:8" x14ac:dyDescent="0.35">
      <c r="A148" s="17" t="s">
        <v>2226</v>
      </c>
      <c r="B148" s="17">
        <v>39.4</v>
      </c>
      <c r="C148" s="17">
        <v>6.76</v>
      </c>
      <c r="D148" s="17" t="s">
        <v>2380</v>
      </c>
      <c r="E148" s="17" t="s">
        <v>2380</v>
      </c>
      <c r="F148" s="17" t="s">
        <v>2380</v>
      </c>
      <c r="G148" s="17">
        <v>0</v>
      </c>
      <c r="H148" s="17" t="s">
        <v>2381</v>
      </c>
    </row>
    <row r="149" spans="1:8" x14ac:dyDescent="0.35">
      <c r="A149" s="17" t="s">
        <v>2225</v>
      </c>
      <c r="B149" s="17">
        <v>46.45</v>
      </c>
      <c r="C149" s="17">
        <v>5.62</v>
      </c>
      <c r="D149" s="17" t="s">
        <v>2380</v>
      </c>
      <c r="E149" s="17" t="s">
        <v>2380</v>
      </c>
      <c r="F149" s="17" t="s">
        <v>2380</v>
      </c>
      <c r="G149" s="17">
        <v>0</v>
      </c>
      <c r="H149" s="17" t="s">
        <v>2381</v>
      </c>
    </row>
    <row r="150" spans="1:8" x14ac:dyDescent="0.35">
      <c r="A150" s="17" t="s">
        <v>2224</v>
      </c>
      <c r="B150" s="17">
        <v>35.75</v>
      </c>
      <c r="C150" s="17">
        <v>4.1900000000000004</v>
      </c>
      <c r="D150" s="17" t="s">
        <v>2380</v>
      </c>
      <c r="E150" s="17" t="s">
        <v>2380</v>
      </c>
      <c r="F150" s="17" t="s">
        <v>2380</v>
      </c>
      <c r="G150" s="17">
        <v>0</v>
      </c>
      <c r="H150" s="17" t="s">
        <v>2381</v>
      </c>
    </row>
    <row r="151" spans="1:8" x14ac:dyDescent="0.35">
      <c r="A151" s="17" t="s">
        <v>2223</v>
      </c>
      <c r="B151" s="17">
        <v>26.07</v>
      </c>
      <c r="C151" s="17">
        <v>5.32</v>
      </c>
      <c r="D151" s="17" t="s">
        <v>2380</v>
      </c>
      <c r="E151" s="17" t="s">
        <v>2380</v>
      </c>
      <c r="F151" s="17" t="s">
        <v>2380</v>
      </c>
      <c r="G151" s="17">
        <v>0</v>
      </c>
      <c r="H151" s="17" t="s">
        <v>2381</v>
      </c>
    </row>
    <row r="152" spans="1:8" x14ac:dyDescent="0.35">
      <c r="A152" s="17" t="s">
        <v>2222</v>
      </c>
      <c r="B152" s="17">
        <v>36.54</v>
      </c>
      <c r="C152" s="17">
        <v>4.46</v>
      </c>
      <c r="D152" s="17" t="s">
        <v>2381</v>
      </c>
      <c r="E152" s="17" t="s">
        <v>2380</v>
      </c>
      <c r="F152" s="17" t="s">
        <v>2380</v>
      </c>
      <c r="G152" s="17">
        <v>1</v>
      </c>
      <c r="H152" s="17" t="s">
        <v>2381</v>
      </c>
    </row>
    <row r="153" spans="1:8" x14ac:dyDescent="0.35">
      <c r="A153" s="17" t="s">
        <v>2221</v>
      </c>
      <c r="B153" s="17">
        <v>51.64</v>
      </c>
      <c r="C153" s="17">
        <v>5.65</v>
      </c>
      <c r="D153" s="17" t="s">
        <v>2380</v>
      </c>
      <c r="E153" s="17" t="s">
        <v>2380</v>
      </c>
      <c r="F153" s="17" t="s">
        <v>2380</v>
      </c>
      <c r="G153" s="17">
        <v>0</v>
      </c>
      <c r="H153" s="17" t="s">
        <v>2381</v>
      </c>
    </row>
    <row r="154" spans="1:8" x14ac:dyDescent="0.35">
      <c r="A154" s="17" t="s">
        <v>2220</v>
      </c>
      <c r="B154" s="17">
        <v>42.83</v>
      </c>
      <c r="C154" s="17">
        <v>6.04</v>
      </c>
      <c r="D154" s="17" t="s">
        <v>2380</v>
      </c>
      <c r="E154" s="17" t="s">
        <v>2380</v>
      </c>
      <c r="F154" s="17" t="s">
        <v>2380</v>
      </c>
      <c r="G154" s="17">
        <v>2</v>
      </c>
      <c r="H154" s="17" t="s">
        <v>2381</v>
      </c>
    </row>
    <row r="155" spans="1:8" x14ac:dyDescent="0.35">
      <c r="A155" s="17" t="s">
        <v>2219</v>
      </c>
      <c r="B155" s="17">
        <v>40.15</v>
      </c>
      <c r="C155" s="17">
        <v>5.76</v>
      </c>
      <c r="D155" s="17" t="s">
        <v>2380</v>
      </c>
      <c r="E155" s="17" t="s">
        <v>2380</v>
      </c>
      <c r="F155" s="17" t="s">
        <v>2380</v>
      </c>
      <c r="G155" s="17">
        <v>1</v>
      </c>
      <c r="H155" s="17" t="s">
        <v>2381</v>
      </c>
    </row>
    <row r="156" spans="1:8" x14ac:dyDescent="0.35">
      <c r="A156" s="17" t="s">
        <v>2218</v>
      </c>
      <c r="B156" s="17">
        <v>27.8</v>
      </c>
      <c r="C156" s="17">
        <v>4.3600000000000003</v>
      </c>
      <c r="D156" s="17" t="s">
        <v>2380</v>
      </c>
      <c r="E156" s="17" t="s">
        <v>2380</v>
      </c>
      <c r="F156" s="17" t="s">
        <v>2381</v>
      </c>
      <c r="G156" s="17">
        <v>1</v>
      </c>
      <c r="H156" s="17" t="s">
        <v>2381</v>
      </c>
    </row>
    <row r="157" spans="1:8" x14ac:dyDescent="0.35">
      <c r="A157" s="17" t="s">
        <v>2217</v>
      </c>
      <c r="B157" s="17">
        <v>45.81</v>
      </c>
      <c r="C157" s="17">
        <v>4.76</v>
      </c>
      <c r="D157" s="17" t="s">
        <v>2381</v>
      </c>
      <c r="E157" s="17" t="s">
        <v>2380</v>
      </c>
      <c r="F157" s="17" t="s">
        <v>2381</v>
      </c>
      <c r="G157" s="17">
        <v>1</v>
      </c>
      <c r="H157" s="17" t="s">
        <v>2381</v>
      </c>
    </row>
    <row r="158" spans="1:8" x14ac:dyDescent="0.35">
      <c r="A158" s="17" t="s">
        <v>2216</v>
      </c>
      <c r="B158" s="17">
        <v>34.43</v>
      </c>
      <c r="C158" s="17">
        <v>10.82</v>
      </c>
      <c r="D158" s="17" t="s">
        <v>2381</v>
      </c>
      <c r="E158" s="17" t="s">
        <v>2380</v>
      </c>
      <c r="F158" s="17" t="s">
        <v>2380</v>
      </c>
      <c r="G158" s="17">
        <v>1</v>
      </c>
      <c r="H158" s="17" t="s">
        <v>2381</v>
      </c>
    </row>
    <row r="159" spans="1:8" x14ac:dyDescent="0.35">
      <c r="A159" s="17" t="s">
        <v>2215</v>
      </c>
      <c r="B159" s="17">
        <v>41.33</v>
      </c>
      <c r="C159" s="17">
        <v>4.01</v>
      </c>
      <c r="D159" s="17" t="s">
        <v>2381</v>
      </c>
      <c r="E159" s="17" t="s">
        <v>2380</v>
      </c>
      <c r="F159" s="17" t="s">
        <v>2380</v>
      </c>
      <c r="G159" s="17">
        <v>0</v>
      </c>
      <c r="H159" s="17" t="s">
        <v>2381</v>
      </c>
    </row>
    <row r="160" spans="1:8" x14ac:dyDescent="0.35">
      <c r="A160" s="17" t="s">
        <v>2214</v>
      </c>
      <c r="B160" s="17">
        <v>31.92</v>
      </c>
      <c r="C160" s="17">
        <v>5.12</v>
      </c>
      <c r="D160" s="17" t="s">
        <v>2381</v>
      </c>
      <c r="E160" s="17" t="s">
        <v>2380</v>
      </c>
      <c r="F160" s="17" t="s">
        <v>2380</v>
      </c>
      <c r="G160" s="17">
        <v>1</v>
      </c>
      <c r="H160" s="17" t="s">
        <v>2381</v>
      </c>
    </row>
    <row r="161" spans="1:8" x14ac:dyDescent="0.35">
      <c r="A161" s="17" t="s">
        <v>2213</v>
      </c>
      <c r="B161" s="17">
        <v>39.799999999999997</v>
      </c>
      <c r="C161" s="17">
        <v>10.54</v>
      </c>
      <c r="D161" s="17" t="s">
        <v>2381</v>
      </c>
      <c r="E161" s="17" t="s">
        <v>2380</v>
      </c>
      <c r="F161" s="17" t="s">
        <v>2380</v>
      </c>
      <c r="G161" s="17">
        <v>2</v>
      </c>
      <c r="H161" s="17" t="s">
        <v>2381</v>
      </c>
    </row>
    <row r="162" spans="1:8" x14ac:dyDescent="0.35">
      <c r="A162" s="17" t="s">
        <v>2212</v>
      </c>
      <c r="B162" s="17">
        <v>42.82</v>
      </c>
      <c r="C162" s="17">
        <v>4.21</v>
      </c>
      <c r="D162" s="17" t="s">
        <v>2380</v>
      </c>
      <c r="E162" s="17" t="s">
        <v>2380</v>
      </c>
      <c r="F162" s="17" t="s">
        <v>2380</v>
      </c>
      <c r="G162" s="17">
        <v>0</v>
      </c>
      <c r="H162" s="17" t="s">
        <v>2381</v>
      </c>
    </row>
    <row r="163" spans="1:8" x14ac:dyDescent="0.35">
      <c r="A163" s="17" t="s">
        <v>2211</v>
      </c>
      <c r="B163" s="17">
        <v>33.630000000000003</v>
      </c>
      <c r="C163" s="17">
        <v>5.42</v>
      </c>
      <c r="D163" s="17" t="s">
        <v>2380</v>
      </c>
      <c r="E163" s="17" t="s">
        <v>2380</v>
      </c>
      <c r="F163" s="17" t="s">
        <v>2380</v>
      </c>
      <c r="G163" s="17">
        <v>0</v>
      </c>
      <c r="H163" s="17" t="s">
        <v>2381</v>
      </c>
    </row>
    <row r="164" spans="1:8" x14ac:dyDescent="0.35">
      <c r="A164" s="17" t="s">
        <v>2210</v>
      </c>
      <c r="B164" s="17">
        <v>37.07</v>
      </c>
      <c r="C164" s="17">
        <v>4.28</v>
      </c>
      <c r="D164" s="17" t="s">
        <v>2380</v>
      </c>
      <c r="E164" s="17" t="s">
        <v>2381</v>
      </c>
      <c r="F164" s="17" t="s">
        <v>2380</v>
      </c>
      <c r="G164" s="17">
        <v>1</v>
      </c>
      <c r="H164" s="17" t="s">
        <v>2381</v>
      </c>
    </row>
    <row r="165" spans="1:8" x14ac:dyDescent="0.35">
      <c r="A165" s="17" t="s">
        <v>2209</v>
      </c>
      <c r="B165" s="17">
        <v>35.625</v>
      </c>
      <c r="C165" s="17">
        <v>8.9</v>
      </c>
      <c r="D165" s="17" t="s">
        <v>2380</v>
      </c>
      <c r="E165" s="17" t="s">
        <v>2380</v>
      </c>
      <c r="F165" s="17" t="s">
        <v>2380</v>
      </c>
      <c r="G165" s="17">
        <v>0</v>
      </c>
      <c r="H165" s="17" t="s">
        <v>2381</v>
      </c>
    </row>
    <row r="166" spans="1:8" x14ac:dyDescent="0.35">
      <c r="A166" s="17" t="s">
        <v>2208</v>
      </c>
      <c r="B166" s="17">
        <v>42.69</v>
      </c>
      <c r="C166" s="17">
        <v>4.8899999999999997</v>
      </c>
      <c r="D166" s="17" t="s">
        <v>2380</v>
      </c>
      <c r="E166" s="17" t="s">
        <v>2380</v>
      </c>
      <c r="F166" s="17" t="s">
        <v>2381</v>
      </c>
      <c r="G166" s="17">
        <v>1</v>
      </c>
      <c r="H166" s="17" t="s">
        <v>2381</v>
      </c>
    </row>
    <row r="167" spans="1:8" x14ac:dyDescent="0.35">
      <c r="A167" s="17" t="s">
        <v>2207</v>
      </c>
      <c r="B167" s="17">
        <v>37.869999999999997</v>
      </c>
      <c r="C167" s="17">
        <v>4.29</v>
      </c>
      <c r="D167" s="17" t="s">
        <v>2381</v>
      </c>
      <c r="E167" s="17" t="s">
        <v>2380</v>
      </c>
      <c r="F167" s="17" t="s">
        <v>2381</v>
      </c>
      <c r="G167" s="17">
        <v>1</v>
      </c>
      <c r="H167" s="17" t="s">
        <v>2381</v>
      </c>
    </row>
    <row r="168" spans="1:8" x14ac:dyDescent="0.35">
      <c r="A168" s="17" t="s">
        <v>2206</v>
      </c>
      <c r="B168" s="17">
        <v>40.61</v>
      </c>
      <c r="C168" s="17">
        <v>8</v>
      </c>
      <c r="D168" s="17" t="s">
        <v>2381</v>
      </c>
      <c r="E168" s="17" t="s">
        <v>2380</v>
      </c>
      <c r="F168" s="17" t="s">
        <v>2380</v>
      </c>
      <c r="G168" s="17">
        <v>1</v>
      </c>
      <c r="H168" s="17" t="s">
        <v>2381</v>
      </c>
    </row>
    <row r="169" spans="1:8" x14ac:dyDescent="0.35">
      <c r="A169" s="17" t="s">
        <v>2205</v>
      </c>
      <c r="B169" s="17">
        <v>30.78</v>
      </c>
      <c r="C169" s="17">
        <v>4.67</v>
      </c>
      <c r="D169" s="17" t="s">
        <v>2381</v>
      </c>
      <c r="E169" s="17" t="s">
        <v>2380</v>
      </c>
      <c r="F169" s="17" t="s">
        <v>2380</v>
      </c>
      <c r="G169" s="17">
        <v>0</v>
      </c>
      <c r="H169" s="17" t="s">
        <v>2381</v>
      </c>
    </row>
    <row r="170" spans="1:8" x14ac:dyDescent="0.35">
      <c r="A170" s="17" t="s">
        <v>2204</v>
      </c>
      <c r="B170" s="17">
        <v>49.49</v>
      </c>
      <c r="C170" s="17">
        <v>4.5</v>
      </c>
      <c r="D170" s="17" t="s">
        <v>2380</v>
      </c>
      <c r="E170" s="17" t="s">
        <v>2380</v>
      </c>
      <c r="F170" s="17" t="s">
        <v>2380</v>
      </c>
      <c r="G170" s="17">
        <v>0</v>
      </c>
      <c r="H170" s="17" t="s">
        <v>2381</v>
      </c>
    </row>
    <row r="171" spans="1:8" x14ac:dyDescent="0.35">
      <c r="A171" s="17" t="s">
        <v>2203</v>
      </c>
      <c r="B171" s="17">
        <v>37.619999999999997</v>
      </c>
      <c r="C171" s="17">
        <v>6.32</v>
      </c>
      <c r="D171" s="17" t="s">
        <v>2381</v>
      </c>
      <c r="E171" s="17" t="s">
        <v>2381</v>
      </c>
      <c r="F171" s="17" t="s">
        <v>2380</v>
      </c>
      <c r="G171" s="17">
        <v>2</v>
      </c>
      <c r="H171" s="17" t="s">
        <v>2381</v>
      </c>
    </row>
    <row r="172" spans="1:8" x14ac:dyDescent="0.35">
      <c r="A172" s="17" t="s">
        <v>2202</v>
      </c>
      <c r="B172" s="17">
        <v>36.08</v>
      </c>
      <c r="C172" s="17">
        <v>6.1</v>
      </c>
      <c r="D172" s="17" t="s">
        <v>2381</v>
      </c>
      <c r="E172" s="17" t="s">
        <v>2380</v>
      </c>
      <c r="F172" s="17" t="s">
        <v>2380</v>
      </c>
      <c r="G172" s="17">
        <v>1</v>
      </c>
      <c r="H172" s="17" t="s">
        <v>2381</v>
      </c>
    </row>
    <row r="173" spans="1:8" x14ac:dyDescent="0.35">
      <c r="A173" s="17" t="s">
        <v>2201</v>
      </c>
      <c r="B173" s="17">
        <v>33.5</v>
      </c>
      <c r="C173" s="17">
        <v>5.4</v>
      </c>
      <c r="D173" s="17" t="s">
        <v>2380</v>
      </c>
      <c r="E173" s="17" t="s">
        <v>2380</v>
      </c>
      <c r="F173" s="17" t="s">
        <v>2380</v>
      </c>
      <c r="G173" s="17">
        <v>0</v>
      </c>
      <c r="H173" s="17" t="s">
        <v>2381</v>
      </c>
    </row>
    <row r="174" spans="1:8" x14ac:dyDescent="0.35">
      <c r="A174" s="17" t="s">
        <v>2200</v>
      </c>
      <c r="B174" s="17">
        <v>47.46</v>
      </c>
      <c r="C174" s="17">
        <v>6.24</v>
      </c>
      <c r="D174" s="17" t="s">
        <v>2381</v>
      </c>
      <c r="E174" s="17" t="s">
        <v>2380</v>
      </c>
      <c r="F174" s="17" t="s">
        <v>2380</v>
      </c>
      <c r="G174" s="17">
        <v>1</v>
      </c>
      <c r="H174" s="17" t="s">
        <v>2381</v>
      </c>
    </row>
    <row r="175" spans="1:8" x14ac:dyDescent="0.35">
      <c r="A175" s="17" t="s">
        <v>2199</v>
      </c>
      <c r="B175" s="17">
        <v>49.24</v>
      </c>
      <c r="C175" s="17">
        <v>4.45</v>
      </c>
      <c r="D175" s="17" t="s">
        <v>2380</v>
      </c>
      <c r="E175" s="17" t="s">
        <v>2380</v>
      </c>
      <c r="F175" s="17" t="s">
        <v>2380</v>
      </c>
      <c r="G175" s="17">
        <v>0</v>
      </c>
      <c r="H175" s="17" t="s">
        <v>2381</v>
      </c>
    </row>
    <row r="176" spans="1:8" x14ac:dyDescent="0.35">
      <c r="A176" s="17" t="s">
        <v>2198</v>
      </c>
      <c r="B176" s="17">
        <v>54.4</v>
      </c>
      <c r="C176" s="17">
        <v>5.22</v>
      </c>
      <c r="D176" s="17" t="s">
        <v>2380</v>
      </c>
      <c r="E176" s="17" t="s">
        <v>2380</v>
      </c>
      <c r="F176" s="17" t="s">
        <v>2380</v>
      </c>
      <c r="G176" s="17">
        <v>1</v>
      </c>
      <c r="H176" s="17" t="s">
        <v>2381</v>
      </c>
    </row>
    <row r="177" spans="1:8" x14ac:dyDescent="0.35">
      <c r="A177" s="17" t="s">
        <v>2197</v>
      </c>
      <c r="B177" s="17">
        <v>35.53</v>
      </c>
      <c r="C177" s="17">
        <v>4.6100000000000003</v>
      </c>
      <c r="D177" s="17" t="s">
        <v>2380</v>
      </c>
      <c r="E177" s="17" t="s">
        <v>2380</v>
      </c>
      <c r="F177" s="17" t="s">
        <v>2380</v>
      </c>
      <c r="G177" s="17">
        <v>1</v>
      </c>
      <c r="H177" s="17" t="s">
        <v>2381</v>
      </c>
    </row>
    <row r="178" spans="1:8" x14ac:dyDescent="0.35">
      <c r="A178" s="17" t="s">
        <v>2196</v>
      </c>
      <c r="B178" s="17">
        <v>39.729999999999997</v>
      </c>
      <c r="C178" s="17">
        <v>6.24</v>
      </c>
      <c r="D178" s="17" t="s">
        <v>2380</v>
      </c>
      <c r="E178" s="17" t="s">
        <v>2380</v>
      </c>
      <c r="F178" s="17" t="s">
        <v>2380</v>
      </c>
      <c r="G178" s="17">
        <v>0</v>
      </c>
      <c r="H178" s="17" t="s">
        <v>2381</v>
      </c>
    </row>
    <row r="179" spans="1:8" x14ac:dyDescent="0.35">
      <c r="A179" s="17" t="s">
        <v>2195</v>
      </c>
      <c r="B179" s="17">
        <v>35.68</v>
      </c>
      <c r="C179" s="17">
        <v>10.039999999999999</v>
      </c>
      <c r="D179" s="17" t="s">
        <v>2380</v>
      </c>
      <c r="E179" s="17" t="s">
        <v>2380</v>
      </c>
      <c r="F179" s="17" t="s">
        <v>2380</v>
      </c>
      <c r="G179" s="17">
        <v>0</v>
      </c>
      <c r="H179" s="17" t="s">
        <v>2381</v>
      </c>
    </row>
    <row r="180" spans="1:8" x14ac:dyDescent="0.35">
      <c r="A180" s="17" t="s">
        <v>2194</v>
      </c>
      <c r="B180" s="17">
        <v>48.86</v>
      </c>
      <c r="C180" s="17">
        <v>6.09</v>
      </c>
      <c r="D180" s="17" t="s">
        <v>2380</v>
      </c>
      <c r="E180" s="17" t="s">
        <v>2380</v>
      </c>
      <c r="F180" s="17" t="s">
        <v>2380</v>
      </c>
      <c r="G180" s="17">
        <v>0</v>
      </c>
      <c r="H180" s="17" t="s">
        <v>2381</v>
      </c>
    </row>
    <row r="181" spans="1:8" x14ac:dyDescent="0.35">
      <c r="A181" s="17" t="s">
        <v>2193</v>
      </c>
      <c r="B181" s="17">
        <v>34.799999999999997</v>
      </c>
      <c r="C181" s="17">
        <v>11.4</v>
      </c>
      <c r="D181" s="17" t="s">
        <v>2381</v>
      </c>
      <c r="E181" s="17" t="s">
        <v>2380</v>
      </c>
      <c r="F181" s="17" t="s">
        <v>2381</v>
      </c>
      <c r="G181" s="17">
        <v>1</v>
      </c>
      <c r="H181" s="17" t="s">
        <v>2380</v>
      </c>
    </row>
    <row r="182" spans="1:8" x14ac:dyDescent="0.35">
      <c r="A182" s="17" t="s">
        <v>2192</v>
      </c>
      <c r="B182" s="17">
        <v>32.49</v>
      </c>
      <c r="C182" s="17">
        <v>4.29</v>
      </c>
      <c r="D182" s="17" t="s">
        <v>2380</v>
      </c>
      <c r="E182" s="17" t="s">
        <v>2380</v>
      </c>
      <c r="F182" s="17" t="s">
        <v>2381</v>
      </c>
      <c r="G182" s="17">
        <v>1</v>
      </c>
      <c r="H182" s="17" t="s">
        <v>2381</v>
      </c>
    </row>
    <row r="183" spans="1:8" x14ac:dyDescent="0.35">
      <c r="A183" s="17" t="s">
        <v>2191</v>
      </c>
      <c r="B183" s="17">
        <v>39</v>
      </c>
      <c r="C183" s="17">
        <v>5.7</v>
      </c>
      <c r="D183" s="17" t="s">
        <v>2380</v>
      </c>
      <c r="E183" s="17" t="s">
        <v>2380</v>
      </c>
      <c r="F183" s="17" t="s">
        <v>2380</v>
      </c>
      <c r="G183" s="17">
        <v>2</v>
      </c>
      <c r="H183" s="17" t="s">
        <v>2381</v>
      </c>
    </row>
    <row r="184" spans="1:8" x14ac:dyDescent="0.35">
      <c r="A184" s="17" t="s">
        <v>2190</v>
      </c>
      <c r="B184" s="17">
        <v>35.299999999999997</v>
      </c>
      <c r="C184" s="17">
        <v>6.09</v>
      </c>
      <c r="D184" s="17" t="s">
        <v>2380</v>
      </c>
      <c r="E184" s="17" t="s">
        <v>2380</v>
      </c>
      <c r="F184" s="17" t="s">
        <v>2380</v>
      </c>
      <c r="G184" s="17">
        <v>1</v>
      </c>
      <c r="H184" s="17" t="s">
        <v>2381</v>
      </c>
    </row>
    <row r="185" spans="1:8" x14ac:dyDescent="0.35">
      <c r="A185" s="17" t="s">
        <v>2189</v>
      </c>
      <c r="B185" s="17">
        <v>33.42</v>
      </c>
      <c r="C185" s="17">
        <v>10.67</v>
      </c>
      <c r="D185" s="17" t="s">
        <v>2380</v>
      </c>
      <c r="E185" s="17" t="s">
        <v>2380</v>
      </c>
      <c r="F185" s="17" t="s">
        <v>2380</v>
      </c>
      <c r="G185" s="17">
        <v>0</v>
      </c>
      <c r="H185" s="17" t="s">
        <v>2381</v>
      </c>
    </row>
    <row r="186" spans="1:8" x14ac:dyDescent="0.35">
      <c r="A186" s="17" t="s">
        <v>2188</v>
      </c>
      <c r="B186" s="17">
        <v>37.18</v>
      </c>
      <c r="C186" s="17">
        <v>6.75</v>
      </c>
      <c r="D186" s="17" t="s">
        <v>2381</v>
      </c>
      <c r="E186" s="17" t="s">
        <v>2380</v>
      </c>
      <c r="F186" s="17" t="s">
        <v>2380</v>
      </c>
      <c r="G186" s="17">
        <v>2</v>
      </c>
      <c r="H186" s="17" t="s">
        <v>2381</v>
      </c>
    </row>
    <row r="187" spans="1:8" x14ac:dyDescent="0.35">
      <c r="A187" s="17" t="s">
        <v>2187</v>
      </c>
      <c r="B187" s="17">
        <v>33.33</v>
      </c>
      <c r="C187" s="17">
        <v>9.26</v>
      </c>
      <c r="D187" s="17" t="s">
        <v>2381</v>
      </c>
      <c r="E187" s="17" t="s">
        <v>2380</v>
      </c>
      <c r="F187" s="17" t="s">
        <v>2380</v>
      </c>
      <c r="G187" s="17">
        <v>2</v>
      </c>
      <c r="H187" s="17" t="s">
        <v>2380</v>
      </c>
    </row>
    <row r="188" spans="1:8" x14ac:dyDescent="0.35">
      <c r="A188" s="17" t="s">
        <v>2186</v>
      </c>
      <c r="B188" s="17">
        <v>53.21</v>
      </c>
      <c r="C188" s="17">
        <v>4.2699999999999996</v>
      </c>
      <c r="D188" s="17" t="s">
        <v>2380</v>
      </c>
      <c r="E188" s="17" t="s">
        <v>2380</v>
      </c>
      <c r="F188" s="17" t="s">
        <v>2380</v>
      </c>
      <c r="G188" s="17">
        <v>1</v>
      </c>
      <c r="H188" s="17" t="s">
        <v>2381</v>
      </c>
    </row>
    <row r="189" spans="1:8" x14ac:dyDescent="0.35">
      <c r="A189" s="17" t="s">
        <v>2185</v>
      </c>
      <c r="B189" s="17">
        <v>38.729999999999997</v>
      </c>
      <c r="C189" s="17">
        <v>11.51</v>
      </c>
      <c r="D189" s="17" t="s">
        <v>2380</v>
      </c>
      <c r="E189" s="17" t="s">
        <v>2380</v>
      </c>
      <c r="F189" s="17" t="s">
        <v>2380</v>
      </c>
      <c r="G189" s="17">
        <v>2</v>
      </c>
      <c r="H189" s="17" t="s">
        <v>2381</v>
      </c>
    </row>
    <row r="190" spans="1:8" x14ac:dyDescent="0.35">
      <c r="A190" s="17" t="s">
        <v>2184</v>
      </c>
      <c r="B190" s="17">
        <v>29.73</v>
      </c>
      <c r="C190" s="17">
        <v>7.22</v>
      </c>
      <c r="D190" s="17" t="s">
        <v>2380</v>
      </c>
      <c r="E190" s="17" t="s">
        <v>2380</v>
      </c>
      <c r="F190" s="17" t="s">
        <v>2380</v>
      </c>
      <c r="G190" s="17">
        <v>0</v>
      </c>
      <c r="H190" s="17" t="s">
        <v>2381</v>
      </c>
    </row>
    <row r="191" spans="1:8" x14ac:dyDescent="0.35">
      <c r="A191" s="17" t="s">
        <v>2183</v>
      </c>
      <c r="B191" s="17">
        <v>34.700000000000003</v>
      </c>
      <c r="C191" s="17">
        <v>4.37</v>
      </c>
      <c r="D191" s="17" t="s">
        <v>2380</v>
      </c>
      <c r="E191" s="17" t="s">
        <v>2380</v>
      </c>
      <c r="F191" s="17" t="s">
        <v>2381</v>
      </c>
      <c r="G191" s="17">
        <v>1</v>
      </c>
      <c r="H191" s="17" t="s">
        <v>2381</v>
      </c>
    </row>
    <row r="192" spans="1:8" x14ac:dyDescent="0.35">
      <c r="A192" s="17" t="s">
        <v>2182</v>
      </c>
      <c r="B192" s="17">
        <v>38.28</v>
      </c>
      <c r="C192" s="17">
        <v>11.56</v>
      </c>
      <c r="D192" s="17" t="s">
        <v>2381</v>
      </c>
      <c r="E192" s="17" t="s">
        <v>2380</v>
      </c>
      <c r="F192" s="17" t="s">
        <v>2380</v>
      </c>
      <c r="G192" s="17">
        <v>1</v>
      </c>
      <c r="H192" s="17" t="s">
        <v>2381</v>
      </c>
    </row>
    <row r="193" spans="1:8" x14ac:dyDescent="0.35">
      <c r="A193" s="17" t="s">
        <v>2181</v>
      </c>
      <c r="B193" s="17">
        <v>33.57</v>
      </c>
      <c r="C193" s="17">
        <v>8.82</v>
      </c>
      <c r="D193" s="17" t="s">
        <v>2381</v>
      </c>
      <c r="E193" s="17" t="s">
        <v>2380</v>
      </c>
      <c r="F193" s="17" t="s">
        <v>2380</v>
      </c>
      <c r="G193" s="17">
        <v>0</v>
      </c>
      <c r="H193" s="17" t="s">
        <v>2381</v>
      </c>
    </row>
    <row r="194" spans="1:8" x14ac:dyDescent="0.35">
      <c r="A194" s="17" t="s">
        <v>2180</v>
      </c>
      <c r="B194" s="17">
        <v>52.06</v>
      </c>
      <c r="C194" s="17">
        <v>4.6900000000000004</v>
      </c>
      <c r="D194" s="17" t="s">
        <v>2380</v>
      </c>
      <c r="E194" s="17" t="s">
        <v>2380</v>
      </c>
      <c r="F194" s="17" t="s">
        <v>2380</v>
      </c>
      <c r="G194" s="17">
        <v>1</v>
      </c>
      <c r="H194" s="17" t="s">
        <v>2381</v>
      </c>
    </row>
    <row r="195" spans="1:8" x14ac:dyDescent="0.35">
      <c r="A195" s="17" t="s">
        <v>2179</v>
      </c>
      <c r="B195" s="17">
        <v>38.17</v>
      </c>
      <c r="C195" s="17">
        <v>4.53</v>
      </c>
      <c r="D195" s="17" t="s">
        <v>2380</v>
      </c>
      <c r="E195" s="17" t="s">
        <v>2381</v>
      </c>
      <c r="F195" s="17" t="s">
        <v>2380</v>
      </c>
      <c r="G195" s="17">
        <v>1</v>
      </c>
      <c r="H195" s="17" t="s">
        <v>2381</v>
      </c>
    </row>
    <row r="196" spans="1:8" x14ac:dyDescent="0.35">
      <c r="A196" s="17" t="s">
        <v>2178</v>
      </c>
      <c r="B196" s="17">
        <v>36.954999999999998</v>
      </c>
      <c r="C196" s="17">
        <v>5.84</v>
      </c>
      <c r="D196" s="17" t="s">
        <v>2380</v>
      </c>
      <c r="E196" s="17" t="s">
        <v>2380</v>
      </c>
      <c r="F196" s="17" t="s">
        <v>2381</v>
      </c>
      <c r="G196" s="17">
        <v>1</v>
      </c>
      <c r="H196" s="17" t="s">
        <v>2381</v>
      </c>
    </row>
    <row r="197" spans="1:8" x14ac:dyDescent="0.35">
      <c r="A197" s="17" t="s">
        <v>2177</v>
      </c>
      <c r="B197" s="17">
        <v>34.4</v>
      </c>
      <c r="C197" s="17">
        <v>4.9000000000000004</v>
      </c>
      <c r="D197" s="17" t="s">
        <v>2380</v>
      </c>
      <c r="E197" s="17" t="s">
        <v>2380</v>
      </c>
      <c r="F197" s="17" t="s">
        <v>2381</v>
      </c>
      <c r="G197" s="17">
        <v>1</v>
      </c>
      <c r="H197" s="17" t="s">
        <v>2381</v>
      </c>
    </row>
    <row r="198" spans="1:8" x14ac:dyDescent="0.35">
      <c r="A198" s="17" t="s">
        <v>2176</v>
      </c>
      <c r="B198" s="17">
        <v>31.73</v>
      </c>
      <c r="C198" s="17">
        <v>4.3</v>
      </c>
      <c r="D198" s="17" t="s">
        <v>2380</v>
      </c>
      <c r="E198" s="17" t="s">
        <v>2380</v>
      </c>
      <c r="F198" s="17" t="s">
        <v>2380</v>
      </c>
      <c r="G198" s="17">
        <v>0</v>
      </c>
      <c r="H198" s="17" t="s">
        <v>2381</v>
      </c>
    </row>
    <row r="199" spans="1:8" x14ac:dyDescent="0.35">
      <c r="A199" s="17" t="s">
        <v>2175</v>
      </c>
      <c r="B199" s="17">
        <v>36.64</v>
      </c>
      <c r="C199" s="17">
        <v>11.34</v>
      </c>
      <c r="D199" s="17" t="s">
        <v>2380</v>
      </c>
      <c r="E199" s="17" t="s">
        <v>2380</v>
      </c>
      <c r="F199" s="17" t="s">
        <v>2380</v>
      </c>
      <c r="G199" s="17">
        <v>0</v>
      </c>
      <c r="H199" s="17" t="s">
        <v>2381</v>
      </c>
    </row>
    <row r="200" spans="1:8" x14ac:dyDescent="0.35">
      <c r="A200" s="17" t="s">
        <v>2174</v>
      </c>
      <c r="B200" s="17">
        <v>36.85</v>
      </c>
      <c r="C200" s="17">
        <v>5.88</v>
      </c>
      <c r="D200" s="17" t="s">
        <v>2380</v>
      </c>
      <c r="E200" s="17" t="s">
        <v>2381</v>
      </c>
      <c r="F200" s="17" t="s">
        <v>2380</v>
      </c>
      <c r="G200" s="17">
        <v>1</v>
      </c>
      <c r="H200" s="17" t="s">
        <v>2381</v>
      </c>
    </row>
    <row r="201" spans="1:8" x14ac:dyDescent="0.35">
      <c r="A201" s="17" t="s">
        <v>2173</v>
      </c>
      <c r="B201" s="17">
        <v>33.33</v>
      </c>
      <c r="C201" s="17">
        <v>5.01</v>
      </c>
      <c r="D201" s="17" t="s">
        <v>2381</v>
      </c>
      <c r="E201" s="17" t="s">
        <v>2380</v>
      </c>
      <c r="F201" s="17" t="s">
        <v>2381</v>
      </c>
      <c r="G201" s="17">
        <v>1</v>
      </c>
      <c r="H201" s="17" t="s">
        <v>2381</v>
      </c>
    </row>
    <row r="202" spans="1:8" x14ac:dyDescent="0.35">
      <c r="A202" s="17" t="s">
        <v>2172</v>
      </c>
      <c r="B202" s="17">
        <v>39.14</v>
      </c>
      <c r="C202" s="17">
        <v>4.4000000000000004</v>
      </c>
      <c r="D202" s="17" t="s">
        <v>2380</v>
      </c>
      <c r="E202" s="17" t="s">
        <v>2380</v>
      </c>
      <c r="F202" s="17" t="s">
        <v>2381</v>
      </c>
      <c r="G202" s="17">
        <v>1</v>
      </c>
      <c r="H202" s="17" t="s">
        <v>2381</v>
      </c>
    </row>
    <row r="203" spans="1:8" x14ac:dyDescent="0.35">
      <c r="A203" s="17" t="s">
        <v>2171</v>
      </c>
      <c r="B203" s="17">
        <v>32.9</v>
      </c>
      <c r="C203" s="17">
        <v>6.26</v>
      </c>
      <c r="D203" s="17" t="s">
        <v>2381</v>
      </c>
      <c r="E203" s="17" t="s">
        <v>2380</v>
      </c>
      <c r="F203" s="17" t="s">
        <v>2380</v>
      </c>
      <c r="G203" s="17">
        <v>0</v>
      </c>
      <c r="H203" s="17" t="s">
        <v>2381</v>
      </c>
    </row>
    <row r="204" spans="1:8" x14ac:dyDescent="0.35">
      <c r="A204" s="17" t="s">
        <v>2170</v>
      </c>
      <c r="B204" s="17">
        <v>29.78</v>
      </c>
      <c r="C204" s="17">
        <v>10.27</v>
      </c>
      <c r="D204" s="17" t="s">
        <v>2381</v>
      </c>
      <c r="E204" s="17" t="s">
        <v>2380</v>
      </c>
      <c r="F204" s="17" t="s">
        <v>2381</v>
      </c>
      <c r="G204" s="17">
        <v>1</v>
      </c>
      <c r="H204" s="17" t="s">
        <v>2381</v>
      </c>
    </row>
    <row r="205" spans="1:8" x14ac:dyDescent="0.35">
      <c r="A205" s="17" t="s">
        <v>2169</v>
      </c>
      <c r="B205" s="17">
        <v>32.78</v>
      </c>
      <c r="C205" s="17">
        <v>5.27</v>
      </c>
      <c r="D205" s="17" t="s">
        <v>2380</v>
      </c>
      <c r="E205" s="17" t="s">
        <v>2380</v>
      </c>
      <c r="F205" s="17" t="s">
        <v>2380</v>
      </c>
      <c r="G205" s="17">
        <v>0</v>
      </c>
      <c r="H205" s="17" t="s">
        <v>2381</v>
      </c>
    </row>
    <row r="206" spans="1:8" x14ac:dyDescent="0.35">
      <c r="A206" s="17" t="s">
        <v>2168</v>
      </c>
      <c r="B206" s="17">
        <v>41.65</v>
      </c>
      <c r="C206" s="17">
        <v>10.73</v>
      </c>
      <c r="D206" s="17" t="s">
        <v>2381</v>
      </c>
      <c r="E206" s="17" t="s">
        <v>2380</v>
      </c>
      <c r="F206" s="17" t="s">
        <v>2380</v>
      </c>
      <c r="G206" s="17">
        <v>0</v>
      </c>
      <c r="H206" s="17" t="s">
        <v>2381</v>
      </c>
    </row>
    <row r="207" spans="1:8" x14ac:dyDescent="0.35">
      <c r="A207" s="17" t="s">
        <v>2167</v>
      </c>
      <c r="B207" s="17">
        <v>50.79</v>
      </c>
      <c r="C207" s="17">
        <v>4.45</v>
      </c>
      <c r="D207" s="17" t="s">
        <v>2380</v>
      </c>
      <c r="E207" s="17" t="s">
        <v>2380</v>
      </c>
      <c r="F207" s="17" t="s">
        <v>2380</v>
      </c>
      <c r="G207" s="17">
        <v>1</v>
      </c>
      <c r="H207" s="17" t="s">
        <v>2381</v>
      </c>
    </row>
    <row r="208" spans="1:8" x14ac:dyDescent="0.35">
      <c r="A208" s="17" t="s">
        <v>2166</v>
      </c>
      <c r="B208" s="17">
        <v>35.43</v>
      </c>
      <c r="C208" s="17">
        <v>5.25</v>
      </c>
      <c r="D208" s="17" t="s">
        <v>2381</v>
      </c>
      <c r="E208" s="17" t="s">
        <v>2380</v>
      </c>
      <c r="F208" s="17" t="s">
        <v>2380</v>
      </c>
      <c r="G208" s="17">
        <v>0</v>
      </c>
      <c r="H208" s="17" t="s">
        <v>2381</v>
      </c>
    </row>
    <row r="209" spans="1:8" x14ac:dyDescent="0.35">
      <c r="A209" s="17" t="s">
        <v>2165</v>
      </c>
      <c r="B209" s="17">
        <v>35.25</v>
      </c>
      <c r="C209" s="17">
        <v>9.51</v>
      </c>
      <c r="D209" s="17" t="s">
        <v>2380</v>
      </c>
      <c r="E209" s="17" t="s">
        <v>2380</v>
      </c>
      <c r="F209" s="17" t="s">
        <v>2380</v>
      </c>
      <c r="G209" s="17">
        <v>0</v>
      </c>
      <c r="H209" s="17" t="s">
        <v>2381</v>
      </c>
    </row>
    <row r="210" spans="1:8" x14ac:dyDescent="0.35">
      <c r="A210" s="17" t="s">
        <v>2164</v>
      </c>
      <c r="B210" s="17">
        <v>36.85</v>
      </c>
      <c r="C210" s="17">
        <v>11.12</v>
      </c>
      <c r="D210" s="17" t="s">
        <v>2380</v>
      </c>
      <c r="E210" s="17" t="s">
        <v>2380</v>
      </c>
      <c r="F210" s="17" t="s">
        <v>2380</v>
      </c>
      <c r="G210" s="17">
        <v>0</v>
      </c>
      <c r="H210" s="17" t="s">
        <v>2381</v>
      </c>
    </row>
    <row r="211" spans="1:8" x14ac:dyDescent="0.35">
      <c r="A211" s="17" t="s">
        <v>2163</v>
      </c>
      <c r="B211" s="17">
        <v>31.02</v>
      </c>
      <c r="C211" s="17">
        <v>4.5599999999999996</v>
      </c>
      <c r="D211" s="17" t="s">
        <v>2380</v>
      </c>
      <c r="E211" s="17" t="s">
        <v>2381</v>
      </c>
      <c r="F211" s="17" t="s">
        <v>2380</v>
      </c>
      <c r="G211" s="17">
        <v>1</v>
      </c>
      <c r="H211" s="17" t="s">
        <v>2381</v>
      </c>
    </row>
    <row r="212" spans="1:8" x14ac:dyDescent="0.35">
      <c r="A212" s="17" t="s">
        <v>2162</v>
      </c>
      <c r="B212" s="17">
        <v>35.6</v>
      </c>
      <c r="C212" s="17">
        <v>4.0199999999999996</v>
      </c>
      <c r="D212" s="17" t="s">
        <v>2381</v>
      </c>
      <c r="E212" s="17" t="s">
        <v>2381</v>
      </c>
      <c r="F212" s="17" t="s">
        <v>2380</v>
      </c>
      <c r="G212" s="17">
        <v>2</v>
      </c>
      <c r="H212" s="17" t="s">
        <v>2381</v>
      </c>
    </row>
    <row r="213" spans="1:8" x14ac:dyDescent="0.35">
      <c r="A213" s="17" t="s">
        <v>2161</v>
      </c>
      <c r="B213" s="17">
        <v>34.39</v>
      </c>
      <c r="C213" s="17">
        <v>8.7200000000000006</v>
      </c>
      <c r="D213" s="17" t="s">
        <v>2380</v>
      </c>
      <c r="E213" s="17" t="s">
        <v>2380</v>
      </c>
      <c r="F213" s="17" t="s">
        <v>2380</v>
      </c>
      <c r="G213" s="17">
        <v>0</v>
      </c>
      <c r="H213" s="17" t="s">
        <v>2381</v>
      </c>
    </row>
    <row r="214" spans="1:8" x14ac:dyDescent="0.35">
      <c r="A214" s="17" t="s">
        <v>2160</v>
      </c>
      <c r="B214" s="17">
        <v>29.06</v>
      </c>
      <c r="C214" s="17">
        <v>6.25</v>
      </c>
      <c r="D214" s="17" t="s">
        <v>2381</v>
      </c>
      <c r="E214" s="17" t="s">
        <v>2380</v>
      </c>
      <c r="F214" s="17" t="s">
        <v>2380</v>
      </c>
      <c r="G214" s="17">
        <v>1</v>
      </c>
      <c r="H214" s="17" t="s">
        <v>2381</v>
      </c>
    </row>
    <row r="215" spans="1:8" x14ac:dyDescent="0.35">
      <c r="A215" s="17" t="s">
        <v>2159</v>
      </c>
      <c r="B215" s="17">
        <v>35.799999999999997</v>
      </c>
      <c r="C215" s="17">
        <v>7.32</v>
      </c>
      <c r="D215" s="17" t="s">
        <v>2380</v>
      </c>
      <c r="E215" s="17" t="s">
        <v>2380</v>
      </c>
      <c r="F215" s="17" t="s">
        <v>2380</v>
      </c>
      <c r="G215" s="17">
        <v>2</v>
      </c>
      <c r="H215" s="17" t="s">
        <v>2381</v>
      </c>
    </row>
    <row r="216" spans="1:8" x14ac:dyDescent="0.35">
      <c r="A216" s="17" t="s">
        <v>2158</v>
      </c>
      <c r="B216" s="17">
        <v>49.8</v>
      </c>
      <c r="C216" s="17">
        <v>4.24</v>
      </c>
      <c r="D216" s="17" t="s">
        <v>2380</v>
      </c>
      <c r="E216" s="17" t="s">
        <v>2380</v>
      </c>
      <c r="F216" s="17" t="s">
        <v>2380</v>
      </c>
      <c r="G216" s="17">
        <v>1</v>
      </c>
      <c r="H216" s="17" t="s">
        <v>2381</v>
      </c>
    </row>
    <row r="217" spans="1:8" x14ac:dyDescent="0.35">
      <c r="A217" s="17" t="s">
        <v>2157</v>
      </c>
      <c r="B217" s="17">
        <v>35.71</v>
      </c>
      <c r="C217" s="17">
        <v>6.84</v>
      </c>
      <c r="D217" s="17" t="s">
        <v>2380</v>
      </c>
      <c r="E217" s="17" t="s">
        <v>2380</v>
      </c>
      <c r="F217" s="17" t="s">
        <v>2380</v>
      </c>
      <c r="G217" s="17">
        <v>2</v>
      </c>
      <c r="H217" s="17" t="s">
        <v>2381</v>
      </c>
    </row>
    <row r="218" spans="1:8" x14ac:dyDescent="0.35">
      <c r="A218" s="17" t="s">
        <v>2156</v>
      </c>
      <c r="B218" s="17">
        <v>30.8</v>
      </c>
      <c r="C218" s="17">
        <v>5.23</v>
      </c>
      <c r="D218" s="17" t="s">
        <v>2381</v>
      </c>
      <c r="E218" s="17" t="s">
        <v>2380</v>
      </c>
      <c r="F218" s="17" t="s">
        <v>2380</v>
      </c>
      <c r="G218" s="17">
        <v>1</v>
      </c>
      <c r="H218" s="17" t="s">
        <v>2381</v>
      </c>
    </row>
    <row r="219" spans="1:8" x14ac:dyDescent="0.35">
      <c r="A219" s="17" t="s">
        <v>2155</v>
      </c>
      <c r="B219" s="17">
        <v>33.69</v>
      </c>
      <c r="C219" s="17">
        <v>9.68</v>
      </c>
      <c r="D219" s="17" t="s">
        <v>2380</v>
      </c>
      <c r="E219" s="17" t="s">
        <v>2380</v>
      </c>
      <c r="F219" s="17" t="s">
        <v>2380</v>
      </c>
      <c r="G219" s="17">
        <v>0</v>
      </c>
      <c r="H219" s="17" t="s">
        <v>2381</v>
      </c>
    </row>
    <row r="220" spans="1:8" x14ac:dyDescent="0.35">
      <c r="A220" s="17" t="s">
        <v>2154</v>
      </c>
      <c r="B220" s="17">
        <v>42.27</v>
      </c>
      <c r="C220" s="17">
        <v>6.05</v>
      </c>
      <c r="D220" s="17" t="s">
        <v>2381</v>
      </c>
      <c r="E220" s="17" t="s">
        <v>2380</v>
      </c>
      <c r="F220" s="17" t="s">
        <v>2380</v>
      </c>
      <c r="G220" s="17">
        <v>1</v>
      </c>
      <c r="H220" s="17" t="s">
        <v>2381</v>
      </c>
    </row>
    <row r="221" spans="1:8" x14ac:dyDescent="0.35">
      <c r="A221" s="17" t="s">
        <v>2153</v>
      </c>
      <c r="B221" s="17">
        <v>53.25</v>
      </c>
      <c r="C221" s="17">
        <v>6.11</v>
      </c>
      <c r="D221" s="17" t="s">
        <v>2381</v>
      </c>
      <c r="E221" s="17" t="s">
        <v>2380</v>
      </c>
      <c r="F221" s="17" t="s">
        <v>2381</v>
      </c>
      <c r="G221" s="17">
        <v>1</v>
      </c>
      <c r="H221" s="17" t="s">
        <v>2381</v>
      </c>
    </row>
    <row r="222" spans="1:8" x14ac:dyDescent="0.35">
      <c r="A222" s="17" t="s">
        <v>2152</v>
      </c>
      <c r="B222" s="17">
        <v>26.8</v>
      </c>
      <c r="C222" s="17">
        <v>10.93</v>
      </c>
      <c r="D222" s="17" t="s">
        <v>2381</v>
      </c>
      <c r="E222" s="17" t="s">
        <v>2380</v>
      </c>
      <c r="F222" s="17" t="s">
        <v>2380</v>
      </c>
      <c r="G222" s="17">
        <v>0</v>
      </c>
      <c r="H222" s="17" t="s">
        <v>2380</v>
      </c>
    </row>
    <row r="223" spans="1:8" x14ac:dyDescent="0.35">
      <c r="A223" s="17" t="s">
        <v>2151</v>
      </c>
      <c r="B223" s="17">
        <v>28.5</v>
      </c>
      <c r="C223" s="17">
        <v>5.12</v>
      </c>
      <c r="D223" s="17" t="s">
        <v>2380</v>
      </c>
      <c r="E223" s="17" t="s">
        <v>2380</v>
      </c>
      <c r="F223" s="17" t="s">
        <v>2380</v>
      </c>
      <c r="G223" s="17">
        <v>1</v>
      </c>
      <c r="H223" s="17" t="s">
        <v>2381</v>
      </c>
    </row>
    <row r="224" spans="1:8" x14ac:dyDescent="0.35">
      <c r="A224" s="17" t="s">
        <v>2150</v>
      </c>
      <c r="B224" s="17">
        <v>22.895</v>
      </c>
      <c r="C224" s="17">
        <v>5.72</v>
      </c>
      <c r="D224" s="17" t="s">
        <v>2380</v>
      </c>
      <c r="E224" s="17" t="s">
        <v>2380</v>
      </c>
      <c r="F224" s="17" t="s">
        <v>2380</v>
      </c>
      <c r="G224" s="17">
        <v>0</v>
      </c>
      <c r="H224" s="17" t="s">
        <v>2381</v>
      </c>
    </row>
    <row r="225" spans="1:8" x14ac:dyDescent="0.35">
      <c r="A225" s="17" t="s">
        <v>2149</v>
      </c>
      <c r="B225" s="17">
        <v>34.06</v>
      </c>
      <c r="C225" s="17">
        <v>11.83</v>
      </c>
      <c r="D225" s="17" t="s">
        <v>2381</v>
      </c>
      <c r="E225" s="17" t="s">
        <v>2380</v>
      </c>
      <c r="F225" s="17" t="s">
        <v>2380</v>
      </c>
      <c r="G225" s="17">
        <v>1</v>
      </c>
      <c r="H225" s="17" t="s">
        <v>2381</v>
      </c>
    </row>
    <row r="226" spans="1:8" x14ac:dyDescent="0.35">
      <c r="A226" s="17" t="s">
        <v>2148</v>
      </c>
      <c r="B226" s="17">
        <v>36.409999999999997</v>
      </c>
      <c r="C226" s="17">
        <v>4.55</v>
      </c>
      <c r="D226" s="17" t="s">
        <v>2380</v>
      </c>
      <c r="E226" s="17" t="s">
        <v>2380</v>
      </c>
      <c r="F226" s="17" t="s">
        <v>2380</v>
      </c>
      <c r="G226" s="17">
        <v>0</v>
      </c>
      <c r="H226" s="17" t="s">
        <v>2381</v>
      </c>
    </row>
    <row r="227" spans="1:8" x14ac:dyDescent="0.35">
      <c r="A227" s="17" t="s">
        <v>2147</v>
      </c>
      <c r="B227" s="17">
        <v>52.3</v>
      </c>
      <c r="C227" s="17">
        <v>4.87</v>
      </c>
      <c r="D227" s="17" t="s">
        <v>2381</v>
      </c>
      <c r="E227" s="17" t="s">
        <v>2380</v>
      </c>
      <c r="F227" s="17" t="s">
        <v>2381</v>
      </c>
      <c r="G227" s="17">
        <v>1</v>
      </c>
      <c r="H227" s="17" t="s">
        <v>2381</v>
      </c>
    </row>
    <row r="228" spans="1:8" x14ac:dyDescent="0.35">
      <c r="A228" s="17" t="s">
        <v>2146</v>
      </c>
      <c r="B228" s="17">
        <v>52.66</v>
      </c>
      <c r="C228" s="17">
        <v>4.45</v>
      </c>
      <c r="D228" s="17" t="s">
        <v>2380</v>
      </c>
      <c r="E228" s="17" t="s">
        <v>2380</v>
      </c>
      <c r="F228" s="17" t="s">
        <v>2380</v>
      </c>
      <c r="G228" s="17">
        <v>1</v>
      </c>
      <c r="H228" s="17" t="s">
        <v>2381</v>
      </c>
    </row>
    <row r="229" spans="1:8" x14ac:dyDescent="0.35">
      <c r="A229" s="17" t="s">
        <v>2145</v>
      </c>
      <c r="B229" s="17">
        <v>29.57</v>
      </c>
      <c r="C229" s="17">
        <v>9.42</v>
      </c>
      <c r="D229" s="17" t="s">
        <v>2381</v>
      </c>
      <c r="E229" s="17" t="s">
        <v>2380</v>
      </c>
      <c r="F229" s="17" t="s">
        <v>2380</v>
      </c>
      <c r="G229" s="17">
        <v>0</v>
      </c>
      <c r="H229" s="17" t="s">
        <v>2381</v>
      </c>
    </row>
    <row r="230" spans="1:8" x14ac:dyDescent="0.35">
      <c r="A230" s="17" t="s">
        <v>2144</v>
      </c>
      <c r="B230" s="17">
        <v>36.99</v>
      </c>
      <c r="C230" s="17">
        <v>5.37</v>
      </c>
      <c r="D230" s="17" t="s">
        <v>2381</v>
      </c>
      <c r="E230" s="17" t="s">
        <v>2380</v>
      </c>
      <c r="F230" s="17" t="s">
        <v>2381</v>
      </c>
      <c r="G230" s="17">
        <v>1</v>
      </c>
      <c r="H230" s="17" t="s">
        <v>2381</v>
      </c>
    </row>
    <row r="231" spans="1:8" x14ac:dyDescent="0.35">
      <c r="A231" s="17" t="s">
        <v>2143</v>
      </c>
      <c r="B231" s="17">
        <v>31.4</v>
      </c>
      <c r="C231" s="17">
        <v>4.5999999999999996</v>
      </c>
      <c r="D231" s="17" t="s">
        <v>2381</v>
      </c>
      <c r="E231" s="17" t="s">
        <v>2380</v>
      </c>
      <c r="F231" s="17" t="s">
        <v>2380</v>
      </c>
      <c r="G231" s="17">
        <v>1</v>
      </c>
      <c r="H231" s="17" t="s">
        <v>2381</v>
      </c>
    </row>
    <row r="232" spans="1:8" x14ac:dyDescent="0.35">
      <c r="A232" s="17" t="s">
        <v>2142</v>
      </c>
      <c r="B232" s="17">
        <v>34.9</v>
      </c>
      <c r="C232" s="17">
        <v>6.22</v>
      </c>
      <c r="D232" s="17" t="s">
        <v>2380</v>
      </c>
      <c r="E232" s="17" t="s">
        <v>2380</v>
      </c>
      <c r="F232" s="17" t="s">
        <v>2381</v>
      </c>
      <c r="G232" s="17">
        <v>1</v>
      </c>
      <c r="H232" s="17" t="s">
        <v>2381</v>
      </c>
    </row>
    <row r="233" spans="1:8" x14ac:dyDescent="0.35">
      <c r="A233" s="17" t="s">
        <v>2141</v>
      </c>
      <c r="B233" s="17">
        <v>31.13</v>
      </c>
      <c r="C233" s="17">
        <v>4.5199999999999996</v>
      </c>
      <c r="D233" s="17" t="s">
        <v>2381</v>
      </c>
      <c r="E233" s="17" t="s">
        <v>2380</v>
      </c>
      <c r="F233" s="17" t="s">
        <v>2380</v>
      </c>
      <c r="G233" s="17">
        <v>1</v>
      </c>
      <c r="H233" s="17" t="s">
        <v>2381</v>
      </c>
    </row>
    <row r="234" spans="1:8" x14ac:dyDescent="0.35">
      <c r="A234" s="17" t="s">
        <v>2140</v>
      </c>
      <c r="B234" s="17">
        <v>34.799999999999997</v>
      </c>
      <c r="C234" s="17">
        <v>6.18</v>
      </c>
      <c r="D234" s="17" t="s">
        <v>2380</v>
      </c>
      <c r="E234" s="17" t="s">
        <v>2380</v>
      </c>
      <c r="F234" s="17" t="s">
        <v>2381</v>
      </c>
      <c r="G234" s="17">
        <v>1</v>
      </c>
      <c r="H234" s="17" t="s">
        <v>2381</v>
      </c>
    </row>
    <row r="235" spans="1:8" x14ac:dyDescent="0.35">
      <c r="A235" s="17" t="s">
        <v>2139</v>
      </c>
      <c r="B235" s="17">
        <v>31.68</v>
      </c>
      <c r="C235" s="17">
        <v>4.4000000000000004</v>
      </c>
      <c r="D235" s="17" t="s">
        <v>2380</v>
      </c>
      <c r="E235" s="17" t="s">
        <v>2380</v>
      </c>
      <c r="F235" s="17" t="s">
        <v>2380</v>
      </c>
      <c r="G235" s="17">
        <v>0</v>
      </c>
      <c r="H235" s="17" t="s">
        <v>2381</v>
      </c>
    </row>
    <row r="236" spans="1:8" x14ac:dyDescent="0.35">
      <c r="A236" s="17" t="s">
        <v>2138</v>
      </c>
      <c r="B236" s="17">
        <v>33.534999999999997</v>
      </c>
      <c r="C236" s="17">
        <v>6.23</v>
      </c>
      <c r="D236" s="17" t="s">
        <v>2380</v>
      </c>
      <c r="E236" s="17" t="s">
        <v>2381</v>
      </c>
      <c r="F236" s="17" t="s">
        <v>2380</v>
      </c>
      <c r="G236" s="17">
        <v>1</v>
      </c>
      <c r="H236" s="17" t="s">
        <v>2381</v>
      </c>
    </row>
    <row r="237" spans="1:8" x14ac:dyDescent="0.35">
      <c r="A237" s="17" t="s">
        <v>2137</v>
      </c>
      <c r="B237" s="17">
        <v>31.92</v>
      </c>
      <c r="C237" s="17">
        <v>5.33</v>
      </c>
      <c r="D237" s="17" t="s">
        <v>2381</v>
      </c>
      <c r="E237" s="17" t="s">
        <v>2380</v>
      </c>
      <c r="F237" s="17" t="s">
        <v>2380</v>
      </c>
      <c r="G237" s="17">
        <v>0</v>
      </c>
      <c r="H237" s="17" t="s">
        <v>2381</v>
      </c>
    </row>
    <row r="238" spans="1:8" x14ac:dyDescent="0.35">
      <c r="A238" s="17" t="s">
        <v>2136</v>
      </c>
      <c r="B238" s="17">
        <v>32.700000000000003</v>
      </c>
      <c r="C238" s="17">
        <v>4.09</v>
      </c>
      <c r="D238" s="17" t="s">
        <v>2380</v>
      </c>
      <c r="E238" s="17" t="s">
        <v>2380</v>
      </c>
      <c r="F238" s="17" t="s">
        <v>2380</v>
      </c>
      <c r="G238" s="17">
        <v>1</v>
      </c>
      <c r="H238" s="17" t="s">
        <v>2381</v>
      </c>
    </row>
    <row r="239" spans="1:8" x14ac:dyDescent="0.35">
      <c r="A239" s="17" t="s">
        <v>2135</v>
      </c>
      <c r="B239" s="17">
        <v>41.25</v>
      </c>
      <c r="C239" s="17">
        <v>5.19</v>
      </c>
      <c r="D239" s="17" t="s">
        <v>2380</v>
      </c>
      <c r="E239" s="17" t="s">
        <v>2380</v>
      </c>
      <c r="F239" s="17" t="s">
        <v>2380</v>
      </c>
      <c r="G239" s="17">
        <v>0</v>
      </c>
      <c r="H239" s="17" t="s">
        <v>2381</v>
      </c>
    </row>
    <row r="240" spans="1:8" x14ac:dyDescent="0.35">
      <c r="A240" s="17" t="s">
        <v>2134</v>
      </c>
      <c r="B240" s="17">
        <v>33.11</v>
      </c>
      <c r="C240" s="17">
        <v>4.12</v>
      </c>
      <c r="D240" s="17" t="s">
        <v>2380</v>
      </c>
      <c r="E240" s="17" t="s">
        <v>2380</v>
      </c>
      <c r="F240" s="17" t="s">
        <v>2381</v>
      </c>
      <c r="G240" s="17">
        <v>1</v>
      </c>
      <c r="H240" s="17" t="s">
        <v>2381</v>
      </c>
    </row>
    <row r="241" spans="1:8" x14ac:dyDescent="0.35">
      <c r="A241" s="17" t="s">
        <v>2133</v>
      </c>
      <c r="B241" s="17">
        <v>36.159999999999997</v>
      </c>
      <c r="C241" s="17">
        <v>5.0999999999999996</v>
      </c>
      <c r="D241" s="17" t="s">
        <v>2380</v>
      </c>
      <c r="E241" s="17" t="s">
        <v>2380</v>
      </c>
      <c r="F241" s="17" t="s">
        <v>2380</v>
      </c>
      <c r="G241" s="17">
        <v>1</v>
      </c>
      <c r="H241" s="17" t="s">
        <v>2381</v>
      </c>
    </row>
    <row r="242" spans="1:8" x14ac:dyDescent="0.35">
      <c r="A242" s="17" t="s">
        <v>2132</v>
      </c>
      <c r="B242" s="17">
        <v>33.72</v>
      </c>
      <c r="C242" s="17">
        <v>6.21</v>
      </c>
      <c r="D242" s="17" t="s">
        <v>2381</v>
      </c>
      <c r="E242" s="17" t="s">
        <v>2380</v>
      </c>
      <c r="F242" s="17" t="s">
        <v>2381</v>
      </c>
      <c r="G242" s="17">
        <v>1</v>
      </c>
      <c r="H242" s="17" t="s">
        <v>2381</v>
      </c>
    </row>
    <row r="243" spans="1:8" x14ac:dyDescent="0.35">
      <c r="A243" s="17" t="s">
        <v>2130</v>
      </c>
      <c r="B243" s="17">
        <v>37.74</v>
      </c>
      <c r="C243" s="17">
        <v>9.5299999999999994</v>
      </c>
      <c r="D243" s="17" t="s">
        <v>2381</v>
      </c>
      <c r="E243" s="17" t="s">
        <v>2380</v>
      </c>
      <c r="F243" s="17" t="s">
        <v>2380</v>
      </c>
      <c r="G243" s="17">
        <v>1</v>
      </c>
      <c r="H243" s="17" t="s">
        <v>2381</v>
      </c>
    </row>
    <row r="244" spans="1:8" x14ac:dyDescent="0.35">
      <c r="A244" s="17" t="s">
        <v>2129</v>
      </c>
      <c r="B244" s="17">
        <v>48.75</v>
      </c>
      <c r="C244" s="17">
        <v>4.6399999999999997</v>
      </c>
      <c r="D244" s="17" t="s">
        <v>2381</v>
      </c>
      <c r="E244" s="17" t="s">
        <v>2380</v>
      </c>
      <c r="F244" s="17" t="s">
        <v>2380</v>
      </c>
      <c r="G244" s="17">
        <v>1</v>
      </c>
      <c r="H244" s="17" t="s">
        <v>2381</v>
      </c>
    </row>
    <row r="245" spans="1:8" x14ac:dyDescent="0.35">
      <c r="A245" s="17" t="s">
        <v>2128</v>
      </c>
      <c r="B245" s="17">
        <v>31.065000000000001</v>
      </c>
      <c r="C245" s="17">
        <v>5.05</v>
      </c>
      <c r="D245" s="17" t="s">
        <v>2380</v>
      </c>
      <c r="E245" s="17" t="s">
        <v>2380</v>
      </c>
      <c r="F245" s="17" t="s">
        <v>2380</v>
      </c>
      <c r="G245" s="17">
        <v>1</v>
      </c>
      <c r="H245" s="17" t="s">
        <v>2381</v>
      </c>
    </row>
    <row r="246" spans="1:8" x14ac:dyDescent="0.35">
      <c r="A246" s="17" t="s">
        <v>2127</v>
      </c>
      <c r="B246" s="17">
        <v>23.55</v>
      </c>
      <c r="C246" s="17">
        <v>10.38</v>
      </c>
      <c r="D246" s="17" t="s">
        <v>2380</v>
      </c>
      <c r="E246" s="17" t="s">
        <v>2380</v>
      </c>
      <c r="F246" s="17" t="s">
        <v>2380</v>
      </c>
      <c r="G246" s="17">
        <v>0</v>
      </c>
      <c r="H246" s="17" t="s">
        <v>2381</v>
      </c>
    </row>
    <row r="247" spans="1:8" x14ac:dyDescent="0.35">
      <c r="A247" s="17" t="s">
        <v>2126</v>
      </c>
      <c r="B247" s="17">
        <v>30.18</v>
      </c>
      <c r="C247" s="17">
        <v>8.31</v>
      </c>
      <c r="D247" s="17" t="s">
        <v>2381</v>
      </c>
      <c r="E247" s="17" t="s">
        <v>2380</v>
      </c>
      <c r="F247" s="17" t="s">
        <v>2380</v>
      </c>
      <c r="G247" s="17">
        <v>1</v>
      </c>
      <c r="H247" s="17" t="s">
        <v>2381</v>
      </c>
    </row>
    <row r="248" spans="1:8" x14ac:dyDescent="0.35">
      <c r="A248" s="17" t="s">
        <v>2125</v>
      </c>
      <c r="B248" s="17">
        <v>29.94</v>
      </c>
      <c r="C248" s="17">
        <v>7.59</v>
      </c>
      <c r="D248" s="17" t="s">
        <v>2380</v>
      </c>
      <c r="E248" s="17" t="s">
        <v>2380</v>
      </c>
      <c r="F248" s="17" t="s">
        <v>2380</v>
      </c>
      <c r="G248" s="17">
        <v>0</v>
      </c>
      <c r="H248" s="17" t="s">
        <v>2381</v>
      </c>
    </row>
    <row r="249" spans="1:8" x14ac:dyDescent="0.35">
      <c r="A249" s="17" t="s">
        <v>2124</v>
      </c>
      <c r="B249" s="17">
        <v>31.4</v>
      </c>
      <c r="C249" s="17">
        <v>5.49</v>
      </c>
      <c r="D249" s="17" t="s">
        <v>2380</v>
      </c>
      <c r="E249" s="17" t="s">
        <v>2380</v>
      </c>
      <c r="F249" s="17" t="s">
        <v>2380</v>
      </c>
      <c r="G249" s="17">
        <v>0</v>
      </c>
      <c r="H249" s="17" t="s">
        <v>2381</v>
      </c>
    </row>
    <row r="250" spans="1:8" x14ac:dyDescent="0.35">
      <c r="A250" s="17" t="s">
        <v>2123</v>
      </c>
      <c r="B250" s="17">
        <v>53.06</v>
      </c>
      <c r="C250" s="17">
        <v>11.68</v>
      </c>
      <c r="D250" s="17" t="s">
        <v>2380</v>
      </c>
      <c r="E250" s="17" t="s">
        <v>2380</v>
      </c>
      <c r="F250" s="17" t="s">
        <v>2380</v>
      </c>
      <c r="G250" s="17">
        <v>0</v>
      </c>
      <c r="H250" s="17" t="s">
        <v>2381</v>
      </c>
    </row>
    <row r="251" spans="1:8" x14ac:dyDescent="0.35">
      <c r="A251" s="17" t="s">
        <v>2122</v>
      </c>
      <c r="B251" s="17">
        <v>30.25</v>
      </c>
      <c r="C251" s="17">
        <v>4.1900000000000004</v>
      </c>
      <c r="D251" s="17" t="s">
        <v>2380</v>
      </c>
      <c r="E251" s="17" t="s">
        <v>2380</v>
      </c>
      <c r="F251" s="17" t="s">
        <v>2380</v>
      </c>
      <c r="G251" s="17">
        <v>2</v>
      </c>
      <c r="H251" s="17" t="s">
        <v>2381</v>
      </c>
    </row>
    <row r="252" spans="1:8" x14ac:dyDescent="0.35">
      <c r="A252" s="17" t="s">
        <v>2121</v>
      </c>
      <c r="B252" s="17">
        <v>46.68</v>
      </c>
      <c r="C252" s="17">
        <v>4.01</v>
      </c>
      <c r="D252" s="17" t="s">
        <v>2380</v>
      </c>
      <c r="E252" s="17" t="s">
        <v>2380</v>
      </c>
      <c r="F252" s="17" t="s">
        <v>2380</v>
      </c>
      <c r="G252" s="17">
        <v>0</v>
      </c>
      <c r="H252" s="17" t="s">
        <v>2381</v>
      </c>
    </row>
    <row r="253" spans="1:8" x14ac:dyDescent="0.35">
      <c r="A253" s="17" t="s">
        <v>2120</v>
      </c>
      <c r="B253" s="17">
        <v>30.4</v>
      </c>
      <c r="C253" s="17">
        <v>5.91</v>
      </c>
      <c r="D253" s="17" t="s">
        <v>2380</v>
      </c>
      <c r="E253" s="17" t="s">
        <v>2381</v>
      </c>
      <c r="F253" s="17" t="s">
        <v>2380</v>
      </c>
      <c r="G253" s="17">
        <v>2</v>
      </c>
      <c r="H253" s="17" t="s">
        <v>2381</v>
      </c>
    </row>
    <row r="254" spans="1:8" x14ac:dyDescent="0.35">
      <c r="A254" s="17" t="s">
        <v>2119</v>
      </c>
      <c r="B254" s="17">
        <v>30.2</v>
      </c>
      <c r="C254" s="17">
        <v>4.47</v>
      </c>
      <c r="D254" s="17" t="s">
        <v>2381</v>
      </c>
      <c r="E254" s="17" t="s">
        <v>2380</v>
      </c>
      <c r="F254" s="17" t="s">
        <v>2381</v>
      </c>
      <c r="G254" s="17">
        <v>1</v>
      </c>
      <c r="H254" s="17" t="s">
        <v>2381</v>
      </c>
    </row>
    <row r="255" spans="1:8" x14ac:dyDescent="0.35">
      <c r="A255" s="17" t="s">
        <v>2118</v>
      </c>
      <c r="B255" s="17">
        <v>51.18</v>
      </c>
      <c r="C255" s="17">
        <v>4.5599999999999996</v>
      </c>
      <c r="D255" s="17" t="s">
        <v>2381</v>
      </c>
      <c r="E255" s="17" t="s">
        <v>2381</v>
      </c>
      <c r="F255" s="17" t="s">
        <v>2380</v>
      </c>
      <c r="G255" s="17">
        <v>2</v>
      </c>
      <c r="H255" s="17" t="s">
        <v>2381</v>
      </c>
    </row>
    <row r="256" spans="1:8" x14ac:dyDescent="0.35">
      <c r="A256" s="17" t="s">
        <v>2117</v>
      </c>
      <c r="B256" s="17">
        <v>22.18</v>
      </c>
      <c r="C256" s="17">
        <v>9.9</v>
      </c>
      <c r="D256" s="17" t="s">
        <v>2380</v>
      </c>
      <c r="E256" s="17" t="s">
        <v>2380</v>
      </c>
      <c r="F256" s="17" t="s">
        <v>2380</v>
      </c>
      <c r="G256" s="17">
        <v>0</v>
      </c>
      <c r="H256" s="17" t="s">
        <v>2381</v>
      </c>
    </row>
    <row r="257" spans="1:8" x14ac:dyDescent="0.35">
      <c r="A257" s="17" t="s">
        <v>2116</v>
      </c>
      <c r="B257" s="17">
        <v>31.92</v>
      </c>
      <c r="C257" s="17">
        <v>5.1100000000000003</v>
      </c>
      <c r="D257" s="17" t="s">
        <v>2380</v>
      </c>
      <c r="E257" s="17" t="s">
        <v>2380</v>
      </c>
      <c r="F257" s="17" t="s">
        <v>2381</v>
      </c>
      <c r="G257" s="17">
        <v>1</v>
      </c>
      <c r="H257" s="17" t="s">
        <v>2381</v>
      </c>
    </row>
    <row r="258" spans="1:8" x14ac:dyDescent="0.35">
      <c r="A258" s="17" t="s">
        <v>2115</v>
      </c>
      <c r="B258" s="17">
        <v>31.73</v>
      </c>
      <c r="C258" s="17">
        <v>5.73</v>
      </c>
      <c r="D258" s="17" t="s">
        <v>2380</v>
      </c>
      <c r="E258" s="17" t="s">
        <v>2381</v>
      </c>
      <c r="F258" s="17" t="s">
        <v>2380</v>
      </c>
      <c r="G258" s="17">
        <v>1</v>
      </c>
      <c r="H258" s="17" t="s">
        <v>2381</v>
      </c>
    </row>
    <row r="259" spans="1:8" x14ac:dyDescent="0.35">
      <c r="A259" s="17" t="s">
        <v>2114</v>
      </c>
      <c r="B259" s="17">
        <v>45.52</v>
      </c>
      <c r="C259" s="17">
        <v>6.04</v>
      </c>
      <c r="D259" s="17" t="s">
        <v>2380</v>
      </c>
      <c r="E259" s="17" t="s">
        <v>2380</v>
      </c>
      <c r="F259" s="17" t="s">
        <v>2381</v>
      </c>
      <c r="G259" s="17">
        <v>1</v>
      </c>
      <c r="H259" s="17" t="s">
        <v>2381</v>
      </c>
    </row>
    <row r="260" spans="1:8" x14ac:dyDescent="0.35">
      <c r="A260" s="17" t="s">
        <v>2113</v>
      </c>
      <c r="B260" s="17">
        <v>52.81</v>
      </c>
      <c r="C260" s="17">
        <v>5.19</v>
      </c>
      <c r="D260" s="17" t="s">
        <v>2380</v>
      </c>
      <c r="E260" s="17" t="s">
        <v>2380</v>
      </c>
      <c r="F260" s="17" t="s">
        <v>2381</v>
      </c>
      <c r="G260" s="17">
        <v>1</v>
      </c>
      <c r="H260" s="17" t="s">
        <v>2381</v>
      </c>
    </row>
    <row r="261" spans="1:8" x14ac:dyDescent="0.35">
      <c r="A261" s="17" t="s">
        <v>2112</v>
      </c>
      <c r="B261" s="17">
        <v>33.58</v>
      </c>
      <c r="C261" s="17">
        <v>5.56</v>
      </c>
      <c r="D261" s="17" t="s">
        <v>2380</v>
      </c>
      <c r="E261" s="17" t="s">
        <v>2380</v>
      </c>
      <c r="F261" s="17" t="s">
        <v>2380</v>
      </c>
      <c r="G261" s="17">
        <v>1</v>
      </c>
      <c r="H261" s="17" t="s">
        <v>2381</v>
      </c>
    </row>
    <row r="262" spans="1:8" x14ac:dyDescent="0.35">
      <c r="A262" s="17" t="s">
        <v>2111</v>
      </c>
      <c r="B262" s="17">
        <v>30.684999999999999</v>
      </c>
      <c r="C262" s="17">
        <v>8.23</v>
      </c>
      <c r="D262" s="17" t="s">
        <v>2380</v>
      </c>
      <c r="E262" s="17" t="s">
        <v>2380</v>
      </c>
      <c r="F262" s="17" t="s">
        <v>2380</v>
      </c>
      <c r="G262" s="17">
        <v>0</v>
      </c>
      <c r="H262" s="17" t="s">
        <v>2381</v>
      </c>
    </row>
    <row r="263" spans="1:8" x14ac:dyDescent="0.35">
      <c r="A263" s="17" t="s">
        <v>2110</v>
      </c>
      <c r="B263" s="17">
        <v>37.524999999999999</v>
      </c>
      <c r="C263" s="17">
        <v>9.0299999999999994</v>
      </c>
      <c r="D263" s="17" t="s">
        <v>2381</v>
      </c>
      <c r="E263" s="17" t="s">
        <v>2380</v>
      </c>
      <c r="F263" s="17" t="s">
        <v>2380</v>
      </c>
      <c r="G263" s="17">
        <v>2</v>
      </c>
      <c r="H263" s="17" t="s">
        <v>2380</v>
      </c>
    </row>
    <row r="264" spans="1:8" x14ac:dyDescent="0.35">
      <c r="A264" s="17" t="s">
        <v>2109</v>
      </c>
      <c r="B264" s="17">
        <v>34.5</v>
      </c>
      <c r="C264" s="17">
        <v>4.07</v>
      </c>
      <c r="D264" s="17" t="s">
        <v>2381</v>
      </c>
      <c r="E264" s="17" t="s">
        <v>2380</v>
      </c>
      <c r="F264" s="17" t="s">
        <v>2380</v>
      </c>
      <c r="G264" s="17">
        <v>0</v>
      </c>
      <c r="H264" s="17" t="s">
        <v>2381</v>
      </c>
    </row>
    <row r="265" spans="1:8" x14ac:dyDescent="0.35">
      <c r="A265" s="17" t="s">
        <v>2108</v>
      </c>
      <c r="B265" s="17">
        <v>28.16</v>
      </c>
      <c r="C265" s="17">
        <v>5.77</v>
      </c>
      <c r="D265" s="17" t="s">
        <v>2380</v>
      </c>
      <c r="E265" s="17" t="s">
        <v>2380</v>
      </c>
      <c r="F265" s="17" t="s">
        <v>2380</v>
      </c>
      <c r="G265" s="17">
        <v>2</v>
      </c>
      <c r="H265" s="17" t="s">
        <v>2381</v>
      </c>
    </row>
    <row r="266" spans="1:8" x14ac:dyDescent="0.35">
      <c r="A266" s="17" t="s">
        <v>2107</v>
      </c>
      <c r="B266" s="17">
        <v>30.02</v>
      </c>
      <c r="C266" s="17">
        <v>5.98</v>
      </c>
      <c r="D266" s="17" t="s">
        <v>2380</v>
      </c>
      <c r="E266" s="17" t="s">
        <v>2380</v>
      </c>
      <c r="F266" s="17" t="s">
        <v>2381</v>
      </c>
      <c r="G266" s="17">
        <v>1</v>
      </c>
      <c r="H266" s="17" t="s">
        <v>2381</v>
      </c>
    </row>
    <row r="267" spans="1:8" x14ac:dyDescent="0.35">
      <c r="A267" s="17" t="s">
        <v>2106</v>
      </c>
      <c r="B267" s="17">
        <v>37.82</v>
      </c>
      <c r="C267" s="17">
        <v>6.01</v>
      </c>
      <c r="D267" s="17" t="s">
        <v>2380</v>
      </c>
      <c r="E267" s="17" t="s">
        <v>2380</v>
      </c>
      <c r="F267" s="17" t="s">
        <v>2380</v>
      </c>
      <c r="G267" s="17">
        <v>0</v>
      </c>
      <c r="H267" s="17" t="s">
        <v>2381</v>
      </c>
    </row>
    <row r="268" spans="1:8" x14ac:dyDescent="0.35">
      <c r="A268" s="17" t="s">
        <v>2105</v>
      </c>
      <c r="B268" s="17">
        <v>33.14</v>
      </c>
      <c r="C268" s="17">
        <v>5.67</v>
      </c>
      <c r="D268" s="17" t="s">
        <v>2381</v>
      </c>
      <c r="E268" s="17" t="s">
        <v>2380</v>
      </c>
      <c r="F268" s="17" t="s">
        <v>2380</v>
      </c>
      <c r="G268" s="17">
        <v>0</v>
      </c>
      <c r="H268" s="17" t="s">
        <v>2381</v>
      </c>
    </row>
    <row r="269" spans="1:8" x14ac:dyDescent="0.35">
      <c r="A269" s="17" t="s">
        <v>2104</v>
      </c>
      <c r="B269" s="17">
        <v>25.14</v>
      </c>
      <c r="C269" s="17">
        <v>6.02</v>
      </c>
      <c r="D269" s="17" t="s">
        <v>2381</v>
      </c>
      <c r="E269" s="17" t="s">
        <v>2380</v>
      </c>
      <c r="F269" s="17" t="s">
        <v>2381</v>
      </c>
      <c r="G269" s="17">
        <v>1</v>
      </c>
      <c r="H269" s="17" t="s">
        <v>2381</v>
      </c>
    </row>
    <row r="270" spans="1:8" x14ac:dyDescent="0.35">
      <c r="A270" s="17" t="s">
        <v>2103</v>
      </c>
      <c r="B270" s="17">
        <v>20.18</v>
      </c>
      <c r="C270" s="17">
        <v>11.19</v>
      </c>
      <c r="D270" s="17" t="s">
        <v>2380</v>
      </c>
      <c r="E270" s="17" t="s">
        <v>2380</v>
      </c>
      <c r="F270" s="17" t="s">
        <v>2380</v>
      </c>
      <c r="G270" s="17">
        <v>0</v>
      </c>
      <c r="H270" s="17" t="s">
        <v>2381</v>
      </c>
    </row>
    <row r="271" spans="1:8" x14ac:dyDescent="0.35">
      <c r="A271" s="17" t="s">
        <v>2102</v>
      </c>
      <c r="B271" s="17">
        <v>44.36</v>
      </c>
      <c r="C271" s="17">
        <v>5.1100000000000003</v>
      </c>
      <c r="D271" s="17" t="s">
        <v>2380</v>
      </c>
      <c r="E271" s="17" t="s">
        <v>2380</v>
      </c>
      <c r="F271" s="17" t="s">
        <v>2380</v>
      </c>
      <c r="G271" s="17">
        <v>0</v>
      </c>
      <c r="H271" s="17" t="s">
        <v>2381</v>
      </c>
    </row>
    <row r="272" spans="1:8" x14ac:dyDescent="0.35">
      <c r="A272" s="17" t="s">
        <v>2101</v>
      </c>
      <c r="B272" s="17">
        <v>23.82</v>
      </c>
      <c r="C272" s="17">
        <v>10.85</v>
      </c>
      <c r="D272" s="17" t="s">
        <v>2381</v>
      </c>
      <c r="E272" s="17" t="s">
        <v>2380</v>
      </c>
      <c r="F272" s="17" t="s">
        <v>2380</v>
      </c>
      <c r="G272" s="17">
        <v>0</v>
      </c>
      <c r="H272" s="17" t="s">
        <v>2381</v>
      </c>
    </row>
    <row r="273" spans="1:8" x14ac:dyDescent="0.35">
      <c r="A273" s="17" t="s">
        <v>2100</v>
      </c>
      <c r="B273" s="17">
        <v>45</v>
      </c>
      <c r="C273" s="17">
        <v>5.24</v>
      </c>
      <c r="D273" s="17" t="s">
        <v>2381</v>
      </c>
      <c r="E273" s="17" t="s">
        <v>2380</v>
      </c>
      <c r="F273" s="17" t="s">
        <v>2380</v>
      </c>
      <c r="G273" s="17">
        <v>1</v>
      </c>
      <c r="H273" s="17" t="s">
        <v>2381</v>
      </c>
    </row>
    <row r="274" spans="1:8" x14ac:dyDescent="0.35">
      <c r="A274" s="17" t="s">
        <v>2099</v>
      </c>
      <c r="B274" s="17">
        <v>26.62</v>
      </c>
      <c r="C274" s="17">
        <v>10.08</v>
      </c>
      <c r="D274" s="17" t="s">
        <v>2380</v>
      </c>
      <c r="E274" s="17" t="s">
        <v>2380</v>
      </c>
      <c r="F274" s="17" t="s">
        <v>2380</v>
      </c>
      <c r="G274" s="17">
        <v>0</v>
      </c>
      <c r="H274" s="17" t="s">
        <v>2381</v>
      </c>
    </row>
    <row r="275" spans="1:8" x14ac:dyDescent="0.35">
      <c r="A275" s="17" t="s">
        <v>2098</v>
      </c>
      <c r="B275" s="17">
        <v>32.67</v>
      </c>
      <c r="C275" s="17">
        <v>10.97</v>
      </c>
      <c r="D275" s="17" t="s">
        <v>2381</v>
      </c>
      <c r="E275" s="17" t="s">
        <v>2380</v>
      </c>
      <c r="F275" s="17" t="s">
        <v>2380</v>
      </c>
      <c r="G275" s="17">
        <v>0</v>
      </c>
      <c r="H275" s="17" t="s">
        <v>2381</v>
      </c>
    </row>
    <row r="276" spans="1:8" x14ac:dyDescent="0.35">
      <c r="A276" s="17" t="s">
        <v>2097</v>
      </c>
      <c r="B276" s="17">
        <v>44.44</v>
      </c>
      <c r="C276" s="17">
        <v>4.9000000000000004</v>
      </c>
      <c r="D276" s="17" t="s">
        <v>2381</v>
      </c>
      <c r="E276" s="17" t="s">
        <v>2380</v>
      </c>
      <c r="F276" s="17" t="s">
        <v>2380</v>
      </c>
      <c r="G276" s="17">
        <v>1</v>
      </c>
      <c r="H276" s="17" t="s">
        <v>2381</v>
      </c>
    </row>
    <row r="277" spans="1:8" x14ac:dyDescent="0.35">
      <c r="A277" s="17" t="s">
        <v>2096</v>
      </c>
      <c r="B277" s="17">
        <v>28.31</v>
      </c>
      <c r="C277" s="17">
        <v>5.33</v>
      </c>
      <c r="D277" s="17" t="s">
        <v>2380</v>
      </c>
      <c r="E277" s="17" t="s">
        <v>2380</v>
      </c>
      <c r="F277" s="17" t="s">
        <v>2380</v>
      </c>
      <c r="G277" s="17">
        <v>0</v>
      </c>
      <c r="H277" s="17" t="s">
        <v>2381</v>
      </c>
    </row>
    <row r="278" spans="1:8" x14ac:dyDescent="0.35">
      <c r="A278" s="17" t="s">
        <v>2095</v>
      </c>
      <c r="B278" s="17">
        <v>25.05</v>
      </c>
      <c r="C278" s="17">
        <v>4.6100000000000003</v>
      </c>
      <c r="D278" s="17" t="s">
        <v>2380</v>
      </c>
      <c r="E278" s="17" t="s">
        <v>2380</v>
      </c>
      <c r="F278" s="17" t="s">
        <v>2380</v>
      </c>
      <c r="G278" s="17">
        <v>2</v>
      </c>
      <c r="H278" s="17" t="s">
        <v>2381</v>
      </c>
    </row>
    <row r="279" spans="1:8" x14ac:dyDescent="0.35">
      <c r="A279" s="17" t="s">
        <v>2094</v>
      </c>
      <c r="B279" s="17">
        <v>28.34</v>
      </c>
      <c r="C279" s="17">
        <v>8.18</v>
      </c>
      <c r="D279" s="17" t="s">
        <v>2380</v>
      </c>
      <c r="E279" s="17" t="s">
        <v>2380</v>
      </c>
      <c r="F279" s="17" t="s">
        <v>2380</v>
      </c>
      <c r="G279" s="17">
        <v>0</v>
      </c>
      <c r="H279" s="17" t="s">
        <v>2381</v>
      </c>
    </row>
    <row r="280" spans="1:8" x14ac:dyDescent="0.35">
      <c r="A280" s="17" t="s">
        <v>2093</v>
      </c>
      <c r="B280" s="17">
        <v>17.765000000000001</v>
      </c>
      <c r="C280" s="17">
        <v>5.62</v>
      </c>
      <c r="D280" s="17" t="s">
        <v>2380</v>
      </c>
      <c r="E280" s="17" t="s">
        <v>2380</v>
      </c>
      <c r="F280" s="17" t="s">
        <v>2380</v>
      </c>
      <c r="G280" s="17">
        <v>0</v>
      </c>
      <c r="H280" s="17" t="s">
        <v>2381</v>
      </c>
    </row>
    <row r="281" spans="1:8" x14ac:dyDescent="0.35">
      <c r="A281" s="17" t="s">
        <v>2092</v>
      </c>
      <c r="B281" s="17">
        <v>36.119999999999997</v>
      </c>
      <c r="C281" s="17">
        <v>5.82</v>
      </c>
      <c r="D281" s="17" t="s">
        <v>2380</v>
      </c>
      <c r="E281" s="17" t="s">
        <v>2380</v>
      </c>
      <c r="F281" s="17" t="s">
        <v>2380</v>
      </c>
      <c r="G281" s="17">
        <v>0</v>
      </c>
      <c r="H281" s="17" t="s">
        <v>2381</v>
      </c>
    </row>
    <row r="282" spans="1:8" x14ac:dyDescent="0.35">
      <c r="A282" s="17" t="s">
        <v>2091</v>
      </c>
      <c r="B282" s="17">
        <v>23.19</v>
      </c>
      <c r="C282" s="17">
        <v>7.66</v>
      </c>
      <c r="D282" s="17" t="s">
        <v>2380</v>
      </c>
      <c r="E282" s="17" t="s">
        <v>2380</v>
      </c>
      <c r="F282" s="17" t="s">
        <v>2380</v>
      </c>
      <c r="G282" s="17">
        <v>0</v>
      </c>
      <c r="H282" s="17" t="s">
        <v>2381</v>
      </c>
    </row>
    <row r="283" spans="1:8" x14ac:dyDescent="0.35">
      <c r="A283" s="17" t="s">
        <v>2090</v>
      </c>
      <c r="B283" s="17">
        <v>35.99</v>
      </c>
      <c r="C283" s="17">
        <v>4.2300000000000004</v>
      </c>
      <c r="D283" s="17" t="s">
        <v>2380</v>
      </c>
      <c r="E283" s="17" t="s">
        <v>2380</v>
      </c>
      <c r="F283" s="17" t="s">
        <v>2380</v>
      </c>
      <c r="G283" s="17">
        <v>0</v>
      </c>
      <c r="H283" s="17" t="s">
        <v>2381</v>
      </c>
    </row>
    <row r="284" spans="1:8" x14ac:dyDescent="0.35">
      <c r="A284" s="17" t="s">
        <v>2089</v>
      </c>
      <c r="B284" s="17">
        <v>30.25</v>
      </c>
      <c r="C284" s="17">
        <v>5.58</v>
      </c>
      <c r="D284" s="17" t="s">
        <v>2380</v>
      </c>
      <c r="E284" s="17" t="s">
        <v>2380</v>
      </c>
      <c r="F284" s="17" t="s">
        <v>2381</v>
      </c>
      <c r="G284" s="17">
        <v>1</v>
      </c>
      <c r="H284" s="17" t="s">
        <v>2381</v>
      </c>
    </row>
    <row r="285" spans="1:8" x14ac:dyDescent="0.35">
      <c r="A285" s="17" t="s">
        <v>2088</v>
      </c>
      <c r="B285" s="17">
        <v>26.24</v>
      </c>
      <c r="C285" s="17">
        <v>6.26</v>
      </c>
      <c r="D285" s="17" t="s">
        <v>2381</v>
      </c>
      <c r="E285" s="17" t="s">
        <v>2380</v>
      </c>
      <c r="F285" s="17" t="s">
        <v>2380</v>
      </c>
      <c r="G285" s="17">
        <v>0</v>
      </c>
      <c r="H285" s="17" t="s">
        <v>2381</v>
      </c>
    </row>
    <row r="286" spans="1:8" x14ac:dyDescent="0.35">
      <c r="A286" s="17" t="s">
        <v>2087</v>
      </c>
      <c r="B286" s="17">
        <v>31.36</v>
      </c>
      <c r="C286" s="17">
        <v>10.6</v>
      </c>
      <c r="D286" s="17" t="s">
        <v>2381</v>
      </c>
      <c r="E286" s="17" t="s">
        <v>2380</v>
      </c>
      <c r="F286" s="17" t="s">
        <v>2380</v>
      </c>
      <c r="G286" s="17">
        <v>0</v>
      </c>
      <c r="H286" s="17" t="s">
        <v>2381</v>
      </c>
    </row>
    <row r="287" spans="1:8" x14ac:dyDescent="0.35">
      <c r="A287" s="17" t="s">
        <v>2086</v>
      </c>
      <c r="B287" s="17">
        <v>25.69</v>
      </c>
      <c r="C287" s="17">
        <v>4.78</v>
      </c>
      <c r="D287" s="17" t="s">
        <v>2381</v>
      </c>
      <c r="E287" s="17" t="s">
        <v>2380</v>
      </c>
      <c r="F287" s="17" t="s">
        <v>2380</v>
      </c>
      <c r="G287" s="17">
        <v>0</v>
      </c>
      <c r="H287" s="17" t="s">
        <v>2381</v>
      </c>
    </row>
    <row r="288" spans="1:8" x14ac:dyDescent="0.35">
      <c r="A288" s="17" t="s">
        <v>2085</v>
      </c>
      <c r="B288" s="17">
        <v>25.46</v>
      </c>
      <c r="C288" s="17">
        <v>6.03</v>
      </c>
      <c r="D288" s="17" t="s">
        <v>2380</v>
      </c>
      <c r="E288" s="17" t="s">
        <v>2380</v>
      </c>
      <c r="F288" s="17" t="s">
        <v>2380</v>
      </c>
      <c r="G288" s="17">
        <v>2</v>
      </c>
      <c r="H288" s="17" t="s">
        <v>2381</v>
      </c>
    </row>
    <row r="289" spans="1:8" x14ac:dyDescent="0.35">
      <c r="A289" s="17" t="s">
        <v>2084</v>
      </c>
      <c r="B289" s="17">
        <v>31.83</v>
      </c>
      <c r="C289" s="17">
        <v>11.55</v>
      </c>
      <c r="D289" s="17" t="s">
        <v>2381</v>
      </c>
      <c r="E289" s="17" t="s">
        <v>2380</v>
      </c>
      <c r="F289" s="17" t="s">
        <v>2380</v>
      </c>
      <c r="G289" s="17">
        <v>1</v>
      </c>
      <c r="H289" s="17" t="s">
        <v>2381</v>
      </c>
    </row>
    <row r="290" spans="1:8" x14ac:dyDescent="0.35">
      <c r="A290" s="17" t="s">
        <v>2083</v>
      </c>
      <c r="B290" s="17">
        <v>24.43</v>
      </c>
      <c r="C290" s="17">
        <v>7.59</v>
      </c>
      <c r="D290" s="17" t="s">
        <v>2381</v>
      </c>
      <c r="E290" s="17" t="s">
        <v>2380</v>
      </c>
      <c r="F290" s="17" t="s">
        <v>2380</v>
      </c>
      <c r="G290" s="17">
        <v>1</v>
      </c>
      <c r="H290" s="17" t="s">
        <v>2381</v>
      </c>
    </row>
    <row r="291" spans="1:8" x14ac:dyDescent="0.35">
      <c r="A291" s="17" t="s">
        <v>2082</v>
      </c>
      <c r="B291" s="17">
        <v>41.9</v>
      </c>
      <c r="C291" s="17">
        <v>4.26</v>
      </c>
      <c r="D291" s="17" t="s">
        <v>2380</v>
      </c>
      <c r="E291" s="17" t="s">
        <v>2380</v>
      </c>
      <c r="F291" s="17" t="s">
        <v>2380</v>
      </c>
      <c r="G291" s="17">
        <v>0</v>
      </c>
      <c r="H291" s="17" t="s">
        <v>2381</v>
      </c>
    </row>
    <row r="292" spans="1:8" x14ac:dyDescent="0.35">
      <c r="A292" s="17" t="s">
        <v>2081</v>
      </c>
      <c r="B292" s="17">
        <v>22.88</v>
      </c>
      <c r="C292" s="17">
        <v>5.9</v>
      </c>
      <c r="D292" s="17" t="s">
        <v>2381</v>
      </c>
      <c r="E292" s="17" t="s">
        <v>2380</v>
      </c>
      <c r="F292" s="17" t="s">
        <v>2381</v>
      </c>
      <c r="G292" s="17">
        <v>1</v>
      </c>
      <c r="H292" s="17" t="s">
        <v>2381</v>
      </c>
    </row>
    <row r="293" spans="1:8" x14ac:dyDescent="0.35">
      <c r="A293" s="17" t="s">
        <v>2080</v>
      </c>
      <c r="B293" s="17">
        <v>29.734999999999999</v>
      </c>
      <c r="C293" s="17">
        <v>7.79</v>
      </c>
      <c r="D293" s="17" t="s">
        <v>2380</v>
      </c>
      <c r="E293" s="17" t="s">
        <v>2380</v>
      </c>
      <c r="F293" s="17" t="s">
        <v>2380</v>
      </c>
      <c r="G293" s="17">
        <v>0</v>
      </c>
      <c r="H293" s="17" t="s">
        <v>2380</v>
      </c>
    </row>
    <row r="294" spans="1:8" x14ac:dyDescent="0.35">
      <c r="A294" s="17" t="s">
        <v>2079</v>
      </c>
      <c r="B294" s="17">
        <v>40.74</v>
      </c>
      <c r="C294" s="17">
        <v>5.28</v>
      </c>
      <c r="D294" s="17" t="s">
        <v>2380</v>
      </c>
      <c r="E294" s="17" t="s">
        <v>2380</v>
      </c>
      <c r="F294" s="17" t="s">
        <v>2381</v>
      </c>
      <c r="G294" s="17">
        <v>1</v>
      </c>
      <c r="H294" s="17" t="s">
        <v>2381</v>
      </c>
    </row>
    <row r="295" spans="1:8" x14ac:dyDescent="0.35">
      <c r="A295" s="17" t="s">
        <v>2078</v>
      </c>
      <c r="B295" s="17">
        <v>24.14</v>
      </c>
      <c r="C295" s="17">
        <v>5.87</v>
      </c>
      <c r="D295" s="17" t="s">
        <v>2380</v>
      </c>
      <c r="E295" s="17" t="s">
        <v>2380</v>
      </c>
      <c r="F295" s="17" t="s">
        <v>2380</v>
      </c>
      <c r="G295" s="17">
        <v>2</v>
      </c>
      <c r="H295" s="17" t="s">
        <v>2381</v>
      </c>
    </row>
    <row r="296" spans="1:8" x14ac:dyDescent="0.35">
      <c r="A296" s="17" t="s">
        <v>2077</v>
      </c>
      <c r="B296" s="17">
        <v>25.15</v>
      </c>
      <c r="C296" s="17">
        <v>9.08</v>
      </c>
      <c r="D296" s="17" t="s">
        <v>2381</v>
      </c>
      <c r="E296" s="17" t="s">
        <v>2380</v>
      </c>
      <c r="F296" s="17" t="s">
        <v>2380</v>
      </c>
      <c r="G296" s="17">
        <v>1</v>
      </c>
      <c r="H296" s="17" t="s">
        <v>2381</v>
      </c>
    </row>
    <row r="297" spans="1:8" x14ac:dyDescent="0.35">
      <c r="A297" s="17" t="s">
        <v>2076</v>
      </c>
      <c r="B297" s="17">
        <v>28.71</v>
      </c>
      <c r="C297" s="17">
        <v>5.2</v>
      </c>
      <c r="D297" s="17" t="s">
        <v>2380</v>
      </c>
      <c r="E297" s="17" t="s">
        <v>2380</v>
      </c>
      <c r="F297" s="17" t="s">
        <v>2380</v>
      </c>
      <c r="G297" s="17">
        <v>1</v>
      </c>
      <c r="H297" s="17" t="s">
        <v>2381</v>
      </c>
    </row>
    <row r="298" spans="1:8" x14ac:dyDescent="0.35">
      <c r="A298" s="17" t="s">
        <v>2075</v>
      </c>
      <c r="B298" s="17">
        <v>23</v>
      </c>
      <c r="C298" s="17">
        <v>5.48</v>
      </c>
      <c r="D298" s="17" t="s">
        <v>2380</v>
      </c>
      <c r="E298" s="17" t="s">
        <v>2380</v>
      </c>
      <c r="F298" s="17" t="s">
        <v>2380</v>
      </c>
      <c r="G298" s="17">
        <v>0</v>
      </c>
      <c r="H298" s="17" t="s">
        <v>2381</v>
      </c>
    </row>
    <row r="299" spans="1:8" x14ac:dyDescent="0.35">
      <c r="A299" s="17" t="s">
        <v>2074</v>
      </c>
      <c r="B299" s="17">
        <v>36.86</v>
      </c>
      <c r="C299" s="17">
        <v>11.95</v>
      </c>
      <c r="D299" s="17" t="s">
        <v>2380</v>
      </c>
      <c r="E299" s="17" t="s">
        <v>2380</v>
      </c>
      <c r="F299" s="17" t="s">
        <v>2380</v>
      </c>
      <c r="G299" s="17">
        <v>0</v>
      </c>
      <c r="H299" s="17" t="s">
        <v>2380</v>
      </c>
    </row>
    <row r="300" spans="1:8" x14ac:dyDescent="0.35">
      <c r="A300" s="17" t="s">
        <v>2073</v>
      </c>
      <c r="B300" s="17">
        <v>24.25</v>
      </c>
      <c r="C300" s="17">
        <v>8.6999999999999993</v>
      </c>
      <c r="D300" s="17" t="s">
        <v>2381</v>
      </c>
      <c r="E300" s="17" t="s">
        <v>2380</v>
      </c>
      <c r="F300" s="17" t="s">
        <v>2380</v>
      </c>
      <c r="G300" s="17">
        <v>1</v>
      </c>
      <c r="H300" s="17" t="s">
        <v>2381</v>
      </c>
    </row>
    <row r="301" spans="1:8" x14ac:dyDescent="0.35">
      <c r="A301" s="17" t="s">
        <v>2072</v>
      </c>
      <c r="B301" s="17">
        <v>23.85</v>
      </c>
      <c r="C301" s="17">
        <v>7.84</v>
      </c>
      <c r="D301" s="17" t="s">
        <v>2380</v>
      </c>
      <c r="E301" s="17" t="s">
        <v>2380</v>
      </c>
      <c r="F301" s="17" t="s">
        <v>2380</v>
      </c>
      <c r="G301" s="17">
        <v>0</v>
      </c>
      <c r="H301" s="17" t="s">
        <v>2381</v>
      </c>
    </row>
    <row r="302" spans="1:8" x14ac:dyDescent="0.35">
      <c r="A302" s="17" t="s">
        <v>2071</v>
      </c>
      <c r="B302" s="17">
        <v>40.020000000000003</v>
      </c>
      <c r="C302" s="17">
        <v>5.19</v>
      </c>
      <c r="D302" s="17" t="s">
        <v>2381</v>
      </c>
      <c r="E302" s="17" t="s">
        <v>2380</v>
      </c>
      <c r="F302" s="17" t="s">
        <v>2380</v>
      </c>
      <c r="G302" s="17">
        <v>1</v>
      </c>
      <c r="H302" s="17" t="s">
        <v>2381</v>
      </c>
    </row>
    <row r="303" spans="1:8" x14ac:dyDescent="0.35">
      <c r="A303" s="17" t="s">
        <v>2070</v>
      </c>
      <c r="B303" s="17">
        <v>19.170000000000002</v>
      </c>
      <c r="C303" s="17">
        <v>8.41</v>
      </c>
      <c r="D303" s="17" t="s">
        <v>2380</v>
      </c>
      <c r="E303" s="17" t="s">
        <v>2380</v>
      </c>
      <c r="F303" s="17" t="s">
        <v>2380</v>
      </c>
      <c r="G303" s="17">
        <v>0</v>
      </c>
      <c r="H303" s="17" t="s">
        <v>2381</v>
      </c>
    </row>
    <row r="304" spans="1:8" x14ac:dyDescent="0.35">
      <c r="A304" s="17" t="s">
        <v>2069</v>
      </c>
      <c r="B304" s="17">
        <v>43.53</v>
      </c>
      <c r="C304" s="17">
        <v>5.86</v>
      </c>
      <c r="D304" s="17" t="s">
        <v>2381</v>
      </c>
      <c r="E304" s="17" t="s">
        <v>2381</v>
      </c>
      <c r="F304" s="17" t="s">
        <v>2380</v>
      </c>
      <c r="G304" s="17">
        <v>2</v>
      </c>
      <c r="H304" s="17" t="s">
        <v>2381</v>
      </c>
    </row>
    <row r="305" spans="1:8" x14ac:dyDescent="0.35">
      <c r="A305" s="17" t="s">
        <v>2068</v>
      </c>
      <c r="B305" s="17">
        <v>46.06</v>
      </c>
      <c r="C305" s="17">
        <v>4.18</v>
      </c>
      <c r="D305" s="17" t="s">
        <v>2380</v>
      </c>
      <c r="E305" s="17" t="s">
        <v>2381</v>
      </c>
      <c r="F305" s="17" t="s">
        <v>2380</v>
      </c>
      <c r="G305" s="17">
        <v>1</v>
      </c>
      <c r="H305" s="17" t="s">
        <v>2381</v>
      </c>
    </row>
    <row r="306" spans="1:8" x14ac:dyDescent="0.35">
      <c r="A306" s="17" t="s">
        <v>2067</v>
      </c>
      <c r="B306" s="17">
        <v>29.92</v>
      </c>
      <c r="C306" s="17">
        <v>11.99</v>
      </c>
      <c r="D306" s="17" t="s">
        <v>2381</v>
      </c>
      <c r="E306" s="17" t="s">
        <v>2380</v>
      </c>
      <c r="F306" s="17" t="s">
        <v>2380</v>
      </c>
      <c r="G306" s="17">
        <v>2</v>
      </c>
      <c r="H306" s="17" t="s">
        <v>2381</v>
      </c>
    </row>
    <row r="307" spans="1:8" x14ac:dyDescent="0.35">
      <c r="A307" s="17" t="s">
        <v>2066</v>
      </c>
      <c r="B307" s="17">
        <v>28.46</v>
      </c>
      <c r="C307" s="17">
        <v>4.8499999999999996</v>
      </c>
      <c r="D307" s="17" t="s">
        <v>2381</v>
      </c>
      <c r="E307" s="17" t="s">
        <v>2380</v>
      </c>
      <c r="F307" s="17" t="s">
        <v>2380</v>
      </c>
      <c r="G307" s="17">
        <v>1</v>
      </c>
      <c r="H307" s="17" t="s">
        <v>2381</v>
      </c>
    </row>
    <row r="308" spans="1:8" x14ac:dyDescent="0.35">
      <c r="A308" s="17" t="s">
        <v>2065</v>
      </c>
      <c r="B308" s="17">
        <v>24.56</v>
      </c>
      <c r="C308" s="17">
        <v>6.18</v>
      </c>
      <c r="D308" s="17" t="s">
        <v>2381</v>
      </c>
      <c r="E308" s="17" t="s">
        <v>2380</v>
      </c>
      <c r="F308" s="17" t="s">
        <v>2381</v>
      </c>
      <c r="G308" s="17">
        <v>1</v>
      </c>
      <c r="H308" s="17" t="s">
        <v>2381</v>
      </c>
    </row>
    <row r="309" spans="1:8" x14ac:dyDescent="0.35">
      <c r="A309" s="17" t="s">
        <v>2064</v>
      </c>
      <c r="B309" s="17">
        <v>41.19</v>
      </c>
      <c r="C309" s="17">
        <v>6.37</v>
      </c>
      <c r="D309" s="17" t="s">
        <v>2380</v>
      </c>
      <c r="E309" s="17" t="s">
        <v>2380</v>
      </c>
      <c r="F309" s="17" t="s">
        <v>2380</v>
      </c>
      <c r="G309" s="17">
        <v>0</v>
      </c>
      <c r="H309" s="17" t="s">
        <v>2381</v>
      </c>
    </row>
    <row r="310" spans="1:8" x14ac:dyDescent="0.35">
      <c r="A310" s="17" t="s">
        <v>2063</v>
      </c>
      <c r="B310" s="17">
        <v>18.63</v>
      </c>
      <c r="C310" s="17">
        <v>9.81</v>
      </c>
      <c r="D310" s="17" t="s">
        <v>2381</v>
      </c>
      <c r="E310" s="17" t="s">
        <v>2380</v>
      </c>
      <c r="F310" s="17" t="s">
        <v>2380</v>
      </c>
      <c r="G310" s="17">
        <v>2</v>
      </c>
      <c r="H310" s="17" t="s">
        <v>2381</v>
      </c>
    </row>
    <row r="311" spans="1:8" x14ac:dyDescent="0.35">
      <c r="A311" s="17" t="s">
        <v>2062</v>
      </c>
      <c r="B311" s="17">
        <v>26.26</v>
      </c>
      <c r="C311" s="17">
        <v>11.8</v>
      </c>
      <c r="D311" s="17" t="s">
        <v>2381</v>
      </c>
      <c r="E311" s="17" t="s">
        <v>2380</v>
      </c>
      <c r="F311" s="17" t="s">
        <v>2380</v>
      </c>
      <c r="G311" s="17">
        <v>1</v>
      </c>
      <c r="H311" s="17" t="s">
        <v>2381</v>
      </c>
    </row>
    <row r="312" spans="1:8" x14ac:dyDescent="0.35">
      <c r="A312" s="17" t="s">
        <v>2061</v>
      </c>
      <c r="B312" s="17">
        <v>22.37</v>
      </c>
      <c r="C312" s="17">
        <v>5.86</v>
      </c>
      <c r="D312" s="17" t="s">
        <v>2381</v>
      </c>
      <c r="E312" s="17" t="s">
        <v>2380</v>
      </c>
      <c r="F312" s="17" t="s">
        <v>2381</v>
      </c>
      <c r="G312" s="17">
        <v>1</v>
      </c>
      <c r="H312" s="17" t="s">
        <v>2381</v>
      </c>
    </row>
    <row r="313" spans="1:8" x14ac:dyDescent="0.35">
      <c r="A313" s="17" t="s">
        <v>2060</v>
      </c>
      <c r="B313" s="17">
        <v>39.619999999999997</v>
      </c>
      <c r="C313" s="17">
        <v>4.28</v>
      </c>
      <c r="D313" s="17" t="s">
        <v>2380</v>
      </c>
      <c r="E313" s="17" t="s">
        <v>2380</v>
      </c>
      <c r="F313" s="17" t="s">
        <v>2380</v>
      </c>
      <c r="G313" s="17">
        <v>1</v>
      </c>
      <c r="H313" s="17" t="s">
        <v>2381</v>
      </c>
    </row>
    <row r="314" spans="1:8" x14ac:dyDescent="0.35">
      <c r="A314" s="17" t="s">
        <v>2059</v>
      </c>
      <c r="B314" s="17">
        <v>18.329999999999998</v>
      </c>
      <c r="C314" s="17">
        <v>4.16</v>
      </c>
      <c r="D314" s="17" t="s">
        <v>2381</v>
      </c>
      <c r="E314" s="17" t="s">
        <v>2380</v>
      </c>
      <c r="F314" s="17" t="s">
        <v>2380</v>
      </c>
      <c r="G314" s="17">
        <v>0</v>
      </c>
      <c r="H314" s="17" t="s">
        <v>2381</v>
      </c>
    </row>
    <row r="315" spans="1:8" x14ac:dyDescent="0.35">
      <c r="A315" s="17" t="s">
        <v>2058</v>
      </c>
      <c r="B315" s="17">
        <v>17.11</v>
      </c>
      <c r="C315" s="17">
        <v>4.9800000000000004</v>
      </c>
      <c r="D315" s="17" t="s">
        <v>2381</v>
      </c>
      <c r="E315" s="17" t="s">
        <v>2380</v>
      </c>
      <c r="F315" s="17" t="s">
        <v>2381</v>
      </c>
      <c r="G315" s="17">
        <v>1</v>
      </c>
      <c r="H315" s="17" t="s">
        <v>2381</v>
      </c>
    </row>
    <row r="316" spans="1:8" x14ac:dyDescent="0.35">
      <c r="A316" s="17" t="s">
        <v>2057</v>
      </c>
      <c r="B316" s="17">
        <v>43.5</v>
      </c>
      <c r="C316" s="17">
        <v>6.38</v>
      </c>
      <c r="D316" s="17" t="s">
        <v>2380</v>
      </c>
      <c r="E316" s="17" t="s">
        <v>2381</v>
      </c>
      <c r="F316" s="17" t="s">
        <v>2380</v>
      </c>
      <c r="G316" s="17">
        <v>1</v>
      </c>
      <c r="H316" s="17" t="s">
        <v>2381</v>
      </c>
    </row>
    <row r="317" spans="1:8" x14ac:dyDescent="0.35">
      <c r="A317" s="17" t="s">
        <v>2056</v>
      </c>
      <c r="B317" s="17">
        <v>25.364999999999998</v>
      </c>
      <c r="C317" s="17">
        <v>5.19</v>
      </c>
      <c r="D317" s="17" t="s">
        <v>2380</v>
      </c>
      <c r="E317" s="17" t="s">
        <v>2380</v>
      </c>
      <c r="F317" s="17" t="s">
        <v>2380</v>
      </c>
      <c r="G317" s="17">
        <v>2</v>
      </c>
      <c r="H317" s="17" t="s">
        <v>2380</v>
      </c>
    </row>
    <row r="318" spans="1:8" x14ac:dyDescent="0.35">
      <c r="A318" s="17" t="s">
        <v>2055</v>
      </c>
      <c r="B318" s="17">
        <v>28.594999999999999</v>
      </c>
      <c r="C318" s="17">
        <v>10.210000000000001</v>
      </c>
      <c r="D318" s="17" t="s">
        <v>2380</v>
      </c>
      <c r="E318" s="17" t="s">
        <v>2380</v>
      </c>
      <c r="F318" s="17" t="s">
        <v>2380</v>
      </c>
      <c r="G318" s="17">
        <v>0</v>
      </c>
      <c r="H318" s="17" t="s">
        <v>2380</v>
      </c>
    </row>
    <row r="319" spans="1:8" x14ac:dyDescent="0.35">
      <c r="A319" s="17" t="s">
        <v>2054</v>
      </c>
      <c r="B319" s="17">
        <v>29.83</v>
      </c>
      <c r="C319" s="17">
        <v>9.6999999999999993</v>
      </c>
      <c r="D319" s="17" t="s">
        <v>2381</v>
      </c>
      <c r="E319" s="17" t="s">
        <v>2380</v>
      </c>
      <c r="F319" s="17" t="s">
        <v>2381</v>
      </c>
      <c r="G319" s="17">
        <v>1</v>
      </c>
      <c r="H319" s="17" t="s">
        <v>2381</v>
      </c>
    </row>
    <row r="320" spans="1:8" x14ac:dyDescent="0.35">
      <c r="A320" s="17" t="s">
        <v>2053</v>
      </c>
      <c r="B320" s="17">
        <v>24.7</v>
      </c>
      <c r="C320" s="17">
        <v>10.25</v>
      </c>
      <c r="D320" s="17" t="s">
        <v>2380</v>
      </c>
      <c r="E320" s="17" t="s">
        <v>2380</v>
      </c>
      <c r="F320" s="17" t="s">
        <v>2380</v>
      </c>
      <c r="G320" s="17">
        <v>3</v>
      </c>
      <c r="H320" s="17" t="s">
        <v>2380</v>
      </c>
    </row>
    <row r="321" spans="1:8" x14ac:dyDescent="0.35">
      <c r="A321" s="17" t="s">
        <v>2052</v>
      </c>
      <c r="B321" s="17">
        <v>17.940000000000001</v>
      </c>
      <c r="C321" s="17">
        <v>9.77</v>
      </c>
      <c r="D321" s="17" t="s">
        <v>2380</v>
      </c>
      <c r="E321" s="17" t="s">
        <v>2380</v>
      </c>
      <c r="F321" s="17" t="s">
        <v>2380</v>
      </c>
      <c r="G321" s="17">
        <v>0</v>
      </c>
      <c r="H321" s="17" t="s">
        <v>2381</v>
      </c>
    </row>
    <row r="322" spans="1:8" x14ac:dyDescent="0.35">
      <c r="A322" s="17" t="s">
        <v>2051</v>
      </c>
      <c r="B322" s="17">
        <v>21.08</v>
      </c>
      <c r="C322" s="17">
        <v>4.83</v>
      </c>
      <c r="D322" s="17" t="s">
        <v>2380</v>
      </c>
      <c r="E322" s="17" t="s">
        <v>2380</v>
      </c>
      <c r="F322" s="17" t="s">
        <v>2381</v>
      </c>
      <c r="G322" s="17">
        <v>1</v>
      </c>
      <c r="H322" s="17" t="s">
        <v>2381</v>
      </c>
    </row>
    <row r="323" spans="1:8" x14ac:dyDescent="0.35">
      <c r="A323" s="17" t="s">
        <v>2050</v>
      </c>
      <c r="B323" s="17">
        <v>37.715000000000003</v>
      </c>
      <c r="C323" s="17">
        <v>10.86</v>
      </c>
      <c r="D323" s="17" t="s">
        <v>2381</v>
      </c>
      <c r="E323" s="17" t="s">
        <v>2380</v>
      </c>
      <c r="F323" s="17" t="s">
        <v>2380</v>
      </c>
      <c r="G323" s="17">
        <v>0</v>
      </c>
      <c r="H323" s="17" t="s">
        <v>2380</v>
      </c>
    </row>
    <row r="324" spans="1:8" x14ac:dyDescent="0.35">
      <c r="A324" s="17" t="s">
        <v>2049</v>
      </c>
      <c r="B324" s="17">
        <v>22.39</v>
      </c>
      <c r="C324" s="17">
        <v>9.5299999999999994</v>
      </c>
      <c r="D324" s="17" t="s">
        <v>2381</v>
      </c>
      <c r="E324" s="17" t="s">
        <v>2380</v>
      </c>
      <c r="F324" s="17" t="s">
        <v>2380</v>
      </c>
      <c r="G324" s="17">
        <v>0</v>
      </c>
      <c r="H324" s="17" t="s">
        <v>2381</v>
      </c>
    </row>
    <row r="325" spans="1:8" x14ac:dyDescent="0.35">
      <c r="A325" s="17" t="s">
        <v>2048</v>
      </c>
      <c r="B325" s="17">
        <v>28.78</v>
      </c>
      <c r="C325" s="17">
        <v>5.68</v>
      </c>
      <c r="D325" s="17" t="s">
        <v>2380</v>
      </c>
      <c r="E325" s="17" t="s">
        <v>2380</v>
      </c>
      <c r="F325" s="17" t="s">
        <v>2380</v>
      </c>
      <c r="G325" s="17">
        <v>0</v>
      </c>
      <c r="H325" s="17" t="s">
        <v>2381</v>
      </c>
    </row>
    <row r="326" spans="1:8" x14ac:dyDescent="0.35">
      <c r="A326" s="17" t="s">
        <v>2047</v>
      </c>
      <c r="B326" s="17">
        <v>18.329999999999998</v>
      </c>
      <c r="C326" s="17">
        <v>5.57</v>
      </c>
      <c r="D326" s="17" t="s">
        <v>2381</v>
      </c>
      <c r="E326" s="17" t="s">
        <v>2380</v>
      </c>
      <c r="F326" s="17" t="s">
        <v>2380</v>
      </c>
      <c r="G326" s="17">
        <v>0</v>
      </c>
      <c r="H326" s="17" t="s">
        <v>2381</v>
      </c>
    </row>
    <row r="327" spans="1:8" x14ac:dyDescent="0.35">
      <c r="A327" s="17" t="s">
        <v>2046</v>
      </c>
      <c r="B327" s="17">
        <v>26.39</v>
      </c>
      <c r="C327" s="17">
        <v>4.58</v>
      </c>
      <c r="D327" s="17" t="s">
        <v>2381</v>
      </c>
      <c r="E327" s="17" t="s">
        <v>2380</v>
      </c>
      <c r="F327" s="17" t="s">
        <v>2380</v>
      </c>
      <c r="G327" s="17">
        <v>1</v>
      </c>
      <c r="H327" s="17" t="s">
        <v>2381</v>
      </c>
    </row>
    <row r="328" spans="1:8" x14ac:dyDescent="0.35">
      <c r="A328" s="17" t="s">
        <v>2045</v>
      </c>
      <c r="B328" s="17">
        <v>19.260000000000002</v>
      </c>
      <c r="C328" s="17">
        <v>8.9600000000000009</v>
      </c>
      <c r="D328" s="17" t="s">
        <v>2381</v>
      </c>
      <c r="E328" s="17" t="s">
        <v>2380</v>
      </c>
      <c r="F328" s="17" t="s">
        <v>2380</v>
      </c>
      <c r="G328" s="17">
        <v>1</v>
      </c>
      <c r="H328" s="17" t="s">
        <v>2381</v>
      </c>
    </row>
    <row r="329" spans="1:8" x14ac:dyDescent="0.35">
      <c r="A329" s="17" t="s">
        <v>2044</v>
      </c>
      <c r="B329" s="17">
        <v>26.92</v>
      </c>
      <c r="C329" s="17">
        <v>6.09</v>
      </c>
      <c r="D329" s="17" t="s">
        <v>2380</v>
      </c>
      <c r="E329" s="17" t="s">
        <v>2380</v>
      </c>
      <c r="F329" s="17" t="s">
        <v>2380</v>
      </c>
      <c r="G329" s="17">
        <v>0</v>
      </c>
      <c r="H329" s="17" t="s">
        <v>2381</v>
      </c>
    </row>
    <row r="330" spans="1:8" x14ac:dyDescent="0.35">
      <c r="A330" s="17" t="s">
        <v>2043</v>
      </c>
      <c r="B330" s="17">
        <v>19.73</v>
      </c>
      <c r="C330" s="17">
        <v>4.3600000000000003</v>
      </c>
      <c r="D330" s="17" t="s">
        <v>2380</v>
      </c>
      <c r="E330" s="17" t="s">
        <v>2380</v>
      </c>
      <c r="F330" s="17" t="s">
        <v>2380</v>
      </c>
      <c r="G330" s="17">
        <v>0</v>
      </c>
      <c r="H330" s="17" t="s">
        <v>2381</v>
      </c>
    </row>
    <row r="331" spans="1:8" x14ac:dyDescent="0.35">
      <c r="A331" s="17" t="s">
        <v>2042</v>
      </c>
      <c r="B331" s="17">
        <v>23.56</v>
      </c>
      <c r="C331" s="17">
        <v>11.74</v>
      </c>
      <c r="D331" s="17" t="s">
        <v>2381</v>
      </c>
      <c r="E331" s="17" t="s">
        <v>2380</v>
      </c>
      <c r="F331" s="17" t="s">
        <v>2380</v>
      </c>
      <c r="G331" s="17">
        <v>0</v>
      </c>
      <c r="H331" s="17" t="s">
        <v>2381</v>
      </c>
    </row>
    <row r="332" spans="1:8" x14ac:dyDescent="0.35">
      <c r="A332" s="17" t="s">
        <v>2041</v>
      </c>
      <c r="B332" s="17">
        <v>37.67</v>
      </c>
      <c r="C332" s="17">
        <v>5.89</v>
      </c>
      <c r="D332" s="17" t="s">
        <v>2380</v>
      </c>
      <c r="E332" s="17" t="s">
        <v>2380</v>
      </c>
      <c r="F332" s="17" t="s">
        <v>2380</v>
      </c>
      <c r="G332" s="17">
        <v>1</v>
      </c>
      <c r="H332" s="17" t="s">
        <v>2381</v>
      </c>
    </row>
    <row r="333" spans="1:8" x14ac:dyDescent="0.35">
      <c r="A333" s="17" t="s">
        <v>2040</v>
      </c>
      <c r="B333" s="17">
        <v>18.73</v>
      </c>
      <c r="C333" s="17">
        <v>10.64</v>
      </c>
      <c r="D333" s="17" t="s">
        <v>2380</v>
      </c>
      <c r="E333" s="17" t="s">
        <v>2380</v>
      </c>
      <c r="F333" s="17" t="s">
        <v>2380</v>
      </c>
      <c r="G333" s="17">
        <v>2</v>
      </c>
      <c r="H333" s="17" t="s">
        <v>2381</v>
      </c>
    </row>
    <row r="334" spans="1:8" x14ac:dyDescent="0.35">
      <c r="A334" s="17" t="s">
        <v>2039</v>
      </c>
      <c r="B334" s="17">
        <v>33.090000000000003</v>
      </c>
      <c r="C334" s="17">
        <v>6.06</v>
      </c>
      <c r="D334" s="17" t="s">
        <v>2380</v>
      </c>
      <c r="E334" s="17" t="s">
        <v>2380</v>
      </c>
      <c r="F334" s="17" t="s">
        <v>2381</v>
      </c>
      <c r="G334" s="17">
        <v>1</v>
      </c>
      <c r="H334" s="17" t="s">
        <v>2381</v>
      </c>
    </row>
    <row r="335" spans="1:8" x14ac:dyDescent="0.35">
      <c r="A335" s="17" t="s">
        <v>2038</v>
      </c>
      <c r="B335" s="17">
        <v>18.329999999999998</v>
      </c>
      <c r="C335" s="17">
        <v>7.46</v>
      </c>
      <c r="D335" s="17" t="s">
        <v>2381</v>
      </c>
      <c r="E335" s="17" t="s">
        <v>2380</v>
      </c>
      <c r="F335" s="17" t="s">
        <v>2380</v>
      </c>
      <c r="G335" s="17">
        <v>1</v>
      </c>
      <c r="H335" s="17" t="s">
        <v>2381</v>
      </c>
    </row>
    <row r="336" spans="1:8" x14ac:dyDescent="0.35">
      <c r="A336" s="17" t="s">
        <v>2037</v>
      </c>
      <c r="B336" s="17">
        <v>27.74</v>
      </c>
      <c r="C336" s="17">
        <v>4.68</v>
      </c>
      <c r="D336" s="17" t="s">
        <v>2381</v>
      </c>
      <c r="E336" s="17" t="s">
        <v>2380</v>
      </c>
      <c r="F336" s="17" t="s">
        <v>2380</v>
      </c>
      <c r="G336" s="17">
        <v>2</v>
      </c>
      <c r="H336" s="17" t="s">
        <v>2381</v>
      </c>
    </row>
    <row r="337" spans="1:8" x14ac:dyDescent="0.35">
      <c r="A337" s="17" t="s">
        <v>2036</v>
      </c>
      <c r="B337" s="17">
        <v>24.2</v>
      </c>
      <c r="C337" s="17">
        <v>6.15</v>
      </c>
      <c r="D337" s="17" t="s">
        <v>2380</v>
      </c>
      <c r="E337" s="17" t="s">
        <v>2380</v>
      </c>
      <c r="F337" s="17" t="s">
        <v>2380</v>
      </c>
      <c r="G337" s="17">
        <v>1</v>
      </c>
      <c r="H337" s="17" t="s">
        <v>2381</v>
      </c>
    </row>
    <row r="338" spans="1:8" x14ac:dyDescent="0.35">
      <c r="A338" s="17" t="s">
        <v>2035</v>
      </c>
      <c r="B338" s="17">
        <v>22.03</v>
      </c>
      <c r="C338" s="17">
        <v>4.28</v>
      </c>
      <c r="D338" s="17" t="s">
        <v>2381</v>
      </c>
      <c r="E338" s="17" t="s">
        <v>2380</v>
      </c>
      <c r="F338" s="17" t="s">
        <v>2380</v>
      </c>
      <c r="G338" s="17">
        <v>0</v>
      </c>
      <c r="H338" s="17" t="s">
        <v>2381</v>
      </c>
    </row>
    <row r="339" spans="1:8" x14ac:dyDescent="0.35">
      <c r="A339" s="17" t="s">
        <v>2034</v>
      </c>
      <c r="B339" s="17">
        <v>26.885000000000002</v>
      </c>
      <c r="C339" s="17">
        <v>9.86</v>
      </c>
      <c r="D339" s="17" t="s">
        <v>2380</v>
      </c>
      <c r="E339" s="17" t="s">
        <v>2380</v>
      </c>
      <c r="F339" s="17" t="s">
        <v>2380</v>
      </c>
      <c r="G339" s="17">
        <v>3</v>
      </c>
      <c r="H339" s="17" t="s">
        <v>2381</v>
      </c>
    </row>
    <row r="340" spans="1:8" x14ac:dyDescent="0.35">
      <c r="A340" s="17" t="s">
        <v>2033</v>
      </c>
      <c r="B340" s="17">
        <v>16.36</v>
      </c>
      <c r="C340" s="17">
        <v>11.19</v>
      </c>
      <c r="D340" s="17" t="s">
        <v>2380</v>
      </c>
      <c r="E340" s="17" t="s">
        <v>2380</v>
      </c>
      <c r="F340" s="17" t="s">
        <v>2380</v>
      </c>
      <c r="G340" s="17">
        <v>0</v>
      </c>
      <c r="H340" s="17" t="s">
        <v>2381</v>
      </c>
    </row>
    <row r="341" spans="1:8" x14ac:dyDescent="0.35">
      <c r="A341" s="17" t="s">
        <v>2032</v>
      </c>
      <c r="B341" s="17">
        <v>32.299999999999997</v>
      </c>
      <c r="C341" s="17">
        <v>4.8899999999999997</v>
      </c>
      <c r="D341" s="17" t="s">
        <v>2381</v>
      </c>
      <c r="E341" s="17" t="s">
        <v>2380</v>
      </c>
      <c r="F341" s="17" t="s">
        <v>2381</v>
      </c>
      <c r="G341" s="17">
        <v>1</v>
      </c>
      <c r="H341" s="17" t="s">
        <v>2380</v>
      </c>
    </row>
    <row r="342" spans="1:8" x14ac:dyDescent="0.35">
      <c r="A342" s="17" t="s">
        <v>2031</v>
      </c>
      <c r="B342" s="17">
        <v>16.05</v>
      </c>
      <c r="C342" s="17">
        <v>4.3499999999999996</v>
      </c>
      <c r="D342" s="17" t="s">
        <v>2381</v>
      </c>
      <c r="E342" s="17" t="s">
        <v>2380</v>
      </c>
      <c r="F342" s="17" t="s">
        <v>2380</v>
      </c>
      <c r="G342" s="17">
        <v>0</v>
      </c>
      <c r="H342" s="17" t="s">
        <v>2381</v>
      </c>
    </row>
    <row r="343" spans="1:8" x14ac:dyDescent="0.35">
      <c r="A343" s="17" t="s">
        <v>2030</v>
      </c>
      <c r="B343" s="17">
        <v>29.07</v>
      </c>
      <c r="C343" s="17">
        <v>8.66</v>
      </c>
      <c r="D343" s="17" t="s">
        <v>2381</v>
      </c>
      <c r="E343" s="17" t="s">
        <v>2380</v>
      </c>
      <c r="F343" s="17" t="s">
        <v>2380</v>
      </c>
      <c r="G343" s="17">
        <v>2</v>
      </c>
      <c r="H343" s="17" t="s">
        <v>2381</v>
      </c>
    </row>
    <row r="344" spans="1:8" x14ac:dyDescent="0.35">
      <c r="A344" s="17" t="s">
        <v>2029</v>
      </c>
      <c r="B344" s="17">
        <v>17.43</v>
      </c>
      <c r="C344" s="17">
        <v>8.64</v>
      </c>
      <c r="D344" s="17" t="s">
        <v>2380</v>
      </c>
      <c r="E344" s="17" t="s">
        <v>2380</v>
      </c>
      <c r="F344" s="17" t="s">
        <v>2380</v>
      </c>
      <c r="G344" s="17">
        <v>0</v>
      </c>
      <c r="H344" s="17" t="s">
        <v>2381</v>
      </c>
    </row>
    <row r="345" spans="1:8" x14ac:dyDescent="0.35">
      <c r="A345" s="17" t="s">
        <v>2028</v>
      </c>
      <c r="B345" s="17">
        <v>19.329999999999998</v>
      </c>
      <c r="C345" s="17">
        <v>4.2699999999999996</v>
      </c>
      <c r="D345" s="17" t="s">
        <v>2380</v>
      </c>
      <c r="E345" s="17" t="s">
        <v>2380</v>
      </c>
      <c r="F345" s="17" t="s">
        <v>2380</v>
      </c>
      <c r="G345" s="17">
        <v>0</v>
      </c>
      <c r="H345" s="17" t="s">
        <v>2381</v>
      </c>
    </row>
    <row r="346" spans="1:8" x14ac:dyDescent="0.35">
      <c r="A346" s="17" t="s">
        <v>2027</v>
      </c>
      <c r="B346" s="17">
        <v>30.52</v>
      </c>
      <c r="C346" s="17">
        <v>4.21</v>
      </c>
      <c r="D346" s="17" t="s">
        <v>2380</v>
      </c>
      <c r="E346" s="17" t="s">
        <v>2380</v>
      </c>
      <c r="F346" s="17" t="s">
        <v>2380</v>
      </c>
      <c r="G346" s="17">
        <v>1</v>
      </c>
      <c r="H346" s="17" t="s">
        <v>2381</v>
      </c>
    </row>
    <row r="347" spans="1:8" x14ac:dyDescent="0.35">
      <c r="A347" s="17" t="s">
        <v>2026</v>
      </c>
      <c r="B347" s="17">
        <v>39.21</v>
      </c>
      <c r="C347" s="17">
        <v>5.04</v>
      </c>
      <c r="D347" s="17" t="s">
        <v>2380</v>
      </c>
      <c r="E347" s="17" t="s">
        <v>2380</v>
      </c>
      <c r="F347" s="17" t="s">
        <v>2381</v>
      </c>
      <c r="G347" s="17">
        <v>1</v>
      </c>
      <c r="H347" s="17" t="s">
        <v>2381</v>
      </c>
    </row>
    <row r="348" spans="1:8" x14ac:dyDescent="0.35">
      <c r="A348" s="17" t="s">
        <v>2025</v>
      </c>
      <c r="B348" s="17">
        <v>26.98</v>
      </c>
      <c r="C348" s="17">
        <v>5.21</v>
      </c>
      <c r="D348" s="17" t="s">
        <v>2381</v>
      </c>
      <c r="E348" s="17" t="s">
        <v>2380</v>
      </c>
      <c r="F348" s="17" t="s">
        <v>2380</v>
      </c>
      <c r="G348" s="17">
        <v>2</v>
      </c>
      <c r="H348" s="17" t="s">
        <v>2381</v>
      </c>
    </row>
    <row r="349" spans="1:8" x14ac:dyDescent="0.35">
      <c r="A349" s="17" t="s">
        <v>2024</v>
      </c>
      <c r="B349" s="17">
        <v>25.84</v>
      </c>
      <c r="C349" s="17">
        <v>8.83</v>
      </c>
      <c r="D349" s="17" t="s">
        <v>2380</v>
      </c>
      <c r="E349" s="17" t="s">
        <v>2380</v>
      </c>
      <c r="F349" s="17" t="s">
        <v>2380</v>
      </c>
      <c r="G349" s="17">
        <v>0</v>
      </c>
      <c r="H349" s="17" t="s">
        <v>2380</v>
      </c>
    </row>
    <row r="350" spans="1:8" x14ac:dyDescent="0.35">
      <c r="A350" s="17" t="s">
        <v>2023</v>
      </c>
      <c r="B350" s="17">
        <v>28.31</v>
      </c>
      <c r="C350" s="17">
        <v>8.4700000000000006</v>
      </c>
      <c r="D350" s="17" t="s">
        <v>2381</v>
      </c>
      <c r="E350" s="17" t="s">
        <v>2380</v>
      </c>
      <c r="F350" s="17" t="s">
        <v>2380</v>
      </c>
      <c r="G350" s="17">
        <v>2</v>
      </c>
      <c r="H350" s="17" t="s">
        <v>2381</v>
      </c>
    </row>
    <row r="351" spans="1:8" x14ac:dyDescent="0.35">
      <c r="A351" s="17" t="s">
        <v>2022</v>
      </c>
      <c r="B351" s="17">
        <v>23.94</v>
      </c>
      <c r="C351" s="17">
        <v>4.2</v>
      </c>
      <c r="D351" s="17" t="s">
        <v>2380</v>
      </c>
      <c r="E351" s="17" t="s">
        <v>2380</v>
      </c>
      <c r="F351" s="17" t="s">
        <v>2380</v>
      </c>
      <c r="G351" s="17">
        <v>0</v>
      </c>
      <c r="H351" s="17" t="s">
        <v>2381</v>
      </c>
    </row>
    <row r="352" spans="1:8" x14ac:dyDescent="0.35">
      <c r="A352" s="17" t="s">
        <v>2021</v>
      </c>
      <c r="B352" s="17">
        <v>20.03</v>
      </c>
      <c r="C352" s="17">
        <v>6.14</v>
      </c>
      <c r="D352" s="17" t="s">
        <v>2381</v>
      </c>
      <c r="E352" s="17" t="s">
        <v>2380</v>
      </c>
      <c r="F352" s="17" t="s">
        <v>2380</v>
      </c>
      <c r="G352" s="17">
        <v>0</v>
      </c>
      <c r="H352" s="17" t="s">
        <v>2381</v>
      </c>
    </row>
    <row r="353" spans="1:8" x14ac:dyDescent="0.35">
      <c r="A353" s="17" t="s">
        <v>2020</v>
      </c>
      <c r="B353" s="17">
        <v>41.42</v>
      </c>
      <c r="C353" s="17">
        <v>6.07</v>
      </c>
      <c r="D353" s="17" t="s">
        <v>2380</v>
      </c>
      <c r="E353" s="17" t="s">
        <v>2380</v>
      </c>
      <c r="F353" s="17" t="s">
        <v>2380</v>
      </c>
      <c r="G353" s="17">
        <v>0</v>
      </c>
      <c r="H353" s="17" t="s">
        <v>2380</v>
      </c>
    </row>
    <row r="354" spans="1:8" x14ac:dyDescent="0.35">
      <c r="A354" s="17" t="s">
        <v>2019</v>
      </c>
      <c r="B354" s="17">
        <v>36.67</v>
      </c>
      <c r="C354" s="17">
        <v>10.210000000000001</v>
      </c>
      <c r="D354" s="17" t="s">
        <v>2380</v>
      </c>
      <c r="E354" s="17" t="s">
        <v>2380</v>
      </c>
      <c r="F354" s="17" t="s">
        <v>2380</v>
      </c>
      <c r="G354" s="17">
        <v>0</v>
      </c>
      <c r="H354" s="17" t="s">
        <v>2380</v>
      </c>
    </row>
    <row r="355" spans="1:8" x14ac:dyDescent="0.35">
      <c r="A355" s="17" t="s">
        <v>2018</v>
      </c>
      <c r="B355" s="17">
        <v>27.645</v>
      </c>
      <c r="C355" s="17">
        <v>4.6900000000000004</v>
      </c>
      <c r="D355" s="17" t="s">
        <v>2380</v>
      </c>
      <c r="E355" s="17" t="s">
        <v>2380</v>
      </c>
      <c r="F355" s="17" t="s">
        <v>2380</v>
      </c>
      <c r="G355" s="17">
        <v>0</v>
      </c>
      <c r="H355" s="17" t="s">
        <v>2380</v>
      </c>
    </row>
    <row r="356" spans="1:8" x14ac:dyDescent="0.35">
      <c r="A356" s="17" t="s">
        <v>2017</v>
      </c>
      <c r="B356" s="17">
        <v>22.72</v>
      </c>
      <c r="C356" s="17">
        <v>5.71</v>
      </c>
      <c r="D356" s="17" t="s">
        <v>2380</v>
      </c>
      <c r="E356" s="17" t="s">
        <v>2380</v>
      </c>
      <c r="F356" s="17" t="s">
        <v>2380</v>
      </c>
      <c r="G356" s="17">
        <v>0</v>
      </c>
      <c r="H356" s="17" t="s">
        <v>2381</v>
      </c>
    </row>
    <row r="357" spans="1:8" x14ac:dyDescent="0.35">
      <c r="A357" s="17" t="s">
        <v>2016</v>
      </c>
      <c r="B357" s="17">
        <v>36.520000000000003</v>
      </c>
      <c r="C357" s="17">
        <v>9.07</v>
      </c>
      <c r="D357" s="17" t="s">
        <v>2381</v>
      </c>
      <c r="E357" s="17" t="s">
        <v>2380</v>
      </c>
      <c r="F357" s="17" t="s">
        <v>2381</v>
      </c>
      <c r="G357" s="17">
        <v>1</v>
      </c>
      <c r="H357" s="17" t="s">
        <v>2380</v>
      </c>
    </row>
    <row r="358" spans="1:8" x14ac:dyDescent="0.35">
      <c r="A358" s="17" t="s">
        <v>2015</v>
      </c>
      <c r="B358" s="17">
        <v>33.96</v>
      </c>
      <c r="C358" s="17">
        <v>4.99</v>
      </c>
      <c r="D358" s="17" t="s">
        <v>2380</v>
      </c>
      <c r="E358" s="17" t="s">
        <v>2380</v>
      </c>
      <c r="F358" s="17" t="s">
        <v>2380</v>
      </c>
      <c r="G358" s="17">
        <v>0</v>
      </c>
      <c r="H358" s="17" t="s">
        <v>2381</v>
      </c>
    </row>
    <row r="359" spans="1:8" x14ac:dyDescent="0.35">
      <c r="A359" s="17" t="s">
        <v>2014</v>
      </c>
      <c r="B359" s="17">
        <v>26.695</v>
      </c>
      <c r="C359" s="17">
        <v>8.31</v>
      </c>
      <c r="D359" s="17" t="s">
        <v>2380</v>
      </c>
      <c r="E359" s="17" t="s">
        <v>2380</v>
      </c>
      <c r="F359" s="17" t="s">
        <v>2380</v>
      </c>
      <c r="G359" s="17">
        <v>0</v>
      </c>
      <c r="H359" s="17" t="s">
        <v>2381</v>
      </c>
    </row>
    <row r="360" spans="1:8" x14ac:dyDescent="0.35">
      <c r="A360" s="17" t="s">
        <v>2013</v>
      </c>
      <c r="B360" s="17">
        <v>18.45</v>
      </c>
      <c r="C360" s="17">
        <v>5.07</v>
      </c>
      <c r="D360" s="17" t="s">
        <v>2381</v>
      </c>
      <c r="E360" s="17" t="s">
        <v>2380</v>
      </c>
      <c r="F360" s="17" t="s">
        <v>2380</v>
      </c>
      <c r="G360" s="17">
        <v>0</v>
      </c>
      <c r="H360" s="17" t="s">
        <v>2381</v>
      </c>
    </row>
    <row r="361" spans="1:8" x14ac:dyDescent="0.35">
      <c r="A361" s="17" t="s">
        <v>2012</v>
      </c>
      <c r="B361" s="17">
        <v>33.18</v>
      </c>
      <c r="C361" s="17">
        <v>4.79</v>
      </c>
      <c r="D361" s="17" t="s">
        <v>2380</v>
      </c>
      <c r="E361" s="17" t="s">
        <v>2380</v>
      </c>
      <c r="F361" s="17" t="s">
        <v>2380</v>
      </c>
      <c r="G361" s="17">
        <v>0</v>
      </c>
      <c r="H361" s="17" t="s">
        <v>2381</v>
      </c>
    </row>
    <row r="362" spans="1:8" x14ac:dyDescent="0.35">
      <c r="A362" s="17" t="s">
        <v>2011</v>
      </c>
      <c r="B362" s="17">
        <v>36.1</v>
      </c>
      <c r="C362" s="17">
        <v>11.39</v>
      </c>
      <c r="D362" s="17" t="s">
        <v>2381</v>
      </c>
      <c r="E362" s="17" t="s">
        <v>2380</v>
      </c>
      <c r="F362" s="17" t="s">
        <v>2380</v>
      </c>
      <c r="G362" s="17">
        <v>2</v>
      </c>
      <c r="H362" s="17" t="s">
        <v>2380</v>
      </c>
    </row>
    <row r="363" spans="1:8" x14ac:dyDescent="0.35">
      <c r="A363" s="17" t="s">
        <v>2010</v>
      </c>
      <c r="B363" s="17">
        <v>22.77</v>
      </c>
      <c r="C363" s="17">
        <v>6</v>
      </c>
      <c r="D363" s="17" t="s">
        <v>2380</v>
      </c>
      <c r="E363" s="17" t="s">
        <v>2380</v>
      </c>
      <c r="F363" s="17" t="s">
        <v>2380</v>
      </c>
      <c r="G363" s="17">
        <v>0</v>
      </c>
      <c r="H363" s="17" t="s">
        <v>2381</v>
      </c>
    </row>
    <row r="364" spans="1:8" x14ac:dyDescent="0.35">
      <c r="A364" s="17" t="s">
        <v>2009</v>
      </c>
      <c r="B364" s="17">
        <v>21.24</v>
      </c>
      <c r="C364" s="17">
        <v>5.13</v>
      </c>
      <c r="D364" s="17" t="s">
        <v>2380</v>
      </c>
      <c r="E364" s="17" t="s">
        <v>2380</v>
      </c>
      <c r="F364" s="17" t="s">
        <v>2380</v>
      </c>
      <c r="G364" s="17">
        <v>0</v>
      </c>
      <c r="H364" s="17" t="s">
        <v>2381</v>
      </c>
    </row>
    <row r="365" spans="1:8" x14ac:dyDescent="0.35">
      <c r="A365" s="17" t="s">
        <v>2008</v>
      </c>
      <c r="B365" s="17">
        <v>17.600000000000001</v>
      </c>
      <c r="C365" s="17">
        <v>5.26</v>
      </c>
      <c r="D365" s="17" t="s">
        <v>2381</v>
      </c>
      <c r="E365" s="17" t="s">
        <v>2380</v>
      </c>
      <c r="F365" s="17" t="s">
        <v>2380</v>
      </c>
      <c r="G365" s="17">
        <v>0</v>
      </c>
      <c r="H365" s="17" t="s">
        <v>2381</v>
      </c>
    </row>
    <row r="366" spans="1:8" x14ac:dyDescent="0.35">
      <c r="A366" s="17" t="s">
        <v>2007</v>
      </c>
      <c r="B366" s="17">
        <v>26.29</v>
      </c>
      <c r="C366" s="17">
        <v>6.84</v>
      </c>
      <c r="D366" s="17" t="s">
        <v>2380</v>
      </c>
      <c r="E366" s="17" t="s">
        <v>2380</v>
      </c>
      <c r="F366" s="17" t="s">
        <v>2380</v>
      </c>
      <c r="G366" s="17">
        <v>0</v>
      </c>
      <c r="H366" s="17" t="s">
        <v>2381</v>
      </c>
    </row>
    <row r="367" spans="1:8" x14ac:dyDescent="0.35">
      <c r="A367" s="17" t="s">
        <v>2006</v>
      </c>
      <c r="B367" s="17">
        <v>35.31</v>
      </c>
      <c r="C367" s="17">
        <v>9.0399999999999991</v>
      </c>
      <c r="D367" s="17" t="s">
        <v>2380</v>
      </c>
      <c r="E367" s="17" t="s">
        <v>2380</v>
      </c>
      <c r="F367" s="17" t="s">
        <v>2380</v>
      </c>
      <c r="G367" s="17">
        <v>0</v>
      </c>
      <c r="H367" s="17" t="s">
        <v>2380</v>
      </c>
    </row>
    <row r="368" spans="1:8" x14ac:dyDescent="0.35">
      <c r="A368" s="17" t="s">
        <v>2005</v>
      </c>
      <c r="B368" s="17">
        <v>27.04</v>
      </c>
      <c r="C368" s="17">
        <v>4.0999999999999996</v>
      </c>
      <c r="D368" s="17" t="s">
        <v>2380</v>
      </c>
      <c r="E368" s="17" t="s">
        <v>2380</v>
      </c>
      <c r="F368" s="17" t="s">
        <v>2380</v>
      </c>
      <c r="G368" s="17">
        <v>1</v>
      </c>
      <c r="H368" s="17" t="s">
        <v>2381</v>
      </c>
    </row>
    <row r="369" spans="1:8" x14ac:dyDescent="0.35">
      <c r="A369" s="17" t="s">
        <v>2004</v>
      </c>
      <c r="B369" s="17">
        <v>30.23</v>
      </c>
      <c r="C369" s="17">
        <v>4.2300000000000004</v>
      </c>
      <c r="D369" s="17" t="s">
        <v>2381</v>
      </c>
      <c r="E369" s="17" t="s">
        <v>2380</v>
      </c>
      <c r="F369" s="17" t="s">
        <v>2381</v>
      </c>
      <c r="G369" s="17">
        <v>1</v>
      </c>
      <c r="H369" s="17" t="s">
        <v>2381</v>
      </c>
    </row>
    <row r="370" spans="1:8" x14ac:dyDescent="0.35">
      <c r="A370" s="17" t="s">
        <v>2003</v>
      </c>
      <c r="B370" s="17">
        <v>30.6</v>
      </c>
      <c r="C370" s="17">
        <v>6.48</v>
      </c>
      <c r="D370" s="17" t="s">
        <v>2381</v>
      </c>
      <c r="E370" s="17" t="s">
        <v>2380</v>
      </c>
      <c r="F370" s="17" t="s">
        <v>2381</v>
      </c>
      <c r="G370" s="17">
        <v>1</v>
      </c>
      <c r="H370" s="17" t="s">
        <v>2381</v>
      </c>
    </row>
    <row r="371" spans="1:8" x14ac:dyDescent="0.35">
      <c r="A371" s="17" t="s">
        <v>2002</v>
      </c>
      <c r="B371" s="17">
        <v>26.8</v>
      </c>
      <c r="C371" s="17">
        <v>5.53</v>
      </c>
      <c r="D371" s="17" t="s">
        <v>2380</v>
      </c>
      <c r="E371" s="17" t="s">
        <v>2380</v>
      </c>
      <c r="F371" s="17" t="s">
        <v>2380</v>
      </c>
      <c r="G371" s="17">
        <v>1</v>
      </c>
      <c r="H371" s="17" t="s">
        <v>2381</v>
      </c>
    </row>
    <row r="372" spans="1:8" x14ac:dyDescent="0.35">
      <c r="A372" s="17" t="s">
        <v>2001</v>
      </c>
      <c r="B372" s="17">
        <v>16.86</v>
      </c>
      <c r="C372" s="17">
        <v>4.07</v>
      </c>
      <c r="D372" s="17" t="s">
        <v>2381</v>
      </c>
      <c r="E372" s="17" t="s">
        <v>2380</v>
      </c>
      <c r="F372" s="17" t="s">
        <v>2380</v>
      </c>
      <c r="G372" s="17">
        <v>0</v>
      </c>
      <c r="H372" s="17" t="s">
        <v>2381</v>
      </c>
    </row>
    <row r="373" spans="1:8" x14ac:dyDescent="0.35">
      <c r="A373" s="17" t="s">
        <v>2000</v>
      </c>
      <c r="B373" s="17">
        <v>16.3</v>
      </c>
      <c r="C373" s="17">
        <v>5.51</v>
      </c>
      <c r="D373" s="17" t="s">
        <v>2380</v>
      </c>
      <c r="E373" s="17" t="s">
        <v>2380</v>
      </c>
      <c r="F373" s="17" t="s">
        <v>2380</v>
      </c>
      <c r="G373" s="17">
        <v>1</v>
      </c>
      <c r="H373" s="17" t="s">
        <v>2381</v>
      </c>
    </row>
    <row r="374" spans="1:8" x14ac:dyDescent="0.35">
      <c r="A374" s="17" t="s">
        <v>1999</v>
      </c>
      <c r="B374" s="17">
        <v>29.81</v>
      </c>
      <c r="C374" s="17">
        <v>11.66</v>
      </c>
      <c r="D374" s="17" t="s">
        <v>2380</v>
      </c>
      <c r="E374" s="17" t="s">
        <v>2380</v>
      </c>
      <c r="F374" s="17" t="s">
        <v>2380</v>
      </c>
      <c r="G374" s="17">
        <v>0</v>
      </c>
      <c r="H374" s="17" t="s">
        <v>2381</v>
      </c>
    </row>
    <row r="375" spans="1:8" x14ac:dyDescent="0.35">
      <c r="A375" s="17" t="s">
        <v>1998</v>
      </c>
      <c r="B375" s="17">
        <v>16.329999999999998</v>
      </c>
      <c r="C375" s="17">
        <v>7.26</v>
      </c>
      <c r="D375" s="17" t="s">
        <v>2381</v>
      </c>
      <c r="E375" s="17" t="s">
        <v>2380</v>
      </c>
      <c r="F375" s="17" t="s">
        <v>2380</v>
      </c>
      <c r="G375" s="17">
        <v>0</v>
      </c>
      <c r="H375" s="17" t="s">
        <v>2381</v>
      </c>
    </row>
    <row r="376" spans="1:8" x14ac:dyDescent="0.35">
      <c r="A376" s="17" t="s">
        <v>1997</v>
      </c>
      <c r="B376" s="17">
        <v>16.37</v>
      </c>
      <c r="C376" s="17">
        <v>4.79</v>
      </c>
      <c r="D376" s="17" t="s">
        <v>2381</v>
      </c>
      <c r="E376" s="17" t="s">
        <v>2380</v>
      </c>
      <c r="F376" s="17" t="s">
        <v>2380</v>
      </c>
      <c r="G376" s="17">
        <v>0</v>
      </c>
      <c r="H376" s="17" t="s">
        <v>2381</v>
      </c>
    </row>
    <row r="377" spans="1:8" x14ac:dyDescent="0.35">
      <c r="A377" s="17" t="s">
        <v>1996</v>
      </c>
      <c r="B377" s="17">
        <v>22.42</v>
      </c>
      <c r="C377" s="17">
        <v>4.68</v>
      </c>
      <c r="D377" s="17" t="s">
        <v>2381</v>
      </c>
      <c r="E377" s="17" t="s">
        <v>2380</v>
      </c>
      <c r="F377" s="17" t="s">
        <v>2380</v>
      </c>
      <c r="G377" s="17">
        <v>1</v>
      </c>
      <c r="H377" s="17" t="s">
        <v>2380</v>
      </c>
    </row>
    <row r="378" spans="1:8" x14ac:dyDescent="0.35">
      <c r="A378" s="17" t="s">
        <v>1995</v>
      </c>
      <c r="B378" s="17">
        <v>31.35</v>
      </c>
      <c r="C378" s="17">
        <v>4.33</v>
      </c>
      <c r="D378" s="17" t="s">
        <v>2381</v>
      </c>
      <c r="E378" s="17" t="s">
        <v>2380</v>
      </c>
      <c r="F378" s="17" t="s">
        <v>2381</v>
      </c>
      <c r="G378" s="17">
        <v>1</v>
      </c>
      <c r="H378" s="17" t="s">
        <v>2380</v>
      </c>
    </row>
    <row r="379" spans="1:8" x14ac:dyDescent="0.35">
      <c r="A379" s="17" t="s">
        <v>1994</v>
      </c>
      <c r="B379" s="17">
        <v>31.9</v>
      </c>
      <c r="C379" s="17">
        <v>11.89</v>
      </c>
      <c r="D379" s="17" t="s">
        <v>2380</v>
      </c>
      <c r="E379" s="17" t="s">
        <v>2380</v>
      </c>
      <c r="F379" s="17" t="s">
        <v>2380</v>
      </c>
      <c r="G379" s="17">
        <v>0</v>
      </c>
      <c r="H379" s="17" t="s">
        <v>2380</v>
      </c>
    </row>
    <row r="380" spans="1:8" x14ac:dyDescent="0.35">
      <c r="A380" s="17" t="s">
        <v>1993</v>
      </c>
      <c r="B380" s="17">
        <v>30.6</v>
      </c>
      <c r="C380" s="17">
        <v>5.24</v>
      </c>
      <c r="D380" s="17" t="s">
        <v>2380</v>
      </c>
      <c r="E380" s="17" t="s">
        <v>2380</v>
      </c>
      <c r="F380" s="17" t="s">
        <v>2380</v>
      </c>
      <c r="G380" s="17">
        <v>0</v>
      </c>
      <c r="H380" s="17" t="s">
        <v>2381</v>
      </c>
    </row>
    <row r="381" spans="1:8" x14ac:dyDescent="0.35">
      <c r="A381" s="17" t="s">
        <v>1992</v>
      </c>
      <c r="B381" s="17">
        <v>28.975000000000001</v>
      </c>
      <c r="C381" s="17">
        <v>7.63</v>
      </c>
      <c r="D381" s="17" t="s">
        <v>2380</v>
      </c>
      <c r="E381" s="17" t="s">
        <v>2380</v>
      </c>
      <c r="F381" s="17" t="s">
        <v>2380</v>
      </c>
      <c r="G381" s="17">
        <v>0</v>
      </c>
      <c r="H381" s="17" t="s">
        <v>2381</v>
      </c>
    </row>
    <row r="382" spans="1:8" x14ac:dyDescent="0.35">
      <c r="A382" s="17" t="s">
        <v>1991</v>
      </c>
      <c r="B382" s="17">
        <v>24.86</v>
      </c>
      <c r="C382" s="17">
        <v>8.92</v>
      </c>
      <c r="D382" s="17" t="s">
        <v>2381</v>
      </c>
      <c r="E382" s="17" t="s">
        <v>2380</v>
      </c>
      <c r="F382" s="17" t="s">
        <v>2380</v>
      </c>
      <c r="G382" s="17">
        <v>2</v>
      </c>
      <c r="H382" s="17" t="s">
        <v>2380</v>
      </c>
    </row>
    <row r="383" spans="1:8" x14ac:dyDescent="0.35">
      <c r="A383" s="17" t="s">
        <v>1990</v>
      </c>
      <c r="B383" s="17">
        <v>19.54</v>
      </c>
      <c r="C383" s="17">
        <v>5.37</v>
      </c>
      <c r="D383" s="17" t="s">
        <v>2380</v>
      </c>
      <c r="E383" s="17" t="s">
        <v>2380</v>
      </c>
      <c r="F383" s="17" t="s">
        <v>2380</v>
      </c>
      <c r="G383" s="17">
        <v>0</v>
      </c>
      <c r="H383" s="17" t="s">
        <v>2381</v>
      </c>
    </row>
    <row r="384" spans="1:8" x14ac:dyDescent="0.35">
      <c r="A384" s="17" t="s">
        <v>1989</v>
      </c>
      <c r="B384" s="17">
        <v>26.74</v>
      </c>
      <c r="C384" s="17">
        <v>4.3099999999999996</v>
      </c>
      <c r="D384" s="17" t="s">
        <v>2380</v>
      </c>
      <c r="E384" s="17" t="s">
        <v>2380</v>
      </c>
      <c r="F384" s="17" t="s">
        <v>2380</v>
      </c>
      <c r="G384" s="17">
        <v>0</v>
      </c>
      <c r="H384" s="17" t="s">
        <v>2381</v>
      </c>
    </row>
    <row r="385" spans="1:8" x14ac:dyDescent="0.35">
      <c r="A385" s="17" t="s">
        <v>1988</v>
      </c>
      <c r="B385" s="17">
        <v>22.99</v>
      </c>
      <c r="C385" s="17">
        <v>10.46</v>
      </c>
      <c r="D385" s="17" t="s">
        <v>2380</v>
      </c>
      <c r="E385" s="17" t="s">
        <v>2380</v>
      </c>
      <c r="F385" s="17" t="s">
        <v>2380</v>
      </c>
      <c r="G385" s="17">
        <v>3</v>
      </c>
      <c r="H385" s="17" t="s">
        <v>2381</v>
      </c>
    </row>
    <row r="386" spans="1:8" x14ac:dyDescent="0.35">
      <c r="A386" s="17" t="s">
        <v>1987</v>
      </c>
      <c r="B386" s="17">
        <v>31.46</v>
      </c>
      <c r="C386" s="17">
        <v>7.39</v>
      </c>
      <c r="D386" s="17" t="s">
        <v>2380</v>
      </c>
      <c r="E386" s="17" t="s">
        <v>2380</v>
      </c>
      <c r="F386" s="17" t="s">
        <v>2380</v>
      </c>
      <c r="G386" s="17">
        <v>0</v>
      </c>
      <c r="H386" s="17" t="s">
        <v>2380</v>
      </c>
    </row>
    <row r="387" spans="1:8" x14ac:dyDescent="0.35">
      <c r="A387" s="17" t="s">
        <v>1986</v>
      </c>
      <c r="B387" s="17">
        <v>30.86</v>
      </c>
      <c r="C387" s="17">
        <v>6.18</v>
      </c>
      <c r="D387" s="17" t="s">
        <v>2380</v>
      </c>
      <c r="E387" s="17" t="s">
        <v>2381</v>
      </c>
      <c r="F387" s="17" t="s">
        <v>2380</v>
      </c>
      <c r="G387" s="17">
        <v>2</v>
      </c>
      <c r="H387" s="17" t="s">
        <v>2381</v>
      </c>
    </row>
    <row r="388" spans="1:8" x14ac:dyDescent="0.35">
      <c r="A388" s="17" t="s">
        <v>1985</v>
      </c>
      <c r="B388" s="17">
        <v>31.96</v>
      </c>
      <c r="C388" s="17">
        <v>8.86</v>
      </c>
      <c r="D388" s="17" t="s">
        <v>2380</v>
      </c>
      <c r="E388" s="17" t="s">
        <v>2380</v>
      </c>
      <c r="F388" s="17" t="s">
        <v>2380</v>
      </c>
      <c r="G388" s="17">
        <v>0</v>
      </c>
      <c r="H388" s="17" t="s">
        <v>2381</v>
      </c>
    </row>
    <row r="389" spans="1:8" x14ac:dyDescent="0.35">
      <c r="A389" s="17" t="s">
        <v>1984</v>
      </c>
      <c r="B389" s="17">
        <v>23.76</v>
      </c>
      <c r="C389" s="17">
        <v>10.96</v>
      </c>
      <c r="D389" s="17" t="s">
        <v>2380</v>
      </c>
      <c r="E389" s="17" t="s">
        <v>2380</v>
      </c>
      <c r="F389" s="17" t="s">
        <v>2380</v>
      </c>
      <c r="G389" s="17">
        <v>3</v>
      </c>
      <c r="H389" s="17" t="s">
        <v>2381</v>
      </c>
    </row>
    <row r="390" spans="1:8" x14ac:dyDescent="0.35">
      <c r="A390" s="17" t="s">
        <v>1983</v>
      </c>
      <c r="B390" s="17">
        <v>19.38</v>
      </c>
      <c r="C390" s="17">
        <v>6.28</v>
      </c>
      <c r="D390" s="17" t="s">
        <v>2380</v>
      </c>
      <c r="E390" s="17" t="s">
        <v>2380</v>
      </c>
      <c r="F390" s="17" t="s">
        <v>2380</v>
      </c>
      <c r="G390" s="17">
        <v>0</v>
      </c>
      <c r="H390" s="17" t="s">
        <v>2381</v>
      </c>
    </row>
    <row r="391" spans="1:8" x14ac:dyDescent="0.35">
      <c r="A391" s="17" t="s">
        <v>1982</v>
      </c>
      <c r="B391" s="17">
        <v>16.21</v>
      </c>
      <c r="C391" s="17">
        <v>6.29</v>
      </c>
      <c r="D391" s="17" t="s">
        <v>2381</v>
      </c>
      <c r="E391" s="17" t="s">
        <v>2380</v>
      </c>
      <c r="F391" s="17" t="s">
        <v>2380</v>
      </c>
      <c r="G391" s="17">
        <v>1</v>
      </c>
      <c r="H391" s="17" t="s">
        <v>2381</v>
      </c>
    </row>
    <row r="392" spans="1:8" x14ac:dyDescent="0.35">
      <c r="A392" s="17" t="s">
        <v>1981</v>
      </c>
      <c r="B392" s="17">
        <v>32.54</v>
      </c>
      <c r="C392" s="17">
        <v>4.0199999999999996</v>
      </c>
      <c r="D392" s="17" t="s">
        <v>2380</v>
      </c>
      <c r="E392" s="17" t="s">
        <v>2381</v>
      </c>
      <c r="F392" s="17" t="s">
        <v>2380</v>
      </c>
      <c r="G392" s="17">
        <v>1</v>
      </c>
      <c r="H392" s="17" t="s">
        <v>2381</v>
      </c>
    </row>
    <row r="393" spans="1:8" x14ac:dyDescent="0.35">
      <c r="A393" s="17" t="s">
        <v>1980</v>
      </c>
      <c r="B393" s="17">
        <v>36.765000000000001</v>
      </c>
      <c r="C393" s="17">
        <v>11.95</v>
      </c>
      <c r="D393" s="17" t="s">
        <v>2381</v>
      </c>
      <c r="E393" s="17" t="s">
        <v>2380</v>
      </c>
      <c r="F393" s="17" t="s">
        <v>2380</v>
      </c>
      <c r="G393" s="17">
        <v>2</v>
      </c>
      <c r="H393" s="17" t="s">
        <v>2380</v>
      </c>
    </row>
    <row r="394" spans="1:8" x14ac:dyDescent="0.35">
      <c r="A394" s="17" t="s">
        <v>1979</v>
      </c>
      <c r="B394" s="17">
        <v>35.909999999999997</v>
      </c>
      <c r="C394" s="17">
        <v>8.7100000000000009</v>
      </c>
      <c r="D394" s="17" t="s">
        <v>2380</v>
      </c>
      <c r="E394" s="17" t="s">
        <v>2380</v>
      </c>
      <c r="F394" s="17" t="s">
        <v>2380</v>
      </c>
      <c r="G394" s="17">
        <v>0</v>
      </c>
      <c r="H394" s="17" t="s">
        <v>2380</v>
      </c>
    </row>
    <row r="395" spans="1:8" x14ac:dyDescent="0.35">
      <c r="A395" s="17" t="s">
        <v>1978</v>
      </c>
      <c r="B395" s="17">
        <v>32.06</v>
      </c>
      <c r="C395" s="17">
        <v>4.67</v>
      </c>
      <c r="D395" s="17" t="s">
        <v>2380</v>
      </c>
      <c r="E395" s="17" t="s">
        <v>2381</v>
      </c>
      <c r="F395" s="17" t="s">
        <v>2380</v>
      </c>
      <c r="G395" s="17">
        <v>1</v>
      </c>
      <c r="H395" s="17" t="s">
        <v>2381</v>
      </c>
    </row>
    <row r="396" spans="1:8" x14ac:dyDescent="0.35">
      <c r="A396" s="17" t="s">
        <v>1977</v>
      </c>
      <c r="B396" s="17">
        <v>24.1</v>
      </c>
      <c r="C396" s="17">
        <v>11.14</v>
      </c>
      <c r="D396" s="17" t="s">
        <v>2381</v>
      </c>
      <c r="E396" s="17" t="s">
        <v>2380</v>
      </c>
      <c r="F396" s="17" t="s">
        <v>2380</v>
      </c>
      <c r="G396" s="17">
        <v>1</v>
      </c>
      <c r="H396" s="17" t="s">
        <v>2380</v>
      </c>
    </row>
    <row r="397" spans="1:8" x14ac:dyDescent="0.35">
      <c r="A397" s="17" t="s">
        <v>1976</v>
      </c>
      <c r="B397" s="17">
        <v>27.1</v>
      </c>
      <c r="C397" s="17">
        <v>9.0500000000000007</v>
      </c>
      <c r="D397" s="17" t="s">
        <v>2380</v>
      </c>
      <c r="E397" s="17" t="s">
        <v>2380</v>
      </c>
      <c r="F397" s="17" t="s">
        <v>2380</v>
      </c>
      <c r="G397" s="17">
        <v>2</v>
      </c>
      <c r="H397" s="17" t="s">
        <v>2380</v>
      </c>
    </row>
    <row r="398" spans="1:8" x14ac:dyDescent="0.35">
      <c r="A398" s="17" t="s">
        <v>1975</v>
      </c>
      <c r="B398" s="17">
        <v>24.42</v>
      </c>
      <c r="C398" s="17">
        <v>11.31</v>
      </c>
      <c r="D398" s="17" t="s">
        <v>2380</v>
      </c>
      <c r="E398" s="17" t="s">
        <v>2380</v>
      </c>
      <c r="F398" s="17" t="s">
        <v>2380</v>
      </c>
      <c r="G398" s="17">
        <v>0</v>
      </c>
      <c r="H398" s="17" t="s">
        <v>2381</v>
      </c>
    </row>
    <row r="399" spans="1:8" x14ac:dyDescent="0.35">
      <c r="A399" s="17" t="s">
        <v>1974</v>
      </c>
      <c r="B399" s="17">
        <v>26.695</v>
      </c>
      <c r="C399" s="17">
        <v>4.68</v>
      </c>
      <c r="D399" s="17" t="s">
        <v>2381</v>
      </c>
      <c r="E399" s="17" t="s">
        <v>2380</v>
      </c>
      <c r="F399" s="17" t="s">
        <v>2380</v>
      </c>
      <c r="G399" s="17">
        <v>2</v>
      </c>
      <c r="H399" s="17" t="s">
        <v>2381</v>
      </c>
    </row>
    <row r="400" spans="1:8" x14ac:dyDescent="0.35">
      <c r="A400" s="17" t="s">
        <v>1973</v>
      </c>
      <c r="B400" s="17">
        <v>27.79</v>
      </c>
      <c r="C400" s="17">
        <v>6.05</v>
      </c>
      <c r="D400" s="17" t="s">
        <v>2381</v>
      </c>
      <c r="E400" s="17" t="s">
        <v>2381</v>
      </c>
      <c r="F400" s="17" t="s">
        <v>2380</v>
      </c>
      <c r="G400" s="17">
        <v>1</v>
      </c>
      <c r="H400" s="17" t="s">
        <v>2381</v>
      </c>
    </row>
    <row r="401" spans="1:8" x14ac:dyDescent="0.35">
      <c r="A401" s="17" t="s">
        <v>1972</v>
      </c>
      <c r="B401" s="17">
        <v>32.68</v>
      </c>
      <c r="C401" s="17">
        <v>4.68</v>
      </c>
      <c r="D401" s="17" t="s">
        <v>2381</v>
      </c>
      <c r="E401" s="17" t="s">
        <v>2380</v>
      </c>
      <c r="F401" s="17" t="s">
        <v>2380</v>
      </c>
      <c r="G401" s="17">
        <v>0</v>
      </c>
      <c r="H401" s="17" t="s">
        <v>2380</v>
      </c>
    </row>
    <row r="402" spans="1:8" x14ac:dyDescent="0.35">
      <c r="A402" s="17" t="s">
        <v>1971</v>
      </c>
      <c r="B402" s="17">
        <v>26.4</v>
      </c>
      <c r="C402" s="17">
        <v>9.5</v>
      </c>
      <c r="D402" s="17" t="s">
        <v>2381</v>
      </c>
      <c r="E402" s="17" t="s">
        <v>2380</v>
      </c>
      <c r="F402" s="17" t="s">
        <v>2380</v>
      </c>
      <c r="G402" s="17">
        <v>2</v>
      </c>
      <c r="H402" s="17" t="s">
        <v>2380</v>
      </c>
    </row>
    <row r="403" spans="1:8" x14ac:dyDescent="0.35">
      <c r="A403" s="17" t="s">
        <v>1970</v>
      </c>
      <c r="B403" s="17">
        <v>23.655000000000001</v>
      </c>
      <c r="C403" s="17">
        <v>10.84</v>
      </c>
      <c r="D403" s="17" t="s">
        <v>2381</v>
      </c>
      <c r="E403" s="17" t="s">
        <v>2380</v>
      </c>
      <c r="F403" s="17" t="s">
        <v>2381</v>
      </c>
      <c r="G403" s="17">
        <v>1</v>
      </c>
      <c r="H403" s="17" t="s">
        <v>2381</v>
      </c>
    </row>
    <row r="404" spans="1:8" x14ac:dyDescent="0.35">
      <c r="A404" s="17" t="s">
        <v>1969</v>
      </c>
      <c r="B404" s="17">
        <v>27.36</v>
      </c>
      <c r="C404" s="17">
        <v>5.88</v>
      </c>
      <c r="D404" s="17" t="s">
        <v>2380</v>
      </c>
      <c r="E404" s="17" t="s">
        <v>2380</v>
      </c>
      <c r="F404" s="17" t="s">
        <v>2380</v>
      </c>
      <c r="G404" s="17">
        <v>2</v>
      </c>
      <c r="H404" s="17" t="s">
        <v>2380</v>
      </c>
    </row>
    <row r="405" spans="1:8" x14ac:dyDescent="0.35">
      <c r="A405" s="17" t="s">
        <v>1968</v>
      </c>
      <c r="B405" s="17">
        <v>27.82</v>
      </c>
      <c r="C405" s="17">
        <v>5.24</v>
      </c>
      <c r="D405" s="17" t="s">
        <v>2381</v>
      </c>
      <c r="E405" s="17" t="s">
        <v>2380</v>
      </c>
      <c r="F405" s="17" t="s">
        <v>2380</v>
      </c>
      <c r="G405" s="17">
        <v>0</v>
      </c>
      <c r="H405" s="17" t="s">
        <v>2381</v>
      </c>
    </row>
    <row r="406" spans="1:8" x14ac:dyDescent="0.35">
      <c r="A406" s="17" t="s">
        <v>1967</v>
      </c>
      <c r="B406" s="17">
        <v>25.46</v>
      </c>
      <c r="C406" s="17">
        <v>11.75</v>
      </c>
      <c r="D406" s="17" t="s">
        <v>2380</v>
      </c>
      <c r="E406" s="17" t="s">
        <v>2380</v>
      </c>
      <c r="F406" s="17" t="s">
        <v>2380</v>
      </c>
      <c r="G406" s="17">
        <v>0</v>
      </c>
      <c r="H406" s="17" t="s">
        <v>2380</v>
      </c>
    </row>
    <row r="407" spans="1:8" x14ac:dyDescent="0.35">
      <c r="A407" s="17" t="s">
        <v>1966</v>
      </c>
      <c r="B407" s="17">
        <v>25.1</v>
      </c>
      <c r="C407" s="17">
        <v>6.97</v>
      </c>
      <c r="D407" s="17" t="s">
        <v>2380</v>
      </c>
      <c r="E407" s="17" t="s">
        <v>2380</v>
      </c>
      <c r="F407" s="17" t="s">
        <v>2380</v>
      </c>
      <c r="G407" s="17">
        <v>0</v>
      </c>
      <c r="H407" s="17" t="s">
        <v>2381</v>
      </c>
    </row>
    <row r="408" spans="1:8" x14ac:dyDescent="0.35">
      <c r="A408" s="17" t="s">
        <v>1965</v>
      </c>
      <c r="B408" s="17">
        <v>32.11</v>
      </c>
      <c r="C408" s="17">
        <v>4.76</v>
      </c>
      <c r="D408" s="17" t="s">
        <v>2380</v>
      </c>
      <c r="E408" s="17" t="s">
        <v>2380</v>
      </c>
      <c r="F408" s="17" t="s">
        <v>2380</v>
      </c>
      <c r="G408" s="17">
        <v>2</v>
      </c>
      <c r="H408" s="17" t="s">
        <v>2380</v>
      </c>
    </row>
    <row r="409" spans="1:8" x14ac:dyDescent="0.35">
      <c r="A409" s="17" t="s">
        <v>1964</v>
      </c>
      <c r="B409" s="17">
        <v>29.8</v>
      </c>
      <c r="C409" s="17">
        <v>8.24</v>
      </c>
      <c r="D409" s="17" t="s">
        <v>2381</v>
      </c>
      <c r="E409" s="17" t="s">
        <v>2380</v>
      </c>
      <c r="F409" s="17" t="s">
        <v>2380</v>
      </c>
      <c r="G409" s="17">
        <v>1</v>
      </c>
      <c r="H409" s="17" t="s">
        <v>2381</v>
      </c>
    </row>
    <row r="410" spans="1:8" x14ac:dyDescent="0.35">
      <c r="A410" s="17" t="s">
        <v>1963</v>
      </c>
      <c r="B410" s="17">
        <v>24.01</v>
      </c>
      <c r="C410" s="17">
        <v>4.76</v>
      </c>
      <c r="D410" s="17" t="s">
        <v>2380</v>
      </c>
      <c r="E410" s="17" t="s">
        <v>2380</v>
      </c>
      <c r="F410" s="17" t="s">
        <v>2380</v>
      </c>
      <c r="G410" s="17">
        <v>1</v>
      </c>
      <c r="H410" s="17" t="s">
        <v>2381</v>
      </c>
    </row>
    <row r="411" spans="1:8" x14ac:dyDescent="0.35">
      <c r="A411" s="17" t="s">
        <v>1962</v>
      </c>
      <c r="B411" s="17">
        <v>23.21</v>
      </c>
      <c r="C411" s="17">
        <v>6.03</v>
      </c>
      <c r="D411" s="17" t="s">
        <v>2380</v>
      </c>
      <c r="E411" s="17" t="s">
        <v>2380</v>
      </c>
      <c r="F411" s="17" t="s">
        <v>2380</v>
      </c>
      <c r="G411" s="17">
        <v>1</v>
      </c>
      <c r="H411" s="17" t="s">
        <v>2380</v>
      </c>
    </row>
    <row r="412" spans="1:8" x14ac:dyDescent="0.35">
      <c r="A412" s="17" t="s">
        <v>1961</v>
      </c>
      <c r="B412" s="17">
        <v>21.2</v>
      </c>
      <c r="C412" s="17">
        <v>4.07</v>
      </c>
      <c r="D412" s="17" t="s">
        <v>2381</v>
      </c>
      <c r="E412" s="17" t="s">
        <v>2380</v>
      </c>
      <c r="F412" s="17" t="s">
        <v>2380</v>
      </c>
      <c r="G412" s="17">
        <v>1</v>
      </c>
      <c r="H412" s="17" t="s">
        <v>2381</v>
      </c>
    </row>
    <row r="413" spans="1:8" x14ac:dyDescent="0.35">
      <c r="A413" s="17" t="s">
        <v>1960</v>
      </c>
      <c r="B413" s="17">
        <v>28.215</v>
      </c>
      <c r="C413" s="17">
        <v>8.26</v>
      </c>
      <c r="D413" s="17" t="s">
        <v>2381</v>
      </c>
      <c r="E413" s="17" t="s">
        <v>2380</v>
      </c>
      <c r="F413" s="17" t="s">
        <v>2380</v>
      </c>
      <c r="G413" s="17">
        <v>1</v>
      </c>
      <c r="H413" s="17" t="s">
        <v>2381</v>
      </c>
    </row>
    <row r="414" spans="1:8" x14ac:dyDescent="0.35">
      <c r="A414" s="17" t="s">
        <v>1959</v>
      </c>
      <c r="B414" s="17">
        <v>38.094999999999999</v>
      </c>
      <c r="C414" s="17">
        <v>4.76</v>
      </c>
      <c r="D414" s="17" t="s">
        <v>2380</v>
      </c>
      <c r="E414" s="17" t="s">
        <v>2380</v>
      </c>
      <c r="F414" s="17" t="s">
        <v>2380</v>
      </c>
      <c r="G414" s="17">
        <v>1</v>
      </c>
      <c r="H414" s="17" t="s">
        <v>2380</v>
      </c>
    </row>
    <row r="415" spans="1:8" x14ac:dyDescent="0.35">
      <c r="A415" s="17" t="s">
        <v>1958</v>
      </c>
      <c r="B415" s="17">
        <v>22.61</v>
      </c>
      <c r="C415" s="17">
        <v>6.13</v>
      </c>
      <c r="D415" s="17" t="s">
        <v>2381</v>
      </c>
      <c r="E415" s="17" t="s">
        <v>2380</v>
      </c>
      <c r="F415" s="17" t="s">
        <v>2381</v>
      </c>
      <c r="G415" s="17">
        <v>1</v>
      </c>
      <c r="H415" s="17" t="s">
        <v>2381</v>
      </c>
    </row>
    <row r="416" spans="1:8" x14ac:dyDescent="0.35">
      <c r="A416" s="17" t="s">
        <v>1957</v>
      </c>
      <c r="B416" s="17">
        <v>24.32</v>
      </c>
      <c r="C416" s="17">
        <v>10.47</v>
      </c>
      <c r="D416" s="17" t="s">
        <v>2381</v>
      </c>
      <c r="E416" s="17" t="s">
        <v>2380</v>
      </c>
      <c r="F416" s="17" t="s">
        <v>2380</v>
      </c>
      <c r="G416" s="17">
        <v>2</v>
      </c>
      <c r="H416" s="17" t="s">
        <v>2381</v>
      </c>
    </row>
    <row r="417" spans="1:8" x14ac:dyDescent="0.35">
      <c r="A417" s="17" t="s">
        <v>1956</v>
      </c>
      <c r="B417" s="17">
        <v>20.96</v>
      </c>
      <c r="C417" s="17">
        <v>4.04</v>
      </c>
      <c r="D417" s="17" t="s">
        <v>2381</v>
      </c>
      <c r="E417" s="17" t="s">
        <v>2380</v>
      </c>
      <c r="F417" s="17" t="s">
        <v>2380</v>
      </c>
      <c r="G417" s="17">
        <v>1</v>
      </c>
      <c r="H417" s="17" t="s">
        <v>2381</v>
      </c>
    </row>
    <row r="418" spans="1:8" x14ac:dyDescent="0.35">
      <c r="A418" s="17" t="s">
        <v>1955</v>
      </c>
      <c r="B418" s="17">
        <v>19.68</v>
      </c>
      <c r="C418" s="17">
        <v>5.74</v>
      </c>
      <c r="D418" s="17" t="s">
        <v>2380</v>
      </c>
      <c r="E418" s="17" t="s">
        <v>2380</v>
      </c>
      <c r="F418" s="17" t="s">
        <v>2380</v>
      </c>
      <c r="G418" s="17">
        <v>0</v>
      </c>
      <c r="H418" s="17" t="s">
        <v>2381</v>
      </c>
    </row>
    <row r="419" spans="1:8" x14ac:dyDescent="0.35">
      <c r="A419" s="17" t="s">
        <v>1954</v>
      </c>
      <c r="B419" s="17">
        <v>18.100000000000001</v>
      </c>
      <c r="C419" s="17">
        <v>6.33</v>
      </c>
      <c r="D419" s="17" t="s">
        <v>2380</v>
      </c>
      <c r="E419" s="17" t="s">
        <v>2380</v>
      </c>
      <c r="F419" s="17" t="s">
        <v>2380</v>
      </c>
      <c r="G419" s="17">
        <v>1</v>
      </c>
      <c r="H419" s="17" t="s">
        <v>2381</v>
      </c>
    </row>
    <row r="420" spans="1:8" x14ac:dyDescent="0.35">
      <c r="A420" s="17" t="s">
        <v>1953</v>
      </c>
      <c r="B420" s="17">
        <v>29.64</v>
      </c>
      <c r="C420" s="17">
        <v>4.28</v>
      </c>
      <c r="D420" s="17" t="s">
        <v>2381</v>
      </c>
      <c r="E420" s="17" t="s">
        <v>2380</v>
      </c>
      <c r="F420" s="17" t="s">
        <v>2380</v>
      </c>
      <c r="G420" s="17">
        <v>0</v>
      </c>
      <c r="H420" s="17" t="s">
        <v>2380</v>
      </c>
    </row>
    <row r="421" spans="1:8" x14ac:dyDescent="0.35">
      <c r="A421" s="17" t="s">
        <v>1952</v>
      </c>
      <c r="B421" s="17">
        <v>25.3</v>
      </c>
      <c r="C421" s="17">
        <v>9.4700000000000006</v>
      </c>
      <c r="D421" s="17" t="s">
        <v>2381</v>
      </c>
      <c r="E421" s="17" t="s">
        <v>2380</v>
      </c>
      <c r="F421" s="17" t="s">
        <v>2380</v>
      </c>
      <c r="G421" s="17">
        <v>2</v>
      </c>
      <c r="H421" s="17" t="s">
        <v>2381</v>
      </c>
    </row>
    <row r="422" spans="1:8" x14ac:dyDescent="0.35">
      <c r="A422" s="17" t="s">
        <v>1951</v>
      </c>
      <c r="B422" s="17">
        <v>27.6</v>
      </c>
      <c r="C422" s="17">
        <v>4.8499999999999996</v>
      </c>
      <c r="D422" s="17" t="s">
        <v>2381</v>
      </c>
      <c r="E422" s="17" t="s">
        <v>2380</v>
      </c>
      <c r="F422" s="17" t="s">
        <v>2380</v>
      </c>
      <c r="G422" s="17">
        <v>0</v>
      </c>
      <c r="H422" s="17" t="s">
        <v>2380</v>
      </c>
    </row>
    <row r="423" spans="1:8" x14ac:dyDescent="0.35">
      <c r="A423" s="17" t="s">
        <v>1950</v>
      </c>
      <c r="B423" s="17">
        <v>27.645</v>
      </c>
      <c r="C423" s="17">
        <v>11.03</v>
      </c>
      <c r="D423" s="17" t="s">
        <v>2381</v>
      </c>
      <c r="E423" s="17" t="s">
        <v>2380</v>
      </c>
      <c r="F423" s="17" t="s">
        <v>2380</v>
      </c>
      <c r="G423" s="17">
        <v>1</v>
      </c>
      <c r="H423" s="17" t="s">
        <v>2381</v>
      </c>
    </row>
    <row r="424" spans="1:8" x14ac:dyDescent="0.35">
      <c r="A424" s="17" t="s">
        <v>1949</v>
      </c>
      <c r="B424" s="17">
        <v>27.6</v>
      </c>
      <c r="C424" s="17">
        <v>5.22</v>
      </c>
      <c r="D424" s="17" t="s">
        <v>2380</v>
      </c>
      <c r="E424" s="17" t="s">
        <v>2380</v>
      </c>
      <c r="F424" s="17" t="s">
        <v>2380</v>
      </c>
      <c r="G424" s="17">
        <v>2</v>
      </c>
      <c r="H424" s="17" t="s">
        <v>2381</v>
      </c>
    </row>
    <row r="425" spans="1:8" x14ac:dyDescent="0.35">
      <c r="A425" s="17" t="s">
        <v>1948</v>
      </c>
      <c r="B425" s="17">
        <v>25.08</v>
      </c>
      <c r="C425" s="17">
        <v>9.52</v>
      </c>
      <c r="D425" s="17" t="s">
        <v>2381</v>
      </c>
      <c r="E425" s="17" t="s">
        <v>2380</v>
      </c>
      <c r="F425" s="17" t="s">
        <v>2380</v>
      </c>
      <c r="G425" s="17">
        <v>2</v>
      </c>
      <c r="H425" s="17" t="s">
        <v>2380</v>
      </c>
    </row>
    <row r="426" spans="1:8" x14ac:dyDescent="0.35">
      <c r="A426" s="17" t="s">
        <v>1947</v>
      </c>
      <c r="B426" s="17">
        <v>30.02</v>
      </c>
      <c r="C426" s="17">
        <v>11.09</v>
      </c>
      <c r="D426" s="17" t="s">
        <v>2380</v>
      </c>
      <c r="E426" s="17" t="s">
        <v>2380</v>
      </c>
      <c r="F426" s="17" t="s">
        <v>2380</v>
      </c>
      <c r="G426" s="17">
        <v>0</v>
      </c>
      <c r="H426" s="17" t="s">
        <v>2380</v>
      </c>
    </row>
    <row r="427" spans="1:8" x14ac:dyDescent="0.35">
      <c r="A427" s="17" t="s">
        <v>1946</v>
      </c>
      <c r="B427" s="17">
        <v>27.36</v>
      </c>
      <c r="C427" s="17">
        <v>9.4499999999999993</v>
      </c>
      <c r="D427" s="17" t="s">
        <v>2381</v>
      </c>
      <c r="E427" s="17" t="s">
        <v>2380</v>
      </c>
      <c r="F427" s="17" t="s">
        <v>2380</v>
      </c>
      <c r="G427" s="17">
        <v>2</v>
      </c>
      <c r="H427" s="17" t="s">
        <v>2381</v>
      </c>
    </row>
    <row r="428" spans="1:8" x14ac:dyDescent="0.35">
      <c r="A428" s="17" t="s">
        <v>1945</v>
      </c>
      <c r="B428" s="17">
        <v>22.2</v>
      </c>
      <c r="C428" s="17">
        <v>5.51</v>
      </c>
      <c r="D428" s="17" t="s">
        <v>2380</v>
      </c>
      <c r="E428" s="17" t="s">
        <v>2380</v>
      </c>
      <c r="F428" s="17" t="s">
        <v>2380</v>
      </c>
      <c r="G428" s="17">
        <v>0</v>
      </c>
      <c r="H428" s="17" t="s">
        <v>2381</v>
      </c>
    </row>
    <row r="429" spans="1:8" x14ac:dyDescent="0.35">
      <c r="A429" s="17" t="s">
        <v>1944</v>
      </c>
      <c r="B429" s="17">
        <v>25.71</v>
      </c>
      <c r="C429" s="17">
        <v>4.18</v>
      </c>
      <c r="D429" s="17" t="s">
        <v>2380</v>
      </c>
      <c r="E429" s="17" t="s">
        <v>2381</v>
      </c>
      <c r="F429" s="17" t="s">
        <v>2380</v>
      </c>
      <c r="G429" s="17">
        <v>1</v>
      </c>
      <c r="H429" s="17" t="s">
        <v>2381</v>
      </c>
    </row>
    <row r="430" spans="1:8" x14ac:dyDescent="0.35">
      <c r="A430" s="17" t="s">
        <v>1943</v>
      </c>
      <c r="B430" s="17">
        <v>41.91</v>
      </c>
      <c r="C430" s="17">
        <v>5.98</v>
      </c>
      <c r="D430" s="17" t="s">
        <v>2381</v>
      </c>
      <c r="E430" s="17" t="s">
        <v>2380</v>
      </c>
      <c r="F430" s="17" t="s">
        <v>2380</v>
      </c>
      <c r="G430" s="17">
        <v>1</v>
      </c>
      <c r="H430" s="17" t="s">
        <v>2380</v>
      </c>
    </row>
    <row r="431" spans="1:8" x14ac:dyDescent="0.35">
      <c r="A431" s="17" t="s">
        <v>1942</v>
      </c>
      <c r="B431" s="17">
        <v>25.85</v>
      </c>
      <c r="C431" s="17">
        <v>10.16</v>
      </c>
      <c r="D431" s="17" t="s">
        <v>2380</v>
      </c>
      <c r="E431" s="17" t="s">
        <v>2380</v>
      </c>
      <c r="F431" s="17" t="s">
        <v>2380</v>
      </c>
      <c r="G431" s="17">
        <v>0</v>
      </c>
      <c r="H431" s="17" t="s">
        <v>2381</v>
      </c>
    </row>
    <row r="432" spans="1:8" x14ac:dyDescent="0.35">
      <c r="A432" s="17" t="s">
        <v>1941</v>
      </c>
      <c r="B432" s="17">
        <v>23.844999999999999</v>
      </c>
      <c r="C432" s="17">
        <v>11.71</v>
      </c>
      <c r="D432" s="17" t="s">
        <v>2380</v>
      </c>
      <c r="E432" s="17" t="s">
        <v>2380</v>
      </c>
      <c r="F432" s="17" t="s">
        <v>2380</v>
      </c>
      <c r="G432" s="17">
        <v>2</v>
      </c>
      <c r="H432" s="17" t="s">
        <v>2381</v>
      </c>
    </row>
    <row r="433" spans="1:8" x14ac:dyDescent="0.35">
      <c r="A433" s="17" t="s">
        <v>1940</v>
      </c>
      <c r="B433" s="17">
        <v>30.59</v>
      </c>
      <c r="C433" s="17">
        <v>5.23</v>
      </c>
      <c r="D433" s="17" t="s">
        <v>2380</v>
      </c>
      <c r="E433" s="17" t="s">
        <v>2380</v>
      </c>
      <c r="F433" s="17" t="s">
        <v>2381</v>
      </c>
      <c r="G433" s="17">
        <v>1</v>
      </c>
      <c r="H433" s="17" t="s">
        <v>2380</v>
      </c>
    </row>
    <row r="434" spans="1:8" x14ac:dyDescent="0.35">
      <c r="A434" s="17" t="s">
        <v>1939</v>
      </c>
      <c r="B434" s="17">
        <v>24.795000000000002</v>
      </c>
      <c r="C434" s="17">
        <v>6.85</v>
      </c>
      <c r="D434" s="17" t="s">
        <v>2380</v>
      </c>
      <c r="E434" s="17" t="s">
        <v>2380</v>
      </c>
      <c r="F434" s="17" t="s">
        <v>2380</v>
      </c>
      <c r="G434" s="17">
        <v>0</v>
      </c>
      <c r="H434" s="17" t="s">
        <v>2381</v>
      </c>
    </row>
    <row r="435" spans="1:8" x14ac:dyDescent="0.35">
      <c r="A435" s="17" t="s">
        <v>1938</v>
      </c>
      <c r="B435" s="17">
        <v>24.13</v>
      </c>
      <c r="C435" s="17">
        <v>7.05</v>
      </c>
      <c r="D435" s="17" t="s">
        <v>2381</v>
      </c>
      <c r="E435" s="17" t="s">
        <v>2380</v>
      </c>
      <c r="F435" s="17" t="s">
        <v>2380</v>
      </c>
      <c r="G435" s="17">
        <v>2</v>
      </c>
      <c r="H435" s="17" t="s">
        <v>2381</v>
      </c>
    </row>
    <row r="436" spans="1:8" x14ac:dyDescent="0.35">
      <c r="A436" s="17" t="s">
        <v>1937</v>
      </c>
      <c r="B436" s="17">
        <v>25.84</v>
      </c>
      <c r="C436" s="17">
        <v>11.64</v>
      </c>
      <c r="D436" s="17" t="s">
        <v>2380</v>
      </c>
      <c r="E436" s="17" t="s">
        <v>2380</v>
      </c>
      <c r="F436" s="17" t="s">
        <v>2380</v>
      </c>
      <c r="G436" s="17">
        <v>2</v>
      </c>
      <c r="H436" s="17" t="s">
        <v>2381</v>
      </c>
    </row>
    <row r="437" spans="1:8" x14ac:dyDescent="0.35">
      <c r="A437" s="17" t="s">
        <v>1936</v>
      </c>
      <c r="B437" s="17">
        <v>28</v>
      </c>
      <c r="C437" s="17">
        <v>10.52</v>
      </c>
      <c r="D437" s="17" t="s">
        <v>2380</v>
      </c>
      <c r="E437" s="17" t="s">
        <v>2380</v>
      </c>
      <c r="F437" s="17" t="s">
        <v>2380</v>
      </c>
      <c r="G437" s="17">
        <v>0</v>
      </c>
      <c r="H437" s="17" t="s">
        <v>2381</v>
      </c>
    </row>
    <row r="438" spans="1:8" x14ac:dyDescent="0.35">
      <c r="A438" s="17" t="s">
        <v>1935</v>
      </c>
      <c r="B438" s="17">
        <v>34.1</v>
      </c>
      <c r="C438" s="17">
        <v>4.01</v>
      </c>
      <c r="D438" s="17" t="s">
        <v>2381</v>
      </c>
      <c r="E438" s="17" t="s">
        <v>2380</v>
      </c>
      <c r="F438" s="17" t="s">
        <v>2381</v>
      </c>
      <c r="G438" s="17">
        <v>1</v>
      </c>
      <c r="H438" s="17" t="s">
        <v>2380</v>
      </c>
    </row>
    <row r="439" spans="1:8" x14ac:dyDescent="0.35">
      <c r="A439" s="17" t="s">
        <v>1934</v>
      </c>
      <c r="B439" s="17">
        <v>26.125</v>
      </c>
      <c r="C439" s="17">
        <v>8.56</v>
      </c>
      <c r="D439" s="17" t="s">
        <v>2381</v>
      </c>
      <c r="E439" s="17" t="s">
        <v>2380</v>
      </c>
      <c r="F439" s="17" t="s">
        <v>2380</v>
      </c>
      <c r="G439" s="17">
        <v>1</v>
      </c>
      <c r="H439" s="17" t="s">
        <v>2381</v>
      </c>
    </row>
    <row r="440" spans="1:8" x14ac:dyDescent="0.35">
      <c r="A440" s="17" t="s">
        <v>1933</v>
      </c>
      <c r="B440" s="17">
        <v>25.6</v>
      </c>
      <c r="C440" s="17">
        <v>10.5</v>
      </c>
      <c r="D440" s="17" t="s">
        <v>2380</v>
      </c>
      <c r="E440" s="17" t="s">
        <v>2380</v>
      </c>
      <c r="F440" s="17" t="s">
        <v>2380</v>
      </c>
      <c r="G440" s="17">
        <v>2</v>
      </c>
      <c r="H440" s="17" t="s">
        <v>2381</v>
      </c>
    </row>
    <row r="441" spans="1:8" x14ac:dyDescent="0.35">
      <c r="A441" s="17" t="s">
        <v>1932</v>
      </c>
      <c r="B441" s="17">
        <v>24.32</v>
      </c>
      <c r="C441" s="17">
        <v>6.39</v>
      </c>
      <c r="D441" s="17" t="s">
        <v>2380</v>
      </c>
      <c r="E441" s="17" t="s">
        <v>2380</v>
      </c>
      <c r="F441" s="17" t="s">
        <v>2380</v>
      </c>
      <c r="G441" s="17">
        <v>0</v>
      </c>
      <c r="H441" s="17" t="s">
        <v>2380</v>
      </c>
    </row>
    <row r="442" spans="1:8" x14ac:dyDescent="0.35">
      <c r="A442" s="17" t="s">
        <v>1931</v>
      </c>
      <c r="B442" s="17">
        <v>22.88</v>
      </c>
      <c r="C442" s="17">
        <v>5.71</v>
      </c>
      <c r="D442" s="17" t="s">
        <v>2381</v>
      </c>
      <c r="E442" s="17" t="s">
        <v>2380</v>
      </c>
      <c r="F442" s="17" t="s">
        <v>2381</v>
      </c>
      <c r="G442" s="17">
        <v>1</v>
      </c>
      <c r="H442" s="17" t="s">
        <v>2381</v>
      </c>
    </row>
    <row r="443" spans="1:8" x14ac:dyDescent="0.35">
      <c r="A443" s="17" t="s">
        <v>1930</v>
      </c>
      <c r="B443" s="17">
        <v>24.984999999999999</v>
      </c>
      <c r="C443" s="17">
        <v>4.43</v>
      </c>
      <c r="D443" s="17" t="s">
        <v>2381</v>
      </c>
      <c r="E443" s="17" t="s">
        <v>2380</v>
      </c>
      <c r="F443" s="17" t="s">
        <v>2381</v>
      </c>
      <c r="G443" s="17">
        <v>1</v>
      </c>
      <c r="H443" s="17" t="s">
        <v>2380</v>
      </c>
    </row>
    <row r="444" spans="1:8" x14ac:dyDescent="0.35">
      <c r="A444" s="17" t="s">
        <v>1929</v>
      </c>
      <c r="B444" s="17">
        <v>33.1</v>
      </c>
      <c r="C444" s="17">
        <v>5.52</v>
      </c>
      <c r="D444" s="17" t="s">
        <v>2380</v>
      </c>
      <c r="E444" s="17" t="s">
        <v>2380</v>
      </c>
      <c r="F444" s="17" t="s">
        <v>2381</v>
      </c>
      <c r="G444" s="17">
        <v>1</v>
      </c>
      <c r="H444" s="17" t="s">
        <v>2380</v>
      </c>
    </row>
    <row r="445" spans="1:8" x14ac:dyDescent="0.35">
      <c r="A445" s="17" t="s">
        <v>1928</v>
      </c>
      <c r="B445" s="17">
        <v>27.83</v>
      </c>
      <c r="C445" s="17">
        <v>9.1999999999999993</v>
      </c>
      <c r="D445" s="17" t="s">
        <v>2381</v>
      </c>
      <c r="E445" s="17" t="s">
        <v>2380</v>
      </c>
      <c r="F445" s="17" t="s">
        <v>2380</v>
      </c>
      <c r="G445" s="17">
        <v>1</v>
      </c>
      <c r="H445" s="17" t="s">
        <v>2381</v>
      </c>
    </row>
    <row r="446" spans="1:8" x14ac:dyDescent="0.35">
      <c r="A446" s="17" t="s">
        <v>1927</v>
      </c>
      <c r="B446" s="17">
        <v>30.875</v>
      </c>
      <c r="C446" s="17">
        <v>10.97</v>
      </c>
      <c r="D446" s="17" t="s">
        <v>2381</v>
      </c>
      <c r="E446" s="17" t="s">
        <v>2380</v>
      </c>
      <c r="F446" s="17" t="s">
        <v>2380</v>
      </c>
      <c r="G446" s="17">
        <v>2</v>
      </c>
      <c r="H446" s="17" t="s">
        <v>2380</v>
      </c>
    </row>
    <row r="447" spans="1:8" x14ac:dyDescent="0.35">
      <c r="A447" s="17" t="s">
        <v>1926</v>
      </c>
      <c r="B447" s="17">
        <v>27.265000000000001</v>
      </c>
      <c r="C447" s="17">
        <v>4.25</v>
      </c>
      <c r="D447" s="17" t="s">
        <v>2380</v>
      </c>
      <c r="E447" s="17" t="s">
        <v>2380</v>
      </c>
      <c r="F447" s="17" t="s">
        <v>2381</v>
      </c>
      <c r="G447" s="17">
        <v>1</v>
      </c>
      <c r="H447" s="17" t="s">
        <v>2380</v>
      </c>
    </row>
    <row r="448" spans="1:8" x14ac:dyDescent="0.35">
      <c r="A448" s="17" t="s">
        <v>1925</v>
      </c>
      <c r="B448" s="17">
        <v>26.7</v>
      </c>
      <c r="C448" s="17">
        <v>5.23</v>
      </c>
      <c r="D448" s="17" t="s">
        <v>2380</v>
      </c>
      <c r="E448" s="17" t="s">
        <v>2380</v>
      </c>
      <c r="F448" s="17" t="s">
        <v>2381</v>
      </c>
      <c r="G448" s="17">
        <v>1</v>
      </c>
      <c r="H448" s="17" t="s">
        <v>2381</v>
      </c>
    </row>
    <row r="449" spans="1:8" x14ac:dyDescent="0.35">
      <c r="A449" s="17" t="s">
        <v>1924</v>
      </c>
      <c r="B449" s="17">
        <v>29.925000000000001</v>
      </c>
      <c r="C449" s="17">
        <v>5.96</v>
      </c>
      <c r="D449" s="17" t="s">
        <v>2381</v>
      </c>
      <c r="E449" s="17" t="s">
        <v>2380</v>
      </c>
      <c r="F449" s="17" t="s">
        <v>2381</v>
      </c>
      <c r="G449" s="17">
        <v>1</v>
      </c>
      <c r="H449" s="17" t="s">
        <v>2381</v>
      </c>
    </row>
    <row r="450" spans="1:8" x14ac:dyDescent="0.35">
      <c r="A450" s="17" t="s">
        <v>1923</v>
      </c>
      <c r="B450" s="17">
        <v>19.95</v>
      </c>
      <c r="C450" s="17">
        <v>4.29</v>
      </c>
      <c r="D450" s="17" t="s">
        <v>2381</v>
      </c>
      <c r="E450" s="17" t="s">
        <v>2380</v>
      </c>
      <c r="F450" s="17" t="s">
        <v>2380</v>
      </c>
      <c r="G450" s="17">
        <v>2</v>
      </c>
      <c r="H450" s="17" t="s">
        <v>2381</v>
      </c>
    </row>
    <row r="451" spans="1:8" x14ac:dyDescent="0.35">
      <c r="A451" s="17" t="s">
        <v>1922</v>
      </c>
      <c r="B451" s="17">
        <v>24.225000000000001</v>
      </c>
      <c r="C451" s="17">
        <v>4.09</v>
      </c>
      <c r="D451" s="17" t="s">
        <v>2380</v>
      </c>
      <c r="E451" s="17" t="s">
        <v>2380</v>
      </c>
      <c r="F451" s="17" t="s">
        <v>2380</v>
      </c>
      <c r="G451" s="17">
        <v>0</v>
      </c>
      <c r="H451" s="17" t="s">
        <v>2380</v>
      </c>
    </row>
    <row r="452" spans="1:8" x14ac:dyDescent="0.35">
      <c r="A452" s="17" t="s">
        <v>1921</v>
      </c>
      <c r="B452" s="17">
        <v>28.12</v>
      </c>
      <c r="C452" s="17">
        <v>4.88</v>
      </c>
      <c r="D452" s="17" t="s">
        <v>2380</v>
      </c>
      <c r="E452" s="17" t="s">
        <v>2380</v>
      </c>
      <c r="F452" s="17" t="s">
        <v>2380</v>
      </c>
      <c r="G452" s="17">
        <v>0</v>
      </c>
      <c r="H452" s="17" t="s">
        <v>2381</v>
      </c>
    </row>
    <row r="453" spans="1:8" x14ac:dyDescent="0.35">
      <c r="A453" s="17" t="s">
        <v>1920</v>
      </c>
      <c r="B453" s="17">
        <v>23.21</v>
      </c>
      <c r="C453" s="17">
        <v>6.76</v>
      </c>
      <c r="D453" s="17" t="s">
        <v>2380</v>
      </c>
      <c r="E453" s="17" t="s">
        <v>2380</v>
      </c>
      <c r="F453" s="17" t="s">
        <v>2380</v>
      </c>
      <c r="G453" s="17">
        <v>0</v>
      </c>
      <c r="H453" s="17" t="s">
        <v>2381</v>
      </c>
    </row>
    <row r="454" spans="1:8" x14ac:dyDescent="0.35">
      <c r="A454" s="17" t="s">
        <v>1919</v>
      </c>
      <c r="B454" s="17">
        <v>23.98</v>
      </c>
      <c r="C454" s="17">
        <v>10.67</v>
      </c>
      <c r="D454" s="17" t="s">
        <v>2380</v>
      </c>
      <c r="E454" s="17" t="s">
        <v>2380</v>
      </c>
      <c r="F454" s="17" t="s">
        <v>2380</v>
      </c>
      <c r="G454" s="17">
        <v>0</v>
      </c>
      <c r="H454" s="17" t="s">
        <v>2380</v>
      </c>
    </row>
    <row r="455" spans="1:8" x14ac:dyDescent="0.35">
      <c r="A455" s="17" t="s">
        <v>1918</v>
      </c>
      <c r="B455" s="17">
        <v>30</v>
      </c>
      <c r="C455" s="17">
        <v>6.21</v>
      </c>
      <c r="D455" s="17" t="s">
        <v>2380</v>
      </c>
      <c r="E455" s="17" t="s">
        <v>2380</v>
      </c>
      <c r="F455" s="17" t="s">
        <v>2380</v>
      </c>
      <c r="G455" s="17">
        <v>0</v>
      </c>
      <c r="H455" s="17" t="s">
        <v>2381</v>
      </c>
    </row>
    <row r="456" spans="1:8" x14ac:dyDescent="0.35">
      <c r="A456" s="17" t="s">
        <v>1917</v>
      </c>
      <c r="B456" s="17">
        <v>17.350000000000001</v>
      </c>
      <c r="C456" s="17">
        <v>5.03</v>
      </c>
      <c r="D456" s="17" t="s">
        <v>2381</v>
      </c>
      <c r="E456" s="17" t="s">
        <v>2380</v>
      </c>
      <c r="F456" s="17" t="s">
        <v>2380</v>
      </c>
      <c r="G456" s="17">
        <v>0</v>
      </c>
      <c r="H456" s="17" t="s">
        <v>2381</v>
      </c>
    </row>
    <row r="457" spans="1:8" x14ac:dyDescent="0.35">
      <c r="A457" s="17" t="s">
        <v>1916</v>
      </c>
      <c r="B457" s="17">
        <v>22.704999999999998</v>
      </c>
      <c r="C457" s="17">
        <v>5.27</v>
      </c>
      <c r="D457" s="17" t="s">
        <v>2380</v>
      </c>
      <c r="E457" s="17" t="s">
        <v>2380</v>
      </c>
      <c r="F457" s="17" t="s">
        <v>2380</v>
      </c>
      <c r="G457" s="17">
        <v>0</v>
      </c>
      <c r="H457" s="17" t="s">
        <v>2380</v>
      </c>
    </row>
    <row r="458" spans="1:8" x14ac:dyDescent="0.35">
      <c r="A458" s="17" t="s">
        <v>1915</v>
      </c>
      <c r="B458" s="17">
        <v>25.41</v>
      </c>
      <c r="C458" s="17">
        <v>10.53</v>
      </c>
      <c r="D458" s="17" t="s">
        <v>2381</v>
      </c>
      <c r="E458" s="17" t="s">
        <v>2380</v>
      </c>
      <c r="F458" s="17" t="s">
        <v>2380</v>
      </c>
      <c r="G458" s="17">
        <v>1</v>
      </c>
      <c r="H458" s="17" t="s">
        <v>2381</v>
      </c>
    </row>
    <row r="459" spans="1:8" x14ac:dyDescent="0.35">
      <c r="A459" s="17" t="s">
        <v>1914</v>
      </c>
      <c r="B459" s="17">
        <v>18.23</v>
      </c>
      <c r="C459" s="17">
        <v>5.78</v>
      </c>
      <c r="D459" s="17" t="s">
        <v>2380</v>
      </c>
      <c r="E459" s="17" t="s">
        <v>2380</v>
      </c>
      <c r="F459" s="17" t="s">
        <v>2381</v>
      </c>
      <c r="G459" s="17">
        <v>1</v>
      </c>
      <c r="H459" s="17" t="s">
        <v>2381</v>
      </c>
    </row>
    <row r="460" spans="1:8" x14ac:dyDescent="0.35">
      <c r="A460" s="17" t="s">
        <v>1913</v>
      </c>
      <c r="B460" s="17">
        <v>24.7</v>
      </c>
      <c r="C460" s="17">
        <v>4.3600000000000003</v>
      </c>
      <c r="D460" s="17" t="s">
        <v>2380</v>
      </c>
      <c r="E460" s="17" t="s">
        <v>2380</v>
      </c>
      <c r="F460" s="17" t="s">
        <v>2381</v>
      </c>
      <c r="G460" s="17">
        <v>1</v>
      </c>
      <c r="H460" s="17" t="s">
        <v>2381</v>
      </c>
    </row>
    <row r="461" spans="1:8" x14ac:dyDescent="0.35">
      <c r="A461" s="17" t="s">
        <v>1912</v>
      </c>
      <c r="B461" s="17">
        <v>37.4</v>
      </c>
      <c r="C461" s="17">
        <v>9.7200000000000006</v>
      </c>
      <c r="D461" s="17" t="s">
        <v>2381</v>
      </c>
      <c r="E461" s="17" t="s">
        <v>2380</v>
      </c>
      <c r="F461" s="17" t="s">
        <v>2381</v>
      </c>
      <c r="G461" s="17">
        <v>1</v>
      </c>
      <c r="H461" s="17" t="s">
        <v>2380</v>
      </c>
    </row>
    <row r="462" spans="1:8" x14ac:dyDescent="0.35">
      <c r="A462" s="17" t="s">
        <v>1911</v>
      </c>
      <c r="B462" s="17">
        <v>26.885000000000002</v>
      </c>
      <c r="C462" s="17">
        <v>5.18</v>
      </c>
      <c r="D462" s="17" t="s">
        <v>2380</v>
      </c>
      <c r="E462" s="17" t="s">
        <v>2380</v>
      </c>
      <c r="F462" s="17" t="s">
        <v>2381</v>
      </c>
      <c r="G462" s="17">
        <v>1</v>
      </c>
      <c r="H462" s="17" t="s">
        <v>2381</v>
      </c>
    </row>
    <row r="463" spans="1:8" x14ac:dyDescent="0.35">
      <c r="A463" s="17" t="s">
        <v>1910</v>
      </c>
      <c r="B463" s="17">
        <v>25.27</v>
      </c>
      <c r="C463" s="17">
        <v>5.29</v>
      </c>
      <c r="D463" s="17" t="s">
        <v>2380</v>
      </c>
      <c r="E463" s="17" t="s">
        <v>2380</v>
      </c>
      <c r="F463" s="17" t="s">
        <v>2381</v>
      </c>
      <c r="G463" s="17">
        <v>1</v>
      </c>
      <c r="H463" s="17" t="s">
        <v>2381</v>
      </c>
    </row>
    <row r="464" spans="1:8" x14ac:dyDescent="0.35">
      <c r="A464" s="17" t="s">
        <v>1909</v>
      </c>
      <c r="B464" s="17">
        <v>23.655000000000001</v>
      </c>
      <c r="C464" s="17">
        <v>4.8600000000000003</v>
      </c>
      <c r="D464" s="17" t="s">
        <v>2381</v>
      </c>
      <c r="E464" s="17" t="s">
        <v>2380</v>
      </c>
      <c r="F464" s="17" t="s">
        <v>2380</v>
      </c>
      <c r="G464" s="17">
        <v>0</v>
      </c>
      <c r="H464" s="17" t="s">
        <v>2381</v>
      </c>
    </row>
    <row r="465" spans="1:8" x14ac:dyDescent="0.35">
      <c r="A465" s="17" t="s">
        <v>1908</v>
      </c>
      <c r="B465" s="17">
        <v>55.05</v>
      </c>
      <c r="C465" s="17">
        <v>7.66</v>
      </c>
      <c r="D465" s="17" t="s">
        <v>2380</v>
      </c>
      <c r="E465" s="17" t="s">
        <v>2380</v>
      </c>
      <c r="F465" s="17" t="s">
        <v>2380</v>
      </c>
      <c r="G465" s="17">
        <v>0</v>
      </c>
      <c r="H465" s="17" t="s">
        <v>2380</v>
      </c>
    </row>
    <row r="466" spans="1:8" x14ac:dyDescent="0.35">
      <c r="A466" s="17" t="s">
        <v>1907</v>
      </c>
      <c r="B466" s="17">
        <v>24.89</v>
      </c>
      <c r="C466" s="17">
        <v>6.1</v>
      </c>
      <c r="D466" s="17" t="s">
        <v>2381</v>
      </c>
      <c r="E466" s="17" t="s">
        <v>2380</v>
      </c>
      <c r="F466" s="17" t="s">
        <v>2381</v>
      </c>
      <c r="G466" s="17">
        <v>1</v>
      </c>
      <c r="H466" s="17" t="s">
        <v>2381</v>
      </c>
    </row>
    <row r="467" spans="1:8" x14ac:dyDescent="0.35">
      <c r="A467" s="17" t="s">
        <v>1906</v>
      </c>
      <c r="B467" s="17">
        <v>18.715</v>
      </c>
      <c r="C467" s="17">
        <v>4.4400000000000004</v>
      </c>
      <c r="D467" s="17" t="s">
        <v>2380</v>
      </c>
      <c r="E467" s="17" t="s">
        <v>2380</v>
      </c>
      <c r="F467" s="17" t="s">
        <v>2380</v>
      </c>
      <c r="G467" s="17">
        <v>0</v>
      </c>
      <c r="H467" s="17" t="s">
        <v>2380</v>
      </c>
    </row>
    <row r="468" spans="1:8" x14ac:dyDescent="0.35">
      <c r="A468" s="17" t="s">
        <v>1905</v>
      </c>
      <c r="B468" s="17">
        <v>28.12</v>
      </c>
      <c r="C468" s="17">
        <v>6.15</v>
      </c>
      <c r="D468" s="17" t="s">
        <v>2380</v>
      </c>
      <c r="E468" s="17" t="s">
        <v>2380</v>
      </c>
      <c r="F468" s="17" t="s">
        <v>2380</v>
      </c>
      <c r="G468" s="17">
        <v>0</v>
      </c>
      <c r="H468" s="17" t="s">
        <v>2381</v>
      </c>
    </row>
    <row r="469" spans="1:8" x14ac:dyDescent="0.35">
      <c r="A469" s="17" t="s">
        <v>1904</v>
      </c>
      <c r="B469" s="17">
        <v>26.6</v>
      </c>
      <c r="C469" s="17">
        <v>4.53</v>
      </c>
      <c r="D469" s="17" t="s">
        <v>2380</v>
      </c>
      <c r="E469" s="17" t="s">
        <v>2380</v>
      </c>
      <c r="F469" s="17" t="s">
        <v>2380</v>
      </c>
      <c r="G469" s="17">
        <v>0</v>
      </c>
      <c r="H469" s="17" t="s">
        <v>2381</v>
      </c>
    </row>
    <row r="470" spans="1:8" x14ac:dyDescent="0.35">
      <c r="A470" s="17" t="s">
        <v>1903</v>
      </c>
      <c r="B470" s="17">
        <v>30.114999999999998</v>
      </c>
      <c r="C470" s="17">
        <v>5.48</v>
      </c>
      <c r="D470" s="17" t="s">
        <v>2380</v>
      </c>
      <c r="E470" s="17" t="s">
        <v>2381</v>
      </c>
      <c r="F470" s="17" t="s">
        <v>2380</v>
      </c>
      <c r="G470" s="17">
        <v>1</v>
      </c>
      <c r="H470" s="17" t="s">
        <v>2380</v>
      </c>
    </row>
    <row r="471" spans="1:8" x14ac:dyDescent="0.35">
      <c r="A471" s="17" t="s">
        <v>1902</v>
      </c>
      <c r="B471" s="17">
        <v>24.605</v>
      </c>
      <c r="C471" s="17">
        <v>5.48</v>
      </c>
      <c r="D471" s="17" t="s">
        <v>2380</v>
      </c>
      <c r="E471" s="17" t="s">
        <v>2380</v>
      </c>
      <c r="F471" s="17" t="s">
        <v>2380</v>
      </c>
      <c r="G471" s="17">
        <v>0</v>
      </c>
      <c r="H471" s="17" t="s">
        <v>2381</v>
      </c>
    </row>
    <row r="472" spans="1:8" x14ac:dyDescent="0.35">
      <c r="A472" s="17" t="s">
        <v>1901</v>
      </c>
      <c r="B472" s="17">
        <v>29.6</v>
      </c>
      <c r="C472" s="17">
        <v>8.1</v>
      </c>
      <c r="D472" s="17" t="s">
        <v>2380</v>
      </c>
      <c r="E472" s="17" t="s">
        <v>2380</v>
      </c>
      <c r="F472" s="17" t="s">
        <v>2380</v>
      </c>
      <c r="G472" s="17">
        <v>0</v>
      </c>
      <c r="H472" s="17" t="s">
        <v>2380</v>
      </c>
    </row>
    <row r="473" spans="1:8" x14ac:dyDescent="0.35">
      <c r="A473" s="17" t="s">
        <v>1900</v>
      </c>
      <c r="B473" s="17">
        <v>24.42</v>
      </c>
      <c r="C473" s="17">
        <v>7.16</v>
      </c>
      <c r="D473" s="17" t="s">
        <v>2380</v>
      </c>
      <c r="E473" s="17" t="s">
        <v>2380</v>
      </c>
      <c r="F473" s="17" t="s">
        <v>2380</v>
      </c>
      <c r="G473" s="17">
        <v>0</v>
      </c>
      <c r="H473" s="17" t="s">
        <v>2381</v>
      </c>
    </row>
    <row r="474" spans="1:8" x14ac:dyDescent="0.35">
      <c r="A474" s="17" t="s">
        <v>1899</v>
      </c>
      <c r="B474" s="17">
        <v>20.9</v>
      </c>
      <c r="C474" s="17">
        <v>4.55</v>
      </c>
      <c r="D474" s="17" t="s">
        <v>2381</v>
      </c>
      <c r="E474" s="17" t="s">
        <v>2380</v>
      </c>
      <c r="F474" s="17" t="s">
        <v>2381</v>
      </c>
      <c r="G474" s="17">
        <v>1</v>
      </c>
      <c r="H474" s="17" t="s">
        <v>2381</v>
      </c>
    </row>
    <row r="475" spans="1:8" x14ac:dyDescent="0.35">
      <c r="A475" s="17" t="s">
        <v>1898</v>
      </c>
      <c r="B475" s="17">
        <v>22.895</v>
      </c>
      <c r="C475" s="17">
        <v>6.03</v>
      </c>
      <c r="D475" s="17" t="s">
        <v>2380</v>
      </c>
      <c r="E475" s="17" t="s">
        <v>2380</v>
      </c>
      <c r="F475" s="17" t="s">
        <v>2380</v>
      </c>
      <c r="G475" s="17">
        <v>0</v>
      </c>
      <c r="H475" s="17" t="s">
        <v>2381</v>
      </c>
    </row>
    <row r="476" spans="1:8" x14ac:dyDescent="0.35">
      <c r="A476" s="17" t="s">
        <v>1897</v>
      </c>
      <c r="B476" s="17">
        <v>28.3</v>
      </c>
      <c r="C476" s="17">
        <v>5.47</v>
      </c>
      <c r="D476" s="17" t="s">
        <v>2381</v>
      </c>
      <c r="E476" s="17" t="s">
        <v>2380</v>
      </c>
      <c r="F476" s="17" t="s">
        <v>2381</v>
      </c>
      <c r="G476" s="17">
        <v>1</v>
      </c>
      <c r="H476" s="17" t="s">
        <v>2381</v>
      </c>
    </row>
    <row r="477" spans="1:8" x14ac:dyDescent="0.35">
      <c r="A477" s="17" t="s">
        <v>1895</v>
      </c>
      <c r="B477" s="17">
        <v>54.3</v>
      </c>
      <c r="C477" s="17">
        <v>4.1500000000000004</v>
      </c>
      <c r="D477" s="17" t="s">
        <v>2381</v>
      </c>
      <c r="E477" s="17" t="s">
        <v>2380</v>
      </c>
      <c r="F477" s="17" t="s">
        <v>2380</v>
      </c>
      <c r="G477" s="17">
        <v>1</v>
      </c>
      <c r="H477" s="17" t="s">
        <v>2380</v>
      </c>
    </row>
    <row r="478" spans="1:8" x14ac:dyDescent="0.35">
      <c r="A478" s="17" t="s">
        <v>1894</v>
      </c>
      <c r="B478" s="17">
        <v>33.344999999999999</v>
      </c>
      <c r="C478" s="17">
        <v>11.32</v>
      </c>
      <c r="D478" s="17" t="s">
        <v>2381</v>
      </c>
      <c r="E478" s="17" t="s">
        <v>2380</v>
      </c>
      <c r="F478" s="17" t="s">
        <v>2380</v>
      </c>
      <c r="G478" s="17">
        <v>1</v>
      </c>
      <c r="H478" s="17" t="s">
        <v>2380</v>
      </c>
    </row>
    <row r="479" spans="1:8" x14ac:dyDescent="0.35">
      <c r="A479" s="17" t="s">
        <v>1893</v>
      </c>
      <c r="B479" s="17">
        <v>33</v>
      </c>
      <c r="C479" s="17">
        <v>9.51</v>
      </c>
      <c r="D479" s="17" t="s">
        <v>2381</v>
      </c>
      <c r="E479" s="17" t="s">
        <v>2380</v>
      </c>
      <c r="F479" s="17" t="s">
        <v>2380</v>
      </c>
      <c r="G479" s="17">
        <v>0</v>
      </c>
      <c r="H479" s="17" t="s">
        <v>2380</v>
      </c>
    </row>
    <row r="480" spans="1:8" x14ac:dyDescent="0.35">
      <c r="A480" s="17" t="s">
        <v>1892</v>
      </c>
      <c r="B480" s="17">
        <v>28.024999999999999</v>
      </c>
      <c r="C480" s="17">
        <v>7.67</v>
      </c>
      <c r="D480" s="17" t="s">
        <v>2381</v>
      </c>
      <c r="E480" s="17" t="s">
        <v>2380</v>
      </c>
      <c r="F480" s="17" t="s">
        <v>2380</v>
      </c>
      <c r="G480" s="17">
        <v>1</v>
      </c>
      <c r="H480" s="17" t="s">
        <v>2381</v>
      </c>
    </row>
    <row r="481" spans="1:8" x14ac:dyDescent="0.35">
      <c r="A481" s="17" t="s">
        <v>1891</v>
      </c>
      <c r="B481" s="17">
        <v>28.69</v>
      </c>
      <c r="C481" s="17">
        <v>6.23</v>
      </c>
      <c r="D481" s="17" t="s">
        <v>2380</v>
      </c>
      <c r="E481" s="17" t="s">
        <v>2380</v>
      </c>
      <c r="F481" s="17" t="s">
        <v>2380</v>
      </c>
      <c r="G481" s="17">
        <v>1</v>
      </c>
      <c r="H481" s="17" t="s">
        <v>2381</v>
      </c>
    </row>
    <row r="482" spans="1:8" x14ac:dyDescent="0.35">
      <c r="A482" s="17" t="s">
        <v>1890</v>
      </c>
      <c r="B482" s="17">
        <v>40.28</v>
      </c>
      <c r="C482" s="17">
        <v>8.9</v>
      </c>
      <c r="D482" s="17" t="s">
        <v>2380</v>
      </c>
      <c r="E482" s="17" t="s">
        <v>2380</v>
      </c>
      <c r="F482" s="17" t="s">
        <v>2380</v>
      </c>
      <c r="G482" s="17">
        <v>0</v>
      </c>
      <c r="H482" s="17" t="s">
        <v>2380</v>
      </c>
    </row>
    <row r="483" spans="1:8" x14ac:dyDescent="0.35">
      <c r="A483" s="17" t="s">
        <v>1889</v>
      </c>
      <c r="B483" s="17">
        <v>37.299999999999997</v>
      </c>
      <c r="C483" s="17">
        <v>7.79</v>
      </c>
      <c r="D483" s="17" t="s">
        <v>2381</v>
      </c>
      <c r="E483" s="17" t="s">
        <v>2380</v>
      </c>
      <c r="F483" s="17" t="s">
        <v>2380</v>
      </c>
      <c r="G483" s="17">
        <v>0</v>
      </c>
      <c r="H483" s="17" t="s">
        <v>2380</v>
      </c>
    </row>
    <row r="484" spans="1:8" x14ac:dyDescent="0.35">
      <c r="A484" s="17" t="s">
        <v>1888</v>
      </c>
      <c r="B484" s="17">
        <v>54.47</v>
      </c>
      <c r="C484" s="17">
        <v>4.49</v>
      </c>
      <c r="D484" s="17" t="s">
        <v>2381</v>
      </c>
      <c r="E484" s="17" t="s">
        <v>2380</v>
      </c>
      <c r="F484" s="17" t="s">
        <v>2380</v>
      </c>
      <c r="G484" s="17">
        <v>2</v>
      </c>
      <c r="H484" s="17" t="s">
        <v>2380</v>
      </c>
    </row>
    <row r="485" spans="1:8" x14ac:dyDescent="0.35">
      <c r="A485" s="17" t="s">
        <v>1887</v>
      </c>
      <c r="B485" s="17">
        <v>38.06</v>
      </c>
      <c r="C485" s="17">
        <v>5.24</v>
      </c>
      <c r="D485" s="17" t="s">
        <v>2381</v>
      </c>
      <c r="E485" s="17" t="s">
        <v>2380</v>
      </c>
      <c r="F485" s="17" t="s">
        <v>2381</v>
      </c>
      <c r="G485" s="17">
        <v>1</v>
      </c>
      <c r="H485" s="17" t="s">
        <v>2380</v>
      </c>
    </row>
    <row r="486" spans="1:8" x14ac:dyDescent="0.35">
      <c r="A486" s="17" t="s">
        <v>1886</v>
      </c>
      <c r="B486" s="17">
        <v>51.47</v>
      </c>
      <c r="C486" s="17">
        <v>9.6</v>
      </c>
      <c r="D486" s="17" t="s">
        <v>2380</v>
      </c>
      <c r="E486" s="17" t="s">
        <v>2380</v>
      </c>
      <c r="F486" s="17" t="s">
        <v>2380</v>
      </c>
      <c r="G486" s="17">
        <v>0</v>
      </c>
      <c r="H486" s="17" t="s">
        <v>2380</v>
      </c>
    </row>
    <row r="487" spans="1:8" x14ac:dyDescent="0.35">
      <c r="A487" s="17" t="s">
        <v>1885</v>
      </c>
      <c r="B487" s="17">
        <v>29.8</v>
      </c>
      <c r="C487" s="17">
        <v>5.78</v>
      </c>
      <c r="D487" s="17" t="s">
        <v>2381</v>
      </c>
      <c r="E487" s="17" t="s">
        <v>2380</v>
      </c>
      <c r="F487" s="17" t="s">
        <v>2380</v>
      </c>
      <c r="G487" s="17">
        <v>0</v>
      </c>
      <c r="H487" s="17" t="s">
        <v>2380</v>
      </c>
    </row>
    <row r="488" spans="1:8" x14ac:dyDescent="0.35">
      <c r="A488" s="17" t="s">
        <v>1884</v>
      </c>
      <c r="B488" s="17">
        <v>49.77</v>
      </c>
      <c r="C488" s="17">
        <v>7.02</v>
      </c>
      <c r="D488" s="17" t="s">
        <v>2380</v>
      </c>
      <c r="E488" s="17" t="s">
        <v>2380</v>
      </c>
      <c r="F488" s="17" t="s">
        <v>2380</v>
      </c>
      <c r="G488" s="17">
        <v>0</v>
      </c>
      <c r="H488" s="17" t="s">
        <v>2380</v>
      </c>
    </row>
    <row r="489" spans="1:8" x14ac:dyDescent="0.35">
      <c r="A489" s="17" t="s">
        <v>1883</v>
      </c>
      <c r="B489" s="17">
        <v>25.555</v>
      </c>
      <c r="C489" s="17">
        <v>4.09</v>
      </c>
      <c r="D489" s="17" t="s">
        <v>2381</v>
      </c>
      <c r="E489" s="17" t="s">
        <v>2380</v>
      </c>
      <c r="F489" s="17" t="s">
        <v>2380</v>
      </c>
      <c r="G489" s="17">
        <v>0</v>
      </c>
      <c r="H489" s="17" t="s">
        <v>2381</v>
      </c>
    </row>
    <row r="490" spans="1:8" x14ac:dyDescent="0.35">
      <c r="A490" s="17" t="s">
        <v>1882</v>
      </c>
      <c r="B490" s="17">
        <v>29.64</v>
      </c>
      <c r="C490" s="17">
        <v>4.93</v>
      </c>
      <c r="D490" s="17" t="s">
        <v>2380</v>
      </c>
      <c r="E490" s="17" t="s">
        <v>2380</v>
      </c>
      <c r="F490" s="17" t="s">
        <v>2381</v>
      </c>
      <c r="G490" s="17">
        <v>1</v>
      </c>
      <c r="H490" s="17" t="s">
        <v>2380</v>
      </c>
    </row>
    <row r="491" spans="1:8" x14ac:dyDescent="0.35">
      <c r="A491" s="17" t="s">
        <v>1881</v>
      </c>
      <c r="B491" s="17">
        <v>53.93</v>
      </c>
      <c r="C491" s="17">
        <v>5.34</v>
      </c>
      <c r="D491" s="17" t="s">
        <v>2381</v>
      </c>
      <c r="E491" s="17" t="s">
        <v>2380</v>
      </c>
      <c r="F491" s="17" t="s">
        <v>2380</v>
      </c>
      <c r="G491" s="17">
        <v>2</v>
      </c>
      <c r="H491" s="17" t="s">
        <v>2380</v>
      </c>
    </row>
    <row r="492" spans="1:8" x14ac:dyDescent="0.35">
      <c r="A492" s="17" t="s">
        <v>1880</v>
      </c>
      <c r="B492" s="17">
        <v>28.024999999999999</v>
      </c>
      <c r="C492" s="17">
        <v>5.65</v>
      </c>
      <c r="D492" s="17" t="s">
        <v>2380</v>
      </c>
      <c r="E492" s="17" t="s">
        <v>2380</v>
      </c>
      <c r="F492" s="17" t="s">
        <v>2380</v>
      </c>
      <c r="G492" s="17">
        <v>1</v>
      </c>
      <c r="H492" s="17" t="s">
        <v>2381</v>
      </c>
    </row>
    <row r="493" spans="1:8" x14ac:dyDescent="0.35">
      <c r="A493" s="17" t="s">
        <v>1879</v>
      </c>
      <c r="B493" s="17">
        <v>27.5</v>
      </c>
      <c r="C493" s="17">
        <v>4.49</v>
      </c>
      <c r="D493" s="17" t="s">
        <v>2380</v>
      </c>
      <c r="E493" s="17" t="s">
        <v>2380</v>
      </c>
      <c r="F493" s="17" t="s">
        <v>2380</v>
      </c>
      <c r="G493" s="17">
        <v>0</v>
      </c>
      <c r="H493" s="17" t="s">
        <v>2380</v>
      </c>
    </row>
    <row r="494" spans="1:8" x14ac:dyDescent="0.35">
      <c r="A494" s="17" t="s">
        <v>1878</v>
      </c>
      <c r="B494" s="17">
        <v>21.8</v>
      </c>
      <c r="C494" s="17">
        <v>10.55</v>
      </c>
      <c r="D494" s="17" t="s">
        <v>2380</v>
      </c>
      <c r="E494" s="17" t="s">
        <v>2380</v>
      </c>
      <c r="F494" s="17" t="s">
        <v>2380</v>
      </c>
      <c r="G494" s="17">
        <v>0</v>
      </c>
      <c r="H494" s="17" t="s">
        <v>2381</v>
      </c>
    </row>
    <row r="495" spans="1:8" x14ac:dyDescent="0.35">
      <c r="A495" s="17" t="s">
        <v>1877</v>
      </c>
      <c r="B495" s="17">
        <v>26.41</v>
      </c>
      <c r="C495" s="17">
        <v>4.92</v>
      </c>
      <c r="D495" s="17" t="s">
        <v>2381</v>
      </c>
      <c r="E495" s="17" t="s">
        <v>2380</v>
      </c>
      <c r="F495" s="17" t="s">
        <v>2381</v>
      </c>
      <c r="G495" s="17">
        <v>1</v>
      </c>
      <c r="H495" s="17" t="s">
        <v>2381</v>
      </c>
    </row>
    <row r="496" spans="1:8" x14ac:dyDescent="0.35">
      <c r="A496" s="17" t="s">
        <v>1876</v>
      </c>
      <c r="B496" s="17">
        <v>27.835000000000001</v>
      </c>
      <c r="C496" s="17">
        <v>5.9</v>
      </c>
      <c r="D496" s="17" t="s">
        <v>2381</v>
      </c>
      <c r="E496" s="17" t="s">
        <v>2380</v>
      </c>
      <c r="F496" s="17" t="s">
        <v>2380</v>
      </c>
      <c r="G496" s="17">
        <v>1</v>
      </c>
      <c r="H496" s="17" t="s">
        <v>2381</v>
      </c>
    </row>
    <row r="497" spans="1:8" x14ac:dyDescent="0.35">
      <c r="A497" s="17" t="s">
        <v>1875</v>
      </c>
      <c r="B497" s="17">
        <v>51.74</v>
      </c>
      <c r="C497" s="17">
        <v>4.9800000000000004</v>
      </c>
      <c r="D497" s="17" t="s">
        <v>2381</v>
      </c>
      <c r="E497" s="17" t="s">
        <v>2380</v>
      </c>
      <c r="F497" s="17" t="s">
        <v>2380</v>
      </c>
      <c r="G497" s="17">
        <v>2</v>
      </c>
      <c r="H497" s="17" t="s">
        <v>2380</v>
      </c>
    </row>
    <row r="498" spans="1:8" x14ac:dyDescent="0.35">
      <c r="A498" s="17" t="s">
        <v>1874</v>
      </c>
      <c r="B498" s="17">
        <v>23.37</v>
      </c>
      <c r="C498" s="17">
        <v>5.8</v>
      </c>
      <c r="D498" s="17" t="s">
        <v>2380</v>
      </c>
      <c r="E498" s="17" t="s">
        <v>2380</v>
      </c>
      <c r="F498" s="17" t="s">
        <v>2380</v>
      </c>
      <c r="G498" s="17">
        <v>0</v>
      </c>
      <c r="H498" s="17" t="s">
        <v>2381</v>
      </c>
    </row>
    <row r="499" spans="1:8" x14ac:dyDescent="0.35">
      <c r="A499" s="17" t="s">
        <v>1873</v>
      </c>
      <c r="B499" s="17">
        <v>29.7</v>
      </c>
      <c r="C499" s="17">
        <v>6.21</v>
      </c>
      <c r="D499" s="17" t="s">
        <v>2381</v>
      </c>
      <c r="E499" s="17" t="s">
        <v>2380</v>
      </c>
      <c r="F499" s="17" t="s">
        <v>2381</v>
      </c>
      <c r="G499" s="17">
        <v>1</v>
      </c>
      <c r="H499" s="17" t="s">
        <v>2381</v>
      </c>
    </row>
    <row r="500" spans="1:8" x14ac:dyDescent="0.35">
      <c r="A500" s="17" t="s">
        <v>1872</v>
      </c>
      <c r="B500" s="17">
        <v>20.045000000000002</v>
      </c>
      <c r="C500" s="17">
        <v>6.17</v>
      </c>
      <c r="D500" s="17" t="s">
        <v>2380</v>
      </c>
      <c r="E500" s="17" t="s">
        <v>2380</v>
      </c>
      <c r="F500" s="17" t="s">
        <v>2381</v>
      </c>
      <c r="G500" s="17">
        <v>1</v>
      </c>
      <c r="H500" s="17" t="s">
        <v>2381</v>
      </c>
    </row>
    <row r="501" spans="1:8" x14ac:dyDescent="0.35">
      <c r="A501" s="17" t="s">
        <v>1871</v>
      </c>
      <c r="B501" s="17">
        <v>27.83</v>
      </c>
      <c r="C501" s="17">
        <v>5.36</v>
      </c>
      <c r="D501" s="17" t="s">
        <v>2380</v>
      </c>
      <c r="E501" s="17" t="s">
        <v>2380</v>
      </c>
      <c r="F501" s="17" t="s">
        <v>2380</v>
      </c>
      <c r="G501" s="17">
        <v>2</v>
      </c>
      <c r="H501" s="17" t="s">
        <v>2380</v>
      </c>
    </row>
    <row r="502" spans="1:8" x14ac:dyDescent="0.35">
      <c r="A502" s="17" t="s">
        <v>1870</v>
      </c>
      <c r="B502" s="17">
        <v>28.93</v>
      </c>
      <c r="C502" s="17">
        <v>5.2</v>
      </c>
      <c r="D502" s="17" t="s">
        <v>2380</v>
      </c>
      <c r="E502" s="17" t="s">
        <v>2380</v>
      </c>
      <c r="F502" s="17" t="s">
        <v>2380</v>
      </c>
      <c r="G502" s="17">
        <v>0</v>
      </c>
      <c r="H502" s="17" t="s">
        <v>2381</v>
      </c>
    </row>
    <row r="503" spans="1:8" x14ac:dyDescent="0.35">
      <c r="A503" s="17" t="s">
        <v>1869</v>
      </c>
      <c r="B503" s="17">
        <v>33.82</v>
      </c>
      <c r="C503" s="17">
        <v>5.42</v>
      </c>
      <c r="D503" s="17" t="s">
        <v>2380</v>
      </c>
      <c r="E503" s="17" t="s">
        <v>2380</v>
      </c>
      <c r="F503" s="17" t="s">
        <v>2380</v>
      </c>
      <c r="G503" s="17">
        <v>0</v>
      </c>
      <c r="H503" s="17" t="s">
        <v>2380</v>
      </c>
    </row>
    <row r="504" spans="1:8" x14ac:dyDescent="0.35">
      <c r="A504" s="17" t="s">
        <v>1868</v>
      </c>
      <c r="B504" s="17">
        <v>20.234999999999999</v>
      </c>
      <c r="C504" s="17">
        <v>6.84</v>
      </c>
      <c r="D504" s="17" t="s">
        <v>2380</v>
      </c>
      <c r="E504" s="17" t="s">
        <v>2380</v>
      </c>
      <c r="F504" s="17" t="s">
        <v>2380</v>
      </c>
      <c r="G504" s="17">
        <v>0</v>
      </c>
      <c r="H504" s="17" t="s">
        <v>2381</v>
      </c>
    </row>
    <row r="505" spans="1:8" x14ac:dyDescent="0.35">
      <c r="A505" s="17" t="s">
        <v>1867</v>
      </c>
      <c r="B505" s="17">
        <v>49.2</v>
      </c>
      <c r="C505" s="17">
        <v>10.9</v>
      </c>
      <c r="D505" s="17" t="s">
        <v>2381</v>
      </c>
      <c r="E505" s="17" t="s">
        <v>2380</v>
      </c>
      <c r="F505" s="17" t="s">
        <v>2381</v>
      </c>
      <c r="G505" s="17">
        <v>1</v>
      </c>
      <c r="H505" s="17" t="s">
        <v>2380</v>
      </c>
    </row>
    <row r="506" spans="1:8" x14ac:dyDescent="0.35">
      <c r="A506" s="17" t="s">
        <v>1866</v>
      </c>
      <c r="B506" s="17">
        <v>26.4</v>
      </c>
      <c r="C506" s="17">
        <v>4.87</v>
      </c>
      <c r="D506" s="17" t="s">
        <v>2381</v>
      </c>
      <c r="E506" s="17" t="s">
        <v>2380</v>
      </c>
      <c r="F506" s="17" t="s">
        <v>2380</v>
      </c>
      <c r="G506" s="17">
        <v>0</v>
      </c>
      <c r="H506" s="17" t="s">
        <v>2381</v>
      </c>
    </row>
    <row r="507" spans="1:8" x14ac:dyDescent="0.35">
      <c r="A507" s="17" t="s">
        <v>1865</v>
      </c>
      <c r="B507" s="17">
        <v>28.38</v>
      </c>
      <c r="C507" s="17">
        <v>6.07</v>
      </c>
      <c r="D507" s="17" t="s">
        <v>2380</v>
      </c>
      <c r="E507" s="17" t="s">
        <v>2380</v>
      </c>
      <c r="F507" s="17" t="s">
        <v>2380</v>
      </c>
      <c r="G507" s="17">
        <v>1</v>
      </c>
      <c r="H507" s="17" t="s">
        <v>2381</v>
      </c>
    </row>
    <row r="508" spans="1:8" x14ac:dyDescent="0.35">
      <c r="A508" s="17" t="s">
        <v>1864</v>
      </c>
      <c r="B508" s="17">
        <v>24.64</v>
      </c>
      <c r="C508" s="17">
        <v>4.33</v>
      </c>
      <c r="D508" s="17" t="s">
        <v>2380</v>
      </c>
      <c r="E508" s="17" t="s">
        <v>2380</v>
      </c>
      <c r="F508" s="17" t="s">
        <v>2380</v>
      </c>
      <c r="G508" s="17">
        <v>0</v>
      </c>
      <c r="H508" s="17" t="s">
        <v>2381</v>
      </c>
    </row>
    <row r="509" spans="1:8" x14ac:dyDescent="0.35">
      <c r="A509" s="17" t="s">
        <v>1863</v>
      </c>
      <c r="B509" s="17">
        <v>39.71</v>
      </c>
      <c r="C509" s="17">
        <v>5.83</v>
      </c>
      <c r="D509" s="17" t="s">
        <v>2380</v>
      </c>
      <c r="E509" s="17" t="s">
        <v>2380</v>
      </c>
      <c r="F509" s="17" t="s">
        <v>2380</v>
      </c>
      <c r="G509" s="17">
        <v>1</v>
      </c>
      <c r="H509" s="17" t="s">
        <v>2380</v>
      </c>
    </row>
    <row r="510" spans="1:8" x14ac:dyDescent="0.35">
      <c r="A510" s="17" t="s">
        <v>1862</v>
      </c>
      <c r="B510" s="17">
        <v>22.22</v>
      </c>
      <c r="C510" s="17">
        <v>5.5</v>
      </c>
      <c r="D510" s="17" t="s">
        <v>2380</v>
      </c>
      <c r="E510" s="17" t="s">
        <v>2380</v>
      </c>
      <c r="F510" s="17" t="s">
        <v>2380</v>
      </c>
      <c r="G510" s="17">
        <v>0</v>
      </c>
      <c r="H510" s="17" t="s">
        <v>2381</v>
      </c>
    </row>
    <row r="511" spans="1:8" x14ac:dyDescent="0.35">
      <c r="A511" s="17" t="s">
        <v>1861</v>
      </c>
      <c r="B511" s="17">
        <v>33.344999999999999</v>
      </c>
      <c r="C511" s="17">
        <v>4.79</v>
      </c>
      <c r="D511" s="17" t="s">
        <v>2380</v>
      </c>
      <c r="E511" s="17" t="s">
        <v>2380</v>
      </c>
      <c r="F511" s="17" t="s">
        <v>2381</v>
      </c>
      <c r="G511" s="17">
        <v>1</v>
      </c>
      <c r="H511" s="17" t="s">
        <v>2380</v>
      </c>
    </row>
    <row r="512" spans="1:8" x14ac:dyDescent="0.35">
      <c r="A512" s="17" t="s">
        <v>1860</v>
      </c>
      <c r="B512" s="17">
        <v>24.42</v>
      </c>
      <c r="C512" s="17">
        <v>5.81</v>
      </c>
      <c r="D512" s="17" t="s">
        <v>2380</v>
      </c>
      <c r="E512" s="17" t="s">
        <v>2380</v>
      </c>
      <c r="F512" s="17" t="s">
        <v>2380</v>
      </c>
      <c r="G512" s="17">
        <v>1</v>
      </c>
      <c r="H512" s="17" t="s">
        <v>2381</v>
      </c>
    </row>
    <row r="513" spans="1:8" x14ac:dyDescent="0.35">
      <c r="A513" s="17" t="s">
        <v>1859</v>
      </c>
      <c r="B513" s="17">
        <v>29.81</v>
      </c>
      <c r="C513" s="17">
        <v>5.58</v>
      </c>
      <c r="D513" s="17" t="s">
        <v>2380</v>
      </c>
      <c r="E513" s="17" t="s">
        <v>2380</v>
      </c>
      <c r="F513" s="17" t="s">
        <v>2380</v>
      </c>
      <c r="G513" s="17">
        <v>0</v>
      </c>
      <c r="H513" s="17" t="s">
        <v>2381</v>
      </c>
    </row>
    <row r="514" spans="1:8" x14ac:dyDescent="0.35">
      <c r="A514" s="17" t="s">
        <v>1858</v>
      </c>
      <c r="B514" s="17">
        <v>51.18</v>
      </c>
      <c r="C514" s="17">
        <v>4.4000000000000004</v>
      </c>
      <c r="D514" s="17" t="s">
        <v>2381</v>
      </c>
      <c r="E514" s="17" t="s">
        <v>2380</v>
      </c>
      <c r="F514" s="17" t="s">
        <v>2380</v>
      </c>
      <c r="G514" s="17">
        <v>2</v>
      </c>
      <c r="H514" s="17" t="s">
        <v>2380</v>
      </c>
    </row>
    <row r="515" spans="1:8" x14ac:dyDescent="0.35">
      <c r="A515" s="17" t="s">
        <v>1857</v>
      </c>
      <c r="B515" s="17">
        <v>51.37</v>
      </c>
      <c r="C515" s="17">
        <v>8.18</v>
      </c>
      <c r="D515" s="17" t="s">
        <v>2381</v>
      </c>
      <c r="E515" s="17" t="s">
        <v>2380</v>
      </c>
      <c r="F515" s="17" t="s">
        <v>2380</v>
      </c>
      <c r="G515" s="17">
        <v>0</v>
      </c>
      <c r="H515" s="17" t="s">
        <v>2380</v>
      </c>
    </row>
    <row r="516" spans="1:8" x14ac:dyDescent="0.35">
      <c r="A516" s="17" t="s">
        <v>1856</v>
      </c>
      <c r="B516" s="17">
        <v>36.19</v>
      </c>
      <c r="C516" s="17">
        <v>5.52</v>
      </c>
      <c r="D516" s="17" t="s">
        <v>2381</v>
      </c>
      <c r="E516" s="17" t="s">
        <v>2380</v>
      </c>
      <c r="F516" s="17" t="s">
        <v>2380</v>
      </c>
      <c r="G516" s="17">
        <v>0</v>
      </c>
      <c r="H516" s="17" t="s">
        <v>2380</v>
      </c>
    </row>
    <row r="517" spans="1:8" x14ac:dyDescent="0.35">
      <c r="A517" s="17" t="s">
        <v>1855</v>
      </c>
      <c r="B517" s="17">
        <v>25.9</v>
      </c>
      <c r="C517" s="17">
        <v>4.84</v>
      </c>
      <c r="D517" s="17" t="s">
        <v>2380</v>
      </c>
      <c r="E517" s="17" t="s">
        <v>2380</v>
      </c>
      <c r="F517" s="17" t="s">
        <v>2380</v>
      </c>
      <c r="G517" s="17">
        <v>0</v>
      </c>
      <c r="H517" s="17" t="s">
        <v>2381</v>
      </c>
    </row>
    <row r="518" spans="1:8" x14ac:dyDescent="0.35">
      <c r="A518" s="17" t="s">
        <v>1854</v>
      </c>
      <c r="B518" s="17">
        <v>35.72</v>
      </c>
      <c r="C518" s="17">
        <v>4.08</v>
      </c>
      <c r="D518" s="17" t="s">
        <v>2380</v>
      </c>
      <c r="E518" s="17" t="s">
        <v>2380</v>
      </c>
      <c r="F518" s="17" t="s">
        <v>2381</v>
      </c>
      <c r="G518" s="17">
        <v>1</v>
      </c>
      <c r="H518" s="17" t="s">
        <v>2380</v>
      </c>
    </row>
    <row r="519" spans="1:8" x14ac:dyDescent="0.35">
      <c r="A519" s="17" t="s">
        <v>1853</v>
      </c>
      <c r="B519" s="17">
        <v>27.94</v>
      </c>
      <c r="C519" s="17">
        <v>4.4800000000000004</v>
      </c>
      <c r="D519" s="17" t="s">
        <v>2380</v>
      </c>
      <c r="E519" s="17" t="s">
        <v>2380</v>
      </c>
      <c r="F519" s="17" t="s">
        <v>2381</v>
      </c>
      <c r="G519" s="17">
        <v>1</v>
      </c>
      <c r="H519" s="17" t="s">
        <v>2381</v>
      </c>
    </row>
    <row r="520" spans="1:8" x14ac:dyDescent="0.35">
      <c r="A520" s="17" t="s">
        <v>1852</v>
      </c>
      <c r="B520" s="17">
        <v>27.1</v>
      </c>
      <c r="C520" s="17">
        <v>5.73</v>
      </c>
      <c r="D520" s="17" t="s">
        <v>2380</v>
      </c>
      <c r="E520" s="17" t="s">
        <v>2380</v>
      </c>
      <c r="F520" s="17" t="s">
        <v>2380</v>
      </c>
      <c r="G520" s="17">
        <v>0</v>
      </c>
      <c r="H520" s="17" t="s">
        <v>2381</v>
      </c>
    </row>
    <row r="521" spans="1:8" x14ac:dyDescent="0.35">
      <c r="A521" s="17" t="s">
        <v>1851</v>
      </c>
      <c r="B521" s="17">
        <v>18.3</v>
      </c>
      <c r="C521" s="17">
        <v>5.46</v>
      </c>
      <c r="D521" s="17" t="s">
        <v>2381</v>
      </c>
      <c r="E521" s="17" t="s">
        <v>2380</v>
      </c>
      <c r="F521" s="17" t="s">
        <v>2381</v>
      </c>
      <c r="G521" s="17">
        <v>1</v>
      </c>
      <c r="H521" s="17" t="s">
        <v>2381</v>
      </c>
    </row>
    <row r="522" spans="1:8" x14ac:dyDescent="0.35">
      <c r="A522" s="17" t="s">
        <v>1850</v>
      </c>
      <c r="B522" s="17">
        <v>25.3</v>
      </c>
      <c r="C522" s="17">
        <v>5.0199999999999996</v>
      </c>
      <c r="D522" s="17" t="s">
        <v>2381</v>
      </c>
      <c r="E522" s="17" t="s">
        <v>2380</v>
      </c>
      <c r="F522" s="17" t="s">
        <v>2380</v>
      </c>
      <c r="G522" s="17">
        <v>1</v>
      </c>
      <c r="H522" s="17" t="s">
        <v>2381</v>
      </c>
    </row>
    <row r="523" spans="1:8" x14ac:dyDescent="0.35">
      <c r="A523" s="17" t="s">
        <v>1849</v>
      </c>
      <c r="B523" s="17">
        <v>38.83</v>
      </c>
      <c r="C523" s="17">
        <v>6.36</v>
      </c>
      <c r="D523" s="17" t="s">
        <v>2380</v>
      </c>
      <c r="E523" s="17" t="s">
        <v>2380</v>
      </c>
      <c r="F523" s="17" t="s">
        <v>2380</v>
      </c>
      <c r="G523" s="17">
        <v>1</v>
      </c>
      <c r="H523" s="17" t="s">
        <v>2380</v>
      </c>
    </row>
    <row r="524" spans="1:8" x14ac:dyDescent="0.35">
      <c r="A524" s="17" t="s">
        <v>1848</v>
      </c>
      <c r="B524" s="17">
        <v>27.6</v>
      </c>
      <c r="C524" s="17">
        <v>5.36</v>
      </c>
      <c r="D524" s="17" t="s">
        <v>2380</v>
      </c>
      <c r="E524" s="17" t="s">
        <v>2380</v>
      </c>
      <c r="F524" s="17" t="s">
        <v>2380</v>
      </c>
      <c r="G524" s="17">
        <v>1</v>
      </c>
      <c r="H524" s="17" t="s">
        <v>2380</v>
      </c>
    </row>
    <row r="525" spans="1:8" x14ac:dyDescent="0.35">
      <c r="A525" s="17" t="s">
        <v>1847</v>
      </c>
      <c r="B525" s="17">
        <v>46.4</v>
      </c>
      <c r="C525" s="17">
        <v>8.3699999999999992</v>
      </c>
      <c r="D525" s="17" t="s">
        <v>2381</v>
      </c>
      <c r="E525" s="17" t="s">
        <v>2380</v>
      </c>
      <c r="F525" s="17" t="s">
        <v>2381</v>
      </c>
      <c r="G525" s="17">
        <v>1</v>
      </c>
      <c r="H525" s="17" t="s">
        <v>2380</v>
      </c>
    </row>
    <row r="526" spans="1:8" x14ac:dyDescent="0.35">
      <c r="A526" s="17" t="s">
        <v>1846</v>
      </c>
      <c r="B526" s="17">
        <v>51.92</v>
      </c>
      <c r="C526" s="17">
        <v>5.18</v>
      </c>
      <c r="D526" s="17" t="s">
        <v>2381</v>
      </c>
      <c r="E526" s="17" t="s">
        <v>2380</v>
      </c>
      <c r="F526" s="17" t="s">
        <v>2381</v>
      </c>
      <c r="G526" s="17">
        <v>1</v>
      </c>
      <c r="H526" s="17" t="s">
        <v>2380</v>
      </c>
    </row>
    <row r="527" spans="1:8" x14ac:dyDescent="0.35">
      <c r="A527" s="17" t="s">
        <v>1845</v>
      </c>
      <c r="B527" s="17">
        <v>32.395000000000003</v>
      </c>
      <c r="C527" s="17">
        <v>5.68</v>
      </c>
      <c r="D527" s="17" t="s">
        <v>2381</v>
      </c>
      <c r="E527" s="17" t="s">
        <v>2380</v>
      </c>
      <c r="F527" s="17" t="s">
        <v>2380</v>
      </c>
      <c r="G527" s="17">
        <v>1</v>
      </c>
      <c r="H527" s="17" t="s">
        <v>2380</v>
      </c>
    </row>
    <row r="528" spans="1:8" x14ac:dyDescent="0.35">
      <c r="A528" s="17" t="s">
        <v>1844</v>
      </c>
      <c r="B528" s="17">
        <v>46.19</v>
      </c>
      <c r="C528" s="17">
        <v>7.31</v>
      </c>
      <c r="D528" s="17" t="s">
        <v>2381</v>
      </c>
      <c r="E528" s="17" t="s">
        <v>2380</v>
      </c>
      <c r="F528" s="17" t="s">
        <v>2381</v>
      </c>
      <c r="G528" s="17">
        <v>1</v>
      </c>
      <c r="H528" s="17" t="s">
        <v>2380</v>
      </c>
    </row>
    <row r="529" spans="1:8" x14ac:dyDescent="0.35">
      <c r="A529" s="17" t="s">
        <v>1843</v>
      </c>
      <c r="B529" s="17">
        <v>27.93</v>
      </c>
      <c r="C529" s="17">
        <v>4.67</v>
      </c>
      <c r="D529" s="17" t="s">
        <v>2380</v>
      </c>
      <c r="E529" s="17" t="s">
        <v>2380</v>
      </c>
      <c r="F529" s="17" t="s">
        <v>2381</v>
      </c>
      <c r="G529" s="17">
        <v>1</v>
      </c>
      <c r="H529" s="17" t="s">
        <v>2380</v>
      </c>
    </row>
    <row r="530" spans="1:8" x14ac:dyDescent="0.35">
      <c r="A530" s="17" t="s">
        <v>1842</v>
      </c>
      <c r="B530" s="17">
        <v>45.62</v>
      </c>
      <c r="C530" s="17">
        <v>6.87</v>
      </c>
      <c r="D530" s="17" t="s">
        <v>2380</v>
      </c>
      <c r="E530" s="17" t="s">
        <v>2380</v>
      </c>
      <c r="F530" s="17" t="s">
        <v>2380</v>
      </c>
      <c r="G530" s="17">
        <v>0</v>
      </c>
      <c r="H530" s="17" t="s">
        <v>2380</v>
      </c>
    </row>
    <row r="531" spans="1:8" x14ac:dyDescent="0.35">
      <c r="A531" s="17" t="s">
        <v>1841</v>
      </c>
      <c r="B531" s="17">
        <v>35.31</v>
      </c>
      <c r="C531" s="17">
        <v>5.87</v>
      </c>
      <c r="D531" s="17" t="s">
        <v>2380</v>
      </c>
      <c r="E531" s="17" t="s">
        <v>2380</v>
      </c>
      <c r="F531" s="17" t="s">
        <v>2381</v>
      </c>
      <c r="G531" s="17">
        <v>1</v>
      </c>
      <c r="H531" s="17" t="s">
        <v>2380</v>
      </c>
    </row>
    <row r="532" spans="1:8" x14ac:dyDescent="0.35">
      <c r="A532" s="17" t="s">
        <v>1840</v>
      </c>
      <c r="B532" s="17">
        <v>30.4</v>
      </c>
      <c r="C532" s="17">
        <v>4.07</v>
      </c>
      <c r="D532" s="17" t="s">
        <v>2381</v>
      </c>
      <c r="E532" s="17" t="s">
        <v>2380</v>
      </c>
      <c r="F532" s="17" t="s">
        <v>2380</v>
      </c>
      <c r="G532" s="17">
        <v>1</v>
      </c>
      <c r="H532" s="17" t="s">
        <v>2380</v>
      </c>
    </row>
    <row r="533" spans="1:8" x14ac:dyDescent="0.35">
      <c r="A533" s="17" t="s">
        <v>1839</v>
      </c>
      <c r="B533" s="17">
        <v>20.13</v>
      </c>
      <c r="C533" s="17">
        <v>6.47</v>
      </c>
      <c r="D533" s="17" t="s">
        <v>2380</v>
      </c>
      <c r="E533" s="17" t="s">
        <v>2380</v>
      </c>
      <c r="F533" s="17" t="s">
        <v>2381</v>
      </c>
      <c r="G533" s="17">
        <v>1</v>
      </c>
      <c r="H533" s="17" t="s">
        <v>2381</v>
      </c>
    </row>
    <row r="534" spans="1:8" x14ac:dyDescent="0.35">
      <c r="A534" s="17" t="s">
        <v>1838</v>
      </c>
      <c r="B534" s="17">
        <v>23.655000000000001</v>
      </c>
      <c r="C534" s="17">
        <v>5.14</v>
      </c>
      <c r="D534" s="17" t="s">
        <v>2380</v>
      </c>
      <c r="E534" s="17" t="s">
        <v>2380</v>
      </c>
      <c r="F534" s="17" t="s">
        <v>2380</v>
      </c>
      <c r="G534" s="17">
        <v>1</v>
      </c>
      <c r="H534" s="17" t="s">
        <v>2381</v>
      </c>
    </row>
    <row r="535" spans="1:8" x14ac:dyDescent="0.35">
      <c r="A535" s="17" t="s">
        <v>1837</v>
      </c>
      <c r="B535" s="17">
        <v>49.05</v>
      </c>
      <c r="C535" s="17">
        <v>9.77</v>
      </c>
      <c r="D535" s="17" t="s">
        <v>2381</v>
      </c>
      <c r="E535" s="17" t="s">
        <v>2380</v>
      </c>
      <c r="F535" s="17" t="s">
        <v>2380</v>
      </c>
      <c r="G535" s="17">
        <v>0</v>
      </c>
      <c r="H535" s="17" t="s">
        <v>2380</v>
      </c>
    </row>
    <row r="536" spans="1:8" x14ac:dyDescent="0.35">
      <c r="A536" s="17" t="s">
        <v>1836</v>
      </c>
      <c r="B536" s="17">
        <v>51.94</v>
      </c>
      <c r="C536" s="17">
        <v>8.8000000000000007</v>
      </c>
      <c r="D536" s="17" t="s">
        <v>2381</v>
      </c>
      <c r="E536" s="17" t="s">
        <v>2380</v>
      </c>
      <c r="F536" s="17" t="s">
        <v>2380</v>
      </c>
      <c r="G536" s="17">
        <v>2</v>
      </c>
      <c r="H536" s="17" t="s">
        <v>2380</v>
      </c>
    </row>
    <row r="537" spans="1:8" x14ac:dyDescent="0.35">
      <c r="A537" s="17" t="s">
        <v>1835</v>
      </c>
      <c r="B537" s="17">
        <v>29.83</v>
      </c>
      <c r="C537" s="17">
        <v>5.84</v>
      </c>
      <c r="D537" s="17" t="s">
        <v>2380</v>
      </c>
      <c r="E537" s="17" t="s">
        <v>2380</v>
      </c>
      <c r="F537" s="17" t="s">
        <v>2380</v>
      </c>
      <c r="G537" s="17">
        <v>1</v>
      </c>
      <c r="H537" s="17" t="s">
        <v>2381</v>
      </c>
    </row>
    <row r="538" spans="1:8" x14ac:dyDescent="0.35">
      <c r="A538" s="17" t="s">
        <v>1834</v>
      </c>
      <c r="B538" s="17">
        <v>22.6</v>
      </c>
      <c r="C538" s="17">
        <v>10.43</v>
      </c>
      <c r="D538" s="17" t="s">
        <v>2381</v>
      </c>
      <c r="E538" s="17" t="s">
        <v>2380</v>
      </c>
      <c r="F538" s="17" t="s">
        <v>2380</v>
      </c>
      <c r="G538" s="17">
        <v>1</v>
      </c>
      <c r="H538" s="17" t="s">
        <v>2381</v>
      </c>
    </row>
    <row r="539" spans="1:8" x14ac:dyDescent="0.35">
      <c r="A539" s="17" t="s">
        <v>1833</v>
      </c>
      <c r="B539" s="17">
        <v>46.69</v>
      </c>
      <c r="C539" s="17">
        <v>4.25</v>
      </c>
      <c r="D539" s="17" t="s">
        <v>2381</v>
      </c>
      <c r="E539" s="17" t="s">
        <v>2380</v>
      </c>
      <c r="F539" s="17" t="s">
        <v>2380</v>
      </c>
      <c r="G539" s="17">
        <v>1</v>
      </c>
      <c r="H539" s="17" t="s">
        <v>2380</v>
      </c>
    </row>
    <row r="540" spans="1:8" x14ac:dyDescent="0.35">
      <c r="A540" s="17" t="s">
        <v>1832</v>
      </c>
      <c r="B540" s="17">
        <v>28.49</v>
      </c>
      <c r="C540" s="17">
        <v>4.8899999999999997</v>
      </c>
      <c r="D540" s="17" t="s">
        <v>2380</v>
      </c>
      <c r="E540" s="17" t="s">
        <v>2380</v>
      </c>
      <c r="F540" s="17" t="s">
        <v>2380</v>
      </c>
      <c r="G540" s="17">
        <v>0</v>
      </c>
      <c r="H540" s="17" t="s">
        <v>2381</v>
      </c>
    </row>
    <row r="541" spans="1:8" x14ac:dyDescent="0.35">
      <c r="A541" s="17" t="s">
        <v>1831</v>
      </c>
      <c r="B541" s="17">
        <v>28.5</v>
      </c>
      <c r="C541" s="17">
        <v>5.55</v>
      </c>
      <c r="D541" s="17" t="s">
        <v>2381</v>
      </c>
      <c r="E541" s="17" t="s">
        <v>2380</v>
      </c>
      <c r="F541" s="17" t="s">
        <v>2380</v>
      </c>
      <c r="G541" s="17">
        <v>1</v>
      </c>
      <c r="H541" s="17" t="s">
        <v>2381</v>
      </c>
    </row>
    <row r="542" spans="1:8" x14ac:dyDescent="0.35">
      <c r="A542" s="17" t="s">
        <v>1830</v>
      </c>
      <c r="B542" s="17">
        <v>24.4</v>
      </c>
      <c r="C542" s="17">
        <v>4.5199999999999996</v>
      </c>
      <c r="D542" s="17" t="s">
        <v>2380</v>
      </c>
      <c r="E542" s="17" t="s">
        <v>2380</v>
      </c>
      <c r="F542" s="17" t="s">
        <v>2380</v>
      </c>
      <c r="G542" s="17">
        <v>1</v>
      </c>
      <c r="H542" s="17" t="s">
        <v>2381</v>
      </c>
    </row>
    <row r="543" spans="1:8" x14ac:dyDescent="0.35">
      <c r="A543" s="17" t="s">
        <v>1829</v>
      </c>
      <c r="B543" s="17">
        <v>29.15</v>
      </c>
      <c r="C543" s="17">
        <v>4.45</v>
      </c>
      <c r="D543" s="17" t="s">
        <v>2381</v>
      </c>
      <c r="E543" s="17" t="s">
        <v>2380</v>
      </c>
      <c r="F543" s="17" t="s">
        <v>2380</v>
      </c>
      <c r="G543" s="17">
        <v>1</v>
      </c>
      <c r="H543" s="17" t="s">
        <v>2381</v>
      </c>
    </row>
    <row r="544" spans="1:8" x14ac:dyDescent="0.35">
      <c r="A544" s="17" t="s">
        <v>1828</v>
      </c>
      <c r="B544" s="17">
        <v>27.28</v>
      </c>
      <c r="C544" s="17">
        <v>4.72</v>
      </c>
      <c r="D544" s="17" t="s">
        <v>2380</v>
      </c>
      <c r="E544" s="17" t="s">
        <v>2381</v>
      </c>
      <c r="F544" s="17" t="s">
        <v>2380</v>
      </c>
      <c r="G544" s="17">
        <v>1</v>
      </c>
      <c r="H544" s="17" t="s">
        <v>2381</v>
      </c>
    </row>
    <row r="545" spans="1:8" x14ac:dyDescent="0.35">
      <c r="A545" s="17" t="s">
        <v>1827</v>
      </c>
      <c r="B545" s="17">
        <v>32.229999999999997</v>
      </c>
      <c r="C545" s="17">
        <v>4.6500000000000004</v>
      </c>
      <c r="D545" s="17" t="s">
        <v>2381</v>
      </c>
      <c r="E545" s="17" t="s">
        <v>2380</v>
      </c>
      <c r="F545" s="17" t="s">
        <v>2381</v>
      </c>
      <c r="G545" s="17">
        <v>1</v>
      </c>
      <c r="H545" s="17" t="s">
        <v>2380</v>
      </c>
    </row>
    <row r="546" spans="1:8" x14ac:dyDescent="0.35">
      <c r="A546" s="17" t="s">
        <v>1826</v>
      </c>
      <c r="B546" s="17">
        <v>44.2</v>
      </c>
      <c r="C546" s="17">
        <v>11.34</v>
      </c>
      <c r="D546" s="17" t="s">
        <v>2381</v>
      </c>
      <c r="E546" s="17" t="s">
        <v>2380</v>
      </c>
      <c r="F546" s="17" t="s">
        <v>2381</v>
      </c>
      <c r="G546" s="17">
        <v>1</v>
      </c>
      <c r="H546" s="17" t="s">
        <v>2380</v>
      </c>
    </row>
    <row r="547" spans="1:8" x14ac:dyDescent="0.35">
      <c r="A547" s="17" t="s">
        <v>1825</v>
      </c>
      <c r="B547" s="17">
        <v>29.734999999999999</v>
      </c>
      <c r="C547" s="17">
        <v>4.53</v>
      </c>
      <c r="D547" s="17" t="s">
        <v>2380</v>
      </c>
      <c r="E547" s="17" t="s">
        <v>2380</v>
      </c>
      <c r="F547" s="17" t="s">
        <v>2381</v>
      </c>
      <c r="G547" s="17">
        <v>1</v>
      </c>
      <c r="H547" s="17" t="s">
        <v>2380</v>
      </c>
    </row>
    <row r="548" spans="1:8" x14ac:dyDescent="0.35">
      <c r="A548" s="17" t="s">
        <v>1824</v>
      </c>
      <c r="B548" s="17">
        <v>28.31</v>
      </c>
      <c r="C548" s="17">
        <v>6.35</v>
      </c>
      <c r="D548" s="17" t="s">
        <v>2380</v>
      </c>
      <c r="E548" s="17" t="s">
        <v>2380</v>
      </c>
      <c r="F548" s="17" t="s">
        <v>2380</v>
      </c>
      <c r="G548" s="17">
        <v>0</v>
      </c>
      <c r="H548" s="17" t="s">
        <v>2381</v>
      </c>
    </row>
    <row r="549" spans="1:8" x14ac:dyDescent="0.35">
      <c r="A549" s="17" t="s">
        <v>1823</v>
      </c>
      <c r="B549" s="17">
        <v>46.62</v>
      </c>
      <c r="C549" s="17">
        <v>8.51</v>
      </c>
      <c r="D549" s="17" t="s">
        <v>2380</v>
      </c>
      <c r="E549" s="17" t="s">
        <v>2380</v>
      </c>
      <c r="F549" s="17" t="s">
        <v>2380</v>
      </c>
      <c r="G549" s="17">
        <v>0</v>
      </c>
      <c r="H549" s="17" t="s">
        <v>2380</v>
      </c>
    </row>
    <row r="550" spans="1:8" x14ac:dyDescent="0.35">
      <c r="A550" s="17" t="s">
        <v>1822</v>
      </c>
      <c r="B550" s="17">
        <v>51.75</v>
      </c>
      <c r="C550" s="17">
        <v>8.59</v>
      </c>
      <c r="D550" s="17" t="s">
        <v>2381</v>
      </c>
      <c r="E550" s="17" t="s">
        <v>2380</v>
      </c>
      <c r="F550" s="17" t="s">
        <v>2380</v>
      </c>
      <c r="G550" s="17">
        <v>1</v>
      </c>
      <c r="H550" s="17" t="s">
        <v>2380</v>
      </c>
    </row>
    <row r="551" spans="1:8" x14ac:dyDescent="0.35">
      <c r="A551" s="17" t="s">
        <v>1821</v>
      </c>
      <c r="B551" s="17">
        <v>25.7</v>
      </c>
      <c r="C551" s="17">
        <v>4.13</v>
      </c>
      <c r="D551" s="17" t="s">
        <v>2381</v>
      </c>
      <c r="E551" s="17" t="s">
        <v>2380</v>
      </c>
      <c r="F551" s="17" t="s">
        <v>2380</v>
      </c>
      <c r="G551" s="17">
        <v>0</v>
      </c>
      <c r="H551" s="17" t="s">
        <v>2381</v>
      </c>
    </row>
    <row r="552" spans="1:8" x14ac:dyDescent="0.35">
      <c r="A552" s="17" t="s">
        <v>1820</v>
      </c>
      <c r="B552" s="17">
        <v>31.79</v>
      </c>
      <c r="C552" s="17">
        <v>4.55</v>
      </c>
      <c r="D552" s="17" t="s">
        <v>2380</v>
      </c>
      <c r="E552" s="17" t="s">
        <v>2380</v>
      </c>
      <c r="F552" s="17" t="s">
        <v>2380</v>
      </c>
      <c r="G552" s="17">
        <v>0</v>
      </c>
      <c r="H552" s="17" t="s">
        <v>2380</v>
      </c>
    </row>
    <row r="553" spans="1:8" x14ac:dyDescent="0.35">
      <c r="A553" s="17" t="s">
        <v>1819</v>
      </c>
      <c r="B553" s="17">
        <v>24.795000000000002</v>
      </c>
      <c r="C553" s="17">
        <v>4.5199999999999996</v>
      </c>
      <c r="D553" s="17" t="s">
        <v>2380</v>
      </c>
      <c r="E553" s="17" t="s">
        <v>2380</v>
      </c>
      <c r="F553" s="17" t="s">
        <v>2380</v>
      </c>
      <c r="G553" s="17">
        <v>0</v>
      </c>
      <c r="H553" s="17" t="s">
        <v>2381</v>
      </c>
    </row>
    <row r="554" spans="1:8" x14ac:dyDescent="0.35">
      <c r="A554" s="17" t="s">
        <v>1818</v>
      </c>
      <c r="B554" s="17">
        <v>53.98</v>
      </c>
      <c r="C554" s="17">
        <v>5.07</v>
      </c>
      <c r="D554" s="17" t="s">
        <v>2380</v>
      </c>
      <c r="E554" s="17" t="s">
        <v>2380</v>
      </c>
      <c r="F554" s="17" t="s">
        <v>2381</v>
      </c>
      <c r="G554" s="17">
        <v>1</v>
      </c>
      <c r="H554" s="17" t="s">
        <v>2380</v>
      </c>
    </row>
    <row r="555" spans="1:8" x14ac:dyDescent="0.35">
      <c r="A555" s="17" t="s">
        <v>1817</v>
      </c>
      <c r="B555" s="17">
        <v>41.325000000000003</v>
      </c>
      <c r="C555" s="17">
        <v>4.04</v>
      </c>
      <c r="D555" s="17" t="s">
        <v>2381</v>
      </c>
      <c r="E555" s="17" t="s">
        <v>2380</v>
      </c>
      <c r="F555" s="17" t="s">
        <v>2381</v>
      </c>
      <c r="G555" s="17">
        <v>1</v>
      </c>
      <c r="H555" s="17" t="s">
        <v>2380</v>
      </c>
    </row>
    <row r="556" spans="1:8" x14ac:dyDescent="0.35">
      <c r="A556" s="17" t="s">
        <v>1816</v>
      </c>
      <c r="B556" s="17">
        <v>51.65</v>
      </c>
      <c r="C556" s="17">
        <v>5.3</v>
      </c>
      <c r="D556" s="17" t="s">
        <v>2381</v>
      </c>
      <c r="E556" s="17" t="s">
        <v>2380</v>
      </c>
      <c r="F556" s="17" t="s">
        <v>2380</v>
      </c>
      <c r="G556" s="17">
        <v>0</v>
      </c>
      <c r="H556" s="17" t="s">
        <v>2380</v>
      </c>
    </row>
    <row r="557" spans="1:8" x14ac:dyDescent="0.35">
      <c r="A557" s="17" t="s">
        <v>1815</v>
      </c>
      <c r="B557" s="17">
        <v>44.52</v>
      </c>
      <c r="C557" s="17">
        <v>8.64</v>
      </c>
      <c r="D557" s="17" t="s">
        <v>2381</v>
      </c>
      <c r="E557" s="17" t="s">
        <v>2380</v>
      </c>
      <c r="F557" s="17" t="s">
        <v>2381</v>
      </c>
      <c r="G557" s="17">
        <v>1</v>
      </c>
      <c r="H557" s="17" t="s">
        <v>2380</v>
      </c>
    </row>
    <row r="558" spans="1:8" x14ac:dyDescent="0.35">
      <c r="A558" s="17" t="s">
        <v>1814</v>
      </c>
      <c r="B558" s="17">
        <v>53.29</v>
      </c>
      <c r="C558" s="17">
        <v>4.03</v>
      </c>
      <c r="D558" s="17" t="s">
        <v>2380</v>
      </c>
      <c r="E558" s="17" t="s">
        <v>2380</v>
      </c>
      <c r="F558" s="17" t="s">
        <v>2381</v>
      </c>
      <c r="G558" s="17">
        <v>1</v>
      </c>
      <c r="H558" s="17" t="s">
        <v>2380</v>
      </c>
    </row>
    <row r="559" spans="1:8" x14ac:dyDescent="0.35">
      <c r="A559" s="17" t="s">
        <v>1813</v>
      </c>
      <c r="B559" s="17">
        <v>46.63</v>
      </c>
      <c r="C559" s="17">
        <v>4.26</v>
      </c>
      <c r="D559" s="17" t="s">
        <v>2381</v>
      </c>
      <c r="E559" s="17" t="s">
        <v>2380</v>
      </c>
      <c r="F559" s="17" t="s">
        <v>2380</v>
      </c>
      <c r="G559" s="17">
        <v>2</v>
      </c>
      <c r="H559" s="17" t="s">
        <v>2380</v>
      </c>
    </row>
    <row r="560" spans="1:8" x14ac:dyDescent="0.35">
      <c r="A560" s="17" t="s">
        <v>1812</v>
      </c>
      <c r="B560" s="17">
        <v>28.88</v>
      </c>
      <c r="C560" s="17">
        <v>5.35</v>
      </c>
      <c r="D560" s="17" t="s">
        <v>2380</v>
      </c>
      <c r="E560" s="17" t="s">
        <v>2380</v>
      </c>
      <c r="F560" s="17" t="s">
        <v>2381</v>
      </c>
      <c r="G560" s="17">
        <v>1</v>
      </c>
      <c r="H560" s="17" t="s">
        <v>2381</v>
      </c>
    </row>
    <row r="561" spans="1:8" x14ac:dyDescent="0.35">
      <c r="A561" s="17" t="s">
        <v>1811</v>
      </c>
      <c r="B561" s="17">
        <v>23.98</v>
      </c>
      <c r="C561" s="17">
        <v>4.9000000000000004</v>
      </c>
      <c r="D561" s="17" t="s">
        <v>2380</v>
      </c>
      <c r="E561" s="17" t="s">
        <v>2380</v>
      </c>
      <c r="F561" s="17" t="s">
        <v>2380</v>
      </c>
      <c r="G561" s="17">
        <v>0</v>
      </c>
      <c r="H561" s="17" t="s">
        <v>31</v>
      </c>
    </row>
    <row r="562" spans="1:8" x14ac:dyDescent="0.35">
      <c r="A562" s="17" t="s">
        <v>1810</v>
      </c>
      <c r="B562" s="17">
        <v>23.65</v>
      </c>
      <c r="C562" s="17">
        <v>4.5</v>
      </c>
      <c r="D562" s="17" t="s">
        <v>2380</v>
      </c>
      <c r="E562" s="17" t="s">
        <v>2380</v>
      </c>
      <c r="F562" s="17" t="s">
        <v>2380</v>
      </c>
      <c r="G562" s="17">
        <v>0</v>
      </c>
      <c r="H562" s="17" t="s">
        <v>2380</v>
      </c>
    </row>
    <row r="563" spans="1:8" x14ac:dyDescent="0.35">
      <c r="A563" s="17" t="s">
        <v>1809</v>
      </c>
      <c r="B563" s="17">
        <v>49.09</v>
      </c>
      <c r="C563" s="17">
        <v>8.3800000000000008</v>
      </c>
      <c r="D563" s="17" t="s">
        <v>2381</v>
      </c>
      <c r="E563" s="17" t="s">
        <v>2380</v>
      </c>
      <c r="F563" s="17" t="s">
        <v>2380</v>
      </c>
      <c r="G563" s="17">
        <v>2</v>
      </c>
      <c r="H563" s="17" t="s">
        <v>2380</v>
      </c>
    </row>
    <row r="564" spans="1:8" x14ac:dyDescent="0.35">
      <c r="A564" s="17" t="s">
        <v>1808</v>
      </c>
      <c r="B564" s="17">
        <v>28.024999999999999</v>
      </c>
      <c r="C564" s="17">
        <v>7.03</v>
      </c>
      <c r="D564" s="17" t="s">
        <v>2380</v>
      </c>
      <c r="E564" s="17" t="s">
        <v>2380</v>
      </c>
      <c r="F564" s="17" t="s">
        <v>2380</v>
      </c>
      <c r="G564" s="17">
        <v>0</v>
      </c>
      <c r="H564" s="17" t="s">
        <v>2381</v>
      </c>
    </row>
    <row r="565" spans="1:8" x14ac:dyDescent="0.35">
      <c r="A565" s="17" t="s">
        <v>1807</v>
      </c>
      <c r="B565" s="17">
        <v>43.32</v>
      </c>
      <c r="C565" s="17">
        <v>8.75</v>
      </c>
      <c r="D565" s="17" t="s">
        <v>2381</v>
      </c>
      <c r="E565" s="17" t="s">
        <v>2380</v>
      </c>
      <c r="F565" s="17" t="s">
        <v>2381</v>
      </c>
      <c r="G565" s="17">
        <v>1</v>
      </c>
      <c r="H565" s="17" t="s">
        <v>2380</v>
      </c>
    </row>
    <row r="566" spans="1:8" x14ac:dyDescent="0.35">
      <c r="A566" s="17" t="s">
        <v>1806</v>
      </c>
      <c r="B566" s="17">
        <v>45.92</v>
      </c>
      <c r="C566" s="17">
        <v>9.51</v>
      </c>
      <c r="D566" s="17" t="s">
        <v>2380</v>
      </c>
      <c r="E566" s="17" t="s">
        <v>2380</v>
      </c>
      <c r="F566" s="17" t="s">
        <v>2380</v>
      </c>
      <c r="G566" s="17">
        <v>0</v>
      </c>
      <c r="H566" s="17" t="s">
        <v>2380</v>
      </c>
    </row>
    <row r="567" spans="1:8" x14ac:dyDescent="0.35">
      <c r="A567" s="17" t="s">
        <v>1805</v>
      </c>
      <c r="B567" s="17">
        <v>44.03</v>
      </c>
      <c r="C567" s="17">
        <v>9.36</v>
      </c>
      <c r="D567" s="17" t="s">
        <v>2380</v>
      </c>
      <c r="E567" s="17" t="s">
        <v>2380</v>
      </c>
      <c r="F567" s="17" t="s">
        <v>2380</v>
      </c>
      <c r="G567" s="17">
        <v>0</v>
      </c>
      <c r="H567" s="17" t="s">
        <v>2380</v>
      </c>
    </row>
    <row r="568" spans="1:8" x14ac:dyDescent="0.35">
      <c r="A568" s="17" t="s">
        <v>1804</v>
      </c>
      <c r="B568" s="17">
        <v>24.6</v>
      </c>
      <c r="C568" s="17">
        <v>4.8099999999999996</v>
      </c>
      <c r="D568" s="17" t="s">
        <v>2380</v>
      </c>
      <c r="E568" s="17" t="s">
        <v>2380</v>
      </c>
      <c r="F568" s="17" t="s">
        <v>2380</v>
      </c>
      <c r="G568" s="17">
        <v>0</v>
      </c>
      <c r="H568" s="17" t="s">
        <v>2381</v>
      </c>
    </row>
    <row r="569" spans="1:8" x14ac:dyDescent="0.35">
      <c r="A569" s="17" t="s">
        <v>1803</v>
      </c>
      <c r="B569" s="17">
        <v>49.15</v>
      </c>
      <c r="C569" s="17">
        <v>8.08</v>
      </c>
      <c r="D569" s="17" t="s">
        <v>2380</v>
      </c>
      <c r="E569" s="17" t="s">
        <v>2380</v>
      </c>
      <c r="F569" s="17" t="s">
        <v>2380</v>
      </c>
      <c r="G569" s="17">
        <v>0</v>
      </c>
      <c r="H569" s="17" t="s">
        <v>2380</v>
      </c>
    </row>
    <row r="570" spans="1:8" x14ac:dyDescent="0.35">
      <c r="A570" s="17" t="s">
        <v>1802</v>
      </c>
      <c r="B570" s="17">
        <v>28.31</v>
      </c>
      <c r="C570" s="17">
        <v>6.29</v>
      </c>
      <c r="D570" s="17" t="s">
        <v>2380</v>
      </c>
      <c r="E570" s="17" t="s">
        <v>2380</v>
      </c>
      <c r="F570" s="17" t="s">
        <v>2381</v>
      </c>
      <c r="G570" s="17">
        <v>1</v>
      </c>
      <c r="H570" s="17" t="s">
        <v>2381</v>
      </c>
    </row>
    <row r="571" spans="1:8" x14ac:dyDescent="0.35">
      <c r="A571" s="17" t="s">
        <v>1801</v>
      </c>
      <c r="B571" s="17">
        <v>22.99</v>
      </c>
      <c r="C571" s="17">
        <v>6.29</v>
      </c>
      <c r="D571" s="17" t="s">
        <v>2380</v>
      </c>
      <c r="E571" s="17" t="s">
        <v>2380</v>
      </c>
      <c r="F571" s="17" t="s">
        <v>2380</v>
      </c>
      <c r="G571" s="17">
        <v>1</v>
      </c>
      <c r="H571" s="17" t="s">
        <v>2381</v>
      </c>
    </row>
    <row r="572" spans="1:8" x14ac:dyDescent="0.35">
      <c r="A572" s="17" t="s">
        <v>1800</v>
      </c>
      <c r="B572" s="17">
        <v>29.07</v>
      </c>
      <c r="C572" s="17">
        <v>5.12</v>
      </c>
      <c r="D572" s="17" t="s">
        <v>2380</v>
      </c>
      <c r="E572" s="17" t="s">
        <v>2380</v>
      </c>
      <c r="F572" s="17" t="s">
        <v>2381</v>
      </c>
      <c r="G572" s="17">
        <v>1</v>
      </c>
      <c r="H572" s="17" t="s">
        <v>2381</v>
      </c>
    </row>
    <row r="573" spans="1:8" x14ac:dyDescent="0.35">
      <c r="A573" s="17" t="s">
        <v>1799</v>
      </c>
      <c r="B573" s="17">
        <v>42.02</v>
      </c>
      <c r="C573" s="17">
        <v>9.9499999999999993</v>
      </c>
      <c r="D573" s="17" t="s">
        <v>2381</v>
      </c>
      <c r="E573" s="17" t="s">
        <v>2380</v>
      </c>
      <c r="F573" s="17" t="s">
        <v>2381</v>
      </c>
      <c r="G573" s="17">
        <v>1</v>
      </c>
      <c r="H573" s="17" t="s">
        <v>2380</v>
      </c>
    </row>
    <row r="574" spans="1:8" x14ac:dyDescent="0.35">
      <c r="A574" s="17" t="s">
        <v>1798</v>
      </c>
      <c r="B574" s="17">
        <v>49.07</v>
      </c>
      <c r="C574" s="17">
        <v>9.08</v>
      </c>
      <c r="D574" s="17" t="s">
        <v>2381</v>
      </c>
      <c r="E574" s="17" t="s">
        <v>2380</v>
      </c>
      <c r="F574" s="17" t="s">
        <v>2380</v>
      </c>
      <c r="G574" s="17">
        <v>1</v>
      </c>
      <c r="H574" s="17" t="s">
        <v>2380</v>
      </c>
    </row>
    <row r="575" spans="1:8" x14ac:dyDescent="0.35">
      <c r="A575" s="17" t="s">
        <v>1797</v>
      </c>
      <c r="B575" s="17">
        <v>19.8</v>
      </c>
      <c r="C575" s="17">
        <v>4.82</v>
      </c>
      <c r="D575" s="17" t="s">
        <v>2380</v>
      </c>
      <c r="E575" s="17" t="s">
        <v>2380</v>
      </c>
      <c r="F575" s="17" t="s">
        <v>2380</v>
      </c>
      <c r="G575" s="17">
        <v>0</v>
      </c>
      <c r="H575" s="17" t="s">
        <v>2381</v>
      </c>
    </row>
    <row r="576" spans="1:8" x14ac:dyDescent="0.35">
      <c r="A576" s="17" t="s">
        <v>1796</v>
      </c>
      <c r="B576" s="17">
        <v>27.36</v>
      </c>
      <c r="C576" s="17">
        <v>4.6500000000000004</v>
      </c>
      <c r="D576" s="17" t="s">
        <v>2380</v>
      </c>
      <c r="E576" s="17" t="s">
        <v>2381</v>
      </c>
      <c r="F576" s="17" t="s">
        <v>2380</v>
      </c>
      <c r="G576" s="17">
        <v>1</v>
      </c>
      <c r="H576" s="17" t="s">
        <v>2381</v>
      </c>
    </row>
    <row r="577" spans="1:8" x14ac:dyDescent="0.35">
      <c r="A577" s="17" t="s">
        <v>1795</v>
      </c>
      <c r="B577" s="17">
        <v>42.95</v>
      </c>
      <c r="C577" s="17">
        <v>5.16</v>
      </c>
      <c r="D577" s="17" t="s">
        <v>2381</v>
      </c>
      <c r="E577" s="17" t="s">
        <v>2380</v>
      </c>
      <c r="F577" s="17" t="s">
        <v>2380</v>
      </c>
      <c r="G577" s="17">
        <v>1</v>
      </c>
      <c r="H577" s="17" t="s">
        <v>2380</v>
      </c>
    </row>
    <row r="578" spans="1:8" x14ac:dyDescent="0.35">
      <c r="A578" s="17" t="s">
        <v>1794</v>
      </c>
      <c r="B578" s="17">
        <v>42.66</v>
      </c>
      <c r="C578" s="17">
        <v>10.44</v>
      </c>
      <c r="D578" s="17" t="s">
        <v>2380</v>
      </c>
      <c r="E578" s="17" t="s">
        <v>2380</v>
      </c>
      <c r="F578" s="17" t="s">
        <v>2380</v>
      </c>
      <c r="G578" s="17">
        <v>0</v>
      </c>
      <c r="H578" s="17" t="s">
        <v>2380</v>
      </c>
    </row>
    <row r="579" spans="1:8" x14ac:dyDescent="0.35">
      <c r="A579" s="17" t="s">
        <v>1793</v>
      </c>
      <c r="B579" s="17">
        <v>33.630000000000003</v>
      </c>
      <c r="C579" s="17">
        <v>5.69</v>
      </c>
      <c r="D579" s="17" t="s">
        <v>2380</v>
      </c>
      <c r="E579" s="17" t="s">
        <v>2380</v>
      </c>
      <c r="F579" s="17" t="s">
        <v>2380</v>
      </c>
      <c r="G579" s="17">
        <v>1</v>
      </c>
      <c r="H579" s="17" t="s">
        <v>2380</v>
      </c>
    </row>
    <row r="580" spans="1:8" x14ac:dyDescent="0.35">
      <c r="A580" s="17" t="s">
        <v>1792</v>
      </c>
      <c r="B580" s="17">
        <v>26.84</v>
      </c>
      <c r="C580" s="17">
        <v>6.5</v>
      </c>
      <c r="D580" s="17" t="s">
        <v>2380</v>
      </c>
      <c r="E580" s="17" t="s">
        <v>2380</v>
      </c>
      <c r="F580" s="17" t="s">
        <v>2380</v>
      </c>
      <c r="G580" s="17">
        <v>0</v>
      </c>
      <c r="H580" s="17" t="s">
        <v>2381</v>
      </c>
    </row>
    <row r="581" spans="1:8" x14ac:dyDescent="0.35">
      <c r="A581" s="17" t="s">
        <v>1791</v>
      </c>
      <c r="B581" s="17">
        <v>28.3</v>
      </c>
      <c r="C581" s="17">
        <v>5.73</v>
      </c>
      <c r="D581" s="17" t="s">
        <v>2380</v>
      </c>
      <c r="E581" s="17" t="s">
        <v>2380</v>
      </c>
      <c r="F581" s="17" t="s">
        <v>2381</v>
      </c>
      <c r="G581" s="17">
        <v>1</v>
      </c>
      <c r="H581" s="17" t="s">
        <v>2381</v>
      </c>
    </row>
    <row r="582" spans="1:8" x14ac:dyDescent="0.35">
      <c r="A582" s="17" t="s">
        <v>1790</v>
      </c>
      <c r="B582" s="17">
        <v>27.06</v>
      </c>
      <c r="C582" s="17">
        <v>5.74</v>
      </c>
      <c r="D582" s="17" t="s">
        <v>2381</v>
      </c>
      <c r="E582" s="17" t="s">
        <v>2380</v>
      </c>
      <c r="F582" s="17" t="s">
        <v>2380</v>
      </c>
      <c r="G582" s="17">
        <v>0</v>
      </c>
      <c r="H582" s="17" t="s">
        <v>2381</v>
      </c>
    </row>
    <row r="583" spans="1:8" x14ac:dyDescent="0.35">
      <c r="A583" s="17" t="s">
        <v>1789</v>
      </c>
      <c r="B583" s="17">
        <v>47.13</v>
      </c>
      <c r="C583" s="17">
        <v>8.6999999999999993</v>
      </c>
      <c r="D583" s="17" t="s">
        <v>2380</v>
      </c>
      <c r="E583" s="17" t="s">
        <v>2380</v>
      </c>
      <c r="F583" s="17" t="s">
        <v>2380</v>
      </c>
      <c r="G583" s="17">
        <v>0</v>
      </c>
      <c r="H583" s="17" t="s">
        <v>2380</v>
      </c>
    </row>
    <row r="584" spans="1:8" x14ac:dyDescent="0.35">
      <c r="A584" s="17" t="s">
        <v>1788</v>
      </c>
      <c r="B584" s="17">
        <v>51.72</v>
      </c>
      <c r="C584" s="17">
        <v>5.09</v>
      </c>
      <c r="D584" s="17" t="s">
        <v>2380</v>
      </c>
      <c r="E584" s="17" t="s">
        <v>2380</v>
      </c>
      <c r="F584" s="17" t="s">
        <v>2380</v>
      </c>
      <c r="G584" s="17">
        <v>0</v>
      </c>
      <c r="H584" s="17" t="s">
        <v>2380</v>
      </c>
    </row>
    <row r="585" spans="1:8" x14ac:dyDescent="0.35">
      <c r="A585" s="17" t="s">
        <v>1787</v>
      </c>
      <c r="B585" s="17">
        <v>48.59</v>
      </c>
      <c r="C585" s="17">
        <v>5.57</v>
      </c>
      <c r="D585" s="17" t="s">
        <v>2380</v>
      </c>
      <c r="E585" s="17" t="s">
        <v>2380</v>
      </c>
      <c r="F585" s="17" t="s">
        <v>2380</v>
      </c>
      <c r="G585" s="17">
        <v>0</v>
      </c>
      <c r="H585" s="17" t="s">
        <v>2380</v>
      </c>
    </row>
    <row r="586" spans="1:8" x14ac:dyDescent="0.35">
      <c r="A586" s="17" t="s">
        <v>1786</v>
      </c>
      <c r="B586" s="17">
        <v>45.18</v>
      </c>
      <c r="C586" s="17">
        <v>10.87</v>
      </c>
      <c r="D586" s="17" t="s">
        <v>2380</v>
      </c>
      <c r="E586" s="17" t="s">
        <v>2380</v>
      </c>
      <c r="F586" s="17" t="s">
        <v>2380</v>
      </c>
      <c r="G586" s="17">
        <v>0</v>
      </c>
      <c r="H586" s="17" t="s">
        <v>2380</v>
      </c>
    </row>
    <row r="587" spans="1:8" x14ac:dyDescent="0.35">
      <c r="A587" s="17" t="s">
        <v>1785</v>
      </c>
      <c r="B587" s="17">
        <v>27.9</v>
      </c>
      <c r="C587" s="17">
        <v>6.02</v>
      </c>
      <c r="D587" s="17" t="s">
        <v>2380</v>
      </c>
      <c r="E587" s="17" t="s">
        <v>2380</v>
      </c>
      <c r="F587" s="17" t="s">
        <v>2381</v>
      </c>
      <c r="G587" s="17">
        <v>1</v>
      </c>
      <c r="H587" s="17" t="s">
        <v>2381</v>
      </c>
    </row>
    <row r="588" spans="1:8" x14ac:dyDescent="0.35">
      <c r="A588" s="17" t="s">
        <v>1784</v>
      </c>
      <c r="B588" s="17">
        <v>51.33</v>
      </c>
      <c r="C588" s="17">
        <v>7</v>
      </c>
      <c r="D588" s="17" t="s">
        <v>2380</v>
      </c>
      <c r="E588" s="17" t="s">
        <v>2380</v>
      </c>
      <c r="F588" s="17" t="s">
        <v>2380</v>
      </c>
      <c r="G588" s="17">
        <v>0</v>
      </c>
      <c r="H588" s="17" t="s">
        <v>2380</v>
      </c>
    </row>
    <row r="589" spans="1:8" x14ac:dyDescent="0.35">
      <c r="A589" s="17" t="s">
        <v>1783</v>
      </c>
      <c r="B589" s="17">
        <v>30.59</v>
      </c>
      <c r="C589" s="17">
        <v>5.56</v>
      </c>
      <c r="D589" s="17" t="s">
        <v>2381</v>
      </c>
      <c r="E589" s="17" t="s">
        <v>2380</v>
      </c>
      <c r="F589" s="17" t="s">
        <v>2380</v>
      </c>
      <c r="G589" s="17">
        <v>1</v>
      </c>
      <c r="H589" s="17" t="s">
        <v>2380</v>
      </c>
    </row>
    <row r="590" spans="1:8" x14ac:dyDescent="0.35">
      <c r="A590" s="17" t="s">
        <v>1782</v>
      </c>
      <c r="B590" s="17">
        <v>39.229999999999997</v>
      </c>
      <c r="C590" s="17">
        <v>8.4499999999999993</v>
      </c>
      <c r="D590" s="17" t="s">
        <v>2380</v>
      </c>
      <c r="E590" s="17" t="s">
        <v>2380</v>
      </c>
      <c r="F590" s="17" t="s">
        <v>2380</v>
      </c>
      <c r="G590" s="17">
        <v>0</v>
      </c>
      <c r="H590" s="17" t="s">
        <v>2380</v>
      </c>
    </row>
    <row r="591" spans="1:8" x14ac:dyDescent="0.35">
      <c r="A591" s="17" t="s">
        <v>1781</v>
      </c>
      <c r="B591" s="17">
        <v>19.094999999999999</v>
      </c>
      <c r="C591" s="17">
        <v>6.19</v>
      </c>
      <c r="D591" s="17" t="s">
        <v>2380</v>
      </c>
      <c r="E591" s="17" t="s">
        <v>2380</v>
      </c>
      <c r="F591" s="17" t="s">
        <v>2380</v>
      </c>
      <c r="G591" s="17">
        <v>0</v>
      </c>
      <c r="H591" s="17" t="s">
        <v>2381</v>
      </c>
    </row>
    <row r="592" spans="1:8" x14ac:dyDescent="0.35">
      <c r="A592" s="17" t="s">
        <v>1780</v>
      </c>
      <c r="B592" s="17">
        <v>49.72</v>
      </c>
      <c r="C592" s="17">
        <v>7.71</v>
      </c>
      <c r="D592" s="17" t="s">
        <v>2380</v>
      </c>
      <c r="E592" s="17" t="s">
        <v>2380</v>
      </c>
      <c r="F592" s="17" t="s">
        <v>2380</v>
      </c>
      <c r="G592" s="17">
        <v>0</v>
      </c>
      <c r="H592" s="17" t="s">
        <v>2380</v>
      </c>
    </row>
    <row r="593" spans="1:8" x14ac:dyDescent="0.35">
      <c r="A593" s="17" t="s">
        <v>1779</v>
      </c>
      <c r="B593" s="17">
        <v>21.754999999999999</v>
      </c>
      <c r="C593" s="17">
        <v>4.63</v>
      </c>
      <c r="D593" s="17" t="s">
        <v>2380</v>
      </c>
      <c r="E593" s="17" t="s">
        <v>2380</v>
      </c>
      <c r="F593" s="17" t="s">
        <v>2381</v>
      </c>
      <c r="G593" s="17">
        <v>1</v>
      </c>
      <c r="H593" s="17" t="s">
        <v>2381</v>
      </c>
    </row>
    <row r="594" spans="1:8" x14ac:dyDescent="0.35">
      <c r="A594" s="17" t="s">
        <v>1778</v>
      </c>
      <c r="B594" s="17">
        <v>48.39</v>
      </c>
      <c r="C594" s="17">
        <v>4.6100000000000003</v>
      </c>
      <c r="D594" s="17" t="s">
        <v>2380</v>
      </c>
      <c r="E594" s="17" t="s">
        <v>2380</v>
      </c>
      <c r="F594" s="17" t="s">
        <v>2380</v>
      </c>
      <c r="G594" s="17">
        <v>0</v>
      </c>
      <c r="H594" s="17" t="s">
        <v>2380</v>
      </c>
    </row>
    <row r="595" spans="1:8" x14ac:dyDescent="0.35">
      <c r="A595" s="17" t="s">
        <v>1777</v>
      </c>
      <c r="B595" s="17">
        <v>47.15</v>
      </c>
      <c r="C595" s="17">
        <v>9.5299999999999994</v>
      </c>
      <c r="D595" s="17" t="s">
        <v>2381</v>
      </c>
      <c r="E595" s="17" t="s">
        <v>2380</v>
      </c>
      <c r="F595" s="17" t="s">
        <v>2380</v>
      </c>
      <c r="G595" s="17">
        <v>1</v>
      </c>
      <c r="H595" s="17" t="s">
        <v>2380</v>
      </c>
    </row>
    <row r="596" spans="1:8" x14ac:dyDescent="0.35">
      <c r="A596" s="17" t="s">
        <v>1776</v>
      </c>
      <c r="B596" s="17">
        <v>47.59</v>
      </c>
      <c r="C596" s="17">
        <v>11.43</v>
      </c>
      <c r="D596" s="17" t="s">
        <v>2381</v>
      </c>
      <c r="E596" s="17" t="s">
        <v>2380</v>
      </c>
      <c r="F596" s="17" t="s">
        <v>2380</v>
      </c>
      <c r="G596" s="17">
        <v>2</v>
      </c>
      <c r="H596" s="17" t="s">
        <v>2380</v>
      </c>
    </row>
    <row r="597" spans="1:8" x14ac:dyDescent="0.35">
      <c r="A597" s="17" t="s">
        <v>1775</v>
      </c>
      <c r="B597" s="17">
        <v>39.81</v>
      </c>
      <c r="C597" s="17">
        <v>7.65</v>
      </c>
      <c r="D597" s="17" t="s">
        <v>2381</v>
      </c>
      <c r="E597" s="17" t="s">
        <v>2380</v>
      </c>
      <c r="F597" s="17" t="s">
        <v>2381</v>
      </c>
      <c r="G597" s="17">
        <v>1</v>
      </c>
      <c r="H597" s="17" t="s">
        <v>2380</v>
      </c>
    </row>
    <row r="598" spans="1:8" x14ac:dyDescent="0.35">
      <c r="A598" s="17" t="s">
        <v>1774</v>
      </c>
      <c r="B598" s="17">
        <v>31.02</v>
      </c>
      <c r="C598" s="17">
        <v>5.87</v>
      </c>
      <c r="D598" s="17" t="s">
        <v>2381</v>
      </c>
      <c r="E598" s="17" t="s">
        <v>2380</v>
      </c>
      <c r="F598" s="17" t="s">
        <v>2380</v>
      </c>
      <c r="G598" s="17">
        <v>0</v>
      </c>
      <c r="H598" s="17" t="s">
        <v>2380</v>
      </c>
    </row>
    <row r="599" spans="1:8" x14ac:dyDescent="0.35">
      <c r="A599" s="17" t="s">
        <v>1773</v>
      </c>
      <c r="B599" s="17">
        <v>24.75</v>
      </c>
      <c r="C599" s="17">
        <v>4.3600000000000003</v>
      </c>
      <c r="D599" s="17" t="s">
        <v>2381</v>
      </c>
      <c r="E599" s="17" t="s">
        <v>2380</v>
      </c>
      <c r="F599" s="17" t="s">
        <v>2380</v>
      </c>
      <c r="G599" s="17">
        <v>1</v>
      </c>
      <c r="H599" s="17" t="s">
        <v>2381</v>
      </c>
    </row>
    <row r="600" spans="1:8" x14ac:dyDescent="0.35">
      <c r="A600" s="17" t="s">
        <v>1772</v>
      </c>
      <c r="B600" s="17">
        <v>30.114999999999998</v>
      </c>
      <c r="C600" s="17">
        <v>10.119999999999999</v>
      </c>
      <c r="D600" s="17" t="s">
        <v>2380</v>
      </c>
      <c r="E600" s="17" t="s">
        <v>2380</v>
      </c>
      <c r="F600" s="17" t="s">
        <v>2380</v>
      </c>
      <c r="G600" s="17">
        <v>3</v>
      </c>
      <c r="H600" s="17" t="s">
        <v>2380</v>
      </c>
    </row>
    <row r="601" spans="1:8" x14ac:dyDescent="0.35">
      <c r="A601" s="17" t="s">
        <v>1771</v>
      </c>
      <c r="B601" s="17">
        <v>26.03</v>
      </c>
      <c r="C601" s="17">
        <v>4.01</v>
      </c>
      <c r="D601" s="17" t="s">
        <v>2380</v>
      </c>
      <c r="E601" s="17" t="s">
        <v>2380</v>
      </c>
      <c r="F601" s="17" t="s">
        <v>2381</v>
      </c>
      <c r="G601" s="17">
        <v>1</v>
      </c>
      <c r="H601" s="17" t="s">
        <v>2381</v>
      </c>
    </row>
    <row r="602" spans="1:8" x14ac:dyDescent="0.35">
      <c r="A602" s="17" t="s">
        <v>1770</v>
      </c>
      <c r="B602" s="17">
        <v>20.045000000000002</v>
      </c>
      <c r="C602" s="17">
        <v>4.7699999999999996</v>
      </c>
      <c r="D602" s="17" t="s">
        <v>2381</v>
      </c>
      <c r="E602" s="17" t="s">
        <v>2380</v>
      </c>
      <c r="F602" s="17" t="s">
        <v>2380</v>
      </c>
      <c r="G602" s="17">
        <v>1</v>
      </c>
      <c r="H602" s="17" t="s">
        <v>2381</v>
      </c>
    </row>
    <row r="603" spans="1:8" x14ac:dyDescent="0.35">
      <c r="A603" s="17" t="s">
        <v>1769</v>
      </c>
      <c r="B603" s="17">
        <v>40.24</v>
      </c>
      <c r="C603" s="17">
        <v>6.83</v>
      </c>
      <c r="D603" s="17" t="s">
        <v>2380</v>
      </c>
      <c r="E603" s="17" t="s">
        <v>2380</v>
      </c>
      <c r="F603" s="17" t="s">
        <v>2380</v>
      </c>
      <c r="G603" s="17">
        <v>0</v>
      </c>
      <c r="H603" s="17" t="s">
        <v>2380</v>
      </c>
    </row>
    <row r="604" spans="1:8" x14ac:dyDescent="0.35">
      <c r="A604" s="17" t="s">
        <v>1768</v>
      </c>
      <c r="B604" s="17">
        <v>43.15</v>
      </c>
      <c r="C604" s="17">
        <v>6.14</v>
      </c>
      <c r="D604" s="17" t="s">
        <v>2381</v>
      </c>
      <c r="E604" s="17" t="s">
        <v>2380</v>
      </c>
      <c r="F604" s="17" t="s">
        <v>2381</v>
      </c>
      <c r="G604" s="17">
        <v>1</v>
      </c>
      <c r="H604" s="17" t="s">
        <v>2380</v>
      </c>
    </row>
    <row r="605" spans="1:8" x14ac:dyDescent="0.35">
      <c r="A605" s="17" t="s">
        <v>1767</v>
      </c>
      <c r="B605" s="17">
        <v>27.7</v>
      </c>
      <c r="C605" s="17">
        <v>5.6</v>
      </c>
      <c r="D605" s="17" t="s">
        <v>2380</v>
      </c>
      <c r="E605" s="17" t="s">
        <v>2380</v>
      </c>
      <c r="F605" s="17" t="s">
        <v>2381</v>
      </c>
      <c r="G605" s="17">
        <v>1</v>
      </c>
      <c r="H605" s="17" t="s">
        <v>2381</v>
      </c>
    </row>
    <row r="606" spans="1:8" x14ac:dyDescent="0.35">
      <c r="A606" s="17" t="s">
        <v>1766</v>
      </c>
      <c r="B606" s="17">
        <v>45.68</v>
      </c>
      <c r="C606" s="17">
        <v>4.8</v>
      </c>
      <c r="D606" s="17" t="s">
        <v>2380</v>
      </c>
      <c r="E606" s="17" t="s">
        <v>2380</v>
      </c>
      <c r="F606" s="17" t="s">
        <v>2380</v>
      </c>
      <c r="G606" s="17">
        <v>2</v>
      </c>
      <c r="H606" s="17" t="s">
        <v>2380</v>
      </c>
    </row>
    <row r="607" spans="1:8" x14ac:dyDescent="0.35">
      <c r="A607" s="17" t="s">
        <v>1765</v>
      </c>
      <c r="B607" s="17">
        <v>27.3</v>
      </c>
      <c r="C607" s="17">
        <v>11.89</v>
      </c>
      <c r="D607" s="17" t="s">
        <v>2380</v>
      </c>
      <c r="E607" s="17" t="s">
        <v>2380</v>
      </c>
      <c r="F607" s="17" t="s">
        <v>2380</v>
      </c>
      <c r="G607" s="17">
        <v>0</v>
      </c>
      <c r="H607" s="17" t="s">
        <v>2381</v>
      </c>
    </row>
    <row r="608" spans="1:8" x14ac:dyDescent="0.35">
      <c r="A608" s="17" t="s">
        <v>1764</v>
      </c>
      <c r="B608" s="17">
        <v>54.45</v>
      </c>
      <c r="C608" s="17">
        <v>4.7300000000000004</v>
      </c>
      <c r="D608" s="17" t="s">
        <v>2381</v>
      </c>
      <c r="E608" s="17" t="s">
        <v>2380</v>
      </c>
      <c r="F608" s="17" t="s">
        <v>2380</v>
      </c>
      <c r="G608" s="17">
        <v>1</v>
      </c>
      <c r="H608" s="17" t="s">
        <v>2380</v>
      </c>
    </row>
    <row r="609" spans="1:8" x14ac:dyDescent="0.35">
      <c r="A609" s="17" t="s">
        <v>1763</v>
      </c>
      <c r="B609" s="17">
        <v>54.43</v>
      </c>
      <c r="C609" s="17">
        <v>4.6100000000000003</v>
      </c>
      <c r="D609" s="17" t="s">
        <v>2381</v>
      </c>
      <c r="E609" s="17" t="s">
        <v>2380</v>
      </c>
      <c r="F609" s="17" t="s">
        <v>2380</v>
      </c>
      <c r="G609" s="17">
        <v>1</v>
      </c>
      <c r="H609" s="17" t="s">
        <v>2380</v>
      </c>
    </row>
    <row r="610" spans="1:8" x14ac:dyDescent="0.35">
      <c r="A610" s="17" t="s">
        <v>1762</v>
      </c>
      <c r="B610" s="17">
        <v>48.01</v>
      </c>
      <c r="C610" s="17">
        <v>7.3</v>
      </c>
      <c r="D610" s="17" t="s">
        <v>2380</v>
      </c>
      <c r="E610" s="17" t="s">
        <v>2380</v>
      </c>
      <c r="F610" s="17" t="s">
        <v>2380</v>
      </c>
      <c r="G610" s="17">
        <v>0</v>
      </c>
      <c r="H610" s="17" t="s">
        <v>2380</v>
      </c>
    </row>
    <row r="611" spans="1:8" x14ac:dyDescent="0.35">
      <c r="A611" s="17" t="s">
        <v>1761</v>
      </c>
      <c r="B611" s="17">
        <v>48.32</v>
      </c>
      <c r="C611" s="17">
        <v>5.88</v>
      </c>
      <c r="D611" s="17" t="s">
        <v>2380</v>
      </c>
      <c r="E611" s="17" t="s">
        <v>2380</v>
      </c>
      <c r="F611" s="17" t="s">
        <v>2380</v>
      </c>
      <c r="G611" s="17">
        <v>0</v>
      </c>
      <c r="H611" s="17" t="s">
        <v>2380</v>
      </c>
    </row>
    <row r="612" spans="1:8" x14ac:dyDescent="0.35">
      <c r="A612" s="17" t="s">
        <v>1760</v>
      </c>
      <c r="B612" s="17">
        <v>22.895</v>
      </c>
      <c r="C612" s="17">
        <v>4.0599999999999996</v>
      </c>
      <c r="D612" s="17" t="s">
        <v>2380</v>
      </c>
      <c r="E612" s="17" t="s">
        <v>2380</v>
      </c>
      <c r="F612" s="17" t="s">
        <v>2381</v>
      </c>
      <c r="G612" s="17">
        <v>1</v>
      </c>
      <c r="H612" s="17" t="s">
        <v>2381</v>
      </c>
    </row>
    <row r="613" spans="1:8" x14ac:dyDescent="0.35">
      <c r="A613" s="17" t="s">
        <v>1759</v>
      </c>
      <c r="B613" s="17">
        <v>54.85</v>
      </c>
      <c r="C613" s="17">
        <v>4.9000000000000004</v>
      </c>
      <c r="D613" s="17" t="s">
        <v>2380</v>
      </c>
      <c r="E613" s="17" t="s">
        <v>2380</v>
      </c>
      <c r="F613" s="17" t="s">
        <v>2380</v>
      </c>
      <c r="G613" s="17">
        <v>1</v>
      </c>
      <c r="H613" s="17" t="s">
        <v>2380</v>
      </c>
    </row>
    <row r="614" spans="1:8" x14ac:dyDescent="0.35">
      <c r="A614" s="17" t="s">
        <v>1758</v>
      </c>
      <c r="B614" s="17">
        <v>21.85</v>
      </c>
      <c r="C614" s="17">
        <v>5.52</v>
      </c>
      <c r="D614" s="17" t="s">
        <v>2380</v>
      </c>
      <c r="E614" s="17" t="s">
        <v>2380</v>
      </c>
      <c r="F614" s="17" t="s">
        <v>2381</v>
      </c>
      <c r="G614" s="17">
        <v>1</v>
      </c>
      <c r="H614" s="17" t="s">
        <v>2381</v>
      </c>
    </row>
    <row r="615" spans="1:8" x14ac:dyDescent="0.35">
      <c r="A615" s="17" t="s">
        <v>1757</v>
      </c>
      <c r="B615" s="17">
        <v>51.86</v>
      </c>
      <c r="C615" s="17">
        <v>5.2</v>
      </c>
      <c r="D615" s="17" t="s">
        <v>2381</v>
      </c>
      <c r="E615" s="17" t="s">
        <v>2380</v>
      </c>
      <c r="F615" s="17" t="s">
        <v>2380</v>
      </c>
      <c r="G615" s="17">
        <v>0</v>
      </c>
      <c r="H615" s="17" t="s">
        <v>2380</v>
      </c>
    </row>
    <row r="616" spans="1:8" x14ac:dyDescent="0.35">
      <c r="A616" s="17" t="s">
        <v>1756</v>
      </c>
      <c r="B616" s="17">
        <v>39.049999999999997</v>
      </c>
      <c r="C616" s="17">
        <v>7.59</v>
      </c>
      <c r="D616" s="17" t="s">
        <v>2380</v>
      </c>
      <c r="E616" s="17" t="s">
        <v>2380</v>
      </c>
      <c r="F616" s="17" t="s">
        <v>2380</v>
      </c>
      <c r="G616" s="17">
        <v>3</v>
      </c>
      <c r="H616" s="17" t="s">
        <v>2380</v>
      </c>
    </row>
    <row r="617" spans="1:8" x14ac:dyDescent="0.35">
      <c r="A617" s="17" t="s">
        <v>1755</v>
      </c>
      <c r="B617" s="17">
        <v>31.824999999999999</v>
      </c>
      <c r="C617" s="17">
        <v>8.2799999999999994</v>
      </c>
      <c r="D617" s="17" t="s">
        <v>2380</v>
      </c>
      <c r="E617" s="17" t="s">
        <v>2380</v>
      </c>
      <c r="F617" s="17" t="s">
        <v>2380</v>
      </c>
      <c r="G617" s="17">
        <v>3</v>
      </c>
      <c r="H617" s="17" t="s">
        <v>2380</v>
      </c>
    </row>
    <row r="618" spans="1:8" x14ac:dyDescent="0.35">
      <c r="A618" s="17" t="s">
        <v>1754</v>
      </c>
      <c r="B618" s="17">
        <v>46.43</v>
      </c>
      <c r="C618" s="17">
        <v>6.72</v>
      </c>
      <c r="D618" s="17" t="s">
        <v>2380</v>
      </c>
      <c r="E618" s="17" t="s">
        <v>2380</v>
      </c>
      <c r="F618" s="17" t="s">
        <v>2380</v>
      </c>
      <c r="G618" s="17">
        <v>0</v>
      </c>
      <c r="H618" s="17" t="s">
        <v>2380</v>
      </c>
    </row>
    <row r="619" spans="1:8" x14ac:dyDescent="0.35">
      <c r="A619" s="17" t="s">
        <v>1753</v>
      </c>
      <c r="B619" s="17">
        <v>53.63</v>
      </c>
      <c r="C619" s="17">
        <v>5.47</v>
      </c>
      <c r="D619" s="17" t="s">
        <v>2381</v>
      </c>
      <c r="E619" s="17" t="s">
        <v>2380</v>
      </c>
      <c r="F619" s="17" t="s">
        <v>2380</v>
      </c>
      <c r="G619" s="17">
        <v>1</v>
      </c>
      <c r="H619" s="17" t="s">
        <v>2380</v>
      </c>
    </row>
    <row r="620" spans="1:8" x14ac:dyDescent="0.35">
      <c r="A620" s="17" t="s">
        <v>1752</v>
      </c>
      <c r="B620" s="17">
        <v>48.7</v>
      </c>
      <c r="C620" s="17">
        <v>4.71</v>
      </c>
      <c r="D620" s="17" t="s">
        <v>2380</v>
      </c>
      <c r="E620" s="17" t="s">
        <v>2380</v>
      </c>
      <c r="F620" s="17" t="s">
        <v>2380</v>
      </c>
      <c r="G620" s="17">
        <v>0</v>
      </c>
      <c r="H620" s="17" t="s">
        <v>2380</v>
      </c>
    </row>
    <row r="621" spans="1:8" x14ac:dyDescent="0.35">
      <c r="A621" s="17" t="s">
        <v>1751</v>
      </c>
      <c r="B621" s="17">
        <v>48.81</v>
      </c>
      <c r="C621" s="17">
        <v>5.49</v>
      </c>
      <c r="D621" s="17" t="s">
        <v>2380</v>
      </c>
      <c r="E621" s="17" t="s">
        <v>2380</v>
      </c>
      <c r="F621" s="17" t="s">
        <v>2380</v>
      </c>
      <c r="G621" s="17">
        <v>0</v>
      </c>
      <c r="H621" s="17" t="s">
        <v>2380</v>
      </c>
    </row>
    <row r="622" spans="1:8" x14ac:dyDescent="0.35">
      <c r="A622" s="17" t="s">
        <v>1750</v>
      </c>
      <c r="B622" s="17">
        <v>47.53</v>
      </c>
      <c r="C622" s="17">
        <v>4.72</v>
      </c>
      <c r="D622" s="17" t="s">
        <v>2380</v>
      </c>
      <c r="E622" s="17" t="s">
        <v>2380</v>
      </c>
      <c r="F622" s="17" t="s">
        <v>2380</v>
      </c>
      <c r="G622" s="17">
        <v>0</v>
      </c>
      <c r="H622" s="17" t="s">
        <v>2380</v>
      </c>
    </row>
    <row r="623" spans="1:8" x14ac:dyDescent="0.35">
      <c r="A623" s="17" t="s">
        <v>1749</v>
      </c>
      <c r="B623" s="17">
        <v>36.85</v>
      </c>
      <c r="C623" s="17">
        <v>6.7</v>
      </c>
      <c r="D623" s="17" t="s">
        <v>2380</v>
      </c>
      <c r="E623" s="17" t="s">
        <v>2380</v>
      </c>
      <c r="F623" s="17" t="s">
        <v>2380</v>
      </c>
      <c r="G623" s="17">
        <v>0</v>
      </c>
      <c r="H623" s="17" t="s">
        <v>2380</v>
      </c>
    </row>
    <row r="624" spans="1:8" x14ac:dyDescent="0.35">
      <c r="A624" s="17" t="s">
        <v>1748</v>
      </c>
      <c r="B624" s="17">
        <v>29.3</v>
      </c>
      <c r="C624" s="17">
        <v>5.5</v>
      </c>
      <c r="D624" s="17" t="s">
        <v>2380</v>
      </c>
      <c r="E624" s="17" t="s">
        <v>2380</v>
      </c>
      <c r="F624" s="17" t="s">
        <v>2380</v>
      </c>
      <c r="G624" s="17">
        <v>0</v>
      </c>
      <c r="H624" s="17" t="s">
        <v>2380</v>
      </c>
    </row>
    <row r="625" spans="1:8" x14ac:dyDescent="0.35">
      <c r="A625" s="17" t="s">
        <v>1747</v>
      </c>
      <c r="B625" s="17">
        <v>19.3</v>
      </c>
      <c r="C625" s="17">
        <v>4.46</v>
      </c>
      <c r="D625" s="17" t="s">
        <v>2380</v>
      </c>
      <c r="E625" s="17" t="s">
        <v>2380</v>
      </c>
      <c r="F625" s="17" t="s">
        <v>2380</v>
      </c>
      <c r="G625" s="17">
        <v>1</v>
      </c>
      <c r="H625" s="17" t="s">
        <v>2381</v>
      </c>
    </row>
    <row r="626" spans="1:8" x14ac:dyDescent="0.35">
      <c r="A626" s="17" t="s">
        <v>1746</v>
      </c>
      <c r="B626" s="17">
        <v>24.13</v>
      </c>
      <c r="C626" s="17">
        <v>5.29</v>
      </c>
      <c r="D626" s="17" t="s">
        <v>2381</v>
      </c>
      <c r="E626" s="17" t="s">
        <v>2380</v>
      </c>
      <c r="F626" s="17" t="s">
        <v>2381</v>
      </c>
      <c r="G626" s="17">
        <v>1</v>
      </c>
      <c r="H626" s="17" t="s">
        <v>2381</v>
      </c>
    </row>
    <row r="627" spans="1:8" x14ac:dyDescent="0.35">
      <c r="A627" s="17" t="s">
        <v>1745</v>
      </c>
      <c r="B627" s="17">
        <v>46.7</v>
      </c>
      <c r="C627" s="17">
        <v>10.99</v>
      </c>
      <c r="D627" s="17" t="s">
        <v>2380</v>
      </c>
      <c r="E627" s="17" t="s">
        <v>2380</v>
      </c>
      <c r="F627" s="17" t="s">
        <v>2380</v>
      </c>
      <c r="G627" s="17">
        <v>0</v>
      </c>
      <c r="H627" s="17" t="s">
        <v>2380</v>
      </c>
    </row>
    <row r="628" spans="1:8" x14ac:dyDescent="0.35">
      <c r="A628" s="17" t="s">
        <v>1744</v>
      </c>
      <c r="B628" s="17">
        <v>45.27</v>
      </c>
      <c r="C628" s="17">
        <v>5.2</v>
      </c>
      <c r="D628" s="17" t="s">
        <v>2381</v>
      </c>
      <c r="E628" s="17" t="s">
        <v>2380</v>
      </c>
      <c r="F628" s="17" t="s">
        <v>2380</v>
      </c>
      <c r="G628" s="17">
        <v>0</v>
      </c>
      <c r="H628" s="17" t="s">
        <v>2380</v>
      </c>
    </row>
    <row r="629" spans="1:8" x14ac:dyDescent="0.35">
      <c r="A629" s="17" t="s">
        <v>1743</v>
      </c>
      <c r="B629" s="17">
        <v>44.29</v>
      </c>
      <c r="C629" s="17">
        <v>9.66</v>
      </c>
      <c r="D629" s="17" t="s">
        <v>2380</v>
      </c>
      <c r="E629" s="17" t="s">
        <v>2380</v>
      </c>
      <c r="F629" s="17" t="s">
        <v>2380</v>
      </c>
      <c r="G629" s="17">
        <v>2</v>
      </c>
      <c r="H629" s="17" t="s">
        <v>2380</v>
      </c>
    </row>
    <row r="630" spans="1:8" x14ac:dyDescent="0.35">
      <c r="A630" s="17" t="s">
        <v>1742</v>
      </c>
      <c r="B630" s="17">
        <v>54.59</v>
      </c>
      <c r="C630" s="17">
        <v>4.22</v>
      </c>
      <c r="D630" s="17" t="s">
        <v>2381</v>
      </c>
      <c r="E630" s="17" t="s">
        <v>2380</v>
      </c>
      <c r="F630" s="17" t="s">
        <v>2380</v>
      </c>
      <c r="G630" s="17">
        <v>1</v>
      </c>
      <c r="H630" s="17" t="s">
        <v>2380</v>
      </c>
    </row>
    <row r="631" spans="1:8" x14ac:dyDescent="0.35">
      <c r="A631" s="17" t="s">
        <v>1741</v>
      </c>
      <c r="B631" s="17">
        <v>32.965000000000003</v>
      </c>
      <c r="C631" s="17">
        <v>11.78</v>
      </c>
      <c r="D631" s="17" t="s">
        <v>2380</v>
      </c>
      <c r="E631" s="17" t="s">
        <v>2380</v>
      </c>
      <c r="F631" s="17" t="s">
        <v>2380</v>
      </c>
      <c r="G631" s="17">
        <v>0</v>
      </c>
      <c r="H631" s="17" t="s">
        <v>2380</v>
      </c>
    </row>
    <row r="632" spans="1:8" x14ac:dyDescent="0.35">
      <c r="A632" s="17" t="s">
        <v>1740</v>
      </c>
      <c r="B632" s="17">
        <v>38.049999999999997</v>
      </c>
      <c r="C632" s="17">
        <v>9.6199999999999992</v>
      </c>
      <c r="D632" s="17" t="s">
        <v>2380</v>
      </c>
      <c r="E632" s="17" t="s">
        <v>2380</v>
      </c>
      <c r="F632" s="17" t="s">
        <v>2380</v>
      </c>
      <c r="G632" s="17">
        <v>0</v>
      </c>
      <c r="H632" s="17" t="s">
        <v>2380</v>
      </c>
    </row>
    <row r="633" spans="1:8" x14ac:dyDescent="0.35">
      <c r="A633" s="17" t="s">
        <v>1739</v>
      </c>
      <c r="B633" s="17">
        <v>46.14</v>
      </c>
      <c r="C633" s="17">
        <v>10.78</v>
      </c>
      <c r="D633" s="17" t="s">
        <v>2380</v>
      </c>
      <c r="E633" s="17" t="s">
        <v>2380</v>
      </c>
      <c r="F633" s="17" t="s">
        <v>2380</v>
      </c>
      <c r="G633" s="17">
        <v>0</v>
      </c>
      <c r="H633" s="17" t="s">
        <v>2380</v>
      </c>
    </row>
    <row r="634" spans="1:8" x14ac:dyDescent="0.35">
      <c r="A634" s="17" t="s">
        <v>1738</v>
      </c>
      <c r="B634" s="17">
        <v>41.325000000000003</v>
      </c>
      <c r="C634" s="17">
        <v>5.1100000000000003</v>
      </c>
      <c r="D634" s="17" t="s">
        <v>2381</v>
      </c>
      <c r="E634" s="17" t="s">
        <v>2380</v>
      </c>
      <c r="F634" s="17" t="s">
        <v>2380</v>
      </c>
      <c r="G634" s="17">
        <v>2</v>
      </c>
      <c r="H634" s="17" t="s">
        <v>2380</v>
      </c>
    </row>
    <row r="635" spans="1:8" x14ac:dyDescent="0.35">
      <c r="A635" s="17" t="s">
        <v>1737</v>
      </c>
      <c r="B635" s="17">
        <v>44.64</v>
      </c>
      <c r="C635" s="17">
        <v>7.18</v>
      </c>
      <c r="D635" s="17" t="s">
        <v>2380</v>
      </c>
      <c r="E635" s="17" t="s">
        <v>2380</v>
      </c>
      <c r="F635" s="17" t="s">
        <v>2380</v>
      </c>
      <c r="G635" s="17">
        <v>0</v>
      </c>
      <c r="H635" s="17" t="s">
        <v>2380</v>
      </c>
    </row>
    <row r="636" spans="1:8" x14ac:dyDescent="0.35">
      <c r="A636" s="17" t="s">
        <v>1736</v>
      </c>
      <c r="B636" s="17">
        <v>25.175000000000001</v>
      </c>
      <c r="C636" s="17">
        <v>4.96</v>
      </c>
      <c r="D636" s="17" t="s">
        <v>2380</v>
      </c>
      <c r="E636" s="17" t="s">
        <v>2381</v>
      </c>
      <c r="F636" s="17" t="s">
        <v>2380</v>
      </c>
      <c r="G636" s="17">
        <v>1</v>
      </c>
      <c r="H636" s="17" t="s">
        <v>31</v>
      </c>
    </row>
    <row r="637" spans="1:8" x14ac:dyDescent="0.35">
      <c r="A637" s="17" t="s">
        <v>1735</v>
      </c>
      <c r="B637" s="17">
        <v>43.11</v>
      </c>
      <c r="C637" s="17">
        <v>4.67</v>
      </c>
      <c r="D637" s="17" t="s">
        <v>2381</v>
      </c>
      <c r="E637" s="17" t="s">
        <v>2380</v>
      </c>
      <c r="F637" s="17" t="s">
        <v>2380</v>
      </c>
      <c r="G637" s="17">
        <v>0</v>
      </c>
      <c r="H637" s="17" t="s">
        <v>2380</v>
      </c>
    </row>
    <row r="638" spans="1:8" x14ac:dyDescent="0.35">
      <c r="A638" s="17" t="s">
        <v>1734</v>
      </c>
      <c r="B638" s="17">
        <v>53.32</v>
      </c>
      <c r="C638" s="17">
        <v>5.0599999999999996</v>
      </c>
      <c r="D638" s="17" t="s">
        <v>2380</v>
      </c>
      <c r="E638" s="17" t="s">
        <v>2380</v>
      </c>
      <c r="F638" s="17" t="s">
        <v>2380</v>
      </c>
      <c r="G638" s="17">
        <v>0</v>
      </c>
      <c r="H638" s="17" t="s">
        <v>2380</v>
      </c>
    </row>
    <row r="639" spans="1:8" x14ac:dyDescent="0.35">
      <c r="A639" s="17" t="s">
        <v>1733</v>
      </c>
      <c r="B639" s="17">
        <v>38.04</v>
      </c>
      <c r="C639" s="17">
        <v>5.0199999999999996</v>
      </c>
      <c r="D639" s="17" t="s">
        <v>2381</v>
      </c>
      <c r="E639" s="17" t="s">
        <v>2380</v>
      </c>
      <c r="F639" s="17" t="s">
        <v>2380</v>
      </c>
      <c r="G639" s="17">
        <v>1</v>
      </c>
      <c r="H639" s="17" t="s">
        <v>2380</v>
      </c>
    </row>
    <row r="640" spans="1:8" x14ac:dyDescent="0.35">
      <c r="A640" s="17" t="s">
        <v>1732</v>
      </c>
      <c r="B640" s="17">
        <v>37.9</v>
      </c>
      <c r="C640" s="17">
        <v>7.76</v>
      </c>
      <c r="D640" s="17" t="s">
        <v>2380</v>
      </c>
      <c r="E640" s="17" t="s">
        <v>2380</v>
      </c>
      <c r="F640" s="17" t="s">
        <v>2380</v>
      </c>
      <c r="G640" s="17">
        <v>0</v>
      </c>
      <c r="H640" s="17" t="s">
        <v>2380</v>
      </c>
    </row>
    <row r="641" spans="1:8" x14ac:dyDescent="0.35">
      <c r="A641" s="17" t="s">
        <v>1731</v>
      </c>
      <c r="B641" s="17">
        <v>39.6</v>
      </c>
      <c r="C641" s="17">
        <v>9.32</v>
      </c>
      <c r="D641" s="17" t="s">
        <v>2380</v>
      </c>
      <c r="E641" s="17" t="s">
        <v>2380</v>
      </c>
      <c r="F641" s="17" t="s">
        <v>2380</v>
      </c>
      <c r="G641" s="17">
        <v>0</v>
      </c>
      <c r="H641" s="17" t="s">
        <v>2380</v>
      </c>
    </row>
    <row r="642" spans="1:8" x14ac:dyDescent="0.35">
      <c r="A642" s="17" t="s">
        <v>1730</v>
      </c>
      <c r="B642" s="17">
        <v>50.92</v>
      </c>
      <c r="C642" s="17">
        <v>5.31</v>
      </c>
      <c r="D642" s="17" t="s">
        <v>2381</v>
      </c>
      <c r="E642" s="17" t="s">
        <v>2380</v>
      </c>
      <c r="F642" s="17" t="s">
        <v>2380</v>
      </c>
      <c r="G642" s="17">
        <v>1</v>
      </c>
      <c r="H642" s="17" t="s">
        <v>2380</v>
      </c>
    </row>
    <row r="643" spans="1:8" x14ac:dyDescent="0.35">
      <c r="A643" s="17" t="s">
        <v>1729</v>
      </c>
      <c r="B643" s="17">
        <v>21.85</v>
      </c>
      <c r="C643" s="17">
        <v>5.56</v>
      </c>
      <c r="D643" s="17" t="s">
        <v>2381</v>
      </c>
      <c r="E643" s="17" t="s">
        <v>2380</v>
      </c>
      <c r="F643" s="17" t="s">
        <v>2380</v>
      </c>
      <c r="G643" s="17">
        <v>0</v>
      </c>
      <c r="H643" s="17" t="s">
        <v>2381</v>
      </c>
    </row>
    <row r="644" spans="1:8" x14ac:dyDescent="0.35">
      <c r="A644" s="17" t="s">
        <v>1728</v>
      </c>
      <c r="B644" s="17">
        <v>36.08</v>
      </c>
      <c r="C644" s="17">
        <v>7.11</v>
      </c>
      <c r="D644" s="17" t="s">
        <v>2381</v>
      </c>
      <c r="E644" s="17" t="s">
        <v>2380</v>
      </c>
      <c r="F644" s="17" t="s">
        <v>2381</v>
      </c>
      <c r="G644" s="17">
        <v>1</v>
      </c>
      <c r="H644" s="17" t="s">
        <v>2380</v>
      </c>
    </row>
    <row r="645" spans="1:8" x14ac:dyDescent="0.35">
      <c r="A645" s="17" t="s">
        <v>1727</v>
      </c>
      <c r="B645" s="17">
        <v>40.44</v>
      </c>
      <c r="C645" s="17">
        <v>5.13</v>
      </c>
      <c r="D645" s="17" t="s">
        <v>2381</v>
      </c>
      <c r="E645" s="17" t="s">
        <v>2380</v>
      </c>
      <c r="F645" s="17" t="s">
        <v>2381</v>
      </c>
      <c r="G645" s="17">
        <v>1</v>
      </c>
      <c r="H645" s="17" t="s">
        <v>2380</v>
      </c>
    </row>
    <row r="646" spans="1:8" x14ac:dyDescent="0.35">
      <c r="A646" s="17" t="s">
        <v>1726</v>
      </c>
      <c r="B646" s="17">
        <v>38.094999999999999</v>
      </c>
      <c r="C646" s="17">
        <v>10.199999999999999</v>
      </c>
      <c r="D646" s="17" t="s">
        <v>2380</v>
      </c>
      <c r="E646" s="17" t="s">
        <v>2380</v>
      </c>
      <c r="F646" s="17" t="s">
        <v>2380</v>
      </c>
      <c r="G646" s="17">
        <v>0</v>
      </c>
      <c r="H646" s="17" t="s">
        <v>2380</v>
      </c>
    </row>
    <row r="647" spans="1:8" x14ac:dyDescent="0.35">
      <c r="A647" s="17" t="s">
        <v>1725</v>
      </c>
      <c r="B647" s="17">
        <v>44.95</v>
      </c>
      <c r="C647" s="17">
        <v>10.4</v>
      </c>
      <c r="D647" s="17" t="s">
        <v>2380</v>
      </c>
      <c r="E647" s="17" t="s">
        <v>2380</v>
      </c>
      <c r="F647" s="17" t="s">
        <v>2380</v>
      </c>
      <c r="G647" s="17">
        <v>0</v>
      </c>
      <c r="H647" s="17" t="s">
        <v>2380</v>
      </c>
    </row>
    <row r="648" spans="1:8" x14ac:dyDescent="0.35">
      <c r="A648" s="17" t="s">
        <v>1724</v>
      </c>
      <c r="B648" s="17">
        <v>35.54</v>
      </c>
      <c r="C648" s="17">
        <v>10.67</v>
      </c>
      <c r="D648" s="17" t="s">
        <v>2380</v>
      </c>
      <c r="E648" s="17" t="s">
        <v>2380</v>
      </c>
      <c r="F648" s="17" t="s">
        <v>2380</v>
      </c>
      <c r="G648" s="17">
        <v>0</v>
      </c>
      <c r="H648" s="17" t="s">
        <v>2380</v>
      </c>
    </row>
    <row r="649" spans="1:8" x14ac:dyDescent="0.35">
      <c r="A649" s="17" t="s">
        <v>1723</v>
      </c>
      <c r="B649" s="17">
        <v>39.799999999999997</v>
      </c>
      <c r="C649" s="17">
        <v>4.6500000000000004</v>
      </c>
      <c r="D649" s="17" t="s">
        <v>2381</v>
      </c>
      <c r="E649" s="17" t="s">
        <v>2380</v>
      </c>
      <c r="F649" s="17" t="s">
        <v>2380</v>
      </c>
      <c r="G649" s="17">
        <v>2</v>
      </c>
      <c r="H649" s="17" t="s">
        <v>2380</v>
      </c>
    </row>
    <row r="650" spans="1:8" x14ac:dyDescent="0.35">
      <c r="A650" s="17" t="s">
        <v>1722</v>
      </c>
      <c r="B650" s="17">
        <v>33.659999999999997</v>
      </c>
      <c r="C650" s="17">
        <v>5.65</v>
      </c>
      <c r="D650" s="17" t="s">
        <v>2381</v>
      </c>
      <c r="E650" s="17" t="s">
        <v>2380</v>
      </c>
      <c r="F650" s="17" t="s">
        <v>2380</v>
      </c>
      <c r="G650" s="17">
        <v>2</v>
      </c>
      <c r="H650" s="17" t="s">
        <v>2380</v>
      </c>
    </row>
    <row r="651" spans="1:8" x14ac:dyDescent="0.35">
      <c r="A651" s="17" t="s">
        <v>1721</v>
      </c>
      <c r="B651" s="17">
        <v>35.5</v>
      </c>
      <c r="C651" s="17">
        <v>11.97</v>
      </c>
      <c r="D651" s="17" t="s">
        <v>2380</v>
      </c>
      <c r="E651" s="17" t="s">
        <v>2380</v>
      </c>
      <c r="F651" s="17" t="s">
        <v>2380</v>
      </c>
      <c r="G651" s="17">
        <v>0</v>
      </c>
      <c r="H651" s="17" t="s">
        <v>2380</v>
      </c>
    </row>
    <row r="652" spans="1:8" x14ac:dyDescent="0.35">
      <c r="A652" s="17" t="s">
        <v>1720</v>
      </c>
      <c r="B652" s="17">
        <v>41.63</v>
      </c>
      <c r="C652" s="17">
        <v>6.71</v>
      </c>
      <c r="D652" s="17" t="s">
        <v>2380</v>
      </c>
      <c r="E652" s="17" t="s">
        <v>2380</v>
      </c>
      <c r="F652" s="17" t="s">
        <v>2380</v>
      </c>
      <c r="G652" s="17">
        <v>0</v>
      </c>
      <c r="H652" s="17" t="s">
        <v>2380</v>
      </c>
    </row>
    <row r="653" spans="1:8" x14ac:dyDescent="0.35">
      <c r="A653" s="17" t="s">
        <v>1719</v>
      </c>
      <c r="B653" s="17">
        <v>46.49</v>
      </c>
      <c r="C653" s="17">
        <v>11.92</v>
      </c>
      <c r="D653" s="17" t="s">
        <v>2380</v>
      </c>
      <c r="E653" s="17" t="s">
        <v>2380</v>
      </c>
      <c r="F653" s="17" t="s">
        <v>2380</v>
      </c>
      <c r="G653" s="17">
        <v>0</v>
      </c>
      <c r="H653" s="17" t="s">
        <v>2380</v>
      </c>
    </row>
    <row r="654" spans="1:8" x14ac:dyDescent="0.35">
      <c r="A654" s="17" t="s">
        <v>1718</v>
      </c>
      <c r="B654" s="17">
        <v>43.29</v>
      </c>
      <c r="C654" s="17">
        <v>5.35</v>
      </c>
      <c r="D654" s="17" t="s">
        <v>2380</v>
      </c>
      <c r="E654" s="17" t="s">
        <v>2380</v>
      </c>
      <c r="F654" s="17" t="s">
        <v>2380</v>
      </c>
      <c r="G654" s="17">
        <v>2</v>
      </c>
      <c r="H654" s="17" t="s">
        <v>2380</v>
      </c>
    </row>
    <row r="655" spans="1:8" x14ac:dyDescent="0.35">
      <c r="A655" s="17" t="s">
        <v>1717</v>
      </c>
      <c r="B655" s="17">
        <v>43.08</v>
      </c>
      <c r="C655" s="17">
        <v>8.9600000000000009</v>
      </c>
      <c r="D655" s="17" t="s">
        <v>2381</v>
      </c>
      <c r="E655" s="17" t="s">
        <v>2380</v>
      </c>
      <c r="F655" s="17" t="s">
        <v>2380</v>
      </c>
      <c r="G655" s="17">
        <v>1</v>
      </c>
      <c r="H655" s="17" t="s">
        <v>2380</v>
      </c>
    </row>
    <row r="656" spans="1:8" x14ac:dyDescent="0.35">
      <c r="A656" s="17" t="s">
        <v>1716</v>
      </c>
      <c r="B656" s="17">
        <v>39.07</v>
      </c>
      <c r="C656" s="17">
        <v>11.93</v>
      </c>
      <c r="D656" s="17" t="s">
        <v>2380</v>
      </c>
      <c r="E656" s="17" t="s">
        <v>2380</v>
      </c>
      <c r="F656" s="17" t="s">
        <v>2380</v>
      </c>
      <c r="G656" s="17">
        <v>0</v>
      </c>
      <c r="H656" s="17" t="s">
        <v>2380</v>
      </c>
    </row>
    <row r="657" spans="1:8" x14ac:dyDescent="0.35">
      <c r="A657" s="17" t="s">
        <v>1715</v>
      </c>
      <c r="B657" s="17">
        <v>41.3</v>
      </c>
      <c r="C657" s="17">
        <v>9.59</v>
      </c>
      <c r="D657" s="17" t="s">
        <v>2380</v>
      </c>
      <c r="E657" s="17" t="s">
        <v>2380</v>
      </c>
      <c r="F657" s="17" t="s">
        <v>2380</v>
      </c>
      <c r="G657" s="17">
        <v>0</v>
      </c>
      <c r="H657" s="17" t="s">
        <v>2380</v>
      </c>
    </row>
    <row r="658" spans="1:8" x14ac:dyDescent="0.35">
      <c r="A658" s="17" t="s">
        <v>1714</v>
      </c>
      <c r="B658" s="17">
        <v>42.95</v>
      </c>
      <c r="C658" s="17">
        <v>11.88</v>
      </c>
      <c r="D658" s="17" t="s">
        <v>2381</v>
      </c>
      <c r="E658" s="17" t="s">
        <v>2380</v>
      </c>
      <c r="F658" s="17" t="s">
        <v>2380</v>
      </c>
      <c r="G658" s="17">
        <v>2</v>
      </c>
      <c r="H658" s="17" t="s">
        <v>2380</v>
      </c>
    </row>
    <row r="659" spans="1:8" x14ac:dyDescent="0.35">
      <c r="A659" s="17" t="s">
        <v>1713</v>
      </c>
      <c r="B659" s="17">
        <v>46.96</v>
      </c>
      <c r="C659" s="17">
        <v>4.6399999999999997</v>
      </c>
      <c r="D659" s="17" t="s">
        <v>2380</v>
      </c>
      <c r="E659" s="17" t="s">
        <v>2380</v>
      </c>
      <c r="F659" s="17" t="s">
        <v>2381</v>
      </c>
      <c r="G659" s="17">
        <v>1</v>
      </c>
      <c r="H659" s="17" t="s">
        <v>2380</v>
      </c>
    </row>
    <row r="660" spans="1:8" x14ac:dyDescent="0.35">
      <c r="A660" s="17" t="s">
        <v>1712</v>
      </c>
      <c r="B660" s="17">
        <v>30.495000000000001</v>
      </c>
      <c r="C660" s="17">
        <v>9.5299999999999994</v>
      </c>
      <c r="D660" s="17" t="s">
        <v>2380</v>
      </c>
      <c r="E660" s="17" t="s">
        <v>2380</v>
      </c>
      <c r="F660" s="17" t="s">
        <v>2380</v>
      </c>
      <c r="G660" s="17">
        <v>0</v>
      </c>
      <c r="H660" s="17" t="s">
        <v>2380</v>
      </c>
    </row>
    <row r="661" spans="1:8" x14ac:dyDescent="0.35">
      <c r="A661" s="17" t="s">
        <v>1711</v>
      </c>
      <c r="B661" s="17">
        <v>17.954999999999998</v>
      </c>
      <c r="C661" s="17">
        <v>5.29</v>
      </c>
      <c r="D661" s="17" t="s">
        <v>2381</v>
      </c>
      <c r="E661" s="17" t="s">
        <v>2380</v>
      </c>
      <c r="F661" s="17" t="s">
        <v>2380</v>
      </c>
      <c r="G661" s="17">
        <v>1</v>
      </c>
      <c r="H661" s="17" t="s">
        <v>2381</v>
      </c>
    </row>
    <row r="662" spans="1:8" x14ac:dyDescent="0.35">
      <c r="A662" s="17" t="s">
        <v>1710</v>
      </c>
      <c r="B662" s="17">
        <v>25.6</v>
      </c>
      <c r="C662" s="17">
        <v>10.95</v>
      </c>
      <c r="D662" s="17" t="s">
        <v>2380</v>
      </c>
      <c r="E662" s="17" t="s">
        <v>2380</v>
      </c>
      <c r="F662" s="17" t="s">
        <v>2380</v>
      </c>
      <c r="G662" s="17">
        <v>3</v>
      </c>
      <c r="H662" s="17" t="s">
        <v>2380</v>
      </c>
    </row>
    <row r="663" spans="1:8" x14ac:dyDescent="0.35">
      <c r="A663" s="17" t="s">
        <v>1709</v>
      </c>
      <c r="B663" s="17">
        <v>34.21</v>
      </c>
      <c r="C663" s="17">
        <v>9.17</v>
      </c>
      <c r="D663" s="17" t="s">
        <v>2380</v>
      </c>
      <c r="E663" s="17" t="s">
        <v>2380</v>
      </c>
      <c r="F663" s="17" t="s">
        <v>2380</v>
      </c>
      <c r="G663" s="17">
        <v>0</v>
      </c>
      <c r="H663" s="17" t="s">
        <v>2380</v>
      </c>
    </row>
    <row r="664" spans="1:8" x14ac:dyDescent="0.35">
      <c r="A664" s="17" t="s">
        <v>1708</v>
      </c>
      <c r="B664" s="17">
        <v>39.74</v>
      </c>
      <c r="C664" s="17">
        <v>7.39</v>
      </c>
      <c r="D664" s="17" t="s">
        <v>2380</v>
      </c>
      <c r="E664" s="17" t="s">
        <v>2380</v>
      </c>
      <c r="F664" s="17" t="s">
        <v>2380</v>
      </c>
      <c r="G664" s="17">
        <v>0</v>
      </c>
      <c r="H664" s="17" t="s">
        <v>2380</v>
      </c>
    </row>
    <row r="665" spans="1:8" x14ac:dyDescent="0.35">
      <c r="A665" s="17" t="s">
        <v>1707</v>
      </c>
      <c r="B665" s="17">
        <v>49.53</v>
      </c>
      <c r="C665" s="17">
        <v>9.1300000000000008</v>
      </c>
      <c r="D665" s="17" t="s">
        <v>2381</v>
      </c>
      <c r="E665" s="17" t="s">
        <v>2380</v>
      </c>
      <c r="F665" s="17" t="s">
        <v>2380</v>
      </c>
      <c r="G665" s="17">
        <v>0</v>
      </c>
      <c r="H665" s="17" t="s">
        <v>2380</v>
      </c>
    </row>
    <row r="666" spans="1:8" x14ac:dyDescent="0.35">
      <c r="A666" s="17" t="s">
        <v>1706</v>
      </c>
      <c r="B666" s="17">
        <v>39.33</v>
      </c>
      <c r="C666" s="17">
        <v>10.4</v>
      </c>
      <c r="D666" s="17" t="s">
        <v>2380</v>
      </c>
      <c r="E666" s="17" t="s">
        <v>2380</v>
      </c>
      <c r="F666" s="17" t="s">
        <v>2380</v>
      </c>
      <c r="G666" s="17">
        <v>3</v>
      </c>
      <c r="H666" s="17" t="s">
        <v>2380</v>
      </c>
    </row>
    <row r="667" spans="1:8" x14ac:dyDescent="0.35">
      <c r="A667" s="17" t="s">
        <v>1705</v>
      </c>
      <c r="B667" s="17">
        <v>39.979999999999997</v>
      </c>
      <c r="C667" s="17">
        <v>9.4600000000000009</v>
      </c>
      <c r="D667" s="17" t="s">
        <v>2381</v>
      </c>
      <c r="E667" s="17" t="s">
        <v>2380</v>
      </c>
      <c r="F667" s="17" t="s">
        <v>2380</v>
      </c>
      <c r="G667" s="17">
        <v>2</v>
      </c>
      <c r="H667" s="17" t="s">
        <v>2380</v>
      </c>
    </row>
    <row r="668" spans="1:8" x14ac:dyDescent="0.35">
      <c r="A668" s="17" t="s">
        <v>1704</v>
      </c>
      <c r="B668" s="17">
        <v>46.51</v>
      </c>
      <c r="C668" s="17">
        <v>8.69</v>
      </c>
      <c r="D668" s="17" t="s">
        <v>2381</v>
      </c>
      <c r="E668" s="17" t="s">
        <v>2380</v>
      </c>
      <c r="F668" s="17" t="s">
        <v>2380</v>
      </c>
      <c r="G668" s="17">
        <v>0</v>
      </c>
      <c r="H668" s="17" t="s">
        <v>2380</v>
      </c>
    </row>
    <row r="669" spans="1:8" x14ac:dyDescent="0.35">
      <c r="A669" s="17" t="s">
        <v>1703</v>
      </c>
      <c r="B669" s="17">
        <v>43.58</v>
      </c>
      <c r="C669" s="17">
        <v>4.2300000000000004</v>
      </c>
      <c r="D669" s="17" t="s">
        <v>2380</v>
      </c>
      <c r="E669" s="17" t="s">
        <v>2380</v>
      </c>
      <c r="F669" s="17" t="s">
        <v>2381</v>
      </c>
      <c r="G669" s="17">
        <v>1</v>
      </c>
      <c r="H669" s="17" t="s">
        <v>2380</v>
      </c>
    </row>
    <row r="670" spans="1:8" x14ac:dyDescent="0.35">
      <c r="A670" s="17" t="s">
        <v>1702</v>
      </c>
      <c r="B670" s="17">
        <v>42.28</v>
      </c>
      <c r="C670" s="17">
        <v>9.16</v>
      </c>
      <c r="D670" s="17" t="s">
        <v>2381</v>
      </c>
      <c r="E670" s="17" t="s">
        <v>2380</v>
      </c>
      <c r="F670" s="17" t="s">
        <v>2380</v>
      </c>
      <c r="G670" s="17">
        <v>1</v>
      </c>
      <c r="H670" s="17" t="s">
        <v>2380</v>
      </c>
    </row>
    <row r="671" spans="1:8" x14ac:dyDescent="0.35">
      <c r="A671" s="17" t="s">
        <v>1701</v>
      </c>
      <c r="B671" s="17">
        <v>35.520000000000003</v>
      </c>
      <c r="C671" s="17">
        <v>8.26</v>
      </c>
      <c r="D671" s="17" t="s">
        <v>2380</v>
      </c>
      <c r="E671" s="17" t="s">
        <v>2380</v>
      </c>
      <c r="F671" s="17" t="s">
        <v>2380</v>
      </c>
      <c r="G671" s="17">
        <v>0</v>
      </c>
      <c r="H671" s="17" t="s">
        <v>2380</v>
      </c>
    </row>
    <row r="672" spans="1:8" x14ac:dyDescent="0.35">
      <c r="A672" s="17" t="s">
        <v>1700</v>
      </c>
      <c r="B672" s="17">
        <v>33.6</v>
      </c>
      <c r="C672" s="17">
        <v>11.25</v>
      </c>
      <c r="D672" s="17" t="s">
        <v>2380</v>
      </c>
      <c r="E672" s="17" t="s">
        <v>2380</v>
      </c>
      <c r="F672" s="17" t="s">
        <v>2380</v>
      </c>
      <c r="G672" s="17">
        <v>0</v>
      </c>
      <c r="H672" s="17" t="s">
        <v>2380</v>
      </c>
    </row>
    <row r="673" spans="1:8" x14ac:dyDescent="0.35">
      <c r="A673" s="17" t="s">
        <v>1699</v>
      </c>
      <c r="B673" s="17">
        <v>22.42</v>
      </c>
      <c r="C673" s="17">
        <v>6.74</v>
      </c>
      <c r="D673" s="17" t="s">
        <v>2380</v>
      </c>
      <c r="E673" s="17" t="s">
        <v>2380</v>
      </c>
      <c r="F673" s="17" t="s">
        <v>2380</v>
      </c>
      <c r="G673" s="17">
        <v>0</v>
      </c>
      <c r="H673" s="17" t="s">
        <v>2381</v>
      </c>
    </row>
    <row r="674" spans="1:8" x14ac:dyDescent="0.35">
      <c r="A674" s="17" t="s">
        <v>1698</v>
      </c>
      <c r="B674" s="17">
        <v>46.86</v>
      </c>
      <c r="C674" s="17">
        <v>4.87</v>
      </c>
      <c r="D674" s="17" t="s">
        <v>2380</v>
      </c>
      <c r="E674" s="17" t="s">
        <v>2380</v>
      </c>
      <c r="F674" s="17" t="s">
        <v>2380</v>
      </c>
      <c r="G674" s="17">
        <v>0</v>
      </c>
      <c r="H674" s="17" t="s">
        <v>2380</v>
      </c>
    </row>
    <row r="675" spans="1:8" x14ac:dyDescent="0.35">
      <c r="A675" s="17" t="s">
        <v>1697</v>
      </c>
      <c r="B675" s="17">
        <v>32.965000000000003</v>
      </c>
      <c r="C675" s="17">
        <v>6.68</v>
      </c>
      <c r="D675" s="17" t="s">
        <v>2380</v>
      </c>
      <c r="E675" s="17" t="s">
        <v>2380</v>
      </c>
      <c r="F675" s="17" t="s">
        <v>2380</v>
      </c>
      <c r="G675" s="17">
        <v>3</v>
      </c>
      <c r="H675" s="17" t="s">
        <v>2380</v>
      </c>
    </row>
    <row r="676" spans="1:8" x14ac:dyDescent="0.35">
      <c r="A676" s="17" t="s">
        <v>1696</v>
      </c>
      <c r="B676" s="17">
        <v>39.340000000000003</v>
      </c>
      <c r="C676" s="17">
        <v>5.0199999999999996</v>
      </c>
      <c r="D676" s="17" t="s">
        <v>2381</v>
      </c>
      <c r="E676" s="17" t="s">
        <v>2380</v>
      </c>
      <c r="F676" s="17" t="s">
        <v>2381</v>
      </c>
      <c r="G676" s="17">
        <v>1</v>
      </c>
      <c r="H676" s="17" t="s">
        <v>2380</v>
      </c>
    </row>
    <row r="677" spans="1:8" x14ac:dyDescent="0.35">
      <c r="A677" s="17" t="s">
        <v>1695</v>
      </c>
      <c r="B677" s="17">
        <v>47</v>
      </c>
      <c r="C677" s="17">
        <v>10.64</v>
      </c>
      <c r="D677" s="17" t="s">
        <v>2381</v>
      </c>
      <c r="E677" s="17" t="s">
        <v>2380</v>
      </c>
      <c r="F677" s="17" t="s">
        <v>2380</v>
      </c>
      <c r="G677" s="17">
        <v>0</v>
      </c>
      <c r="H677" s="17" t="s">
        <v>2380</v>
      </c>
    </row>
    <row r="678" spans="1:8" x14ac:dyDescent="0.35">
      <c r="A678" s="17" t="s">
        <v>1694</v>
      </c>
      <c r="B678" s="17">
        <v>36.71</v>
      </c>
      <c r="C678" s="17">
        <v>8.74</v>
      </c>
      <c r="D678" s="17" t="s">
        <v>2381</v>
      </c>
      <c r="E678" s="17" t="s">
        <v>2380</v>
      </c>
      <c r="F678" s="17" t="s">
        <v>2380</v>
      </c>
      <c r="G678" s="17">
        <v>0</v>
      </c>
      <c r="H678" s="17" t="s">
        <v>2380</v>
      </c>
    </row>
    <row r="679" spans="1:8" x14ac:dyDescent="0.35">
      <c r="A679" s="17" t="s">
        <v>1693</v>
      </c>
      <c r="B679" s="17">
        <v>53.48</v>
      </c>
      <c r="C679" s="17">
        <v>5.64</v>
      </c>
      <c r="D679" s="17" t="s">
        <v>2380</v>
      </c>
      <c r="E679" s="17" t="s">
        <v>2380</v>
      </c>
      <c r="F679" s="17" t="s">
        <v>2380</v>
      </c>
      <c r="G679" s="17">
        <v>0</v>
      </c>
      <c r="H679" s="17" t="s">
        <v>2380</v>
      </c>
    </row>
    <row r="680" spans="1:8" x14ac:dyDescent="0.35">
      <c r="A680" s="17" t="s">
        <v>1692</v>
      </c>
      <c r="B680" s="17">
        <v>35.5</v>
      </c>
      <c r="C680" s="17">
        <v>10.37</v>
      </c>
      <c r="D680" s="17" t="s">
        <v>2380</v>
      </c>
      <c r="E680" s="17" t="s">
        <v>2380</v>
      </c>
      <c r="F680" s="17" t="s">
        <v>2380</v>
      </c>
      <c r="G680" s="17">
        <v>0</v>
      </c>
      <c r="H680" s="17" t="s">
        <v>2380</v>
      </c>
    </row>
    <row r="681" spans="1:8" x14ac:dyDescent="0.35">
      <c r="A681" s="17" t="s">
        <v>1691</v>
      </c>
      <c r="B681" s="17">
        <v>36.979999999999997</v>
      </c>
      <c r="C681" s="17">
        <v>9.56</v>
      </c>
      <c r="D681" s="17" t="s">
        <v>2381</v>
      </c>
      <c r="E681" s="17" t="s">
        <v>2380</v>
      </c>
      <c r="F681" s="17" t="s">
        <v>2380</v>
      </c>
      <c r="G681" s="17">
        <v>0</v>
      </c>
      <c r="H681" s="17" t="s">
        <v>2380</v>
      </c>
    </row>
    <row r="682" spans="1:8" x14ac:dyDescent="0.35">
      <c r="A682" s="17" t="s">
        <v>1690</v>
      </c>
      <c r="B682" s="17">
        <v>32.395000000000003</v>
      </c>
      <c r="C682" s="17">
        <v>8.23</v>
      </c>
      <c r="D682" s="17" t="s">
        <v>2381</v>
      </c>
      <c r="E682" s="17" t="s">
        <v>2380</v>
      </c>
      <c r="F682" s="17" t="s">
        <v>2381</v>
      </c>
      <c r="G682" s="17">
        <v>1</v>
      </c>
      <c r="H682" s="17" t="s">
        <v>2380</v>
      </c>
    </row>
    <row r="683" spans="1:8" x14ac:dyDescent="0.35">
      <c r="A683" s="17" t="s">
        <v>1689</v>
      </c>
      <c r="B683" s="17">
        <v>32.729999999999997</v>
      </c>
      <c r="C683" s="17">
        <v>7.03</v>
      </c>
      <c r="D683" s="17" t="s">
        <v>2380</v>
      </c>
      <c r="E683" s="17" t="s">
        <v>2380</v>
      </c>
      <c r="F683" s="17" t="s">
        <v>2380</v>
      </c>
      <c r="G683" s="17">
        <v>0</v>
      </c>
      <c r="H683" s="17" t="s">
        <v>2380</v>
      </c>
    </row>
    <row r="684" spans="1:8" x14ac:dyDescent="0.35">
      <c r="A684" s="17" t="s">
        <v>1688</v>
      </c>
      <c r="B684" s="17">
        <v>20.52</v>
      </c>
      <c r="C684" s="17">
        <v>5.45</v>
      </c>
      <c r="D684" s="17" t="s">
        <v>2380</v>
      </c>
      <c r="E684" s="17" t="s">
        <v>2380</v>
      </c>
      <c r="F684" s="17" t="s">
        <v>2380</v>
      </c>
      <c r="G684" s="17">
        <v>1</v>
      </c>
      <c r="H684" s="17" t="s">
        <v>2381</v>
      </c>
    </row>
    <row r="685" spans="1:8" x14ac:dyDescent="0.35">
      <c r="A685" s="17" t="s">
        <v>1687</v>
      </c>
      <c r="B685" s="17">
        <v>51.72</v>
      </c>
      <c r="C685" s="17">
        <v>5.76</v>
      </c>
      <c r="D685" s="17" t="s">
        <v>2380</v>
      </c>
      <c r="E685" s="17" t="s">
        <v>2380</v>
      </c>
      <c r="F685" s="17" t="s">
        <v>2380</v>
      </c>
      <c r="G685" s="17">
        <v>0</v>
      </c>
      <c r="H685" s="17" t="s">
        <v>2380</v>
      </c>
    </row>
    <row r="686" spans="1:8" x14ac:dyDescent="0.35">
      <c r="A686" s="17" t="s">
        <v>1686</v>
      </c>
      <c r="B686" s="17">
        <v>50.2</v>
      </c>
      <c r="C686" s="17">
        <v>5.4</v>
      </c>
      <c r="D686" s="17" t="s">
        <v>2380</v>
      </c>
      <c r="E686" s="17" t="s">
        <v>2380</v>
      </c>
      <c r="F686" s="17" t="s">
        <v>2380</v>
      </c>
      <c r="G686" s="17">
        <v>0</v>
      </c>
      <c r="H686" s="17" t="s">
        <v>2380</v>
      </c>
    </row>
    <row r="687" spans="1:8" x14ac:dyDescent="0.35">
      <c r="A687" s="17" t="s">
        <v>1685</v>
      </c>
      <c r="B687" s="17">
        <v>25.52</v>
      </c>
      <c r="C687" s="17">
        <v>6.35</v>
      </c>
      <c r="D687" s="17" t="s">
        <v>2380</v>
      </c>
      <c r="E687" s="17" t="s">
        <v>2380</v>
      </c>
      <c r="F687" s="17" t="s">
        <v>2381</v>
      </c>
      <c r="G687" s="17">
        <v>1</v>
      </c>
      <c r="H687" s="17" t="s">
        <v>2380</v>
      </c>
    </row>
    <row r="688" spans="1:8" x14ac:dyDescent="0.35">
      <c r="A688" s="17" t="s">
        <v>1684</v>
      </c>
      <c r="B688" s="17">
        <v>35.200000000000003</v>
      </c>
      <c r="C688" s="17">
        <v>6.26</v>
      </c>
      <c r="D688" s="17" t="s">
        <v>2381</v>
      </c>
      <c r="E688" s="17" t="s">
        <v>2380</v>
      </c>
      <c r="F688" s="17" t="s">
        <v>2380</v>
      </c>
      <c r="G688" s="17">
        <v>2</v>
      </c>
      <c r="H688" s="17" t="s">
        <v>2380</v>
      </c>
    </row>
    <row r="689" spans="1:8" x14ac:dyDescent="0.35">
      <c r="A689" s="17" t="s">
        <v>1683</v>
      </c>
      <c r="B689" s="17">
        <v>41.26</v>
      </c>
      <c r="C689" s="17">
        <v>5.97</v>
      </c>
      <c r="D689" s="17" t="s">
        <v>2381</v>
      </c>
      <c r="E689" s="17" t="s">
        <v>2380</v>
      </c>
      <c r="F689" s="17" t="s">
        <v>2380</v>
      </c>
      <c r="G689" s="17">
        <v>0</v>
      </c>
      <c r="H689" s="17" t="s">
        <v>2380</v>
      </c>
    </row>
    <row r="690" spans="1:8" x14ac:dyDescent="0.35">
      <c r="A690" s="17" t="s">
        <v>1682</v>
      </c>
      <c r="B690" s="17">
        <v>17.195</v>
      </c>
      <c r="C690" s="17">
        <v>5.29</v>
      </c>
      <c r="D690" s="17" t="s">
        <v>2381</v>
      </c>
      <c r="E690" s="17" t="s">
        <v>2380</v>
      </c>
      <c r="F690" s="17" t="s">
        <v>2380</v>
      </c>
      <c r="G690" s="17">
        <v>0</v>
      </c>
      <c r="H690" s="17" t="s">
        <v>2381</v>
      </c>
    </row>
    <row r="691" spans="1:8" x14ac:dyDescent="0.35">
      <c r="A691" s="17" t="s">
        <v>1681</v>
      </c>
      <c r="B691" s="17">
        <v>23.085000000000001</v>
      </c>
      <c r="C691" s="17">
        <v>4.2699999999999996</v>
      </c>
      <c r="D691" s="17" t="s">
        <v>2381</v>
      </c>
      <c r="E691" s="17" t="s">
        <v>2380</v>
      </c>
      <c r="F691" s="17" t="s">
        <v>2380</v>
      </c>
      <c r="G691" s="17">
        <v>2</v>
      </c>
      <c r="H691" s="17" t="s">
        <v>2380</v>
      </c>
    </row>
    <row r="692" spans="1:8" x14ac:dyDescent="0.35">
      <c r="A692" s="17" t="s">
        <v>1680</v>
      </c>
      <c r="B692" s="17">
        <v>21.66</v>
      </c>
      <c r="C692" s="17">
        <v>5.2</v>
      </c>
      <c r="D692" s="17" t="s">
        <v>2381</v>
      </c>
      <c r="E692" s="17" t="s">
        <v>2380</v>
      </c>
      <c r="F692" s="17" t="s">
        <v>2380</v>
      </c>
      <c r="G692" s="17">
        <v>2</v>
      </c>
      <c r="H692" s="17" t="s">
        <v>2380</v>
      </c>
    </row>
    <row r="693" spans="1:8" x14ac:dyDescent="0.35">
      <c r="A693" s="17" t="s">
        <v>1679</v>
      </c>
      <c r="B693" s="17">
        <v>36.47</v>
      </c>
      <c r="C693" s="17">
        <v>8.23</v>
      </c>
      <c r="D693" s="17" t="s">
        <v>2381</v>
      </c>
      <c r="E693" s="17" t="s">
        <v>2380</v>
      </c>
      <c r="F693" s="17" t="s">
        <v>2380</v>
      </c>
      <c r="G693" s="17">
        <v>0</v>
      </c>
      <c r="H693" s="17" t="s">
        <v>2380</v>
      </c>
    </row>
    <row r="694" spans="1:8" x14ac:dyDescent="0.35">
      <c r="A694" s="17" t="s">
        <v>1678</v>
      </c>
      <c r="B694" s="17">
        <v>36.08</v>
      </c>
      <c r="C694" s="17">
        <v>10.33</v>
      </c>
      <c r="D694" s="17" t="s">
        <v>2381</v>
      </c>
      <c r="E694" s="17" t="s">
        <v>2380</v>
      </c>
      <c r="F694" s="17" t="s">
        <v>2380</v>
      </c>
      <c r="G694" s="17">
        <v>0</v>
      </c>
      <c r="H694" s="17" t="s">
        <v>2380</v>
      </c>
    </row>
    <row r="695" spans="1:8" x14ac:dyDescent="0.35">
      <c r="A695" s="17" t="s">
        <v>1677</v>
      </c>
      <c r="B695" s="17">
        <v>23.18</v>
      </c>
      <c r="C695" s="17">
        <v>6.13</v>
      </c>
      <c r="D695" s="17" t="s">
        <v>2380</v>
      </c>
      <c r="E695" s="17" t="s">
        <v>2380</v>
      </c>
      <c r="F695" s="17" t="s">
        <v>2380</v>
      </c>
      <c r="G695" s="17">
        <v>0</v>
      </c>
      <c r="H695" s="17" t="s">
        <v>2380</v>
      </c>
    </row>
    <row r="696" spans="1:8" x14ac:dyDescent="0.35">
      <c r="A696" s="17" t="s">
        <v>1676</v>
      </c>
      <c r="B696" s="17">
        <v>39.159999999999997</v>
      </c>
      <c r="C696" s="17">
        <v>8.08</v>
      </c>
      <c r="D696" s="17" t="s">
        <v>2380</v>
      </c>
      <c r="E696" s="17" t="s">
        <v>2380</v>
      </c>
      <c r="F696" s="17" t="s">
        <v>2380</v>
      </c>
      <c r="G696" s="17">
        <v>3</v>
      </c>
      <c r="H696" s="17" t="s">
        <v>2380</v>
      </c>
    </row>
    <row r="697" spans="1:8" x14ac:dyDescent="0.35">
      <c r="A697" s="17" t="s">
        <v>1675</v>
      </c>
      <c r="B697" s="17">
        <v>38.19</v>
      </c>
      <c r="C697" s="17">
        <v>10.49</v>
      </c>
      <c r="D697" s="17" t="s">
        <v>2380</v>
      </c>
      <c r="E697" s="17" t="s">
        <v>2380</v>
      </c>
      <c r="F697" s="17" t="s">
        <v>2380</v>
      </c>
      <c r="G697" s="17">
        <v>3</v>
      </c>
      <c r="H697" s="17" t="s">
        <v>2380</v>
      </c>
    </row>
    <row r="698" spans="1:8" x14ac:dyDescent="0.35">
      <c r="A698" s="17" t="s">
        <v>1674</v>
      </c>
      <c r="B698" s="17">
        <v>26.41</v>
      </c>
      <c r="C698" s="17">
        <v>8.11</v>
      </c>
      <c r="D698" s="17" t="s">
        <v>2380</v>
      </c>
      <c r="E698" s="17" t="s">
        <v>2380</v>
      </c>
      <c r="F698" s="17" t="s">
        <v>2380</v>
      </c>
      <c r="G698" s="17">
        <v>3</v>
      </c>
      <c r="H698" s="17" t="s">
        <v>2380</v>
      </c>
    </row>
    <row r="699" spans="1:8" x14ac:dyDescent="0.35">
      <c r="A699" s="17" t="s">
        <v>1673</v>
      </c>
      <c r="B699" s="17">
        <v>28.785</v>
      </c>
      <c r="C699" s="17">
        <v>6.6</v>
      </c>
      <c r="D699" s="17" t="s">
        <v>2380</v>
      </c>
      <c r="E699" s="17" t="s">
        <v>2380</v>
      </c>
      <c r="F699" s="17" t="s">
        <v>2380</v>
      </c>
      <c r="G699" s="17">
        <v>0</v>
      </c>
      <c r="H699" s="17" t="s">
        <v>2380</v>
      </c>
    </row>
    <row r="700" spans="1:8" x14ac:dyDescent="0.35">
      <c r="A700" s="17" t="s">
        <v>1672</v>
      </c>
      <c r="B700" s="17">
        <v>26.695</v>
      </c>
      <c r="C700" s="17">
        <v>10.14</v>
      </c>
      <c r="D700" s="17" t="s">
        <v>2381</v>
      </c>
      <c r="E700" s="17" t="s">
        <v>2380</v>
      </c>
      <c r="F700" s="17" t="s">
        <v>2381</v>
      </c>
      <c r="G700" s="17">
        <v>1</v>
      </c>
      <c r="H700" s="17" t="s">
        <v>2380</v>
      </c>
    </row>
    <row r="701" spans="1:8" x14ac:dyDescent="0.35">
      <c r="A701" s="17" t="s">
        <v>1671</v>
      </c>
      <c r="B701" s="17">
        <v>32.799999999999997</v>
      </c>
      <c r="C701" s="17">
        <v>6.06</v>
      </c>
      <c r="D701" s="17" t="s">
        <v>2381</v>
      </c>
      <c r="E701" s="17" t="s">
        <v>2380</v>
      </c>
      <c r="F701" s="17" t="s">
        <v>2380</v>
      </c>
      <c r="G701" s="17">
        <v>1</v>
      </c>
      <c r="H701" s="17" t="s">
        <v>2380</v>
      </c>
    </row>
    <row r="702" spans="1:8" x14ac:dyDescent="0.35">
      <c r="A702" s="17" t="s">
        <v>1670</v>
      </c>
      <c r="B702" s="17">
        <v>35.869999999999997</v>
      </c>
      <c r="C702" s="17">
        <v>9.91</v>
      </c>
      <c r="D702" s="17" t="s">
        <v>2381</v>
      </c>
      <c r="E702" s="17" t="s">
        <v>2380</v>
      </c>
      <c r="F702" s="17" t="s">
        <v>2380</v>
      </c>
      <c r="G702" s="17">
        <v>0</v>
      </c>
      <c r="H702" s="17" t="s">
        <v>2380</v>
      </c>
    </row>
    <row r="703" spans="1:8" x14ac:dyDescent="0.35">
      <c r="A703" s="17" t="s">
        <v>1669</v>
      </c>
      <c r="B703" s="17">
        <v>21.66</v>
      </c>
      <c r="C703" s="17">
        <v>4.1399999999999997</v>
      </c>
      <c r="D703" s="17" t="s">
        <v>2381</v>
      </c>
      <c r="E703" s="17" t="s">
        <v>2380</v>
      </c>
      <c r="F703" s="17" t="s">
        <v>2380</v>
      </c>
      <c r="G703" s="17">
        <v>2</v>
      </c>
      <c r="H703" s="17" t="s">
        <v>2380</v>
      </c>
    </row>
    <row r="704" spans="1:8" x14ac:dyDescent="0.35">
      <c r="A704" s="17" t="s">
        <v>1668</v>
      </c>
      <c r="B704" s="17">
        <v>37.72</v>
      </c>
      <c r="C704" s="17">
        <v>4.38</v>
      </c>
      <c r="D704" s="17" t="s">
        <v>2381</v>
      </c>
      <c r="E704" s="17" t="s">
        <v>2380</v>
      </c>
      <c r="F704" s="17" t="s">
        <v>2381</v>
      </c>
      <c r="G704" s="17">
        <v>1</v>
      </c>
      <c r="H704" s="17" t="s">
        <v>2380</v>
      </c>
    </row>
    <row r="705" spans="1:8" x14ac:dyDescent="0.35">
      <c r="A705" s="17" t="s">
        <v>1667</v>
      </c>
      <c r="B705" s="17">
        <v>39.700000000000003</v>
      </c>
      <c r="C705" s="17">
        <v>9.83</v>
      </c>
      <c r="D705" s="17" t="s">
        <v>2380</v>
      </c>
      <c r="E705" s="17" t="s">
        <v>2380</v>
      </c>
      <c r="F705" s="17" t="s">
        <v>2380</v>
      </c>
      <c r="G705" s="17">
        <v>3</v>
      </c>
      <c r="H705" s="17" t="s">
        <v>2380</v>
      </c>
    </row>
    <row r="706" spans="1:8" x14ac:dyDescent="0.35">
      <c r="A706" s="17" t="s">
        <v>1666</v>
      </c>
      <c r="B706" s="17">
        <v>35.97</v>
      </c>
      <c r="C706" s="17">
        <v>11.08</v>
      </c>
      <c r="D706" s="17" t="s">
        <v>2380</v>
      </c>
      <c r="E706" s="17" t="s">
        <v>2380</v>
      </c>
      <c r="F706" s="17" t="s">
        <v>2380</v>
      </c>
      <c r="G706" s="17">
        <v>3</v>
      </c>
      <c r="H706" s="17" t="s">
        <v>2380</v>
      </c>
    </row>
    <row r="707" spans="1:8" x14ac:dyDescent="0.35">
      <c r="A707" s="17" t="s">
        <v>1665</v>
      </c>
      <c r="B707" s="17">
        <v>37.85</v>
      </c>
      <c r="C707" s="17">
        <v>11.01</v>
      </c>
      <c r="D707" s="17" t="s">
        <v>2380</v>
      </c>
      <c r="E707" s="17" t="s">
        <v>2380</v>
      </c>
      <c r="F707" s="17" t="s">
        <v>2380</v>
      </c>
      <c r="G707" s="17">
        <v>0</v>
      </c>
      <c r="H707" s="17" t="s">
        <v>2380</v>
      </c>
    </row>
    <row r="708" spans="1:8" x14ac:dyDescent="0.35">
      <c r="A708" s="17" t="s">
        <v>1664</v>
      </c>
      <c r="B708" s="17">
        <v>21.66</v>
      </c>
      <c r="C708" s="17">
        <v>4.37</v>
      </c>
      <c r="D708" s="17" t="s">
        <v>2380</v>
      </c>
      <c r="E708" s="17" t="s">
        <v>2381</v>
      </c>
      <c r="F708" s="17" t="s">
        <v>2380</v>
      </c>
      <c r="G708" s="17">
        <v>1</v>
      </c>
      <c r="H708" s="17" t="s">
        <v>2381</v>
      </c>
    </row>
    <row r="709" spans="1:8" x14ac:dyDescent="0.35">
      <c r="A709" s="17" t="s">
        <v>1663</v>
      </c>
      <c r="B709" s="17">
        <v>39.369999999999997</v>
      </c>
      <c r="C709" s="17">
        <v>5.91</v>
      </c>
      <c r="D709" s="17" t="s">
        <v>2380</v>
      </c>
      <c r="E709" s="17" t="s">
        <v>2380</v>
      </c>
      <c r="F709" s="17" t="s">
        <v>2380</v>
      </c>
      <c r="G709" s="17">
        <v>2</v>
      </c>
      <c r="H709" s="17" t="s">
        <v>2380</v>
      </c>
    </row>
    <row r="710" spans="1:8" x14ac:dyDescent="0.35">
      <c r="A710" s="17" t="s">
        <v>1662</v>
      </c>
      <c r="B710" s="17">
        <v>40.880000000000003</v>
      </c>
      <c r="C710" s="17">
        <v>7.65</v>
      </c>
      <c r="D710" s="17" t="s">
        <v>2380</v>
      </c>
      <c r="E710" s="17" t="s">
        <v>2380</v>
      </c>
      <c r="F710" s="17" t="s">
        <v>2380</v>
      </c>
      <c r="G710" s="17">
        <v>0</v>
      </c>
      <c r="H710" s="17" t="s">
        <v>2380</v>
      </c>
    </row>
    <row r="711" spans="1:8" x14ac:dyDescent="0.35">
      <c r="A711" s="17" t="s">
        <v>1661</v>
      </c>
      <c r="B711" s="17">
        <v>26.22</v>
      </c>
      <c r="C711" s="17">
        <v>5.37</v>
      </c>
      <c r="D711" s="17" t="s">
        <v>2381</v>
      </c>
      <c r="E711" s="17" t="s">
        <v>2380</v>
      </c>
      <c r="F711" s="17" t="s">
        <v>2380</v>
      </c>
      <c r="G711" s="17">
        <v>2</v>
      </c>
      <c r="H711" s="17" t="s">
        <v>2380</v>
      </c>
    </row>
    <row r="712" spans="1:8" x14ac:dyDescent="0.35">
      <c r="A712" s="17" t="s">
        <v>1660</v>
      </c>
      <c r="B712" s="17">
        <v>25.08</v>
      </c>
      <c r="C712" s="17">
        <v>5.75</v>
      </c>
      <c r="D712" s="17" t="s">
        <v>2381</v>
      </c>
      <c r="E712" s="17" t="s">
        <v>2380</v>
      </c>
      <c r="F712" s="17" t="s">
        <v>2380</v>
      </c>
      <c r="G712" s="17">
        <v>2</v>
      </c>
      <c r="H712" s="17" t="s">
        <v>2380</v>
      </c>
    </row>
    <row r="713" spans="1:8" x14ac:dyDescent="0.35">
      <c r="A713" s="17" t="s">
        <v>1659</v>
      </c>
      <c r="B713" s="17">
        <v>39.1</v>
      </c>
      <c r="C713" s="17">
        <v>6.79</v>
      </c>
      <c r="D713" s="17" t="s">
        <v>2381</v>
      </c>
      <c r="E713" s="17" t="s">
        <v>2380</v>
      </c>
      <c r="F713" s="17" t="s">
        <v>2380</v>
      </c>
      <c r="G713" s="17">
        <v>2</v>
      </c>
      <c r="H713" s="17" t="s">
        <v>2380</v>
      </c>
    </row>
    <row r="714" spans="1:8" x14ac:dyDescent="0.35">
      <c r="A714" s="17" t="s">
        <v>1658</v>
      </c>
      <c r="B714" s="17">
        <v>37.905000000000001</v>
      </c>
      <c r="C714" s="17">
        <v>7.03</v>
      </c>
      <c r="D714" s="17" t="s">
        <v>2380</v>
      </c>
      <c r="E714" s="17" t="s">
        <v>2380</v>
      </c>
      <c r="F714" s="17" t="s">
        <v>2380</v>
      </c>
      <c r="G714" s="17">
        <v>3</v>
      </c>
      <c r="H714" s="17" t="s">
        <v>2380</v>
      </c>
    </row>
    <row r="715" spans="1:8" x14ac:dyDescent="0.35">
      <c r="A715" s="17" t="s">
        <v>1657</v>
      </c>
      <c r="B715" s="17">
        <v>43.35</v>
      </c>
      <c r="C715" s="17">
        <v>5.41</v>
      </c>
      <c r="D715" s="17" t="s">
        <v>2381</v>
      </c>
      <c r="E715" s="17" t="s">
        <v>2380</v>
      </c>
      <c r="F715" s="17" t="s">
        <v>2381</v>
      </c>
      <c r="G715" s="17">
        <v>1</v>
      </c>
      <c r="H715" s="17" t="s">
        <v>2380</v>
      </c>
    </row>
    <row r="716" spans="1:8" x14ac:dyDescent="0.35">
      <c r="A716" s="17" t="s">
        <v>1656</v>
      </c>
      <c r="B716" s="17">
        <v>36.15</v>
      </c>
      <c r="C716" s="17">
        <v>8.0500000000000007</v>
      </c>
      <c r="D716" s="17" t="s">
        <v>2380</v>
      </c>
      <c r="E716" s="17" t="s">
        <v>2380</v>
      </c>
      <c r="F716" s="17" t="s">
        <v>2380</v>
      </c>
      <c r="G716" s="17">
        <v>0</v>
      </c>
      <c r="H716" s="17" t="s">
        <v>2380</v>
      </c>
    </row>
    <row r="717" spans="1:8" x14ac:dyDescent="0.35">
      <c r="A717" s="17" t="s">
        <v>1655</v>
      </c>
      <c r="B717" s="17">
        <v>44.98</v>
      </c>
      <c r="C717" s="17">
        <v>5.94</v>
      </c>
      <c r="D717" s="17" t="s">
        <v>2380</v>
      </c>
      <c r="E717" s="17" t="s">
        <v>2380</v>
      </c>
      <c r="F717" s="17" t="s">
        <v>2380</v>
      </c>
      <c r="G717" s="17">
        <v>1</v>
      </c>
      <c r="H717" s="17" t="s">
        <v>2380</v>
      </c>
    </row>
    <row r="718" spans="1:8" x14ac:dyDescent="0.35">
      <c r="A718" s="17" t="s">
        <v>1654</v>
      </c>
      <c r="B718" s="17">
        <v>38.28</v>
      </c>
      <c r="C718" s="17">
        <v>5.51</v>
      </c>
      <c r="D718" s="17" t="s">
        <v>2380</v>
      </c>
      <c r="E718" s="17" t="s">
        <v>2381</v>
      </c>
      <c r="F718" s="17" t="s">
        <v>2380</v>
      </c>
      <c r="G718" s="17">
        <v>1</v>
      </c>
      <c r="H718" s="17" t="s">
        <v>2380</v>
      </c>
    </row>
    <row r="719" spans="1:8" x14ac:dyDescent="0.35">
      <c r="A719" s="17" t="s">
        <v>1653</v>
      </c>
      <c r="B719" s="17">
        <v>32.299999999999997</v>
      </c>
      <c r="C719" s="17">
        <v>6.55</v>
      </c>
      <c r="D719" s="17" t="s">
        <v>2381</v>
      </c>
      <c r="E719" s="17" t="s">
        <v>2380</v>
      </c>
      <c r="F719" s="17" t="s">
        <v>2380</v>
      </c>
      <c r="G719" s="17">
        <v>2</v>
      </c>
      <c r="H719" s="17" t="s">
        <v>2380</v>
      </c>
    </row>
    <row r="720" spans="1:8" x14ac:dyDescent="0.35">
      <c r="A720" s="17" t="s">
        <v>1652</v>
      </c>
      <c r="B720" s="17">
        <v>39.51</v>
      </c>
      <c r="C720" s="17">
        <v>5.79</v>
      </c>
      <c r="D720" s="17" t="s">
        <v>2381</v>
      </c>
      <c r="E720" s="17" t="s">
        <v>2380</v>
      </c>
      <c r="F720" s="17" t="s">
        <v>2380</v>
      </c>
      <c r="G720" s="17">
        <v>0</v>
      </c>
      <c r="H720" s="17" t="s">
        <v>2380</v>
      </c>
    </row>
    <row r="721" spans="1:8" x14ac:dyDescent="0.35">
      <c r="A721" s="17" t="s">
        <v>1651</v>
      </c>
      <c r="B721" s="17">
        <v>50.46</v>
      </c>
      <c r="C721" s="17">
        <v>4.5599999999999996</v>
      </c>
      <c r="D721" s="17" t="s">
        <v>2380</v>
      </c>
      <c r="E721" s="17" t="s">
        <v>2380</v>
      </c>
      <c r="F721" s="17" t="s">
        <v>2380</v>
      </c>
      <c r="G721" s="17">
        <v>0</v>
      </c>
      <c r="H721" s="17" t="s">
        <v>2380</v>
      </c>
    </row>
    <row r="722" spans="1:8" x14ac:dyDescent="0.35">
      <c r="A722" s="17" t="s">
        <v>1650</v>
      </c>
      <c r="B722" s="17">
        <v>31.73</v>
      </c>
      <c r="C722" s="17">
        <v>7</v>
      </c>
      <c r="D722" s="17" t="s">
        <v>2380</v>
      </c>
      <c r="E722" s="17" t="s">
        <v>2380</v>
      </c>
      <c r="F722" s="17" t="s">
        <v>2380</v>
      </c>
      <c r="G722" s="17">
        <v>0</v>
      </c>
      <c r="H722" s="17" t="s">
        <v>2380</v>
      </c>
    </row>
    <row r="723" spans="1:8" x14ac:dyDescent="0.35">
      <c r="A723" s="17" t="s">
        <v>1649</v>
      </c>
      <c r="B723" s="17">
        <v>32.1</v>
      </c>
      <c r="C723" s="17">
        <v>6.57</v>
      </c>
      <c r="D723" s="17" t="s">
        <v>2381</v>
      </c>
      <c r="E723" s="17" t="s">
        <v>2380</v>
      </c>
      <c r="F723" s="17" t="s">
        <v>2381</v>
      </c>
      <c r="G723" s="17">
        <v>1</v>
      </c>
      <c r="H723" s="17" t="s">
        <v>2380</v>
      </c>
    </row>
    <row r="724" spans="1:8" x14ac:dyDescent="0.35">
      <c r="A724" s="17" t="s">
        <v>1648</v>
      </c>
      <c r="B724" s="17">
        <v>27.83</v>
      </c>
      <c r="C724" s="17">
        <v>11.61</v>
      </c>
      <c r="D724" s="17" t="s">
        <v>2381</v>
      </c>
      <c r="E724" s="17" t="s">
        <v>2380</v>
      </c>
      <c r="F724" s="17" t="s">
        <v>2381</v>
      </c>
      <c r="G724" s="17">
        <v>1</v>
      </c>
      <c r="H724" s="17" t="s">
        <v>2380</v>
      </c>
    </row>
    <row r="725" spans="1:8" x14ac:dyDescent="0.35">
      <c r="A725" s="17" t="s">
        <v>1647</v>
      </c>
      <c r="B725" s="17">
        <v>27.72</v>
      </c>
      <c r="C725" s="17">
        <v>8.16</v>
      </c>
      <c r="D725" s="17" t="s">
        <v>2381</v>
      </c>
      <c r="E725" s="17" t="s">
        <v>2380</v>
      </c>
      <c r="F725" s="17" t="s">
        <v>2381</v>
      </c>
      <c r="G725" s="17">
        <v>1</v>
      </c>
      <c r="H725" s="17" t="s">
        <v>2380</v>
      </c>
    </row>
    <row r="726" spans="1:8" x14ac:dyDescent="0.35">
      <c r="A726" s="17" t="s">
        <v>1646</v>
      </c>
      <c r="B726" s="17">
        <v>36.765000000000001</v>
      </c>
      <c r="C726" s="17">
        <v>4.4800000000000004</v>
      </c>
      <c r="D726" s="17" t="s">
        <v>2381</v>
      </c>
      <c r="E726" s="17" t="s">
        <v>2380</v>
      </c>
      <c r="F726" s="17" t="s">
        <v>2380</v>
      </c>
      <c r="G726" s="17">
        <v>2</v>
      </c>
      <c r="H726" s="17" t="s">
        <v>2380</v>
      </c>
    </row>
    <row r="727" spans="1:8" x14ac:dyDescent="0.35">
      <c r="A727" s="17" t="s">
        <v>1645</v>
      </c>
      <c r="B727" s="17">
        <v>48.36</v>
      </c>
      <c r="C727" s="17">
        <v>4.08</v>
      </c>
      <c r="D727" s="17" t="s">
        <v>2380</v>
      </c>
      <c r="E727" s="17" t="s">
        <v>2380</v>
      </c>
      <c r="F727" s="17" t="s">
        <v>2380</v>
      </c>
      <c r="G727" s="17">
        <v>0</v>
      </c>
      <c r="H727" s="17" t="s">
        <v>2380</v>
      </c>
    </row>
    <row r="728" spans="1:8" x14ac:dyDescent="0.35">
      <c r="A728" s="17" t="s">
        <v>1644</v>
      </c>
      <c r="B728" s="17">
        <v>31.445</v>
      </c>
      <c r="C728" s="17">
        <v>4.4000000000000004</v>
      </c>
      <c r="D728" s="17" t="s">
        <v>2381</v>
      </c>
      <c r="E728" s="17" t="s">
        <v>2380</v>
      </c>
      <c r="F728" s="17" t="s">
        <v>2380</v>
      </c>
      <c r="G728" s="17">
        <v>2</v>
      </c>
      <c r="H728" s="17" t="s">
        <v>2380</v>
      </c>
    </row>
    <row r="729" spans="1:8" x14ac:dyDescent="0.35">
      <c r="A729" s="17" t="s">
        <v>1643</v>
      </c>
      <c r="B729" s="17">
        <v>27.55</v>
      </c>
      <c r="C729" s="17">
        <v>9.02</v>
      </c>
      <c r="D729" s="17" t="s">
        <v>2380</v>
      </c>
      <c r="E729" s="17" t="s">
        <v>2380</v>
      </c>
      <c r="F729" s="17" t="s">
        <v>2380</v>
      </c>
      <c r="G729" s="17">
        <v>0</v>
      </c>
      <c r="H729" s="17" t="s">
        <v>2380</v>
      </c>
    </row>
    <row r="730" spans="1:8" x14ac:dyDescent="0.35">
      <c r="A730" s="17" t="s">
        <v>1642</v>
      </c>
      <c r="B730" s="17">
        <v>33.11</v>
      </c>
      <c r="C730" s="17">
        <v>8.06</v>
      </c>
      <c r="D730" s="17" t="s">
        <v>2380</v>
      </c>
      <c r="E730" s="17" t="s">
        <v>2380</v>
      </c>
      <c r="F730" s="17" t="s">
        <v>2380</v>
      </c>
      <c r="G730" s="17">
        <v>0</v>
      </c>
      <c r="H730" s="17" t="s">
        <v>2380</v>
      </c>
    </row>
    <row r="731" spans="1:8" x14ac:dyDescent="0.35">
      <c r="A731" s="17" t="s">
        <v>1641</v>
      </c>
      <c r="B731" s="17">
        <v>36.85</v>
      </c>
      <c r="C731" s="17">
        <v>6.21</v>
      </c>
      <c r="D731" s="17" t="s">
        <v>2381</v>
      </c>
      <c r="E731" s="17" t="s">
        <v>2380</v>
      </c>
      <c r="F731" s="17" t="s">
        <v>2380</v>
      </c>
      <c r="G731" s="17">
        <v>2</v>
      </c>
      <c r="H731" s="17" t="s">
        <v>2380</v>
      </c>
    </row>
    <row r="732" spans="1:8" x14ac:dyDescent="0.35">
      <c r="A732" s="17" t="s">
        <v>1640</v>
      </c>
      <c r="B732" s="17">
        <v>36.299999999999997</v>
      </c>
      <c r="C732" s="17">
        <v>5.79</v>
      </c>
      <c r="D732" s="17" t="s">
        <v>2381</v>
      </c>
      <c r="E732" s="17" t="s">
        <v>2380</v>
      </c>
      <c r="F732" s="17" t="s">
        <v>2380</v>
      </c>
      <c r="G732" s="17">
        <v>2</v>
      </c>
      <c r="H732" s="17" t="s">
        <v>2380</v>
      </c>
    </row>
    <row r="733" spans="1:8" x14ac:dyDescent="0.35">
      <c r="A733" s="17" t="s">
        <v>1639</v>
      </c>
      <c r="B733" s="17">
        <v>45.34</v>
      </c>
      <c r="C733" s="17">
        <v>5.69</v>
      </c>
      <c r="D733" s="17" t="s">
        <v>2381</v>
      </c>
      <c r="E733" s="17" t="s">
        <v>2380</v>
      </c>
      <c r="F733" s="17" t="s">
        <v>2380</v>
      </c>
      <c r="G733" s="17">
        <v>0</v>
      </c>
      <c r="H733" s="17" t="s">
        <v>2380</v>
      </c>
    </row>
    <row r="734" spans="1:8" x14ac:dyDescent="0.35">
      <c r="A734" s="17" t="s">
        <v>1638</v>
      </c>
      <c r="B734" s="17">
        <v>31.8</v>
      </c>
      <c r="C734" s="17">
        <v>5.36</v>
      </c>
      <c r="D734" s="17" t="s">
        <v>2381</v>
      </c>
      <c r="E734" s="17" t="s">
        <v>2380</v>
      </c>
      <c r="F734" s="17" t="s">
        <v>2380</v>
      </c>
      <c r="G734" s="17">
        <v>2</v>
      </c>
      <c r="H734" s="17" t="s">
        <v>2380</v>
      </c>
    </row>
    <row r="735" spans="1:8" x14ac:dyDescent="0.35">
      <c r="A735" s="17" t="s">
        <v>1637</v>
      </c>
      <c r="B735" s="17">
        <v>41.02</v>
      </c>
      <c r="C735" s="17">
        <v>11.37</v>
      </c>
      <c r="D735" s="17" t="s">
        <v>2380</v>
      </c>
      <c r="E735" s="17" t="s">
        <v>2380</v>
      </c>
      <c r="F735" s="17" t="s">
        <v>2380</v>
      </c>
      <c r="G735" s="17">
        <v>0</v>
      </c>
      <c r="H735" s="17" t="s">
        <v>2380</v>
      </c>
    </row>
    <row r="736" spans="1:8" x14ac:dyDescent="0.35">
      <c r="A736" s="17" t="s">
        <v>1636</v>
      </c>
      <c r="B736" s="17">
        <v>32.68</v>
      </c>
      <c r="C736" s="17">
        <v>11.87</v>
      </c>
      <c r="D736" s="17" t="s">
        <v>2380</v>
      </c>
      <c r="E736" s="17" t="s">
        <v>2380</v>
      </c>
      <c r="F736" s="17" t="s">
        <v>2380</v>
      </c>
      <c r="G736" s="17">
        <v>0</v>
      </c>
      <c r="H736" s="17" t="s">
        <v>2380</v>
      </c>
    </row>
    <row r="737" spans="1:8" x14ac:dyDescent="0.35">
      <c r="A737" s="17" t="s">
        <v>1635</v>
      </c>
      <c r="B737" s="17">
        <v>21.7</v>
      </c>
      <c r="C737" s="17">
        <v>4.9000000000000004</v>
      </c>
      <c r="D737" s="17" t="s">
        <v>2380</v>
      </c>
      <c r="E737" s="17" t="s">
        <v>2380</v>
      </c>
      <c r="F737" s="17" t="s">
        <v>2381</v>
      </c>
      <c r="G737" s="17">
        <v>1</v>
      </c>
      <c r="H737" s="17" t="s">
        <v>2381</v>
      </c>
    </row>
    <row r="738" spans="1:8" x14ac:dyDescent="0.35">
      <c r="A738" s="17" t="s">
        <v>1634</v>
      </c>
      <c r="B738" s="17">
        <v>40.479999999999997</v>
      </c>
      <c r="C738" s="17">
        <v>6.7</v>
      </c>
      <c r="D738" s="17" t="s">
        <v>2380</v>
      </c>
      <c r="E738" s="17" t="s">
        <v>2380</v>
      </c>
      <c r="F738" s="17" t="s">
        <v>2380</v>
      </c>
      <c r="G738" s="17">
        <v>3</v>
      </c>
      <c r="H738" s="17" t="s">
        <v>2380</v>
      </c>
    </row>
    <row r="739" spans="1:8" x14ac:dyDescent="0.35">
      <c r="A739" s="17" t="s">
        <v>1633</v>
      </c>
      <c r="B739" s="17">
        <v>34.5</v>
      </c>
      <c r="C739" s="17">
        <v>10.3</v>
      </c>
      <c r="D739" s="17" t="s">
        <v>2380</v>
      </c>
      <c r="E739" s="17" t="s">
        <v>2380</v>
      </c>
      <c r="F739" s="17" t="s">
        <v>2380</v>
      </c>
      <c r="G739" s="17">
        <v>3</v>
      </c>
      <c r="H739" s="17" t="s">
        <v>2380</v>
      </c>
    </row>
    <row r="740" spans="1:8" x14ac:dyDescent="0.35">
      <c r="A740" s="17" t="s">
        <v>1632</v>
      </c>
      <c r="B740" s="17">
        <v>45.9</v>
      </c>
      <c r="C740" s="17">
        <v>11.14</v>
      </c>
      <c r="D740" s="17" t="s">
        <v>2381</v>
      </c>
      <c r="E740" s="17" t="s">
        <v>2380</v>
      </c>
      <c r="F740" s="17" t="s">
        <v>2380</v>
      </c>
      <c r="G740" s="17">
        <v>1</v>
      </c>
      <c r="H740" s="17" t="s">
        <v>2380</v>
      </c>
    </row>
    <row r="741" spans="1:8" x14ac:dyDescent="0.35">
      <c r="A741" s="17" t="s">
        <v>1631</v>
      </c>
      <c r="B741" s="17">
        <v>33.479999999999997</v>
      </c>
      <c r="C741" s="17">
        <v>4.74</v>
      </c>
      <c r="D741" s="17" t="s">
        <v>2381</v>
      </c>
      <c r="E741" s="17" t="s">
        <v>2380</v>
      </c>
      <c r="F741" s="17" t="s">
        <v>2380</v>
      </c>
      <c r="G741" s="17">
        <v>2</v>
      </c>
      <c r="H741" s="17" t="s">
        <v>2380</v>
      </c>
    </row>
    <row r="742" spans="1:8" x14ac:dyDescent="0.35">
      <c r="A742" s="17" t="s">
        <v>1630</v>
      </c>
      <c r="B742" s="17">
        <v>28.31</v>
      </c>
      <c r="C742" s="17">
        <v>5.96</v>
      </c>
      <c r="D742" s="17" t="s">
        <v>2381</v>
      </c>
      <c r="E742" s="17" t="s">
        <v>2380</v>
      </c>
      <c r="F742" s="17" t="s">
        <v>2380</v>
      </c>
      <c r="G742" s="17">
        <v>2</v>
      </c>
      <c r="H742" s="17" t="s">
        <v>2380</v>
      </c>
    </row>
    <row r="743" spans="1:8" x14ac:dyDescent="0.35">
      <c r="A743" s="17" t="s">
        <v>1629</v>
      </c>
      <c r="B743" s="17">
        <v>21.565000000000001</v>
      </c>
      <c r="C743" s="17">
        <v>4.95</v>
      </c>
      <c r="D743" s="17" t="s">
        <v>2380</v>
      </c>
      <c r="E743" s="17" t="s">
        <v>2381</v>
      </c>
      <c r="F743" s="17" t="s">
        <v>2380</v>
      </c>
      <c r="G743" s="17">
        <v>1</v>
      </c>
      <c r="H743" s="17" t="s">
        <v>2381</v>
      </c>
    </row>
    <row r="744" spans="1:8" x14ac:dyDescent="0.35">
      <c r="A744" s="17" t="s">
        <v>1628</v>
      </c>
      <c r="B744" s="17">
        <v>35.590000000000003</v>
      </c>
      <c r="C744" s="17">
        <v>5.21</v>
      </c>
      <c r="D744" s="17" t="s">
        <v>2381</v>
      </c>
      <c r="E744" s="17" t="s">
        <v>2380</v>
      </c>
      <c r="F744" s="17" t="s">
        <v>2381</v>
      </c>
      <c r="G744" s="17">
        <v>1</v>
      </c>
      <c r="H744" s="17" t="s">
        <v>2380</v>
      </c>
    </row>
    <row r="745" spans="1:8" x14ac:dyDescent="0.35">
      <c r="A745" s="17" t="s">
        <v>1627</v>
      </c>
      <c r="B745" s="17">
        <v>43.44</v>
      </c>
      <c r="C745" s="17">
        <v>4.8600000000000003</v>
      </c>
      <c r="D745" s="17" t="s">
        <v>2381</v>
      </c>
      <c r="E745" s="17" t="s">
        <v>2380</v>
      </c>
      <c r="F745" s="17" t="s">
        <v>2380</v>
      </c>
      <c r="G745" s="17">
        <v>0</v>
      </c>
      <c r="H745" s="17" t="s">
        <v>2380</v>
      </c>
    </row>
    <row r="746" spans="1:8" x14ac:dyDescent="0.35">
      <c r="A746" s="17" t="s">
        <v>1626</v>
      </c>
      <c r="B746" s="17">
        <v>21.754999999999999</v>
      </c>
      <c r="C746" s="17">
        <v>7.79</v>
      </c>
      <c r="D746" s="17" t="s">
        <v>2381</v>
      </c>
      <c r="E746" s="17" t="s">
        <v>2380</v>
      </c>
      <c r="F746" s="17" t="s">
        <v>2380</v>
      </c>
      <c r="G746" s="17">
        <v>0</v>
      </c>
      <c r="H746" s="17" t="s">
        <v>2380</v>
      </c>
    </row>
    <row r="747" spans="1:8" x14ac:dyDescent="0.35">
      <c r="A747" s="17" t="s">
        <v>1625</v>
      </c>
      <c r="B747" s="17">
        <v>44.55</v>
      </c>
      <c r="C747" s="17">
        <v>7.12</v>
      </c>
      <c r="D747" s="17" t="s">
        <v>2381</v>
      </c>
      <c r="E747" s="17" t="s">
        <v>2380</v>
      </c>
      <c r="F747" s="17" t="s">
        <v>2380</v>
      </c>
      <c r="G747" s="17">
        <v>1</v>
      </c>
      <c r="H747" s="17" t="s">
        <v>2380</v>
      </c>
    </row>
    <row r="748" spans="1:8" x14ac:dyDescent="0.35">
      <c r="A748" s="17" t="s">
        <v>1624</v>
      </c>
      <c r="B748" s="17">
        <v>43.32</v>
      </c>
      <c r="C748" s="17">
        <v>4.67</v>
      </c>
      <c r="D748" s="17" t="s">
        <v>2381</v>
      </c>
      <c r="E748" s="17" t="s">
        <v>2380</v>
      </c>
      <c r="F748" s="17" t="s">
        <v>2380</v>
      </c>
      <c r="G748" s="17">
        <v>0</v>
      </c>
      <c r="H748" s="17" t="s">
        <v>2380</v>
      </c>
    </row>
    <row r="749" spans="1:8" x14ac:dyDescent="0.35">
      <c r="A749" s="17" t="s">
        <v>1623</v>
      </c>
      <c r="B749" s="17">
        <v>31.23</v>
      </c>
      <c r="C749" s="17">
        <v>9.1199999999999992</v>
      </c>
      <c r="D749" s="17" t="s">
        <v>2381</v>
      </c>
      <c r="E749" s="17" t="s">
        <v>2380</v>
      </c>
      <c r="F749" s="17" t="s">
        <v>2381</v>
      </c>
      <c r="G749" s="17">
        <v>1</v>
      </c>
      <c r="H749" s="17" t="s">
        <v>2380</v>
      </c>
    </row>
    <row r="750" spans="1:8" x14ac:dyDescent="0.35">
      <c r="A750" s="17" t="s">
        <v>1622</v>
      </c>
      <c r="B750" s="17">
        <v>42.81</v>
      </c>
      <c r="C750" s="17">
        <v>4.1500000000000004</v>
      </c>
      <c r="D750" s="17" t="s">
        <v>2380</v>
      </c>
      <c r="E750" s="17" t="s">
        <v>2380</v>
      </c>
      <c r="F750" s="17" t="s">
        <v>2380</v>
      </c>
      <c r="G750" s="17">
        <v>1</v>
      </c>
      <c r="H750" s="17" t="s">
        <v>2380</v>
      </c>
    </row>
    <row r="751" spans="1:8" x14ac:dyDescent="0.35">
      <c r="A751" s="17" t="s">
        <v>1621</v>
      </c>
      <c r="B751" s="17">
        <v>35.909999999999997</v>
      </c>
      <c r="C751" s="17">
        <v>6.72</v>
      </c>
      <c r="D751" s="17" t="s">
        <v>2381</v>
      </c>
      <c r="E751" s="17" t="s">
        <v>2380</v>
      </c>
      <c r="F751" s="17" t="s">
        <v>2380</v>
      </c>
      <c r="G751" s="17">
        <v>2</v>
      </c>
      <c r="H751" s="17" t="s">
        <v>2380</v>
      </c>
    </row>
    <row r="752" spans="1:8" x14ac:dyDescent="0.35">
      <c r="A752" s="17" t="s">
        <v>1620</v>
      </c>
      <c r="B752" s="17">
        <v>36.65</v>
      </c>
      <c r="C752" s="17">
        <v>5.01</v>
      </c>
      <c r="D752" s="17" t="s">
        <v>2381</v>
      </c>
      <c r="E752" s="17" t="s">
        <v>2380</v>
      </c>
      <c r="F752" s="17" t="s">
        <v>2381</v>
      </c>
      <c r="G752" s="17">
        <v>1</v>
      </c>
      <c r="H752" s="17" t="s">
        <v>2380</v>
      </c>
    </row>
    <row r="753" spans="1:8" x14ac:dyDescent="0.35">
      <c r="A753" s="17" t="s">
        <v>1619</v>
      </c>
      <c r="B753" s="17">
        <v>22.04</v>
      </c>
      <c r="C753" s="17">
        <v>10.9</v>
      </c>
      <c r="D753" s="17" t="s">
        <v>2381</v>
      </c>
      <c r="E753" s="17" t="s">
        <v>2380</v>
      </c>
      <c r="F753" s="17" t="s">
        <v>2380</v>
      </c>
      <c r="G753" s="17">
        <v>2</v>
      </c>
      <c r="H753" s="17" t="s">
        <v>2380</v>
      </c>
    </row>
    <row r="754" spans="1:8" x14ac:dyDescent="0.35">
      <c r="A754" s="17" t="s">
        <v>1618</v>
      </c>
      <c r="B754" s="17">
        <v>31.824999999999999</v>
      </c>
      <c r="C754" s="17">
        <v>5.52</v>
      </c>
      <c r="D754" s="17" t="s">
        <v>2381</v>
      </c>
      <c r="E754" s="17" t="s">
        <v>2380</v>
      </c>
      <c r="F754" s="17" t="s">
        <v>2380</v>
      </c>
      <c r="G754" s="17">
        <v>1</v>
      </c>
      <c r="H754" s="17" t="s">
        <v>2380</v>
      </c>
    </row>
    <row r="755" spans="1:8" x14ac:dyDescent="0.35">
      <c r="A755" s="17" t="s">
        <v>1617</v>
      </c>
      <c r="B755" s="17">
        <v>53.58</v>
      </c>
      <c r="C755" s="17">
        <v>4.55</v>
      </c>
      <c r="D755" s="17" t="s">
        <v>2380</v>
      </c>
      <c r="E755" s="17" t="s">
        <v>2380</v>
      </c>
      <c r="F755" s="17" t="s">
        <v>2380</v>
      </c>
      <c r="G755" s="17">
        <v>1</v>
      </c>
      <c r="H755" s="17" t="s">
        <v>2380</v>
      </c>
    </row>
    <row r="756" spans="1:8" x14ac:dyDescent="0.35">
      <c r="A756" s="17" t="s">
        <v>1616</v>
      </c>
      <c r="B756" s="17">
        <v>34.299999999999997</v>
      </c>
      <c r="C756" s="17">
        <v>11.76</v>
      </c>
      <c r="D756" s="17" t="s">
        <v>2380</v>
      </c>
      <c r="E756" s="17" t="s">
        <v>2380</v>
      </c>
      <c r="F756" s="17" t="s">
        <v>2380</v>
      </c>
      <c r="G756" s="17">
        <v>0</v>
      </c>
      <c r="H756" s="17" t="s">
        <v>2380</v>
      </c>
    </row>
    <row r="757" spans="1:8" x14ac:dyDescent="0.35">
      <c r="A757" s="17" t="s">
        <v>1615</v>
      </c>
      <c r="B757" s="17">
        <v>32.11</v>
      </c>
      <c r="C757" s="17">
        <v>7.06</v>
      </c>
      <c r="D757" s="17" t="s">
        <v>2380</v>
      </c>
      <c r="E757" s="17" t="s">
        <v>2380</v>
      </c>
      <c r="F757" s="17" t="s">
        <v>2380</v>
      </c>
      <c r="G757" s="17">
        <v>0</v>
      </c>
      <c r="H757" s="17" t="s">
        <v>2380</v>
      </c>
    </row>
    <row r="758" spans="1:8" x14ac:dyDescent="0.35">
      <c r="A758" s="17" t="s">
        <v>1614</v>
      </c>
      <c r="B758" s="17">
        <v>31.78</v>
      </c>
      <c r="C758" s="17">
        <v>11.35</v>
      </c>
      <c r="D758" s="17" t="s">
        <v>2381</v>
      </c>
      <c r="E758" s="17" t="s">
        <v>2380</v>
      </c>
      <c r="F758" s="17" t="s">
        <v>2381</v>
      </c>
      <c r="G758" s="17">
        <v>1</v>
      </c>
      <c r="H758" s="17" t="s">
        <v>2380</v>
      </c>
    </row>
    <row r="759" spans="1:8" x14ac:dyDescent="0.35">
      <c r="A759" s="17" t="s">
        <v>1613</v>
      </c>
      <c r="B759" s="17">
        <v>46.89</v>
      </c>
      <c r="C759" s="17">
        <v>5.52</v>
      </c>
      <c r="D759" s="17" t="s">
        <v>2380</v>
      </c>
      <c r="E759" s="17" t="s">
        <v>2380</v>
      </c>
      <c r="F759" s="17" t="s">
        <v>2380</v>
      </c>
      <c r="G759" s="17">
        <v>0</v>
      </c>
      <c r="H759" s="17" t="s">
        <v>2380</v>
      </c>
    </row>
    <row r="760" spans="1:8" x14ac:dyDescent="0.35">
      <c r="A760" s="17" t="s">
        <v>1612</v>
      </c>
      <c r="B760" s="17">
        <v>39.35</v>
      </c>
      <c r="C760" s="17">
        <v>7.86</v>
      </c>
      <c r="D760" s="17" t="s">
        <v>2381</v>
      </c>
      <c r="E760" s="17" t="s">
        <v>2380</v>
      </c>
      <c r="F760" s="17" t="s">
        <v>2380</v>
      </c>
      <c r="G760" s="17">
        <v>1</v>
      </c>
      <c r="H760" s="17" t="s">
        <v>2380</v>
      </c>
    </row>
    <row r="761" spans="1:8" x14ac:dyDescent="0.35">
      <c r="A761" s="17" t="s">
        <v>1611</v>
      </c>
      <c r="B761" s="17">
        <v>39.200000000000003</v>
      </c>
      <c r="C761" s="17">
        <v>11.38</v>
      </c>
      <c r="D761" s="17" t="s">
        <v>2380</v>
      </c>
      <c r="E761" s="17" t="s">
        <v>2380</v>
      </c>
      <c r="F761" s="17" t="s">
        <v>2380</v>
      </c>
      <c r="G761" s="17">
        <v>0</v>
      </c>
      <c r="H761" s="17" t="s">
        <v>2380</v>
      </c>
    </row>
    <row r="762" spans="1:8" x14ac:dyDescent="0.35">
      <c r="A762" s="17" t="s">
        <v>1610</v>
      </c>
      <c r="B762" s="17">
        <v>39.159999999999997</v>
      </c>
      <c r="C762" s="17">
        <v>10.48</v>
      </c>
      <c r="D762" s="17" t="s">
        <v>2380</v>
      </c>
      <c r="E762" s="17" t="s">
        <v>2380</v>
      </c>
      <c r="F762" s="17" t="s">
        <v>2380</v>
      </c>
      <c r="G762" s="17">
        <v>0</v>
      </c>
      <c r="H762" s="17" t="s">
        <v>2380</v>
      </c>
    </row>
    <row r="763" spans="1:8" x14ac:dyDescent="0.35">
      <c r="A763" s="17" t="s">
        <v>1609</v>
      </c>
      <c r="B763" s="17">
        <v>44.1</v>
      </c>
      <c r="C763" s="17">
        <v>5.04</v>
      </c>
      <c r="D763" s="17" t="s">
        <v>2381</v>
      </c>
      <c r="E763" s="17" t="s">
        <v>2380</v>
      </c>
      <c r="F763" s="17" t="s">
        <v>2380</v>
      </c>
      <c r="G763" s="17">
        <v>0</v>
      </c>
      <c r="H763" s="17" t="s">
        <v>2380</v>
      </c>
    </row>
    <row r="764" spans="1:8" x14ac:dyDescent="0.35">
      <c r="A764" s="17" t="s">
        <v>1608</v>
      </c>
      <c r="B764" s="17">
        <v>33.200000000000003</v>
      </c>
      <c r="C764" s="17">
        <v>9.06</v>
      </c>
      <c r="D764" s="17" t="s">
        <v>2380</v>
      </c>
      <c r="E764" s="17" t="s">
        <v>2380</v>
      </c>
      <c r="F764" s="17" t="s">
        <v>2380</v>
      </c>
      <c r="G764" s="17">
        <v>0</v>
      </c>
      <c r="H764" s="17" t="s">
        <v>2380</v>
      </c>
    </row>
    <row r="765" spans="1:8" x14ac:dyDescent="0.35">
      <c r="A765" s="17" t="s">
        <v>1607</v>
      </c>
      <c r="B765" s="17">
        <v>29.92</v>
      </c>
      <c r="C765" s="17">
        <v>11.07</v>
      </c>
      <c r="D765" s="17" t="s">
        <v>2380</v>
      </c>
      <c r="E765" s="17" t="s">
        <v>2380</v>
      </c>
      <c r="F765" s="17" t="s">
        <v>2380</v>
      </c>
      <c r="G765" s="17">
        <v>0</v>
      </c>
      <c r="H765" s="17" t="s">
        <v>2380</v>
      </c>
    </row>
    <row r="766" spans="1:8" x14ac:dyDescent="0.35">
      <c r="A766" s="17" t="s">
        <v>1606</v>
      </c>
      <c r="B766" s="17">
        <v>25</v>
      </c>
      <c r="C766" s="17">
        <v>10.45</v>
      </c>
      <c r="D766" s="17" t="s">
        <v>2380</v>
      </c>
      <c r="E766" s="17" t="s">
        <v>2380</v>
      </c>
      <c r="F766" s="17" t="s">
        <v>2380</v>
      </c>
      <c r="G766" s="17">
        <v>0</v>
      </c>
      <c r="H766" s="17" t="s">
        <v>2380</v>
      </c>
    </row>
    <row r="767" spans="1:8" x14ac:dyDescent="0.35">
      <c r="A767" s="17" t="s">
        <v>1605</v>
      </c>
      <c r="B767" s="17">
        <v>38.869999999999997</v>
      </c>
      <c r="C767" s="17">
        <v>8.6300000000000008</v>
      </c>
      <c r="D767" s="17" t="s">
        <v>2381</v>
      </c>
      <c r="E767" s="17" t="s">
        <v>2380</v>
      </c>
      <c r="F767" s="17" t="s">
        <v>2380</v>
      </c>
      <c r="G767" s="17">
        <v>1</v>
      </c>
      <c r="H767" s="17" t="s">
        <v>2380</v>
      </c>
    </row>
    <row r="768" spans="1:8" x14ac:dyDescent="0.35">
      <c r="A768" s="17" t="s">
        <v>1604</v>
      </c>
      <c r="B768" s="17">
        <v>32.299999999999997</v>
      </c>
      <c r="C768" s="17">
        <v>5.28</v>
      </c>
      <c r="D768" s="17" t="s">
        <v>2381</v>
      </c>
      <c r="E768" s="17" t="s">
        <v>2380</v>
      </c>
      <c r="F768" s="17" t="s">
        <v>2380</v>
      </c>
      <c r="G768" s="17">
        <v>2</v>
      </c>
      <c r="H768" s="17" t="s">
        <v>2380</v>
      </c>
    </row>
    <row r="769" spans="1:8" x14ac:dyDescent="0.35">
      <c r="A769" s="17" t="s">
        <v>1603</v>
      </c>
      <c r="B769" s="17">
        <v>31.16</v>
      </c>
      <c r="C769" s="17">
        <v>7.49</v>
      </c>
      <c r="D769" s="17" t="s">
        <v>2381</v>
      </c>
      <c r="E769" s="17" t="s">
        <v>2380</v>
      </c>
      <c r="F769" s="17" t="s">
        <v>2380</v>
      </c>
      <c r="G769" s="17">
        <v>2</v>
      </c>
      <c r="H769" s="17" t="s">
        <v>2380</v>
      </c>
    </row>
    <row r="770" spans="1:8" x14ac:dyDescent="0.35">
      <c r="A770" s="17" t="s">
        <v>1602</v>
      </c>
      <c r="B770" s="17">
        <v>54.59</v>
      </c>
      <c r="C770" s="17">
        <v>4.2699999999999996</v>
      </c>
      <c r="D770" s="17" t="s">
        <v>2380</v>
      </c>
      <c r="E770" s="17" t="s">
        <v>2380</v>
      </c>
      <c r="F770" s="17" t="s">
        <v>2380</v>
      </c>
      <c r="G770" s="17">
        <v>0</v>
      </c>
      <c r="H770" s="17" t="s">
        <v>2380</v>
      </c>
    </row>
    <row r="771" spans="1:8" x14ac:dyDescent="0.35">
      <c r="A771" s="17" t="s">
        <v>1601</v>
      </c>
      <c r="B771" s="17">
        <v>21.09</v>
      </c>
      <c r="C771" s="17">
        <v>9.2200000000000006</v>
      </c>
      <c r="D771" s="17" t="s">
        <v>2381</v>
      </c>
      <c r="E771" s="17" t="s">
        <v>2380</v>
      </c>
      <c r="F771" s="17" t="s">
        <v>2380</v>
      </c>
      <c r="G771" s="17">
        <v>2</v>
      </c>
      <c r="H771" s="17" t="s">
        <v>2380</v>
      </c>
    </row>
    <row r="772" spans="1:8" x14ac:dyDescent="0.35">
      <c r="A772" s="17" t="s">
        <v>1600</v>
      </c>
      <c r="B772" s="17">
        <v>52.41</v>
      </c>
      <c r="C772" s="17">
        <v>5.99</v>
      </c>
      <c r="D772" s="17" t="s">
        <v>2380</v>
      </c>
      <c r="E772" s="17" t="s">
        <v>2380</v>
      </c>
      <c r="F772" s="17" t="s">
        <v>2380</v>
      </c>
      <c r="G772" s="17">
        <v>1</v>
      </c>
      <c r="H772" s="17" t="s">
        <v>2380</v>
      </c>
    </row>
    <row r="773" spans="1:8" x14ac:dyDescent="0.35">
      <c r="A773" s="17" t="s">
        <v>1599</v>
      </c>
      <c r="B773" s="17">
        <v>41.47</v>
      </c>
      <c r="C773" s="17">
        <v>5.86</v>
      </c>
      <c r="D773" s="17" t="s">
        <v>2381</v>
      </c>
      <c r="E773" s="17" t="s">
        <v>2380</v>
      </c>
      <c r="F773" s="17" t="s">
        <v>2380</v>
      </c>
      <c r="G773" s="17">
        <v>2</v>
      </c>
      <c r="H773" s="17" t="s">
        <v>2380</v>
      </c>
    </row>
    <row r="774" spans="1:8" x14ac:dyDescent="0.35">
      <c r="A774" s="17" t="s">
        <v>1598</v>
      </c>
      <c r="B774" s="17">
        <v>33.1</v>
      </c>
      <c r="C774" s="17">
        <v>5.19</v>
      </c>
      <c r="D774" s="17" t="s">
        <v>2381</v>
      </c>
      <c r="E774" s="17" t="s">
        <v>2380</v>
      </c>
      <c r="F774" s="17" t="s">
        <v>2380</v>
      </c>
      <c r="G774" s="17">
        <v>2</v>
      </c>
      <c r="H774" s="17" t="s">
        <v>2380</v>
      </c>
    </row>
    <row r="775" spans="1:8" x14ac:dyDescent="0.35">
      <c r="A775" s="17" t="s">
        <v>1597</v>
      </c>
      <c r="B775" s="17">
        <v>30.8</v>
      </c>
      <c r="C775" s="17">
        <v>4.37</v>
      </c>
      <c r="D775" s="17" t="s">
        <v>2381</v>
      </c>
      <c r="E775" s="17" t="s">
        <v>2380</v>
      </c>
      <c r="F775" s="17" t="s">
        <v>2380</v>
      </c>
      <c r="G775" s="17">
        <v>2</v>
      </c>
      <c r="H775" s="17" t="s">
        <v>2380</v>
      </c>
    </row>
    <row r="776" spans="1:8" x14ac:dyDescent="0.35">
      <c r="A776" s="17" t="s">
        <v>1596</v>
      </c>
      <c r="B776" s="17">
        <v>42.06</v>
      </c>
      <c r="C776" s="17">
        <v>5.32</v>
      </c>
      <c r="D776" s="17" t="s">
        <v>2380</v>
      </c>
      <c r="E776" s="17" t="s">
        <v>2380</v>
      </c>
      <c r="F776" s="17" t="s">
        <v>2380</v>
      </c>
      <c r="G776" s="17">
        <v>1</v>
      </c>
      <c r="H776" s="17" t="s">
        <v>2380</v>
      </c>
    </row>
    <row r="777" spans="1:8" x14ac:dyDescent="0.35">
      <c r="A777" s="17" t="s">
        <v>1595</v>
      </c>
      <c r="B777" s="17">
        <v>39.270000000000003</v>
      </c>
      <c r="C777" s="17">
        <v>5.64</v>
      </c>
      <c r="D777" s="17" t="s">
        <v>2380</v>
      </c>
      <c r="E777" s="17" t="s">
        <v>2380</v>
      </c>
      <c r="F777" s="17" t="s">
        <v>2381</v>
      </c>
      <c r="G777" s="17">
        <v>1</v>
      </c>
      <c r="H777" s="17" t="s">
        <v>2380</v>
      </c>
    </row>
    <row r="778" spans="1:8" x14ac:dyDescent="0.35">
      <c r="A778" s="17" t="s">
        <v>1594</v>
      </c>
      <c r="B778" s="17">
        <v>30.71</v>
      </c>
      <c r="C778" s="17">
        <v>5.59</v>
      </c>
      <c r="D778" s="17" t="s">
        <v>2381</v>
      </c>
      <c r="E778" s="17" t="s">
        <v>2380</v>
      </c>
      <c r="F778" s="17" t="s">
        <v>2380</v>
      </c>
      <c r="G778" s="17">
        <v>1</v>
      </c>
      <c r="H778" s="17" t="s">
        <v>2380</v>
      </c>
    </row>
    <row r="779" spans="1:8" x14ac:dyDescent="0.35">
      <c r="A779" s="17" t="s">
        <v>1593</v>
      </c>
      <c r="B779" s="17">
        <v>47.19</v>
      </c>
      <c r="C779" s="17">
        <v>5.29</v>
      </c>
      <c r="D779" s="17" t="s">
        <v>2380</v>
      </c>
      <c r="E779" s="17" t="s">
        <v>2380</v>
      </c>
      <c r="F779" s="17" t="s">
        <v>2380</v>
      </c>
      <c r="G779" s="17">
        <v>0</v>
      </c>
      <c r="H779" s="17" t="s">
        <v>2380</v>
      </c>
    </row>
    <row r="780" spans="1:8" x14ac:dyDescent="0.35">
      <c r="A780" s="17" t="s">
        <v>1592</v>
      </c>
      <c r="B780" s="17">
        <v>30.02</v>
      </c>
      <c r="C780" s="17">
        <v>6.65</v>
      </c>
      <c r="D780" s="17" t="s">
        <v>2380</v>
      </c>
      <c r="E780" s="17" t="s">
        <v>2380</v>
      </c>
      <c r="F780" s="17" t="s">
        <v>2380</v>
      </c>
      <c r="G780" s="17">
        <v>0</v>
      </c>
      <c r="H780" s="17" t="s">
        <v>2380</v>
      </c>
    </row>
    <row r="781" spans="1:8" x14ac:dyDescent="0.35">
      <c r="A781" s="17" t="s">
        <v>1591</v>
      </c>
      <c r="B781" s="17">
        <v>37.909999999999997</v>
      </c>
      <c r="C781" s="17">
        <v>5.68</v>
      </c>
      <c r="D781" s="17" t="s">
        <v>2381</v>
      </c>
      <c r="E781" s="17" t="s">
        <v>2380</v>
      </c>
      <c r="F781" s="17" t="s">
        <v>2380</v>
      </c>
      <c r="G781" s="17">
        <v>0</v>
      </c>
      <c r="H781" s="17" t="s">
        <v>2380</v>
      </c>
    </row>
    <row r="782" spans="1:8" x14ac:dyDescent="0.35">
      <c r="A782" s="17" t="s">
        <v>1590</v>
      </c>
      <c r="B782" s="17">
        <v>54.61</v>
      </c>
      <c r="C782" s="17">
        <v>4.49</v>
      </c>
      <c r="D782" s="17" t="s">
        <v>2380</v>
      </c>
      <c r="E782" s="17" t="s">
        <v>2380</v>
      </c>
      <c r="F782" s="17" t="s">
        <v>2380</v>
      </c>
      <c r="G782" s="17">
        <v>0</v>
      </c>
      <c r="H782" s="17" t="s">
        <v>2380</v>
      </c>
    </row>
    <row r="783" spans="1:8" x14ac:dyDescent="0.35">
      <c r="A783" s="17" t="s">
        <v>1589</v>
      </c>
      <c r="B783" s="17">
        <v>36.005000000000003</v>
      </c>
      <c r="C783" s="17">
        <v>6.9</v>
      </c>
      <c r="D783" s="17" t="s">
        <v>2380</v>
      </c>
      <c r="E783" s="17" t="s">
        <v>2380</v>
      </c>
      <c r="F783" s="17" t="s">
        <v>2380</v>
      </c>
      <c r="G783" s="17">
        <v>0</v>
      </c>
      <c r="H783" s="17" t="s">
        <v>2380</v>
      </c>
    </row>
    <row r="784" spans="1:8" x14ac:dyDescent="0.35">
      <c r="A784" s="17" t="s">
        <v>1588</v>
      </c>
      <c r="B784" s="17">
        <v>28.7</v>
      </c>
      <c r="C784" s="17">
        <v>11.52</v>
      </c>
      <c r="D784" s="17" t="s">
        <v>2380</v>
      </c>
      <c r="E784" s="17" t="s">
        <v>2380</v>
      </c>
      <c r="F784" s="17" t="s">
        <v>2380</v>
      </c>
      <c r="G784" s="17">
        <v>0</v>
      </c>
      <c r="H784" s="17" t="s">
        <v>2380</v>
      </c>
    </row>
    <row r="785" spans="1:8" x14ac:dyDescent="0.35">
      <c r="A785" s="17" t="s">
        <v>1587</v>
      </c>
      <c r="B785" s="17">
        <v>34.295000000000002</v>
      </c>
      <c r="C785" s="17">
        <v>11.24</v>
      </c>
      <c r="D785" s="17" t="s">
        <v>2380</v>
      </c>
      <c r="E785" s="17" t="s">
        <v>2380</v>
      </c>
      <c r="F785" s="17" t="s">
        <v>2380</v>
      </c>
      <c r="G785" s="17">
        <v>0</v>
      </c>
      <c r="H785" s="17" t="s">
        <v>2380</v>
      </c>
    </row>
    <row r="786" spans="1:8" x14ac:dyDescent="0.35">
      <c r="A786" s="17" t="s">
        <v>1586</v>
      </c>
      <c r="B786" s="17">
        <v>27.55</v>
      </c>
      <c r="C786" s="17">
        <v>10.98</v>
      </c>
      <c r="D786" s="17" t="s">
        <v>2380</v>
      </c>
      <c r="E786" s="17" t="s">
        <v>2380</v>
      </c>
      <c r="F786" s="17" t="s">
        <v>2380</v>
      </c>
      <c r="G786" s="17">
        <v>0</v>
      </c>
      <c r="H786" s="17" t="s">
        <v>2380</v>
      </c>
    </row>
    <row r="787" spans="1:8" x14ac:dyDescent="0.35">
      <c r="A787" s="17" t="s">
        <v>1585</v>
      </c>
      <c r="B787" s="17">
        <v>40.700000000000003</v>
      </c>
      <c r="C787" s="17">
        <v>5.42</v>
      </c>
      <c r="D787" s="17" t="s">
        <v>2380</v>
      </c>
      <c r="E787" s="17" t="s">
        <v>2380</v>
      </c>
      <c r="F787" s="17" t="s">
        <v>2380</v>
      </c>
      <c r="G787" s="17">
        <v>0</v>
      </c>
      <c r="H787" s="17" t="s">
        <v>2380</v>
      </c>
    </row>
    <row r="788" spans="1:8" x14ac:dyDescent="0.35">
      <c r="A788" s="17" t="s">
        <v>1584</v>
      </c>
      <c r="B788" s="17">
        <v>18.335000000000001</v>
      </c>
      <c r="C788" s="17">
        <v>10.97</v>
      </c>
      <c r="D788" s="17" t="s">
        <v>2380</v>
      </c>
      <c r="E788" s="17" t="s">
        <v>2380</v>
      </c>
      <c r="F788" s="17" t="s">
        <v>2380</v>
      </c>
      <c r="G788" s="17">
        <v>0</v>
      </c>
      <c r="H788" s="17" t="s">
        <v>2380</v>
      </c>
    </row>
    <row r="789" spans="1:8" x14ac:dyDescent="0.35">
      <c r="A789" s="17" t="s">
        <v>1583</v>
      </c>
      <c r="B789" s="17">
        <v>33.914999999999999</v>
      </c>
      <c r="C789" s="17">
        <v>9.56</v>
      </c>
      <c r="D789" s="17" t="s">
        <v>2381</v>
      </c>
      <c r="E789" s="17" t="s">
        <v>2380</v>
      </c>
      <c r="F789" s="17" t="s">
        <v>2380</v>
      </c>
      <c r="G789" s="17">
        <v>2</v>
      </c>
      <c r="H789" s="17" t="s">
        <v>2380</v>
      </c>
    </row>
    <row r="790" spans="1:8" x14ac:dyDescent="0.35">
      <c r="A790" s="17" t="s">
        <v>1582</v>
      </c>
      <c r="B790" s="17">
        <v>33.534999999999997</v>
      </c>
      <c r="C790" s="17">
        <v>9.4</v>
      </c>
      <c r="D790" s="17" t="s">
        <v>2381</v>
      </c>
      <c r="E790" s="17" t="s">
        <v>2380</v>
      </c>
      <c r="F790" s="17" t="s">
        <v>2380</v>
      </c>
      <c r="G790" s="17">
        <v>2</v>
      </c>
      <c r="H790" s="17" t="s">
        <v>2380</v>
      </c>
    </row>
    <row r="791" spans="1:8" x14ac:dyDescent="0.35">
      <c r="A791" s="17" t="s">
        <v>1581</v>
      </c>
      <c r="B791" s="17">
        <v>23.655000000000001</v>
      </c>
      <c r="C791" s="17">
        <v>8.48</v>
      </c>
      <c r="D791" s="17" t="s">
        <v>2381</v>
      </c>
      <c r="E791" s="17" t="s">
        <v>2380</v>
      </c>
      <c r="F791" s="17" t="s">
        <v>2380</v>
      </c>
      <c r="G791" s="17">
        <v>2</v>
      </c>
      <c r="H791" s="17" t="s">
        <v>2380</v>
      </c>
    </row>
    <row r="792" spans="1:8" x14ac:dyDescent="0.35">
      <c r="A792" s="17" t="s">
        <v>1580</v>
      </c>
      <c r="B792" s="17">
        <v>28</v>
      </c>
      <c r="C792" s="17">
        <v>5.57</v>
      </c>
      <c r="D792" s="17" t="s">
        <v>2380</v>
      </c>
      <c r="E792" s="17" t="s">
        <v>2380</v>
      </c>
      <c r="F792" s="17" t="s">
        <v>2380</v>
      </c>
      <c r="G792" s="17">
        <v>0</v>
      </c>
      <c r="H792" s="17" t="s">
        <v>2380</v>
      </c>
    </row>
    <row r="793" spans="1:8" x14ac:dyDescent="0.35">
      <c r="A793" s="17" t="s">
        <v>1579</v>
      </c>
      <c r="B793" s="17">
        <v>30.23</v>
      </c>
      <c r="C793" s="17">
        <v>6.94</v>
      </c>
      <c r="D793" s="17" t="s">
        <v>2381</v>
      </c>
      <c r="E793" s="17" t="s">
        <v>2380</v>
      </c>
      <c r="F793" s="17" t="s">
        <v>2381</v>
      </c>
      <c r="G793" s="17">
        <v>1</v>
      </c>
      <c r="H793" s="17" t="s">
        <v>2380</v>
      </c>
    </row>
    <row r="794" spans="1:8" x14ac:dyDescent="0.35">
      <c r="A794" s="17" t="s">
        <v>1578</v>
      </c>
      <c r="B794" s="17">
        <v>51.14</v>
      </c>
      <c r="C794" s="17">
        <v>4.05</v>
      </c>
      <c r="D794" s="17" t="s">
        <v>2380</v>
      </c>
      <c r="E794" s="17" t="s">
        <v>2380</v>
      </c>
      <c r="F794" s="17" t="s">
        <v>2380</v>
      </c>
      <c r="G794" s="17">
        <v>1</v>
      </c>
      <c r="H794" s="17" t="s">
        <v>2380</v>
      </c>
    </row>
    <row r="795" spans="1:8" x14ac:dyDescent="0.35">
      <c r="A795" s="17" t="s">
        <v>1577</v>
      </c>
      <c r="B795" s="17">
        <v>24.32</v>
      </c>
      <c r="C795" s="17">
        <v>10.220000000000001</v>
      </c>
      <c r="D795" s="17" t="s">
        <v>2380</v>
      </c>
      <c r="E795" s="17" t="s">
        <v>2380</v>
      </c>
      <c r="F795" s="17" t="s">
        <v>2380</v>
      </c>
      <c r="G795" s="17">
        <v>0</v>
      </c>
      <c r="H795" s="17" t="s">
        <v>2380</v>
      </c>
    </row>
    <row r="796" spans="1:8" x14ac:dyDescent="0.35">
      <c r="A796" s="17" t="s">
        <v>1576</v>
      </c>
      <c r="B796" s="17">
        <v>38.06</v>
      </c>
      <c r="C796" s="17">
        <v>9.24</v>
      </c>
      <c r="D796" s="17" t="s">
        <v>2380</v>
      </c>
      <c r="E796" s="17" t="s">
        <v>2380</v>
      </c>
      <c r="F796" s="17" t="s">
        <v>2380</v>
      </c>
      <c r="G796" s="17">
        <v>0</v>
      </c>
      <c r="H796" s="17" t="s">
        <v>2380</v>
      </c>
    </row>
    <row r="797" spans="1:8" x14ac:dyDescent="0.35">
      <c r="A797" s="17" t="s">
        <v>1575</v>
      </c>
      <c r="B797" s="17">
        <v>37.700000000000003</v>
      </c>
      <c r="C797" s="17">
        <v>8.6</v>
      </c>
      <c r="D797" s="17" t="s">
        <v>2380</v>
      </c>
      <c r="E797" s="17" t="s">
        <v>2380</v>
      </c>
      <c r="F797" s="17" t="s">
        <v>2380</v>
      </c>
      <c r="G797" s="17">
        <v>0</v>
      </c>
      <c r="H797" s="17" t="s">
        <v>2380</v>
      </c>
    </row>
    <row r="798" spans="1:8" x14ac:dyDescent="0.35">
      <c r="A798" s="17" t="s">
        <v>1574</v>
      </c>
      <c r="B798" s="17">
        <v>44</v>
      </c>
      <c r="C798" s="17">
        <v>9.32</v>
      </c>
      <c r="D798" s="17" t="s">
        <v>2381</v>
      </c>
      <c r="E798" s="17" t="s">
        <v>2380</v>
      </c>
      <c r="F798" s="17" t="s">
        <v>2380</v>
      </c>
      <c r="G798" s="17">
        <v>2</v>
      </c>
      <c r="H798" s="17" t="s">
        <v>2380</v>
      </c>
    </row>
    <row r="799" spans="1:8" x14ac:dyDescent="0.35">
      <c r="A799" s="17" t="s">
        <v>1573</v>
      </c>
      <c r="B799" s="17">
        <v>41.45</v>
      </c>
      <c r="C799" s="17">
        <v>6.12</v>
      </c>
      <c r="D799" s="17" t="s">
        <v>2381</v>
      </c>
      <c r="E799" s="17" t="s">
        <v>2380</v>
      </c>
      <c r="F799" s="17" t="s">
        <v>2380</v>
      </c>
      <c r="G799" s="17">
        <v>0</v>
      </c>
      <c r="H799" s="17" t="s">
        <v>2380</v>
      </c>
    </row>
    <row r="800" spans="1:8" x14ac:dyDescent="0.35">
      <c r="A800" s="17" t="s">
        <v>1572</v>
      </c>
      <c r="B800" s="17">
        <v>25.364999999999998</v>
      </c>
      <c r="C800" s="17">
        <v>9.19</v>
      </c>
      <c r="D800" s="17" t="s">
        <v>2381</v>
      </c>
      <c r="E800" s="17" t="s">
        <v>2380</v>
      </c>
      <c r="F800" s="17" t="s">
        <v>2380</v>
      </c>
      <c r="G800" s="17">
        <v>0</v>
      </c>
      <c r="H800" s="17" t="s">
        <v>2380</v>
      </c>
    </row>
    <row r="801" spans="1:8" x14ac:dyDescent="0.35">
      <c r="A801" s="17" t="s">
        <v>1571</v>
      </c>
      <c r="B801" s="17">
        <v>34.56</v>
      </c>
      <c r="C801" s="17">
        <v>5.84</v>
      </c>
      <c r="D801" s="17" t="s">
        <v>2381</v>
      </c>
      <c r="E801" s="17" t="s">
        <v>2380</v>
      </c>
      <c r="F801" s="17" t="s">
        <v>2381</v>
      </c>
      <c r="G801" s="17">
        <v>1</v>
      </c>
      <c r="H801" s="17" t="s">
        <v>2380</v>
      </c>
    </row>
    <row r="802" spans="1:8" x14ac:dyDescent="0.35">
      <c r="A802" s="17" t="s">
        <v>1570</v>
      </c>
      <c r="B802" s="17">
        <v>28.2</v>
      </c>
      <c r="C802" s="17">
        <v>7.19</v>
      </c>
      <c r="D802" s="17" t="s">
        <v>2381</v>
      </c>
      <c r="E802" s="17" t="s">
        <v>2380</v>
      </c>
      <c r="F802" s="17" t="s">
        <v>2380</v>
      </c>
      <c r="G802" s="17">
        <v>2</v>
      </c>
      <c r="H802" s="17" t="s">
        <v>2380</v>
      </c>
    </row>
    <row r="803" spans="1:8" x14ac:dyDescent="0.35">
      <c r="A803" s="17" t="s">
        <v>1569</v>
      </c>
      <c r="B803" s="17">
        <v>30.43</v>
      </c>
      <c r="C803" s="17">
        <v>9.39</v>
      </c>
      <c r="D803" s="17" t="s">
        <v>2380</v>
      </c>
      <c r="E803" s="17" t="s">
        <v>2380</v>
      </c>
      <c r="F803" s="17" t="s">
        <v>2380</v>
      </c>
      <c r="G803" s="17">
        <v>0</v>
      </c>
      <c r="H803" s="17" t="s">
        <v>2380</v>
      </c>
    </row>
    <row r="804" spans="1:8" x14ac:dyDescent="0.35">
      <c r="A804" s="17" t="s">
        <v>1568</v>
      </c>
      <c r="B804" s="17">
        <v>32.395000000000003</v>
      </c>
      <c r="C804" s="17">
        <v>4.2699999999999996</v>
      </c>
      <c r="D804" s="17" t="s">
        <v>2381</v>
      </c>
      <c r="E804" s="17" t="s">
        <v>2380</v>
      </c>
      <c r="F804" s="17" t="s">
        <v>2380</v>
      </c>
      <c r="G804" s="17">
        <v>1</v>
      </c>
      <c r="H804" s="17" t="s">
        <v>2380</v>
      </c>
    </row>
    <row r="805" spans="1:8" x14ac:dyDescent="0.35">
      <c r="A805" s="17" t="s">
        <v>1567</v>
      </c>
      <c r="B805" s="17">
        <v>24.035</v>
      </c>
      <c r="C805" s="17">
        <v>11.71</v>
      </c>
      <c r="D805" s="17" t="s">
        <v>2380</v>
      </c>
      <c r="E805" s="17" t="s">
        <v>2380</v>
      </c>
      <c r="F805" s="17" t="s">
        <v>2380</v>
      </c>
      <c r="G805" s="17">
        <v>0</v>
      </c>
      <c r="H805" s="17" t="s">
        <v>2380</v>
      </c>
    </row>
    <row r="806" spans="1:8" x14ac:dyDescent="0.35">
      <c r="A806" s="17" t="s">
        <v>1566</v>
      </c>
      <c r="B806" s="17">
        <v>37.119999999999997</v>
      </c>
      <c r="C806" s="17">
        <v>5.29</v>
      </c>
      <c r="D806" s="17" t="s">
        <v>2380</v>
      </c>
      <c r="E806" s="17" t="s">
        <v>2380</v>
      </c>
      <c r="F806" s="17" t="s">
        <v>2380</v>
      </c>
      <c r="G806" s="17">
        <v>2</v>
      </c>
      <c r="H806" s="17" t="s">
        <v>2380</v>
      </c>
    </row>
    <row r="807" spans="1:8" x14ac:dyDescent="0.35">
      <c r="A807" s="17" t="s">
        <v>1565</v>
      </c>
      <c r="B807" s="17">
        <v>34.840000000000003</v>
      </c>
      <c r="C807" s="17">
        <v>6</v>
      </c>
      <c r="D807" s="17" t="s">
        <v>2381</v>
      </c>
      <c r="E807" s="17" t="s">
        <v>2380</v>
      </c>
      <c r="F807" s="17" t="s">
        <v>2381</v>
      </c>
      <c r="G807" s="17">
        <v>1</v>
      </c>
      <c r="H807" s="17" t="s">
        <v>2380</v>
      </c>
    </row>
    <row r="808" spans="1:8" x14ac:dyDescent="0.35">
      <c r="A808" s="17" t="s">
        <v>1564</v>
      </c>
      <c r="B808" s="17">
        <v>29.53</v>
      </c>
      <c r="C808" s="17">
        <v>10.64</v>
      </c>
      <c r="D808" s="17" t="s">
        <v>2380</v>
      </c>
      <c r="E808" s="17" t="s">
        <v>2380</v>
      </c>
      <c r="F808" s="17" t="s">
        <v>2380</v>
      </c>
      <c r="G808" s="17">
        <v>0</v>
      </c>
      <c r="H808" s="17" t="s">
        <v>2380</v>
      </c>
    </row>
    <row r="809" spans="1:8" x14ac:dyDescent="0.35">
      <c r="A809" s="17" t="s">
        <v>1563</v>
      </c>
      <c r="B809" s="17">
        <v>42.51</v>
      </c>
      <c r="C809" s="17">
        <v>8.2100000000000009</v>
      </c>
      <c r="D809" s="17" t="s">
        <v>2381</v>
      </c>
      <c r="E809" s="17" t="s">
        <v>2380</v>
      </c>
      <c r="F809" s="17" t="s">
        <v>2380</v>
      </c>
      <c r="G809" s="17">
        <v>0</v>
      </c>
      <c r="H809" s="17" t="s">
        <v>2380</v>
      </c>
    </row>
    <row r="810" spans="1:8" x14ac:dyDescent="0.35">
      <c r="A810" s="17" t="s">
        <v>1562</v>
      </c>
      <c r="B810" s="17">
        <v>38.14</v>
      </c>
      <c r="C810" s="17">
        <v>5.58</v>
      </c>
      <c r="D810" s="17" t="s">
        <v>2380</v>
      </c>
      <c r="E810" s="17" t="s">
        <v>2380</v>
      </c>
      <c r="F810" s="17" t="s">
        <v>2381</v>
      </c>
      <c r="G810" s="17">
        <v>1</v>
      </c>
      <c r="H810" s="17" t="s">
        <v>2380</v>
      </c>
    </row>
    <row r="811" spans="1:8" x14ac:dyDescent="0.35">
      <c r="A811" s="17" t="s">
        <v>1561</v>
      </c>
      <c r="B811" s="17">
        <v>39.93</v>
      </c>
      <c r="C811" s="17">
        <v>8.75</v>
      </c>
      <c r="D811" s="17" t="s">
        <v>2380</v>
      </c>
      <c r="E811" s="17" t="s">
        <v>2380</v>
      </c>
      <c r="F811" s="17" t="s">
        <v>2380</v>
      </c>
      <c r="G811" s="17">
        <v>0</v>
      </c>
      <c r="H811" s="17" t="s">
        <v>2380</v>
      </c>
    </row>
    <row r="812" spans="1:8" x14ac:dyDescent="0.35">
      <c r="A812" s="17" t="s">
        <v>1560</v>
      </c>
      <c r="B812" s="17">
        <v>38.83</v>
      </c>
      <c r="C812" s="17">
        <v>11.86</v>
      </c>
      <c r="D812" s="17" t="s">
        <v>2380</v>
      </c>
      <c r="E812" s="17" t="s">
        <v>2380</v>
      </c>
      <c r="F812" s="17" t="s">
        <v>2380</v>
      </c>
      <c r="G812" s="17">
        <v>0</v>
      </c>
      <c r="H812" s="17" t="s">
        <v>2380</v>
      </c>
    </row>
    <row r="813" spans="1:8" x14ac:dyDescent="0.35">
      <c r="A813" s="17" t="s">
        <v>1559</v>
      </c>
      <c r="B813" s="17">
        <v>37.4</v>
      </c>
      <c r="C813" s="17">
        <v>11.46</v>
      </c>
      <c r="D813" s="17" t="s">
        <v>2380</v>
      </c>
      <c r="E813" s="17" t="s">
        <v>2380</v>
      </c>
      <c r="F813" s="17" t="s">
        <v>2380</v>
      </c>
      <c r="G813" s="17">
        <v>0</v>
      </c>
      <c r="H813" s="17" t="s">
        <v>2380</v>
      </c>
    </row>
    <row r="814" spans="1:8" x14ac:dyDescent="0.35">
      <c r="A814" s="17" t="s">
        <v>1558</v>
      </c>
      <c r="B814" s="17">
        <v>21.4</v>
      </c>
      <c r="C814" s="17">
        <v>9.0299999999999994</v>
      </c>
      <c r="D814" s="17" t="s">
        <v>2380</v>
      </c>
      <c r="E814" s="17" t="s">
        <v>2380</v>
      </c>
      <c r="F814" s="17" t="s">
        <v>2380</v>
      </c>
      <c r="G814" s="17">
        <v>0</v>
      </c>
      <c r="H814" s="17" t="s">
        <v>2380</v>
      </c>
    </row>
    <row r="815" spans="1:8" x14ac:dyDescent="0.35">
      <c r="A815" s="17" t="s">
        <v>1557</v>
      </c>
      <c r="B815" s="17">
        <v>38.380000000000003</v>
      </c>
      <c r="C815" s="17">
        <v>8.26</v>
      </c>
      <c r="D815" s="17" t="s">
        <v>2381</v>
      </c>
      <c r="E815" s="17" t="s">
        <v>2380</v>
      </c>
      <c r="F815" s="17" t="s">
        <v>2380</v>
      </c>
      <c r="G815" s="17">
        <v>2</v>
      </c>
      <c r="H815" s="17" t="s">
        <v>2380</v>
      </c>
    </row>
    <row r="816" spans="1:8" x14ac:dyDescent="0.35">
      <c r="A816" s="17" t="s">
        <v>1556</v>
      </c>
      <c r="B816" s="17">
        <v>33.659999999999997</v>
      </c>
      <c r="C816" s="17">
        <v>5.42</v>
      </c>
      <c r="D816" s="17" t="s">
        <v>2381</v>
      </c>
      <c r="E816" s="17" t="s">
        <v>2380</v>
      </c>
      <c r="F816" s="17" t="s">
        <v>2380</v>
      </c>
      <c r="G816" s="17">
        <v>2</v>
      </c>
      <c r="H816" s="17" t="s">
        <v>2380</v>
      </c>
    </row>
    <row r="817" spans="1:8" x14ac:dyDescent="0.35">
      <c r="A817" s="17" t="s">
        <v>1555</v>
      </c>
      <c r="B817" s="17">
        <v>31.79</v>
      </c>
      <c r="C817" s="17">
        <v>11.33</v>
      </c>
      <c r="D817" s="17" t="s">
        <v>2381</v>
      </c>
      <c r="E817" s="17" t="s">
        <v>2380</v>
      </c>
      <c r="F817" s="17" t="s">
        <v>2381</v>
      </c>
      <c r="G817" s="17">
        <v>1</v>
      </c>
      <c r="H817" s="17" t="s">
        <v>2380</v>
      </c>
    </row>
    <row r="818" spans="1:8" x14ac:dyDescent="0.35">
      <c r="A818" s="17" t="s">
        <v>1554</v>
      </c>
      <c r="B818" s="17">
        <v>29.7</v>
      </c>
      <c r="C818" s="17">
        <v>7.69</v>
      </c>
      <c r="D818" s="17" t="s">
        <v>2381</v>
      </c>
      <c r="E818" s="17" t="s">
        <v>2380</v>
      </c>
      <c r="F818" s="17" t="s">
        <v>2381</v>
      </c>
      <c r="G818" s="17">
        <v>1</v>
      </c>
      <c r="H818" s="17" t="s">
        <v>2380</v>
      </c>
    </row>
    <row r="819" spans="1:8" x14ac:dyDescent="0.35">
      <c r="A819" s="17" t="s">
        <v>1553</v>
      </c>
      <c r="B819" s="17">
        <v>25.46</v>
      </c>
      <c r="C819" s="17">
        <v>8.77</v>
      </c>
      <c r="D819" s="17" t="s">
        <v>2381</v>
      </c>
      <c r="E819" s="17" t="s">
        <v>2380</v>
      </c>
      <c r="F819" s="17" t="s">
        <v>2381</v>
      </c>
      <c r="G819" s="17">
        <v>1</v>
      </c>
      <c r="H819" s="17" t="s">
        <v>2380</v>
      </c>
    </row>
    <row r="820" spans="1:8" x14ac:dyDescent="0.35">
      <c r="A820" s="17" t="s">
        <v>1552</v>
      </c>
      <c r="B820" s="17">
        <v>39.14</v>
      </c>
      <c r="C820" s="17">
        <v>4.91</v>
      </c>
      <c r="D820" s="17" t="s">
        <v>2380</v>
      </c>
      <c r="E820" s="17" t="s">
        <v>2381</v>
      </c>
      <c r="F820" s="17" t="s">
        <v>2380</v>
      </c>
      <c r="G820" s="17">
        <v>1</v>
      </c>
      <c r="H820" s="17" t="s">
        <v>2380</v>
      </c>
    </row>
    <row r="821" spans="1:8" x14ac:dyDescent="0.35">
      <c r="A821" s="17" t="s">
        <v>1551</v>
      </c>
      <c r="B821" s="17">
        <v>41.2</v>
      </c>
      <c r="C821" s="17">
        <v>4.95</v>
      </c>
      <c r="D821" s="17" t="s">
        <v>2380</v>
      </c>
      <c r="E821" s="17" t="s">
        <v>2380</v>
      </c>
      <c r="F821" s="17" t="s">
        <v>2380</v>
      </c>
      <c r="G821" s="17">
        <v>1</v>
      </c>
      <c r="H821" s="17" t="s">
        <v>2380</v>
      </c>
    </row>
    <row r="822" spans="1:8" x14ac:dyDescent="0.35">
      <c r="A822" s="17" t="s">
        <v>1550</v>
      </c>
      <c r="B822" s="17">
        <v>28.81</v>
      </c>
      <c r="C822" s="17">
        <v>10.8</v>
      </c>
      <c r="D822" s="17" t="s">
        <v>2381</v>
      </c>
      <c r="E822" s="17" t="s">
        <v>2380</v>
      </c>
      <c r="F822" s="17" t="s">
        <v>2381</v>
      </c>
      <c r="G822" s="17">
        <v>1</v>
      </c>
      <c r="H822" s="17" t="s">
        <v>2380</v>
      </c>
    </row>
    <row r="823" spans="1:8" x14ac:dyDescent="0.35">
      <c r="A823" s="17" t="s">
        <v>1549</v>
      </c>
      <c r="B823" s="17">
        <v>37.409999999999997</v>
      </c>
      <c r="C823" s="17">
        <v>7.21</v>
      </c>
      <c r="D823" s="17" t="s">
        <v>2380</v>
      </c>
      <c r="E823" s="17" t="s">
        <v>2380</v>
      </c>
      <c r="F823" s="17" t="s">
        <v>2380</v>
      </c>
      <c r="G823" s="17">
        <v>2</v>
      </c>
      <c r="H823" s="17" t="s">
        <v>2380</v>
      </c>
    </row>
    <row r="824" spans="1:8" x14ac:dyDescent="0.35">
      <c r="A824" s="17" t="s">
        <v>1548</v>
      </c>
      <c r="B824" s="17">
        <v>52.54</v>
      </c>
      <c r="C824" s="17">
        <v>5.12</v>
      </c>
      <c r="D824" s="17" t="s">
        <v>2380</v>
      </c>
      <c r="E824" s="17" t="s">
        <v>2380</v>
      </c>
      <c r="F824" s="17" t="s">
        <v>2381</v>
      </c>
      <c r="G824" s="17">
        <v>1</v>
      </c>
      <c r="H824" s="17" t="s">
        <v>2380</v>
      </c>
    </row>
    <row r="825" spans="1:8" x14ac:dyDescent="0.35">
      <c r="A825" s="17" t="s">
        <v>1547</v>
      </c>
      <c r="B825" s="17">
        <v>17.29</v>
      </c>
      <c r="C825" s="17">
        <v>4.62</v>
      </c>
      <c r="D825" s="17" t="s">
        <v>2380</v>
      </c>
      <c r="E825" s="17" t="s">
        <v>2381</v>
      </c>
      <c r="F825" s="17" t="s">
        <v>2380</v>
      </c>
      <c r="G825" s="17">
        <v>1</v>
      </c>
      <c r="H825" s="17" t="s">
        <v>2381</v>
      </c>
    </row>
    <row r="826" spans="1:8" x14ac:dyDescent="0.35">
      <c r="A826" s="17" t="s">
        <v>1546</v>
      </c>
      <c r="B826" s="17">
        <v>31.74</v>
      </c>
      <c r="C826" s="17">
        <v>7.68</v>
      </c>
      <c r="D826" s="17" t="s">
        <v>2381</v>
      </c>
      <c r="E826" s="17" t="s">
        <v>2380</v>
      </c>
      <c r="F826" s="17" t="s">
        <v>2380</v>
      </c>
      <c r="G826" s="17">
        <v>0</v>
      </c>
      <c r="H826" s="17" t="s">
        <v>2380</v>
      </c>
    </row>
    <row r="827" spans="1:8" x14ac:dyDescent="0.35">
      <c r="A827" s="17" t="s">
        <v>1545</v>
      </c>
      <c r="B827" s="17">
        <v>26.504999999999999</v>
      </c>
      <c r="C827" s="17">
        <v>6.79</v>
      </c>
      <c r="D827" s="17" t="s">
        <v>2381</v>
      </c>
      <c r="E827" s="17" t="s">
        <v>2380</v>
      </c>
      <c r="F827" s="17" t="s">
        <v>2381</v>
      </c>
      <c r="G827" s="17">
        <v>1</v>
      </c>
      <c r="H827" s="17" t="s">
        <v>2380</v>
      </c>
    </row>
    <row r="828" spans="1:8" x14ac:dyDescent="0.35">
      <c r="A828" s="17" t="s">
        <v>1544</v>
      </c>
      <c r="B828" s="17">
        <v>36.479999999999997</v>
      </c>
      <c r="C828" s="17">
        <v>11.09</v>
      </c>
      <c r="D828" s="17" t="s">
        <v>2380</v>
      </c>
      <c r="E828" s="17" t="s">
        <v>2380</v>
      </c>
      <c r="F828" s="17" t="s">
        <v>2380</v>
      </c>
      <c r="G828" s="17">
        <v>0</v>
      </c>
      <c r="H828" s="17" t="s">
        <v>2380</v>
      </c>
    </row>
    <row r="829" spans="1:8" x14ac:dyDescent="0.35">
      <c r="A829" s="17" t="s">
        <v>1543</v>
      </c>
      <c r="B829" s="17">
        <v>39.159999999999997</v>
      </c>
      <c r="C829" s="17">
        <v>5.24</v>
      </c>
      <c r="D829" s="17" t="s">
        <v>2381</v>
      </c>
      <c r="E829" s="17" t="s">
        <v>2380</v>
      </c>
      <c r="F829" s="17" t="s">
        <v>2381</v>
      </c>
      <c r="G829" s="17">
        <v>1</v>
      </c>
      <c r="H829" s="17" t="s">
        <v>2380</v>
      </c>
    </row>
    <row r="830" spans="1:8" x14ac:dyDescent="0.35">
      <c r="A830" s="17" t="s">
        <v>1542</v>
      </c>
      <c r="B830" s="17">
        <v>28.22</v>
      </c>
      <c r="C830" s="17">
        <v>7.51</v>
      </c>
      <c r="D830" s="17" t="s">
        <v>2381</v>
      </c>
      <c r="E830" s="17" t="s">
        <v>2380</v>
      </c>
      <c r="F830" s="17" t="s">
        <v>2381</v>
      </c>
      <c r="G830" s="17">
        <v>1</v>
      </c>
      <c r="H830" s="17" t="s">
        <v>2380</v>
      </c>
    </row>
    <row r="831" spans="1:8" x14ac:dyDescent="0.35">
      <c r="A831" s="17" t="s">
        <v>1541</v>
      </c>
      <c r="B831" s="17">
        <v>35</v>
      </c>
      <c r="C831" s="17">
        <v>4.13</v>
      </c>
      <c r="D831" s="17" t="s">
        <v>2380</v>
      </c>
      <c r="E831" s="17" t="s">
        <v>2380</v>
      </c>
      <c r="F831" s="17" t="s">
        <v>2380</v>
      </c>
      <c r="G831" s="17">
        <v>2</v>
      </c>
      <c r="H831" s="17" t="s">
        <v>2380</v>
      </c>
    </row>
    <row r="832" spans="1:8" x14ac:dyDescent="0.35">
      <c r="A832" s="17" t="s">
        <v>1540</v>
      </c>
      <c r="B832" s="17">
        <v>36.24</v>
      </c>
      <c r="C832" s="17">
        <v>8.3800000000000008</v>
      </c>
      <c r="D832" s="17" t="s">
        <v>2381</v>
      </c>
      <c r="E832" s="17" t="s">
        <v>2380</v>
      </c>
      <c r="F832" s="17" t="s">
        <v>2380</v>
      </c>
      <c r="G832" s="17">
        <v>1</v>
      </c>
      <c r="H832" s="17" t="s">
        <v>2380</v>
      </c>
    </row>
    <row r="833" spans="1:8" x14ac:dyDescent="0.35">
      <c r="A833" s="17" t="s">
        <v>1539</v>
      </c>
      <c r="B833" s="17">
        <v>36.954999999999998</v>
      </c>
      <c r="C833" s="17">
        <v>8.07</v>
      </c>
      <c r="D833" s="17" t="s">
        <v>2380</v>
      </c>
      <c r="E833" s="17" t="s">
        <v>2380</v>
      </c>
      <c r="F833" s="17" t="s">
        <v>2380</v>
      </c>
      <c r="G833" s="17">
        <v>0</v>
      </c>
      <c r="H833" s="17" t="s">
        <v>2380</v>
      </c>
    </row>
    <row r="834" spans="1:8" x14ac:dyDescent="0.35">
      <c r="A834" s="17" t="s">
        <v>1538</v>
      </c>
      <c r="B834" s="17">
        <v>29.64</v>
      </c>
      <c r="C834" s="17">
        <v>8.9499999999999993</v>
      </c>
      <c r="D834" s="17" t="s">
        <v>2380</v>
      </c>
      <c r="E834" s="17" t="s">
        <v>2380</v>
      </c>
      <c r="F834" s="17" t="s">
        <v>2380</v>
      </c>
      <c r="G834" s="17">
        <v>0</v>
      </c>
      <c r="H834" s="17" t="s">
        <v>2380</v>
      </c>
    </row>
    <row r="835" spans="1:8" x14ac:dyDescent="0.35">
      <c r="A835" s="17" t="s">
        <v>1537</v>
      </c>
      <c r="B835" s="17">
        <v>42.74</v>
      </c>
      <c r="C835" s="17">
        <v>6.31</v>
      </c>
      <c r="D835" s="17" t="s">
        <v>2381</v>
      </c>
      <c r="E835" s="17" t="s">
        <v>2380</v>
      </c>
      <c r="F835" s="17" t="s">
        <v>2380</v>
      </c>
      <c r="G835" s="17">
        <v>1</v>
      </c>
      <c r="H835" s="17" t="s">
        <v>2380</v>
      </c>
    </row>
    <row r="836" spans="1:8" x14ac:dyDescent="0.35">
      <c r="A836" s="17" t="s">
        <v>1536</v>
      </c>
      <c r="B836" s="17">
        <v>36.130000000000003</v>
      </c>
      <c r="C836" s="17">
        <v>7.19</v>
      </c>
      <c r="D836" s="17" t="s">
        <v>2381</v>
      </c>
      <c r="E836" s="17" t="s">
        <v>2380</v>
      </c>
      <c r="F836" s="17" t="s">
        <v>2380</v>
      </c>
      <c r="G836" s="17">
        <v>2</v>
      </c>
      <c r="H836" s="17" t="s">
        <v>2380</v>
      </c>
    </row>
    <row r="837" spans="1:8" x14ac:dyDescent="0.35">
      <c r="A837" s="17" t="s">
        <v>1535</v>
      </c>
      <c r="B837" s="17">
        <v>31.55</v>
      </c>
      <c r="C837" s="17">
        <v>6.11</v>
      </c>
      <c r="D837" s="17" t="s">
        <v>2381</v>
      </c>
      <c r="E837" s="17" t="s">
        <v>2380</v>
      </c>
      <c r="F837" s="17" t="s">
        <v>2380</v>
      </c>
      <c r="G837" s="17">
        <v>1</v>
      </c>
      <c r="H837" s="17" t="s">
        <v>2380</v>
      </c>
    </row>
    <row r="838" spans="1:8" x14ac:dyDescent="0.35">
      <c r="A838" s="17" t="s">
        <v>1534</v>
      </c>
      <c r="B838" s="17">
        <v>52.75</v>
      </c>
      <c r="C838" s="17">
        <v>6.02</v>
      </c>
      <c r="D838" s="17" t="s">
        <v>2380</v>
      </c>
      <c r="E838" s="17" t="s">
        <v>2380</v>
      </c>
      <c r="F838" s="17" t="s">
        <v>2380</v>
      </c>
      <c r="G838" s="17">
        <v>1</v>
      </c>
      <c r="H838" s="17" t="s">
        <v>2380</v>
      </c>
    </row>
    <row r="839" spans="1:8" x14ac:dyDescent="0.35">
      <c r="A839" s="17" t="s">
        <v>1533</v>
      </c>
      <c r="B839" s="17">
        <v>36.67</v>
      </c>
      <c r="C839" s="17">
        <v>11.86</v>
      </c>
      <c r="D839" s="17" t="s">
        <v>2380</v>
      </c>
      <c r="E839" s="17" t="s">
        <v>2380</v>
      </c>
      <c r="F839" s="17" t="s">
        <v>2380</v>
      </c>
      <c r="G839" s="17">
        <v>0</v>
      </c>
      <c r="H839" s="17" t="s">
        <v>2380</v>
      </c>
    </row>
    <row r="840" spans="1:8" x14ac:dyDescent="0.35">
      <c r="A840" s="17" t="s">
        <v>1532</v>
      </c>
      <c r="B840" s="17">
        <v>38.06</v>
      </c>
      <c r="C840" s="17">
        <v>8.25</v>
      </c>
      <c r="D840" s="17" t="s">
        <v>2380</v>
      </c>
      <c r="E840" s="17" t="s">
        <v>2380</v>
      </c>
      <c r="F840" s="17" t="s">
        <v>2380</v>
      </c>
      <c r="G840" s="17">
        <v>0</v>
      </c>
      <c r="H840" s="17" t="s">
        <v>2380</v>
      </c>
    </row>
    <row r="841" spans="1:8" x14ac:dyDescent="0.35">
      <c r="A841" s="17" t="s">
        <v>1531</v>
      </c>
      <c r="B841" s="17">
        <v>38</v>
      </c>
      <c r="C841" s="17">
        <v>8.1300000000000008</v>
      </c>
      <c r="D841" s="17" t="s">
        <v>2380</v>
      </c>
      <c r="E841" s="17" t="s">
        <v>2380</v>
      </c>
      <c r="F841" s="17" t="s">
        <v>2380</v>
      </c>
      <c r="G841" s="17">
        <v>0</v>
      </c>
      <c r="H841" s="17" t="s">
        <v>2380</v>
      </c>
    </row>
    <row r="842" spans="1:8" x14ac:dyDescent="0.35">
      <c r="A842" s="17" t="s">
        <v>1530</v>
      </c>
      <c r="B842" s="17">
        <v>35.1</v>
      </c>
      <c r="C842" s="17">
        <v>10.1</v>
      </c>
      <c r="D842" s="17" t="s">
        <v>2380</v>
      </c>
      <c r="E842" s="17" t="s">
        <v>2380</v>
      </c>
      <c r="F842" s="17" t="s">
        <v>2380</v>
      </c>
      <c r="G842" s="17">
        <v>0</v>
      </c>
      <c r="H842" s="17" t="s">
        <v>2380</v>
      </c>
    </row>
    <row r="843" spans="1:8" x14ac:dyDescent="0.35">
      <c r="A843" s="17" t="s">
        <v>1529</v>
      </c>
      <c r="B843" s="17">
        <v>33.82</v>
      </c>
      <c r="C843" s="17">
        <v>5.89</v>
      </c>
      <c r="D843" s="17" t="s">
        <v>2381</v>
      </c>
      <c r="E843" s="17" t="s">
        <v>2380</v>
      </c>
      <c r="F843" s="17" t="s">
        <v>2380</v>
      </c>
      <c r="G843" s="17">
        <v>2</v>
      </c>
      <c r="H843" s="17" t="s">
        <v>2380</v>
      </c>
    </row>
    <row r="844" spans="1:8" x14ac:dyDescent="0.35">
      <c r="A844" s="17" t="s">
        <v>1528</v>
      </c>
      <c r="B844" s="17">
        <v>37.43</v>
      </c>
      <c r="C844" s="17">
        <v>4.97</v>
      </c>
      <c r="D844" s="17" t="s">
        <v>2380</v>
      </c>
      <c r="E844" s="17" t="s">
        <v>2380</v>
      </c>
      <c r="F844" s="17" t="s">
        <v>2380</v>
      </c>
      <c r="G844" s="17">
        <v>2</v>
      </c>
      <c r="H844" s="17" t="s">
        <v>2380</v>
      </c>
    </row>
    <row r="845" spans="1:8" x14ac:dyDescent="0.35">
      <c r="A845" s="17" t="s">
        <v>1527</v>
      </c>
      <c r="B845" s="17">
        <v>30.5</v>
      </c>
      <c r="C845" s="17">
        <v>9.9</v>
      </c>
      <c r="D845" s="17" t="s">
        <v>2380</v>
      </c>
      <c r="E845" s="17" t="s">
        <v>2380</v>
      </c>
      <c r="F845" s="17" t="s">
        <v>2380</v>
      </c>
      <c r="G845" s="17">
        <v>0</v>
      </c>
      <c r="H845" s="17" t="s">
        <v>2380</v>
      </c>
    </row>
    <row r="846" spans="1:8" x14ac:dyDescent="0.35">
      <c r="A846" s="17" t="s">
        <v>1526</v>
      </c>
      <c r="B846" s="17">
        <v>24.53</v>
      </c>
      <c r="C846" s="17">
        <v>9.0500000000000007</v>
      </c>
      <c r="D846" s="17" t="s">
        <v>2380</v>
      </c>
      <c r="E846" s="17" t="s">
        <v>2380</v>
      </c>
      <c r="F846" s="17" t="s">
        <v>2380</v>
      </c>
      <c r="G846" s="17">
        <v>0</v>
      </c>
      <c r="H846" s="17" t="s">
        <v>2380</v>
      </c>
    </row>
    <row r="847" spans="1:8" x14ac:dyDescent="0.35">
      <c r="A847" s="17" t="s">
        <v>1525</v>
      </c>
      <c r="B847" s="17">
        <v>25.74</v>
      </c>
      <c r="C847" s="17">
        <v>10.93</v>
      </c>
      <c r="D847" s="17" t="s">
        <v>2380</v>
      </c>
      <c r="E847" s="17" t="s">
        <v>2380</v>
      </c>
      <c r="F847" s="17" t="s">
        <v>2380</v>
      </c>
      <c r="G847" s="17">
        <v>0</v>
      </c>
      <c r="H847" s="17" t="s">
        <v>2380</v>
      </c>
    </row>
    <row r="848" spans="1:8" x14ac:dyDescent="0.35">
      <c r="A848" s="17" t="s">
        <v>1524</v>
      </c>
      <c r="B848" s="17">
        <v>34.08</v>
      </c>
      <c r="C848" s="17">
        <v>7.58</v>
      </c>
      <c r="D848" s="17" t="s">
        <v>2381</v>
      </c>
      <c r="E848" s="17" t="s">
        <v>2380</v>
      </c>
      <c r="F848" s="17" t="s">
        <v>2380</v>
      </c>
      <c r="G848" s="17">
        <v>2</v>
      </c>
      <c r="H848" s="17" t="s">
        <v>2380</v>
      </c>
    </row>
    <row r="849" spans="1:8" x14ac:dyDescent="0.35">
      <c r="A849" s="17" t="s">
        <v>1523</v>
      </c>
      <c r="B849" s="17">
        <v>31.35</v>
      </c>
      <c r="C849" s="17">
        <v>11</v>
      </c>
      <c r="D849" s="17" t="s">
        <v>2381</v>
      </c>
      <c r="E849" s="17" t="s">
        <v>2380</v>
      </c>
      <c r="F849" s="17" t="s">
        <v>2381</v>
      </c>
      <c r="G849" s="17">
        <v>1</v>
      </c>
      <c r="H849" s="17" t="s">
        <v>2380</v>
      </c>
    </row>
    <row r="850" spans="1:8" x14ac:dyDescent="0.35">
      <c r="A850" s="17" t="s">
        <v>1522</v>
      </c>
      <c r="B850" s="17">
        <v>26.79</v>
      </c>
      <c r="C850" s="17">
        <v>5.0599999999999996</v>
      </c>
      <c r="D850" s="17" t="s">
        <v>2380</v>
      </c>
      <c r="E850" s="17" t="s">
        <v>2380</v>
      </c>
      <c r="F850" s="17" t="s">
        <v>2380</v>
      </c>
      <c r="G850" s="17">
        <v>1</v>
      </c>
      <c r="H850" s="17" t="s">
        <v>2380</v>
      </c>
    </row>
    <row r="851" spans="1:8" x14ac:dyDescent="0.35">
      <c r="A851" s="17" t="s">
        <v>1521</v>
      </c>
      <c r="B851" s="17">
        <v>42.78</v>
      </c>
      <c r="C851" s="17">
        <v>6.11</v>
      </c>
      <c r="D851" s="17" t="s">
        <v>2381</v>
      </c>
      <c r="E851" s="17" t="s">
        <v>2380</v>
      </c>
      <c r="F851" s="17" t="s">
        <v>2380</v>
      </c>
      <c r="G851" s="17">
        <v>1</v>
      </c>
      <c r="H851" s="17" t="s">
        <v>2380</v>
      </c>
    </row>
    <row r="852" spans="1:8" x14ac:dyDescent="0.35">
      <c r="A852" s="17" t="s">
        <v>1520</v>
      </c>
      <c r="B852" s="17">
        <v>46.75</v>
      </c>
      <c r="C852" s="17">
        <v>6.66</v>
      </c>
      <c r="D852" s="17" t="s">
        <v>2381</v>
      </c>
      <c r="E852" s="17" t="s">
        <v>2380</v>
      </c>
      <c r="F852" s="17" t="s">
        <v>2380</v>
      </c>
      <c r="G852" s="17">
        <v>2</v>
      </c>
      <c r="H852" s="17" t="s">
        <v>2380</v>
      </c>
    </row>
    <row r="853" spans="1:8" x14ac:dyDescent="0.35">
      <c r="A853" s="17" t="s">
        <v>1519</v>
      </c>
      <c r="B853" s="17">
        <v>32.15</v>
      </c>
      <c r="C853" s="17">
        <v>4.0199999999999996</v>
      </c>
      <c r="D853" s="17" t="s">
        <v>2381</v>
      </c>
      <c r="E853" s="17" t="s">
        <v>2380</v>
      </c>
      <c r="F853" s="17" t="s">
        <v>2381</v>
      </c>
      <c r="G853" s="17">
        <v>1</v>
      </c>
      <c r="H853" s="17" t="s">
        <v>2380</v>
      </c>
    </row>
    <row r="854" spans="1:8" x14ac:dyDescent="0.35">
      <c r="A854" s="17" t="s">
        <v>1518</v>
      </c>
      <c r="B854" s="17">
        <v>43.4</v>
      </c>
      <c r="C854" s="17">
        <v>8.81</v>
      </c>
      <c r="D854" s="17" t="s">
        <v>2381</v>
      </c>
      <c r="E854" s="17" t="s">
        <v>2380</v>
      </c>
      <c r="F854" s="17" t="s">
        <v>2380</v>
      </c>
      <c r="G854" s="17">
        <v>2</v>
      </c>
      <c r="H854" s="17" t="s">
        <v>2380</v>
      </c>
    </row>
    <row r="855" spans="1:8" x14ac:dyDescent="0.35">
      <c r="A855" s="17" t="s">
        <v>1517</v>
      </c>
      <c r="B855" s="17">
        <v>31.57</v>
      </c>
      <c r="C855" s="17">
        <v>7.92</v>
      </c>
      <c r="D855" s="17" t="s">
        <v>2381</v>
      </c>
      <c r="E855" s="17" t="s">
        <v>2380</v>
      </c>
      <c r="F855" s="17" t="s">
        <v>2380</v>
      </c>
      <c r="G855" s="17">
        <v>2</v>
      </c>
      <c r="H855" s="17" t="s">
        <v>2380</v>
      </c>
    </row>
    <row r="856" spans="1:8" x14ac:dyDescent="0.35">
      <c r="A856" s="17" t="s">
        <v>1516</v>
      </c>
      <c r="B856" s="17">
        <v>24.32</v>
      </c>
      <c r="C856" s="17">
        <v>7.48</v>
      </c>
      <c r="D856" s="17" t="s">
        <v>2380</v>
      </c>
      <c r="E856" s="17" t="s">
        <v>2380</v>
      </c>
      <c r="F856" s="17" t="s">
        <v>2380</v>
      </c>
      <c r="G856" s="17">
        <v>0</v>
      </c>
      <c r="H856" s="17" t="s">
        <v>2380</v>
      </c>
    </row>
    <row r="857" spans="1:8" x14ac:dyDescent="0.35">
      <c r="A857" s="17" t="s">
        <v>1515</v>
      </c>
      <c r="B857" s="17">
        <v>31.07</v>
      </c>
      <c r="C857" s="17">
        <v>4.62</v>
      </c>
      <c r="D857" s="17" t="s">
        <v>2381</v>
      </c>
      <c r="E857" s="17" t="s">
        <v>2380</v>
      </c>
      <c r="F857" s="17" t="s">
        <v>2380</v>
      </c>
      <c r="G857" s="17">
        <v>2</v>
      </c>
      <c r="H857" s="17" t="s">
        <v>2380</v>
      </c>
    </row>
    <row r="858" spans="1:8" x14ac:dyDescent="0.35">
      <c r="A858" s="17" t="s">
        <v>1514</v>
      </c>
      <c r="B858" s="17">
        <v>35.814999999999998</v>
      </c>
      <c r="C858" s="17">
        <v>8.4700000000000006</v>
      </c>
      <c r="D858" s="17" t="s">
        <v>2380</v>
      </c>
      <c r="E858" s="17" t="s">
        <v>2380</v>
      </c>
      <c r="F858" s="17" t="s">
        <v>2380</v>
      </c>
      <c r="G858" s="17">
        <v>0</v>
      </c>
      <c r="H858" s="17" t="s">
        <v>2380</v>
      </c>
    </row>
    <row r="859" spans="1:8" x14ac:dyDescent="0.35">
      <c r="A859" s="17" t="s">
        <v>1513</v>
      </c>
      <c r="B859" s="17">
        <v>40.81</v>
      </c>
      <c r="C859" s="17">
        <v>10.58</v>
      </c>
      <c r="D859" s="17" t="s">
        <v>2381</v>
      </c>
      <c r="E859" s="17" t="s">
        <v>2380</v>
      </c>
      <c r="F859" s="17" t="s">
        <v>2380</v>
      </c>
      <c r="G859" s="17">
        <v>0</v>
      </c>
      <c r="H859" s="17" t="s">
        <v>2380</v>
      </c>
    </row>
    <row r="860" spans="1:8" x14ac:dyDescent="0.35">
      <c r="A860" s="17" t="s">
        <v>1512</v>
      </c>
      <c r="B860" s="17">
        <v>24.605</v>
      </c>
      <c r="C860" s="17">
        <v>7.48</v>
      </c>
      <c r="D860" s="17" t="s">
        <v>2380</v>
      </c>
      <c r="E860" s="17" t="s">
        <v>2380</v>
      </c>
      <c r="F860" s="17" t="s">
        <v>2380</v>
      </c>
      <c r="G860" s="17">
        <v>0</v>
      </c>
      <c r="H860" s="17" t="s">
        <v>2380</v>
      </c>
    </row>
    <row r="861" spans="1:8" x14ac:dyDescent="0.35">
      <c r="A861" s="17" t="s">
        <v>1511</v>
      </c>
      <c r="B861" s="17">
        <v>21.47</v>
      </c>
      <c r="C861" s="17">
        <v>7.82</v>
      </c>
      <c r="D861" s="17" t="s">
        <v>2380</v>
      </c>
      <c r="E861" s="17" t="s">
        <v>2380</v>
      </c>
      <c r="F861" s="17" t="s">
        <v>2380</v>
      </c>
      <c r="G861" s="17">
        <v>0</v>
      </c>
      <c r="H861" s="17" t="s">
        <v>2380</v>
      </c>
    </row>
    <row r="862" spans="1:8" x14ac:dyDescent="0.35">
      <c r="A862" s="17" t="s">
        <v>1510</v>
      </c>
      <c r="B862" s="17">
        <v>52.89</v>
      </c>
      <c r="C862" s="17">
        <v>4.96</v>
      </c>
      <c r="D862" s="17" t="s">
        <v>2381</v>
      </c>
      <c r="E862" s="17" t="s">
        <v>2380</v>
      </c>
      <c r="F862" s="17" t="s">
        <v>2380</v>
      </c>
      <c r="G862" s="17">
        <v>1</v>
      </c>
      <c r="H862" s="17" t="s">
        <v>2380</v>
      </c>
    </row>
    <row r="863" spans="1:8" x14ac:dyDescent="0.35">
      <c r="A863" s="17" t="s">
        <v>1509</v>
      </c>
      <c r="B863" s="17">
        <v>32.965000000000003</v>
      </c>
      <c r="C863" s="17">
        <v>6.15</v>
      </c>
      <c r="D863" s="17" t="s">
        <v>2381</v>
      </c>
      <c r="E863" s="17" t="s">
        <v>2380</v>
      </c>
      <c r="F863" s="17" t="s">
        <v>2380</v>
      </c>
      <c r="G863" s="17">
        <v>1</v>
      </c>
      <c r="H863" s="17" t="s">
        <v>2380</v>
      </c>
    </row>
    <row r="864" spans="1:8" x14ac:dyDescent="0.35">
      <c r="A864" s="17" t="s">
        <v>1508</v>
      </c>
      <c r="B864" s="17">
        <v>36.799999999999997</v>
      </c>
      <c r="C864" s="17">
        <v>4.62</v>
      </c>
      <c r="D864" s="17" t="s">
        <v>2380</v>
      </c>
      <c r="E864" s="17" t="s">
        <v>2380</v>
      </c>
      <c r="F864" s="17" t="s">
        <v>2381</v>
      </c>
      <c r="G864" s="17">
        <v>1</v>
      </c>
      <c r="H864" s="17" t="s">
        <v>2380</v>
      </c>
    </row>
    <row r="865" spans="1:8" x14ac:dyDescent="0.35">
      <c r="A865" s="17" t="s">
        <v>1507</v>
      </c>
      <c r="B865" s="17">
        <v>34.299999999999997</v>
      </c>
      <c r="C865" s="17">
        <v>4.87</v>
      </c>
      <c r="D865" s="17" t="s">
        <v>2380</v>
      </c>
      <c r="E865" s="17" t="s">
        <v>2380</v>
      </c>
      <c r="F865" s="17" t="s">
        <v>2380</v>
      </c>
      <c r="G865" s="17">
        <v>2</v>
      </c>
      <c r="H865" s="17" t="s">
        <v>2380</v>
      </c>
    </row>
    <row r="866" spans="1:8" x14ac:dyDescent="0.35">
      <c r="A866" s="17" t="s">
        <v>1506</v>
      </c>
      <c r="B866" s="17">
        <v>35.244999999999997</v>
      </c>
      <c r="C866" s="17">
        <v>4.63</v>
      </c>
      <c r="D866" s="17" t="s">
        <v>2380</v>
      </c>
      <c r="E866" s="17" t="s">
        <v>2380</v>
      </c>
      <c r="F866" s="17" t="s">
        <v>2380</v>
      </c>
      <c r="G866" s="17">
        <v>0</v>
      </c>
      <c r="H866" s="17" t="s">
        <v>2380</v>
      </c>
    </row>
    <row r="867" spans="1:8" x14ac:dyDescent="0.35">
      <c r="A867" s="17" t="s">
        <v>1505</v>
      </c>
      <c r="B867" s="17">
        <v>26.23</v>
      </c>
      <c r="C867" s="17">
        <v>11.93</v>
      </c>
      <c r="D867" s="17" t="s">
        <v>2380</v>
      </c>
      <c r="E867" s="17" t="s">
        <v>2380</v>
      </c>
      <c r="F867" s="17" t="s">
        <v>2380</v>
      </c>
      <c r="G867" s="17">
        <v>0</v>
      </c>
      <c r="H867" s="17" t="s">
        <v>2380</v>
      </c>
    </row>
    <row r="868" spans="1:8" x14ac:dyDescent="0.35">
      <c r="A868" s="17" t="s">
        <v>1504</v>
      </c>
      <c r="B868" s="17">
        <v>36.1</v>
      </c>
      <c r="C868" s="17">
        <v>5.65</v>
      </c>
      <c r="D868" s="17" t="s">
        <v>2381</v>
      </c>
      <c r="E868" s="17" t="s">
        <v>2380</v>
      </c>
      <c r="F868" s="17" t="s">
        <v>2380</v>
      </c>
      <c r="G868" s="17">
        <v>2</v>
      </c>
      <c r="H868" s="17" t="s">
        <v>2380</v>
      </c>
    </row>
    <row r="869" spans="1:8" x14ac:dyDescent="0.35">
      <c r="A869" s="17" t="s">
        <v>1503</v>
      </c>
      <c r="B869" s="17">
        <v>37.1</v>
      </c>
      <c r="C869" s="17">
        <v>11.21</v>
      </c>
      <c r="D869" s="17" t="s">
        <v>2381</v>
      </c>
      <c r="E869" s="17" t="s">
        <v>2380</v>
      </c>
      <c r="F869" s="17" t="s">
        <v>2381</v>
      </c>
      <c r="G869" s="17">
        <v>1</v>
      </c>
      <c r="H869" s="17" t="s">
        <v>2380</v>
      </c>
    </row>
    <row r="870" spans="1:8" x14ac:dyDescent="0.35">
      <c r="A870" s="17" t="s">
        <v>1502</v>
      </c>
      <c r="B870" s="17">
        <v>27.5</v>
      </c>
      <c r="C870" s="17">
        <v>10.62</v>
      </c>
      <c r="D870" s="17" t="s">
        <v>2381</v>
      </c>
      <c r="E870" s="17" t="s">
        <v>2380</v>
      </c>
      <c r="F870" s="17" t="s">
        <v>2381</v>
      </c>
      <c r="G870" s="17">
        <v>1</v>
      </c>
      <c r="H870" s="17" t="s">
        <v>2380</v>
      </c>
    </row>
    <row r="871" spans="1:8" x14ac:dyDescent="0.35">
      <c r="A871" s="17" t="s">
        <v>1501</v>
      </c>
      <c r="B871" s="17">
        <v>24.7</v>
      </c>
      <c r="C871" s="17">
        <v>10.7</v>
      </c>
      <c r="D871" s="17" t="s">
        <v>2381</v>
      </c>
      <c r="E871" s="17" t="s">
        <v>2380</v>
      </c>
      <c r="F871" s="17" t="s">
        <v>2381</v>
      </c>
      <c r="G871" s="17">
        <v>1</v>
      </c>
      <c r="H871" s="17" t="s">
        <v>2380</v>
      </c>
    </row>
    <row r="872" spans="1:8" x14ac:dyDescent="0.35">
      <c r="A872" s="17" t="s">
        <v>1500</v>
      </c>
      <c r="B872" s="17">
        <v>26.78</v>
      </c>
      <c r="C872" s="17">
        <v>10.02</v>
      </c>
      <c r="D872" s="17" t="s">
        <v>2381</v>
      </c>
      <c r="E872" s="17" t="s">
        <v>2380</v>
      </c>
      <c r="F872" s="17" t="s">
        <v>2381</v>
      </c>
      <c r="G872" s="17">
        <v>1</v>
      </c>
      <c r="H872" s="17" t="s">
        <v>2380</v>
      </c>
    </row>
    <row r="873" spans="1:8" x14ac:dyDescent="0.35">
      <c r="A873" s="17" t="s">
        <v>1499</v>
      </c>
      <c r="B873" s="17">
        <v>45.8</v>
      </c>
      <c r="C873" s="17">
        <v>4.8499999999999996</v>
      </c>
      <c r="D873" s="17" t="s">
        <v>2380</v>
      </c>
      <c r="E873" s="17" t="s">
        <v>2380</v>
      </c>
      <c r="F873" s="17" t="s">
        <v>2380</v>
      </c>
      <c r="G873" s="17">
        <v>0</v>
      </c>
      <c r="H873" s="17" t="s">
        <v>2380</v>
      </c>
    </row>
    <row r="874" spans="1:8" x14ac:dyDescent="0.35">
      <c r="A874" s="17" t="s">
        <v>1498</v>
      </c>
      <c r="B874" s="17">
        <v>29</v>
      </c>
      <c r="C874" s="17">
        <v>4.3899999999999997</v>
      </c>
      <c r="D874" s="17" t="s">
        <v>2381</v>
      </c>
      <c r="E874" s="17" t="s">
        <v>2380</v>
      </c>
      <c r="F874" s="17" t="s">
        <v>2380</v>
      </c>
      <c r="G874" s="17">
        <v>2</v>
      </c>
      <c r="H874" s="17" t="s">
        <v>2380</v>
      </c>
    </row>
    <row r="875" spans="1:8" x14ac:dyDescent="0.35">
      <c r="A875" s="17" t="s">
        <v>1497</v>
      </c>
      <c r="B875" s="17">
        <v>33.534999999999997</v>
      </c>
      <c r="C875" s="17">
        <v>8.24</v>
      </c>
      <c r="D875" s="17" t="s">
        <v>2381</v>
      </c>
      <c r="E875" s="17" t="s">
        <v>2380</v>
      </c>
      <c r="F875" s="17" t="s">
        <v>2380</v>
      </c>
      <c r="G875" s="17">
        <v>0</v>
      </c>
      <c r="H875" s="17" t="s">
        <v>2380</v>
      </c>
    </row>
    <row r="876" spans="1:8" x14ac:dyDescent="0.35">
      <c r="A876" s="17" t="s">
        <v>1496</v>
      </c>
      <c r="B876" s="17">
        <v>32.774999999999999</v>
      </c>
      <c r="C876" s="17">
        <v>9.77</v>
      </c>
      <c r="D876" s="17" t="s">
        <v>2381</v>
      </c>
      <c r="E876" s="17" t="s">
        <v>2380</v>
      </c>
      <c r="F876" s="17" t="s">
        <v>2380</v>
      </c>
      <c r="G876" s="17">
        <v>0</v>
      </c>
      <c r="H876" s="17" t="s">
        <v>2380</v>
      </c>
    </row>
    <row r="877" spans="1:8" x14ac:dyDescent="0.35">
      <c r="A877" s="17" t="s">
        <v>1495</v>
      </c>
      <c r="B877" s="17">
        <v>37.51</v>
      </c>
      <c r="C877" s="17">
        <v>5.5</v>
      </c>
      <c r="D877" s="17" t="s">
        <v>2381</v>
      </c>
      <c r="E877" s="17" t="s">
        <v>2380</v>
      </c>
      <c r="F877" s="17" t="s">
        <v>2380</v>
      </c>
      <c r="G877" s="17">
        <v>2</v>
      </c>
      <c r="H877" s="17" t="s">
        <v>2380</v>
      </c>
    </row>
    <row r="878" spans="1:8" x14ac:dyDescent="0.35">
      <c r="A878" s="17" t="s">
        <v>1494</v>
      </c>
      <c r="B878" s="17">
        <v>39.86</v>
      </c>
      <c r="C878" s="17">
        <v>11.84</v>
      </c>
      <c r="D878" s="17" t="s">
        <v>2381</v>
      </c>
      <c r="E878" s="17" t="s">
        <v>2380</v>
      </c>
      <c r="F878" s="17" t="s">
        <v>2380</v>
      </c>
      <c r="G878" s="17">
        <v>1</v>
      </c>
      <c r="H878" s="17" t="s">
        <v>2380</v>
      </c>
    </row>
    <row r="879" spans="1:8" x14ac:dyDescent="0.35">
      <c r="A879" s="17" t="s">
        <v>1493</v>
      </c>
      <c r="B879" s="17">
        <v>42.13</v>
      </c>
      <c r="C879" s="17">
        <v>4.66</v>
      </c>
      <c r="D879" s="17" t="s">
        <v>2380</v>
      </c>
      <c r="E879" s="17" t="s">
        <v>2380</v>
      </c>
      <c r="F879" s="17" t="s">
        <v>2380</v>
      </c>
      <c r="G879" s="17">
        <v>0</v>
      </c>
      <c r="H879" s="17" t="s">
        <v>2380</v>
      </c>
    </row>
    <row r="880" spans="1:8" x14ac:dyDescent="0.35">
      <c r="A880" s="17" t="s">
        <v>1492</v>
      </c>
      <c r="B880" s="17">
        <v>35.99</v>
      </c>
      <c r="C880" s="17">
        <v>11.11</v>
      </c>
      <c r="D880" s="17" t="s">
        <v>2380</v>
      </c>
      <c r="E880" s="17" t="s">
        <v>2380</v>
      </c>
      <c r="F880" s="17" t="s">
        <v>2380</v>
      </c>
      <c r="G880" s="17">
        <v>0</v>
      </c>
      <c r="H880" s="17" t="s">
        <v>2380</v>
      </c>
    </row>
    <row r="881" spans="1:8" x14ac:dyDescent="0.35">
      <c r="A881" s="17" t="s">
        <v>1491</v>
      </c>
      <c r="B881" s="17">
        <v>35.200000000000003</v>
      </c>
      <c r="C881" s="17">
        <v>7.72</v>
      </c>
      <c r="D881" s="17" t="s">
        <v>2381</v>
      </c>
      <c r="E881" s="17" t="s">
        <v>2380</v>
      </c>
      <c r="F881" s="17" t="s">
        <v>2381</v>
      </c>
      <c r="G881" s="17">
        <v>1</v>
      </c>
      <c r="H881" s="17" t="s">
        <v>2380</v>
      </c>
    </row>
    <row r="882" spans="1:8" x14ac:dyDescent="0.35">
      <c r="A882" s="17" t="s">
        <v>1490</v>
      </c>
      <c r="B882" s="17">
        <v>29.91</v>
      </c>
      <c r="C882" s="17">
        <v>5.55</v>
      </c>
      <c r="D882" s="17" t="s">
        <v>2381</v>
      </c>
      <c r="E882" s="17" t="s">
        <v>2380</v>
      </c>
      <c r="F882" s="17" t="s">
        <v>2380</v>
      </c>
      <c r="G882" s="17">
        <v>2</v>
      </c>
      <c r="H882" s="17" t="s">
        <v>2380</v>
      </c>
    </row>
    <row r="883" spans="1:8" x14ac:dyDescent="0.35">
      <c r="A883" s="17" t="s">
        <v>1489</v>
      </c>
      <c r="B883" s="17">
        <v>36.479999999999997</v>
      </c>
      <c r="C883" s="17">
        <v>5.05</v>
      </c>
      <c r="D883" s="17" t="s">
        <v>2381</v>
      </c>
      <c r="E883" s="17" t="s">
        <v>2380</v>
      </c>
      <c r="F883" s="17" t="s">
        <v>2380</v>
      </c>
      <c r="G883" s="17">
        <v>1</v>
      </c>
      <c r="H883" s="17" t="s">
        <v>2380</v>
      </c>
    </row>
    <row r="884" spans="1:8" x14ac:dyDescent="0.35">
      <c r="A884" s="17" t="s">
        <v>1488</v>
      </c>
      <c r="B884" s="17">
        <v>27.5</v>
      </c>
      <c r="C884" s="17">
        <v>8.69</v>
      </c>
      <c r="D884" s="17" t="s">
        <v>2381</v>
      </c>
      <c r="E884" s="17" t="s">
        <v>2380</v>
      </c>
      <c r="F884" s="17" t="s">
        <v>2381</v>
      </c>
      <c r="G884" s="17">
        <v>1</v>
      </c>
      <c r="H884" s="17" t="s">
        <v>2380</v>
      </c>
    </row>
    <row r="885" spans="1:8" x14ac:dyDescent="0.35">
      <c r="A885" s="17" t="s">
        <v>1487</v>
      </c>
      <c r="B885" s="17">
        <v>33.44</v>
      </c>
      <c r="C885" s="17">
        <v>5.9</v>
      </c>
      <c r="D885" s="17" t="s">
        <v>2381</v>
      </c>
      <c r="E885" s="17" t="s">
        <v>2380</v>
      </c>
      <c r="F885" s="17" t="s">
        <v>2380</v>
      </c>
      <c r="G885" s="17">
        <v>1</v>
      </c>
      <c r="H885" s="17" t="s">
        <v>2380</v>
      </c>
    </row>
    <row r="886" spans="1:8" x14ac:dyDescent="0.35">
      <c r="A886" s="17" t="s">
        <v>1486</v>
      </c>
      <c r="B886" s="17">
        <v>28.215</v>
      </c>
      <c r="C886" s="17">
        <v>6.29</v>
      </c>
      <c r="D886" s="17" t="s">
        <v>2381</v>
      </c>
      <c r="E886" s="17" t="s">
        <v>2380</v>
      </c>
      <c r="F886" s="17" t="s">
        <v>2380</v>
      </c>
      <c r="G886" s="17">
        <v>1</v>
      </c>
      <c r="H886" s="17" t="s">
        <v>2380</v>
      </c>
    </row>
    <row r="887" spans="1:8" x14ac:dyDescent="0.35">
      <c r="A887" s="17" t="s">
        <v>1485</v>
      </c>
      <c r="B887" s="17">
        <v>27.17</v>
      </c>
      <c r="C887" s="17">
        <v>5.84</v>
      </c>
      <c r="D887" s="17" t="s">
        <v>2381</v>
      </c>
      <c r="E887" s="17" t="s">
        <v>2380</v>
      </c>
      <c r="F887" s="17" t="s">
        <v>2380</v>
      </c>
      <c r="G887" s="17">
        <v>1</v>
      </c>
      <c r="H887" s="17" t="s">
        <v>2380</v>
      </c>
    </row>
    <row r="888" spans="1:8" x14ac:dyDescent="0.35">
      <c r="A888" s="17" t="s">
        <v>1484</v>
      </c>
      <c r="B888" s="17">
        <v>35.380000000000003</v>
      </c>
      <c r="C888" s="17">
        <v>6.12</v>
      </c>
      <c r="D888" s="17" t="s">
        <v>2380</v>
      </c>
      <c r="E888" s="17" t="s">
        <v>2380</v>
      </c>
      <c r="F888" s="17" t="s">
        <v>2380</v>
      </c>
      <c r="G888" s="17">
        <v>0</v>
      </c>
      <c r="H888" s="17" t="s">
        <v>2380</v>
      </c>
    </row>
    <row r="889" spans="1:8" x14ac:dyDescent="0.35">
      <c r="A889" s="17" t="s">
        <v>1483</v>
      </c>
      <c r="B889" s="17">
        <v>43.48</v>
      </c>
      <c r="C889" s="17">
        <v>6.24</v>
      </c>
      <c r="D889" s="17" t="s">
        <v>2380</v>
      </c>
      <c r="E889" s="17" t="s">
        <v>2380</v>
      </c>
      <c r="F889" s="17" t="s">
        <v>2380</v>
      </c>
      <c r="G889" s="17">
        <v>0</v>
      </c>
      <c r="H889" s="17" t="s">
        <v>2380</v>
      </c>
    </row>
    <row r="890" spans="1:8" x14ac:dyDescent="0.35">
      <c r="A890" s="17" t="s">
        <v>1482</v>
      </c>
      <c r="B890" s="17">
        <v>41.73</v>
      </c>
      <c r="C890" s="17">
        <v>6.25</v>
      </c>
      <c r="D890" s="17" t="s">
        <v>2380</v>
      </c>
      <c r="E890" s="17" t="s">
        <v>2380</v>
      </c>
      <c r="F890" s="17" t="s">
        <v>2380</v>
      </c>
      <c r="G890" s="17">
        <v>1</v>
      </c>
      <c r="H890" s="17" t="s">
        <v>2380</v>
      </c>
    </row>
    <row r="891" spans="1:8" x14ac:dyDescent="0.35">
      <c r="A891" s="17" t="s">
        <v>1481</v>
      </c>
      <c r="B891" s="17">
        <v>28.9</v>
      </c>
      <c r="C891" s="17">
        <v>11.96</v>
      </c>
      <c r="D891" s="17" t="s">
        <v>2380</v>
      </c>
      <c r="E891" s="17" t="s">
        <v>2380</v>
      </c>
      <c r="F891" s="17" t="s">
        <v>2380</v>
      </c>
      <c r="G891" s="17">
        <v>0</v>
      </c>
      <c r="H891" s="17" t="s">
        <v>2380</v>
      </c>
    </row>
    <row r="892" spans="1:8" x14ac:dyDescent="0.35">
      <c r="A892" s="17" t="s">
        <v>1480</v>
      </c>
      <c r="B892" s="17">
        <v>25.74</v>
      </c>
      <c r="C892" s="17">
        <v>7.69</v>
      </c>
      <c r="D892" s="17" t="s">
        <v>2380</v>
      </c>
      <c r="E892" s="17" t="s">
        <v>2380</v>
      </c>
      <c r="F892" s="17" t="s">
        <v>2380</v>
      </c>
      <c r="G892" s="17">
        <v>0</v>
      </c>
      <c r="H892" s="17" t="s">
        <v>2380</v>
      </c>
    </row>
    <row r="893" spans="1:8" x14ac:dyDescent="0.35">
      <c r="A893" s="17" t="s">
        <v>1479</v>
      </c>
      <c r="B893" s="17">
        <v>36.06</v>
      </c>
      <c r="C893" s="17">
        <v>8.83</v>
      </c>
      <c r="D893" s="17" t="s">
        <v>2380</v>
      </c>
      <c r="E893" s="17" t="s">
        <v>2380</v>
      </c>
      <c r="F893" s="17" t="s">
        <v>2380</v>
      </c>
      <c r="G893" s="17">
        <v>0</v>
      </c>
      <c r="H893" s="17" t="s">
        <v>2380</v>
      </c>
    </row>
    <row r="894" spans="1:8" x14ac:dyDescent="0.35">
      <c r="A894" s="17" t="s">
        <v>1478</v>
      </c>
      <c r="B894" s="17">
        <v>43.28</v>
      </c>
      <c r="C894" s="17">
        <v>4.41</v>
      </c>
      <c r="D894" s="17" t="s">
        <v>2380</v>
      </c>
      <c r="E894" s="17" t="s">
        <v>2380</v>
      </c>
      <c r="F894" s="17" t="s">
        <v>2380</v>
      </c>
      <c r="G894" s="17">
        <v>0</v>
      </c>
      <c r="H894" s="17" t="s">
        <v>2380</v>
      </c>
    </row>
    <row r="895" spans="1:8" x14ac:dyDescent="0.35">
      <c r="A895" s="17" t="s">
        <v>1477</v>
      </c>
      <c r="B895" s="17">
        <v>28.785</v>
      </c>
      <c r="C895" s="17">
        <v>9.1</v>
      </c>
      <c r="D895" s="17" t="s">
        <v>2381</v>
      </c>
      <c r="E895" s="17" t="s">
        <v>2380</v>
      </c>
      <c r="F895" s="17" t="s">
        <v>2381</v>
      </c>
      <c r="G895" s="17">
        <v>1</v>
      </c>
      <c r="H895" s="17" t="s">
        <v>2380</v>
      </c>
    </row>
    <row r="896" spans="1:8" x14ac:dyDescent="0.35">
      <c r="A896" s="17" t="s">
        <v>1476</v>
      </c>
      <c r="B896" s="17">
        <v>25.46</v>
      </c>
      <c r="C896" s="17">
        <v>11.52</v>
      </c>
      <c r="D896" s="17" t="s">
        <v>2381</v>
      </c>
      <c r="E896" s="17" t="s">
        <v>2380</v>
      </c>
      <c r="F896" s="17" t="s">
        <v>2381</v>
      </c>
      <c r="G896" s="17">
        <v>1</v>
      </c>
      <c r="H896" s="17" t="s">
        <v>2380</v>
      </c>
    </row>
    <row r="897" spans="1:8" x14ac:dyDescent="0.35">
      <c r="A897" s="17" t="s">
        <v>1475</v>
      </c>
      <c r="B897" s="17">
        <v>30.8</v>
      </c>
      <c r="C897" s="17">
        <v>10.95</v>
      </c>
      <c r="D897" s="17" t="s">
        <v>2380</v>
      </c>
      <c r="E897" s="17" t="s">
        <v>2380</v>
      </c>
      <c r="F897" s="17" t="s">
        <v>2380</v>
      </c>
      <c r="G897" s="17">
        <v>0</v>
      </c>
      <c r="H897" s="17" t="s">
        <v>2380</v>
      </c>
    </row>
    <row r="898" spans="1:8" x14ac:dyDescent="0.35">
      <c r="A898" s="17" t="s">
        <v>1474</v>
      </c>
      <c r="B898" s="17">
        <v>28.88</v>
      </c>
      <c r="C898" s="17">
        <v>11.5</v>
      </c>
      <c r="D898" s="17" t="s">
        <v>2380</v>
      </c>
      <c r="E898" s="17" t="s">
        <v>2380</v>
      </c>
      <c r="F898" s="17" t="s">
        <v>2380</v>
      </c>
      <c r="G898" s="17">
        <v>0</v>
      </c>
      <c r="H898" s="17" t="s">
        <v>2380</v>
      </c>
    </row>
    <row r="899" spans="1:8" x14ac:dyDescent="0.35">
      <c r="A899" s="17" t="s">
        <v>1473</v>
      </c>
      <c r="B899" s="17">
        <v>23</v>
      </c>
      <c r="C899" s="17">
        <v>9.8800000000000008</v>
      </c>
      <c r="D899" s="17" t="s">
        <v>2380</v>
      </c>
      <c r="E899" s="17" t="s">
        <v>2380</v>
      </c>
      <c r="F899" s="17" t="s">
        <v>2380</v>
      </c>
      <c r="G899" s="17">
        <v>0</v>
      </c>
      <c r="H899" s="17" t="s">
        <v>2380</v>
      </c>
    </row>
    <row r="900" spans="1:8" x14ac:dyDescent="0.35">
      <c r="A900" s="17" t="s">
        <v>1472</v>
      </c>
      <c r="B900" s="17">
        <v>38.25</v>
      </c>
      <c r="C900" s="17">
        <v>6.2</v>
      </c>
      <c r="D900" s="17" t="s">
        <v>2380</v>
      </c>
      <c r="E900" s="17" t="s">
        <v>2380</v>
      </c>
      <c r="F900" s="17" t="s">
        <v>2380</v>
      </c>
      <c r="G900" s="17">
        <v>1</v>
      </c>
      <c r="H900" s="17" t="s">
        <v>2380</v>
      </c>
    </row>
    <row r="901" spans="1:8" x14ac:dyDescent="0.35">
      <c r="A901" s="17" t="s">
        <v>1471</v>
      </c>
      <c r="B901" s="17">
        <v>39.25</v>
      </c>
      <c r="C901" s="17">
        <v>8.41</v>
      </c>
      <c r="D901" s="17" t="s">
        <v>2381</v>
      </c>
      <c r="E901" s="17" t="s">
        <v>2380</v>
      </c>
      <c r="F901" s="17" t="s">
        <v>2380</v>
      </c>
      <c r="G901" s="17">
        <v>1</v>
      </c>
      <c r="H901" s="17" t="s">
        <v>2380</v>
      </c>
    </row>
    <row r="902" spans="1:8" x14ac:dyDescent="0.35">
      <c r="A902" s="17" t="s">
        <v>1470</v>
      </c>
      <c r="B902" s="17">
        <v>26.6</v>
      </c>
      <c r="C902" s="17">
        <v>5.07</v>
      </c>
      <c r="D902" s="17" t="s">
        <v>2381</v>
      </c>
      <c r="E902" s="17" t="s">
        <v>2380</v>
      </c>
      <c r="F902" s="17" t="s">
        <v>2380</v>
      </c>
      <c r="G902" s="17">
        <v>2</v>
      </c>
      <c r="H902" s="17" t="s">
        <v>2380</v>
      </c>
    </row>
    <row r="903" spans="1:8" x14ac:dyDescent="0.35">
      <c r="A903" s="17" t="s">
        <v>1469</v>
      </c>
      <c r="B903" s="17">
        <v>35.700000000000003</v>
      </c>
      <c r="C903" s="17">
        <v>4.0599999999999996</v>
      </c>
      <c r="D903" s="17" t="s">
        <v>2380</v>
      </c>
      <c r="E903" s="17" t="s">
        <v>2380</v>
      </c>
      <c r="F903" s="17" t="s">
        <v>2381</v>
      </c>
      <c r="G903" s="17">
        <v>1</v>
      </c>
      <c r="H903" s="17" t="s">
        <v>2380</v>
      </c>
    </row>
    <row r="904" spans="1:8" x14ac:dyDescent="0.35">
      <c r="A904" s="17" t="s">
        <v>1468</v>
      </c>
      <c r="B904" s="17">
        <v>20.100000000000001</v>
      </c>
      <c r="C904" s="17">
        <v>10.52</v>
      </c>
      <c r="D904" s="17" t="s">
        <v>2380</v>
      </c>
      <c r="E904" s="17" t="s">
        <v>2380</v>
      </c>
      <c r="F904" s="17" t="s">
        <v>2380</v>
      </c>
      <c r="G904" s="17">
        <v>0</v>
      </c>
      <c r="H904" s="17" t="s">
        <v>2380</v>
      </c>
    </row>
    <row r="905" spans="1:8" x14ac:dyDescent="0.35">
      <c r="A905" s="17" t="s">
        <v>1467</v>
      </c>
      <c r="B905" s="17">
        <v>22.23</v>
      </c>
      <c r="C905" s="17">
        <v>9.65</v>
      </c>
      <c r="D905" s="17" t="s">
        <v>2380</v>
      </c>
      <c r="E905" s="17" t="s">
        <v>2380</v>
      </c>
      <c r="F905" s="17" t="s">
        <v>2380</v>
      </c>
      <c r="G905" s="17">
        <v>0</v>
      </c>
      <c r="H905" s="17" t="s">
        <v>2380</v>
      </c>
    </row>
    <row r="906" spans="1:8" x14ac:dyDescent="0.35">
      <c r="A906" s="17" t="s">
        <v>1466</v>
      </c>
      <c r="B906" s="17">
        <v>36.47</v>
      </c>
      <c r="C906" s="17">
        <v>6.21</v>
      </c>
      <c r="D906" s="17" t="s">
        <v>2380</v>
      </c>
      <c r="E906" s="17" t="s">
        <v>2380</v>
      </c>
      <c r="F906" s="17" t="s">
        <v>2380</v>
      </c>
      <c r="G906" s="17">
        <v>0</v>
      </c>
      <c r="H906" s="17" t="s">
        <v>2380</v>
      </c>
    </row>
    <row r="907" spans="1:8" x14ac:dyDescent="0.35">
      <c r="A907" s="17" t="s">
        <v>1465</v>
      </c>
      <c r="B907" s="17">
        <v>49.64</v>
      </c>
      <c r="C907" s="17">
        <v>4.76</v>
      </c>
      <c r="D907" s="17" t="s">
        <v>2380</v>
      </c>
      <c r="E907" s="17" t="s">
        <v>2380</v>
      </c>
      <c r="F907" s="17" t="s">
        <v>2381</v>
      </c>
      <c r="G907" s="17">
        <v>1</v>
      </c>
      <c r="H907" s="17" t="s">
        <v>2380</v>
      </c>
    </row>
    <row r="908" spans="1:8" x14ac:dyDescent="0.35">
      <c r="A908" s="17" t="s">
        <v>1464</v>
      </c>
      <c r="B908" s="17">
        <v>36.799999999999997</v>
      </c>
      <c r="C908" s="17">
        <v>5.73</v>
      </c>
      <c r="D908" s="17" t="s">
        <v>2381</v>
      </c>
      <c r="E908" s="17" t="s">
        <v>2380</v>
      </c>
      <c r="F908" s="17" t="s">
        <v>2381</v>
      </c>
      <c r="G908" s="17">
        <v>1</v>
      </c>
      <c r="H908" s="17" t="s">
        <v>2380</v>
      </c>
    </row>
    <row r="909" spans="1:8" x14ac:dyDescent="0.35">
      <c r="A909" s="17" t="s">
        <v>1463</v>
      </c>
      <c r="B909" s="17">
        <v>33.880000000000003</v>
      </c>
      <c r="C909" s="17">
        <v>10.78</v>
      </c>
      <c r="D909" s="17" t="s">
        <v>2381</v>
      </c>
      <c r="E909" s="17" t="s">
        <v>2380</v>
      </c>
      <c r="F909" s="17" t="s">
        <v>2380</v>
      </c>
      <c r="G909" s="17">
        <v>0</v>
      </c>
      <c r="H909" s="17" t="s">
        <v>2380</v>
      </c>
    </row>
    <row r="910" spans="1:8" x14ac:dyDescent="0.35">
      <c r="A910" s="17" t="s">
        <v>1462</v>
      </c>
      <c r="B910" s="17">
        <v>32.01</v>
      </c>
      <c r="C910" s="17">
        <v>5.08</v>
      </c>
      <c r="D910" s="17" t="s">
        <v>2381</v>
      </c>
      <c r="E910" s="17" t="s">
        <v>2380</v>
      </c>
      <c r="F910" s="17" t="s">
        <v>2380</v>
      </c>
      <c r="G910" s="17">
        <v>1</v>
      </c>
      <c r="H910" s="17" t="s">
        <v>2380</v>
      </c>
    </row>
    <row r="911" spans="1:8" x14ac:dyDescent="0.35">
      <c r="A911" s="17" t="s">
        <v>1461</v>
      </c>
      <c r="B911" s="17">
        <v>33.630000000000003</v>
      </c>
      <c r="C911" s="17">
        <v>11.39</v>
      </c>
      <c r="D911" s="17" t="s">
        <v>2380</v>
      </c>
      <c r="E911" s="17" t="s">
        <v>2380</v>
      </c>
      <c r="F911" s="17" t="s">
        <v>2380</v>
      </c>
      <c r="G911" s="17">
        <v>0</v>
      </c>
      <c r="H911" s="17" t="s">
        <v>2380</v>
      </c>
    </row>
    <row r="912" spans="1:8" x14ac:dyDescent="0.35">
      <c r="A912" s="17" t="s">
        <v>1460</v>
      </c>
      <c r="B912" s="17">
        <v>34.865000000000002</v>
      </c>
      <c r="C912" s="17">
        <v>5.35</v>
      </c>
      <c r="D912" s="17" t="s">
        <v>2381</v>
      </c>
      <c r="E912" s="17" t="s">
        <v>2380</v>
      </c>
      <c r="F912" s="17" t="s">
        <v>2380</v>
      </c>
      <c r="G912" s="17">
        <v>1</v>
      </c>
      <c r="H912" s="17" t="s">
        <v>2380</v>
      </c>
    </row>
    <row r="913" spans="1:8" x14ac:dyDescent="0.35">
      <c r="A913" s="17" t="s">
        <v>1459</v>
      </c>
      <c r="B913" s="17">
        <v>43.11</v>
      </c>
      <c r="C913" s="17">
        <v>5.6</v>
      </c>
      <c r="D913" s="17" t="s">
        <v>2380</v>
      </c>
      <c r="E913" s="17" t="s">
        <v>2380</v>
      </c>
      <c r="F913" s="17" t="s">
        <v>2380</v>
      </c>
      <c r="G913" s="17">
        <v>0</v>
      </c>
      <c r="H913" s="17" t="s">
        <v>2380</v>
      </c>
    </row>
    <row r="914" spans="1:8" x14ac:dyDescent="0.35">
      <c r="A914" s="17" t="s">
        <v>1458</v>
      </c>
      <c r="B914" s="17">
        <v>30.305</v>
      </c>
      <c r="C914" s="17">
        <v>4.2699999999999996</v>
      </c>
      <c r="D914" s="17" t="s">
        <v>2381</v>
      </c>
      <c r="E914" s="17" t="s">
        <v>2380</v>
      </c>
      <c r="F914" s="17" t="s">
        <v>2380</v>
      </c>
      <c r="G914" s="17">
        <v>1</v>
      </c>
      <c r="H914" s="17" t="s">
        <v>2380</v>
      </c>
    </row>
    <row r="915" spans="1:8" x14ac:dyDescent="0.35">
      <c r="A915" s="17" t="s">
        <v>1457</v>
      </c>
      <c r="B915" s="17">
        <v>25.175000000000001</v>
      </c>
      <c r="C915" s="17">
        <v>5.57</v>
      </c>
      <c r="D915" s="17" t="s">
        <v>2381</v>
      </c>
      <c r="E915" s="17" t="s">
        <v>2380</v>
      </c>
      <c r="F915" s="17" t="s">
        <v>2380</v>
      </c>
      <c r="G915" s="17">
        <v>1</v>
      </c>
      <c r="H915" s="17" t="s">
        <v>2380</v>
      </c>
    </row>
    <row r="916" spans="1:8" x14ac:dyDescent="0.35">
      <c r="A916" s="17" t="s">
        <v>1456</v>
      </c>
      <c r="B916" s="17">
        <v>26.8</v>
      </c>
      <c r="C916" s="17">
        <v>5.68</v>
      </c>
      <c r="D916" s="17" t="s">
        <v>2381</v>
      </c>
      <c r="E916" s="17" t="s">
        <v>2380</v>
      </c>
      <c r="F916" s="17" t="s">
        <v>2380</v>
      </c>
      <c r="G916" s="17">
        <v>1</v>
      </c>
      <c r="H916" s="17" t="s">
        <v>2380</v>
      </c>
    </row>
    <row r="917" spans="1:8" x14ac:dyDescent="0.35">
      <c r="A917" s="17" t="s">
        <v>1455</v>
      </c>
      <c r="B917" s="17">
        <v>21.78</v>
      </c>
      <c r="C917" s="17">
        <v>5.3</v>
      </c>
      <c r="D917" s="17" t="s">
        <v>2380</v>
      </c>
      <c r="E917" s="17" t="s">
        <v>2381</v>
      </c>
      <c r="F917" s="17" t="s">
        <v>2380</v>
      </c>
      <c r="G917" s="17">
        <v>1</v>
      </c>
      <c r="H917" s="17" t="s">
        <v>2380</v>
      </c>
    </row>
    <row r="918" spans="1:8" x14ac:dyDescent="0.35">
      <c r="A918" s="17" t="s">
        <v>1454</v>
      </c>
      <c r="B918" s="17">
        <v>30.14</v>
      </c>
      <c r="C918" s="17">
        <v>9.4499999999999993</v>
      </c>
      <c r="D918" s="17" t="s">
        <v>2381</v>
      </c>
      <c r="E918" s="17" t="s">
        <v>2380</v>
      </c>
      <c r="F918" s="17" t="s">
        <v>2380</v>
      </c>
      <c r="G918" s="17">
        <v>0</v>
      </c>
      <c r="H918" s="17" t="s">
        <v>2380</v>
      </c>
    </row>
    <row r="919" spans="1:8" x14ac:dyDescent="0.35">
      <c r="A919" s="17" t="s">
        <v>1453</v>
      </c>
      <c r="B919" s="17">
        <v>29.7</v>
      </c>
      <c r="C919" s="17">
        <v>6.79</v>
      </c>
      <c r="D919" s="17" t="s">
        <v>2381</v>
      </c>
      <c r="E919" s="17" t="s">
        <v>2380</v>
      </c>
      <c r="F919" s="17" t="s">
        <v>2380</v>
      </c>
      <c r="G919" s="17">
        <v>0</v>
      </c>
      <c r="H919" s="17" t="s">
        <v>2380</v>
      </c>
    </row>
    <row r="920" spans="1:8" x14ac:dyDescent="0.35">
      <c r="A920" s="17" t="s">
        <v>1452</v>
      </c>
      <c r="B920" s="17">
        <v>32.395000000000003</v>
      </c>
      <c r="C920" s="17">
        <v>11.1</v>
      </c>
      <c r="D920" s="17" t="s">
        <v>2381</v>
      </c>
      <c r="E920" s="17" t="s">
        <v>2380</v>
      </c>
      <c r="F920" s="17" t="s">
        <v>2380</v>
      </c>
      <c r="G920" s="17">
        <v>0</v>
      </c>
      <c r="H920" s="17" t="s">
        <v>2380</v>
      </c>
    </row>
    <row r="921" spans="1:8" x14ac:dyDescent="0.35">
      <c r="A921" s="17" t="s">
        <v>1451</v>
      </c>
      <c r="B921" s="17">
        <v>36.64</v>
      </c>
      <c r="C921" s="17">
        <v>7.26</v>
      </c>
      <c r="D921" s="17" t="s">
        <v>2380</v>
      </c>
      <c r="E921" s="17" t="s">
        <v>2380</v>
      </c>
      <c r="F921" s="17" t="s">
        <v>2380</v>
      </c>
      <c r="G921" s="17">
        <v>0</v>
      </c>
      <c r="H921" s="17" t="s">
        <v>2380</v>
      </c>
    </row>
    <row r="922" spans="1:8" x14ac:dyDescent="0.35">
      <c r="A922" s="17" t="s">
        <v>1450</v>
      </c>
      <c r="B922" s="17">
        <v>39.049999999999997</v>
      </c>
      <c r="C922" s="17">
        <v>5.27</v>
      </c>
      <c r="D922" s="17" t="s">
        <v>2381</v>
      </c>
      <c r="E922" s="17" t="s">
        <v>2380</v>
      </c>
      <c r="F922" s="17" t="s">
        <v>2380</v>
      </c>
      <c r="G922" s="17">
        <v>1</v>
      </c>
      <c r="H922" s="17" t="s">
        <v>2380</v>
      </c>
    </row>
    <row r="923" spans="1:8" x14ac:dyDescent="0.35">
      <c r="A923" s="17" t="s">
        <v>1449</v>
      </c>
      <c r="B923" s="17">
        <v>33.1</v>
      </c>
      <c r="C923" s="17">
        <v>5.46</v>
      </c>
      <c r="D923" s="17" t="s">
        <v>2381</v>
      </c>
      <c r="E923" s="17" t="s">
        <v>2380</v>
      </c>
      <c r="F923" s="17" t="s">
        <v>2380</v>
      </c>
      <c r="G923" s="17">
        <v>1</v>
      </c>
      <c r="H923" s="17" t="s">
        <v>2380</v>
      </c>
    </row>
    <row r="924" spans="1:8" x14ac:dyDescent="0.35">
      <c r="A924" s="17" t="s">
        <v>1448</v>
      </c>
      <c r="B924" s="17">
        <v>31.824999999999999</v>
      </c>
      <c r="C924" s="17">
        <v>8.1300000000000008</v>
      </c>
      <c r="D924" s="17" t="s">
        <v>2380</v>
      </c>
      <c r="E924" s="17" t="s">
        <v>2380</v>
      </c>
      <c r="F924" s="17" t="s">
        <v>2380</v>
      </c>
      <c r="G924" s="17">
        <v>0</v>
      </c>
      <c r="H924" s="17" t="s">
        <v>2380</v>
      </c>
    </row>
    <row r="925" spans="1:8" x14ac:dyDescent="0.35">
      <c r="A925" s="17" t="s">
        <v>1447</v>
      </c>
      <c r="B925" s="17">
        <v>29</v>
      </c>
      <c r="C925" s="17">
        <v>4.25</v>
      </c>
      <c r="D925" s="17" t="s">
        <v>2381</v>
      </c>
      <c r="E925" s="17" t="s">
        <v>2380</v>
      </c>
      <c r="F925" s="17" t="s">
        <v>2380</v>
      </c>
      <c r="G925" s="17">
        <v>1</v>
      </c>
      <c r="H925" s="17" t="s">
        <v>2380</v>
      </c>
    </row>
    <row r="926" spans="1:8" x14ac:dyDescent="0.35">
      <c r="A926" s="17" t="s">
        <v>1446</v>
      </c>
      <c r="B926" s="17">
        <v>30.495000000000001</v>
      </c>
      <c r="C926" s="17">
        <v>8.68</v>
      </c>
      <c r="D926" s="17" t="s">
        <v>2380</v>
      </c>
      <c r="E926" s="17" t="s">
        <v>2380</v>
      </c>
      <c r="F926" s="17" t="s">
        <v>2380</v>
      </c>
      <c r="G926" s="17">
        <v>0</v>
      </c>
      <c r="H926" s="17" t="s">
        <v>2380</v>
      </c>
    </row>
    <row r="927" spans="1:8" x14ac:dyDescent="0.35">
      <c r="A927" s="17" t="s">
        <v>1445</v>
      </c>
      <c r="B927" s="17">
        <v>25.2</v>
      </c>
      <c r="C927" s="17">
        <v>6.25</v>
      </c>
      <c r="D927" s="17" t="s">
        <v>2381</v>
      </c>
      <c r="E927" s="17" t="s">
        <v>2380</v>
      </c>
      <c r="F927" s="17" t="s">
        <v>2380</v>
      </c>
      <c r="G927" s="17">
        <v>1</v>
      </c>
      <c r="H927" s="17" t="s">
        <v>2380</v>
      </c>
    </row>
    <row r="928" spans="1:8" x14ac:dyDescent="0.35">
      <c r="A928" s="17" t="s">
        <v>1444</v>
      </c>
      <c r="B928" s="17">
        <v>22.77</v>
      </c>
      <c r="C928" s="17">
        <v>4.47</v>
      </c>
      <c r="D928" s="17" t="s">
        <v>2381</v>
      </c>
      <c r="E928" s="17" t="s">
        <v>2380</v>
      </c>
      <c r="F928" s="17" t="s">
        <v>2380</v>
      </c>
      <c r="G928" s="17">
        <v>1</v>
      </c>
      <c r="H928" s="17" t="s">
        <v>2380</v>
      </c>
    </row>
    <row r="929" spans="1:8" x14ac:dyDescent="0.35">
      <c r="A929" s="17" t="s">
        <v>1443</v>
      </c>
      <c r="B929" s="17">
        <v>23.18</v>
      </c>
      <c r="C929" s="17">
        <v>8.31</v>
      </c>
      <c r="D929" s="17" t="s">
        <v>2380</v>
      </c>
      <c r="E929" s="17" t="s">
        <v>2380</v>
      </c>
      <c r="F929" s="17" t="s">
        <v>2380</v>
      </c>
      <c r="G929" s="17">
        <v>0</v>
      </c>
      <c r="H929" s="17" t="s">
        <v>2380</v>
      </c>
    </row>
    <row r="930" spans="1:8" x14ac:dyDescent="0.35">
      <c r="A930" s="17" t="s">
        <v>1442</v>
      </c>
      <c r="B930" s="17">
        <v>35.409999999999997</v>
      </c>
      <c r="C930" s="17">
        <v>5.68</v>
      </c>
      <c r="D930" s="17" t="s">
        <v>2380</v>
      </c>
      <c r="E930" s="17" t="s">
        <v>2380</v>
      </c>
      <c r="F930" s="17" t="s">
        <v>2380</v>
      </c>
      <c r="G930" s="17">
        <v>0</v>
      </c>
      <c r="H930" s="17" t="s">
        <v>2380</v>
      </c>
    </row>
    <row r="931" spans="1:8" x14ac:dyDescent="0.35">
      <c r="A931" s="17" t="s">
        <v>1441</v>
      </c>
      <c r="B931" s="17">
        <v>32.11</v>
      </c>
      <c r="C931" s="17">
        <v>4.75</v>
      </c>
      <c r="D931" s="17" t="s">
        <v>2381</v>
      </c>
      <c r="E931" s="17" t="s">
        <v>2380</v>
      </c>
      <c r="F931" s="17" t="s">
        <v>2380</v>
      </c>
      <c r="G931" s="17">
        <v>2</v>
      </c>
      <c r="H931" s="17" t="s">
        <v>2380</v>
      </c>
    </row>
    <row r="932" spans="1:8" x14ac:dyDescent="0.35">
      <c r="A932" s="17" t="s">
        <v>1440</v>
      </c>
      <c r="B932" s="17">
        <v>34.479999999999997</v>
      </c>
      <c r="C932" s="17">
        <v>6.31</v>
      </c>
      <c r="D932" s="17" t="s">
        <v>2380</v>
      </c>
      <c r="E932" s="17" t="s">
        <v>2380</v>
      </c>
      <c r="F932" s="17" t="s">
        <v>2381</v>
      </c>
      <c r="G932" s="17">
        <v>1</v>
      </c>
      <c r="H932" s="17" t="s">
        <v>2380</v>
      </c>
    </row>
    <row r="933" spans="1:8" x14ac:dyDescent="0.35">
      <c r="A933" s="17" t="s">
        <v>1439</v>
      </c>
      <c r="B933" s="17">
        <v>34.39</v>
      </c>
      <c r="C933" s="17">
        <v>6.28</v>
      </c>
      <c r="D933" s="17" t="s">
        <v>2381</v>
      </c>
      <c r="E933" s="17" t="s">
        <v>2380</v>
      </c>
      <c r="F933" s="17" t="s">
        <v>2380</v>
      </c>
      <c r="G933" s="17">
        <v>1</v>
      </c>
      <c r="H933" s="17" t="s">
        <v>2380</v>
      </c>
    </row>
    <row r="934" spans="1:8" x14ac:dyDescent="0.35">
      <c r="A934" s="17" t="s">
        <v>1438</v>
      </c>
      <c r="B934" s="17">
        <v>26.4</v>
      </c>
      <c r="C934" s="17">
        <v>9.2899999999999991</v>
      </c>
      <c r="D934" s="17" t="s">
        <v>2381</v>
      </c>
      <c r="E934" s="17" t="s">
        <v>2380</v>
      </c>
      <c r="F934" s="17" t="s">
        <v>2381</v>
      </c>
      <c r="G934" s="17">
        <v>1</v>
      </c>
      <c r="H934" s="17" t="s">
        <v>2380</v>
      </c>
    </row>
    <row r="935" spans="1:8" x14ac:dyDescent="0.35">
      <c r="A935" s="17" t="s">
        <v>1437</v>
      </c>
      <c r="B935" s="17">
        <v>28.1</v>
      </c>
      <c r="C935" s="17">
        <v>5.79</v>
      </c>
      <c r="D935" s="17" t="s">
        <v>2381</v>
      </c>
      <c r="E935" s="17" t="s">
        <v>2380</v>
      </c>
      <c r="F935" s="17" t="s">
        <v>2381</v>
      </c>
      <c r="G935" s="17">
        <v>1</v>
      </c>
      <c r="H935" s="17" t="s">
        <v>2380</v>
      </c>
    </row>
    <row r="936" spans="1:8" x14ac:dyDescent="0.35">
      <c r="A936" s="17" t="s">
        <v>1436</v>
      </c>
      <c r="B936" s="17">
        <v>27</v>
      </c>
      <c r="C936" s="17">
        <v>4.54</v>
      </c>
      <c r="D936" s="17" t="s">
        <v>2381</v>
      </c>
      <c r="E936" s="17" t="s">
        <v>2380</v>
      </c>
      <c r="F936" s="17" t="s">
        <v>2380</v>
      </c>
      <c r="G936" s="17">
        <v>1</v>
      </c>
      <c r="H936" s="17" t="s">
        <v>2380</v>
      </c>
    </row>
    <row r="937" spans="1:8" x14ac:dyDescent="0.35">
      <c r="A937" s="17" t="s">
        <v>1435</v>
      </c>
      <c r="B937" s="17">
        <v>28.594999999999999</v>
      </c>
      <c r="C937" s="17">
        <v>4.68</v>
      </c>
      <c r="D937" s="17" t="s">
        <v>2381</v>
      </c>
      <c r="E937" s="17" t="s">
        <v>2380</v>
      </c>
      <c r="F937" s="17" t="s">
        <v>2380</v>
      </c>
      <c r="G937" s="17">
        <v>1</v>
      </c>
      <c r="H937" s="17" t="s">
        <v>2380</v>
      </c>
    </row>
    <row r="938" spans="1:8" x14ac:dyDescent="0.35">
      <c r="A938" s="17" t="s">
        <v>1434</v>
      </c>
      <c r="B938" s="17">
        <v>36.799999999999997</v>
      </c>
      <c r="C938" s="17">
        <v>5.88</v>
      </c>
      <c r="D938" s="17" t="s">
        <v>2380</v>
      </c>
      <c r="E938" s="17" t="s">
        <v>2380</v>
      </c>
      <c r="F938" s="17" t="s">
        <v>2380</v>
      </c>
      <c r="G938" s="17">
        <v>1</v>
      </c>
      <c r="H938" s="17" t="s">
        <v>2380</v>
      </c>
    </row>
    <row r="939" spans="1:8" x14ac:dyDescent="0.35">
      <c r="A939" s="17" t="s">
        <v>1433</v>
      </c>
      <c r="B939" s="17">
        <v>23.75</v>
      </c>
      <c r="C939" s="17">
        <v>5.42</v>
      </c>
      <c r="D939" s="17" t="s">
        <v>2381</v>
      </c>
      <c r="E939" s="17" t="s">
        <v>2380</v>
      </c>
      <c r="F939" s="17" t="s">
        <v>2381</v>
      </c>
      <c r="G939" s="17">
        <v>1</v>
      </c>
      <c r="H939" s="17" t="s">
        <v>2380</v>
      </c>
    </row>
    <row r="940" spans="1:8" x14ac:dyDescent="0.35">
      <c r="A940" s="17" t="s">
        <v>1432</v>
      </c>
      <c r="B940" s="17">
        <v>35.619999999999997</v>
      </c>
      <c r="C940" s="17">
        <v>4.16</v>
      </c>
      <c r="D940" s="17" t="s">
        <v>2380</v>
      </c>
      <c r="E940" s="17" t="s">
        <v>2380</v>
      </c>
      <c r="F940" s="17" t="s">
        <v>2380</v>
      </c>
      <c r="G940" s="17">
        <v>0</v>
      </c>
      <c r="H940" s="17" t="s">
        <v>2380</v>
      </c>
    </row>
    <row r="941" spans="1:8" x14ac:dyDescent="0.35">
      <c r="A941" s="17" t="s">
        <v>1431</v>
      </c>
      <c r="B941" s="17">
        <v>30.69</v>
      </c>
      <c r="C941" s="17">
        <v>7.05</v>
      </c>
      <c r="D941" s="17" t="s">
        <v>2381</v>
      </c>
      <c r="E941" s="17" t="s">
        <v>2380</v>
      </c>
      <c r="F941" s="17" t="s">
        <v>2380</v>
      </c>
      <c r="G941" s="17">
        <v>2</v>
      </c>
      <c r="H941" s="17" t="s">
        <v>2380</v>
      </c>
    </row>
    <row r="942" spans="1:8" x14ac:dyDescent="0.35">
      <c r="A942" s="17" t="s">
        <v>1430</v>
      </c>
      <c r="B942" s="17">
        <v>35.799999999999997</v>
      </c>
      <c r="C942" s="17">
        <v>5.63</v>
      </c>
      <c r="D942" s="17" t="s">
        <v>2381</v>
      </c>
      <c r="E942" s="17" t="s">
        <v>2380</v>
      </c>
      <c r="F942" s="17" t="s">
        <v>2380</v>
      </c>
      <c r="G942" s="17">
        <v>2</v>
      </c>
      <c r="H942" s="17" t="s">
        <v>2380</v>
      </c>
    </row>
    <row r="943" spans="1:8" x14ac:dyDescent="0.35">
      <c r="A943" s="17" t="s">
        <v>1429</v>
      </c>
      <c r="B943" s="17">
        <v>28.785</v>
      </c>
      <c r="C943" s="17">
        <v>4.24</v>
      </c>
      <c r="D943" s="17" t="s">
        <v>2381</v>
      </c>
      <c r="E943" s="17" t="s">
        <v>2380</v>
      </c>
      <c r="F943" s="17" t="s">
        <v>2380</v>
      </c>
      <c r="G943" s="17">
        <v>2</v>
      </c>
      <c r="H943" s="17" t="s">
        <v>2380</v>
      </c>
    </row>
    <row r="944" spans="1:8" x14ac:dyDescent="0.35">
      <c r="A944" s="17" t="s">
        <v>1428</v>
      </c>
      <c r="B944" s="17">
        <v>28.594999999999999</v>
      </c>
      <c r="C944" s="17">
        <v>4.96</v>
      </c>
      <c r="D944" s="17" t="s">
        <v>2381</v>
      </c>
      <c r="E944" s="17" t="s">
        <v>2380</v>
      </c>
      <c r="F944" s="17" t="s">
        <v>2380</v>
      </c>
      <c r="G944" s="17">
        <v>2</v>
      </c>
      <c r="H944" s="17" t="s">
        <v>2380</v>
      </c>
    </row>
    <row r="945" spans="1:8" x14ac:dyDescent="0.35">
      <c r="A945" s="17" t="s">
        <v>1427</v>
      </c>
      <c r="B945" s="17">
        <v>48.75</v>
      </c>
      <c r="C945" s="17">
        <v>4.34</v>
      </c>
      <c r="D945" s="17" t="s">
        <v>2380</v>
      </c>
      <c r="E945" s="17" t="s">
        <v>2380</v>
      </c>
      <c r="F945" s="17" t="s">
        <v>2380</v>
      </c>
      <c r="G945" s="17">
        <v>0</v>
      </c>
      <c r="H945" s="17" t="s">
        <v>2380</v>
      </c>
    </row>
    <row r="946" spans="1:8" x14ac:dyDescent="0.35">
      <c r="A946" s="17" t="s">
        <v>1426</v>
      </c>
      <c r="B946" s="17">
        <v>28.31</v>
      </c>
      <c r="C946" s="17">
        <v>5.43</v>
      </c>
      <c r="D946" s="17" t="s">
        <v>2381</v>
      </c>
      <c r="E946" s="17" t="s">
        <v>2380</v>
      </c>
      <c r="F946" s="17" t="s">
        <v>2380</v>
      </c>
      <c r="G946" s="17">
        <v>2</v>
      </c>
      <c r="H946" s="17" t="s">
        <v>2380</v>
      </c>
    </row>
    <row r="947" spans="1:8" x14ac:dyDescent="0.35">
      <c r="A947" s="17" t="s">
        <v>1425</v>
      </c>
      <c r="B947" s="17">
        <v>38.39</v>
      </c>
      <c r="C947" s="17">
        <v>8.33</v>
      </c>
      <c r="D947" s="17" t="s">
        <v>2381</v>
      </c>
      <c r="E947" s="17" t="s">
        <v>2380</v>
      </c>
      <c r="F947" s="17" t="s">
        <v>2380</v>
      </c>
      <c r="G947" s="17">
        <v>1</v>
      </c>
      <c r="H947" s="17" t="s">
        <v>2380</v>
      </c>
    </row>
    <row r="948" spans="1:8" x14ac:dyDescent="0.35">
      <c r="A948" s="17" t="s">
        <v>1424</v>
      </c>
      <c r="B948" s="17">
        <v>25.87</v>
      </c>
      <c r="C948" s="17">
        <v>5.63</v>
      </c>
      <c r="D948" s="17" t="s">
        <v>2381</v>
      </c>
      <c r="E948" s="17" t="s">
        <v>2380</v>
      </c>
      <c r="F948" s="17" t="s">
        <v>2380</v>
      </c>
      <c r="G948" s="17">
        <v>1</v>
      </c>
      <c r="H948" s="17" t="s">
        <v>2380</v>
      </c>
    </row>
    <row r="949" spans="1:8" x14ac:dyDescent="0.35">
      <c r="A949" s="17" t="s">
        <v>1423</v>
      </c>
      <c r="B949" s="17">
        <v>43.7</v>
      </c>
      <c r="C949" s="17">
        <v>7.23</v>
      </c>
      <c r="D949" s="17" t="s">
        <v>2380</v>
      </c>
      <c r="E949" s="17" t="s">
        <v>2380</v>
      </c>
      <c r="F949" s="17" t="s">
        <v>2380</v>
      </c>
      <c r="G949" s="17">
        <v>0</v>
      </c>
      <c r="H949" s="17" t="s">
        <v>2380</v>
      </c>
    </row>
    <row r="950" spans="1:8" x14ac:dyDescent="0.35">
      <c r="A950" s="17" t="s">
        <v>1422</v>
      </c>
      <c r="B950" s="17">
        <v>40.945</v>
      </c>
      <c r="C950" s="17">
        <v>10.57</v>
      </c>
      <c r="D950" s="17" t="s">
        <v>2380</v>
      </c>
      <c r="E950" s="17" t="s">
        <v>2380</v>
      </c>
      <c r="F950" s="17" t="s">
        <v>2380</v>
      </c>
      <c r="G950" s="17">
        <v>0</v>
      </c>
      <c r="H950" s="17" t="s">
        <v>2380</v>
      </c>
    </row>
    <row r="951" spans="1:8" x14ac:dyDescent="0.35">
      <c r="A951" s="17" t="s">
        <v>1421</v>
      </c>
      <c r="B951" s="17">
        <v>27.94</v>
      </c>
      <c r="C951" s="17">
        <v>7.92</v>
      </c>
      <c r="D951" s="17" t="s">
        <v>2380</v>
      </c>
      <c r="E951" s="17" t="s">
        <v>2380</v>
      </c>
      <c r="F951" s="17" t="s">
        <v>2380</v>
      </c>
      <c r="G951" s="17">
        <v>0</v>
      </c>
      <c r="H951" s="17" t="s">
        <v>2380</v>
      </c>
    </row>
    <row r="952" spans="1:8" x14ac:dyDescent="0.35">
      <c r="A952" s="17" t="s">
        <v>1420</v>
      </c>
      <c r="B952" s="17">
        <v>31.9</v>
      </c>
      <c r="C952" s="17">
        <v>10.119999999999999</v>
      </c>
      <c r="D952" s="17" t="s">
        <v>2380</v>
      </c>
      <c r="E952" s="17" t="s">
        <v>2380</v>
      </c>
      <c r="F952" s="17" t="s">
        <v>2380</v>
      </c>
      <c r="G952" s="17">
        <v>2</v>
      </c>
      <c r="H952" s="17" t="s">
        <v>2380</v>
      </c>
    </row>
    <row r="953" spans="1:8" x14ac:dyDescent="0.35">
      <c r="A953" s="17" t="s">
        <v>1419</v>
      </c>
      <c r="B953" s="17">
        <v>31.64</v>
      </c>
      <c r="C953" s="17">
        <v>7.91</v>
      </c>
      <c r="D953" s="17" t="s">
        <v>2380</v>
      </c>
      <c r="E953" s="17" t="s">
        <v>2380</v>
      </c>
      <c r="F953" s="17" t="s">
        <v>2380</v>
      </c>
      <c r="G953" s="17">
        <v>0</v>
      </c>
      <c r="H953" s="17" t="s">
        <v>2380</v>
      </c>
    </row>
    <row r="954" spans="1:8" x14ac:dyDescent="0.35">
      <c r="A954" s="17" t="s">
        <v>1418</v>
      </c>
      <c r="B954" s="17">
        <v>46.7</v>
      </c>
      <c r="C954" s="17">
        <v>10.9</v>
      </c>
      <c r="D954" s="17" t="s">
        <v>2380</v>
      </c>
      <c r="E954" s="17" t="s">
        <v>2380</v>
      </c>
      <c r="F954" s="17" t="s">
        <v>2380</v>
      </c>
      <c r="G954" s="17">
        <v>0</v>
      </c>
      <c r="H954" s="17" t="s">
        <v>2380</v>
      </c>
    </row>
    <row r="955" spans="1:8" x14ac:dyDescent="0.35">
      <c r="A955" s="17" t="s">
        <v>1417</v>
      </c>
      <c r="B955" s="17">
        <v>18.335000000000001</v>
      </c>
      <c r="C955" s="17">
        <v>11.83</v>
      </c>
      <c r="D955" s="17" t="s">
        <v>2380</v>
      </c>
      <c r="E955" s="17" t="s">
        <v>2380</v>
      </c>
      <c r="F955" s="17" t="s">
        <v>2380</v>
      </c>
      <c r="G955" s="17">
        <v>0</v>
      </c>
      <c r="H955" s="17" t="s">
        <v>2380</v>
      </c>
    </row>
    <row r="956" spans="1:8" x14ac:dyDescent="0.35">
      <c r="A956" s="17" t="s">
        <v>1416</v>
      </c>
      <c r="B956" s="17">
        <v>31.24</v>
      </c>
      <c r="C956" s="17">
        <v>7.42</v>
      </c>
      <c r="D956" s="17" t="s">
        <v>2381</v>
      </c>
      <c r="E956" s="17" t="s">
        <v>2380</v>
      </c>
      <c r="F956" s="17" t="s">
        <v>2380</v>
      </c>
      <c r="G956" s="17">
        <v>2</v>
      </c>
      <c r="H956" s="17" t="s">
        <v>2380</v>
      </c>
    </row>
    <row r="957" spans="1:8" x14ac:dyDescent="0.35">
      <c r="A957" s="17" t="s">
        <v>1415</v>
      </c>
      <c r="B957" s="17">
        <v>39.22</v>
      </c>
      <c r="C957" s="17">
        <v>5.62</v>
      </c>
      <c r="D957" s="17" t="s">
        <v>2381</v>
      </c>
      <c r="E957" s="17" t="s">
        <v>2380</v>
      </c>
      <c r="F957" s="17" t="s">
        <v>2380</v>
      </c>
      <c r="G957" s="17">
        <v>1</v>
      </c>
      <c r="H957" s="17" t="s">
        <v>2380</v>
      </c>
    </row>
    <row r="958" spans="1:8" x14ac:dyDescent="0.35">
      <c r="A958" s="17" t="s">
        <v>1414</v>
      </c>
      <c r="B958" s="17">
        <v>24.414999999999999</v>
      </c>
      <c r="C958" s="17">
        <v>7.16</v>
      </c>
      <c r="D958" s="17" t="s">
        <v>2380</v>
      </c>
      <c r="E958" s="17" t="s">
        <v>2380</v>
      </c>
      <c r="F958" s="17" t="s">
        <v>2380</v>
      </c>
      <c r="G958" s="17">
        <v>0</v>
      </c>
      <c r="H958" s="17" t="s">
        <v>2380</v>
      </c>
    </row>
    <row r="959" spans="1:8" x14ac:dyDescent="0.35">
      <c r="A959" s="17" t="s">
        <v>1413</v>
      </c>
      <c r="B959" s="17">
        <v>32.299999999999997</v>
      </c>
      <c r="C959" s="17">
        <v>9.89</v>
      </c>
      <c r="D959" s="17" t="s">
        <v>2380</v>
      </c>
      <c r="E959" s="17" t="s">
        <v>2380</v>
      </c>
      <c r="F959" s="17" t="s">
        <v>2380</v>
      </c>
      <c r="G959" s="17">
        <v>0</v>
      </c>
      <c r="H959" s="17" t="s">
        <v>2380</v>
      </c>
    </row>
    <row r="960" spans="1:8" x14ac:dyDescent="0.35">
      <c r="A960" s="17" t="s">
        <v>1412</v>
      </c>
      <c r="B960" s="17">
        <v>39.94</v>
      </c>
      <c r="C960" s="17">
        <v>5.14</v>
      </c>
      <c r="D960" s="17" t="s">
        <v>2380</v>
      </c>
      <c r="E960" s="17" t="s">
        <v>2380</v>
      </c>
      <c r="F960" s="17" t="s">
        <v>2380</v>
      </c>
      <c r="G960" s="17">
        <v>0</v>
      </c>
      <c r="H960" s="17" t="s">
        <v>2380</v>
      </c>
    </row>
    <row r="961" spans="1:8" x14ac:dyDescent="0.35">
      <c r="A961" s="17" t="s">
        <v>1411</v>
      </c>
      <c r="B961" s="17">
        <v>30</v>
      </c>
      <c r="C961" s="17">
        <v>5.61</v>
      </c>
      <c r="D961" s="17" t="s">
        <v>2381</v>
      </c>
      <c r="E961" s="17" t="s">
        <v>2380</v>
      </c>
      <c r="F961" s="17" t="s">
        <v>2381</v>
      </c>
      <c r="G961" s="17">
        <v>1</v>
      </c>
      <c r="H961" s="17" t="s">
        <v>2380</v>
      </c>
    </row>
    <row r="962" spans="1:8" x14ac:dyDescent="0.35">
      <c r="A962" s="17" t="s">
        <v>1410</v>
      </c>
      <c r="B962" s="17">
        <v>35.340000000000003</v>
      </c>
      <c r="C962" s="17">
        <v>5.51</v>
      </c>
      <c r="D962" s="17" t="s">
        <v>2381</v>
      </c>
      <c r="E962" s="17" t="s">
        <v>2380</v>
      </c>
      <c r="F962" s="17" t="s">
        <v>2381</v>
      </c>
      <c r="G962" s="17">
        <v>1</v>
      </c>
      <c r="H962" s="17" t="s">
        <v>2380</v>
      </c>
    </row>
    <row r="963" spans="1:8" x14ac:dyDescent="0.35">
      <c r="A963" s="17" t="s">
        <v>1409</v>
      </c>
      <c r="B963" s="17">
        <v>32.204999999999998</v>
      </c>
      <c r="C963" s="17">
        <v>8.3800000000000008</v>
      </c>
      <c r="D963" s="17" t="s">
        <v>2381</v>
      </c>
      <c r="E963" s="17" t="s">
        <v>2380</v>
      </c>
      <c r="F963" s="17" t="s">
        <v>2380</v>
      </c>
      <c r="G963" s="17">
        <v>2</v>
      </c>
      <c r="H963" s="17" t="s">
        <v>2380</v>
      </c>
    </row>
    <row r="964" spans="1:8" x14ac:dyDescent="0.35">
      <c r="A964" s="17" t="s">
        <v>1408</v>
      </c>
      <c r="B964" s="17">
        <v>33.880000000000003</v>
      </c>
      <c r="C964" s="17">
        <v>4.68</v>
      </c>
      <c r="D964" s="17" t="s">
        <v>2380</v>
      </c>
      <c r="E964" s="17" t="s">
        <v>2381</v>
      </c>
      <c r="F964" s="17" t="s">
        <v>2380</v>
      </c>
      <c r="G964" s="17">
        <v>1</v>
      </c>
      <c r="H964" s="17" t="s">
        <v>2380</v>
      </c>
    </row>
    <row r="965" spans="1:8" x14ac:dyDescent="0.35">
      <c r="A965" s="17" t="s">
        <v>1407</v>
      </c>
      <c r="B965" s="17">
        <v>26.63</v>
      </c>
      <c r="C965" s="17">
        <v>4.3600000000000003</v>
      </c>
      <c r="D965" s="17" t="s">
        <v>2381</v>
      </c>
      <c r="E965" s="17" t="s">
        <v>2380</v>
      </c>
      <c r="F965" s="17" t="s">
        <v>2380</v>
      </c>
      <c r="G965" s="17">
        <v>2</v>
      </c>
      <c r="H965" s="17" t="s">
        <v>2380</v>
      </c>
    </row>
    <row r="966" spans="1:8" x14ac:dyDescent="0.35">
      <c r="A966" s="17" t="s">
        <v>1406</v>
      </c>
      <c r="B966" s="17">
        <v>28.7</v>
      </c>
      <c r="C966" s="17">
        <v>7.74</v>
      </c>
      <c r="D966" s="17" t="s">
        <v>2380</v>
      </c>
      <c r="E966" s="17" t="s">
        <v>2380</v>
      </c>
      <c r="F966" s="17" t="s">
        <v>2380</v>
      </c>
      <c r="G966" s="17">
        <v>0</v>
      </c>
      <c r="H966" s="17" t="s">
        <v>2380</v>
      </c>
    </row>
    <row r="967" spans="1:8" x14ac:dyDescent="0.35">
      <c r="A967" s="17" t="s">
        <v>1405</v>
      </c>
      <c r="B967" s="17">
        <v>25.65</v>
      </c>
      <c r="C967" s="17">
        <v>4.05</v>
      </c>
      <c r="D967" s="17" t="s">
        <v>2381</v>
      </c>
      <c r="E967" s="17" t="s">
        <v>2380</v>
      </c>
      <c r="F967" s="17" t="s">
        <v>2380</v>
      </c>
      <c r="G967" s="17">
        <v>2</v>
      </c>
      <c r="H967" s="17" t="s">
        <v>2380</v>
      </c>
    </row>
    <row r="968" spans="1:8" x14ac:dyDescent="0.35">
      <c r="A968" s="17" t="s">
        <v>1404</v>
      </c>
      <c r="B968" s="17">
        <v>36.384999999999998</v>
      </c>
      <c r="C968" s="17">
        <v>11.49</v>
      </c>
      <c r="D968" s="17" t="s">
        <v>2380</v>
      </c>
      <c r="E968" s="17" t="s">
        <v>2380</v>
      </c>
      <c r="F968" s="17" t="s">
        <v>2380</v>
      </c>
      <c r="G968" s="17">
        <v>0</v>
      </c>
      <c r="H968" s="17" t="s">
        <v>2380</v>
      </c>
    </row>
    <row r="969" spans="1:8" x14ac:dyDescent="0.35">
      <c r="A969" s="17" t="s">
        <v>1403</v>
      </c>
      <c r="B969" s="17">
        <v>34.69</v>
      </c>
      <c r="C969" s="17">
        <v>5.65</v>
      </c>
      <c r="D969" s="17" t="s">
        <v>2380</v>
      </c>
      <c r="E969" s="17" t="s">
        <v>2380</v>
      </c>
      <c r="F969" s="17" t="s">
        <v>2380</v>
      </c>
      <c r="G969" s="17">
        <v>0</v>
      </c>
      <c r="H969" s="17" t="s">
        <v>2380</v>
      </c>
    </row>
    <row r="970" spans="1:8" x14ac:dyDescent="0.35">
      <c r="A970" s="17" t="s">
        <v>1402</v>
      </c>
      <c r="B970" s="17">
        <v>37.68</v>
      </c>
      <c r="C970" s="17">
        <v>4.29</v>
      </c>
      <c r="D970" s="17" t="s">
        <v>2381</v>
      </c>
      <c r="E970" s="17" t="s">
        <v>2380</v>
      </c>
      <c r="F970" s="17" t="s">
        <v>2380</v>
      </c>
      <c r="G970" s="17">
        <v>0</v>
      </c>
      <c r="H970" s="17" t="s">
        <v>2380</v>
      </c>
    </row>
    <row r="971" spans="1:8" x14ac:dyDescent="0.35">
      <c r="A971" s="17" t="s">
        <v>1401</v>
      </c>
      <c r="B971" s="17">
        <v>35.49</v>
      </c>
      <c r="C971" s="17">
        <v>4.74</v>
      </c>
      <c r="D971" s="17" t="s">
        <v>2381</v>
      </c>
      <c r="E971" s="17" t="s">
        <v>2380</v>
      </c>
      <c r="F971" s="17" t="s">
        <v>2381</v>
      </c>
      <c r="G971" s="17">
        <v>1</v>
      </c>
      <c r="H971" s="17" t="s">
        <v>2380</v>
      </c>
    </row>
    <row r="972" spans="1:8" x14ac:dyDescent="0.35">
      <c r="A972" s="17" t="s">
        <v>1400</v>
      </c>
      <c r="B972" s="17">
        <v>44.7</v>
      </c>
      <c r="C972" s="17">
        <v>7.6</v>
      </c>
      <c r="D972" s="17" t="s">
        <v>2381</v>
      </c>
      <c r="E972" s="17" t="s">
        <v>2380</v>
      </c>
      <c r="F972" s="17" t="s">
        <v>2380</v>
      </c>
      <c r="G972" s="17">
        <v>2</v>
      </c>
      <c r="H972" s="17" t="s">
        <v>2380</v>
      </c>
    </row>
    <row r="973" spans="1:8" x14ac:dyDescent="0.35">
      <c r="A973" s="17" t="s">
        <v>1399</v>
      </c>
      <c r="B973" s="17">
        <v>38.380000000000003</v>
      </c>
      <c r="C973" s="17">
        <v>8.5</v>
      </c>
      <c r="D973" s="17" t="s">
        <v>2381</v>
      </c>
      <c r="E973" s="17" t="s">
        <v>2380</v>
      </c>
      <c r="F973" s="17" t="s">
        <v>2380</v>
      </c>
      <c r="G973" s="17">
        <v>2</v>
      </c>
      <c r="H973" s="17" t="s">
        <v>2380</v>
      </c>
    </row>
    <row r="974" spans="1:8" x14ac:dyDescent="0.35">
      <c r="A974" s="17" t="s">
        <v>1398</v>
      </c>
      <c r="B974" s="17">
        <v>35.244999999999997</v>
      </c>
      <c r="C974" s="17">
        <v>11.22</v>
      </c>
      <c r="D974" s="17" t="s">
        <v>2381</v>
      </c>
      <c r="E974" s="17" t="s">
        <v>2380</v>
      </c>
      <c r="F974" s="17" t="s">
        <v>2380</v>
      </c>
      <c r="G974" s="17">
        <v>0</v>
      </c>
      <c r="H974" s="17" t="s">
        <v>2380</v>
      </c>
    </row>
    <row r="975" spans="1:8" x14ac:dyDescent="0.35">
      <c r="A975" s="17" t="s">
        <v>1397</v>
      </c>
      <c r="B975" s="17">
        <v>49.84</v>
      </c>
      <c r="C975" s="17">
        <v>5.0999999999999996</v>
      </c>
      <c r="D975" s="17" t="s">
        <v>2381</v>
      </c>
      <c r="E975" s="17" t="s">
        <v>2380</v>
      </c>
      <c r="F975" s="17" t="s">
        <v>2381</v>
      </c>
      <c r="G975" s="17">
        <v>1</v>
      </c>
      <c r="H975" s="17" t="s">
        <v>2380</v>
      </c>
    </row>
    <row r="976" spans="1:8" x14ac:dyDescent="0.35">
      <c r="A976" s="17" t="s">
        <v>1396</v>
      </c>
      <c r="B976" s="17">
        <v>49.06</v>
      </c>
      <c r="C976" s="17">
        <v>5.43</v>
      </c>
      <c r="D976" s="17" t="s">
        <v>2381</v>
      </c>
      <c r="E976" s="17" t="s">
        <v>2380</v>
      </c>
      <c r="F976" s="17" t="s">
        <v>2380</v>
      </c>
      <c r="G976" s="17">
        <v>1</v>
      </c>
      <c r="H976" s="17" t="s">
        <v>2380</v>
      </c>
    </row>
    <row r="977" spans="1:8" x14ac:dyDescent="0.35">
      <c r="A977" s="17" t="s">
        <v>1395</v>
      </c>
      <c r="B977" s="17">
        <v>30.88</v>
      </c>
      <c r="C977" s="17">
        <v>5.82</v>
      </c>
      <c r="D977" s="17" t="s">
        <v>2380</v>
      </c>
      <c r="E977" s="17" t="s">
        <v>2380</v>
      </c>
      <c r="F977" s="17" t="s">
        <v>2380</v>
      </c>
      <c r="G977" s="17">
        <v>2</v>
      </c>
      <c r="H977" s="17" t="s">
        <v>2380</v>
      </c>
    </row>
    <row r="978" spans="1:8" x14ac:dyDescent="0.35">
      <c r="A978" s="17" t="s">
        <v>1394</v>
      </c>
      <c r="B978" s="17">
        <v>33.35</v>
      </c>
      <c r="C978" s="17">
        <v>6.05</v>
      </c>
      <c r="D978" s="17" t="s">
        <v>2380</v>
      </c>
      <c r="E978" s="17" t="s">
        <v>2380</v>
      </c>
      <c r="F978" s="17" t="s">
        <v>2381</v>
      </c>
      <c r="G978" s="17">
        <v>1</v>
      </c>
      <c r="H978" s="17" t="s">
        <v>2380</v>
      </c>
    </row>
    <row r="979" spans="1:8" x14ac:dyDescent="0.35">
      <c r="A979" s="17" t="s">
        <v>1393</v>
      </c>
      <c r="B979" s="17">
        <v>38</v>
      </c>
      <c r="C979" s="17">
        <v>6.38</v>
      </c>
      <c r="D979" s="17" t="s">
        <v>2381</v>
      </c>
      <c r="E979" s="17" t="s">
        <v>2380</v>
      </c>
      <c r="F979" s="17" t="s">
        <v>2380</v>
      </c>
      <c r="G979" s="17">
        <v>1</v>
      </c>
      <c r="H979" s="17" t="s">
        <v>2380</v>
      </c>
    </row>
    <row r="980" spans="1:8" x14ac:dyDescent="0.35">
      <c r="A980" s="17" t="s">
        <v>1392</v>
      </c>
      <c r="B980" s="17">
        <v>36.08</v>
      </c>
      <c r="C980" s="17">
        <v>5.73</v>
      </c>
      <c r="D980" s="17" t="s">
        <v>2381</v>
      </c>
      <c r="E980" s="17" t="s">
        <v>2380</v>
      </c>
      <c r="F980" s="17" t="s">
        <v>2380</v>
      </c>
      <c r="G980" s="17">
        <v>1</v>
      </c>
      <c r="H980" s="17" t="s">
        <v>2380</v>
      </c>
    </row>
    <row r="981" spans="1:8" x14ac:dyDescent="0.35">
      <c r="A981" s="17" t="s">
        <v>1391</v>
      </c>
      <c r="B981" s="17">
        <v>35.700000000000003</v>
      </c>
      <c r="C981" s="17">
        <v>5.47</v>
      </c>
      <c r="D981" s="17" t="s">
        <v>2381</v>
      </c>
      <c r="E981" s="17" t="s">
        <v>2380</v>
      </c>
      <c r="F981" s="17" t="s">
        <v>2380</v>
      </c>
      <c r="G981" s="17">
        <v>1</v>
      </c>
      <c r="H981" s="17" t="s">
        <v>2380</v>
      </c>
    </row>
    <row r="982" spans="1:8" x14ac:dyDescent="0.35">
      <c r="A982" s="17" t="s">
        <v>1390</v>
      </c>
      <c r="B982" s="17">
        <v>34.01</v>
      </c>
      <c r="C982" s="17">
        <v>11.3</v>
      </c>
      <c r="D982" s="17" t="s">
        <v>2380</v>
      </c>
      <c r="E982" s="17" t="s">
        <v>2380</v>
      </c>
      <c r="F982" s="17" t="s">
        <v>2380</v>
      </c>
      <c r="G982" s="17">
        <v>0</v>
      </c>
      <c r="H982" s="17" t="s">
        <v>2380</v>
      </c>
    </row>
    <row r="983" spans="1:8" x14ac:dyDescent="0.35">
      <c r="A983" s="17" t="s">
        <v>1389</v>
      </c>
      <c r="B983" s="17">
        <v>31.54</v>
      </c>
      <c r="C983" s="17">
        <v>6.72</v>
      </c>
      <c r="D983" s="17" t="s">
        <v>2380</v>
      </c>
      <c r="E983" s="17" t="s">
        <v>2380</v>
      </c>
      <c r="F983" s="17" t="s">
        <v>2380</v>
      </c>
      <c r="G983" s="17">
        <v>0</v>
      </c>
      <c r="H983" s="17" t="s">
        <v>2380</v>
      </c>
    </row>
    <row r="984" spans="1:8" x14ac:dyDescent="0.35">
      <c r="A984" s="17" t="s">
        <v>1388</v>
      </c>
      <c r="B984" s="17">
        <v>23.3</v>
      </c>
      <c r="C984" s="17">
        <v>5.36</v>
      </c>
      <c r="D984" s="17" t="s">
        <v>2381</v>
      </c>
      <c r="E984" s="17" t="s">
        <v>2380</v>
      </c>
      <c r="F984" s="17" t="s">
        <v>2380</v>
      </c>
      <c r="G984" s="17">
        <v>1</v>
      </c>
      <c r="H984" s="17" t="s">
        <v>2380</v>
      </c>
    </row>
    <row r="985" spans="1:8" x14ac:dyDescent="0.35">
      <c r="A985" s="17" t="s">
        <v>1387</v>
      </c>
      <c r="B985" s="17">
        <v>27.75</v>
      </c>
      <c r="C985" s="17">
        <v>9.8800000000000008</v>
      </c>
      <c r="D985" s="17" t="s">
        <v>2380</v>
      </c>
      <c r="E985" s="17" t="s">
        <v>2380</v>
      </c>
      <c r="F985" s="17" t="s">
        <v>2380</v>
      </c>
      <c r="G985" s="17">
        <v>0</v>
      </c>
      <c r="H985" s="17" t="s">
        <v>2380</v>
      </c>
    </row>
    <row r="986" spans="1:8" x14ac:dyDescent="0.35">
      <c r="A986" s="17" t="s">
        <v>1386</v>
      </c>
      <c r="B986" s="17">
        <v>42.46</v>
      </c>
      <c r="C986" s="17">
        <v>4.1100000000000003</v>
      </c>
      <c r="D986" s="17" t="s">
        <v>2380</v>
      </c>
      <c r="E986" s="17" t="s">
        <v>2380</v>
      </c>
      <c r="F986" s="17" t="s">
        <v>2380</v>
      </c>
      <c r="G986" s="17">
        <v>0</v>
      </c>
      <c r="H986" s="17" t="s">
        <v>2380</v>
      </c>
    </row>
    <row r="987" spans="1:8" x14ac:dyDescent="0.35">
      <c r="A987" s="17" t="s">
        <v>1385</v>
      </c>
      <c r="B987" s="17">
        <v>54.47</v>
      </c>
      <c r="C987" s="17">
        <v>7.48</v>
      </c>
      <c r="D987" s="17" t="s">
        <v>2380</v>
      </c>
      <c r="E987" s="17" t="s">
        <v>2380</v>
      </c>
      <c r="F987" s="17" t="s">
        <v>2380</v>
      </c>
      <c r="G987" s="17">
        <v>0</v>
      </c>
      <c r="H987" s="17" t="s">
        <v>2380</v>
      </c>
    </row>
    <row r="988" spans="1:8" x14ac:dyDescent="0.35">
      <c r="A988" s="17" t="s">
        <v>1384</v>
      </c>
      <c r="B988" s="17">
        <v>24.93</v>
      </c>
      <c r="C988" s="17">
        <v>9.18</v>
      </c>
      <c r="D988" s="17" t="s">
        <v>2381</v>
      </c>
      <c r="E988" s="17" t="s">
        <v>2380</v>
      </c>
      <c r="F988" s="17" t="s">
        <v>2381</v>
      </c>
      <c r="G988" s="17">
        <v>1</v>
      </c>
      <c r="H988" s="17" t="s">
        <v>2380</v>
      </c>
    </row>
    <row r="989" spans="1:8" x14ac:dyDescent="0.35">
      <c r="A989" s="17" t="s">
        <v>1383</v>
      </c>
      <c r="B989" s="17">
        <v>48.12</v>
      </c>
      <c r="C989" s="17">
        <v>4.51</v>
      </c>
      <c r="D989" s="17" t="s">
        <v>2381</v>
      </c>
      <c r="E989" s="17" t="s">
        <v>2380</v>
      </c>
      <c r="F989" s="17" t="s">
        <v>2380</v>
      </c>
      <c r="G989" s="17">
        <v>1</v>
      </c>
      <c r="H989" s="17" t="s">
        <v>2380</v>
      </c>
    </row>
    <row r="990" spans="1:8" x14ac:dyDescent="0.35">
      <c r="A990" s="17" t="s">
        <v>1382</v>
      </c>
      <c r="B990" s="17">
        <v>24.91</v>
      </c>
      <c r="C990" s="17">
        <v>7.33</v>
      </c>
      <c r="D990" s="17" t="s">
        <v>2381</v>
      </c>
      <c r="E990" s="17" t="s">
        <v>2380</v>
      </c>
      <c r="F990" s="17" t="s">
        <v>2381</v>
      </c>
      <c r="G990" s="17">
        <v>1</v>
      </c>
      <c r="H990" s="17" t="s">
        <v>2380</v>
      </c>
    </row>
    <row r="991" spans="1:8" x14ac:dyDescent="0.35">
      <c r="A991" s="17" t="s">
        <v>1381</v>
      </c>
      <c r="B991" s="17">
        <v>27.645</v>
      </c>
      <c r="C991" s="17">
        <v>10.56</v>
      </c>
      <c r="D991" s="17" t="s">
        <v>2380</v>
      </c>
      <c r="E991" s="17" t="s">
        <v>2380</v>
      </c>
      <c r="F991" s="17" t="s">
        <v>2380</v>
      </c>
      <c r="G991" s="17">
        <v>0</v>
      </c>
      <c r="H991" s="17" t="s">
        <v>2380</v>
      </c>
    </row>
    <row r="992" spans="1:8" x14ac:dyDescent="0.35">
      <c r="A992" s="17" t="s">
        <v>1380</v>
      </c>
      <c r="B992" s="17">
        <v>33.700000000000003</v>
      </c>
      <c r="C992" s="17">
        <v>4.01</v>
      </c>
      <c r="D992" s="17" t="s">
        <v>2380</v>
      </c>
      <c r="E992" s="17" t="s">
        <v>2380</v>
      </c>
      <c r="F992" s="17" t="s">
        <v>2380</v>
      </c>
      <c r="G992" s="17">
        <v>2</v>
      </c>
      <c r="H992" s="17" t="s">
        <v>2380</v>
      </c>
    </row>
    <row r="993" spans="1:8" x14ac:dyDescent="0.35">
      <c r="A993" s="17" t="s">
        <v>1379</v>
      </c>
      <c r="B993" s="17">
        <v>38.93</v>
      </c>
      <c r="C993" s="17">
        <v>5.64</v>
      </c>
      <c r="D993" s="17" t="s">
        <v>2381</v>
      </c>
      <c r="E993" s="17" t="s">
        <v>2380</v>
      </c>
      <c r="F993" s="17" t="s">
        <v>2380</v>
      </c>
      <c r="G993" s="17">
        <v>1</v>
      </c>
      <c r="H993" s="17" t="s">
        <v>2380</v>
      </c>
    </row>
    <row r="994" spans="1:8" x14ac:dyDescent="0.35">
      <c r="A994" s="17" t="s">
        <v>1378</v>
      </c>
      <c r="B994" s="17">
        <v>32.774999999999999</v>
      </c>
      <c r="C994" s="17">
        <v>8.02</v>
      </c>
      <c r="D994" s="17" t="s">
        <v>2381</v>
      </c>
      <c r="E994" s="17" t="s">
        <v>2380</v>
      </c>
      <c r="F994" s="17" t="s">
        <v>2380</v>
      </c>
      <c r="G994" s="17">
        <v>2</v>
      </c>
      <c r="H994" s="17" t="s">
        <v>2380</v>
      </c>
    </row>
    <row r="995" spans="1:8" x14ac:dyDescent="0.35">
      <c r="A995" s="17" t="s">
        <v>1377</v>
      </c>
      <c r="B995" s="17">
        <v>29.83</v>
      </c>
      <c r="C995" s="17">
        <v>7.2</v>
      </c>
      <c r="D995" s="17" t="s">
        <v>2381</v>
      </c>
      <c r="E995" s="17" t="s">
        <v>2380</v>
      </c>
      <c r="F995" s="17" t="s">
        <v>2380</v>
      </c>
      <c r="G995" s="17">
        <v>0</v>
      </c>
      <c r="H995" s="17" t="s">
        <v>2380</v>
      </c>
    </row>
    <row r="996" spans="1:8" x14ac:dyDescent="0.35">
      <c r="A996" s="17" t="s">
        <v>1376</v>
      </c>
      <c r="B996" s="17">
        <v>28.31</v>
      </c>
      <c r="C996" s="17">
        <v>4.55</v>
      </c>
      <c r="D996" s="17" t="s">
        <v>2380</v>
      </c>
      <c r="E996" s="17" t="s">
        <v>2381</v>
      </c>
      <c r="F996" s="17" t="s">
        <v>2380</v>
      </c>
      <c r="G996" s="17">
        <v>1</v>
      </c>
      <c r="H996" s="17" t="s">
        <v>2380</v>
      </c>
    </row>
    <row r="997" spans="1:8" x14ac:dyDescent="0.35">
      <c r="A997" s="17" t="s">
        <v>1375</v>
      </c>
      <c r="B997" s="17">
        <v>29.79</v>
      </c>
      <c r="C997" s="17">
        <v>9.0299999999999994</v>
      </c>
      <c r="D997" s="17" t="s">
        <v>2380</v>
      </c>
      <c r="E997" s="17" t="s">
        <v>2380</v>
      </c>
      <c r="F997" s="17" t="s">
        <v>2380</v>
      </c>
      <c r="G997" s="17">
        <v>0</v>
      </c>
      <c r="H997" s="17" t="s">
        <v>2380</v>
      </c>
    </row>
    <row r="998" spans="1:8" x14ac:dyDescent="0.35">
      <c r="A998" s="17" t="s">
        <v>1374</v>
      </c>
      <c r="B998" s="17">
        <v>36.6</v>
      </c>
      <c r="C998" s="17">
        <v>5.2</v>
      </c>
      <c r="D998" s="17" t="s">
        <v>2381</v>
      </c>
      <c r="E998" s="17" t="s">
        <v>2380</v>
      </c>
      <c r="F998" s="17" t="s">
        <v>2381</v>
      </c>
      <c r="G998" s="17">
        <v>1</v>
      </c>
      <c r="H998" s="17" t="s">
        <v>2380</v>
      </c>
    </row>
    <row r="999" spans="1:8" x14ac:dyDescent="0.35">
      <c r="A999" s="17" t="s">
        <v>1373</v>
      </c>
      <c r="B999" s="17">
        <v>35.93</v>
      </c>
      <c r="C999" s="17">
        <v>8.3000000000000007</v>
      </c>
      <c r="D999" s="17" t="s">
        <v>2381</v>
      </c>
      <c r="E999" s="17" t="s">
        <v>2380</v>
      </c>
      <c r="F999" s="17" t="s">
        <v>2380</v>
      </c>
      <c r="G999" s="17">
        <v>0</v>
      </c>
      <c r="H999" s="17" t="s">
        <v>2380</v>
      </c>
    </row>
    <row r="1000" spans="1:8" x14ac:dyDescent="0.35">
      <c r="A1000" s="17" t="s">
        <v>1372</v>
      </c>
      <c r="B1000" s="17">
        <v>28.6</v>
      </c>
      <c r="C1000" s="17">
        <v>5.56</v>
      </c>
      <c r="D1000" s="17" t="s">
        <v>2381</v>
      </c>
      <c r="E1000" s="17" t="s">
        <v>2380</v>
      </c>
      <c r="F1000" s="17" t="s">
        <v>2381</v>
      </c>
      <c r="G1000" s="17">
        <v>1</v>
      </c>
      <c r="H1000" s="17" t="s">
        <v>2380</v>
      </c>
    </row>
    <row r="1001" spans="1:8" x14ac:dyDescent="0.35">
      <c r="A1001" s="17" t="s">
        <v>1371</v>
      </c>
      <c r="B1001" s="17">
        <v>39.17</v>
      </c>
      <c r="C1001" s="17">
        <v>4.1500000000000004</v>
      </c>
      <c r="D1001" s="17" t="s">
        <v>2380</v>
      </c>
      <c r="E1001" s="17" t="s">
        <v>2380</v>
      </c>
      <c r="F1001" s="17" t="s">
        <v>2380</v>
      </c>
      <c r="G1001" s="17">
        <v>0</v>
      </c>
      <c r="H1001" s="17" t="s">
        <v>2380</v>
      </c>
    </row>
    <row r="1002" spans="1:8" x14ac:dyDescent="0.35">
      <c r="A1002" s="17" t="s">
        <v>1370</v>
      </c>
      <c r="B1002" s="17">
        <v>26.41</v>
      </c>
      <c r="C1002" s="17">
        <v>5.99</v>
      </c>
      <c r="D1002" s="17" t="s">
        <v>2381</v>
      </c>
      <c r="E1002" s="17" t="s">
        <v>2380</v>
      </c>
      <c r="F1002" s="17" t="s">
        <v>2381</v>
      </c>
      <c r="G1002" s="17">
        <v>1</v>
      </c>
      <c r="H1002" s="17" t="s">
        <v>2380</v>
      </c>
    </row>
    <row r="1003" spans="1:8" x14ac:dyDescent="0.35">
      <c r="A1003" s="17" t="s">
        <v>1369</v>
      </c>
      <c r="B1003" s="17">
        <v>30.63</v>
      </c>
      <c r="C1003" s="17">
        <v>5.8</v>
      </c>
      <c r="D1003" s="17" t="s">
        <v>2381</v>
      </c>
      <c r="E1003" s="17" t="s">
        <v>2380</v>
      </c>
      <c r="F1003" s="17" t="s">
        <v>2380</v>
      </c>
      <c r="G1003" s="17">
        <v>0</v>
      </c>
      <c r="H1003" s="17" t="s">
        <v>2380</v>
      </c>
    </row>
    <row r="1004" spans="1:8" x14ac:dyDescent="0.35">
      <c r="A1004" s="17" t="s">
        <v>1368</v>
      </c>
      <c r="B1004" s="17">
        <v>31.73</v>
      </c>
      <c r="C1004" s="17">
        <v>7.32</v>
      </c>
      <c r="D1004" s="17" t="s">
        <v>2381</v>
      </c>
      <c r="E1004" s="17" t="s">
        <v>2380</v>
      </c>
      <c r="F1004" s="17" t="s">
        <v>2380</v>
      </c>
      <c r="G1004" s="17">
        <v>2</v>
      </c>
      <c r="H1004" s="17" t="s">
        <v>2380</v>
      </c>
    </row>
    <row r="1005" spans="1:8" x14ac:dyDescent="0.35">
      <c r="A1005" s="17" t="s">
        <v>1367</v>
      </c>
      <c r="B1005" s="17">
        <v>30.7</v>
      </c>
      <c r="C1005" s="17">
        <v>5.16</v>
      </c>
      <c r="D1005" s="17" t="s">
        <v>2380</v>
      </c>
      <c r="E1005" s="17" t="s">
        <v>2380</v>
      </c>
      <c r="F1005" s="17" t="s">
        <v>2380</v>
      </c>
      <c r="G1005" s="17">
        <v>2</v>
      </c>
      <c r="H1005" s="17" t="s">
        <v>2380</v>
      </c>
    </row>
    <row r="1006" spans="1:8" x14ac:dyDescent="0.35">
      <c r="A1006" s="17" t="s">
        <v>1366</v>
      </c>
      <c r="B1006" s="17">
        <v>25.934999999999999</v>
      </c>
      <c r="C1006" s="17">
        <v>5.96</v>
      </c>
      <c r="D1006" s="17" t="s">
        <v>2381</v>
      </c>
      <c r="E1006" s="17" t="s">
        <v>2380</v>
      </c>
      <c r="F1006" s="17" t="s">
        <v>2380</v>
      </c>
      <c r="G1006" s="17">
        <v>2</v>
      </c>
      <c r="H1006" s="17" t="s">
        <v>2380</v>
      </c>
    </row>
    <row r="1007" spans="1:8" x14ac:dyDescent="0.35">
      <c r="A1007" s="17" t="s">
        <v>1365</v>
      </c>
      <c r="B1007" s="17">
        <v>35.9</v>
      </c>
      <c r="C1007" s="17">
        <v>4.8499999999999996</v>
      </c>
      <c r="D1007" s="17" t="s">
        <v>2381</v>
      </c>
      <c r="E1007" s="17" t="s">
        <v>2380</v>
      </c>
      <c r="F1007" s="17" t="s">
        <v>2381</v>
      </c>
      <c r="G1007" s="17">
        <v>1</v>
      </c>
      <c r="H1007" s="17" t="s">
        <v>2380</v>
      </c>
    </row>
    <row r="1008" spans="1:8" x14ac:dyDescent="0.35">
      <c r="A1008" s="17" t="s">
        <v>1364</v>
      </c>
      <c r="B1008" s="17">
        <v>26.7</v>
      </c>
      <c r="C1008" s="17">
        <v>5.09</v>
      </c>
      <c r="D1008" s="17" t="s">
        <v>2381</v>
      </c>
      <c r="E1008" s="17" t="s">
        <v>2380</v>
      </c>
      <c r="F1008" s="17" t="s">
        <v>2381</v>
      </c>
      <c r="G1008" s="17">
        <v>1</v>
      </c>
      <c r="H1008" s="17" t="s">
        <v>2380</v>
      </c>
    </row>
    <row r="1009" spans="1:8" x14ac:dyDescent="0.35">
      <c r="A1009" s="17" t="s">
        <v>1363</v>
      </c>
      <c r="B1009" s="17">
        <v>33.71</v>
      </c>
      <c r="C1009" s="17">
        <v>4.9400000000000004</v>
      </c>
      <c r="D1009" s="17" t="s">
        <v>2380</v>
      </c>
      <c r="E1009" s="17" t="s">
        <v>2380</v>
      </c>
      <c r="F1009" s="17" t="s">
        <v>2380</v>
      </c>
      <c r="G1009" s="17">
        <v>0</v>
      </c>
      <c r="H1009" s="17" t="s">
        <v>2380</v>
      </c>
    </row>
    <row r="1010" spans="1:8" x14ac:dyDescent="0.35">
      <c r="A1010" s="17" t="s">
        <v>1362</v>
      </c>
      <c r="B1010" s="17">
        <v>41.91</v>
      </c>
      <c r="C1010" s="17">
        <v>4.92</v>
      </c>
      <c r="D1010" s="17" t="s">
        <v>2381</v>
      </c>
      <c r="E1010" s="17" t="s">
        <v>2380</v>
      </c>
      <c r="F1010" s="17" t="s">
        <v>2380</v>
      </c>
      <c r="G1010" s="17">
        <v>2</v>
      </c>
      <c r="H1010" s="17" t="s">
        <v>2380</v>
      </c>
    </row>
    <row r="1011" spans="1:8" x14ac:dyDescent="0.35">
      <c r="A1011" s="17" t="s">
        <v>1361</v>
      </c>
      <c r="B1011" s="17">
        <v>39.82</v>
      </c>
      <c r="C1011" s="17">
        <v>6.05</v>
      </c>
      <c r="D1011" s="17" t="s">
        <v>2381</v>
      </c>
      <c r="E1011" s="17" t="s">
        <v>2380</v>
      </c>
      <c r="F1011" s="17" t="s">
        <v>2380</v>
      </c>
      <c r="G1011" s="17">
        <v>2</v>
      </c>
      <c r="H1011" s="17" t="s">
        <v>2380</v>
      </c>
    </row>
    <row r="1012" spans="1:8" x14ac:dyDescent="0.35">
      <c r="A1012" s="17" t="s">
        <v>1360</v>
      </c>
      <c r="B1012" s="17">
        <v>28.12</v>
      </c>
      <c r="C1012" s="17">
        <v>4.67</v>
      </c>
      <c r="D1012" s="17" t="s">
        <v>2380</v>
      </c>
      <c r="E1012" s="17" t="s">
        <v>2380</v>
      </c>
      <c r="F1012" s="17" t="s">
        <v>2380</v>
      </c>
      <c r="G1012" s="17">
        <v>2</v>
      </c>
      <c r="H1012" s="17" t="s">
        <v>2380</v>
      </c>
    </row>
    <row r="1013" spans="1:8" x14ac:dyDescent="0.35">
      <c r="A1013" s="17" t="s">
        <v>1359</v>
      </c>
      <c r="B1013" s="17">
        <v>26.98</v>
      </c>
      <c r="C1013" s="17">
        <v>9.81</v>
      </c>
      <c r="D1013" s="17" t="s">
        <v>2381</v>
      </c>
      <c r="E1013" s="17" t="s">
        <v>2380</v>
      </c>
      <c r="F1013" s="17" t="s">
        <v>2380</v>
      </c>
      <c r="G1013" s="17">
        <v>0</v>
      </c>
      <c r="H1013" s="17" t="s">
        <v>2380</v>
      </c>
    </row>
    <row r="1014" spans="1:8" x14ac:dyDescent="0.35">
      <c r="A1014" s="17" t="s">
        <v>1358</v>
      </c>
      <c r="B1014" s="17">
        <v>27.2</v>
      </c>
      <c r="C1014" s="17">
        <v>6.06</v>
      </c>
      <c r="D1014" s="17" t="s">
        <v>2381</v>
      </c>
      <c r="E1014" s="17" t="s">
        <v>2380</v>
      </c>
      <c r="F1014" s="17" t="s">
        <v>2380</v>
      </c>
      <c r="G1014" s="17">
        <v>2</v>
      </c>
      <c r="H1014" s="17" t="s">
        <v>2380</v>
      </c>
    </row>
    <row r="1015" spans="1:8" x14ac:dyDescent="0.35">
      <c r="A1015" s="17" t="s">
        <v>1357</v>
      </c>
      <c r="B1015" s="17">
        <v>25.3</v>
      </c>
      <c r="C1015" s="17">
        <v>5.19</v>
      </c>
      <c r="D1015" s="17" t="s">
        <v>2381</v>
      </c>
      <c r="E1015" s="17" t="s">
        <v>2380</v>
      </c>
      <c r="F1015" s="17" t="s">
        <v>2380</v>
      </c>
      <c r="G1015" s="17">
        <v>2</v>
      </c>
      <c r="H1015" s="17" t="s">
        <v>2380</v>
      </c>
    </row>
    <row r="1016" spans="1:8" x14ac:dyDescent="0.35">
      <c r="A1016" s="17" t="s">
        <v>1356</v>
      </c>
      <c r="B1016" s="17">
        <v>30.25</v>
      </c>
      <c r="C1016" s="17">
        <v>10.16</v>
      </c>
      <c r="D1016" s="17" t="s">
        <v>2380</v>
      </c>
      <c r="E1016" s="17" t="s">
        <v>2380</v>
      </c>
      <c r="F1016" s="17" t="s">
        <v>2380</v>
      </c>
      <c r="G1016" s="17">
        <v>0</v>
      </c>
      <c r="H1016" s="17" t="s">
        <v>2380</v>
      </c>
    </row>
    <row r="1017" spans="1:8" x14ac:dyDescent="0.35">
      <c r="A1017" s="17" t="s">
        <v>1355</v>
      </c>
      <c r="B1017" s="17">
        <v>54</v>
      </c>
      <c r="C1017" s="17">
        <v>4.68</v>
      </c>
      <c r="D1017" s="17" t="s">
        <v>2381</v>
      </c>
      <c r="E1017" s="17" t="s">
        <v>2381</v>
      </c>
      <c r="F1017" s="17" t="s">
        <v>2380</v>
      </c>
      <c r="G1017" s="17">
        <v>2</v>
      </c>
      <c r="H1017" s="17" t="s">
        <v>2380</v>
      </c>
    </row>
    <row r="1018" spans="1:8" x14ac:dyDescent="0.35">
      <c r="A1018" s="17" t="s">
        <v>1354</v>
      </c>
      <c r="B1018" s="17">
        <v>51.86</v>
      </c>
      <c r="C1018" s="17">
        <v>5.32</v>
      </c>
      <c r="D1018" s="17" t="s">
        <v>2381</v>
      </c>
      <c r="E1018" s="17" t="s">
        <v>2380</v>
      </c>
      <c r="F1018" s="17" t="s">
        <v>2380</v>
      </c>
      <c r="G1018" s="17">
        <v>0</v>
      </c>
      <c r="H1018" s="17" t="s">
        <v>2380</v>
      </c>
    </row>
    <row r="1019" spans="1:8" x14ac:dyDescent="0.35">
      <c r="A1019" s="17" t="s">
        <v>1353</v>
      </c>
      <c r="B1019" s="17">
        <v>31.39</v>
      </c>
      <c r="C1019" s="17">
        <v>6.99</v>
      </c>
      <c r="D1019" s="17" t="s">
        <v>2380</v>
      </c>
      <c r="E1019" s="17" t="s">
        <v>2380</v>
      </c>
      <c r="F1019" s="17" t="s">
        <v>2380</v>
      </c>
      <c r="G1019" s="17">
        <v>0</v>
      </c>
      <c r="H1019" s="17" t="s">
        <v>2380</v>
      </c>
    </row>
    <row r="1020" spans="1:8" x14ac:dyDescent="0.35">
      <c r="A1020" s="17" t="s">
        <v>1352</v>
      </c>
      <c r="B1020" s="17">
        <v>39.97</v>
      </c>
      <c r="C1020" s="17">
        <v>5.55</v>
      </c>
      <c r="D1020" s="17" t="s">
        <v>2380</v>
      </c>
      <c r="E1020" s="17" t="s">
        <v>2380</v>
      </c>
      <c r="F1020" s="17" t="s">
        <v>2380</v>
      </c>
      <c r="G1020" s="17">
        <v>0</v>
      </c>
      <c r="H1020" s="17" t="s">
        <v>2380</v>
      </c>
    </row>
    <row r="1021" spans="1:8" x14ac:dyDescent="0.35">
      <c r="A1021" s="17" t="s">
        <v>1351</v>
      </c>
      <c r="B1021" s="17">
        <v>41.23</v>
      </c>
      <c r="C1021" s="17">
        <v>6.94</v>
      </c>
      <c r="D1021" s="17" t="s">
        <v>2380</v>
      </c>
      <c r="E1021" s="17" t="s">
        <v>2380</v>
      </c>
      <c r="F1021" s="17" t="s">
        <v>2380</v>
      </c>
      <c r="G1021" s="17">
        <v>0</v>
      </c>
      <c r="H1021" s="17" t="s">
        <v>2380</v>
      </c>
    </row>
    <row r="1022" spans="1:8" x14ac:dyDescent="0.35">
      <c r="A1022" s="17" t="s">
        <v>1350</v>
      </c>
      <c r="B1022" s="17">
        <v>49.45</v>
      </c>
      <c r="C1022" s="17">
        <v>4.2</v>
      </c>
      <c r="D1022" s="17" t="s">
        <v>2381</v>
      </c>
      <c r="E1022" s="17" t="s">
        <v>2380</v>
      </c>
      <c r="F1022" s="17" t="s">
        <v>2380</v>
      </c>
      <c r="G1022" s="17">
        <v>0</v>
      </c>
      <c r="H1022" s="17" t="s">
        <v>2380</v>
      </c>
    </row>
    <row r="1023" spans="1:8" x14ac:dyDescent="0.35">
      <c r="A1023" s="17" t="s">
        <v>1349</v>
      </c>
      <c r="B1023" s="17">
        <v>41.04</v>
      </c>
      <c r="C1023" s="17">
        <v>5.59</v>
      </c>
      <c r="D1023" s="17" t="s">
        <v>2380</v>
      </c>
      <c r="E1023" s="17" t="s">
        <v>2380</v>
      </c>
      <c r="F1023" s="17" t="s">
        <v>2380</v>
      </c>
      <c r="G1023" s="17">
        <v>0</v>
      </c>
      <c r="H1023" s="17" t="s">
        <v>2380</v>
      </c>
    </row>
    <row r="1024" spans="1:8" x14ac:dyDescent="0.35">
      <c r="A1024" s="17" t="s">
        <v>1348</v>
      </c>
      <c r="B1024" s="17">
        <v>27.93</v>
      </c>
      <c r="C1024" s="17">
        <v>9.9600000000000009</v>
      </c>
      <c r="D1024" s="17" t="s">
        <v>2380</v>
      </c>
      <c r="E1024" s="17" t="s">
        <v>2380</v>
      </c>
      <c r="F1024" s="17" t="s">
        <v>2380</v>
      </c>
      <c r="G1024" s="17">
        <v>0</v>
      </c>
      <c r="H1024" s="17" t="s">
        <v>2380</v>
      </c>
    </row>
    <row r="1025" spans="1:8" x14ac:dyDescent="0.35">
      <c r="A1025" s="17" t="s">
        <v>1347</v>
      </c>
      <c r="B1025" s="17">
        <v>21.01</v>
      </c>
      <c r="C1025" s="17">
        <v>7.37</v>
      </c>
      <c r="D1025" s="17" t="s">
        <v>2380</v>
      </c>
      <c r="E1025" s="17" t="s">
        <v>2380</v>
      </c>
      <c r="F1025" s="17" t="s">
        <v>2380</v>
      </c>
      <c r="G1025" s="17">
        <v>0</v>
      </c>
      <c r="H1025" s="17" t="s">
        <v>2380</v>
      </c>
    </row>
    <row r="1026" spans="1:8" x14ac:dyDescent="0.35">
      <c r="A1026" s="17" t="s">
        <v>1346</v>
      </c>
      <c r="B1026" s="17">
        <v>52.37</v>
      </c>
      <c r="C1026" s="17">
        <v>5.0599999999999996</v>
      </c>
      <c r="D1026" s="17" t="s">
        <v>2381</v>
      </c>
      <c r="E1026" s="17" t="s">
        <v>2381</v>
      </c>
      <c r="F1026" s="17" t="s">
        <v>2380</v>
      </c>
      <c r="G1026" s="17">
        <v>2</v>
      </c>
      <c r="H1026" s="17" t="s">
        <v>2380</v>
      </c>
    </row>
    <row r="1027" spans="1:8" x14ac:dyDescent="0.35">
      <c r="A1027" s="17" t="s">
        <v>1345</v>
      </c>
      <c r="B1027" s="17">
        <v>40.369999999999997</v>
      </c>
      <c r="C1027" s="17">
        <v>8.2100000000000009</v>
      </c>
      <c r="D1027" s="17" t="s">
        <v>2380</v>
      </c>
      <c r="E1027" s="17" t="s">
        <v>2380</v>
      </c>
      <c r="F1027" s="17" t="s">
        <v>2380</v>
      </c>
      <c r="G1027" s="17">
        <v>0</v>
      </c>
      <c r="H1027" s="17" t="s">
        <v>2380</v>
      </c>
    </row>
    <row r="1028" spans="1:8" x14ac:dyDescent="0.35">
      <c r="A1028" s="17" t="s">
        <v>1344</v>
      </c>
      <c r="B1028" s="17">
        <v>41.47</v>
      </c>
      <c r="C1028" s="17">
        <v>10.34</v>
      </c>
      <c r="D1028" s="17" t="s">
        <v>2380</v>
      </c>
      <c r="E1028" s="17" t="s">
        <v>2380</v>
      </c>
      <c r="F1028" s="17" t="s">
        <v>2380</v>
      </c>
      <c r="G1028" s="17">
        <v>2</v>
      </c>
      <c r="H1028" s="17" t="s">
        <v>2380</v>
      </c>
    </row>
    <row r="1029" spans="1:8" x14ac:dyDescent="0.35">
      <c r="A1029" s="17" t="s">
        <v>1343</v>
      </c>
      <c r="B1029" s="17">
        <v>33.725000000000001</v>
      </c>
      <c r="C1029" s="17">
        <v>5.51</v>
      </c>
      <c r="D1029" s="17" t="s">
        <v>2381</v>
      </c>
      <c r="E1029" s="17" t="s">
        <v>2380</v>
      </c>
      <c r="F1029" s="17" t="s">
        <v>2380</v>
      </c>
      <c r="G1029" s="17">
        <v>2</v>
      </c>
      <c r="H1029" s="17" t="s">
        <v>2380</v>
      </c>
    </row>
    <row r="1030" spans="1:8" x14ac:dyDescent="0.35">
      <c r="A1030" s="17" t="s">
        <v>1342</v>
      </c>
      <c r="B1030" s="17">
        <v>28.1</v>
      </c>
      <c r="C1030" s="17">
        <v>11.2</v>
      </c>
      <c r="D1030" s="17" t="s">
        <v>2380</v>
      </c>
      <c r="E1030" s="17" t="s">
        <v>2380</v>
      </c>
      <c r="F1030" s="17" t="s">
        <v>2380</v>
      </c>
      <c r="G1030" s="17">
        <v>0</v>
      </c>
      <c r="H1030" s="17" t="s">
        <v>2380</v>
      </c>
    </row>
    <row r="1031" spans="1:8" x14ac:dyDescent="0.35">
      <c r="A1031" s="17" t="s">
        <v>1341</v>
      </c>
      <c r="B1031" s="17">
        <v>37.43</v>
      </c>
      <c r="C1031" s="17">
        <v>4.3499999999999996</v>
      </c>
      <c r="D1031" s="17" t="s">
        <v>2381</v>
      </c>
      <c r="E1031" s="17" t="s">
        <v>2380</v>
      </c>
      <c r="F1031" s="17" t="s">
        <v>2381</v>
      </c>
      <c r="G1031" s="17">
        <v>1</v>
      </c>
      <c r="H1031" s="17" t="s">
        <v>2380</v>
      </c>
    </row>
    <row r="1032" spans="1:8" x14ac:dyDescent="0.35">
      <c r="A1032" s="17" t="s">
        <v>1340</v>
      </c>
      <c r="B1032" s="17">
        <v>23.7</v>
      </c>
      <c r="C1032" s="17">
        <v>10.45</v>
      </c>
      <c r="D1032" s="17" t="s">
        <v>2380</v>
      </c>
      <c r="E1032" s="17" t="s">
        <v>2380</v>
      </c>
      <c r="F1032" s="17" t="s">
        <v>2380</v>
      </c>
      <c r="G1032" s="17">
        <v>0</v>
      </c>
      <c r="H1032" s="17" t="s">
        <v>2380</v>
      </c>
    </row>
    <row r="1033" spans="1:8" x14ac:dyDescent="0.35">
      <c r="A1033" s="17" t="s">
        <v>1339</v>
      </c>
      <c r="B1033" s="17">
        <v>24.795000000000002</v>
      </c>
      <c r="C1033" s="17">
        <v>4.07</v>
      </c>
      <c r="D1033" s="17" t="s">
        <v>2381</v>
      </c>
      <c r="E1033" s="17" t="s">
        <v>2380</v>
      </c>
      <c r="F1033" s="17" t="s">
        <v>2381</v>
      </c>
      <c r="G1033" s="17">
        <v>1</v>
      </c>
      <c r="H1033" s="17" t="s">
        <v>2380</v>
      </c>
    </row>
    <row r="1034" spans="1:8" x14ac:dyDescent="0.35">
      <c r="A1034" s="17" t="s">
        <v>1338</v>
      </c>
      <c r="B1034" s="17">
        <v>31.9</v>
      </c>
      <c r="C1034" s="17">
        <v>8.34</v>
      </c>
      <c r="D1034" s="17" t="s">
        <v>2380</v>
      </c>
      <c r="E1034" s="17" t="s">
        <v>2380</v>
      </c>
      <c r="F1034" s="17" t="s">
        <v>2380</v>
      </c>
      <c r="G1034" s="17">
        <v>0</v>
      </c>
      <c r="H1034" s="17" t="s">
        <v>2380</v>
      </c>
    </row>
    <row r="1035" spans="1:8" x14ac:dyDescent="0.35">
      <c r="A1035" s="17" t="s">
        <v>1337</v>
      </c>
      <c r="B1035" s="17">
        <v>32.68</v>
      </c>
      <c r="C1035" s="17">
        <v>7.41</v>
      </c>
      <c r="D1035" s="17" t="s">
        <v>2380</v>
      </c>
      <c r="E1035" s="17" t="s">
        <v>2380</v>
      </c>
      <c r="F1035" s="17" t="s">
        <v>2380</v>
      </c>
      <c r="G1035" s="17">
        <v>0</v>
      </c>
      <c r="H1035" s="17" t="s">
        <v>2380</v>
      </c>
    </row>
    <row r="1036" spans="1:8" x14ac:dyDescent="0.35">
      <c r="A1036" s="17" t="s">
        <v>1336</v>
      </c>
      <c r="B1036" s="17">
        <v>47.13</v>
      </c>
      <c r="C1036" s="17">
        <v>4.3099999999999996</v>
      </c>
      <c r="D1036" s="17" t="s">
        <v>2380</v>
      </c>
      <c r="E1036" s="17" t="s">
        <v>2380</v>
      </c>
      <c r="F1036" s="17" t="s">
        <v>2380</v>
      </c>
      <c r="G1036" s="17">
        <v>0</v>
      </c>
      <c r="H1036" s="17" t="s">
        <v>2380</v>
      </c>
    </row>
    <row r="1037" spans="1:8" x14ac:dyDescent="0.35">
      <c r="A1037" s="17" t="s">
        <v>1335</v>
      </c>
      <c r="B1037" s="17">
        <v>36.67</v>
      </c>
      <c r="C1037" s="17">
        <v>10.83</v>
      </c>
      <c r="D1037" s="17" t="s">
        <v>2380</v>
      </c>
      <c r="E1037" s="17" t="s">
        <v>2380</v>
      </c>
      <c r="F1037" s="17" t="s">
        <v>2380</v>
      </c>
      <c r="G1037" s="17">
        <v>0</v>
      </c>
      <c r="H1037" s="17" t="s">
        <v>2380</v>
      </c>
    </row>
    <row r="1038" spans="1:8" x14ac:dyDescent="0.35">
      <c r="A1038" s="17" t="s">
        <v>1334</v>
      </c>
      <c r="B1038" s="17">
        <v>33.630000000000003</v>
      </c>
      <c r="C1038" s="17">
        <v>11.31</v>
      </c>
      <c r="D1038" s="17" t="s">
        <v>2380</v>
      </c>
      <c r="E1038" s="17" t="s">
        <v>2380</v>
      </c>
      <c r="F1038" s="17" t="s">
        <v>2380</v>
      </c>
      <c r="G1038" s="17">
        <v>0</v>
      </c>
      <c r="H1038" s="17" t="s">
        <v>2380</v>
      </c>
    </row>
    <row r="1039" spans="1:8" x14ac:dyDescent="0.35">
      <c r="A1039" s="17" t="s">
        <v>1333</v>
      </c>
      <c r="B1039" s="17">
        <v>32.67</v>
      </c>
      <c r="C1039" s="17">
        <v>11.81</v>
      </c>
      <c r="D1039" s="17" t="s">
        <v>2381</v>
      </c>
      <c r="E1039" s="17" t="s">
        <v>2380</v>
      </c>
      <c r="F1039" s="17" t="s">
        <v>2380</v>
      </c>
      <c r="G1039" s="17">
        <v>0</v>
      </c>
      <c r="H1039" s="17" t="s">
        <v>2380</v>
      </c>
    </row>
    <row r="1040" spans="1:8" x14ac:dyDescent="0.35">
      <c r="A1040" s="17" t="s">
        <v>1332</v>
      </c>
      <c r="B1040" s="17">
        <v>33.299999999999997</v>
      </c>
      <c r="C1040" s="17">
        <v>8.26</v>
      </c>
      <c r="D1040" s="17" t="s">
        <v>2381</v>
      </c>
      <c r="E1040" s="17" t="s">
        <v>2380</v>
      </c>
      <c r="F1040" s="17" t="s">
        <v>2380</v>
      </c>
      <c r="G1040" s="17">
        <v>2</v>
      </c>
      <c r="H1040" s="17" t="s">
        <v>2380</v>
      </c>
    </row>
    <row r="1041" spans="1:8" x14ac:dyDescent="0.35">
      <c r="A1041" s="17" t="s">
        <v>1331</v>
      </c>
      <c r="B1041" s="17">
        <v>30.78</v>
      </c>
      <c r="C1041" s="17">
        <v>10.74</v>
      </c>
      <c r="D1041" s="17" t="s">
        <v>2381</v>
      </c>
      <c r="E1041" s="17" t="s">
        <v>2380</v>
      </c>
      <c r="F1041" s="17" t="s">
        <v>2380</v>
      </c>
      <c r="G1041" s="17">
        <v>2</v>
      </c>
      <c r="H1041" s="17" t="s">
        <v>2380</v>
      </c>
    </row>
    <row r="1042" spans="1:8" x14ac:dyDescent="0.35">
      <c r="A1042" s="17" t="s">
        <v>1330</v>
      </c>
      <c r="B1042" s="17">
        <v>28.975000000000001</v>
      </c>
      <c r="C1042" s="17">
        <v>7.69</v>
      </c>
      <c r="D1042" s="17" t="s">
        <v>2381</v>
      </c>
      <c r="E1042" s="17" t="s">
        <v>2380</v>
      </c>
      <c r="F1042" s="17" t="s">
        <v>2380</v>
      </c>
      <c r="G1042" s="17">
        <v>0</v>
      </c>
      <c r="H1042" s="17" t="s">
        <v>2380</v>
      </c>
    </row>
    <row r="1043" spans="1:8" x14ac:dyDescent="0.35">
      <c r="A1043" s="17" t="s">
        <v>1329</v>
      </c>
      <c r="B1043" s="17">
        <v>33.4</v>
      </c>
      <c r="C1043" s="17">
        <v>4.84</v>
      </c>
      <c r="D1043" s="17" t="s">
        <v>2380</v>
      </c>
      <c r="E1043" s="17" t="s">
        <v>2380</v>
      </c>
      <c r="F1043" s="17" t="s">
        <v>2380</v>
      </c>
      <c r="G1043" s="17">
        <v>0</v>
      </c>
      <c r="H1043" s="17" t="s">
        <v>2380</v>
      </c>
    </row>
    <row r="1044" spans="1:8" x14ac:dyDescent="0.35">
      <c r="A1044" s="17" t="s">
        <v>1328</v>
      </c>
      <c r="B1044" s="17">
        <v>21.5</v>
      </c>
      <c r="C1044" s="17">
        <v>9.77</v>
      </c>
      <c r="D1044" s="17" t="s">
        <v>2381</v>
      </c>
      <c r="E1044" s="17" t="s">
        <v>2380</v>
      </c>
      <c r="F1044" s="17" t="s">
        <v>2380</v>
      </c>
      <c r="G1044" s="17">
        <v>0</v>
      </c>
      <c r="H1044" s="17" t="s">
        <v>2380</v>
      </c>
    </row>
    <row r="1045" spans="1:8" x14ac:dyDescent="0.35">
      <c r="A1045" s="17" t="s">
        <v>1327</v>
      </c>
      <c r="B1045" s="17">
        <v>38.14</v>
      </c>
      <c r="C1045" s="17">
        <v>5.84</v>
      </c>
      <c r="D1045" s="17" t="s">
        <v>2380</v>
      </c>
      <c r="E1045" s="17" t="s">
        <v>2380</v>
      </c>
      <c r="F1045" s="17" t="s">
        <v>2380</v>
      </c>
      <c r="G1045" s="17">
        <v>0</v>
      </c>
      <c r="H1045" s="17" t="s">
        <v>2380</v>
      </c>
    </row>
    <row r="1046" spans="1:8" x14ac:dyDescent="0.35">
      <c r="A1046" s="17" t="s">
        <v>1326</v>
      </c>
      <c r="B1046" s="17">
        <v>35.42</v>
      </c>
      <c r="C1046" s="17">
        <v>8.6999999999999993</v>
      </c>
      <c r="D1046" s="17" t="s">
        <v>2381</v>
      </c>
      <c r="E1046" s="17" t="s">
        <v>2380</v>
      </c>
      <c r="F1046" s="17" t="s">
        <v>2380</v>
      </c>
      <c r="G1046" s="17">
        <v>1</v>
      </c>
      <c r="H1046" s="17" t="s">
        <v>2380</v>
      </c>
    </row>
    <row r="1047" spans="1:8" x14ac:dyDescent="0.35">
      <c r="A1047" s="17" t="s">
        <v>1325</v>
      </c>
      <c r="B1047" s="17">
        <v>35.625</v>
      </c>
      <c r="C1047" s="17">
        <v>10.79</v>
      </c>
      <c r="D1047" s="17" t="s">
        <v>2380</v>
      </c>
      <c r="E1047" s="17" t="s">
        <v>2380</v>
      </c>
      <c r="F1047" s="17" t="s">
        <v>2380</v>
      </c>
      <c r="G1047" s="17">
        <v>0</v>
      </c>
      <c r="H1047" s="17" t="s">
        <v>2380</v>
      </c>
    </row>
    <row r="1048" spans="1:8" x14ac:dyDescent="0.35">
      <c r="A1048" s="17" t="s">
        <v>1324</v>
      </c>
      <c r="B1048" s="17">
        <v>45.51</v>
      </c>
      <c r="C1048" s="17">
        <v>4.32</v>
      </c>
      <c r="D1048" s="17" t="s">
        <v>2380</v>
      </c>
      <c r="E1048" s="17" t="s">
        <v>2380</v>
      </c>
      <c r="F1048" s="17" t="s">
        <v>2380</v>
      </c>
      <c r="G1048" s="17">
        <v>1</v>
      </c>
      <c r="H1048" s="17" t="s">
        <v>2380</v>
      </c>
    </row>
    <row r="1049" spans="1:8" x14ac:dyDescent="0.35">
      <c r="A1049" s="17" t="s">
        <v>1323</v>
      </c>
      <c r="B1049" s="17">
        <v>37.1</v>
      </c>
      <c r="C1049" s="17">
        <v>7.19</v>
      </c>
      <c r="D1049" s="17" t="s">
        <v>2381</v>
      </c>
      <c r="E1049" s="17" t="s">
        <v>2380</v>
      </c>
      <c r="F1049" s="17" t="s">
        <v>2380</v>
      </c>
      <c r="G1049" s="17">
        <v>0</v>
      </c>
      <c r="H1049" s="17" t="s">
        <v>2380</v>
      </c>
    </row>
    <row r="1050" spans="1:8" x14ac:dyDescent="0.35">
      <c r="A1050" s="17" t="s">
        <v>1322</v>
      </c>
      <c r="B1050" s="17">
        <v>30.5</v>
      </c>
      <c r="C1050" s="17">
        <v>11.94</v>
      </c>
      <c r="D1050" s="17" t="s">
        <v>2381</v>
      </c>
      <c r="E1050" s="17" t="s">
        <v>2380</v>
      </c>
      <c r="F1050" s="17" t="s">
        <v>2380</v>
      </c>
      <c r="G1050" s="17">
        <v>0</v>
      </c>
      <c r="H1050" s="17" t="s">
        <v>2380</v>
      </c>
    </row>
    <row r="1051" spans="1:8" x14ac:dyDescent="0.35">
      <c r="A1051" s="17" t="s">
        <v>1321</v>
      </c>
      <c r="B1051" s="17">
        <v>28.16</v>
      </c>
      <c r="C1051" s="17">
        <v>5.56</v>
      </c>
      <c r="D1051" s="17" t="s">
        <v>2380</v>
      </c>
      <c r="E1051" s="17" t="s">
        <v>2380</v>
      </c>
      <c r="F1051" s="17" t="s">
        <v>2380</v>
      </c>
      <c r="G1051" s="17">
        <v>2</v>
      </c>
      <c r="H1051" s="17" t="s">
        <v>2380</v>
      </c>
    </row>
    <row r="1052" spans="1:8" x14ac:dyDescent="0.35">
      <c r="A1052" s="17" t="s">
        <v>1320</v>
      </c>
      <c r="B1052" s="17">
        <v>29.1</v>
      </c>
      <c r="C1052" s="17">
        <v>5.64</v>
      </c>
      <c r="D1052" s="17" t="s">
        <v>2381</v>
      </c>
      <c r="E1052" s="17" t="s">
        <v>2380</v>
      </c>
      <c r="F1052" s="17" t="s">
        <v>2380</v>
      </c>
      <c r="G1052" s="17">
        <v>0</v>
      </c>
      <c r="H1052" s="17" t="s">
        <v>2380</v>
      </c>
    </row>
    <row r="1053" spans="1:8" x14ac:dyDescent="0.35">
      <c r="A1053" s="17" t="s">
        <v>1319</v>
      </c>
      <c r="B1053" s="17">
        <v>30.22</v>
      </c>
      <c r="C1053" s="17">
        <v>4.6500000000000004</v>
      </c>
      <c r="D1053" s="17" t="s">
        <v>2380</v>
      </c>
      <c r="E1053" s="17" t="s">
        <v>2380</v>
      </c>
      <c r="F1053" s="17" t="s">
        <v>2380</v>
      </c>
      <c r="G1053" s="17">
        <v>0</v>
      </c>
      <c r="H1053" s="17" t="s">
        <v>2380</v>
      </c>
    </row>
    <row r="1054" spans="1:8" x14ac:dyDescent="0.35">
      <c r="A1054" s="17" t="s">
        <v>1318</v>
      </c>
      <c r="B1054" s="17">
        <v>24.29</v>
      </c>
      <c r="C1054" s="17">
        <v>9.0500000000000007</v>
      </c>
      <c r="D1054" s="17" t="s">
        <v>2380</v>
      </c>
      <c r="E1054" s="17" t="s">
        <v>2380</v>
      </c>
      <c r="F1054" s="17" t="s">
        <v>2380</v>
      </c>
      <c r="G1054" s="17">
        <v>0</v>
      </c>
      <c r="H1054" s="17" t="s">
        <v>2380</v>
      </c>
    </row>
    <row r="1055" spans="1:8" x14ac:dyDescent="0.35">
      <c r="A1055" s="17" t="s">
        <v>1317</v>
      </c>
      <c r="B1055" s="17">
        <v>29.39</v>
      </c>
      <c r="C1055" s="17">
        <v>4.5199999999999996</v>
      </c>
      <c r="D1055" s="17" t="s">
        <v>2381</v>
      </c>
      <c r="E1055" s="17" t="s">
        <v>2380</v>
      </c>
      <c r="F1055" s="17" t="s">
        <v>2380</v>
      </c>
      <c r="G1055" s="17">
        <v>0</v>
      </c>
      <c r="H1055" s="17" t="s">
        <v>2380</v>
      </c>
    </row>
    <row r="1056" spans="1:8" x14ac:dyDescent="0.35">
      <c r="A1056" s="17" t="s">
        <v>1316</v>
      </c>
      <c r="B1056" s="17">
        <v>25.66</v>
      </c>
      <c r="C1056" s="17">
        <v>4.62</v>
      </c>
      <c r="D1056" s="17" t="s">
        <v>2381</v>
      </c>
      <c r="E1056" s="17" t="s">
        <v>2380</v>
      </c>
      <c r="F1056" s="17" t="s">
        <v>2380</v>
      </c>
      <c r="G1056" s="17">
        <v>1</v>
      </c>
      <c r="H1056" s="17" t="s">
        <v>2380</v>
      </c>
    </row>
    <row r="1057" spans="1:8" x14ac:dyDescent="0.35">
      <c r="A1057" s="17" t="s">
        <v>1315</v>
      </c>
      <c r="B1057" s="17">
        <v>39.11</v>
      </c>
      <c r="C1057" s="17">
        <v>5.87</v>
      </c>
      <c r="D1057" s="17" t="s">
        <v>2380</v>
      </c>
      <c r="E1057" s="17" t="s">
        <v>2380</v>
      </c>
      <c r="F1057" s="17" t="s">
        <v>2380</v>
      </c>
      <c r="G1057" s="17">
        <v>0</v>
      </c>
      <c r="H1057" s="17" t="s">
        <v>2380</v>
      </c>
    </row>
    <row r="1058" spans="1:8" x14ac:dyDescent="0.35">
      <c r="A1058" s="17" t="s">
        <v>1314</v>
      </c>
      <c r="B1058" s="17">
        <v>43.78</v>
      </c>
      <c r="C1058" s="17">
        <v>5.71</v>
      </c>
      <c r="D1058" s="17" t="s">
        <v>2380</v>
      </c>
      <c r="E1058" s="17" t="s">
        <v>2380</v>
      </c>
      <c r="F1058" s="17" t="s">
        <v>2380</v>
      </c>
      <c r="G1058" s="17">
        <v>1</v>
      </c>
      <c r="H1058" s="17" t="s">
        <v>2380</v>
      </c>
    </row>
    <row r="1059" spans="1:8" x14ac:dyDescent="0.35">
      <c r="A1059" s="17" t="s">
        <v>1313</v>
      </c>
      <c r="B1059" s="17">
        <v>24.35</v>
      </c>
      <c r="C1059" s="17">
        <v>9.08</v>
      </c>
      <c r="D1059" s="17" t="s">
        <v>2380</v>
      </c>
      <c r="E1059" s="17" t="s">
        <v>2380</v>
      </c>
      <c r="F1059" s="17" t="s">
        <v>2380</v>
      </c>
      <c r="G1059" s="17">
        <v>0</v>
      </c>
      <c r="H1059" s="17" t="s">
        <v>2380</v>
      </c>
    </row>
    <row r="1060" spans="1:8" x14ac:dyDescent="0.35">
      <c r="A1060" s="17" t="s">
        <v>1312</v>
      </c>
      <c r="B1060" s="17">
        <v>40.299999999999997</v>
      </c>
      <c r="C1060" s="17">
        <v>5.3</v>
      </c>
      <c r="D1060" s="17" t="s">
        <v>2381</v>
      </c>
      <c r="E1060" s="17" t="s">
        <v>2380</v>
      </c>
      <c r="F1060" s="17" t="s">
        <v>2380</v>
      </c>
      <c r="G1060" s="17">
        <v>2</v>
      </c>
      <c r="H1060" s="17" t="s">
        <v>2380</v>
      </c>
    </row>
    <row r="1061" spans="1:8" x14ac:dyDescent="0.35">
      <c r="A1061" s="17" t="s">
        <v>1311</v>
      </c>
      <c r="B1061" s="17">
        <v>32.774999999999999</v>
      </c>
      <c r="C1061" s="17">
        <v>11.76</v>
      </c>
      <c r="D1061" s="17" t="s">
        <v>2381</v>
      </c>
      <c r="E1061" s="17" t="s">
        <v>2380</v>
      </c>
      <c r="F1061" s="17" t="s">
        <v>2380</v>
      </c>
      <c r="G1061" s="17">
        <v>0</v>
      </c>
      <c r="H1061" s="17" t="s">
        <v>2380</v>
      </c>
    </row>
    <row r="1062" spans="1:8" x14ac:dyDescent="0.35">
      <c r="A1062" s="17" t="s">
        <v>1310</v>
      </c>
      <c r="B1062" s="17">
        <v>39.6</v>
      </c>
      <c r="C1062" s="17">
        <v>5.1100000000000003</v>
      </c>
      <c r="D1062" s="17" t="s">
        <v>2381</v>
      </c>
      <c r="E1062" s="17" t="s">
        <v>2380</v>
      </c>
      <c r="F1062" s="17" t="s">
        <v>2380</v>
      </c>
      <c r="G1062" s="17">
        <v>2</v>
      </c>
      <c r="H1062" s="17" t="s">
        <v>2380</v>
      </c>
    </row>
    <row r="1063" spans="1:8" x14ac:dyDescent="0.35">
      <c r="A1063" s="17" t="s">
        <v>1309</v>
      </c>
      <c r="B1063" s="17">
        <v>30.97</v>
      </c>
      <c r="C1063" s="17">
        <v>5.54</v>
      </c>
      <c r="D1063" s="17" t="s">
        <v>2380</v>
      </c>
      <c r="E1063" s="17" t="s">
        <v>2380</v>
      </c>
      <c r="F1063" s="17" t="s">
        <v>2380</v>
      </c>
      <c r="G1063" s="17">
        <v>2</v>
      </c>
      <c r="H1063" s="17" t="s">
        <v>2380</v>
      </c>
    </row>
    <row r="1064" spans="1:8" x14ac:dyDescent="0.35">
      <c r="A1064" s="17" t="s">
        <v>1308</v>
      </c>
      <c r="B1064" s="17">
        <v>27.645</v>
      </c>
      <c r="C1064" s="17">
        <v>8.8699999999999992</v>
      </c>
      <c r="D1064" s="17" t="s">
        <v>2381</v>
      </c>
      <c r="E1064" s="17" t="s">
        <v>2380</v>
      </c>
      <c r="F1064" s="17" t="s">
        <v>2380</v>
      </c>
      <c r="G1064" s="17">
        <v>0</v>
      </c>
      <c r="H1064" s="17" t="s">
        <v>2380</v>
      </c>
    </row>
    <row r="1065" spans="1:8" x14ac:dyDescent="0.35">
      <c r="A1065" s="17" t="s">
        <v>1307</v>
      </c>
      <c r="B1065" s="17">
        <v>34.43</v>
      </c>
      <c r="C1065" s="17">
        <v>5.96</v>
      </c>
      <c r="D1065" s="17" t="s">
        <v>2381</v>
      </c>
      <c r="E1065" s="17" t="s">
        <v>2380</v>
      </c>
      <c r="F1065" s="17" t="s">
        <v>2380</v>
      </c>
      <c r="G1065" s="17">
        <v>2</v>
      </c>
      <c r="H1065" s="17" t="s">
        <v>2380</v>
      </c>
    </row>
    <row r="1066" spans="1:8" x14ac:dyDescent="0.35">
      <c r="A1066" s="17" t="s">
        <v>1306</v>
      </c>
      <c r="B1066" s="17">
        <v>39.6</v>
      </c>
      <c r="C1066" s="17">
        <v>4.4400000000000004</v>
      </c>
      <c r="D1066" s="17" t="s">
        <v>2381</v>
      </c>
      <c r="E1066" s="17" t="s">
        <v>2380</v>
      </c>
      <c r="F1066" s="17" t="s">
        <v>2381</v>
      </c>
      <c r="G1066" s="17">
        <v>1</v>
      </c>
      <c r="H1066" s="17" t="s">
        <v>2380</v>
      </c>
    </row>
    <row r="1067" spans="1:8" x14ac:dyDescent="0.35">
      <c r="A1067" s="17" t="s">
        <v>1305</v>
      </c>
      <c r="B1067" s="17">
        <v>22.1</v>
      </c>
      <c r="C1067" s="17">
        <v>4.6500000000000004</v>
      </c>
      <c r="D1067" s="17" t="s">
        <v>2381</v>
      </c>
      <c r="E1067" s="17" t="s">
        <v>2380</v>
      </c>
      <c r="F1067" s="17" t="s">
        <v>2380</v>
      </c>
      <c r="G1067" s="17">
        <v>2</v>
      </c>
      <c r="H1067" s="17" t="s">
        <v>2380</v>
      </c>
    </row>
    <row r="1068" spans="1:8" x14ac:dyDescent="0.35">
      <c r="A1068" s="17" t="s">
        <v>1304</v>
      </c>
      <c r="B1068" s="17">
        <v>33.25</v>
      </c>
      <c r="C1068" s="17">
        <v>5.64</v>
      </c>
      <c r="D1068" s="17" t="s">
        <v>2381</v>
      </c>
      <c r="E1068" s="17" t="s">
        <v>2380</v>
      </c>
      <c r="F1068" s="17" t="s">
        <v>2381</v>
      </c>
      <c r="G1068" s="17">
        <v>1</v>
      </c>
      <c r="H1068" s="17" t="s">
        <v>2380</v>
      </c>
    </row>
    <row r="1069" spans="1:8" x14ac:dyDescent="0.35">
      <c r="A1069" s="17" t="s">
        <v>1303</v>
      </c>
      <c r="B1069" s="17">
        <v>33.33</v>
      </c>
      <c r="C1069" s="17">
        <v>10.19</v>
      </c>
      <c r="D1069" s="17" t="s">
        <v>2380</v>
      </c>
      <c r="E1069" s="17" t="s">
        <v>2380</v>
      </c>
      <c r="F1069" s="17" t="s">
        <v>2380</v>
      </c>
      <c r="G1069" s="17">
        <v>0</v>
      </c>
      <c r="H1069" s="17" t="s">
        <v>2380</v>
      </c>
    </row>
    <row r="1070" spans="1:8" x14ac:dyDescent="0.35">
      <c r="A1070" s="17" t="s">
        <v>1302</v>
      </c>
      <c r="B1070" s="17">
        <v>30.5</v>
      </c>
      <c r="C1070" s="17">
        <v>10.79</v>
      </c>
      <c r="D1070" s="17" t="s">
        <v>2380</v>
      </c>
      <c r="E1070" s="17" t="s">
        <v>2380</v>
      </c>
      <c r="F1070" s="17" t="s">
        <v>2380</v>
      </c>
      <c r="G1070" s="17">
        <v>0</v>
      </c>
      <c r="H1070" s="17" t="s">
        <v>2380</v>
      </c>
    </row>
    <row r="1071" spans="1:8" x14ac:dyDescent="0.35">
      <c r="A1071" s="17" t="s">
        <v>1301</v>
      </c>
      <c r="B1071" s="17">
        <v>30.3</v>
      </c>
      <c r="C1071" s="17">
        <v>4.24</v>
      </c>
      <c r="D1071" s="17" t="s">
        <v>2380</v>
      </c>
      <c r="E1071" s="17" t="s">
        <v>2380</v>
      </c>
      <c r="F1071" s="17" t="s">
        <v>2380</v>
      </c>
      <c r="G1071" s="17">
        <v>0</v>
      </c>
      <c r="H1071" s="17" t="s">
        <v>2380</v>
      </c>
    </row>
    <row r="1072" spans="1:8" x14ac:dyDescent="0.35">
      <c r="A1072" s="17" t="s">
        <v>1300</v>
      </c>
      <c r="B1072" s="17">
        <v>26.22</v>
      </c>
      <c r="C1072" s="17">
        <v>5.83</v>
      </c>
      <c r="D1072" s="17" t="s">
        <v>2380</v>
      </c>
      <c r="E1072" s="17" t="s">
        <v>2380</v>
      </c>
      <c r="F1072" s="17" t="s">
        <v>2380</v>
      </c>
      <c r="G1072" s="17">
        <v>2</v>
      </c>
      <c r="H1072" s="17" t="s">
        <v>2380</v>
      </c>
    </row>
    <row r="1073" spans="1:8" x14ac:dyDescent="0.35">
      <c r="A1073" s="17" t="s">
        <v>1299</v>
      </c>
      <c r="B1073" s="17">
        <v>29.99</v>
      </c>
      <c r="C1073" s="17">
        <v>11.85</v>
      </c>
      <c r="D1073" s="17" t="s">
        <v>2380</v>
      </c>
      <c r="E1073" s="17" t="s">
        <v>2380</v>
      </c>
      <c r="F1073" s="17" t="s">
        <v>2380</v>
      </c>
      <c r="G1073" s="17">
        <v>0</v>
      </c>
      <c r="H1073" s="17" t="s">
        <v>2380</v>
      </c>
    </row>
    <row r="1074" spans="1:8" x14ac:dyDescent="0.35">
      <c r="A1074" s="17" t="s">
        <v>1298</v>
      </c>
      <c r="B1074" s="17">
        <v>36.380000000000003</v>
      </c>
      <c r="C1074" s="17">
        <v>5.98</v>
      </c>
      <c r="D1074" s="17" t="s">
        <v>2380</v>
      </c>
      <c r="E1074" s="17" t="s">
        <v>2380</v>
      </c>
      <c r="F1074" s="17" t="s">
        <v>2380</v>
      </c>
      <c r="G1074" s="17">
        <v>1</v>
      </c>
      <c r="H1074" s="17" t="s">
        <v>2380</v>
      </c>
    </row>
    <row r="1075" spans="1:8" x14ac:dyDescent="0.35">
      <c r="A1075" s="17" t="s">
        <v>1297</v>
      </c>
      <c r="B1075" s="17">
        <v>31.16</v>
      </c>
      <c r="C1075" s="17">
        <v>4.26</v>
      </c>
      <c r="D1075" s="17" t="s">
        <v>2381</v>
      </c>
      <c r="E1075" s="17" t="s">
        <v>2380</v>
      </c>
      <c r="F1075" s="17" t="s">
        <v>2381</v>
      </c>
      <c r="G1075" s="17">
        <v>1</v>
      </c>
      <c r="H1075" s="17" t="s">
        <v>2380</v>
      </c>
    </row>
    <row r="1076" spans="1:8" x14ac:dyDescent="0.35">
      <c r="A1076" s="17" t="s">
        <v>1296</v>
      </c>
      <c r="B1076" s="17">
        <v>25.55</v>
      </c>
      <c r="C1076" s="17">
        <v>4.96</v>
      </c>
      <c r="D1076" s="17" t="s">
        <v>2381</v>
      </c>
      <c r="E1076" s="17" t="s">
        <v>2380</v>
      </c>
      <c r="F1076" s="17" t="s">
        <v>2380</v>
      </c>
      <c r="G1076" s="17">
        <v>1</v>
      </c>
      <c r="H1076" s="17" t="s">
        <v>2380</v>
      </c>
    </row>
    <row r="1077" spans="1:8" x14ac:dyDescent="0.35">
      <c r="A1077" s="17" t="s">
        <v>1295</v>
      </c>
      <c r="B1077" s="17">
        <v>28.77</v>
      </c>
      <c r="C1077" s="17">
        <v>4</v>
      </c>
      <c r="D1077" s="17" t="s">
        <v>2381</v>
      </c>
      <c r="E1077" s="17" t="s">
        <v>2380</v>
      </c>
      <c r="F1077" s="17" t="s">
        <v>2380</v>
      </c>
      <c r="G1077" s="17">
        <v>0</v>
      </c>
      <c r="H1077" s="17" t="s">
        <v>2380</v>
      </c>
    </row>
    <row r="1078" spans="1:8" x14ac:dyDescent="0.35">
      <c r="A1078" s="17" t="s">
        <v>1294</v>
      </c>
      <c r="B1078" s="17">
        <v>23.14</v>
      </c>
      <c r="C1078" s="17">
        <v>4.1500000000000004</v>
      </c>
      <c r="D1078" s="17" t="s">
        <v>2381</v>
      </c>
      <c r="E1078" s="17" t="s">
        <v>2380</v>
      </c>
      <c r="F1078" s="17" t="s">
        <v>2380</v>
      </c>
      <c r="G1078" s="17">
        <v>1</v>
      </c>
      <c r="H1078" s="17" t="s">
        <v>2380</v>
      </c>
    </row>
    <row r="1079" spans="1:8" x14ac:dyDescent="0.35">
      <c r="A1079" s="17" t="s">
        <v>1293</v>
      </c>
      <c r="B1079" s="17">
        <v>39.6</v>
      </c>
      <c r="C1079" s="17">
        <v>11.36</v>
      </c>
      <c r="D1079" s="17" t="s">
        <v>2380</v>
      </c>
      <c r="E1079" s="17" t="s">
        <v>2380</v>
      </c>
      <c r="F1079" s="17" t="s">
        <v>2380</v>
      </c>
      <c r="G1079" s="17">
        <v>0</v>
      </c>
      <c r="H1079" s="17" t="s">
        <v>2380</v>
      </c>
    </row>
    <row r="1080" spans="1:8" x14ac:dyDescent="0.35">
      <c r="A1080" s="17" t="s">
        <v>1292</v>
      </c>
      <c r="B1080" s="17">
        <v>29.2</v>
      </c>
      <c r="C1080" s="17">
        <v>7.53</v>
      </c>
      <c r="D1080" s="17" t="s">
        <v>2380</v>
      </c>
      <c r="E1080" s="17" t="s">
        <v>2380</v>
      </c>
      <c r="F1080" s="17" t="s">
        <v>2380</v>
      </c>
      <c r="G1080" s="17">
        <v>0</v>
      </c>
      <c r="H1080" s="17" t="s">
        <v>2380</v>
      </c>
    </row>
    <row r="1081" spans="1:8" x14ac:dyDescent="0.35">
      <c r="A1081" s="17" t="s">
        <v>1291</v>
      </c>
      <c r="B1081" s="17">
        <v>32.774999999999999</v>
      </c>
      <c r="C1081" s="17">
        <v>7.95</v>
      </c>
      <c r="D1081" s="17" t="s">
        <v>2380</v>
      </c>
      <c r="E1081" s="17" t="s">
        <v>2380</v>
      </c>
      <c r="F1081" s="17" t="s">
        <v>2380</v>
      </c>
      <c r="G1081" s="17">
        <v>0</v>
      </c>
      <c r="H1081" s="17" t="s">
        <v>2380</v>
      </c>
    </row>
    <row r="1082" spans="1:8" x14ac:dyDescent="0.35">
      <c r="A1082" s="17" t="s">
        <v>1290</v>
      </c>
      <c r="B1082" s="17">
        <v>24.035</v>
      </c>
      <c r="C1082" s="17">
        <v>8.5</v>
      </c>
      <c r="D1082" s="17" t="s">
        <v>2380</v>
      </c>
      <c r="E1082" s="17" t="s">
        <v>2380</v>
      </c>
      <c r="F1082" s="17" t="s">
        <v>2380</v>
      </c>
      <c r="G1082" s="17">
        <v>0</v>
      </c>
      <c r="H1082" s="17" t="s">
        <v>2380</v>
      </c>
    </row>
    <row r="1083" spans="1:8" x14ac:dyDescent="0.35">
      <c r="A1083" s="17" t="s">
        <v>1289</v>
      </c>
      <c r="B1083" s="17">
        <v>30.55</v>
      </c>
      <c r="C1083" s="17">
        <v>5.89</v>
      </c>
      <c r="D1083" s="17" t="s">
        <v>2380</v>
      </c>
      <c r="E1083" s="17" t="s">
        <v>2380</v>
      </c>
      <c r="F1083" s="17" t="s">
        <v>2381</v>
      </c>
      <c r="G1083" s="17">
        <v>1</v>
      </c>
      <c r="H1083" s="17" t="s">
        <v>2380</v>
      </c>
    </row>
    <row r="1084" spans="1:8" x14ac:dyDescent="0.35">
      <c r="A1084" s="17" t="s">
        <v>1288</v>
      </c>
      <c r="B1084" s="17">
        <v>28.81</v>
      </c>
      <c r="C1084" s="17">
        <v>8.76</v>
      </c>
      <c r="D1084" s="17" t="s">
        <v>2380</v>
      </c>
      <c r="E1084" s="17" t="s">
        <v>2380</v>
      </c>
      <c r="F1084" s="17" t="s">
        <v>2380</v>
      </c>
      <c r="G1084" s="17">
        <v>2</v>
      </c>
      <c r="H1084" s="17" t="s">
        <v>2380</v>
      </c>
    </row>
    <row r="1085" spans="1:8" x14ac:dyDescent="0.35">
      <c r="A1085" s="17" t="s">
        <v>1287</v>
      </c>
      <c r="B1085" s="17">
        <v>31.66</v>
      </c>
      <c r="C1085" s="17">
        <v>4.1100000000000003</v>
      </c>
      <c r="D1085" s="17" t="s">
        <v>2380</v>
      </c>
      <c r="E1085" s="17" t="s">
        <v>2380</v>
      </c>
      <c r="F1085" s="17" t="s">
        <v>2380</v>
      </c>
      <c r="G1085" s="17">
        <v>0</v>
      </c>
      <c r="H1085" s="17" t="s">
        <v>2380</v>
      </c>
    </row>
    <row r="1086" spans="1:8" x14ac:dyDescent="0.35">
      <c r="A1086" s="17" t="s">
        <v>1286</v>
      </c>
      <c r="B1086" s="17">
        <v>28.215</v>
      </c>
      <c r="C1086" s="17">
        <v>7.56</v>
      </c>
      <c r="D1086" s="17" t="s">
        <v>2381</v>
      </c>
      <c r="E1086" s="17" t="s">
        <v>2380</v>
      </c>
      <c r="F1086" s="17" t="s">
        <v>2380</v>
      </c>
      <c r="G1086" s="17">
        <v>1</v>
      </c>
      <c r="H1086" s="17" t="s">
        <v>2380</v>
      </c>
    </row>
    <row r="1087" spans="1:8" x14ac:dyDescent="0.35">
      <c r="A1087" s="17" t="s">
        <v>1285</v>
      </c>
      <c r="B1087" s="17">
        <v>26.12</v>
      </c>
      <c r="C1087" s="17">
        <v>4.17</v>
      </c>
      <c r="D1087" s="17" t="s">
        <v>2381</v>
      </c>
      <c r="E1087" s="17" t="s">
        <v>2380</v>
      </c>
      <c r="F1087" s="17" t="s">
        <v>2381</v>
      </c>
      <c r="G1087" s="17">
        <v>1</v>
      </c>
      <c r="H1087" s="17" t="s">
        <v>2380</v>
      </c>
    </row>
    <row r="1088" spans="1:8" x14ac:dyDescent="0.35">
      <c r="A1088" s="17" t="s">
        <v>1284</v>
      </c>
      <c r="B1088" s="17">
        <v>36.630000000000003</v>
      </c>
      <c r="C1088" s="17">
        <v>11.42</v>
      </c>
      <c r="D1088" s="17" t="s">
        <v>2380</v>
      </c>
      <c r="E1088" s="17" t="s">
        <v>2380</v>
      </c>
      <c r="F1088" s="17" t="s">
        <v>2380</v>
      </c>
      <c r="G1088" s="17">
        <v>2</v>
      </c>
      <c r="H1088" s="17" t="s">
        <v>2380</v>
      </c>
    </row>
    <row r="1089" spans="1:8" x14ac:dyDescent="0.35">
      <c r="A1089" s="17" t="s">
        <v>1283</v>
      </c>
      <c r="B1089" s="17">
        <v>33.344999999999999</v>
      </c>
      <c r="C1089" s="17">
        <v>7.33</v>
      </c>
      <c r="D1089" s="17" t="s">
        <v>2380</v>
      </c>
      <c r="E1089" s="17" t="s">
        <v>2380</v>
      </c>
      <c r="F1089" s="17" t="s">
        <v>2380</v>
      </c>
      <c r="G1089" s="17">
        <v>2</v>
      </c>
      <c r="H1089" s="17" t="s">
        <v>2380</v>
      </c>
    </row>
    <row r="1090" spans="1:8" x14ac:dyDescent="0.35">
      <c r="A1090" s="17" t="s">
        <v>1282</v>
      </c>
      <c r="B1090" s="17">
        <v>27.11</v>
      </c>
      <c r="C1090" s="17">
        <v>6.7</v>
      </c>
      <c r="D1090" s="17" t="s">
        <v>2380</v>
      </c>
      <c r="E1090" s="17" t="s">
        <v>2380</v>
      </c>
      <c r="F1090" s="17" t="s">
        <v>2380</v>
      </c>
      <c r="G1090" s="17">
        <v>0</v>
      </c>
      <c r="H1090" s="17" t="s">
        <v>2380</v>
      </c>
    </row>
    <row r="1091" spans="1:8" x14ac:dyDescent="0.35">
      <c r="A1091" s="17" t="s">
        <v>1281</v>
      </c>
      <c r="B1091" s="17">
        <v>26.6</v>
      </c>
      <c r="C1091" s="17">
        <v>5.27</v>
      </c>
      <c r="D1091" s="17" t="s">
        <v>2381</v>
      </c>
      <c r="E1091" s="17" t="s">
        <v>2380</v>
      </c>
      <c r="F1091" s="17" t="s">
        <v>2381</v>
      </c>
      <c r="G1091" s="17">
        <v>1</v>
      </c>
      <c r="H1091" s="17" t="s">
        <v>2380</v>
      </c>
    </row>
    <row r="1092" spans="1:8" x14ac:dyDescent="0.35">
      <c r="A1092" s="17" t="s">
        <v>1280</v>
      </c>
      <c r="B1092" s="17">
        <v>30.41</v>
      </c>
      <c r="C1092" s="17">
        <v>7.72</v>
      </c>
      <c r="D1092" s="17" t="s">
        <v>2380</v>
      </c>
      <c r="E1092" s="17" t="s">
        <v>2380</v>
      </c>
      <c r="F1092" s="17" t="s">
        <v>2380</v>
      </c>
      <c r="G1092" s="17">
        <v>0</v>
      </c>
      <c r="H1092" s="17" t="s">
        <v>2380</v>
      </c>
    </row>
    <row r="1093" spans="1:8" x14ac:dyDescent="0.35">
      <c r="A1093" s="17" t="s">
        <v>1279</v>
      </c>
      <c r="B1093" s="17">
        <v>28.98</v>
      </c>
      <c r="C1093" s="17">
        <v>8.68</v>
      </c>
      <c r="D1093" s="17" t="s">
        <v>2380</v>
      </c>
      <c r="E1093" s="17" t="s">
        <v>2380</v>
      </c>
      <c r="F1093" s="17" t="s">
        <v>2380</v>
      </c>
      <c r="G1093" s="17">
        <v>2</v>
      </c>
      <c r="H1093" s="17" t="s">
        <v>2380</v>
      </c>
    </row>
    <row r="1094" spans="1:8" x14ac:dyDescent="0.35">
      <c r="A1094" s="17" t="s">
        <v>1278</v>
      </c>
      <c r="B1094" s="17">
        <v>31.24</v>
      </c>
      <c r="C1094" s="17">
        <v>9.8000000000000007</v>
      </c>
      <c r="D1094" s="17" t="s">
        <v>2380</v>
      </c>
      <c r="E1094" s="17" t="s">
        <v>2380</v>
      </c>
      <c r="F1094" s="17" t="s">
        <v>2380</v>
      </c>
      <c r="G1094" s="17">
        <v>0</v>
      </c>
      <c r="H1094" s="17" t="s">
        <v>2380</v>
      </c>
    </row>
    <row r="1095" spans="1:8" x14ac:dyDescent="0.35">
      <c r="A1095" s="17" t="s">
        <v>1277</v>
      </c>
      <c r="B1095" s="17">
        <v>31.54</v>
      </c>
      <c r="C1095" s="17">
        <v>4.4400000000000004</v>
      </c>
      <c r="D1095" s="17" t="s">
        <v>2380</v>
      </c>
      <c r="E1095" s="17" t="s">
        <v>2380</v>
      </c>
      <c r="F1095" s="17" t="s">
        <v>2380</v>
      </c>
      <c r="G1095" s="17">
        <v>0</v>
      </c>
      <c r="H1095" s="17" t="s">
        <v>2380</v>
      </c>
    </row>
    <row r="1096" spans="1:8" x14ac:dyDescent="0.35">
      <c r="A1096" s="17" t="s">
        <v>1276</v>
      </c>
      <c r="B1096" s="17">
        <v>38.6</v>
      </c>
      <c r="C1096" s="17">
        <v>7.19</v>
      </c>
      <c r="D1096" s="17" t="s">
        <v>2381</v>
      </c>
      <c r="E1096" s="17" t="s">
        <v>2380</v>
      </c>
      <c r="F1096" s="17" t="s">
        <v>2380</v>
      </c>
      <c r="G1096" s="17">
        <v>2</v>
      </c>
      <c r="H1096" s="17" t="s">
        <v>2380</v>
      </c>
    </row>
    <row r="1097" spans="1:8" x14ac:dyDescent="0.35">
      <c r="A1097" s="17" t="s">
        <v>1275</v>
      </c>
      <c r="B1097" s="17">
        <v>37.950000000000003</v>
      </c>
      <c r="C1097" s="17">
        <v>6.06</v>
      </c>
      <c r="D1097" s="17" t="s">
        <v>2380</v>
      </c>
      <c r="E1097" s="17" t="s">
        <v>2380</v>
      </c>
      <c r="F1097" s="17" t="s">
        <v>2380</v>
      </c>
      <c r="G1097" s="17">
        <v>0</v>
      </c>
      <c r="H1097" s="17" t="s">
        <v>2380</v>
      </c>
    </row>
    <row r="1098" spans="1:8" x14ac:dyDescent="0.35">
      <c r="A1098" s="17" t="s">
        <v>1274</v>
      </c>
      <c r="B1098" s="17">
        <v>38.97</v>
      </c>
      <c r="C1098" s="17">
        <v>5.12</v>
      </c>
      <c r="D1098" s="17" t="s">
        <v>2380</v>
      </c>
      <c r="E1098" s="17" t="s">
        <v>2380</v>
      </c>
      <c r="F1098" s="17" t="s">
        <v>2380</v>
      </c>
      <c r="G1098" s="17">
        <v>0</v>
      </c>
      <c r="H1098" s="17" t="s">
        <v>2380</v>
      </c>
    </row>
    <row r="1099" spans="1:8" x14ac:dyDescent="0.35">
      <c r="A1099" s="17" t="s">
        <v>1273</v>
      </c>
      <c r="B1099" s="17">
        <v>21.2</v>
      </c>
      <c r="C1099" s="17">
        <v>10.72</v>
      </c>
      <c r="D1099" s="17" t="s">
        <v>2380</v>
      </c>
      <c r="E1099" s="17" t="s">
        <v>2380</v>
      </c>
      <c r="F1099" s="17" t="s">
        <v>2380</v>
      </c>
      <c r="G1099" s="17">
        <v>0</v>
      </c>
      <c r="H1099" s="17" t="s">
        <v>2380</v>
      </c>
    </row>
    <row r="1100" spans="1:8" x14ac:dyDescent="0.35">
      <c r="A1100" s="17" t="s">
        <v>1272</v>
      </c>
      <c r="B1100" s="17">
        <v>23.96</v>
      </c>
      <c r="C1100" s="17">
        <v>9.58</v>
      </c>
      <c r="D1100" s="17" t="s">
        <v>2381</v>
      </c>
      <c r="E1100" s="17" t="s">
        <v>2380</v>
      </c>
      <c r="F1100" s="17" t="s">
        <v>2381</v>
      </c>
      <c r="G1100" s="17">
        <v>1</v>
      </c>
      <c r="H1100" s="17" t="s">
        <v>2380</v>
      </c>
    </row>
    <row r="1101" spans="1:8" x14ac:dyDescent="0.35">
      <c r="A1101" s="17" t="s">
        <v>1271</v>
      </c>
      <c r="B1101" s="17">
        <v>35.93</v>
      </c>
      <c r="C1101" s="17">
        <v>6.4</v>
      </c>
      <c r="D1101" s="17" t="s">
        <v>2381</v>
      </c>
      <c r="E1101" s="17" t="s">
        <v>2380</v>
      </c>
      <c r="F1101" s="17" t="s">
        <v>2380</v>
      </c>
      <c r="G1101" s="17">
        <v>1</v>
      </c>
      <c r="H1101" s="17" t="s">
        <v>2380</v>
      </c>
    </row>
    <row r="1102" spans="1:8" x14ac:dyDescent="0.35">
      <c r="A1102" s="17" t="s">
        <v>1270</v>
      </c>
      <c r="B1102" s="17">
        <v>26.11</v>
      </c>
      <c r="C1102" s="17">
        <v>6.8</v>
      </c>
      <c r="D1102" s="17" t="s">
        <v>2381</v>
      </c>
      <c r="E1102" s="17" t="s">
        <v>2380</v>
      </c>
      <c r="F1102" s="17" t="s">
        <v>2380</v>
      </c>
      <c r="G1102" s="17">
        <v>2</v>
      </c>
      <c r="H1102" s="17" t="s">
        <v>2380</v>
      </c>
    </row>
    <row r="1103" spans="1:8" x14ac:dyDescent="0.35">
      <c r="A1103" s="17" t="s">
        <v>1269</v>
      </c>
      <c r="B1103" s="17">
        <v>32.299999999999997</v>
      </c>
      <c r="C1103" s="17">
        <v>9.48</v>
      </c>
      <c r="D1103" s="17" t="s">
        <v>2380</v>
      </c>
      <c r="E1103" s="17" t="s">
        <v>2380</v>
      </c>
      <c r="F1103" s="17" t="s">
        <v>2380</v>
      </c>
      <c r="G1103" s="17">
        <v>2</v>
      </c>
      <c r="H1103" s="17" t="s">
        <v>2380</v>
      </c>
    </row>
    <row r="1104" spans="1:8" x14ac:dyDescent="0.35">
      <c r="A1104" s="17" t="s">
        <v>1268</v>
      </c>
      <c r="B1104" s="17">
        <v>28.69</v>
      </c>
      <c r="C1104" s="17">
        <v>7.45</v>
      </c>
      <c r="D1104" s="17" t="s">
        <v>2380</v>
      </c>
      <c r="E1104" s="17" t="s">
        <v>2380</v>
      </c>
      <c r="F1104" s="17" t="s">
        <v>2380</v>
      </c>
      <c r="G1104" s="17">
        <v>2</v>
      </c>
      <c r="H1104" s="17" t="s">
        <v>2380</v>
      </c>
    </row>
    <row r="1105" spans="1:8" x14ac:dyDescent="0.35">
      <c r="A1105" s="17" t="s">
        <v>1267</v>
      </c>
      <c r="B1105" s="17">
        <v>31.28</v>
      </c>
      <c r="C1105" s="17">
        <v>6.94</v>
      </c>
      <c r="D1105" s="17" t="s">
        <v>2381</v>
      </c>
      <c r="E1105" s="17" t="s">
        <v>2380</v>
      </c>
      <c r="F1105" s="17" t="s">
        <v>2380</v>
      </c>
      <c r="G1105" s="17">
        <v>1</v>
      </c>
      <c r="H1105" s="17" t="s">
        <v>2380</v>
      </c>
    </row>
    <row r="1106" spans="1:8" x14ac:dyDescent="0.35">
      <c r="A1106" s="17" t="s">
        <v>1266</v>
      </c>
      <c r="B1106" s="17">
        <v>30.21</v>
      </c>
      <c r="C1106" s="17">
        <v>7.83</v>
      </c>
      <c r="D1106" s="17" t="s">
        <v>2380</v>
      </c>
      <c r="E1106" s="17" t="s">
        <v>2380</v>
      </c>
      <c r="F1106" s="17" t="s">
        <v>2380</v>
      </c>
      <c r="G1106" s="17">
        <v>0</v>
      </c>
      <c r="H1106" s="17" t="s">
        <v>2380</v>
      </c>
    </row>
    <row r="1107" spans="1:8" x14ac:dyDescent="0.35">
      <c r="A1107" s="17" t="s">
        <v>1265</v>
      </c>
      <c r="B1107" s="17">
        <v>38.28</v>
      </c>
      <c r="C1107" s="17">
        <v>10.17</v>
      </c>
      <c r="D1107" s="17" t="s">
        <v>2381</v>
      </c>
      <c r="E1107" s="17" t="s">
        <v>2380</v>
      </c>
      <c r="F1107" s="17" t="s">
        <v>2380</v>
      </c>
      <c r="G1107" s="17">
        <v>0</v>
      </c>
      <c r="H1107" s="17" t="s">
        <v>2380</v>
      </c>
    </row>
    <row r="1108" spans="1:8" x14ac:dyDescent="0.35">
      <c r="A1108" s="17" t="s">
        <v>1264</v>
      </c>
      <c r="B1108" s="17">
        <v>29.9</v>
      </c>
      <c r="C1108" s="17">
        <v>8.9600000000000009</v>
      </c>
      <c r="D1108" s="17" t="s">
        <v>2381</v>
      </c>
      <c r="E1108" s="17" t="s">
        <v>2380</v>
      </c>
      <c r="F1108" s="17" t="s">
        <v>2380</v>
      </c>
      <c r="G1108" s="17">
        <v>0</v>
      </c>
      <c r="H1108" s="17" t="s">
        <v>2380</v>
      </c>
    </row>
    <row r="1109" spans="1:8" x14ac:dyDescent="0.35">
      <c r="A1109" s="17" t="s">
        <v>1263</v>
      </c>
      <c r="B1109" s="17">
        <v>23.18</v>
      </c>
      <c r="C1109" s="17">
        <v>6.96</v>
      </c>
      <c r="D1109" s="17" t="s">
        <v>2381</v>
      </c>
      <c r="E1109" s="17" t="s">
        <v>2380</v>
      </c>
      <c r="F1109" s="17" t="s">
        <v>2380</v>
      </c>
      <c r="G1109" s="17">
        <v>2</v>
      </c>
      <c r="H1109" s="17" t="s">
        <v>2380</v>
      </c>
    </row>
    <row r="1110" spans="1:8" x14ac:dyDescent="0.35">
      <c r="A1110" s="17" t="s">
        <v>1262</v>
      </c>
      <c r="B1110" s="17">
        <v>33.020000000000003</v>
      </c>
      <c r="C1110" s="17">
        <v>5.07</v>
      </c>
      <c r="D1110" s="17" t="s">
        <v>2381</v>
      </c>
      <c r="E1110" s="17" t="s">
        <v>2380</v>
      </c>
      <c r="F1110" s="17" t="s">
        <v>2380</v>
      </c>
      <c r="G1110" s="17">
        <v>0</v>
      </c>
      <c r="H1110" s="17" t="s">
        <v>2380</v>
      </c>
    </row>
    <row r="1111" spans="1:8" x14ac:dyDescent="0.35">
      <c r="A1111" s="17" t="s">
        <v>1261</v>
      </c>
      <c r="B1111" s="17">
        <v>27.29</v>
      </c>
      <c r="C1111" s="17">
        <v>5.85</v>
      </c>
      <c r="D1111" s="17" t="s">
        <v>2380</v>
      </c>
      <c r="E1111" s="17" t="s">
        <v>2380</v>
      </c>
      <c r="F1111" s="17" t="s">
        <v>2380</v>
      </c>
      <c r="G1111" s="17">
        <v>2</v>
      </c>
      <c r="H1111" s="17" t="s">
        <v>2380</v>
      </c>
    </row>
    <row r="1112" spans="1:8" x14ac:dyDescent="0.35">
      <c r="A1112" s="17" t="s">
        <v>1260</v>
      </c>
      <c r="B1112" s="17">
        <v>23.18</v>
      </c>
      <c r="C1112" s="17">
        <v>10.56</v>
      </c>
      <c r="D1112" s="17" t="s">
        <v>2380</v>
      </c>
      <c r="E1112" s="17" t="s">
        <v>2380</v>
      </c>
      <c r="F1112" s="17" t="s">
        <v>2380</v>
      </c>
      <c r="G1112" s="17">
        <v>2</v>
      </c>
      <c r="H1112" s="17" t="s">
        <v>2380</v>
      </c>
    </row>
    <row r="1113" spans="1:8" x14ac:dyDescent="0.35">
      <c r="A1113" s="17" t="s">
        <v>1259</v>
      </c>
      <c r="B1113" s="17">
        <v>32.659999999999997</v>
      </c>
      <c r="C1113" s="17">
        <v>8.92</v>
      </c>
      <c r="D1113" s="17" t="s">
        <v>2381</v>
      </c>
      <c r="E1113" s="17" t="s">
        <v>2380</v>
      </c>
      <c r="F1113" s="17" t="s">
        <v>2380</v>
      </c>
      <c r="G1113" s="17">
        <v>0</v>
      </c>
      <c r="H1113" s="17" t="s">
        <v>2380</v>
      </c>
    </row>
    <row r="1114" spans="1:8" x14ac:dyDescent="0.35">
      <c r="A1114" s="17" t="s">
        <v>1258</v>
      </c>
      <c r="B1114" s="17">
        <v>30.78</v>
      </c>
      <c r="C1114" s="17">
        <v>8.6300000000000008</v>
      </c>
      <c r="D1114" s="17" t="s">
        <v>2380</v>
      </c>
      <c r="E1114" s="17" t="s">
        <v>2380</v>
      </c>
      <c r="F1114" s="17" t="s">
        <v>2380</v>
      </c>
      <c r="G1114" s="17">
        <v>0</v>
      </c>
      <c r="H1114" s="17" t="s">
        <v>2380</v>
      </c>
    </row>
    <row r="1115" spans="1:8" x14ac:dyDescent="0.35">
      <c r="A1115" s="17" t="s">
        <v>1257</v>
      </c>
      <c r="B1115" s="17">
        <v>47.2</v>
      </c>
      <c r="C1115" s="17">
        <v>6.29</v>
      </c>
      <c r="D1115" s="17" t="s">
        <v>2381</v>
      </c>
      <c r="E1115" s="17" t="s">
        <v>2380</v>
      </c>
      <c r="F1115" s="17" t="s">
        <v>2381</v>
      </c>
      <c r="G1115" s="17">
        <v>1</v>
      </c>
      <c r="H1115" s="17" t="s">
        <v>2380</v>
      </c>
    </row>
    <row r="1116" spans="1:8" x14ac:dyDescent="0.35">
      <c r="A1116" s="17" t="s">
        <v>1256</v>
      </c>
      <c r="B1116" s="17">
        <v>31.6</v>
      </c>
      <c r="C1116" s="17">
        <v>5.75</v>
      </c>
      <c r="D1116" s="17" t="s">
        <v>2380</v>
      </c>
      <c r="E1116" s="17" t="s">
        <v>2380</v>
      </c>
      <c r="F1116" s="17" t="s">
        <v>2380</v>
      </c>
      <c r="G1116" s="17">
        <v>2</v>
      </c>
      <c r="H1116" s="17" t="s">
        <v>2380</v>
      </c>
    </row>
    <row r="1117" spans="1:8" x14ac:dyDescent="0.35">
      <c r="A1117" s="17" t="s">
        <v>1255</v>
      </c>
      <c r="B1117" s="17">
        <v>33.914999999999999</v>
      </c>
      <c r="C1117" s="17">
        <v>6.66</v>
      </c>
      <c r="D1117" s="17" t="s">
        <v>2381</v>
      </c>
      <c r="E1117" s="17" t="s">
        <v>2380</v>
      </c>
      <c r="F1117" s="17" t="s">
        <v>2380</v>
      </c>
      <c r="G1117" s="17">
        <v>1</v>
      </c>
      <c r="H1117" s="17" t="s">
        <v>2380</v>
      </c>
    </row>
    <row r="1118" spans="1:8" x14ac:dyDescent="0.35">
      <c r="A1118" s="17" t="s">
        <v>1254</v>
      </c>
      <c r="B1118" s="17">
        <v>23.54</v>
      </c>
      <c r="C1118" s="17">
        <v>5.0999999999999996</v>
      </c>
      <c r="D1118" s="17" t="s">
        <v>2380</v>
      </c>
      <c r="E1118" s="17" t="s">
        <v>2380</v>
      </c>
      <c r="F1118" s="17" t="s">
        <v>2380</v>
      </c>
      <c r="G1118" s="17">
        <v>2</v>
      </c>
      <c r="H1118" s="17" t="s">
        <v>2380</v>
      </c>
    </row>
    <row r="1119" spans="1:8" x14ac:dyDescent="0.35">
      <c r="A1119" s="17" t="s">
        <v>1253</v>
      </c>
      <c r="B1119" s="17">
        <v>27.074999999999999</v>
      </c>
      <c r="C1119" s="17">
        <v>4.41</v>
      </c>
      <c r="D1119" s="17" t="s">
        <v>2380</v>
      </c>
      <c r="E1119" s="17" t="s">
        <v>2380</v>
      </c>
      <c r="F1119" s="17" t="s">
        <v>2380</v>
      </c>
      <c r="G1119" s="17">
        <v>2</v>
      </c>
      <c r="H1119" s="17" t="s">
        <v>2380</v>
      </c>
    </row>
    <row r="1120" spans="1:8" x14ac:dyDescent="0.35">
      <c r="A1120" s="17" t="s">
        <v>1252</v>
      </c>
      <c r="B1120" s="17">
        <v>25.8</v>
      </c>
      <c r="C1120" s="17">
        <v>5.52</v>
      </c>
      <c r="D1120" s="17" t="s">
        <v>2381</v>
      </c>
      <c r="E1120" s="17" t="s">
        <v>2380</v>
      </c>
      <c r="F1120" s="17" t="s">
        <v>2380</v>
      </c>
      <c r="G1120" s="17">
        <v>0</v>
      </c>
      <c r="H1120" s="17" t="s">
        <v>2380</v>
      </c>
    </row>
    <row r="1121" spans="1:8" x14ac:dyDescent="0.35">
      <c r="A1121" s="17" t="s">
        <v>1251</v>
      </c>
      <c r="B1121" s="17">
        <v>36.1</v>
      </c>
      <c r="C1121" s="17">
        <v>4.62</v>
      </c>
      <c r="D1121" s="17" t="s">
        <v>2381</v>
      </c>
      <c r="E1121" s="17" t="s">
        <v>2380</v>
      </c>
      <c r="F1121" s="17" t="s">
        <v>2381</v>
      </c>
      <c r="G1121" s="17">
        <v>1</v>
      </c>
      <c r="H1121" s="17" t="s">
        <v>2380</v>
      </c>
    </row>
    <row r="1122" spans="1:8" x14ac:dyDescent="0.35">
      <c r="A1122" s="17" t="s">
        <v>1250</v>
      </c>
      <c r="B1122" s="17">
        <v>30.495000000000001</v>
      </c>
      <c r="C1122" s="17">
        <v>5.74</v>
      </c>
      <c r="D1122" s="17" t="s">
        <v>2381</v>
      </c>
      <c r="E1122" s="17" t="s">
        <v>2380</v>
      </c>
      <c r="F1122" s="17" t="s">
        <v>2381</v>
      </c>
      <c r="G1122" s="17">
        <v>1</v>
      </c>
      <c r="H1122" s="17" t="s">
        <v>2380</v>
      </c>
    </row>
    <row r="1123" spans="1:8" x14ac:dyDescent="0.35">
      <c r="A1123" s="17" t="s">
        <v>1249</v>
      </c>
      <c r="B1123" s="17">
        <v>21.4</v>
      </c>
      <c r="C1123" s="17">
        <v>6.3</v>
      </c>
      <c r="D1123" s="17" t="s">
        <v>2381</v>
      </c>
      <c r="E1123" s="17" t="s">
        <v>2380</v>
      </c>
      <c r="F1123" s="17" t="s">
        <v>2381</v>
      </c>
      <c r="G1123" s="17">
        <v>1</v>
      </c>
      <c r="H1123" s="17" t="s">
        <v>2380</v>
      </c>
    </row>
    <row r="1124" spans="1:8" x14ac:dyDescent="0.35">
      <c r="A1124" s="17" t="s">
        <v>1248</v>
      </c>
      <c r="B1124" s="17">
        <v>32.299999999999997</v>
      </c>
      <c r="C1124" s="17">
        <v>10.27</v>
      </c>
      <c r="D1124" s="17" t="s">
        <v>2380</v>
      </c>
      <c r="E1124" s="17" t="s">
        <v>2380</v>
      </c>
      <c r="F1124" s="17" t="s">
        <v>2380</v>
      </c>
      <c r="G1124" s="17">
        <v>0</v>
      </c>
      <c r="H1124" s="17" t="s">
        <v>2380</v>
      </c>
    </row>
    <row r="1125" spans="1:8" x14ac:dyDescent="0.35">
      <c r="A1125" s="17" t="s">
        <v>1247</v>
      </c>
      <c r="B1125" s="17">
        <v>29.78</v>
      </c>
      <c r="C1125" s="17">
        <v>5.85</v>
      </c>
      <c r="D1125" s="17" t="s">
        <v>2380</v>
      </c>
      <c r="E1125" s="17" t="s">
        <v>2380</v>
      </c>
      <c r="F1125" s="17" t="s">
        <v>2381</v>
      </c>
      <c r="G1125" s="17">
        <v>1</v>
      </c>
      <c r="H1125" s="17" t="s">
        <v>2380</v>
      </c>
    </row>
    <row r="1126" spans="1:8" x14ac:dyDescent="0.35">
      <c r="A1126" s="17" t="s">
        <v>1246</v>
      </c>
      <c r="B1126" s="17">
        <v>34.76</v>
      </c>
      <c r="C1126" s="17">
        <v>5.92</v>
      </c>
      <c r="D1126" s="17" t="s">
        <v>2381</v>
      </c>
      <c r="E1126" s="17" t="s">
        <v>2380</v>
      </c>
      <c r="F1126" s="17" t="s">
        <v>2380</v>
      </c>
      <c r="G1126" s="17">
        <v>1</v>
      </c>
      <c r="H1126" s="17" t="s">
        <v>2380</v>
      </c>
    </row>
    <row r="1127" spans="1:8" x14ac:dyDescent="0.35">
      <c r="A1127" s="17" t="s">
        <v>1245</v>
      </c>
      <c r="B1127" s="17">
        <v>18.335000000000001</v>
      </c>
      <c r="C1127" s="17">
        <v>10.01</v>
      </c>
      <c r="D1127" s="17" t="s">
        <v>2381</v>
      </c>
      <c r="E1127" s="17" t="s">
        <v>2380</v>
      </c>
      <c r="F1127" s="17" t="s">
        <v>2380</v>
      </c>
      <c r="G1127" s="17">
        <v>2</v>
      </c>
      <c r="H1127" s="17" t="s">
        <v>2380</v>
      </c>
    </row>
    <row r="1128" spans="1:8" x14ac:dyDescent="0.35">
      <c r="A1128" s="17" t="s">
        <v>1244</v>
      </c>
      <c r="B1128" s="17">
        <v>32.299999999999997</v>
      </c>
      <c r="C1128" s="17">
        <v>9.59</v>
      </c>
      <c r="D1128" s="17" t="s">
        <v>2380</v>
      </c>
      <c r="E1128" s="17" t="s">
        <v>2380</v>
      </c>
      <c r="F1128" s="17" t="s">
        <v>2380</v>
      </c>
      <c r="G1128" s="17">
        <v>0</v>
      </c>
      <c r="H1128" s="17" t="s">
        <v>2380</v>
      </c>
    </row>
    <row r="1129" spans="1:8" x14ac:dyDescent="0.35">
      <c r="A1129" s="17" t="s">
        <v>1243</v>
      </c>
      <c r="B1129" s="17">
        <v>27.74</v>
      </c>
      <c r="C1129" s="17">
        <v>10.37</v>
      </c>
      <c r="D1129" s="17" t="s">
        <v>2380</v>
      </c>
      <c r="E1129" s="17" t="s">
        <v>2380</v>
      </c>
      <c r="F1129" s="17" t="s">
        <v>2380</v>
      </c>
      <c r="G1129" s="17">
        <v>0</v>
      </c>
      <c r="H1129" s="17" t="s">
        <v>2380</v>
      </c>
    </row>
    <row r="1130" spans="1:8" x14ac:dyDescent="0.35">
      <c r="A1130" s="17" t="s">
        <v>1242</v>
      </c>
      <c r="B1130" s="17">
        <v>24</v>
      </c>
      <c r="C1130" s="17">
        <v>4.01</v>
      </c>
      <c r="D1130" s="17" t="s">
        <v>2381</v>
      </c>
      <c r="E1130" s="17" t="s">
        <v>2380</v>
      </c>
      <c r="F1130" s="17" t="s">
        <v>2380</v>
      </c>
      <c r="G1130" s="17">
        <v>1</v>
      </c>
      <c r="H1130" s="17" t="s">
        <v>2380</v>
      </c>
    </row>
    <row r="1131" spans="1:8" x14ac:dyDescent="0.35">
      <c r="A1131" s="17" t="s">
        <v>1241</v>
      </c>
      <c r="B1131" s="17">
        <v>31.78</v>
      </c>
      <c r="C1131" s="17">
        <v>4.24</v>
      </c>
      <c r="D1131" s="17" t="s">
        <v>2381</v>
      </c>
      <c r="E1131" s="17" t="s">
        <v>2380</v>
      </c>
      <c r="F1131" s="17" t="s">
        <v>2381</v>
      </c>
      <c r="G1131" s="17">
        <v>1</v>
      </c>
      <c r="H1131" s="17" t="s">
        <v>2380</v>
      </c>
    </row>
    <row r="1132" spans="1:8" x14ac:dyDescent="0.35">
      <c r="A1132" s="17" t="s">
        <v>1240</v>
      </c>
      <c r="B1132" s="17">
        <v>32.25</v>
      </c>
      <c r="C1132" s="17">
        <v>5.36</v>
      </c>
      <c r="D1132" s="17" t="s">
        <v>2381</v>
      </c>
      <c r="E1132" s="17" t="s">
        <v>2380</v>
      </c>
      <c r="F1132" s="17" t="s">
        <v>2380</v>
      </c>
      <c r="G1132" s="17">
        <v>0</v>
      </c>
      <c r="H1132" s="17" t="s">
        <v>2380</v>
      </c>
    </row>
    <row r="1133" spans="1:8" x14ac:dyDescent="0.35">
      <c r="A1133" s="17" t="s">
        <v>1239</v>
      </c>
      <c r="B1133" s="17">
        <v>30.114999999999998</v>
      </c>
      <c r="C1133" s="17">
        <v>4.99</v>
      </c>
      <c r="D1133" s="17" t="s">
        <v>2380</v>
      </c>
      <c r="E1133" s="17" t="s">
        <v>2380</v>
      </c>
      <c r="F1133" s="17" t="s">
        <v>2380</v>
      </c>
      <c r="G1133" s="17">
        <v>2</v>
      </c>
      <c r="H1133" s="17" t="s">
        <v>2380</v>
      </c>
    </row>
    <row r="1134" spans="1:8" x14ac:dyDescent="0.35">
      <c r="A1134" s="17" t="s">
        <v>1238</v>
      </c>
      <c r="B1134" s="17">
        <v>22.41</v>
      </c>
      <c r="C1134" s="17">
        <v>8.68</v>
      </c>
      <c r="D1134" s="17" t="s">
        <v>2380</v>
      </c>
      <c r="E1134" s="17" t="s">
        <v>2380</v>
      </c>
      <c r="F1134" s="17" t="s">
        <v>2380</v>
      </c>
      <c r="G1134" s="17">
        <v>0</v>
      </c>
      <c r="H1134" s="17" t="s">
        <v>2380</v>
      </c>
    </row>
    <row r="1135" spans="1:8" x14ac:dyDescent="0.35">
      <c r="A1135" s="17" t="s">
        <v>1237</v>
      </c>
      <c r="B1135" s="17">
        <v>45.72</v>
      </c>
      <c r="C1135" s="17">
        <v>4.2300000000000004</v>
      </c>
      <c r="D1135" s="17" t="s">
        <v>2381</v>
      </c>
      <c r="E1135" s="17" t="s">
        <v>2380</v>
      </c>
      <c r="F1135" s="17" t="s">
        <v>2380</v>
      </c>
      <c r="G1135" s="17">
        <v>0</v>
      </c>
      <c r="H1135" s="17" t="s">
        <v>2380</v>
      </c>
    </row>
    <row r="1136" spans="1:8" x14ac:dyDescent="0.35">
      <c r="A1136" s="17" t="s">
        <v>1236</v>
      </c>
      <c r="B1136" s="17">
        <v>25</v>
      </c>
      <c r="C1136" s="17">
        <v>5.32</v>
      </c>
      <c r="D1136" s="17" t="s">
        <v>2381</v>
      </c>
      <c r="E1136" s="17" t="s">
        <v>2380</v>
      </c>
      <c r="F1136" s="17" t="s">
        <v>2380</v>
      </c>
      <c r="G1136" s="17">
        <v>2</v>
      </c>
      <c r="H1136" s="17" t="s">
        <v>2380</v>
      </c>
    </row>
    <row r="1137" spans="1:8" x14ac:dyDescent="0.35">
      <c r="A1137" s="17" t="s">
        <v>1235</v>
      </c>
      <c r="B1137" s="17">
        <v>39.5</v>
      </c>
      <c r="C1137" s="17">
        <v>6.66</v>
      </c>
      <c r="D1137" s="17" t="s">
        <v>2380</v>
      </c>
      <c r="E1137" s="17" t="s">
        <v>2380</v>
      </c>
      <c r="F1137" s="17" t="s">
        <v>2380</v>
      </c>
      <c r="G1137" s="17">
        <v>0</v>
      </c>
      <c r="H1137" s="17" t="s">
        <v>2380</v>
      </c>
    </row>
    <row r="1138" spans="1:8" x14ac:dyDescent="0.35">
      <c r="A1138" s="17" t="s">
        <v>1234</v>
      </c>
      <c r="B1138" s="17">
        <v>37.729999999999997</v>
      </c>
      <c r="C1138" s="17">
        <v>7.4</v>
      </c>
      <c r="D1138" s="17" t="s">
        <v>2380</v>
      </c>
      <c r="E1138" s="17" t="s">
        <v>2380</v>
      </c>
      <c r="F1138" s="17" t="s">
        <v>2380</v>
      </c>
      <c r="G1138" s="17">
        <v>0</v>
      </c>
      <c r="H1138" s="17" t="s">
        <v>2380</v>
      </c>
    </row>
    <row r="1139" spans="1:8" x14ac:dyDescent="0.35">
      <c r="A1139" s="17" t="s">
        <v>1233</v>
      </c>
      <c r="B1139" s="17">
        <v>40.659999999999997</v>
      </c>
      <c r="C1139" s="17">
        <v>10.08</v>
      </c>
      <c r="D1139" s="17" t="s">
        <v>2380</v>
      </c>
      <c r="E1139" s="17" t="s">
        <v>2380</v>
      </c>
      <c r="F1139" s="17" t="s">
        <v>2380</v>
      </c>
      <c r="G1139" s="17">
        <v>0</v>
      </c>
      <c r="H1139" s="17" t="s">
        <v>2380</v>
      </c>
    </row>
    <row r="1140" spans="1:8" x14ac:dyDescent="0.35">
      <c r="A1140" s="17" t="s">
        <v>1232</v>
      </c>
      <c r="B1140" s="17">
        <v>34.200000000000003</v>
      </c>
      <c r="C1140" s="17">
        <v>8.58</v>
      </c>
      <c r="D1140" s="17" t="s">
        <v>2380</v>
      </c>
      <c r="E1140" s="17" t="s">
        <v>2380</v>
      </c>
      <c r="F1140" s="17" t="s">
        <v>2380</v>
      </c>
      <c r="G1140" s="17">
        <v>0</v>
      </c>
      <c r="H1140" s="17" t="s">
        <v>2380</v>
      </c>
    </row>
    <row r="1141" spans="1:8" x14ac:dyDescent="0.35">
      <c r="A1141" s="17" t="s">
        <v>1231</v>
      </c>
      <c r="B1141" s="17">
        <v>46.51</v>
      </c>
      <c r="C1141" s="17">
        <v>5.84</v>
      </c>
      <c r="D1141" s="17" t="s">
        <v>2380</v>
      </c>
      <c r="E1141" s="17" t="s">
        <v>2380</v>
      </c>
      <c r="F1141" s="17" t="s">
        <v>2380</v>
      </c>
      <c r="G1141" s="17">
        <v>1</v>
      </c>
      <c r="H1141" s="17" t="s">
        <v>2380</v>
      </c>
    </row>
    <row r="1142" spans="1:8" x14ac:dyDescent="0.35">
      <c r="A1142" s="17" t="s">
        <v>1230</v>
      </c>
      <c r="B1142" s="17">
        <v>28.88</v>
      </c>
      <c r="C1142" s="17">
        <v>4.8600000000000003</v>
      </c>
      <c r="D1142" s="17" t="s">
        <v>2381</v>
      </c>
      <c r="E1142" s="17" t="s">
        <v>2380</v>
      </c>
      <c r="F1142" s="17" t="s">
        <v>2381</v>
      </c>
      <c r="G1142" s="17">
        <v>1</v>
      </c>
      <c r="H1142" s="17" t="s">
        <v>2380</v>
      </c>
    </row>
    <row r="1143" spans="1:8" x14ac:dyDescent="0.35">
      <c r="A1143" s="17" t="s">
        <v>1229</v>
      </c>
      <c r="B1143" s="17">
        <v>33.914999999999999</v>
      </c>
      <c r="C1143" s="17">
        <v>11.52</v>
      </c>
      <c r="D1143" s="17" t="s">
        <v>2380</v>
      </c>
      <c r="E1143" s="17" t="s">
        <v>2380</v>
      </c>
      <c r="F1143" s="17" t="s">
        <v>2380</v>
      </c>
      <c r="G1143" s="17">
        <v>0</v>
      </c>
      <c r="H1143" s="17" t="s">
        <v>2380</v>
      </c>
    </row>
    <row r="1144" spans="1:8" x14ac:dyDescent="0.35">
      <c r="A1144" s="17" t="s">
        <v>1228</v>
      </c>
      <c r="B1144" s="17">
        <v>24.32</v>
      </c>
      <c r="C1144" s="17">
        <v>6.15</v>
      </c>
      <c r="D1144" s="17" t="s">
        <v>2381</v>
      </c>
      <c r="E1144" s="17" t="s">
        <v>2380</v>
      </c>
      <c r="F1144" s="17" t="s">
        <v>2381</v>
      </c>
      <c r="G1144" s="17">
        <v>1</v>
      </c>
      <c r="H1144" s="17" t="s">
        <v>2380</v>
      </c>
    </row>
    <row r="1145" spans="1:8" x14ac:dyDescent="0.35">
      <c r="A1145" s="17" t="s">
        <v>1227</v>
      </c>
      <c r="B1145" s="17">
        <v>25.8</v>
      </c>
      <c r="C1145" s="17">
        <v>9.94</v>
      </c>
      <c r="D1145" s="17" t="s">
        <v>2380</v>
      </c>
      <c r="E1145" s="17" t="s">
        <v>2380</v>
      </c>
      <c r="F1145" s="17" t="s">
        <v>2380</v>
      </c>
      <c r="G1145" s="17">
        <v>0</v>
      </c>
      <c r="H1145" s="17" t="s">
        <v>2380</v>
      </c>
    </row>
    <row r="1146" spans="1:8" x14ac:dyDescent="0.35">
      <c r="A1146" s="17" t="s">
        <v>1226</v>
      </c>
      <c r="B1146" s="17">
        <v>21.56</v>
      </c>
      <c r="C1146" s="17">
        <v>10.56</v>
      </c>
      <c r="D1146" s="17" t="s">
        <v>2380</v>
      </c>
      <c r="E1146" s="17" t="s">
        <v>2380</v>
      </c>
      <c r="F1146" s="17" t="s">
        <v>2380</v>
      </c>
      <c r="G1146" s="17">
        <v>0</v>
      </c>
      <c r="H1146" s="17" t="s">
        <v>2380</v>
      </c>
    </row>
    <row r="1147" spans="1:8" x14ac:dyDescent="0.35">
      <c r="A1147" s="17" t="s">
        <v>1225</v>
      </c>
      <c r="B1147" s="17">
        <v>31.6</v>
      </c>
      <c r="C1147" s="17">
        <v>6.79</v>
      </c>
      <c r="D1147" s="17" t="s">
        <v>2380</v>
      </c>
      <c r="E1147" s="17" t="s">
        <v>2380</v>
      </c>
      <c r="F1147" s="17" t="s">
        <v>2380</v>
      </c>
      <c r="G1147" s="17">
        <v>0</v>
      </c>
      <c r="H1147" s="17" t="s">
        <v>2380</v>
      </c>
    </row>
    <row r="1148" spans="1:8" x14ac:dyDescent="0.35">
      <c r="A1148" s="17" t="s">
        <v>1224</v>
      </c>
      <c r="B1148" s="17">
        <v>42.93</v>
      </c>
      <c r="C1148" s="17">
        <v>4.8</v>
      </c>
      <c r="D1148" s="17" t="s">
        <v>2380</v>
      </c>
      <c r="E1148" s="17" t="s">
        <v>2380</v>
      </c>
      <c r="F1148" s="17" t="s">
        <v>2380</v>
      </c>
      <c r="G1148" s="17">
        <v>1</v>
      </c>
      <c r="H1148" s="17" t="s">
        <v>2380</v>
      </c>
    </row>
    <row r="1149" spans="1:8" x14ac:dyDescent="0.35">
      <c r="A1149" s="17" t="s">
        <v>1223</v>
      </c>
      <c r="B1149" s="17">
        <v>26.72</v>
      </c>
      <c r="C1149" s="17">
        <v>5.75</v>
      </c>
      <c r="D1149" s="17" t="s">
        <v>2380</v>
      </c>
      <c r="E1149" s="17" t="s">
        <v>2380</v>
      </c>
      <c r="F1149" s="17" t="s">
        <v>2380</v>
      </c>
      <c r="G1149" s="17">
        <v>2</v>
      </c>
      <c r="H1149" s="17" t="s">
        <v>2380</v>
      </c>
    </row>
    <row r="1150" spans="1:8" x14ac:dyDescent="0.35">
      <c r="A1150" s="17" t="s">
        <v>1222</v>
      </c>
      <c r="B1150" s="17">
        <v>26.67</v>
      </c>
      <c r="C1150" s="17">
        <v>5.81</v>
      </c>
      <c r="D1150" s="17" t="s">
        <v>2380</v>
      </c>
      <c r="E1150" s="17" t="s">
        <v>2380</v>
      </c>
      <c r="F1150" s="17" t="s">
        <v>2380</v>
      </c>
      <c r="G1150" s="17">
        <v>2</v>
      </c>
      <c r="H1150" s="17" t="s">
        <v>2380</v>
      </c>
    </row>
    <row r="1151" spans="1:8" x14ac:dyDescent="0.35">
      <c r="A1151" s="17" t="s">
        <v>1221</v>
      </c>
      <c r="B1151" s="17">
        <v>42.68</v>
      </c>
      <c r="C1151" s="17">
        <v>9.2799999999999994</v>
      </c>
      <c r="D1151" s="17" t="s">
        <v>2380</v>
      </c>
      <c r="E1151" s="17" t="s">
        <v>2380</v>
      </c>
      <c r="F1151" s="17" t="s">
        <v>2380</v>
      </c>
      <c r="G1151" s="17">
        <v>2</v>
      </c>
      <c r="H1151" s="17" t="s">
        <v>2380</v>
      </c>
    </row>
    <row r="1152" spans="1:8" x14ac:dyDescent="0.35">
      <c r="A1152" s="17" t="s">
        <v>1220</v>
      </c>
      <c r="B1152" s="17">
        <v>24.31</v>
      </c>
      <c r="C1152" s="17">
        <v>6.37</v>
      </c>
      <c r="D1152" s="17" t="s">
        <v>2380</v>
      </c>
      <c r="E1152" s="17" t="s">
        <v>2380</v>
      </c>
      <c r="F1152" s="17" t="s">
        <v>2380</v>
      </c>
      <c r="G1152" s="17">
        <v>0</v>
      </c>
      <c r="H1152" s="17" t="s">
        <v>2380</v>
      </c>
    </row>
    <row r="1153" spans="1:8" x14ac:dyDescent="0.35">
      <c r="A1153" s="17" t="s">
        <v>1219</v>
      </c>
      <c r="B1153" s="17">
        <v>44.75</v>
      </c>
      <c r="C1153" s="17">
        <v>5.09</v>
      </c>
      <c r="D1153" s="17" t="s">
        <v>2381</v>
      </c>
      <c r="E1153" s="17" t="s">
        <v>2380</v>
      </c>
      <c r="F1153" s="17" t="s">
        <v>2380</v>
      </c>
      <c r="G1153" s="17">
        <v>0</v>
      </c>
      <c r="H1153" s="17" t="s">
        <v>2380</v>
      </c>
    </row>
    <row r="1154" spans="1:8" x14ac:dyDescent="0.35">
      <c r="A1154" s="17" t="s">
        <v>1218</v>
      </c>
      <c r="B1154" s="17">
        <v>30.78</v>
      </c>
      <c r="C1154" s="17">
        <v>7.94</v>
      </c>
      <c r="D1154" s="17" t="s">
        <v>2380</v>
      </c>
      <c r="E1154" s="17" t="s">
        <v>2380</v>
      </c>
      <c r="F1154" s="17" t="s">
        <v>2380</v>
      </c>
      <c r="G1154" s="17">
        <v>2</v>
      </c>
      <c r="H1154" s="17" t="s">
        <v>2380</v>
      </c>
    </row>
    <row r="1155" spans="1:8" x14ac:dyDescent="0.35">
      <c r="A1155" s="17" t="s">
        <v>1217</v>
      </c>
      <c r="B1155" s="17">
        <v>21.86</v>
      </c>
      <c r="C1155" s="17">
        <v>10.95</v>
      </c>
      <c r="D1155" s="17" t="s">
        <v>2380</v>
      </c>
      <c r="E1155" s="17" t="s">
        <v>2380</v>
      </c>
      <c r="F1155" s="17" t="s">
        <v>2380</v>
      </c>
      <c r="G1155" s="17">
        <v>0</v>
      </c>
      <c r="H1155" s="17" t="s">
        <v>2380</v>
      </c>
    </row>
    <row r="1156" spans="1:8" x14ac:dyDescent="0.35">
      <c r="A1156" s="17" t="s">
        <v>1216</v>
      </c>
      <c r="B1156" s="17">
        <v>49.09</v>
      </c>
      <c r="C1156" s="17">
        <v>6.3</v>
      </c>
      <c r="D1156" s="17" t="s">
        <v>2381</v>
      </c>
      <c r="E1156" s="17" t="s">
        <v>2380</v>
      </c>
      <c r="F1156" s="17" t="s">
        <v>2380</v>
      </c>
      <c r="G1156" s="17">
        <v>0</v>
      </c>
      <c r="H1156" s="17" t="s">
        <v>2380</v>
      </c>
    </row>
    <row r="1157" spans="1:8" x14ac:dyDescent="0.35">
      <c r="A1157" s="17" t="s">
        <v>1215</v>
      </c>
      <c r="B1157" s="17">
        <v>47.74</v>
      </c>
      <c r="C1157" s="17">
        <v>8.0500000000000007</v>
      </c>
      <c r="D1157" s="17" t="s">
        <v>2381</v>
      </c>
      <c r="E1157" s="17" t="s">
        <v>2380</v>
      </c>
      <c r="F1157" s="17" t="s">
        <v>2380</v>
      </c>
      <c r="G1157" s="17">
        <v>2</v>
      </c>
      <c r="H1157" s="17" t="s">
        <v>2380</v>
      </c>
    </row>
    <row r="1158" spans="1:8" x14ac:dyDescent="0.35">
      <c r="A1158" s="17" t="s">
        <v>1214</v>
      </c>
      <c r="B1158" s="17">
        <v>30.2</v>
      </c>
      <c r="C1158" s="17">
        <v>9.8800000000000008</v>
      </c>
      <c r="D1158" s="17" t="s">
        <v>2381</v>
      </c>
      <c r="E1158" s="17" t="s">
        <v>2380</v>
      </c>
      <c r="F1158" s="17" t="s">
        <v>2380</v>
      </c>
      <c r="G1158" s="17">
        <v>2</v>
      </c>
      <c r="H1158" s="17" t="s">
        <v>2380</v>
      </c>
    </row>
    <row r="1159" spans="1:8" x14ac:dyDescent="0.35">
      <c r="A1159" s="17" t="s">
        <v>1213</v>
      </c>
      <c r="B1159" s="17">
        <v>33.25</v>
      </c>
      <c r="C1159" s="17">
        <v>7.42</v>
      </c>
      <c r="D1159" s="17" t="s">
        <v>2381</v>
      </c>
      <c r="E1159" s="17" t="s">
        <v>2380</v>
      </c>
      <c r="F1159" s="17" t="s">
        <v>2380</v>
      </c>
      <c r="G1159" s="17">
        <v>2</v>
      </c>
      <c r="H1159" s="17" t="s">
        <v>2380</v>
      </c>
    </row>
    <row r="1160" spans="1:8" x14ac:dyDescent="0.35">
      <c r="A1160" s="17" t="s">
        <v>1212</v>
      </c>
      <c r="B1160" s="17">
        <v>26.6</v>
      </c>
      <c r="C1160" s="17">
        <v>8.4499999999999993</v>
      </c>
      <c r="D1160" s="17" t="s">
        <v>2381</v>
      </c>
      <c r="E1160" s="17" t="s">
        <v>2380</v>
      </c>
      <c r="F1160" s="17" t="s">
        <v>2380</v>
      </c>
      <c r="G1160" s="17">
        <v>1</v>
      </c>
      <c r="H1160" s="17" t="s">
        <v>2380</v>
      </c>
    </row>
    <row r="1161" spans="1:8" x14ac:dyDescent="0.35">
      <c r="A1161" s="17" t="s">
        <v>1211</v>
      </c>
      <c r="B1161" s="17">
        <v>26.35</v>
      </c>
      <c r="C1161" s="17">
        <v>6.21</v>
      </c>
      <c r="D1161" s="17" t="s">
        <v>2380</v>
      </c>
      <c r="E1161" s="17" t="s">
        <v>2380</v>
      </c>
      <c r="F1161" s="17" t="s">
        <v>2380</v>
      </c>
      <c r="G1161" s="17">
        <v>2</v>
      </c>
      <c r="H1161" s="17" t="s">
        <v>2380</v>
      </c>
    </row>
    <row r="1162" spans="1:8" x14ac:dyDescent="0.35">
      <c r="A1162" s="17" t="s">
        <v>1210</v>
      </c>
      <c r="B1162" s="17">
        <v>39.994999999999997</v>
      </c>
      <c r="C1162" s="17">
        <v>4.6500000000000004</v>
      </c>
      <c r="D1162" s="17" t="s">
        <v>2380</v>
      </c>
      <c r="E1162" s="17" t="s">
        <v>2380</v>
      </c>
      <c r="F1162" s="17" t="s">
        <v>2380</v>
      </c>
      <c r="G1162" s="17">
        <v>0</v>
      </c>
      <c r="H1162" s="17" t="s">
        <v>2380</v>
      </c>
    </row>
    <row r="1163" spans="1:8" x14ac:dyDescent="0.35">
      <c r="A1163" s="17" t="s">
        <v>1209</v>
      </c>
      <c r="B1163" s="17">
        <v>22.92</v>
      </c>
      <c r="C1163" s="17">
        <v>5.87</v>
      </c>
      <c r="D1163" s="17" t="s">
        <v>2381</v>
      </c>
      <c r="E1163" s="17" t="s">
        <v>2380</v>
      </c>
      <c r="F1163" s="17" t="s">
        <v>2380</v>
      </c>
      <c r="G1163" s="17">
        <v>1</v>
      </c>
      <c r="H1163" s="17" t="s">
        <v>2380</v>
      </c>
    </row>
    <row r="1164" spans="1:8" x14ac:dyDescent="0.35">
      <c r="A1164" s="17" t="s">
        <v>1208</v>
      </c>
      <c r="B1164" s="17">
        <v>24.78</v>
      </c>
      <c r="C1164" s="17">
        <v>4.24</v>
      </c>
      <c r="D1164" s="17" t="s">
        <v>2381</v>
      </c>
      <c r="E1164" s="17" t="s">
        <v>2380</v>
      </c>
      <c r="F1164" s="17" t="s">
        <v>2380</v>
      </c>
      <c r="G1164" s="17">
        <v>2</v>
      </c>
      <c r="H1164" s="17" t="s">
        <v>2380</v>
      </c>
    </row>
    <row r="1165" spans="1:8" x14ac:dyDescent="0.35">
      <c r="A1165" s="17" t="s">
        <v>1207</v>
      </c>
      <c r="B1165" s="17">
        <v>34.07</v>
      </c>
      <c r="C1165" s="17">
        <v>7.81</v>
      </c>
      <c r="D1165" s="17" t="s">
        <v>2381</v>
      </c>
      <c r="E1165" s="17" t="s">
        <v>2380</v>
      </c>
      <c r="F1165" s="17" t="s">
        <v>2380</v>
      </c>
      <c r="G1165" s="17">
        <v>0</v>
      </c>
      <c r="H1165" s="17" t="s">
        <v>2380</v>
      </c>
    </row>
    <row r="1166" spans="1:8" x14ac:dyDescent="0.35">
      <c r="A1166" s="17" t="s">
        <v>1206</v>
      </c>
      <c r="B1166" s="17">
        <v>30.14</v>
      </c>
      <c r="C1166" s="17">
        <v>9.85</v>
      </c>
      <c r="D1166" s="17" t="s">
        <v>2380</v>
      </c>
      <c r="E1166" s="17" t="s">
        <v>2380</v>
      </c>
      <c r="F1166" s="17" t="s">
        <v>2380</v>
      </c>
      <c r="G1166" s="17">
        <v>0</v>
      </c>
      <c r="H1166" s="17" t="s">
        <v>2380</v>
      </c>
    </row>
    <row r="1167" spans="1:8" x14ac:dyDescent="0.35">
      <c r="A1167" s="17" t="s">
        <v>1205</v>
      </c>
      <c r="B1167" s="17">
        <v>18.05</v>
      </c>
      <c r="C1167" s="17">
        <v>6.94</v>
      </c>
      <c r="D1167" s="17" t="s">
        <v>2380</v>
      </c>
      <c r="E1167" s="17" t="s">
        <v>2380</v>
      </c>
      <c r="F1167" s="17" t="s">
        <v>2380</v>
      </c>
      <c r="G1167" s="17">
        <v>0</v>
      </c>
      <c r="H1167" s="17" t="s">
        <v>2380</v>
      </c>
    </row>
    <row r="1168" spans="1:8" x14ac:dyDescent="0.35">
      <c r="A1168" s="17" t="s">
        <v>1204</v>
      </c>
      <c r="B1168" s="17">
        <v>37.4</v>
      </c>
      <c r="C1168" s="17">
        <v>11.3</v>
      </c>
      <c r="D1168" s="17" t="s">
        <v>2381</v>
      </c>
      <c r="E1168" s="17" t="s">
        <v>2380</v>
      </c>
      <c r="F1168" s="17" t="s">
        <v>2380</v>
      </c>
      <c r="G1168" s="17">
        <v>2</v>
      </c>
      <c r="H1168" s="17" t="s">
        <v>2380</v>
      </c>
    </row>
    <row r="1169" spans="1:8" x14ac:dyDescent="0.35">
      <c r="A1169" s="17" t="s">
        <v>1203</v>
      </c>
      <c r="B1169" s="17">
        <v>25.75</v>
      </c>
      <c r="C1169" s="17">
        <v>9.23</v>
      </c>
      <c r="D1169" s="17" t="s">
        <v>2380</v>
      </c>
      <c r="E1169" s="17" t="s">
        <v>2380</v>
      </c>
      <c r="F1169" s="17" t="s">
        <v>2380</v>
      </c>
      <c r="G1169" s="17">
        <v>0</v>
      </c>
      <c r="H1169" s="17" t="s">
        <v>2380</v>
      </c>
    </row>
    <row r="1170" spans="1:8" x14ac:dyDescent="0.35">
      <c r="A1170" s="17" t="s">
        <v>1202</v>
      </c>
      <c r="B1170" s="17">
        <v>32.299999999999997</v>
      </c>
      <c r="C1170" s="17">
        <v>4.37</v>
      </c>
      <c r="D1170" s="17" t="s">
        <v>2380</v>
      </c>
      <c r="E1170" s="17" t="s">
        <v>2380</v>
      </c>
      <c r="F1170" s="17" t="s">
        <v>2380</v>
      </c>
      <c r="G1170" s="17">
        <v>2</v>
      </c>
      <c r="H1170" s="17" t="s">
        <v>2380</v>
      </c>
    </row>
    <row r="1171" spans="1:8" x14ac:dyDescent="0.35">
      <c r="A1171" s="17" t="s">
        <v>1201</v>
      </c>
      <c r="B1171" s="17">
        <v>28.61</v>
      </c>
      <c r="C1171" s="17">
        <v>5.76</v>
      </c>
      <c r="D1171" s="17" t="s">
        <v>2380</v>
      </c>
      <c r="E1171" s="17" t="s">
        <v>2380</v>
      </c>
      <c r="F1171" s="17" t="s">
        <v>2381</v>
      </c>
      <c r="G1171" s="17">
        <v>1</v>
      </c>
      <c r="H1171" s="17" t="s">
        <v>2380</v>
      </c>
    </row>
    <row r="1172" spans="1:8" x14ac:dyDescent="0.35">
      <c r="A1172" s="17" t="s">
        <v>1200</v>
      </c>
      <c r="B1172" s="17">
        <v>45.41</v>
      </c>
      <c r="C1172" s="17">
        <v>4.96</v>
      </c>
      <c r="D1172" s="17" t="s">
        <v>2380</v>
      </c>
      <c r="E1172" s="17" t="s">
        <v>2380</v>
      </c>
      <c r="F1172" s="17" t="s">
        <v>2380</v>
      </c>
      <c r="G1172" s="17">
        <v>1</v>
      </c>
      <c r="H1172" s="17" t="s">
        <v>2380</v>
      </c>
    </row>
    <row r="1173" spans="1:8" x14ac:dyDescent="0.35">
      <c r="A1173" s="17" t="s">
        <v>1199</v>
      </c>
      <c r="B1173" s="17">
        <v>31.2</v>
      </c>
      <c r="C1173" s="17">
        <v>11.04</v>
      </c>
      <c r="D1173" s="17" t="s">
        <v>2381</v>
      </c>
      <c r="E1173" s="17" t="s">
        <v>2380</v>
      </c>
      <c r="F1173" s="17" t="s">
        <v>2380</v>
      </c>
      <c r="G1173" s="17">
        <v>2</v>
      </c>
      <c r="H1173" s="17" t="s">
        <v>2380</v>
      </c>
    </row>
    <row r="1174" spans="1:8" x14ac:dyDescent="0.35">
      <c r="A1174" s="17" t="s">
        <v>1198</v>
      </c>
      <c r="B1174" s="17">
        <v>29.83</v>
      </c>
      <c r="C1174" s="17">
        <v>7.81</v>
      </c>
      <c r="D1174" s="17" t="s">
        <v>2381</v>
      </c>
      <c r="E1174" s="17" t="s">
        <v>2380</v>
      </c>
      <c r="F1174" s="17" t="s">
        <v>2380</v>
      </c>
      <c r="G1174" s="17">
        <v>1</v>
      </c>
      <c r="H1174" s="17" t="s">
        <v>2380</v>
      </c>
    </row>
    <row r="1175" spans="1:8" x14ac:dyDescent="0.35">
      <c r="A1175" s="17" t="s">
        <v>1197</v>
      </c>
      <c r="B1175" s="17">
        <v>29.06</v>
      </c>
      <c r="C1175" s="17">
        <v>4.55</v>
      </c>
      <c r="D1175" s="17" t="s">
        <v>2380</v>
      </c>
      <c r="E1175" s="17" t="s">
        <v>2380</v>
      </c>
      <c r="F1175" s="17" t="s">
        <v>2380</v>
      </c>
      <c r="G1175" s="17">
        <v>0</v>
      </c>
      <c r="H1175" s="17" t="s">
        <v>2380</v>
      </c>
    </row>
    <row r="1176" spans="1:8" x14ac:dyDescent="0.35">
      <c r="A1176" s="17" t="s">
        <v>1196</v>
      </c>
      <c r="B1176" s="17">
        <v>27.454999999999998</v>
      </c>
      <c r="C1176" s="17">
        <v>6.13</v>
      </c>
      <c r="D1176" s="17" t="s">
        <v>2380</v>
      </c>
      <c r="E1176" s="17" t="s">
        <v>2380</v>
      </c>
      <c r="F1176" s="17" t="s">
        <v>2380</v>
      </c>
      <c r="G1176" s="17">
        <v>2</v>
      </c>
      <c r="H1176" s="17" t="s">
        <v>2380</v>
      </c>
    </row>
    <row r="1177" spans="1:8" x14ac:dyDescent="0.35">
      <c r="A1177" s="17" t="s">
        <v>1195</v>
      </c>
      <c r="B1177" s="17">
        <v>23.01</v>
      </c>
      <c r="C1177" s="17">
        <v>6.04</v>
      </c>
      <c r="D1177" s="17" t="s">
        <v>2381</v>
      </c>
      <c r="E1177" s="17" t="s">
        <v>2380</v>
      </c>
      <c r="F1177" s="17" t="s">
        <v>2380</v>
      </c>
      <c r="G1177" s="17">
        <v>1</v>
      </c>
      <c r="H1177" s="17" t="s">
        <v>2380</v>
      </c>
    </row>
    <row r="1178" spans="1:8" x14ac:dyDescent="0.35">
      <c r="A1178" s="17" t="s">
        <v>1194</v>
      </c>
      <c r="B1178" s="17">
        <v>31.39</v>
      </c>
      <c r="C1178" s="17">
        <v>8.85</v>
      </c>
      <c r="D1178" s="17" t="s">
        <v>2381</v>
      </c>
      <c r="E1178" s="17" t="s">
        <v>2380</v>
      </c>
      <c r="F1178" s="17" t="s">
        <v>2380</v>
      </c>
      <c r="G1178" s="17">
        <v>0</v>
      </c>
      <c r="H1178" s="17" t="s">
        <v>2380</v>
      </c>
    </row>
    <row r="1179" spans="1:8" x14ac:dyDescent="0.35">
      <c r="A1179" s="17" t="s">
        <v>1193</v>
      </c>
      <c r="B1179" s="17">
        <v>34.770000000000003</v>
      </c>
      <c r="C1179" s="17">
        <v>10.54</v>
      </c>
      <c r="D1179" s="17" t="s">
        <v>2380</v>
      </c>
      <c r="E1179" s="17" t="s">
        <v>2380</v>
      </c>
      <c r="F1179" s="17" t="s">
        <v>2380</v>
      </c>
      <c r="G1179" s="17">
        <v>2</v>
      </c>
      <c r="H1179" s="17" t="s">
        <v>2380</v>
      </c>
    </row>
    <row r="1180" spans="1:8" x14ac:dyDescent="0.35">
      <c r="A1180" s="17" t="s">
        <v>1192</v>
      </c>
      <c r="B1180" s="17">
        <v>24.48</v>
      </c>
      <c r="C1180" s="17">
        <v>4.37</v>
      </c>
      <c r="D1180" s="17" t="s">
        <v>2381</v>
      </c>
      <c r="E1180" s="17" t="s">
        <v>2380</v>
      </c>
      <c r="F1180" s="17" t="s">
        <v>2380</v>
      </c>
      <c r="G1180" s="17">
        <v>2</v>
      </c>
      <c r="H1180" s="17" t="s">
        <v>2380</v>
      </c>
    </row>
    <row r="1181" spans="1:8" x14ac:dyDescent="0.35">
      <c r="A1181" s="17" t="s">
        <v>1191</v>
      </c>
      <c r="B1181" s="17">
        <v>22.61</v>
      </c>
      <c r="C1181" s="17">
        <v>9.6300000000000008</v>
      </c>
      <c r="D1181" s="17" t="s">
        <v>2380</v>
      </c>
      <c r="E1181" s="17" t="s">
        <v>2380</v>
      </c>
      <c r="F1181" s="17" t="s">
        <v>2380</v>
      </c>
      <c r="G1181" s="17">
        <v>2</v>
      </c>
      <c r="H1181" s="17" t="s">
        <v>2380</v>
      </c>
    </row>
    <row r="1182" spans="1:8" x14ac:dyDescent="0.35">
      <c r="A1182" s="17" t="s">
        <v>1190</v>
      </c>
      <c r="B1182" s="17">
        <v>34.299999999999997</v>
      </c>
      <c r="C1182" s="17">
        <v>10.37</v>
      </c>
      <c r="D1182" s="17" t="s">
        <v>2380</v>
      </c>
      <c r="E1182" s="17" t="s">
        <v>2380</v>
      </c>
      <c r="F1182" s="17" t="s">
        <v>2380</v>
      </c>
      <c r="G1182" s="17">
        <v>0</v>
      </c>
      <c r="H1182" s="17" t="s">
        <v>2380</v>
      </c>
    </row>
    <row r="1183" spans="1:8" x14ac:dyDescent="0.35">
      <c r="A1183" s="17" t="s">
        <v>1189</v>
      </c>
      <c r="B1183" s="17">
        <v>46.09</v>
      </c>
      <c r="C1183" s="17">
        <v>5.44</v>
      </c>
      <c r="D1183" s="17" t="s">
        <v>2380</v>
      </c>
      <c r="E1183" s="17" t="s">
        <v>2380</v>
      </c>
      <c r="F1183" s="17" t="s">
        <v>2380</v>
      </c>
      <c r="G1183" s="17">
        <v>2</v>
      </c>
      <c r="H1183" s="17" t="s">
        <v>2380</v>
      </c>
    </row>
    <row r="1184" spans="1:8" x14ac:dyDescent="0.35">
      <c r="A1184" s="17" t="s">
        <v>1188</v>
      </c>
      <c r="B1184" s="17">
        <v>44.744999999999997</v>
      </c>
      <c r="C1184" s="17">
        <v>5.19</v>
      </c>
      <c r="D1184" s="17" t="s">
        <v>2380</v>
      </c>
      <c r="E1184" s="17" t="s">
        <v>2380</v>
      </c>
      <c r="F1184" s="17" t="s">
        <v>2380</v>
      </c>
      <c r="G1184" s="17">
        <v>2</v>
      </c>
      <c r="H1184" s="17" t="s">
        <v>2380</v>
      </c>
    </row>
    <row r="1185" spans="1:8" x14ac:dyDescent="0.35">
      <c r="A1185" s="17" t="s">
        <v>1187</v>
      </c>
      <c r="B1185" s="17">
        <v>26.33</v>
      </c>
      <c r="C1185" s="17">
        <v>11.8</v>
      </c>
      <c r="D1185" s="17" t="s">
        <v>2381</v>
      </c>
      <c r="E1185" s="17" t="s">
        <v>2380</v>
      </c>
      <c r="F1185" s="17" t="s">
        <v>2380</v>
      </c>
      <c r="G1185" s="17">
        <v>1</v>
      </c>
      <c r="H1185" s="17" t="s">
        <v>2380</v>
      </c>
    </row>
    <row r="1186" spans="1:8" x14ac:dyDescent="0.35">
      <c r="A1186" s="17" t="s">
        <v>1186</v>
      </c>
      <c r="B1186" s="17">
        <v>26.6</v>
      </c>
      <c r="C1186" s="17">
        <v>8.3800000000000008</v>
      </c>
      <c r="D1186" s="17" t="s">
        <v>2380</v>
      </c>
      <c r="E1186" s="17" t="s">
        <v>2380</v>
      </c>
      <c r="F1186" s="17" t="s">
        <v>2380</v>
      </c>
      <c r="G1186" s="17">
        <v>2</v>
      </c>
      <c r="H1186" s="17" t="s">
        <v>2380</v>
      </c>
    </row>
    <row r="1187" spans="1:8" x14ac:dyDescent="0.35">
      <c r="A1187" s="17" t="s">
        <v>1185</v>
      </c>
      <c r="B1187" s="17">
        <v>27.5</v>
      </c>
      <c r="C1187" s="17">
        <v>7.58</v>
      </c>
      <c r="D1187" s="17" t="s">
        <v>2380</v>
      </c>
      <c r="E1187" s="17" t="s">
        <v>2380</v>
      </c>
      <c r="F1187" s="17" t="s">
        <v>2380</v>
      </c>
      <c r="G1187" s="17">
        <v>0</v>
      </c>
      <c r="H1187" s="17" t="s">
        <v>2380</v>
      </c>
    </row>
    <row r="1188" spans="1:8" x14ac:dyDescent="0.35">
      <c r="A1188" s="17" t="s">
        <v>1184</v>
      </c>
      <c r="B1188" s="17">
        <v>41.55</v>
      </c>
      <c r="C1188" s="17">
        <v>4.6100000000000003</v>
      </c>
      <c r="D1188" s="17" t="s">
        <v>2380</v>
      </c>
      <c r="E1188" s="17" t="s">
        <v>2380</v>
      </c>
      <c r="F1188" s="17" t="s">
        <v>2380</v>
      </c>
      <c r="G1188" s="17">
        <v>1</v>
      </c>
      <c r="H1188" s="17" t="s">
        <v>2380</v>
      </c>
    </row>
    <row r="1189" spans="1:8" x14ac:dyDescent="0.35">
      <c r="A1189" s="17" t="s">
        <v>1183</v>
      </c>
      <c r="B1189" s="17">
        <v>41.47</v>
      </c>
      <c r="C1189" s="17">
        <v>4.7</v>
      </c>
      <c r="D1189" s="17" t="s">
        <v>2381</v>
      </c>
      <c r="E1189" s="17" t="s">
        <v>2380</v>
      </c>
      <c r="F1189" s="17" t="s">
        <v>2381</v>
      </c>
      <c r="G1189" s="17">
        <v>1</v>
      </c>
      <c r="H1189" s="17" t="s">
        <v>2380</v>
      </c>
    </row>
    <row r="1190" spans="1:8" x14ac:dyDescent="0.35">
      <c r="A1190" s="17" t="s">
        <v>1182</v>
      </c>
      <c r="B1190" s="17">
        <v>24.795000000000002</v>
      </c>
      <c r="C1190" s="17">
        <v>6.05</v>
      </c>
      <c r="D1190" s="17" t="s">
        <v>2381</v>
      </c>
      <c r="E1190" s="17" t="s">
        <v>2380</v>
      </c>
      <c r="F1190" s="17" t="s">
        <v>2380</v>
      </c>
      <c r="G1190" s="17">
        <v>0</v>
      </c>
      <c r="H1190" s="17" t="s">
        <v>2380</v>
      </c>
    </row>
    <row r="1191" spans="1:8" x14ac:dyDescent="0.35">
      <c r="A1191" s="17" t="s">
        <v>1181</v>
      </c>
      <c r="B1191" s="17">
        <v>29.48</v>
      </c>
      <c r="C1191" s="17">
        <v>5.63</v>
      </c>
      <c r="D1191" s="17" t="s">
        <v>2381</v>
      </c>
      <c r="E1191" s="17" t="s">
        <v>2380</v>
      </c>
      <c r="F1191" s="17" t="s">
        <v>2381</v>
      </c>
      <c r="G1191" s="17">
        <v>1</v>
      </c>
      <c r="H1191" s="17" t="s">
        <v>2380</v>
      </c>
    </row>
    <row r="1192" spans="1:8" x14ac:dyDescent="0.35">
      <c r="A1192" s="17" t="s">
        <v>1180</v>
      </c>
      <c r="B1192" s="17">
        <v>28.09</v>
      </c>
      <c r="C1192" s="17">
        <v>6.06</v>
      </c>
      <c r="D1192" s="17" t="s">
        <v>2380</v>
      </c>
      <c r="E1192" s="17" t="s">
        <v>2380</v>
      </c>
      <c r="F1192" s="17" t="s">
        <v>2381</v>
      </c>
      <c r="G1192" s="17">
        <v>1</v>
      </c>
      <c r="H1192" s="17" t="s">
        <v>2380</v>
      </c>
    </row>
    <row r="1193" spans="1:8" x14ac:dyDescent="0.35">
      <c r="A1193" s="17" t="s">
        <v>1179</v>
      </c>
      <c r="B1193" s="17">
        <v>32.729999999999997</v>
      </c>
      <c r="C1193" s="17">
        <v>5.19</v>
      </c>
      <c r="D1193" s="17" t="s">
        <v>2380</v>
      </c>
      <c r="E1193" s="17" t="s">
        <v>2380</v>
      </c>
      <c r="F1193" s="17" t="s">
        <v>2380</v>
      </c>
      <c r="G1193" s="17">
        <v>1</v>
      </c>
      <c r="H1193" s="17" t="s">
        <v>2380</v>
      </c>
    </row>
    <row r="1194" spans="1:8" x14ac:dyDescent="0.35">
      <c r="A1194" s="17" t="s">
        <v>1178</v>
      </c>
      <c r="B1194" s="17">
        <v>27.36</v>
      </c>
      <c r="C1194" s="17">
        <v>8.9600000000000009</v>
      </c>
      <c r="D1194" s="17" t="s">
        <v>2380</v>
      </c>
      <c r="E1194" s="17" t="s">
        <v>2380</v>
      </c>
      <c r="F1194" s="17" t="s">
        <v>2380</v>
      </c>
      <c r="G1194" s="17">
        <v>0</v>
      </c>
      <c r="H1194" s="17" t="s">
        <v>2380</v>
      </c>
    </row>
    <row r="1195" spans="1:8" x14ac:dyDescent="0.35">
      <c r="A1195" s="17" t="s">
        <v>1177</v>
      </c>
      <c r="B1195" s="17">
        <v>27.265000000000001</v>
      </c>
      <c r="C1195" s="17">
        <v>11.39</v>
      </c>
      <c r="D1195" s="17" t="s">
        <v>2380</v>
      </c>
      <c r="E1195" s="17" t="s">
        <v>2380</v>
      </c>
      <c r="F1195" s="17" t="s">
        <v>2380</v>
      </c>
      <c r="G1195" s="17">
        <v>0</v>
      </c>
      <c r="H1195" s="17" t="s">
        <v>2380</v>
      </c>
    </row>
    <row r="1196" spans="1:8" x14ac:dyDescent="0.35">
      <c r="A1196" s="17" t="s">
        <v>1176</v>
      </c>
      <c r="B1196" s="17">
        <v>48.07</v>
      </c>
      <c r="C1196" s="17">
        <v>4.0599999999999996</v>
      </c>
      <c r="D1196" s="17" t="s">
        <v>2381</v>
      </c>
      <c r="E1196" s="17" t="s">
        <v>2380</v>
      </c>
      <c r="F1196" s="17" t="s">
        <v>2380</v>
      </c>
      <c r="G1196" s="17">
        <v>0</v>
      </c>
      <c r="H1196" s="17" t="s">
        <v>2380</v>
      </c>
    </row>
    <row r="1197" spans="1:8" x14ac:dyDescent="0.35">
      <c r="A1197" s="17" t="s">
        <v>1175</v>
      </c>
      <c r="B1197" s="17">
        <v>30.8</v>
      </c>
      <c r="C1197" s="17">
        <v>5.23</v>
      </c>
      <c r="D1197" s="17" t="s">
        <v>2381</v>
      </c>
      <c r="E1197" s="17" t="s">
        <v>2380</v>
      </c>
      <c r="F1197" s="17" t="s">
        <v>2380</v>
      </c>
      <c r="G1197" s="17">
        <v>0</v>
      </c>
      <c r="H1197" s="17" t="s">
        <v>2380</v>
      </c>
    </row>
    <row r="1198" spans="1:8" x14ac:dyDescent="0.35">
      <c r="A1198" s="17" t="s">
        <v>1174</v>
      </c>
      <c r="B1198" s="17">
        <v>32.299999999999997</v>
      </c>
      <c r="C1198" s="17">
        <v>5.05</v>
      </c>
      <c r="D1198" s="17" t="s">
        <v>2381</v>
      </c>
      <c r="E1198" s="17" t="s">
        <v>2380</v>
      </c>
      <c r="F1198" s="17" t="s">
        <v>2380</v>
      </c>
      <c r="G1198" s="17">
        <v>0</v>
      </c>
      <c r="H1198" s="17" t="s">
        <v>2380</v>
      </c>
    </row>
    <row r="1199" spans="1:8" x14ac:dyDescent="0.35">
      <c r="A1199" s="17" t="s">
        <v>1173</v>
      </c>
      <c r="B1199" s="17">
        <v>39.700000000000003</v>
      </c>
      <c r="C1199" s="17">
        <v>7.34</v>
      </c>
      <c r="D1199" s="17" t="s">
        <v>2380</v>
      </c>
      <c r="E1199" s="17" t="s">
        <v>2380</v>
      </c>
      <c r="F1199" s="17" t="s">
        <v>2380</v>
      </c>
      <c r="G1199" s="17">
        <v>0</v>
      </c>
      <c r="H1199" s="17" t="s">
        <v>2380</v>
      </c>
    </row>
    <row r="1200" spans="1:8" x14ac:dyDescent="0.35">
      <c r="A1200" s="17" t="s">
        <v>1172</v>
      </c>
      <c r="B1200" s="17">
        <v>35.97</v>
      </c>
      <c r="C1200" s="17">
        <v>8.1300000000000008</v>
      </c>
      <c r="D1200" s="17" t="s">
        <v>2380</v>
      </c>
      <c r="E1200" s="17" t="s">
        <v>2380</v>
      </c>
      <c r="F1200" s="17" t="s">
        <v>2380</v>
      </c>
      <c r="G1200" s="17">
        <v>0</v>
      </c>
      <c r="H1200" s="17" t="s">
        <v>2380</v>
      </c>
    </row>
    <row r="1201" spans="1:8" x14ac:dyDescent="0.35">
      <c r="A1201" s="17" t="s">
        <v>1171</v>
      </c>
      <c r="B1201" s="17">
        <v>25.86</v>
      </c>
      <c r="C1201" s="17">
        <v>6.68</v>
      </c>
      <c r="D1201" s="17" t="s">
        <v>2381</v>
      </c>
      <c r="E1201" s="17" t="s">
        <v>2380</v>
      </c>
      <c r="F1201" s="17" t="s">
        <v>2380</v>
      </c>
      <c r="G1201" s="17">
        <v>1</v>
      </c>
      <c r="H1201" s="17" t="s">
        <v>2380</v>
      </c>
    </row>
    <row r="1202" spans="1:8" x14ac:dyDescent="0.35">
      <c r="A1202" s="17" t="s">
        <v>1170</v>
      </c>
      <c r="B1202" s="17">
        <v>30.03</v>
      </c>
      <c r="C1202" s="17">
        <v>11.51</v>
      </c>
      <c r="D1202" s="17" t="s">
        <v>2380</v>
      </c>
      <c r="E1202" s="17" t="s">
        <v>2380</v>
      </c>
      <c r="F1202" s="17" t="s">
        <v>2380</v>
      </c>
      <c r="G1202" s="17">
        <v>0</v>
      </c>
      <c r="H1202" s="17" t="s">
        <v>2380</v>
      </c>
    </row>
    <row r="1203" spans="1:8" x14ac:dyDescent="0.35">
      <c r="A1203" s="17" t="s">
        <v>1169</v>
      </c>
      <c r="B1203" s="17">
        <v>25.76</v>
      </c>
      <c r="C1203" s="17">
        <v>6.02</v>
      </c>
      <c r="D1203" s="17" t="s">
        <v>2381</v>
      </c>
      <c r="E1203" s="17" t="s">
        <v>2380</v>
      </c>
      <c r="F1203" s="17" t="s">
        <v>2381</v>
      </c>
      <c r="G1203" s="17">
        <v>1</v>
      </c>
      <c r="H1203" s="17" t="s">
        <v>2380</v>
      </c>
    </row>
    <row r="1204" spans="1:8" x14ac:dyDescent="0.35">
      <c r="A1204" s="17" t="s">
        <v>1168</v>
      </c>
      <c r="B1204" s="17">
        <v>22.42</v>
      </c>
      <c r="C1204" s="17">
        <v>7.96</v>
      </c>
      <c r="D1204" s="17" t="s">
        <v>2380</v>
      </c>
      <c r="E1204" s="17" t="s">
        <v>2380</v>
      </c>
      <c r="F1204" s="17" t="s">
        <v>2380</v>
      </c>
      <c r="G1204" s="17">
        <v>0</v>
      </c>
      <c r="H1204" s="17" t="s">
        <v>2380</v>
      </c>
    </row>
    <row r="1205" spans="1:8" x14ac:dyDescent="0.35">
      <c r="A1205" s="17" t="s">
        <v>1167</v>
      </c>
      <c r="B1205" s="17">
        <v>33.18</v>
      </c>
      <c r="C1205" s="17">
        <v>6.01</v>
      </c>
      <c r="D1205" s="17" t="s">
        <v>2381</v>
      </c>
      <c r="E1205" s="17" t="s">
        <v>2380</v>
      </c>
      <c r="F1205" s="17" t="s">
        <v>2380</v>
      </c>
      <c r="G1205" s="17">
        <v>1</v>
      </c>
      <c r="H1205" s="17" t="s">
        <v>2380</v>
      </c>
    </row>
    <row r="1206" spans="1:8" x14ac:dyDescent="0.35">
      <c r="A1206" s="17" t="s">
        <v>1166</v>
      </c>
      <c r="B1206" s="17">
        <v>43.04</v>
      </c>
      <c r="C1206" s="17">
        <v>5.9</v>
      </c>
      <c r="D1206" s="17" t="s">
        <v>2381</v>
      </c>
      <c r="E1206" s="17" t="s">
        <v>2380</v>
      </c>
      <c r="F1206" s="17" t="s">
        <v>2380</v>
      </c>
      <c r="G1206" s="17">
        <v>0</v>
      </c>
      <c r="H1206" s="17" t="s">
        <v>2380</v>
      </c>
    </row>
    <row r="1207" spans="1:8" x14ac:dyDescent="0.35">
      <c r="A1207" s="17" t="s">
        <v>1165</v>
      </c>
      <c r="B1207" s="17">
        <v>34.15</v>
      </c>
      <c r="C1207" s="17">
        <v>4.49</v>
      </c>
      <c r="D1207" s="17" t="s">
        <v>2381</v>
      </c>
      <c r="E1207" s="17" t="s">
        <v>2380</v>
      </c>
      <c r="F1207" s="17" t="s">
        <v>2380</v>
      </c>
      <c r="G1207" s="17">
        <v>1</v>
      </c>
      <c r="H1207" s="17" t="s">
        <v>2380</v>
      </c>
    </row>
    <row r="1208" spans="1:8" x14ac:dyDescent="0.35">
      <c r="A1208" s="17" t="s">
        <v>1164</v>
      </c>
      <c r="B1208" s="17">
        <v>25.78</v>
      </c>
      <c r="C1208" s="17">
        <v>6.25</v>
      </c>
      <c r="D1208" s="17" t="s">
        <v>2380</v>
      </c>
      <c r="E1208" s="17" t="s">
        <v>2380</v>
      </c>
      <c r="F1208" s="17" t="s">
        <v>2380</v>
      </c>
      <c r="G1208" s="17">
        <v>0</v>
      </c>
      <c r="H1208" s="17" t="s">
        <v>2380</v>
      </c>
    </row>
    <row r="1209" spans="1:8" x14ac:dyDescent="0.35">
      <c r="A1209" s="17" t="s">
        <v>1163</v>
      </c>
      <c r="B1209" s="17">
        <v>21.02</v>
      </c>
      <c r="C1209" s="17">
        <v>9.6199999999999992</v>
      </c>
      <c r="D1209" s="17" t="s">
        <v>2381</v>
      </c>
      <c r="E1209" s="17" t="s">
        <v>2380</v>
      </c>
      <c r="F1209" s="17" t="s">
        <v>2381</v>
      </c>
      <c r="G1209" s="17">
        <v>1</v>
      </c>
      <c r="H1209" s="17" t="s">
        <v>2380</v>
      </c>
    </row>
    <row r="1210" spans="1:8" x14ac:dyDescent="0.35">
      <c r="A1210" s="17" t="s">
        <v>1162</v>
      </c>
      <c r="B1210" s="17">
        <v>37.51</v>
      </c>
      <c r="C1210" s="17">
        <v>11.06</v>
      </c>
      <c r="D1210" s="17" t="s">
        <v>2380</v>
      </c>
      <c r="E1210" s="17" t="s">
        <v>2380</v>
      </c>
      <c r="F1210" s="17" t="s">
        <v>2380</v>
      </c>
      <c r="G1210" s="17">
        <v>2</v>
      </c>
      <c r="H1210" s="17" t="s">
        <v>2380</v>
      </c>
    </row>
    <row r="1211" spans="1:8" x14ac:dyDescent="0.35">
      <c r="A1211" s="17" t="s">
        <v>1161</v>
      </c>
      <c r="B1211" s="17">
        <v>25.745000000000001</v>
      </c>
      <c r="C1211" s="17">
        <v>6.11</v>
      </c>
      <c r="D1211" s="17" t="s">
        <v>2381</v>
      </c>
      <c r="E1211" s="17" t="s">
        <v>2380</v>
      </c>
      <c r="F1211" s="17" t="s">
        <v>2380</v>
      </c>
      <c r="G1211" s="17">
        <v>0</v>
      </c>
      <c r="H1211" s="17" t="s">
        <v>2380</v>
      </c>
    </row>
    <row r="1212" spans="1:8" x14ac:dyDescent="0.35">
      <c r="A1212" s="17" t="s">
        <v>1160</v>
      </c>
      <c r="B1212" s="17">
        <v>31.35</v>
      </c>
      <c r="C1212" s="17">
        <v>11.49</v>
      </c>
      <c r="D1212" s="17" t="s">
        <v>2380</v>
      </c>
      <c r="E1212" s="17" t="s">
        <v>2380</v>
      </c>
      <c r="F1212" s="17" t="s">
        <v>2380</v>
      </c>
      <c r="G1212" s="17">
        <v>2</v>
      </c>
      <c r="H1212" s="17" t="s">
        <v>2380</v>
      </c>
    </row>
    <row r="1213" spans="1:8" x14ac:dyDescent="0.35">
      <c r="A1213" s="17" t="s">
        <v>1159</v>
      </c>
      <c r="B1213" s="17">
        <v>29.83</v>
      </c>
      <c r="C1213" s="17">
        <v>8.68</v>
      </c>
      <c r="D1213" s="17" t="s">
        <v>2380</v>
      </c>
      <c r="E1213" s="17" t="s">
        <v>2380</v>
      </c>
      <c r="F1213" s="17" t="s">
        <v>2380</v>
      </c>
      <c r="G1213" s="17">
        <v>2</v>
      </c>
      <c r="H1213" s="17" t="s">
        <v>2380</v>
      </c>
    </row>
    <row r="1214" spans="1:8" x14ac:dyDescent="0.35">
      <c r="A1214" s="17" t="s">
        <v>1158</v>
      </c>
      <c r="B1214" s="17">
        <v>25.49</v>
      </c>
      <c r="C1214" s="17">
        <v>5.68</v>
      </c>
      <c r="D1214" s="17" t="s">
        <v>2381</v>
      </c>
      <c r="E1214" s="17" t="s">
        <v>2380</v>
      </c>
      <c r="F1214" s="17" t="s">
        <v>2381</v>
      </c>
      <c r="G1214" s="17">
        <v>1</v>
      </c>
      <c r="H1214" s="17" t="s">
        <v>2380</v>
      </c>
    </row>
    <row r="1215" spans="1:8" x14ac:dyDescent="0.35">
      <c r="A1215" s="17" t="s">
        <v>1157</v>
      </c>
      <c r="B1215" s="17">
        <v>34.1</v>
      </c>
      <c r="C1215" s="17">
        <v>8.4499999999999993</v>
      </c>
      <c r="D1215" s="17" t="s">
        <v>2380</v>
      </c>
      <c r="E1215" s="17" t="s">
        <v>2380</v>
      </c>
      <c r="F1215" s="17" t="s">
        <v>2380</v>
      </c>
      <c r="G1215" s="17">
        <v>0</v>
      </c>
      <c r="H1215" s="17" t="s">
        <v>2380</v>
      </c>
    </row>
    <row r="1216" spans="1:8" x14ac:dyDescent="0.35">
      <c r="A1216" s="17" t="s">
        <v>1156</v>
      </c>
      <c r="B1216" s="17">
        <v>25.84</v>
      </c>
      <c r="C1216" s="17">
        <v>8.51</v>
      </c>
      <c r="D1216" s="17" t="s">
        <v>2380</v>
      </c>
      <c r="E1216" s="17" t="s">
        <v>2380</v>
      </c>
      <c r="F1216" s="17" t="s">
        <v>2380</v>
      </c>
      <c r="G1216" s="17">
        <v>2</v>
      </c>
      <c r="H1216" s="17" t="s">
        <v>2380</v>
      </c>
    </row>
    <row r="1217" spans="1:8" x14ac:dyDescent="0.35">
      <c r="A1217" s="17" t="s">
        <v>1155</v>
      </c>
      <c r="B1217" s="17">
        <v>20.6</v>
      </c>
      <c r="C1217" s="17">
        <v>7.62</v>
      </c>
      <c r="D1217" s="17" t="s">
        <v>2380</v>
      </c>
      <c r="E1217" s="17" t="s">
        <v>2380</v>
      </c>
      <c r="F1217" s="17" t="s">
        <v>2380</v>
      </c>
      <c r="G1217" s="17">
        <v>0</v>
      </c>
      <c r="H1217" s="17" t="s">
        <v>2380</v>
      </c>
    </row>
    <row r="1218" spans="1:8" x14ac:dyDescent="0.35">
      <c r="A1218" s="17" t="s">
        <v>1154</v>
      </c>
      <c r="B1218" s="17">
        <v>28.88</v>
      </c>
      <c r="C1218" s="17">
        <v>10.18</v>
      </c>
      <c r="D1218" s="17" t="s">
        <v>2380</v>
      </c>
      <c r="E1218" s="17" t="s">
        <v>2380</v>
      </c>
      <c r="F1218" s="17" t="s">
        <v>2380</v>
      </c>
      <c r="G1218" s="17">
        <v>0</v>
      </c>
      <c r="H1218" s="17" t="s">
        <v>2380</v>
      </c>
    </row>
    <row r="1219" spans="1:8" x14ac:dyDescent="0.35">
      <c r="A1219" s="17" t="s">
        <v>1153</v>
      </c>
      <c r="B1219" s="17">
        <v>28.24</v>
      </c>
      <c r="C1219" s="17">
        <v>5.36</v>
      </c>
      <c r="D1219" s="17" t="s">
        <v>2380</v>
      </c>
      <c r="E1219" s="17" t="s">
        <v>2380</v>
      </c>
      <c r="F1219" s="17" t="s">
        <v>2380</v>
      </c>
      <c r="G1219" s="17">
        <v>0</v>
      </c>
      <c r="H1219" s="17" t="s">
        <v>2380</v>
      </c>
    </row>
    <row r="1220" spans="1:8" x14ac:dyDescent="0.35">
      <c r="A1220" s="17" t="s">
        <v>1152</v>
      </c>
      <c r="B1220" s="17">
        <v>25.46</v>
      </c>
      <c r="C1220" s="17">
        <v>11.78</v>
      </c>
      <c r="D1220" s="17" t="s">
        <v>2381</v>
      </c>
      <c r="E1220" s="17" t="s">
        <v>2380</v>
      </c>
      <c r="F1220" s="17" t="s">
        <v>2380</v>
      </c>
      <c r="G1220" s="17">
        <v>1</v>
      </c>
      <c r="H1220" s="17" t="s">
        <v>2380</v>
      </c>
    </row>
    <row r="1221" spans="1:8" x14ac:dyDescent="0.35">
      <c r="A1221" s="17" t="s">
        <v>1151</v>
      </c>
      <c r="B1221" s="17">
        <v>29.64</v>
      </c>
      <c r="C1221" s="17">
        <v>10.82</v>
      </c>
      <c r="D1221" s="17" t="s">
        <v>2381</v>
      </c>
      <c r="E1221" s="17" t="s">
        <v>2380</v>
      </c>
      <c r="F1221" s="17" t="s">
        <v>2380</v>
      </c>
      <c r="G1221" s="17">
        <v>0</v>
      </c>
      <c r="H1221" s="17" t="s">
        <v>2380</v>
      </c>
    </row>
    <row r="1222" spans="1:8" x14ac:dyDescent="0.35">
      <c r="A1222" s="17" t="s">
        <v>1150</v>
      </c>
      <c r="B1222" s="17">
        <v>31.27</v>
      </c>
      <c r="C1222" s="17">
        <v>7.73</v>
      </c>
      <c r="D1222" s="17" t="s">
        <v>2381</v>
      </c>
      <c r="E1222" s="17" t="s">
        <v>2380</v>
      </c>
      <c r="F1222" s="17" t="s">
        <v>2380</v>
      </c>
      <c r="G1222" s="17">
        <v>1</v>
      </c>
      <c r="H1222" s="17" t="s">
        <v>2380</v>
      </c>
    </row>
    <row r="1223" spans="1:8" x14ac:dyDescent="0.35">
      <c r="A1223" s="17" t="s">
        <v>1149</v>
      </c>
      <c r="B1223" s="17">
        <v>19.95</v>
      </c>
      <c r="C1223" s="17">
        <v>6.24</v>
      </c>
      <c r="D1223" s="17" t="s">
        <v>2381</v>
      </c>
      <c r="E1223" s="17" t="s">
        <v>2380</v>
      </c>
      <c r="F1223" s="17" t="s">
        <v>2380</v>
      </c>
      <c r="G1223" s="17">
        <v>0</v>
      </c>
      <c r="H1223" s="17" t="s">
        <v>2380</v>
      </c>
    </row>
    <row r="1224" spans="1:8" x14ac:dyDescent="0.35">
      <c r="A1224" s="17" t="s">
        <v>1148</v>
      </c>
      <c r="B1224" s="17">
        <v>21.3</v>
      </c>
      <c r="C1224" s="17">
        <v>10.42</v>
      </c>
      <c r="D1224" s="17" t="s">
        <v>2380</v>
      </c>
      <c r="E1224" s="17" t="s">
        <v>2380</v>
      </c>
      <c r="F1224" s="17" t="s">
        <v>2380</v>
      </c>
      <c r="G1224" s="17">
        <v>2</v>
      </c>
      <c r="H1224" s="17" t="s">
        <v>2380</v>
      </c>
    </row>
    <row r="1225" spans="1:8" x14ac:dyDescent="0.35">
      <c r="A1225" s="17" t="s">
        <v>1147</v>
      </c>
      <c r="B1225" s="17">
        <v>31.635000000000002</v>
      </c>
      <c r="C1225" s="17">
        <v>11.11</v>
      </c>
      <c r="D1225" s="17" t="s">
        <v>2380</v>
      </c>
      <c r="E1225" s="17" t="s">
        <v>2380</v>
      </c>
      <c r="F1225" s="17" t="s">
        <v>2380</v>
      </c>
      <c r="G1225" s="17">
        <v>0</v>
      </c>
      <c r="H1225" s="17" t="s">
        <v>2380</v>
      </c>
    </row>
    <row r="1226" spans="1:8" x14ac:dyDescent="0.35">
      <c r="A1226" s="17" t="s">
        <v>1146</v>
      </c>
      <c r="B1226" s="17">
        <v>23.9</v>
      </c>
      <c r="C1226" s="17">
        <v>7.67</v>
      </c>
      <c r="D1226" s="17" t="s">
        <v>2381</v>
      </c>
      <c r="E1226" s="17" t="s">
        <v>2380</v>
      </c>
      <c r="F1226" s="17" t="s">
        <v>2380</v>
      </c>
      <c r="G1226" s="17">
        <v>2</v>
      </c>
      <c r="H1226" s="17" t="s">
        <v>2380</v>
      </c>
    </row>
    <row r="1227" spans="1:8" x14ac:dyDescent="0.35">
      <c r="A1227" s="17" t="s">
        <v>1145</v>
      </c>
      <c r="B1227" s="17">
        <v>34.15</v>
      </c>
      <c r="C1227" s="17">
        <v>6.15</v>
      </c>
      <c r="D1227" s="17" t="s">
        <v>2380</v>
      </c>
      <c r="E1227" s="17" t="s">
        <v>2380</v>
      </c>
      <c r="F1227" s="17" t="s">
        <v>2380</v>
      </c>
      <c r="G1227" s="17">
        <v>0</v>
      </c>
      <c r="H1227" s="17" t="s">
        <v>2380</v>
      </c>
    </row>
    <row r="1228" spans="1:8" x14ac:dyDescent="0.35">
      <c r="A1228" s="17" t="s">
        <v>1144</v>
      </c>
      <c r="B1228" s="17">
        <v>28.71</v>
      </c>
      <c r="C1228" s="17">
        <v>5.71</v>
      </c>
      <c r="D1228" s="17" t="s">
        <v>2380</v>
      </c>
      <c r="E1228" s="17" t="s">
        <v>2380</v>
      </c>
      <c r="F1228" s="17" t="s">
        <v>2380</v>
      </c>
      <c r="G1228" s="17">
        <v>0</v>
      </c>
      <c r="H1228" s="17" t="s">
        <v>2380</v>
      </c>
    </row>
    <row r="1229" spans="1:8" x14ac:dyDescent="0.35">
      <c r="A1229" s="17" t="s">
        <v>1143</v>
      </c>
      <c r="B1229" s="17">
        <v>36.700000000000003</v>
      </c>
      <c r="C1229" s="17">
        <v>8.6999999999999993</v>
      </c>
      <c r="D1229" s="17" t="s">
        <v>2381</v>
      </c>
      <c r="E1229" s="17" t="s">
        <v>2380</v>
      </c>
      <c r="F1229" s="17" t="s">
        <v>2380</v>
      </c>
      <c r="G1229" s="17">
        <v>2</v>
      </c>
      <c r="H1229" s="17" t="s">
        <v>2380</v>
      </c>
    </row>
    <row r="1230" spans="1:8" x14ac:dyDescent="0.35">
      <c r="A1230" s="17" t="s">
        <v>1142</v>
      </c>
      <c r="B1230" s="17">
        <v>34.1</v>
      </c>
      <c r="C1230" s="17">
        <v>9.0399999999999991</v>
      </c>
      <c r="D1230" s="17" t="s">
        <v>2381</v>
      </c>
      <c r="E1230" s="17" t="s">
        <v>2380</v>
      </c>
      <c r="F1230" s="17" t="s">
        <v>2380</v>
      </c>
      <c r="G1230" s="17">
        <v>2</v>
      </c>
      <c r="H1230" s="17" t="s">
        <v>2380</v>
      </c>
    </row>
    <row r="1231" spans="1:8" x14ac:dyDescent="0.35">
      <c r="A1231" s="17" t="s">
        <v>1141</v>
      </c>
      <c r="B1231" s="17">
        <v>25.7</v>
      </c>
      <c r="C1231" s="17">
        <v>5.61</v>
      </c>
      <c r="D1231" s="17" t="s">
        <v>2380</v>
      </c>
      <c r="E1231" s="17" t="s">
        <v>2380</v>
      </c>
      <c r="F1231" s="17" t="s">
        <v>2380</v>
      </c>
      <c r="G1231" s="17">
        <v>0</v>
      </c>
      <c r="H1231" s="17" t="s">
        <v>2380</v>
      </c>
    </row>
    <row r="1232" spans="1:8" x14ac:dyDescent="0.35">
      <c r="A1232" s="17" t="s">
        <v>1140</v>
      </c>
      <c r="B1232" s="17">
        <v>21.68</v>
      </c>
      <c r="C1232" s="17">
        <v>8.1199999999999992</v>
      </c>
      <c r="D1232" s="17" t="s">
        <v>2380</v>
      </c>
      <c r="E1232" s="17" t="s">
        <v>2380</v>
      </c>
      <c r="F1232" s="17" t="s">
        <v>2380</v>
      </c>
      <c r="G1232" s="17">
        <v>0</v>
      </c>
      <c r="H1232" s="17" t="s">
        <v>2380</v>
      </c>
    </row>
    <row r="1233" spans="1:8" x14ac:dyDescent="0.35">
      <c r="A1233" s="17" t="s">
        <v>1139</v>
      </c>
      <c r="B1233" s="17">
        <v>25.175000000000001</v>
      </c>
      <c r="C1233" s="17">
        <v>4.74</v>
      </c>
      <c r="D1233" s="17" t="s">
        <v>2380</v>
      </c>
      <c r="E1233" s="17" t="s">
        <v>2380</v>
      </c>
      <c r="F1233" s="17" t="s">
        <v>2380</v>
      </c>
      <c r="G1233" s="17">
        <v>0</v>
      </c>
      <c r="H1233" s="17" t="s">
        <v>2380</v>
      </c>
    </row>
    <row r="1234" spans="1:8" x14ac:dyDescent="0.35">
      <c r="A1234" s="17" t="s">
        <v>1138</v>
      </c>
      <c r="B1234" s="17">
        <v>44.77</v>
      </c>
      <c r="C1234" s="17">
        <v>4.0599999999999996</v>
      </c>
      <c r="D1234" s="17" t="s">
        <v>2380</v>
      </c>
      <c r="E1234" s="17" t="s">
        <v>2380</v>
      </c>
      <c r="F1234" s="17" t="s">
        <v>2380</v>
      </c>
      <c r="G1234" s="17">
        <v>2</v>
      </c>
      <c r="H1234" s="17" t="s">
        <v>2380</v>
      </c>
    </row>
    <row r="1235" spans="1:8" x14ac:dyDescent="0.35">
      <c r="A1235" s="17" t="s">
        <v>1137</v>
      </c>
      <c r="B1235" s="17">
        <v>37.07</v>
      </c>
      <c r="C1235" s="17">
        <v>5.69</v>
      </c>
      <c r="D1235" s="17" t="s">
        <v>2380</v>
      </c>
      <c r="E1235" s="17" t="s">
        <v>2380</v>
      </c>
      <c r="F1235" s="17" t="s">
        <v>2380</v>
      </c>
      <c r="G1235" s="17">
        <v>2</v>
      </c>
      <c r="H1235" s="17" t="s">
        <v>2380</v>
      </c>
    </row>
    <row r="1236" spans="1:8" x14ac:dyDescent="0.35">
      <c r="A1236" s="17" t="s">
        <v>1136</v>
      </c>
      <c r="B1236" s="17">
        <v>39.799999999999997</v>
      </c>
      <c r="C1236" s="17">
        <v>5.66</v>
      </c>
      <c r="D1236" s="17" t="s">
        <v>2380</v>
      </c>
      <c r="E1236" s="17" t="s">
        <v>2380</v>
      </c>
      <c r="F1236" s="17" t="s">
        <v>2381</v>
      </c>
      <c r="G1236" s="17">
        <v>1</v>
      </c>
      <c r="H1236" s="17" t="s">
        <v>2380</v>
      </c>
    </row>
    <row r="1237" spans="1:8" x14ac:dyDescent="0.35">
      <c r="A1237" s="17" t="s">
        <v>1135</v>
      </c>
      <c r="B1237" s="17">
        <v>26.36</v>
      </c>
      <c r="C1237" s="17">
        <v>4.32</v>
      </c>
      <c r="D1237" s="17" t="s">
        <v>2380</v>
      </c>
      <c r="E1237" s="17" t="s">
        <v>2380</v>
      </c>
      <c r="F1237" s="17" t="s">
        <v>2381</v>
      </c>
      <c r="G1237" s="17">
        <v>1</v>
      </c>
      <c r="H1237" s="17" t="s">
        <v>2380</v>
      </c>
    </row>
    <row r="1238" spans="1:8" x14ac:dyDescent="0.35">
      <c r="A1238" s="17" t="s">
        <v>1134</v>
      </c>
      <c r="B1238" s="17">
        <v>29.925000000000001</v>
      </c>
      <c r="C1238" s="17">
        <v>8.2899999999999991</v>
      </c>
      <c r="D1238" s="17" t="s">
        <v>2380</v>
      </c>
      <c r="E1238" s="17" t="s">
        <v>2380</v>
      </c>
      <c r="F1238" s="17" t="s">
        <v>2380</v>
      </c>
      <c r="G1238" s="17">
        <v>2</v>
      </c>
      <c r="H1238" s="17" t="s">
        <v>2380</v>
      </c>
    </row>
    <row r="1239" spans="1:8" x14ac:dyDescent="0.35">
      <c r="A1239" s="17" t="s">
        <v>1133</v>
      </c>
      <c r="B1239" s="17">
        <v>37.29</v>
      </c>
      <c r="C1239" s="17">
        <v>10.46</v>
      </c>
      <c r="D1239" s="17" t="s">
        <v>2380</v>
      </c>
      <c r="E1239" s="17" t="s">
        <v>2380</v>
      </c>
      <c r="F1239" s="17" t="s">
        <v>2380</v>
      </c>
      <c r="G1239" s="17">
        <v>0</v>
      </c>
      <c r="H1239" s="17" t="s">
        <v>2380</v>
      </c>
    </row>
    <row r="1240" spans="1:8" x14ac:dyDescent="0.35">
      <c r="A1240" s="17" t="s">
        <v>1132</v>
      </c>
      <c r="B1240" s="17">
        <v>30.2</v>
      </c>
      <c r="C1240" s="17">
        <v>11.96</v>
      </c>
      <c r="D1240" s="17" t="s">
        <v>2380</v>
      </c>
      <c r="E1240" s="17" t="s">
        <v>2380</v>
      </c>
      <c r="F1240" s="17" t="s">
        <v>2380</v>
      </c>
      <c r="G1240" s="17">
        <v>0</v>
      </c>
      <c r="H1240" s="17" t="s">
        <v>2380</v>
      </c>
    </row>
    <row r="1241" spans="1:8" x14ac:dyDescent="0.35">
      <c r="A1241" s="17" t="s">
        <v>1131</v>
      </c>
      <c r="B1241" s="17">
        <v>24.225000000000001</v>
      </c>
      <c r="C1241" s="17">
        <v>4.25</v>
      </c>
      <c r="D1241" s="17" t="s">
        <v>2381</v>
      </c>
      <c r="E1241" s="17" t="s">
        <v>2380</v>
      </c>
      <c r="F1241" s="17" t="s">
        <v>2381</v>
      </c>
      <c r="G1241" s="17">
        <v>1</v>
      </c>
      <c r="H1241" s="17" t="s">
        <v>2380</v>
      </c>
    </row>
    <row r="1242" spans="1:8" x14ac:dyDescent="0.35">
      <c r="A1242" s="17" t="s">
        <v>1130</v>
      </c>
      <c r="B1242" s="17">
        <v>31.445</v>
      </c>
      <c r="C1242" s="17">
        <v>8.33</v>
      </c>
      <c r="D1242" s="17" t="s">
        <v>2380</v>
      </c>
      <c r="E1242" s="17" t="s">
        <v>2380</v>
      </c>
      <c r="F1242" s="17" t="s">
        <v>2380</v>
      </c>
      <c r="G1242" s="17">
        <v>0</v>
      </c>
      <c r="H1242" s="17" t="s">
        <v>2380</v>
      </c>
    </row>
    <row r="1243" spans="1:8" x14ac:dyDescent="0.35">
      <c r="A1243" s="17" t="s">
        <v>1129</v>
      </c>
      <c r="B1243" s="17">
        <v>38.880000000000003</v>
      </c>
      <c r="C1243" s="17">
        <v>4.29</v>
      </c>
      <c r="D1243" s="17" t="s">
        <v>2380</v>
      </c>
      <c r="E1243" s="17" t="s">
        <v>2380</v>
      </c>
      <c r="F1243" s="17" t="s">
        <v>2380</v>
      </c>
      <c r="G1243" s="17">
        <v>1</v>
      </c>
      <c r="H1243" s="17" t="s">
        <v>2380</v>
      </c>
    </row>
    <row r="1244" spans="1:8" x14ac:dyDescent="0.35">
      <c r="A1244" s="17" t="s">
        <v>1128</v>
      </c>
      <c r="B1244" s="17">
        <v>43.89</v>
      </c>
      <c r="C1244" s="17">
        <v>6.32</v>
      </c>
      <c r="D1244" s="17" t="s">
        <v>2381</v>
      </c>
      <c r="E1244" s="17" t="s">
        <v>2380</v>
      </c>
      <c r="F1244" s="17" t="s">
        <v>2380</v>
      </c>
      <c r="G1244" s="17">
        <v>0</v>
      </c>
      <c r="H1244" s="17" t="s">
        <v>2380</v>
      </c>
    </row>
    <row r="1245" spans="1:8" x14ac:dyDescent="0.35">
      <c r="A1245" s="17" t="s">
        <v>1127</v>
      </c>
      <c r="B1245" s="17">
        <v>25.6</v>
      </c>
      <c r="C1245" s="17">
        <v>5.65</v>
      </c>
      <c r="D1245" s="17" t="s">
        <v>2380</v>
      </c>
      <c r="E1245" s="17" t="s">
        <v>2380</v>
      </c>
      <c r="F1245" s="17" t="s">
        <v>2380</v>
      </c>
      <c r="G1245" s="17">
        <v>2</v>
      </c>
      <c r="H1245" s="17" t="s">
        <v>2380</v>
      </c>
    </row>
    <row r="1246" spans="1:8" x14ac:dyDescent="0.35">
      <c r="A1246" s="17" t="s">
        <v>1126</v>
      </c>
      <c r="B1246" s="17">
        <v>29.545000000000002</v>
      </c>
      <c r="C1246" s="17">
        <v>8.41</v>
      </c>
      <c r="D1246" s="17" t="s">
        <v>2381</v>
      </c>
      <c r="E1246" s="17" t="s">
        <v>2380</v>
      </c>
      <c r="F1246" s="17" t="s">
        <v>2380</v>
      </c>
      <c r="G1246" s="17">
        <v>1</v>
      </c>
      <c r="H1246" s="17" t="s">
        <v>2380</v>
      </c>
    </row>
    <row r="1247" spans="1:8" x14ac:dyDescent="0.35">
      <c r="A1247" s="17" t="s">
        <v>1125</v>
      </c>
      <c r="B1247" s="17">
        <v>23.25</v>
      </c>
      <c r="C1247" s="17">
        <v>11.96</v>
      </c>
      <c r="D1247" s="17" t="s">
        <v>2381</v>
      </c>
      <c r="E1247" s="17" t="s">
        <v>2380</v>
      </c>
      <c r="F1247" s="17" t="s">
        <v>2380</v>
      </c>
      <c r="G1247" s="17">
        <v>0</v>
      </c>
      <c r="H1247" s="17" t="s">
        <v>2380</v>
      </c>
    </row>
    <row r="1248" spans="1:8" x14ac:dyDescent="0.35">
      <c r="A1248" s="17" t="s">
        <v>1124</v>
      </c>
      <c r="B1248" s="17">
        <v>43.95</v>
      </c>
      <c r="C1248" s="17">
        <v>5.17</v>
      </c>
      <c r="D1248" s="17" t="s">
        <v>2381</v>
      </c>
      <c r="E1248" s="17" t="s">
        <v>2380</v>
      </c>
      <c r="F1248" s="17" t="s">
        <v>2381</v>
      </c>
      <c r="G1248" s="17">
        <v>1</v>
      </c>
      <c r="H1248" s="17" t="s">
        <v>2380</v>
      </c>
    </row>
    <row r="1249" spans="1:8" x14ac:dyDescent="0.35">
      <c r="A1249" s="17" t="s">
        <v>1123</v>
      </c>
      <c r="B1249" s="17">
        <v>21.85</v>
      </c>
      <c r="C1249" s="17">
        <v>8.76</v>
      </c>
      <c r="D1249" s="17" t="s">
        <v>2380</v>
      </c>
      <c r="E1249" s="17" t="s">
        <v>2380</v>
      </c>
      <c r="F1249" s="17" t="s">
        <v>2380</v>
      </c>
      <c r="G1249" s="17">
        <v>0</v>
      </c>
      <c r="H1249" s="17" t="s">
        <v>2380</v>
      </c>
    </row>
    <row r="1250" spans="1:8" x14ac:dyDescent="0.35">
      <c r="A1250" s="17" t="s">
        <v>1122</v>
      </c>
      <c r="B1250" s="17">
        <v>25.73</v>
      </c>
      <c r="C1250" s="17">
        <v>7.99</v>
      </c>
      <c r="D1250" s="17" t="s">
        <v>2380</v>
      </c>
      <c r="E1250" s="17" t="s">
        <v>2380</v>
      </c>
      <c r="F1250" s="17" t="s">
        <v>2380</v>
      </c>
      <c r="G1250" s="17">
        <v>2</v>
      </c>
      <c r="H1250" s="17" t="s">
        <v>2380</v>
      </c>
    </row>
    <row r="1251" spans="1:8" x14ac:dyDescent="0.35">
      <c r="A1251" s="17" t="s">
        <v>1121</v>
      </c>
      <c r="B1251" s="17">
        <v>32.229999999999997</v>
      </c>
      <c r="C1251" s="17">
        <v>8.59</v>
      </c>
      <c r="D1251" s="17" t="s">
        <v>2380</v>
      </c>
      <c r="E1251" s="17" t="s">
        <v>2380</v>
      </c>
      <c r="F1251" s="17" t="s">
        <v>2380</v>
      </c>
      <c r="G1251" s="17">
        <v>0</v>
      </c>
      <c r="H1251" s="17" t="s">
        <v>2380</v>
      </c>
    </row>
    <row r="1252" spans="1:8" x14ac:dyDescent="0.35">
      <c r="A1252" s="17" t="s">
        <v>1120</v>
      </c>
      <c r="B1252" s="17">
        <v>32.204999999999998</v>
      </c>
      <c r="C1252" s="17">
        <v>6.14</v>
      </c>
      <c r="D1252" s="17" t="s">
        <v>2380</v>
      </c>
      <c r="E1252" s="17" t="s">
        <v>2380</v>
      </c>
      <c r="F1252" s="17" t="s">
        <v>2380</v>
      </c>
      <c r="G1252" s="17">
        <v>2</v>
      </c>
      <c r="H1252" s="17" t="s">
        <v>2380</v>
      </c>
    </row>
    <row r="1253" spans="1:8" x14ac:dyDescent="0.35">
      <c r="A1253" s="17" t="s">
        <v>1119</v>
      </c>
      <c r="B1253" s="17">
        <v>26.41</v>
      </c>
      <c r="C1253" s="17">
        <v>4.08</v>
      </c>
      <c r="D1253" s="17" t="s">
        <v>2380</v>
      </c>
      <c r="E1253" s="17" t="s">
        <v>2380</v>
      </c>
      <c r="F1253" s="17" t="s">
        <v>2380</v>
      </c>
      <c r="G1253" s="17">
        <v>2</v>
      </c>
      <c r="H1253" s="17" t="s">
        <v>2380</v>
      </c>
    </row>
    <row r="1254" spans="1:8" x14ac:dyDescent="0.35">
      <c r="A1254" s="17" t="s">
        <v>1118</v>
      </c>
      <c r="B1254" s="17">
        <v>30.2</v>
      </c>
      <c r="C1254" s="17">
        <v>6.25</v>
      </c>
      <c r="D1254" s="17" t="s">
        <v>2381</v>
      </c>
      <c r="E1254" s="17" t="s">
        <v>2380</v>
      </c>
      <c r="F1254" s="17" t="s">
        <v>2380</v>
      </c>
      <c r="G1254" s="17">
        <v>0</v>
      </c>
      <c r="H1254" s="17" t="s">
        <v>2380</v>
      </c>
    </row>
    <row r="1255" spans="1:8" x14ac:dyDescent="0.35">
      <c r="A1255" s="17" t="s">
        <v>1117</v>
      </c>
      <c r="B1255" s="17">
        <v>31.26</v>
      </c>
      <c r="C1255" s="17">
        <v>5.94</v>
      </c>
      <c r="D1255" s="17" t="s">
        <v>2381</v>
      </c>
      <c r="E1255" s="17" t="s">
        <v>2380</v>
      </c>
      <c r="F1255" s="17" t="s">
        <v>2380</v>
      </c>
      <c r="G1255" s="17">
        <v>1</v>
      </c>
      <c r="H1255" s="17" t="s">
        <v>2380</v>
      </c>
    </row>
    <row r="1256" spans="1:8" x14ac:dyDescent="0.35">
      <c r="A1256" s="17" t="s">
        <v>1116</v>
      </c>
      <c r="B1256" s="17">
        <v>33.725000000000001</v>
      </c>
      <c r="C1256" s="17">
        <v>6.45</v>
      </c>
      <c r="D1256" s="17" t="s">
        <v>2381</v>
      </c>
      <c r="E1256" s="17" t="s">
        <v>2380</v>
      </c>
      <c r="F1256" s="17" t="s">
        <v>2380</v>
      </c>
      <c r="G1256" s="17">
        <v>0</v>
      </c>
      <c r="H1256" s="17" t="s">
        <v>2380</v>
      </c>
    </row>
    <row r="1257" spans="1:8" x14ac:dyDescent="0.35">
      <c r="A1257" s="17" t="s">
        <v>1115</v>
      </c>
      <c r="B1257" s="17">
        <v>28.9</v>
      </c>
      <c r="C1257" s="17">
        <v>5.74</v>
      </c>
      <c r="D1257" s="17" t="s">
        <v>2381</v>
      </c>
      <c r="E1257" s="17" t="s">
        <v>2380</v>
      </c>
      <c r="F1257" s="17" t="s">
        <v>2380</v>
      </c>
      <c r="G1257" s="17">
        <v>0</v>
      </c>
      <c r="H1257" s="17" t="s">
        <v>2380</v>
      </c>
    </row>
    <row r="1258" spans="1:8" x14ac:dyDescent="0.35">
      <c r="A1258" s="17" t="s">
        <v>1114</v>
      </c>
      <c r="B1258" s="17">
        <v>45.69</v>
      </c>
      <c r="C1258" s="17">
        <v>4.43</v>
      </c>
      <c r="D1258" s="17" t="s">
        <v>2381</v>
      </c>
      <c r="E1258" s="17" t="s">
        <v>2380</v>
      </c>
      <c r="F1258" s="17" t="s">
        <v>2380</v>
      </c>
      <c r="G1258" s="17">
        <v>0</v>
      </c>
      <c r="H1258" s="17" t="s">
        <v>2380</v>
      </c>
    </row>
    <row r="1259" spans="1:8" x14ac:dyDescent="0.35">
      <c r="A1259" s="17" t="s">
        <v>1113</v>
      </c>
      <c r="B1259" s="17">
        <v>21.03</v>
      </c>
      <c r="C1259" s="17">
        <v>6.5</v>
      </c>
      <c r="D1259" s="17" t="s">
        <v>2380</v>
      </c>
      <c r="E1259" s="17" t="s">
        <v>2380</v>
      </c>
      <c r="F1259" s="17" t="s">
        <v>2380</v>
      </c>
      <c r="G1259" s="17">
        <v>0</v>
      </c>
      <c r="H1259" s="17" t="s">
        <v>2380</v>
      </c>
    </row>
    <row r="1260" spans="1:8" x14ac:dyDescent="0.35">
      <c r="A1260" s="17" t="s">
        <v>1112</v>
      </c>
      <c r="B1260" s="17">
        <v>37</v>
      </c>
      <c r="C1260" s="17">
        <v>8.75</v>
      </c>
      <c r="D1260" s="17" t="s">
        <v>2380</v>
      </c>
      <c r="E1260" s="17" t="s">
        <v>2380</v>
      </c>
      <c r="F1260" s="17" t="s">
        <v>2380</v>
      </c>
      <c r="G1260" s="17">
        <v>0</v>
      </c>
      <c r="H1260" s="17" t="s">
        <v>2380</v>
      </c>
    </row>
    <row r="1261" spans="1:8" x14ac:dyDescent="0.35">
      <c r="A1261" s="17" t="s">
        <v>1111</v>
      </c>
      <c r="B1261" s="17">
        <v>25.4</v>
      </c>
      <c r="C1261" s="17">
        <v>11.96</v>
      </c>
      <c r="D1261" s="17" t="s">
        <v>2380</v>
      </c>
      <c r="E1261" s="17" t="s">
        <v>2380</v>
      </c>
      <c r="F1261" s="17" t="s">
        <v>2380</v>
      </c>
      <c r="G1261" s="17">
        <v>0</v>
      </c>
      <c r="H1261" s="17" t="s">
        <v>2380</v>
      </c>
    </row>
    <row r="1262" spans="1:8" x14ac:dyDescent="0.35">
      <c r="A1262" s="17" t="s">
        <v>1110</v>
      </c>
      <c r="B1262" s="17">
        <v>32.299999999999997</v>
      </c>
      <c r="C1262" s="17">
        <v>10.54</v>
      </c>
      <c r="D1262" s="17" t="s">
        <v>2380</v>
      </c>
      <c r="E1262" s="17" t="s">
        <v>2380</v>
      </c>
      <c r="F1262" s="17" t="s">
        <v>2380</v>
      </c>
      <c r="G1262" s="17">
        <v>0</v>
      </c>
      <c r="H1262" s="17" t="s">
        <v>2380</v>
      </c>
    </row>
    <row r="1263" spans="1:8" x14ac:dyDescent="0.35">
      <c r="A1263" s="17" t="s">
        <v>1109</v>
      </c>
      <c r="B1263" s="17">
        <v>23.94</v>
      </c>
      <c r="C1263" s="17">
        <v>4.54</v>
      </c>
      <c r="D1263" s="17" t="s">
        <v>2381</v>
      </c>
      <c r="E1263" s="17" t="s">
        <v>2380</v>
      </c>
      <c r="F1263" s="17" t="s">
        <v>2381</v>
      </c>
      <c r="G1263" s="17">
        <v>1</v>
      </c>
      <c r="H1263" s="17" t="s">
        <v>2380</v>
      </c>
    </row>
    <row r="1264" spans="1:8" x14ac:dyDescent="0.35">
      <c r="A1264" s="17" t="s">
        <v>1108</v>
      </c>
      <c r="B1264" s="17">
        <v>46.4</v>
      </c>
      <c r="C1264" s="17">
        <v>5.71</v>
      </c>
      <c r="D1264" s="17" t="s">
        <v>2380</v>
      </c>
      <c r="E1264" s="17" t="s">
        <v>2380</v>
      </c>
      <c r="F1264" s="17" t="s">
        <v>2380</v>
      </c>
      <c r="G1264" s="17">
        <v>0</v>
      </c>
      <c r="H1264" s="17" t="s">
        <v>2380</v>
      </c>
    </row>
    <row r="1265" spans="1:8" x14ac:dyDescent="0.35">
      <c r="A1265" s="17" t="s">
        <v>1107</v>
      </c>
      <c r="B1265" s="17">
        <v>40.375</v>
      </c>
      <c r="C1265" s="17">
        <v>6.25</v>
      </c>
      <c r="D1265" s="17" t="s">
        <v>2381</v>
      </c>
      <c r="E1265" s="17" t="s">
        <v>2380</v>
      </c>
      <c r="F1265" s="17" t="s">
        <v>2380</v>
      </c>
      <c r="G1265" s="17">
        <v>0</v>
      </c>
      <c r="H1265" s="17" t="s">
        <v>2380</v>
      </c>
    </row>
    <row r="1266" spans="1:8" x14ac:dyDescent="0.35">
      <c r="A1266" s="17" t="s">
        <v>1106</v>
      </c>
      <c r="B1266" s="17">
        <v>28.7</v>
      </c>
      <c r="C1266" s="17">
        <v>9.4700000000000006</v>
      </c>
      <c r="D1266" s="17" t="s">
        <v>2380</v>
      </c>
      <c r="E1266" s="17" t="s">
        <v>2380</v>
      </c>
      <c r="F1266" s="17" t="s">
        <v>2380</v>
      </c>
      <c r="G1266" s="17">
        <v>2</v>
      </c>
      <c r="H1266" s="17" t="s">
        <v>2380</v>
      </c>
    </row>
    <row r="1267" spans="1:8" x14ac:dyDescent="0.35">
      <c r="A1267" s="17" t="s">
        <v>1105</v>
      </c>
      <c r="B1267" s="17">
        <v>26.63</v>
      </c>
      <c r="C1267" s="17">
        <v>5.7</v>
      </c>
      <c r="D1267" s="17" t="s">
        <v>2380</v>
      </c>
      <c r="E1267" s="17" t="s">
        <v>2380</v>
      </c>
      <c r="F1267" s="17" t="s">
        <v>2380</v>
      </c>
      <c r="G1267" s="17">
        <v>0</v>
      </c>
      <c r="H1267" s="17" t="s">
        <v>2380</v>
      </c>
    </row>
    <row r="1268" spans="1:8" x14ac:dyDescent="0.35">
      <c r="A1268" s="17" t="s">
        <v>1104</v>
      </c>
      <c r="B1268" s="17">
        <v>22.515000000000001</v>
      </c>
      <c r="C1268" s="17">
        <v>11.18</v>
      </c>
      <c r="D1268" s="17" t="s">
        <v>2380</v>
      </c>
      <c r="E1268" s="17" t="s">
        <v>2380</v>
      </c>
      <c r="F1268" s="17" t="s">
        <v>2380</v>
      </c>
      <c r="G1268" s="17">
        <v>2</v>
      </c>
      <c r="H1268" s="17" t="s">
        <v>2380</v>
      </c>
    </row>
    <row r="1269" spans="1:8" x14ac:dyDescent="0.35">
      <c r="A1269" s="17" t="s">
        <v>1103</v>
      </c>
      <c r="B1269" s="17">
        <v>36.575000000000003</v>
      </c>
      <c r="C1269" s="17">
        <v>10.98</v>
      </c>
      <c r="D1269" s="17" t="s">
        <v>2380</v>
      </c>
      <c r="E1269" s="17" t="s">
        <v>2380</v>
      </c>
      <c r="F1269" s="17" t="s">
        <v>2380</v>
      </c>
      <c r="G1269" s="17">
        <v>0</v>
      </c>
      <c r="H1269" s="17" t="s">
        <v>2380</v>
      </c>
    </row>
    <row r="1270" spans="1:8" x14ac:dyDescent="0.35">
      <c r="A1270" s="17" t="s">
        <v>1102</v>
      </c>
      <c r="B1270" s="17">
        <v>23.66</v>
      </c>
      <c r="C1270" s="17">
        <v>5.1100000000000003</v>
      </c>
      <c r="D1270" s="17" t="s">
        <v>2381</v>
      </c>
      <c r="E1270" s="17" t="s">
        <v>2380</v>
      </c>
      <c r="F1270" s="17" t="s">
        <v>2381</v>
      </c>
      <c r="G1270" s="17">
        <v>1</v>
      </c>
      <c r="H1270" s="17" t="s">
        <v>2380</v>
      </c>
    </row>
    <row r="1271" spans="1:8" x14ac:dyDescent="0.35">
      <c r="A1271" s="17" t="s">
        <v>1101</v>
      </c>
      <c r="B1271" s="17">
        <v>18.62</v>
      </c>
      <c r="C1271" s="17">
        <v>10.24</v>
      </c>
      <c r="D1271" s="17" t="s">
        <v>2380</v>
      </c>
      <c r="E1271" s="17" t="s">
        <v>2380</v>
      </c>
      <c r="F1271" s="17" t="s">
        <v>2380</v>
      </c>
      <c r="G1271" s="17">
        <v>0</v>
      </c>
      <c r="H1271" s="17" t="s">
        <v>2380</v>
      </c>
    </row>
    <row r="1272" spans="1:8" x14ac:dyDescent="0.35">
      <c r="A1272" s="17" t="s">
        <v>1100</v>
      </c>
      <c r="B1272" s="17">
        <v>19.190000000000001</v>
      </c>
      <c r="C1272" s="17">
        <v>7.71</v>
      </c>
      <c r="D1272" s="17" t="s">
        <v>2381</v>
      </c>
      <c r="E1272" s="17" t="s">
        <v>2380</v>
      </c>
      <c r="F1272" s="17" t="s">
        <v>2380</v>
      </c>
      <c r="G1272" s="17">
        <v>1</v>
      </c>
      <c r="H1272" s="17" t="s">
        <v>2380</v>
      </c>
    </row>
    <row r="1273" spans="1:8" x14ac:dyDescent="0.35">
      <c r="A1273" s="17" t="s">
        <v>1099</v>
      </c>
      <c r="B1273" s="17">
        <v>27.5</v>
      </c>
      <c r="C1273" s="17">
        <v>6.03</v>
      </c>
      <c r="D1273" s="17" t="s">
        <v>2380</v>
      </c>
      <c r="E1273" s="17" t="s">
        <v>2380</v>
      </c>
      <c r="F1273" s="17" t="s">
        <v>2380</v>
      </c>
      <c r="G1273" s="17">
        <v>0</v>
      </c>
      <c r="H1273" s="17" t="s">
        <v>2380</v>
      </c>
    </row>
    <row r="1274" spans="1:8" x14ac:dyDescent="0.35">
      <c r="A1274" s="17" t="s">
        <v>1098</v>
      </c>
      <c r="B1274" s="17">
        <v>27.36</v>
      </c>
      <c r="C1274" s="17">
        <v>5.96</v>
      </c>
      <c r="D1274" s="17" t="s">
        <v>2380</v>
      </c>
      <c r="E1274" s="17" t="s">
        <v>2380</v>
      </c>
      <c r="F1274" s="17" t="s">
        <v>2381</v>
      </c>
      <c r="G1274" s="17">
        <v>1</v>
      </c>
      <c r="H1274" s="17" t="s">
        <v>2380</v>
      </c>
    </row>
    <row r="1275" spans="1:8" x14ac:dyDescent="0.35">
      <c r="A1275" s="17" t="s">
        <v>1097</v>
      </c>
      <c r="B1275" s="17">
        <v>20.350000000000001</v>
      </c>
      <c r="C1275" s="17">
        <v>4.16</v>
      </c>
      <c r="D1275" s="17" t="s">
        <v>2380</v>
      </c>
      <c r="E1275" s="17" t="s">
        <v>2380</v>
      </c>
      <c r="F1275" s="17" t="s">
        <v>2380</v>
      </c>
      <c r="G1275" s="17">
        <v>0</v>
      </c>
      <c r="H1275" s="17" t="s">
        <v>2380</v>
      </c>
    </row>
    <row r="1276" spans="1:8" x14ac:dyDescent="0.35">
      <c r="A1276" s="17" t="s">
        <v>1096</v>
      </c>
      <c r="B1276" s="17">
        <v>24.035</v>
      </c>
      <c r="C1276" s="17">
        <v>6.11</v>
      </c>
      <c r="D1276" s="17" t="s">
        <v>2380</v>
      </c>
      <c r="E1276" s="17" t="s">
        <v>2380</v>
      </c>
      <c r="F1276" s="17" t="s">
        <v>2380</v>
      </c>
      <c r="G1276" s="17">
        <v>0</v>
      </c>
      <c r="H1276" s="17" t="s">
        <v>2380</v>
      </c>
    </row>
    <row r="1277" spans="1:8" x14ac:dyDescent="0.35">
      <c r="A1277" s="17" t="s">
        <v>1095</v>
      </c>
      <c r="B1277" s="17">
        <v>23.56</v>
      </c>
      <c r="C1277" s="17">
        <v>5.97</v>
      </c>
      <c r="D1277" s="17" t="s">
        <v>2380</v>
      </c>
      <c r="E1277" s="17" t="s">
        <v>2380</v>
      </c>
      <c r="F1277" s="17" t="s">
        <v>2380</v>
      </c>
      <c r="G1277" s="17">
        <v>0</v>
      </c>
      <c r="H1277" s="17" t="s">
        <v>2380</v>
      </c>
    </row>
    <row r="1278" spans="1:8" x14ac:dyDescent="0.35">
      <c r="A1278" s="17" t="s">
        <v>1094</v>
      </c>
      <c r="B1278" s="17">
        <v>27.17</v>
      </c>
      <c r="C1278" s="17">
        <v>10.81</v>
      </c>
      <c r="D1278" s="17" t="s">
        <v>2380</v>
      </c>
      <c r="E1278" s="17" t="s">
        <v>2380</v>
      </c>
      <c r="F1278" s="17" t="s">
        <v>2380</v>
      </c>
      <c r="G1278" s="17">
        <v>2</v>
      </c>
      <c r="H1278" s="17" t="s">
        <v>2380</v>
      </c>
    </row>
    <row r="1279" spans="1:8" x14ac:dyDescent="0.35">
      <c r="A1279" s="17" t="s">
        <v>1093</v>
      </c>
      <c r="B1279" s="17">
        <v>34.32</v>
      </c>
      <c r="C1279" s="17">
        <v>5.7</v>
      </c>
      <c r="D1279" s="17" t="s">
        <v>2381</v>
      </c>
      <c r="E1279" s="17" t="s">
        <v>2380</v>
      </c>
      <c r="F1279" s="17" t="s">
        <v>2381</v>
      </c>
      <c r="G1279" s="17">
        <v>1</v>
      </c>
      <c r="H1279" s="17" t="s">
        <v>2380</v>
      </c>
    </row>
    <row r="1280" spans="1:8" x14ac:dyDescent="0.35">
      <c r="A1280" s="17" t="s">
        <v>1092</v>
      </c>
      <c r="B1280" s="17">
        <v>23.87</v>
      </c>
      <c r="C1280" s="17">
        <v>4.7699999999999996</v>
      </c>
      <c r="D1280" s="17" t="s">
        <v>2381</v>
      </c>
      <c r="E1280" s="17" t="s">
        <v>2380</v>
      </c>
      <c r="F1280" s="17" t="s">
        <v>2381</v>
      </c>
      <c r="G1280" s="17">
        <v>1</v>
      </c>
      <c r="H1280" s="17" t="s">
        <v>2380</v>
      </c>
    </row>
    <row r="1281" spans="1:8" x14ac:dyDescent="0.35">
      <c r="A1281" s="17" t="s">
        <v>1091</v>
      </c>
      <c r="B1281" s="17">
        <v>30.15</v>
      </c>
      <c r="C1281" s="17">
        <v>4.25</v>
      </c>
      <c r="D1281" s="17" t="s">
        <v>2380</v>
      </c>
      <c r="E1281" s="17" t="s">
        <v>2380</v>
      </c>
      <c r="F1281" s="17" t="s">
        <v>2380</v>
      </c>
      <c r="G1281" s="17">
        <v>1</v>
      </c>
      <c r="H1281" s="17" t="s">
        <v>2380</v>
      </c>
    </row>
    <row r="1282" spans="1:8" x14ac:dyDescent="0.35">
      <c r="A1282" s="17" t="s">
        <v>1090</v>
      </c>
      <c r="B1282" s="17">
        <v>26.36</v>
      </c>
      <c r="C1282" s="17">
        <v>5.52</v>
      </c>
      <c r="D1282" s="17" t="s">
        <v>2380</v>
      </c>
      <c r="E1282" s="17" t="s">
        <v>2380</v>
      </c>
      <c r="F1282" s="17" t="s">
        <v>2380</v>
      </c>
      <c r="G1282" s="17">
        <v>0</v>
      </c>
      <c r="H1282" s="17" t="s">
        <v>2380</v>
      </c>
    </row>
    <row r="1283" spans="1:8" x14ac:dyDescent="0.35">
      <c r="A1283" s="17" t="s">
        <v>1089</v>
      </c>
      <c r="B1283" s="17">
        <v>45.32</v>
      </c>
      <c r="C1283" s="17">
        <v>6.53</v>
      </c>
      <c r="D1283" s="17" t="s">
        <v>2381</v>
      </c>
      <c r="E1283" s="17" t="s">
        <v>2380</v>
      </c>
      <c r="F1283" s="17" t="s">
        <v>2380</v>
      </c>
      <c r="G1283" s="17">
        <v>1</v>
      </c>
      <c r="H1283" s="17" t="s">
        <v>2380</v>
      </c>
    </row>
    <row r="1284" spans="1:8" x14ac:dyDescent="0.35">
      <c r="A1284" s="17" t="s">
        <v>1088</v>
      </c>
      <c r="B1284" s="17">
        <v>31.93</v>
      </c>
      <c r="C1284" s="17">
        <v>4.82</v>
      </c>
      <c r="D1284" s="17" t="s">
        <v>2381</v>
      </c>
      <c r="E1284" s="17" t="s">
        <v>2380</v>
      </c>
      <c r="F1284" s="17" t="s">
        <v>2380</v>
      </c>
      <c r="G1284" s="17">
        <v>1</v>
      </c>
      <c r="H1284" s="17" t="s">
        <v>2380</v>
      </c>
    </row>
    <row r="1285" spans="1:8" x14ac:dyDescent="0.35">
      <c r="A1285" s="17" t="s">
        <v>1087</v>
      </c>
      <c r="B1285" s="17">
        <v>36</v>
      </c>
      <c r="C1285" s="17">
        <v>11.94</v>
      </c>
      <c r="D1285" s="17" t="s">
        <v>2381</v>
      </c>
      <c r="E1285" s="17" t="s">
        <v>2380</v>
      </c>
      <c r="F1285" s="17" t="s">
        <v>2380</v>
      </c>
      <c r="G1285" s="17">
        <v>1</v>
      </c>
      <c r="H1285" s="17" t="s">
        <v>2380</v>
      </c>
    </row>
    <row r="1286" spans="1:8" x14ac:dyDescent="0.35">
      <c r="A1286" s="17" t="s">
        <v>1086</v>
      </c>
      <c r="B1286" s="17">
        <v>32</v>
      </c>
      <c r="C1286" s="17">
        <v>7.85</v>
      </c>
      <c r="D1286" s="17" t="s">
        <v>2381</v>
      </c>
      <c r="E1286" s="17" t="s">
        <v>2380</v>
      </c>
      <c r="F1286" s="17" t="s">
        <v>2380</v>
      </c>
      <c r="G1286" s="17">
        <v>1</v>
      </c>
      <c r="H1286" s="17" t="s">
        <v>2380</v>
      </c>
    </row>
    <row r="1287" spans="1:8" x14ac:dyDescent="0.35">
      <c r="A1287" s="17" t="s">
        <v>1085</v>
      </c>
      <c r="B1287" s="17">
        <v>29.37</v>
      </c>
      <c r="C1287" s="17">
        <v>8.01</v>
      </c>
      <c r="D1287" s="17" t="s">
        <v>2381</v>
      </c>
      <c r="E1287" s="17" t="s">
        <v>2380</v>
      </c>
      <c r="F1287" s="17" t="s">
        <v>2380</v>
      </c>
      <c r="G1287" s="17">
        <v>1</v>
      </c>
      <c r="H1287" s="17" t="s">
        <v>2380</v>
      </c>
    </row>
    <row r="1288" spans="1:8" x14ac:dyDescent="0.35">
      <c r="A1288" s="17" t="s">
        <v>1084</v>
      </c>
      <c r="B1288" s="17">
        <v>23.6</v>
      </c>
      <c r="C1288" s="17">
        <v>7.4</v>
      </c>
      <c r="D1288" s="17" t="s">
        <v>2381</v>
      </c>
      <c r="E1288" s="17" t="s">
        <v>2380</v>
      </c>
      <c r="F1288" s="17" t="s">
        <v>2380</v>
      </c>
      <c r="G1288" s="17">
        <v>1</v>
      </c>
      <c r="H1288" s="17" t="s">
        <v>2380</v>
      </c>
    </row>
    <row r="1289" spans="1:8" x14ac:dyDescent="0.35">
      <c r="A1289" s="17" t="s">
        <v>1083</v>
      </c>
      <c r="B1289" s="17">
        <v>33.155000000000001</v>
      </c>
      <c r="C1289" s="17">
        <v>8.3800000000000008</v>
      </c>
      <c r="D1289" s="17" t="s">
        <v>2381</v>
      </c>
      <c r="E1289" s="17" t="s">
        <v>2380</v>
      </c>
      <c r="F1289" s="17" t="s">
        <v>2380</v>
      </c>
      <c r="G1289" s="17">
        <v>0</v>
      </c>
      <c r="H1289" s="17" t="s">
        <v>2380</v>
      </c>
    </row>
    <row r="1290" spans="1:8" x14ac:dyDescent="0.35">
      <c r="A1290" s="17" t="s">
        <v>1082</v>
      </c>
      <c r="B1290" s="17">
        <v>24.32</v>
      </c>
      <c r="C1290" s="17">
        <v>11.56</v>
      </c>
      <c r="D1290" s="17" t="s">
        <v>2381</v>
      </c>
      <c r="E1290" s="17" t="s">
        <v>2380</v>
      </c>
      <c r="F1290" s="17" t="s">
        <v>2380</v>
      </c>
      <c r="G1290" s="17">
        <v>1</v>
      </c>
      <c r="H1290" s="17" t="s">
        <v>2380</v>
      </c>
    </row>
    <row r="1291" spans="1:8" x14ac:dyDescent="0.35">
      <c r="A1291" s="17" t="s">
        <v>1081</v>
      </c>
      <c r="B1291" s="17">
        <v>36.299999999999997</v>
      </c>
      <c r="C1291" s="17">
        <v>4.6100000000000003</v>
      </c>
      <c r="D1291" s="17" t="s">
        <v>2380</v>
      </c>
      <c r="E1291" s="17" t="s">
        <v>2380</v>
      </c>
      <c r="F1291" s="17" t="s">
        <v>2380</v>
      </c>
      <c r="G1291" s="17">
        <v>0</v>
      </c>
      <c r="H1291" s="17" t="s">
        <v>2380</v>
      </c>
    </row>
    <row r="1292" spans="1:8" x14ac:dyDescent="0.35">
      <c r="A1292" s="17" t="s">
        <v>1080</v>
      </c>
      <c r="B1292" s="17">
        <v>34.4</v>
      </c>
      <c r="C1292" s="17">
        <v>4.95</v>
      </c>
      <c r="D1292" s="17" t="s">
        <v>2380</v>
      </c>
      <c r="E1292" s="17" t="s">
        <v>2380</v>
      </c>
      <c r="F1292" s="17" t="s">
        <v>2381</v>
      </c>
      <c r="G1292" s="17">
        <v>1</v>
      </c>
      <c r="H1292" s="17" t="s">
        <v>2380</v>
      </c>
    </row>
    <row r="1293" spans="1:8" x14ac:dyDescent="0.35">
      <c r="A1293" s="17" t="s">
        <v>1079</v>
      </c>
      <c r="B1293" s="17">
        <v>30.9</v>
      </c>
      <c r="C1293" s="17">
        <v>5.04</v>
      </c>
      <c r="D1293" s="17" t="s">
        <v>2380</v>
      </c>
      <c r="E1293" s="17" t="s">
        <v>2380</v>
      </c>
      <c r="F1293" s="17" t="s">
        <v>2380</v>
      </c>
      <c r="G1293" s="17">
        <v>0</v>
      </c>
      <c r="H1293" s="17" t="s">
        <v>2380</v>
      </c>
    </row>
    <row r="1294" spans="1:8" x14ac:dyDescent="0.35">
      <c r="A1294" s="17" t="s">
        <v>1078</v>
      </c>
      <c r="B1294" s="17">
        <v>28.6</v>
      </c>
      <c r="C1294" s="17">
        <v>5.42</v>
      </c>
      <c r="D1294" s="17" t="s">
        <v>2380</v>
      </c>
      <c r="E1294" s="17" t="s">
        <v>2380</v>
      </c>
      <c r="F1294" s="17" t="s">
        <v>2380</v>
      </c>
      <c r="G1294" s="17">
        <v>0</v>
      </c>
      <c r="H1294" s="17" t="s">
        <v>2380</v>
      </c>
    </row>
    <row r="1295" spans="1:8" x14ac:dyDescent="0.35">
      <c r="A1295" s="17" t="s">
        <v>1077</v>
      </c>
      <c r="B1295" s="17">
        <v>27.83</v>
      </c>
      <c r="C1295" s="17">
        <v>5.39</v>
      </c>
      <c r="D1295" s="17" t="s">
        <v>2380</v>
      </c>
      <c r="E1295" s="17" t="s">
        <v>2380</v>
      </c>
      <c r="F1295" s="17" t="s">
        <v>2380</v>
      </c>
      <c r="G1295" s="17">
        <v>0</v>
      </c>
      <c r="H1295" s="17" t="s">
        <v>2380</v>
      </c>
    </row>
    <row r="1296" spans="1:8" x14ac:dyDescent="0.35">
      <c r="A1296" s="17" t="s">
        <v>1076</v>
      </c>
      <c r="B1296" s="17">
        <v>39.64</v>
      </c>
      <c r="C1296" s="17">
        <v>6</v>
      </c>
      <c r="D1296" s="17" t="s">
        <v>2380</v>
      </c>
      <c r="E1296" s="17" t="s">
        <v>2380</v>
      </c>
      <c r="F1296" s="17" t="s">
        <v>2381</v>
      </c>
      <c r="G1296" s="17">
        <v>1</v>
      </c>
      <c r="H1296" s="17" t="s">
        <v>2380</v>
      </c>
    </row>
    <row r="1297" spans="1:8" x14ac:dyDescent="0.35">
      <c r="A1297" s="17" t="s">
        <v>1075</v>
      </c>
      <c r="B1297" s="17">
        <v>38.479999999999997</v>
      </c>
      <c r="C1297" s="17">
        <v>6.02</v>
      </c>
      <c r="D1297" s="17" t="s">
        <v>2380</v>
      </c>
      <c r="E1297" s="17" t="s">
        <v>2380</v>
      </c>
      <c r="F1297" s="17" t="s">
        <v>2380</v>
      </c>
      <c r="G1297" s="17">
        <v>1</v>
      </c>
      <c r="H1297" s="17" t="s">
        <v>2380</v>
      </c>
    </row>
    <row r="1298" spans="1:8" x14ac:dyDescent="0.35">
      <c r="A1298" s="17" t="s">
        <v>1074</v>
      </c>
      <c r="B1298" s="17">
        <v>36.200000000000003</v>
      </c>
      <c r="C1298" s="17">
        <v>4.62</v>
      </c>
      <c r="D1298" s="17" t="s">
        <v>2380</v>
      </c>
      <c r="E1298" s="17" t="s">
        <v>2380</v>
      </c>
      <c r="F1298" s="17" t="s">
        <v>2380</v>
      </c>
      <c r="G1298" s="17">
        <v>2</v>
      </c>
      <c r="H1298" s="17" t="s">
        <v>2380</v>
      </c>
    </row>
    <row r="1299" spans="1:8" x14ac:dyDescent="0.35">
      <c r="A1299" s="17" t="s">
        <v>1073</v>
      </c>
      <c r="B1299" s="17">
        <v>27.13</v>
      </c>
      <c r="C1299" s="17">
        <v>5.59</v>
      </c>
      <c r="D1299" s="17" t="s">
        <v>2380</v>
      </c>
      <c r="E1299" s="17" t="s">
        <v>2380</v>
      </c>
      <c r="F1299" s="17" t="s">
        <v>2380</v>
      </c>
      <c r="G1299" s="17">
        <v>1</v>
      </c>
      <c r="H1299" s="17" t="s">
        <v>2380</v>
      </c>
    </row>
    <row r="1300" spans="1:8" x14ac:dyDescent="0.35">
      <c r="A1300" s="17" t="s">
        <v>1072</v>
      </c>
      <c r="B1300" s="17">
        <v>20.75</v>
      </c>
      <c r="C1300" s="17">
        <v>5.18</v>
      </c>
      <c r="D1300" s="17" t="s">
        <v>2381</v>
      </c>
      <c r="E1300" s="17" t="s">
        <v>2380</v>
      </c>
      <c r="F1300" s="17" t="s">
        <v>2380</v>
      </c>
      <c r="G1300" s="17">
        <v>2</v>
      </c>
      <c r="H1300" s="17" t="s">
        <v>2380</v>
      </c>
    </row>
    <row r="1301" spans="1:8" x14ac:dyDescent="0.35">
      <c r="A1301" s="17" t="s">
        <v>1071</v>
      </c>
      <c r="B1301" s="17">
        <v>26.6</v>
      </c>
      <c r="C1301" s="17">
        <v>6.29</v>
      </c>
      <c r="D1301" s="17" t="s">
        <v>2380</v>
      </c>
      <c r="E1301" s="17" t="s">
        <v>2380</v>
      </c>
      <c r="F1301" s="17" t="s">
        <v>2380</v>
      </c>
      <c r="G1301" s="17">
        <v>2</v>
      </c>
      <c r="H1301" s="17" t="s">
        <v>2380</v>
      </c>
    </row>
    <row r="1302" spans="1:8" x14ac:dyDescent="0.35">
      <c r="A1302" s="17" t="s">
        <v>1070</v>
      </c>
      <c r="B1302" s="17">
        <v>25.3</v>
      </c>
      <c r="C1302" s="17">
        <v>4.49</v>
      </c>
      <c r="D1302" s="17" t="s">
        <v>2380</v>
      </c>
      <c r="E1302" s="17" t="s">
        <v>2380</v>
      </c>
      <c r="F1302" s="17" t="s">
        <v>2380</v>
      </c>
      <c r="G1302" s="17">
        <v>2</v>
      </c>
      <c r="H1302" s="17" t="s">
        <v>2380</v>
      </c>
    </row>
    <row r="1303" spans="1:8" x14ac:dyDescent="0.35">
      <c r="A1303" s="17" t="s">
        <v>1069</v>
      </c>
      <c r="B1303" s="17">
        <v>18.84</v>
      </c>
      <c r="C1303" s="17">
        <v>11.82</v>
      </c>
      <c r="D1303" s="17" t="s">
        <v>2381</v>
      </c>
      <c r="E1303" s="17" t="s">
        <v>2380</v>
      </c>
      <c r="F1303" s="17" t="s">
        <v>2381</v>
      </c>
      <c r="G1303" s="17">
        <v>1</v>
      </c>
      <c r="H1303" s="17" t="s">
        <v>2380</v>
      </c>
    </row>
    <row r="1304" spans="1:8" x14ac:dyDescent="0.35">
      <c r="A1304" s="17" t="s">
        <v>1068</v>
      </c>
      <c r="B1304" s="17">
        <v>19.57</v>
      </c>
      <c r="C1304" s="17">
        <v>7.41</v>
      </c>
      <c r="D1304" s="17" t="s">
        <v>2381</v>
      </c>
      <c r="E1304" s="17" t="s">
        <v>2380</v>
      </c>
      <c r="F1304" s="17" t="s">
        <v>2380</v>
      </c>
      <c r="G1304" s="17">
        <v>1</v>
      </c>
      <c r="H1304" s="17" t="s">
        <v>2380</v>
      </c>
    </row>
    <row r="1305" spans="1:8" x14ac:dyDescent="0.35">
      <c r="A1305" s="17" t="s">
        <v>1067</v>
      </c>
      <c r="B1305" s="17">
        <v>30.495000000000001</v>
      </c>
      <c r="C1305" s="17">
        <v>5.97</v>
      </c>
      <c r="D1305" s="17" t="s">
        <v>2380</v>
      </c>
      <c r="E1305" s="17" t="s">
        <v>2380</v>
      </c>
      <c r="F1305" s="17" t="s">
        <v>2380</v>
      </c>
      <c r="G1305" s="17">
        <v>0</v>
      </c>
      <c r="H1305" s="17" t="s">
        <v>2380</v>
      </c>
    </row>
    <row r="1306" spans="1:8" x14ac:dyDescent="0.35">
      <c r="A1306" s="17" t="s">
        <v>1066</v>
      </c>
      <c r="B1306" s="17">
        <v>30.114999999999998</v>
      </c>
      <c r="C1306" s="17">
        <v>5.74</v>
      </c>
      <c r="D1306" s="17" t="s">
        <v>2380</v>
      </c>
      <c r="E1306" s="17" t="s">
        <v>2380</v>
      </c>
      <c r="F1306" s="17" t="s">
        <v>2381</v>
      </c>
      <c r="G1306" s="17">
        <v>1</v>
      </c>
      <c r="H1306" s="17" t="s">
        <v>2380</v>
      </c>
    </row>
    <row r="1307" spans="1:8" x14ac:dyDescent="0.35">
      <c r="A1307" s="17" t="s">
        <v>1065</v>
      </c>
      <c r="B1307" s="17">
        <v>24.78</v>
      </c>
      <c r="C1307" s="17">
        <v>9.85</v>
      </c>
      <c r="D1307" s="17" t="s">
        <v>2380</v>
      </c>
      <c r="E1307" s="17" t="s">
        <v>2380</v>
      </c>
      <c r="F1307" s="17" t="s">
        <v>2380</v>
      </c>
      <c r="G1307" s="17">
        <v>0</v>
      </c>
      <c r="H1307" s="17" t="s">
        <v>2380</v>
      </c>
    </row>
    <row r="1308" spans="1:8" x14ac:dyDescent="0.35">
      <c r="A1308" s="17" t="s">
        <v>1064</v>
      </c>
      <c r="B1308" s="17">
        <v>24.77</v>
      </c>
      <c r="C1308" s="17">
        <v>7.59</v>
      </c>
      <c r="D1308" s="17" t="s">
        <v>2380</v>
      </c>
      <c r="E1308" s="17" t="s">
        <v>2380</v>
      </c>
      <c r="F1308" s="17" t="s">
        <v>2380</v>
      </c>
      <c r="G1308" s="17">
        <v>0</v>
      </c>
      <c r="H1308" s="17" t="s">
        <v>2380</v>
      </c>
    </row>
    <row r="1309" spans="1:8" x14ac:dyDescent="0.35">
      <c r="A1309" s="17" t="s">
        <v>1063</v>
      </c>
      <c r="B1309" s="17">
        <v>16.579999999999998</v>
      </c>
      <c r="C1309" s="17">
        <v>6.98</v>
      </c>
      <c r="D1309" s="17" t="s">
        <v>2381</v>
      </c>
      <c r="E1309" s="17" t="s">
        <v>2380</v>
      </c>
      <c r="F1309" s="17" t="s">
        <v>2381</v>
      </c>
      <c r="G1309" s="17">
        <v>1</v>
      </c>
      <c r="H1309" s="17" t="s">
        <v>2380</v>
      </c>
    </row>
    <row r="1310" spans="1:8" x14ac:dyDescent="0.35">
      <c r="A1310" s="17" t="s">
        <v>1062</v>
      </c>
      <c r="B1310" s="17">
        <v>38.17</v>
      </c>
      <c r="C1310" s="17">
        <v>4.7300000000000004</v>
      </c>
      <c r="D1310" s="17" t="s">
        <v>2381</v>
      </c>
      <c r="E1310" s="17" t="s">
        <v>2380</v>
      </c>
      <c r="F1310" s="17" t="s">
        <v>2380</v>
      </c>
      <c r="G1310" s="17">
        <v>0</v>
      </c>
      <c r="H1310" s="17" t="s">
        <v>2380</v>
      </c>
    </row>
    <row r="1311" spans="1:8" x14ac:dyDescent="0.35">
      <c r="A1311" s="17" t="s">
        <v>1061</v>
      </c>
      <c r="B1311" s="17">
        <v>39.424999999999997</v>
      </c>
      <c r="C1311" s="17">
        <v>4.76</v>
      </c>
      <c r="D1311" s="17" t="s">
        <v>2381</v>
      </c>
      <c r="E1311" s="17" t="s">
        <v>2380</v>
      </c>
      <c r="F1311" s="17" t="s">
        <v>2380</v>
      </c>
      <c r="G1311" s="17">
        <v>0</v>
      </c>
      <c r="H1311" s="17" t="s">
        <v>2380</v>
      </c>
    </row>
    <row r="1312" spans="1:8" x14ac:dyDescent="0.35">
      <c r="A1312" s="17" t="s">
        <v>1060</v>
      </c>
      <c r="B1312" s="17">
        <v>33.44</v>
      </c>
      <c r="C1312" s="17">
        <v>6.24</v>
      </c>
      <c r="D1312" s="17" t="s">
        <v>2381</v>
      </c>
      <c r="E1312" s="17" t="s">
        <v>2380</v>
      </c>
      <c r="F1312" s="17" t="s">
        <v>2380</v>
      </c>
      <c r="G1312" s="17">
        <v>0</v>
      </c>
      <c r="H1312" s="17" t="s">
        <v>2380</v>
      </c>
    </row>
    <row r="1313" spans="1:8" x14ac:dyDescent="0.35">
      <c r="A1313" s="17" t="s">
        <v>1059</v>
      </c>
      <c r="B1313" s="17">
        <v>33.344999999999999</v>
      </c>
      <c r="C1313" s="17">
        <v>5.44</v>
      </c>
      <c r="D1313" s="17" t="s">
        <v>2381</v>
      </c>
      <c r="E1313" s="17" t="s">
        <v>2380</v>
      </c>
      <c r="F1313" s="17" t="s">
        <v>2380</v>
      </c>
      <c r="G1313" s="17">
        <v>0</v>
      </c>
      <c r="H1313" s="17" t="s">
        <v>2380</v>
      </c>
    </row>
    <row r="1314" spans="1:8" x14ac:dyDescent="0.35">
      <c r="A1314" s="17" t="s">
        <v>1058</v>
      </c>
      <c r="B1314" s="17">
        <v>38.79</v>
      </c>
      <c r="C1314" s="17">
        <v>5.08</v>
      </c>
      <c r="D1314" s="17" t="s">
        <v>2380</v>
      </c>
      <c r="E1314" s="17" t="s">
        <v>2380</v>
      </c>
      <c r="F1314" s="17" t="s">
        <v>2381</v>
      </c>
      <c r="G1314" s="17">
        <v>1</v>
      </c>
      <c r="H1314" s="17" t="s">
        <v>2380</v>
      </c>
    </row>
    <row r="1315" spans="1:8" x14ac:dyDescent="0.35">
      <c r="A1315" s="17" t="s">
        <v>1057</v>
      </c>
      <c r="B1315" s="17">
        <v>30.684999999999999</v>
      </c>
      <c r="C1315" s="17">
        <v>4.87</v>
      </c>
      <c r="D1315" s="17" t="s">
        <v>2380</v>
      </c>
      <c r="E1315" s="17" t="s">
        <v>2380</v>
      </c>
      <c r="F1315" s="17" t="s">
        <v>2381</v>
      </c>
      <c r="G1315" s="17">
        <v>1</v>
      </c>
      <c r="H1315" s="17" t="s">
        <v>2380</v>
      </c>
    </row>
    <row r="1316" spans="1:8" x14ac:dyDescent="0.35">
      <c r="A1316" s="17" t="s">
        <v>1056</v>
      </c>
      <c r="B1316" s="17">
        <v>22.135000000000002</v>
      </c>
      <c r="C1316" s="17">
        <v>8.17</v>
      </c>
      <c r="D1316" s="17" t="s">
        <v>2380</v>
      </c>
      <c r="E1316" s="17" t="s">
        <v>2380</v>
      </c>
      <c r="F1316" s="17" t="s">
        <v>2380</v>
      </c>
      <c r="G1316" s="17">
        <v>0</v>
      </c>
      <c r="H1316" s="17" t="s">
        <v>2380</v>
      </c>
    </row>
    <row r="1317" spans="1:8" x14ac:dyDescent="0.35">
      <c r="A1317" s="17" t="s">
        <v>1055</v>
      </c>
      <c r="B1317" s="17">
        <v>33.33</v>
      </c>
      <c r="C1317" s="17">
        <v>7.61</v>
      </c>
      <c r="D1317" s="17" t="s">
        <v>2380</v>
      </c>
      <c r="E1317" s="17" t="s">
        <v>2380</v>
      </c>
      <c r="F1317" s="17" t="s">
        <v>2380</v>
      </c>
      <c r="G1317" s="17">
        <v>0</v>
      </c>
      <c r="H1317" s="17" t="s">
        <v>2380</v>
      </c>
    </row>
    <row r="1318" spans="1:8" x14ac:dyDescent="0.35">
      <c r="A1318" s="17" t="s">
        <v>1054</v>
      </c>
      <c r="B1318" s="17">
        <v>31.13</v>
      </c>
      <c r="C1318" s="17">
        <v>10.1</v>
      </c>
      <c r="D1318" s="17" t="s">
        <v>2380</v>
      </c>
      <c r="E1318" s="17" t="s">
        <v>2380</v>
      </c>
      <c r="F1318" s="17" t="s">
        <v>2380</v>
      </c>
      <c r="G1318" s="17">
        <v>0</v>
      </c>
      <c r="H1318" s="17" t="s">
        <v>2380</v>
      </c>
    </row>
    <row r="1319" spans="1:8" x14ac:dyDescent="0.35">
      <c r="A1319" s="17" t="s">
        <v>1053</v>
      </c>
      <c r="B1319" s="17">
        <v>28.9</v>
      </c>
      <c r="C1319" s="17">
        <v>11.24</v>
      </c>
      <c r="D1319" s="17" t="s">
        <v>2380</v>
      </c>
      <c r="E1319" s="17" t="s">
        <v>2380</v>
      </c>
      <c r="F1319" s="17" t="s">
        <v>2380</v>
      </c>
      <c r="G1319" s="17">
        <v>0</v>
      </c>
      <c r="H1319" s="17" t="s">
        <v>2380</v>
      </c>
    </row>
    <row r="1320" spans="1:8" x14ac:dyDescent="0.35">
      <c r="A1320" s="17" t="s">
        <v>1052</v>
      </c>
      <c r="B1320" s="17">
        <v>43.31</v>
      </c>
      <c r="C1320" s="17">
        <v>6.1</v>
      </c>
      <c r="D1320" s="17" t="s">
        <v>2381</v>
      </c>
      <c r="E1320" s="17" t="s">
        <v>2381</v>
      </c>
      <c r="F1320" s="17" t="s">
        <v>2380</v>
      </c>
      <c r="G1320" s="17">
        <v>1</v>
      </c>
      <c r="H1320" s="17" t="s">
        <v>2380</v>
      </c>
    </row>
    <row r="1321" spans="1:8" x14ac:dyDescent="0.35">
      <c r="A1321" s="17" t="s">
        <v>1051</v>
      </c>
      <c r="B1321" s="17">
        <v>22.8</v>
      </c>
      <c r="C1321" s="17">
        <v>6.98</v>
      </c>
      <c r="D1321" s="17" t="s">
        <v>2380</v>
      </c>
      <c r="E1321" s="17" t="s">
        <v>2380</v>
      </c>
      <c r="F1321" s="17" t="s">
        <v>2380</v>
      </c>
      <c r="G1321" s="17">
        <v>0</v>
      </c>
      <c r="H1321" s="17" t="s">
        <v>2380</v>
      </c>
    </row>
    <row r="1322" spans="1:8" x14ac:dyDescent="0.35">
      <c r="A1322" s="17" t="s">
        <v>1050</v>
      </c>
      <c r="B1322" s="17">
        <v>19.09</v>
      </c>
      <c r="C1322" s="17">
        <v>4</v>
      </c>
      <c r="D1322" s="17" t="s">
        <v>2381</v>
      </c>
      <c r="E1322" s="17" t="s">
        <v>2380</v>
      </c>
      <c r="F1322" s="17" t="s">
        <v>2380</v>
      </c>
      <c r="G1322" s="17">
        <v>1</v>
      </c>
      <c r="H1322" s="17" t="s">
        <v>2380</v>
      </c>
    </row>
    <row r="1323" spans="1:8" x14ac:dyDescent="0.35">
      <c r="A1323" s="17" t="s">
        <v>1049</v>
      </c>
      <c r="B1323" s="17">
        <v>23.37</v>
      </c>
      <c r="C1323" s="17">
        <v>4.2300000000000004</v>
      </c>
      <c r="D1323" s="17" t="s">
        <v>2380</v>
      </c>
      <c r="E1323" s="17" t="s">
        <v>2380</v>
      </c>
      <c r="F1323" s="17" t="s">
        <v>2380</v>
      </c>
      <c r="G1323" s="17">
        <v>0</v>
      </c>
      <c r="H1323" s="17" t="s">
        <v>2380</v>
      </c>
    </row>
    <row r="1324" spans="1:8" x14ac:dyDescent="0.35">
      <c r="A1324" s="17" t="s">
        <v>1048</v>
      </c>
      <c r="B1324" s="17">
        <v>33.44</v>
      </c>
      <c r="C1324" s="17">
        <v>4.72</v>
      </c>
      <c r="D1324" s="17" t="s">
        <v>2381</v>
      </c>
      <c r="E1324" s="17" t="s">
        <v>2380</v>
      </c>
      <c r="F1324" s="17" t="s">
        <v>2380</v>
      </c>
      <c r="G1324" s="17">
        <v>0</v>
      </c>
      <c r="H1324" s="17" t="s">
        <v>2380</v>
      </c>
    </row>
    <row r="1325" spans="1:8" x14ac:dyDescent="0.35">
      <c r="A1325" s="17" t="s">
        <v>1047</v>
      </c>
      <c r="B1325" s="17">
        <v>28.05</v>
      </c>
      <c r="C1325" s="17">
        <v>5.63</v>
      </c>
      <c r="D1325" s="17" t="s">
        <v>2381</v>
      </c>
      <c r="E1325" s="17" t="s">
        <v>2380</v>
      </c>
      <c r="F1325" s="17" t="s">
        <v>2380</v>
      </c>
      <c r="G1325" s="17">
        <v>0</v>
      </c>
      <c r="H1325" s="17" t="s">
        <v>2380</v>
      </c>
    </row>
    <row r="1326" spans="1:8" x14ac:dyDescent="0.35">
      <c r="A1326" s="17" t="s">
        <v>1046</v>
      </c>
      <c r="B1326" s="17">
        <v>27.72</v>
      </c>
      <c r="C1326" s="17">
        <v>5.83</v>
      </c>
      <c r="D1326" s="17" t="s">
        <v>2381</v>
      </c>
      <c r="E1326" s="17" t="s">
        <v>2380</v>
      </c>
      <c r="F1326" s="17" t="s">
        <v>2380</v>
      </c>
      <c r="G1326" s="17">
        <v>0</v>
      </c>
      <c r="H1326" s="17" t="s">
        <v>2380</v>
      </c>
    </row>
    <row r="1327" spans="1:8" x14ac:dyDescent="0.35">
      <c r="A1327" s="17" t="s">
        <v>1045</v>
      </c>
      <c r="B1327" s="17">
        <v>29.81</v>
      </c>
      <c r="C1327" s="17">
        <v>9.23</v>
      </c>
      <c r="D1327" s="17" t="s">
        <v>2380</v>
      </c>
      <c r="E1327" s="17" t="s">
        <v>2380</v>
      </c>
      <c r="F1327" s="17" t="s">
        <v>2380</v>
      </c>
      <c r="G1327" s="17">
        <v>0</v>
      </c>
      <c r="H1327" s="17" t="s">
        <v>2380</v>
      </c>
    </row>
    <row r="1328" spans="1:8" x14ac:dyDescent="0.35">
      <c r="A1328" s="17" t="s">
        <v>1044</v>
      </c>
      <c r="B1328" s="17">
        <v>23.98</v>
      </c>
      <c r="C1328" s="17">
        <v>9.89</v>
      </c>
      <c r="D1328" s="17" t="s">
        <v>2380</v>
      </c>
      <c r="E1328" s="17" t="s">
        <v>2380</v>
      </c>
      <c r="F1328" s="17" t="s">
        <v>2380</v>
      </c>
      <c r="G1328" s="17">
        <v>0</v>
      </c>
      <c r="H1328" s="17" t="s">
        <v>2380</v>
      </c>
    </row>
    <row r="1329" spans="1:8" x14ac:dyDescent="0.35">
      <c r="A1329" s="17" t="s">
        <v>1043</v>
      </c>
      <c r="B1329" s="17">
        <v>17.34</v>
      </c>
      <c r="C1329" s="17">
        <v>12</v>
      </c>
      <c r="D1329" s="17" t="s">
        <v>2380</v>
      </c>
      <c r="E1329" s="17" t="s">
        <v>2380</v>
      </c>
      <c r="F1329" s="17" t="s">
        <v>2380</v>
      </c>
      <c r="G1329" s="17">
        <v>0</v>
      </c>
      <c r="H1329" s="17" t="s">
        <v>2380</v>
      </c>
    </row>
    <row r="1330" spans="1:8" x14ac:dyDescent="0.35">
      <c r="A1330" s="17" t="s">
        <v>1042</v>
      </c>
      <c r="B1330" s="17">
        <v>40.39</v>
      </c>
      <c r="C1330" s="17">
        <v>4.24</v>
      </c>
      <c r="D1330" s="17" t="s">
        <v>2381</v>
      </c>
      <c r="E1330" s="17" t="s">
        <v>2380</v>
      </c>
      <c r="F1330" s="17" t="s">
        <v>2381</v>
      </c>
      <c r="G1330" s="17">
        <v>1</v>
      </c>
      <c r="H1330" s="17" t="s">
        <v>2380</v>
      </c>
    </row>
    <row r="1331" spans="1:8" x14ac:dyDescent="0.35">
      <c r="A1331" s="17" t="s">
        <v>1041</v>
      </c>
      <c r="B1331" s="17">
        <v>25.96</v>
      </c>
      <c r="C1331" s="17">
        <v>4.68</v>
      </c>
      <c r="D1331" s="17" t="s">
        <v>2381</v>
      </c>
      <c r="E1331" s="17" t="s">
        <v>2380</v>
      </c>
      <c r="F1331" s="17" t="s">
        <v>2381</v>
      </c>
      <c r="G1331" s="17">
        <v>1</v>
      </c>
      <c r="H1331" s="17" t="s">
        <v>2380</v>
      </c>
    </row>
    <row r="1332" spans="1:8" x14ac:dyDescent="0.35">
      <c r="A1332" s="17" t="s">
        <v>1040</v>
      </c>
      <c r="B1332" s="17">
        <v>17.68</v>
      </c>
      <c r="C1332" s="17">
        <v>8.57</v>
      </c>
      <c r="D1332" s="17" t="s">
        <v>2381</v>
      </c>
      <c r="E1332" s="17" t="s">
        <v>2380</v>
      </c>
      <c r="F1332" s="17" t="s">
        <v>2381</v>
      </c>
      <c r="G1332" s="17">
        <v>1</v>
      </c>
      <c r="H1332" s="17" t="s">
        <v>2380</v>
      </c>
    </row>
    <row r="1333" spans="1:8" x14ac:dyDescent="0.35">
      <c r="A1333" s="17" t="s">
        <v>1039</v>
      </c>
      <c r="B1333" s="17">
        <v>30.875</v>
      </c>
      <c r="C1333" s="17">
        <v>4.0999999999999996</v>
      </c>
      <c r="D1333" s="17" t="s">
        <v>2380</v>
      </c>
      <c r="E1333" s="17" t="s">
        <v>2380</v>
      </c>
      <c r="F1333" s="17" t="s">
        <v>2380</v>
      </c>
      <c r="G1333" s="17">
        <v>0</v>
      </c>
      <c r="H1333" s="17" t="s">
        <v>2380</v>
      </c>
    </row>
    <row r="1334" spans="1:8" x14ac:dyDescent="0.35">
      <c r="A1334" s="17" t="s">
        <v>1038</v>
      </c>
      <c r="B1334" s="17">
        <v>30.81</v>
      </c>
      <c r="C1334" s="17">
        <v>4.49</v>
      </c>
      <c r="D1334" s="17" t="s">
        <v>2380</v>
      </c>
      <c r="E1334" s="17" t="s">
        <v>2380</v>
      </c>
      <c r="F1334" s="17" t="s">
        <v>2380</v>
      </c>
      <c r="G1334" s="17">
        <v>0</v>
      </c>
      <c r="H1334" s="17" t="s">
        <v>2380</v>
      </c>
    </row>
    <row r="1335" spans="1:8" x14ac:dyDescent="0.35">
      <c r="A1335" s="17" t="s">
        <v>1037</v>
      </c>
      <c r="B1335" s="17">
        <v>36.85</v>
      </c>
      <c r="C1335" s="17">
        <v>8.8000000000000007</v>
      </c>
      <c r="D1335" s="17" t="s">
        <v>2380</v>
      </c>
      <c r="E1335" s="17" t="s">
        <v>2380</v>
      </c>
      <c r="F1335" s="17" t="s">
        <v>2380</v>
      </c>
      <c r="G1335" s="17">
        <v>2</v>
      </c>
      <c r="H1335" s="17" t="s">
        <v>2380</v>
      </c>
    </row>
    <row r="1336" spans="1:8" x14ac:dyDescent="0.35">
      <c r="A1336" s="17" t="s">
        <v>1036</v>
      </c>
      <c r="B1336" s="17">
        <v>35.86</v>
      </c>
      <c r="C1336" s="17">
        <v>7.93</v>
      </c>
      <c r="D1336" s="17" t="s">
        <v>2380</v>
      </c>
      <c r="E1336" s="17" t="s">
        <v>2380</v>
      </c>
      <c r="F1336" s="17" t="s">
        <v>2380</v>
      </c>
      <c r="G1336" s="17">
        <v>2</v>
      </c>
      <c r="H1336" s="17" t="s">
        <v>2380</v>
      </c>
    </row>
    <row r="1337" spans="1:8" x14ac:dyDescent="0.35">
      <c r="A1337" s="17" t="s">
        <v>1035</v>
      </c>
      <c r="B1337" s="17">
        <v>30.3</v>
      </c>
      <c r="C1337" s="17">
        <v>9.4499999999999993</v>
      </c>
      <c r="D1337" s="17" t="s">
        <v>2380</v>
      </c>
      <c r="E1337" s="17" t="s">
        <v>2380</v>
      </c>
      <c r="F1337" s="17" t="s">
        <v>2380</v>
      </c>
      <c r="G1337" s="17">
        <v>2</v>
      </c>
      <c r="H1337" s="17" t="s">
        <v>2380</v>
      </c>
    </row>
    <row r="1338" spans="1:8" x14ac:dyDescent="0.35">
      <c r="A1338" s="17" t="s">
        <v>1034</v>
      </c>
      <c r="B1338" s="17">
        <v>32.015000000000001</v>
      </c>
      <c r="C1338" s="17">
        <v>7.67</v>
      </c>
      <c r="D1338" s="17" t="s">
        <v>2380</v>
      </c>
      <c r="E1338" s="17" t="s">
        <v>2380</v>
      </c>
      <c r="F1338" s="17" t="s">
        <v>2380</v>
      </c>
      <c r="G1338" s="17">
        <v>0</v>
      </c>
      <c r="H1338" s="17" t="s">
        <v>2380</v>
      </c>
    </row>
    <row r="1339" spans="1:8" x14ac:dyDescent="0.35">
      <c r="A1339" s="17" t="s">
        <v>1033</v>
      </c>
      <c r="B1339" s="17">
        <v>25.06</v>
      </c>
      <c r="C1339" s="17">
        <v>10.53</v>
      </c>
      <c r="D1339" s="17" t="s">
        <v>2380</v>
      </c>
      <c r="E1339" s="17" t="s">
        <v>2380</v>
      </c>
      <c r="F1339" s="17" t="s">
        <v>2380</v>
      </c>
      <c r="G1339" s="17">
        <v>2</v>
      </c>
      <c r="H1339" s="17" t="s">
        <v>2380</v>
      </c>
    </row>
    <row r="1340" spans="1:8" x14ac:dyDescent="0.35">
      <c r="A1340" s="17" t="s">
        <v>1032</v>
      </c>
      <c r="B1340" s="17">
        <v>18.829999999999998</v>
      </c>
      <c r="C1340" s="17">
        <v>10.08</v>
      </c>
      <c r="D1340" s="17" t="s">
        <v>2381</v>
      </c>
      <c r="E1340" s="17" t="s">
        <v>2380</v>
      </c>
      <c r="F1340" s="17" t="s">
        <v>2380</v>
      </c>
      <c r="G1340" s="17">
        <v>0</v>
      </c>
      <c r="H1340" s="17" t="s">
        <v>2380</v>
      </c>
    </row>
    <row r="1341" spans="1:8" x14ac:dyDescent="0.35">
      <c r="A1341" s="17" t="s">
        <v>1031</v>
      </c>
      <c r="B1341" s="17">
        <v>47.52</v>
      </c>
      <c r="C1341" s="17">
        <v>11.39</v>
      </c>
      <c r="D1341" s="17" t="s">
        <v>2381</v>
      </c>
      <c r="E1341" s="17" t="s">
        <v>2380</v>
      </c>
      <c r="F1341" s="17" t="s">
        <v>2380</v>
      </c>
      <c r="G1341" s="17">
        <v>1</v>
      </c>
      <c r="H1341" s="17" t="s">
        <v>2380</v>
      </c>
    </row>
    <row r="1342" spans="1:8" x14ac:dyDescent="0.35">
      <c r="A1342" s="17" t="s">
        <v>1030</v>
      </c>
      <c r="B1342" s="17">
        <v>37.82</v>
      </c>
      <c r="C1342" s="17">
        <v>6.36</v>
      </c>
      <c r="D1342" s="17" t="s">
        <v>2380</v>
      </c>
      <c r="E1342" s="17" t="s">
        <v>2380</v>
      </c>
      <c r="F1342" s="17" t="s">
        <v>2380</v>
      </c>
      <c r="G1342" s="17">
        <v>0</v>
      </c>
      <c r="H1342" s="17" t="s">
        <v>2380</v>
      </c>
    </row>
    <row r="1343" spans="1:8" x14ac:dyDescent="0.35">
      <c r="A1343" s="17" t="s">
        <v>1029</v>
      </c>
      <c r="B1343" s="17">
        <v>44.16</v>
      </c>
      <c r="C1343" s="17">
        <v>5.31</v>
      </c>
      <c r="D1343" s="17" t="s">
        <v>2381</v>
      </c>
      <c r="E1343" s="17" t="s">
        <v>2380</v>
      </c>
      <c r="F1343" s="17" t="s">
        <v>2380</v>
      </c>
      <c r="G1343" s="17">
        <v>0</v>
      </c>
      <c r="H1343" s="17" t="s">
        <v>2380</v>
      </c>
    </row>
    <row r="1344" spans="1:8" x14ac:dyDescent="0.35">
      <c r="A1344" s="17" t="s">
        <v>1028</v>
      </c>
      <c r="B1344" s="17">
        <v>37.049999999999997</v>
      </c>
      <c r="C1344" s="17">
        <v>4.74</v>
      </c>
      <c r="D1344" s="17" t="s">
        <v>2380</v>
      </c>
      <c r="E1344" s="17" t="s">
        <v>2380</v>
      </c>
      <c r="F1344" s="17" t="s">
        <v>2381</v>
      </c>
      <c r="G1344" s="17">
        <v>1</v>
      </c>
      <c r="H1344" s="17" t="s">
        <v>2380</v>
      </c>
    </row>
    <row r="1345" spans="1:8" x14ac:dyDescent="0.35">
      <c r="A1345" s="17" t="s">
        <v>1027</v>
      </c>
      <c r="B1345" s="17">
        <v>18.66</v>
      </c>
      <c r="C1345" s="17">
        <v>11.35</v>
      </c>
      <c r="D1345" s="17" t="s">
        <v>2380</v>
      </c>
      <c r="E1345" s="17" t="s">
        <v>2380</v>
      </c>
      <c r="F1345" s="17" t="s">
        <v>2380</v>
      </c>
      <c r="G1345" s="17">
        <v>0</v>
      </c>
      <c r="H1345" s="17" t="s">
        <v>2380</v>
      </c>
    </row>
    <row r="1346" spans="1:8" x14ac:dyDescent="0.35">
      <c r="A1346" s="17" t="s">
        <v>1026</v>
      </c>
      <c r="B1346" s="17">
        <v>36.200000000000003</v>
      </c>
      <c r="C1346" s="17">
        <v>6.81</v>
      </c>
      <c r="D1346" s="17" t="s">
        <v>2381</v>
      </c>
      <c r="E1346" s="17" t="s">
        <v>2380</v>
      </c>
      <c r="F1346" s="17" t="s">
        <v>2380</v>
      </c>
      <c r="G1346" s="17">
        <v>1</v>
      </c>
      <c r="H1346" s="17" t="s">
        <v>2380</v>
      </c>
    </row>
    <row r="1347" spans="1:8" x14ac:dyDescent="0.35">
      <c r="A1347" s="17" t="s">
        <v>1025</v>
      </c>
      <c r="B1347" s="17">
        <v>18.87</v>
      </c>
      <c r="C1347" s="17">
        <v>8.06</v>
      </c>
      <c r="D1347" s="17" t="s">
        <v>2380</v>
      </c>
      <c r="E1347" s="17" t="s">
        <v>2380</v>
      </c>
      <c r="F1347" s="17" t="s">
        <v>2380</v>
      </c>
      <c r="G1347" s="17">
        <v>0</v>
      </c>
      <c r="H1347" s="17" t="s">
        <v>2380</v>
      </c>
    </row>
    <row r="1348" spans="1:8" x14ac:dyDescent="0.35">
      <c r="A1348" s="17" t="s">
        <v>1024</v>
      </c>
      <c r="B1348" s="17">
        <v>32.299999999999997</v>
      </c>
      <c r="C1348" s="17">
        <v>6.74</v>
      </c>
      <c r="D1348" s="17" t="s">
        <v>2381</v>
      </c>
      <c r="E1348" s="17" t="s">
        <v>2380</v>
      </c>
      <c r="F1348" s="17" t="s">
        <v>2380</v>
      </c>
      <c r="G1348" s="17">
        <v>1</v>
      </c>
      <c r="H1348" s="17" t="s">
        <v>2380</v>
      </c>
    </row>
    <row r="1349" spans="1:8" x14ac:dyDescent="0.35">
      <c r="A1349" s="17" t="s">
        <v>1023</v>
      </c>
      <c r="B1349" s="17">
        <v>22.64</v>
      </c>
      <c r="C1349" s="17">
        <v>6.54</v>
      </c>
      <c r="D1349" s="17" t="s">
        <v>2381</v>
      </c>
      <c r="E1349" s="17" t="s">
        <v>2380</v>
      </c>
      <c r="F1349" s="17" t="s">
        <v>2380</v>
      </c>
      <c r="G1349" s="17">
        <v>2</v>
      </c>
      <c r="H1349" s="17" t="s">
        <v>2380</v>
      </c>
    </row>
    <row r="1350" spans="1:8" x14ac:dyDescent="0.35">
      <c r="A1350" s="17" t="s">
        <v>1022</v>
      </c>
      <c r="B1350" s="17">
        <v>28.69</v>
      </c>
      <c r="C1350" s="17">
        <v>5.4</v>
      </c>
      <c r="D1350" s="17" t="s">
        <v>2380</v>
      </c>
      <c r="E1350" s="17" t="s">
        <v>2380</v>
      </c>
      <c r="F1350" s="17" t="s">
        <v>2380</v>
      </c>
      <c r="G1350" s="17">
        <v>0</v>
      </c>
      <c r="H1350" s="17" t="s">
        <v>2380</v>
      </c>
    </row>
    <row r="1351" spans="1:8" x14ac:dyDescent="0.35">
      <c r="A1351" s="17" t="s">
        <v>1021</v>
      </c>
      <c r="B1351" s="17">
        <v>28.16</v>
      </c>
      <c r="C1351" s="17">
        <v>5.58</v>
      </c>
      <c r="D1351" s="17" t="s">
        <v>2381</v>
      </c>
      <c r="E1351" s="17" t="s">
        <v>2380</v>
      </c>
      <c r="F1351" s="17" t="s">
        <v>2380</v>
      </c>
      <c r="G1351" s="17">
        <v>0</v>
      </c>
      <c r="H1351" s="17" t="s">
        <v>2380</v>
      </c>
    </row>
    <row r="1352" spans="1:8" x14ac:dyDescent="0.35">
      <c r="A1352" s="17" t="s">
        <v>1020</v>
      </c>
      <c r="B1352" s="17">
        <v>45.54</v>
      </c>
      <c r="C1352" s="17">
        <v>5.84</v>
      </c>
      <c r="D1352" s="17" t="s">
        <v>2380</v>
      </c>
      <c r="E1352" s="17" t="s">
        <v>2380</v>
      </c>
      <c r="F1352" s="17" t="s">
        <v>2381</v>
      </c>
      <c r="G1352" s="17">
        <v>1</v>
      </c>
      <c r="H1352" s="17" t="s">
        <v>2380</v>
      </c>
    </row>
    <row r="1353" spans="1:8" x14ac:dyDescent="0.35">
      <c r="A1353" s="17" t="s">
        <v>1019</v>
      </c>
      <c r="B1353" s="17">
        <v>28.7</v>
      </c>
      <c r="C1353" s="17">
        <v>4.2</v>
      </c>
      <c r="D1353" s="17" t="s">
        <v>2380</v>
      </c>
      <c r="E1353" s="17" t="s">
        <v>2380</v>
      </c>
      <c r="F1353" s="17" t="s">
        <v>2380</v>
      </c>
      <c r="G1353" s="17">
        <v>0</v>
      </c>
      <c r="H1353" s="17" t="s">
        <v>2380</v>
      </c>
    </row>
    <row r="1354" spans="1:8" x14ac:dyDescent="0.35">
      <c r="A1354" s="17" t="s">
        <v>1018</v>
      </c>
      <c r="B1354" s="17">
        <v>27.74</v>
      </c>
      <c r="C1354" s="17">
        <v>6.06</v>
      </c>
      <c r="D1354" s="17" t="s">
        <v>2381</v>
      </c>
      <c r="E1354" s="17" t="s">
        <v>2380</v>
      </c>
      <c r="F1354" s="17" t="s">
        <v>2380</v>
      </c>
      <c r="G1354" s="17">
        <v>0</v>
      </c>
      <c r="H1354" s="17" t="s">
        <v>2380</v>
      </c>
    </row>
    <row r="1355" spans="1:8" x14ac:dyDescent="0.35">
      <c r="A1355" s="17" t="s">
        <v>1017</v>
      </c>
      <c r="B1355" s="17">
        <v>36.954999999999998</v>
      </c>
      <c r="C1355" s="17">
        <v>7.57</v>
      </c>
      <c r="D1355" s="17" t="s">
        <v>2380</v>
      </c>
      <c r="E1355" s="17" t="s">
        <v>2380</v>
      </c>
      <c r="F1355" s="17" t="s">
        <v>2380</v>
      </c>
      <c r="G1355" s="17">
        <v>0</v>
      </c>
      <c r="H1355" s="17" t="s">
        <v>2380</v>
      </c>
    </row>
    <row r="1356" spans="1:8" x14ac:dyDescent="0.35">
      <c r="A1356" s="17" t="s">
        <v>1016</v>
      </c>
      <c r="B1356" s="17">
        <v>30.69</v>
      </c>
      <c r="C1356" s="17">
        <v>6.15</v>
      </c>
      <c r="D1356" s="17" t="s">
        <v>2380</v>
      </c>
      <c r="E1356" s="17" t="s">
        <v>2380</v>
      </c>
      <c r="F1356" s="17" t="s">
        <v>2380</v>
      </c>
      <c r="G1356" s="17">
        <v>0</v>
      </c>
      <c r="H1356" s="17" t="s">
        <v>2380</v>
      </c>
    </row>
    <row r="1357" spans="1:8" x14ac:dyDescent="0.35">
      <c r="A1357" s="17" t="s">
        <v>1015</v>
      </c>
      <c r="B1357" s="17">
        <v>24.984999999999999</v>
      </c>
      <c r="C1357" s="17">
        <v>4.5599999999999996</v>
      </c>
      <c r="D1357" s="17" t="s">
        <v>2380</v>
      </c>
      <c r="E1357" s="17" t="s">
        <v>2380</v>
      </c>
      <c r="F1357" s="17" t="s">
        <v>2380</v>
      </c>
      <c r="G1357" s="17">
        <v>0</v>
      </c>
      <c r="H1357" s="17" t="s">
        <v>2380</v>
      </c>
    </row>
    <row r="1358" spans="1:8" x14ac:dyDescent="0.35">
      <c r="A1358" s="17" t="s">
        <v>1014</v>
      </c>
      <c r="B1358" s="17">
        <v>39.42</v>
      </c>
      <c r="C1358" s="17">
        <v>4.72</v>
      </c>
      <c r="D1358" s="17" t="s">
        <v>2381</v>
      </c>
      <c r="E1358" s="17" t="s">
        <v>2380</v>
      </c>
      <c r="F1358" s="17" t="s">
        <v>2380</v>
      </c>
      <c r="G1358" s="17">
        <v>1</v>
      </c>
      <c r="H1358" s="17" t="s">
        <v>2380</v>
      </c>
    </row>
    <row r="1359" spans="1:8" x14ac:dyDescent="0.35">
      <c r="A1359" s="17" t="s">
        <v>1013</v>
      </c>
      <c r="B1359" s="17">
        <v>16.8</v>
      </c>
      <c r="C1359" s="17">
        <v>7.98</v>
      </c>
      <c r="D1359" s="17" t="s">
        <v>2380</v>
      </c>
      <c r="E1359" s="17" t="s">
        <v>2380</v>
      </c>
      <c r="F1359" s="17" t="s">
        <v>2380</v>
      </c>
      <c r="G1359" s="17">
        <v>0</v>
      </c>
      <c r="H1359" s="17" t="s">
        <v>2380</v>
      </c>
    </row>
    <row r="1360" spans="1:8" x14ac:dyDescent="0.35">
      <c r="A1360" s="17" t="s">
        <v>1012</v>
      </c>
      <c r="B1360" s="17">
        <v>23.274999999999999</v>
      </c>
      <c r="C1360" s="17">
        <v>6.26</v>
      </c>
      <c r="D1360" s="17" t="s">
        <v>2381</v>
      </c>
      <c r="E1360" s="17" t="s">
        <v>2380</v>
      </c>
      <c r="F1360" s="17" t="s">
        <v>2381</v>
      </c>
      <c r="G1360" s="17">
        <v>1</v>
      </c>
      <c r="H1360" s="17" t="s">
        <v>2380</v>
      </c>
    </row>
    <row r="1361" spans="1:8" x14ac:dyDescent="0.35">
      <c r="A1361" s="17" t="s">
        <v>1011</v>
      </c>
      <c r="B1361" s="17">
        <v>22.8</v>
      </c>
      <c r="C1361" s="17">
        <v>4.29</v>
      </c>
      <c r="D1361" s="17" t="s">
        <v>2381</v>
      </c>
      <c r="E1361" s="17" t="s">
        <v>2380</v>
      </c>
      <c r="F1361" s="17" t="s">
        <v>2381</v>
      </c>
      <c r="G1361" s="17">
        <v>1</v>
      </c>
      <c r="H1361" s="17" t="s">
        <v>2380</v>
      </c>
    </row>
    <row r="1362" spans="1:8" x14ac:dyDescent="0.35">
      <c r="A1362" s="17" t="s">
        <v>1010</v>
      </c>
      <c r="B1362" s="17">
        <v>24.3</v>
      </c>
      <c r="C1362" s="17">
        <v>5.43</v>
      </c>
      <c r="D1362" s="17" t="s">
        <v>2380</v>
      </c>
      <c r="E1362" s="17" t="s">
        <v>2380</v>
      </c>
      <c r="F1362" s="17" t="s">
        <v>2380</v>
      </c>
      <c r="G1362" s="17">
        <v>2</v>
      </c>
      <c r="H1362" s="17" t="s">
        <v>2380</v>
      </c>
    </row>
    <row r="1363" spans="1:8" x14ac:dyDescent="0.35">
      <c r="A1363" s="17" t="s">
        <v>1009</v>
      </c>
      <c r="B1363" s="17">
        <v>25.13</v>
      </c>
      <c r="C1363" s="17">
        <v>8</v>
      </c>
      <c r="D1363" s="17" t="s">
        <v>2381</v>
      </c>
      <c r="E1363" s="17" t="s">
        <v>2380</v>
      </c>
      <c r="F1363" s="17" t="s">
        <v>2380</v>
      </c>
      <c r="G1363" s="17">
        <v>1</v>
      </c>
      <c r="H1363" s="17" t="s">
        <v>2380</v>
      </c>
    </row>
    <row r="1364" spans="1:8" x14ac:dyDescent="0.35">
      <c r="A1364" s="17" t="s">
        <v>1008</v>
      </c>
      <c r="B1364" s="17">
        <v>22.72</v>
      </c>
      <c r="C1364" s="17">
        <v>9.9600000000000009</v>
      </c>
      <c r="D1364" s="17" t="s">
        <v>2381</v>
      </c>
      <c r="E1364" s="17" t="s">
        <v>2380</v>
      </c>
      <c r="F1364" s="17" t="s">
        <v>2380</v>
      </c>
      <c r="G1364" s="17">
        <v>2</v>
      </c>
      <c r="H1364" s="17" t="s">
        <v>2380</v>
      </c>
    </row>
    <row r="1365" spans="1:8" x14ac:dyDescent="0.35">
      <c r="A1365" s="17" t="s">
        <v>1007</v>
      </c>
      <c r="B1365" s="17">
        <v>32.6</v>
      </c>
      <c r="C1365" s="17">
        <v>6.8</v>
      </c>
      <c r="D1365" s="17" t="s">
        <v>2381</v>
      </c>
      <c r="E1365" s="17" t="s">
        <v>2380</v>
      </c>
      <c r="F1365" s="17" t="s">
        <v>2380</v>
      </c>
      <c r="G1365" s="17">
        <v>0</v>
      </c>
      <c r="H1365" s="17" t="s">
        <v>2380</v>
      </c>
    </row>
    <row r="1366" spans="1:8" x14ac:dyDescent="0.35">
      <c r="A1366" s="17" t="s">
        <v>1006</v>
      </c>
      <c r="B1366" s="17">
        <v>17.28</v>
      </c>
      <c r="C1366" s="17">
        <v>6.22</v>
      </c>
      <c r="D1366" s="17" t="s">
        <v>2381</v>
      </c>
      <c r="E1366" s="17" t="s">
        <v>2380</v>
      </c>
      <c r="F1366" s="17" t="s">
        <v>2380</v>
      </c>
      <c r="G1366" s="17">
        <v>2</v>
      </c>
      <c r="H1366" s="17" t="s">
        <v>2380</v>
      </c>
    </row>
    <row r="1367" spans="1:8" x14ac:dyDescent="0.35">
      <c r="A1367" s="17" t="s">
        <v>1005</v>
      </c>
      <c r="B1367" s="17">
        <v>27.92</v>
      </c>
      <c r="C1367" s="17">
        <v>5.79</v>
      </c>
      <c r="D1367" s="17" t="s">
        <v>2380</v>
      </c>
      <c r="E1367" s="17" t="s">
        <v>2380</v>
      </c>
      <c r="F1367" s="17" t="s">
        <v>2380</v>
      </c>
      <c r="G1367" s="17">
        <v>1</v>
      </c>
      <c r="H1367" s="17" t="s">
        <v>2380</v>
      </c>
    </row>
    <row r="1368" spans="1:8" x14ac:dyDescent="0.35">
      <c r="A1368" s="17" t="s">
        <v>1004</v>
      </c>
      <c r="B1368" s="17">
        <v>38.284999999999997</v>
      </c>
      <c r="C1368" s="17">
        <v>5.41</v>
      </c>
      <c r="D1368" s="17" t="s">
        <v>2380</v>
      </c>
      <c r="E1368" s="17" t="s">
        <v>2380</v>
      </c>
      <c r="F1368" s="17" t="s">
        <v>2380</v>
      </c>
      <c r="G1368" s="17">
        <v>0</v>
      </c>
      <c r="H1368" s="17" t="s">
        <v>2380</v>
      </c>
    </row>
    <row r="1369" spans="1:8" x14ac:dyDescent="0.35">
      <c r="A1369" s="17" t="s">
        <v>1003</v>
      </c>
      <c r="B1369" s="17">
        <v>16.48</v>
      </c>
      <c r="C1369" s="17">
        <v>11.05</v>
      </c>
      <c r="D1369" s="17" t="s">
        <v>2380</v>
      </c>
      <c r="E1369" s="17" t="s">
        <v>2380</v>
      </c>
      <c r="F1369" s="17" t="s">
        <v>2380</v>
      </c>
      <c r="G1369" s="17">
        <v>0</v>
      </c>
      <c r="H1369" s="17" t="s">
        <v>2380</v>
      </c>
    </row>
    <row r="1370" spans="1:8" x14ac:dyDescent="0.35">
      <c r="A1370" s="17" t="s">
        <v>1002</v>
      </c>
      <c r="B1370" s="17">
        <v>38.57</v>
      </c>
      <c r="C1370" s="17">
        <v>6.27</v>
      </c>
      <c r="D1370" s="17" t="s">
        <v>2380</v>
      </c>
      <c r="E1370" s="17" t="s">
        <v>2380</v>
      </c>
      <c r="F1370" s="17" t="s">
        <v>2380</v>
      </c>
      <c r="G1370" s="17">
        <v>0</v>
      </c>
      <c r="H1370" s="17" t="s">
        <v>2380</v>
      </c>
    </row>
    <row r="1371" spans="1:8" x14ac:dyDescent="0.35">
      <c r="A1371" s="17" t="s">
        <v>1001</v>
      </c>
      <c r="B1371" s="17">
        <v>43.85</v>
      </c>
      <c r="C1371" s="17">
        <v>4.7699999999999996</v>
      </c>
      <c r="D1371" s="17" t="s">
        <v>2381</v>
      </c>
      <c r="E1371" s="17" t="s">
        <v>2380</v>
      </c>
      <c r="F1371" s="17" t="s">
        <v>2380</v>
      </c>
      <c r="G1371" s="17">
        <v>0</v>
      </c>
      <c r="H1371" s="17" t="s">
        <v>2380</v>
      </c>
    </row>
    <row r="1372" spans="1:8" x14ac:dyDescent="0.35">
      <c r="A1372" s="17" t="s">
        <v>1000</v>
      </c>
      <c r="B1372" s="17">
        <v>30.11</v>
      </c>
      <c r="C1372" s="17">
        <v>4.08</v>
      </c>
      <c r="D1372" s="17" t="s">
        <v>2380</v>
      </c>
      <c r="E1372" s="17" t="s">
        <v>2380</v>
      </c>
      <c r="F1372" s="17" t="s">
        <v>2380</v>
      </c>
      <c r="G1372" s="17">
        <v>0</v>
      </c>
      <c r="H1372" s="17" t="s">
        <v>2380</v>
      </c>
    </row>
    <row r="1373" spans="1:8" x14ac:dyDescent="0.35">
      <c r="A1373" s="17" t="s">
        <v>999</v>
      </c>
      <c r="B1373" s="17">
        <v>31.59</v>
      </c>
      <c r="C1373" s="17">
        <v>6.01</v>
      </c>
      <c r="D1373" s="17" t="s">
        <v>2380</v>
      </c>
      <c r="E1373" s="17" t="s">
        <v>2380</v>
      </c>
      <c r="F1373" s="17" t="s">
        <v>2380</v>
      </c>
      <c r="G1373" s="17">
        <v>0</v>
      </c>
      <c r="H1373" s="17" t="s">
        <v>2380</v>
      </c>
    </row>
    <row r="1374" spans="1:8" x14ac:dyDescent="0.35">
      <c r="A1374" s="17" t="s">
        <v>998</v>
      </c>
      <c r="B1374" s="17">
        <v>40.15</v>
      </c>
      <c r="C1374" s="17">
        <v>11.84</v>
      </c>
      <c r="D1374" s="17" t="s">
        <v>2380</v>
      </c>
      <c r="E1374" s="17" t="s">
        <v>2380</v>
      </c>
      <c r="F1374" s="17" t="s">
        <v>2380</v>
      </c>
      <c r="G1374" s="17">
        <v>0</v>
      </c>
      <c r="H1374" s="17" t="s">
        <v>2380</v>
      </c>
    </row>
    <row r="1375" spans="1:8" x14ac:dyDescent="0.35">
      <c r="A1375" s="17" t="s">
        <v>997</v>
      </c>
      <c r="B1375" s="17">
        <v>40.700000000000003</v>
      </c>
      <c r="C1375" s="17">
        <v>6.27</v>
      </c>
      <c r="D1375" s="17" t="s">
        <v>2381</v>
      </c>
      <c r="E1375" s="17" t="s">
        <v>2380</v>
      </c>
      <c r="F1375" s="17" t="s">
        <v>2381</v>
      </c>
      <c r="G1375" s="17">
        <v>1</v>
      </c>
      <c r="H1375" s="17" t="s">
        <v>2380</v>
      </c>
    </row>
    <row r="1376" spans="1:8" x14ac:dyDescent="0.35">
      <c r="A1376" s="17" t="s">
        <v>996</v>
      </c>
      <c r="B1376" s="17">
        <v>40.76</v>
      </c>
      <c r="C1376" s="17">
        <v>5.28</v>
      </c>
      <c r="D1376" s="17" t="s">
        <v>2380</v>
      </c>
      <c r="E1376" s="17" t="s">
        <v>2380</v>
      </c>
      <c r="F1376" s="17" t="s">
        <v>2380</v>
      </c>
      <c r="G1376" s="17">
        <v>0</v>
      </c>
      <c r="H1376" s="17" t="s">
        <v>2380</v>
      </c>
    </row>
    <row r="1377" spans="1:8" x14ac:dyDescent="0.35">
      <c r="A1377" s="17" t="s">
        <v>995</v>
      </c>
      <c r="B1377" s="17">
        <v>29.7</v>
      </c>
      <c r="C1377" s="17">
        <v>7.03</v>
      </c>
      <c r="D1377" s="17" t="s">
        <v>2380</v>
      </c>
      <c r="E1377" s="17" t="s">
        <v>2380</v>
      </c>
      <c r="F1377" s="17" t="s">
        <v>2380</v>
      </c>
      <c r="G1377" s="17">
        <v>0</v>
      </c>
      <c r="H1377" s="17" t="s">
        <v>2380</v>
      </c>
    </row>
    <row r="1378" spans="1:8" x14ac:dyDescent="0.35">
      <c r="A1378" s="17" t="s">
        <v>994</v>
      </c>
      <c r="B1378" s="17">
        <v>40.58</v>
      </c>
      <c r="C1378" s="17">
        <v>5.32</v>
      </c>
      <c r="D1378" s="17" t="s">
        <v>2381</v>
      </c>
      <c r="E1378" s="17" t="s">
        <v>2380</v>
      </c>
      <c r="F1378" s="17" t="s">
        <v>2381</v>
      </c>
      <c r="G1378" s="17">
        <v>1</v>
      </c>
      <c r="H1378" s="17" t="s">
        <v>2380</v>
      </c>
    </row>
    <row r="1379" spans="1:8" x14ac:dyDescent="0.35">
      <c r="A1379" s="17" t="s">
        <v>993</v>
      </c>
      <c r="B1379" s="17">
        <v>33.06</v>
      </c>
      <c r="C1379" s="17">
        <v>9.59</v>
      </c>
      <c r="D1379" s="17" t="s">
        <v>2381</v>
      </c>
      <c r="E1379" s="17" t="s">
        <v>2380</v>
      </c>
      <c r="F1379" s="17" t="s">
        <v>2380</v>
      </c>
      <c r="G1379" s="17">
        <v>0</v>
      </c>
      <c r="H1379" s="17" t="s">
        <v>2380</v>
      </c>
    </row>
    <row r="1380" spans="1:8" x14ac:dyDescent="0.35">
      <c r="A1380" s="17" t="s">
        <v>992</v>
      </c>
      <c r="B1380" s="17">
        <v>26.62</v>
      </c>
      <c r="C1380" s="17">
        <v>6.15</v>
      </c>
      <c r="D1380" s="17" t="s">
        <v>2381</v>
      </c>
      <c r="E1380" s="17" t="s">
        <v>2380</v>
      </c>
      <c r="F1380" s="17" t="s">
        <v>2380</v>
      </c>
      <c r="G1380" s="17">
        <v>0</v>
      </c>
      <c r="H1380" s="17" t="s">
        <v>2380</v>
      </c>
    </row>
    <row r="1381" spans="1:8" x14ac:dyDescent="0.35">
      <c r="A1381" s="17" t="s">
        <v>991</v>
      </c>
      <c r="B1381" s="17">
        <v>37.1</v>
      </c>
      <c r="C1381" s="17">
        <v>11.08</v>
      </c>
      <c r="D1381" s="17" t="s">
        <v>2380</v>
      </c>
      <c r="E1381" s="17" t="s">
        <v>2380</v>
      </c>
      <c r="F1381" s="17" t="s">
        <v>2380</v>
      </c>
      <c r="G1381" s="17">
        <v>0</v>
      </c>
      <c r="H1381" s="17" t="s">
        <v>2380</v>
      </c>
    </row>
    <row r="1382" spans="1:8" x14ac:dyDescent="0.35">
      <c r="A1382" s="17" t="s">
        <v>990</v>
      </c>
      <c r="B1382" s="17">
        <v>18.28</v>
      </c>
      <c r="C1382" s="17">
        <v>7.95</v>
      </c>
      <c r="D1382" s="17" t="s">
        <v>2380</v>
      </c>
      <c r="E1382" s="17" t="s">
        <v>2380</v>
      </c>
      <c r="F1382" s="17" t="s">
        <v>2380</v>
      </c>
      <c r="G1382" s="17">
        <v>0</v>
      </c>
      <c r="H1382" s="17" t="s">
        <v>2380</v>
      </c>
    </row>
    <row r="1383" spans="1:8" x14ac:dyDescent="0.35">
      <c r="A1383" s="17" t="s">
        <v>989</v>
      </c>
      <c r="B1383" s="17">
        <v>35.814999999999998</v>
      </c>
      <c r="C1383" s="17">
        <v>6.23</v>
      </c>
      <c r="D1383" s="17" t="s">
        <v>2380</v>
      </c>
      <c r="E1383" s="17" t="s">
        <v>2380</v>
      </c>
      <c r="F1383" s="17" t="s">
        <v>2380</v>
      </c>
      <c r="G1383" s="17">
        <v>0</v>
      </c>
      <c r="H1383" s="17" t="s">
        <v>2380</v>
      </c>
    </row>
    <row r="1384" spans="1:8" x14ac:dyDescent="0.35">
      <c r="A1384" s="17" t="s">
        <v>988</v>
      </c>
      <c r="B1384" s="17">
        <v>30.69</v>
      </c>
      <c r="C1384" s="17">
        <v>6.5</v>
      </c>
      <c r="D1384" s="17" t="s">
        <v>2380</v>
      </c>
      <c r="E1384" s="17" t="s">
        <v>2380</v>
      </c>
      <c r="F1384" s="17" t="s">
        <v>2380</v>
      </c>
      <c r="G1384" s="17">
        <v>0</v>
      </c>
      <c r="H1384" s="17" t="s">
        <v>2380</v>
      </c>
    </row>
    <row r="1385" spans="1:8" x14ac:dyDescent="0.35">
      <c r="A1385" s="17" t="s">
        <v>987</v>
      </c>
      <c r="B1385" s="17">
        <v>26.125</v>
      </c>
      <c r="C1385" s="17">
        <v>5.22</v>
      </c>
      <c r="D1385" s="17" t="s">
        <v>2380</v>
      </c>
      <c r="E1385" s="17" t="s">
        <v>2380</v>
      </c>
      <c r="F1385" s="17" t="s">
        <v>2380</v>
      </c>
      <c r="G1385" s="17">
        <v>0</v>
      </c>
      <c r="H1385" s="17" t="s">
        <v>2380</v>
      </c>
    </row>
    <row r="1386" spans="1:8" x14ac:dyDescent="0.35">
      <c r="A1386" s="17" t="s">
        <v>986</v>
      </c>
      <c r="B1386" s="17">
        <v>34.58</v>
      </c>
      <c r="C1386" s="17">
        <v>6.3</v>
      </c>
      <c r="D1386" s="17" t="s">
        <v>2380</v>
      </c>
      <c r="E1386" s="17" t="s">
        <v>2380</v>
      </c>
      <c r="F1386" s="17" t="s">
        <v>2381</v>
      </c>
      <c r="G1386" s="17">
        <v>1</v>
      </c>
      <c r="H1386" s="17" t="s">
        <v>2380</v>
      </c>
    </row>
    <row r="1387" spans="1:8" x14ac:dyDescent="0.35">
      <c r="A1387" s="17" t="s">
        <v>985</v>
      </c>
      <c r="B1387" s="17">
        <v>27.4</v>
      </c>
      <c r="C1387" s="17">
        <v>8.84</v>
      </c>
      <c r="D1387" s="17" t="s">
        <v>2380</v>
      </c>
      <c r="E1387" s="17" t="s">
        <v>2380</v>
      </c>
      <c r="F1387" s="17" t="s">
        <v>2380</v>
      </c>
      <c r="G1387" s="17">
        <v>0</v>
      </c>
      <c r="H1387" s="17" t="s">
        <v>2380</v>
      </c>
    </row>
    <row r="1388" spans="1:8" x14ac:dyDescent="0.35">
      <c r="A1388" s="17" t="s">
        <v>984</v>
      </c>
      <c r="B1388" s="17">
        <v>27.53</v>
      </c>
      <c r="C1388" s="17">
        <v>4.1100000000000003</v>
      </c>
      <c r="D1388" s="17" t="s">
        <v>2380</v>
      </c>
      <c r="E1388" s="17" t="s">
        <v>2380</v>
      </c>
      <c r="F1388" s="17" t="s">
        <v>2380</v>
      </c>
      <c r="G1388" s="17">
        <v>1</v>
      </c>
      <c r="H1388" s="17" t="s">
        <v>2380</v>
      </c>
    </row>
    <row r="1389" spans="1:8" x14ac:dyDescent="0.35">
      <c r="A1389" s="17" t="s">
        <v>983</v>
      </c>
      <c r="B1389" s="17">
        <v>33</v>
      </c>
      <c r="C1389" s="17">
        <v>4.57</v>
      </c>
      <c r="D1389" s="17" t="s">
        <v>2380</v>
      </c>
      <c r="E1389" s="17" t="s">
        <v>2380</v>
      </c>
      <c r="F1389" s="17" t="s">
        <v>2380</v>
      </c>
      <c r="G1389" s="17">
        <v>0</v>
      </c>
      <c r="H1389" s="17" t="s">
        <v>2380</v>
      </c>
    </row>
    <row r="1390" spans="1:8" x14ac:dyDescent="0.35">
      <c r="A1390" s="17" t="s">
        <v>982</v>
      </c>
      <c r="B1390" s="17">
        <v>25.78</v>
      </c>
      <c r="C1390" s="17">
        <v>11.06</v>
      </c>
      <c r="D1390" s="17" t="s">
        <v>2381</v>
      </c>
      <c r="E1390" s="17" t="s">
        <v>2380</v>
      </c>
      <c r="F1390" s="17" t="s">
        <v>2380</v>
      </c>
      <c r="G1390" s="17">
        <v>0</v>
      </c>
      <c r="H1390" s="17" t="s">
        <v>2380</v>
      </c>
    </row>
    <row r="1391" spans="1:8" x14ac:dyDescent="0.35">
      <c r="A1391" s="17" t="s">
        <v>981</v>
      </c>
      <c r="B1391" s="17">
        <v>22.66</v>
      </c>
      <c r="C1391" s="17">
        <v>10.68</v>
      </c>
      <c r="D1391" s="17" t="s">
        <v>2380</v>
      </c>
      <c r="E1391" s="17" t="s">
        <v>2380</v>
      </c>
      <c r="F1391" s="17" t="s">
        <v>2380</v>
      </c>
      <c r="G1391" s="17">
        <v>0</v>
      </c>
      <c r="H1391" s="17" t="s">
        <v>2380</v>
      </c>
    </row>
    <row r="1392" spans="1:8" x14ac:dyDescent="0.35">
      <c r="A1392" s="17" t="s">
        <v>980</v>
      </c>
      <c r="B1392" s="17">
        <v>38.81</v>
      </c>
      <c r="C1392" s="17">
        <v>6.14</v>
      </c>
      <c r="D1392" s="17" t="s">
        <v>2381</v>
      </c>
      <c r="E1392" s="17" t="s">
        <v>2380</v>
      </c>
      <c r="F1392" s="17" t="s">
        <v>2380</v>
      </c>
      <c r="G1392" s="17">
        <v>1</v>
      </c>
      <c r="H1392" s="17" t="s">
        <v>2380</v>
      </c>
    </row>
    <row r="1393" spans="1:8" x14ac:dyDescent="0.35">
      <c r="A1393" s="17" t="s">
        <v>979</v>
      </c>
      <c r="B1393" s="17">
        <v>38.51</v>
      </c>
      <c r="C1393" s="17">
        <v>5.45</v>
      </c>
      <c r="D1393" s="17" t="s">
        <v>2381</v>
      </c>
      <c r="E1393" s="17" t="s">
        <v>2380</v>
      </c>
      <c r="F1393" s="17" t="s">
        <v>2380</v>
      </c>
      <c r="G1393" s="17">
        <v>0</v>
      </c>
      <c r="H1393" s="17" t="s">
        <v>2380</v>
      </c>
    </row>
    <row r="1394" spans="1:8" x14ac:dyDescent="0.35">
      <c r="A1394" s="17" t="s">
        <v>978</v>
      </c>
      <c r="B1394" s="17">
        <v>22.98</v>
      </c>
      <c r="C1394" s="17">
        <v>6.14</v>
      </c>
      <c r="D1394" s="17" t="s">
        <v>2381</v>
      </c>
      <c r="E1394" s="17" t="s">
        <v>2380</v>
      </c>
      <c r="F1394" s="17" t="s">
        <v>2380</v>
      </c>
      <c r="G1394" s="17">
        <v>0</v>
      </c>
      <c r="H1394" s="17" t="s">
        <v>2380</v>
      </c>
    </row>
    <row r="1395" spans="1:8" x14ac:dyDescent="0.35">
      <c r="A1395" s="17" t="s">
        <v>977</v>
      </c>
      <c r="B1395" s="17">
        <v>15.65</v>
      </c>
      <c r="C1395" s="17">
        <v>7.85</v>
      </c>
      <c r="D1395" s="17" t="s">
        <v>2380</v>
      </c>
      <c r="E1395" s="17" t="s">
        <v>2380</v>
      </c>
      <c r="F1395" s="17" t="s">
        <v>2380</v>
      </c>
      <c r="G1395" s="17">
        <v>0</v>
      </c>
      <c r="H1395" s="17" t="s">
        <v>2380</v>
      </c>
    </row>
    <row r="1396" spans="1:8" x14ac:dyDescent="0.35">
      <c r="A1396" s="17" t="s">
        <v>976</v>
      </c>
      <c r="B1396" s="17">
        <v>39.97</v>
      </c>
      <c r="C1396" s="17">
        <v>4.09</v>
      </c>
      <c r="D1396" s="17" t="s">
        <v>2380</v>
      </c>
      <c r="E1396" s="17" t="s">
        <v>2380</v>
      </c>
      <c r="F1396" s="17" t="s">
        <v>2380</v>
      </c>
      <c r="G1396" s="17">
        <v>1</v>
      </c>
      <c r="H1396" s="17" t="s">
        <v>2380</v>
      </c>
    </row>
    <row r="1397" spans="1:8" x14ac:dyDescent="0.35">
      <c r="A1397" s="17" t="s">
        <v>975</v>
      </c>
      <c r="B1397" s="17">
        <v>37.22</v>
      </c>
      <c r="C1397" s="17">
        <v>4.62</v>
      </c>
      <c r="D1397" s="17" t="s">
        <v>2380</v>
      </c>
      <c r="E1397" s="17" t="s">
        <v>2380</v>
      </c>
      <c r="F1397" s="17" t="s">
        <v>2381</v>
      </c>
      <c r="G1397" s="17">
        <v>1</v>
      </c>
      <c r="H1397" s="17" t="s">
        <v>2380</v>
      </c>
    </row>
    <row r="1398" spans="1:8" x14ac:dyDescent="0.35">
      <c r="A1398" s="17" t="s">
        <v>974</v>
      </c>
      <c r="B1398" s="17">
        <v>41.325000000000003</v>
      </c>
      <c r="C1398" s="17">
        <v>5.77</v>
      </c>
      <c r="D1398" s="17" t="s">
        <v>2380</v>
      </c>
      <c r="E1398" s="17" t="s">
        <v>2380</v>
      </c>
      <c r="F1398" s="17" t="s">
        <v>2380</v>
      </c>
      <c r="G1398" s="17">
        <v>0</v>
      </c>
      <c r="H1398" s="17" t="s">
        <v>2380</v>
      </c>
    </row>
    <row r="1399" spans="1:8" x14ac:dyDescent="0.35">
      <c r="A1399" s="17" t="s">
        <v>973</v>
      </c>
      <c r="B1399" s="17">
        <v>40.31</v>
      </c>
      <c r="C1399" s="17">
        <v>5.84</v>
      </c>
      <c r="D1399" s="17" t="s">
        <v>2380</v>
      </c>
      <c r="E1399" s="17" t="s">
        <v>2380</v>
      </c>
      <c r="F1399" s="17" t="s">
        <v>2380</v>
      </c>
      <c r="G1399" s="17">
        <v>0</v>
      </c>
      <c r="H1399" s="17" t="s">
        <v>2380</v>
      </c>
    </row>
    <row r="1400" spans="1:8" x14ac:dyDescent="0.35">
      <c r="A1400" s="17" t="s">
        <v>972</v>
      </c>
      <c r="B1400" s="17">
        <v>29.48</v>
      </c>
      <c r="C1400" s="17">
        <v>4.91</v>
      </c>
      <c r="D1400" s="17" t="s">
        <v>2380</v>
      </c>
      <c r="E1400" s="17" t="s">
        <v>2380</v>
      </c>
      <c r="F1400" s="17" t="s">
        <v>2380</v>
      </c>
      <c r="G1400" s="17">
        <v>0</v>
      </c>
      <c r="H1400" s="17" t="s">
        <v>2380</v>
      </c>
    </row>
    <row r="1401" spans="1:8" x14ac:dyDescent="0.35">
      <c r="A1401" s="17" t="s">
        <v>971</v>
      </c>
      <c r="B1401" s="17">
        <v>33.155000000000001</v>
      </c>
      <c r="C1401" s="17">
        <v>5.07</v>
      </c>
      <c r="D1401" s="17" t="s">
        <v>2380</v>
      </c>
      <c r="E1401" s="17" t="s">
        <v>2380</v>
      </c>
      <c r="F1401" s="17" t="s">
        <v>2380</v>
      </c>
      <c r="G1401" s="17">
        <v>0</v>
      </c>
      <c r="H1401" s="17" t="s">
        <v>2380</v>
      </c>
    </row>
    <row r="1402" spans="1:8" x14ac:dyDescent="0.35">
      <c r="A1402" s="17" t="s">
        <v>970</v>
      </c>
      <c r="B1402" s="17">
        <v>42.85</v>
      </c>
      <c r="C1402" s="17">
        <v>5.81</v>
      </c>
      <c r="D1402" s="17" t="s">
        <v>2381</v>
      </c>
      <c r="E1402" s="17" t="s">
        <v>2380</v>
      </c>
      <c r="F1402" s="17" t="s">
        <v>2380</v>
      </c>
      <c r="G1402" s="17">
        <v>0</v>
      </c>
      <c r="H1402" s="17" t="s">
        <v>2380</v>
      </c>
    </row>
    <row r="1403" spans="1:8" x14ac:dyDescent="0.35">
      <c r="A1403" s="17" t="s">
        <v>969</v>
      </c>
      <c r="B1403" s="17">
        <v>32.340000000000003</v>
      </c>
      <c r="C1403" s="17">
        <v>11.2</v>
      </c>
      <c r="D1403" s="17" t="s">
        <v>2380</v>
      </c>
      <c r="E1403" s="17" t="s">
        <v>2380</v>
      </c>
      <c r="F1403" s="17" t="s">
        <v>2380</v>
      </c>
      <c r="G1403" s="17">
        <v>0</v>
      </c>
      <c r="H1403" s="17" t="s">
        <v>2380</v>
      </c>
    </row>
    <row r="1404" spans="1:8" x14ac:dyDescent="0.35">
      <c r="A1404" s="17" t="s">
        <v>968</v>
      </c>
      <c r="B1404" s="17">
        <v>27.5</v>
      </c>
      <c r="C1404" s="17">
        <v>10.75</v>
      </c>
      <c r="D1404" s="17" t="s">
        <v>2380</v>
      </c>
      <c r="E1404" s="17" t="s">
        <v>2380</v>
      </c>
      <c r="F1404" s="17" t="s">
        <v>2380</v>
      </c>
      <c r="G1404" s="17">
        <v>0</v>
      </c>
      <c r="H1404" s="17" t="s">
        <v>2380</v>
      </c>
    </row>
    <row r="1405" spans="1:8" x14ac:dyDescent="0.35">
      <c r="A1405" s="17" t="s">
        <v>967</v>
      </c>
      <c r="B1405" s="17">
        <v>25.8</v>
      </c>
      <c r="C1405" s="17">
        <v>7.8</v>
      </c>
      <c r="D1405" s="17" t="s">
        <v>2380</v>
      </c>
      <c r="E1405" s="17" t="s">
        <v>2380</v>
      </c>
      <c r="F1405" s="17" t="s">
        <v>2380</v>
      </c>
      <c r="G1405" s="17">
        <v>0</v>
      </c>
      <c r="H1405" s="17" t="s">
        <v>2380</v>
      </c>
    </row>
    <row r="1406" spans="1:8" x14ac:dyDescent="0.35">
      <c r="A1406" s="17" t="s">
        <v>966</v>
      </c>
      <c r="B1406" s="17">
        <v>25</v>
      </c>
      <c r="C1406" s="17">
        <v>7.04</v>
      </c>
      <c r="D1406" s="17" t="s">
        <v>2380</v>
      </c>
      <c r="E1406" s="17" t="s">
        <v>2380</v>
      </c>
      <c r="F1406" s="17" t="s">
        <v>2380</v>
      </c>
      <c r="G1406" s="17">
        <v>0</v>
      </c>
      <c r="H1406" s="17" t="s">
        <v>2380</v>
      </c>
    </row>
    <row r="1407" spans="1:8" x14ac:dyDescent="0.35">
      <c r="A1407" s="17" t="s">
        <v>965</v>
      </c>
      <c r="B1407" s="17">
        <v>41.2</v>
      </c>
      <c r="C1407" s="17">
        <v>4.18</v>
      </c>
      <c r="D1407" s="17" t="s">
        <v>2381</v>
      </c>
      <c r="E1407" s="17" t="s">
        <v>2380</v>
      </c>
      <c r="F1407" s="17" t="s">
        <v>2380</v>
      </c>
      <c r="G1407" s="17">
        <v>0</v>
      </c>
      <c r="H1407" s="17" t="s">
        <v>2380</v>
      </c>
    </row>
    <row r="1408" spans="1:8" x14ac:dyDescent="0.35">
      <c r="A1408" s="17" t="s">
        <v>964</v>
      </c>
      <c r="B1408" s="17">
        <v>17.78</v>
      </c>
      <c r="C1408" s="17">
        <v>8.19</v>
      </c>
      <c r="D1408" s="17" t="s">
        <v>2380</v>
      </c>
      <c r="E1408" s="17" t="s">
        <v>2380</v>
      </c>
      <c r="F1408" s="17" t="s">
        <v>2380</v>
      </c>
      <c r="G1408" s="17">
        <v>0</v>
      </c>
      <c r="H1408" s="17" t="s">
        <v>2380</v>
      </c>
    </row>
    <row r="1409" spans="1:8" x14ac:dyDescent="0.35">
      <c r="A1409" s="17" t="s">
        <v>963</v>
      </c>
      <c r="B1409" s="17">
        <v>40.119999999999997</v>
      </c>
      <c r="C1409" s="17">
        <v>6.22</v>
      </c>
      <c r="D1409" s="17" t="s">
        <v>2381</v>
      </c>
      <c r="E1409" s="17" t="s">
        <v>2380</v>
      </c>
      <c r="F1409" s="17" t="s">
        <v>2381</v>
      </c>
      <c r="G1409" s="17">
        <v>1</v>
      </c>
      <c r="H1409" s="17" t="s">
        <v>2380</v>
      </c>
    </row>
    <row r="1410" spans="1:8" x14ac:dyDescent="0.35">
      <c r="A1410" s="17" t="s">
        <v>962</v>
      </c>
      <c r="B1410" s="17">
        <v>19.350000000000001</v>
      </c>
      <c r="C1410" s="17">
        <v>8.2200000000000006</v>
      </c>
      <c r="D1410" s="17" t="s">
        <v>2381</v>
      </c>
      <c r="E1410" s="17" t="s">
        <v>2380</v>
      </c>
      <c r="F1410" s="17" t="s">
        <v>2380</v>
      </c>
      <c r="G1410" s="17">
        <v>0</v>
      </c>
      <c r="H1410" s="17" t="s">
        <v>2380</v>
      </c>
    </row>
    <row r="1411" spans="1:8" x14ac:dyDescent="0.35">
      <c r="A1411" s="17" t="s">
        <v>961</v>
      </c>
      <c r="B1411" s="17">
        <v>36.69</v>
      </c>
      <c r="C1411" s="17">
        <v>6.15</v>
      </c>
      <c r="D1411" s="17" t="s">
        <v>2380</v>
      </c>
      <c r="E1411" s="17" t="s">
        <v>2380</v>
      </c>
      <c r="F1411" s="17" t="s">
        <v>2380</v>
      </c>
      <c r="G1411" s="17">
        <v>0</v>
      </c>
      <c r="H1411" s="17" t="s">
        <v>2380</v>
      </c>
    </row>
    <row r="1412" spans="1:8" x14ac:dyDescent="0.35">
      <c r="A1412" s="17" t="s">
        <v>960</v>
      </c>
      <c r="B1412" s="17">
        <v>28.51</v>
      </c>
      <c r="C1412" s="17">
        <v>5.65</v>
      </c>
      <c r="D1412" s="17" t="s">
        <v>2381</v>
      </c>
      <c r="E1412" s="17" t="s">
        <v>2380</v>
      </c>
      <c r="F1412" s="17" t="s">
        <v>2380</v>
      </c>
      <c r="G1412" s="17">
        <v>1</v>
      </c>
      <c r="H1412" s="17" t="s">
        <v>2380</v>
      </c>
    </row>
    <row r="1413" spans="1:8" x14ac:dyDescent="0.35">
      <c r="A1413" s="17" t="s">
        <v>959</v>
      </c>
      <c r="B1413" s="17">
        <v>30.21</v>
      </c>
      <c r="C1413" s="17">
        <v>5.5</v>
      </c>
      <c r="D1413" s="17" t="s">
        <v>2380</v>
      </c>
      <c r="E1413" s="17" t="s">
        <v>2380</v>
      </c>
      <c r="F1413" s="17" t="s">
        <v>2380</v>
      </c>
      <c r="G1413" s="17">
        <v>1</v>
      </c>
      <c r="H1413" s="17" t="s">
        <v>2380</v>
      </c>
    </row>
    <row r="1414" spans="1:8" x14ac:dyDescent="0.35">
      <c r="A1414" s="17" t="s">
        <v>958</v>
      </c>
      <c r="B1414" s="17">
        <v>24.33</v>
      </c>
      <c r="C1414" s="17">
        <v>8</v>
      </c>
      <c r="D1414" s="17" t="s">
        <v>2380</v>
      </c>
      <c r="E1414" s="17" t="s">
        <v>2380</v>
      </c>
      <c r="F1414" s="17" t="s">
        <v>2380</v>
      </c>
      <c r="G1414" s="17">
        <v>0</v>
      </c>
      <c r="H1414" s="17" t="s">
        <v>2380</v>
      </c>
    </row>
    <row r="1415" spans="1:8" x14ac:dyDescent="0.35">
      <c r="A1415" s="17" t="s">
        <v>957</v>
      </c>
      <c r="B1415" s="17">
        <v>19.855</v>
      </c>
      <c r="C1415" s="17">
        <v>5.71</v>
      </c>
      <c r="D1415" s="17" t="s">
        <v>2381</v>
      </c>
      <c r="E1415" s="17" t="s">
        <v>2380</v>
      </c>
      <c r="F1415" s="17" t="s">
        <v>2380</v>
      </c>
      <c r="G1415" s="17">
        <v>0</v>
      </c>
      <c r="H1415" s="17" t="s">
        <v>2380</v>
      </c>
    </row>
    <row r="1416" spans="1:8" x14ac:dyDescent="0.35">
      <c r="A1416" s="17" t="s">
        <v>956</v>
      </c>
      <c r="B1416" s="17">
        <v>25.364999999999998</v>
      </c>
      <c r="C1416" s="17">
        <v>11.71</v>
      </c>
      <c r="D1416" s="17" t="s">
        <v>2380</v>
      </c>
      <c r="E1416" s="17" t="s">
        <v>2380</v>
      </c>
      <c r="F1416" s="17" t="s">
        <v>2380</v>
      </c>
      <c r="G1416" s="17">
        <v>0</v>
      </c>
      <c r="H1416" s="17" t="s">
        <v>2380</v>
      </c>
    </row>
    <row r="1417" spans="1:8" x14ac:dyDescent="0.35">
      <c r="A1417" s="17" t="s">
        <v>955</v>
      </c>
      <c r="B1417" s="17">
        <v>29.6</v>
      </c>
      <c r="C1417" s="17">
        <v>6.17</v>
      </c>
      <c r="D1417" s="17" t="s">
        <v>2381</v>
      </c>
      <c r="E1417" s="17" t="s">
        <v>2380</v>
      </c>
      <c r="F1417" s="17" t="s">
        <v>2381</v>
      </c>
      <c r="G1417" s="17">
        <v>1</v>
      </c>
      <c r="H1417" s="17" t="s">
        <v>2380</v>
      </c>
    </row>
    <row r="1418" spans="1:8" x14ac:dyDescent="0.35">
      <c r="A1418" s="17" t="s">
        <v>954</v>
      </c>
      <c r="B1418" s="17">
        <v>39.43</v>
      </c>
      <c r="C1418" s="17">
        <v>6.1</v>
      </c>
      <c r="D1418" s="17" t="s">
        <v>2381</v>
      </c>
      <c r="E1418" s="17" t="s">
        <v>2380</v>
      </c>
      <c r="F1418" s="17" t="s">
        <v>2381</v>
      </c>
      <c r="G1418" s="17">
        <v>1</v>
      </c>
      <c r="H1418" s="17" t="s">
        <v>2380</v>
      </c>
    </row>
    <row r="1419" spans="1:8" x14ac:dyDescent="0.35">
      <c r="A1419" s="17" t="s">
        <v>953</v>
      </c>
      <c r="B1419" s="17">
        <v>27.34</v>
      </c>
      <c r="C1419" s="17">
        <v>5.19</v>
      </c>
      <c r="D1419" s="17" t="s">
        <v>2381</v>
      </c>
      <c r="E1419" s="17" t="s">
        <v>2380</v>
      </c>
      <c r="F1419" s="17" t="s">
        <v>2380</v>
      </c>
      <c r="G1419" s="17">
        <v>1</v>
      </c>
      <c r="H1419" s="17" t="s">
        <v>2380</v>
      </c>
    </row>
    <row r="1420" spans="1:8" x14ac:dyDescent="0.35">
      <c r="A1420" s="17" t="s">
        <v>952</v>
      </c>
      <c r="B1420" s="17">
        <v>39.01</v>
      </c>
      <c r="C1420" s="17">
        <v>5.37</v>
      </c>
      <c r="D1420" s="17" t="s">
        <v>2381</v>
      </c>
      <c r="E1420" s="17" t="s">
        <v>2380</v>
      </c>
      <c r="F1420" s="17" t="s">
        <v>2380</v>
      </c>
      <c r="G1420" s="17">
        <v>0</v>
      </c>
      <c r="H1420" s="17" t="s">
        <v>2380</v>
      </c>
    </row>
    <row r="1421" spans="1:8" x14ac:dyDescent="0.35">
      <c r="A1421" s="17" t="s">
        <v>951</v>
      </c>
      <c r="B1421" s="17">
        <v>18.989999999999998</v>
      </c>
      <c r="C1421" s="17">
        <v>10.82</v>
      </c>
      <c r="D1421" s="17" t="s">
        <v>2381</v>
      </c>
      <c r="E1421" s="17" t="s">
        <v>2380</v>
      </c>
      <c r="F1421" s="17" t="s">
        <v>2380</v>
      </c>
      <c r="G1421" s="17">
        <v>0</v>
      </c>
      <c r="H1421" s="17" t="s">
        <v>2380</v>
      </c>
    </row>
    <row r="1422" spans="1:8" x14ac:dyDescent="0.35">
      <c r="A1422" s="17" t="s">
        <v>950</v>
      </c>
      <c r="B1422" s="17">
        <v>42.3</v>
      </c>
      <c r="C1422" s="17">
        <v>6.06</v>
      </c>
      <c r="D1422" s="17" t="s">
        <v>2381</v>
      </c>
      <c r="E1422" s="17" t="s">
        <v>2380</v>
      </c>
      <c r="F1422" s="17" t="s">
        <v>2380</v>
      </c>
      <c r="G1422" s="17">
        <v>0</v>
      </c>
      <c r="H1422" s="17" t="s">
        <v>2380</v>
      </c>
    </row>
    <row r="1423" spans="1:8" x14ac:dyDescent="0.35">
      <c r="A1423" s="17" t="s">
        <v>949</v>
      </c>
      <c r="B1423" s="17">
        <v>39.805</v>
      </c>
      <c r="C1423" s="17">
        <v>5.91</v>
      </c>
      <c r="D1423" s="17" t="s">
        <v>2380</v>
      </c>
      <c r="E1423" s="17" t="s">
        <v>2380</v>
      </c>
      <c r="F1423" s="17" t="s">
        <v>2380</v>
      </c>
      <c r="G1423" s="17">
        <v>0</v>
      </c>
      <c r="H1423" s="17" t="s">
        <v>2380</v>
      </c>
    </row>
    <row r="1424" spans="1:8" x14ac:dyDescent="0.35">
      <c r="A1424" s="17" t="s">
        <v>948</v>
      </c>
      <c r="B1424" s="17">
        <v>33.700000000000003</v>
      </c>
      <c r="C1424" s="17">
        <v>5.87</v>
      </c>
      <c r="D1424" s="17" t="s">
        <v>2380</v>
      </c>
      <c r="E1424" s="17" t="s">
        <v>2380</v>
      </c>
      <c r="F1424" s="17" t="s">
        <v>2380</v>
      </c>
      <c r="G1424" s="17">
        <v>0</v>
      </c>
      <c r="H1424" s="17" t="s">
        <v>2380</v>
      </c>
    </row>
    <row r="1425" spans="1:8" x14ac:dyDescent="0.35">
      <c r="A1425" s="17" t="s">
        <v>947</v>
      </c>
      <c r="B1425" s="17">
        <v>36.195</v>
      </c>
      <c r="C1425" s="17">
        <v>6.22</v>
      </c>
      <c r="D1425" s="17" t="s">
        <v>2380</v>
      </c>
      <c r="E1425" s="17" t="s">
        <v>2380</v>
      </c>
      <c r="F1425" s="17" t="s">
        <v>2380</v>
      </c>
      <c r="G1425" s="17">
        <v>0</v>
      </c>
      <c r="H1425" s="17" t="s">
        <v>2380</v>
      </c>
    </row>
    <row r="1426" spans="1:8" x14ac:dyDescent="0.35">
      <c r="A1426" s="17" t="s">
        <v>946</v>
      </c>
      <c r="B1426" s="17">
        <v>32.6</v>
      </c>
      <c r="C1426" s="17">
        <v>5.73</v>
      </c>
      <c r="D1426" s="17" t="s">
        <v>2380</v>
      </c>
      <c r="E1426" s="17" t="s">
        <v>2380</v>
      </c>
      <c r="F1426" s="17" t="s">
        <v>2381</v>
      </c>
      <c r="G1426" s="17">
        <v>1</v>
      </c>
      <c r="H1426" s="17" t="s">
        <v>2380</v>
      </c>
    </row>
    <row r="1427" spans="1:8" x14ac:dyDescent="0.35">
      <c r="A1427" s="17" t="s">
        <v>945</v>
      </c>
      <c r="B1427" s="17">
        <v>30.2</v>
      </c>
      <c r="C1427" s="17">
        <v>5.7</v>
      </c>
      <c r="D1427" s="17" t="s">
        <v>2380</v>
      </c>
      <c r="E1427" s="17" t="s">
        <v>2380</v>
      </c>
      <c r="F1427" s="17" t="s">
        <v>2380</v>
      </c>
      <c r="G1427" s="17">
        <v>0</v>
      </c>
      <c r="H1427" s="17" t="s">
        <v>2380</v>
      </c>
    </row>
    <row r="1428" spans="1:8" x14ac:dyDescent="0.35">
      <c r="A1428" s="17" t="s">
        <v>944</v>
      </c>
      <c r="B1428" s="17">
        <v>27.645</v>
      </c>
      <c r="C1428" s="17">
        <v>9.91</v>
      </c>
      <c r="D1428" s="17" t="s">
        <v>2380</v>
      </c>
      <c r="E1428" s="17" t="s">
        <v>2380</v>
      </c>
      <c r="F1428" s="17" t="s">
        <v>2380</v>
      </c>
      <c r="G1428" s="17">
        <v>0</v>
      </c>
      <c r="H1428" s="17" t="s">
        <v>2380</v>
      </c>
    </row>
    <row r="1429" spans="1:8" x14ac:dyDescent="0.35">
      <c r="A1429" s="17" t="s">
        <v>943</v>
      </c>
      <c r="B1429" s="17">
        <v>26.41</v>
      </c>
      <c r="C1429" s="17">
        <v>11.4</v>
      </c>
      <c r="D1429" s="17" t="s">
        <v>2380</v>
      </c>
      <c r="E1429" s="17" t="s">
        <v>2380</v>
      </c>
      <c r="F1429" s="17" t="s">
        <v>2380</v>
      </c>
      <c r="G1429" s="17">
        <v>0</v>
      </c>
      <c r="H1429" s="17" t="s">
        <v>2380</v>
      </c>
    </row>
    <row r="1430" spans="1:8" x14ac:dyDescent="0.35">
      <c r="A1430" s="17" t="s">
        <v>942</v>
      </c>
      <c r="B1430" s="17">
        <v>34.1</v>
      </c>
      <c r="C1430" s="17">
        <v>6.29</v>
      </c>
      <c r="D1430" s="17" t="s">
        <v>2381</v>
      </c>
      <c r="E1430" s="17" t="s">
        <v>2380</v>
      </c>
      <c r="F1430" s="17" t="s">
        <v>2381</v>
      </c>
      <c r="G1430" s="17">
        <v>1</v>
      </c>
      <c r="H1430" s="17" t="s">
        <v>2380</v>
      </c>
    </row>
    <row r="1431" spans="1:8" x14ac:dyDescent="0.35">
      <c r="A1431" s="17" t="s">
        <v>941</v>
      </c>
      <c r="B1431" s="17">
        <v>17.3</v>
      </c>
      <c r="C1431" s="17">
        <v>9.2799999999999994</v>
      </c>
      <c r="D1431" s="17" t="s">
        <v>2380</v>
      </c>
      <c r="E1431" s="17" t="s">
        <v>2380</v>
      </c>
      <c r="F1431" s="17" t="s">
        <v>2380</v>
      </c>
      <c r="G1431" s="17">
        <v>0</v>
      </c>
      <c r="H1431" s="17" t="s">
        <v>2380</v>
      </c>
    </row>
    <row r="1432" spans="1:8" x14ac:dyDescent="0.35">
      <c r="A1432" s="17" t="s">
        <v>940</v>
      </c>
      <c r="B1432" s="17">
        <v>35.020000000000003</v>
      </c>
      <c r="C1432" s="17">
        <v>4.78</v>
      </c>
      <c r="D1432" s="17" t="s">
        <v>2380</v>
      </c>
      <c r="E1432" s="17" t="s">
        <v>2380</v>
      </c>
      <c r="F1432" s="17" t="s">
        <v>2381</v>
      </c>
      <c r="G1432" s="17">
        <v>1</v>
      </c>
      <c r="H1432" s="17" t="s">
        <v>2380</v>
      </c>
    </row>
    <row r="1433" spans="1:8" x14ac:dyDescent="0.35">
      <c r="A1433" s="17" t="s">
        <v>939</v>
      </c>
      <c r="B1433" s="17">
        <v>37.1</v>
      </c>
      <c r="C1433" s="17">
        <v>8.8699999999999992</v>
      </c>
      <c r="D1433" s="17" t="s">
        <v>2381</v>
      </c>
      <c r="E1433" s="17" t="s">
        <v>2380</v>
      </c>
      <c r="F1433" s="17" t="s">
        <v>2380</v>
      </c>
      <c r="G1433" s="17">
        <v>0</v>
      </c>
      <c r="H1433" s="17" t="s">
        <v>2380</v>
      </c>
    </row>
    <row r="1434" spans="1:8" x14ac:dyDescent="0.35">
      <c r="A1434" s="17" t="s">
        <v>938</v>
      </c>
      <c r="B1434" s="17">
        <v>16.79</v>
      </c>
      <c r="C1434" s="17">
        <v>11.4</v>
      </c>
      <c r="D1434" s="17" t="s">
        <v>2380</v>
      </c>
      <c r="E1434" s="17" t="s">
        <v>2380</v>
      </c>
      <c r="F1434" s="17" t="s">
        <v>2380</v>
      </c>
      <c r="G1434" s="17">
        <v>0</v>
      </c>
      <c r="H1434" s="17" t="s">
        <v>2380</v>
      </c>
    </row>
    <row r="1435" spans="1:8" x14ac:dyDescent="0.35">
      <c r="A1435" s="17" t="s">
        <v>937</v>
      </c>
      <c r="B1435" s="17">
        <v>31.635000000000002</v>
      </c>
      <c r="C1435" s="17">
        <v>9.1300000000000008</v>
      </c>
      <c r="D1435" s="17" t="s">
        <v>2381</v>
      </c>
      <c r="E1435" s="17" t="s">
        <v>2380</v>
      </c>
      <c r="F1435" s="17" t="s">
        <v>2380</v>
      </c>
      <c r="G1435" s="17">
        <v>0</v>
      </c>
      <c r="H1435" s="17" t="s">
        <v>2380</v>
      </c>
    </row>
    <row r="1436" spans="1:8" x14ac:dyDescent="0.35">
      <c r="A1436" s="17" t="s">
        <v>936</v>
      </c>
      <c r="B1436" s="17">
        <v>24.19</v>
      </c>
      <c r="C1436" s="17">
        <v>6.22</v>
      </c>
      <c r="D1436" s="17" t="s">
        <v>2381</v>
      </c>
      <c r="E1436" s="17" t="s">
        <v>2380</v>
      </c>
      <c r="F1436" s="17" t="s">
        <v>2381</v>
      </c>
      <c r="G1436" s="17">
        <v>1</v>
      </c>
      <c r="H1436" s="17" t="s">
        <v>2380</v>
      </c>
    </row>
    <row r="1437" spans="1:8" x14ac:dyDescent="0.35">
      <c r="A1437" s="17" t="s">
        <v>935</v>
      </c>
      <c r="B1437" s="17">
        <v>35.29</v>
      </c>
      <c r="C1437" s="17">
        <v>5.9</v>
      </c>
      <c r="D1437" s="17" t="s">
        <v>2380</v>
      </c>
      <c r="E1437" s="17" t="s">
        <v>2380</v>
      </c>
      <c r="F1437" s="17" t="s">
        <v>2381</v>
      </c>
      <c r="G1437" s="17">
        <v>1</v>
      </c>
      <c r="H1437" s="17" t="s">
        <v>2380</v>
      </c>
    </row>
    <row r="1438" spans="1:8" x14ac:dyDescent="0.35">
      <c r="A1438" s="17" t="s">
        <v>934</v>
      </c>
      <c r="B1438" s="17">
        <v>35.299999999999997</v>
      </c>
      <c r="C1438" s="17">
        <v>4.45</v>
      </c>
      <c r="D1438" s="17" t="s">
        <v>2380</v>
      </c>
      <c r="E1438" s="17" t="s">
        <v>2380</v>
      </c>
      <c r="F1438" s="17" t="s">
        <v>2380</v>
      </c>
      <c r="G1438" s="17">
        <v>0</v>
      </c>
      <c r="H1438" s="17" t="s">
        <v>2380</v>
      </c>
    </row>
    <row r="1439" spans="1:8" x14ac:dyDescent="0.35">
      <c r="A1439" s="17" t="s">
        <v>933</v>
      </c>
      <c r="B1439" s="17">
        <v>35.64</v>
      </c>
      <c r="C1439" s="17">
        <v>6.17</v>
      </c>
      <c r="D1439" s="17" t="s">
        <v>2380</v>
      </c>
      <c r="E1439" s="17" t="s">
        <v>2380</v>
      </c>
      <c r="F1439" s="17" t="s">
        <v>2381</v>
      </c>
      <c r="G1439" s="17">
        <v>1</v>
      </c>
      <c r="H1439" s="17" t="s">
        <v>2380</v>
      </c>
    </row>
    <row r="1440" spans="1:8" x14ac:dyDescent="0.35">
      <c r="A1440" s="17" t="s">
        <v>932</v>
      </c>
      <c r="B1440" s="17">
        <v>33.1</v>
      </c>
      <c r="C1440" s="17">
        <v>4.93</v>
      </c>
      <c r="D1440" s="17" t="s">
        <v>2380</v>
      </c>
      <c r="E1440" s="17" t="s">
        <v>2380</v>
      </c>
      <c r="F1440" s="17" t="s">
        <v>2380</v>
      </c>
      <c r="G1440" s="17">
        <v>0</v>
      </c>
      <c r="H1440" s="17" t="s">
        <v>2380</v>
      </c>
    </row>
    <row r="1441" spans="1:8" x14ac:dyDescent="0.35">
      <c r="A1441" s="17" t="s">
        <v>931</v>
      </c>
      <c r="B1441" s="17">
        <v>26.41</v>
      </c>
      <c r="C1441" s="17">
        <v>7.32</v>
      </c>
      <c r="D1441" s="17" t="s">
        <v>2381</v>
      </c>
      <c r="E1441" s="17" t="s">
        <v>2380</v>
      </c>
      <c r="F1441" s="17" t="s">
        <v>2380</v>
      </c>
      <c r="G1441" s="17">
        <v>1</v>
      </c>
      <c r="H1441" s="17" t="s">
        <v>2380</v>
      </c>
    </row>
    <row r="1442" spans="1:8" x14ac:dyDescent="0.35">
      <c r="A1442" s="17" t="s">
        <v>930</v>
      </c>
      <c r="B1442" s="17">
        <v>29.9</v>
      </c>
      <c r="C1442" s="17">
        <v>5.27</v>
      </c>
      <c r="D1442" s="17" t="s">
        <v>2380</v>
      </c>
      <c r="E1442" s="17" t="s">
        <v>2380</v>
      </c>
      <c r="F1442" s="17" t="s">
        <v>2381</v>
      </c>
      <c r="G1442" s="17">
        <v>1</v>
      </c>
      <c r="H1442" s="17" t="s">
        <v>2380</v>
      </c>
    </row>
    <row r="1443" spans="1:8" x14ac:dyDescent="0.35">
      <c r="A1443" s="17" t="s">
        <v>929</v>
      </c>
      <c r="B1443" s="17">
        <v>25.24</v>
      </c>
      <c r="C1443" s="17">
        <v>5.82</v>
      </c>
      <c r="D1443" s="17" t="s">
        <v>2380</v>
      </c>
      <c r="E1443" s="17" t="s">
        <v>2380</v>
      </c>
      <c r="F1443" s="17" t="s">
        <v>2380</v>
      </c>
      <c r="G1443" s="17">
        <v>1</v>
      </c>
      <c r="H1443" s="17" t="s">
        <v>2380</v>
      </c>
    </row>
    <row r="1444" spans="1:8" x14ac:dyDescent="0.35">
      <c r="A1444" s="17" t="s">
        <v>928</v>
      </c>
      <c r="B1444" s="17">
        <v>25.08</v>
      </c>
      <c r="C1444" s="17">
        <v>5.8</v>
      </c>
      <c r="D1444" s="17" t="s">
        <v>2380</v>
      </c>
      <c r="E1444" s="17" t="s">
        <v>2380</v>
      </c>
      <c r="F1444" s="17" t="s">
        <v>2381</v>
      </c>
      <c r="G1444" s="17">
        <v>1</v>
      </c>
      <c r="H1444" s="17" t="s">
        <v>2380</v>
      </c>
    </row>
    <row r="1445" spans="1:8" x14ac:dyDescent="0.35">
      <c r="A1445" s="17" t="s">
        <v>927</v>
      </c>
      <c r="B1445" s="17">
        <v>29.164999999999999</v>
      </c>
      <c r="C1445" s="17">
        <v>4.87</v>
      </c>
      <c r="D1445" s="17" t="s">
        <v>2380</v>
      </c>
      <c r="E1445" s="17" t="s">
        <v>2381</v>
      </c>
      <c r="F1445" s="17" t="s">
        <v>2380</v>
      </c>
      <c r="G1445" s="17">
        <v>1</v>
      </c>
      <c r="H1445" s="17" t="s">
        <v>2380</v>
      </c>
    </row>
    <row r="1446" spans="1:8" x14ac:dyDescent="0.35">
      <c r="A1446" s="17" t="s">
        <v>926</v>
      </c>
      <c r="B1446" s="17">
        <v>15.05</v>
      </c>
      <c r="C1446" s="17">
        <v>8.1199999999999992</v>
      </c>
      <c r="D1446" s="17" t="s">
        <v>2380</v>
      </c>
      <c r="E1446" s="17" t="s">
        <v>2380</v>
      </c>
      <c r="F1446" s="17" t="s">
        <v>2380</v>
      </c>
      <c r="G1446" s="17">
        <v>0</v>
      </c>
      <c r="H1446" s="17" t="s">
        <v>2380</v>
      </c>
    </row>
    <row r="1447" spans="1:8" x14ac:dyDescent="0.35">
      <c r="A1447" s="17" t="s">
        <v>925</v>
      </c>
      <c r="B1447" s="17">
        <v>19.95</v>
      </c>
      <c r="C1447" s="17">
        <v>4.3600000000000003</v>
      </c>
      <c r="D1447" s="17" t="s">
        <v>2380</v>
      </c>
      <c r="E1447" s="17" t="s">
        <v>2380</v>
      </c>
      <c r="F1447" s="17" t="s">
        <v>2380</v>
      </c>
      <c r="G1447" s="17">
        <v>2</v>
      </c>
      <c r="H1447" s="17" t="s">
        <v>2380</v>
      </c>
    </row>
    <row r="1448" spans="1:8" x14ac:dyDescent="0.35">
      <c r="A1448" s="17" t="s">
        <v>924</v>
      </c>
      <c r="B1448" s="17">
        <v>16.66</v>
      </c>
      <c r="C1448" s="17">
        <v>9.16</v>
      </c>
      <c r="D1448" s="17" t="s">
        <v>2380</v>
      </c>
      <c r="E1448" s="17" t="s">
        <v>2380</v>
      </c>
      <c r="F1448" s="17" t="s">
        <v>2380</v>
      </c>
      <c r="G1448" s="17">
        <v>0</v>
      </c>
      <c r="H1448" s="17" t="s">
        <v>2380</v>
      </c>
    </row>
    <row r="1449" spans="1:8" x14ac:dyDescent="0.35">
      <c r="A1449" s="17" t="s">
        <v>923</v>
      </c>
      <c r="B1449" s="17">
        <v>16.62</v>
      </c>
      <c r="C1449" s="17">
        <v>9.14</v>
      </c>
      <c r="D1449" s="17" t="s">
        <v>2380</v>
      </c>
      <c r="E1449" s="17" t="s">
        <v>2380</v>
      </c>
      <c r="F1449" s="17" t="s">
        <v>2380</v>
      </c>
      <c r="G1449" s="17">
        <v>0</v>
      </c>
      <c r="H1449" s="17" t="s">
        <v>2380</v>
      </c>
    </row>
    <row r="1450" spans="1:8" x14ac:dyDescent="0.35">
      <c r="A1450" s="17" t="s">
        <v>922</v>
      </c>
      <c r="B1450" s="17">
        <v>15.36</v>
      </c>
      <c r="C1450" s="17">
        <v>5.49</v>
      </c>
      <c r="D1450" s="17" t="s">
        <v>2381</v>
      </c>
      <c r="E1450" s="17" t="s">
        <v>2380</v>
      </c>
      <c r="F1450" s="17" t="s">
        <v>2380</v>
      </c>
      <c r="G1450" s="17">
        <v>2</v>
      </c>
      <c r="H1450" s="17" t="s">
        <v>2380</v>
      </c>
    </row>
    <row r="1451" spans="1:8" x14ac:dyDescent="0.35">
      <c r="A1451" s="17" t="s">
        <v>921</v>
      </c>
      <c r="B1451" s="17">
        <v>27.74</v>
      </c>
      <c r="C1451" s="17">
        <v>5.96</v>
      </c>
      <c r="D1451" s="17" t="s">
        <v>2381</v>
      </c>
      <c r="E1451" s="17" t="s">
        <v>2380</v>
      </c>
      <c r="F1451" s="17" t="s">
        <v>2380</v>
      </c>
      <c r="G1451" s="17">
        <v>0</v>
      </c>
      <c r="H1451" s="17" t="s">
        <v>2380</v>
      </c>
    </row>
    <row r="1452" spans="1:8" x14ac:dyDescent="0.35">
      <c r="A1452" s="17" t="s">
        <v>920</v>
      </c>
      <c r="B1452" s="17">
        <v>22.44</v>
      </c>
      <c r="C1452" s="17">
        <v>4.62</v>
      </c>
      <c r="D1452" s="17" t="s">
        <v>2381</v>
      </c>
      <c r="E1452" s="17" t="s">
        <v>2380</v>
      </c>
      <c r="F1452" s="17" t="s">
        <v>2380</v>
      </c>
      <c r="G1452" s="17">
        <v>0</v>
      </c>
      <c r="H1452" s="17" t="s">
        <v>2380</v>
      </c>
    </row>
    <row r="1453" spans="1:8" x14ac:dyDescent="0.35">
      <c r="A1453" s="17" t="s">
        <v>919</v>
      </c>
      <c r="B1453" s="17">
        <v>37.049999999999997</v>
      </c>
      <c r="C1453" s="17">
        <v>9.9600000000000009</v>
      </c>
      <c r="D1453" s="17" t="s">
        <v>2381</v>
      </c>
      <c r="E1453" s="17" t="s">
        <v>2380</v>
      </c>
      <c r="F1453" s="17" t="s">
        <v>2380</v>
      </c>
      <c r="G1453" s="17">
        <v>0</v>
      </c>
      <c r="H1453" s="17" t="s">
        <v>2380</v>
      </c>
    </row>
    <row r="1454" spans="1:8" x14ac:dyDescent="0.35">
      <c r="A1454" s="17" t="s">
        <v>918</v>
      </c>
      <c r="B1454" s="17">
        <v>22.95</v>
      </c>
      <c r="C1454" s="17">
        <v>10.53</v>
      </c>
      <c r="D1454" s="17" t="s">
        <v>2380</v>
      </c>
      <c r="E1454" s="17" t="s">
        <v>2380</v>
      </c>
      <c r="F1454" s="17" t="s">
        <v>2380</v>
      </c>
      <c r="G1454" s="17">
        <v>2</v>
      </c>
      <c r="H1454" s="17" t="s">
        <v>2380</v>
      </c>
    </row>
    <row r="1455" spans="1:8" x14ac:dyDescent="0.35">
      <c r="A1455" s="17" t="s">
        <v>917</v>
      </c>
      <c r="B1455" s="17">
        <v>34.200000000000003</v>
      </c>
      <c r="C1455" s="17">
        <v>6.69</v>
      </c>
      <c r="D1455" s="17" t="s">
        <v>2381</v>
      </c>
      <c r="E1455" s="17" t="s">
        <v>2380</v>
      </c>
      <c r="F1455" s="17" t="s">
        <v>2380</v>
      </c>
      <c r="G1455" s="17">
        <v>0</v>
      </c>
      <c r="H1455" s="17" t="s">
        <v>2380</v>
      </c>
    </row>
    <row r="1456" spans="1:8" x14ac:dyDescent="0.35">
      <c r="A1456" s="17" t="s">
        <v>916</v>
      </c>
      <c r="B1456" s="17">
        <v>30.59</v>
      </c>
      <c r="C1456" s="17">
        <v>9.5500000000000007</v>
      </c>
      <c r="D1456" s="17" t="s">
        <v>2381</v>
      </c>
      <c r="E1456" s="17" t="s">
        <v>2380</v>
      </c>
      <c r="F1456" s="17" t="s">
        <v>2380</v>
      </c>
      <c r="G1456" s="17">
        <v>0</v>
      </c>
      <c r="H1456" s="17" t="s">
        <v>2380</v>
      </c>
    </row>
    <row r="1457" spans="1:8" x14ac:dyDescent="0.35">
      <c r="A1457" s="17" t="s">
        <v>915</v>
      </c>
      <c r="B1457" s="17">
        <v>25.51</v>
      </c>
      <c r="C1457" s="17">
        <v>6.05</v>
      </c>
      <c r="D1457" s="17" t="s">
        <v>2380</v>
      </c>
      <c r="E1457" s="17" t="s">
        <v>2380</v>
      </c>
      <c r="F1457" s="17" t="s">
        <v>2380</v>
      </c>
      <c r="G1457" s="17">
        <v>0</v>
      </c>
      <c r="H1457" s="17" t="s">
        <v>2380</v>
      </c>
    </row>
    <row r="1458" spans="1:8" x14ac:dyDescent="0.35">
      <c r="A1458" s="17" t="s">
        <v>914</v>
      </c>
      <c r="B1458" s="17">
        <v>29.04</v>
      </c>
      <c r="C1458" s="17">
        <v>10.56</v>
      </c>
      <c r="D1458" s="17" t="s">
        <v>2381</v>
      </c>
      <c r="E1458" s="17" t="s">
        <v>2380</v>
      </c>
      <c r="F1458" s="17" t="s">
        <v>2380</v>
      </c>
      <c r="G1458" s="17">
        <v>1</v>
      </c>
      <c r="H1458" s="17" t="s">
        <v>2380</v>
      </c>
    </row>
    <row r="1459" spans="1:8" x14ac:dyDescent="0.35">
      <c r="A1459" s="17" t="s">
        <v>913</v>
      </c>
      <c r="B1459" s="17">
        <v>22.135000000000002</v>
      </c>
      <c r="C1459" s="17">
        <v>10.81</v>
      </c>
      <c r="D1459" s="17" t="s">
        <v>2381</v>
      </c>
      <c r="E1459" s="17" t="s">
        <v>2380</v>
      </c>
      <c r="F1459" s="17" t="s">
        <v>2380</v>
      </c>
      <c r="G1459" s="17">
        <v>1</v>
      </c>
      <c r="H1459" s="17" t="s">
        <v>2380</v>
      </c>
    </row>
    <row r="1460" spans="1:8" x14ac:dyDescent="0.35">
      <c r="A1460" s="17" t="s">
        <v>912</v>
      </c>
      <c r="B1460" s="17">
        <v>21.375</v>
      </c>
      <c r="C1460" s="17">
        <v>4.32</v>
      </c>
      <c r="D1460" s="17" t="s">
        <v>2380</v>
      </c>
      <c r="E1460" s="17" t="s">
        <v>2380</v>
      </c>
      <c r="F1460" s="17" t="s">
        <v>2380</v>
      </c>
      <c r="G1460" s="17">
        <v>0</v>
      </c>
      <c r="H1460" s="17" t="s">
        <v>2380</v>
      </c>
    </row>
    <row r="1461" spans="1:8" x14ac:dyDescent="0.35">
      <c r="A1461" s="17" t="s">
        <v>911</v>
      </c>
      <c r="B1461" s="17">
        <v>29.19</v>
      </c>
      <c r="C1461" s="17">
        <v>4.37</v>
      </c>
      <c r="D1461" s="17" t="s">
        <v>2380</v>
      </c>
      <c r="E1461" s="17" t="s">
        <v>2380</v>
      </c>
      <c r="F1461" s="17" t="s">
        <v>2380</v>
      </c>
      <c r="G1461" s="17">
        <v>0</v>
      </c>
      <c r="H1461" s="17" t="s">
        <v>2380</v>
      </c>
    </row>
    <row r="1462" spans="1:8" x14ac:dyDescent="0.35">
      <c r="A1462" s="17" t="s">
        <v>910</v>
      </c>
      <c r="B1462" s="17">
        <v>31.92</v>
      </c>
      <c r="C1462" s="17">
        <v>4.8099999999999996</v>
      </c>
      <c r="D1462" s="17" t="s">
        <v>2381</v>
      </c>
      <c r="E1462" s="17" t="s">
        <v>2380</v>
      </c>
      <c r="F1462" s="17" t="s">
        <v>2381</v>
      </c>
      <c r="G1462" s="17">
        <v>1</v>
      </c>
      <c r="H1462" s="17" t="s">
        <v>2380</v>
      </c>
    </row>
    <row r="1463" spans="1:8" x14ac:dyDescent="0.35">
      <c r="A1463" s="17" t="s">
        <v>909</v>
      </c>
      <c r="B1463" s="17">
        <v>26.315000000000001</v>
      </c>
      <c r="C1463" s="17">
        <v>4.5599999999999996</v>
      </c>
      <c r="D1463" s="17" t="s">
        <v>2381</v>
      </c>
      <c r="E1463" s="17" t="s">
        <v>2380</v>
      </c>
      <c r="F1463" s="17" t="s">
        <v>2381</v>
      </c>
      <c r="G1463" s="17">
        <v>1</v>
      </c>
      <c r="H1463" s="17" t="s">
        <v>2380</v>
      </c>
    </row>
    <row r="1464" spans="1:8" x14ac:dyDescent="0.35">
      <c r="A1464" s="17" t="s">
        <v>908</v>
      </c>
      <c r="B1464" s="17">
        <v>35.299999999999997</v>
      </c>
      <c r="C1464" s="17">
        <v>4.3899999999999997</v>
      </c>
      <c r="D1464" s="17" t="s">
        <v>2380</v>
      </c>
      <c r="E1464" s="17" t="s">
        <v>2380</v>
      </c>
      <c r="F1464" s="17" t="s">
        <v>2380</v>
      </c>
      <c r="G1464" s="17">
        <v>0</v>
      </c>
      <c r="H1464" s="17" t="s">
        <v>2380</v>
      </c>
    </row>
    <row r="1465" spans="1:8" x14ac:dyDescent="0.35">
      <c r="A1465" s="17" t="s">
        <v>907</v>
      </c>
      <c r="B1465" s="17">
        <v>18.91</v>
      </c>
      <c r="C1465" s="17">
        <v>11.44</v>
      </c>
      <c r="D1465" s="17" t="s">
        <v>2380</v>
      </c>
      <c r="E1465" s="17" t="s">
        <v>2380</v>
      </c>
      <c r="F1465" s="17" t="s">
        <v>2380</v>
      </c>
      <c r="G1465" s="17">
        <v>0</v>
      </c>
      <c r="H1465" s="17" t="s">
        <v>2380</v>
      </c>
    </row>
    <row r="1466" spans="1:8" x14ac:dyDescent="0.35">
      <c r="A1466" s="17" t="s">
        <v>906</v>
      </c>
      <c r="B1466" s="17">
        <v>22.41</v>
      </c>
      <c r="C1466" s="17">
        <v>11.37</v>
      </c>
      <c r="D1466" s="17" t="s">
        <v>2381</v>
      </c>
      <c r="E1466" s="17" t="s">
        <v>2380</v>
      </c>
      <c r="F1466" s="17" t="s">
        <v>2380</v>
      </c>
      <c r="G1466" s="17">
        <v>1</v>
      </c>
      <c r="H1466" s="17" t="s">
        <v>2380</v>
      </c>
    </row>
    <row r="1467" spans="1:8" x14ac:dyDescent="0.35">
      <c r="A1467" s="17" t="s">
        <v>905</v>
      </c>
      <c r="B1467" s="17">
        <v>22.704999999999998</v>
      </c>
      <c r="C1467" s="17">
        <v>6.14</v>
      </c>
      <c r="D1467" s="17" t="s">
        <v>2380</v>
      </c>
      <c r="E1467" s="17" t="s">
        <v>2380</v>
      </c>
      <c r="F1467" s="17" t="s">
        <v>2380</v>
      </c>
      <c r="G1467" s="17">
        <v>0</v>
      </c>
      <c r="H1467" s="17" t="s">
        <v>2380</v>
      </c>
    </row>
    <row r="1468" spans="1:8" x14ac:dyDescent="0.35">
      <c r="A1468" s="17" t="s">
        <v>904</v>
      </c>
      <c r="B1468" s="17">
        <v>37.18</v>
      </c>
      <c r="C1468" s="17">
        <v>4.8899999999999997</v>
      </c>
      <c r="D1468" s="17" t="s">
        <v>2380</v>
      </c>
      <c r="E1468" s="17" t="s">
        <v>2380</v>
      </c>
      <c r="F1468" s="17" t="s">
        <v>2380</v>
      </c>
      <c r="G1468" s="17">
        <v>0</v>
      </c>
      <c r="H1468" s="17" t="s">
        <v>2380</v>
      </c>
    </row>
    <row r="1469" spans="1:8" x14ac:dyDescent="0.35">
      <c r="A1469" s="17" t="s">
        <v>903</v>
      </c>
      <c r="B1469" s="17">
        <v>35.97</v>
      </c>
      <c r="C1469" s="17">
        <v>4.5999999999999996</v>
      </c>
      <c r="D1469" s="17" t="s">
        <v>2380</v>
      </c>
      <c r="E1469" s="17" t="s">
        <v>2380</v>
      </c>
      <c r="F1469" s="17" t="s">
        <v>2380</v>
      </c>
      <c r="G1469" s="17">
        <v>0</v>
      </c>
      <c r="H1469" s="17" t="s">
        <v>2380</v>
      </c>
    </row>
    <row r="1470" spans="1:8" x14ac:dyDescent="0.35">
      <c r="A1470" s="17" t="s">
        <v>902</v>
      </c>
      <c r="B1470" s="17">
        <v>35.799999999999997</v>
      </c>
      <c r="C1470" s="17">
        <v>4.42</v>
      </c>
      <c r="D1470" s="17" t="s">
        <v>2380</v>
      </c>
      <c r="E1470" s="17" t="s">
        <v>2380</v>
      </c>
      <c r="F1470" s="17" t="s">
        <v>2380</v>
      </c>
      <c r="G1470" s="17">
        <v>0</v>
      </c>
      <c r="H1470" s="17" t="s">
        <v>2380</v>
      </c>
    </row>
    <row r="1471" spans="1:8" x14ac:dyDescent="0.35">
      <c r="A1471" s="17" t="s">
        <v>901</v>
      </c>
      <c r="B1471" s="17">
        <v>28.31</v>
      </c>
      <c r="C1471" s="17">
        <v>7.48</v>
      </c>
      <c r="D1471" s="17" t="s">
        <v>2381</v>
      </c>
      <c r="E1471" s="17" t="s">
        <v>2380</v>
      </c>
      <c r="F1471" s="17" t="s">
        <v>2380</v>
      </c>
      <c r="G1471" s="17">
        <v>0</v>
      </c>
      <c r="H1471" s="17" t="s">
        <v>2380</v>
      </c>
    </row>
    <row r="1472" spans="1:8" x14ac:dyDescent="0.35">
      <c r="A1472" s="17" t="s">
        <v>900</v>
      </c>
      <c r="B1472" s="17">
        <v>38.06</v>
      </c>
      <c r="C1472" s="17">
        <v>10.74</v>
      </c>
      <c r="D1472" s="17" t="s">
        <v>2380</v>
      </c>
      <c r="E1472" s="17" t="s">
        <v>2380</v>
      </c>
      <c r="F1472" s="17" t="s">
        <v>2380</v>
      </c>
      <c r="G1472" s="17">
        <v>0</v>
      </c>
      <c r="H1472" s="17" t="s">
        <v>2380</v>
      </c>
    </row>
    <row r="1473" spans="1:8" x14ac:dyDescent="0.35">
      <c r="A1473" s="17" t="s">
        <v>899</v>
      </c>
      <c r="B1473" s="17">
        <v>28</v>
      </c>
      <c r="C1473" s="17">
        <v>5.19</v>
      </c>
      <c r="D1473" s="17" t="s">
        <v>2380</v>
      </c>
      <c r="E1473" s="17" t="s">
        <v>2380</v>
      </c>
      <c r="F1473" s="17" t="s">
        <v>2380</v>
      </c>
      <c r="G1473" s="17">
        <v>1</v>
      </c>
      <c r="H1473" s="17" t="s">
        <v>2380</v>
      </c>
    </row>
    <row r="1474" spans="1:8" x14ac:dyDescent="0.35">
      <c r="A1474" s="17" t="s">
        <v>898</v>
      </c>
      <c r="B1474" s="17">
        <v>34.32</v>
      </c>
      <c r="C1474" s="17">
        <v>9.17</v>
      </c>
      <c r="D1474" s="17" t="s">
        <v>2380</v>
      </c>
      <c r="E1474" s="17" t="s">
        <v>2380</v>
      </c>
      <c r="F1474" s="17" t="s">
        <v>2380</v>
      </c>
      <c r="G1474" s="17">
        <v>0</v>
      </c>
      <c r="H1474" s="17" t="s">
        <v>2380</v>
      </c>
    </row>
    <row r="1475" spans="1:8" x14ac:dyDescent="0.35">
      <c r="A1475" s="17" t="s">
        <v>897</v>
      </c>
      <c r="B1475" s="17">
        <v>22.3</v>
      </c>
      <c r="C1475" s="17">
        <v>4.95</v>
      </c>
      <c r="D1475" s="17" t="s">
        <v>2381</v>
      </c>
      <c r="E1475" s="17" t="s">
        <v>2380</v>
      </c>
      <c r="F1475" s="17" t="s">
        <v>2380</v>
      </c>
      <c r="G1475" s="17">
        <v>0</v>
      </c>
      <c r="H1475" s="17" t="s">
        <v>2380</v>
      </c>
    </row>
    <row r="1476" spans="1:8" x14ac:dyDescent="0.35">
      <c r="A1476" s="17" t="s">
        <v>896</v>
      </c>
      <c r="B1476" s="17">
        <v>27.835000000000001</v>
      </c>
      <c r="C1476" s="17">
        <v>6.03</v>
      </c>
      <c r="D1476" s="17" t="s">
        <v>2380</v>
      </c>
      <c r="E1476" s="17" t="s">
        <v>2380</v>
      </c>
      <c r="F1476" s="17" t="s">
        <v>2380</v>
      </c>
      <c r="G1476" s="17">
        <v>1</v>
      </c>
      <c r="H1476" s="17" t="s">
        <v>2380</v>
      </c>
    </row>
    <row r="1477" spans="1:8" x14ac:dyDescent="0.35">
      <c r="A1477" s="17" t="s">
        <v>895</v>
      </c>
      <c r="B1477" s="17">
        <v>39.229999999999997</v>
      </c>
      <c r="C1477" s="17">
        <v>5.36</v>
      </c>
      <c r="D1477" s="17" t="s">
        <v>2380</v>
      </c>
      <c r="E1477" s="17" t="s">
        <v>2380</v>
      </c>
      <c r="F1477" s="17" t="s">
        <v>2380</v>
      </c>
      <c r="G1477" s="17">
        <v>0</v>
      </c>
      <c r="H1477" s="17" t="s">
        <v>2380</v>
      </c>
    </row>
    <row r="1478" spans="1:8" x14ac:dyDescent="0.35">
      <c r="A1478" s="17" t="s">
        <v>894</v>
      </c>
      <c r="B1478" s="17">
        <v>19.95</v>
      </c>
      <c r="C1478" s="17">
        <v>6.11</v>
      </c>
      <c r="D1478" s="17" t="s">
        <v>2380</v>
      </c>
      <c r="E1478" s="17" t="s">
        <v>2380</v>
      </c>
      <c r="F1478" s="17" t="s">
        <v>2380</v>
      </c>
      <c r="G1478" s="17">
        <v>1</v>
      </c>
      <c r="H1478" s="17" t="s">
        <v>2380</v>
      </c>
    </row>
    <row r="1479" spans="1:8" x14ac:dyDescent="0.35">
      <c r="A1479" s="17" t="s">
        <v>893</v>
      </c>
      <c r="B1479" s="17">
        <v>34.64</v>
      </c>
      <c r="C1479" s="17">
        <v>4.88</v>
      </c>
      <c r="D1479" s="17" t="s">
        <v>2380</v>
      </c>
      <c r="E1479" s="17" t="s">
        <v>2380</v>
      </c>
      <c r="F1479" s="17" t="s">
        <v>2381</v>
      </c>
      <c r="G1479" s="17">
        <v>1</v>
      </c>
      <c r="H1479" s="17" t="s">
        <v>2380</v>
      </c>
    </row>
    <row r="1480" spans="1:8" x14ac:dyDescent="0.35">
      <c r="A1480" s="17" t="s">
        <v>892</v>
      </c>
      <c r="B1480" s="17">
        <v>18.75</v>
      </c>
      <c r="C1480" s="17">
        <v>6.72</v>
      </c>
      <c r="D1480" s="17" t="s">
        <v>2380</v>
      </c>
      <c r="E1480" s="17" t="s">
        <v>2380</v>
      </c>
      <c r="F1480" s="17" t="s">
        <v>2380</v>
      </c>
      <c r="G1480" s="17">
        <v>0</v>
      </c>
      <c r="H1480" s="17" t="s">
        <v>2380</v>
      </c>
    </row>
    <row r="1481" spans="1:8" x14ac:dyDescent="0.35">
      <c r="A1481" s="17" t="s">
        <v>891</v>
      </c>
      <c r="B1481" s="17">
        <v>26.48</v>
      </c>
      <c r="C1481" s="17">
        <v>4.2</v>
      </c>
      <c r="D1481" s="17" t="s">
        <v>2380</v>
      </c>
      <c r="E1481" s="17" t="s">
        <v>2380</v>
      </c>
      <c r="F1481" s="17" t="s">
        <v>2380</v>
      </c>
      <c r="G1481" s="17">
        <v>1</v>
      </c>
      <c r="H1481" s="17" t="s">
        <v>2380</v>
      </c>
    </row>
    <row r="1482" spans="1:8" x14ac:dyDescent="0.35">
      <c r="A1482" s="17" t="s">
        <v>890</v>
      </c>
      <c r="B1482" s="17">
        <v>34.83</v>
      </c>
      <c r="C1482" s="17">
        <v>5.79</v>
      </c>
      <c r="D1482" s="17" t="s">
        <v>2380</v>
      </c>
      <c r="E1482" s="17" t="s">
        <v>2380</v>
      </c>
      <c r="F1482" s="17" t="s">
        <v>2380</v>
      </c>
      <c r="G1482" s="17">
        <v>1</v>
      </c>
      <c r="H1482" s="17" t="s">
        <v>2380</v>
      </c>
    </row>
    <row r="1483" spans="1:8" x14ac:dyDescent="0.35">
      <c r="A1483" s="17" t="s">
        <v>889</v>
      </c>
      <c r="B1483" s="17">
        <v>25.46</v>
      </c>
      <c r="C1483" s="17">
        <v>4.29</v>
      </c>
      <c r="D1483" s="17" t="s">
        <v>2380</v>
      </c>
      <c r="E1483" s="17" t="s">
        <v>2380</v>
      </c>
      <c r="F1483" s="17" t="s">
        <v>2380</v>
      </c>
      <c r="G1483" s="17">
        <v>0</v>
      </c>
      <c r="H1483" s="17" t="s">
        <v>2380</v>
      </c>
    </row>
    <row r="1484" spans="1:8" x14ac:dyDescent="0.35">
      <c r="A1484" s="17" t="s">
        <v>888</v>
      </c>
      <c r="B1484" s="17">
        <v>23.31</v>
      </c>
      <c r="C1484" s="17">
        <v>8.27</v>
      </c>
      <c r="D1484" s="17" t="s">
        <v>2380</v>
      </c>
      <c r="E1484" s="17" t="s">
        <v>2380</v>
      </c>
      <c r="F1484" s="17" t="s">
        <v>2380</v>
      </c>
      <c r="G1484" s="17">
        <v>0</v>
      </c>
      <c r="H1484" s="17" t="s">
        <v>2380</v>
      </c>
    </row>
    <row r="1485" spans="1:8" x14ac:dyDescent="0.35">
      <c r="A1485" s="17" t="s">
        <v>887</v>
      </c>
      <c r="B1485" s="17">
        <v>29</v>
      </c>
      <c r="C1485" s="17">
        <v>4.5599999999999996</v>
      </c>
      <c r="D1485" s="17" t="s">
        <v>2380</v>
      </c>
      <c r="E1485" s="17" t="s">
        <v>2380</v>
      </c>
      <c r="F1485" s="17" t="s">
        <v>2380</v>
      </c>
      <c r="G1485" s="17">
        <v>0</v>
      </c>
      <c r="H1485" s="17" t="s">
        <v>2380</v>
      </c>
    </row>
    <row r="1486" spans="1:8" x14ac:dyDescent="0.35">
      <c r="A1486" s="17" t="s">
        <v>886</v>
      </c>
      <c r="B1486" s="17">
        <v>32.869999999999997</v>
      </c>
      <c r="C1486" s="17">
        <v>5.33</v>
      </c>
      <c r="D1486" s="17" t="s">
        <v>2380</v>
      </c>
      <c r="E1486" s="17" t="s">
        <v>2380</v>
      </c>
      <c r="F1486" s="17" t="s">
        <v>2380</v>
      </c>
      <c r="G1486" s="17">
        <v>0</v>
      </c>
      <c r="H1486" s="17" t="s">
        <v>2380</v>
      </c>
    </row>
    <row r="1487" spans="1:8" x14ac:dyDescent="0.35">
      <c r="A1487" s="17" t="s">
        <v>885</v>
      </c>
      <c r="B1487" s="17">
        <v>26.18</v>
      </c>
      <c r="C1487" s="17">
        <v>5.63</v>
      </c>
      <c r="D1487" s="17" t="s">
        <v>2380</v>
      </c>
      <c r="E1487" s="17" t="s">
        <v>2380</v>
      </c>
      <c r="F1487" s="17" t="s">
        <v>2380</v>
      </c>
      <c r="G1487" s="17">
        <v>0</v>
      </c>
      <c r="H1487" s="17" t="s">
        <v>2380</v>
      </c>
    </row>
    <row r="1488" spans="1:8" x14ac:dyDescent="0.35">
      <c r="A1488" s="17" t="s">
        <v>884</v>
      </c>
      <c r="B1488" s="17">
        <v>25.3</v>
      </c>
      <c r="C1488" s="17">
        <v>5.12</v>
      </c>
      <c r="D1488" s="17" t="s">
        <v>2380</v>
      </c>
      <c r="E1488" s="17" t="s">
        <v>2380</v>
      </c>
      <c r="F1488" s="17" t="s">
        <v>2380</v>
      </c>
      <c r="G1488" s="17">
        <v>0</v>
      </c>
      <c r="H1488" s="17" t="s">
        <v>2380</v>
      </c>
    </row>
    <row r="1489" spans="1:8" x14ac:dyDescent="0.35">
      <c r="A1489" s="17" t="s">
        <v>883</v>
      </c>
      <c r="B1489" s="17">
        <v>36.94</v>
      </c>
      <c r="C1489" s="17">
        <v>5.15</v>
      </c>
      <c r="D1489" s="17" t="s">
        <v>2381</v>
      </c>
      <c r="E1489" s="17" t="s">
        <v>2380</v>
      </c>
      <c r="F1489" s="17" t="s">
        <v>2380</v>
      </c>
      <c r="G1489" s="17">
        <v>1</v>
      </c>
      <c r="H1489" s="17" t="s">
        <v>2380</v>
      </c>
    </row>
    <row r="1490" spans="1:8" x14ac:dyDescent="0.35">
      <c r="A1490" s="17" t="s">
        <v>882</v>
      </c>
      <c r="B1490" s="17">
        <v>22.86</v>
      </c>
      <c r="C1490" s="17">
        <v>7.5</v>
      </c>
      <c r="D1490" s="17" t="s">
        <v>2380</v>
      </c>
      <c r="E1490" s="17" t="s">
        <v>2380</v>
      </c>
      <c r="F1490" s="17" t="s">
        <v>2380</v>
      </c>
      <c r="G1490" s="17">
        <v>0</v>
      </c>
      <c r="H1490" s="17" t="s">
        <v>2380</v>
      </c>
    </row>
    <row r="1491" spans="1:8" x14ac:dyDescent="0.35">
      <c r="A1491" s="17" t="s">
        <v>881</v>
      </c>
      <c r="B1491" s="17">
        <v>18.760000000000002</v>
      </c>
      <c r="C1491" s="17">
        <v>4.88</v>
      </c>
      <c r="D1491" s="17" t="s">
        <v>2381</v>
      </c>
      <c r="E1491" s="17" t="s">
        <v>2380</v>
      </c>
      <c r="F1491" s="17" t="s">
        <v>2381</v>
      </c>
      <c r="G1491" s="17">
        <v>1</v>
      </c>
      <c r="H1491" s="17" t="s">
        <v>2380</v>
      </c>
    </row>
    <row r="1492" spans="1:8" x14ac:dyDescent="0.35">
      <c r="A1492" s="17" t="s">
        <v>880</v>
      </c>
      <c r="B1492" s="17">
        <v>24.36</v>
      </c>
      <c r="C1492" s="17">
        <v>5.57</v>
      </c>
      <c r="D1492" s="17" t="s">
        <v>2380</v>
      </c>
      <c r="E1492" s="17" t="s">
        <v>2380</v>
      </c>
      <c r="F1492" s="17" t="s">
        <v>2380</v>
      </c>
      <c r="G1492" s="17">
        <v>0</v>
      </c>
      <c r="H1492" s="17" t="s">
        <v>2380</v>
      </c>
    </row>
    <row r="1493" spans="1:8" x14ac:dyDescent="0.35">
      <c r="A1493" s="17" t="s">
        <v>879</v>
      </c>
      <c r="B1493" s="17">
        <v>32.299999999999997</v>
      </c>
      <c r="C1493" s="17">
        <v>5.31</v>
      </c>
      <c r="D1493" s="17" t="s">
        <v>2380</v>
      </c>
      <c r="E1493" s="17" t="s">
        <v>2380</v>
      </c>
      <c r="F1493" s="17" t="s">
        <v>2380</v>
      </c>
      <c r="G1493" s="17">
        <v>0</v>
      </c>
      <c r="H1493" s="17" t="s">
        <v>2380</v>
      </c>
    </row>
    <row r="1494" spans="1:8" x14ac:dyDescent="0.35">
      <c r="A1494" s="17" t="s">
        <v>878</v>
      </c>
      <c r="B1494" s="17">
        <v>22.704999999999998</v>
      </c>
      <c r="C1494" s="17">
        <v>4.57</v>
      </c>
      <c r="D1494" s="17" t="s">
        <v>2381</v>
      </c>
      <c r="E1494" s="17" t="s">
        <v>2380</v>
      </c>
      <c r="F1494" s="17" t="s">
        <v>2380</v>
      </c>
      <c r="G1494" s="17">
        <v>0</v>
      </c>
      <c r="H1494" s="17" t="s">
        <v>2380</v>
      </c>
    </row>
    <row r="1495" spans="1:8" x14ac:dyDescent="0.35">
      <c r="A1495" s="17" t="s">
        <v>877</v>
      </c>
      <c r="B1495" s="17">
        <v>21.79</v>
      </c>
      <c r="C1495" s="17">
        <v>8.6999999999999993</v>
      </c>
      <c r="D1495" s="17" t="s">
        <v>2381</v>
      </c>
      <c r="E1495" s="17" t="s">
        <v>2380</v>
      </c>
      <c r="F1495" s="17" t="s">
        <v>2380</v>
      </c>
      <c r="G1495" s="17">
        <v>1</v>
      </c>
      <c r="H1495" s="17" t="s">
        <v>2380</v>
      </c>
    </row>
    <row r="1496" spans="1:8" x14ac:dyDescent="0.35">
      <c r="A1496" s="17" t="s">
        <v>876</v>
      </c>
      <c r="B1496" s="17">
        <v>24.52</v>
      </c>
      <c r="C1496" s="17">
        <v>4.76</v>
      </c>
      <c r="D1496" s="17" t="s">
        <v>2380</v>
      </c>
      <c r="E1496" s="17" t="s">
        <v>2380</v>
      </c>
      <c r="F1496" s="17" t="s">
        <v>2380</v>
      </c>
      <c r="G1496" s="17">
        <v>0</v>
      </c>
      <c r="H1496" s="17" t="s">
        <v>2380</v>
      </c>
    </row>
    <row r="1497" spans="1:8" x14ac:dyDescent="0.35">
      <c r="A1497" s="17" t="s">
        <v>875</v>
      </c>
      <c r="B1497" s="17">
        <v>39.520000000000003</v>
      </c>
      <c r="C1497" s="17">
        <v>11.81</v>
      </c>
      <c r="D1497" s="17" t="s">
        <v>2380</v>
      </c>
      <c r="E1497" s="17" t="s">
        <v>2380</v>
      </c>
      <c r="F1497" s="17" t="s">
        <v>2380</v>
      </c>
      <c r="G1497" s="17">
        <v>0</v>
      </c>
      <c r="H1497" s="17" t="s">
        <v>2380</v>
      </c>
    </row>
    <row r="1498" spans="1:8" x14ac:dyDescent="0.35">
      <c r="A1498" s="17" t="s">
        <v>874</v>
      </c>
      <c r="B1498" s="17">
        <v>24.49</v>
      </c>
      <c r="C1498" s="17">
        <v>4.67</v>
      </c>
      <c r="D1498" s="17" t="s">
        <v>2380</v>
      </c>
      <c r="E1498" s="17" t="s">
        <v>2380</v>
      </c>
      <c r="F1498" s="17" t="s">
        <v>2380</v>
      </c>
      <c r="G1498" s="17">
        <v>0</v>
      </c>
      <c r="H1498" s="17" t="s">
        <v>2380</v>
      </c>
    </row>
    <row r="1499" spans="1:8" x14ac:dyDescent="0.35">
      <c r="A1499" s="17" t="s">
        <v>873</v>
      </c>
      <c r="B1499" s="17">
        <v>26.315000000000001</v>
      </c>
      <c r="C1499" s="17">
        <v>6.02</v>
      </c>
      <c r="D1499" s="17" t="s">
        <v>2380</v>
      </c>
      <c r="E1499" s="17" t="s">
        <v>2380</v>
      </c>
      <c r="F1499" s="17" t="s">
        <v>2380</v>
      </c>
      <c r="G1499" s="17">
        <v>0</v>
      </c>
      <c r="H1499" s="17" t="s">
        <v>2380</v>
      </c>
    </row>
    <row r="1500" spans="1:8" x14ac:dyDescent="0.35">
      <c r="A1500" s="17" t="s">
        <v>872</v>
      </c>
      <c r="B1500" s="17">
        <v>22.58</v>
      </c>
      <c r="C1500" s="17">
        <v>7.46</v>
      </c>
      <c r="D1500" s="17" t="s">
        <v>2380</v>
      </c>
      <c r="E1500" s="17" t="s">
        <v>2380</v>
      </c>
      <c r="F1500" s="17" t="s">
        <v>2380</v>
      </c>
      <c r="G1500" s="17">
        <v>0</v>
      </c>
      <c r="H1500" s="17" t="s">
        <v>2380</v>
      </c>
    </row>
    <row r="1501" spans="1:8" x14ac:dyDescent="0.35">
      <c r="A1501" s="17" t="s">
        <v>871</v>
      </c>
      <c r="B1501" s="17">
        <v>19.475000000000001</v>
      </c>
      <c r="C1501" s="17">
        <v>4.74</v>
      </c>
      <c r="D1501" s="17" t="s">
        <v>2380</v>
      </c>
      <c r="E1501" s="17" t="s">
        <v>2380</v>
      </c>
      <c r="F1501" s="17" t="s">
        <v>2380</v>
      </c>
      <c r="G1501" s="17">
        <v>1</v>
      </c>
      <c r="H1501" s="17" t="s">
        <v>2380</v>
      </c>
    </row>
    <row r="1502" spans="1:8" x14ac:dyDescent="0.35">
      <c r="A1502" s="17" t="s">
        <v>870</v>
      </c>
      <c r="B1502" s="17">
        <v>26.33</v>
      </c>
      <c r="C1502" s="17">
        <v>4.79</v>
      </c>
      <c r="D1502" s="17" t="s">
        <v>2380</v>
      </c>
      <c r="E1502" s="17" t="s">
        <v>2380</v>
      </c>
      <c r="F1502" s="17" t="s">
        <v>2380</v>
      </c>
      <c r="G1502" s="17">
        <v>0</v>
      </c>
      <c r="H1502" s="17" t="s">
        <v>2380</v>
      </c>
    </row>
    <row r="1503" spans="1:8" x14ac:dyDescent="0.35">
      <c r="A1503" s="17" t="s">
        <v>869</v>
      </c>
      <c r="B1503" s="17">
        <v>17.29</v>
      </c>
      <c r="C1503" s="17">
        <v>5.35</v>
      </c>
      <c r="D1503" s="17" t="s">
        <v>2381</v>
      </c>
      <c r="E1503" s="17" t="s">
        <v>2380</v>
      </c>
      <c r="F1503" s="17" t="s">
        <v>2380</v>
      </c>
      <c r="G1503" s="17">
        <v>0</v>
      </c>
      <c r="H1503" s="17" t="s">
        <v>2380</v>
      </c>
    </row>
    <row r="1504" spans="1:8" x14ac:dyDescent="0.35">
      <c r="A1504" s="17" t="s">
        <v>868</v>
      </c>
      <c r="B1504" s="17">
        <v>42.88</v>
      </c>
      <c r="C1504" s="17">
        <v>4.87</v>
      </c>
      <c r="D1504" s="17" t="s">
        <v>2380</v>
      </c>
      <c r="E1504" s="17" t="s">
        <v>2381</v>
      </c>
      <c r="F1504" s="17" t="s">
        <v>2380</v>
      </c>
      <c r="G1504" s="17">
        <v>1</v>
      </c>
      <c r="H1504" s="17" t="s">
        <v>2380</v>
      </c>
    </row>
    <row r="1505" spans="1:8" x14ac:dyDescent="0.35">
      <c r="A1505" s="17" t="s">
        <v>867</v>
      </c>
      <c r="B1505" s="17">
        <v>32.200000000000003</v>
      </c>
      <c r="C1505" s="17">
        <v>10.09</v>
      </c>
      <c r="D1505" s="17" t="s">
        <v>2381</v>
      </c>
      <c r="E1505" s="17" t="s">
        <v>2380</v>
      </c>
      <c r="F1505" s="17" t="s">
        <v>2380</v>
      </c>
      <c r="G1505" s="17">
        <v>0</v>
      </c>
      <c r="H1505" s="17" t="s">
        <v>2380</v>
      </c>
    </row>
    <row r="1506" spans="1:8" x14ac:dyDescent="0.35">
      <c r="A1506" s="17" t="s">
        <v>866</v>
      </c>
      <c r="B1506" s="17">
        <v>18.75</v>
      </c>
      <c r="C1506" s="17">
        <v>5.47</v>
      </c>
      <c r="D1506" s="17" t="s">
        <v>2381</v>
      </c>
      <c r="E1506" s="17" t="s">
        <v>2380</v>
      </c>
      <c r="F1506" s="17" t="s">
        <v>2381</v>
      </c>
      <c r="G1506" s="17">
        <v>1</v>
      </c>
      <c r="H1506" s="17" t="s">
        <v>2380</v>
      </c>
    </row>
    <row r="1507" spans="1:8" x14ac:dyDescent="0.35">
      <c r="A1507" s="17" t="s">
        <v>865</v>
      </c>
      <c r="B1507" s="17">
        <v>22.36</v>
      </c>
      <c r="C1507" s="17">
        <v>8.6</v>
      </c>
      <c r="D1507" s="17" t="s">
        <v>2380</v>
      </c>
      <c r="E1507" s="17" t="s">
        <v>2380</v>
      </c>
      <c r="F1507" s="17" t="s">
        <v>2380</v>
      </c>
      <c r="G1507" s="17">
        <v>0</v>
      </c>
      <c r="H1507" s="17" t="s">
        <v>2380</v>
      </c>
    </row>
    <row r="1508" spans="1:8" x14ac:dyDescent="0.35">
      <c r="A1508" s="17" t="s">
        <v>864</v>
      </c>
      <c r="B1508" s="17">
        <v>23.94</v>
      </c>
      <c r="C1508" s="17">
        <v>10.74</v>
      </c>
      <c r="D1508" s="17" t="s">
        <v>2381</v>
      </c>
      <c r="E1508" s="17" t="s">
        <v>2380</v>
      </c>
      <c r="F1508" s="17" t="s">
        <v>2380</v>
      </c>
      <c r="G1508" s="17">
        <v>0</v>
      </c>
      <c r="H1508" s="17" t="s">
        <v>2380</v>
      </c>
    </row>
    <row r="1509" spans="1:8" x14ac:dyDescent="0.35">
      <c r="A1509" s="17" t="s">
        <v>863</v>
      </c>
      <c r="B1509" s="17">
        <v>30.1</v>
      </c>
      <c r="C1509" s="17">
        <v>4.3899999999999997</v>
      </c>
      <c r="D1509" s="17" t="s">
        <v>2380</v>
      </c>
      <c r="E1509" s="17" t="s">
        <v>2380</v>
      </c>
      <c r="F1509" s="17" t="s">
        <v>2381</v>
      </c>
      <c r="G1509" s="17">
        <v>1</v>
      </c>
      <c r="H1509" s="17" t="s">
        <v>2380</v>
      </c>
    </row>
    <row r="1510" spans="1:8" x14ac:dyDescent="0.35">
      <c r="A1510" s="17" t="s">
        <v>862</v>
      </c>
      <c r="B1510" s="17">
        <v>21.93</v>
      </c>
      <c r="C1510" s="17">
        <v>6.3</v>
      </c>
      <c r="D1510" s="17" t="s">
        <v>2380</v>
      </c>
      <c r="E1510" s="17" t="s">
        <v>2380</v>
      </c>
      <c r="F1510" s="17" t="s">
        <v>2380</v>
      </c>
      <c r="G1510" s="17">
        <v>0</v>
      </c>
      <c r="H1510" s="17" t="s">
        <v>2380</v>
      </c>
    </row>
    <row r="1511" spans="1:8" x14ac:dyDescent="0.35">
      <c r="A1511" s="17" t="s">
        <v>861</v>
      </c>
      <c r="B1511" s="17">
        <v>39.75</v>
      </c>
      <c r="C1511" s="17">
        <v>5.41</v>
      </c>
      <c r="D1511" s="17" t="s">
        <v>2380</v>
      </c>
      <c r="E1511" s="17" t="s">
        <v>2381</v>
      </c>
      <c r="F1511" s="17" t="s">
        <v>2380</v>
      </c>
      <c r="G1511" s="17">
        <v>1</v>
      </c>
      <c r="H1511" s="17" t="s">
        <v>2380</v>
      </c>
    </row>
    <row r="1512" spans="1:8" x14ac:dyDescent="0.35">
      <c r="A1512" s="17" t="s">
        <v>860</v>
      </c>
      <c r="B1512" s="17">
        <v>26.03</v>
      </c>
      <c r="C1512" s="17">
        <v>4.47</v>
      </c>
      <c r="D1512" s="17" t="s">
        <v>2380</v>
      </c>
      <c r="E1512" s="17" t="s">
        <v>2380</v>
      </c>
      <c r="F1512" s="17" t="s">
        <v>2381</v>
      </c>
      <c r="G1512" s="17">
        <v>1</v>
      </c>
      <c r="H1512" s="17" t="s">
        <v>2380</v>
      </c>
    </row>
    <row r="1513" spans="1:8" x14ac:dyDescent="0.35">
      <c r="A1513" s="17" t="s">
        <v>859</v>
      </c>
      <c r="B1513" s="17">
        <v>34.51</v>
      </c>
      <c r="C1513" s="17">
        <v>6.26</v>
      </c>
      <c r="D1513" s="17" t="s">
        <v>2380</v>
      </c>
      <c r="E1513" s="17" t="s">
        <v>2380</v>
      </c>
      <c r="F1513" s="17" t="s">
        <v>2380</v>
      </c>
      <c r="G1513" s="17">
        <v>0</v>
      </c>
      <c r="H1513" s="17" t="s">
        <v>2380</v>
      </c>
    </row>
    <row r="1514" spans="1:8" x14ac:dyDescent="0.35">
      <c r="A1514" s="17" t="s">
        <v>858</v>
      </c>
      <c r="B1514" s="17">
        <v>19.32</v>
      </c>
      <c r="C1514" s="17">
        <v>11.58</v>
      </c>
      <c r="D1514" s="17" t="s">
        <v>2381</v>
      </c>
      <c r="E1514" s="17" t="s">
        <v>2380</v>
      </c>
      <c r="F1514" s="17" t="s">
        <v>2380</v>
      </c>
      <c r="G1514" s="17">
        <v>1</v>
      </c>
      <c r="H1514" s="17" t="s">
        <v>2380</v>
      </c>
    </row>
    <row r="1515" spans="1:8" x14ac:dyDescent="0.35">
      <c r="A1515" s="17" t="s">
        <v>857</v>
      </c>
      <c r="B1515" s="17">
        <v>28.5</v>
      </c>
      <c r="C1515" s="17">
        <v>4.3600000000000003</v>
      </c>
      <c r="D1515" s="17" t="s">
        <v>2380</v>
      </c>
      <c r="E1515" s="17" t="s">
        <v>2380</v>
      </c>
      <c r="F1515" s="17" t="s">
        <v>2380</v>
      </c>
      <c r="G1515" s="17">
        <v>0</v>
      </c>
      <c r="H1515" s="17" t="s">
        <v>2380</v>
      </c>
    </row>
    <row r="1516" spans="1:8" x14ac:dyDescent="0.35">
      <c r="A1516" s="17" t="s">
        <v>856</v>
      </c>
      <c r="B1516" s="17">
        <v>30.875</v>
      </c>
      <c r="C1516" s="17">
        <v>4.1399999999999997</v>
      </c>
      <c r="D1516" s="17" t="s">
        <v>2381</v>
      </c>
      <c r="E1516" s="17" t="s">
        <v>2380</v>
      </c>
      <c r="F1516" s="17" t="s">
        <v>2380</v>
      </c>
      <c r="G1516" s="17">
        <v>0</v>
      </c>
      <c r="H1516" s="17" t="s">
        <v>2380</v>
      </c>
    </row>
    <row r="1517" spans="1:8" x14ac:dyDescent="0.35">
      <c r="A1517" s="17" t="s">
        <v>855</v>
      </c>
      <c r="B1517" s="17">
        <v>24.02</v>
      </c>
      <c r="C1517" s="17">
        <v>4.38</v>
      </c>
      <c r="D1517" s="17" t="s">
        <v>2380</v>
      </c>
      <c r="E1517" s="17" t="s">
        <v>2380</v>
      </c>
      <c r="F1517" s="17" t="s">
        <v>2380</v>
      </c>
      <c r="G1517" s="17">
        <v>0</v>
      </c>
      <c r="H1517" s="17" t="s">
        <v>2380</v>
      </c>
    </row>
    <row r="1518" spans="1:8" x14ac:dyDescent="0.35">
      <c r="A1518" s="17" t="s">
        <v>854</v>
      </c>
      <c r="B1518" s="17">
        <v>36.08</v>
      </c>
      <c r="C1518" s="17">
        <v>11.61</v>
      </c>
      <c r="D1518" s="17" t="s">
        <v>2381</v>
      </c>
      <c r="E1518" s="17" t="s">
        <v>2380</v>
      </c>
      <c r="F1518" s="17" t="s">
        <v>2380</v>
      </c>
      <c r="G1518" s="17">
        <v>0</v>
      </c>
      <c r="H1518" s="17" t="s">
        <v>2380</v>
      </c>
    </row>
    <row r="1519" spans="1:8" x14ac:dyDescent="0.35">
      <c r="A1519" s="17" t="s">
        <v>853</v>
      </c>
      <c r="B1519" s="17">
        <v>32.200000000000003</v>
      </c>
      <c r="C1519" s="17">
        <v>10.59</v>
      </c>
      <c r="D1519" s="17" t="s">
        <v>2381</v>
      </c>
      <c r="E1519" s="17" t="s">
        <v>2380</v>
      </c>
      <c r="F1519" s="17" t="s">
        <v>2380</v>
      </c>
      <c r="G1519" s="17">
        <v>0</v>
      </c>
      <c r="H1519" s="17" t="s">
        <v>2380</v>
      </c>
    </row>
    <row r="1520" spans="1:8" x14ac:dyDescent="0.35">
      <c r="A1520" s="17" t="s">
        <v>852</v>
      </c>
      <c r="B1520" s="17">
        <v>28.05</v>
      </c>
      <c r="C1520" s="17">
        <v>11.85</v>
      </c>
      <c r="D1520" s="17" t="s">
        <v>2381</v>
      </c>
      <c r="E1520" s="17" t="s">
        <v>2380</v>
      </c>
      <c r="F1520" s="17" t="s">
        <v>2380</v>
      </c>
      <c r="G1520" s="17">
        <v>0</v>
      </c>
      <c r="H1520" s="17" t="s">
        <v>2380</v>
      </c>
    </row>
    <row r="1521" spans="1:8" x14ac:dyDescent="0.35">
      <c r="A1521" s="17" t="s">
        <v>851</v>
      </c>
      <c r="B1521" s="17">
        <v>19</v>
      </c>
      <c r="C1521" s="17">
        <v>5.46</v>
      </c>
      <c r="D1521" s="17" t="s">
        <v>2381</v>
      </c>
      <c r="E1521" s="17" t="s">
        <v>2380</v>
      </c>
      <c r="F1521" s="17" t="s">
        <v>2380</v>
      </c>
      <c r="G1521" s="17">
        <v>1</v>
      </c>
      <c r="H1521" s="17" t="s">
        <v>2380</v>
      </c>
    </row>
    <row r="1522" spans="1:8" x14ac:dyDescent="0.35">
      <c r="A1522" s="17" t="s">
        <v>850</v>
      </c>
      <c r="B1522" s="17">
        <v>16.13</v>
      </c>
      <c r="C1522" s="17">
        <v>4.54</v>
      </c>
      <c r="D1522" s="17" t="s">
        <v>2381</v>
      </c>
      <c r="E1522" s="17" t="s">
        <v>2380</v>
      </c>
      <c r="F1522" s="17" t="s">
        <v>2380</v>
      </c>
      <c r="G1522" s="17">
        <v>2</v>
      </c>
      <c r="H1522" s="17" t="s">
        <v>2380</v>
      </c>
    </row>
    <row r="1523" spans="1:8" x14ac:dyDescent="0.35">
      <c r="A1523" s="17" t="s">
        <v>849</v>
      </c>
      <c r="B1523" s="17">
        <v>18.77</v>
      </c>
      <c r="C1523" s="17">
        <v>11.98</v>
      </c>
      <c r="D1523" s="17" t="s">
        <v>2381</v>
      </c>
      <c r="E1523" s="17" t="s">
        <v>2380</v>
      </c>
      <c r="F1523" s="17" t="s">
        <v>2380</v>
      </c>
      <c r="G1523" s="17">
        <v>2</v>
      </c>
      <c r="H1523" s="17" t="s">
        <v>2380</v>
      </c>
    </row>
    <row r="1524" spans="1:8" x14ac:dyDescent="0.35">
      <c r="A1524" s="17" t="s">
        <v>848</v>
      </c>
      <c r="B1524" s="17">
        <v>28.88</v>
      </c>
      <c r="C1524" s="17">
        <v>6.59</v>
      </c>
      <c r="D1524" s="17" t="s">
        <v>2381</v>
      </c>
      <c r="E1524" s="17" t="s">
        <v>2380</v>
      </c>
      <c r="F1524" s="17" t="s">
        <v>2380</v>
      </c>
      <c r="G1524" s="17">
        <v>1</v>
      </c>
      <c r="H1524" s="17" t="s">
        <v>2380</v>
      </c>
    </row>
    <row r="1525" spans="1:8" x14ac:dyDescent="0.35">
      <c r="A1525" s="17" t="s">
        <v>847</v>
      </c>
      <c r="B1525" s="17">
        <v>27.55</v>
      </c>
      <c r="C1525" s="17">
        <v>10.83</v>
      </c>
      <c r="D1525" s="17" t="s">
        <v>2381</v>
      </c>
      <c r="E1525" s="17" t="s">
        <v>2380</v>
      </c>
      <c r="F1525" s="17" t="s">
        <v>2380</v>
      </c>
      <c r="G1525" s="17">
        <v>1</v>
      </c>
      <c r="H1525" s="17" t="s">
        <v>2380</v>
      </c>
    </row>
    <row r="1526" spans="1:8" x14ac:dyDescent="0.35">
      <c r="A1526" s="17" t="s">
        <v>846</v>
      </c>
      <c r="B1526" s="17">
        <v>15.6</v>
      </c>
      <c r="C1526" s="17">
        <v>8.6</v>
      </c>
      <c r="D1526" s="17" t="s">
        <v>2380</v>
      </c>
      <c r="E1526" s="17" t="s">
        <v>2380</v>
      </c>
      <c r="F1526" s="17" t="s">
        <v>2380</v>
      </c>
      <c r="G1526" s="17">
        <v>0</v>
      </c>
      <c r="H1526" s="17" t="s">
        <v>2380</v>
      </c>
    </row>
    <row r="1527" spans="1:8" x14ac:dyDescent="0.35">
      <c r="A1527" s="17" t="s">
        <v>845</v>
      </c>
      <c r="B1527" s="17">
        <v>21.99</v>
      </c>
      <c r="C1527" s="17">
        <v>11.17</v>
      </c>
      <c r="D1527" s="17" t="s">
        <v>2380</v>
      </c>
      <c r="E1527" s="17" t="s">
        <v>2380</v>
      </c>
      <c r="F1527" s="17" t="s">
        <v>2380</v>
      </c>
      <c r="G1527" s="17">
        <v>0</v>
      </c>
      <c r="H1527" s="17" t="s">
        <v>2380</v>
      </c>
    </row>
    <row r="1528" spans="1:8" x14ac:dyDescent="0.35">
      <c r="A1528" s="17" t="s">
        <v>844</v>
      </c>
      <c r="B1528" s="17">
        <v>34.85</v>
      </c>
      <c r="C1528" s="17">
        <v>5.75</v>
      </c>
      <c r="D1528" s="17" t="s">
        <v>2380</v>
      </c>
      <c r="E1528" s="17" t="s">
        <v>2380</v>
      </c>
      <c r="F1528" s="17" t="s">
        <v>2380</v>
      </c>
      <c r="G1528" s="17">
        <v>0</v>
      </c>
      <c r="H1528" s="17" t="s">
        <v>2380</v>
      </c>
    </row>
    <row r="1529" spans="1:8" x14ac:dyDescent="0.35">
      <c r="A1529" s="17" t="s">
        <v>843</v>
      </c>
      <c r="B1529" s="17">
        <v>24.51</v>
      </c>
      <c r="C1529" s="17">
        <v>4.83</v>
      </c>
      <c r="D1529" s="17" t="s">
        <v>2381</v>
      </c>
      <c r="E1529" s="17" t="s">
        <v>2380</v>
      </c>
      <c r="F1529" s="17" t="s">
        <v>2381</v>
      </c>
      <c r="G1529" s="17">
        <v>1</v>
      </c>
      <c r="H1529" s="17" t="s">
        <v>2380</v>
      </c>
    </row>
    <row r="1530" spans="1:8" x14ac:dyDescent="0.35">
      <c r="A1530" s="17" t="s">
        <v>842</v>
      </c>
      <c r="B1530" s="17">
        <v>19.399999999999999</v>
      </c>
      <c r="C1530" s="17">
        <v>11.93</v>
      </c>
      <c r="D1530" s="17" t="s">
        <v>2380</v>
      </c>
      <c r="E1530" s="17" t="s">
        <v>2380</v>
      </c>
      <c r="F1530" s="17" t="s">
        <v>2380</v>
      </c>
      <c r="G1530" s="17">
        <v>0</v>
      </c>
      <c r="H1530" s="17" t="s">
        <v>2380</v>
      </c>
    </row>
    <row r="1531" spans="1:8" x14ac:dyDescent="0.35">
      <c r="A1531" s="17" t="s">
        <v>841</v>
      </c>
      <c r="B1531" s="17">
        <v>15.1</v>
      </c>
      <c r="C1531" s="17">
        <v>8.41</v>
      </c>
      <c r="D1531" s="17" t="s">
        <v>2380</v>
      </c>
      <c r="E1531" s="17" t="s">
        <v>2380</v>
      </c>
      <c r="F1531" s="17" t="s">
        <v>2380</v>
      </c>
      <c r="G1531" s="17">
        <v>0</v>
      </c>
      <c r="H1531" s="17" t="s">
        <v>2380</v>
      </c>
    </row>
    <row r="1532" spans="1:8" x14ac:dyDescent="0.35">
      <c r="A1532" s="17" t="s">
        <v>840</v>
      </c>
      <c r="B1532" s="17">
        <v>23.37</v>
      </c>
      <c r="C1532" s="17">
        <v>5.59</v>
      </c>
      <c r="D1532" s="17" t="s">
        <v>2381</v>
      </c>
      <c r="E1532" s="17" t="s">
        <v>2380</v>
      </c>
      <c r="F1532" s="17" t="s">
        <v>2380</v>
      </c>
      <c r="G1532" s="17">
        <v>0</v>
      </c>
      <c r="H1532" s="17" t="s">
        <v>2380</v>
      </c>
    </row>
    <row r="1533" spans="1:8" x14ac:dyDescent="0.35">
      <c r="A1533" s="17" t="s">
        <v>839</v>
      </c>
      <c r="B1533" s="17">
        <v>42.4</v>
      </c>
      <c r="C1533" s="17">
        <v>4.0599999999999996</v>
      </c>
      <c r="D1533" s="17" t="s">
        <v>2380</v>
      </c>
      <c r="E1533" s="17" t="s">
        <v>2380</v>
      </c>
      <c r="F1533" s="17" t="s">
        <v>2380</v>
      </c>
      <c r="G1533" s="17">
        <v>0</v>
      </c>
      <c r="H1533" s="17" t="s">
        <v>2380</v>
      </c>
    </row>
    <row r="1534" spans="1:8" x14ac:dyDescent="0.35">
      <c r="A1534" s="17" t="s">
        <v>838</v>
      </c>
      <c r="B1534" s="17">
        <v>28.405000000000001</v>
      </c>
      <c r="C1534" s="17">
        <v>7.02</v>
      </c>
      <c r="D1534" s="17" t="s">
        <v>2381</v>
      </c>
      <c r="E1534" s="17" t="s">
        <v>2380</v>
      </c>
      <c r="F1534" s="17" t="s">
        <v>2380</v>
      </c>
      <c r="G1534" s="17">
        <v>0</v>
      </c>
      <c r="H1534" s="17" t="s">
        <v>2380</v>
      </c>
    </row>
    <row r="1535" spans="1:8" x14ac:dyDescent="0.35">
      <c r="A1535" s="17" t="s">
        <v>837</v>
      </c>
      <c r="B1535" s="17">
        <v>23.4</v>
      </c>
      <c r="C1535" s="17">
        <v>4.47</v>
      </c>
      <c r="D1535" s="17" t="s">
        <v>2380</v>
      </c>
      <c r="E1535" s="17" t="s">
        <v>2380</v>
      </c>
      <c r="F1535" s="17" t="s">
        <v>2380</v>
      </c>
      <c r="G1535" s="17">
        <v>0</v>
      </c>
      <c r="H1535" s="17" t="s">
        <v>2380</v>
      </c>
    </row>
    <row r="1536" spans="1:8" x14ac:dyDescent="0.35">
      <c r="A1536" s="17" t="s">
        <v>836</v>
      </c>
      <c r="B1536" s="17">
        <v>33.44</v>
      </c>
      <c r="C1536" s="17">
        <v>4.54</v>
      </c>
      <c r="D1536" s="17" t="s">
        <v>2380</v>
      </c>
      <c r="E1536" s="17" t="s">
        <v>2380</v>
      </c>
      <c r="F1536" s="17" t="s">
        <v>2380</v>
      </c>
      <c r="G1536" s="17">
        <v>0</v>
      </c>
      <c r="H1536" s="17" t="s">
        <v>2380</v>
      </c>
    </row>
    <row r="1537" spans="1:8" x14ac:dyDescent="0.35">
      <c r="A1537" s="17" t="s">
        <v>835</v>
      </c>
      <c r="B1537" s="17">
        <v>21.12</v>
      </c>
      <c r="C1537" s="17">
        <v>4.99</v>
      </c>
      <c r="D1537" s="17" t="s">
        <v>2380</v>
      </c>
      <c r="E1537" s="17" t="s">
        <v>2380</v>
      </c>
      <c r="F1537" s="17" t="s">
        <v>2380</v>
      </c>
      <c r="G1537" s="17">
        <v>1</v>
      </c>
      <c r="H1537" s="17" t="s">
        <v>2380</v>
      </c>
    </row>
    <row r="1538" spans="1:8" x14ac:dyDescent="0.35">
      <c r="A1538" s="17" t="s">
        <v>834</v>
      </c>
      <c r="B1538" s="17">
        <v>18.48</v>
      </c>
      <c r="C1538" s="17">
        <v>10.84</v>
      </c>
      <c r="D1538" s="17" t="s">
        <v>2381</v>
      </c>
      <c r="E1538" s="17" t="s">
        <v>2380</v>
      </c>
      <c r="F1538" s="17" t="s">
        <v>2380</v>
      </c>
      <c r="G1538" s="17">
        <v>2</v>
      </c>
      <c r="H1538" s="17" t="s">
        <v>2380</v>
      </c>
    </row>
    <row r="1539" spans="1:8" x14ac:dyDescent="0.35">
      <c r="A1539" s="17" t="s">
        <v>833</v>
      </c>
      <c r="B1539" s="17">
        <v>16.815000000000001</v>
      </c>
      <c r="C1539" s="17">
        <v>5.63</v>
      </c>
      <c r="D1539" s="17" t="s">
        <v>2380</v>
      </c>
      <c r="E1539" s="17" t="s">
        <v>2380</v>
      </c>
      <c r="F1539" s="17" t="s">
        <v>2380</v>
      </c>
      <c r="G1539" s="17">
        <v>1</v>
      </c>
      <c r="H1539" s="17" t="s">
        <v>2380</v>
      </c>
    </row>
    <row r="1540" spans="1:8" x14ac:dyDescent="0.35">
      <c r="A1540" s="17" t="s">
        <v>832</v>
      </c>
      <c r="B1540" s="17">
        <v>26.72</v>
      </c>
      <c r="C1540" s="17">
        <v>4.1399999999999997</v>
      </c>
      <c r="D1540" s="17" t="s">
        <v>2380</v>
      </c>
      <c r="E1540" s="17" t="s">
        <v>2380</v>
      </c>
      <c r="F1540" s="17" t="s">
        <v>2380</v>
      </c>
      <c r="G1540" s="17">
        <v>0</v>
      </c>
      <c r="H1540" s="17" t="s">
        <v>2380</v>
      </c>
    </row>
    <row r="1541" spans="1:8" x14ac:dyDescent="0.35">
      <c r="A1541" s="17" t="s">
        <v>831</v>
      </c>
      <c r="B1541" s="17">
        <v>41.42</v>
      </c>
      <c r="C1541" s="17">
        <v>5.17</v>
      </c>
      <c r="D1541" s="17" t="s">
        <v>2380</v>
      </c>
      <c r="E1541" s="17" t="s">
        <v>2380</v>
      </c>
      <c r="F1541" s="17" t="s">
        <v>2381</v>
      </c>
      <c r="G1541" s="17">
        <v>1</v>
      </c>
      <c r="H1541" s="17" t="s">
        <v>2380</v>
      </c>
    </row>
    <row r="1542" spans="1:8" x14ac:dyDescent="0.35">
      <c r="A1542" s="17" t="s">
        <v>830</v>
      </c>
      <c r="B1542" s="17">
        <v>20.69</v>
      </c>
      <c r="C1542" s="17">
        <v>6.93</v>
      </c>
      <c r="D1542" s="17" t="s">
        <v>2380</v>
      </c>
      <c r="E1542" s="17" t="s">
        <v>2380</v>
      </c>
      <c r="F1542" s="17" t="s">
        <v>2380</v>
      </c>
      <c r="G1542" s="17">
        <v>2</v>
      </c>
      <c r="H1542" s="17" t="s">
        <v>2380</v>
      </c>
    </row>
    <row r="1543" spans="1:8" x14ac:dyDescent="0.35">
      <c r="A1543" s="17" t="s">
        <v>829</v>
      </c>
      <c r="B1543" s="17">
        <v>41.23</v>
      </c>
      <c r="C1543" s="17">
        <v>4.24</v>
      </c>
      <c r="D1543" s="17" t="s">
        <v>2380</v>
      </c>
      <c r="E1543" s="17" t="s">
        <v>2380</v>
      </c>
      <c r="F1543" s="17" t="s">
        <v>2380</v>
      </c>
      <c r="G1543" s="17">
        <v>0</v>
      </c>
      <c r="H1543" s="17" t="s">
        <v>2380</v>
      </c>
    </row>
    <row r="1544" spans="1:8" x14ac:dyDescent="0.35">
      <c r="A1544" s="17" t="s">
        <v>828</v>
      </c>
      <c r="B1544" s="17">
        <v>29.9</v>
      </c>
      <c r="C1544" s="17">
        <v>5.91</v>
      </c>
      <c r="D1544" s="17" t="s">
        <v>2380</v>
      </c>
      <c r="E1544" s="17" t="s">
        <v>2380</v>
      </c>
      <c r="F1544" s="17" t="s">
        <v>2380</v>
      </c>
      <c r="G1544" s="17">
        <v>0</v>
      </c>
      <c r="H1544" s="17" t="s">
        <v>2380</v>
      </c>
    </row>
    <row r="1545" spans="1:8" x14ac:dyDescent="0.35">
      <c r="A1545" s="17" t="s">
        <v>827</v>
      </c>
      <c r="B1545" s="17">
        <v>34.104999999999997</v>
      </c>
      <c r="C1545" s="17">
        <v>5.93</v>
      </c>
      <c r="D1545" s="17" t="s">
        <v>2380</v>
      </c>
      <c r="E1545" s="17" t="s">
        <v>2380</v>
      </c>
      <c r="F1545" s="17" t="s">
        <v>2380</v>
      </c>
      <c r="G1545" s="17">
        <v>0</v>
      </c>
      <c r="H1545" s="17" t="s">
        <v>2380</v>
      </c>
    </row>
    <row r="1546" spans="1:8" x14ac:dyDescent="0.35">
      <c r="A1546" s="17" t="s">
        <v>826</v>
      </c>
      <c r="B1546" s="17">
        <v>24.97</v>
      </c>
      <c r="C1546" s="17">
        <v>5.66</v>
      </c>
      <c r="D1546" s="17" t="s">
        <v>2380</v>
      </c>
      <c r="E1546" s="17" t="s">
        <v>2380</v>
      </c>
      <c r="F1546" s="17" t="s">
        <v>2380</v>
      </c>
      <c r="G1546" s="17">
        <v>0</v>
      </c>
      <c r="H1546" s="17" t="s">
        <v>2380</v>
      </c>
    </row>
    <row r="1547" spans="1:8" x14ac:dyDescent="0.35">
      <c r="A1547" s="17" t="s">
        <v>825</v>
      </c>
      <c r="B1547" s="17">
        <v>34.799999999999997</v>
      </c>
      <c r="C1547" s="17">
        <v>4.1900000000000004</v>
      </c>
      <c r="D1547" s="17" t="s">
        <v>2380</v>
      </c>
      <c r="E1547" s="17" t="s">
        <v>2380</v>
      </c>
      <c r="F1547" s="17" t="s">
        <v>2380</v>
      </c>
      <c r="G1547" s="17">
        <v>1</v>
      </c>
      <c r="H1547" s="17" t="s">
        <v>2380</v>
      </c>
    </row>
    <row r="1548" spans="1:8" x14ac:dyDescent="0.35">
      <c r="A1548" s="17" t="s">
        <v>824</v>
      </c>
      <c r="B1548" s="17">
        <v>32.965000000000003</v>
      </c>
      <c r="C1548" s="17">
        <v>9.2100000000000009</v>
      </c>
      <c r="D1548" s="17" t="s">
        <v>2381</v>
      </c>
      <c r="E1548" s="17" t="s">
        <v>2380</v>
      </c>
      <c r="F1548" s="17" t="s">
        <v>2380</v>
      </c>
      <c r="G1548" s="17">
        <v>0</v>
      </c>
      <c r="H1548" s="17" t="s">
        <v>2380</v>
      </c>
    </row>
    <row r="1549" spans="1:8" x14ac:dyDescent="0.35">
      <c r="A1549" s="17" t="s">
        <v>823</v>
      </c>
      <c r="B1549" s="17">
        <v>27.265000000000001</v>
      </c>
      <c r="C1549" s="17">
        <v>5.51</v>
      </c>
      <c r="D1549" s="17" t="s">
        <v>2380</v>
      </c>
      <c r="E1549" s="17" t="s">
        <v>2380</v>
      </c>
      <c r="F1549" s="17" t="s">
        <v>2380</v>
      </c>
      <c r="G1549" s="17">
        <v>1</v>
      </c>
      <c r="H1549" s="17" t="s">
        <v>2380</v>
      </c>
    </row>
    <row r="1550" spans="1:8" x14ac:dyDescent="0.35">
      <c r="A1550" s="17" t="s">
        <v>822</v>
      </c>
      <c r="B1550" s="17">
        <v>17.059999999999999</v>
      </c>
      <c r="C1550" s="17">
        <v>8.5</v>
      </c>
      <c r="D1550" s="17" t="s">
        <v>2380</v>
      </c>
      <c r="E1550" s="17" t="s">
        <v>2380</v>
      </c>
      <c r="F1550" s="17" t="s">
        <v>2380</v>
      </c>
      <c r="G1550" s="17">
        <v>0</v>
      </c>
      <c r="H1550" s="17" t="s">
        <v>2380</v>
      </c>
    </row>
    <row r="1551" spans="1:8" x14ac:dyDescent="0.35">
      <c r="A1551" s="17" t="s">
        <v>821</v>
      </c>
      <c r="B1551" s="17">
        <v>36.29</v>
      </c>
      <c r="C1551" s="17">
        <v>6.23</v>
      </c>
      <c r="D1551" s="17" t="s">
        <v>2380</v>
      </c>
      <c r="E1551" s="17" t="s">
        <v>2380</v>
      </c>
      <c r="F1551" s="17" t="s">
        <v>2380</v>
      </c>
      <c r="G1551" s="17">
        <v>0</v>
      </c>
      <c r="H1551" s="17" t="s">
        <v>2380</v>
      </c>
    </row>
    <row r="1552" spans="1:8" x14ac:dyDescent="0.35">
      <c r="A1552" s="17" t="s">
        <v>820</v>
      </c>
      <c r="B1552" s="17">
        <v>28.594999999999999</v>
      </c>
      <c r="C1552" s="17">
        <v>8.5299999999999994</v>
      </c>
      <c r="D1552" s="17" t="s">
        <v>2381</v>
      </c>
      <c r="E1552" s="17" t="s">
        <v>2380</v>
      </c>
      <c r="F1552" s="17" t="s">
        <v>2380</v>
      </c>
      <c r="G1552" s="17">
        <v>1</v>
      </c>
      <c r="H1552" s="17" t="s">
        <v>2380</v>
      </c>
    </row>
    <row r="1553" spans="1:8" x14ac:dyDescent="0.35">
      <c r="A1553" s="17" t="s">
        <v>819</v>
      </c>
      <c r="B1553" s="17">
        <v>17.8</v>
      </c>
      <c r="C1553" s="17">
        <v>5.75</v>
      </c>
      <c r="D1553" s="17" t="s">
        <v>2381</v>
      </c>
      <c r="E1553" s="17" t="s">
        <v>2380</v>
      </c>
      <c r="F1553" s="17" t="s">
        <v>2381</v>
      </c>
      <c r="G1553" s="17">
        <v>1</v>
      </c>
      <c r="H1553" s="17" t="s">
        <v>2380</v>
      </c>
    </row>
    <row r="1554" spans="1:8" x14ac:dyDescent="0.35">
      <c r="A1554" s="17" t="s">
        <v>818</v>
      </c>
      <c r="B1554" s="17">
        <v>21.4</v>
      </c>
      <c r="C1554" s="17">
        <v>5.6</v>
      </c>
      <c r="D1554" s="17" t="s">
        <v>2380</v>
      </c>
      <c r="E1554" s="17" t="s">
        <v>2380</v>
      </c>
      <c r="F1554" s="17" t="s">
        <v>2380</v>
      </c>
      <c r="G1554" s="17">
        <v>0</v>
      </c>
      <c r="H1554" s="17" t="s">
        <v>2380</v>
      </c>
    </row>
    <row r="1555" spans="1:8" x14ac:dyDescent="0.35">
      <c r="A1555" s="17" t="s">
        <v>817</v>
      </c>
      <c r="B1555" s="17">
        <v>23.01</v>
      </c>
      <c r="C1555" s="17">
        <v>4.68</v>
      </c>
      <c r="D1555" s="17" t="s">
        <v>2380</v>
      </c>
      <c r="E1555" s="17" t="s">
        <v>2380</v>
      </c>
      <c r="F1555" s="17" t="s">
        <v>2380</v>
      </c>
      <c r="G1555" s="17">
        <v>0</v>
      </c>
      <c r="H1555" s="17" t="s">
        <v>2380</v>
      </c>
    </row>
    <row r="1556" spans="1:8" x14ac:dyDescent="0.35">
      <c r="A1556" s="17" t="s">
        <v>816</v>
      </c>
      <c r="B1556" s="17">
        <v>19.86</v>
      </c>
      <c r="C1556" s="17">
        <v>5.62</v>
      </c>
      <c r="D1556" s="17" t="s">
        <v>2381</v>
      </c>
      <c r="E1556" s="17" t="s">
        <v>2380</v>
      </c>
      <c r="F1556" s="17" t="s">
        <v>2380</v>
      </c>
      <c r="G1556" s="17">
        <v>0</v>
      </c>
      <c r="H1556" s="17" t="s">
        <v>2380</v>
      </c>
    </row>
    <row r="1557" spans="1:8" x14ac:dyDescent="0.35">
      <c r="A1557" s="17" t="s">
        <v>815</v>
      </c>
      <c r="B1557" s="17">
        <v>33.58</v>
      </c>
      <c r="C1557" s="17">
        <v>5.08</v>
      </c>
      <c r="D1557" s="17" t="s">
        <v>2380</v>
      </c>
      <c r="E1557" s="17" t="s">
        <v>2380</v>
      </c>
      <c r="F1557" s="17" t="s">
        <v>2380</v>
      </c>
      <c r="G1557" s="17">
        <v>0</v>
      </c>
      <c r="H1557" s="17" t="s">
        <v>2380</v>
      </c>
    </row>
    <row r="1558" spans="1:8" x14ac:dyDescent="0.35">
      <c r="A1558" s="17" t="s">
        <v>814</v>
      </c>
      <c r="B1558" s="17">
        <v>29.81</v>
      </c>
      <c r="C1558" s="17">
        <v>5.28</v>
      </c>
      <c r="D1558" s="17" t="s">
        <v>2380</v>
      </c>
      <c r="E1558" s="17" t="s">
        <v>2380</v>
      </c>
      <c r="F1558" s="17" t="s">
        <v>2380</v>
      </c>
      <c r="G1558" s="17">
        <v>0</v>
      </c>
      <c r="H1558" s="17" t="s">
        <v>2380</v>
      </c>
    </row>
    <row r="1559" spans="1:8" x14ac:dyDescent="0.35">
      <c r="A1559" s="17" t="s">
        <v>813</v>
      </c>
      <c r="B1559" s="17">
        <v>27.4</v>
      </c>
      <c r="C1559" s="17">
        <v>4.6100000000000003</v>
      </c>
      <c r="D1559" s="17" t="s">
        <v>2380</v>
      </c>
      <c r="E1559" s="17" t="s">
        <v>2380</v>
      </c>
      <c r="F1559" s="17" t="s">
        <v>2380</v>
      </c>
      <c r="G1559" s="17">
        <v>0</v>
      </c>
      <c r="H1559" s="17" t="s">
        <v>2380</v>
      </c>
    </row>
    <row r="1560" spans="1:8" x14ac:dyDescent="0.35">
      <c r="A1560" s="17" t="s">
        <v>812</v>
      </c>
      <c r="B1560" s="17">
        <v>17.98</v>
      </c>
      <c r="C1560" s="17">
        <v>6.57</v>
      </c>
      <c r="D1560" s="17" t="s">
        <v>2381</v>
      </c>
      <c r="E1560" s="17" t="s">
        <v>2380</v>
      </c>
      <c r="F1560" s="17" t="s">
        <v>2380</v>
      </c>
      <c r="G1560" s="17">
        <v>2</v>
      </c>
      <c r="H1560" s="17" t="s">
        <v>2380</v>
      </c>
    </row>
    <row r="1561" spans="1:8" x14ac:dyDescent="0.35">
      <c r="A1561" s="17" t="s">
        <v>811</v>
      </c>
      <c r="B1561" s="17">
        <v>37.9</v>
      </c>
      <c r="C1561" s="17">
        <v>5.83</v>
      </c>
      <c r="D1561" s="17" t="s">
        <v>2380</v>
      </c>
      <c r="E1561" s="17" t="s">
        <v>2380</v>
      </c>
      <c r="F1561" s="17" t="s">
        <v>2380</v>
      </c>
      <c r="G1561" s="17">
        <v>0</v>
      </c>
      <c r="H1561" s="17" t="s">
        <v>2380</v>
      </c>
    </row>
    <row r="1562" spans="1:8" x14ac:dyDescent="0.35">
      <c r="A1562" s="17" t="s">
        <v>810</v>
      </c>
      <c r="B1562" s="17">
        <v>25.27</v>
      </c>
      <c r="C1562" s="17">
        <v>6.98</v>
      </c>
      <c r="D1562" s="17" t="s">
        <v>2381</v>
      </c>
      <c r="E1562" s="17" t="s">
        <v>2380</v>
      </c>
      <c r="F1562" s="17" t="s">
        <v>2380</v>
      </c>
      <c r="G1562" s="17">
        <v>0</v>
      </c>
      <c r="H1562" s="17" t="s">
        <v>2380</v>
      </c>
    </row>
    <row r="1563" spans="1:8" x14ac:dyDescent="0.35">
      <c r="A1563" s="17" t="s">
        <v>809</v>
      </c>
      <c r="B1563" s="17">
        <v>29.26</v>
      </c>
      <c r="C1563" s="17">
        <v>4.03</v>
      </c>
      <c r="D1563" s="17" t="s">
        <v>2380</v>
      </c>
      <c r="E1563" s="17" t="s">
        <v>2380</v>
      </c>
      <c r="F1563" s="17" t="s">
        <v>2380</v>
      </c>
      <c r="G1563" s="17">
        <v>1</v>
      </c>
      <c r="H1563" s="17" t="s">
        <v>2380</v>
      </c>
    </row>
    <row r="1564" spans="1:8" x14ac:dyDescent="0.35">
      <c r="A1564" s="17" t="s">
        <v>808</v>
      </c>
      <c r="B1564" s="17">
        <v>27.835000000000001</v>
      </c>
      <c r="C1564" s="17">
        <v>4.5599999999999996</v>
      </c>
      <c r="D1564" s="17" t="s">
        <v>2380</v>
      </c>
      <c r="E1564" s="17" t="s">
        <v>2380</v>
      </c>
      <c r="F1564" s="17" t="s">
        <v>2380</v>
      </c>
      <c r="G1564" s="17">
        <v>1</v>
      </c>
      <c r="H1564" s="17" t="s">
        <v>2380</v>
      </c>
    </row>
    <row r="1565" spans="1:8" x14ac:dyDescent="0.35">
      <c r="A1565" s="17" t="s">
        <v>807</v>
      </c>
      <c r="B1565" s="17">
        <v>46.53</v>
      </c>
      <c r="C1565" s="17">
        <v>5.38</v>
      </c>
      <c r="D1565" s="17" t="s">
        <v>2381</v>
      </c>
      <c r="E1565" s="17" t="s">
        <v>2380</v>
      </c>
      <c r="F1565" s="17" t="s">
        <v>2380</v>
      </c>
      <c r="G1565" s="17">
        <v>0</v>
      </c>
      <c r="H1565" s="17" t="s">
        <v>2380</v>
      </c>
    </row>
    <row r="1566" spans="1:8" x14ac:dyDescent="0.35">
      <c r="A1566" s="17" t="s">
        <v>806</v>
      </c>
      <c r="B1566" s="17">
        <v>20.58</v>
      </c>
      <c r="C1566" s="17">
        <v>11.04</v>
      </c>
      <c r="D1566" s="17" t="s">
        <v>2381</v>
      </c>
      <c r="E1566" s="17" t="s">
        <v>2380</v>
      </c>
      <c r="F1566" s="17" t="s">
        <v>2380</v>
      </c>
      <c r="G1566" s="17">
        <v>1</v>
      </c>
      <c r="H1566" s="17" t="s">
        <v>2380</v>
      </c>
    </row>
    <row r="1567" spans="1:8" x14ac:dyDescent="0.35">
      <c r="A1567" s="17" t="s">
        <v>805</v>
      </c>
      <c r="B1567" s="17">
        <v>19.53</v>
      </c>
      <c r="C1567" s="17">
        <v>6.09</v>
      </c>
      <c r="D1567" s="17" t="s">
        <v>2381</v>
      </c>
      <c r="E1567" s="17" t="s">
        <v>2380</v>
      </c>
      <c r="F1567" s="17" t="s">
        <v>2380</v>
      </c>
      <c r="G1567" s="17">
        <v>0</v>
      </c>
      <c r="H1567" s="17" t="s">
        <v>2380</v>
      </c>
    </row>
    <row r="1568" spans="1:8" x14ac:dyDescent="0.35">
      <c r="A1568" s="17" t="s">
        <v>804</v>
      </c>
      <c r="B1568" s="17">
        <v>27.7</v>
      </c>
      <c r="C1568" s="17">
        <v>4.71</v>
      </c>
      <c r="D1568" s="17" t="s">
        <v>2380</v>
      </c>
      <c r="E1568" s="17" t="s">
        <v>2380</v>
      </c>
      <c r="F1568" s="17" t="s">
        <v>2380</v>
      </c>
      <c r="G1568" s="17">
        <v>1</v>
      </c>
      <c r="H1568" s="17" t="s">
        <v>2380</v>
      </c>
    </row>
    <row r="1569" spans="1:8" x14ac:dyDescent="0.35">
      <c r="A1569" s="17" t="s">
        <v>803</v>
      </c>
      <c r="B1569" s="17">
        <v>18.920000000000002</v>
      </c>
      <c r="C1569" s="17">
        <v>8.18</v>
      </c>
      <c r="D1569" s="17" t="s">
        <v>2380</v>
      </c>
      <c r="E1569" s="17" t="s">
        <v>2380</v>
      </c>
      <c r="F1569" s="17" t="s">
        <v>2380</v>
      </c>
      <c r="G1569" s="17">
        <v>0</v>
      </c>
      <c r="H1569" s="17" t="s">
        <v>2380</v>
      </c>
    </row>
    <row r="1570" spans="1:8" x14ac:dyDescent="0.35">
      <c r="A1570" s="17" t="s">
        <v>802</v>
      </c>
      <c r="B1570" s="17">
        <v>17.760000000000002</v>
      </c>
      <c r="C1570" s="17">
        <v>11.18</v>
      </c>
      <c r="D1570" s="17" t="s">
        <v>2381</v>
      </c>
      <c r="E1570" s="17" t="s">
        <v>2380</v>
      </c>
      <c r="F1570" s="17" t="s">
        <v>2380</v>
      </c>
      <c r="G1570" s="17">
        <v>2</v>
      </c>
      <c r="H1570" s="17" t="s">
        <v>2380</v>
      </c>
    </row>
    <row r="1571" spans="1:8" x14ac:dyDescent="0.35">
      <c r="A1571" s="17" t="s">
        <v>801</v>
      </c>
      <c r="B1571" s="17">
        <v>29.83</v>
      </c>
      <c r="C1571" s="17">
        <v>5.03</v>
      </c>
      <c r="D1571" s="17" t="s">
        <v>2381</v>
      </c>
      <c r="E1571" s="17" t="s">
        <v>2380</v>
      </c>
      <c r="F1571" s="17" t="s">
        <v>2380</v>
      </c>
      <c r="G1571" s="17">
        <v>0</v>
      </c>
      <c r="H1571" s="17" t="s">
        <v>2380</v>
      </c>
    </row>
    <row r="1572" spans="1:8" x14ac:dyDescent="0.35">
      <c r="A1572" s="17" t="s">
        <v>800</v>
      </c>
      <c r="B1572" s="17">
        <v>23.465</v>
      </c>
      <c r="C1572" s="17">
        <v>5.56</v>
      </c>
      <c r="D1572" s="17" t="s">
        <v>2380</v>
      </c>
      <c r="E1572" s="17" t="s">
        <v>2380</v>
      </c>
      <c r="F1572" s="17" t="s">
        <v>2380</v>
      </c>
      <c r="G1572" s="17">
        <v>1</v>
      </c>
      <c r="H1572" s="17" t="s">
        <v>2380</v>
      </c>
    </row>
    <row r="1573" spans="1:8" x14ac:dyDescent="0.35">
      <c r="A1573" s="17" t="s">
        <v>799</v>
      </c>
      <c r="B1573" s="17">
        <v>29.355</v>
      </c>
      <c r="C1573" s="17">
        <v>4.33</v>
      </c>
      <c r="D1573" s="17" t="s">
        <v>2380</v>
      </c>
      <c r="E1573" s="17" t="s">
        <v>2380</v>
      </c>
      <c r="F1573" s="17" t="s">
        <v>2380</v>
      </c>
      <c r="G1573" s="17">
        <v>0</v>
      </c>
      <c r="H1573" s="17" t="s">
        <v>2380</v>
      </c>
    </row>
    <row r="1574" spans="1:8" x14ac:dyDescent="0.35">
      <c r="A1574" s="17" t="s">
        <v>798</v>
      </c>
      <c r="B1574" s="17">
        <v>35.49</v>
      </c>
      <c r="C1574" s="17">
        <v>5.21</v>
      </c>
      <c r="D1574" s="17" t="s">
        <v>2381</v>
      </c>
      <c r="E1574" s="17" t="s">
        <v>2380</v>
      </c>
      <c r="F1574" s="17" t="s">
        <v>2381</v>
      </c>
      <c r="G1574" s="17">
        <v>1</v>
      </c>
      <c r="H1574" s="17" t="s">
        <v>2380</v>
      </c>
    </row>
    <row r="1575" spans="1:8" x14ac:dyDescent="0.35">
      <c r="A1575" s="17" t="s">
        <v>797</v>
      </c>
      <c r="B1575" s="17">
        <v>26.315000000000001</v>
      </c>
      <c r="C1575" s="17">
        <v>5.89</v>
      </c>
      <c r="D1575" s="17" t="s">
        <v>2380</v>
      </c>
      <c r="E1575" s="17" t="s">
        <v>2380</v>
      </c>
      <c r="F1575" s="17" t="s">
        <v>2380</v>
      </c>
      <c r="G1575" s="17">
        <v>0</v>
      </c>
      <c r="H1575" s="17" t="s">
        <v>2380</v>
      </c>
    </row>
    <row r="1576" spans="1:8" x14ac:dyDescent="0.35">
      <c r="A1576" s="17" t="s">
        <v>796</v>
      </c>
      <c r="B1576" s="17">
        <v>19.79</v>
      </c>
      <c r="C1576" s="17">
        <v>4.8099999999999996</v>
      </c>
      <c r="D1576" s="17" t="s">
        <v>2381</v>
      </c>
      <c r="E1576" s="17" t="s">
        <v>2380</v>
      </c>
      <c r="F1576" s="17" t="s">
        <v>2380</v>
      </c>
      <c r="G1576" s="17">
        <v>0</v>
      </c>
      <c r="H1576" s="17" t="s">
        <v>2380</v>
      </c>
    </row>
    <row r="1577" spans="1:8" x14ac:dyDescent="0.35">
      <c r="A1577" s="17" t="s">
        <v>795</v>
      </c>
      <c r="B1577" s="17">
        <v>40.564999999999998</v>
      </c>
      <c r="C1577" s="17">
        <v>5.66</v>
      </c>
      <c r="D1577" s="17" t="s">
        <v>2380</v>
      </c>
      <c r="E1577" s="17" t="s">
        <v>2380</v>
      </c>
      <c r="F1577" s="17" t="s">
        <v>2380</v>
      </c>
      <c r="G1577" s="17">
        <v>1</v>
      </c>
      <c r="H1577" s="17" t="s">
        <v>2380</v>
      </c>
    </row>
    <row r="1578" spans="1:8" x14ac:dyDescent="0.35">
      <c r="A1578" s="17" t="s">
        <v>794</v>
      </c>
      <c r="B1578" s="17">
        <v>18.03</v>
      </c>
      <c r="C1578" s="17">
        <v>10.66</v>
      </c>
      <c r="D1578" s="17" t="s">
        <v>2381</v>
      </c>
      <c r="E1578" s="17" t="s">
        <v>2380</v>
      </c>
      <c r="F1578" s="17" t="s">
        <v>2380</v>
      </c>
      <c r="G1578" s="17">
        <v>2</v>
      </c>
      <c r="H1578" s="17" t="s">
        <v>2380</v>
      </c>
    </row>
    <row r="1579" spans="1:8" x14ac:dyDescent="0.35">
      <c r="A1579" s="17" t="s">
        <v>793</v>
      </c>
      <c r="B1579" s="17">
        <v>34.65</v>
      </c>
      <c r="C1579" s="17">
        <v>5.98</v>
      </c>
      <c r="D1579" s="17" t="s">
        <v>2381</v>
      </c>
      <c r="E1579" s="17" t="s">
        <v>2380</v>
      </c>
      <c r="F1579" s="17" t="s">
        <v>2380</v>
      </c>
      <c r="G1579" s="17">
        <v>0</v>
      </c>
      <c r="H1579" s="17" t="s">
        <v>2380</v>
      </c>
    </row>
    <row r="1580" spans="1:8" x14ac:dyDescent="0.35">
      <c r="A1580" s="17" t="s">
        <v>792</v>
      </c>
      <c r="B1580" s="17">
        <v>42.94</v>
      </c>
      <c r="C1580" s="17">
        <v>4.34</v>
      </c>
      <c r="D1580" s="17" t="s">
        <v>2380</v>
      </c>
      <c r="E1580" s="17" t="s">
        <v>2380</v>
      </c>
      <c r="F1580" s="17" t="s">
        <v>2380</v>
      </c>
      <c r="G1580" s="17">
        <v>0</v>
      </c>
      <c r="H1580" s="17" t="s">
        <v>2380</v>
      </c>
    </row>
    <row r="1581" spans="1:8" x14ac:dyDescent="0.35">
      <c r="A1581" s="17" t="s">
        <v>791</v>
      </c>
      <c r="B1581" s="17">
        <v>31.254999999999999</v>
      </c>
      <c r="C1581" s="17">
        <v>5.17</v>
      </c>
      <c r="D1581" s="17" t="s">
        <v>2380</v>
      </c>
      <c r="E1581" s="17" t="s">
        <v>2380</v>
      </c>
      <c r="F1581" s="17" t="s">
        <v>2380</v>
      </c>
      <c r="G1581" s="17">
        <v>0</v>
      </c>
      <c r="H1581" s="17" t="s">
        <v>2380</v>
      </c>
    </row>
    <row r="1582" spans="1:8" x14ac:dyDescent="0.35">
      <c r="A1582" s="17" t="s">
        <v>790</v>
      </c>
      <c r="B1582" s="17">
        <v>45.43</v>
      </c>
      <c r="C1582" s="17">
        <v>4.2300000000000004</v>
      </c>
      <c r="D1582" s="17" t="s">
        <v>2381</v>
      </c>
      <c r="E1582" s="17" t="s">
        <v>2380</v>
      </c>
      <c r="F1582" s="17" t="s">
        <v>2381</v>
      </c>
      <c r="G1582" s="17">
        <v>1</v>
      </c>
      <c r="H1582" s="17" t="s">
        <v>2380</v>
      </c>
    </row>
    <row r="1583" spans="1:8" x14ac:dyDescent="0.35">
      <c r="A1583" s="17" t="s">
        <v>789</v>
      </c>
      <c r="B1583" s="17">
        <v>32.340000000000003</v>
      </c>
      <c r="C1583" s="17">
        <v>4.88</v>
      </c>
      <c r="D1583" s="17" t="s">
        <v>2381</v>
      </c>
      <c r="E1583" s="17" t="s">
        <v>2380</v>
      </c>
      <c r="F1583" s="17" t="s">
        <v>2381</v>
      </c>
      <c r="G1583" s="17">
        <v>1</v>
      </c>
      <c r="H1583" s="17" t="s">
        <v>2380</v>
      </c>
    </row>
    <row r="1584" spans="1:8" x14ac:dyDescent="0.35">
      <c r="A1584" s="17" t="s">
        <v>788</v>
      </c>
      <c r="B1584" s="17">
        <v>25.46</v>
      </c>
      <c r="C1584" s="17">
        <v>9.7100000000000009</v>
      </c>
      <c r="D1584" s="17" t="s">
        <v>2381</v>
      </c>
      <c r="E1584" s="17" t="s">
        <v>2380</v>
      </c>
      <c r="F1584" s="17" t="s">
        <v>2380</v>
      </c>
      <c r="G1584" s="17">
        <v>1</v>
      </c>
      <c r="H1584" s="17" t="s">
        <v>2380</v>
      </c>
    </row>
    <row r="1585" spans="1:8" x14ac:dyDescent="0.35">
      <c r="A1585" s="17" t="s">
        <v>787</v>
      </c>
      <c r="B1585" s="17">
        <v>37.145000000000003</v>
      </c>
      <c r="C1585" s="17">
        <v>5.32</v>
      </c>
      <c r="D1585" s="17" t="s">
        <v>2380</v>
      </c>
      <c r="E1585" s="17" t="s">
        <v>2380</v>
      </c>
      <c r="F1585" s="17" t="s">
        <v>2380</v>
      </c>
      <c r="G1585" s="17">
        <v>0</v>
      </c>
      <c r="H1585" s="17" t="s">
        <v>2380</v>
      </c>
    </row>
    <row r="1586" spans="1:8" x14ac:dyDescent="0.35">
      <c r="A1586" s="17" t="s">
        <v>786</v>
      </c>
      <c r="B1586" s="17">
        <v>30.8</v>
      </c>
      <c r="C1586" s="17">
        <v>5.83</v>
      </c>
      <c r="D1586" s="17" t="s">
        <v>2381</v>
      </c>
      <c r="E1586" s="17" t="s">
        <v>2380</v>
      </c>
      <c r="F1586" s="17" t="s">
        <v>2380</v>
      </c>
      <c r="G1586" s="17">
        <v>0</v>
      </c>
      <c r="H1586" s="17" t="s">
        <v>2380</v>
      </c>
    </row>
    <row r="1587" spans="1:8" x14ac:dyDescent="0.35">
      <c r="A1587" s="17" t="s">
        <v>785</v>
      </c>
      <c r="B1587" s="17">
        <v>29.5</v>
      </c>
      <c r="C1587" s="17">
        <v>5.54</v>
      </c>
      <c r="D1587" s="17" t="s">
        <v>2381</v>
      </c>
      <c r="E1587" s="17" t="s">
        <v>2380</v>
      </c>
      <c r="F1587" s="17" t="s">
        <v>2380</v>
      </c>
      <c r="G1587" s="17">
        <v>0</v>
      </c>
      <c r="H1587" s="17" t="s">
        <v>2380</v>
      </c>
    </row>
    <row r="1588" spans="1:8" x14ac:dyDescent="0.35">
      <c r="A1588" s="17" t="s">
        <v>784</v>
      </c>
      <c r="B1588" s="17">
        <v>43.39</v>
      </c>
      <c r="C1588" s="17">
        <v>5.85</v>
      </c>
      <c r="D1588" s="17" t="s">
        <v>2380</v>
      </c>
      <c r="E1588" s="17" t="s">
        <v>2381</v>
      </c>
      <c r="F1588" s="17" t="s">
        <v>2380</v>
      </c>
      <c r="G1588" s="17">
        <v>1</v>
      </c>
      <c r="H1588" s="17" t="s">
        <v>2380</v>
      </c>
    </row>
    <row r="1589" spans="1:8" x14ac:dyDescent="0.35">
      <c r="A1589" s="17" t="s">
        <v>783</v>
      </c>
      <c r="B1589" s="17">
        <v>15.08</v>
      </c>
      <c r="C1589" s="17">
        <v>4.8499999999999996</v>
      </c>
      <c r="D1589" s="17" t="s">
        <v>2381</v>
      </c>
      <c r="E1589" s="17" t="s">
        <v>2380</v>
      </c>
      <c r="F1589" s="17" t="s">
        <v>2381</v>
      </c>
      <c r="G1589" s="17">
        <v>1</v>
      </c>
      <c r="H1589" s="17" t="s">
        <v>2380</v>
      </c>
    </row>
    <row r="1590" spans="1:8" x14ac:dyDescent="0.35">
      <c r="A1590" s="17" t="s">
        <v>782</v>
      </c>
      <c r="B1590" s="17">
        <v>20.48</v>
      </c>
      <c r="C1590" s="17">
        <v>11.09</v>
      </c>
      <c r="D1590" s="17" t="s">
        <v>2380</v>
      </c>
      <c r="E1590" s="17" t="s">
        <v>2380</v>
      </c>
      <c r="F1590" s="17" t="s">
        <v>2380</v>
      </c>
      <c r="G1590" s="17">
        <v>0</v>
      </c>
      <c r="H1590" s="17" t="s">
        <v>2380</v>
      </c>
    </row>
    <row r="1591" spans="1:8" x14ac:dyDescent="0.35">
      <c r="A1591" s="17" t="s">
        <v>781</v>
      </c>
      <c r="B1591" s="17">
        <v>34.450000000000003</v>
      </c>
      <c r="C1591" s="17">
        <v>5.58</v>
      </c>
      <c r="D1591" s="17" t="s">
        <v>2381</v>
      </c>
      <c r="E1591" s="17" t="s">
        <v>2380</v>
      </c>
      <c r="F1591" s="17" t="s">
        <v>2380</v>
      </c>
      <c r="G1591" s="17">
        <v>0</v>
      </c>
      <c r="H1591" s="17" t="s">
        <v>2380</v>
      </c>
    </row>
    <row r="1592" spans="1:8" x14ac:dyDescent="0.35">
      <c r="A1592" s="17" t="s">
        <v>780</v>
      </c>
      <c r="B1592" s="17">
        <v>34.21</v>
      </c>
      <c r="C1592" s="17">
        <v>9.7200000000000006</v>
      </c>
      <c r="D1592" s="17" t="s">
        <v>2381</v>
      </c>
      <c r="E1592" s="17" t="s">
        <v>2380</v>
      </c>
      <c r="F1592" s="17" t="s">
        <v>2380</v>
      </c>
      <c r="G1592" s="17">
        <v>0</v>
      </c>
      <c r="H1592" s="17" t="s">
        <v>2380</v>
      </c>
    </row>
    <row r="1593" spans="1:8" x14ac:dyDescent="0.35">
      <c r="A1593" s="17" t="s">
        <v>779</v>
      </c>
      <c r="B1593" s="17">
        <v>28.8</v>
      </c>
      <c r="C1593" s="17">
        <v>11.41</v>
      </c>
      <c r="D1593" s="17" t="s">
        <v>2381</v>
      </c>
      <c r="E1593" s="17" t="s">
        <v>2380</v>
      </c>
      <c r="F1593" s="17" t="s">
        <v>2380</v>
      </c>
      <c r="G1593" s="17">
        <v>0</v>
      </c>
      <c r="H1593" s="17" t="s">
        <v>2380</v>
      </c>
    </row>
    <row r="1594" spans="1:8" x14ac:dyDescent="0.35">
      <c r="A1594" s="17" t="s">
        <v>778</v>
      </c>
      <c r="B1594" s="17">
        <v>31.74</v>
      </c>
      <c r="C1594" s="17">
        <v>4.46</v>
      </c>
      <c r="D1594" s="17" t="s">
        <v>2380</v>
      </c>
      <c r="E1594" s="17" t="s">
        <v>2380</v>
      </c>
      <c r="F1594" s="17" t="s">
        <v>2381</v>
      </c>
      <c r="G1594" s="17">
        <v>1</v>
      </c>
      <c r="H1594" s="17" t="s">
        <v>2380</v>
      </c>
    </row>
    <row r="1595" spans="1:8" x14ac:dyDescent="0.35">
      <c r="A1595" s="17" t="s">
        <v>777</v>
      </c>
      <c r="B1595" s="17">
        <v>21.78</v>
      </c>
      <c r="C1595" s="17">
        <v>9.31</v>
      </c>
      <c r="D1595" s="17" t="s">
        <v>2381</v>
      </c>
      <c r="E1595" s="17" t="s">
        <v>2380</v>
      </c>
      <c r="F1595" s="17" t="s">
        <v>2380</v>
      </c>
      <c r="G1595" s="17">
        <v>0</v>
      </c>
      <c r="H1595" s="17" t="s">
        <v>2380</v>
      </c>
    </row>
    <row r="1596" spans="1:8" x14ac:dyDescent="0.35">
      <c r="A1596" s="17" t="s">
        <v>776</v>
      </c>
      <c r="B1596" s="17">
        <v>23.75</v>
      </c>
      <c r="C1596" s="17">
        <v>5.03</v>
      </c>
      <c r="D1596" s="17" t="s">
        <v>2380</v>
      </c>
      <c r="E1596" s="17" t="s">
        <v>2380</v>
      </c>
      <c r="F1596" s="17" t="s">
        <v>2380</v>
      </c>
      <c r="G1596" s="17">
        <v>1</v>
      </c>
      <c r="H1596" s="17" t="s">
        <v>2380</v>
      </c>
    </row>
    <row r="1597" spans="1:8" x14ac:dyDescent="0.35">
      <c r="A1597" s="17" t="s">
        <v>775</v>
      </c>
      <c r="B1597" s="17">
        <v>33.21</v>
      </c>
      <c r="C1597" s="17">
        <v>5.07</v>
      </c>
      <c r="D1597" s="17" t="s">
        <v>2381</v>
      </c>
      <c r="E1597" s="17" t="s">
        <v>2380</v>
      </c>
      <c r="F1597" s="17" t="s">
        <v>2380</v>
      </c>
      <c r="G1597" s="17">
        <v>1</v>
      </c>
      <c r="H1597" s="17" t="s">
        <v>2380</v>
      </c>
    </row>
    <row r="1598" spans="1:8" x14ac:dyDescent="0.35">
      <c r="A1598" s="17" t="s">
        <v>774</v>
      </c>
      <c r="B1598" s="17">
        <v>17.7</v>
      </c>
      <c r="C1598" s="17">
        <v>10.42</v>
      </c>
      <c r="D1598" s="17" t="s">
        <v>2381</v>
      </c>
      <c r="E1598" s="17" t="s">
        <v>2380</v>
      </c>
      <c r="F1598" s="17" t="s">
        <v>2380</v>
      </c>
      <c r="G1598" s="17">
        <v>2</v>
      </c>
      <c r="H1598" s="17" t="s">
        <v>2380</v>
      </c>
    </row>
    <row r="1599" spans="1:8" x14ac:dyDescent="0.35">
      <c r="A1599" s="17" t="s">
        <v>773</v>
      </c>
      <c r="B1599" s="17">
        <v>17.2</v>
      </c>
      <c r="C1599" s="17">
        <v>6.45</v>
      </c>
      <c r="D1599" s="17" t="s">
        <v>2380</v>
      </c>
      <c r="E1599" s="17" t="s">
        <v>2380</v>
      </c>
      <c r="F1599" s="17" t="s">
        <v>2380</v>
      </c>
      <c r="G1599" s="17">
        <v>2</v>
      </c>
      <c r="H1599" s="17" t="s">
        <v>2380</v>
      </c>
    </row>
    <row r="1600" spans="1:8" x14ac:dyDescent="0.35">
      <c r="A1600" s="17" t="s">
        <v>772</v>
      </c>
      <c r="B1600" s="17">
        <v>19.21</v>
      </c>
      <c r="C1600" s="17">
        <v>5.52</v>
      </c>
      <c r="D1600" s="17" t="s">
        <v>2380</v>
      </c>
      <c r="E1600" s="17" t="s">
        <v>2380</v>
      </c>
      <c r="F1600" s="17" t="s">
        <v>2380</v>
      </c>
      <c r="G1600" s="17">
        <v>2</v>
      </c>
      <c r="H1600" s="17" t="s">
        <v>2380</v>
      </c>
    </row>
    <row r="1601" spans="1:8" x14ac:dyDescent="0.35">
      <c r="A1601" s="17" t="s">
        <v>771</v>
      </c>
      <c r="B1601" s="17">
        <v>23.2</v>
      </c>
      <c r="C1601" s="17">
        <v>4.41</v>
      </c>
      <c r="D1601" s="17" t="s">
        <v>2380</v>
      </c>
      <c r="E1601" s="17" t="s">
        <v>2380</v>
      </c>
      <c r="F1601" s="17" t="s">
        <v>2381</v>
      </c>
      <c r="G1601" s="17">
        <v>1</v>
      </c>
      <c r="H1601" s="17" t="s">
        <v>2380</v>
      </c>
    </row>
    <row r="1602" spans="1:8" x14ac:dyDescent="0.35">
      <c r="A1602" s="17" t="s">
        <v>770</v>
      </c>
      <c r="B1602" s="17">
        <v>32.5</v>
      </c>
      <c r="C1602" s="17">
        <v>4.6900000000000004</v>
      </c>
      <c r="D1602" s="17" t="s">
        <v>2381</v>
      </c>
      <c r="E1602" s="17" t="s">
        <v>2380</v>
      </c>
      <c r="F1602" s="17" t="s">
        <v>2381</v>
      </c>
      <c r="G1602" s="17">
        <v>1</v>
      </c>
      <c r="H1602" s="17" t="s">
        <v>2380</v>
      </c>
    </row>
    <row r="1603" spans="1:8" x14ac:dyDescent="0.35">
      <c r="A1603" s="17" t="s">
        <v>769</v>
      </c>
      <c r="B1603" s="17">
        <v>20.9</v>
      </c>
      <c r="C1603" s="17">
        <v>6.94</v>
      </c>
      <c r="D1603" s="17" t="s">
        <v>2380</v>
      </c>
      <c r="E1603" s="17" t="s">
        <v>2380</v>
      </c>
      <c r="F1603" s="17" t="s">
        <v>2380</v>
      </c>
      <c r="G1603" s="17">
        <v>0</v>
      </c>
      <c r="H1603" s="17" t="s">
        <v>2380</v>
      </c>
    </row>
    <row r="1604" spans="1:8" x14ac:dyDescent="0.35">
      <c r="A1604" s="17" t="s">
        <v>768</v>
      </c>
      <c r="B1604" s="17">
        <v>19.11</v>
      </c>
      <c r="C1604" s="17">
        <v>4.3499999999999996</v>
      </c>
      <c r="D1604" s="17" t="s">
        <v>2380</v>
      </c>
      <c r="E1604" s="17" t="s">
        <v>2380</v>
      </c>
      <c r="F1604" s="17" t="s">
        <v>2380</v>
      </c>
      <c r="G1604" s="17">
        <v>2</v>
      </c>
      <c r="H1604" s="17" t="s">
        <v>2380</v>
      </c>
    </row>
    <row r="1605" spans="1:8" x14ac:dyDescent="0.35">
      <c r="A1605" s="17" t="s">
        <v>767</v>
      </c>
      <c r="B1605" s="17">
        <v>31.17</v>
      </c>
      <c r="C1605" s="17">
        <v>5.28</v>
      </c>
      <c r="D1605" s="17" t="s">
        <v>2380</v>
      </c>
      <c r="E1605" s="17" t="s">
        <v>2380</v>
      </c>
      <c r="F1605" s="17" t="s">
        <v>2380</v>
      </c>
      <c r="G1605" s="17">
        <v>1</v>
      </c>
      <c r="H1605" s="17" t="s">
        <v>2380</v>
      </c>
    </row>
    <row r="1606" spans="1:8" x14ac:dyDescent="0.35">
      <c r="A1606" s="17" t="s">
        <v>766</v>
      </c>
      <c r="B1606" s="17">
        <v>36.08</v>
      </c>
      <c r="C1606" s="17">
        <v>4.29</v>
      </c>
      <c r="D1606" s="17" t="s">
        <v>2380</v>
      </c>
      <c r="E1606" s="17" t="s">
        <v>2380</v>
      </c>
      <c r="F1606" s="17" t="s">
        <v>2380</v>
      </c>
      <c r="G1606" s="17">
        <v>0</v>
      </c>
      <c r="H1606" s="17" t="s">
        <v>2380</v>
      </c>
    </row>
    <row r="1607" spans="1:8" x14ac:dyDescent="0.35">
      <c r="A1607" s="17" t="s">
        <v>765</v>
      </c>
      <c r="B1607" s="17">
        <v>28.024999999999999</v>
      </c>
      <c r="C1607" s="17">
        <v>5.69</v>
      </c>
      <c r="D1607" s="17" t="s">
        <v>2381</v>
      </c>
      <c r="E1607" s="17" t="s">
        <v>2380</v>
      </c>
      <c r="F1607" s="17" t="s">
        <v>2380</v>
      </c>
      <c r="G1607" s="17">
        <v>0</v>
      </c>
      <c r="H1607" s="17" t="s">
        <v>2380</v>
      </c>
    </row>
    <row r="1608" spans="1:8" x14ac:dyDescent="0.35">
      <c r="A1608" s="17" t="s">
        <v>764</v>
      </c>
      <c r="B1608" s="17">
        <v>24.32</v>
      </c>
      <c r="C1608" s="17">
        <v>5.56</v>
      </c>
      <c r="D1608" s="17" t="s">
        <v>2381</v>
      </c>
      <c r="E1608" s="17" t="s">
        <v>2380</v>
      </c>
      <c r="F1608" s="17" t="s">
        <v>2380</v>
      </c>
      <c r="G1608" s="17">
        <v>0</v>
      </c>
      <c r="H1608" s="17" t="s">
        <v>2380</v>
      </c>
    </row>
    <row r="1609" spans="1:8" x14ac:dyDescent="0.35">
      <c r="A1609" s="17" t="s">
        <v>763</v>
      </c>
      <c r="B1609" s="17">
        <v>38</v>
      </c>
      <c r="C1609" s="17">
        <v>5.41</v>
      </c>
      <c r="D1609" s="17" t="s">
        <v>2381</v>
      </c>
      <c r="E1609" s="17" t="s">
        <v>2380</v>
      </c>
      <c r="F1609" s="17" t="s">
        <v>2380</v>
      </c>
      <c r="G1609" s="17">
        <v>1</v>
      </c>
      <c r="H1609" s="17" t="s">
        <v>2380</v>
      </c>
    </row>
    <row r="1610" spans="1:8" x14ac:dyDescent="0.35">
      <c r="A1610" s="17" t="s">
        <v>762</v>
      </c>
      <c r="B1610" s="17">
        <v>31.6</v>
      </c>
      <c r="C1610" s="17">
        <v>10.85</v>
      </c>
      <c r="D1610" s="17" t="s">
        <v>2381</v>
      </c>
      <c r="E1610" s="17" t="s">
        <v>2380</v>
      </c>
      <c r="F1610" s="17" t="s">
        <v>2380</v>
      </c>
      <c r="G1610" s="17">
        <v>0</v>
      </c>
      <c r="H1610" s="17" t="s">
        <v>2380</v>
      </c>
    </row>
    <row r="1611" spans="1:8" x14ac:dyDescent="0.35">
      <c r="A1611" s="17" t="s">
        <v>761</v>
      </c>
      <c r="B1611" s="17">
        <v>31.02</v>
      </c>
      <c r="C1611" s="17">
        <v>11.63</v>
      </c>
      <c r="D1611" s="17" t="s">
        <v>2381</v>
      </c>
      <c r="E1611" s="17" t="s">
        <v>2380</v>
      </c>
      <c r="F1611" s="17" t="s">
        <v>2380</v>
      </c>
      <c r="G1611" s="17">
        <v>0</v>
      </c>
      <c r="H1611" s="17" t="s">
        <v>2380</v>
      </c>
    </row>
    <row r="1612" spans="1:8" x14ac:dyDescent="0.35">
      <c r="A1612" s="17" t="s">
        <v>760</v>
      </c>
      <c r="B1612" s="17">
        <v>29.26</v>
      </c>
      <c r="C1612" s="17">
        <v>5.68</v>
      </c>
      <c r="D1612" s="17" t="s">
        <v>2381</v>
      </c>
      <c r="E1612" s="17" t="s">
        <v>2380</v>
      </c>
      <c r="F1612" s="17" t="s">
        <v>2380</v>
      </c>
      <c r="G1612" s="17">
        <v>1</v>
      </c>
      <c r="H1612" s="17" t="s">
        <v>2380</v>
      </c>
    </row>
    <row r="1613" spans="1:8" x14ac:dyDescent="0.35">
      <c r="A1613" s="17" t="s">
        <v>759</v>
      </c>
      <c r="B1613" s="17">
        <v>15.09</v>
      </c>
      <c r="C1613" s="17">
        <v>7.59</v>
      </c>
      <c r="D1613" s="17" t="s">
        <v>2381</v>
      </c>
      <c r="E1613" s="17" t="s">
        <v>2380</v>
      </c>
      <c r="F1613" s="17" t="s">
        <v>2380</v>
      </c>
      <c r="G1613" s="17">
        <v>2</v>
      </c>
      <c r="H1613" s="17" t="s">
        <v>2380</v>
      </c>
    </row>
    <row r="1614" spans="1:8" x14ac:dyDescent="0.35">
      <c r="A1614" s="17" t="s">
        <v>758</v>
      </c>
      <c r="B1614" s="17">
        <v>22.63</v>
      </c>
      <c r="C1614" s="17">
        <v>5.09</v>
      </c>
      <c r="D1614" s="17" t="s">
        <v>2381</v>
      </c>
      <c r="E1614" s="17" t="s">
        <v>2380</v>
      </c>
      <c r="F1614" s="17" t="s">
        <v>2380</v>
      </c>
      <c r="G1614" s="17">
        <v>0</v>
      </c>
      <c r="H1614" s="17" t="s">
        <v>2380</v>
      </c>
    </row>
    <row r="1615" spans="1:8" x14ac:dyDescent="0.35">
      <c r="A1615" s="17" t="s">
        <v>757</v>
      </c>
      <c r="B1615" s="17">
        <v>23.46</v>
      </c>
      <c r="C1615" s="17">
        <v>4.21</v>
      </c>
      <c r="D1615" s="17" t="s">
        <v>2380</v>
      </c>
      <c r="E1615" s="17" t="s">
        <v>2380</v>
      </c>
      <c r="F1615" s="17" t="s">
        <v>2380</v>
      </c>
      <c r="G1615" s="17">
        <v>1</v>
      </c>
      <c r="H1615" s="17" t="s">
        <v>2380</v>
      </c>
    </row>
    <row r="1616" spans="1:8" x14ac:dyDescent="0.35">
      <c r="A1616" s="17" t="s">
        <v>756</v>
      </c>
      <c r="B1616" s="17">
        <v>22.56</v>
      </c>
      <c r="C1616" s="17">
        <v>4.34</v>
      </c>
      <c r="D1616" s="17" t="s">
        <v>2381</v>
      </c>
      <c r="E1616" s="17" t="s">
        <v>2380</v>
      </c>
      <c r="F1616" s="17" t="s">
        <v>2380</v>
      </c>
      <c r="G1616" s="17">
        <v>0</v>
      </c>
      <c r="H1616" s="17" t="s">
        <v>2380</v>
      </c>
    </row>
    <row r="1617" spans="1:8" x14ac:dyDescent="0.35">
      <c r="A1617" s="17" t="s">
        <v>755</v>
      </c>
      <c r="B1617" s="17">
        <v>19.28</v>
      </c>
      <c r="C1617" s="17">
        <v>11.85</v>
      </c>
      <c r="D1617" s="17" t="s">
        <v>2380</v>
      </c>
      <c r="E1617" s="17" t="s">
        <v>2380</v>
      </c>
      <c r="F1617" s="17" t="s">
        <v>2380</v>
      </c>
      <c r="G1617" s="17">
        <v>2</v>
      </c>
      <c r="H1617" s="17" t="s">
        <v>2380</v>
      </c>
    </row>
    <row r="1618" spans="1:8" x14ac:dyDescent="0.35">
      <c r="A1618" s="17" t="s">
        <v>754</v>
      </c>
      <c r="B1618" s="17">
        <v>15.37</v>
      </c>
      <c r="C1618" s="17">
        <v>9.61</v>
      </c>
      <c r="D1618" s="17" t="s">
        <v>2381</v>
      </c>
      <c r="E1618" s="17" t="s">
        <v>2380</v>
      </c>
      <c r="F1618" s="17" t="s">
        <v>2380</v>
      </c>
      <c r="G1618" s="17">
        <v>2</v>
      </c>
      <c r="H1618" s="17" t="s">
        <v>2380</v>
      </c>
    </row>
    <row r="1619" spans="1:8" x14ac:dyDescent="0.35">
      <c r="A1619" s="17" t="s">
        <v>753</v>
      </c>
      <c r="B1619" s="17">
        <v>18.71</v>
      </c>
      <c r="C1619" s="17">
        <v>5.29</v>
      </c>
      <c r="D1619" s="17" t="s">
        <v>2381</v>
      </c>
      <c r="E1619" s="17" t="s">
        <v>2380</v>
      </c>
      <c r="F1619" s="17" t="s">
        <v>2380</v>
      </c>
      <c r="G1619" s="17">
        <v>0</v>
      </c>
      <c r="H1619" s="17" t="s">
        <v>2380</v>
      </c>
    </row>
    <row r="1620" spans="1:8" x14ac:dyDescent="0.35">
      <c r="A1620" s="17" t="s">
        <v>752</v>
      </c>
      <c r="B1620" s="17">
        <v>20.61</v>
      </c>
      <c r="C1620" s="17">
        <v>6.89</v>
      </c>
      <c r="D1620" s="17" t="s">
        <v>2380</v>
      </c>
      <c r="E1620" s="17" t="s">
        <v>2380</v>
      </c>
      <c r="F1620" s="17" t="s">
        <v>2380</v>
      </c>
      <c r="G1620" s="17">
        <v>0</v>
      </c>
      <c r="H1620" s="17" t="s">
        <v>2380</v>
      </c>
    </row>
    <row r="1621" spans="1:8" x14ac:dyDescent="0.35">
      <c r="A1621" s="17" t="s">
        <v>751</v>
      </c>
      <c r="B1621" s="17">
        <v>15.99</v>
      </c>
      <c r="C1621" s="17">
        <v>4.57</v>
      </c>
      <c r="D1621" s="17" t="s">
        <v>2381</v>
      </c>
      <c r="E1621" s="17" t="s">
        <v>2380</v>
      </c>
      <c r="F1621" s="17" t="s">
        <v>2381</v>
      </c>
      <c r="G1621" s="17">
        <v>1</v>
      </c>
      <c r="H1621" s="17" t="s">
        <v>2380</v>
      </c>
    </row>
    <row r="1622" spans="1:8" x14ac:dyDescent="0.35">
      <c r="A1622" s="17" t="s">
        <v>750</v>
      </c>
      <c r="B1622" s="17">
        <v>33.155000000000001</v>
      </c>
      <c r="C1622" s="17">
        <v>4.32</v>
      </c>
      <c r="D1622" s="17" t="s">
        <v>2380</v>
      </c>
      <c r="E1622" s="17" t="s">
        <v>2380</v>
      </c>
      <c r="F1622" s="17" t="s">
        <v>2380</v>
      </c>
      <c r="G1622" s="17">
        <v>0</v>
      </c>
      <c r="H1622" s="17" t="s">
        <v>2380</v>
      </c>
    </row>
    <row r="1623" spans="1:8" x14ac:dyDescent="0.35">
      <c r="A1623" s="17" t="s">
        <v>749</v>
      </c>
      <c r="B1623" s="17">
        <v>26.22</v>
      </c>
      <c r="C1623" s="17">
        <v>5.57</v>
      </c>
      <c r="D1623" s="17" t="s">
        <v>2381</v>
      </c>
      <c r="E1623" s="17" t="s">
        <v>2380</v>
      </c>
      <c r="F1623" s="17" t="s">
        <v>2381</v>
      </c>
      <c r="G1623" s="17">
        <v>1</v>
      </c>
      <c r="H1623" s="17" t="s">
        <v>2380</v>
      </c>
    </row>
    <row r="1624" spans="1:8" x14ac:dyDescent="0.35">
      <c r="A1624" s="17" t="s">
        <v>748</v>
      </c>
      <c r="B1624" s="17">
        <v>21.85</v>
      </c>
      <c r="C1624" s="17">
        <v>5.26</v>
      </c>
      <c r="D1624" s="17" t="s">
        <v>2381</v>
      </c>
      <c r="E1624" s="17" t="s">
        <v>2380</v>
      </c>
      <c r="F1624" s="17" t="s">
        <v>2381</v>
      </c>
      <c r="G1624" s="17">
        <v>1</v>
      </c>
      <c r="H1624" s="17" t="s">
        <v>2380</v>
      </c>
    </row>
    <row r="1625" spans="1:8" x14ac:dyDescent="0.35">
      <c r="A1625" s="17" t="s">
        <v>747</v>
      </c>
      <c r="B1625" s="17">
        <v>30.495000000000001</v>
      </c>
      <c r="C1625" s="17">
        <v>6.25</v>
      </c>
      <c r="D1625" s="17" t="s">
        <v>2380</v>
      </c>
      <c r="E1625" s="17" t="s">
        <v>2380</v>
      </c>
      <c r="F1625" s="17" t="s">
        <v>2380</v>
      </c>
      <c r="G1625" s="17">
        <v>0</v>
      </c>
      <c r="H1625" s="17" t="s">
        <v>2380</v>
      </c>
    </row>
    <row r="1626" spans="1:8" x14ac:dyDescent="0.35">
      <c r="A1626" s="17" t="s">
        <v>746</v>
      </c>
      <c r="B1626" s="17">
        <v>34.104999999999997</v>
      </c>
      <c r="C1626" s="17">
        <v>5.67</v>
      </c>
      <c r="D1626" s="17" t="s">
        <v>2381</v>
      </c>
      <c r="E1626" s="17" t="s">
        <v>2380</v>
      </c>
      <c r="F1626" s="17" t="s">
        <v>2380</v>
      </c>
      <c r="G1626" s="17">
        <v>0</v>
      </c>
      <c r="H1626" s="17" t="s">
        <v>2380</v>
      </c>
    </row>
    <row r="1627" spans="1:8" x14ac:dyDescent="0.35">
      <c r="A1627" s="17" t="s">
        <v>745</v>
      </c>
      <c r="B1627" s="17">
        <v>32.770000000000003</v>
      </c>
      <c r="C1627" s="17">
        <v>4.42</v>
      </c>
      <c r="D1627" s="17" t="s">
        <v>2381</v>
      </c>
      <c r="E1627" s="17" t="s">
        <v>2380</v>
      </c>
      <c r="F1627" s="17" t="s">
        <v>2380</v>
      </c>
      <c r="G1627" s="17">
        <v>1</v>
      </c>
      <c r="H1627" s="17" t="s">
        <v>2380</v>
      </c>
    </row>
    <row r="1628" spans="1:8" x14ac:dyDescent="0.35">
      <c r="A1628" s="17" t="s">
        <v>744</v>
      </c>
      <c r="B1628" s="17">
        <v>16.850000000000001</v>
      </c>
      <c r="C1628" s="17">
        <v>11.75</v>
      </c>
      <c r="D1628" s="17" t="s">
        <v>2381</v>
      </c>
      <c r="E1628" s="17" t="s">
        <v>2380</v>
      </c>
      <c r="F1628" s="17" t="s">
        <v>2380</v>
      </c>
      <c r="G1628" s="17">
        <v>2</v>
      </c>
      <c r="H1628" s="17" t="s">
        <v>2380</v>
      </c>
    </row>
    <row r="1629" spans="1:8" x14ac:dyDescent="0.35">
      <c r="A1629" s="17" t="s">
        <v>743</v>
      </c>
      <c r="B1629" s="17">
        <v>34.700000000000003</v>
      </c>
      <c r="C1629" s="17">
        <v>6.06</v>
      </c>
      <c r="D1629" s="17" t="s">
        <v>2380</v>
      </c>
      <c r="E1629" s="17" t="s">
        <v>2380</v>
      </c>
      <c r="F1629" s="17" t="s">
        <v>2380</v>
      </c>
      <c r="G1629" s="17">
        <v>1</v>
      </c>
      <c r="H1629" s="17" t="s">
        <v>2380</v>
      </c>
    </row>
    <row r="1630" spans="1:8" x14ac:dyDescent="0.35">
      <c r="A1630" s="17" t="s">
        <v>742</v>
      </c>
      <c r="B1630" s="17">
        <v>37.049999999999997</v>
      </c>
      <c r="C1630" s="17">
        <v>5.48</v>
      </c>
      <c r="D1630" s="17" t="s">
        <v>2380</v>
      </c>
      <c r="E1630" s="17" t="s">
        <v>2380</v>
      </c>
      <c r="F1630" s="17" t="s">
        <v>2380</v>
      </c>
      <c r="G1630" s="17">
        <v>1</v>
      </c>
      <c r="H1630" s="17" t="s">
        <v>2380</v>
      </c>
    </row>
    <row r="1631" spans="1:8" x14ac:dyDescent="0.35">
      <c r="A1631" s="17" t="s">
        <v>741</v>
      </c>
      <c r="B1631" s="17">
        <v>18.78</v>
      </c>
      <c r="C1631" s="17">
        <v>4.45</v>
      </c>
      <c r="D1631" s="17" t="s">
        <v>2380</v>
      </c>
      <c r="E1631" s="17" t="s">
        <v>2380</v>
      </c>
      <c r="F1631" s="17" t="s">
        <v>2381</v>
      </c>
      <c r="G1631" s="17">
        <v>1</v>
      </c>
      <c r="H1631" s="17" t="s">
        <v>2380</v>
      </c>
    </row>
    <row r="1632" spans="1:8" x14ac:dyDescent="0.35">
      <c r="A1632" s="17" t="s">
        <v>740</v>
      </c>
      <c r="B1632" s="17">
        <v>28.024999999999999</v>
      </c>
      <c r="C1632" s="17">
        <v>5</v>
      </c>
      <c r="D1632" s="17" t="s">
        <v>2380</v>
      </c>
      <c r="E1632" s="17" t="s">
        <v>2380</v>
      </c>
      <c r="F1632" s="17" t="s">
        <v>2380</v>
      </c>
      <c r="G1632" s="17">
        <v>1</v>
      </c>
      <c r="H1632" s="17" t="s">
        <v>2380</v>
      </c>
    </row>
    <row r="1633" spans="1:8" x14ac:dyDescent="0.35">
      <c r="A1633" s="17" t="s">
        <v>739</v>
      </c>
      <c r="B1633" s="17">
        <v>35.090000000000003</v>
      </c>
      <c r="C1633" s="17">
        <v>5.84</v>
      </c>
      <c r="D1633" s="17" t="s">
        <v>2380</v>
      </c>
      <c r="E1633" s="17" t="s">
        <v>2380</v>
      </c>
      <c r="F1633" s="17" t="s">
        <v>2380</v>
      </c>
      <c r="G1633" s="17">
        <v>0</v>
      </c>
      <c r="H1633" s="17" t="s">
        <v>2380</v>
      </c>
    </row>
    <row r="1634" spans="1:8" x14ac:dyDescent="0.35">
      <c r="A1634" s="17" t="s">
        <v>738</v>
      </c>
      <c r="B1634" s="17">
        <v>34.42</v>
      </c>
      <c r="C1634" s="17">
        <v>5.21</v>
      </c>
      <c r="D1634" s="17" t="s">
        <v>2381</v>
      </c>
      <c r="E1634" s="17" t="s">
        <v>2380</v>
      </c>
      <c r="F1634" s="17" t="s">
        <v>2380</v>
      </c>
      <c r="G1634" s="17">
        <v>0</v>
      </c>
      <c r="H1634" s="17" t="s">
        <v>2380</v>
      </c>
    </row>
    <row r="1635" spans="1:8" x14ac:dyDescent="0.35">
      <c r="A1635" s="17" t="s">
        <v>737</v>
      </c>
      <c r="B1635" s="17">
        <v>29.4</v>
      </c>
      <c r="C1635" s="17">
        <v>4.26</v>
      </c>
      <c r="D1635" s="17" t="s">
        <v>2380</v>
      </c>
      <c r="E1635" s="17" t="s">
        <v>2380</v>
      </c>
      <c r="F1635" s="17" t="s">
        <v>2380</v>
      </c>
      <c r="G1635" s="17">
        <v>0</v>
      </c>
      <c r="H1635" s="17" t="s">
        <v>2380</v>
      </c>
    </row>
    <row r="1636" spans="1:8" x14ac:dyDescent="0.35">
      <c r="A1636" s="17" t="s">
        <v>736</v>
      </c>
      <c r="B1636" s="17">
        <v>21.31</v>
      </c>
      <c r="C1636" s="17">
        <v>4.17</v>
      </c>
      <c r="D1636" s="17" t="s">
        <v>2380</v>
      </c>
      <c r="E1636" s="17" t="s">
        <v>2380</v>
      </c>
      <c r="F1636" s="17" t="s">
        <v>2380</v>
      </c>
      <c r="G1636" s="17">
        <v>0</v>
      </c>
      <c r="H1636" s="17" t="s">
        <v>2380</v>
      </c>
    </row>
    <row r="1637" spans="1:8" x14ac:dyDescent="0.35">
      <c r="A1637" s="17" t="s">
        <v>735</v>
      </c>
      <c r="B1637" s="17">
        <v>19.559999999999999</v>
      </c>
      <c r="C1637" s="17">
        <v>11.96</v>
      </c>
      <c r="D1637" s="17" t="s">
        <v>2380</v>
      </c>
      <c r="E1637" s="17" t="s">
        <v>2380</v>
      </c>
      <c r="F1637" s="17" t="s">
        <v>2380</v>
      </c>
      <c r="G1637" s="17">
        <v>0</v>
      </c>
      <c r="H1637" s="17" t="s">
        <v>2380</v>
      </c>
    </row>
    <row r="1638" spans="1:8" x14ac:dyDescent="0.35">
      <c r="A1638" s="17" t="s">
        <v>734</v>
      </c>
      <c r="B1638" s="17">
        <v>37.335000000000001</v>
      </c>
      <c r="C1638" s="17">
        <v>6.26</v>
      </c>
      <c r="D1638" s="17" t="s">
        <v>2381</v>
      </c>
      <c r="E1638" s="17" t="s">
        <v>2380</v>
      </c>
      <c r="F1638" s="17" t="s">
        <v>2380</v>
      </c>
      <c r="G1638" s="17">
        <v>1</v>
      </c>
      <c r="H1638" s="17" t="s">
        <v>2380</v>
      </c>
    </row>
    <row r="1639" spans="1:8" x14ac:dyDescent="0.35">
      <c r="A1639" s="17" t="s">
        <v>733</v>
      </c>
      <c r="B1639" s="17">
        <v>19.53</v>
      </c>
      <c r="C1639" s="17">
        <v>11.68</v>
      </c>
      <c r="D1639" s="17" t="s">
        <v>2380</v>
      </c>
      <c r="E1639" s="17" t="s">
        <v>2380</v>
      </c>
      <c r="F1639" s="17" t="s">
        <v>2380</v>
      </c>
      <c r="G1639" s="17">
        <v>0</v>
      </c>
      <c r="H1639" s="17" t="s">
        <v>2380</v>
      </c>
    </row>
    <row r="1640" spans="1:8" x14ac:dyDescent="0.35">
      <c r="A1640" s="17" t="s">
        <v>732</v>
      </c>
      <c r="B1640" s="17">
        <v>34.1</v>
      </c>
      <c r="C1640" s="17">
        <v>5.16</v>
      </c>
      <c r="D1640" s="17" t="s">
        <v>2380</v>
      </c>
      <c r="E1640" s="17" t="s">
        <v>2380</v>
      </c>
      <c r="F1640" s="17" t="s">
        <v>2380</v>
      </c>
      <c r="G1640" s="17">
        <v>0</v>
      </c>
      <c r="H1640" s="17" t="s">
        <v>2380</v>
      </c>
    </row>
    <row r="1641" spans="1:8" x14ac:dyDescent="0.35">
      <c r="A1641" s="17" t="s">
        <v>731</v>
      </c>
      <c r="B1641" s="17">
        <v>16.5</v>
      </c>
      <c r="C1641" s="17">
        <v>6.9</v>
      </c>
      <c r="D1641" s="17" t="s">
        <v>2381</v>
      </c>
      <c r="E1641" s="17" t="s">
        <v>2380</v>
      </c>
      <c r="F1641" s="17" t="s">
        <v>2380</v>
      </c>
      <c r="G1641" s="17">
        <v>2</v>
      </c>
      <c r="H1641" s="17" t="s">
        <v>2380</v>
      </c>
    </row>
    <row r="1642" spans="1:8" x14ac:dyDescent="0.35">
      <c r="A1642" s="17" t="s">
        <v>730</v>
      </c>
      <c r="B1642" s="17">
        <v>30.69</v>
      </c>
      <c r="C1642" s="17">
        <v>4.83</v>
      </c>
      <c r="D1642" s="17" t="s">
        <v>2380</v>
      </c>
      <c r="E1642" s="17" t="s">
        <v>2380</v>
      </c>
      <c r="F1642" s="17" t="s">
        <v>2380</v>
      </c>
      <c r="G1642" s="17">
        <v>1</v>
      </c>
      <c r="H1642" s="17" t="s">
        <v>2380</v>
      </c>
    </row>
    <row r="1643" spans="1:8" x14ac:dyDescent="0.35">
      <c r="A1643" s="17" t="s">
        <v>729</v>
      </c>
      <c r="B1643" s="17">
        <v>28.93</v>
      </c>
      <c r="C1643" s="17">
        <v>4.87</v>
      </c>
      <c r="D1643" s="17" t="s">
        <v>2380</v>
      </c>
      <c r="E1643" s="17" t="s">
        <v>2380</v>
      </c>
      <c r="F1643" s="17" t="s">
        <v>2380</v>
      </c>
      <c r="G1643" s="17">
        <v>1</v>
      </c>
      <c r="H1643" s="17" t="s">
        <v>2380</v>
      </c>
    </row>
    <row r="1644" spans="1:8" x14ac:dyDescent="0.35">
      <c r="A1644" s="17" t="s">
        <v>728</v>
      </c>
      <c r="B1644" s="17">
        <v>38.9</v>
      </c>
      <c r="C1644" s="17">
        <v>4.28</v>
      </c>
      <c r="D1644" s="17" t="s">
        <v>2380</v>
      </c>
      <c r="E1644" s="17" t="s">
        <v>2380</v>
      </c>
      <c r="F1644" s="17" t="s">
        <v>2380</v>
      </c>
      <c r="G1644" s="17">
        <v>0</v>
      </c>
      <c r="H1644" s="17" t="s">
        <v>2380</v>
      </c>
    </row>
    <row r="1645" spans="1:8" x14ac:dyDescent="0.35">
      <c r="A1645" s="17" t="s">
        <v>727</v>
      </c>
      <c r="B1645" s="17">
        <v>26.9</v>
      </c>
      <c r="C1645" s="17">
        <v>4.07</v>
      </c>
      <c r="D1645" s="17" t="s">
        <v>2380</v>
      </c>
      <c r="E1645" s="17" t="s">
        <v>2380</v>
      </c>
      <c r="F1645" s="17" t="s">
        <v>2380</v>
      </c>
      <c r="G1645" s="17">
        <v>0</v>
      </c>
      <c r="H1645" s="17" t="s">
        <v>2380</v>
      </c>
    </row>
    <row r="1646" spans="1:8" x14ac:dyDescent="0.35">
      <c r="A1646" s="17" t="s">
        <v>726</v>
      </c>
      <c r="B1646" s="17">
        <v>24.86</v>
      </c>
      <c r="C1646" s="17">
        <v>6.23</v>
      </c>
      <c r="D1646" s="17" t="s">
        <v>2380</v>
      </c>
      <c r="E1646" s="17" t="s">
        <v>2380</v>
      </c>
      <c r="F1646" s="17" t="s">
        <v>2380</v>
      </c>
      <c r="G1646" s="17">
        <v>0</v>
      </c>
      <c r="H1646" s="17" t="s">
        <v>2380</v>
      </c>
    </row>
    <row r="1647" spans="1:8" x14ac:dyDescent="0.35">
      <c r="A1647" s="17" t="s">
        <v>725</v>
      </c>
      <c r="B1647" s="17">
        <v>39.14</v>
      </c>
      <c r="C1647" s="17">
        <v>6.24</v>
      </c>
      <c r="D1647" s="17" t="s">
        <v>2380</v>
      </c>
      <c r="E1647" s="17" t="s">
        <v>2381</v>
      </c>
      <c r="F1647" s="17" t="s">
        <v>2380</v>
      </c>
      <c r="G1647" s="17">
        <v>1</v>
      </c>
      <c r="H1647" s="17" t="s">
        <v>2380</v>
      </c>
    </row>
    <row r="1648" spans="1:8" x14ac:dyDescent="0.35">
      <c r="A1648" s="17" t="s">
        <v>724</v>
      </c>
      <c r="B1648" s="17">
        <v>39.799999999999997</v>
      </c>
      <c r="C1648" s="17">
        <v>6.17</v>
      </c>
      <c r="D1648" s="17" t="s">
        <v>2380</v>
      </c>
      <c r="E1648" s="17" t="s">
        <v>2380</v>
      </c>
      <c r="F1648" s="17" t="s">
        <v>2381</v>
      </c>
      <c r="G1648" s="17">
        <v>1</v>
      </c>
      <c r="H1648" s="17" t="s">
        <v>2380</v>
      </c>
    </row>
    <row r="1649" spans="1:8" x14ac:dyDescent="0.35">
      <c r="A1649" s="17" t="s">
        <v>723</v>
      </c>
      <c r="B1649" s="17">
        <v>34.32</v>
      </c>
      <c r="C1649" s="17">
        <v>5.16</v>
      </c>
      <c r="D1649" s="17" t="s">
        <v>2380</v>
      </c>
      <c r="E1649" s="17" t="s">
        <v>2380</v>
      </c>
      <c r="F1649" s="17" t="s">
        <v>2380</v>
      </c>
      <c r="G1649" s="17">
        <v>1</v>
      </c>
      <c r="H1649" s="17" t="s">
        <v>2380</v>
      </c>
    </row>
    <row r="1650" spans="1:8" x14ac:dyDescent="0.35">
      <c r="A1650" s="17" t="s">
        <v>722</v>
      </c>
      <c r="B1650" s="17">
        <v>32.51</v>
      </c>
      <c r="C1650" s="17">
        <v>4.3</v>
      </c>
      <c r="D1650" s="17" t="s">
        <v>2380</v>
      </c>
      <c r="E1650" s="17" t="s">
        <v>2380</v>
      </c>
      <c r="F1650" s="17" t="s">
        <v>2380</v>
      </c>
      <c r="G1650" s="17">
        <v>0</v>
      </c>
      <c r="H1650" s="17" t="s">
        <v>2380</v>
      </c>
    </row>
    <row r="1651" spans="1:8" x14ac:dyDescent="0.35">
      <c r="A1651" s="17" t="s">
        <v>721</v>
      </c>
      <c r="B1651" s="17">
        <v>30.71</v>
      </c>
      <c r="C1651" s="17">
        <v>6.14</v>
      </c>
      <c r="D1651" s="17" t="s">
        <v>2380</v>
      </c>
      <c r="E1651" s="17" t="s">
        <v>2380</v>
      </c>
      <c r="F1651" s="17" t="s">
        <v>2381</v>
      </c>
      <c r="G1651" s="17">
        <v>1</v>
      </c>
      <c r="H1651" s="17" t="s">
        <v>2380</v>
      </c>
    </row>
    <row r="1652" spans="1:8" x14ac:dyDescent="0.35">
      <c r="A1652" s="17" t="s">
        <v>720</v>
      </c>
      <c r="B1652" s="17">
        <v>28.9</v>
      </c>
      <c r="C1652" s="17">
        <v>5.36</v>
      </c>
      <c r="D1652" s="17" t="s">
        <v>2380</v>
      </c>
      <c r="E1652" s="17" t="s">
        <v>2380</v>
      </c>
      <c r="F1652" s="17" t="s">
        <v>2380</v>
      </c>
      <c r="G1652" s="17">
        <v>1</v>
      </c>
      <c r="H1652" s="17" t="s">
        <v>2380</v>
      </c>
    </row>
    <row r="1653" spans="1:8" x14ac:dyDescent="0.35">
      <c r="A1653" s="17" t="s">
        <v>719</v>
      </c>
      <c r="B1653" s="17">
        <v>36.19</v>
      </c>
      <c r="C1653" s="17">
        <v>4.3</v>
      </c>
      <c r="D1653" s="17" t="s">
        <v>2380</v>
      </c>
      <c r="E1653" s="17" t="s">
        <v>2380</v>
      </c>
      <c r="F1653" s="17" t="s">
        <v>2380</v>
      </c>
      <c r="G1653" s="17">
        <v>0</v>
      </c>
      <c r="H1653" s="17" t="s">
        <v>2380</v>
      </c>
    </row>
    <row r="1654" spans="1:8" x14ac:dyDescent="0.35">
      <c r="A1654" s="17" t="s">
        <v>718</v>
      </c>
      <c r="B1654" s="17">
        <v>29.6</v>
      </c>
      <c r="C1654" s="17">
        <v>4.09</v>
      </c>
      <c r="D1654" s="17" t="s">
        <v>2380</v>
      </c>
      <c r="E1654" s="17" t="s">
        <v>2380</v>
      </c>
      <c r="F1654" s="17" t="s">
        <v>2380</v>
      </c>
      <c r="G1654" s="17">
        <v>0</v>
      </c>
      <c r="H1654" s="17" t="s">
        <v>2380</v>
      </c>
    </row>
    <row r="1655" spans="1:8" x14ac:dyDescent="0.35">
      <c r="A1655" s="17" t="s">
        <v>717</v>
      </c>
      <c r="B1655" s="17">
        <v>30.95</v>
      </c>
      <c r="C1655" s="17">
        <v>6.27</v>
      </c>
      <c r="D1655" s="17" t="s">
        <v>2380</v>
      </c>
      <c r="E1655" s="17" t="s">
        <v>2380</v>
      </c>
      <c r="F1655" s="17" t="s">
        <v>2381</v>
      </c>
      <c r="G1655" s="17">
        <v>1</v>
      </c>
      <c r="H1655" s="17" t="s">
        <v>2380</v>
      </c>
    </row>
    <row r="1656" spans="1:8" x14ac:dyDescent="0.35">
      <c r="A1656" s="17" t="s">
        <v>716</v>
      </c>
      <c r="B1656" s="17">
        <v>19.95</v>
      </c>
      <c r="C1656" s="17">
        <v>5.39</v>
      </c>
      <c r="D1656" s="17" t="s">
        <v>2380</v>
      </c>
      <c r="E1656" s="17" t="s">
        <v>2380</v>
      </c>
      <c r="F1656" s="17" t="s">
        <v>2380</v>
      </c>
      <c r="G1656" s="17">
        <v>1</v>
      </c>
      <c r="H1656" s="17" t="s">
        <v>2380</v>
      </c>
    </row>
    <row r="1657" spans="1:8" x14ac:dyDescent="0.35">
      <c r="A1657" s="17" t="s">
        <v>715</v>
      </c>
      <c r="B1657" s="17">
        <v>23.65</v>
      </c>
      <c r="C1657" s="17">
        <v>5.75</v>
      </c>
      <c r="D1657" s="17" t="s">
        <v>2381</v>
      </c>
      <c r="E1657" s="17" t="s">
        <v>2380</v>
      </c>
      <c r="F1657" s="17" t="s">
        <v>2380</v>
      </c>
      <c r="G1657" s="17">
        <v>0</v>
      </c>
      <c r="H1657" s="17" t="s">
        <v>2380</v>
      </c>
    </row>
    <row r="1658" spans="1:8" x14ac:dyDescent="0.35">
      <c r="A1658" s="17" t="s">
        <v>714</v>
      </c>
      <c r="B1658" s="17">
        <v>43.34</v>
      </c>
      <c r="C1658" s="17">
        <v>4.91</v>
      </c>
      <c r="D1658" s="17" t="s">
        <v>2380</v>
      </c>
      <c r="E1658" s="17" t="s">
        <v>2380</v>
      </c>
      <c r="F1658" s="17" t="s">
        <v>2380</v>
      </c>
      <c r="G1658" s="17">
        <v>1</v>
      </c>
      <c r="H1658" s="17" t="s">
        <v>2380</v>
      </c>
    </row>
    <row r="1659" spans="1:8" x14ac:dyDescent="0.35">
      <c r="A1659" s="17" t="s">
        <v>713</v>
      </c>
      <c r="B1659" s="17">
        <v>31.98</v>
      </c>
      <c r="C1659" s="17">
        <v>4.46</v>
      </c>
      <c r="D1659" s="17" t="s">
        <v>2381</v>
      </c>
      <c r="E1659" s="17" t="s">
        <v>2380</v>
      </c>
      <c r="F1659" s="17" t="s">
        <v>2380</v>
      </c>
      <c r="G1659" s="17">
        <v>1</v>
      </c>
      <c r="H1659" s="17" t="s">
        <v>2380</v>
      </c>
    </row>
    <row r="1660" spans="1:8" x14ac:dyDescent="0.35">
      <c r="A1660" s="17" t="s">
        <v>712</v>
      </c>
      <c r="B1660" s="17">
        <v>35.86</v>
      </c>
      <c r="C1660" s="17">
        <v>6.22</v>
      </c>
      <c r="D1660" s="17" t="s">
        <v>2380</v>
      </c>
      <c r="E1660" s="17" t="s">
        <v>2380</v>
      </c>
      <c r="F1660" s="17" t="s">
        <v>2380</v>
      </c>
      <c r="G1660" s="17">
        <v>1</v>
      </c>
      <c r="H1660" s="17" t="s">
        <v>2380</v>
      </c>
    </row>
    <row r="1661" spans="1:8" x14ac:dyDescent="0.35">
      <c r="A1661" s="17" t="s">
        <v>711</v>
      </c>
      <c r="B1661" s="17">
        <v>15.2</v>
      </c>
      <c r="C1661" s="17">
        <v>8.82</v>
      </c>
      <c r="D1661" s="17" t="s">
        <v>2380</v>
      </c>
      <c r="E1661" s="17" t="s">
        <v>2380</v>
      </c>
      <c r="F1661" s="17" t="s">
        <v>2380</v>
      </c>
      <c r="G1661" s="17">
        <v>0</v>
      </c>
      <c r="H1661" s="17" t="s">
        <v>2380</v>
      </c>
    </row>
    <row r="1662" spans="1:8" x14ac:dyDescent="0.35">
      <c r="A1662" s="17" t="s">
        <v>710</v>
      </c>
      <c r="B1662" s="17">
        <v>37.200000000000003</v>
      </c>
      <c r="C1662" s="17">
        <v>10.14</v>
      </c>
      <c r="D1662" s="17" t="s">
        <v>2380</v>
      </c>
      <c r="E1662" s="17" t="s">
        <v>2380</v>
      </c>
      <c r="F1662" s="17" t="s">
        <v>2380</v>
      </c>
      <c r="G1662" s="17">
        <v>0</v>
      </c>
      <c r="H1662" s="17" t="s">
        <v>2380</v>
      </c>
    </row>
    <row r="1663" spans="1:8" x14ac:dyDescent="0.35">
      <c r="A1663" s="17" t="s">
        <v>709</v>
      </c>
      <c r="B1663" s="17">
        <v>17.91</v>
      </c>
      <c r="C1663" s="17">
        <v>4.66</v>
      </c>
      <c r="D1663" s="17" t="s">
        <v>2380</v>
      </c>
      <c r="E1663" s="17" t="s">
        <v>2380</v>
      </c>
      <c r="F1663" s="17" t="s">
        <v>2380</v>
      </c>
      <c r="G1663" s="17">
        <v>2</v>
      </c>
      <c r="H1663" s="17" t="s">
        <v>2380</v>
      </c>
    </row>
    <row r="1664" spans="1:8" x14ac:dyDescent="0.35">
      <c r="A1664" s="17" t="s">
        <v>708</v>
      </c>
      <c r="B1664" s="17">
        <v>20.76</v>
      </c>
      <c r="C1664" s="17">
        <v>6.26</v>
      </c>
      <c r="D1664" s="17" t="s">
        <v>2380</v>
      </c>
      <c r="E1664" s="17" t="s">
        <v>2380</v>
      </c>
      <c r="F1664" s="17" t="s">
        <v>2380</v>
      </c>
      <c r="G1664" s="17">
        <v>0</v>
      </c>
      <c r="H1664" s="17" t="s">
        <v>2380</v>
      </c>
    </row>
    <row r="1665" spans="1:8" x14ac:dyDescent="0.35">
      <c r="A1665" s="17" t="s">
        <v>707</v>
      </c>
      <c r="B1665" s="17">
        <v>38.99</v>
      </c>
      <c r="C1665" s="17">
        <v>5.21</v>
      </c>
      <c r="D1665" s="17" t="s">
        <v>2380</v>
      </c>
      <c r="E1665" s="17" t="s">
        <v>2381</v>
      </c>
      <c r="F1665" s="17" t="s">
        <v>2380</v>
      </c>
      <c r="G1665" s="17">
        <v>1</v>
      </c>
      <c r="H1665" s="17" t="s">
        <v>2380</v>
      </c>
    </row>
    <row r="1666" spans="1:8" x14ac:dyDescent="0.35">
      <c r="A1666" s="17" t="s">
        <v>706</v>
      </c>
      <c r="B1666" s="17">
        <v>42.655000000000001</v>
      </c>
      <c r="C1666" s="17">
        <v>5.94</v>
      </c>
      <c r="D1666" s="17" t="s">
        <v>2381</v>
      </c>
      <c r="E1666" s="17" t="s">
        <v>2380</v>
      </c>
      <c r="F1666" s="17" t="s">
        <v>2381</v>
      </c>
      <c r="G1666" s="17">
        <v>1</v>
      </c>
      <c r="H1666" s="17" t="s">
        <v>2380</v>
      </c>
    </row>
    <row r="1667" spans="1:8" x14ac:dyDescent="0.35">
      <c r="A1667" s="17" t="s">
        <v>705</v>
      </c>
      <c r="B1667" s="17">
        <v>30.57</v>
      </c>
      <c r="C1667" s="17">
        <v>5.34</v>
      </c>
      <c r="D1667" s="17" t="s">
        <v>2380</v>
      </c>
      <c r="E1667" s="17" t="s">
        <v>2380</v>
      </c>
      <c r="F1667" s="17" t="s">
        <v>2381</v>
      </c>
      <c r="G1667" s="17">
        <v>1</v>
      </c>
      <c r="H1667" s="17" t="s">
        <v>2380</v>
      </c>
    </row>
    <row r="1668" spans="1:8" x14ac:dyDescent="0.35">
      <c r="A1668" s="17" t="s">
        <v>704</v>
      </c>
      <c r="B1668" s="17">
        <v>17.7</v>
      </c>
      <c r="C1668" s="17">
        <v>6.38</v>
      </c>
      <c r="D1668" s="17" t="s">
        <v>2380</v>
      </c>
      <c r="E1668" s="17" t="s">
        <v>2380</v>
      </c>
      <c r="F1668" s="17" t="s">
        <v>2380</v>
      </c>
      <c r="G1668" s="17">
        <v>2</v>
      </c>
      <c r="H1668" s="17" t="s">
        <v>2380</v>
      </c>
    </row>
    <row r="1669" spans="1:8" x14ac:dyDescent="0.35">
      <c r="A1669" s="17" t="s">
        <v>703</v>
      </c>
      <c r="B1669" s="17">
        <v>34.770000000000003</v>
      </c>
      <c r="C1669" s="17">
        <v>4.47</v>
      </c>
      <c r="D1669" s="17" t="s">
        <v>2380</v>
      </c>
      <c r="E1669" s="17" t="s">
        <v>2380</v>
      </c>
      <c r="F1669" s="17" t="s">
        <v>2380</v>
      </c>
      <c r="G1669" s="17">
        <v>1</v>
      </c>
      <c r="H1669" s="17" t="s">
        <v>2380</v>
      </c>
    </row>
    <row r="1670" spans="1:8" x14ac:dyDescent="0.35">
      <c r="A1670" s="17" t="s">
        <v>702</v>
      </c>
      <c r="B1670" s="17">
        <v>16.88</v>
      </c>
      <c r="C1670" s="17">
        <v>9.9600000000000009</v>
      </c>
      <c r="D1670" s="17" t="s">
        <v>2380</v>
      </c>
      <c r="E1670" s="17" t="s">
        <v>2380</v>
      </c>
      <c r="F1670" s="17" t="s">
        <v>2380</v>
      </c>
      <c r="G1670" s="17">
        <v>0</v>
      </c>
      <c r="H1670" s="17" t="s">
        <v>2380</v>
      </c>
    </row>
    <row r="1671" spans="1:8" x14ac:dyDescent="0.35">
      <c r="A1671" s="17" t="s">
        <v>701</v>
      </c>
      <c r="B1671" s="17">
        <v>40.26</v>
      </c>
      <c r="C1671" s="17">
        <v>9.92</v>
      </c>
      <c r="D1671" s="17" t="s">
        <v>2381</v>
      </c>
      <c r="E1671" s="17" t="s">
        <v>2380</v>
      </c>
      <c r="F1671" s="17" t="s">
        <v>2380</v>
      </c>
      <c r="G1671" s="17">
        <v>0</v>
      </c>
      <c r="H1671" s="17" t="s">
        <v>2380</v>
      </c>
    </row>
    <row r="1672" spans="1:8" x14ac:dyDescent="0.35">
      <c r="A1672" s="17" t="s">
        <v>700</v>
      </c>
      <c r="B1672" s="17">
        <v>25.6</v>
      </c>
      <c r="C1672" s="17">
        <v>6.03</v>
      </c>
      <c r="D1672" s="17" t="s">
        <v>2380</v>
      </c>
      <c r="E1672" s="17" t="s">
        <v>2380</v>
      </c>
      <c r="F1672" s="17" t="s">
        <v>2381</v>
      </c>
      <c r="G1672" s="17">
        <v>1</v>
      </c>
      <c r="H1672" s="17" t="s">
        <v>2380</v>
      </c>
    </row>
    <row r="1673" spans="1:8" x14ac:dyDescent="0.35">
      <c r="A1673" s="17" t="s">
        <v>699</v>
      </c>
      <c r="B1673" s="17">
        <v>33.549999999999997</v>
      </c>
      <c r="C1673" s="17">
        <v>10.9</v>
      </c>
      <c r="D1673" s="17" t="s">
        <v>2381</v>
      </c>
      <c r="E1673" s="17" t="s">
        <v>2380</v>
      </c>
      <c r="F1673" s="17" t="s">
        <v>2380</v>
      </c>
      <c r="G1673" s="17">
        <v>0</v>
      </c>
      <c r="H1673" s="17" t="s">
        <v>2380</v>
      </c>
    </row>
    <row r="1674" spans="1:8" x14ac:dyDescent="0.35">
      <c r="A1674" s="17" t="s">
        <v>698</v>
      </c>
      <c r="B1674" s="17">
        <v>16.690000000000001</v>
      </c>
      <c r="C1674" s="17">
        <v>10.66</v>
      </c>
      <c r="D1674" s="17" t="s">
        <v>2380</v>
      </c>
      <c r="E1674" s="17" t="s">
        <v>2380</v>
      </c>
      <c r="F1674" s="17" t="s">
        <v>2380</v>
      </c>
      <c r="G1674" s="17">
        <v>0</v>
      </c>
      <c r="H1674" s="17" t="s">
        <v>2380</v>
      </c>
    </row>
    <row r="1675" spans="1:8" x14ac:dyDescent="0.35">
      <c r="A1675" s="17" t="s">
        <v>697</v>
      </c>
      <c r="B1675" s="17">
        <v>19.95</v>
      </c>
      <c r="C1675" s="17">
        <v>4.05</v>
      </c>
      <c r="D1675" s="17" t="s">
        <v>2380</v>
      </c>
      <c r="E1675" s="17" t="s">
        <v>2380</v>
      </c>
      <c r="F1675" s="17" t="s">
        <v>2380</v>
      </c>
      <c r="G1675" s="17">
        <v>1</v>
      </c>
      <c r="H1675" s="17" t="s">
        <v>2380</v>
      </c>
    </row>
    <row r="1676" spans="1:8" x14ac:dyDescent="0.35">
      <c r="A1676" s="17" t="s">
        <v>696</v>
      </c>
      <c r="B1676" s="17">
        <v>17.55</v>
      </c>
      <c r="C1676" s="17">
        <v>4.2300000000000004</v>
      </c>
      <c r="D1676" s="17" t="s">
        <v>2380</v>
      </c>
      <c r="E1676" s="17" t="s">
        <v>2380</v>
      </c>
      <c r="F1676" s="17" t="s">
        <v>2380</v>
      </c>
      <c r="G1676" s="17">
        <v>2</v>
      </c>
      <c r="H1676" s="17" t="s">
        <v>2380</v>
      </c>
    </row>
    <row r="1677" spans="1:8" x14ac:dyDescent="0.35">
      <c r="A1677" s="17" t="s">
        <v>695</v>
      </c>
      <c r="B1677" s="17">
        <v>22.01</v>
      </c>
      <c r="C1677" s="17">
        <v>5.01</v>
      </c>
      <c r="D1677" s="17" t="s">
        <v>2380</v>
      </c>
      <c r="E1677" s="17" t="s">
        <v>2380</v>
      </c>
      <c r="F1677" s="17" t="s">
        <v>2380</v>
      </c>
      <c r="G1677" s="17">
        <v>1</v>
      </c>
      <c r="H1677" s="17" t="s">
        <v>2380</v>
      </c>
    </row>
    <row r="1678" spans="1:8" x14ac:dyDescent="0.35">
      <c r="A1678" s="17" t="s">
        <v>694</v>
      </c>
      <c r="B1678" s="17">
        <v>41.8</v>
      </c>
      <c r="C1678" s="17">
        <v>5.82</v>
      </c>
      <c r="D1678" s="17" t="s">
        <v>2381</v>
      </c>
      <c r="E1678" s="17" t="s">
        <v>2380</v>
      </c>
      <c r="F1678" s="17" t="s">
        <v>2381</v>
      </c>
      <c r="G1678" s="17">
        <v>1</v>
      </c>
      <c r="H1678" s="17" t="s">
        <v>2380</v>
      </c>
    </row>
    <row r="1679" spans="1:8" x14ac:dyDescent="0.35">
      <c r="A1679" s="17" t="s">
        <v>693</v>
      </c>
      <c r="B1679" s="17">
        <v>19.170000000000002</v>
      </c>
      <c r="C1679" s="17">
        <v>7.94</v>
      </c>
      <c r="D1679" s="17" t="s">
        <v>2380</v>
      </c>
      <c r="E1679" s="17" t="s">
        <v>2380</v>
      </c>
      <c r="F1679" s="17" t="s">
        <v>2380</v>
      </c>
      <c r="G1679" s="17">
        <v>0</v>
      </c>
      <c r="H1679" s="17" t="s">
        <v>2380</v>
      </c>
    </row>
    <row r="1680" spans="1:8" x14ac:dyDescent="0.35">
      <c r="A1680" s="17" t="s">
        <v>692</v>
      </c>
      <c r="B1680" s="17">
        <v>32.799999999999997</v>
      </c>
      <c r="C1680" s="17">
        <v>6.16</v>
      </c>
      <c r="D1680" s="17" t="s">
        <v>2381</v>
      </c>
      <c r="E1680" s="17" t="s">
        <v>2380</v>
      </c>
      <c r="F1680" s="17" t="s">
        <v>2381</v>
      </c>
      <c r="G1680" s="17">
        <v>1</v>
      </c>
      <c r="H1680" s="17" t="s">
        <v>2380</v>
      </c>
    </row>
    <row r="1681" spans="1:8" x14ac:dyDescent="0.35">
      <c r="A1681" s="17" t="s">
        <v>691</v>
      </c>
      <c r="B1681" s="17">
        <v>35.814999999999998</v>
      </c>
      <c r="C1681" s="17">
        <v>4.1500000000000004</v>
      </c>
      <c r="D1681" s="17" t="s">
        <v>2380</v>
      </c>
      <c r="E1681" s="17" t="s">
        <v>2380</v>
      </c>
      <c r="F1681" s="17" t="s">
        <v>2380</v>
      </c>
      <c r="G1681" s="17">
        <v>1</v>
      </c>
      <c r="H1681" s="17" t="s">
        <v>2380</v>
      </c>
    </row>
    <row r="1682" spans="1:8" x14ac:dyDescent="0.35">
      <c r="A1682" s="17" t="s">
        <v>690</v>
      </c>
      <c r="B1682" s="17">
        <v>24.3</v>
      </c>
      <c r="C1682" s="17">
        <v>6.23</v>
      </c>
      <c r="D1682" s="17" t="s">
        <v>2380</v>
      </c>
      <c r="E1682" s="17" t="s">
        <v>2380</v>
      </c>
      <c r="F1682" s="17" t="s">
        <v>2380</v>
      </c>
      <c r="G1682" s="17">
        <v>0</v>
      </c>
      <c r="H1682" s="17" t="s">
        <v>2380</v>
      </c>
    </row>
    <row r="1683" spans="1:8" x14ac:dyDescent="0.35">
      <c r="A1683" s="17" t="s">
        <v>689</v>
      </c>
      <c r="B1683" s="17">
        <v>19.059999999999999</v>
      </c>
      <c r="C1683" s="17">
        <v>7.41</v>
      </c>
      <c r="D1683" s="17" t="s">
        <v>2380</v>
      </c>
      <c r="E1683" s="17" t="s">
        <v>2380</v>
      </c>
      <c r="F1683" s="17" t="s">
        <v>2380</v>
      </c>
      <c r="G1683" s="17">
        <v>0</v>
      </c>
      <c r="H1683" s="17" t="s">
        <v>2380</v>
      </c>
    </row>
    <row r="1684" spans="1:8" x14ac:dyDescent="0.35">
      <c r="A1684" s="17" t="s">
        <v>688</v>
      </c>
      <c r="B1684" s="17">
        <v>33.25</v>
      </c>
      <c r="C1684" s="17">
        <v>5.62</v>
      </c>
      <c r="D1684" s="17" t="s">
        <v>2381</v>
      </c>
      <c r="E1684" s="17" t="s">
        <v>2380</v>
      </c>
      <c r="F1684" s="17" t="s">
        <v>2380</v>
      </c>
      <c r="G1684" s="17">
        <v>1</v>
      </c>
      <c r="H1684" s="17" t="s">
        <v>2380</v>
      </c>
    </row>
    <row r="1685" spans="1:8" x14ac:dyDescent="0.35">
      <c r="A1685" s="17" t="s">
        <v>687</v>
      </c>
      <c r="B1685" s="17">
        <v>21.37</v>
      </c>
      <c r="C1685" s="17">
        <v>4.54</v>
      </c>
      <c r="D1685" s="17" t="s">
        <v>2381</v>
      </c>
      <c r="E1685" s="17" t="s">
        <v>2380</v>
      </c>
      <c r="F1685" s="17" t="s">
        <v>2381</v>
      </c>
      <c r="G1685" s="17">
        <v>1</v>
      </c>
      <c r="H1685" s="17" t="s">
        <v>2380</v>
      </c>
    </row>
    <row r="1686" spans="1:8" x14ac:dyDescent="0.35">
      <c r="A1686" s="17" t="s">
        <v>686</v>
      </c>
      <c r="B1686" s="17">
        <v>34.43</v>
      </c>
      <c r="C1686" s="17">
        <v>8.6199999999999992</v>
      </c>
      <c r="D1686" s="17" t="s">
        <v>2381</v>
      </c>
      <c r="E1686" s="17" t="s">
        <v>2380</v>
      </c>
      <c r="F1686" s="17" t="s">
        <v>2380</v>
      </c>
      <c r="G1686" s="17">
        <v>1</v>
      </c>
      <c r="H1686" s="17" t="s">
        <v>2380</v>
      </c>
    </row>
    <row r="1687" spans="1:8" x14ac:dyDescent="0.35">
      <c r="A1687" s="17" t="s">
        <v>685</v>
      </c>
      <c r="B1687" s="17">
        <v>20.86</v>
      </c>
      <c r="C1687" s="17">
        <v>4.3600000000000003</v>
      </c>
      <c r="D1687" s="17" t="s">
        <v>2381</v>
      </c>
      <c r="E1687" s="17" t="s">
        <v>2380</v>
      </c>
      <c r="F1687" s="17" t="s">
        <v>2380</v>
      </c>
      <c r="G1687" s="17">
        <v>0</v>
      </c>
      <c r="H1687" s="17" t="s">
        <v>2380</v>
      </c>
    </row>
    <row r="1688" spans="1:8" x14ac:dyDescent="0.35">
      <c r="A1688" s="17" t="s">
        <v>684</v>
      </c>
      <c r="B1688" s="17">
        <v>18.34</v>
      </c>
      <c r="C1688" s="17">
        <v>10.01</v>
      </c>
      <c r="D1688" s="17" t="s">
        <v>2380</v>
      </c>
      <c r="E1688" s="17" t="s">
        <v>2380</v>
      </c>
      <c r="F1688" s="17" t="s">
        <v>2380</v>
      </c>
      <c r="G1688" s="17">
        <v>0</v>
      </c>
      <c r="H1688" s="17" t="s">
        <v>2380</v>
      </c>
    </row>
    <row r="1689" spans="1:8" x14ac:dyDescent="0.35">
      <c r="A1689" s="17" t="s">
        <v>683</v>
      </c>
      <c r="B1689" s="17">
        <v>34.15</v>
      </c>
      <c r="C1689" s="17">
        <v>5.42</v>
      </c>
      <c r="D1689" s="17" t="s">
        <v>2380</v>
      </c>
      <c r="E1689" s="17" t="s">
        <v>2380</v>
      </c>
      <c r="F1689" s="17" t="s">
        <v>2380</v>
      </c>
      <c r="G1689" s="17">
        <v>0</v>
      </c>
      <c r="H1689" s="17" t="s">
        <v>2380</v>
      </c>
    </row>
    <row r="1690" spans="1:8" x14ac:dyDescent="0.35">
      <c r="A1690" s="17" t="s">
        <v>682</v>
      </c>
      <c r="B1690" s="17">
        <v>18.350000000000001</v>
      </c>
      <c r="C1690" s="17">
        <v>5.12</v>
      </c>
      <c r="D1690" s="17" t="s">
        <v>2380</v>
      </c>
      <c r="E1690" s="17" t="s">
        <v>2380</v>
      </c>
      <c r="F1690" s="17" t="s">
        <v>2380</v>
      </c>
      <c r="G1690" s="17">
        <v>0</v>
      </c>
      <c r="H1690" s="17" t="s">
        <v>2380</v>
      </c>
    </row>
    <row r="1691" spans="1:8" x14ac:dyDescent="0.35">
      <c r="A1691" s="17" t="s">
        <v>681</v>
      </c>
      <c r="B1691" s="17">
        <v>22.13</v>
      </c>
      <c r="C1691" s="17">
        <v>9.1999999999999993</v>
      </c>
      <c r="D1691" s="17" t="s">
        <v>2381</v>
      </c>
      <c r="E1691" s="17" t="s">
        <v>2380</v>
      </c>
      <c r="F1691" s="17" t="s">
        <v>2380</v>
      </c>
      <c r="G1691" s="17">
        <v>0</v>
      </c>
      <c r="H1691" s="17" t="s">
        <v>2380</v>
      </c>
    </row>
    <row r="1692" spans="1:8" x14ac:dyDescent="0.35">
      <c r="A1692" s="17" t="s">
        <v>680</v>
      </c>
      <c r="B1692" s="17">
        <v>22.51</v>
      </c>
      <c r="C1692" s="17">
        <v>6.08</v>
      </c>
      <c r="D1692" s="17" t="s">
        <v>2381</v>
      </c>
      <c r="E1692" s="17" t="s">
        <v>2380</v>
      </c>
      <c r="F1692" s="17" t="s">
        <v>2380</v>
      </c>
      <c r="G1692" s="17">
        <v>1</v>
      </c>
      <c r="H1692" s="17" t="s">
        <v>2380</v>
      </c>
    </row>
    <row r="1693" spans="1:8" x14ac:dyDescent="0.35">
      <c r="A1693" s="17" t="s">
        <v>679</v>
      </c>
      <c r="B1693" s="17">
        <v>31</v>
      </c>
      <c r="C1693" s="17">
        <v>4.7699999999999996</v>
      </c>
      <c r="D1693" s="17" t="s">
        <v>2380</v>
      </c>
      <c r="E1693" s="17" t="s">
        <v>2380</v>
      </c>
      <c r="F1693" s="17" t="s">
        <v>2380</v>
      </c>
      <c r="G1693" s="17">
        <v>1</v>
      </c>
      <c r="H1693" s="17" t="s">
        <v>2380</v>
      </c>
    </row>
    <row r="1694" spans="1:8" x14ac:dyDescent="0.35">
      <c r="A1694" s="17" t="s">
        <v>678</v>
      </c>
      <c r="B1694" s="17">
        <v>28.27</v>
      </c>
      <c r="C1694" s="17">
        <v>4.62</v>
      </c>
      <c r="D1694" s="17" t="s">
        <v>2380</v>
      </c>
      <c r="E1694" s="17" t="s">
        <v>2380</v>
      </c>
      <c r="F1694" s="17" t="s">
        <v>2380</v>
      </c>
      <c r="G1694" s="17">
        <v>1</v>
      </c>
      <c r="H1694" s="17" t="s">
        <v>2380</v>
      </c>
    </row>
    <row r="1695" spans="1:8" x14ac:dyDescent="0.35">
      <c r="A1695" s="17" t="s">
        <v>677</v>
      </c>
      <c r="B1695" s="17">
        <v>29.92</v>
      </c>
      <c r="C1695" s="17">
        <v>9.07</v>
      </c>
      <c r="D1695" s="17" t="s">
        <v>2381</v>
      </c>
      <c r="E1695" s="17" t="s">
        <v>2380</v>
      </c>
      <c r="F1695" s="17" t="s">
        <v>2380</v>
      </c>
      <c r="G1695" s="17">
        <v>1</v>
      </c>
      <c r="H1695" s="17" t="s">
        <v>2380</v>
      </c>
    </row>
    <row r="1696" spans="1:8" x14ac:dyDescent="0.35">
      <c r="A1696" s="17" t="s">
        <v>676</v>
      </c>
      <c r="B1696" s="17">
        <v>25.9</v>
      </c>
      <c r="C1696" s="17">
        <v>9.1199999999999992</v>
      </c>
      <c r="D1696" s="17" t="s">
        <v>2381</v>
      </c>
      <c r="E1696" s="17" t="s">
        <v>2380</v>
      </c>
      <c r="F1696" s="17" t="s">
        <v>2380</v>
      </c>
      <c r="G1696" s="17">
        <v>1</v>
      </c>
      <c r="H1696" s="17" t="s">
        <v>2380</v>
      </c>
    </row>
    <row r="1697" spans="1:8" x14ac:dyDescent="0.35">
      <c r="A1697" s="17" t="s">
        <v>675</v>
      </c>
      <c r="B1697" s="17">
        <v>27.74</v>
      </c>
      <c r="C1697" s="17">
        <v>7.32</v>
      </c>
      <c r="D1697" s="17" t="s">
        <v>2381</v>
      </c>
      <c r="E1697" s="17" t="s">
        <v>2380</v>
      </c>
      <c r="F1697" s="17" t="s">
        <v>2380</v>
      </c>
      <c r="G1697" s="17">
        <v>1</v>
      </c>
      <c r="H1697" s="17" t="s">
        <v>2380</v>
      </c>
    </row>
    <row r="1698" spans="1:8" x14ac:dyDescent="0.35">
      <c r="A1698" s="17" t="s">
        <v>674</v>
      </c>
      <c r="B1698" s="17">
        <v>17.260000000000002</v>
      </c>
      <c r="C1698" s="17">
        <v>11.73</v>
      </c>
      <c r="D1698" s="17" t="s">
        <v>2380</v>
      </c>
      <c r="E1698" s="17" t="s">
        <v>2380</v>
      </c>
      <c r="F1698" s="17" t="s">
        <v>2380</v>
      </c>
      <c r="G1698" s="17">
        <v>2</v>
      </c>
      <c r="H1698" s="17" t="s">
        <v>2380</v>
      </c>
    </row>
    <row r="1699" spans="1:8" x14ac:dyDescent="0.35">
      <c r="A1699" s="17" t="s">
        <v>673</v>
      </c>
      <c r="B1699" s="17">
        <v>19.855</v>
      </c>
      <c r="C1699" s="17">
        <v>6.64</v>
      </c>
      <c r="D1699" s="17" t="s">
        <v>2381</v>
      </c>
      <c r="E1699" s="17" t="s">
        <v>2380</v>
      </c>
      <c r="F1699" s="17" t="s">
        <v>2380</v>
      </c>
      <c r="G1699" s="17">
        <v>1</v>
      </c>
      <c r="H1699" s="17" t="s">
        <v>2380</v>
      </c>
    </row>
    <row r="1700" spans="1:8" x14ac:dyDescent="0.35">
      <c r="A1700" s="17" t="s">
        <v>672</v>
      </c>
      <c r="B1700" s="17">
        <v>41.69</v>
      </c>
      <c r="C1700" s="17">
        <v>5.78</v>
      </c>
      <c r="D1700" s="17" t="s">
        <v>2380</v>
      </c>
      <c r="E1700" s="17" t="s">
        <v>2380</v>
      </c>
      <c r="F1700" s="17" t="s">
        <v>2380</v>
      </c>
      <c r="G1700" s="17">
        <v>0</v>
      </c>
      <c r="H1700" s="17" t="s">
        <v>2380</v>
      </c>
    </row>
    <row r="1701" spans="1:8" x14ac:dyDescent="0.35">
      <c r="A1701" s="17" t="s">
        <v>671</v>
      </c>
      <c r="B1701" s="17">
        <v>16.12</v>
      </c>
      <c r="C1701" s="17">
        <v>10.45</v>
      </c>
      <c r="D1701" s="17" t="s">
        <v>2380</v>
      </c>
      <c r="E1701" s="17" t="s">
        <v>2380</v>
      </c>
      <c r="F1701" s="17" t="s">
        <v>2380</v>
      </c>
      <c r="G1701" s="17">
        <v>0</v>
      </c>
      <c r="H1701" s="17" t="s">
        <v>2380</v>
      </c>
    </row>
    <row r="1702" spans="1:8" x14ac:dyDescent="0.35">
      <c r="A1702" s="17" t="s">
        <v>670</v>
      </c>
      <c r="B1702" s="17">
        <v>37.43</v>
      </c>
      <c r="C1702" s="17">
        <v>4.5199999999999996</v>
      </c>
      <c r="D1702" s="17" t="s">
        <v>2380</v>
      </c>
      <c r="E1702" s="17" t="s">
        <v>2380</v>
      </c>
      <c r="F1702" s="17" t="s">
        <v>2380</v>
      </c>
      <c r="G1702" s="17">
        <v>1</v>
      </c>
      <c r="H1702" s="17" t="s">
        <v>2380</v>
      </c>
    </row>
    <row r="1703" spans="1:8" x14ac:dyDescent="0.35">
      <c r="A1703" s="17" t="s">
        <v>669</v>
      </c>
      <c r="B1703" s="17">
        <v>31.065000000000001</v>
      </c>
      <c r="C1703" s="17">
        <v>5.71</v>
      </c>
      <c r="D1703" s="17" t="s">
        <v>2380</v>
      </c>
      <c r="E1703" s="17" t="s">
        <v>2380</v>
      </c>
      <c r="F1703" s="17" t="s">
        <v>2380</v>
      </c>
      <c r="G1703" s="17">
        <v>0</v>
      </c>
      <c r="H1703" s="17" t="s">
        <v>2380</v>
      </c>
    </row>
    <row r="1704" spans="1:8" x14ac:dyDescent="0.35">
      <c r="A1704" s="17" t="s">
        <v>668</v>
      </c>
      <c r="B1704" s="17">
        <v>25.08</v>
      </c>
      <c r="C1704" s="17">
        <v>4.7699999999999996</v>
      </c>
      <c r="D1704" s="17" t="s">
        <v>2380</v>
      </c>
      <c r="E1704" s="17" t="s">
        <v>2380</v>
      </c>
      <c r="F1704" s="17" t="s">
        <v>2380</v>
      </c>
      <c r="G1704" s="17">
        <v>0</v>
      </c>
      <c r="H1704" s="17" t="s">
        <v>2380</v>
      </c>
    </row>
    <row r="1705" spans="1:8" x14ac:dyDescent="0.35">
      <c r="A1705" s="17" t="s">
        <v>667</v>
      </c>
      <c r="B1705" s="17">
        <v>15.2</v>
      </c>
      <c r="C1705" s="17">
        <v>7.81</v>
      </c>
      <c r="D1705" s="17" t="s">
        <v>2381</v>
      </c>
      <c r="E1705" s="17" t="s">
        <v>2380</v>
      </c>
      <c r="F1705" s="17" t="s">
        <v>2380</v>
      </c>
      <c r="G1705" s="17">
        <v>1</v>
      </c>
      <c r="H1705" s="17" t="s">
        <v>2380</v>
      </c>
    </row>
    <row r="1706" spans="1:8" x14ac:dyDescent="0.35">
      <c r="A1706" s="17" t="s">
        <v>666</v>
      </c>
      <c r="B1706" s="17">
        <v>22.34</v>
      </c>
      <c r="C1706" s="17">
        <v>5.19</v>
      </c>
      <c r="D1706" s="17" t="s">
        <v>2381</v>
      </c>
      <c r="E1706" s="17" t="s">
        <v>2380</v>
      </c>
      <c r="F1706" s="17" t="s">
        <v>2380</v>
      </c>
      <c r="G1706" s="17">
        <v>0</v>
      </c>
      <c r="H1706" s="17" t="s">
        <v>2380</v>
      </c>
    </row>
    <row r="1707" spans="1:8" x14ac:dyDescent="0.35">
      <c r="A1707" s="17" t="s">
        <v>665</v>
      </c>
      <c r="B1707" s="17">
        <v>40.15</v>
      </c>
      <c r="C1707" s="17">
        <v>5.93</v>
      </c>
      <c r="D1707" s="17" t="s">
        <v>2380</v>
      </c>
      <c r="E1707" s="17" t="s">
        <v>2380</v>
      </c>
      <c r="F1707" s="17" t="s">
        <v>2380</v>
      </c>
      <c r="G1707" s="17">
        <v>1</v>
      </c>
      <c r="H1707" s="17" t="s">
        <v>2380</v>
      </c>
    </row>
    <row r="1708" spans="1:8" x14ac:dyDescent="0.35">
      <c r="A1708" s="17" t="s">
        <v>664</v>
      </c>
      <c r="B1708" s="17">
        <v>37.729999999999997</v>
      </c>
      <c r="C1708" s="17">
        <v>6.29</v>
      </c>
      <c r="D1708" s="17" t="s">
        <v>2380</v>
      </c>
      <c r="E1708" s="17" t="s">
        <v>2380</v>
      </c>
      <c r="F1708" s="17" t="s">
        <v>2380</v>
      </c>
      <c r="G1708" s="17">
        <v>1</v>
      </c>
      <c r="H1708" s="17" t="s">
        <v>2380</v>
      </c>
    </row>
    <row r="1709" spans="1:8" x14ac:dyDescent="0.35">
      <c r="A1709" s="17" t="s">
        <v>663</v>
      </c>
      <c r="B1709" s="17">
        <v>25.35</v>
      </c>
      <c r="C1709" s="17">
        <v>4.9000000000000004</v>
      </c>
      <c r="D1709" s="17" t="s">
        <v>2380</v>
      </c>
      <c r="E1709" s="17" t="s">
        <v>2380</v>
      </c>
      <c r="F1709" s="17" t="s">
        <v>2380</v>
      </c>
      <c r="G1709" s="17">
        <v>0</v>
      </c>
      <c r="H1709" s="17" t="s">
        <v>2380</v>
      </c>
    </row>
    <row r="1710" spans="1:8" x14ac:dyDescent="0.35">
      <c r="A1710" s="17" t="s">
        <v>662</v>
      </c>
      <c r="B1710" s="17">
        <v>26.41</v>
      </c>
      <c r="C1710" s="17">
        <v>5.07</v>
      </c>
      <c r="D1710" s="17" t="s">
        <v>2381</v>
      </c>
      <c r="E1710" s="17" t="s">
        <v>2380</v>
      </c>
      <c r="F1710" s="17" t="s">
        <v>2380</v>
      </c>
      <c r="G1710" s="17">
        <v>1</v>
      </c>
      <c r="H1710" s="17" t="s">
        <v>2380</v>
      </c>
    </row>
    <row r="1711" spans="1:8" x14ac:dyDescent="0.35">
      <c r="A1711" s="17" t="s">
        <v>661</v>
      </c>
      <c r="B1711" s="17">
        <v>27.6</v>
      </c>
      <c r="C1711" s="17">
        <v>5.33</v>
      </c>
      <c r="D1711" s="17" t="s">
        <v>2380</v>
      </c>
      <c r="E1711" s="17" t="s">
        <v>2380</v>
      </c>
      <c r="F1711" s="17" t="s">
        <v>2380</v>
      </c>
      <c r="G1711" s="17">
        <v>1</v>
      </c>
      <c r="H1711" s="17" t="s">
        <v>2380</v>
      </c>
    </row>
    <row r="1712" spans="1:8" x14ac:dyDescent="0.35">
      <c r="A1712" s="17" t="s">
        <v>660</v>
      </c>
      <c r="B1712" s="17">
        <v>33.82</v>
      </c>
      <c r="C1712" s="17">
        <v>8.93</v>
      </c>
      <c r="D1712" s="17" t="s">
        <v>2381</v>
      </c>
      <c r="E1712" s="17" t="s">
        <v>2380</v>
      </c>
      <c r="F1712" s="17" t="s">
        <v>2380</v>
      </c>
      <c r="G1712" s="17">
        <v>1</v>
      </c>
      <c r="H1712" s="17" t="s">
        <v>2380</v>
      </c>
    </row>
    <row r="1713" spans="1:8" x14ac:dyDescent="0.35">
      <c r="A1713" s="17" t="s">
        <v>659</v>
      </c>
      <c r="B1713" s="17">
        <v>32.9</v>
      </c>
      <c r="C1713" s="17">
        <v>4.3499999999999996</v>
      </c>
      <c r="D1713" s="17" t="s">
        <v>2380</v>
      </c>
      <c r="E1713" s="17" t="s">
        <v>2380</v>
      </c>
      <c r="F1713" s="17" t="s">
        <v>2380</v>
      </c>
      <c r="G1713" s="17">
        <v>0</v>
      </c>
      <c r="H1713" s="17" t="s">
        <v>2380</v>
      </c>
    </row>
    <row r="1714" spans="1:8" x14ac:dyDescent="0.35">
      <c r="A1714" s="17" t="s">
        <v>658</v>
      </c>
      <c r="B1714" s="17">
        <v>30.875</v>
      </c>
      <c r="C1714" s="17">
        <v>9.5399999999999991</v>
      </c>
      <c r="D1714" s="17" t="s">
        <v>2381</v>
      </c>
      <c r="E1714" s="17" t="s">
        <v>2380</v>
      </c>
      <c r="F1714" s="17" t="s">
        <v>2380</v>
      </c>
      <c r="G1714" s="17">
        <v>1</v>
      </c>
      <c r="H1714" s="17" t="s">
        <v>2380</v>
      </c>
    </row>
    <row r="1715" spans="1:8" x14ac:dyDescent="0.35">
      <c r="A1715" s="17" t="s">
        <v>657</v>
      </c>
      <c r="B1715" s="17">
        <v>32.64</v>
      </c>
      <c r="C1715" s="17">
        <v>5.91</v>
      </c>
      <c r="D1715" s="17" t="s">
        <v>2380</v>
      </c>
      <c r="E1715" s="17" t="s">
        <v>2380</v>
      </c>
      <c r="F1715" s="17" t="s">
        <v>2380</v>
      </c>
      <c r="G1715" s="17">
        <v>0</v>
      </c>
      <c r="H1715" s="17" t="s">
        <v>2380</v>
      </c>
    </row>
    <row r="1716" spans="1:8" x14ac:dyDescent="0.35">
      <c r="A1716" s="17" t="s">
        <v>656</v>
      </c>
      <c r="B1716" s="17">
        <v>22.135000000000002</v>
      </c>
      <c r="C1716" s="17">
        <v>5.0999999999999996</v>
      </c>
      <c r="D1716" s="17" t="s">
        <v>2380</v>
      </c>
      <c r="E1716" s="17" t="s">
        <v>2380</v>
      </c>
      <c r="F1716" s="17" t="s">
        <v>2380</v>
      </c>
      <c r="G1716" s="17">
        <v>0</v>
      </c>
      <c r="H1716" s="17" t="s">
        <v>2380</v>
      </c>
    </row>
    <row r="1717" spans="1:8" x14ac:dyDescent="0.35">
      <c r="A1717" s="17" t="s">
        <v>655</v>
      </c>
      <c r="B1717" s="17">
        <v>16.53</v>
      </c>
      <c r="C1717" s="17">
        <v>5.08</v>
      </c>
      <c r="D1717" s="17" t="s">
        <v>2380</v>
      </c>
      <c r="E1717" s="17" t="s">
        <v>2380</v>
      </c>
      <c r="F1717" s="17" t="s">
        <v>2380</v>
      </c>
      <c r="G1717" s="17">
        <v>2</v>
      </c>
      <c r="H1717" s="17" t="s">
        <v>2380</v>
      </c>
    </row>
    <row r="1718" spans="1:8" x14ac:dyDescent="0.35">
      <c r="A1718" s="17" t="s">
        <v>654</v>
      </c>
      <c r="B1718" s="17">
        <v>32.774999999999999</v>
      </c>
      <c r="C1718" s="17">
        <v>4.75</v>
      </c>
      <c r="D1718" s="17" t="s">
        <v>2380</v>
      </c>
      <c r="E1718" s="17" t="s">
        <v>2380</v>
      </c>
      <c r="F1718" s="17" t="s">
        <v>2380</v>
      </c>
      <c r="G1718" s="17">
        <v>0</v>
      </c>
      <c r="H1718" s="17" t="s">
        <v>2380</v>
      </c>
    </row>
    <row r="1719" spans="1:8" x14ac:dyDescent="0.35">
      <c r="A1719" s="17" t="s">
        <v>653</v>
      </c>
      <c r="B1719" s="17">
        <v>30.9</v>
      </c>
      <c r="C1719" s="17">
        <v>6.05</v>
      </c>
      <c r="D1719" s="17" t="s">
        <v>2380</v>
      </c>
      <c r="E1719" s="17" t="s">
        <v>2380</v>
      </c>
      <c r="F1719" s="17" t="s">
        <v>2380</v>
      </c>
      <c r="G1719" s="17">
        <v>1</v>
      </c>
      <c r="H1719" s="17" t="s">
        <v>2380</v>
      </c>
    </row>
    <row r="1720" spans="1:8" x14ac:dyDescent="0.35">
      <c r="A1720" s="17" t="s">
        <v>652</v>
      </c>
      <c r="B1720" s="17">
        <v>15.58</v>
      </c>
      <c r="C1720" s="17">
        <v>11.56</v>
      </c>
      <c r="D1720" s="17" t="s">
        <v>2380</v>
      </c>
      <c r="E1720" s="17" t="s">
        <v>2380</v>
      </c>
      <c r="F1720" s="17" t="s">
        <v>2380</v>
      </c>
      <c r="G1720" s="17">
        <v>0</v>
      </c>
      <c r="H1720" s="17" t="s">
        <v>2380</v>
      </c>
    </row>
    <row r="1721" spans="1:8" x14ac:dyDescent="0.35">
      <c r="A1721" s="17" t="s">
        <v>651</v>
      </c>
      <c r="B1721" s="17">
        <v>26.315000000000001</v>
      </c>
      <c r="C1721" s="17">
        <v>5.76</v>
      </c>
      <c r="D1721" s="17" t="s">
        <v>2380</v>
      </c>
      <c r="E1721" s="17" t="s">
        <v>2380</v>
      </c>
      <c r="F1721" s="17" t="s">
        <v>2380</v>
      </c>
      <c r="G1721" s="17">
        <v>0</v>
      </c>
      <c r="H1721" s="17" t="s">
        <v>2380</v>
      </c>
    </row>
    <row r="1722" spans="1:8" x14ac:dyDescent="0.35">
      <c r="A1722" s="17" t="s">
        <v>650</v>
      </c>
      <c r="B1722" s="17">
        <v>35.61</v>
      </c>
      <c r="C1722" s="17">
        <v>5.65</v>
      </c>
      <c r="D1722" s="17" t="s">
        <v>2380</v>
      </c>
      <c r="E1722" s="17" t="s">
        <v>2381</v>
      </c>
      <c r="F1722" s="17" t="s">
        <v>2380</v>
      </c>
      <c r="G1722" s="17">
        <v>1</v>
      </c>
      <c r="H1722" s="17" t="s">
        <v>2380</v>
      </c>
    </row>
    <row r="1723" spans="1:8" x14ac:dyDescent="0.35">
      <c r="A1723" s="17" t="s">
        <v>649</v>
      </c>
      <c r="B1723" s="17">
        <v>37.56</v>
      </c>
      <c r="C1723" s="17">
        <v>5.88</v>
      </c>
      <c r="D1723" s="17" t="s">
        <v>2380</v>
      </c>
      <c r="E1723" s="17" t="s">
        <v>2381</v>
      </c>
      <c r="F1723" s="17" t="s">
        <v>2380</v>
      </c>
      <c r="G1723" s="17">
        <v>1</v>
      </c>
      <c r="H1723" s="17" t="s">
        <v>2380</v>
      </c>
    </row>
    <row r="1724" spans="1:8" x14ac:dyDescent="0.35">
      <c r="A1724" s="17" t="s">
        <v>648</v>
      </c>
      <c r="B1724" s="17">
        <v>15.49</v>
      </c>
      <c r="C1724" s="17">
        <v>9.6</v>
      </c>
      <c r="D1724" s="17" t="s">
        <v>2380</v>
      </c>
      <c r="E1724" s="17" t="s">
        <v>2380</v>
      </c>
      <c r="F1724" s="17" t="s">
        <v>2380</v>
      </c>
      <c r="G1724" s="17">
        <v>0</v>
      </c>
      <c r="H1724" s="17" t="s">
        <v>2380</v>
      </c>
    </row>
    <row r="1725" spans="1:8" x14ac:dyDescent="0.35">
      <c r="A1725" s="17" t="s">
        <v>647</v>
      </c>
      <c r="B1725" s="17">
        <v>23.48</v>
      </c>
      <c r="C1725" s="17">
        <v>6.24</v>
      </c>
      <c r="D1725" s="17" t="s">
        <v>2380</v>
      </c>
      <c r="E1725" s="17" t="s">
        <v>2380</v>
      </c>
      <c r="F1725" s="17" t="s">
        <v>2380</v>
      </c>
      <c r="G1725" s="17">
        <v>1</v>
      </c>
      <c r="H1725" s="17" t="s">
        <v>2380</v>
      </c>
    </row>
    <row r="1726" spans="1:8" x14ac:dyDescent="0.35">
      <c r="A1726" s="17" t="s">
        <v>646</v>
      </c>
      <c r="B1726" s="17">
        <v>30.02</v>
      </c>
      <c r="C1726" s="17">
        <v>7.63</v>
      </c>
      <c r="D1726" s="17" t="s">
        <v>2381</v>
      </c>
      <c r="E1726" s="17" t="s">
        <v>2380</v>
      </c>
      <c r="F1726" s="17" t="s">
        <v>2380</v>
      </c>
      <c r="G1726" s="17">
        <v>1</v>
      </c>
      <c r="H1726" s="17" t="s">
        <v>2380</v>
      </c>
    </row>
    <row r="1727" spans="1:8" x14ac:dyDescent="0.35">
      <c r="A1727" s="17" t="s">
        <v>645</v>
      </c>
      <c r="B1727" s="17">
        <v>26.885000000000002</v>
      </c>
      <c r="C1727" s="17">
        <v>8.66</v>
      </c>
      <c r="D1727" s="17" t="s">
        <v>2381</v>
      </c>
      <c r="E1727" s="17" t="s">
        <v>2380</v>
      </c>
      <c r="F1727" s="17" t="s">
        <v>2380</v>
      </c>
      <c r="G1727" s="17">
        <v>1</v>
      </c>
      <c r="H1727" s="17" t="s">
        <v>2380</v>
      </c>
    </row>
    <row r="1728" spans="1:8" x14ac:dyDescent="0.35">
      <c r="A1728" s="17" t="s">
        <v>644</v>
      </c>
      <c r="B1728" s="17">
        <v>25.84</v>
      </c>
      <c r="C1728" s="17">
        <v>8.5500000000000007</v>
      </c>
      <c r="D1728" s="17" t="s">
        <v>2381</v>
      </c>
      <c r="E1728" s="17" t="s">
        <v>2380</v>
      </c>
      <c r="F1728" s="17" t="s">
        <v>2380</v>
      </c>
      <c r="G1728" s="17">
        <v>1</v>
      </c>
      <c r="H1728" s="17" t="s">
        <v>2380</v>
      </c>
    </row>
    <row r="1729" spans="1:8" x14ac:dyDescent="0.35">
      <c r="A1729" s="17" t="s">
        <v>643</v>
      </c>
      <c r="B1729" s="17">
        <v>27.454999999999998</v>
      </c>
      <c r="C1729" s="17">
        <v>4.54</v>
      </c>
      <c r="D1729" s="17" t="s">
        <v>2380</v>
      </c>
      <c r="E1729" s="17" t="s">
        <v>2380</v>
      </c>
      <c r="F1729" s="17" t="s">
        <v>2380</v>
      </c>
      <c r="G1729" s="17">
        <v>0</v>
      </c>
      <c r="H1729" s="17" t="s">
        <v>2380</v>
      </c>
    </row>
    <row r="1730" spans="1:8" x14ac:dyDescent="0.35">
      <c r="A1730" s="17" t="s">
        <v>642</v>
      </c>
      <c r="B1730" s="17">
        <v>24.605</v>
      </c>
      <c r="C1730" s="17">
        <v>5.7</v>
      </c>
      <c r="D1730" s="17" t="s">
        <v>2380</v>
      </c>
      <c r="E1730" s="17" t="s">
        <v>2380</v>
      </c>
      <c r="F1730" s="17" t="s">
        <v>2380</v>
      </c>
      <c r="G1730" s="17">
        <v>0</v>
      </c>
      <c r="H1730" s="17" t="s">
        <v>2380</v>
      </c>
    </row>
    <row r="1731" spans="1:8" x14ac:dyDescent="0.35">
      <c r="A1731" s="17" t="s">
        <v>641</v>
      </c>
      <c r="B1731" s="17">
        <v>30.8</v>
      </c>
      <c r="C1731" s="17">
        <v>5.07</v>
      </c>
      <c r="D1731" s="17" t="s">
        <v>2380</v>
      </c>
      <c r="E1731" s="17" t="s">
        <v>2380</v>
      </c>
      <c r="F1731" s="17" t="s">
        <v>2380</v>
      </c>
      <c r="G1731" s="17">
        <v>0</v>
      </c>
      <c r="H1731" s="17" t="s">
        <v>2380</v>
      </c>
    </row>
    <row r="1732" spans="1:8" x14ac:dyDescent="0.35">
      <c r="A1732" s="17" t="s">
        <v>640</v>
      </c>
      <c r="B1732" s="17">
        <v>34.799999999999997</v>
      </c>
      <c r="C1732" s="17">
        <v>4.38</v>
      </c>
      <c r="D1732" s="17" t="s">
        <v>2380</v>
      </c>
      <c r="E1732" s="17" t="s">
        <v>2380</v>
      </c>
      <c r="F1732" s="17" t="s">
        <v>2380</v>
      </c>
      <c r="G1732" s="17">
        <v>1</v>
      </c>
      <c r="H1732" s="17" t="s">
        <v>2380</v>
      </c>
    </row>
    <row r="1733" spans="1:8" x14ac:dyDescent="0.35">
      <c r="A1733" s="17" t="s">
        <v>639</v>
      </c>
      <c r="B1733" s="17">
        <v>34.21</v>
      </c>
      <c r="C1733" s="17">
        <v>4.54</v>
      </c>
      <c r="D1733" s="17" t="s">
        <v>2380</v>
      </c>
      <c r="E1733" s="17" t="s">
        <v>2380</v>
      </c>
      <c r="F1733" s="17" t="s">
        <v>2380</v>
      </c>
      <c r="G1733" s="17">
        <v>1</v>
      </c>
      <c r="H1733" s="17" t="s">
        <v>2380</v>
      </c>
    </row>
    <row r="1734" spans="1:8" x14ac:dyDescent="0.35">
      <c r="A1734" s="17" t="s">
        <v>638</v>
      </c>
      <c r="B1734" s="17">
        <v>31</v>
      </c>
      <c r="C1734" s="17">
        <v>5.38</v>
      </c>
      <c r="D1734" s="17" t="s">
        <v>2380</v>
      </c>
      <c r="E1734" s="17" t="s">
        <v>2380</v>
      </c>
      <c r="F1734" s="17" t="s">
        <v>2380</v>
      </c>
      <c r="G1734" s="17">
        <v>1</v>
      </c>
      <c r="H1734" s="17" t="s">
        <v>2380</v>
      </c>
    </row>
    <row r="1735" spans="1:8" x14ac:dyDescent="0.35">
      <c r="A1735" s="17" t="s">
        <v>637</v>
      </c>
      <c r="B1735" s="17">
        <v>26.125</v>
      </c>
      <c r="C1735" s="17">
        <v>5.55</v>
      </c>
      <c r="D1735" s="17" t="s">
        <v>2380</v>
      </c>
      <c r="E1735" s="17" t="s">
        <v>2380</v>
      </c>
      <c r="F1735" s="17" t="s">
        <v>2380</v>
      </c>
      <c r="G1735" s="17">
        <v>1</v>
      </c>
      <c r="H1735" s="17" t="s">
        <v>2380</v>
      </c>
    </row>
    <row r="1736" spans="1:8" x14ac:dyDescent="0.35">
      <c r="A1736" s="17" t="s">
        <v>636</v>
      </c>
      <c r="B1736" s="17">
        <v>30.13</v>
      </c>
      <c r="C1736" s="17">
        <v>4.03</v>
      </c>
      <c r="D1736" s="17" t="s">
        <v>2381</v>
      </c>
      <c r="E1736" s="17" t="s">
        <v>2380</v>
      </c>
      <c r="F1736" s="17" t="s">
        <v>2380</v>
      </c>
      <c r="G1736" s="17">
        <v>1</v>
      </c>
      <c r="H1736" s="17" t="s">
        <v>2380</v>
      </c>
    </row>
    <row r="1737" spans="1:8" x14ac:dyDescent="0.35">
      <c r="A1737" s="17" t="s">
        <v>635</v>
      </c>
      <c r="B1737" s="17">
        <v>34.19</v>
      </c>
      <c r="C1737" s="17">
        <v>4.1900000000000004</v>
      </c>
      <c r="D1737" s="17" t="s">
        <v>2380</v>
      </c>
      <c r="E1737" s="17" t="s">
        <v>2380</v>
      </c>
      <c r="F1737" s="17" t="s">
        <v>2380</v>
      </c>
      <c r="G1737" s="17">
        <v>0</v>
      </c>
      <c r="H1737" s="17" t="s">
        <v>2380</v>
      </c>
    </row>
    <row r="1738" spans="1:8" x14ac:dyDescent="0.35">
      <c r="A1738" s="17" t="s">
        <v>634</v>
      </c>
      <c r="B1738" s="17">
        <v>22.515000000000001</v>
      </c>
      <c r="C1738" s="17">
        <v>4.37</v>
      </c>
      <c r="D1738" s="17" t="s">
        <v>2380</v>
      </c>
      <c r="E1738" s="17" t="s">
        <v>2380</v>
      </c>
      <c r="F1738" s="17" t="s">
        <v>2381</v>
      </c>
      <c r="G1738" s="17">
        <v>1</v>
      </c>
      <c r="H1738" s="17" t="s">
        <v>2380</v>
      </c>
    </row>
    <row r="1739" spans="1:8" x14ac:dyDescent="0.35">
      <c r="A1739" s="17" t="s">
        <v>633</v>
      </c>
      <c r="B1739" s="17">
        <v>18.239999999999998</v>
      </c>
      <c r="C1739" s="17">
        <v>5.31</v>
      </c>
      <c r="D1739" s="17" t="s">
        <v>2381</v>
      </c>
      <c r="E1739" s="17" t="s">
        <v>2380</v>
      </c>
      <c r="F1739" s="17" t="s">
        <v>2381</v>
      </c>
      <c r="G1739" s="17">
        <v>1</v>
      </c>
      <c r="H1739" s="17" t="s">
        <v>2380</v>
      </c>
    </row>
    <row r="1740" spans="1:8" x14ac:dyDescent="0.35">
      <c r="A1740" s="17" t="s">
        <v>631</v>
      </c>
      <c r="B1740" s="17">
        <v>37.28</v>
      </c>
      <c r="C1740" s="17">
        <v>4.66</v>
      </c>
      <c r="D1740" s="17" t="s">
        <v>2380</v>
      </c>
      <c r="E1740" s="17" t="s">
        <v>2381</v>
      </c>
      <c r="F1740" s="17" t="s">
        <v>2380</v>
      </c>
      <c r="G1740" s="17">
        <v>1</v>
      </c>
      <c r="H1740" s="17" t="s">
        <v>2380</v>
      </c>
    </row>
    <row r="1741" spans="1:8" x14ac:dyDescent="0.35">
      <c r="A1741" s="17" t="s">
        <v>630</v>
      </c>
      <c r="B1741" s="17">
        <v>18.2</v>
      </c>
      <c r="C1741" s="17">
        <v>6.19</v>
      </c>
      <c r="D1741" s="17" t="s">
        <v>2380</v>
      </c>
      <c r="E1741" s="17" t="s">
        <v>2380</v>
      </c>
      <c r="F1741" s="17" t="s">
        <v>2381</v>
      </c>
      <c r="G1741" s="17">
        <v>1</v>
      </c>
      <c r="H1741" s="17" t="s">
        <v>2380</v>
      </c>
    </row>
    <row r="1742" spans="1:8" x14ac:dyDescent="0.35">
      <c r="A1742" s="17" t="s">
        <v>629</v>
      </c>
      <c r="B1742" s="17">
        <v>20.53</v>
      </c>
      <c r="C1742" s="17">
        <v>4.8600000000000003</v>
      </c>
      <c r="D1742" s="17" t="s">
        <v>2380</v>
      </c>
      <c r="E1742" s="17" t="s">
        <v>2380</v>
      </c>
      <c r="F1742" s="17" t="s">
        <v>2380</v>
      </c>
      <c r="G1742" s="17">
        <v>1</v>
      </c>
      <c r="H1742" s="17" t="s">
        <v>2380</v>
      </c>
    </row>
    <row r="1743" spans="1:8" x14ac:dyDescent="0.35">
      <c r="A1743" s="17" t="s">
        <v>628</v>
      </c>
      <c r="B1743" s="17">
        <v>23.79</v>
      </c>
      <c r="C1743" s="17">
        <v>4.74</v>
      </c>
      <c r="D1743" s="17" t="s">
        <v>2380</v>
      </c>
      <c r="E1743" s="17" t="s">
        <v>2380</v>
      </c>
      <c r="F1743" s="17" t="s">
        <v>2380</v>
      </c>
      <c r="G1743" s="17">
        <v>0</v>
      </c>
      <c r="H1743" s="17" t="s">
        <v>2380</v>
      </c>
    </row>
    <row r="1744" spans="1:8" x14ac:dyDescent="0.35">
      <c r="A1744" s="17" t="s">
        <v>627</v>
      </c>
      <c r="B1744" s="17">
        <v>29.8</v>
      </c>
      <c r="C1744" s="17">
        <v>6.03</v>
      </c>
      <c r="D1744" s="17" t="s">
        <v>2380</v>
      </c>
      <c r="E1744" s="17" t="s">
        <v>2380</v>
      </c>
      <c r="F1744" s="17" t="s">
        <v>2380</v>
      </c>
      <c r="G1744" s="17">
        <v>0</v>
      </c>
      <c r="H1744" s="17" t="s">
        <v>2380</v>
      </c>
    </row>
    <row r="1745" spans="1:8" x14ac:dyDescent="0.35">
      <c r="A1745" s="17" t="s">
        <v>626</v>
      </c>
      <c r="B1745" s="17">
        <v>31.54</v>
      </c>
      <c r="C1745" s="17">
        <v>4.71</v>
      </c>
      <c r="D1745" s="17" t="s">
        <v>2380</v>
      </c>
      <c r="E1745" s="17" t="s">
        <v>2380</v>
      </c>
      <c r="F1745" s="17" t="s">
        <v>2380</v>
      </c>
      <c r="G1745" s="17">
        <v>0</v>
      </c>
      <c r="H1745" s="17" t="s">
        <v>2380</v>
      </c>
    </row>
    <row r="1746" spans="1:8" x14ac:dyDescent="0.35">
      <c r="A1746" s="17" t="s">
        <v>625</v>
      </c>
      <c r="B1746" s="17">
        <v>20.82</v>
      </c>
      <c r="C1746" s="17">
        <v>5.55</v>
      </c>
      <c r="D1746" s="17" t="s">
        <v>2380</v>
      </c>
      <c r="E1746" s="17" t="s">
        <v>2380</v>
      </c>
      <c r="F1746" s="17" t="s">
        <v>2380</v>
      </c>
      <c r="G1746" s="17">
        <v>1</v>
      </c>
      <c r="H1746" s="17" t="s">
        <v>2380</v>
      </c>
    </row>
    <row r="1747" spans="1:8" x14ac:dyDescent="0.35">
      <c r="A1747" s="17" t="s">
        <v>624</v>
      </c>
      <c r="B1747" s="17">
        <v>38.83</v>
      </c>
      <c r="C1747" s="17">
        <v>4.78</v>
      </c>
      <c r="D1747" s="17" t="s">
        <v>2380</v>
      </c>
      <c r="E1747" s="17" t="s">
        <v>2380</v>
      </c>
      <c r="F1747" s="17" t="s">
        <v>2381</v>
      </c>
      <c r="G1747" s="17">
        <v>1</v>
      </c>
      <c r="H1747" s="17" t="s">
        <v>2380</v>
      </c>
    </row>
    <row r="1748" spans="1:8" x14ac:dyDescent="0.35">
      <c r="A1748" s="17" t="s">
        <v>623</v>
      </c>
      <c r="B1748" s="17">
        <v>23.44</v>
      </c>
      <c r="C1748" s="17">
        <v>4.6500000000000004</v>
      </c>
      <c r="D1748" s="17" t="s">
        <v>2381</v>
      </c>
      <c r="E1748" s="17" t="s">
        <v>2380</v>
      </c>
      <c r="F1748" s="17" t="s">
        <v>2380</v>
      </c>
      <c r="G1748" s="17">
        <v>1</v>
      </c>
      <c r="H1748" s="17" t="s">
        <v>2380</v>
      </c>
    </row>
    <row r="1749" spans="1:8" x14ac:dyDescent="0.35">
      <c r="A1749" s="17" t="s">
        <v>622</v>
      </c>
      <c r="B1749" s="17">
        <v>24.13</v>
      </c>
      <c r="C1749" s="17">
        <v>5.2</v>
      </c>
      <c r="D1749" s="17" t="s">
        <v>2380</v>
      </c>
      <c r="E1749" s="17" t="s">
        <v>2380</v>
      </c>
      <c r="F1749" s="17" t="s">
        <v>2380</v>
      </c>
      <c r="G1749" s="17">
        <v>1</v>
      </c>
      <c r="H1749" s="17" t="s">
        <v>2380</v>
      </c>
    </row>
    <row r="1750" spans="1:8" x14ac:dyDescent="0.35">
      <c r="A1750" s="17" t="s">
        <v>621</v>
      </c>
      <c r="B1750" s="17">
        <v>42.13</v>
      </c>
      <c r="C1750" s="17">
        <v>4.54</v>
      </c>
      <c r="D1750" s="17" t="s">
        <v>2381</v>
      </c>
      <c r="E1750" s="17" t="s">
        <v>2380</v>
      </c>
      <c r="F1750" s="17" t="s">
        <v>2380</v>
      </c>
      <c r="G1750" s="17">
        <v>1</v>
      </c>
      <c r="H1750" s="17" t="s">
        <v>2380</v>
      </c>
    </row>
    <row r="1751" spans="1:8" x14ac:dyDescent="0.35">
      <c r="A1751" s="17" t="s">
        <v>620</v>
      </c>
      <c r="B1751" s="17">
        <v>17.86</v>
      </c>
      <c r="C1751" s="17">
        <v>4.1100000000000003</v>
      </c>
      <c r="D1751" s="17" t="s">
        <v>2380</v>
      </c>
      <c r="E1751" s="17" t="s">
        <v>2380</v>
      </c>
      <c r="F1751" s="17" t="s">
        <v>2380</v>
      </c>
      <c r="G1751" s="17">
        <v>1</v>
      </c>
      <c r="H1751" s="17" t="s">
        <v>2380</v>
      </c>
    </row>
    <row r="1752" spans="1:8" x14ac:dyDescent="0.35">
      <c r="A1752" s="17" t="s">
        <v>619</v>
      </c>
      <c r="B1752" s="17">
        <v>32.78</v>
      </c>
      <c r="C1752" s="17">
        <v>4.63</v>
      </c>
      <c r="D1752" s="17" t="s">
        <v>2380</v>
      </c>
      <c r="E1752" s="17" t="s">
        <v>2380</v>
      </c>
      <c r="F1752" s="17" t="s">
        <v>2380</v>
      </c>
      <c r="G1752" s="17">
        <v>0</v>
      </c>
      <c r="H1752" s="17" t="s">
        <v>2380</v>
      </c>
    </row>
    <row r="1753" spans="1:8" x14ac:dyDescent="0.35">
      <c r="A1753" s="17" t="s">
        <v>618</v>
      </c>
      <c r="B1753" s="17">
        <v>23.9</v>
      </c>
      <c r="C1753" s="17">
        <v>6.06</v>
      </c>
      <c r="D1753" s="17" t="s">
        <v>2381</v>
      </c>
      <c r="E1753" s="17" t="s">
        <v>2380</v>
      </c>
      <c r="F1753" s="17" t="s">
        <v>2381</v>
      </c>
      <c r="G1753" s="17">
        <v>1</v>
      </c>
      <c r="H1753" s="17" t="s">
        <v>2380</v>
      </c>
    </row>
    <row r="1754" spans="1:8" x14ac:dyDescent="0.35">
      <c r="A1754" s="17" t="s">
        <v>617</v>
      </c>
      <c r="B1754" s="17">
        <v>15.47</v>
      </c>
      <c r="C1754" s="17">
        <v>8.43</v>
      </c>
      <c r="D1754" s="17" t="s">
        <v>2380</v>
      </c>
      <c r="E1754" s="17" t="s">
        <v>2380</v>
      </c>
      <c r="F1754" s="17" t="s">
        <v>2380</v>
      </c>
      <c r="G1754" s="17">
        <v>0</v>
      </c>
      <c r="H1754" s="17" t="s">
        <v>2380</v>
      </c>
    </row>
    <row r="1755" spans="1:8" x14ac:dyDescent="0.35">
      <c r="A1755" s="17" t="s">
        <v>616</v>
      </c>
      <c r="B1755" s="17">
        <v>28.54</v>
      </c>
      <c r="C1755" s="17">
        <v>5.51</v>
      </c>
      <c r="D1755" s="17" t="s">
        <v>2380</v>
      </c>
      <c r="E1755" s="17" t="s">
        <v>2380</v>
      </c>
      <c r="F1755" s="17" t="s">
        <v>2381</v>
      </c>
      <c r="G1755" s="17">
        <v>1</v>
      </c>
      <c r="H1755" s="17" t="s">
        <v>2380</v>
      </c>
    </row>
    <row r="1756" spans="1:8" x14ac:dyDescent="0.35">
      <c r="A1756" s="17" t="s">
        <v>615</v>
      </c>
      <c r="B1756" s="17">
        <v>18.54</v>
      </c>
      <c r="C1756" s="17">
        <v>4.95</v>
      </c>
      <c r="D1756" s="17" t="s">
        <v>2380</v>
      </c>
      <c r="E1756" s="17" t="s">
        <v>2380</v>
      </c>
      <c r="F1756" s="17" t="s">
        <v>2380</v>
      </c>
      <c r="G1756" s="17">
        <v>0</v>
      </c>
      <c r="H1756" s="17" t="s">
        <v>2380</v>
      </c>
    </row>
    <row r="1757" spans="1:8" x14ac:dyDescent="0.35">
      <c r="A1757" s="17" t="s">
        <v>614</v>
      </c>
      <c r="B1757" s="17">
        <v>32.18</v>
      </c>
      <c r="C1757" s="17">
        <v>6.44</v>
      </c>
      <c r="D1757" s="17" t="s">
        <v>2381</v>
      </c>
      <c r="E1757" s="17" t="s">
        <v>2380</v>
      </c>
      <c r="F1757" s="17" t="s">
        <v>2381</v>
      </c>
      <c r="G1757" s="17">
        <v>1</v>
      </c>
      <c r="H1757" s="17" t="s">
        <v>2380</v>
      </c>
    </row>
    <row r="1758" spans="1:8" x14ac:dyDescent="0.35">
      <c r="A1758" s="17" t="s">
        <v>613</v>
      </c>
      <c r="B1758" s="17">
        <v>37.380000000000003</v>
      </c>
      <c r="C1758" s="17">
        <v>6.05</v>
      </c>
      <c r="D1758" s="17" t="s">
        <v>2381</v>
      </c>
      <c r="E1758" s="17" t="s">
        <v>2380</v>
      </c>
      <c r="F1758" s="17" t="s">
        <v>2380</v>
      </c>
      <c r="G1758" s="17">
        <v>0</v>
      </c>
      <c r="H1758" s="17" t="s">
        <v>2380</v>
      </c>
    </row>
    <row r="1759" spans="1:8" x14ac:dyDescent="0.35">
      <c r="A1759" s="17" t="s">
        <v>612</v>
      </c>
      <c r="B1759" s="17">
        <v>31.12</v>
      </c>
      <c r="C1759" s="17">
        <v>4.76</v>
      </c>
      <c r="D1759" s="17" t="s">
        <v>2381</v>
      </c>
      <c r="E1759" s="17" t="s">
        <v>2380</v>
      </c>
      <c r="F1759" s="17" t="s">
        <v>2381</v>
      </c>
      <c r="G1759" s="17">
        <v>1</v>
      </c>
      <c r="H1759" s="17" t="s">
        <v>2380</v>
      </c>
    </row>
    <row r="1760" spans="1:8" x14ac:dyDescent="0.35">
      <c r="A1760" s="17" t="s">
        <v>611</v>
      </c>
      <c r="B1760" s="17">
        <v>22.01</v>
      </c>
      <c r="C1760" s="17">
        <v>6.72</v>
      </c>
      <c r="D1760" s="17" t="s">
        <v>2381</v>
      </c>
      <c r="E1760" s="17" t="s">
        <v>2380</v>
      </c>
      <c r="F1760" s="17" t="s">
        <v>2380</v>
      </c>
      <c r="G1760" s="17">
        <v>1</v>
      </c>
      <c r="H1760" s="17" t="s">
        <v>2380</v>
      </c>
    </row>
    <row r="1761" spans="1:8" x14ac:dyDescent="0.35">
      <c r="A1761" s="17" t="s">
        <v>610</v>
      </c>
      <c r="B1761" s="17">
        <v>27.645</v>
      </c>
      <c r="C1761" s="17">
        <v>5.7</v>
      </c>
      <c r="D1761" s="17" t="s">
        <v>2380</v>
      </c>
      <c r="E1761" s="17" t="s">
        <v>2380</v>
      </c>
      <c r="F1761" s="17" t="s">
        <v>2380</v>
      </c>
      <c r="G1761" s="17">
        <v>0</v>
      </c>
      <c r="H1761" s="17" t="s">
        <v>2380</v>
      </c>
    </row>
    <row r="1762" spans="1:8" x14ac:dyDescent="0.35">
      <c r="A1762" s="17" t="s">
        <v>609</v>
      </c>
      <c r="B1762" s="17">
        <v>29.64</v>
      </c>
      <c r="C1762" s="17">
        <v>5.31</v>
      </c>
      <c r="D1762" s="17" t="s">
        <v>2381</v>
      </c>
      <c r="E1762" s="17" t="s">
        <v>2380</v>
      </c>
      <c r="F1762" s="17" t="s">
        <v>2380</v>
      </c>
      <c r="G1762" s="17">
        <v>0</v>
      </c>
      <c r="H1762" s="17" t="s">
        <v>2380</v>
      </c>
    </row>
    <row r="1763" spans="1:8" x14ac:dyDescent="0.35">
      <c r="A1763" s="17" t="s">
        <v>608</v>
      </c>
      <c r="B1763" s="17">
        <v>33.700000000000003</v>
      </c>
      <c r="C1763" s="17">
        <v>4.32</v>
      </c>
      <c r="D1763" s="17" t="s">
        <v>2381</v>
      </c>
      <c r="E1763" s="17" t="s">
        <v>2380</v>
      </c>
      <c r="F1763" s="17" t="s">
        <v>2380</v>
      </c>
      <c r="G1763" s="17">
        <v>1</v>
      </c>
      <c r="H1763" s="17" t="s">
        <v>2380</v>
      </c>
    </row>
    <row r="1764" spans="1:8" x14ac:dyDescent="0.35">
      <c r="A1764" s="17" t="s">
        <v>607</v>
      </c>
      <c r="B1764" s="17">
        <v>27.5</v>
      </c>
      <c r="C1764" s="17">
        <v>4.2300000000000004</v>
      </c>
      <c r="D1764" s="17" t="s">
        <v>2381</v>
      </c>
      <c r="E1764" s="17" t="s">
        <v>2380</v>
      </c>
      <c r="F1764" s="17" t="s">
        <v>2380</v>
      </c>
      <c r="G1764" s="17">
        <v>1</v>
      </c>
      <c r="H1764" s="17" t="s">
        <v>2380</v>
      </c>
    </row>
    <row r="1765" spans="1:8" x14ac:dyDescent="0.35">
      <c r="A1765" s="17" t="s">
        <v>606</v>
      </c>
      <c r="B1765" s="17">
        <v>16.12</v>
      </c>
      <c r="C1765" s="17">
        <v>6.09</v>
      </c>
      <c r="D1765" s="17" t="s">
        <v>2380</v>
      </c>
      <c r="E1765" s="17" t="s">
        <v>2380</v>
      </c>
      <c r="F1765" s="17" t="s">
        <v>2380</v>
      </c>
      <c r="G1765" s="17">
        <v>0</v>
      </c>
      <c r="H1765" s="17" t="s">
        <v>2380</v>
      </c>
    </row>
    <row r="1766" spans="1:8" x14ac:dyDescent="0.35">
      <c r="A1766" s="17" t="s">
        <v>605</v>
      </c>
      <c r="B1766" s="17">
        <v>26.73</v>
      </c>
      <c r="C1766" s="17">
        <v>4.74</v>
      </c>
      <c r="D1766" s="17" t="s">
        <v>2381</v>
      </c>
      <c r="E1766" s="17" t="s">
        <v>2380</v>
      </c>
      <c r="F1766" s="17" t="s">
        <v>2380</v>
      </c>
      <c r="G1766" s="17">
        <v>1</v>
      </c>
      <c r="H1766" s="17" t="s">
        <v>2380</v>
      </c>
    </row>
    <row r="1767" spans="1:8" x14ac:dyDescent="0.35">
      <c r="A1767" s="17" t="s">
        <v>604</v>
      </c>
      <c r="B1767" s="17">
        <v>37.25</v>
      </c>
      <c r="C1767" s="17">
        <v>6.23</v>
      </c>
      <c r="D1767" s="17" t="s">
        <v>2381</v>
      </c>
      <c r="E1767" s="17" t="s">
        <v>2380</v>
      </c>
      <c r="F1767" s="17" t="s">
        <v>2380</v>
      </c>
      <c r="G1767" s="17">
        <v>0</v>
      </c>
      <c r="H1767" s="17" t="s">
        <v>2380</v>
      </c>
    </row>
    <row r="1768" spans="1:8" x14ac:dyDescent="0.35">
      <c r="A1768" s="17" t="s">
        <v>603</v>
      </c>
      <c r="B1768" s="17">
        <v>23.56</v>
      </c>
      <c r="C1768" s="17">
        <v>5.45</v>
      </c>
      <c r="D1768" s="17" t="s">
        <v>2381</v>
      </c>
      <c r="E1768" s="17" t="s">
        <v>2380</v>
      </c>
      <c r="F1768" s="17" t="s">
        <v>2380</v>
      </c>
      <c r="G1768" s="17">
        <v>1</v>
      </c>
      <c r="H1768" s="17" t="s">
        <v>2380</v>
      </c>
    </row>
    <row r="1769" spans="1:8" x14ac:dyDescent="0.35">
      <c r="A1769" s="17" t="s">
        <v>602</v>
      </c>
      <c r="B1769" s="17">
        <v>15.84</v>
      </c>
      <c r="C1769" s="17">
        <v>10.34</v>
      </c>
      <c r="D1769" s="17" t="s">
        <v>2380</v>
      </c>
      <c r="E1769" s="17" t="s">
        <v>2380</v>
      </c>
      <c r="F1769" s="17" t="s">
        <v>2380</v>
      </c>
      <c r="G1769" s="17">
        <v>2</v>
      </c>
      <c r="H1769" s="17" t="s">
        <v>2380</v>
      </c>
    </row>
    <row r="1770" spans="1:8" x14ac:dyDescent="0.35">
      <c r="A1770" s="17" t="s">
        <v>601</v>
      </c>
      <c r="B1770" s="17">
        <v>36.630000000000003</v>
      </c>
      <c r="C1770" s="17">
        <v>5.15</v>
      </c>
      <c r="D1770" s="17" t="s">
        <v>2380</v>
      </c>
      <c r="E1770" s="17" t="s">
        <v>2380</v>
      </c>
      <c r="F1770" s="17" t="s">
        <v>2380</v>
      </c>
      <c r="G1770" s="17">
        <v>0</v>
      </c>
      <c r="H1770" s="17" t="s">
        <v>2380</v>
      </c>
    </row>
    <row r="1771" spans="1:8" x14ac:dyDescent="0.35">
      <c r="A1771" s="17" t="s">
        <v>600</v>
      </c>
      <c r="B1771" s="17">
        <v>16.47</v>
      </c>
      <c r="C1771" s="17">
        <v>11.72</v>
      </c>
      <c r="D1771" s="17" t="s">
        <v>2380</v>
      </c>
      <c r="E1771" s="17" t="s">
        <v>2380</v>
      </c>
      <c r="F1771" s="17" t="s">
        <v>2380</v>
      </c>
      <c r="G1771" s="17">
        <v>0</v>
      </c>
      <c r="H1771" s="17" t="s">
        <v>2380</v>
      </c>
    </row>
    <row r="1772" spans="1:8" x14ac:dyDescent="0.35">
      <c r="A1772" s="17" t="s">
        <v>599</v>
      </c>
      <c r="B1772" s="17">
        <v>25.8</v>
      </c>
      <c r="C1772" s="17">
        <v>5.29</v>
      </c>
      <c r="D1772" s="17" t="s">
        <v>2380</v>
      </c>
      <c r="E1772" s="17" t="s">
        <v>2380</v>
      </c>
      <c r="F1772" s="17" t="s">
        <v>2380</v>
      </c>
      <c r="G1772" s="17">
        <v>0</v>
      </c>
      <c r="H1772" s="17" t="s">
        <v>2380</v>
      </c>
    </row>
    <row r="1773" spans="1:8" x14ac:dyDescent="0.35">
      <c r="A1773" s="17" t="s">
        <v>598</v>
      </c>
      <c r="B1773" s="17">
        <v>23.6</v>
      </c>
      <c r="C1773" s="17">
        <v>4.33</v>
      </c>
      <c r="D1773" s="17" t="s">
        <v>2380</v>
      </c>
      <c r="E1773" s="17" t="s">
        <v>2380</v>
      </c>
      <c r="F1773" s="17" t="s">
        <v>2380</v>
      </c>
      <c r="G1773" s="17">
        <v>0</v>
      </c>
      <c r="H1773" s="17" t="s">
        <v>2380</v>
      </c>
    </row>
    <row r="1774" spans="1:8" x14ac:dyDescent="0.35">
      <c r="A1774" s="17" t="s">
        <v>597</v>
      </c>
      <c r="B1774" s="17">
        <v>32.11</v>
      </c>
      <c r="C1774" s="17">
        <v>6.24</v>
      </c>
      <c r="D1774" s="17" t="s">
        <v>2380</v>
      </c>
      <c r="E1774" s="17" t="s">
        <v>2380</v>
      </c>
      <c r="F1774" s="17" t="s">
        <v>2381</v>
      </c>
      <c r="G1774" s="17">
        <v>1</v>
      </c>
      <c r="H1774" s="17" t="s">
        <v>2380</v>
      </c>
    </row>
    <row r="1775" spans="1:8" x14ac:dyDescent="0.35">
      <c r="A1775" s="17" t="s">
        <v>596</v>
      </c>
      <c r="B1775" s="17">
        <v>30.114999999999998</v>
      </c>
      <c r="C1775" s="17">
        <v>11.61</v>
      </c>
      <c r="D1775" s="17" t="s">
        <v>2380</v>
      </c>
      <c r="E1775" s="17" t="s">
        <v>2380</v>
      </c>
      <c r="F1775" s="17" t="s">
        <v>2380</v>
      </c>
      <c r="G1775" s="17">
        <v>0</v>
      </c>
      <c r="H1775" s="17" t="s">
        <v>2380</v>
      </c>
    </row>
    <row r="1776" spans="1:8" x14ac:dyDescent="0.35">
      <c r="A1776" s="17" t="s">
        <v>595</v>
      </c>
      <c r="B1776" s="17">
        <v>20.28</v>
      </c>
      <c r="C1776" s="17">
        <v>11.07</v>
      </c>
      <c r="D1776" s="17" t="s">
        <v>2381</v>
      </c>
      <c r="E1776" s="17" t="s">
        <v>2380</v>
      </c>
      <c r="F1776" s="17" t="s">
        <v>2380</v>
      </c>
      <c r="G1776" s="17">
        <v>0</v>
      </c>
      <c r="H1776" s="17" t="s">
        <v>2380</v>
      </c>
    </row>
    <row r="1777" spans="1:8" x14ac:dyDescent="0.35">
      <c r="A1777" s="17" t="s">
        <v>594</v>
      </c>
      <c r="B1777" s="17">
        <v>20.234999999999999</v>
      </c>
      <c r="C1777" s="17">
        <v>5.19</v>
      </c>
      <c r="D1777" s="17" t="s">
        <v>2380</v>
      </c>
      <c r="E1777" s="17" t="s">
        <v>2380</v>
      </c>
      <c r="F1777" s="17" t="s">
        <v>2381</v>
      </c>
      <c r="G1777" s="17">
        <v>1</v>
      </c>
      <c r="H1777" s="17" t="s">
        <v>2380</v>
      </c>
    </row>
    <row r="1778" spans="1:8" x14ac:dyDescent="0.35">
      <c r="A1778" s="17" t="s">
        <v>593</v>
      </c>
      <c r="B1778" s="17">
        <v>25.27</v>
      </c>
      <c r="C1778" s="17">
        <v>5.7</v>
      </c>
      <c r="D1778" s="17" t="s">
        <v>2381</v>
      </c>
      <c r="E1778" s="17" t="s">
        <v>2380</v>
      </c>
      <c r="F1778" s="17" t="s">
        <v>2380</v>
      </c>
      <c r="G1778" s="17">
        <v>1</v>
      </c>
      <c r="H1778" s="17" t="s">
        <v>2380</v>
      </c>
    </row>
    <row r="1779" spans="1:8" x14ac:dyDescent="0.35">
      <c r="A1779" s="17" t="s">
        <v>592</v>
      </c>
      <c r="B1779" s="17">
        <v>24.24</v>
      </c>
      <c r="C1779" s="17">
        <v>6.15</v>
      </c>
      <c r="D1779" s="17" t="s">
        <v>2380</v>
      </c>
      <c r="E1779" s="17" t="s">
        <v>2380</v>
      </c>
      <c r="F1779" s="17" t="s">
        <v>2380</v>
      </c>
      <c r="G1779" s="17">
        <v>0</v>
      </c>
      <c r="H1779" s="17" t="s">
        <v>2380</v>
      </c>
    </row>
    <row r="1780" spans="1:8" x14ac:dyDescent="0.35">
      <c r="A1780" s="17" t="s">
        <v>591</v>
      </c>
      <c r="B1780" s="17">
        <v>35.75</v>
      </c>
      <c r="C1780" s="17">
        <v>5.07</v>
      </c>
      <c r="D1780" s="17" t="s">
        <v>2380</v>
      </c>
      <c r="E1780" s="17" t="s">
        <v>2380</v>
      </c>
      <c r="F1780" s="17" t="s">
        <v>2380</v>
      </c>
      <c r="G1780" s="17">
        <v>0</v>
      </c>
      <c r="H1780" s="17" t="s">
        <v>2380</v>
      </c>
    </row>
    <row r="1781" spans="1:8" x14ac:dyDescent="0.35">
      <c r="A1781" s="17" t="s">
        <v>590</v>
      </c>
      <c r="B1781" s="17">
        <v>29.92</v>
      </c>
      <c r="C1781" s="17">
        <v>10.97</v>
      </c>
      <c r="D1781" s="17" t="s">
        <v>2381</v>
      </c>
      <c r="E1781" s="17" t="s">
        <v>2380</v>
      </c>
      <c r="F1781" s="17" t="s">
        <v>2380</v>
      </c>
      <c r="G1781" s="17">
        <v>1</v>
      </c>
      <c r="H1781" s="17" t="s">
        <v>2380</v>
      </c>
    </row>
    <row r="1782" spans="1:8" x14ac:dyDescent="0.35">
      <c r="A1782" s="17" t="s">
        <v>589</v>
      </c>
      <c r="B1782" s="17">
        <v>26.2</v>
      </c>
      <c r="C1782" s="17">
        <v>10.93</v>
      </c>
      <c r="D1782" s="17" t="s">
        <v>2381</v>
      </c>
      <c r="E1782" s="17" t="s">
        <v>2380</v>
      </c>
      <c r="F1782" s="17" t="s">
        <v>2380</v>
      </c>
      <c r="G1782" s="17">
        <v>1</v>
      </c>
      <c r="H1782" s="17" t="s">
        <v>2380</v>
      </c>
    </row>
    <row r="1783" spans="1:8" x14ac:dyDescent="0.35">
      <c r="A1783" s="17" t="s">
        <v>588</v>
      </c>
      <c r="B1783" s="17">
        <v>26.695</v>
      </c>
      <c r="C1783" s="17">
        <v>4.21</v>
      </c>
      <c r="D1783" s="17" t="s">
        <v>2381</v>
      </c>
      <c r="E1783" s="17" t="s">
        <v>2380</v>
      </c>
      <c r="F1783" s="17" t="s">
        <v>2381</v>
      </c>
      <c r="G1783" s="17">
        <v>1</v>
      </c>
      <c r="H1783" s="17" t="s">
        <v>2380</v>
      </c>
    </row>
    <row r="1784" spans="1:8" x14ac:dyDescent="0.35">
      <c r="A1784" s="17" t="s">
        <v>587</v>
      </c>
      <c r="B1784" s="17">
        <v>23.16</v>
      </c>
      <c r="C1784" s="17">
        <v>5.5</v>
      </c>
      <c r="D1784" s="17" t="s">
        <v>2380</v>
      </c>
      <c r="E1784" s="17" t="s">
        <v>2380</v>
      </c>
      <c r="F1784" s="17" t="s">
        <v>2380</v>
      </c>
      <c r="G1784" s="17">
        <v>0</v>
      </c>
      <c r="H1784" s="17" t="s">
        <v>2380</v>
      </c>
    </row>
    <row r="1785" spans="1:8" x14ac:dyDescent="0.35">
      <c r="A1785" s="17" t="s">
        <v>586</v>
      </c>
      <c r="B1785" s="17">
        <v>32.585000000000001</v>
      </c>
      <c r="C1785" s="17">
        <v>4.93</v>
      </c>
      <c r="D1785" s="17" t="s">
        <v>2381</v>
      </c>
      <c r="E1785" s="17" t="s">
        <v>2380</v>
      </c>
      <c r="F1785" s="17" t="s">
        <v>2380</v>
      </c>
      <c r="G1785" s="17">
        <v>1</v>
      </c>
      <c r="H1785" s="17" t="s">
        <v>2380</v>
      </c>
    </row>
    <row r="1786" spans="1:8" x14ac:dyDescent="0.35">
      <c r="A1786" s="17" t="s">
        <v>585</v>
      </c>
      <c r="B1786" s="17">
        <v>33.97</v>
      </c>
      <c r="C1786" s="17">
        <v>5.6</v>
      </c>
      <c r="D1786" s="17" t="s">
        <v>2381</v>
      </c>
      <c r="E1786" s="17" t="s">
        <v>2380</v>
      </c>
      <c r="F1786" s="17" t="s">
        <v>2380</v>
      </c>
      <c r="G1786" s="17">
        <v>0</v>
      </c>
      <c r="H1786" s="17" t="s">
        <v>2380</v>
      </c>
    </row>
    <row r="1787" spans="1:8" x14ac:dyDescent="0.35">
      <c r="A1787" s="17" t="s">
        <v>584</v>
      </c>
      <c r="B1787" s="17">
        <v>16.57</v>
      </c>
      <c r="C1787" s="17">
        <v>9.99</v>
      </c>
      <c r="D1787" s="17" t="s">
        <v>2380</v>
      </c>
      <c r="E1787" s="17" t="s">
        <v>2380</v>
      </c>
      <c r="F1787" s="17" t="s">
        <v>2380</v>
      </c>
      <c r="G1787" s="17">
        <v>0</v>
      </c>
      <c r="H1787" s="17" t="s">
        <v>2380</v>
      </c>
    </row>
    <row r="1788" spans="1:8" x14ac:dyDescent="0.35">
      <c r="A1788" s="17" t="s">
        <v>583</v>
      </c>
      <c r="B1788" s="17">
        <v>17.55</v>
      </c>
      <c r="C1788" s="17">
        <v>5.93</v>
      </c>
      <c r="D1788" s="17" t="s">
        <v>2380</v>
      </c>
      <c r="E1788" s="17" t="s">
        <v>2380</v>
      </c>
      <c r="F1788" s="17" t="s">
        <v>2381</v>
      </c>
      <c r="G1788" s="17">
        <v>1</v>
      </c>
      <c r="H1788" s="17" t="s">
        <v>2380</v>
      </c>
    </row>
    <row r="1789" spans="1:8" x14ac:dyDescent="0.35">
      <c r="A1789" s="17" t="s">
        <v>582</v>
      </c>
      <c r="B1789" s="17">
        <v>29.41</v>
      </c>
      <c r="C1789" s="17">
        <v>6.29</v>
      </c>
      <c r="D1789" s="17" t="s">
        <v>2381</v>
      </c>
      <c r="E1789" s="17" t="s">
        <v>2380</v>
      </c>
      <c r="F1789" s="17" t="s">
        <v>2380</v>
      </c>
      <c r="G1789" s="17">
        <v>1</v>
      </c>
      <c r="H1789" s="17" t="s">
        <v>2380</v>
      </c>
    </row>
    <row r="1790" spans="1:8" x14ac:dyDescent="0.35">
      <c r="A1790" s="17" t="s">
        <v>581</v>
      </c>
      <c r="B1790" s="17">
        <v>17.91</v>
      </c>
      <c r="C1790" s="17">
        <v>5.65</v>
      </c>
      <c r="D1790" s="17" t="s">
        <v>2380</v>
      </c>
      <c r="E1790" s="17" t="s">
        <v>2380</v>
      </c>
      <c r="F1790" s="17" t="s">
        <v>2380</v>
      </c>
      <c r="G1790" s="17">
        <v>1</v>
      </c>
      <c r="H1790" s="17" t="s">
        <v>2380</v>
      </c>
    </row>
    <row r="1791" spans="1:8" x14ac:dyDescent="0.35">
      <c r="A1791" s="17" t="s">
        <v>580</v>
      </c>
      <c r="B1791" s="17">
        <v>31.57</v>
      </c>
      <c r="C1791" s="17">
        <v>6.15</v>
      </c>
      <c r="D1791" s="17" t="s">
        <v>2380</v>
      </c>
      <c r="E1791" s="17" t="s">
        <v>2380</v>
      </c>
      <c r="F1791" s="17" t="s">
        <v>2380</v>
      </c>
      <c r="G1791" s="17">
        <v>1</v>
      </c>
      <c r="H1791" s="17" t="s">
        <v>2380</v>
      </c>
    </row>
    <row r="1792" spans="1:8" x14ac:dyDescent="0.35">
      <c r="A1792" s="17" t="s">
        <v>579</v>
      </c>
      <c r="B1792" s="17">
        <v>33.18</v>
      </c>
      <c r="C1792" s="17">
        <v>5.22</v>
      </c>
      <c r="D1792" s="17" t="s">
        <v>2380</v>
      </c>
      <c r="E1792" s="17" t="s">
        <v>2381</v>
      </c>
      <c r="F1792" s="17" t="s">
        <v>2380</v>
      </c>
      <c r="G1792" s="17">
        <v>1</v>
      </c>
      <c r="H1792" s="17" t="s">
        <v>2380</v>
      </c>
    </row>
    <row r="1793" spans="1:8" x14ac:dyDescent="0.35">
      <c r="A1793" s="17" t="s">
        <v>578</v>
      </c>
      <c r="B1793" s="17">
        <v>37</v>
      </c>
      <c r="C1793" s="17">
        <v>11.66</v>
      </c>
      <c r="D1793" s="17" t="s">
        <v>2380</v>
      </c>
      <c r="E1793" s="17" t="s">
        <v>2380</v>
      </c>
      <c r="F1793" s="17" t="s">
        <v>2380</v>
      </c>
      <c r="G1793" s="17">
        <v>0</v>
      </c>
      <c r="H1793" s="17" t="s">
        <v>2380</v>
      </c>
    </row>
    <row r="1794" spans="1:8" x14ac:dyDescent="0.35">
      <c r="A1794" s="17" t="s">
        <v>577</v>
      </c>
      <c r="B1794" s="17">
        <v>18.905000000000001</v>
      </c>
      <c r="C1794" s="17">
        <v>4.91</v>
      </c>
      <c r="D1794" s="17" t="s">
        <v>2381</v>
      </c>
      <c r="E1794" s="17" t="s">
        <v>2380</v>
      </c>
      <c r="F1794" s="17" t="s">
        <v>2380</v>
      </c>
      <c r="G1794" s="17">
        <v>1</v>
      </c>
      <c r="H1794" s="17" t="s">
        <v>2380</v>
      </c>
    </row>
    <row r="1795" spans="1:8" x14ac:dyDescent="0.35">
      <c r="A1795" s="17" t="s">
        <v>576</v>
      </c>
      <c r="B1795" s="17">
        <v>20.03</v>
      </c>
      <c r="C1795" s="17">
        <v>9.25</v>
      </c>
      <c r="D1795" s="17" t="s">
        <v>2381</v>
      </c>
      <c r="E1795" s="17" t="s">
        <v>2380</v>
      </c>
      <c r="F1795" s="17" t="s">
        <v>2380</v>
      </c>
      <c r="G1795" s="17">
        <v>0</v>
      </c>
      <c r="H1795" s="17" t="s">
        <v>2380</v>
      </c>
    </row>
    <row r="1796" spans="1:8" x14ac:dyDescent="0.35">
      <c r="A1796" s="17" t="s">
        <v>575</v>
      </c>
      <c r="B1796" s="17">
        <v>16.7</v>
      </c>
      <c r="C1796" s="17">
        <v>11.48</v>
      </c>
      <c r="D1796" s="17" t="s">
        <v>2380</v>
      </c>
      <c r="E1796" s="17" t="s">
        <v>2380</v>
      </c>
      <c r="F1796" s="17" t="s">
        <v>2380</v>
      </c>
      <c r="G1796" s="17">
        <v>0</v>
      </c>
      <c r="H1796" s="17" t="s">
        <v>2380</v>
      </c>
    </row>
    <row r="1797" spans="1:8" x14ac:dyDescent="0.35">
      <c r="A1797" s="17" t="s">
        <v>574</v>
      </c>
      <c r="B1797" s="17">
        <v>39.82</v>
      </c>
      <c r="C1797" s="17">
        <v>6.06</v>
      </c>
      <c r="D1797" s="17" t="s">
        <v>2380</v>
      </c>
      <c r="E1797" s="17" t="s">
        <v>2380</v>
      </c>
      <c r="F1797" s="17" t="s">
        <v>2380</v>
      </c>
      <c r="G1797" s="17">
        <v>0</v>
      </c>
      <c r="H1797" s="17" t="s">
        <v>2380</v>
      </c>
    </row>
    <row r="1798" spans="1:8" x14ac:dyDescent="0.35">
      <c r="A1798" s="17" t="s">
        <v>573</v>
      </c>
      <c r="B1798" s="17">
        <v>22.04</v>
      </c>
      <c r="C1798" s="17">
        <v>5.86</v>
      </c>
      <c r="D1798" s="17" t="s">
        <v>2380</v>
      </c>
      <c r="E1798" s="17" t="s">
        <v>2380</v>
      </c>
      <c r="F1798" s="17" t="s">
        <v>2380</v>
      </c>
      <c r="G1798" s="17">
        <v>1</v>
      </c>
      <c r="H1798" s="17" t="s">
        <v>2380</v>
      </c>
    </row>
    <row r="1799" spans="1:8" x14ac:dyDescent="0.35">
      <c r="A1799" s="17" t="s">
        <v>572</v>
      </c>
      <c r="B1799" s="17">
        <v>28.27</v>
      </c>
      <c r="C1799" s="17">
        <v>5.33</v>
      </c>
      <c r="D1799" s="17" t="s">
        <v>2380</v>
      </c>
      <c r="E1799" s="17" t="s">
        <v>2380</v>
      </c>
      <c r="F1799" s="17" t="s">
        <v>2380</v>
      </c>
      <c r="G1799" s="17">
        <v>0</v>
      </c>
      <c r="H1799" s="17" t="s">
        <v>2380</v>
      </c>
    </row>
    <row r="1800" spans="1:8" x14ac:dyDescent="0.35">
      <c r="A1800" s="17" t="s">
        <v>571</v>
      </c>
      <c r="B1800" s="17">
        <v>18.5</v>
      </c>
      <c r="C1800" s="17">
        <v>5.33</v>
      </c>
      <c r="D1800" s="17" t="s">
        <v>2380</v>
      </c>
      <c r="E1800" s="17" t="s">
        <v>2380</v>
      </c>
      <c r="F1800" s="17" t="s">
        <v>2380</v>
      </c>
      <c r="G1800" s="17">
        <v>0</v>
      </c>
      <c r="H1800" s="17" t="s">
        <v>2380</v>
      </c>
    </row>
    <row r="1801" spans="1:8" x14ac:dyDescent="0.35">
      <c r="A1801" s="17" t="s">
        <v>570</v>
      </c>
      <c r="B1801" s="17">
        <v>38.6</v>
      </c>
      <c r="C1801" s="17">
        <v>6.02</v>
      </c>
      <c r="D1801" s="17" t="s">
        <v>2380</v>
      </c>
      <c r="E1801" s="17" t="s">
        <v>2380</v>
      </c>
      <c r="F1801" s="17" t="s">
        <v>2380</v>
      </c>
      <c r="G1801" s="17">
        <v>1</v>
      </c>
      <c r="H1801" s="17" t="s">
        <v>2380</v>
      </c>
    </row>
    <row r="1802" spans="1:8" x14ac:dyDescent="0.35">
      <c r="A1802" s="17" t="s">
        <v>569</v>
      </c>
      <c r="B1802" s="17">
        <v>43.12</v>
      </c>
      <c r="C1802" s="17">
        <v>6.25</v>
      </c>
      <c r="D1802" s="17" t="s">
        <v>2380</v>
      </c>
      <c r="E1802" s="17" t="s">
        <v>2380</v>
      </c>
      <c r="F1802" s="17" t="s">
        <v>2380</v>
      </c>
      <c r="G1802" s="17">
        <v>1</v>
      </c>
      <c r="H1802" s="17" t="s">
        <v>2380</v>
      </c>
    </row>
    <row r="1803" spans="1:8" x14ac:dyDescent="0.35">
      <c r="A1803" s="17" t="s">
        <v>568</v>
      </c>
      <c r="B1803" s="17">
        <v>30.5</v>
      </c>
      <c r="C1803" s="17">
        <v>4.8099999999999996</v>
      </c>
      <c r="D1803" s="17" t="s">
        <v>2380</v>
      </c>
      <c r="E1803" s="17" t="s">
        <v>2380</v>
      </c>
      <c r="F1803" s="17" t="s">
        <v>2380</v>
      </c>
      <c r="G1803" s="17">
        <v>1</v>
      </c>
      <c r="H1803" s="17" t="s">
        <v>2380</v>
      </c>
    </row>
    <row r="1804" spans="1:8" x14ac:dyDescent="0.35">
      <c r="A1804" s="17" t="s">
        <v>567</v>
      </c>
      <c r="B1804" s="17">
        <v>27.61</v>
      </c>
      <c r="C1804" s="17">
        <v>4.5999999999999996</v>
      </c>
      <c r="D1804" s="17" t="s">
        <v>2380</v>
      </c>
      <c r="E1804" s="17" t="s">
        <v>2380</v>
      </c>
      <c r="F1804" s="17" t="s">
        <v>2380</v>
      </c>
      <c r="G1804" s="17">
        <v>1</v>
      </c>
      <c r="H1804" s="17" t="s">
        <v>2380</v>
      </c>
    </row>
    <row r="1805" spans="1:8" x14ac:dyDescent="0.35">
      <c r="A1805" s="17" t="s">
        <v>566</v>
      </c>
      <c r="B1805" s="17">
        <v>27.1</v>
      </c>
      <c r="C1805" s="17">
        <v>5.08</v>
      </c>
      <c r="D1805" s="17" t="s">
        <v>2380</v>
      </c>
      <c r="E1805" s="17" t="s">
        <v>2380</v>
      </c>
      <c r="F1805" s="17" t="s">
        <v>2380</v>
      </c>
      <c r="G1805" s="17">
        <v>1</v>
      </c>
      <c r="H1805" s="17" t="s">
        <v>2380</v>
      </c>
    </row>
    <row r="1806" spans="1:8" x14ac:dyDescent="0.35">
      <c r="A1806" s="17" t="s">
        <v>565</v>
      </c>
      <c r="B1806" s="17">
        <v>35.93</v>
      </c>
      <c r="C1806" s="17">
        <v>5.43</v>
      </c>
      <c r="D1806" s="17" t="s">
        <v>2380</v>
      </c>
      <c r="E1806" s="17" t="s">
        <v>2381</v>
      </c>
      <c r="F1806" s="17" t="s">
        <v>2380</v>
      </c>
      <c r="G1806" s="17">
        <v>1</v>
      </c>
      <c r="H1806" s="17" t="s">
        <v>2380</v>
      </c>
    </row>
    <row r="1807" spans="1:8" x14ac:dyDescent="0.35">
      <c r="A1807" s="17" t="s">
        <v>564</v>
      </c>
      <c r="B1807" s="17">
        <v>32.68</v>
      </c>
      <c r="C1807" s="17">
        <v>5.44</v>
      </c>
      <c r="D1807" s="17" t="s">
        <v>2380</v>
      </c>
      <c r="E1807" s="17" t="s">
        <v>2380</v>
      </c>
      <c r="F1807" s="17" t="s">
        <v>2380</v>
      </c>
      <c r="G1807" s="17">
        <v>0</v>
      </c>
      <c r="H1807" s="17" t="s">
        <v>2380</v>
      </c>
    </row>
    <row r="1808" spans="1:8" x14ac:dyDescent="0.35">
      <c r="A1808" s="17" t="s">
        <v>563</v>
      </c>
      <c r="B1808" s="17">
        <v>20.74</v>
      </c>
      <c r="C1808" s="17">
        <v>11.69</v>
      </c>
      <c r="D1808" s="17" t="s">
        <v>2381</v>
      </c>
      <c r="E1808" s="17" t="s">
        <v>2380</v>
      </c>
      <c r="F1808" s="17" t="s">
        <v>2380</v>
      </c>
      <c r="G1808" s="17">
        <v>1</v>
      </c>
      <c r="H1808" s="17" t="s">
        <v>2380</v>
      </c>
    </row>
    <row r="1809" spans="1:8" x14ac:dyDescent="0.35">
      <c r="A1809" s="17" t="s">
        <v>562</v>
      </c>
      <c r="B1809" s="17">
        <v>15.57</v>
      </c>
      <c r="C1809" s="17">
        <v>6.07</v>
      </c>
      <c r="D1809" s="17" t="s">
        <v>2380</v>
      </c>
      <c r="E1809" s="17" t="s">
        <v>2380</v>
      </c>
      <c r="F1809" s="17" t="s">
        <v>2380</v>
      </c>
      <c r="G1809" s="17">
        <v>0</v>
      </c>
      <c r="H1809" s="17" t="s">
        <v>2380</v>
      </c>
    </row>
    <row r="1810" spans="1:8" x14ac:dyDescent="0.35">
      <c r="A1810" s="17" t="s">
        <v>561</v>
      </c>
      <c r="B1810" s="17">
        <v>23.844999999999999</v>
      </c>
      <c r="C1810" s="17">
        <v>4.3600000000000003</v>
      </c>
      <c r="D1810" s="17" t="s">
        <v>2380</v>
      </c>
      <c r="E1810" s="17" t="s">
        <v>2380</v>
      </c>
      <c r="F1810" s="17" t="s">
        <v>2380</v>
      </c>
      <c r="G1810" s="17">
        <v>0</v>
      </c>
      <c r="H1810" s="17" t="s">
        <v>2380</v>
      </c>
    </row>
    <row r="1811" spans="1:8" x14ac:dyDescent="0.35">
      <c r="A1811" s="17" t="s">
        <v>560</v>
      </c>
      <c r="B1811" s="17">
        <v>22.895</v>
      </c>
      <c r="C1811" s="17">
        <v>5.24</v>
      </c>
      <c r="D1811" s="17" t="s">
        <v>2380</v>
      </c>
      <c r="E1811" s="17" t="s">
        <v>2380</v>
      </c>
      <c r="F1811" s="17" t="s">
        <v>2380</v>
      </c>
      <c r="G1811" s="17">
        <v>1</v>
      </c>
      <c r="H1811" s="17" t="s">
        <v>2380</v>
      </c>
    </row>
    <row r="1812" spans="1:8" x14ac:dyDescent="0.35">
      <c r="A1812" s="17" t="s">
        <v>559</v>
      </c>
      <c r="B1812" s="17">
        <v>21.945</v>
      </c>
      <c r="C1812" s="17">
        <v>5.37</v>
      </c>
      <c r="D1812" s="17" t="s">
        <v>2380</v>
      </c>
      <c r="E1812" s="17" t="s">
        <v>2380</v>
      </c>
      <c r="F1812" s="17" t="s">
        <v>2380</v>
      </c>
      <c r="G1812" s="17">
        <v>1</v>
      </c>
      <c r="H1812" s="17" t="s">
        <v>2380</v>
      </c>
    </row>
    <row r="1813" spans="1:8" x14ac:dyDescent="0.35">
      <c r="A1813" s="17" t="s">
        <v>558</v>
      </c>
      <c r="B1813" s="17">
        <v>19.47</v>
      </c>
      <c r="C1813" s="17">
        <v>6.6</v>
      </c>
      <c r="D1813" s="17" t="s">
        <v>2381</v>
      </c>
      <c r="E1813" s="17" t="s">
        <v>2380</v>
      </c>
      <c r="F1813" s="17" t="s">
        <v>2380</v>
      </c>
      <c r="G1813" s="17">
        <v>0</v>
      </c>
      <c r="H1813" s="17" t="s">
        <v>2380</v>
      </c>
    </row>
    <row r="1814" spans="1:8" x14ac:dyDescent="0.35">
      <c r="A1814" s="17" t="s">
        <v>557</v>
      </c>
      <c r="B1814" s="17">
        <v>15.61</v>
      </c>
      <c r="C1814" s="17">
        <v>5.77</v>
      </c>
      <c r="D1814" s="17" t="s">
        <v>2380</v>
      </c>
      <c r="E1814" s="17" t="s">
        <v>2380</v>
      </c>
      <c r="F1814" s="17" t="s">
        <v>2380</v>
      </c>
      <c r="G1814" s="17">
        <v>0</v>
      </c>
      <c r="H1814" s="17" t="s">
        <v>2380</v>
      </c>
    </row>
    <row r="1815" spans="1:8" x14ac:dyDescent="0.35">
      <c r="A1815" s="17" t="s">
        <v>556</v>
      </c>
      <c r="B1815" s="17">
        <v>28.6</v>
      </c>
      <c r="C1815" s="17">
        <v>6.08</v>
      </c>
      <c r="D1815" s="17" t="s">
        <v>2380</v>
      </c>
      <c r="E1815" s="17" t="s">
        <v>2380</v>
      </c>
      <c r="F1815" s="17" t="s">
        <v>2381</v>
      </c>
      <c r="G1815" s="17">
        <v>1</v>
      </c>
      <c r="H1815" s="17" t="s">
        <v>2380</v>
      </c>
    </row>
    <row r="1816" spans="1:8" x14ac:dyDescent="0.35">
      <c r="A1816" s="17" t="s">
        <v>555</v>
      </c>
      <c r="B1816" s="17">
        <v>46.53</v>
      </c>
      <c r="C1816" s="17">
        <v>4.16</v>
      </c>
      <c r="D1816" s="17" t="s">
        <v>2380</v>
      </c>
      <c r="E1816" s="17" t="s">
        <v>2380</v>
      </c>
      <c r="F1816" s="17" t="s">
        <v>2380</v>
      </c>
      <c r="G1816" s="17">
        <v>0</v>
      </c>
      <c r="H1816" s="17" t="s">
        <v>2380</v>
      </c>
    </row>
    <row r="1817" spans="1:8" x14ac:dyDescent="0.35">
      <c r="A1817" s="17" t="s">
        <v>554</v>
      </c>
      <c r="B1817" s="17">
        <v>34.99</v>
      </c>
      <c r="C1817" s="17">
        <v>5.0999999999999996</v>
      </c>
      <c r="D1817" s="17" t="s">
        <v>2380</v>
      </c>
      <c r="E1817" s="17" t="s">
        <v>2380</v>
      </c>
      <c r="F1817" s="17" t="s">
        <v>2381</v>
      </c>
      <c r="G1817" s="17">
        <v>1</v>
      </c>
      <c r="H1817" s="17" t="s">
        <v>2380</v>
      </c>
    </row>
    <row r="1818" spans="1:8" x14ac:dyDescent="0.35">
      <c r="A1818" s="17" t="s">
        <v>553</v>
      </c>
      <c r="B1818" s="17">
        <v>17.05</v>
      </c>
      <c r="C1818" s="17">
        <v>5.3</v>
      </c>
      <c r="D1818" s="17" t="s">
        <v>2380</v>
      </c>
      <c r="E1818" s="17" t="s">
        <v>2380</v>
      </c>
      <c r="F1818" s="17" t="s">
        <v>2381</v>
      </c>
      <c r="G1818" s="17">
        <v>1</v>
      </c>
      <c r="H1818" s="17" t="s">
        <v>2380</v>
      </c>
    </row>
    <row r="1819" spans="1:8" x14ac:dyDescent="0.35">
      <c r="A1819" s="17" t="s">
        <v>552</v>
      </c>
      <c r="B1819" s="17">
        <v>37.18</v>
      </c>
      <c r="C1819" s="17">
        <v>4.9000000000000004</v>
      </c>
      <c r="D1819" s="17" t="s">
        <v>2380</v>
      </c>
      <c r="E1819" s="17" t="s">
        <v>2380</v>
      </c>
      <c r="F1819" s="17" t="s">
        <v>2380</v>
      </c>
      <c r="G1819" s="17">
        <v>0</v>
      </c>
      <c r="H1819" s="17" t="s">
        <v>2380</v>
      </c>
    </row>
    <row r="1820" spans="1:8" x14ac:dyDescent="0.35">
      <c r="A1820" s="17" t="s">
        <v>551</v>
      </c>
      <c r="B1820" s="17">
        <v>35.200000000000003</v>
      </c>
      <c r="C1820" s="17">
        <v>5.55</v>
      </c>
      <c r="D1820" s="17" t="s">
        <v>2380</v>
      </c>
      <c r="E1820" s="17" t="s">
        <v>2380</v>
      </c>
      <c r="F1820" s="17" t="s">
        <v>2380</v>
      </c>
      <c r="G1820" s="17">
        <v>0</v>
      </c>
      <c r="H1820" s="17" t="s">
        <v>2380</v>
      </c>
    </row>
    <row r="1821" spans="1:8" x14ac:dyDescent="0.35">
      <c r="A1821" s="17" t="s">
        <v>550</v>
      </c>
      <c r="B1821" s="17">
        <v>37.335000000000001</v>
      </c>
      <c r="C1821" s="17">
        <v>4.95</v>
      </c>
      <c r="D1821" s="17" t="s">
        <v>2380</v>
      </c>
      <c r="E1821" s="17" t="s">
        <v>2380</v>
      </c>
      <c r="F1821" s="17" t="s">
        <v>2380</v>
      </c>
      <c r="G1821" s="17">
        <v>0</v>
      </c>
      <c r="H1821" s="17" t="s">
        <v>2380</v>
      </c>
    </row>
    <row r="1822" spans="1:8" x14ac:dyDescent="0.35">
      <c r="A1822" s="17" t="s">
        <v>549</v>
      </c>
      <c r="B1822" s="17">
        <v>27.265000000000001</v>
      </c>
      <c r="C1822" s="17">
        <v>6.46</v>
      </c>
      <c r="D1822" s="17" t="s">
        <v>2381</v>
      </c>
      <c r="E1822" s="17" t="s">
        <v>2380</v>
      </c>
      <c r="F1822" s="17" t="s">
        <v>2380</v>
      </c>
      <c r="G1822" s="17">
        <v>0</v>
      </c>
      <c r="H1822" s="17" t="s">
        <v>2380</v>
      </c>
    </row>
    <row r="1823" spans="1:8" x14ac:dyDescent="0.35">
      <c r="A1823" s="17" t="s">
        <v>548</v>
      </c>
      <c r="B1823" s="17">
        <v>30.8</v>
      </c>
      <c r="C1823" s="17">
        <v>4.9000000000000004</v>
      </c>
      <c r="D1823" s="17" t="s">
        <v>2381</v>
      </c>
      <c r="E1823" s="17" t="s">
        <v>2380</v>
      </c>
      <c r="F1823" s="17" t="s">
        <v>2380</v>
      </c>
      <c r="G1823" s="17">
        <v>0</v>
      </c>
      <c r="H1823" s="17" t="s">
        <v>2380</v>
      </c>
    </row>
    <row r="1824" spans="1:8" x14ac:dyDescent="0.35">
      <c r="A1824" s="17" t="s">
        <v>547</v>
      </c>
      <c r="B1824" s="17">
        <v>30.21</v>
      </c>
      <c r="C1824" s="17">
        <v>5.21</v>
      </c>
      <c r="D1824" s="17" t="s">
        <v>2380</v>
      </c>
      <c r="E1824" s="17" t="s">
        <v>2380</v>
      </c>
      <c r="F1824" s="17" t="s">
        <v>2380</v>
      </c>
      <c r="G1824" s="17">
        <v>1</v>
      </c>
      <c r="H1824" s="17" t="s">
        <v>2380</v>
      </c>
    </row>
    <row r="1825" spans="1:8" x14ac:dyDescent="0.35">
      <c r="A1825" s="17" t="s">
        <v>546</v>
      </c>
      <c r="B1825" s="17">
        <v>35.340000000000003</v>
      </c>
      <c r="C1825" s="17">
        <v>4.13</v>
      </c>
      <c r="D1825" s="17" t="s">
        <v>2380</v>
      </c>
      <c r="E1825" s="17" t="s">
        <v>2381</v>
      </c>
      <c r="F1825" s="17" t="s">
        <v>2380</v>
      </c>
      <c r="G1825" s="17">
        <v>1</v>
      </c>
      <c r="H1825" s="17" t="s">
        <v>2380</v>
      </c>
    </row>
    <row r="1826" spans="1:8" x14ac:dyDescent="0.35">
      <c r="A1826" s="17" t="s">
        <v>545</v>
      </c>
      <c r="B1826" s="17">
        <v>26.695</v>
      </c>
      <c r="C1826" s="17">
        <v>5.28</v>
      </c>
      <c r="D1826" s="17" t="s">
        <v>2380</v>
      </c>
      <c r="E1826" s="17" t="s">
        <v>2380</v>
      </c>
      <c r="F1826" s="17" t="s">
        <v>2380</v>
      </c>
      <c r="G1826" s="17">
        <v>0</v>
      </c>
      <c r="H1826" s="17" t="s">
        <v>2380</v>
      </c>
    </row>
    <row r="1827" spans="1:8" x14ac:dyDescent="0.35">
      <c r="A1827" s="17" t="s">
        <v>544</v>
      </c>
      <c r="B1827" s="17">
        <v>29.355</v>
      </c>
      <c r="C1827" s="17">
        <v>4.68</v>
      </c>
      <c r="D1827" s="17" t="s">
        <v>2381</v>
      </c>
      <c r="E1827" s="17" t="s">
        <v>2380</v>
      </c>
      <c r="F1827" s="17" t="s">
        <v>2380</v>
      </c>
      <c r="G1827" s="17">
        <v>0</v>
      </c>
      <c r="H1827" s="17" t="s">
        <v>2380</v>
      </c>
    </row>
    <row r="1828" spans="1:8" x14ac:dyDescent="0.35">
      <c r="A1828" s="17" t="s">
        <v>543</v>
      </c>
      <c r="B1828" s="17">
        <v>29.59</v>
      </c>
      <c r="C1828" s="17">
        <v>4.0599999999999996</v>
      </c>
      <c r="D1828" s="17" t="s">
        <v>2380</v>
      </c>
      <c r="E1828" s="17" t="s">
        <v>2380</v>
      </c>
      <c r="F1828" s="17" t="s">
        <v>2380</v>
      </c>
      <c r="G1828" s="17">
        <v>0</v>
      </c>
      <c r="H1828" s="17" t="s">
        <v>2380</v>
      </c>
    </row>
    <row r="1829" spans="1:8" x14ac:dyDescent="0.35">
      <c r="A1829" s="17" t="s">
        <v>542</v>
      </c>
      <c r="B1829" s="17">
        <v>31.35</v>
      </c>
      <c r="C1829" s="17">
        <v>4.2</v>
      </c>
      <c r="D1829" s="17" t="s">
        <v>2380</v>
      </c>
      <c r="E1829" s="17" t="s">
        <v>2381</v>
      </c>
      <c r="F1829" s="17" t="s">
        <v>2380</v>
      </c>
      <c r="G1829" s="17">
        <v>1</v>
      </c>
      <c r="H1829" s="17" t="s">
        <v>2380</v>
      </c>
    </row>
    <row r="1830" spans="1:8" x14ac:dyDescent="0.35">
      <c r="A1830" s="17" t="s">
        <v>541</v>
      </c>
      <c r="B1830" s="17">
        <v>20.52</v>
      </c>
      <c r="C1830" s="17">
        <v>4.83</v>
      </c>
      <c r="D1830" s="17" t="s">
        <v>2380</v>
      </c>
      <c r="E1830" s="17" t="s">
        <v>2380</v>
      </c>
      <c r="F1830" s="17" t="s">
        <v>2380</v>
      </c>
      <c r="G1830" s="17">
        <v>0</v>
      </c>
      <c r="H1830" s="17" t="s">
        <v>2380</v>
      </c>
    </row>
    <row r="1831" spans="1:8" x14ac:dyDescent="0.35">
      <c r="A1831" s="17" t="s">
        <v>540</v>
      </c>
      <c r="B1831" s="17">
        <v>42.9</v>
      </c>
      <c r="C1831" s="17">
        <v>4.87</v>
      </c>
      <c r="D1831" s="17" t="s">
        <v>2381</v>
      </c>
      <c r="E1831" s="17" t="s">
        <v>2380</v>
      </c>
      <c r="F1831" s="17" t="s">
        <v>2380</v>
      </c>
      <c r="G1831" s="17">
        <v>1</v>
      </c>
      <c r="H1831" s="17" t="s">
        <v>2380</v>
      </c>
    </row>
    <row r="1832" spans="1:8" x14ac:dyDescent="0.35">
      <c r="A1832" s="17" t="s">
        <v>539</v>
      </c>
      <c r="B1832" s="17">
        <v>24.6</v>
      </c>
      <c r="C1832" s="17">
        <v>5.86</v>
      </c>
      <c r="D1832" s="17" t="s">
        <v>2380</v>
      </c>
      <c r="E1832" s="17" t="s">
        <v>2380</v>
      </c>
      <c r="F1832" s="17" t="s">
        <v>2381</v>
      </c>
      <c r="G1832" s="17">
        <v>1</v>
      </c>
      <c r="H1832" s="17" t="s">
        <v>2380</v>
      </c>
    </row>
    <row r="1833" spans="1:8" x14ac:dyDescent="0.35">
      <c r="A1833" s="17" t="s">
        <v>538</v>
      </c>
      <c r="B1833" s="17">
        <v>28.405000000000001</v>
      </c>
      <c r="C1833" s="17">
        <v>4.12</v>
      </c>
      <c r="D1833" s="17" t="s">
        <v>2380</v>
      </c>
      <c r="E1833" s="17" t="s">
        <v>2380</v>
      </c>
      <c r="F1833" s="17" t="s">
        <v>2380</v>
      </c>
      <c r="G1833" s="17">
        <v>1</v>
      </c>
      <c r="H1833" s="17" t="s">
        <v>2380</v>
      </c>
    </row>
    <row r="1834" spans="1:8" x14ac:dyDescent="0.35">
      <c r="A1834" s="17" t="s">
        <v>537</v>
      </c>
      <c r="B1834" s="17">
        <v>34.674999999999997</v>
      </c>
      <c r="C1834" s="17">
        <v>5.71</v>
      </c>
      <c r="D1834" s="17" t="s">
        <v>2381</v>
      </c>
      <c r="E1834" s="17" t="s">
        <v>2380</v>
      </c>
      <c r="F1834" s="17" t="s">
        <v>2380</v>
      </c>
      <c r="G1834" s="17">
        <v>1</v>
      </c>
      <c r="H1834" s="17" t="s">
        <v>2380</v>
      </c>
    </row>
    <row r="1835" spans="1:8" x14ac:dyDescent="0.35">
      <c r="A1835" s="17" t="s">
        <v>536</v>
      </c>
      <c r="B1835" s="17">
        <v>18.850000000000001</v>
      </c>
      <c r="C1835" s="17">
        <v>6.03</v>
      </c>
      <c r="D1835" s="17" t="s">
        <v>2380</v>
      </c>
      <c r="E1835" s="17" t="s">
        <v>2380</v>
      </c>
      <c r="F1835" s="17" t="s">
        <v>2380</v>
      </c>
      <c r="G1835" s="17">
        <v>1</v>
      </c>
      <c r="H1835" s="17" t="s">
        <v>2380</v>
      </c>
    </row>
    <row r="1836" spans="1:8" x14ac:dyDescent="0.35">
      <c r="A1836" s="17" t="s">
        <v>534</v>
      </c>
      <c r="B1836" s="17">
        <v>34.130000000000003</v>
      </c>
      <c r="C1836" s="17">
        <v>5.65</v>
      </c>
      <c r="D1836" s="17" t="s">
        <v>2380</v>
      </c>
      <c r="E1836" s="17" t="s">
        <v>2380</v>
      </c>
      <c r="F1836" s="17" t="s">
        <v>2381</v>
      </c>
      <c r="G1836" s="17">
        <v>1</v>
      </c>
      <c r="H1836" s="17" t="s">
        <v>2380</v>
      </c>
    </row>
    <row r="1837" spans="1:8" x14ac:dyDescent="0.35">
      <c r="A1837" s="17" t="s">
        <v>533</v>
      </c>
      <c r="B1837" s="17">
        <v>17.34</v>
      </c>
      <c r="C1837" s="17">
        <v>5.05</v>
      </c>
      <c r="D1837" s="17" t="s">
        <v>2380</v>
      </c>
      <c r="E1837" s="17" t="s">
        <v>2380</v>
      </c>
      <c r="F1837" s="17" t="s">
        <v>2380</v>
      </c>
      <c r="G1837" s="17">
        <v>0</v>
      </c>
      <c r="H1837" s="17" t="s">
        <v>2380</v>
      </c>
    </row>
    <row r="1838" spans="1:8" x14ac:dyDescent="0.35">
      <c r="A1838" s="17" t="s">
        <v>532</v>
      </c>
      <c r="B1838" s="17">
        <v>17.440000000000001</v>
      </c>
      <c r="C1838" s="17">
        <v>6.26</v>
      </c>
      <c r="D1838" s="17" t="s">
        <v>2380</v>
      </c>
      <c r="E1838" s="17" t="s">
        <v>2380</v>
      </c>
      <c r="F1838" s="17" t="s">
        <v>2380</v>
      </c>
      <c r="G1838" s="17">
        <v>0</v>
      </c>
      <c r="H1838" s="17" t="s">
        <v>2380</v>
      </c>
    </row>
    <row r="1839" spans="1:8" x14ac:dyDescent="0.35">
      <c r="A1839" s="17" t="s">
        <v>531</v>
      </c>
      <c r="B1839" s="17">
        <v>33.659999999999997</v>
      </c>
      <c r="C1839" s="17">
        <v>4.08</v>
      </c>
      <c r="D1839" s="17" t="s">
        <v>2381</v>
      </c>
      <c r="E1839" s="17" t="s">
        <v>2380</v>
      </c>
      <c r="F1839" s="17" t="s">
        <v>2381</v>
      </c>
      <c r="G1839" s="17">
        <v>1</v>
      </c>
      <c r="H1839" s="17" t="s">
        <v>2380</v>
      </c>
    </row>
    <row r="1840" spans="1:8" x14ac:dyDescent="0.35">
      <c r="A1840" s="17" t="s">
        <v>530</v>
      </c>
      <c r="B1840" s="17">
        <v>21.375</v>
      </c>
      <c r="C1840" s="17">
        <v>6.19</v>
      </c>
      <c r="D1840" s="17" t="s">
        <v>2381</v>
      </c>
      <c r="E1840" s="17" t="s">
        <v>2380</v>
      </c>
      <c r="F1840" s="17" t="s">
        <v>2380</v>
      </c>
      <c r="G1840" s="17">
        <v>1</v>
      </c>
      <c r="H1840" s="17" t="s">
        <v>2380</v>
      </c>
    </row>
    <row r="1841" spans="1:8" x14ac:dyDescent="0.35">
      <c r="A1841" s="17" t="s">
        <v>529</v>
      </c>
      <c r="B1841" s="17">
        <v>27.14</v>
      </c>
      <c r="C1841" s="17">
        <v>6.01</v>
      </c>
      <c r="D1841" s="17" t="s">
        <v>2380</v>
      </c>
      <c r="E1841" s="17" t="s">
        <v>2380</v>
      </c>
      <c r="F1841" s="17" t="s">
        <v>2380</v>
      </c>
      <c r="G1841" s="17">
        <v>1</v>
      </c>
      <c r="H1841" s="17" t="s">
        <v>2380</v>
      </c>
    </row>
    <row r="1842" spans="1:8" x14ac:dyDescent="0.35">
      <c r="A1842" s="17" t="s">
        <v>528</v>
      </c>
      <c r="B1842" s="17">
        <v>35.78</v>
      </c>
      <c r="C1842" s="17">
        <v>6.07</v>
      </c>
      <c r="D1842" s="17" t="s">
        <v>2380</v>
      </c>
      <c r="E1842" s="17" t="s">
        <v>2381</v>
      </c>
      <c r="F1842" s="17" t="s">
        <v>2380</v>
      </c>
      <c r="G1842" s="17">
        <v>1</v>
      </c>
      <c r="H1842" s="17" t="s">
        <v>2380</v>
      </c>
    </row>
    <row r="1843" spans="1:8" x14ac:dyDescent="0.35">
      <c r="A1843" s="17" t="s">
        <v>527</v>
      </c>
      <c r="B1843" s="17">
        <v>34.96</v>
      </c>
      <c r="C1843" s="17">
        <v>5.63</v>
      </c>
      <c r="D1843" s="17" t="s">
        <v>2380</v>
      </c>
      <c r="E1843" s="17" t="s">
        <v>2380</v>
      </c>
      <c r="F1843" s="17" t="s">
        <v>2380</v>
      </c>
      <c r="G1843" s="17">
        <v>0</v>
      </c>
      <c r="H1843" s="17" t="s">
        <v>2380</v>
      </c>
    </row>
    <row r="1844" spans="1:8" x14ac:dyDescent="0.35">
      <c r="A1844" s="17" t="s">
        <v>526</v>
      </c>
      <c r="B1844" s="17">
        <v>38.39</v>
      </c>
      <c r="C1844" s="17">
        <v>6.05</v>
      </c>
      <c r="D1844" s="17" t="s">
        <v>2380</v>
      </c>
      <c r="E1844" s="17" t="s">
        <v>2380</v>
      </c>
      <c r="F1844" s="17" t="s">
        <v>2380</v>
      </c>
      <c r="G1844" s="17">
        <v>0</v>
      </c>
      <c r="H1844" s="17" t="s">
        <v>2380</v>
      </c>
    </row>
    <row r="1845" spans="1:8" x14ac:dyDescent="0.35">
      <c r="A1845" s="17" t="s">
        <v>525</v>
      </c>
      <c r="B1845" s="17">
        <v>33.82</v>
      </c>
      <c r="C1845" s="17">
        <v>4.6500000000000004</v>
      </c>
      <c r="D1845" s="17" t="s">
        <v>2380</v>
      </c>
      <c r="E1845" s="17" t="s">
        <v>2380</v>
      </c>
      <c r="F1845" s="17" t="s">
        <v>2380</v>
      </c>
      <c r="G1845" s="17">
        <v>0</v>
      </c>
      <c r="H1845" s="17" t="s">
        <v>2380</v>
      </c>
    </row>
    <row r="1846" spans="1:8" x14ac:dyDescent="0.35">
      <c r="A1846" s="17" t="s">
        <v>524</v>
      </c>
      <c r="B1846" s="17">
        <v>27.835000000000001</v>
      </c>
      <c r="C1846" s="17">
        <v>5.37</v>
      </c>
      <c r="D1846" s="17" t="s">
        <v>2380</v>
      </c>
      <c r="E1846" s="17" t="s">
        <v>2380</v>
      </c>
      <c r="F1846" s="17" t="s">
        <v>2380</v>
      </c>
      <c r="G1846" s="17">
        <v>0</v>
      </c>
      <c r="H1846" s="17" t="s">
        <v>2380</v>
      </c>
    </row>
    <row r="1847" spans="1:8" x14ac:dyDescent="0.35">
      <c r="A1847" s="17" t="s">
        <v>523</v>
      </c>
      <c r="B1847" s="17">
        <v>33</v>
      </c>
      <c r="C1847" s="17">
        <v>5.39</v>
      </c>
      <c r="D1847" s="17" t="s">
        <v>2380</v>
      </c>
      <c r="E1847" s="17" t="s">
        <v>2380</v>
      </c>
      <c r="F1847" s="17" t="s">
        <v>2380</v>
      </c>
      <c r="G1847" s="17">
        <v>0</v>
      </c>
      <c r="H1847" s="17" t="s">
        <v>2380</v>
      </c>
    </row>
    <row r="1848" spans="1:8" x14ac:dyDescent="0.35">
      <c r="A1848" s="17" t="s">
        <v>522</v>
      </c>
      <c r="B1848" s="17">
        <v>26.885000000000002</v>
      </c>
      <c r="C1848" s="17">
        <v>5.86</v>
      </c>
      <c r="D1848" s="17" t="s">
        <v>2380</v>
      </c>
      <c r="E1848" s="17" t="s">
        <v>2380</v>
      </c>
      <c r="F1848" s="17" t="s">
        <v>2380</v>
      </c>
      <c r="G1848" s="17">
        <v>0</v>
      </c>
      <c r="H1848" s="17" t="s">
        <v>2380</v>
      </c>
    </row>
    <row r="1849" spans="1:8" x14ac:dyDescent="0.35">
      <c r="A1849" s="17" t="s">
        <v>521</v>
      </c>
      <c r="B1849" s="17">
        <v>29.26</v>
      </c>
      <c r="C1849" s="17">
        <v>4.4400000000000004</v>
      </c>
      <c r="D1849" s="17" t="s">
        <v>2380</v>
      </c>
      <c r="E1849" s="17" t="s">
        <v>2380</v>
      </c>
      <c r="F1849" s="17" t="s">
        <v>2380</v>
      </c>
      <c r="G1849" s="17">
        <v>0</v>
      </c>
      <c r="H1849" s="17" t="s">
        <v>2380</v>
      </c>
    </row>
    <row r="1850" spans="1:8" x14ac:dyDescent="0.35">
      <c r="A1850" s="17" t="s">
        <v>520</v>
      </c>
      <c r="B1850" s="17">
        <v>26.98</v>
      </c>
      <c r="C1850" s="17">
        <v>4.41</v>
      </c>
      <c r="D1850" s="17" t="s">
        <v>2380</v>
      </c>
      <c r="E1850" s="17" t="s">
        <v>2380</v>
      </c>
      <c r="F1850" s="17" t="s">
        <v>2380</v>
      </c>
      <c r="G1850" s="17">
        <v>0</v>
      </c>
      <c r="H1850" s="17" t="s">
        <v>2380</v>
      </c>
    </row>
    <row r="1851" spans="1:8" x14ac:dyDescent="0.35">
      <c r="A1851" s="17" t="s">
        <v>519</v>
      </c>
      <c r="B1851" s="17">
        <v>32.11</v>
      </c>
      <c r="C1851" s="17">
        <v>5.19</v>
      </c>
      <c r="D1851" s="17" t="s">
        <v>2380</v>
      </c>
      <c r="E1851" s="17" t="s">
        <v>2380</v>
      </c>
      <c r="F1851" s="17" t="s">
        <v>2381</v>
      </c>
      <c r="G1851" s="17">
        <v>1</v>
      </c>
      <c r="H1851" s="17" t="s">
        <v>2380</v>
      </c>
    </row>
    <row r="1852" spans="1:8" x14ac:dyDescent="0.35">
      <c r="A1852" s="17" t="s">
        <v>518</v>
      </c>
      <c r="B1852" s="17">
        <v>31.73</v>
      </c>
      <c r="C1852" s="17">
        <v>5.16</v>
      </c>
      <c r="D1852" s="17" t="s">
        <v>2380</v>
      </c>
      <c r="E1852" s="17" t="s">
        <v>2380</v>
      </c>
      <c r="F1852" s="17" t="s">
        <v>2381</v>
      </c>
      <c r="G1852" s="17">
        <v>1</v>
      </c>
      <c r="H1852" s="17" t="s">
        <v>2380</v>
      </c>
    </row>
    <row r="1853" spans="1:8" x14ac:dyDescent="0.35">
      <c r="A1853" s="17" t="s">
        <v>517</v>
      </c>
      <c r="B1853" s="17">
        <v>22.515000000000001</v>
      </c>
      <c r="C1853" s="17">
        <v>4.24</v>
      </c>
      <c r="D1853" s="17" t="s">
        <v>2380</v>
      </c>
      <c r="E1853" s="17" t="s">
        <v>2380</v>
      </c>
      <c r="F1853" s="17" t="s">
        <v>2380</v>
      </c>
      <c r="G1853" s="17">
        <v>0</v>
      </c>
      <c r="H1853" s="17" t="s">
        <v>2380</v>
      </c>
    </row>
    <row r="1854" spans="1:8" x14ac:dyDescent="0.35">
      <c r="A1854" s="17" t="s">
        <v>515</v>
      </c>
      <c r="B1854" s="17">
        <v>25.9</v>
      </c>
      <c r="C1854" s="17">
        <v>5.45</v>
      </c>
      <c r="D1854" s="17" t="s">
        <v>2380</v>
      </c>
      <c r="E1854" s="17" t="s">
        <v>2380</v>
      </c>
      <c r="F1854" s="17" t="s">
        <v>2380</v>
      </c>
      <c r="G1854" s="17">
        <v>1</v>
      </c>
      <c r="H1854" s="17" t="s">
        <v>2380</v>
      </c>
    </row>
    <row r="1855" spans="1:8" x14ac:dyDescent="0.35">
      <c r="A1855" s="17" t="s">
        <v>514</v>
      </c>
      <c r="B1855" s="17">
        <v>27.72</v>
      </c>
      <c r="C1855" s="17">
        <v>5.03</v>
      </c>
      <c r="D1855" s="17" t="s">
        <v>2381</v>
      </c>
      <c r="E1855" s="17" t="s">
        <v>2380</v>
      </c>
      <c r="F1855" s="17" t="s">
        <v>2380</v>
      </c>
      <c r="G1855" s="17">
        <v>1</v>
      </c>
      <c r="H1855" s="17" t="s">
        <v>2380</v>
      </c>
    </row>
    <row r="1856" spans="1:8" x14ac:dyDescent="0.35">
      <c r="A1856" s="17" t="s">
        <v>513</v>
      </c>
      <c r="B1856" s="17">
        <v>31.5</v>
      </c>
      <c r="C1856" s="17">
        <v>9.6199999999999992</v>
      </c>
      <c r="D1856" s="17" t="s">
        <v>2381</v>
      </c>
      <c r="E1856" s="17" t="s">
        <v>2380</v>
      </c>
      <c r="F1856" s="17" t="s">
        <v>2380</v>
      </c>
      <c r="G1856" s="17">
        <v>1</v>
      </c>
      <c r="H1856" s="17" t="s">
        <v>2380</v>
      </c>
    </row>
    <row r="1857" spans="1:8" x14ac:dyDescent="0.35">
      <c r="A1857" s="17" t="s">
        <v>512</v>
      </c>
      <c r="B1857" s="17">
        <v>29.7</v>
      </c>
      <c r="C1857" s="17">
        <v>6.77</v>
      </c>
      <c r="D1857" s="17" t="s">
        <v>2381</v>
      </c>
      <c r="E1857" s="17" t="s">
        <v>2380</v>
      </c>
      <c r="F1857" s="17" t="s">
        <v>2380</v>
      </c>
      <c r="G1857" s="17">
        <v>1</v>
      </c>
      <c r="H1857" s="17" t="s">
        <v>2380</v>
      </c>
    </row>
    <row r="1858" spans="1:8" x14ac:dyDescent="0.35">
      <c r="A1858" s="17" t="s">
        <v>511</v>
      </c>
      <c r="B1858" s="17">
        <v>21.26</v>
      </c>
      <c r="C1858" s="17">
        <v>5.36</v>
      </c>
      <c r="D1858" s="17" t="s">
        <v>2381</v>
      </c>
      <c r="E1858" s="17" t="s">
        <v>2380</v>
      </c>
      <c r="F1858" s="17" t="s">
        <v>2380</v>
      </c>
      <c r="G1858" s="17">
        <v>1</v>
      </c>
      <c r="H1858" s="17" t="s">
        <v>2380</v>
      </c>
    </row>
    <row r="1859" spans="1:8" x14ac:dyDescent="0.35">
      <c r="A1859" s="17" t="s">
        <v>510</v>
      </c>
      <c r="B1859" s="17">
        <v>17.09</v>
      </c>
      <c r="C1859" s="17">
        <v>5.69</v>
      </c>
      <c r="D1859" s="17" t="s">
        <v>2380</v>
      </c>
      <c r="E1859" s="17" t="s">
        <v>2380</v>
      </c>
      <c r="F1859" s="17" t="s">
        <v>2380</v>
      </c>
      <c r="G1859" s="17">
        <v>0</v>
      </c>
      <c r="H1859" s="17" t="s">
        <v>2380</v>
      </c>
    </row>
    <row r="1860" spans="1:8" x14ac:dyDescent="0.35">
      <c r="A1860" s="17" t="s">
        <v>509</v>
      </c>
      <c r="B1860" s="17">
        <v>24.3</v>
      </c>
      <c r="C1860" s="17">
        <v>4.9000000000000004</v>
      </c>
      <c r="D1860" s="17" t="s">
        <v>2381</v>
      </c>
      <c r="E1860" s="17" t="s">
        <v>2380</v>
      </c>
      <c r="F1860" s="17" t="s">
        <v>2381</v>
      </c>
      <c r="G1860" s="17">
        <v>1</v>
      </c>
      <c r="H1860" s="17" t="s">
        <v>2380</v>
      </c>
    </row>
    <row r="1861" spans="1:8" x14ac:dyDescent="0.35">
      <c r="A1861" s="17" t="s">
        <v>508</v>
      </c>
      <c r="B1861" s="17">
        <v>29.734999999999999</v>
      </c>
      <c r="C1861" s="17">
        <v>5.78</v>
      </c>
      <c r="D1861" s="17" t="s">
        <v>2380</v>
      </c>
      <c r="E1861" s="17" t="s">
        <v>2380</v>
      </c>
      <c r="F1861" s="17" t="s">
        <v>2380</v>
      </c>
      <c r="G1861" s="17">
        <v>0</v>
      </c>
      <c r="H1861" s="17" t="s">
        <v>2380</v>
      </c>
    </row>
    <row r="1862" spans="1:8" x14ac:dyDescent="0.35">
      <c r="A1862" s="17" t="s">
        <v>507</v>
      </c>
      <c r="B1862" s="17">
        <v>29.26</v>
      </c>
      <c r="C1862" s="17">
        <v>4.7</v>
      </c>
      <c r="D1862" s="17" t="s">
        <v>2380</v>
      </c>
      <c r="E1862" s="17" t="s">
        <v>2380</v>
      </c>
      <c r="F1862" s="17" t="s">
        <v>2380</v>
      </c>
      <c r="G1862" s="17">
        <v>0</v>
      </c>
      <c r="H1862" s="17" t="s">
        <v>2380</v>
      </c>
    </row>
    <row r="1863" spans="1:8" x14ac:dyDescent="0.35">
      <c r="A1863" s="17" t="s">
        <v>506</v>
      </c>
      <c r="B1863" s="17">
        <v>33</v>
      </c>
      <c r="C1863" s="17">
        <v>6.28</v>
      </c>
      <c r="D1863" s="17" t="s">
        <v>2380</v>
      </c>
      <c r="E1863" s="17" t="s">
        <v>2380</v>
      </c>
      <c r="F1863" s="17" t="s">
        <v>2380</v>
      </c>
      <c r="G1863" s="17">
        <v>0</v>
      </c>
      <c r="H1863" s="17" t="s">
        <v>2380</v>
      </c>
    </row>
    <row r="1864" spans="1:8" x14ac:dyDescent="0.35">
      <c r="A1864" s="17" t="s">
        <v>505</v>
      </c>
      <c r="B1864" s="17">
        <v>31.065000000000001</v>
      </c>
      <c r="C1864" s="17">
        <v>4.2300000000000004</v>
      </c>
      <c r="D1864" s="17" t="s">
        <v>2380</v>
      </c>
      <c r="E1864" s="17" t="s">
        <v>2380</v>
      </c>
      <c r="F1864" s="17" t="s">
        <v>2380</v>
      </c>
      <c r="G1864" s="17">
        <v>0</v>
      </c>
      <c r="H1864" s="17" t="s">
        <v>2380</v>
      </c>
    </row>
    <row r="1865" spans="1:8" x14ac:dyDescent="0.35">
      <c r="A1865" s="17" t="s">
        <v>504</v>
      </c>
      <c r="B1865" s="17">
        <v>26.51</v>
      </c>
      <c r="C1865" s="17">
        <v>6.17</v>
      </c>
      <c r="D1865" s="17" t="s">
        <v>2380</v>
      </c>
      <c r="E1865" s="17" t="s">
        <v>2380</v>
      </c>
      <c r="F1865" s="17" t="s">
        <v>2380</v>
      </c>
      <c r="G1865" s="17">
        <v>0</v>
      </c>
      <c r="H1865" s="17" t="s">
        <v>2380</v>
      </c>
    </row>
    <row r="1866" spans="1:8" x14ac:dyDescent="0.35">
      <c r="A1866" s="17" t="s">
        <v>503</v>
      </c>
      <c r="B1866" s="17">
        <v>28.88</v>
      </c>
      <c r="C1866" s="17">
        <v>4.96</v>
      </c>
      <c r="D1866" s="17" t="s">
        <v>2380</v>
      </c>
      <c r="E1866" s="17" t="s">
        <v>2380</v>
      </c>
      <c r="F1866" s="17" t="s">
        <v>2380</v>
      </c>
      <c r="G1866" s="17">
        <v>0</v>
      </c>
      <c r="H1866" s="17" t="s">
        <v>2380</v>
      </c>
    </row>
    <row r="1867" spans="1:8" x14ac:dyDescent="0.35">
      <c r="A1867" s="17" t="s">
        <v>502</v>
      </c>
      <c r="B1867" s="17">
        <v>35.814999999999998</v>
      </c>
      <c r="C1867" s="17">
        <v>5.1100000000000003</v>
      </c>
      <c r="D1867" s="17" t="s">
        <v>2381</v>
      </c>
      <c r="E1867" s="17" t="s">
        <v>2380</v>
      </c>
      <c r="F1867" s="17" t="s">
        <v>2380</v>
      </c>
      <c r="G1867" s="17">
        <v>1</v>
      </c>
      <c r="H1867" s="17" t="s">
        <v>2380</v>
      </c>
    </row>
    <row r="1868" spans="1:8" x14ac:dyDescent="0.35">
      <c r="A1868" s="17" t="s">
        <v>501</v>
      </c>
      <c r="B1868" s="17">
        <v>21.28</v>
      </c>
      <c r="C1868" s="17">
        <v>4.05</v>
      </c>
      <c r="D1868" s="17" t="s">
        <v>2380</v>
      </c>
      <c r="E1868" s="17" t="s">
        <v>2381</v>
      </c>
      <c r="F1868" s="17" t="s">
        <v>2380</v>
      </c>
      <c r="G1868" s="17">
        <v>1</v>
      </c>
      <c r="H1868" s="17" t="s">
        <v>2380</v>
      </c>
    </row>
    <row r="1869" spans="1:8" x14ac:dyDescent="0.35">
      <c r="A1869" s="17" t="s">
        <v>500</v>
      </c>
      <c r="B1869" s="17">
        <v>33.81</v>
      </c>
      <c r="C1869" s="17">
        <v>6.49</v>
      </c>
      <c r="D1869" s="17" t="s">
        <v>2380</v>
      </c>
      <c r="E1869" s="17" t="s">
        <v>2380</v>
      </c>
      <c r="F1869" s="17" t="s">
        <v>2381</v>
      </c>
      <c r="G1869" s="17">
        <v>1</v>
      </c>
      <c r="H1869" s="17" t="s">
        <v>2380</v>
      </c>
    </row>
    <row r="1870" spans="1:8" x14ac:dyDescent="0.35">
      <c r="A1870" s="17" t="s">
        <v>499</v>
      </c>
      <c r="B1870" s="17">
        <v>44.22</v>
      </c>
      <c r="C1870" s="17">
        <v>4.1900000000000004</v>
      </c>
      <c r="D1870" s="17" t="s">
        <v>2380</v>
      </c>
      <c r="E1870" s="17" t="s">
        <v>2380</v>
      </c>
      <c r="F1870" s="17" t="s">
        <v>2380</v>
      </c>
      <c r="G1870" s="17">
        <v>1</v>
      </c>
      <c r="H1870" s="17" t="s">
        <v>2380</v>
      </c>
    </row>
    <row r="1871" spans="1:8" x14ac:dyDescent="0.35">
      <c r="A1871" s="17" t="s">
        <v>498</v>
      </c>
      <c r="B1871" s="17">
        <v>15.46</v>
      </c>
      <c r="C1871" s="17">
        <v>4.99</v>
      </c>
      <c r="D1871" s="17" t="s">
        <v>2381</v>
      </c>
      <c r="E1871" s="17" t="s">
        <v>2380</v>
      </c>
      <c r="F1871" s="17" t="s">
        <v>2381</v>
      </c>
      <c r="G1871" s="17">
        <v>1</v>
      </c>
      <c r="H1871" s="17" t="s">
        <v>2380</v>
      </c>
    </row>
    <row r="1872" spans="1:8" x14ac:dyDescent="0.35">
      <c r="A1872" s="17" t="s">
        <v>497</v>
      </c>
      <c r="B1872" s="17">
        <v>30.3</v>
      </c>
      <c r="C1872" s="17">
        <v>4.7699999999999996</v>
      </c>
      <c r="D1872" s="17" t="s">
        <v>2381</v>
      </c>
      <c r="E1872" s="17" t="s">
        <v>2380</v>
      </c>
      <c r="F1872" s="17" t="s">
        <v>2380</v>
      </c>
      <c r="G1872" s="17">
        <v>1</v>
      </c>
      <c r="H1872" s="17" t="s">
        <v>2380</v>
      </c>
    </row>
    <row r="1873" spans="1:8" x14ac:dyDescent="0.35">
      <c r="A1873" s="17" t="s">
        <v>496</v>
      </c>
      <c r="B1873" s="17">
        <v>16.670000000000002</v>
      </c>
      <c r="C1873" s="17">
        <v>5.46</v>
      </c>
      <c r="D1873" s="17" t="s">
        <v>2380</v>
      </c>
      <c r="E1873" s="17" t="s">
        <v>2380</v>
      </c>
      <c r="F1873" s="17" t="s">
        <v>2380</v>
      </c>
      <c r="G1873" s="17">
        <v>0</v>
      </c>
      <c r="H1873" s="17" t="s">
        <v>2380</v>
      </c>
    </row>
    <row r="1874" spans="1:8" x14ac:dyDescent="0.35">
      <c r="A1874" s="17" t="s">
        <v>495</v>
      </c>
      <c r="B1874" s="17">
        <v>28.594999999999999</v>
      </c>
      <c r="C1874" s="17">
        <v>5.43</v>
      </c>
      <c r="D1874" s="17" t="s">
        <v>2380</v>
      </c>
      <c r="E1874" s="17" t="s">
        <v>2380</v>
      </c>
      <c r="F1874" s="17" t="s">
        <v>2380</v>
      </c>
      <c r="G1874" s="17">
        <v>0</v>
      </c>
      <c r="H1874" s="17" t="s">
        <v>2380</v>
      </c>
    </row>
    <row r="1875" spans="1:8" x14ac:dyDescent="0.35">
      <c r="A1875" s="17" t="s">
        <v>494</v>
      </c>
      <c r="B1875" s="17">
        <v>25.934999999999999</v>
      </c>
      <c r="C1875" s="17">
        <v>4.29</v>
      </c>
      <c r="D1875" s="17" t="s">
        <v>2380</v>
      </c>
      <c r="E1875" s="17" t="s">
        <v>2380</v>
      </c>
      <c r="F1875" s="17" t="s">
        <v>2380</v>
      </c>
      <c r="G1875" s="17">
        <v>0</v>
      </c>
      <c r="H1875" s="17" t="s">
        <v>2380</v>
      </c>
    </row>
    <row r="1876" spans="1:8" x14ac:dyDescent="0.35">
      <c r="A1876" s="17" t="s">
        <v>493</v>
      </c>
      <c r="B1876" s="17">
        <v>27.645</v>
      </c>
      <c r="C1876" s="17">
        <v>5.25</v>
      </c>
      <c r="D1876" s="17" t="s">
        <v>2380</v>
      </c>
      <c r="E1876" s="17" t="s">
        <v>2380</v>
      </c>
      <c r="F1876" s="17" t="s">
        <v>2380</v>
      </c>
      <c r="G1876" s="17">
        <v>1</v>
      </c>
      <c r="H1876" s="17" t="s">
        <v>2380</v>
      </c>
    </row>
    <row r="1877" spans="1:8" x14ac:dyDescent="0.35">
      <c r="A1877" s="17" t="s">
        <v>492</v>
      </c>
      <c r="B1877" s="17">
        <v>30.1</v>
      </c>
      <c r="C1877" s="17">
        <v>4.04</v>
      </c>
      <c r="D1877" s="17" t="s">
        <v>2380</v>
      </c>
      <c r="E1877" s="17" t="s">
        <v>2380</v>
      </c>
      <c r="F1877" s="17" t="s">
        <v>2380</v>
      </c>
      <c r="G1877" s="17">
        <v>1</v>
      </c>
      <c r="H1877" s="17" t="s">
        <v>2380</v>
      </c>
    </row>
    <row r="1878" spans="1:8" x14ac:dyDescent="0.35">
      <c r="A1878" s="17" t="s">
        <v>491</v>
      </c>
      <c r="B1878" s="17">
        <v>26.79</v>
      </c>
      <c r="C1878" s="17">
        <v>5</v>
      </c>
      <c r="D1878" s="17" t="s">
        <v>2381</v>
      </c>
      <c r="E1878" s="17" t="s">
        <v>2380</v>
      </c>
      <c r="F1878" s="17" t="s">
        <v>2381</v>
      </c>
      <c r="G1878" s="17">
        <v>1</v>
      </c>
      <c r="H1878" s="17" t="s">
        <v>2380</v>
      </c>
    </row>
    <row r="1879" spans="1:8" x14ac:dyDescent="0.35">
      <c r="A1879" s="17" t="s">
        <v>490</v>
      </c>
      <c r="B1879" s="17">
        <v>27.1</v>
      </c>
      <c r="C1879" s="17">
        <v>4.01</v>
      </c>
      <c r="D1879" s="17" t="s">
        <v>2381</v>
      </c>
      <c r="E1879" s="17" t="s">
        <v>2380</v>
      </c>
      <c r="F1879" s="17" t="s">
        <v>2380</v>
      </c>
      <c r="G1879" s="17">
        <v>1</v>
      </c>
      <c r="H1879" s="17" t="s">
        <v>2380</v>
      </c>
    </row>
    <row r="1880" spans="1:8" x14ac:dyDescent="0.35">
      <c r="A1880" s="17" t="s">
        <v>489</v>
      </c>
      <c r="B1880" s="17">
        <v>24.31</v>
      </c>
      <c r="C1880" s="17">
        <v>5.4</v>
      </c>
      <c r="D1880" s="17" t="s">
        <v>2380</v>
      </c>
      <c r="E1880" s="17" t="s">
        <v>2380</v>
      </c>
      <c r="F1880" s="17" t="s">
        <v>2380</v>
      </c>
      <c r="G1880" s="17">
        <v>0</v>
      </c>
      <c r="H1880" s="17" t="s">
        <v>2380</v>
      </c>
    </row>
    <row r="1881" spans="1:8" x14ac:dyDescent="0.35">
      <c r="A1881" s="17" t="s">
        <v>488</v>
      </c>
      <c r="B1881" s="17">
        <v>15.53</v>
      </c>
      <c r="C1881" s="17">
        <v>5.81</v>
      </c>
      <c r="D1881" s="17" t="s">
        <v>2380</v>
      </c>
      <c r="E1881" s="17" t="s">
        <v>2380</v>
      </c>
      <c r="F1881" s="17" t="s">
        <v>2380</v>
      </c>
      <c r="G1881" s="17">
        <v>1</v>
      </c>
      <c r="H1881" s="17" t="s">
        <v>2380</v>
      </c>
    </row>
    <row r="1882" spans="1:8" x14ac:dyDescent="0.35">
      <c r="A1882" s="17" t="s">
        <v>487</v>
      </c>
      <c r="B1882" s="17">
        <v>30.7</v>
      </c>
      <c r="C1882" s="17">
        <v>5.82</v>
      </c>
      <c r="D1882" s="17" t="s">
        <v>2380</v>
      </c>
      <c r="E1882" s="17" t="s">
        <v>2380</v>
      </c>
      <c r="F1882" s="17" t="s">
        <v>2380</v>
      </c>
      <c r="G1882" s="17">
        <v>1</v>
      </c>
      <c r="H1882" s="17" t="s">
        <v>2380</v>
      </c>
    </row>
    <row r="1883" spans="1:8" x14ac:dyDescent="0.35">
      <c r="A1883" s="17" t="s">
        <v>486</v>
      </c>
      <c r="B1883" s="17">
        <v>33.33</v>
      </c>
      <c r="C1883" s="17">
        <v>4.82</v>
      </c>
      <c r="D1883" s="17" t="s">
        <v>2380</v>
      </c>
      <c r="E1883" s="17" t="s">
        <v>2380</v>
      </c>
      <c r="F1883" s="17" t="s">
        <v>2380</v>
      </c>
      <c r="G1883" s="17">
        <v>1</v>
      </c>
      <c r="H1883" s="17" t="s">
        <v>2380</v>
      </c>
    </row>
    <row r="1884" spans="1:8" x14ac:dyDescent="0.35">
      <c r="A1884" s="17" t="s">
        <v>485</v>
      </c>
      <c r="B1884" s="17">
        <v>32.4</v>
      </c>
      <c r="C1884" s="17">
        <v>5.08</v>
      </c>
      <c r="D1884" s="17" t="s">
        <v>2380</v>
      </c>
      <c r="E1884" s="17" t="s">
        <v>2380</v>
      </c>
      <c r="F1884" s="17" t="s">
        <v>2380</v>
      </c>
      <c r="G1884" s="17">
        <v>1</v>
      </c>
      <c r="H1884" s="17" t="s">
        <v>2380</v>
      </c>
    </row>
    <row r="1885" spans="1:8" x14ac:dyDescent="0.35">
      <c r="A1885" s="17" t="s">
        <v>484</v>
      </c>
      <c r="B1885" s="17">
        <v>27.93</v>
      </c>
      <c r="C1885" s="17">
        <v>5.59</v>
      </c>
      <c r="D1885" s="17" t="s">
        <v>2380</v>
      </c>
      <c r="E1885" s="17" t="s">
        <v>2380</v>
      </c>
      <c r="F1885" s="17" t="s">
        <v>2380</v>
      </c>
      <c r="G1885" s="17">
        <v>1</v>
      </c>
      <c r="H1885" s="17" t="s">
        <v>2380</v>
      </c>
    </row>
    <row r="1886" spans="1:8" x14ac:dyDescent="0.35">
      <c r="A1886" s="17" t="s">
        <v>483</v>
      </c>
      <c r="B1886" s="17">
        <v>21.754999999999999</v>
      </c>
      <c r="C1886" s="17">
        <v>5.12</v>
      </c>
      <c r="D1886" s="17" t="s">
        <v>2380</v>
      </c>
      <c r="E1886" s="17" t="s">
        <v>2380</v>
      </c>
      <c r="F1886" s="17" t="s">
        <v>2380</v>
      </c>
      <c r="G1886" s="17">
        <v>0</v>
      </c>
      <c r="H1886" s="17" t="s">
        <v>2380</v>
      </c>
    </row>
    <row r="1887" spans="1:8" x14ac:dyDescent="0.35">
      <c r="A1887" s="17" t="s">
        <v>482</v>
      </c>
      <c r="B1887" s="17">
        <v>25.934999999999999</v>
      </c>
      <c r="C1887" s="17">
        <v>4.95</v>
      </c>
      <c r="D1887" s="17" t="s">
        <v>2380</v>
      </c>
      <c r="E1887" s="17" t="s">
        <v>2380</v>
      </c>
      <c r="F1887" s="17" t="s">
        <v>2380</v>
      </c>
      <c r="G1887" s="17">
        <v>0</v>
      </c>
      <c r="H1887" s="17" t="s">
        <v>2380</v>
      </c>
    </row>
    <row r="1888" spans="1:8" x14ac:dyDescent="0.35">
      <c r="A1888" s="17" t="s">
        <v>481</v>
      </c>
      <c r="B1888" s="17">
        <v>31.5</v>
      </c>
      <c r="C1888" s="17">
        <v>6.16</v>
      </c>
      <c r="D1888" s="17" t="s">
        <v>2380</v>
      </c>
      <c r="E1888" s="17" t="s">
        <v>2380</v>
      </c>
      <c r="F1888" s="17" t="s">
        <v>2380</v>
      </c>
      <c r="G1888" s="17">
        <v>0</v>
      </c>
      <c r="H1888" s="17" t="s">
        <v>2380</v>
      </c>
    </row>
    <row r="1889" spans="1:8" x14ac:dyDescent="0.35">
      <c r="A1889" s="17" t="s">
        <v>480</v>
      </c>
      <c r="B1889" s="17">
        <v>30.03</v>
      </c>
      <c r="C1889" s="17">
        <v>6.41</v>
      </c>
      <c r="D1889" s="17" t="s">
        <v>2380</v>
      </c>
      <c r="E1889" s="17" t="s">
        <v>2380</v>
      </c>
      <c r="F1889" s="17" t="s">
        <v>2380</v>
      </c>
      <c r="G1889" s="17">
        <v>0</v>
      </c>
      <c r="H1889" s="17" t="s">
        <v>2380</v>
      </c>
    </row>
    <row r="1890" spans="1:8" x14ac:dyDescent="0.35">
      <c r="A1890" s="17" t="s">
        <v>479</v>
      </c>
      <c r="B1890" s="17">
        <v>33.479999999999997</v>
      </c>
      <c r="C1890" s="17">
        <v>8.94</v>
      </c>
      <c r="D1890" s="17" t="s">
        <v>2380</v>
      </c>
      <c r="E1890" s="17" t="s">
        <v>2380</v>
      </c>
      <c r="F1890" s="17" t="s">
        <v>2380</v>
      </c>
      <c r="G1890" s="17">
        <v>0</v>
      </c>
      <c r="H1890" s="17" t="s">
        <v>2380</v>
      </c>
    </row>
    <row r="1891" spans="1:8" x14ac:dyDescent="0.35">
      <c r="A1891" s="17" t="s">
        <v>478</v>
      </c>
      <c r="B1891" s="17">
        <v>16.510000000000002</v>
      </c>
      <c r="C1891" s="17">
        <v>4.42</v>
      </c>
      <c r="D1891" s="17" t="s">
        <v>2381</v>
      </c>
      <c r="E1891" s="17" t="s">
        <v>2380</v>
      </c>
      <c r="F1891" s="17" t="s">
        <v>2381</v>
      </c>
      <c r="G1891" s="17">
        <v>1</v>
      </c>
      <c r="H1891" s="17" t="s">
        <v>2380</v>
      </c>
    </row>
    <row r="1892" spans="1:8" x14ac:dyDescent="0.35">
      <c r="A1892" s="17" t="s">
        <v>477</v>
      </c>
      <c r="B1892" s="17">
        <v>33.155000000000001</v>
      </c>
      <c r="C1892" s="17">
        <v>5.3</v>
      </c>
      <c r="D1892" s="17" t="s">
        <v>2381</v>
      </c>
      <c r="E1892" s="17" t="s">
        <v>2380</v>
      </c>
      <c r="F1892" s="17" t="s">
        <v>2380</v>
      </c>
      <c r="G1892" s="17">
        <v>1</v>
      </c>
      <c r="H1892" s="17" t="s">
        <v>2380</v>
      </c>
    </row>
    <row r="1893" spans="1:8" x14ac:dyDescent="0.35">
      <c r="A1893" s="17" t="s">
        <v>476</v>
      </c>
      <c r="B1893" s="17">
        <v>37.29</v>
      </c>
      <c r="C1893" s="17">
        <v>4.6399999999999997</v>
      </c>
      <c r="D1893" s="17" t="s">
        <v>2380</v>
      </c>
      <c r="E1893" s="17" t="s">
        <v>2380</v>
      </c>
      <c r="F1893" s="17" t="s">
        <v>2381</v>
      </c>
      <c r="G1893" s="17">
        <v>1</v>
      </c>
      <c r="H1893" s="17" t="s">
        <v>2380</v>
      </c>
    </row>
    <row r="1894" spans="1:8" x14ac:dyDescent="0.35">
      <c r="A1894" s="17" t="s">
        <v>475</v>
      </c>
      <c r="B1894" s="17">
        <v>20.23</v>
      </c>
      <c r="C1894" s="17">
        <v>6.16</v>
      </c>
      <c r="D1894" s="17" t="s">
        <v>2381</v>
      </c>
      <c r="E1894" s="17" t="s">
        <v>2380</v>
      </c>
      <c r="F1894" s="17" t="s">
        <v>2380</v>
      </c>
      <c r="G1894" s="17">
        <v>1</v>
      </c>
      <c r="H1894" s="17" t="s">
        <v>2380</v>
      </c>
    </row>
    <row r="1895" spans="1:8" x14ac:dyDescent="0.35">
      <c r="A1895" s="17" t="s">
        <v>474</v>
      </c>
      <c r="B1895" s="17">
        <v>28.975000000000001</v>
      </c>
      <c r="C1895" s="17">
        <v>4.12</v>
      </c>
      <c r="D1895" s="17" t="s">
        <v>2380</v>
      </c>
      <c r="E1895" s="17" t="s">
        <v>2380</v>
      </c>
      <c r="F1895" s="17" t="s">
        <v>2381</v>
      </c>
      <c r="G1895" s="17">
        <v>1</v>
      </c>
      <c r="H1895" s="17" t="s">
        <v>2380</v>
      </c>
    </row>
    <row r="1896" spans="1:8" x14ac:dyDescent="0.35">
      <c r="A1896" s="17" t="s">
        <v>473</v>
      </c>
      <c r="B1896" s="17">
        <v>16.420000000000002</v>
      </c>
      <c r="C1896" s="17">
        <v>5.77</v>
      </c>
      <c r="D1896" s="17" t="s">
        <v>2381</v>
      </c>
      <c r="E1896" s="17" t="s">
        <v>2380</v>
      </c>
      <c r="F1896" s="17" t="s">
        <v>2381</v>
      </c>
      <c r="G1896" s="17">
        <v>1</v>
      </c>
      <c r="H1896" s="17" t="s">
        <v>2380</v>
      </c>
    </row>
    <row r="1897" spans="1:8" x14ac:dyDescent="0.35">
      <c r="A1897" s="17" t="s">
        <v>472</v>
      </c>
      <c r="B1897" s="17">
        <v>17.559999999999999</v>
      </c>
      <c r="C1897" s="17">
        <v>6.2</v>
      </c>
      <c r="D1897" s="17" t="s">
        <v>2380</v>
      </c>
      <c r="E1897" s="17" t="s">
        <v>2380</v>
      </c>
      <c r="F1897" s="17" t="s">
        <v>2380</v>
      </c>
      <c r="G1897" s="17">
        <v>1</v>
      </c>
      <c r="H1897" s="17" t="s">
        <v>2380</v>
      </c>
    </row>
    <row r="1898" spans="1:8" x14ac:dyDescent="0.35">
      <c r="A1898" s="17" t="s">
        <v>471</v>
      </c>
      <c r="B1898" s="17">
        <v>24.13</v>
      </c>
      <c r="C1898" s="17">
        <v>4.3899999999999997</v>
      </c>
      <c r="D1898" s="17" t="s">
        <v>2380</v>
      </c>
      <c r="E1898" s="17" t="s">
        <v>2380</v>
      </c>
      <c r="F1898" s="17" t="s">
        <v>2380</v>
      </c>
      <c r="G1898" s="17">
        <v>1</v>
      </c>
      <c r="H1898" s="17" t="s">
        <v>2380</v>
      </c>
    </row>
    <row r="1899" spans="1:8" x14ac:dyDescent="0.35">
      <c r="A1899" s="17" t="s">
        <v>470</v>
      </c>
      <c r="B1899" s="17">
        <v>19.95</v>
      </c>
      <c r="C1899" s="17">
        <v>5.13</v>
      </c>
      <c r="D1899" s="17" t="s">
        <v>2380</v>
      </c>
      <c r="E1899" s="17" t="s">
        <v>2381</v>
      </c>
      <c r="F1899" s="17" t="s">
        <v>2380</v>
      </c>
      <c r="G1899" s="17">
        <v>2</v>
      </c>
      <c r="H1899" s="17" t="s">
        <v>2380</v>
      </c>
    </row>
    <row r="1900" spans="1:8" x14ac:dyDescent="0.35">
      <c r="A1900" s="17" t="s">
        <v>469</v>
      </c>
      <c r="B1900" s="17">
        <v>21.24</v>
      </c>
      <c r="C1900" s="17">
        <v>4.49</v>
      </c>
      <c r="D1900" s="17" t="s">
        <v>2380</v>
      </c>
      <c r="E1900" s="17" t="s">
        <v>2380</v>
      </c>
      <c r="F1900" s="17" t="s">
        <v>2380</v>
      </c>
      <c r="G1900" s="17">
        <v>0</v>
      </c>
      <c r="H1900" s="17" t="s">
        <v>2380</v>
      </c>
    </row>
    <row r="1901" spans="1:8" x14ac:dyDescent="0.35">
      <c r="A1901" s="17" t="s">
        <v>468</v>
      </c>
      <c r="B1901" s="17">
        <v>44.22</v>
      </c>
      <c r="C1901" s="17">
        <v>6.35</v>
      </c>
      <c r="D1901" s="17" t="s">
        <v>2380</v>
      </c>
      <c r="E1901" s="17" t="s">
        <v>2380</v>
      </c>
      <c r="F1901" s="17" t="s">
        <v>2380</v>
      </c>
      <c r="G1901" s="17">
        <v>0</v>
      </c>
      <c r="H1901" s="17" t="s">
        <v>2380</v>
      </c>
    </row>
    <row r="1902" spans="1:8" x14ac:dyDescent="0.35">
      <c r="A1902" s="17" t="s">
        <v>467</v>
      </c>
      <c r="B1902" s="17">
        <v>41.1</v>
      </c>
      <c r="C1902" s="17">
        <v>5.79</v>
      </c>
      <c r="D1902" s="17" t="s">
        <v>2380</v>
      </c>
      <c r="E1902" s="17" t="s">
        <v>2380</v>
      </c>
      <c r="F1902" s="17" t="s">
        <v>2380</v>
      </c>
      <c r="G1902" s="17">
        <v>0</v>
      </c>
      <c r="H1902" s="17" t="s">
        <v>2380</v>
      </c>
    </row>
    <row r="1903" spans="1:8" x14ac:dyDescent="0.35">
      <c r="A1903" s="17" t="s">
        <v>466</v>
      </c>
      <c r="B1903" s="17">
        <v>34.200000000000003</v>
      </c>
      <c r="C1903" s="17">
        <v>4.78</v>
      </c>
      <c r="D1903" s="17" t="s">
        <v>2381</v>
      </c>
      <c r="E1903" s="17" t="s">
        <v>2380</v>
      </c>
      <c r="F1903" s="17" t="s">
        <v>2380</v>
      </c>
      <c r="G1903" s="17">
        <v>0</v>
      </c>
      <c r="H1903" s="17" t="s">
        <v>2380</v>
      </c>
    </row>
    <row r="1904" spans="1:8" x14ac:dyDescent="0.35">
      <c r="A1904" s="17" t="s">
        <v>465</v>
      </c>
      <c r="B1904" s="17">
        <v>29.92</v>
      </c>
      <c r="C1904" s="17">
        <v>6.02</v>
      </c>
      <c r="D1904" s="17" t="s">
        <v>2381</v>
      </c>
      <c r="E1904" s="17" t="s">
        <v>2380</v>
      </c>
      <c r="F1904" s="17" t="s">
        <v>2380</v>
      </c>
      <c r="G1904" s="17">
        <v>0</v>
      </c>
      <c r="H1904" s="17" t="s">
        <v>2380</v>
      </c>
    </row>
    <row r="1905" spans="1:8" x14ac:dyDescent="0.35">
      <c r="A1905" s="17" t="s">
        <v>464</v>
      </c>
      <c r="B1905" s="17">
        <v>28.93</v>
      </c>
      <c r="C1905" s="17">
        <v>4.4400000000000004</v>
      </c>
      <c r="D1905" s="17" t="s">
        <v>2380</v>
      </c>
      <c r="E1905" s="17" t="s">
        <v>2380</v>
      </c>
      <c r="F1905" s="17" t="s">
        <v>2380</v>
      </c>
      <c r="G1905" s="17">
        <v>0</v>
      </c>
      <c r="H1905" s="17" t="s">
        <v>2380</v>
      </c>
    </row>
    <row r="1906" spans="1:8" x14ac:dyDescent="0.35">
      <c r="A1906" s="17" t="s">
        <v>463</v>
      </c>
      <c r="B1906" s="17">
        <v>31.254999999999999</v>
      </c>
      <c r="C1906" s="17">
        <v>5.84</v>
      </c>
      <c r="D1906" s="17" t="s">
        <v>2381</v>
      </c>
      <c r="E1906" s="17" t="s">
        <v>2380</v>
      </c>
      <c r="F1906" s="17" t="s">
        <v>2380</v>
      </c>
      <c r="G1906" s="17">
        <v>1</v>
      </c>
      <c r="H1906" s="17" t="s">
        <v>2380</v>
      </c>
    </row>
    <row r="1907" spans="1:8" x14ac:dyDescent="0.35">
      <c r="A1907" s="17" t="s">
        <v>462</v>
      </c>
      <c r="B1907" s="17">
        <v>29.83</v>
      </c>
      <c r="C1907" s="17">
        <v>5.39</v>
      </c>
      <c r="D1907" s="17" t="s">
        <v>2380</v>
      </c>
      <c r="E1907" s="17" t="s">
        <v>2380</v>
      </c>
      <c r="F1907" s="17" t="s">
        <v>2380</v>
      </c>
      <c r="G1907" s="17">
        <v>0</v>
      </c>
      <c r="H1907" s="17" t="s">
        <v>2380</v>
      </c>
    </row>
    <row r="1908" spans="1:8" x14ac:dyDescent="0.35">
      <c r="A1908" s="17" t="s">
        <v>461</v>
      </c>
      <c r="B1908" s="17">
        <v>29.59</v>
      </c>
      <c r="C1908" s="17">
        <v>6.16</v>
      </c>
      <c r="D1908" s="17" t="s">
        <v>2380</v>
      </c>
      <c r="E1908" s="17" t="s">
        <v>2380</v>
      </c>
      <c r="F1908" s="17" t="s">
        <v>2381</v>
      </c>
      <c r="G1908" s="17">
        <v>1</v>
      </c>
      <c r="H1908" s="17" t="s">
        <v>2380</v>
      </c>
    </row>
    <row r="1909" spans="1:8" x14ac:dyDescent="0.35">
      <c r="A1909" s="17" t="s">
        <v>460</v>
      </c>
      <c r="B1909" s="17">
        <v>31.16</v>
      </c>
      <c r="C1909" s="17">
        <v>4.49</v>
      </c>
      <c r="D1909" s="17" t="s">
        <v>2380</v>
      </c>
      <c r="E1909" s="17" t="s">
        <v>2380</v>
      </c>
      <c r="F1909" s="17" t="s">
        <v>2381</v>
      </c>
      <c r="G1909" s="17">
        <v>1</v>
      </c>
      <c r="H1909" s="17" t="s">
        <v>2380</v>
      </c>
    </row>
    <row r="1910" spans="1:8" x14ac:dyDescent="0.35">
      <c r="A1910" s="17" t="s">
        <v>459</v>
      </c>
      <c r="B1910" s="17">
        <v>34.21</v>
      </c>
      <c r="C1910" s="17">
        <v>4.4800000000000004</v>
      </c>
      <c r="D1910" s="17" t="s">
        <v>2381</v>
      </c>
      <c r="E1910" s="17" t="s">
        <v>2380</v>
      </c>
      <c r="F1910" s="17" t="s">
        <v>2380</v>
      </c>
      <c r="G1910" s="17">
        <v>1</v>
      </c>
      <c r="H1910" s="17" t="s">
        <v>2380</v>
      </c>
    </row>
    <row r="1911" spans="1:8" x14ac:dyDescent="0.35">
      <c r="A1911" s="17" t="s">
        <v>458</v>
      </c>
      <c r="B1911" s="17">
        <v>34.86</v>
      </c>
      <c r="C1911" s="17">
        <v>10.97</v>
      </c>
      <c r="D1911" s="17" t="s">
        <v>2380</v>
      </c>
      <c r="E1911" s="17" t="s">
        <v>2380</v>
      </c>
      <c r="F1911" s="17" t="s">
        <v>2380</v>
      </c>
      <c r="G1911" s="17">
        <v>0</v>
      </c>
      <c r="H1911" s="17" t="s">
        <v>2380</v>
      </c>
    </row>
    <row r="1912" spans="1:8" x14ac:dyDescent="0.35">
      <c r="A1912" s="17" t="s">
        <v>457</v>
      </c>
      <c r="B1912" s="17">
        <v>34.58</v>
      </c>
      <c r="C1912" s="17">
        <v>5.14</v>
      </c>
      <c r="D1912" s="17" t="s">
        <v>2380</v>
      </c>
      <c r="E1912" s="17" t="s">
        <v>2381</v>
      </c>
      <c r="F1912" s="17" t="s">
        <v>2380</v>
      </c>
      <c r="G1912" s="17">
        <v>2</v>
      </c>
      <c r="H1912" s="17" t="s">
        <v>2380</v>
      </c>
    </row>
    <row r="1913" spans="1:8" x14ac:dyDescent="0.35">
      <c r="A1913" s="17" t="s">
        <v>456</v>
      </c>
      <c r="B1913" s="17">
        <v>17.940000000000001</v>
      </c>
      <c r="C1913" s="17">
        <v>5.17</v>
      </c>
      <c r="D1913" s="17" t="s">
        <v>2381</v>
      </c>
      <c r="E1913" s="17" t="s">
        <v>2380</v>
      </c>
      <c r="F1913" s="17" t="s">
        <v>2380</v>
      </c>
      <c r="G1913" s="17">
        <v>0</v>
      </c>
      <c r="H1913" s="17" t="s">
        <v>2380</v>
      </c>
    </row>
    <row r="1914" spans="1:8" x14ac:dyDescent="0.35">
      <c r="A1914" s="17" t="s">
        <v>455</v>
      </c>
      <c r="B1914" s="17">
        <v>26.8</v>
      </c>
      <c r="C1914" s="17">
        <v>6.18</v>
      </c>
      <c r="D1914" s="17" t="s">
        <v>2381</v>
      </c>
      <c r="E1914" s="17" t="s">
        <v>2380</v>
      </c>
      <c r="F1914" s="17" t="s">
        <v>2381</v>
      </c>
      <c r="G1914" s="17">
        <v>1</v>
      </c>
      <c r="H1914" s="17" t="s">
        <v>2380</v>
      </c>
    </row>
    <row r="1915" spans="1:8" x14ac:dyDescent="0.35">
      <c r="A1915" s="17" t="s">
        <v>454</v>
      </c>
      <c r="B1915" s="17">
        <v>17.690000000000001</v>
      </c>
      <c r="C1915" s="17">
        <v>9.07</v>
      </c>
      <c r="D1915" s="17" t="s">
        <v>2381</v>
      </c>
      <c r="E1915" s="17" t="s">
        <v>2380</v>
      </c>
      <c r="F1915" s="17" t="s">
        <v>2380</v>
      </c>
      <c r="G1915" s="17">
        <v>0</v>
      </c>
      <c r="H1915" s="17" t="s">
        <v>2380</v>
      </c>
    </row>
    <row r="1916" spans="1:8" x14ac:dyDescent="0.35">
      <c r="A1916" s="17" t="s">
        <v>453</v>
      </c>
      <c r="B1916" s="17">
        <v>25.77</v>
      </c>
      <c r="C1916" s="17">
        <v>4.43</v>
      </c>
      <c r="D1916" s="17" t="s">
        <v>2380</v>
      </c>
      <c r="E1916" s="17" t="s">
        <v>2380</v>
      </c>
      <c r="F1916" s="17" t="s">
        <v>2381</v>
      </c>
      <c r="G1916" s="17">
        <v>1</v>
      </c>
      <c r="H1916" s="17" t="s">
        <v>2380</v>
      </c>
    </row>
    <row r="1917" spans="1:8" x14ac:dyDescent="0.35">
      <c r="A1917" s="17" t="s">
        <v>452</v>
      </c>
      <c r="B1917" s="17">
        <v>34.46</v>
      </c>
      <c r="C1917" s="17">
        <v>4.17</v>
      </c>
      <c r="D1917" s="17" t="s">
        <v>2380</v>
      </c>
      <c r="E1917" s="17" t="s">
        <v>2381</v>
      </c>
      <c r="F1917" s="17" t="s">
        <v>2380</v>
      </c>
      <c r="G1917" s="17">
        <v>1</v>
      </c>
      <c r="H1917" s="17" t="s">
        <v>2380</v>
      </c>
    </row>
    <row r="1918" spans="1:8" x14ac:dyDescent="0.35">
      <c r="A1918" s="17" t="s">
        <v>451</v>
      </c>
      <c r="B1918" s="17">
        <v>30.875</v>
      </c>
      <c r="C1918" s="17">
        <v>4.95</v>
      </c>
      <c r="D1918" s="17" t="s">
        <v>2381</v>
      </c>
      <c r="E1918" s="17" t="s">
        <v>2380</v>
      </c>
      <c r="F1918" s="17" t="s">
        <v>2380</v>
      </c>
      <c r="G1918" s="17">
        <v>0</v>
      </c>
      <c r="H1918" s="17" t="s">
        <v>2380</v>
      </c>
    </row>
    <row r="1919" spans="1:8" x14ac:dyDescent="0.35">
      <c r="A1919" s="17" t="s">
        <v>450</v>
      </c>
      <c r="B1919" s="17">
        <v>39.49</v>
      </c>
      <c r="C1919" s="17">
        <v>5.13</v>
      </c>
      <c r="D1919" s="17" t="s">
        <v>2380</v>
      </c>
      <c r="E1919" s="17" t="s">
        <v>2380</v>
      </c>
      <c r="F1919" s="17" t="s">
        <v>2380</v>
      </c>
      <c r="G1919" s="17">
        <v>0</v>
      </c>
      <c r="H1919" s="17" t="s">
        <v>2380</v>
      </c>
    </row>
    <row r="1920" spans="1:8" x14ac:dyDescent="0.35">
      <c r="A1920" s="17" t="s">
        <v>449</v>
      </c>
      <c r="B1920" s="17">
        <v>28.88</v>
      </c>
      <c r="C1920" s="17">
        <v>4.0999999999999996</v>
      </c>
      <c r="D1920" s="17" t="s">
        <v>2380</v>
      </c>
      <c r="E1920" s="17" t="s">
        <v>2380</v>
      </c>
      <c r="F1920" s="17" t="s">
        <v>2380</v>
      </c>
      <c r="G1920" s="17">
        <v>0</v>
      </c>
      <c r="H1920" s="17" t="s">
        <v>2380</v>
      </c>
    </row>
    <row r="1921" spans="1:8" x14ac:dyDescent="0.35">
      <c r="A1921" s="17" t="s">
        <v>448</v>
      </c>
      <c r="B1921" s="17">
        <v>20.234999999999999</v>
      </c>
      <c r="C1921" s="17">
        <v>5.01</v>
      </c>
      <c r="D1921" s="17" t="s">
        <v>2381</v>
      </c>
      <c r="E1921" s="17" t="s">
        <v>2380</v>
      </c>
      <c r="F1921" s="17" t="s">
        <v>2380</v>
      </c>
      <c r="G1921" s="17">
        <v>0</v>
      </c>
      <c r="H1921" s="17" t="s">
        <v>2380</v>
      </c>
    </row>
    <row r="1922" spans="1:8" x14ac:dyDescent="0.35">
      <c r="A1922" s="17" t="s">
        <v>447</v>
      </c>
      <c r="B1922" s="17">
        <v>30.67</v>
      </c>
      <c r="C1922" s="17">
        <v>5.09</v>
      </c>
      <c r="D1922" s="17" t="s">
        <v>2381</v>
      </c>
      <c r="E1922" s="17" t="s">
        <v>2380</v>
      </c>
      <c r="F1922" s="17" t="s">
        <v>2380</v>
      </c>
      <c r="G1922" s="17">
        <v>0</v>
      </c>
      <c r="H1922" s="17" t="s">
        <v>2380</v>
      </c>
    </row>
    <row r="1923" spans="1:8" x14ac:dyDescent="0.35">
      <c r="A1923" s="17" t="s">
        <v>446</v>
      </c>
      <c r="B1923" s="17">
        <v>30.875</v>
      </c>
      <c r="C1923" s="17">
        <v>6.49</v>
      </c>
      <c r="D1923" s="17" t="s">
        <v>2380</v>
      </c>
      <c r="E1923" s="17" t="s">
        <v>2380</v>
      </c>
      <c r="F1923" s="17" t="s">
        <v>2380</v>
      </c>
      <c r="G1923" s="17">
        <v>0</v>
      </c>
      <c r="H1923" s="17" t="s">
        <v>2380</v>
      </c>
    </row>
    <row r="1924" spans="1:8" x14ac:dyDescent="0.35">
      <c r="A1924" s="17" t="s">
        <v>445</v>
      </c>
      <c r="B1924" s="17">
        <v>23.8</v>
      </c>
      <c r="C1924" s="17">
        <v>4.08</v>
      </c>
      <c r="D1924" s="17" t="s">
        <v>2380</v>
      </c>
      <c r="E1924" s="17" t="s">
        <v>2380</v>
      </c>
      <c r="F1924" s="17" t="s">
        <v>2380</v>
      </c>
      <c r="G1924" s="17">
        <v>0</v>
      </c>
      <c r="H1924" s="17" t="s">
        <v>2380</v>
      </c>
    </row>
    <row r="1925" spans="1:8" x14ac:dyDescent="0.35">
      <c r="A1925" s="17" t="s">
        <v>444</v>
      </c>
      <c r="B1925" s="17">
        <v>15.37</v>
      </c>
      <c r="C1925" s="17">
        <v>8.6300000000000008</v>
      </c>
      <c r="D1925" s="17" t="s">
        <v>2381</v>
      </c>
      <c r="E1925" s="17" t="s">
        <v>2380</v>
      </c>
      <c r="F1925" s="17" t="s">
        <v>2380</v>
      </c>
      <c r="G1925" s="17">
        <v>0</v>
      </c>
      <c r="H1925" s="17" t="s">
        <v>2380</v>
      </c>
    </row>
    <row r="1926" spans="1:8" x14ac:dyDescent="0.35">
      <c r="A1926" s="17" t="s">
        <v>443</v>
      </c>
      <c r="B1926" s="17">
        <v>30.4</v>
      </c>
      <c r="C1926" s="17">
        <v>5.28</v>
      </c>
      <c r="D1926" s="17" t="s">
        <v>2380</v>
      </c>
      <c r="E1926" s="17" t="s">
        <v>2380</v>
      </c>
      <c r="F1926" s="17" t="s">
        <v>2380</v>
      </c>
      <c r="G1926" s="17">
        <v>0</v>
      </c>
      <c r="H1926" s="17" t="s">
        <v>2380</v>
      </c>
    </row>
    <row r="1927" spans="1:8" x14ac:dyDescent="0.35">
      <c r="A1927" s="17" t="s">
        <v>442</v>
      </c>
      <c r="B1927" s="17">
        <v>19.48</v>
      </c>
      <c r="C1927" s="17">
        <v>5.63</v>
      </c>
      <c r="D1927" s="17" t="s">
        <v>2381</v>
      </c>
      <c r="E1927" s="17" t="s">
        <v>2380</v>
      </c>
      <c r="F1927" s="17" t="s">
        <v>2380</v>
      </c>
      <c r="G1927" s="17">
        <v>1</v>
      </c>
      <c r="H1927" s="17" t="s">
        <v>2380</v>
      </c>
    </row>
    <row r="1928" spans="1:8" x14ac:dyDescent="0.35">
      <c r="A1928" s="17" t="s">
        <v>441</v>
      </c>
      <c r="B1928" s="17">
        <v>16.96</v>
      </c>
      <c r="C1928" s="17">
        <v>11.47</v>
      </c>
      <c r="D1928" s="17" t="s">
        <v>2381</v>
      </c>
      <c r="E1928" s="17" t="s">
        <v>2380</v>
      </c>
      <c r="F1928" s="17" t="s">
        <v>2380</v>
      </c>
      <c r="G1928" s="17">
        <v>0</v>
      </c>
      <c r="H1928" s="17" t="s">
        <v>2380</v>
      </c>
    </row>
    <row r="1929" spans="1:8" x14ac:dyDescent="0.35">
      <c r="A1929" s="17" t="s">
        <v>440</v>
      </c>
      <c r="B1929" s="17">
        <v>19.05</v>
      </c>
      <c r="C1929" s="17">
        <v>4.92</v>
      </c>
      <c r="D1929" s="17" t="s">
        <v>2380</v>
      </c>
      <c r="E1929" s="17" t="s">
        <v>2380</v>
      </c>
      <c r="F1929" s="17" t="s">
        <v>2380</v>
      </c>
      <c r="G1929" s="17">
        <v>1</v>
      </c>
      <c r="H1929" s="17" t="s">
        <v>2380</v>
      </c>
    </row>
    <row r="1930" spans="1:8" x14ac:dyDescent="0.35">
      <c r="A1930" s="17" t="s">
        <v>439</v>
      </c>
      <c r="B1930" s="17">
        <v>37.619999999999997</v>
      </c>
      <c r="C1930" s="17">
        <v>4.18</v>
      </c>
      <c r="D1930" s="17" t="s">
        <v>2380</v>
      </c>
      <c r="E1930" s="17" t="s">
        <v>2380</v>
      </c>
      <c r="F1930" s="17" t="s">
        <v>2380</v>
      </c>
      <c r="G1930" s="17">
        <v>0</v>
      </c>
      <c r="H1930" s="17" t="s">
        <v>2380</v>
      </c>
    </row>
    <row r="1931" spans="1:8" x14ac:dyDescent="0.35">
      <c r="A1931" s="17" t="s">
        <v>438</v>
      </c>
      <c r="B1931" s="17">
        <v>29.1</v>
      </c>
      <c r="C1931" s="17">
        <v>4.67</v>
      </c>
      <c r="D1931" s="17" t="s">
        <v>2380</v>
      </c>
      <c r="E1931" s="17" t="s">
        <v>2380</v>
      </c>
      <c r="F1931" s="17" t="s">
        <v>2380</v>
      </c>
      <c r="G1931" s="17">
        <v>0</v>
      </c>
      <c r="H1931" s="17" t="s">
        <v>2380</v>
      </c>
    </row>
    <row r="1932" spans="1:8" x14ac:dyDescent="0.35">
      <c r="A1932" s="17" t="s">
        <v>437</v>
      </c>
      <c r="B1932" s="17">
        <v>26.62</v>
      </c>
      <c r="C1932" s="17">
        <v>6.24</v>
      </c>
      <c r="D1932" s="17" t="s">
        <v>2380</v>
      </c>
      <c r="E1932" s="17" t="s">
        <v>2380</v>
      </c>
      <c r="F1932" s="17" t="s">
        <v>2380</v>
      </c>
      <c r="G1932" s="17">
        <v>0</v>
      </c>
      <c r="H1932" s="17" t="s">
        <v>2380</v>
      </c>
    </row>
    <row r="1933" spans="1:8" x14ac:dyDescent="0.35">
      <c r="A1933" s="17" t="s">
        <v>436</v>
      </c>
      <c r="B1933" s="17">
        <v>25.74</v>
      </c>
      <c r="C1933" s="17">
        <v>5.99</v>
      </c>
      <c r="D1933" s="17" t="s">
        <v>2380</v>
      </c>
      <c r="E1933" s="17" t="s">
        <v>2380</v>
      </c>
      <c r="F1933" s="17" t="s">
        <v>2380</v>
      </c>
      <c r="G1933" s="17">
        <v>0</v>
      </c>
      <c r="H1933" s="17" t="s">
        <v>2380</v>
      </c>
    </row>
    <row r="1934" spans="1:8" x14ac:dyDescent="0.35">
      <c r="A1934" s="17" t="s">
        <v>435</v>
      </c>
      <c r="B1934" s="17">
        <v>18.22</v>
      </c>
      <c r="C1934" s="17">
        <v>10.27</v>
      </c>
      <c r="D1934" s="17" t="s">
        <v>2381</v>
      </c>
      <c r="E1934" s="17" t="s">
        <v>2380</v>
      </c>
      <c r="F1934" s="17" t="s">
        <v>2380</v>
      </c>
      <c r="G1934" s="17">
        <v>1</v>
      </c>
      <c r="H1934" s="17" t="s">
        <v>2380</v>
      </c>
    </row>
    <row r="1935" spans="1:8" x14ac:dyDescent="0.35">
      <c r="A1935" s="17" t="s">
        <v>434</v>
      </c>
      <c r="B1935" s="17">
        <v>26.03</v>
      </c>
      <c r="C1935" s="17">
        <v>5.97</v>
      </c>
      <c r="D1935" s="17" t="s">
        <v>2380</v>
      </c>
      <c r="E1935" s="17" t="s">
        <v>2380</v>
      </c>
      <c r="F1935" s="17" t="s">
        <v>2381</v>
      </c>
      <c r="G1935" s="17">
        <v>1</v>
      </c>
      <c r="H1935" s="17" t="s">
        <v>2380</v>
      </c>
    </row>
    <row r="1936" spans="1:8" x14ac:dyDescent="0.35">
      <c r="A1936" s="17" t="s">
        <v>433</v>
      </c>
      <c r="B1936" s="17">
        <v>17.29</v>
      </c>
      <c r="C1936" s="17">
        <v>4.9800000000000004</v>
      </c>
      <c r="D1936" s="17" t="s">
        <v>2380</v>
      </c>
      <c r="E1936" s="17" t="s">
        <v>2380</v>
      </c>
      <c r="F1936" s="17" t="s">
        <v>2380</v>
      </c>
      <c r="G1936" s="17">
        <v>0</v>
      </c>
      <c r="H1936" s="17" t="s">
        <v>2380</v>
      </c>
    </row>
    <row r="1937" spans="1:8" x14ac:dyDescent="0.35">
      <c r="A1937" s="17" t="s">
        <v>432</v>
      </c>
      <c r="B1937" s="17">
        <v>18.170000000000002</v>
      </c>
      <c r="C1937" s="17">
        <v>6.91</v>
      </c>
      <c r="D1937" s="17" t="s">
        <v>2381</v>
      </c>
      <c r="E1937" s="17" t="s">
        <v>2380</v>
      </c>
      <c r="F1937" s="17" t="s">
        <v>2380</v>
      </c>
      <c r="G1937" s="17">
        <v>1</v>
      </c>
      <c r="H1937" s="17" t="s">
        <v>2380</v>
      </c>
    </row>
    <row r="1938" spans="1:8" x14ac:dyDescent="0.35">
      <c r="A1938" s="17" t="s">
        <v>431</v>
      </c>
      <c r="B1938" s="17">
        <v>32.54</v>
      </c>
      <c r="C1938" s="17">
        <v>6.38</v>
      </c>
      <c r="D1938" s="17" t="s">
        <v>2380</v>
      </c>
      <c r="E1938" s="17" t="s">
        <v>2381</v>
      </c>
      <c r="F1938" s="17" t="s">
        <v>2380</v>
      </c>
      <c r="G1938" s="17">
        <v>1</v>
      </c>
      <c r="H1938" s="17" t="s">
        <v>2380</v>
      </c>
    </row>
    <row r="1939" spans="1:8" x14ac:dyDescent="0.35">
      <c r="A1939" s="17" t="s">
        <v>430</v>
      </c>
      <c r="B1939" s="17">
        <v>30.25</v>
      </c>
      <c r="C1939" s="17">
        <v>4.7699999999999996</v>
      </c>
      <c r="D1939" s="17" t="s">
        <v>2380</v>
      </c>
      <c r="E1939" s="17" t="s">
        <v>2380</v>
      </c>
      <c r="F1939" s="17" t="s">
        <v>2380</v>
      </c>
      <c r="G1939" s="17">
        <v>0</v>
      </c>
      <c r="H1939" s="17" t="s">
        <v>2380</v>
      </c>
    </row>
    <row r="1940" spans="1:8" x14ac:dyDescent="0.35">
      <c r="A1940" s="17" t="s">
        <v>429</v>
      </c>
      <c r="B1940" s="17">
        <v>19.59</v>
      </c>
      <c r="C1940" s="17">
        <v>6.04</v>
      </c>
      <c r="D1940" s="17" t="s">
        <v>2381</v>
      </c>
      <c r="E1940" s="17" t="s">
        <v>2380</v>
      </c>
      <c r="F1940" s="17" t="s">
        <v>2380</v>
      </c>
      <c r="G1940" s="17">
        <v>1</v>
      </c>
      <c r="H1940" s="17" t="s">
        <v>2380</v>
      </c>
    </row>
    <row r="1941" spans="1:8" x14ac:dyDescent="0.35">
      <c r="A1941" s="17" t="s">
        <v>428</v>
      </c>
      <c r="B1941" s="17">
        <v>45.9</v>
      </c>
      <c r="C1941" s="17">
        <v>4.3</v>
      </c>
      <c r="D1941" s="17" t="s">
        <v>2381</v>
      </c>
      <c r="E1941" s="17" t="s">
        <v>2380</v>
      </c>
      <c r="F1941" s="17" t="s">
        <v>2380</v>
      </c>
      <c r="G1941" s="17">
        <v>1</v>
      </c>
      <c r="H1941" s="17" t="s">
        <v>2380</v>
      </c>
    </row>
    <row r="1942" spans="1:8" x14ac:dyDescent="0.35">
      <c r="A1942" s="17" t="s">
        <v>427</v>
      </c>
      <c r="B1942" s="17">
        <v>17.059999999999999</v>
      </c>
      <c r="C1942" s="17">
        <v>8.75</v>
      </c>
      <c r="D1942" s="17" t="s">
        <v>2381</v>
      </c>
      <c r="E1942" s="17" t="s">
        <v>2380</v>
      </c>
      <c r="F1942" s="17" t="s">
        <v>2380</v>
      </c>
      <c r="G1942" s="17">
        <v>0</v>
      </c>
      <c r="H1942" s="17" t="s">
        <v>2380</v>
      </c>
    </row>
    <row r="1943" spans="1:8" x14ac:dyDescent="0.35">
      <c r="A1943" s="17" t="s">
        <v>426</v>
      </c>
      <c r="B1943" s="17">
        <v>32.07</v>
      </c>
      <c r="C1943" s="17">
        <v>5.25</v>
      </c>
      <c r="D1943" s="17" t="s">
        <v>2380</v>
      </c>
      <c r="E1943" s="17" t="s">
        <v>2380</v>
      </c>
      <c r="F1943" s="17" t="s">
        <v>2381</v>
      </c>
      <c r="G1943" s="17">
        <v>1</v>
      </c>
      <c r="H1943" s="17" t="s">
        <v>2380</v>
      </c>
    </row>
    <row r="1944" spans="1:8" x14ac:dyDescent="0.35">
      <c r="A1944" s="17" t="s">
        <v>425</v>
      </c>
      <c r="B1944" s="17">
        <v>16.5</v>
      </c>
      <c r="C1944" s="17">
        <v>5.03</v>
      </c>
      <c r="D1944" s="17" t="s">
        <v>2380</v>
      </c>
      <c r="E1944" s="17" t="s">
        <v>2380</v>
      </c>
      <c r="F1944" s="17" t="s">
        <v>2380</v>
      </c>
      <c r="G1944" s="17">
        <v>1</v>
      </c>
      <c r="H1944" s="17" t="s">
        <v>2380</v>
      </c>
    </row>
    <row r="1945" spans="1:8" x14ac:dyDescent="0.35">
      <c r="A1945" s="17" t="s">
        <v>424</v>
      </c>
      <c r="B1945" s="17">
        <v>31.4</v>
      </c>
      <c r="C1945" s="17">
        <v>5.88</v>
      </c>
      <c r="D1945" s="17" t="s">
        <v>2380</v>
      </c>
      <c r="E1945" s="17" t="s">
        <v>2380</v>
      </c>
      <c r="F1945" s="17" t="s">
        <v>2380</v>
      </c>
      <c r="G1945" s="17">
        <v>1</v>
      </c>
      <c r="H1945" s="17" t="s">
        <v>2380</v>
      </c>
    </row>
    <row r="1946" spans="1:8" x14ac:dyDescent="0.35">
      <c r="A1946" s="17" t="s">
        <v>423</v>
      </c>
      <c r="B1946" s="17">
        <v>20.36</v>
      </c>
      <c r="C1946" s="17">
        <v>4.49</v>
      </c>
      <c r="D1946" s="17" t="s">
        <v>2380</v>
      </c>
      <c r="E1946" s="17" t="s">
        <v>2380</v>
      </c>
      <c r="F1946" s="17" t="s">
        <v>2380</v>
      </c>
      <c r="G1946" s="17">
        <v>0</v>
      </c>
      <c r="H1946" s="17" t="s">
        <v>2380</v>
      </c>
    </row>
    <row r="1947" spans="1:8" x14ac:dyDescent="0.35">
      <c r="A1947" s="17" t="s">
        <v>422</v>
      </c>
      <c r="B1947" s="17">
        <v>25.46</v>
      </c>
      <c r="C1947" s="17">
        <v>4.1399999999999997</v>
      </c>
      <c r="D1947" s="17" t="s">
        <v>2380</v>
      </c>
      <c r="E1947" s="17" t="s">
        <v>2380</v>
      </c>
      <c r="F1947" s="17" t="s">
        <v>2380</v>
      </c>
      <c r="G1947" s="17">
        <v>1</v>
      </c>
      <c r="H1947" s="17" t="s">
        <v>2380</v>
      </c>
    </row>
    <row r="1948" spans="1:8" x14ac:dyDescent="0.35">
      <c r="A1948" s="17" t="s">
        <v>421</v>
      </c>
      <c r="B1948" s="17">
        <v>17.09</v>
      </c>
      <c r="C1948" s="17">
        <v>5.8</v>
      </c>
      <c r="D1948" s="17" t="s">
        <v>2381</v>
      </c>
      <c r="E1948" s="17" t="s">
        <v>2380</v>
      </c>
      <c r="F1948" s="17" t="s">
        <v>2380</v>
      </c>
      <c r="G1948" s="17">
        <v>0</v>
      </c>
      <c r="H1948" s="17" t="s">
        <v>2380</v>
      </c>
    </row>
    <row r="1949" spans="1:8" x14ac:dyDescent="0.35">
      <c r="A1949" s="17" t="s">
        <v>420</v>
      </c>
      <c r="B1949" s="17">
        <v>20.83</v>
      </c>
      <c r="C1949" s="17">
        <v>5.12</v>
      </c>
      <c r="D1949" s="17" t="s">
        <v>2380</v>
      </c>
      <c r="E1949" s="17" t="s">
        <v>2380</v>
      </c>
      <c r="F1949" s="17" t="s">
        <v>2380</v>
      </c>
      <c r="G1949" s="17">
        <v>0</v>
      </c>
      <c r="H1949" s="17" t="s">
        <v>2380</v>
      </c>
    </row>
    <row r="1950" spans="1:8" x14ac:dyDescent="0.35">
      <c r="A1950" s="17" t="s">
        <v>419</v>
      </c>
      <c r="B1950" s="17">
        <v>18.920000000000002</v>
      </c>
      <c r="C1950" s="17">
        <v>5.98</v>
      </c>
      <c r="D1950" s="17" t="s">
        <v>2381</v>
      </c>
      <c r="E1950" s="17" t="s">
        <v>2380</v>
      </c>
      <c r="F1950" s="17" t="s">
        <v>2380</v>
      </c>
      <c r="G1950" s="17">
        <v>1</v>
      </c>
      <c r="H1950" s="17" t="s">
        <v>2380</v>
      </c>
    </row>
    <row r="1951" spans="1:8" x14ac:dyDescent="0.35">
      <c r="A1951" s="17" t="s">
        <v>418</v>
      </c>
      <c r="B1951" s="17">
        <v>37.1</v>
      </c>
      <c r="C1951" s="17">
        <v>5.46</v>
      </c>
      <c r="D1951" s="17" t="s">
        <v>2380</v>
      </c>
      <c r="E1951" s="17" t="s">
        <v>2380</v>
      </c>
      <c r="F1951" s="17" t="s">
        <v>2380</v>
      </c>
      <c r="G1951" s="17">
        <v>0</v>
      </c>
      <c r="H1951" s="17" t="s">
        <v>2380</v>
      </c>
    </row>
    <row r="1952" spans="1:8" x14ac:dyDescent="0.35">
      <c r="A1952" s="17" t="s">
        <v>417</v>
      </c>
      <c r="B1952" s="17">
        <v>22.515000000000001</v>
      </c>
      <c r="C1952" s="17">
        <v>4.91</v>
      </c>
      <c r="D1952" s="17" t="s">
        <v>2381</v>
      </c>
      <c r="E1952" s="17" t="s">
        <v>2380</v>
      </c>
      <c r="F1952" s="17" t="s">
        <v>2381</v>
      </c>
      <c r="G1952" s="17">
        <v>1</v>
      </c>
      <c r="H1952" s="17" t="s">
        <v>2380</v>
      </c>
    </row>
    <row r="1953" spans="1:8" x14ac:dyDescent="0.35">
      <c r="A1953" s="17" t="s">
        <v>416</v>
      </c>
      <c r="B1953" s="17">
        <v>32.700000000000003</v>
      </c>
      <c r="C1953" s="17">
        <v>4.66</v>
      </c>
      <c r="D1953" s="17" t="s">
        <v>2380</v>
      </c>
      <c r="E1953" s="17" t="s">
        <v>2380</v>
      </c>
      <c r="F1953" s="17" t="s">
        <v>2380</v>
      </c>
      <c r="G1953" s="17">
        <v>0</v>
      </c>
      <c r="H1953" s="17" t="s">
        <v>2380</v>
      </c>
    </row>
    <row r="1954" spans="1:8" x14ac:dyDescent="0.35">
      <c r="A1954" s="17" t="s">
        <v>415</v>
      </c>
      <c r="B1954" s="17">
        <v>17.75</v>
      </c>
      <c r="C1954" s="17">
        <v>6.8</v>
      </c>
      <c r="D1954" s="17" t="s">
        <v>2381</v>
      </c>
      <c r="E1954" s="17" t="s">
        <v>2380</v>
      </c>
      <c r="F1954" s="17" t="s">
        <v>2380</v>
      </c>
      <c r="G1954" s="17">
        <v>1</v>
      </c>
      <c r="H1954" s="17" t="s">
        <v>2380</v>
      </c>
    </row>
    <row r="1955" spans="1:8" x14ac:dyDescent="0.35">
      <c r="A1955" s="17" t="s">
        <v>414</v>
      </c>
      <c r="B1955" s="17">
        <v>33.630000000000003</v>
      </c>
      <c r="C1955" s="17">
        <v>4.47</v>
      </c>
      <c r="D1955" s="17" t="s">
        <v>2381</v>
      </c>
      <c r="E1955" s="17" t="s">
        <v>2380</v>
      </c>
      <c r="F1955" s="17" t="s">
        <v>2380</v>
      </c>
      <c r="G1955" s="17">
        <v>0</v>
      </c>
      <c r="H1955" s="17" t="s">
        <v>2380</v>
      </c>
    </row>
    <row r="1956" spans="1:8" x14ac:dyDescent="0.35">
      <c r="A1956" s="17" t="s">
        <v>413</v>
      </c>
      <c r="B1956" s="17">
        <v>34.799999999999997</v>
      </c>
      <c r="C1956" s="17">
        <v>4.08</v>
      </c>
      <c r="D1956" s="17" t="s">
        <v>2381</v>
      </c>
      <c r="E1956" s="17" t="s">
        <v>2380</v>
      </c>
      <c r="F1956" s="17" t="s">
        <v>2380</v>
      </c>
      <c r="G1956" s="17">
        <v>1</v>
      </c>
      <c r="H1956" s="17" t="s">
        <v>2380</v>
      </c>
    </row>
    <row r="1957" spans="1:8" x14ac:dyDescent="0.35">
      <c r="A1957" s="17" t="s">
        <v>412</v>
      </c>
      <c r="B1957" s="17">
        <v>16.809999999999999</v>
      </c>
      <c r="C1957" s="17">
        <v>5.51</v>
      </c>
      <c r="D1957" s="17" t="s">
        <v>2381</v>
      </c>
      <c r="E1957" s="17" t="s">
        <v>2380</v>
      </c>
      <c r="F1957" s="17" t="s">
        <v>2380</v>
      </c>
      <c r="G1957" s="17">
        <v>1</v>
      </c>
      <c r="H1957" s="17" t="s">
        <v>2380</v>
      </c>
    </row>
    <row r="1958" spans="1:8" x14ac:dyDescent="0.35">
      <c r="A1958" s="17" t="s">
        <v>411</v>
      </c>
      <c r="B1958" s="17">
        <v>16.690000000000001</v>
      </c>
      <c r="C1958" s="17">
        <v>8.4</v>
      </c>
      <c r="D1958" s="17" t="s">
        <v>2381</v>
      </c>
      <c r="E1958" s="17" t="s">
        <v>2380</v>
      </c>
      <c r="F1958" s="17" t="s">
        <v>2380</v>
      </c>
      <c r="G1958" s="17">
        <v>0</v>
      </c>
      <c r="H1958" s="17" t="s">
        <v>2380</v>
      </c>
    </row>
    <row r="1959" spans="1:8" x14ac:dyDescent="0.35">
      <c r="A1959" s="17" t="s">
        <v>410</v>
      </c>
      <c r="B1959" s="17">
        <v>23.21</v>
      </c>
      <c r="C1959" s="17">
        <v>5.14</v>
      </c>
      <c r="D1959" s="17" t="s">
        <v>2381</v>
      </c>
      <c r="E1959" s="17" t="s">
        <v>2380</v>
      </c>
      <c r="F1959" s="17" t="s">
        <v>2380</v>
      </c>
      <c r="G1959" s="17">
        <v>1</v>
      </c>
      <c r="H1959" s="17" t="s">
        <v>2380</v>
      </c>
    </row>
    <row r="1960" spans="1:8" x14ac:dyDescent="0.35">
      <c r="A1960" s="17" t="s">
        <v>409</v>
      </c>
      <c r="B1960" s="17">
        <v>25.175000000000001</v>
      </c>
      <c r="C1960" s="17">
        <v>5.21</v>
      </c>
      <c r="D1960" s="17" t="s">
        <v>2381</v>
      </c>
      <c r="E1960" s="17" t="s">
        <v>2380</v>
      </c>
      <c r="F1960" s="17" t="s">
        <v>2380</v>
      </c>
      <c r="G1960" s="17">
        <v>1</v>
      </c>
      <c r="H1960" s="17" t="s">
        <v>2380</v>
      </c>
    </row>
    <row r="1961" spans="1:8" x14ac:dyDescent="0.35">
      <c r="A1961" s="17" t="s">
        <v>408</v>
      </c>
      <c r="B1961" s="17">
        <v>34.770000000000003</v>
      </c>
      <c r="C1961" s="17">
        <v>6.23</v>
      </c>
      <c r="D1961" s="17" t="s">
        <v>2380</v>
      </c>
      <c r="E1961" s="17" t="s">
        <v>2380</v>
      </c>
      <c r="F1961" s="17" t="s">
        <v>2380</v>
      </c>
      <c r="G1961" s="17">
        <v>0</v>
      </c>
      <c r="H1961" s="17" t="s">
        <v>2380</v>
      </c>
    </row>
    <row r="1962" spans="1:8" x14ac:dyDescent="0.35">
      <c r="A1962" s="17" t="s">
        <v>407</v>
      </c>
      <c r="B1962" s="17">
        <v>27.7</v>
      </c>
      <c r="C1962" s="17">
        <v>5.6</v>
      </c>
      <c r="D1962" s="17" t="s">
        <v>2380</v>
      </c>
      <c r="E1962" s="17" t="s">
        <v>2380</v>
      </c>
      <c r="F1962" s="17" t="s">
        <v>2380</v>
      </c>
      <c r="G1962" s="17">
        <v>1</v>
      </c>
      <c r="H1962" s="17" t="s">
        <v>2380</v>
      </c>
    </row>
    <row r="1963" spans="1:8" x14ac:dyDescent="0.35">
      <c r="A1963" s="17" t="s">
        <v>406</v>
      </c>
      <c r="B1963" s="17">
        <v>19.12</v>
      </c>
      <c r="C1963" s="17">
        <v>4.72</v>
      </c>
      <c r="D1963" s="17" t="s">
        <v>2381</v>
      </c>
      <c r="E1963" s="17" t="s">
        <v>2380</v>
      </c>
      <c r="F1963" s="17" t="s">
        <v>2380</v>
      </c>
      <c r="G1963" s="17">
        <v>1</v>
      </c>
      <c r="H1963" s="17" t="s">
        <v>2380</v>
      </c>
    </row>
    <row r="1964" spans="1:8" x14ac:dyDescent="0.35">
      <c r="A1964" s="17" t="s">
        <v>405</v>
      </c>
      <c r="B1964" s="17">
        <v>32.67</v>
      </c>
      <c r="C1964" s="17">
        <v>4.67</v>
      </c>
      <c r="D1964" s="17" t="s">
        <v>2380</v>
      </c>
      <c r="E1964" s="17" t="s">
        <v>2380</v>
      </c>
      <c r="F1964" s="17" t="s">
        <v>2381</v>
      </c>
      <c r="G1964" s="17">
        <v>1</v>
      </c>
      <c r="H1964" s="17" t="s">
        <v>2380</v>
      </c>
    </row>
    <row r="1965" spans="1:8" x14ac:dyDescent="0.35">
      <c r="A1965" s="17" t="s">
        <v>404</v>
      </c>
      <c r="B1965" s="17">
        <v>28.5</v>
      </c>
      <c r="C1965" s="17">
        <v>6.11</v>
      </c>
      <c r="D1965" s="17" t="s">
        <v>2380</v>
      </c>
      <c r="E1965" s="17" t="s">
        <v>2380</v>
      </c>
      <c r="F1965" s="17" t="s">
        <v>2380</v>
      </c>
      <c r="G1965" s="17">
        <v>1</v>
      </c>
      <c r="H1965" s="17" t="s">
        <v>2380</v>
      </c>
    </row>
    <row r="1966" spans="1:8" x14ac:dyDescent="0.35">
      <c r="A1966" s="17" t="s">
        <v>403</v>
      </c>
      <c r="B1966" s="17">
        <v>39.270000000000003</v>
      </c>
      <c r="C1966" s="17">
        <v>6.25</v>
      </c>
      <c r="D1966" s="17" t="s">
        <v>2380</v>
      </c>
      <c r="E1966" s="17" t="s">
        <v>2380</v>
      </c>
      <c r="F1966" s="17" t="s">
        <v>2380</v>
      </c>
      <c r="G1966" s="17">
        <v>0</v>
      </c>
      <c r="H1966" s="17" t="s">
        <v>2380</v>
      </c>
    </row>
    <row r="1967" spans="1:8" x14ac:dyDescent="0.35">
      <c r="A1967" s="17" t="s">
        <v>402</v>
      </c>
      <c r="B1967" s="17">
        <v>32.49</v>
      </c>
      <c r="C1967" s="17">
        <v>4</v>
      </c>
      <c r="D1967" s="17" t="s">
        <v>2381</v>
      </c>
      <c r="E1967" s="17" t="s">
        <v>2380</v>
      </c>
      <c r="F1967" s="17" t="s">
        <v>2380</v>
      </c>
      <c r="G1967" s="17">
        <v>0</v>
      </c>
      <c r="H1967" s="17" t="s">
        <v>2380</v>
      </c>
    </row>
    <row r="1968" spans="1:8" x14ac:dyDescent="0.35">
      <c r="A1968" s="17" t="s">
        <v>401</v>
      </c>
      <c r="B1968" s="17">
        <v>23.7</v>
      </c>
      <c r="C1968" s="17">
        <v>5.55</v>
      </c>
      <c r="D1968" s="17" t="s">
        <v>2381</v>
      </c>
      <c r="E1968" s="17" t="s">
        <v>2380</v>
      </c>
      <c r="F1968" s="17" t="s">
        <v>2380</v>
      </c>
      <c r="G1968" s="17">
        <v>0</v>
      </c>
      <c r="H1968" s="17" t="s">
        <v>2380</v>
      </c>
    </row>
    <row r="1969" spans="1:8" x14ac:dyDescent="0.35">
      <c r="A1969" s="17" t="s">
        <v>400</v>
      </c>
      <c r="B1969" s="17">
        <v>30.4</v>
      </c>
      <c r="C1969" s="17">
        <v>5.95</v>
      </c>
      <c r="D1969" s="17" t="s">
        <v>2380</v>
      </c>
      <c r="E1969" s="17" t="s">
        <v>2381</v>
      </c>
      <c r="F1969" s="17" t="s">
        <v>2380</v>
      </c>
      <c r="G1969" s="17">
        <v>1</v>
      </c>
      <c r="H1969" s="17" t="s">
        <v>2380</v>
      </c>
    </row>
    <row r="1970" spans="1:8" x14ac:dyDescent="0.35">
      <c r="A1970" s="17" t="s">
        <v>399</v>
      </c>
      <c r="B1970" s="17">
        <v>38.94</v>
      </c>
      <c r="C1970" s="17">
        <v>4.3600000000000003</v>
      </c>
      <c r="D1970" s="17" t="s">
        <v>2380</v>
      </c>
      <c r="E1970" s="17" t="s">
        <v>2380</v>
      </c>
      <c r="F1970" s="17" t="s">
        <v>2381</v>
      </c>
      <c r="G1970" s="17">
        <v>1</v>
      </c>
      <c r="H1970" s="17" t="s">
        <v>2380</v>
      </c>
    </row>
    <row r="1971" spans="1:8" x14ac:dyDescent="0.35">
      <c r="A1971" s="17" t="s">
        <v>398</v>
      </c>
      <c r="B1971" s="17">
        <v>31.02</v>
      </c>
      <c r="C1971" s="17">
        <v>4.84</v>
      </c>
      <c r="D1971" s="17" t="s">
        <v>2380</v>
      </c>
      <c r="E1971" s="17" t="s">
        <v>2380</v>
      </c>
      <c r="F1971" s="17" t="s">
        <v>2381</v>
      </c>
      <c r="G1971" s="17">
        <v>1</v>
      </c>
      <c r="H1971" s="17" t="s">
        <v>2380</v>
      </c>
    </row>
    <row r="1972" spans="1:8" x14ac:dyDescent="0.35">
      <c r="A1972" s="17" t="s">
        <v>397</v>
      </c>
      <c r="B1972" s="17">
        <v>17.5</v>
      </c>
      <c r="C1972" s="17">
        <v>4.5599999999999996</v>
      </c>
      <c r="D1972" s="17" t="s">
        <v>2380</v>
      </c>
      <c r="E1972" s="17" t="s">
        <v>2380</v>
      </c>
      <c r="F1972" s="17" t="s">
        <v>2380</v>
      </c>
      <c r="G1972" s="17">
        <v>1</v>
      </c>
      <c r="H1972" s="17" t="s">
        <v>2380</v>
      </c>
    </row>
    <row r="1973" spans="1:8" x14ac:dyDescent="0.35">
      <c r="A1973" s="17" t="s">
        <v>396</v>
      </c>
      <c r="B1973" s="17">
        <v>34.799999999999997</v>
      </c>
      <c r="C1973" s="17">
        <v>4.42</v>
      </c>
      <c r="D1973" s="17" t="s">
        <v>2381</v>
      </c>
      <c r="E1973" s="17" t="s">
        <v>2381</v>
      </c>
      <c r="F1973" s="17" t="s">
        <v>2380</v>
      </c>
      <c r="G1973" s="17">
        <v>2</v>
      </c>
      <c r="H1973" s="17" t="s">
        <v>2380</v>
      </c>
    </row>
    <row r="1974" spans="1:8" x14ac:dyDescent="0.35">
      <c r="A1974" s="17" t="s">
        <v>395</v>
      </c>
      <c r="B1974" s="17">
        <v>17.3</v>
      </c>
      <c r="C1974" s="17">
        <v>7.66</v>
      </c>
      <c r="D1974" s="17" t="s">
        <v>2381</v>
      </c>
      <c r="E1974" s="17" t="s">
        <v>2380</v>
      </c>
      <c r="F1974" s="17" t="s">
        <v>2380</v>
      </c>
      <c r="G1974" s="17">
        <v>1</v>
      </c>
      <c r="H1974" s="17" t="s">
        <v>2380</v>
      </c>
    </row>
    <row r="1975" spans="1:8" x14ac:dyDescent="0.35">
      <c r="A1975" s="17" t="s">
        <v>394</v>
      </c>
      <c r="B1975" s="17">
        <v>32.25</v>
      </c>
      <c r="C1975" s="17">
        <v>5.2</v>
      </c>
      <c r="D1975" s="17" t="s">
        <v>2381</v>
      </c>
      <c r="E1975" s="17" t="s">
        <v>2380</v>
      </c>
      <c r="F1975" s="17" t="s">
        <v>2380</v>
      </c>
      <c r="G1975" s="17">
        <v>0</v>
      </c>
      <c r="H1975" s="17" t="s">
        <v>2380</v>
      </c>
    </row>
    <row r="1976" spans="1:8" x14ac:dyDescent="0.35">
      <c r="A1976" s="17" t="s">
        <v>393</v>
      </c>
      <c r="B1976" s="17">
        <v>42.4</v>
      </c>
      <c r="C1976" s="17">
        <v>5.53</v>
      </c>
      <c r="D1976" s="17" t="s">
        <v>2381</v>
      </c>
      <c r="E1976" s="17" t="s">
        <v>2380</v>
      </c>
      <c r="F1976" s="17" t="s">
        <v>2380</v>
      </c>
      <c r="G1976" s="17">
        <v>0</v>
      </c>
      <c r="H1976" s="17" t="s">
        <v>2380</v>
      </c>
    </row>
    <row r="1977" spans="1:8" x14ac:dyDescent="0.35">
      <c r="A1977" s="17" t="s">
        <v>392</v>
      </c>
      <c r="B1977" s="17">
        <v>38.664999999999999</v>
      </c>
      <c r="C1977" s="17">
        <v>4.8600000000000003</v>
      </c>
      <c r="D1977" s="17" t="s">
        <v>2380</v>
      </c>
      <c r="E1977" s="17" t="s">
        <v>2381</v>
      </c>
      <c r="F1977" s="17" t="s">
        <v>2380</v>
      </c>
      <c r="G1977" s="17">
        <v>1</v>
      </c>
      <c r="H1977" s="17" t="s">
        <v>2380</v>
      </c>
    </row>
    <row r="1978" spans="1:8" x14ac:dyDescent="0.35">
      <c r="A1978" s="17" t="s">
        <v>391</v>
      </c>
      <c r="B1978" s="17">
        <v>29.92</v>
      </c>
      <c r="C1978" s="17">
        <v>5.49</v>
      </c>
      <c r="D1978" s="17" t="s">
        <v>2381</v>
      </c>
      <c r="E1978" s="17" t="s">
        <v>2380</v>
      </c>
      <c r="F1978" s="17" t="s">
        <v>2380</v>
      </c>
      <c r="G1978" s="17">
        <v>0</v>
      </c>
      <c r="H1978" s="17" t="s">
        <v>2380</v>
      </c>
    </row>
    <row r="1979" spans="1:8" x14ac:dyDescent="0.35">
      <c r="A1979" s="17" t="s">
        <v>390</v>
      </c>
      <c r="B1979" s="17">
        <v>29.48</v>
      </c>
      <c r="C1979" s="17">
        <v>4.09</v>
      </c>
      <c r="D1979" s="17" t="s">
        <v>2381</v>
      </c>
      <c r="E1979" s="17" t="s">
        <v>2380</v>
      </c>
      <c r="F1979" s="17" t="s">
        <v>2380</v>
      </c>
      <c r="G1979" s="17">
        <v>0</v>
      </c>
      <c r="H1979" s="17" t="s">
        <v>2380</v>
      </c>
    </row>
    <row r="1980" spans="1:8" x14ac:dyDescent="0.35">
      <c r="A1980" s="17" t="s">
        <v>389</v>
      </c>
      <c r="B1980" s="17">
        <v>28.785</v>
      </c>
      <c r="C1980" s="17">
        <v>4.3099999999999996</v>
      </c>
      <c r="D1980" s="17" t="s">
        <v>2381</v>
      </c>
      <c r="E1980" s="17" t="s">
        <v>2380</v>
      </c>
      <c r="F1980" s="17" t="s">
        <v>2380</v>
      </c>
      <c r="G1980" s="17">
        <v>0</v>
      </c>
      <c r="H1980" s="17" t="s">
        <v>2380</v>
      </c>
    </row>
    <row r="1981" spans="1:8" x14ac:dyDescent="0.35">
      <c r="A1981" s="17" t="s">
        <v>388</v>
      </c>
      <c r="B1981" s="17">
        <v>19.8</v>
      </c>
      <c r="C1981" s="17">
        <v>4</v>
      </c>
      <c r="D1981" s="17" t="s">
        <v>2381</v>
      </c>
      <c r="E1981" s="17" t="s">
        <v>2380</v>
      </c>
      <c r="F1981" s="17" t="s">
        <v>2380</v>
      </c>
      <c r="G1981" s="17">
        <v>0</v>
      </c>
      <c r="H1981" s="17" t="s">
        <v>2380</v>
      </c>
    </row>
    <row r="1982" spans="1:8" x14ac:dyDescent="0.35">
      <c r="A1982" s="17" t="s">
        <v>387</v>
      </c>
      <c r="B1982" s="17">
        <v>35.53</v>
      </c>
      <c r="C1982" s="17">
        <v>4.68</v>
      </c>
      <c r="D1982" s="17" t="s">
        <v>2380</v>
      </c>
      <c r="E1982" s="17" t="s">
        <v>2380</v>
      </c>
      <c r="F1982" s="17" t="s">
        <v>2381</v>
      </c>
      <c r="G1982" s="17">
        <v>1</v>
      </c>
      <c r="H1982" s="17" t="s">
        <v>2380</v>
      </c>
    </row>
    <row r="1983" spans="1:8" x14ac:dyDescent="0.35">
      <c r="A1983" s="17" t="s">
        <v>386</v>
      </c>
      <c r="B1983" s="17">
        <v>21.47</v>
      </c>
      <c r="C1983" s="17">
        <v>4.0199999999999996</v>
      </c>
      <c r="D1983" s="17" t="s">
        <v>2381</v>
      </c>
      <c r="E1983" s="17" t="s">
        <v>2380</v>
      </c>
      <c r="F1983" s="17" t="s">
        <v>2380</v>
      </c>
      <c r="G1983" s="17">
        <v>1</v>
      </c>
      <c r="H1983" s="17" t="s">
        <v>2380</v>
      </c>
    </row>
    <row r="1984" spans="1:8" x14ac:dyDescent="0.35">
      <c r="A1984" s="17" t="s">
        <v>385</v>
      </c>
      <c r="B1984" s="17">
        <v>25.9</v>
      </c>
      <c r="C1984" s="17">
        <v>5.12</v>
      </c>
      <c r="D1984" s="17" t="s">
        <v>2380</v>
      </c>
      <c r="E1984" s="17" t="s">
        <v>2380</v>
      </c>
      <c r="F1984" s="17" t="s">
        <v>2381</v>
      </c>
      <c r="G1984" s="17">
        <v>1</v>
      </c>
      <c r="H1984" s="17" t="s">
        <v>2380</v>
      </c>
    </row>
    <row r="1985" spans="1:8" x14ac:dyDescent="0.35">
      <c r="A1985" s="17" t="s">
        <v>384</v>
      </c>
      <c r="B1985" s="17">
        <v>20.81</v>
      </c>
      <c r="C1985" s="17">
        <v>5.52</v>
      </c>
      <c r="D1985" s="17" t="s">
        <v>2380</v>
      </c>
      <c r="E1985" s="17" t="s">
        <v>2380</v>
      </c>
      <c r="F1985" s="17" t="s">
        <v>2380</v>
      </c>
      <c r="G1985" s="17">
        <v>0</v>
      </c>
      <c r="H1985" s="17" t="s">
        <v>2380</v>
      </c>
    </row>
    <row r="1986" spans="1:8" x14ac:dyDescent="0.35">
      <c r="A1986" s="17" t="s">
        <v>383</v>
      </c>
      <c r="B1986" s="17">
        <v>25.84</v>
      </c>
      <c r="C1986" s="17">
        <v>5.81</v>
      </c>
      <c r="D1986" s="17" t="s">
        <v>2381</v>
      </c>
      <c r="E1986" s="17" t="s">
        <v>2380</v>
      </c>
      <c r="F1986" s="17" t="s">
        <v>2381</v>
      </c>
      <c r="G1986" s="17">
        <v>1</v>
      </c>
      <c r="H1986" s="17" t="s">
        <v>2380</v>
      </c>
    </row>
    <row r="1987" spans="1:8" x14ac:dyDescent="0.35">
      <c r="A1987" s="17" t="s">
        <v>382</v>
      </c>
      <c r="B1987" s="17">
        <v>30.95</v>
      </c>
      <c r="C1987" s="17">
        <v>5.16</v>
      </c>
      <c r="D1987" s="17" t="s">
        <v>2380</v>
      </c>
      <c r="E1987" s="17" t="s">
        <v>2380</v>
      </c>
      <c r="F1987" s="17" t="s">
        <v>2381</v>
      </c>
      <c r="G1987" s="17">
        <v>1</v>
      </c>
      <c r="H1987" s="17" t="s">
        <v>2380</v>
      </c>
    </row>
    <row r="1988" spans="1:8" x14ac:dyDescent="0.35">
      <c r="A1988" s="17" t="s">
        <v>381</v>
      </c>
      <c r="B1988" s="17">
        <v>30.54</v>
      </c>
      <c r="C1988" s="17">
        <v>5</v>
      </c>
      <c r="D1988" s="17" t="s">
        <v>2380</v>
      </c>
      <c r="E1988" s="17" t="s">
        <v>2380</v>
      </c>
      <c r="F1988" s="17" t="s">
        <v>2381</v>
      </c>
      <c r="G1988" s="17">
        <v>1</v>
      </c>
      <c r="H1988" s="17" t="s">
        <v>2380</v>
      </c>
    </row>
    <row r="1989" spans="1:8" x14ac:dyDescent="0.35">
      <c r="A1989" s="17" t="s">
        <v>380</v>
      </c>
      <c r="B1989" s="17">
        <v>33.914999999999999</v>
      </c>
      <c r="C1989" s="17">
        <v>5.84</v>
      </c>
      <c r="D1989" s="17" t="s">
        <v>2381</v>
      </c>
      <c r="E1989" s="17" t="s">
        <v>2380</v>
      </c>
      <c r="F1989" s="17" t="s">
        <v>2380</v>
      </c>
      <c r="G1989" s="17">
        <v>0</v>
      </c>
      <c r="H1989" s="17" t="s">
        <v>2380</v>
      </c>
    </row>
    <row r="1990" spans="1:8" x14ac:dyDescent="0.35">
      <c r="A1990" s="17" t="s">
        <v>379</v>
      </c>
      <c r="B1990" s="17">
        <v>33.31</v>
      </c>
      <c r="C1990" s="17">
        <v>4.1900000000000004</v>
      </c>
      <c r="D1990" s="17" t="s">
        <v>2380</v>
      </c>
      <c r="E1990" s="17" t="s">
        <v>2380</v>
      </c>
      <c r="F1990" s="17" t="s">
        <v>2381</v>
      </c>
      <c r="G1990" s="17">
        <v>1</v>
      </c>
      <c r="H1990" s="17" t="s">
        <v>2380</v>
      </c>
    </row>
    <row r="1991" spans="1:8" x14ac:dyDescent="0.35">
      <c r="A1991" s="17" t="s">
        <v>378</v>
      </c>
      <c r="B1991" s="17">
        <v>25.745000000000001</v>
      </c>
      <c r="C1991" s="17">
        <v>4.62</v>
      </c>
      <c r="D1991" s="17" t="s">
        <v>2381</v>
      </c>
      <c r="E1991" s="17" t="s">
        <v>2380</v>
      </c>
      <c r="F1991" s="17" t="s">
        <v>2380</v>
      </c>
      <c r="G1991" s="17">
        <v>0</v>
      </c>
      <c r="H1991" s="17" t="s">
        <v>2380</v>
      </c>
    </row>
    <row r="1992" spans="1:8" x14ac:dyDescent="0.35">
      <c r="A1992" s="17" t="s">
        <v>377</v>
      </c>
      <c r="B1992" s="17">
        <v>37.1</v>
      </c>
      <c r="C1992" s="17">
        <v>6.24</v>
      </c>
      <c r="D1992" s="17" t="s">
        <v>2380</v>
      </c>
      <c r="E1992" s="17" t="s">
        <v>2380</v>
      </c>
      <c r="F1992" s="17" t="s">
        <v>2380</v>
      </c>
      <c r="G1992" s="17">
        <v>0</v>
      </c>
      <c r="H1992" s="17" t="s">
        <v>2380</v>
      </c>
    </row>
    <row r="1993" spans="1:8" x14ac:dyDescent="0.35">
      <c r="A1993" s="17" t="s">
        <v>376</v>
      </c>
      <c r="B1993" s="17">
        <v>35.435000000000002</v>
      </c>
      <c r="C1993" s="17">
        <v>5.81</v>
      </c>
      <c r="D1993" s="17" t="s">
        <v>2380</v>
      </c>
      <c r="E1993" s="17" t="s">
        <v>2380</v>
      </c>
      <c r="F1993" s="17" t="s">
        <v>2380</v>
      </c>
      <c r="G1993" s="17">
        <v>0</v>
      </c>
      <c r="H1993" s="17" t="s">
        <v>2380</v>
      </c>
    </row>
    <row r="1994" spans="1:8" x14ac:dyDescent="0.35">
      <c r="A1994" s="17" t="s">
        <v>375</v>
      </c>
      <c r="B1994" s="17">
        <v>20.399999999999999</v>
      </c>
      <c r="C1994" s="17">
        <v>4.83</v>
      </c>
      <c r="D1994" s="17" t="s">
        <v>2380</v>
      </c>
      <c r="E1994" s="17" t="s">
        <v>2380</v>
      </c>
      <c r="F1994" s="17" t="s">
        <v>2380</v>
      </c>
      <c r="G1994" s="17">
        <v>0</v>
      </c>
      <c r="H1994" s="17" t="s">
        <v>2380</v>
      </c>
    </row>
    <row r="1995" spans="1:8" x14ac:dyDescent="0.35">
      <c r="A1995" s="17" t="s">
        <v>374</v>
      </c>
      <c r="B1995" s="17">
        <v>42.13</v>
      </c>
      <c r="C1995" s="17">
        <v>5.72</v>
      </c>
      <c r="D1995" s="17" t="s">
        <v>2381</v>
      </c>
      <c r="E1995" s="17" t="s">
        <v>2380</v>
      </c>
      <c r="F1995" s="17" t="s">
        <v>2381</v>
      </c>
      <c r="G1995" s="17">
        <v>1</v>
      </c>
      <c r="H1995" s="17" t="s">
        <v>2380</v>
      </c>
    </row>
    <row r="1996" spans="1:8" x14ac:dyDescent="0.35">
      <c r="A1996" s="17" t="s">
        <v>373</v>
      </c>
      <c r="B1996" s="17">
        <v>33.99</v>
      </c>
      <c r="C1996" s="17">
        <v>4.83</v>
      </c>
      <c r="D1996" s="17" t="s">
        <v>2381</v>
      </c>
      <c r="E1996" s="17" t="s">
        <v>2380</v>
      </c>
      <c r="F1996" s="17" t="s">
        <v>2381</v>
      </c>
      <c r="G1996" s="17">
        <v>1</v>
      </c>
      <c r="H1996" s="17" t="s">
        <v>2380</v>
      </c>
    </row>
    <row r="1997" spans="1:8" x14ac:dyDescent="0.35">
      <c r="A1997" s="17" t="s">
        <v>372</v>
      </c>
      <c r="B1997" s="17">
        <v>28.594999999999999</v>
      </c>
      <c r="C1997" s="17">
        <v>4.1399999999999997</v>
      </c>
      <c r="D1997" s="17" t="s">
        <v>2381</v>
      </c>
      <c r="E1997" s="17" t="s">
        <v>2380</v>
      </c>
      <c r="F1997" s="17" t="s">
        <v>2381</v>
      </c>
      <c r="G1997" s="17">
        <v>1</v>
      </c>
      <c r="H1997" s="17" t="s">
        <v>2380</v>
      </c>
    </row>
    <row r="1998" spans="1:8" x14ac:dyDescent="0.35">
      <c r="A1998" s="17" t="s">
        <v>371</v>
      </c>
      <c r="B1998" s="17">
        <v>20.8</v>
      </c>
      <c r="C1998" s="17">
        <v>4.07</v>
      </c>
      <c r="D1998" s="17" t="s">
        <v>2381</v>
      </c>
      <c r="E1998" s="17" t="s">
        <v>2380</v>
      </c>
      <c r="F1998" s="17" t="s">
        <v>2381</v>
      </c>
      <c r="G1998" s="17">
        <v>1</v>
      </c>
      <c r="H1998" s="17" t="s">
        <v>2380</v>
      </c>
    </row>
    <row r="1999" spans="1:8" x14ac:dyDescent="0.35">
      <c r="A1999" s="17" t="s">
        <v>370</v>
      </c>
      <c r="B1999" s="17">
        <v>23.465</v>
      </c>
      <c r="C1999" s="17">
        <v>6.26</v>
      </c>
      <c r="D1999" s="17" t="s">
        <v>2381</v>
      </c>
      <c r="E1999" s="17" t="s">
        <v>2380</v>
      </c>
      <c r="F1999" s="17" t="s">
        <v>2381</v>
      </c>
      <c r="G1999" s="17">
        <v>1</v>
      </c>
      <c r="H1999" s="17" t="s">
        <v>2380</v>
      </c>
    </row>
    <row r="2000" spans="1:8" x14ac:dyDescent="0.35">
      <c r="A2000" s="17" t="s">
        <v>369</v>
      </c>
      <c r="B2000" s="17">
        <v>40.185000000000002</v>
      </c>
      <c r="C2000" s="17">
        <v>5.88</v>
      </c>
      <c r="D2000" s="17" t="s">
        <v>2381</v>
      </c>
      <c r="E2000" s="17" t="s">
        <v>2380</v>
      </c>
      <c r="F2000" s="17" t="s">
        <v>2380</v>
      </c>
      <c r="G2000" s="17">
        <v>0</v>
      </c>
      <c r="H2000" s="17" t="s">
        <v>2380</v>
      </c>
    </row>
    <row r="2001" spans="1:8" x14ac:dyDescent="0.35">
      <c r="A2001" s="17" t="s">
        <v>368</v>
      </c>
      <c r="B2001" s="17">
        <v>21.89</v>
      </c>
      <c r="C2001" s="17">
        <v>5.72</v>
      </c>
      <c r="D2001" s="17" t="s">
        <v>2381</v>
      </c>
      <c r="E2001" s="17" t="s">
        <v>2380</v>
      </c>
      <c r="F2001" s="17" t="s">
        <v>2380</v>
      </c>
      <c r="G2001" s="17">
        <v>0</v>
      </c>
      <c r="H2001" s="17" t="s">
        <v>2380</v>
      </c>
    </row>
    <row r="2002" spans="1:8" x14ac:dyDescent="0.35">
      <c r="A2002" s="17" t="s">
        <v>367</v>
      </c>
      <c r="B2002" s="17">
        <v>29.34</v>
      </c>
      <c r="C2002" s="17">
        <v>6.09</v>
      </c>
      <c r="D2002" s="17" t="s">
        <v>2381</v>
      </c>
      <c r="E2002" s="17" t="s">
        <v>2381</v>
      </c>
      <c r="F2002" s="17" t="s">
        <v>2380</v>
      </c>
      <c r="G2002" s="17">
        <v>2</v>
      </c>
      <c r="H2002" s="17" t="s">
        <v>2380</v>
      </c>
    </row>
    <row r="2003" spans="1:8" x14ac:dyDescent="0.35">
      <c r="A2003" s="17" t="s">
        <v>366</v>
      </c>
      <c r="B2003" s="17">
        <v>22.61</v>
      </c>
      <c r="C2003" s="17">
        <v>4.25</v>
      </c>
      <c r="D2003" s="17" t="s">
        <v>2381</v>
      </c>
      <c r="E2003" s="17" t="s">
        <v>2380</v>
      </c>
      <c r="F2003" s="17" t="s">
        <v>2380</v>
      </c>
      <c r="G2003" s="17">
        <v>0</v>
      </c>
      <c r="H2003" s="17" t="s">
        <v>2380</v>
      </c>
    </row>
    <row r="2004" spans="1:8" x14ac:dyDescent="0.35">
      <c r="A2004" s="17" t="s">
        <v>365</v>
      </c>
      <c r="B2004" s="17">
        <v>22.23</v>
      </c>
      <c r="C2004" s="17">
        <v>6.09</v>
      </c>
      <c r="D2004" s="17" t="s">
        <v>2381</v>
      </c>
      <c r="E2004" s="17" t="s">
        <v>2380</v>
      </c>
      <c r="F2004" s="17" t="s">
        <v>2380</v>
      </c>
      <c r="G2004" s="17">
        <v>0</v>
      </c>
      <c r="H2004" s="17" t="s">
        <v>2380</v>
      </c>
    </row>
    <row r="2005" spans="1:8" x14ac:dyDescent="0.35">
      <c r="A2005" s="17" t="s">
        <v>364</v>
      </c>
      <c r="B2005" s="17">
        <v>33.4</v>
      </c>
      <c r="C2005" s="17">
        <v>5.51</v>
      </c>
      <c r="D2005" s="17" t="s">
        <v>2380</v>
      </c>
      <c r="E2005" s="17" t="s">
        <v>2380</v>
      </c>
      <c r="F2005" s="17" t="s">
        <v>2380</v>
      </c>
      <c r="G2005" s="17">
        <v>0</v>
      </c>
      <c r="H2005" s="17" t="s">
        <v>2380</v>
      </c>
    </row>
    <row r="2006" spans="1:8" x14ac:dyDescent="0.35">
      <c r="A2006" s="17" t="s">
        <v>363</v>
      </c>
      <c r="B2006" s="17">
        <v>33.11</v>
      </c>
      <c r="C2006" s="17">
        <v>5.63</v>
      </c>
      <c r="D2006" s="17" t="s">
        <v>2380</v>
      </c>
      <c r="E2006" s="17" t="s">
        <v>2380</v>
      </c>
      <c r="F2006" s="17" t="s">
        <v>2380</v>
      </c>
      <c r="G2006" s="17">
        <v>0</v>
      </c>
      <c r="H2006" s="17" t="s">
        <v>2380</v>
      </c>
    </row>
    <row r="2007" spans="1:8" x14ac:dyDescent="0.35">
      <c r="A2007" s="17" t="s">
        <v>362</v>
      </c>
      <c r="B2007" s="17">
        <v>16.815000000000001</v>
      </c>
      <c r="C2007" s="17">
        <v>5.29</v>
      </c>
      <c r="D2007" s="17" t="s">
        <v>2381</v>
      </c>
      <c r="E2007" s="17" t="s">
        <v>2380</v>
      </c>
      <c r="F2007" s="17" t="s">
        <v>2380</v>
      </c>
      <c r="G2007" s="17">
        <v>0</v>
      </c>
      <c r="H2007" s="17" t="s">
        <v>2380</v>
      </c>
    </row>
    <row r="2008" spans="1:8" x14ac:dyDescent="0.35">
      <c r="A2008" s="17" t="s">
        <v>361</v>
      </c>
      <c r="B2008" s="17">
        <v>25.61</v>
      </c>
      <c r="C2008" s="17">
        <v>4</v>
      </c>
      <c r="D2008" s="17" t="s">
        <v>2380</v>
      </c>
      <c r="E2008" s="17" t="s">
        <v>2380</v>
      </c>
      <c r="F2008" s="17" t="s">
        <v>2381</v>
      </c>
      <c r="G2008" s="17">
        <v>1</v>
      </c>
      <c r="H2008" s="17" t="s">
        <v>2380</v>
      </c>
    </row>
    <row r="2009" spans="1:8" x14ac:dyDescent="0.35">
      <c r="A2009" s="17" t="s">
        <v>360</v>
      </c>
      <c r="B2009" s="17">
        <v>25.8</v>
      </c>
      <c r="C2009" s="17">
        <v>5.49</v>
      </c>
      <c r="D2009" s="17" t="s">
        <v>2380</v>
      </c>
      <c r="E2009" s="17" t="s">
        <v>2380</v>
      </c>
      <c r="F2009" s="17" t="s">
        <v>2380</v>
      </c>
      <c r="G2009" s="17">
        <v>0</v>
      </c>
      <c r="H2009" s="17" t="s">
        <v>2380</v>
      </c>
    </row>
    <row r="2010" spans="1:8" x14ac:dyDescent="0.35">
      <c r="A2010" s="17" t="s">
        <v>359</v>
      </c>
      <c r="B2010" s="17">
        <v>27.39</v>
      </c>
      <c r="C2010" s="17">
        <v>5.34</v>
      </c>
      <c r="D2010" s="17" t="s">
        <v>2380</v>
      </c>
      <c r="E2010" s="17" t="s">
        <v>2380</v>
      </c>
      <c r="F2010" s="17" t="s">
        <v>2380</v>
      </c>
      <c r="G2010" s="17">
        <v>0</v>
      </c>
      <c r="H2010" s="17" t="s">
        <v>2380</v>
      </c>
    </row>
    <row r="2011" spans="1:8" x14ac:dyDescent="0.35">
      <c r="A2011" s="17" t="s">
        <v>358</v>
      </c>
      <c r="B2011" s="17">
        <v>17.03</v>
      </c>
      <c r="C2011" s="17">
        <v>4.12</v>
      </c>
      <c r="D2011" s="17" t="s">
        <v>2380</v>
      </c>
      <c r="E2011" s="17" t="s">
        <v>2380</v>
      </c>
      <c r="F2011" s="17" t="s">
        <v>2380</v>
      </c>
      <c r="G2011" s="17">
        <v>1</v>
      </c>
      <c r="H2011" s="17" t="s">
        <v>2380</v>
      </c>
    </row>
    <row r="2012" spans="1:8" x14ac:dyDescent="0.35">
      <c r="A2012" s="17" t="s">
        <v>357</v>
      </c>
      <c r="B2012" s="17">
        <v>23.75</v>
      </c>
      <c r="C2012" s="17">
        <v>5.49</v>
      </c>
      <c r="D2012" s="17" t="s">
        <v>2381</v>
      </c>
      <c r="E2012" s="17" t="s">
        <v>2380</v>
      </c>
      <c r="F2012" s="17" t="s">
        <v>2380</v>
      </c>
      <c r="G2012" s="17">
        <v>0</v>
      </c>
      <c r="H2012" s="17" t="s">
        <v>2380</v>
      </c>
    </row>
    <row r="2013" spans="1:8" x14ac:dyDescent="0.35">
      <c r="A2013" s="17" t="s">
        <v>355</v>
      </c>
      <c r="B2013" s="17">
        <v>26.03</v>
      </c>
      <c r="C2013" s="17">
        <v>5.1100000000000003</v>
      </c>
      <c r="D2013" s="17" t="s">
        <v>2381</v>
      </c>
      <c r="E2013" s="17" t="s">
        <v>2380</v>
      </c>
      <c r="F2013" s="17" t="s">
        <v>2380</v>
      </c>
      <c r="G2013" s="17">
        <v>1</v>
      </c>
      <c r="H2013" s="17" t="s">
        <v>2380</v>
      </c>
    </row>
    <row r="2014" spans="1:8" x14ac:dyDescent="0.35">
      <c r="A2014" s="17" t="s">
        <v>354</v>
      </c>
      <c r="B2014" s="17">
        <v>16.079999999999998</v>
      </c>
      <c r="C2014" s="17">
        <v>5.94</v>
      </c>
      <c r="D2014" s="17" t="s">
        <v>2380</v>
      </c>
      <c r="E2014" s="17" t="s">
        <v>2380</v>
      </c>
      <c r="F2014" s="17" t="s">
        <v>2380</v>
      </c>
      <c r="G2014" s="17">
        <v>0</v>
      </c>
      <c r="H2014" s="17" t="s">
        <v>2380</v>
      </c>
    </row>
    <row r="2015" spans="1:8" x14ac:dyDescent="0.35">
      <c r="A2015" s="17" t="s">
        <v>353</v>
      </c>
      <c r="B2015" s="17">
        <v>30.875</v>
      </c>
      <c r="C2015" s="17">
        <v>5.54</v>
      </c>
      <c r="D2015" s="17" t="s">
        <v>2380</v>
      </c>
      <c r="E2015" s="17" t="s">
        <v>2380</v>
      </c>
      <c r="F2015" s="17" t="s">
        <v>2380</v>
      </c>
      <c r="G2015" s="17">
        <v>0</v>
      </c>
      <c r="H2015" s="17" t="s">
        <v>2380</v>
      </c>
    </row>
    <row r="2016" spans="1:8" x14ac:dyDescent="0.35">
      <c r="A2016" s="17" t="s">
        <v>352</v>
      </c>
      <c r="B2016" s="17">
        <v>31.79</v>
      </c>
      <c r="C2016" s="17">
        <v>7.09</v>
      </c>
      <c r="D2016" s="17" t="s">
        <v>2380</v>
      </c>
      <c r="E2016" s="17" t="s">
        <v>2380</v>
      </c>
      <c r="F2016" s="17" t="s">
        <v>2380</v>
      </c>
      <c r="G2016" s="17">
        <v>0</v>
      </c>
      <c r="H2016" s="17" t="s">
        <v>2380</v>
      </c>
    </row>
    <row r="2017" spans="1:8" x14ac:dyDescent="0.35">
      <c r="A2017" s="17" t="s">
        <v>351</v>
      </c>
      <c r="B2017" s="17">
        <v>28.48</v>
      </c>
      <c r="C2017" s="17">
        <v>6.22</v>
      </c>
      <c r="D2017" s="17" t="s">
        <v>2381</v>
      </c>
      <c r="E2017" s="17" t="s">
        <v>2380</v>
      </c>
      <c r="F2017" s="17" t="s">
        <v>2381</v>
      </c>
      <c r="G2017" s="17">
        <v>1</v>
      </c>
      <c r="H2017" s="17" t="s">
        <v>2380</v>
      </c>
    </row>
    <row r="2018" spans="1:8" x14ac:dyDescent="0.35">
      <c r="A2018" s="17" t="s">
        <v>350</v>
      </c>
      <c r="B2018" s="17">
        <v>26.6</v>
      </c>
      <c r="C2018" s="17">
        <v>4.33</v>
      </c>
      <c r="D2018" s="17" t="s">
        <v>2380</v>
      </c>
      <c r="E2018" s="17" t="s">
        <v>2380</v>
      </c>
      <c r="F2018" s="17" t="s">
        <v>2380</v>
      </c>
      <c r="G2018" s="17">
        <v>1</v>
      </c>
      <c r="H2018" s="17" t="s">
        <v>2380</v>
      </c>
    </row>
    <row r="2019" spans="1:8" x14ac:dyDescent="0.35">
      <c r="A2019" s="17" t="s">
        <v>349</v>
      </c>
      <c r="B2019" s="17">
        <v>25.27</v>
      </c>
      <c r="C2019" s="17">
        <v>5.83</v>
      </c>
      <c r="D2019" s="17" t="s">
        <v>2380</v>
      </c>
      <c r="E2019" s="17" t="s">
        <v>2380</v>
      </c>
      <c r="F2019" s="17" t="s">
        <v>2380</v>
      </c>
      <c r="G2019" s="17">
        <v>1</v>
      </c>
      <c r="H2019" s="17" t="s">
        <v>2380</v>
      </c>
    </row>
    <row r="2020" spans="1:8" x14ac:dyDescent="0.35">
      <c r="A2020" s="17" t="s">
        <v>348</v>
      </c>
      <c r="B2020" s="17">
        <v>34.484999999999999</v>
      </c>
      <c r="C2020" s="17">
        <v>4.7</v>
      </c>
      <c r="D2020" s="17" t="s">
        <v>2381</v>
      </c>
      <c r="E2020" s="17" t="s">
        <v>2380</v>
      </c>
      <c r="F2020" s="17" t="s">
        <v>2381</v>
      </c>
      <c r="G2020" s="17">
        <v>1</v>
      </c>
      <c r="H2020" s="17" t="s">
        <v>2380</v>
      </c>
    </row>
    <row r="2021" spans="1:8" x14ac:dyDescent="0.35">
      <c r="A2021" s="17" t="s">
        <v>347</v>
      </c>
      <c r="B2021" s="17">
        <v>15.57</v>
      </c>
      <c r="C2021" s="17">
        <v>4.07</v>
      </c>
      <c r="D2021" s="17" t="s">
        <v>2381</v>
      </c>
      <c r="E2021" s="17" t="s">
        <v>2380</v>
      </c>
      <c r="F2021" s="17" t="s">
        <v>2380</v>
      </c>
      <c r="G2021" s="17">
        <v>1</v>
      </c>
      <c r="H2021" s="17" t="s">
        <v>2380</v>
      </c>
    </row>
    <row r="2022" spans="1:8" x14ac:dyDescent="0.35">
      <c r="A2022" s="17" t="s">
        <v>346</v>
      </c>
      <c r="B2022" s="17">
        <v>30.36</v>
      </c>
      <c r="C2022" s="17">
        <v>9.39</v>
      </c>
      <c r="D2022" s="17" t="s">
        <v>2380</v>
      </c>
      <c r="E2022" s="17" t="s">
        <v>2380</v>
      </c>
      <c r="F2022" s="17" t="s">
        <v>2380</v>
      </c>
      <c r="G2022" s="17">
        <v>0</v>
      </c>
      <c r="H2022" s="17" t="s">
        <v>2380</v>
      </c>
    </row>
    <row r="2023" spans="1:8" x14ac:dyDescent="0.35">
      <c r="A2023" s="17" t="s">
        <v>345</v>
      </c>
      <c r="B2023" s="17">
        <v>19.37</v>
      </c>
      <c r="C2023" s="17">
        <v>4.18</v>
      </c>
      <c r="D2023" s="17" t="s">
        <v>2380</v>
      </c>
      <c r="E2023" s="17" t="s">
        <v>2380</v>
      </c>
      <c r="F2023" s="17" t="s">
        <v>2380</v>
      </c>
      <c r="G2023" s="17">
        <v>0</v>
      </c>
      <c r="H2023" s="17" t="s">
        <v>2380</v>
      </c>
    </row>
    <row r="2024" spans="1:8" x14ac:dyDescent="0.35">
      <c r="A2024" s="17" t="s">
        <v>344</v>
      </c>
      <c r="B2024" s="17">
        <v>16.71</v>
      </c>
      <c r="C2024" s="17">
        <v>4.18</v>
      </c>
      <c r="D2024" s="17" t="s">
        <v>2380</v>
      </c>
      <c r="E2024" s="17" t="s">
        <v>2380</v>
      </c>
      <c r="F2024" s="17" t="s">
        <v>2380</v>
      </c>
      <c r="G2024" s="17">
        <v>1</v>
      </c>
      <c r="H2024" s="17" t="s">
        <v>2380</v>
      </c>
    </row>
    <row r="2025" spans="1:8" x14ac:dyDescent="0.35">
      <c r="A2025" s="17" t="s">
        <v>343</v>
      </c>
      <c r="B2025" s="17">
        <v>24.1</v>
      </c>
      <c r="C2025" s="17">
        <v>4.4000000000000004</v>
      </c>
      <c r="D2025" s="17" t="s">
        <v>2381</v>
      </c>
      <c r="E2025" s="17" t="s">
        <v>2380</v>
      </c>
      <c r="F2025" s="17" t="s">
        <v>2380</v>
      </c>
      <c r="G2025" s="17">
        <v>1</v>
      </c>
      <c r="H2025" s="17" t="s">
        <v>2380</v>
      </c>
    </row>
    <row r="2026" spans="1:8" x14ac:dyDescent="0.35">
      <c r="A2026" s="17" t="s">
        <v>342</v>
      </c>
      <c r="B2026" s="17">
        <v>29.77</v>
      </c>
      <c r="C2026" s="17">
        <v>9.9</v>
      </c>
      <c r="D2026" s="17" t="s">
        <v>2380</v>
      </c>
      <c r="E2026" s="17" t="s">
        <v>2380</v>
      </c>
      <c r="F2026" s="17" t="s">
        <v>2380</v>
      </c>
      <c r="G2026" s="17">
        <v>0</v>
      </c>
      <c r="H2026" s="17" t="s">
        <v>2380</v>
      </c>
    </row>
    <row r="2027" spans="1:8" x14ac:dyDescent="0.35">
      <c r="A2027" s="17" t="s">
        <v>341</v>
      </c>
      <c r="B2027" s="17">
        <v>46.53</v>
      </c>
      <c r="C2027" s="17">
        <v>4.84</v>
      </c>
      <c r="D2027" s="17" t="s">
        <v>2381</v>
      </c>
      <c r="E2027" s="17" t="s">
        <v>2380</v>
      </c>
      <c r="F2027" s="17" t="s">
        <v>2380</v>
      </c>
      <c r="G2027" s="17">
        <v>0</v>
      </c>
      <c r="H2027" s="17" t="s">
        <v>2380</v>
      </c>
    </row>
    <row r="2028" spans="1:8" x14ac:dyDescent="0.35">
      <c r="A2028" s="17" t="s">
        <v>340</v>
      </c>
      <c r="B2028" s="17">
        <v>23.4</v>
      </c>
      <c r="C2028" s="17">
        <v>5.53</v>
      </c>
      <c r="D2028" s="17" t="s">
        <v>2380</v>
      </c>
      <c r="E2028" s="17" t="s">
        <v>2380</v>
      </c>
      <c r="F2028" s="17" t="s">
        <v>2381</v>
      </c>
      <c r="G2028" s="17">
        <v>1</v>
      </c>
      <c r="H2028" s="17" t="s">
        <v>2380</v>
      </c>
    </row>
    <row r="2029" spans="1:8" x14ac:dyDescent="0.35">
      <c r="A2029" s="17" t="s">
        <v>339</v>
      </c>
      <c r="B2029" s="17">
        <v>30</v>
      </c>
      <c r="C2029" s="17">
        <v>4.33</v>
      </c>
      <c r="D2029" s="17" t="s">
        <v>2381</v>
      </c>
      <c r="E2029" s="17" t="s">
        <v>2380</v>
      </c>
      <c r="F2029" s="17" t="s">
        <v>2380</v>
      </c>
      <c r="G2029" s="17">
        <v>0</v>
      </c>
      <c r="H2029" s="17" t="s">
        <v>2380</v>
      </c>
    </row>
    <row r="2030" spans="1:8" x14ac:dyDescent="0.35">
      <c r="A2030" s="17" t="s">
        <v>338</v>
      </c>
      <c r="B2030" s="17">
        <v>29.15</v>
      </c>
      <c r="C2030" s="17">
        <v>4.91</v>
      </c>
      <c r="D2030" s="17" t="s">
        <v>2381</v>
      </c>
      <c r="E2030" s="17" t="s">
        <v>2380</v>
      </c>
      <c r="F2030" s="17" t="s">
        <v>2380</v>
      </c>
      <c r="G2030" s="17">
        <v>0</v>
      </c>
      <c r="H2030" s="17" t="s">
        <v>2380</v>
      </c>
    </row>
    <row r="2031" spans="1:8" x14ac:dyDescent="0.35">
      <c r="A2031" s="17" t="s">
        <v>337</v>
      </c>
      <c r="B2031" s="17">
        <v>34.865000000000002</v>
      </c>
      <c r="C2031" s="17">
        <v>4.8</v>
      </c>
      <c r="D2031" s="17" t="s">
        <v>2380</v>
      </c>
      <c r="E2031" s="17" t="s">
        <v>2380</v>
      </c>
      <c r="F2031" s="17" t="s">
        <v>2380</v>
      </c>
      <c r="G2031" s="17">
        <v>0</v>
      </c>
      <c r="H2031" s="17" t="s">
        <v>2380</v>
      </c>
    </row>
    <row r="2032" spans="1:8" x14ac:dyDescent="0.35">
      <c r="A2032" s="17" t="s">
        <v>336</v>
      </c>
      <c r="B2032" s="17">
        <v>28.12</v>
      </c>
      <c r="C2032" s="17">
        <v>5.55</v>
      </c>
      <c r="D2032" s="17" t="s">
        <v>2381</v>
      </c>
      <c r="E2032" s="17" t="s">
        <v>2381</v>
      </c>
      <c r="F2032" s="17" t="s">
        <v>2380</v>
      </c>
      <c r="G2032" s="17">
        <v>2</v>
      </c>
      <c r="H2032" s="17" t="s">
        <v>2380</v>
      </c>
    </row>
    <row r="2033" spans="1:8" x14ac:dyDescent="0.35">
      <c r="A2033" s="17" t="s">
        <v>335</v>
      </c>
      <c r="B2033" s="17">
        <v>29.45</v>
      </c>
      <c r="C2033" s="17">
        <v>5.24</v>
      </c>
      <c r="D2033" s="17" t="s">
        <v>2381</v>
      </c>
      <c r="E2033" s="17" t="s">
        <v>2380</v>
      </c>
      <c r="F2033" s="17" t="s">
        <v>2380</v>
      </c>
      <c r="G2033" s="17">
        <v>0</v>
      </c>
      <c r="H2033" s="17" t="s">
        <v>2380</v>
      </c>
    </row>
    <row r="2034" spans="1:8" x14ac:dyDescent="0.35">
      <c r="A2034" s="17" t="s">
        <v>334</v>
      </c>
      <c r="B2034" s="17">
        <v>27.94</v>
      </c>
      <c r="C2034" s="17">
        <v>6.08</v>
      </c>
      <c r="D2034" s="17" t="s">
        <v>2380</v>
      </c>
      <c r="E2034" s="17" t="s">
        <v>2380</v>
      </c>
      <c r="F2034" s="17" t="s">
        <v>2381</v>
      </c>
      <c r="G2034" s="17">
        <v>1</v>
      </c>
      <c r="H2034" s="17" t="s">
        <v>2380</v>
      </c>
    </row>
    <row r="2035" spans="1:8" x14ac:dyDescent="0.35">
      <c r="A2035" s="17" t="s">
        <v>333</v>
      </c>
      <c r="B2035" s="17">
        <v>27.2</v>
      </c>
      <c r="C2035" s="17">
        <v>5.83</v>
      </c>
      <c r="D2035" s="17" t="s">
        <v>2380</v>
      </c>
      <c r="E2035" s="17" t="s">
        <v>2380</v>
      </c>
      <c r="F2035" s="17" t="s">
        <v>2381</v>
      </c>
      <c r="G2035" s="17">
        <v>1</v>
      </c>
      <c r="H2035" s="17" t="s">
        <v>2380</v>
      </c>
    </row>
    <row r="2036" spans="1:8" x14ac:dyDescent="0.35">
      <c r="A2036" s="17" t="s">
        <v>332</v>
      </c>
      <c r="B2036" s="17">
        <v>33.344999999999999</v>
      </c>
      <c r="C2036" s="17">
        <v>4.29</v>
      </c>
      <c r="D2036" s="17" t="s">
        <v>2380</v>
      </c>
      <c r="E2036" s="17" t="s">
        <v>2380</v>
      </c>
      <c r="F2036" s="17" t="s">
        <v>2380</v>
      </c>
      <c r="G2036" s="17">
        <v>1</v>
      </c>
      <c r="H2036" s="17" t="s">
        <v>2380</v>
      </c>
    </row>
    <row r="2037" spans="1:8" x14ac:dyDescent="0.35">
      <c r="A2037" s="17" t="s">
        <v>331</v>
      </c>
      <c r="B2037" s="17">
        <v>29.925000000000001</v>
      </c>
      <c r="C2037" s="17">
        <v>5.3</v>
      </c>
      <c r="D2037" s="17" t="s">
        <v>2380</v>
      </c>
      <c r="E2037" s="17" t="s">
        <v>2380</v>
      </c>
      <c r="F2037" s="17" t="s">
        <v>2380</v>
      </c>
      <c r="G2037" s="17">
        <v>1</v>
      </c>
      <c r="H2037" s="17" t="s">
        <v>2380</v>
      </c>
    </row>
    <row r="2038" spans="1:8" x14ac:dyDescent="0.35">
      <c r="A2038" s="17" t="s">
        <v>330</v>
      </c>
      <c r="B2038" s="17">
        <v>24.225000000000001</v>
      </c>
      <c r="C2038" s="17">
        <v>4.42</v>
      </c>
      <c r="D2038" s="17" t="s">
        <v>2380</v>
      </c>
      <c r="E2038" s="17" t="s">
        <v>2380</v>
      </c>
      <c r="F2038" s="17" t="s">
        <v>2380</v>
      </c>
      <c r="G2038" s="17">
        <v>1</v>
      </c>
      <c r="H2038" s="17" t="s">
        <v>2380</v>
      </c>
    </row>
    <row r="2039" spans="1:8" x14ac:dyDescent="0.35">
      <c r="A2039" s="17" t="s">
        <v>329</v>
      </c>
      <c r="B2039" s="17">
        <v>29.68</v>
      </c>
      <c r="C2039" s="17">
        <v>5.68</v>
      </c>
      <c r="D2039" s="17" t="s">
        <v>2380</v>
      </c>
      <c r="E2039" s="17" t="s">
        <v>2381</v>
      </c>
      <c r="F2039" s="17" t="s">
        <v>2380</v>
      </c>
      <c r="G2039" s="17">
        <v>1</v>
      </c>
      <c r="H2039" s="17" t="s">
        <v>2380</v>
      </c>
    </row>
    <row r="2040" spans="1:8" x14ac:dyDescent="0.35">
      <c r="A2040" s="17" t="s">
        <v>328</v>
      </c>
      <c r="B2040" s="17">
        <v>20.614999999999998</v>
      </c>
      <c r="C2040" s="17">
        <v>6.05</v>
      </c>
      <c r="D2040" s="17" t="s">
        <v>2380</v>
      </c>
      <c r="E2040" s="17" t="s">
        <v>2380</v>
      </c>
      <c r="F2040" s="17" t="s">
        <v>2381</v>
      </c>
      <c r="G2040" s="17">
        <v>1</v>
      </c>
      <c r="H2040" s="17" t="s">
        <v>2380</v>
      </c>
    </row>
    <row r="2041" spans="1:8" x14ac:dyDescent="0.35">
      <c r="A2041" s="17" t="s">
        <v>327</v>
      </c>
      <c r="B2041" s="17">
        <v>32.119999999999997</v>
      </c>
      <c r="C2041" s="17">
        <v>5.33</v>
      </c>
      <c r="D2041" s="17" t="s">
        <v>2380</v>
      </c>
      <c r="E2041" s="17" t="s">
        <v>2381</v>
      </c>
      <c r="F2041" s="17" t="s">
        <v>2380</v>
      </c>
      <c r="G2041" s="17">
        <v>1</v>
      </c>
      <c r="H2041" s="17" t="s">
        <v>2380</v>
      </c>
    </row>
    <row r="2042" spans="1:8" x14ac:dyDescent="0.35">
      <c r="A2042" s="17" t="s">
        <v>326</v>
      </c>
      <c r="B2042" s="17">
        <v>27.36</v>
      </c>
      <c r="C2042" s="17">
        <v>6.22</v>
      </c>
      <c r="D2042" s="17" t="s">
        <v>2380</v>
      </c>
      <c r="E2042" s="17" t="s">
        <v>2380</v>
      </c>
      <c r="F2042" s="17" t="s">
        <v>2380</v>
      </c>
      <c r="G2042" s="17">
        <v>0</v>
      </c>
      <c r="H2042" s="17" t="s">
        <v>2380</v>
      </c>
    </row>
    <row r="2043" spans="1:8" x14ac:dyDescent="0.35">
      <c r="A2043" s="17" t="s">
        <v>325</v>
      </c>
      <c r="B2043" s="17">
        <v>17.385000000000002</v>
      </c>
      <c r="C2043" s="17">
        <v>5.84</v>
      </c>
      <c r="D2043" s="17" t="s">
        <v>2380</v>
      </c>
      <c r="E2043" s="17" t="s">
        <v>2380</v>
      </c>
      <c r="F2043" s="17" t="s">
        <v>2380</v>
      </c>
      <c r="G2043" s="17">
        <v>0</v>
      </c>
      <c r="H2043" s="17" t="s">
        <v>2380</v>
      </c>
    </row>
    <row r="2044" spans="1:8" x14ac:dyDescent="0.35">
      <c r="A2044" s="17" t="s">
        <v>324</v>
      </c>
      <c r="B2044" s="17">
        <v>30.13</v>
      </c>
      <c r="C2044" s="17">
        <v>5.71</v>
      </c>
      <c r="D2044" s="17" t="s">
        <v>2380</v>
      </c>
      <c r="E2044" s="17" t="s">
        <v>2381</v>
      </c>
      <c r="F2044" s="17" t="s">
        <v>2380</v>
      </c>
      <c r="G2044" s="17">
        <v>1</v>
      </c>
      <c r="H2044" s="17" t="s">
        <v>2380</v>
      </c>
    </row>
    <row r="2045" spans="1:8" x14ac:dyDescent="0.35">
      <c r="A2045" s="17" t="s">
        <v>323</v>
      </c>
      <c r="B2045" s="17">
        <v>25.44</v>
      </c>
      <c r="C2045" s="17">
        <v>6.04</v>
      </c>
      <c r="D2045" s="17" t="s">
        <v>2381</v>
      </c>
      <c r="E2045" s="17" t="s">
        <v>2380</v>
      </c>
      <c r="F2045" s="17" t="s">
        <v>2381</v>
      </c>
      <c r="G2045" s="17">
        <v>1</v>
      </c>
      <c r="H2045" s="17" t="s">
        <v>2380</v>
      </c>
    </row>
    <row r="2046" spans="1:8" x14ac:dyDescent="0.35">
      <c r="A2046" s="17" t="s">
        <v>322</v>
      </c>
      <c r="B2046" s="17">
        <v>39.805</v>
      </c>
      <c r="C2046" s="17">
        <v>4.38</v>
      </c>
      <c r="D2046" s="17" t="s">
        <v>2380</v>
      </c>
      <c r="E2046" s="17" t="s">
        <v>2381</v>
      </c>
      <c r="F2046" s="17" t="s">
        <v>2380</v>
      </c>
      <c r="G2046" s="17">
        <v>1</v>
      </c>
      <c r="H2046" s="17" t="s">
        <v>2380</v>
      </c>
    </row>
    <row r="2047" spans="1:8" x14ac:dyDescent="0.35">
      <c r="A2047" s="17" t="s">
        <v>321</v>
      </c>
      <c r="B2047" s="17">
        <v>30.4</v>
      </c>
      <c r="C2047" s="17">
        <v>5.56</v>
      </c>
      <c r="D2047" s="17" t="s">
        <v>2381</v>
      </c>
      <c r="E2047" s="17" t="s">
        <v>2381</v>
      </c>
      <c r="F2047" s="17" t="s">
        <v>2380</v>
      </c>
      <c r="G2047" s="17">
        <v>1</v>
      </c>
      <c r="H2047" s="17" t="s">
        <v>2380</v>
      </c>
    </row>
    <row r="2048" spans="1:8" x14ac:dyDescent="0.35">
      <c r="A2048" s="17" t="s">
        <v>320</v>
      </c>
      <c r="B2048" s="17">
        <v>23.18</v>
      </c>
      <c r="C2048" s="17">
        <v>4.24</v>
      </c>
      <c r="D2048" s="17" t="s">
        <v>2380</v>
      </c>
      <c r="E2048" s="17" t="s">
        <v>2381</v>
      </c>
      <c r="F2048" s="17" t="s">
        <v>2380</v>
      </c>
      <c r="G2048" s="17">
        <v>1</v>
      </c>
      <c r="H2048" s="17" t="s">
        <v>2380</v>
      </c>
    </row>
    <row r="2049" spans="1:8" x14ac:dyDescent="0.35">
      <c r="A2049" s="17" t="s">
        <v>319</v>
      </c>
      <c r="B2049" s="17">
        <v>39.615000000000002</v>
      </c>
      <c r="C2049" s="17">
        <v>6.32</v>
      </c>
      <c r="D2049" s="17" t="s">
        <v>2380</v>
      </c>
      <c r="E2049" s="17" t="s">
        <v>2380</v>
      </c>
      <c r="F2049" s="17" t="s">
        <v>2381</v>
      </c>
      <c r="G2049" s="17">
        <v>1</v>
      </c>
      <c r="H2049" s="17" t="s">
        <v>2380</v>
      </c>
    </row>
    <row r="2050" spans="1:8" x14ac:dyDescent="0.35">
      <c r="A2050" s="17" t="s">
        <v>318</v>
      </c>
      <c r="B2050" s="17">
        <v>30.59</v>
      </c>
      <c r="C2050" s="17">
        <v>6.3</v>
      </c>
      <c r="D2050" s="17" t="s">
        <v>2381</v>
      </c>
      <c r="E2050" s="17" t="s">
        <v>2380</v>
      </c>
      <c r="F2050" s="17" t="s">
        <v>2381</v>
      </c>
      <c r="G2050" s="17">
        <v>1</v>
      </c>
      <c r="H2050" s="17" t="s">
        <v>2380</v>
      </c>
    </row>
    <row r="2051" spans="1:8" x14ac:dyDescent="0.35">
      <c r="A2051" s="17" t="s">
        <v>317</v>
      </c>
      <c r="B2051" s="17">
        <v>16.72</v>
      </c>
      <c r="C2051" s="17">
        <v>4.38</v>
      </c>
      <c r="D2051" s="17" t="s">
        <v>2381</v>
      </c>
      <c r="E2051" s="17" t="s">
        <v>2380</v>
      </c>
      <c r="F2051" s="17" t="s">
        <v>2380</v>
      </c>
      <c r="G2051" s="17">
        <v>1</v>
      </c>
      <c r="H2051" s="17" t="s">
        <v>2380</v>
      </c>
    </row>
    <row r="2052" spans="1:8" x14ac:dyDescent="0.35">
      <c r="A2052" s="17" t="s">
        <v>316</v>
      </c>
      <c r="B2052" s="17">
        <v>26.22</v>
      </c>
      <c r="C2052" s="17">
        <v>4.6500000000000004</v>
      </c>
      <c r="D2052" s="17" t="s">
        <v>2381</v>
      </c>
      <c r="E2052" s="17" t="s">
        <v>2380</v>
      </c>
      <c r="F2052" s="17" t="s">
        <v>2381</v>
      </c>
      <c r="G2052" s="17">
        <v>1</v>
      </c>
      <c r="H2052" s="17" t="s">
        <v>2380</v>
      </c>
    </row>
    <row r="2053" spans="1:8" x14ac:dyDescent="0.35">
      <c r="A2053" s="17" t="s">
        <v>315</v>
      </c>
      <c r="B2053" s="17">
        <v>31.824999999999999</v>
      </c>
      <c r="C2053" s="17">
        <v>4.7</v>
      </c>
      <c r="D2053" s="17" t="s">
        <v>2380</v>
      </c>
      <c r="E2053" s="17" t="s">
        <v>2380</v>
      </c>
      <c r="F2053" s="17" t="s">
        <v>2381</v>
      </c>
      <c r="G2053" s="17">
        <v>1</v>
      </c>
      <c r="H2053" s="17" t="s">
        <v>2380</v>
      </c>
    </row>
    <row r="2054" spans="1:8" x14ac:dyDescent="0.35">
      <c r="A2054" s="17" t="s">
        <v>314</v>
      </c>
      <c r="B2054" s="17">
        <v>25.745000000000001</v>
      </c>
      <c r="C2054" s="17">
        <v>4.34</v>
      </c>
      <c r="D2054" s="17" t="s">
        <v>2380</v>
      </c>
      <c r="E2054" s="17" t="s">
        <v>2380</v>
      </c>
      <c r="F2054" s="17" t="s">
        <v>2381</v>
      </c>
      <c r="G2054" s="17">
        <v>1</v>
      </c>
      <c r="H2054" s="17" t="s">
        <v>2380</v>
      </c>
    </row>
    <row r="2055" spans="1:8" x14ac:dyDescent="0.35">
      <c r="A2055" s="17" t="s">
        <v>313</v>
      </c>
      <c r="B2055" s="17">
        <v>24.605</v>
      </c>
      <c r="C2055" s="17">
        <v>5.62</v>
      </c>
      <c r="D2055" s="17" t="s">
        <v>2380</v>
      </c>
      <c r="E2055" s="17" t="s">
        <v>2380</v>
      </c>
      <c r="F2055" s="17" t="s">
        <v>2381</v>
      </c>
      <c r="G2055" s="17">
        <v>1</v>
      </c>
      <c r="H2055" s="17" t="s">
        <v>2380</v>
      </c>
    </row>
    <row r="2056" spans="1:8" x14ac:dyDescent="0.35">
      <c r="A2056" s="17" t="s">
        <v>312</v>
      </c>
      <c r="B2056" s="17">
        <v>24.51</v>
      </c>
      <c r="C2056" s="17">
        <v>4.24</v>
      </c>
      <c r="D2056" s="17" t="s">
        <v>2380</v>
      </c>
      <c r="E2056" s="17" t="s">
        <v>2380</v>
      </c>
      <c r="F2056" s="17" t="s">
        <v>2381</v>
      </c>
      <c r="G2056" s="17">
        <v>1</v>
      </c>
      <c r="H2056" s="17" t="s">
        <v>2380</v>
      </c>
    </row>
    <row r="2057" spans="1:8" x14ac:dyDescent="0.35">
      <c r="A2057" s="17" t="s">
        <v>311</v>
      </c>
      <c r="B2057" s="17">
        <v>31.065000000000001</v>
      </c>
      <c r="C2057" s="17">
        <v>4.57</v>
      </c>
      <c r="D2057" s="17" t="s">
        <v>2381</v>
      </c>
      <c r="E2057" s="17" t="s">
        <v>2380</v>
      </c>
      <c r="F2057" s="17" t="s">
        <v>2380</v>
      </c>
      <c r="G2057" s="17">
        <v>0</v>
      </c>
      <c r="H2057" s="17" t="s">
        <v>2380</v>
      </c>
    </row>
    <row r="2058" spans="1:8" x14ac:dyDescent="0.35">
      <c r="A2058" s="17" t="s">
        <v>310</v>
      </c>
      <c r="B2058" s="17">
        <v>28.12</v>
      </c>
      <c r="C2058" s="17">
        <v>5.05</v>
      </c>
      <c r="D2058" s="17" t="s">
        <v>2380</v>
      </c>
      <c r="E2058" s="17" t="s">
        <v>2380</v>
      </c>
      <c r="F2058" s="17" t="s">
        <v>2380</v>
      </c>
      <c r="G2058" s="17">
        <v>0</v>
      </c>
      <c r="H2058" s="17" t="s">
        <v>2380</v>
      </c>
    </row>
    <row r="2059" spans="1:8" x14ac:dyDescent="0.35">
      <c r="A2059" s="17" t="s">
        <v>309</v>
      </c>
      <c r="B2059" s="17">
        <v>38.06</v>
      </c>
      <c r="C2059" s="17">
        <v>6.16</v>
      </c>
      <c r="D2059" s="17" t="s">
        <v>2380</v>
      </c>
      <c r="E2059" s="17" t="s">
        <v>2380</v>
      </c>
      <c r="F2059" s="17" t="s">
        <v>2380</v>
      </c>
      <c r="G2059" s="17">
        <v>0</v>
      </c>
      <c r="H2059" s="17" t="s">
        <v>2380</v>
      </c>
    </row>
    <row r="2060" spans="1:8" x14ac:dyDescent="0.35">
      <c r="A2060" s="17" t="s">
        <v>308</v>
      </c>
      <c r="B2060" s="17">
        <v>24.96</v>
      </c>
      <c r="C2060" s="17">
        <v>4.57</v>
      </c>
      <c r="D2060" s="17" t="s">
        <v>2380</v>
      </c>
      <c r="E2060" s="17" t="s">
        <v>2380</v>
      </c>
      <c r="F2060" s="17" t="s">
        <v>2380</v>
      </c>
      <c r="G2060" s="17">
        <v>0</v>
      </c>
      <c r="H2060" s="17" t="s">
        <v>2380</v>
      </c>
    </row>
    <row r="2061" spans="1:8" x14ac:dyDescent="0.35">
      <c r="A2061" s="17" t="s">
        <v>307</v>
      </c>
      <c r="B2061" s="17">
        <v>17.670000000000002</v>
      </c>
      <c r="C2061" s="17">
        <v>5.53</v>
      </c>
      <c r="D2061" s="17" t="s">
        <v>2381</v>
      </c>
      <c r="E2061" s="17" t="s">
        <v>2380</v>
      </c>
      <c r="F2061" s="17" t="s">
        <v>2380</v>
      </c>
      <c r="G2061" s="17">
        <v>0</v>
      </c>
      <c r="H2061" s="17" t="s">
        <v>2380</v>
      </c>
    </row>
    <row r="2062" spans="1:8" x14ac:dyDescent="0.35">
      <c r="A2062" s="17" t="s">
        <v>306</v>
      </c>
      <c r="B2062" s="17">
        <v>31.35</v>
      </c>
      <c r="C2062" s="17">
        <v>5.84</v>
      </c>
      <c r="D2062" s="17" t="s">
        <v>2380</v>
      </c>
      <c r="E2062" s="17" t="s">
        <v>2381</v>
      </c>
      <c r="F2062" s="17" t="s">
        <v>2380</v>
      </c>
      <c r="G2062" s="17">
        <v>1</v>
      </c>
      <c r="H2062" s="17" t="s">
        <v>2380</v>
      </c>
    </row>
    <row r="2063" spans="1:8" x14ac:dyDescent="0.35">
      <c r="A2063" s="17" t="s">
        <v>305</v>
      </c>
      <c r="B2063" s="17">
        <v>28.31</v>
      </c>
      <c r="C2063" s="17">
        <v>6.41</v>
      </c>
      <c r="D2063" s="17" t="s">
        <v>2380</v>
      </c>
      <c r="E2063" s="17" t="s">
        <v>2381</v>
      </c>
      <c r="F2063" s="17" t="s">
        <v>2380</v>
      </c>
      <c r="G2063" s="17">
        <v>1</v>
      </c>
      <c r="H2063" s="17" t="s">
        <v>2380</v>
      </c>
    </row>
    <row r="2064" spans="1:8" x14ac:dyDescent="0.35">
      <c r="A2064" s="17" t="s">
        <v>304</v>
      </c>
      <c r="B2064" s="17">
        <v>30.3</v>
      </c>
      <c r="C2064" s="17">
        <v>4.7300000000000004</v>
      </c>
      <c r="D2064" s="17" t="s">
        <v>2381</v>
      </c>
      <c r="E2064" s="17" t="s">
        <v>2380</v>
      </c>
      <c r="F2064" s="17" t="s">
        <v>2381</v>
      </c>
      <c r="G2064" s="17">
        <v>1</v>
      </c>
      <c r="H2064" s="17" t="s">
        <v>2380</v>
      </c>
    </row>
    <row r="2065" spans="1:8" x14ac:dyDescent="0.35">
      <c r="A2065" s="17" t="s">
        <v>303</v>
      </c>
      <c r="B2065" s="17">
        <v>26.4</v>
      </c>
      <c r="C2065" s="17">
        <v>6.22</v>
      </c>
      <c r="D2065" s="17" t="s">
        <v>2381</v>
      </c>
      <c r="E2065" s="17" t="s">
        <v>2380</v>
      </c>
      <c r="F2065" s="17" t="s">
        <v>2380</v>
      </c>
      <c r="G2065" s="17">
        <v>0</v>
      </c>
      <c r="H2065" s="17" t="s">
        <v>2380</v>
      </c>
    </row>
    <row r="2066" spans="1:8" x14ac:dyDescent="0.35">
      <c r="A2066" s="17" t="s">
        <v>302</v>
      </c>
      <c r="B2066" s="17">
        <v>22.135000000000002</v>
      </c>
      <c r="C2066" s="17">
        <v>4.46</v>
      </c>
      <c r="D2066" s="17" t="s">
        <v>2381</v>
      </c>
      <c r="E2066" s="17" t="s">
        <v>2380</v>
      </c>
      <c r="F2066" s="17" t="s">
        <v>2380</v>
      </c>
      <c r="G2066" s="17">
        <v>0</v>
      </c>
      <c r="H2066" s="17" t="s">
        <v>2380</v>
      </c>
    </row>
    <row r="2067" spans="1:8" x14ac:dyDescent="0.35">
      <c r="A2067" s="17" t="s">
        <v>301</v>
      </c>
      <c r="B2067" s="17">
        <v>17.399999999999999</v>
      </c>
      <c r="C2067" s="17">
        <v>4.5</v>
      </c>
      <c r="D2067" s="17" t="s">
        <v>2381</v>
      </c>
      <c r="E2067" s="17" t="s">
        <v>2380</v>
      </c>
      <c r="F2067" s="17" t="s">
        <v>2380</v>
      </c>
      <c r="G2067" s="17">
        <v>0</v>
      </c>
      <c r="H2067" s="17" t="s">
        <v>2380</v>
      </c>
    </row>
    <row r="2068" spans="1:8" x14ac:dyDescent="0.35">
      <c r="A2068" s="17" t="s">
        <v>299</v>
      </c>
      <c r="B2068" s="17">
        <v>28.06</v>
      </c>
      <c r="C2068" s="17">
        <v>8.93</v>
      </c>
      <c r="D2068" s="17" t="s">
        <v>2380</v>
      </c>
      <c r="E2068" s="17" t="s">
        <v>2380</v>
      </c>
      <c r="F2068" s="17" t="s">
        <v>2380</v>
      </c>
      <c r="G2068" s="17">
        <v>0</v>
      </c>
      <c r="H2068" s="17" t="s">
        <v>2380</v>
      </c>
    </row>
    <row r="2069" spans="1:8" x14ac:dyDescent="0.35">
      <c r="A2069" s="17" t="s">
        <v>298</v>
      </c>
      <c r="B2069" s="17">
        <v>31.13</v>
      </c>
      <c r="C2069" s="17">
        <v>11.02</v>
      </c>
      <c r="D2069" s="17" t="s">
        <v>2380</v>
      </c>
      <c r="E2069" s="17" t="s">
        <v>2380</v>
      </c>
      <c r="F2069" s="17" t="s">
        <v>2380</v>
      </c>
      <c r="G2069" s="17">
        <v>0</v>
      </c>
      <c r="H2069" s="17" t="s">
        <v>2380</v>
      </c>
    </row>
    <row r="2070" spans="1:8" x14ac:dyDescent="0.35">
      <c r="A2070" s="17" t="s">
        <v>297</v>
      </c>
      <c r="B2070" s="17">
        <v>18.46</v>
      </c>
      <c r="C2070" s="17">
        <v>5.25</v>
      </c>
      <c r="D2070" s="17" t="s">
        <v>2380</v>
      </c>
      <c r="E2070" s="17" t="s">
        <v>2380</v>
      </c>
      <c r="F2070" s="17" t="s">
        <v>2380</v>
      </c>
      <c r="G2070" s="17">
        <v>0</v>
      </c>
      <c r="H2070" s="17" t="s">
        <v>2380</v>
      </c>
    </row>
    <row r="2071" spans="1:8" x14ac:dyDescent="0.35">
      <c r="A2071" s="17" t="s">
        <v>296</v>
      </c>
      <c r="B2071" s="17">
        <v>17.3</v>
      </c>
      <c r="C2071" s="17">
        <v>4.75</v>
      </c>
      <c r="D2071" s="17" t="s">
        <v>2380</v>
      </c>
      <c r="E2071" s="17" t="s">
        <v>2380</v>
      </c>
      <c r="F2071" s="17" t="s">
        <v>2380</v>
      </c>
      <c r="G2071" s="17">
        <v>0</v>
      </c>
      <c r="H2071" s="17" t="s">
        <v>2380</v>
      </c>
    </row>
    <row r="2072" spans="1:8" x14ac:dyDescent="0.35">
      <c r="A2072" s="17" t="s">
        <v>295</v>
      </c>
      <c r="B2072" s="17">
        <v>35.625</v>
      </c>
      <c r="C2072" s="17">
        <v>4.68</v>
      </c>
      <c r="D2072" s="17" t="s">
        <v>2381</v>
      </c>
      <c r="E2072" s="17" t="s">
        <v>2380</v>
      </c>
      <c r="F2072" s="17" t="s">
        <v>2381</v>
      </c>
      <c r="G2072" s="17">
        <v>1</v>
      </c>
      <c r="H2072" s="17" t="s">
        <v>2380</v>
      </c>
    </row>
    <row r="2073" spans="1:8" x14ac:dyDescent="0.35">
      <c r="A2073" s="17" t="s">
        <v>294</v>
      </c>
      <c r="B2073" s="17">
        <v>20.234999999999999</v>
      </c>
      <c r="C2073" s="17">
        <v>6.17</v>
      </c>
      <c r="D2073" s="17" t="s">
        <v>2381</v>
      </c>
      <c r="E2073" s="17" t="s">
        <v>2381</v>
      </c>
      <c r="F2073" s="17" t="s">
        <v>2380</v>
      </c>
      <c r="G2073" s="17">
        <v>2</v>
      </c>
      <c r="H2073" s="17" t="s">
        <v>2380</v>
      </c>
    </row>
    <row r="2074" spans="1:8" x14ac:dyDescent="0.35">
      <c r="A2074" s="17" t="s">
        <v>293</v>
      </c>
      <c r="B2074" s="17">
        <v>27.55</v>
      </c>
      <c r="C2074" s="17">
        <v>4.5599999999999996</v>
      </c>
      <c r="D2074" s="17" t="s">
        <v>2381</v>
      </c>
      <c r="E2074" s="17" t="s">
        <v>2380</v>
      </c>
      <c r="F2074" s="17" t="s">
        <v>2381</v>
      </c>
      <c r="G2074" s="17">
        <v>1</v>
      </c>
      <c r="H2074" s="17" t="s">
        <v>2380</v>
      </c>
    </row>
    <row r="2075" spans="1:8" x14ac:dyDescent="0.35">
      <c r="A2075" s="17" t="s">
        <v>292</v>
      </c>
      <c r="B2075" s="17">
        <v>17.97</v>
      </c>
      <c r="C2075" s="17">
        <v>6.3</v>
      </c>
      <c r="D2075" s="17" t="s">
        <v>2380</v>
      </c>
      <c r="E2075" s="17" t="s">
        <v>2380</v>
      </c>
      <c r="F2075" s="17" t="s">
        <v>2380</v>
      </c>
      <c r="G2075" s="17">
        <v>0</v>
      </c>
      <c r="H2075" s="17" t="s">
        <v>2380</v>
      </c>
    </row>
    <row r="2076" spans="1:8" x14ac:dyDescent="0.35">
      <c r="A2076" s="17" t="s">
        <v>291</v>
      </c>
      <c r="B2076" s="17">
        <v>29.98</v>
      </c>
      <c r="C2076" s="17">
        <v>6.03</v>
      </c>
      <c r="D2076" s="17" t="s">
        <v>2380</v>
      </c>
      <c r="E2076" s="17" t="s">
        <v>2381</v>
      </c>
      <c r="F2076" s="17" t="s">
        <v>2380</v>
      </c>
      <c r="G2076" s="17">
        <v>1</v>
      </c>
      <c r="H2076" s="17" t="s">
        <v>2380</v>
      </c>
    </row>
    <row r="2077" spans="1:8" x14ac:dyDescent="0.35">
      <c r="A2077" s="17" t="s">
        <v>290</v>
      </c>
      <c r="B2077" s="17">
        <v>33.659999999999997</v>
      </c>
      <c r="C2077" s="17">
        <v>4.2</v>
      </c>
      <c r="D2077" s="17" t="s">
        <v>2381</v>
      </c>
      <c r="E2077" s="17" t="s">
        <v>2380</v>
      </c>
      <c r="F2077" s="17" t="s">
        <v>2380</v>
      </c>
      <c r="G2077" s="17">
        <v>1</v>
      </c>
      <c r="H2077" s="17" t="s">
        <v>2380</v>
      </c>
    </row>
    <row r="2078" spans="1:8" x14ac:dyDescent="0.35">
      <c r="A2078" s="17" t="s">
        <v>289</v>
      </c>
      <c r="B2078" s="17">
        <v>32.67</v>
      </c>
      <c r="C2078" s="17">
        <v>5.61</v>
      </c>
      <c r="D2078" s="17" t="s">
        <v>2381</v>
      </c>
      <c r="E2078" s="17" t="s">
        <v>2380</v>
      </c>
      <c r="F2078" s="17" t="s">
        <v>2380</v>
      </c>
      <c r="G2078" s="17">
        <v>1</v>
      </c>
      <c r="H2078" s="17" t="s">
        <v>2380</v>
      </c>
    </row>
    <row r="2079" spans="1:8" x14ac:dyDescent="0.35">
      <c r="A2079" s="17" t="s">
        <v>288</v>
      </c>
      <c r="B2079" s="17">
        <v>30.5</v>
      </c>
      <c r="C2079" s="17">
        <v>5.88</v>
      </c>
      <c r="D2079" s="17" t="s">
        <v>2381</v>
      </c>
      <c r="E2079" s="17" t="s">
        <v>2380</v>
      </c>
      <c r="F2079" s="17" t="s">
        <v>2380</v>
      </c>
      <c r="G2079" s="17">
        <v>1</v>
      </c>
      <c r="H2079" s="17" t="s">
        <v>2380</v>
      </c>
    </row>
    <row r="2080" spans="1:8" x14ac:dyDescent="0.35">
      <c r="A2080" s="17" t="s">
        <v>287</v>
      </c>
      <c r="B2080" s="17">
        <v>23.1</v>
      </c>
      <c r="C2080" s="17">
        <v>5.92</v>
      </c>
      <c r="D2080" s="17" t="s">
        <v>2381</v>
      </c>
      <c r="E2080" s="17" t="s">
        <v>2380</v>
      </c>
      <c r="F2080" s="17" t="s">
        <v>2380</v>
      </c>
      <c r="G2080" s="17">
        <v>1</v>
      </c>
      <c r="H2080" s="17" t="s">
        <v>2380</v>
      </c>
    </row>
    <row r="2081" spans="1:8" x14ac:dyDescent="0.35">
      <c r="A2081" s="17" t="s">
        <v>286</v>
      </c>
      <c r="B2081" s="17">
        <v>39.49</v>
      </c>
      <c r="C2081" s="17">
        <v>4.8099999999999996</v>
      </c>
      <c r="D2081" s="17" t="s">
        <v>2380</v>
      </c>
      <c r="E2081" s="17" t="s">
        <v>2380</v>
      </c>
      <c r="F2081" s="17" t="s">
        <v>2380</v>
      </c>
      <c r="G2081" s="17">
        <v>1</v>
      </c>
      <c r="H2081" s="17" t="s">
        <v>2380</v>
      </c>
    </row>
    <row r="2082" spans="1:8" x14ac:dyDescent="0.35">
      <c r="A2082" s="17" t="s">
        <v>285</v>
      </c>
      <c r="B2082" s="17">
        <v>33.99</v>
      </c>
      <c r="C2082" s="17">
        <v>4.55</v>
      </c>
      <c r="D2082" s="17" t="s">
        <v>2380</v>
      </c>
      <c r="E2082" s="17" t="s">
        <v>2380</v>
      </c>
      <c r="F2082" s="17" t="s">
        <v>2380</v>
      </c>
      <c r="G2082" s="17">
        <v>1</v>
      </c>
      <c r="H2082" s="17" t="s">
        <v>2380</v>
      </c>
    </row>
    <row r="2083" spans="1:8" x14ac:dyDescent="0.35">
      <c r="A2083" s="17" t="s">
        <v>284</v>
      </c>
      <c r="B2083" s="17">
        <v>27.72</v>
      </c>
      <c r="C2083" s="17">
        <v>6.43</v>
      </c>
      <c r="D2083" s="17" t="s">
        <v>2380</v>
      </c>
      <c r="E2083" s="17" t="s">
        <v>2380</v>
      </c>
      <c r="F2083" s="17" t="s">
        <v>2380</v>
      </c>
      <c r="G2083" s="17">
        <v>1</v>
      </c>
      <c r="H2083" s="17" t="s">
        <v>2380</v>
      </c>
    </row>
    <row r="2084" spans="1:8" x14ac:dyDescent="0.35">
      <c r="A2084" s="17" t="s">
        <v>283</v>
      </c>
      <c r="B2084" s="17">
        <v>30.59</v>
      </c>
      <c r="C2084" s="17">
        <v>11.62</v>
      </c>
      <c r="D2084" s="17" t="s">
        <v>2380</v>
      </c>
      <c r="E2084" s="17" t="s">
        <v>2380</v>
      </c>
      <c r="F2084" s="17" t="s">
        <v>2380</v>
      </c>
      <c r="G2084" s="17">
        <v>0</v>
      </c>
      <c r="H2084" s="17" t="s">
        <v>2380</v>
      </c>
    </row>
    <row r="2085" spans="1:8" x14ac:dyDescent="0.35">
      <c r="A2085" s="17" t="s">
        <v>282</v>
      </c>
      <c r="B2085" s="17">
        <v>22.6</v>
      </c>
      <c r="C2085" s="17">
        <v>6.04</v>
      </c>
      <c r="D2085" s="17" t="s">
        <v>2380</v>
      </c>
      <c r="E2085" s="17" t="s">
        <v>2380</v>
      </c>
      <c r="F2085" s="17" t="s">
        <v>2380</v>
      </c>
      <c r="G2085" s="17">
        <v>1</v>
      </c>
      <c r="H2085" s="17" t="s">
        <v>2380</v>
      </c>
    </row>
    <row r="2086" spans="1:8" x14ac:dyDescent="0.35">
      <c r="A2086" s="17" t="s">
        <v>281</v>
      </c>
      <c r="B2086" s="17">
        <v>28.785</v>
      </c>
      <c r="C2086" s="17">
        <v>8.82</v>
      </c>
      <c r="D2086" s="17" t="s">
        <v>2380</v>
      </c>
      <c r="E2086" s="17" t="s">
        <v>2380</v>
      </c>
      <c r="F2086" s="17" t="s">
        <v>2380</v>
      </c>
      <c r="G2086" s="17">
        <v>0</v>
      </c>
      <c r="H2086" s="17" t="s">
        <v>2380</v>
      </c>
    </row>
    <row r="2087" spans="1:8" x14ac:dyDescent="0.35">
      <c r="A2087" s="17" t="s">
        <v>280</v>
      </c>
      <c r="B2087" s="17">
        <v>50.38</v>
      </c>
      <c r="C2087" s="17">
        <v>5.8</v>
      </c>
      <c r="D2087" s="17" t="s">
        <v>2380</v>
      </c>
      <c r="E2087" s="17" t="s">
        <v>2380</v>
      </c>
      <c r="F2087" s="17" t="s">
        <v>2380</v>
      </c>
      <c r="G2087" s="17">
        <v>0</v>
      </c>
      <c r="H2087" s="17" t="s">
        <v>2380</v>
      </c>
    </row>
    <row r="2088" spans="1:8" x14ac:dyDescent="0.35">
      <c r="A2088" s="17" t="s">
        <v>279</v>
      </c>
      <c r="B2088" s="17">
        <v>35.200000000000003</v>
      </c>
      <c r="C2088" s="17">
        <v>4.28</v>
      </c>
      <c r="D2088" s="17" t="s">
        <v>2380</v>
      </c>
      <c r="E2088" s="17" t="s">
        <v>2380</v>
      </c>
      <c r="F2088" s="17" t="s">
        <v>2380</v>
      </c>
      <c r="G2088" s="17">
        <v>0</v>
      </c>
      <c r="H2088" s="17" t="s">
        <v>2380</v>
      </c>
    </row>
    <row r="2089" spans="1:8" x14ac:dyDescent="0.35">
      <c r="A2089" s="17" t="s">
        <v>278</v>
      </c>
      <c r="B2089" s="17">
        <v>35.72</v>
      </c>
      <c r="C2089" s="17">
        <v>5.5</v>
      </c>
      <c r="D2089" s="17" t="s">
        <v>2381</v>
      </c>
      <c r="E2089" s="17" t="s">
        <v>2380</v>
      </c>
      <c r="F2089" s="17" t="s">
        <v>2380</v>
      </c>
      <c r="G2089" s="17">
        <v>0</v>
      </c>
      <c r="H2089" s="17" t="s">
        <v>2380</v>
      </c>
    </row>
    <row r="2090" spans="1:8" x14ac:dyDescent="0.35">
      <c r="A2090" s="17" t="s">
        <v>277</v>
      </c>
      <c r="B2090" s="17">
        <v>24.51</v>
      </c>
      <c r="C2090" s="17">
        <v>4.6900000000000004</v>
      </c>
      <c r="D2090" s="17" t="s">
        <v>2380</v>
      </c>
      <c r="E2090" s="17" t="s">
        <v>2380</v>
      </c>
      <c r="F2090" s="17" t="s">
        <v>2380</v>
      </c>
      <c r="G2090" s="17">
        <v>0</v>
      </c>
      <c r="H2090" s="17" t="s">
        <v>2380</v>
      </c>
    </row>
    <row r="2091" spans="1:8" x14ac:dyDescent="0.35">
      <c r="A2091" s="17" t="s">
        <v>275</v>
      </c>
      <c r="B2091" s="17">
        <v>23.844999999999999</v>
      </c>
      <c r="C2091" s="17">
        <v>4.43</v>
      </c>
      <c r="D2091" s="17" t="s">
        <v>2380</v>
      </c>
      <c r="E2091" s="17" t="s">
        <v>2380</v>
      </c>
      <c r="F2091" s="17" t="s">
        <v>2380</v>
      </c>
      <c r="G2091" s="17">
        <v>0</v>
      </c>
      <c r="H2091" s="17" t="s">
        <v>2380</v>
      </c>
    </row>
    <row r="2092" spans="1:8" x14ac:dyDescent="0.35">
      <c r="A2092" s="17" t="s">
        <v>274</v>
      </c>
      <c r="B2092" s="17">
        <v>15.68</v>
      </c>
      <c r="C2092" s="17">
        <v>6.16</v>
      </c>
      <c r="D2092" s="17" t="s">
        <v>2381</v>
      </c>
      <c r="E2092" s="17" t="s">
        <v>2380</v>
      </c>
      <c r="F2092" s="17" t="s">
        <v>2380</v>
      </c>
      <c r="G2092" s="17">
        <v>1</v>
      </c>
      <c r="H2092" s="17" t="s">
        <v>2380</v>
      </c>
    </row>
    <row r="2093" spans="1:8" x14ac:dyDescent="0.35">
      <c r="A2093" s="17" t="s">
        <v>273</v>
      </c>
      <c r="B2093" s="17">
        <v>32.395000000000003</v>
      </c>
      <c r="C2093" s="17">
        <v>6.66</v>
      </c>
      <c r="D2093" s="17" t="s">
        <v>2380</v>
      </c>
      <c r="E2093" s="17" t="s">
        <v>2380</v>
      </c>
      <c r="F2093" s="17" t="s">
        <v>2380</v>
      </c>
      <c r="G2093" s="17">
        <v>0</v>
      </c>
      <c r="H2093" s="17" t="s">
        <v>2380</v>
      </c>
    </row>
    <row r="2094" spans="1:8" x14ac:dyDescent="0.35">
      <c r="A2094" s="17" t="s">
        <v>272</v>
      </c>
      <c r="B2094" s="17">
        <v>23.655000000000001</v>
      </c>
      <c r="C2094" s="17">
        <v>5.92</v>
      </c>
      <c r="D2094" s="17" t="s">
        <v>2380</v>
      </c>
      <c r="E2094" s="17" t="s">
        <v>2380</v>
      </c>
      <c r="F2094" s="17" t="s">
        <v>2380</v>
      </c>
      <c r="G2094" s="17">
        <v>1</v>
      </c>
      <c r="H2094" s="17" t="s">
        <v>2380</v>
      </c>
    </row>
    <row r="2095" spans="1:8" x14ac:dyDescent="0.35">
      <c r="A2095" s="17" t="s">
        <v>271</v>
      </c>
      <c r="B2095" s="17">
        <v>28.4</v>
      </c>
      <c r="C2095" s="17">
        <v>5.97</v>
      </c>
      <c r="D2095" s="17" t="s">
        <v>2380</v>
      </c>
      <c r="E2095" s="17" t="s">
        <v>2380</v>
      </c>
      <c r="F2095" s="17" t="s">
        <v>2381</v>
      </c>
      <c r="G2095" s="17">
        <v>1</v>
      </c>
      <c r="H2095" s="17" t="s">
        <v>2380</v>
      </c>
    </row>
    <row r="2096" spans="1:8" x14ac:dyDescent="0.35">
      <c r="A2096" s="17" t="s">
        <v>270</v>
      </c>
      <c r="B2096" s="17">
        <v>35.42</v>
      </c>
      <c r="C2096" s="17">
        <v>4.6399999999999997</v>
      </c>
      <c r="D2096" s="17" t="s">
        <v>2381</v>
      </c>
      <c r="E2096" s="17" t="s">
        <v>2380</v>
      </c>
      <c r="F2096" s="17" t="s">
        <v>2380</v>
      </c>
      <c r="G2096" s="17">
        <v>0</v>
      </c>
      <c r="H2096" s="17" t="s">
        <v>2380</v>
      </c>
    </row>
    <row r="2097" spans="1:8" x14ac:dyDescent="0.35">
      <c r="A2097" s="17" t="s">
        <v>269</v>
      </c>
      <c r="B2097" s="17">
        <v>26.18</v>
      </c>
      <c r="C2097" s="17">
        <v>6.12</v>
      </c>
      <c r="D2097" s="17" t="s">
        <v>2380</v>
      </c>
      <c r="E2097" s="17" t="s">
        <v>2381</v>
      </c>
      <c r="F2097" s="17" t="s">
        <v>2380</v>
      </c>
      <c r="G2097" s="17">
        <v>1</v>
      </c>
      <c r="H2097" s="17" t="s">
        <v>2380</v>
      </c>
    </row>
    <row r="2098" spans="1:8" x14ac:dyDescent="0.35">
      <c r="A2098" s="17" t="s">
        <v>268</v>
      </c>
      <c r="B2098" s="17">
        <v>20.8</v>
      </c>
      <c r="C2098" s="17">
        <v>4.87</v>
      </c>
      <c r="D2098" s="17" t="s">
        <v>2381</v>
      </c>
      <c r="E2098" s="17" t="s">
        <v>2380</v>
      </c>
      <c r="F2098" s="17" t="s">
        <v>2380</v>
      </c>
      <c r="G2098" s="17">
        <v>0</v>
      </c>
      <c r="H2098" s="17" t="s">
        <v>2380</v>
      </c>
    </row>
    <row r="2099" spans="1:8" x14ac:dyDescent="0.35">
      <c r="A2099" s="17" t="s">
        <v>267</v>
      </c>
      <c r="B2099" s="17">
        <v>15.82</v>
      </c>
      <c r="C2099" s="17">
        <v>4.5999999999999996</v>
      </c>
      <c r="D2099" s="17" t="s">
        <v>2380</v>
      </c>
      <c r="E2099" s="17" t="s">
        <v>2380</v>
      </c>
      <c r="F2099" s="17" t="s">
        <v>2380</v>
      </c>
      <c r="G2099" s="17">
        <v>0</v>
      </c>
      <c r="H2099" s="17" t="s">
        <v>2380</v>
      </c>
    </row>
    <row r="2100" spans="1:8" x14ac:dyDescent="0.35">
      <c r="A2100" s="17" t="s">
        <v>266</v>
      </c>
      <c r="B2100" s="17">
        <v>17.670000000000002</v>
      </c>
      <c r="C2100" s="17">
        <v>4.78</v>
      </c>
      <c r="D2100" s="17" t="s">
        <v>2380</v>
      </c>
      <c r="E2100" s="17" t="s">
        <v>2380</v>
      </c>
      <c r="F2100" s="17" t="s">
        <v>2380</v>
      </c>
      <c r="G2100" s="17">
        <v>0</v>
      </c>
      <c r="H2100" s="17" t="s">
        <v>2380</v>
      </c>
    </row>
    <row r="2101" spans="1:8" x14ac:dyDescent="0.35">
      <c r="A2101" s="17" t="s">
        <v>265</v>
      </c>
      <c r="B2101" s="17">
        <v>31.92</v>
      </c>
      <c r="C2101" s="17">
        <v>11.05</v>
      </c>
      <c r="D2101" s="17" t="s">
        <v>2380</v>
      </c>
      <c r="E2101" s="17" t="s">
        <v>2380</v>
      </c>
      <c r="F2101" s="17" t="s">
        <v>2380</v>
      </c>
      <c r="G2101" s="17">
        <v>0</v>
      </c>
      <c r="H2101" s="17" t="s">
        <v>2380</v>
      </c>
    </row>
    <row r="2102" spans="1:8" x14ac:dyDescent="0.35">
      <c r="A2102" s="17" t="s">
        <v>264</v>
      </c>
      <c r="B2102" s="17">
        <v>28.975000000000001</v>
      </c>
      <c r="C2102" s="17">
        <v>7.62</v>
      </c>
      <c r="D2102" s="17" t="s">
        <v>2380</v>
      </c>
      <c r="E2102" s="17" t="s">
        <v>2380</v>
      </c>
      <c r="F2102" s="17" t="s">
        <v>2380</v>
      </c>
      <c r="G2102" s="17">
        <v>0</v>
      </c>
      <c r="H2102" s="17" t="s">
        <v>2380</v>
      </c>
    </row>
    <row r="2103" spans="1:8" x14ac:dyDescent="0.35">
      <c r="A2103" s="17" t="s">
        <v>263</v>
      </c>
      <c r="B2103" s="17">
        <v>31.73</v>
      </c>
      <c r="C2103" s="17">
        <v>4.78</v>
      </c>
      <c r="D2103" s="17" t="s">
        <v>2381</v>
      </c>
      <c r="E2103" s="17" t="s">
        <v>2381</v>
      </c>
      <c r="F2103" s="17" t="s">
        <v>2380</v>
      </c>
      <c r="G2103" s="17">
        <v>2</v>
      </c>
      <c r="H2103" s="17" t="s">
        <v>2380</v>
      </c>
    </row>
    <row r="2104" spans="1:8" x14ac:dyDescent="0.35">
      <c r="A2104" s="17" t="s">
        <v>262</v>
      </c>
      <c r="B2104" s="17">
        <v>28.88</v>
      </c>
      <c r="C2104" s="17">
        <v>6.09</v>
      </c>
      <c r="D2104" s="17" t="s">
        <v>2381</v>
      </c>
      <c r="E2104" s="17" t="s">
        <v>2381</v>
      </c>
      <c r="F2104" s="17" t="s">
        <v>2380</v>
      </c>
      <c r="G2104" s="17">
        <v>2</v>
      </c>
      <c r="H2104" s="17" t="s">
        <v>2380</v>
      </c>
    </row>
    <row r="2105" spans="1:8" x14ac:dyDescent="0.35">
      <c r="A2105" s="17" t="s">
        <v>261</v>
      </c>
      <c r="B2105" s="17">
        <v>25.555</v>
      </c>
      <c r="C2105" s="17">
        <v>5.1100000000000003</v>
      </c>
      <c r="D2105" s="17" t="s">
        <v>2380</v>
      </c>
      <c r="E2105" s="17" t="s">
        <v>2380</v>
      </c>
      <c r="F2105" s="17" t="s">
        <v>2381</v>
      </c>
      <c r="G2105" s="17">
        <v>1</v>
      </c>
      <c r="H2105" s="17" t="s">
        <v>2380</v>
      </c>
    </row>
    <row r="2106" spans="1:8" x14ac:dyDescent="0.35">
      <c r="A2106" s="17" t="s">
        <v>260</v>
      </c>
      <c r="B2106" s="17">
        <v>37.29</v>
      </c>
      <c r="C2106" s="17">
        <v>4.46</v>
      </c>
      <c r="D2106" s="17" t="s">
        <v>2380</v>
      </c>
      <c r="E2106" s="17" t="s">
        <v>2381</v>
      </c>
      <c r="F2106" s="17" t="s">
        <v>2380</v>
      </c>
      <c r="G2106" s="17">
        <v>1</v>
      </c>
      <c r="H2106" s="17" t="s">
        <v>2380</v>
      </c>
    </row>
    <row r="2107" spans="1:8" x14ac:dyDescent="0.35">
      <c r="A2107" s="17" t="s">
        <v>259</v>
      </c>
      <c r="B2107" s="17">
        <v>40.28</v>
      </c>
      <c r="C2107" s="17">
        <v>6.11</v>
      </c>
      <c r="D2107" s="17" t="s">
        <v>2380</v>
      </c>
      <c r="E2107" s="17" t="s">
        <v>2381</v>
      </c>
      <c r="F2107" s="17" t="s">
        <v>2380</v>
      </c>
      <c r="G2107" s="17">
        <v>1</v>
      </c>
      <c r="H2107" s="17" t="s">
        <v>2380</v>
      </c>
    </row>
    <row r="2108" spans="1:8" x14ac:dyDescent="0.35">
      <c r="A2108" s="17" t="s">
        <v>258</v>
      </c>
      <c r="B2108" s="17">
        <v>40.185000000000002</v>
      </c>
      <c r="C2108" s="17">
        <v>4.66</v>
      </c>
      <c r="D2108" s="17" t="s">
        <v>2380</v>
      </c>
      <c r="E2108" s="17" t="s">
        <v>2381</v>
      </c>
      <c r="F2108" s="17" t="s">
        <v>2380</v>
      </c>
      <c r="G2108" s="17">
        <v>1</v>
      </c>
      <c r="H2108" s="17" t="s">
        <v>2380</v>
      </c>
    </row>
    <row r="2109" spans="1:8" x14ac:dyDescent="0.35">
      <c r="A2109" s="17" t="s">
        <v>257</v>
      </c>
      <c r="B2109" s="17">
        <v>23.57</v>
      </c>
      <c r="C2109" s="17">
        <v>6.14</v>
      </c>
      <c r="D2109" s="17" t="s">
        <v>2380</v>
      </c>
      <c r="E2109" s="17" t="s">
        <v>2380</v>
      </c>
      <c r="F2109" s="17" t="s">
        <v>2380</v>
      </c>
      <c r="G2109" s="17">
        <v>0</v>
      </c>
      <c r="H2109" s="17" t="s">
        <v>2380</v>
      </c>
    </row>
    <row r="2110" spans="1:8" x14ac:dyDescent="0.35">
      <c r="A2110" s="17" t="s">
        <v>256</v>
      </c>
      <c r="B2110" s="17">
        <v>35.625</v>
      </c>
      <c r="C2110" s="17">
        <v>6.21</v>
      </c>
      <c r="D2110" s="17" t="s">
        <v>2380</v>
      </c>
      <c r="E2110" s="17" t="s">
        <v>2381</v>
      </c>
      <c r="F2110" s="17" t="s">
        <v>2380</v>
      </c>
      <c r="G2110" s="17">
        <v>1</v>
      </c>
      <c r="H2110" s="17" t="s">
        <v>2380</v>
      </c>
    </row>
    <row r="2111" spans="1:8" x14ac:dyDescent="0.35">
      <c r="A2111" s="17" t="s">
        <v>255</v>
      </c>
      <c r="B2111" s="17">
        <v>33.155000000000001</v>
      </c>
      <c r="C2111" s="17">
        <v>4.5999999999999996</v>
      </c>
      <c r="D2111" s="17" t="s">
        <v>2380</v>
      </c>
      <c r="E2111" s="17" t="s">
        <v>2381</v>
      </c>
      <c r="F2111" s="17" t="s">
        <v>2380</v>
      </c>
      <c r="G2111" s="17">
        <v>1</v>
      </c>
      <c r="H2111" s="17" t="s">
        <v>2380</v>
      </c>
    </row>
    <row r="2112" spans="1:8" x14ac:dyDescent="0.35">
      <c r="A2112" s="17" t="s">
        <v>254</v>
      </c>
      <c r="B2112" s="17">
        <v>31.92</v>
      </c>
      <c r="C2112" s="17">
        <v>5.04</v>
      </c>
      <c r="D2112" s="17" t="s">
        <v>2380</v>
      </c>
      <c r="E2112" s="17" t="s">
        <v>2381</v>
      </c>
      <c r="F2112" s="17" t="s">
        <v>2380</v>
      </c>
      <c r="G2112" s="17">
        <v>1</v>
      </c>
      <c r="H2112" s="17" t="s">
        <v>2380</v>
      </c>
    </row>
    <row r="2113" spans="1:8" x14ac:dyDescent="0.35">
      <c r="A2113" s="17" t="s">
        <v>253</v>
      </c>
      <c r="B2113" s="17">
        <v>30.305</v>
      </c>
      <c r="C2113" s="17">
        <v>5.08</v>
      </c>
      <c r="D2113" s="17" t="s">
        <v>2380</v>
      </c>
      <c r="E2113" s="17" t="s">
        <v>2381</v>
      </c>
      <c r="F2113" s="17" t="s">
        <v>2380</v>
      </c>
      <c r="G2113" s="17">
        <v>1</v>
      </c>
      <c r="H2113" s="17" t="s">
        <v>2380</v>
      </c>
    </row>
    <row r="2114" spans="1:8" x14ac:dyDescent="0.35">
      <c r="A2114" s="17" t="s">
        <v>252</v>
      </c>
      <c r="B2114" s="17">
        <v>30.114999999999998</v>
      </c>
      <c r="C2114" s="17">
        <v>4.38</v>
      </c>
      <c r="D2114" s="17" t="s">
        <v>2380</v>
      </c>
      <c r="E2114" s="17" t="s">
        <v>2381</v>
      </c>
      <c r="F2114" s="17" t="s">
        <v>2380</v>
      </c>
      <c r="G2114" s="17">
        <v>1</v>
      </c>
      <c r="H2114" s="17" t="s">
        <v>2380</v>
      </c>
    </row>
    <row r="2115" spans="1:8" x14ac:dyDescent="0.35">
      <c r="A2115" s="17" t="s">
        <v>251</v>
      </c>
      <c r="B2115" s="17">
        <v>24.09</v>
      </c>
      <c r="C2115" s="17">
        <v>4.79</v>
      </c>
      <c r="D2115" s="17" t="s">
        <v>2380</v>
      </c>
      <c r="E2115" s="17" t="s">
        <v>2381</v>
      </c>
      <c r="F2115" s="17" t="s">
        <v>2380</v>
      </c>
      <c r="G2115" s="17">
        <v>1</v>
      </c>
      <c r="H2115" s="17" t="s">
        <v>2380</v>
      </c>
    </row>
    <row r="2116" spans="1:8" x14ac:dyDescent="0.35">
      <c r="A2116" s="17" t="s">
        <v>250</v>
      </c>
      <c r="B2116" s="17">
        <v>28.215</v>
      </c>
      <c r="C2116" s="17">
        <v>4.21</v>
      </c>
      <c r="D2116" s="17" t="s">
        <v>2380</v>
      </c>
      <c r="E2116" s="17" t="s">
        <v>2381</v>
      </c>
      <c r="F2116" s="17" t="s">
        <v>2380</v>
      </c>
      <c r="G2116" s="17">
        <v>1</v>
      </c>
      <c r="H2116" s="17" t="s">
        <v>2380</v>
      </c>
    </row>
    <row r="2117" spans="1:8" x14ac:dyDescent="0.35">
      <c r="A2117" s="17" t="s">
        <v>248</v>
      </c>
      <c r="B2117" s="17">
        <v>26.315000000000001</v>
      </c>
      <c r="C2117" s="17">
        <v>5.47</v>
      </c>
      <c r="D2117" s="17" t="s">
        <v>2380</v>
      </c>
      <c r="E2117" s="17" t="s">
        <v>2381</v>
      </c>
      <c r="F2117" s="17" t="s">
        <v>2380</v>
      </c>
      <c r="G2117" s="17">
        <v>1</v>
      </c>
      <c r="H2117" s="17" t="s">
        <v>2380</v>
      </c>
    </row>
    <row r="2118" spans="1:8" x14ac:dyDescent="0.35">
      <c r="A2118" s="17" t="s">
        <v>246</v>
      </c>
      <c r="B2118" s="17">
        <v>25.08</v>
      </c>
      <c r="C2118" s="17">
        <v>5.09</v>
      </c>
      <c r="D2118" s="17" t="s">
        <v>2380</v>
      </c>
      <c r="E2118" s="17" t="s">
        <v>2381</v>
      </c>
      <c r="F2118" s="17" t="s">
        <v>2380</v>
      </c>
      <c r="G2118" s="17">
        <v>1</v>
      </c>
      <c r="H2118" s="17" t="s">
        <v>2380</v>
      </c>
    </row>
    <row r="2119" spans="1:8" x14ac:dyDescent="0.35">
      <c r="A2119" s="17" t="s">
        <v>245</v>
      </c>
      <c r="B2119" s="17">
        <v>15.41</v>
      </c>
      <c r="C2119" s="17">
        <v>5.08</v>
      </c>
      <c r="D2119" s="17" t="s">
        <v>2380</v>
      </c>
      <c r="E2119" s="17" t="s">
        <v>2380</v>
      </c>
      <c r="F2119" s="17" t="s">
        <v>2380</v>
      </c>
      <c r="G2119" s="17">
        <v>0</v>
      </c>
      <c r="H2119" s="17" t="s">
        <v>2380</v>
      </c>
    </row>
    <row r="2120" spans="1:8" x14ac:dyDescent="0.35">
      <c r="A2120" s="17" t="s">
        <v>244</v>
      </c>
      <c r="B2120" s="17">
        <v>23.83</v>
      </c>
      <c r="C2120" s="17">
        <v>5.68</v>
      </c>
      <c r="D2120" s="17" t="s">
        <v>2380</v>
      </c>
      <c r="E2120" s="17" t="s">
        <v>2380</v>
      </c>
      <c r="F2120" s="17" t="s">
        <v>2380</v>
      </c>
      <c r="G2120" s="17">
        <v>0</v>
      </c>
      <c r="H2120" s="17" t="s">
        <v>2380</v>
      </c>
    </row>
    <row r="2121" spans="1:8" x14ac:dyDescent="0.35">
      <c r="A2121" s="17" t="s">
        <v>243</v>
      </c>
      <c r="B2121" s="17">
        <v>36</v>
      </c>
      <c r="C2121" s="17">
        <v>4.66</v>
      </c>
      <c r="D2121" s="17" t="s">
        <v>2380</v>
      </c>
      <c r="E2121" s="17" t="s">
        <v>2381</v>
      </c>
      <c r="F2121" s="17" t="s">
        <v>2380</v>
      </c>
      <c r="G2121" s="17">
        <v>1</v>
      </c>
      <c r="H2121" s="17" t="s">
        <v>2380</v>
      </c>
    </row>
    <row r="2122" spans="1:8" x14ac:dyDescent="0.35">
      <c r="A2122" s="17" t="s">
        <v>242</v>
      </c>
      <c r="B2122" s="17">
        <v>28.82</v>
      </c>
      <c r="C2122" s="17">
        <v>5.59</v>
      </c>
      <c r="D2122" s="17" t="s">
        <v>2380</v>
      </c>
      <c r="E2122" s="17" t="s">
        <v>2381</v>
      </c>
      <c r="F2122" s="17" t="s">
        <v>2380</v>
      </c>
      <c r="G2122" s="17">
        <v>1</v>
      </c>
      <c r="H2122" s="17" t="s">
        <v>2380</v>
      </c>
    </row>
    <row r="2123" spans="1:8" x14ac:dyDescent="0.35">
      <c r="A2123" s="17" t="s">
        <v>241</v>
      </c>
      <c r="B2123" s="17">
        <v>28.05</v>
      </c>
      <c r="C2123" s="17">
        <v>6.2</v>
      </c>
      <c r="D2123" s="17" t="s">
        <v>2380</v>
      </c>
      <c r="E2123" s="17" t="s">
        <v>2381</v>
      </c>
      <c r="F2123" s="17" t="s">
        <v>2380</v>
      </c>
      <c r="G2123" s="17">
        <v>1</v>
      </c>
      <c r="H2123" s="17" t="s">
        <v>2380</v>
      </c>
    </row>
    <row r="2124" spans="1:8" x14ac:dyDescent="0.35">
      <c r="A2124" s="17" t="s">
        <v>240</v>
      </c>
      <c r="B2124" s="17">
        <v>27.1</v>
      </c>
      <c r="C2124" s="17">
        <v>4.45</v>
      </c>
      <c r="D2124" s="17" t="s">
        <v>2380</v>
      </c>
      <c r="E2124" s="17" t="s">
        <v>2381</v>
      </c>
      <c r="F2124" s="17" t="s">
        <v>2380</v>
      </c>
      <c r="G2124" s="17">
        <v>1</v>
      </c>
      <c r="H2124" s="17" t="s">
        <v>2380</v>
      </c>
    </row>
    <row r="2125" spans="1:8" x14ac:dyDescent="0.35">
      <c r="A2125" s="17" t="s">
        <v>239</v>
      </c>
      <c r="B2125" s="17">
        <v>24.3</v>
      </c>
      <c r="C2125" s="17">
        <v>6.1</v>
      </c>
      <c r="D2125" s="17" t="s">
        <v>2381</v>
      </c>
      <c r="E2125" s="17" t="s">
        <v>2381</v>
      </c>
      <c r="F2125" s="17" t="s">
        <v>2380</v>
      </c>
      <c r="G2125" s="17">
        <v>1</v>
      </c>
      <c r="H2125" s="17" t="s">
        <v>2380</v>
      </c>
    </row>
    <row r="2126" spans="1:8" x14ac:dyDescent="0.35">
      <c r="A2126" s="17" t="s">
        <v>238</v>
      </c>
      <c r="B2126" s="17">
        <v>30.72</v>
      </c>
      <c r="C2126" s="17">
        <v>6.06</v>
      </c>
      <c r="D2126" s="17" t="s">
        <v>2380</v>
      </c>
      <c r="E2126" s="17" t="s">
        <v>2381</v>
      </c>
      <c r="F2126" s="17" t="s">
        <v>2380</v>
      </c>
      <c r="G2126" s="17">
        <v>1</v>
      </c>
      <c r="H2126" s="17" t="s">
        <v>2380</v>
      </c>
    </row>
    <row r="2127" spans="1:8" x14ac:dyDescent="0.35">
      <c r="A2127" s="17" t="s">
        <v>237</v>
      </c>
      <c r="B2127" s="17">
        <v>37.43</v>
      </c>
      <c r="C2127" s="17">
        <v>4.5599999999999996</v>
      </c>
      <c r="D2127" s="17" t="s">
        <v>2380</v>
      </c>
      <c r="E2127" s="17" t="s">
        <v>2380</v>
      </c>
      <c r="F2127" s="17" t="s">
        <v>2381</v>
      </c>
      <c r="G2127" s="17">
        <v>1</v>
      </c>
      <c r="H2127" s="17" t="s">
        <v>2380</v>
      </c>
    </row>
    <row r="2128" spans="1:8" x14ac:dyDescent="0.35">
      <c r="A2128" s="17" t="s">
        <v>236</v>
      </c>
      <c r="B2128" s="17">
        <v>25.74</v>
      </c>
      <c r="C2128" s="17">
        <v>6.41</v>
      </c>
      <c r="D2128" s="17" t="s">
        <v>2381</v>
      </c>
      <c r="E2128" s="17" t="s">
        <v>2380</v>
      </c>
      <c r="F2128" s="17" t="s">
        <v>2381</v>
      </c>
      <c r="G2128" s="17">
        <v>1</v>
      </c>
      <c r="H2128" s="17" t="s">
        <v>2380</v>
      </c>
    </row>
    <row r="2129" spans="1:8" x14ac:dyDescent="0.35">
      <c r="A2129" s="17" t="s">
        <v>235</v>
      </c>
      <c r="B2129" s="17">
        <v>36.575000000000003</v>
      </c>
      <c r="C2129" s="17">
        <v>5.57</v>
      </c>
      <c r="D2129" s="17" t="s">
        <v>2380</v>
      </c>
      <c r="E2129" s="17" t="s">
        <v>2380</v>
      </c>
      <c r="F2129" s="17" t="s">
        <v>2381</v>
      </c>
      <c r="G2129" s="17">
        <v>1</v>
      </c>
      <c r="H2129" s="17" t="s">
        <v>2380</v>
      </c>
    </row>
    <row r="2130" spans="1:8" x14ac:dyDescent="0.35">
      <c r="A2130" s="17" t="s">
        <v>234</v>
      </c>
      <c r="B2130" s="17">
        <v>35.15</v>
      </c>
      <c r="C2130" s="17">
        <v>5.47</v>
      </c>
      <c r="D2130" s="17" t="s">
        <v>2380</v>
      </c>
      <c r="E2130" s="17" t="s">
        <v>2380</v>
      </c>
      <c r="F2130" s="17" t="s">
        <v>2381</v>
      </c>
      <c r="G2130" s="17">
        <v>1</v>
      </c>
      <c r="H2130" s="17" t="s">
        <v>2380</v>
      </c>
    </row>
    <row r="2131" spans="1:8" x14ac:dyDescent="0.35">
      <c r="A2131" s="17" t="s">
        <v>233</v>
      </c>
      <c r="B2131" s="17">
        <v>32.11</v>
      </c>
      <c r="C2131" s="17">
        <v>4.43</v>
      </c>
      <c r="D2131" s="17" t="s">
        <v>2380</v>
      </c>
      <c r="E2131" s="17" t="s">
        <v>2380</v>
      </c>
      <c r="F2131" s="17" t="s">
        <v>2381</v>
      </c>
      <c r="G2131" s="17">
        <v>1</v>
      </c>
      <c r="H2131" s="17" t="s">
        <v>2380</v>
      </c>
    </row>
    <row r="2132" spans="1:8" x14ac:dyDescent="0.35">
      <c r="A2132" s="17" t="s">
        <v>232</v>
      </c>
      <c r="B2132" s="17">
        <v>30.495000000000001</v>
      </c>
      <c r="C2132" s="17">
        <v>4.95</v>
      </c>
      <c r="D2132" s="17" t="s">
        <v>2380</v>
      </c>
      <c r="E2132" s="17" t="s">
        <v>2380</v>
      </c>
      <c r="F2132" s="17" t="s">
        <v>2381</v>
      </c>
      <c r="G2132" s="17">
        <v>1</v>
      </c>
      <c r="H2132" s="17" t="s">
        <v>2380</v>
      </c>
    </row>
    <row r="2133" spans="1:8" x14ac:dyDescent="0.35">
      <c r="A2133" s="17" t="s">
        <v>231</v>
      </c>
      <c r="B2133" s="17">
        <v>29.24</v>
      </c>
      <c r="C2133" s="17">
        <v>4.04</v>
      </c>
      <c r="D2133" s="17" t="s">
        <v>2380</v>
      </c>
      <c r="E2133" s="17" t="s">
        <v>2381</v>
      </c>
      <c r="F2133" s="17" t="s">
        <v>2380</v>
      </c>
      <c r="G2133" s="17">
        <v>1</v>
      </c>
      <c r="H2133" s="17" t="s">
        <v>2380</v>
      </c>
    </row>
    <row r="2134" spans="1:8" x14ac:dyDescent="0.35">
      <c r="A2134" s="17" t="s">
        <v>230</v>
      </c>
      <c r="B2134" s="17">
        <v>22.515000000000001</v>
      </c>
      <c r="C2134" s="17">
        <v>5.93</v>
      </c>
      <c r="D2134" s="17" t="s">
        <v>2380</v>
      </c>
      <c r="E2134" s="17" t="s">
        <v>2380</v>
      </c>
      <c r="F2134" s="17" t="s">
        <v>2381</v>
      </c>
      <c r="G2134" s="17">
        <v>1</v>
      </c>
      <c r="H2134" s="17" t="s">
        <v>2380</v>
      </c>
    </row>
    <row r="2135" spans="1:8" x14ac:dyDescent="0.35">
      <c r="A2135" s="17" t="s">
        <v>229</v>
      </c>
      <c r="B2135" s="17">
        <v>15.65</v>
      </c>
      <c r="C2135" s="17">
        <v>4.2300000000000004</v>
      </c>
      <c r="D2135" s="17" t="s">
        <v>2380</v>
      </c>
      <c r="E2135" s="17" t="s">
        <v>2380</v>
      </c>
      <c r="F2135" s="17" t="s">
        <v>2380</v>
      </c>
      <c r="G2135" s="17">
        <v>0</v>
      </c>
      <c r="H2135" s="17" t="s">
        <v>2380</v>
      </c>
    </row>
    <row r="2136" spans="1:8" x14ac:dyDescent="0.35">
      <c r="A2136" s="17" t="s">
        <v>228</v>
      </c>
      <c r="B2136" s="17">
        <v>27.36</v>
      </c>
      <c r="C2136" s="17">
        <v>5.59</v>
      </c>
      <c r="D2136" s="17" t="s">
        <v>2381</v>
      </c>
      <c r="E2136" s="17" t="s">
        <v>2380</v>
      </c>
      <c r="F2136" s="17" t="s">
        <v>2380</v>
      </c>
      <c r="G2136" s="17">
        <v>0</v>
      </c>
      <c r="H2136" s="17" t="s">
        <v>2380</v>
      </c>
    </row>
    <row r="2137" spans="1:8" x14ac:dyDescent="0.35">
      <c r="A2137" s="17" t="s">
        <v>227</v>
      </c>
      <c r="B2137" s="17">
        <v>22.3</v>
      </c>
      <c r="C2137" s="17">
        <v>4.8899999999999997</v>
      </c>
      <c r="D2137" s="17" t="s">
        <v>2381</v>
      </c>
      <c r="E2137" s="17" t="s">
        <v>2380</v>
      </c>
      <c r="F2137" s="17" t="s">
        <v>2380</v>
      </c>
      <c r="G2137" s="17">
        <v>0</v>
      </c>
      <c r="H2137" s="17" t="s">
        <v>2380</v>
      </c>
    </row>
    <row r="2138" spans="1:8" x14ac:dyDescent="0.35">
      <c r="A2138" s="17" t="s">
        <v>226</v>
      </c>
      <c r="B2138" s="17">
        <v>26.03</v>
      </c>
      <c r="C2138" s="17">
        <v>5.81</v>
      </c>
      <c r="D2138" s="17" t="s">
        <v>2381</v>
      </c>
      <c r="E2138" s="17" t="s">
        <v>2380</v>
      </c>
      <c r="F2138" s="17" t="s">
        <v>2380</v>
      </c>
      <c r="G2138" s="17">
        <v>0</v>
      </c>
      <c r="H2138" s="17" t="s">
        <v>2380</v>
      </c>
    </row>
    <row r="2139" spans="1:8" x14ac:dyDescent="0.35">
      <c r="A2139" s="17" t="s">
        <v>225</v>
      </c>
      <c r="B2139" s="17">
        <v>27.74</v>
      </c>
      <c r="C2139" s="17">
        <v>4.29</v>
      </c>
      <c r="D2139" s="17" t="s">
        <v>2380</v>
      </c>
      <c r="E2139" s="17" t="s">
        <v>2381</v>
      </c>
      <c r="F2139" s="17" t="s">
        <v>2380</v>
      </c>
      <c r="G2139" s="17">
        <v>1</v>
      </c>
      <c r="H2139" s="17" t="s">
        <v>2380</v>
      </c>
    </row>
    <row r="2140" spans="1:8" x14ac:dyDescent="0.35">
      <c r="A2140" s="17" t="s">
        <v>224</v>
      </c>
      <c r="B2140" s="17">
        <v>32.11</v>
      </c>
      <c r="C2140" s="17">
        <v>4.03</v>
      </c>
      <c r="D2140" s="17" t="s">
        <v>2381</v>
      </c>
      <c r="E2140" s="17" t="s">
        <v>2381</v>
      </c>
      <c r="F2140" s="17" t="s">
        <v>2380</v>
      </c>
      <c r="G2140" s="17">
        <v>2</v>
      </c>
      <c r="H2140" s="17" t="s">
        <v>2380</v>
      </c>
    </row>
    <row r="2141" spans="1:8" x14ac:dyDescent="0.35">
      <c r="A2141" s="17" t="s">
        <v>223</v>
      </c>
      <c r="B2141" s="17">
        <v>25.175000000000001</v>
      </c>
      <c r="C2141" s="17">
        <v>6.29</v>
      </c>
      <c r="D2141" s="17" t="s">
        <v>2381</v>
      </c>
      <c r="E2141" s="17" t="s">
        <v>2381</v>
      </c>
      <c r="F2141" s="17" t="s">
        <v>2380</v>
      </c>
      <c r="G2141" s="17">
        <v>2</v>
      </c>
      <c r="H2141" s="17" t="s">
        <v>2380</v>
      </c>
    </row>
    <row r="2142" spans="1:8" x14ac:dyDescent="0.35">
      <c r="A2142" s="17" t="s">
        <v>222</v>
      </c>
      <c r="B2142" s="17">
        <v>39.49</v>
      </c>
      <c r="C2142" s="17">
        <v>4.4800000000000004</v>
      </c>
      <c r="D2142" s="17" t="s">
        <v>2381</v>
      </c>
      <c r="E2142" s="17" t="s">
        <v>2380</v>
      </c>
      <c r="F2142" s="17" t="s">
        <v>2380</v>
      </c>
      <c r="G2142" s="17">
        <v>0</v>
      </c>
      <c r="H2142" s="17" t="s">
        <v>2380</v>
      </c>
    </row>
    <row r="2143" spans="1:8" x14ac:dyDescent="0.35">
      <c r="A2143" s="17" t="s">
        <v>221</v>
      </c>
      <c r="B2143" s="17">
        <v>34.869999999999997</v>
      </c>
      <c r="C2143" s="17">
        <v>5.51</v>
      </c>
      <c r="D2143" s="17" t="s">
        <v>2381</v>
      </c>
      <c r="E2143" s="17" t="s">
        <v>2380</v>
      </c>
      <c r="F2143" s="17" t="s">
        <v>2380</v>
      </c>
      <c r="G2143" s="17">
        <v>0</v>
      </c>
      <c r="H2143" s="17" t="s">
        <v>2380</v>
      </c>
    </row>
    <row r="2144" spans="1:8" x14ac:dyDescent="0.35">
      <c r="A2144" s="17" t="s">
        <v>220</v>
      </c>
      <c r="B2144" s="17">
        <v>34.6</v>
      </c>
      <c r="C2144" s="17">
        <v>4.5</v>
      </c>
      <c r="D2144" s="17" t="s">
        <v>2381</v>
      </c>
      <c r="E2144" s="17" t="s">
        <v>2380</v>
      </c>
      <c r="F2144" s="17" t="s">
        <v>2380</v>
      </c>
      <c r="G2144" s="17">
        <v>0</v>
      </c>
      <c r="H2144" s="17" t="s">
        <v>2380</v>
      </c>
    </row>
    <row r="2145" spans="1:8" x14ac:dyDescent="0.35">
      <c r="A2145" s="17" t="s">
        <v>219</v>
      </c>
      <c r="B2145" s="17">
        <v>25.8</v>
      </c>
      <c r="C2145" s="17">
        <v>6.29</v>
      </c>
      <c r="D2145" s="17" t="s">
        <v>2381</v>
      </c>
      <c r="E2145" s="17" t="s">
        <v>2380</v>
      </c>
      <c r="F2145" s="17" t="s">
        <v>2380</v>
      </c>
      <c r="G2145" s="17">
        <v>0</v>
      </c>
      <c r="H2145" s="17" t="s">
        <v>2380</v>
      </c>
    </row>
    <row r="2146" spans="1:8" x14ac:dyDescent="0.35">
      <c r="A2146" s="17" t="s">
        <v>218</v>
      </c>
      <c r="B2146" s="17">
        <v>35.86</v>
      </c>
      <c r="C2146" s="17">
        <v>4.33</v>
      </c>
      <c r="D2146" s="17" t="s">
        <v>2380</v>
      </c>
      <c r="E2146" s="17" t="s">
        <v>2380</v>
      </c>
      <c r="F2146" s="17" t="s">
        <v>2380</v>
      </c>
      <c r="G2146" s="17">
        <v>1</v>
      </c>
      <c r="H2146" s="17" t="s">
        <v>2380</v>
      </c>
    </row>
    <row r="2147" spans="1:8" x14ac:dyDescent="0.35">
      <c r="A2147" s="17" t="s">
        <v>217</v>
      </c>
      <c r="B2147" s="17">
        <v>40.47</v>
      </c>
      <c r="C2147" s="17">
        <v>11.15</v>
      </c>
      <c r="D2147" s="17" t="s">
        <v>2380</v>
      </c>
      <c r="E2147" s="17" t="s">
        <v>2380</v>
      </c>
      <c r="F2147" s="17" t="s">
        <v>2380</v>
      </c>
      <c r="G2147" s="17">
        <v>0</v>
      </c>
      <c r="H2147" s="17" t="s">
        <v>2380</v>
      </c>
    </row>
    <row r="2148" spans="1:8" x14ac:dyDescent="0.35">
      <c r="A2148" s="17" t="s">
        <v>216</v>
      </c>
      <c r="B2148" s="17">
        <v>32.01</v>
      </c>
      <c r="C2148" s="17">
        <v>6.45</v>
      </c>
      <c r="D2148" s="17" t="s">
        <v>2380</v>
      </c>
      <c r="E2148" s="17" t="s">
        <v>2380</v>
      </c>
      <c r="F2148" s="17" t="s">
        <v>2380</v>
      </c>
      <c r="G2148" s="17">
        <v>1</v>
      </c>
      <c r="H2148" s="17" t="s">
        <v>2380</v>
      </c>
    </row>
    <row r="2149" spans="1:8" x14ac:dyDescent="0.35">
      <c r="A2149" s="17" t="s">
        <v>215</v>
      </c>
      <c r="B2149" s="17">
        <v>33</v>
      </c>
      <c r="C2149" s="17">
        <v>9.27</v>
      </c>
      <c r="D2149" s="17" t="s">
        <v>2380</v>
      </c>
      <c r="E2149" s="17" t="s">
        <v>2380</v>
      </c>
      <c r="F2149" s="17" t="s">
        <v>2380</v>
      </c>
      <c r="G2149" s="17">
        <v>0</v>
      </c>
      <c r="H2149" s="17" t="s">
        <v>2380</v>
      </c>
    </row>
    <row r="2150" spans="1:8" x14ac:dyDescent="0.35">
      <c r="A2150" s="17" t="s">
        <v>214</v>
      </c>
      <c r="B2150" s="17">
        <v>29.3</v>
      </c>
      <c r="C2150" s="17">
        <v>6.15</v>
      </c>
      <c r="D2150" s="17" t="s">
        <v>2380</v>
      </c>
      <c r="E2150" s="17" t="s">
        <v>2380</v>
      </c>
      <c r="F2150" s="17" t="s">
        <v>2380</v>
      </c>
      <c r="G2150" s="17">
        <v>1</v>
      </c>
      <c r="H2150" s="17" t="s">
        <v>2380</v>
      </c>
    </row>
    <row r="2151" spans="1:8" x14ac:dyDescent="0.35">
      <c r="A2151" s="17" t="s">
        <v>213</v>
      </c>
      <c r="B2151" s="17">
        <v>25.8</v>
      </c>
      <c r="C2151" s="17">
        <v>4.13</v>
      </c>
      <c r="D2151" s="17" t="s">
        <v>2380</v>
      </c>
      <c r="E2151" s="17" t="s">
        <v>2380</v>
      </c>
      <c r="F2151" s="17" t="s">
        <v>2380</v>
      </c>
      <c r="G2151" s="17">
        <v>1</v>
      </c>
      <c r="H2151" s="17" t="s">
        <v>2380</v>
      </c>
    </row>
    <row r="2152" spans="1:8" x14ac:dyDescent="0.35">
      <c r="A2152" s="17" t="s">
        <v>212</v>
      </c>
      <c r="B2152" s="17">
        <v>23.4</v>
      </c>
      <c r="C2152" s="17">
        <v>4.24</v>
      </c>
      <c r="D2152" s="17" t="s">
        <v>2380</v>
      </c>
      <c r="E2152" s="17" t="s">
        <v>2380</v>
      </c>
      <c r="F2152" s="17" t="s">
        <v>2380</v>
      </c>
      <c r="G2152" s="17">
        <v>1</v>
      </c>
      <c r="H2152" s="17" t="s">
        <v>2380</v>
      </c>
    </row>
    <row r="2153" spans="1:8" x14ac:dyDescent="0.35">
      <c r="A2153" s="17" t="s">
        <v>211</v>
      </c>
      <c r="B2153" s="17">
        <v>27.93</v>
      </c>
      <c r="C2153" s="17">
        <v>9.8800000000000008</v>
      </c>
      <c r="D2153" s="17" t="s">
        <v>2380</v>
      </c>
      <c r="E2153" s="17" t="s">
        <v>2380</v>
      </c>
      <c r="F2153" s="17" t="s">
        <v>2380</v>
      </c>
      <c r="G2153" s="17">
        <v>0</v>
      </c>
      <c r="H2153" s="17" t="s">
        <v>2380</v>
      </c>
    </row>
    <row r="2154" spans="1:8" x14ac:dyDescent="0.35">
      <c r="A2154" s="17" t="s">
        <v>210</v>
      </c>
      <c r="B2154" s="17">
        <v>22</v>
      </c>
      <c r="C2154" s="17">
        <v>9.5</v>
      </c>
      <c r="D2154" s="17" t="s">
        <v>2380</v>
      </c>
      <c r="E2154" s="17" t="s">
        <v>2380</v>
      </c>
      <c r="F2154" s="17" t="s">
        <v>2380</v>
      </c>
      <c r="G2154" s="17">
        <v>0</v>
      </c>
      <c r="H2154" s="17" t="s">
        <v>2380</v>
      </c>
    </row>
    <row r="2155" spans="1:8" x14ac:dyDescent="0.35">
      <c r="A2155" s="17" t="s">
        <v>209</v>
      </c>
      <c r="B2155" s="17">
        <v>36.86</v>
      </c>
      <c r="C2155" s="17">
        <v>4.97</v>
      </c>
      <c r="D2155" s="17" t="s">
        <v>2381</v>
      </c>
      <c r="E2155" s="17" t="s">
        <v>2380</v>
      </c>
      <c r="F2155" s="17" t="s">
        <v>2380</v>
      </c>
      <c r="G2155" s="17">
        <v>0</v>
      </c>
      <c r="H2155" s="17" t="s">
        <v>2380</v>
      </c>
    </row>
    <row r="2156" spans="1:8" x14ac:dyDescent="0.35">
      <c r="A2156" s="17" t="s">
        <v>208</v>
      </c>
      <c r="B2156" s="17">
        <v>31.254999999999999</v>
      </c>
      <c r="C2156" s="17">
        <v>5.49</v>
      </c>
      <c r="D2156" s="17" t="s">
        <v>2381</v>
      </c>
      <c r="E2156" s="17" t="s">
        <v>2380</v>
      </c>
      <c r="F2156" s="17" t="s">
        <v>2380</v>
      </c>
      <c r="G2156" s="17">
        <v>0</v>
      </c>
      <c r="H2156" s="17" t="s">
        <v>2380</v>
      </c>
    </row>
    <row r="2157" spans="1:8" x14ac:dyDescent="0.35">
      <c r="A2157" s="17" t="s">
        <v>207</v>
      </c>
      <c r="B2157" s="17">
        <v>23.06</v>
      </c>
      <c r="C2157" s="17">
        <v>4.47</v>
      </c>
      <c r="D2157" s="17" t="s">
        <v>2380</v>
      </c>
      <c r="E2157" s="17" t="s">
        <v>2380</v>
      </c>
      <c r="F2157" s="17" t="s">
        <v>2380</v>
      </c>
      <c r="G2157" s="17">
        <v>0</v>
      </c>
      <c r="H2157" s="17" t="s">
        <v>2380</v>
      </c>
    </row>
    <row r="2158" spans="1:8" x14ac:dyDescent="0.35">
      <c r="A2158" s="17" t="s">
        <v>206</v>
      </c>
      <c r="B2158" s="17">
        <v>28.975000000000001</v>
      </c>
      <c r="C2158" s="17">
        <v>4.34</v>
      </c>
      <c r="D2158" s="17" t="s">
        <v>2381</v>
      </c>
      <c r="E2158" s="17" t="s">
        <v>2380</v>
      </c>
      <c r="F2158" s="17" t="s">
        <v>2380</v>
      </c>
      <c r="G2158" s="17">
        <v>0</v>
      </c>
      <c r="H2158" s="17" t="s">
        <v>2380</v>
      </c>
    </row>
    <row r="2159" spans="1:8" x14ac:dyDescent="0.35">
      <c r="A2159" s="17" t="s">
        <v>205</v>
      </c>
      <c r="B2159" s="17">
        <v>33.299999999999997</v>
      </c>
      <c r="C2159" s="17">
        <v>9.49</v>
      </c>
      <c r="D2159" s="17" t="s">
        <v>2380</v>
      </c>
      <c r="E2159" s="17" t="s">
        <v>2380</v>
      </c>
      <c r="F2159" s="17" t="s">
        <v>2380</v>
      </c>
      <c r="G2159" s="17">
        <v>0</v>
      </c>
      <c r="H2159" s="17" t="s">
        <v>2380</v>
      </c>
    </row>
    <row r="2160" spans="1:8" x14ac:dyDescent="0.35">
      <c r="A2160" s="17" t="s">
        <v>204</v>
      </c>
      <c r="B2160" s="17">
        <v>33</v>
      </c>
      <c r="C2160" s="17">
        <v>10.16</v>
      </c>
      <c r="D2160" s="17" t="s">
        <v>2380</v>
      </c>
      <c r="E2160" s="17" t="s">
        <v>2380</v>
      </c>
      <c r="F2160" s="17" t="s">
        <v>2380</v>
      </c>
      <c r="G2160" s="17">
        <v>0</v>
      </c>
      <c r="H2160" s="17" t="s">
        <v>2380</v>
      </c>
    </row>
    <row r="2161" spans="1:8" x14ac:dyDescent="0.35">
      <c r="A2161" s="17" t="s">
        <v>203</v>
      </c>
      <c r="B2161" s="17">
        <v>31.46</v>
      </c>
      <c r="C2161" s="17">
        <v>11.19</v>
      </c>
      <c r="D2161" s="17" t="s">
        <v>2380</v>
      </c>
      <c r="E2161" s="17" t="s">
        <v>2380</v>
      </c>
      <c r="F2161" s="17" t="s">
        <v>2380</v>
      </c>
      <c r="G2161" s="17">
        <v>0</v>
      </c>
      <c r="H2161" s="17" t="s">
        <v>2380</v>
      </c>
    </row>
    <row r="2162" spans="1:8" x14ac:dyDescent="0.35">
      <c r="A2162" s="17" t="s">
        <v>202</v>
      </c>
      <c r="B2162" s="17">
        <v>29.6</v>
      </c>
      <c r="C2162" s="17">
        <v>11.03</v>
      </c>
      <c r="D2162" s="17" t="s">
        <v>2380</v>
      </c>
      <c r="E2162" s="17" t="s">
        <v>2380</v>
      </c>
      <c r="F2162" s="17" t="s">
        <v>2380</v>
      </c>
      <c r="G2162" s="17">
        <v>0</v>
      </c>
      <c r="H2162" s="17" t="s">
        <v>2380</v>
      </c>
    </row>
    <row r="2163" spans="1:8" x14ac:dyDescent="0.35">
      <c r="A2163" s="17" t="s">
        <v>201</v>
      </c>
      <c r="B2163" s="17">
        <v>22.05</v>
      </c>
      <c r="C2163" s="17">
        <v>4.43</v>
      </c>
      <c r="D2163" s="17" t="s">
        <v>2381</v>
      </c>
      <c r="E2163" s="17" t="s">
        <v>2380</v>
      </c>
      <c r="F2163" s="17" t="s">
        <v>2380</v>
      </c>
      <c r="G2163" s="17">
        <v>0</v>
      </c>
      <c r="H2163" s="17" t="s">
        <v>2380</v>
      </c>
    </row>
    <row r="2164" spans="1:8" x14ac:dyDescent="0.35">
      <c r="A2164" s="17" t="s">
        <v>199</v>
      </c>
      <c r="B2164" s="17">
        <v>27.06</v>
      </c>
      <c r="C2164" s="17">
        <v>6.14</v>
      </c>
      <c r="D2164" s="17" t="s">
        <v>2380</v>
      </c>
      <c r="E2164" s="17" t="s">
        <v>2381</v>
      </c>
      <c r="F2164" s="17" t="s">
        <v>2380</v>
      </c>
      <c r="G2164" s="17">
        <v>1</v>
      </c>
      <c r="H2164" s="17" t="s">
        <v>2380</v>
      </c>
    </row>
    <row r="2165" spans="1:8" x14ac:dyDescent="0.35">
      <c r="A2165" s="17" t="s">
        <v>198</v>
      </c>
      <c r="B2165" s="17">
        <v>20.49</v>
      </c>
      <c r="C2165" s="17">
        <v>4.87</v>
      </c>
      <c r="D2165" s="17" t="s">
        <v>2380</v>
      </c>
      <c r="E2165" s="17" t="s">
        <v>2380</v>
      </c>
      <c r="F2165" s="17" t="s">
        <v>2380</v>
      </c>
      <c r="G2165" s="17">
        <v>0</v>
      </c>
      <c r="H2165" s="17" t="s">
        <v>2380</v>
      </c>
    </row>
    <row r="2166" spans="1:8" x14ac:dyDescent="0.35">
      <c r="A2166" s="17" t="s">
        <v>197</v>
      </c>
      <c r="B2166" s="17">
        <v>28.4</v>
      </c>
      <c r="C2166" s="17">
        <v>4.3</v>
      </c>
      <c r="D2166" s="17" t="s">
        <v>2380</v>
      </c>
      <c r="E2166" s="17" t="s">
        <v>2380</v>
      </c>
      <c r="F2166" s="17" t="s">
        <v>2381</v>
      </c>
      <c r="G2166" s="17">
        <v>1</v>
      </c>
      <c r="H2166" s="17" t="s">
        <v>2380</v>
      </c>
    </row>
    <row r="2167" spans="1:8" x14ac:dyDescent="0.35">
      <c r="A2167" s="17" t="s">
        <v>196</v>
      </c>
      <c r="B2167" s="17">
        <v>41.91</v>
      </c>
      <c r="C2167" s="17">
        <v>6.19</v>
      </c>
      <c r="D2167" s="17" t="s">
        <v>2380</v>
      </c>
      <c r="E2167" s="17" t="s">
        <v>2380</v>
      </c>
      <c r="F2167" s="17" t="s">
        <v>2380</v>
      </c>
      <c r="G2167" s="17">
        <v>0</v>
      </c>
      <c r="H2167" s="17" t="s">
        <v>2380</v>
      </c>
    </row>
    <row r="2168" spans="1:8" x14ac:dyDescent="0.35">
      <c r="A2168" s="17" t="s">
        <v>195</v>
      </c>
      <c r="B2168" s="17">
        <v>24.6</v>
      </c>
      <c r="C2168" s="17">
        <v>6.19</v>
      </c>
      <c r="D2168" s="17" t="s">
        <v>2380</v>
      </c>
      <c r="E2168" s="17" t="s">
        <v>2380</v>
      </c>
      <c r="F2168" s="17" t="s">
        <v>2381</v>
      </c>
      <c r="G2168" s="17">
        <v>1</v>
      </c>
      <c r="H2168" s="17" t="s">
        <v>2380</v>
      </c>
    </row>
    <row r="2169" spans="1:8" x14ac:dyDescent="0.35">
      <c r="A2169" s="17" t="s">
        <v>194</v>
      </c>
      <c r="B2169" s="17">
        <v>20.9</v>
      </c>
      <c r="C2169" s="17">
        <v>5.12</v>
      </c>
      <c r="D2169" s="17" t="s">
        <v>2380</v>
      </c>
      <c r="E2169" s="17" t="s">
        <v>2380</v>
      </c>
      <c r="F2169" s="17" t="s">
        <v>2381</v>
      </c>
      <c r="G2169" s="17">
        <v>1</v>
      </c>
      <c r="H2169" s="17" t="s">
        <v>2380</v>
      </c>
    </row>
    <row r="2170" spans="1:8" x14ac:dyDescent="0.35">
      <c r="A2170" s="17" t="s">
        <v>193</v>
      </c>
      <c r="B2170" s="17">
        <v>34.4</v>
      </c>
      <c r="C2170" s="17">
        <v>4.04</v>
      </c>
      <c r="D2170" s="17" t="s">
        <v>2380</v>
      </c>
      <c r="E2170" s="17" t="s">
        <v>2380</v>
      </c>
      <c r="F2170" s="17" t="s">
        <v>2380</v>
      </c>
      <c r="G2170" s="17">
        <v>0</v>
      </c>
      <c r="H2170" s="17" t="s">
        <v>2380</v>
      </c>
    </row>
    <row r="2171" spans="1:8" x14ac:dyDescent="0.35">
      <c r="A2171" s="17" t="s">
        <v>192</v>
      </c>
      <c r="B2171" s="17">
        <v>32.56</v>
      </c>
      <c r="C2171" s="17">
        <v>5.36</v>
      </c>
      <c r="D2171" s="17" t="s">
        <v>2380</v>
      </c>
      <c r="E2171" s="17" t="s">
        <v>2380</v>
      </c>
      <c r="F2171" s="17" t="s">
        <v>2380</v>
      </c>
      <c r="G2171" s="17">
        <v>0</v>
      </c>
      <c r="H2171" s="17" t="s">
        <v>2380</v>
      </c>
    </row>
    <row r="2172" spans="1:8" x14ac:dyDescent="0.35">
      <c r="A2172" s="17" t="s">
        <v>191</v>
      </c>
      <c r="B2172" s="17">
        <v>27.98</v>
      </c>
      <c r="C2172" s="17">
        <v>4.38</v>
      </c>
      <c r="D2172" s="17" t="s">
        <v>2380</v>
      </c>
      <c r="E2172" s="17" t="s">
        <v>2381</v>
      </c>
      <c r="F2172" s="17" t="s">
        <v>2380</v>
      </c>
      <c r="G2172" s="17">
        <v>1</v>
      </c>
      <c r="H2172" s="17" t="s">
        <v>2380</v>
      </c>
    </row>
    <row r="2173" spans="1:8" x14ac:dyDescent="0.35">
      <c r="A2173" s="17" t="s">
        <v>190</v>
      </c>
      <c r="B2173" s="17">
        <v>26.51</v>
      </c>
      <c r="C2173" s="17">
        <v>4.58</v>
      </c>
      <c r="D2173" s="17" t="s">
        <v>2380</v>
      </c>
      <c r="E2173" s="17" t="s">
        <v>2380</v>
      </c>
      <c r="F2173" s="17" t="s">
        <v>2380</v>
      </c>
      <c r="G2173" s="17">
        <v>0</v>
      </c>
      <c r="H2173" s="17" t="s">
        <v>2380</v>
      </c>
    </row>
    <row r="2174" spans="1:8" x14ac:dyDescent="0.35">
      <c r="A2174" s="17" t="s">
        <v>189</v>
      </c>
      <c r="B2174" s="17">
        <v>29.734999999999999</v>
      </c>
      <c r="C2174" s="17">
        <v>11.92</v>
      </c>
      <c r="D2174" s="17" t="s">
        <v>2380</v>
      </c>
      <c r="E2174" s="17" t="s">
        <v>2380</v>
      </c>
      <c r="F2174" s="17" t="s">
        <v>2380</v>
      </c>
      <c r="G2174" s="17">
        <v>0</v>
      </c>
      <c r="H2174" s="17" t="s">
        <v>2380</v>
      </c>
    </row>
    <row r="2175" spans="1:8" x14ac:dyDescent="0.35">
      <c r="A2175" s="17" t="s">
        <v>188</v>
      </c>
      <c r="B2175" s="17">
        <v>40.5</v>
      </c>
      <c r="C2175" s="17">
        <v>5.4</v>
      </c>
      <c r="D2175" s="17" t="s">
        <v>2380</v>
      </c>
      <c r="E2175" s="17" t="s">
        <v>2380</v>
      </c>
      <c r="F2175" s="17" t="s">
        <v>2381</v>
      </c>
      <c r="G2175" s="17">
        <v>1</v>
      </c>
      <c r="H2175" s="17" t="s">
        <v>2380</v>
      </c>
    </row>
    <row r="2176" spans="1:8" x14ac:dyDescent="0.35">
      <c r="A2176" s="17" t="s">
        <v>187</v>
      </c>
      <c r="B2176" s="17">
        <v>25.64</v>
      </c>
      <c r="C2176" s="17">
        <v>4.76</v>
      </c>
      <c r="D2176" s="17" t="s">
        <v>2380</v>
      </c>
      <c r="E2176" s="17" t="s">
        <v>2380</v>
      </c>
      <c r="F2176" s="17" t="s">
        <v>2380</v>
      </c>
      <c r="G2176" s="17">
        <v>1</v>
      </c>
      <c r="H2176" s="17" t="s">
        <v>2380</v>
      </c>
    </row>
    <row r="2177" spans="1:8" x14ac:dyDescent="0.35">
      <c r="A2177" s="17" t="s">
        <v>186</v>
      </c>
      <c r="B2177" s="17">
        <v>32.9</v>
      </c>
      <c r="C2177" s="17">
        <v>4.78</v>
      </c>
      <c r="D2177" s="17" t="s">
        <v>2380</v>
      </c>
      <c r="E2177" s="17" t="s">
        <v>2380</v>
      </c>
      <c r="F2177" s="17" t="s">
        <v>2381</v>
      </c>
      <c r="G2177" s="17">
        <v>1</v>
      </c>
      <c r="H2177" s="17" t="s">
        <v>2380</v>
      </c>
    </row>
    <row r="2178" spans="1:8" x14ac:dyDescent="0.35">
      <c r="A2178" s="17" t="s">
        <v>185</v>
      </c>
      <c r="B2178" s="17">
        <v>29.8</v>
      </c>
      <c r="C2178" s="17">
        <v>4.26</v>
      </c>
      <c r="D2178" s="17" t="s">
        <v>2380</v>
      </c>
      <c r="E2178" s="17" t="s">
        <v>2380</v>
      </c>
      <c r="F2178" s="17" t="s">
        <v>2381</v>
      </c>
      <c r="G2178" s="17">
        <v>1</v>
      </c>
      <c r="H2178" s="17" t="s">
        <v>2380</v>
      </c>
    </row>
    <row r="2179" spans="1:8" x14ac:dyDescent="0.35">
      <c r="A2179" s="17" t="s">
        <v>184</v>
      </c>
      <c r="B2179" s="17">
        <v>28.9</v>
      </c>
      <c r="C2179" s="17">
        <v>5.85</v>
      </c>
      <c r="D2179" s="17" t="s">
        <v>2380</v>
      </c>
      <c r="E2179" s="17" t="s">
        <v>2380</v>
      </c>
      <c r="F2179" s="17" t="s">
        <v>2381</v>
      </c>
      <c r="G2179" s="17">
        <v>1</v>
      </c>
      <c r="H2179" s="17" t="s">
        <v>2380</v>
      </c>
    </row>
    <row r="2180" spans="1:8" x14ac:dyDescent="0.35">
      <c r="A2180" s="17" t="s">
        <v>183</v>
      </c>
      <c r="B2180" s="17">
        <v>24.7</v>
      </c>
      <c r="C2180" s="17">
        <v>5.32</v>
      </c>
      <c r="D2180" s="17" t="s">
        <v>2380</v>
      </c>
      <c r="E2180" s="17" t="s">
        <v>2380</v>
      </c>
      <c r="F2180" s="17" t="s">
        <v>2381</v>
      </c>
      <c r="G2180" s="17">
        <v>1</v>
      </c>
      <c r="H2180" s="17" t="s">
        <v>2380</v>
      </c>
    </row>
    <row r="2181" spans="1:8" x14ac:dyDescent="0.35">
      <c r="A2181" s="17" t="s">
        <v>182</v>
      </c>
      <c r="B2181" s="17">
        <v>20.6</v>
      </c>
      <c r="C2181" s="17">
        <v>5.14</v>
      </c>
      <c r="D2181" s="17" t="s">
        <v>2380</v>
      </c>
      <c r="E2181" s="17" t="s">
        <v>2380</v>
      </c>
      <c r="F2181" s="17" t="s">
        <v>2381</v>
      </c>
      <c r="G2181" s="17">
        <v>1</v>
      </c>
      <c r="H2181" s="17" t="s">
        <v>2380</v>
      </c>
    </row>
    <row r="2182" spans="1:8" x14ac:dyDescent="0.35">
      <c r="A2182" s="17" t="s">
        <v>181</v>
      </c>
      <c r="B2182" s="17">
        <v>18.600000000000001</v>
      </c>
      <c r="C2182" s="17">
        <v>5</v>
      </c>
      <c r="D2182" s="17" t="s">
        <v>2380</v>
      </c>
      <c r="E2182" s="17" t="s">
        <v>2380</v>
      </c>
      <c r="F2182" s="17" t="s">
        <v>2381</v>
      </c>
      <c r="G2182" s="17">
        <v>1</v>
      </c>
      <c r="H2182" s="17" t="s">
        <v>2380</v>
      </c>
    </row>
    <row r="2183" spans="1:8" x14ac:dyDescent="0.35">
      <c r="A2183" s="17" t="s">
        <v>180</v>
      </c>
      <c r="B2183" s="17">
        <v>17.8</v>
      </c>
      <c r="C2183" s="17">
        <v>4.55</v>
      </c>
      <c r="D2183" s="17" t="s">
        <v>2380</v>
      </c>
      <c r="E2183" s="17" t="s">
        <v>2380</v>
      </c>
      <c r="F2183" s="17" t="s">
        <v>2381</v>
      </c>
      <c r="G2183" s="17">
        <v>1</v>
      </c>
      <c r="H2183" s="17" t="s">
        <v>2380</v>
      </c>
    </row>
    <row r="2184" spans="1:8" x14ac:dyDescent="0.35">
      <c r="A2184" s="17" t="s">
        <v>179</v>
      </c>
      <c r="B2184" s="17">
        <v>35.200000000000003</v>
      </c>
      <c r="C2184" s="17">
        <v>5.97</v>
      </c>
      <c r="D2184" s="17" t="s">
        <v>2380</v>
      </c>
      <c r="E2184" s="17" t="s">
        <v>2381</v>
      </c>
      <c r="F2184" s="17" t="s">
        <v>2380</v>
      </c>
      <c r="G2184" s="17">
        <v>1</v>
      </c>
      <c r="H2184" s="17" t="s">
        <v>2380</v>
      </c>
    </row>
    <row r="2185" spans="1:8" x14ac:dyDescent="0.35">
      <c r="A2185" s="17" t="s">
        <v>178</v>
      </c>
      <c r="B2185" s="17">
        <v>33.770000000000003</v>
      </c>
      <c r="C2185" s="17">
        <v>4.0199999999999996</v>
      </c>
      <c r="D2185" s="17" t="s">
        <v>2380</v>
      </c>
      <c r="E2185" s="17" t="s">
        <v>2381</v>
      </c>
      <c r="F2185" s="17" t="s">
        <v>2380</v>
      </c>
      <c r="G2185" s="17">
        <v>1</v>
      </c>
      <c r="H2185" s="17" t="s">
        <v>2380</v>
      </c>
    </row>
    <row r="2186" spans="1:8" x14ac:dyDescent="0.35">
      <c r="A2186" s="17" t="s">
        <v>177</v>
      </c>
      <c r="B2186" s="17">
        <v>30.03</v>
      </c>
      <c r="C2186" s="17">
        <v>4.04</v>
      </c>
      <c r="D2186" s="17" t="s">
        <v>2380</v>
      </c>
      <c r="E2186" s="17" t="s">
        <v>2381</v>
      </c>
      <c r="F2186" s="17" t="s">
        <v>2380</v>
      </c>
      <c r="G2186" s="17">
        <v>1</v>
      </c>
      <c r="H2186" s="17" t="s">
        <v>2380</v>
      </c>
    </row>
    <row r="2187" spans="1:8" x14ac:dyDescent="0.35">
      <c r="A2187" s="17" t="s">
        <v>176</v>
      </c>
      <c r="B2187" s="17">
        <v>29.37</v>
      </c>
      <c r="C2187" s="17">
        <v>5.54</v>
      </c>
      <c r="D2187" s="17" t="s">
        <v>2380</v>
      </c>
      <c r="E2187" s="17" t="s">
        <v>2381</v>
      </c>
      <c r="F2187" s="17" t="s">
        <v>2380</v>
      </c>
      <c r="G2187" s="17">
        <v>1</v>
      </c>
      <c r="H2187" s="17" t="s">
        <v>2380</v>
      </c>
    </row>
    <row r="2188" spans="1:8" x14ac:dyDescent="0.35">
      <c r="A2188" s="17" t="s">
        <v>175</v>
      </c>
      <c r="B2188" s="17">
        <v>28.5</v>
      </c>
      <c r="C2188" s="17">
        <v>4.03</v>
      </c>
      <c r="D2188" s="17" t="s">
        <v>2380</v>
      </c>
      <c r="E2188" s="17" t="s">
        <v>2381</v>
      </c>
      <c r="F2188" s="17" t="s">
        <v>2380</v>
      </c>
      <c r="G2188" s="17">
        <v>1</v>
      </c>
      <c r="H2188" s="17" t="s">
        <v>2380</v>
      </c>
    </row>
    <row r="2189" spans="1:8" x14ac:dyDescent="0.35">
      <c r="A2189" s="17" t="s">
        <v>174</v>
      </c>
      <c r="B2189" s="17">
        <v>23.32</v>
      </c>
      <c r="C2189" s="17">
        <v>5.62</v>
      </c>
      <c r="D2189" s="17" t="s">
        <v>2380</v>
      </c>
      <c r="E2189" s="17" t="s">
        <v>2381</v>
      </c>
      <c r="F2189" s="17" t="s">
        <v>2380</v>
      </c>
      <c r="G2189" s="17">
        <v>1</v>
      </c>
      <c r="H2189" s="17" t="s">
        <v>2380</v>
      </c>
    </row>
    <row r="2190" spans="1:8" x14ac:dyDescent="0.35">
      <c r="A2190" s="17" t="s">
        <v>173</v>
      </c>
      <c r="B2190" s="17">
        <v>26.125</v>
      </c>
      <c r="C2190" s="17">
        <v>5.27</v>
      </c>
      <c r="D2190" s="17" t="s">
        <v>2380</v>
      </c>
      <c r="E2190" s="17" t="s">
        <v>2381</v>
      </c>
      <c r="F2190" s="17" t="s">
        <v>2380</v>
      </c>
      <c r="G2190" s="17">
        <v>1</v>
      </c>
      <c r="H2190" s="17" t="s">
        <v>2380</v>
      </c>
    </row>
    <row r="2191" spans="1:8" x14ac:dyDescent="0.35">
      <c r="A2191" s="17" t="s">
        <v>172</v>
      </c>
      <c r="B2191" s="17">
        <v>25.46</v>
      </c>
      <c r="C2191" s="17">
        <v>5.18</v>
      </c>
      <c r="D2191" s="17" t="s">
        <v>2380</v>
      </c>
      <c r="E2191" s="17" t="s">
        <v>2381</v>
      </c>
      <c r="F2191" s="17" t="s">
        <v>2380</v>
      </c>
      <c r="G2191" s="17">
        <v>1</v>
      </c>
      <c r="H2191" s="17" t="s">
        <v>2380</v>
      </c>
    </row>
    <row r="2192" spans="1:8" x14ac:dyDescent="0.35">
      <c r="A2192" s="17" t="s">
        <v>171</v>
      </c>
      <c r="B2192" s="17">
        <v>23.75</v>
      </c>
      <c r="C2192" s="17">
        <v>5.27</v>
      </c>
      <c r="D2192" s="17" t="s">
        <v>2380</v>
      </c>
      <c r="E2192" s="17" t="s">
        <v>2381</v>
      </c>
      <c r="F2192" s="17" t="s">
        <v>2380</v>
      </c>
      <c r="G2192" s="17">
        <v>1</v>
      </c>
      <c r="H2192" s="17" t="s">
        <v>2380</v>
      </c>
    </row>
    <row r="2193" spans="1:8" x14ac:dyDescent="0.35">
      <c r="A2193" s="17" t="s">
        <v>169</v>
      </c>
      <c r="B2193" s="17">
        <v>23.085000000000001</v>
      </c>
      <c r="C2193" s="17">
        <v>5.62</v>
      </c>
      <c r="D2193" s="17" t="s">
        <v>2380</v>
      </c>
      <c r="E2193" s="17" t="s">
        <v>2381</v>
      </c>
      <c r="F2193" s="17" t="s">
        <v>2380</v>
      </c>
      <c r="G2193" s="17">
        <v>1</v>
      </c>
      <c r="H2193" s="17" t="s">
        <v>2380</v>
      </c>
    </row>
    <row r="2194" spans="1:8" x14ac:dyDescent="0.35">
      <c r="A2194" s="17" t="s">
        <v>167</v>
      </c>
      <c r="B2194" s="17">
        <v>22.99</v>
      </c>
      <c r="C2194" s="17">
        <v>5.0599999999999996</v>
      </c>
      <c r="D2194" s="17" t="s">
        <v>2380</v>
      </c>
      <c r="E2194" s="17" t="s">
        <v>2381</v>
      </c>
      <c r="F2194" s="17" t="s">
        <v>2380</v>
      </c>
      <c r="G2194" s="17">
        <v>1</v>
      </c>
      <c r="H2194" s="17" t="s">
        <v>2380</v>
      </c>
    </row>
    <row r="2195" spans="1:8" x14ac:dyDescent="0.35">
      <c r="A2195" s="17" t="s">
        <v>165</v>
      </c>
      <c r="B2195" s="17">
        <v>21.47</v>
      </c>
      <c r="C2195" s="17">
        <v>4.6900000000000004</v>
      </c>
      <c r="D2195" s="17" t="s">
        <v>2380</v>
      </c>
      <c r="E2195" s="17" t="s">
        <v>2381</v>
      </c>
      <c r="F2195" s="17" t="s">
        <v>2380</v>
      </c>
      <c r="G2195" s="17">
        <v>1</v>
      </c>
      <c r="H2195" s="17" t="s">
        <v>2380</v>
      </c>
    </row>
    <row r="2196" spans="1:8" x14ac:dyDescent="0.35">
      <c r="A2196" s="17" t="s">
        <v>163</v>
      </c>
      <c r="B2196" s="17">
        <v>15.96</v>
      </c>
      <c r="C2196" s="17">
        <v>5.44</v>
      </c>
      <c r="D2196" s="17" t="s">
        <v>2380</v>
      </c>
      <c r="E2196" s="17" t="s">
        <v>2381</v>
      </c>
      <c r="F2196" s="17" t="s">
        <v>2380</v>
      </c>
      <c r="G2196" s="17">
        <v>1</v>
      </c>
      <c r="H2196" s="17" t="s">
        <v>2380</v>
      </c>
    </row>
    <row r="2197" spans="1:8" x14ac:dyDescent="0.35">
      <c r="A2197" s="17" t="s">
        <v>162</v>
      </c>
      <c r="B2197" s="17">
        <v>39.5</v>
      </c>
      <c r="C2197" s="17">
        <v>5.05</v>
      </c>
      <c r="D2197" s="17" t="s">
        <v>2380</v>
      </c>
      <c r="E2197" s="17" t="s">
        <v>2381</v>
      </c>
      <c r="F2197" s="17" t="s">
        <v>2380</v>
      </c>
      <c r="G2197" s="17">
        <v>1</v>
      </c>
      <c r="H2197" s="17" t="s">
        <v>2380</v>
      </c>
    </row>
    <row r="2198" spans="1:8" x14ac:dyDescent="0.35">
      <c r="A2198" s="17" t="s">
        <v>161</v>
      </c>
      <c r="B2198" s="17">
        <v>33.770000000000003</v>
      </c>
      <c r="C2198" s="17">
        <v>6</v>
      </c>
      <c r="D2198" s="17" t="s">
        <v>2380</v>
      </c>
      <c r="E2198" s="17" t="s">
        <v>2381</v>
      </c>
      <c r="F2198" s="17" t="s">
        <v>2380</v>
      </c>
      <c r="G2198" s="17">
        <v>1</v>
      </c>
      <c r="H2198" s="17" t="s">
        <v>2380</v>
      </c>
    </row>
    <row r="2199" spans="1:8" x14ac:dyDescent="0.35">
      <c r="A2199" s="17" t="s">
        <v>160</v>
      </c>
      <c r="B2199" s="17">
        <v>26.84</v>
      </c>
      <c r="C2199" s="17">
        <v>5.99</v>
      </c>
      <c r="D2199" s="17" t="s">
        <v>2381</v>
      </c>
      <c r="E2199" s="17" t="s">
        <v>2381</v>
      </c>
      <c r="F2199" s="17" t="s">
        <v>2380</v>
      </c>
      <c r="G2199" s="17">
        <v>1</v>
      </c>
      <c r="H2199" s="17" t="s">
        <v>2380</v>
      </c>
    </row>
    <row r="2200" spans="1:8" x14ac:dyDescent="0.35">
      <c r="A2200" s="17" t="s">
        <v>159</v>
      </c>
      <c r="B2200" s="17">
        <v>35.53</v>
      </c>
      <c r="C2200" s="17">
        <v>4.3600000000000003</v>
      </c>
      <c r="D2200" s="17" t="s">
        <v>2380</v>
      </c>
      <c r="E2200" s="17" t="s">
        <v>2380</v>
      </c>
      <c r="F2200" s="17" t="s">
        <v>2381</v>
      </c>
      <c r="G2200" s="17">
        <v>1</v>
      </c>
      <c r="H2200" s="17" t="s">
        <v>2380</v>
      </c>
    </row>
    <row r="2201" spans="1:8" x14ac:dyDescent="0.35">
      <c r="A2201" s="17" t="s">
        <v>158</v>
      </c>
      <c r="B2201" s="17">
        <v>30.59</v>
      </c>
      <c r="C2201" s="17">
        <v>4.41</v>
      </c>
      <c r="D2201" s="17" t="s">
        <v>2380</v>
      </c>
      <c r="E2201" s="17" t="s">
        <v>2380</v>
      </c>
      <c r="F2201" s="17" t="s">
        <v>2381</v>
      </c>
      <c r="G2201" s="17">
        <v>1</v>
      </c>
      <c r="H2201" s="17" t="s">
        <v>2380</v>
      </c>
    </row>
    <row r="2202" spans="1:8" x14ac:dyDescent="0.35">
      <c r="A2202" s="17" t="s">
        <v>157</v>
      </c>
      <c r="B2202" s="17">
        <v>30.59</v>
      </c>
      <c r="C2202" s="17">
        <v>4.17</v>
      </c>
      <c r="D2202" s="17" t="s">
        <v>2380</v>
      </c>
      <c r="E2202" s="17" t="s">
        <v>2380</v>
      </c>
      <c r="F2202" s="17" t="s">
        <v>2381</v>
      </c>
      <c r="G2202" s="17">
        <v>1</v>
      </c>
      <c r="H2202" s="17" t="s">
        <v>2380</v>
      </c>
    </row>
    <row r="2203" spans="1:8" x14ac:dyDescent="0.35">
      <c r="A2203" s="17" t="s">
        <v>156</v>
      </c>
      <c r="B2203" s="17">
        <v>27.835000000000001</v>
      </c>
      <c r="C2203" s="17">
        <v>4.4400000000000004</v>
      </c>
      <c r="D2203" s="17" t="s">
        <v>2380</v>
      </c>
      <c r="E2203" s="17" t="s">
        <v>2380</v>
      </c>
      <c r="F2203" s="17" t="s">
        <v>2381</v>
      </c>
      <c r="G2203" s="17">
        <v>1</v>
      </c>
      <c r="H2203" s="17" t="s">
        <v>2380</v>
      </c>
    </row>
    <row r="2204" spans="1:8" x14ac:dyDescent="0.35">
      <c r="A2204" s="17" t="s">
        <v>155</v>
      </c>
      <c r="B2204" s="17">
        <v>40.26</v>
      </c>
      <c r="C2204" s="17">
        <v>5.52</v>
      </c>
      <c r="D2204" s="17" t="s">
        <v>2380</v>
      </c>
      <c r="E2204" s="17" t="s">
        <v>2381</v>
      </c>
      <c r="F2204" s="17" t="s">
        <v>2380</v>
      </c>
      <c r="G2204" s="17">
        <v>1</v>
      </c>
      <c r="H2204" s="17" t="s">
        <v>2380</v>
      </c>
    </row>
    <row r="2205" spans="1:8" x14ac:dyDescent="0.35">
      <c r="A2205" s="17" t="s">
        <v>154</v>
      </c>
      <c r="B2205" s="17">
        <v>39.82</v>
      </c>
      <c r="C2205" s="17">
        <v>6.01</v>
      </c>
      <c r="D2205" s="17" t="s">
        <v>2380</v>
      </c>
      <c r="E2205" s="17" t="s">
        <v>2381</v>
      </c>
      <c r="F2205" s="17" t="s">
        <v>2380</v>
      </c>
      <c r="G2205" s="17">
        <v>1</v>
      </c>
      <c r="H2205" s="17" t="s">
        <v>2380</v>
      </c>
    </row>
    <row r="2206" spans="1:8" x14ac:dyDescent="0.35">
      <c r="A2206" s="17" t="s">
        <v>153</v>
      </c>
      <c r="B2206" s="17">
        <v>39.159999999999997</v>
      </c>
      <c r="C2206" s="17">
        <v>5.81</v>
      </c>
      <c r="D2206" s="17" t="s">
        <v>2380</v>
      </c>
      <c r="E2206" s="17" t="s">
        <v>2381</v>
      </c>
      <c r="F2206" s="17" t="s">
        <v>2380</v>
      </c>
      <c r="G2206" s="17">
        <v>1</v>
      </c>
      <c r="H2206" s="17" t="s">
        <v>2380</v>
      </c>
    </row>
    <row r="2207" spans="1:8" x14ac:dyDescent="0.35">
      <c r="A2207" s="17" t="s">
        <v>152</v>
      </c>
      <c r="B2207" s="17">
        <v>25.555</v>
      </c>
      <c r="C2207" s="17">
        <v>4.37</v>
      </c>
      <c r="D2207" s="17" t="s">
        <v>2380</v>
      </c>
      <c r="E2207" s="17" t="s">
        <v>2380</v>
      </c>
      <c r="F2207" s="17" t="s">
        <v>2381</v>
      </c>
      <c r="G2207" s="17">
        <v>1</v>
      </c>
      <c r="H2207" s="17" t="s">
        <v>2380</v>
      </c>
    </row>
    <row r="2208" spans="1:8" x14ac:dyDescent="0.35">
      <c r="A2208" s="17" t="s">
        <v>151</v>
      </c>
      <c r="B2208" s="17">
        <v>25.175000000000001</v>
      </c>
      <c r="C2208" s="17">
        <v>5.74</v>
      </c>
      <c r="D2208" s="17" t="s">
        <v>2380</v>
      </c>
      <c r="E2208" s="17" t="s">
        <v>2380</v>
      </c>
      <c r="F2208" s="17" t="s">
        <v>2381</v>
      </c>
      <c r="G2208" s="17">
        <v>1</v>
      </c>
      <c r="H2208" s="17" t="s">
        <v>2380</v>
      </c>
    </row>
    <row r="2209" spans="1:8" x14ac:dyDescent="0.35">
      <c r="A2209" s="17" t="s">
        <v>150</v>
      </c>
      <c r="B2209" s="17">
        <v>38.28</v>
      </c>
      <c r="C2209" s="17">
        <v>5.39</v>
      </c>
      <c r="D2209" s="17" t="s">
        <v>2380</v>
      </c>
      <c r="E2209" s="17" t="s">
        <v>2381</v>
      </c>
      <c r="F2209" s="17" t="s">
        <v>2380</v>
      </c>
      <c r="G2209" s="17">
        <v>1</v>
      </c>
      <c r="H2209" s="17" t="s">
        <v>2380</v>
      </c>
    </row>
    <row r="2210" spans="1:8" x14ac:dyDescent="0.35">
      <c r="A2210" s="17" t="s">
        <v>149</v>
      </c>
      <c r="B2210" s="17">
        <v>38.17</v>
      </c>
      <c r="C2210" s="17">
        <v>4.07</v>
      </c>
      <c r="D2210" s="17" t="s">
        <v>2380</v>
      </c>
      <c r="E2210" s="17" t="s">
        <v>2381</v>
      </c>
      <c r="F2210" s="17" t="s">
        <v>2380</v>
      </c>
      <c r="G2210" s="17">
        <v>1</v>
      </c>
      <c r="H2210" s="17" t="s">
        <v>2380</v>
      </c>
    </row>
    <row r="2211" spans="1:8" x14ac:dyDescent="0.35">
      <c r="A2211" s="17" t="s">
        <v>148</v>
      </c>
      <c r="B2211" s="17">
        <v>36.85</v>
      </c>
      <c r="C2211" s="17">
        <v>5.49</v>
      </c>
      <c r="D2211" s="17" t="s">
        <v>2380</v>
      </c>
      <c r="E2211" s="17" t="s">
        <v>2381</v>
      </c>
      <c r="F2211" s="17" t="s">
        <v>2380</v>
      </c>
      <c r="G2211" s="17">
        <v>1</v>
      </c>
      <c r="H2211" s="17" t="s">
        <v>2380</v>
      </c>
    </row>
    <row r="2212" spans="1:8" x14ac:dyDescent="0.35">
      <c r="A2212" s="17" t="s">
        <v>147</v>
      </c>
      <c r="B2212" s="17">
        <v>22.61</v>
      </c>
      <c r="C2212" s="17">
        <v>5.68</v>
      </c>
      <c r="D2212" s="17" t="s">
        <v>2380</v>
      </c>
      <c r="E2212" s="17" t="s">
        <v>2380</v>
      </c>
      <c r="F2212" s="17" t="s">
        <v>2381</v>
      </c>
      <c r="G2212" s="17">
        <v>1</v>
      </c>
      <c r="H2212" s="17" t="s">
        <v>2380</v>
      </c>
    </row>
    <row r="2213" spans="1:8" x14ac:dyDescent="0.35">
      <c r="A2213" s="17" t="s">
        <v>146</v>
      </c>
      <c r="B2213" s="17">
        <v>21.754999999999999</v>
      </c>
      <c r="C2213" s="17">
        <v>6.09</v>
      </c>
      <c r="D2213" s="17" t="s">
        <v>2380</v>
      </c>
      <c r="E2213" s="17" t="s">
        <v>2380</v>
      </c>
      <c r="F2213" s="17" t="s">
        <v>2381</v>
      </c>
      <c r="G2213" s="17">
        <v>1</v>
      </c>
      <c r="H2213" s="17" t="s">
        <v>2380</v>
      </c>
    </row>
    <row r="2214" spans="1:8" x14ac:dyDescent="0.35">
      <c r="A2214" s="17" t="s">
        <v>145</v>
      </c>
      <c r="B2214" s="17">
        <v>20.425000000000001</v>
      </c>
      <c r="C2214" s="17">
        <v>5.53</v>
      </c>
      <c r="D2214" s="17" t="s">
        <v>2380</v>
      </c>
      <c r="E2214" s="17" t="s">
        <v>2380</v>
      </c>
      <c r="F2214" s="17" t="s">
        <v>2381</v>
      </c>
      <c r="G2214" s="17">
        <v>1</v>
      </c>
      <c r="H2214" s="17" t="s">
        <v>2380</v>
      </c>
    </row>
    <row r="2215" spans="1:8" x14ac:dyDescent="0.35">
      <c r="A2215" s="17" t="s">
        <v>144</v>
      </c>
      <c r="B2215" s="17">
        <v>31.35</v>
      </c>
      <c r="C2215" s="17">
        <v>4.28</v>
      </c>
      <c r="D2215" s="17" t="s">
        <v>2380</v>
      </c>
      <c r="E2215" s="17" t="s">
        <v>2381</v>
      </c>
      <c r="F2215" s="17" t="s">
        <v>2380</v>
      </c>
      <c r="G2215" s="17">
        <v>1</v>
      </c>
      <c r="H2215" s="17" t="s">
        <v>2380</v>
      </c>
    </row>
    <row r="2216" spans="1:8" x14ac:dyDescent="0.35">
      <c r="A2216" s="17" t="s">
        <v>143</v>
      </c>
      <c r="B2216" s="17">
        <v>31.13</v>
      </c>
      <c r="C2216" s="17">
        <v>6.01</v>
      </c>
      <c r="D2216" s="17" t="s">
        <v>2380</v>
      </c>
      <c r="E2216" s="17" t="s">
        <v>2381</v>
      </c>
      <c r="F2216" s="17" t="s">
        <v>2380</v>
      </c>
      <c r="G2216" s="17">
        <v>1</v>
      </c>
      <c r="H2216" s="17" t="s">
        <v>2380</v>
      </c>
    </row>
    <row r="2217" spans="1:8" x14ac:dyDescent="0.35">
      <c r="A2217" s="17" t="s">
        <v>142</v>
      </c>
      <c r="B2217" s="17">
        <v>17.48</v>
      </c>
      <c r="C2217" s="17">
        <v>4.59</v>
      </c>
      <c r="D2217" s="17" t="s">
        <v>2380</v>
      </c>
      <c r="E2217" s="17" t="s">
        <v>2380</v>
      </c>
      <c r="F2217" s="17" t="s">
        <v>2381</v>
      </c>
      <c r="G2217" s="17">
        <v>1</v>
      </c>
      <c r="H2217" s="17" t="s">
        <v>2380</v>
      </c>
    </row>
    <row r="2218" spans="1:8" x14ac:dyDescent="0.35">
      <c r="A2218" s="17" t="s">
        <v>141</v>
      </c>
      <c r="B2218" s="17">
        <v>22.57</v>
      </c>
      <c r="C2218" s="17">
        <v>5.8</v>
      </c>
      <c r="D2218" s="17" t="s">
        <v>2381</v>
      </c>
      <c r="E2218" s="17" t="s">
        <v>2380</v>
      </c>
      <c r="F2218" s="17" t="s">
        <v>2380</v>
      </c>
      <c r="G2218" s="17">
        <v>1</v>
      </c>
      <c r="H2218" s="17" t="s">
        <v>2380</v>
      </c>
    </row>
    <row r="2219" spans="1:8" x14ac:dyDescent="0.35">
      <c r="A2219" s="17" t="s">
        <v>140</v>
      </c>
      <c r="B2219" s="17">
        <v>26.73</v>
      </c>
      <c r="C2219" s="17">
        <v>5.08</v>
      </c>
      <c r="D2219" s="17" t="s">
        <v>2380</v>
      </c>
      <c r="E2219" s="17" t="s">
        <v>2381</v>
      </c>
      <c r="F2219" s="17" t="s">
        <v>2380</v>
      </c>
      <c r="G2219" s="17">
        <v>1</v>
      </c>
      <c r="H2219" s="17" t="s">
        <v>2380</v>
      </c>
    </row>
    <row r="2220" spans="1:8" x14ac:dyDescent="0.35">
      <c r="A2220" s="17" t="s">
        <v>139</v>
      </c>
      <c r="B2220" s="17">
        <v>20.79</v>
      </c>
      <c r="C2220" s="17">
        <v>5.84</v>
      </c>
      <c r="D2220" s="17" t="s">
        <v>2380</v>
      </c>
      <c r="E2220" s="17" t="s">
        <v>2381</v>
      </c>
      <c r="F2220" s="17" t="s">
        <v>2380</v>
      </c>
      <c r="G2220" s="17">
        <v>1</v>
      </c>
      <c r="H2220" s="17" t="s">
        <v>2380</v>
      </c>
    </row>
    <row r="2221" spans="1:8" x14ac:dyDescent="0.35">
      <c r="A2221" s="17" t="s">
        <v>138</v>
      </c>
      <c r="B2221" s="17">
        <v>20.149999999999999</v>
      </c>
      <c r="C2221" s="17">
        <v>4.1500000000000004</v>
      </c>
      <c r="D2221" s="17" t="s">
        <v>2380</v>
      </c>
      <c r="E2221" s="17" t="s">
        <v>2380</v>
      </c>
      <c r="F2221" s="17" t="s">
        <v>2380</v>
      </c>
      <c r="G2221" s="17">
        <v>1</v>
      </c>
      <c r="H2221" s="17" t="s">
        <v>2380</v>
      </c>
    </row>
    <row r="2222" spans="1:8" x14ac:dyDescent="0.35">
      <c r="A2222" s="17" t="s">
        <v>137</v>
      </c>
      <c r="B2222" s="17">
        <v>36.85</v>
      </c>
      <c r="C2222" s="17">
        <v>4.3600000000000003</v>
      </c>
      <c r="D2222" s="17" t="s">
        <v>2381</v>
      </c>
      <c r="E2222" s="17" t="s">
        <v>2380</v>
      </c>
      <c r="F2222" s="17" t="s">
        <v>2380</v>
      </c>
      <c r="G2222" s="17">
        <v>0</v>
      </c>
      <c r="H2222" s="17" t="s">
        <v>2380</v>
      </c>
    </row>
    <row r="2223" spans="1:8" x14ac:dyDescent="0.35">
      <c r="A2223" s="17" t="s">
        <v>136</v>
      </c>
      <c r="B2223" s="17">
        <v>35.53</v>
      </c>
      <c r="C2223" s="17">
        <v>4.55</v>
      </c>
      <c r="D2223" s="17" t="s">
        <v>2381</v>
      </c>
      <c r="E2223" s="17" t="s">
        <v>2380</v>
      </c>
      <c r="F2223" s="17" t="s">
        <v>2380</v>
      </c>
      <c r="G2223" s="17">
        <v>0</v>
      </c>
      <c r="H2223" s="17" t="s">
        <v>2380</v>
      </c>
    </row>
    <row r="2224" spans="1:8" x14ac:dyDescent="0.35">
      <c r="A2224" s="17" t="s">
        <v>135</v>
      </c>
      <c r="B2224" s="17">
        <v>31.1</v>
      </c>
      <c r="C2224" s="17">
        <v>4.37</v>
      </c>
      <c r="D2224" s="17" t="s">
        <v>2381</v>
      </c>
      <c r="E2224" s="17" t="s">
        <v>2380</v>
      </c>
      <c r="F2224" s="17" t="s">
        <v>2380</v>
      </c>
      <c r="G2224" s="17">
        <v>0</v>
      </c>
      <c r="H2224" s="17" t="s">
        <v>2380</v>
      </c>
    </row>
    <row r="2225" spans="1:8" x14ac:dyDescent="0.35">
      <c r="A2225" s="17" t="s">
        <v>134</v>
      </c>
      <c r="B2225" s="17">
        <v>23.21</v>
      </c>
      <c r="C2225" s="17">
        <v>5.24</v>
      </c>
      <c r="D2225" s="17" t="s">
        <v>2381</v>
      </c>
      <c r="E2225" s="17" t="s">
        <v>2380</v>
      </c>
      <c r="F2225" s="17" t="s">
        <v>2380</v>
      </c>
      <c r="G2225" s="17">
        <v>0</v>
      </c>
      <c r="H2225" s="17" t="s">
        <v>2380</v>
      </c>
    </row>
    <row r="2226" spans="1:8" x14ac:dyDescent="0.35">
      <c r="A2226" s="17" t="s">
        <v>133</v>
      </c>
      <c r="B2226" s="17">
        <v>18.36</v>
      </c>
      <c r="C2226" s="17">
        <v>5.96</v>
      </c>
      <c r="D2226" s="17" t="s">
        <v>2380</v>
      </c>
      <c r="E2226" s="17" t="s">
        <v>2380</v>
      </c>
      <c r="F2226" s="17" t="s">
        <v>2380</v>
      </c>
      <c r="G2226" s="17">
        <v>1</v>
      </c>
      <c r="H2226" s="17" t="s">
        <v>2380</v>
      </c>
    </row>
    <row r="2227" spans="1:8" x14ac:dyDescent="0.35">
      <c r="A2227" s="17" t="s">
        <v>132</v>
      </c>
      <c r="B2227" s="17">
        <v>15.92</v>
      </c>
      <c r="C2227" s="17">
        <v>4.76</v>
      </c>
      <c r="D2227" s="17" t="s">
        <v>2381</v>
      </c>
      <c r="E2227" s="17" t="s">
        <v>2380</v>
      </c>
      <c r="F2227" s="17" t="s">
        <v>2380</v>
      </c>
      <c r="G2227" s="17">
        <v>1</v>
      </c>
      <c r="H2227" s="17" t="s">
        <v>2380</v>
      </c>
    </row>
    <row r="2228" spans="1:8" x14ac:dyDescent="0.35">
      <c r="A2228" s="17" t="s">
        <v>131</v>
      </c>
      <c r="B2228" s="17">
        <v>15.17</v>
      </c>
      <c r="C2228" s="17">
        <v>4.3</v>
      </c>
      <c r="D2228" s="17" t="s">
        <v>2381</v>
      </c>
      <c r="E2228" s="17" t="s">
        <v>2380</v>
      </c>
      <c r="F2228" s="17" t="s">
        <v>2381</v>
      </c>
      <c r="G2228" s="17">
        <v>1</v>
      </c>
      <c r="H2228" s="17" t="s">
        <v>2380</v>
      </c>
    </row>
    <row r="2229" spans="1:8" x14ac:dyDescent="0.35">
      <c r="A2229" s="17" t="s">
        <v>130</v>
      </c>
      <c r="B2229" s="17">
        <v>16.63</v>
      </c>
      <c r="C2229" s="17">
        <v>4.5</v>
      </c>
      <c r="D2229" s="17" t="s">
        <v>2380</v>
      </c>
      <c r="E2229" s="17" t="s">
        <v>2380</v>
      </c>
      <c r="F2229" s="17" t="s">
        <v>2380</v>
      </c>
      <c r="G2229" s="17">
        <v>1</v>
      </c>
      <c r="H2229" s="17" t="s">
        <v>2380</v>
      </c>
    </row>
    <row r="2230" spans="1:8" x14ac:dyDescent="0.35">
      <c r="A2230" s="17" t="s">
        <v>129</v>
      </c>
      <c r="B2230" s="17">
        <v>19.39</v>
      </c>
      <c r="C2230" s="17">
        <v>5.59</v>
      </c>
      <c r="D2230" s="17" t="s">
        <v>2380</v>
      </c>
      <c r="E2230" s="17" t="s">
        <v>2380</v>
      </c>
      <c r="F2230" s="17" t="s">
        <v>2381</v>
      </c>
      <c r="G2230" s="17">
        <v>1</v>
      </c>
      <c r="H2230" s="17" t="s">
        <v>2380</v>
      </c>
    </row>
    <row r="2231" spans="1:8" x14ac:dyDescent="0.35">
      <c r="A2231" s="17" t="s">
        <v>128</v>
      </c>
      <c r="B2231" s="17">
        <v>17.34</v>
      </c>
      <c r="C2231" s="17">
        <v>6.29</v>
      </c>
      <c r="D2231" s="17" t="s">
        <v>2381</v>
      </c>
      <c r="E2231" s="17" t="s">
        <v>2380</v>
      </c>
      <c r="F2231" s="17" t="s">
        <v>2381</v>
      </c>
      <c r="G2231" s="17">
        <v>1</v>
      </c>
      <c r="H2231" s="17" t="s">
        <v>2380</v>
      </c>
    </row>
    <row r="2232" spans="1:8" x14ac:dyDescent="0.35">
      <c r="A2232" s="17" t="s">
        <v>127</v>
      </c>
      <c r="B2232" s="17">
        <v>17.940000000000001</v>
      </c>
      <c r="C2232" s="17">
        <v>4.1900000000000004</v>
      </c>
      <c r="D2232" s="17" t="s">
        <v>2380</v>
      </c>
      <c r="E2232" s="17" t="s">
        <v>2381</v>
      </c>
      <c r="F2232" s="17" t="s">
        <v>2380</v>
      </c>
      <c r="G2232" s="17">
        <v>1</v>
      </c>
      <c r="H2232" s="17" t="s">
        <v>2380</v>
      </c>
    </row>
    <row r="2233" spans="1:8" x14ac:dyDescent="0.35">
      <c r="A2233" s="17" t="s">
        <v>126</v>
      </c>
      <c r="B2233" s="17">
        <v>16.670000000000002</v>
      </c>
      <c r="C2233" s="17">
        <v>4.7</v>
      </c>
      <c r="D2233" s="17" t="s">
        <v>2381</v>
      </c>
      <c r="E2233" s="17" t="s">
        <v>2380</v>
      </c>
      <c r="F2233" s="17" t="s">
        <v>2381</v>
      </c>
      <c r="G2233" s="17">
        <v>1</v>
      </c>
      <c r="H2233" s="17" t="s">
        <v>2380</v>
      </c>
    </row>
    <row r="2234" spans="1:8" x14ac:dyDescent="0.35">
      <c r="A2234" s="17" t="s">
        <v>125</v>
      </c>
      <c r="B2234" s="17">
        <v>20.58</v>
      </c>
      <c r="C2234" s="17">
        <v>5.64</v>
      </c>
      <c r="D2234" s="17" t="s">
        <v>2381</v>
      </c>
      <c r="E2234" s="17" t="s">
        <v>2380</v>
      </c>
      <c r="F2234" s="17" t="s">
        <v>2380</v>
      </c>
      <c r="G2234" s="17">
        <v>0</v>
      </c>
      <c r="H2234" s="17" t="s">
        <v>2380</v>
      </c>
    </row>
    <row r="2235" spans="1:8" x14ac:dyDescent="0.35">
      <c r="A2235" s="17" t="s">
        <v>124</v>
      </c>
      <c r="B2235" s="17">
        <v>16.5</v>
      </c>
      <c r="C2235" s="17">
        <v>4.1100000000000003</v>
      </c>
      <c r="D2235" s="17" t="s">
        <v>2381</v>
      </c>
      <c r="E2235" s="17" t="s">
        <v>2380</v>
      </c>
      <c r="F2235" s="17" t="s">
        <v>2380</v>
      </c>
      <c r="G2235" s="17">
        <v>0</v>
      </c>
      <c r="H2235" s="17" t="s">
        <v>2380</v>
      </c>
    </row>
    <row r="2236" spans="1:8" x14ac:dyDescent="0.35">
      <c r="A2236" s="17" t="s">
        <v>123</v>
      </c>
      <c r="B2236" s="17">
        <v>15.41</v>
      </c>
      <c r="C2236" s="17">
        <v>5.43</v>
      </c>
      <c r="D2236" s="17" t="s">
        <v>2381</v>
      </c>
      <c r="E2236" s="17" t="s">
        <v>2380</v>
      </c>
      <c r="F2236" s="17" t="s">
        <v>2381</v>
      </c>
      <c r="G2236" s="17">
        <v>1</v>
      </c>
      <c r="H2236" s="17" t="s">
        <v>2380</v>
      </c>
    </row>
    <row r="2237" spans="1:8" x14ac:dyDescent="0.35">
      <c r="A2237" s="17" t="s">
        <v>122</v>
      </c>
      <c r="B2237" s="17">
        <v>24.59</v>
      </c>
      <c r="C2237" s="17">
        <v>4.38</v>
      </c>
      <c r="D2237" s="17" t="s">
        <v>2380</v>
      </c>
      <c r="E2237" s="17" t="s">
        <v>2380</v>
      </c>
      <c r="F2237" s="17" t="s">
        <v>2380</v>
      </c>
      <c r="G2237" s="17">
        <v>1</v>
      </c>
      <c r="H2237" s="17" t="s">
        <v>2380</v>
      </c>
    </row>
    <row r="2238" spans="1:8" x14ac:dyDescent="0.35">
      <c r="A2238" s="17" t="s">
        <v>121</v>
      </c>
      <c r="B2238" s="17">
        <v>33.33</v>
      </c>
      <c r="C2238" s="17">
        <v>9.7899999999999991</v>
      </c>
      <c r="D2238" s="17" t="s">
        <v>2380</v>
      </c>
      <c r="E2238" s="17" t="s">
        <v>2380</v>
      </c>
      <c r="F2238" s="17" t="s">
        <v>2380</v>
      </c>
      <c r="G2238" s="17">
        <v>0</v>
      </c>
      <c r="H2238" s="17" t="s">
        <v>2380</v>
      </c>
    </row>
    <row r="2239" spans="1:8" x14ac:dyDescent="0.35">
      <c r="A2239" s="17" t="s">
        <v>120</v>
      </c>
      <c r="B2239" s="17">
        <v>18.5</v>
      </c>
      <c r="C2239" s="17">
        <v>11.84</v>
      </c>
      <c r="D2239" s="17" t="s">
        <v>2380</v>
      </c>
      <c r="E2239" s="17" t="s">
        <v>2380</v>
      </c>
      <c r="F2239" s="17" t="s">
        <v>2380</v>
      </c>
      <c r="G2239" s="17">
        <v>0</v>
      </c>
      <c r="H2239" s="17" t="s">
        <v>2380</v>
      </c>
    </row>
    <row r="2240" spans="1:8" x14ac:dyDescent="0.35">
      <c r="A2240" s="17" t="s">
        <v>119</v>
      </c>
      <c r="B2240" s="17">
        <v>18.579999999999998</v>
      </c>
      <c r="C2240" s="17">
        <v>6.22</v>
      </c>
      <c r="D2240" s="17" t="s">
        <v>2380</v>
      </c>
      <c r="E2240" s="17" t="s">
        <v>2380</v>
      </c>
      <c r="F2240" s="17" t="s">
        <v>2380</v>
      </c>
      <c r="G2240" s="17">
        <v>0</v>
      </c>
      <c r="H2240" s="17" t="s">
        <v>2380</v>
      </c>
    </row>
    <row r="2241" spans="1:8" x14ac:dyDescent="0.35">
      <c r="A2241" s="17" t="s">
        <v>118</v>
      </c>
      <c r="B2241" s="17">
        <v>16.64</v>
      </c>
      <c r="C2241" s="17">
        <v>10.01</v>
      </c>
      <c r="D2241" s="17" t="s">
        <v>2380</v>
      </c>
      <c r="E2241" s="17" t="s">
        <v>2380</v>
      </c>
      <c r="F2241" s="17" t="s">
        <v>2380</v>
      </c>
      <c r="G2241" s="17">
        <v>0</v>
      </c>
      <c r="H2241" s="17" t="s">
        <v>2380</v>
      </c>
    </row>
    <row r="2242" spans="1:8" x14ac:dyDescent="0.35">
      <c r="A2242" s="17" t="s">
        <v>117</v>
      </c>
      <c r="B2242" s="17">
        <v>19.329999999999998</v>
      </c>
      <c r="C2242" s="17">
        <v>4.32</v>
      </c>
      <c r="D2242" s="17" t="s">
        <v>2380</v>
      </c>
      <c r="E2242" s="17" t="s">
        <v>2380</v>
      </c>
      <c r="F2242" s="17" t="s">
        <v>2380</v>
      </c>
      <c r="G2242" s="17">
        <v>1</v>
      </c>
      <c r="H2242" s="17" t="s">
        <v>2380</v>
      </c>
    </row>
    <row r="2243" spans="1:8" x14ac:dyDescent="0.35">
      <c r="A2243" s="17" t="s">
        <v>116</v>
      </c>
      <c r="B2243" s="17">
        <v>21.26</v>
      </c>
      <c r="C2243" s="17">
        <v>5.65</v>
      </c>
      <c r="D2243" s="17" t="s">
        <v>2381</v>
      </c>
      <c r="E2243" s="17" t="s">
        <v>2380</v>
      </c>
      <c r="F2243" s="17" t="s">
        <v>2381</v>
      </c>
      <c r="G2243" s="17">
        <v>1</v>
      </c>
      <c r="H2243" s="17" t="s">
        <v>2380</v>
      </c>
    </row>
    <row r="2244" spans="1:8" x14ac:dyDescent="0.35">
      <c r="A2244" s="17" t="s">
        <v>115</v>
      </c>
      <c r="B2244" s="17">
        <v>15.6</v>
      </c>
      <c r="C2244" s="17">
        <v>4.12</v>
      </c>
      <c r="D2244" s="17" t="s">
        <v>2381</v>
      </c>
      <c r="E2244" s="17" t="s">
        <v>2380</v>
      </c>
      <c r="F2244" s="17" t="s">
        <v>2380</v>
      </c>
      <c r="G2244" s="17">
        <v>1</v>
      </c>
      <c r="H2244" s="17" t="s">
        <v>2380</v>
      </c>
    </row>
    <row r="2245" spans="1:8" x14ac:dyDescent="0.35">
      <c r="A2245" s="17" t="s">
        <v>114</v>
      </c>
      <c r="B2245" s="17">
        <v>24.39</v>
      </c>
      <c r="C2245" s="17">
        <v>6.24</v>
      </c>
      <c r="D2245" s="17" t="s">
        <v>2380</v>
      </c>
      <c r="E2245" s="17" t="s">
        <v>2380</v>
      </c>
      <c r="F2245" s="17" t="s">
        <v>2380</v>
      </c>
      <c r="G2245" s="17">
        <v>1</v>
      </c>
      <c r="H2245" s="17" t="s">
        <v>2380</v>
      </c>
    </row>
    <row r="2246" spans="1:8" x14ac:dyDescent="0.35">
      <c r="A2246" s="17" t="s">
        <v>113</v>
      </c>
      <c r="B2246" s="17">
        <v>24.75</v>
      </c>
      <c r="C2246" s="17">
        <v>4.83</v>
      </c>
      <c r="D2246" s="17" t="s">
        <v>2380</v>
      </c>
      <c r="E2246" s="17" t="s">
        <v>2380</v>
      </c>
      <c r="F2246" s="17" t="s">
        <v>2380</v>
      </c>
      <c r="G2246" s="17">
        <v>0</v>
      </c>
      <c r="H2246" s="17" t="s">
        <v>2380</v>
      </c>
    </row>
    <row r="2247" spans="1:8" x14ac:dyDescent="0.35">
      <c r="A2247" s="17" t="s">
        <v>112</v>
      </c>
      <c r="B2247" s="17">
        <v>20.88</v>
      </c>
      <c r="C2247" s="17">
        <v>7.4</v>
      </c>
      <c r="D2247" s="17" t="s">
        <v>2380</v>
      </c>
      <c r="E2247" s="17" t="s">
        <v>2380</v>
      </c>
      <c r="F2247" s="17" t="s">
        <v>2380</v>
      </c>
      <c r="G2247" s="17">
        <v>0</v>
      </c>
      <c r="H2247" s="17" t="s">
        <v>2380</v>
      </c>
    </row>
    <row r="2248" spans="1:8" x14ac:dyDescent="0.35">
      <c r="A2248" s="17" t="s">
        <v>111</v>
      </c>
      <c r="B2248" s="17">
        <v>20.43</v>
      </c>
      <c r="C2248" s="17">
        <v>4.54</v>
      </c>
      <c r="D2248" s="17" t="s">
        <v>2380</v>
      </c>
      <c r="E2248" s="17" t="s">
        <v>2380</v>
      </c>
      <c r="F2248" s="17" t="s">
        <v>2380</v>
      </c>
      <c r="G2248" s="17">
        <v>0</v>
      </c>
      <c r="H2248" s="17" t="s">
        <v>2380</v>
      </c>
    </row>
    <row r="2249" spans="1:8" x14ac:dyDescent="0.35">
      <c r="A2249" s="17" t="s">
        <v>110</v>
      </c>
      <c r="B2249" s="17">
        <v>15.18</v>
      </c>
      <c r="C2249" s="17">
        <v>11.11</v>
      </c>
      <c r="D2249" s="17" t="s">
        <v>2380</v>
      </c>
      <c r="E2249" s="17" t="s">
        <v>2380</v>
      </c>
      <c r="F2249" s="17" t="s">
        <v>2380</v>
      </c>
      <c r="G2249" s="17">
        <v>0</v>
      </c>
      <c r="H2249" s="17" t="s">
        <v>2380</v>
      </c>
    </row>
    <row r="2250" spans="1:8" x14ac:dyDescent="0.35">
      <c r="A2250" s="17" t="s">
        <v>109</v>
      </c>
      <c r="B2250" s="17">
        <v>15.12</v>
      </c>
      <c r="C2250" s="17">
        <v>4.03</v>
      </c>
      <c r="D2250" s="17" t="s">
        <v>2381</v>
      </c>
      <c r="E2250" s="17" t="s">
        <v>2380</v>
      </c>
      <c r="F2250" s="17" t="s">
        <v>2380</v>
      </c>
      <c r="G2250" s="17">
        <v>0</v>
      </c>
      <c r="H2250" s="17" t="s">
        <v>2380</v>
      </c>
    </row>
    <row r="2251" spans="1:8" x14ac:dyDescent="0.35">
      <c r="A2251" s="17" t="s">
        <v>108</v>
      </c>
      <c r="B2251" s="17">
        <v>23.88</v>
      </c>
      <c r="C2251" s="17">
        <v>4.51</v>
      </c>
      <c r="D2251" s="17" t="s">
        <v>2380</v>
      </c>
      <c r="E2251" s="17" t="s">
        <v>2380</v>
      </c>
      <c r="F2251" s="17" t="s">
        <v>2380</v>
      </c>
      <c r="G2251" s="17">
        <v>1</v>
      </c>
      <c r="H2251" s="17" t="s">
        <v>2380</v>
      </c>
    </row>
    <row r="2252" spans="1:8" x14ac:dyDescent="0.35">
      <c r="A2252" s="17" t="s">
        <v>107</v>
      </c>
      <c r="B2252" s="17">
        <v>16.13</v>
      </c>
      <c r="C2252" s="17">
        <v>5.56</v>
      </c>
      <c r="D2252" s="17" t="s">
        <v>2380</v>
      </c>
      <c r="E2252" s="17" t="s">
        <v>2381</v>
      </c>
      <c r="F2252" s="17" t="s">
        <v>2380</v>
      </c>
      <c r="G2252" s="17">
        <v>1</v>
      </c>
      <c r="H2252" s="17" t="s">
        <v>2380</v>
      </c>
    </row>
    <row r="2253" spans="1:8" x14ac:dyDescent="0.35">
      <c r="A2253" s="17" t="s">
        <v>106</v>
      </c>
      <c r="B2253" s="17">
        <v>24.09</v>
      </c>
      <c r="C2253" s="17">
        <v>4.0999999999999996</v>
      </c>
      <c r="D2253" s="17" t="s">
        <v>2380</v>
      </c>
      <c r="E2253" s="17" t="s">
        <v>2381</v>
      </c>
      <c r="F2253" s="17" t="s">
        <v>2380</v>
      </c>
      <c r="G2253" s="17">
        <v>1</v>
      </c>
      <c r="H2253" s="17" t="s">
        <v>2380</v>
      </c>
    </row>
    <row r="2254" spans="1:8" x14ac:dyDescent="0.35">
      <c r="A2254" s="17" t="s">
        <v>105</v>
      </c>
      <c r="B2254" s="17">
        <v>19.43</v>
      </c>
      <c r="C2254" s="17">
        <v>5.85</v>
      </c>
      <c r="D2254" s="17" t="s">
        <v>2380</v>
      </c>
      <c r="E2254" s="17" t="s">
        <v>2381</v>
      </c>
      <c r="F2254" s="17" t="s">
        <v>2380</v>
      </c>
      <c r="G2254" s="17">
        <v>1</v>
      </c>
      <c r="H2254" s="17" t="s">
        <v>2380</v>
      </c>
    </row>
    <row r="2255" spans="1:8" x14ac:dyDescent="0.35">
      <c r="A2255" s="17" t="s">
        <v>104</v>
      </c>
      <c r="B2255" s="17">
        <v>15.22</v>
      </c>
      <c r="C2255" s="17">
        <v>4.92</v>
      </c>
      <c r="D2255" s="17" t="s">
        <v>2381</v>
      </c>
      <c r="E2255" s="17" t="s">
        <v>2380</v>
      </c>
      <c r="F2255" s="17" t="s">
        <v>2381</v>
      </c>
      <c r="G2255" s="17">
        <v>1</v>
      </c>
      <c r="H2255" s="17" t="s">
        <v>2380</v>
      </c>
    </row>
    <row r="2256" spans="1:8" x14ac:dyDescent="0.35">
      <c r="A2256" s="17" t="s">
        <v>103</v>
      </c>
      <c r="B2256" s="17">
        <v>20.72</v>
      </c>
      <c r="C2256" s="17">
        <v>9.4600000000000009</v>
      </c>
      <c r="D2256" s="17" t="s">
        <v>2380</v>
      </c>
      <c r="E2256" s="17" t="s">
        <v>2380</v>
      </c>
      <c r="F2256" s="17" t="s">
        <v>2380</v>
      </c>
      <c r="G2256" s="17">
        <v>0</v>
      </c>
      <c r="H2256" s="17" t="s">
        <v>2380</v>
      </c>
    </row>
    <row r="2257" spans="1:8" x14ac:dyDescent="0.35">
      <c r="A2257" s="17" t="s">
        <v>102</v>
      </c>
      <c r="B2257" s="17">
        <v>35.4</v>
      </c>
      <c r="C2257" s="17">
        <v>5.94</v>
      </c>
      <c r="D2257" s="17" t="s">
        <v>2380</v>
      </c>
      <c r="E2257" s="17" t="s">
        <v>2380</v>
      </c>
      <c r="F2257" s="17" t="s">
        <v>2381</v>
      </c>
      <c r="G2257" s="17">
        <v>1</v>
      </c>
      <c r="H2257" s="17" t="s">
        <v>2380</v>
      </c>
    </row>
    <row r="2258" spans="1:8" x14ac:dyDescent="0.35">
      <c r="A2258" s="17" t="s">
        <v>101</v>
      </c>
      <c r="B2258" s="17">
        <v>34.4</v>
      </c>
      <c r="C2258" s="17">
        <v>5.7</v>
      </c>
      <c r="D2258" s="17" t="s">
        <v>2380</v>
      </c>
      <c r="E2258" s="17" t="s">
        <v>2380</v>
      </c>
      <c r="F2258" s="17" t="s">
        <v>2381</v>
      </c>
      <c r="G2258" s="17">
        <v>1</v>
      </c>
      <c r="H2258" s="17" t="s">
        <v>2380</v>
      </c>
    </row>
    <row r="2259" spans="1:8" x14ac:dyDescent="0.35">
      <c r="A2259" s="17" t="s">
        <v>100</v>
      </c>
      <c r="B2259" s="17">
        <v>34.1</v>
      </c>
      <c r="C2259" s="17">
        <v>4.13</v>
      </c>
      <c r="D2259" s="17" t="s">
        <v>2380</v>
      </c>
      <c r="E2259" s="17" t="s">
        <v>2380</v>
      </c>
      <c r="F2259" s="17" t="s">
        <v>2381</v>
      </c>
      <c r="G2259" s="17">
        <v>1</v>
      </c>
      <c r="H2259" s="17" t="s">
        <v>2380</v>
      </c>
    </row>
    <row r="2260" spans="1:8" x14ac:dyDescent="0.35">
      <c r="A2260" s="17" t="s">
        <v>99</v>
      </c>
      <c r="B2260" s="17">
        <v>30.4</v>
      </c>
      <c r="C2260" s="17">
        <v>4.7699999999999996</v>
      </c>
      <c r="D2260" s="17" t="s">
        <v>2380</v>
      </c>
      <c r="E2260" s="17" t="s">
        <v>2380</v>
      </c>
      <c r="F2260" s="17" t="s">
        <v>2381</v>
      </c>
      <c r="G2260" s="17">
        <v>1</v>
      </c>
      <c r="H2260" s="17" t="s">
        <v>2380</v>
      </c>
    </row>
    <row r="2261" spans="1:8" x14ac:dyDescent="0.35">
      <c r="A2261" s="17" t="s">
        <v>98</v>
      </c>
      <c r="B2261" s="17">
        <v>28.7</v>
      </c>
      <c r="C2261" s="17">
        <v>4.99</v>
      </c>
      <c r="D2261" s="17" t="s">
        <v>2380</v>
      </c>
      <c r="E2261" s="17" t="s">
        <v>2380</v>
      </c>
      <c r="F2261" s="17" t="s">
        <v>2381</v>
      </c>
      <c r="G2261" s="17">
        <v>1</v>
      </c>
      <c r="H2261" s="17" t="s">
        <v>2380</v>
      </c>
    </row>
    <row r="2262" spans="1:8" x14ac:dyDescent="0.35">
      <c r="A2262" s="17" t="s">
        <v>97</v>
      </c>
      <c r="B2262" s="17">
        <v>17.440000000000001</v>
      </c>
      <c r="C2262" s="17">
        <v>4.42</v>
      </c>
      <c r="D2262" s="17" t="s">
        <v>2381</v>
      </c>
      <c r="E2262" s="17" t="s">
        <v>2380</v>
      </c>
      <c r="F2262" s="17" t="s">
        <v>2381</v>
      </c>
      <c r="G2262" s="17">
        <v>1</v>
      </c>
      <c r="H2262" s="17" t="s">
        <v>2380</v>
      </c>
    </row>
    <row r="2263" spans="1:8" x14ac:dyDescent="0.35">
      <c r="A2263" s="17" t="s">
        <v>96</v>
      </c>
      <c r="B2263" s="17">
        <v>27.6</v>
      </c>
      <c r="C2263" s="17">
        <v>4.01</v>
      </c>
      <c r="D2263" s="17" t="s">
        <v>2380</v>
      </c>
      <c r="E2263" s="17" t="s">
        <v>2380</v>
      </c>
      <c r="F2263" s="17" t="s">
        <v>2381</v>
      </c>
      <c r="G2263" s="17">
        <v>1</v>
      </c>
      <c r="H2263" s="17" t="s">
        <v>2380</v>
      </c>
    </row>
    <row r="2264" spans="1:8" x14ac:dyDescent="0.35">
      <c r="A2264" s="17" t="s">
        <v>95</v>
      </c>
      <c r="B2264" s="17">
        <v>20.7</v>
      </c>
      <c r="C2264" s="17">
        <v>4.49</v>
      </c>
      <c r="D2264" s="17" t="s">
        <v>2380</v>
      </c>
      <c r="E2264" s="17" t="s">
        <v>2380</v>
      </c>
      <c r="F2264" s="17" t="s">
        <v>2381</v>
      </c>
      <c r="G2264" s="17">
        <v>1</v>
      </c>
      <c r="H2264" s="17" t="s">
        <v>2380</v>
      </c>
    </row>
    <row r="2265" spans="1:8" x14ac:dyDescent="0.35">
      <c r="A2265" s="17" t="s">
        <v>94</v>
      </c>
      <c r="B2265" s="17">
        <v>20.3</v>
      </c>
      <c r="C2265" s="17">
        <v>6.37</v>
      </c>
      <c r="D2265" s="17" t="s">
        <v>2380</v>
      </c>
      <c r="E2265" s="17" t="s">
        <v>2380</v>
      </c>
      <c r="F2265" s="17" t="s">
        <v>2381</v>
      </c>
      <c r="G2265" s="17">
        <v>1</v>
      </c>
      <c r="H2265" s="17" t="s">
        <v>2380</v>
      </c>
    </row>
    <row r="2266" spans="1:8" x14ac:dyDescent="0.35">
      <c r="A2266" s="17" t="s">
        <v>93</v>
      </c>
      <c r="B2266" s="17">
        <v>19.8</v>
      </c>
      <c r="C2266" s="17">
        <v>5.12</v>
      </c>
      <c r="D2266" s="17" t="s">
        <v>2380</v>
      </c>
      <c r="E2266" s="17" t="s">
        <v>2380</v>
      </c>
      <c r="F2266" s="17" t="s">
        <v>2381</v>
      </c>
      <c r="G2266" s="17">
        <v>1</v>
      </c>
      <c r="H2266" s="17" t="s">
        <v>2380</v>
      </c>
    </row>
    <row r="2267" spans="1:8" x14ac:dyDescent="0.35">
      <c r="A2267" s="17" t="s">
        <v>92</v>
      </c>
      <c r="B2267" s="17">
        <v>21.87</v>
      </c>
      <c r="C2267" s="17">
        <v>8.59</v>
      </c>
      <c r="D2267" s="17" t="s">
        <v>2380</v>
      </c>
      <c r="E2267" s="17" t="s">
        <v>2380</v>
      </c>
      <c r="F2267" s="17" t="s">
        <v>2380</v>
      </c>
      <c r="G2267" s="17">
        <v>0</v>
      </c>
      <c r="H2267" s="17" t="s">
        <v>2380</v>
      </c>
    </row>
    <row r="2268" spans="1:8" x14ac:dyDescent="0.35">
      <c r="A2268" s="17" t="s">
        <v>91</v>
      </c>
      <c r="B2268" s="17">
        <v>16.600000000000001</v>
      </c>
      <c r="C2268" s="17">
        <v>5.87</v>
      </c>
      <c r="D2268" s="17" t="s">
        <v>2380</v>
      </c>
      <c r="E2268" s="17" t="s">
        <v>2380</v>
      </c>
      <c r="F2268" s="17" t="s">
        <v>2380</v>
      </c>
      <c r="G2268" s="17">
        <v>1</v>
      </c>
      <c r="H2268" s="17" t="s">
        <v>2380</v>
      </c>
    </row>
    <row r="2269" spans="1:8" x14ac:dyDescent="0.35">
      <c r="A2269" s="17" t="s">
        <v>90</v>
      </c>
      <c r="B2269" s="17">
        <v>21.98</v>
      </c>
      <c r="C2269" s="17">
        <v>7.03</v>
      </c>
      <c r="D2269" s="17" t="s">
        <v>2380</v>
      </c>
      <c r="E2269" s="17" t="s">
        <v>2380</v>
      </c>
      <c r="F2269" s="17" t="s">
        <v>2380</v>
      </c>
      <c r="G2269" s="17">
        <v>0</v>
      </c>
      <c r="H2269" s="17" t="s">
        <v>2380</v>
      </c>
    </row>
    <row r="2270" spans="1:8" x14ac:dyDescent="0.35">
      <c r="A2270" s="17" t="s">
        <v>89</v>
      </c>
      <c r="B2270" s="17">
        <v>19.7</v>
      </c>
      <c r="C2270" s="17">
        <v>5.51</v>
      </c>
      <c r="D2270" s="17" t="s">
        <v>2380</v>
      </c>
      <c r="E2270" s="17" t="s">
        <v>2380</v>
      </c>
      <c r="F2270" s="17" t="s">
        <v>2380</v>
      </c>
      <c r="G2270" s="17">
        <v>1</v>
      </c>
      <c r="H2270" s="17" t="s">
        <v>2380</v>
      </c>
    </row>
    <row r="2271" spans="1:8" x14ac:dyDescent="0.35">
      <c r="A2271" s="17" t="s">
        <v>88</v>
      </c>
      <c r="B2271" s="17">
        <v>19.21</v>
      </c>
      <c r="C2271" s="17">
        <v>4.76</v>
      </c>
      <c r="D2271" s="17" t="s">
        <v>2380</v>
      </c>
      <c r="E2271" s="17" t="s">
        <v>2381</v>
      </c>
      <c r="F2271" s="17" t="s">
        <v>2380</v>
      </c>
      <c r="G2271" s="17">
        <v>1</v>
      </c>
      <c r="H2271" s="17" t="s">
        <v>2380</v>
      </c>
    </row>
    <row r="2272" spans="1:8" x14ac:dyDescent="0.35">
      <c r="A2272" s="17" t="s">
        <v>87</v>
      </c>
      <c r="B2272" s="17">
        <v>19.3</v>
      </c>
      <c r="C2272" s="17">
        <v>4.7</v>
      </c>
      <c r="D2272" s="17" t="s">
        <v>2380</v>
      </c>
      <c r="E2272" s="17" t="s">
        <v>2381</v>
      </c>
      <c r="F2272" s="17" t="s">
        <v>2380</v>
      </c>
      <c r="G2272" s="17">
        <v>1</v>
      </c>
      <c r="H2272" s="17" t="s">
        <v>2380</v>
      </c>
    </row>
    <row r="2273" spans="1:8" x14ac:dyDescent="0.35">
      <c r="A2273" s="17" t="s">
        <v>86</v>
      </c>
      <c r="B2273" s="17">
        <v>16.22</v>
      </c>
      <c r="C2273" s="17">
        <v>6.21</v>
      </c>
      <c r="D2273" s="17" t="s">
        <v>2381</v>
      </c>
      <c r="E2273" s="17" t="s">
        <v>2380</v>
      </c>
      <c r="F2273" s="17" t="s">
        <v>2380</v>
      </c>
      <c r="G2273" s="17">
        <v>0</v>
      </c>
      <c r="H2273" s="17" t="s">
        <v>2380</v>
      </c>
    </row>
    <row r="2274" spans="1:8" x14ac:dyDescent="0.35">
      <c r="A2274" s="17" t="s">
        <v>85</v>
      </c>
      <c r="B2274" s="17">
        <v>17.12</v>
      </c>
      <c r="C2274" s="17">
        <v>4.5199999999999996</v>
      </c>
      <c r="D2274" s="17" t="s">
        <v>2380</v>
      </c>
      <c r="E2274" s="17" t="s">
        <v>2381</v>
      </c>
      <c r="F2274" s="17" t="s">
        <v>2380</v>
      </c>
      <c r="G2274" s="17">
        <v>1</v>
      </c>
      <c r="H2274" s="17" t="s">
        <v>2380</v>
      </c>
    </row>
    <row r="2275" spans="1:8" x14ac:dyDescent="0.35">
      <c r="A2275" s="17" t="s">
        <v>84</v>
      </c>
      <c r="B2275" s="17">
        <v>19.07</v>
      </c>
      <c r="C2275" s="17">
        <v>5.45</v>
      </c>
      <c r="D2275" s="17" t="s">
        <v>2380</v>
      </c>
      <c r="E2275" s="17" t="s">
        <v>2380</v>
      </c>
      <c r="F2275" s="17" t="s">
        <v>2380</v>
      </c>
      <c r="G2275" s="17">
        <v>1</v>
      </c>
      <c r="H2275" s="17" t="s">
        <v>2380</v>
      </c>
    </row>
    <row r="2276" spans="1:8" x14ac:dyDescent="0.35">
      <c r="A2276" s="17" t="s">
        <v>83</v>
      </c>
      <c r="B2276" s="17">
        <v>15.56</v>
      </c>
      <c r="C2276" s="17">
        <v>4.42</v>
      </c>
      <c r="D2276" s="17" t="s">
        <v>2380</v>
      </c>
      <c r="E2276" s="17" t="s">
        <v>2380</v>
      </c>
      <c r="F2276" s="17" t="s">
        <v>2380</v>
      </c>
      <c r="G2276" s="17">
        <v>0</v>
      </c>
      <c r="H2276" s="17" t="s">
        <v>2380</v>
      </c>
    </row>
    <row r="2277" spans="1:8" x14ac:dyDescent="0.35">
      <c r="A2277" s="17" t="s">
        <v>82</v>
      </c>
      <c r="B2277" s="17">
        <v>22.76</v>
      </c>
      <c r="C2277" s="17">
        <v>9.44</v>
      </c>
      <c r="D2277" s="17" t="s">
        <v>2380</v>
      </c>
      <c r="E2277" s="17" t="s">
        <v>2380</v>
      </c>
      <c r="F2277" s="17" t="s">
        <v>2380</v>
      </c>
      <c r="G2277" s="17">
        <v>0</v>
      </c>
      <c r="H2277" s="17" t="s">
        <v>2380</v>
      </c>
    </row>
    <row r="2278" spans="1:8" x14ac:dyDescent="0.35">
      <c r="A2278" s="17" t="s">
        <v>81</v>
      </c>
      <c r="B2278" s="17">
        <v>22.79</v>
      </c>
      <c r="C2278" s="17">
        <v>6.15</v>
      </c>
      <c r="D2278" s="17" t="s">
        <v>2381</v>
      </c>
      <c r="E2278" s="17" t="s">
        <v>2380</v>
      </c>
      <c r="F2278" s="17" t="s">
        <v>2381</v>
      </c>
      <c r="G2278" s="17">
        <v>1</v>
      </c>
      <c r="H2278" s="17" t="s">
        <v>2380</v>
      </c>
    </row>
    <row r="2279" spans="1:8" x14ac:dyDescent="0.35">
      <c r="A2279" s="17" t="s">
        <v>80</v>
      </c>
      <c r="B2279" s="17">
        <v>17.41</v>
      </c>
      <c r="C2279" s="17">
        <v>5.13</v>
      </c>
      <c r="D2279" s="17" t="s">
        <v>2381</v>
      </c>
      <c r="E2279" s="17" t="s">
        <v>2380</v>
      </c>
      <c r="F2279" s="17" t="s">
        <v>2380</v>
      </c>
      <c r="G2279" s="17">
        <v>0</v>
      </c>
      <c r="H2279" s="17" t="s">
        <v>2380</v>
      </c>
    </row>
    <row r="2280" spans="1:8" x14ac:dyDescent="0.35">
      <c r="A2280" s="17" t="s">
        <v>79</v>
      </c>
      <c r="B2280" s="17">
        <v>19.32</v>
      </c>
      <c r="C2280" s="17">
        <v>4.96</v>
      </c>
      <c r="D2280" s="17" t="s">
        <v>2381</v>
      </c>
      <c r="E2280" s="17" t="s">
        <v>2380</v>
      </c>
      <c r="F2280" s="17" t="s">
        <v>2380</v>
      </c>
      <c r="G2280" s="17">
        <v>0</v>
      </c>
      <c r="H2280" s="17" t="s">
        <v>2380</v>
      </c>
    </row>
    <row r="2281" spans="1:8" x14ac:dyDescent="0.35">
      <c r="A2281" s="17" t="s">
        <v>78</v>
      </c>
      <c r="B2281" s="17">
        <v>18.25</v>
      </c>
      <c r="C2281" s="17">
        <v>10.95</v>
      </c>
      <c r="D2281" s="17" t="s">
        <v>2380</v>
      </c>
      <c r="E2281" s="17" t="s">
        <v>2380</v>
      </c>
      <c r="F2281" s="17" t="s">
        <v>2380</v>
      </c>
      <c r="G2281" s="17">
        <v>0</v>
      </c>
      <c r="H2281" s="17" t="s">
        <v>2380</v>
      </c>
    </row>
    <row r="2282" spans="1:8" x14ac:dyDescent="0.35">
      <c r="A2282" s="17" t="s">
        <v>77</v>
      </c>
      <c r="B2282" s="17">
        <v>53.13</v>
      </c>
      <c r="C2282" s="17">
        <v>4.4400000000000004</v>
      </c>
      <c r="D2282" s="17" t="s">
        <v>2380</v>
      </c>
      <c r="E2282" s="17" t="s">
        <v>2381</v>
      </c>
      <c r="F2282" s="17" t="s">
        <v>2380</v>
      </c>
      <c r="G2282" s="17">
        <v>1</v>
      </c>
      <c r="H2282" s="17" t="s">
        <v>2380</v>
      </c>
    </row>
    <row r="2283" spans="1:8" x14ac:dyDescent="0.35">
      <c r="A2283" s="17" t="s">
        <v>76</v>
      </c>
      <c r="B2283" s="17">
        <v>20.46</v>
      </c>
      <c r="C2283" s="17">
        <v>4.0199999999999996</v>
      </c>
      <c r="D2283" s="17" t="s">
        <v>2380</v>
      </c>
      <c r="E2283" s="17" t="s">
        <v>2380</v>
      </c>
      <c r="F2283" s="17" t="s">
        <v>2380</v>
      </c>
      <c r="G2283" s="17">
        <v>0</v>
      </c>
      <c r="H2283" s="17" t="s">
        <v>2380</v>
      </c>
    </row>
    <row r="2284" spans="1:8" x14ac:dyDescent="0.35">
      <c r="A2284" s="17" t="s">
        <v>75</v>
      </c>
      <c r="B2284" s="17">
        <v>43.01</v>
      </c>
      <c r="C2284" s="17">
        <v>5.44</v>
      </c>
      <c r="D2284" s="17" t="s">
        <v>2380</v>
      </c>
      <c r="E2284" s="17" t="s">
        <v>2381</v>
      </c>
      <c r="F2284" s="17" t="s">
        <v>2380</v>
      </c>
      <c r="G2284" s="17">
        <v>1</v>
      </c>
      <c r="H2284" s="17" t="s">
        <v>2380</v>
      </c>
    </row>
    <row r="2285" spans="1:8" x14ac:dyDescent="0.35">
      <c r="A2285" s="17" t="s">
        <v>74</v>
      </c>
      <c r="B2285" s="17">
        <v>15.01</v>
      </c>
      <c r="C2285" s="17">
        <v>4.1500000000000004</v>
      </c>
      <c r="D2285" s="17" t="s">
        <v>2380</v>
      </c>
      <c r="E2285" s="17" t="s">
        <v>2380</v>
      </c>
      <c r="F2285" s="17" t="s">
        <v>2381</v>
      </c>
      <c r="G2285" s="17">
        <v>1</v>
      </c>
      <c r="H2285" s="17" t="s">
        <v>2380</v>
      </c>
    </row>
    <row r="2286" spans="1:8" x14ac:dyDescent="0.35">
      <c r="A2286" s="17" t="s">
        <v>73</v>
      </c>
      <c r="B2286" s="17">
        <v>41.14</v>
      </c>
      <c r="C2286" s="17">
        <v>6.02</v>
      </c>
      <c r="D2286" s="17" t="s">
        <v>2380</v>
      </c>
      <c r="E2286" s="17" t="s">
        <v>2381</v>
      </c>
      <c r="F2286" s="17" t="s">
        <v>2380</v>
      </c>
      <c r="G2286" s="17">
        <v>1</v>
      </c>
      <c r="H2286" s="17" t="s">
        <v>2380</v>
      </c>
    </row>
    <row r="2287" spans="1:8" x14ac:dyDescent="0.35">
      <c r="A2287" s="17" t="s">
        <v>72</v>
      </c>
      <c r="B2287" s="17">
        <v>16.55</v>
      </c>
      <c r="C2287" s="17">
        <v>7.73</v>
      </c>
      <c r="D2287" s="17" t="s">
        <v>2380</v>
      </c>
      <c r="E2287" s="17" t="s">
        <v>2380</v>
      </c>
      <c r="F2287" s="17" t="s">
        <v>2380</v>
      </c>
      <c r="G2287" s="17">
        <v>0</v>
      </c>
      <c r="H2287" s="17" t="s">
        <v>2380</v>
      </c>
    </row>
    <row r="2288" spans="1:8" x14ac:dyDescent="0.35">
      <c r="A2288" s="17" t="s">
        <v>71</v>
      </c>
      <c r="B2288" s="17">
        <v>37.29</v>
      </c>
      <c r="C2288" s="17">
        <v>5.03</v>
      </c>
      <c r="D2288" s="17" t="s">
        <v>2380</v>
      </c>
      <c r="E2288" s="17" t="s">
        <v>2381</v>
      </c>
      <c r="F2288" s="17" t="s">
        <v>2380</v>
      </c>
      <c r="G2288" s="17">
        <v>1</v>
      </c>
      <c r="H2288" s="17" t="s">
        <v>2380</v>
      </c>
    </row>
    <row r="2289" spans="1:8" x14ac:dyDescent="0.35">
      <c r="A2289" s="17" t="s">
        <v>70</v>
      </c>
      <c r="B2289" s="17">
        <v>16.739999999999998</v>
      </c>
      <c r="C2289" s="17">
        <v>4.08</v>
      </c>
      <c r="D2289" s="17" t="s">
        <v>2381</v>
      </c>
      <c r="E2289" s="17" t="s">
        <v>2380</v>
      </c>
      <c r="F2289" s="17" t="s">
        <v>2380</v>
      </c>
      <c r="G2289" s="17">
        <v>0</v>
      </c>
      <c r="H2289" s="17" t="s">
        <v>2380</v>
      </c>
    </row>
    <row r="2290" spans="1:8" x14ac:dyDescent="0.35">
      <c r="A2290" s="17" t="s">
        <v>69</v>
      </c>
      <c r="B2290" s="17">
        <v>34.43</v>
      </c>
      <c r="C2290" s="17">
        <v>4.2699999999999996</v>
      </c>
      <c r="D2290" s="17" t="s">
        <v>2380</v>
      </c>
      <c r="E2290" s="17" t="s">
        <v>2381</v>
      </c>
      <c r="F2290" s="17" t="s">
        <v>2380</v>
      </c>
      <c r="G2290" s="17">
        <v>1</v>
      </c>
      <c r="H2290" s="17" t="s">
        <v>2380</v>
      </c>
    </row>
    <row r="2291" spans="1:8" x14ac:dyDescent="0.35">
      <c r="A2291" s="17" t="s">
        <v>68</v>
      </c>
      <c r="B2291" s="17">
        <v>34.1</v>
      </c>
      <c r="C2291" s="17">
        <v>4.07</v>
      </c>
      <c r="D2291" s="17" t="s">
        <v>2380</v>
      </c>
      <c r="E2291" s="17" t="s">
        <v>2381</v>
      </c>
      <c r="F2291" s="17" t="s">
        <v>2380</v>
      </c>
      <c r="G2291" s="17">
        <v>1</v>
      </c>
      <c r="H2291" s="17" t="s">
        <v>2380</v>
      </c>
    </row>
    <row r="2292" spans="1:8" x14ac:dyDescent="0.35">
      <c r="A2292" s="17" t="s">
        <v>67</v>
      </c>
      <c r="B2292" s="17">
        <v>19.3</v>
      </c>
      <c r="C2292" s="17">
        <v>10.36</v>
      </c>
      <c r="D2292" s="17" t="s">
        <v>2380</v>
      </c>
      <c r="E2292" s="17" t="s">
        <v>2380</v>
      </c>
      <c r="F2292" s="17" t="s">
        <v>2380</v>
      </c>
      <c r="G2292" s="17">
        <v>0</v>
      </c>
      <c r="H2292" s="17" t="s">
        <v>2380</v>
      </c>
    </row>
    <row r="2293" spans="1:8" x14ac:dyDescent="0.35">
      <c r="A2293" s="17" t="s">
        <v>66</v>
      </c>
      <c r="B2293" s="17">
        <v>33.659999999999997</v>
      </c>
      <c r="C2293" s="17">
        <v>5.71</v>
      </c>
      <c r="D2293" s="17" t="s">
        <v>2380</v>
      </c>
      <c r="E2293" s="17" t="s">
        <v>2381</v>
      </c>
      <c r="F2293" s="17" t="s">
        <v>2380</v>
      </c>
      <c r="G2293" s="17">
        <v>1</v>
      </c>
      <c r="H2293" s="17" t="s">
        <v>2380</v>
      </c>
    </row>
    <row r="2294" spans="1:8" x14ac:dyDescent="0.35">
      <c r="A2294" s="17" t="s">
        <v>65</v>
      </c>
      <c r="B2294" s="17">
        <v>33.33</v>
      </c>
      <c r="C2294" s="17">
        <v>6.08</v>
      </c>
      <c r="D2294" s="17" t="s">
        <v>2380</v>
      </c>
      <c r="E2294" s="17" t="s">
        <v>2381</v>
      </c>
      <c r="F2294" s="17" t="s">
        <v>2380</v>
      </c>
      <c r="G2294" s="17">
        <v>1</v>
      </c>
      <c r="H2294" s="17" t="s">
        <v>2380</v>
      </c>
    </row>
    <row r="2295" spans="1:8" x14ac:dyDescent="0.35">
      <c r="A2295" s="17" t="s">
        <v>64</v>
      </c>
      <c r="B2295" s="17">
        <v>21.84</v>
      </c>
      <c r="C2295" s="17">
        <v>5.71</v>
      </c>
      <c r="D2295" s="17" t="s">
        <v>2380</v>
      </c>
      <c r="E2295" s="17" t="s">
        <v>2381</v>
      </c>
      <c r="F2295" s="17" t="s">
        <v>2380</v>
      </c>
      <c r="G2295" s="17">
        <v>1</v>
      </c>
      <c r="H2295" s="17" t="s">
        <v>2380</v>
      </c>
    </row>
    <row r="2296" spans="1:8" x14ac:dyDescent="0.35">
      <c r="A2296" s="17" t="s">
        <v>63</v>
      </c>
      <c r="B2296" s="17">
        <v>16.87</v>
      </c>
      <c r="C2296" s="17">
        <v>9.1300000000000008</v>
      </c>
      <c r="D2296" s="17" t="s">
        <v>2380</v>
      </c>
      <c r="E2296" s="17" t="s">
        <v>2380</v>
      </c>
      <c r="F2296" s="17" t="s">
        <v>2380</v>
      </c>
      <c r="G2296" s="17">
        <v>0</v>
      </c>
      <c r="H2296" s="17" t="s">
        <v>2380</v>
      </c>
    </row>
    <row r="2297" spans="1:8" x14ac:dyDescent="0.35">
      <c r="A2297" s="17" t="s">
        <v>62</v>
      </c>
      <c r="B2297" s="17">
        <v>30.14</v>
      </c>
      <c r="C2297" s="17">
        <v>5.49</v>
      </c>
      <c r="D2297" s="17" t="s">
        <v>2380</v>
      </c>
      <c r="E2297" s="17" t="s">
        <v>2381</v>
      </c>
      <c r="F2297" s="17" t="s">
        <v>2380</v>
      </c>
      <c r="G2297" s="17">
        <v>1</v>
      </c>
      <c r="H2297" s="17" t="s">
        <v>2380</v>
      </c>
    </row>
    <row r="2298" spans="1:8" x14ac:dyDescent="0.35">
      <c r="A2298" s="17" t="s">
        <v>61</v>
      </c>
      <c r="B2298" s="17">
        <v>23.21</v>
      </c>
      <c r="C2298" s="17">
        <v>4.37</v>
      </c>
      <c r="D2298" s="17" t="s">
        <v>2380</v>
      </c>
      <c r="E2298" s="17" t="s">
        <v>2381</v>
      </c>
      <c r="F2298" s="17" t="s">
        <v>2380</v>
      </c>
      <c r="G2298" s="17">
        <v>1</v>
      </c>
      <c r="H2298" s="17" t="s">
        <v>2380</v>
      </c>
    </row>
    <row r="2299" spans="1:8" x14ac:dyDescent="0.35">
      <c r="A2299" s="17" t="s">
        <v>60</v>
      </c>
      <c r="B2299" s="17">
        <v>17.170000000000002</v>
      </c>
      <c r="C2299" s="17">
        <v>8.4600000000000009</v>
      </c>
      <c r="D2299" s="17" t="s">
        <v>2380</v>
      </c>
      <c r="E2299" s="17" t="s">
        <v>2380</v>
      </c>
      <c r="F2299" s="17" t="s">
        <v>2380</v>
      </c>
      <c r="G2299" s="17">
        <v>0</v>
      </c>
      <c r="H2299" s="17" t="s">
        <v>2380</v>
      </c>
    </row>
    <row r="2300" spans="1:8" x14ac:dyDescent="0.35">
      <c r="A2300" s="17" t="s">
        <v>59</v>
      </c>
      <c r="B2300" s="17">
        <v>15.61</v>
      </c>
      <c r="C2300" s="17">
        <v>5.28</v>
      </c>
      <c r="D2300" s="17" t="s">
        <v>2380</v>
      </c>
      <c r="E2300" s="17" t="s">
        <v>2380</v>
      </c>
      <c r="F2300" s="17" t="s">
        <v>2380</v>
      </c>
      <c r="G2300" s="17">
        <v>1</v>
      </c>
      <c r="H2300" s="17" t="s">
        <v>2380</v>
      </c>
    </row>
    <row r="2301" spans="1:8" x14ac:dyDescent="0.35">
      <c r="A2301" s="17" t="s">
        <v>58</v>
      </c>
      <c r="B2301" s="17">
        <v>17.98</v>
      </c>
      <c r="C2301" s="17">
        <v>5.33</v>
      </c>
      <c r="D2301" s="17" t="s">
        <v>2381</v>
      </c>
      <c r="E2301" s="17" t="s">
        <v>2380</v>
      </c>
      <c r="F2301" s="17" t="s">
        <v>2381</v>
      </c>
      <c r="G2301" s="17">
        <v>1</v>
      </c>
      <c r="H2301" s="17" t="s">
        <v>2380</v>
      </c>
    </row>
    <row r="2302" spans="1:8" x14ac:dyDescent="0.35">
      <c r="A2302" s="17" t="s">
        <v>57</v>
      </c>
      <c r="B2302" s="17">
        <v>21.64</v>
      </c>
      <c r="C2302" s="17">
        <v>5.5</v>
      </c>
      <c r="D2302" s="17" t="s">
        <v>2380</v>
      </c>
      <c r="E2302" s="17" t="s">
        <v>2381</v>
      </c>
      <c r="F2302" s="17" t="s">
        <v>2380</v>
      </c>
      <c r="G2302" s="17">
        <v>1</v>
      </c>
      <c r="H2302" s="17" t="s">
        <v>2380</v>
      </c>
    </row>
    <row r="2303" spans="1:8" x14ac:dyDescent="0.35">
      <c r="A2303" s="17" t="s">
        <v>56</v>
      </c>
      <c r="B2303" s="17">
        <v>16.399999999999999</v>
      </c>
      <c r="C2303" s="17">
        <v>5.4</v>
      </c>
      <c r="D2303" s="17" t="s">
        <v>2380</v>
      </c>
      <c r="E2303" s="17" t="s">
        <v>2380</v>
      </c>
      <c r="F2303" s="17" t="s">
        <v>2381</v>
      </c>
      <c r="G2303" s="17">
        <v>1</v>
      </c>
      <c r="H2303" s="17" t="s">
        <v>2380</v>
      </c>
    </row>
    <row r="2304" spans="1:8" x14ac:dyDescent="0.35">
      <c r="A2304" s="17" t="s">
        <v>55</v>
      </c>
      <c r="B2304" s="17">
        <v>15.77</v>
      </c>
      <c r="C2304" s="17">
        <v>6.05</v>
      </c>
      <c r="D2304" s="17" t="s">
        <v>2381</v>
      </c>
      <c r="E2304" s="17" t="s">
        <v>2380</v>
      </c>
      <c r="F2304" s="17" t="s">
        <v>2380</v>
      </c>
      <c r="G2304" s="17">
        <v>1</v>
      </c>
      <c r="H2304" s="17" t="s">
        <v>2380</v>
      </c>
    </row>
    <row r="2305" spans="1:8" x14ac:dyDescent="0.35">
      <c r="A2305" s="17" t="s">
        <v>54</v>
      </c>
      <c r="B2305" s="17">
        <v>18.27</v>
      </c>
      <c r="C2305" s="17">
        <v>11.46</v>
      </c>
      <c r="D2305" s="17" t="s">
        <v>2380</v>
      </c>
      <c r="E2305" s="17" t="s">
        <v>2380</v>
      </c>
      <c r="F2305" s="17" t="s">
        <v>2380</v>
      </c>
      <c r="G2305" s="17">
        <v>0</v>
      </c>
      <c r="H2305" s="17" t="s">
        <v>2380</v>
      </c>
    </row>
    <row r="2306" spans="1:8" x14ac:dyDescent="0.35">
      <c r="A2306" s="17" t="s">
        <v>53</v>
      </c>
      <c r="B2306" s="17">
        <v>16.489999999999998</v>
      </c>
      <c r="C2306" s="17">
        <v>8.48</v>
      </c>
      <c r="D2306" s="17" t="s">
        <v>2380</v>
      </c>
      <c r="E2306" s="17" t="s">
        <v>2380</v>
      </c>
      <c r="F2306" s="17" t="s">
        <v>2380</v>
      </c>
      <c r="G2306" s="17">
        <v>0</v>
      </c>
      <c r="H2306" s="17" t="s">
        <v>2380</v>
      </c>
    </row>
    <row r="2307" spans="1:8" x14ac:dyDescent="0.35">
      <c r="A2307" s="17" t="s">
        <v>52</v>
      </c>
      <c r="B2307" s="17">
        <v>16.14</v>
      </c>
      <c r="C2307" s="17">
        <v>4.8600000000000003</v>
      </c>
      <c r="D2307" s="17" t="s">
        <v>2380</v>
      </c>
      <c r="E2307" s="17" t="s">
        <v>2380</v>
      </c>
      <c r="F2307" s="17" t="s">
        <v>2380</v>
      </c>
      <c r="G2307" s="17">
        <v>0</v>
      </c>
      <c r="H2307" s="17" t="s">
        <v>2380</v>
      </c>
    </row>
    <row r="2308" spans="1:8" x14ac:dyDescent="0.35">
      <c r="A2308" s="17" t="s">
        <v>51</v>
      </c>
      <c r="B2308" s="17">
        <v>20.85</v>
      </c>
      <c r="C2308" s="17">
        <v>4.45</v>
      </c>
      <c r="D2308" s="17" t="s">
        <v>2381</v>
      </c>
      <c r="E2308" s="17" t="s">
        <v>2380</v>
      </c>
      <c r="F2308" s="17" t="s">
        <v>2380</v>
      </c>
      <c r="G2308" s="17">
        <v>1</v>
      </c>
      <c r="H2308" s="17" t="s">
        <v>2380</v>
      </c>
    </row>
    <row r="2309" spans="1:8" x14ac:dyDescent="0.35">
      <c r="A2309" s="17" t="s">
        <v>50</v>
      </c>
      <c r="B2309" s="17">
        <v>15.88</v>
      </c>
      <c r="C2309" s="17">
        <v>4.3600000000000003</v>
      </c>
      <c r="D2309" s="17" t="s">
        <v>2380</v>
      </c>
      <c r="E2309" s="17" t="s">
        <v>2380</v>
      </c>
      <c r="F2309" s="17" t="s">
        <v>2380</v>
      </c>
      <c r="G2309" s="17">
        <v>0</v>
      </c>
      <c r="H2309" s="17" t="s">
        <v>2380</v>
      </c>
    </row>
    <row r="2310" spans="1:8" x14ac:dyDescent="0.35">
      <c r="A2310" s="17" t="s">
        <v>49</v>
      </c>
      <c r="B2310" s="17">
        <v>20.66</v>
      </c>
      <c r="C2310" s="17">
        <v>5.8</v>
      </c>
      <c r="D2310" s="17" t="s">
        <v>2380</v>
      </c>
      <c r="E2310" s="17" t="s">
        <v>2381</v>
      </c>
      <c r="F2310" s="17" t="s">
        <v>2380</v>
      </c>
      <c r="G2310" s="17">
        <v>1</v>
      </c>
      <c r="H2310" s="17" t="s">
        <v>2380</v>
      </c>
    </row>
    <row r="2311" spans="1:8" x14ac:dyDescent="0.35">
      <c r="A2311" s="17" t="s">
        <v>48</v>
      </c>
      <c r="B2311" s="17">
        <v>20.399999999999999</v>
      </c>
      <c r="C2311" s="17">
        <v>5.27</v>
      </c>
      <c r="D2311" s="17" t="s">
        <v>2380</v>
      </c>
      <c r="E2311" s="17" t="s">
        <v>2380</v>
      </c>
      <c r="F2311" s="17" t="s">
        <v>2380</v>
      </c>
      <c r="G2311" s="17">
        <v>0</v>
      </c>
      <c r="H2311" s="17" t="s">
        <v>2380</v>
      </c>
    </row>
    <row r="2312" spans="1:8" x14ac:dyDescent="0.35">
      <c r="A2312" s="17" t="s">
        <v>47</v>
      </c>
      <c r="B2312" s="17">
        <v>25.19</v>
      </c>
      <c r="C2312" s="17">
        <v>5.64</v>
      </c>
      <c r="D2312" s="17" t="s">
        <v>2381</v>
      </c>
      <c r="E2312" s="17" t="s">
        <v>2380</v>
      </c>
      <c r="F2312" s="17" t="s">
        <v>2380</v>
      </c>
      <c r="G2312" s="17">
        <v>0</v>
      </c>
      <c r="H2312" s="17" t="s">
        <v>2380</v>
      </c>
    </row>
    <row r="2313" spans="1:8" x14ac:dyDescent="0.35">
      <c r="A2313" s="17" t="s">
        <v>46</v>
      </c>
      <c r="B2313" s="17">
        <v>20.54</v>
      </c>
      <c r="C2313" s="17">
        <v>4.2</v>
      </c>
      <c r="D2313" s="17" t="s">
        <v>2381</v>
      </c>
      <c r="E2313" s="17" t="s">
        <v>2380</v>
      </c>
      <c r="F2313" s="17" t="s">
        <v>2380</v>
      </c>
      <c r="G2313" s="17">
        <v>1</v>
      </c>
      <c r="H2313" s="17" t="s">
        <v>2380</v>
      </c>
    </row>
    <row r="2314" spans="1:8" x14ac:dyDescent="0.35">
      <c r="A2314" s="17" t="s">
        <v>45</v>
      </c>
      <c r="B2314" s="17">
        <v>20.13</v>
      </c>
      <c r="C2314" s="17">
        <v>5.42</v>
      </c>
      <c r="D2314" s="17" t="s">
        <v>2380</v>
      </c>
      <c r="E2314" s="17" t="s">
        <v>2380</v>
      </c>
      <c r="F2314" s="17" t="s">
        <v>2380</v>
      </c>
      <c r="G2314" s="17">
        <v>0</v>
      </c>
      <c r="H2314" s="17" t="s">
        <v>2380</v>
      </c>
    </row>
    <row r="2315" spans="1:8" x14ac:dyDescent="0.35">
      <c r="A2315" s="17" t="s">
        <v>44</v>
      </c>
      <c r="B2315" s="17">
        <v>18.93</v>
      </c>
      <c r="C2315" s="17">
        <v>6.11</v>
      </c>
      <c r="D2315" s="17" t="s">
        <v>2380</v>
      </c>
      <c r="E2315" s="17" t="s">
        <v>2380</v>
      </c>
      <c r="F2315" s="17" t="s">
        <v>2381</v>
      </c>
      <c r="G2315" s="17">
        <v>1</v>
      </c>
      <c r="H2315" s="17" t="s">
        <v>2380</v>
      </c>
    </row>
    <row r="2316" spans="1:8" x14ac:dyDescent="0.35">
      <c r="A2316" s="17" t="s">
        <v>43</v>
      </c>
      <c r="B2316" s="17">
        <v>24.14</v>
      </c>
      <c r="C2316" s="17">
        <v>5.29</v>
      </c>
      <c r="D2316" s="17" t="s">
        <v>2380</v>
      </c>
      <c r="E2316" s="17" t="s">
        <v>2381</v>
      </c>
      <c r="F2316" s="17" t="s">
        <v>2380</v>
      </c>
      <c r="G2316" s="17">
        <v>1</v>
      </c>
      <c r="H2316" s="17" t="s">
        <v>2380</v>
      </c>
    </row>
    <row r="2317" spans="1:8" x14ac:dyDescent="0.35">
      <c r="A2317" s="17" t="s">
        <v>41</v>
      </c>
      <c r="B2317" s="17">
        <v>25.03</v>
      </c>
      <c r="C2317" s="17">
        <v>5.91</v>
      </c>
      <c r="D2317" s="17" t="s">
        <v>2380</v>
      </c>
      <c r="E2317" s="17" t="s">
        <v>2381</v>
      </c>
      <c r="F2317" s="17" t="s">
        <v>2380</v>
      </c>
      <c r="G2317" s="17">
        <v>1</v>
      </c>
      <c r="H2317" s="17" t="s">
        <v>2380</v>
      </c>
    </row>
    <row r="2318" spans="1:8" x14ac:dyDescent="0.35">
      <c r="A2318" s="17" t="s">
        <v>40</v>
      </c>
      <c r="B2318" s="17">
        <v>20.47</v>
      </c>
      <c r="C2318" s="17">
        <v>5.81</v>
      </c>
      <c r="D2318" s="17" t="s">
        <v>2381</v>
      </c>
      <c r="E2318" s="17" t="s">
        <v>2380</v>
      </c>
      <c r="F2318" s="17" t="s">
        <v>2380</v>
      </c>
      <c r="G2318" s="17">
        <v>1</v>
      </c>
      <c r="H2318" s="17" t="s">
        <v>2380</v>
      </c>
    </row>
    <row r="2319" spans="1:8" x14ac:dyDescent="0.35">
      <c r="A2319" s="17" t="s">
        <v>39</v>
      </c>
      <c r="B2319" s="17">
        <v>18.82</v>
      </c>
      <c r="C2319" s="17">
        <v>5.51</v>
      </c>
      <c r="D2319" s="17" t="s">
        <v>2381</v>
      </c>
      <c r="E2319" s="17" t="s">
        <v>2380</v>
      </c>
      <c r="F2319" s="17" t="s">
        <v>2380</v>
      </c>
      <c r="G2319" s="17">
        <v>0</v>
      </c>
      <c r="H2319" s="17" t="s">
        <v>2380</v>
      </c>
    </row>
    <row r="2320" spans="1:8" x14ac:dyDescent="0.35">
      <c r="A2320" s="17" t="s">
        <v>38</v>
      </c>
      <c r="B2320" s="17">
        <v>17.079999999999998</v>
      </c>
      <c r="C2320" s="17">
        <v>5.73</v>
      </c>
      <c r="D2320" s="17" t="s">
        <v>2380</v>
      </c>
      <c r="E2320" s="17" t="s">
        <v>2380</v>
      </c>
      <c r="F2320" s="17" t="s">
        <v>2381</v>
      </c>
      <c r="G2320" s="17">
        <v>1</v>
      </c>
      <c r="H2320" s="17" t="s">
        <v>2380</v>
      </c>
    </row>
    <row r="2321" spans="1:8" x14ac:dyDescent="0.35">
      <c r="A2321" s="17" t="s">
        <v>36</v>
      </c>
      <c r="B2321" s="17">
        <v>19.21</v>
      </c>
      <c r="C2321" s="17">
        <v>5.53</v>
      </c>
      <c r="D2321" s="17" t="s">
        <v>2381</v>
      </c>
      <c r="E2321" s="17" t="s">
        <v>2380</v>
      </c>
      <c r="F2321" s="17" t="s">
        <v>2380</v>
      </c>
      <c r="G2321" s="17">
        <v>0</v>
      </c>
      <c r="H2321" s="17" t="s">
        <v>2380</v>
      </c>
    </row>
    <row r="2322" spans="1:8" x14ac:dyDescent="0.35">
      <c r="A2322" s="17" t="s">
        <v>34</v>
      </c>
      <c r="B2322" s="17">
        <v>17.86</v>
      </c>
      <c r="C2322" s="17">
        <v>5.43</v>
      </c>
      <c r="D2322" s="17" t="s">
        <v>2380</v>
      </c>
      <c r="E2322" s="17" t="s">
        <v>2380</v>
      </c>
      <c r="F2322" s="17" t="s">
        <v>2381</v>
      </c>
      <c r="G2322" s="17">
        <v>1</v>
      </c>
      <c r="H2322" s="17" t="s">
        <v>2380</v>
      </c>
    </row>
    <row r="2323" spans="1:8" x14ac:dyDescent="0.35">
      <c r="A2323" s="17" t="s">
        <v>33</v>
      </c>
      <c r="B2323" s="17">
        <v>21.38</v>
      </c>
      <c r="C2323" s="17">
        <v>8.01</v>
      </c>
      <c r="D2323" s="17" t="s">
        <v>2380</v>
      </c>
      <c r="E2323" s="17" t="s">
        <v>2380</v>
      </c>
      <c r="F2323" s="17" t="s">
        <v>2380</v>
      </c>
      <c r="G2323" s="17">
        <v>0</v>
      </c>
      <c r="H2323" s="17" t="s">
        <v>2380</v>
      </c>
    </row>
    <row r="2324" spans="1:8" x14ac:dyDescent="0.35">
      <c r="A2324" s="17" t="s">
        <v>32</v>
      </c>
      <c r="B2324" s="17">
        <v>23.35</v>
      </c>
      <c r="C2324" s="17">
        <v>5.94</v>
      </c>
      <c r="D2324" s="17" t="s">
        <v>2380</v>
      </c>
      <c r="E2324" s="17" t="s">
        <v>2380</v>
      </c>
      <c r="F2324" s="17" t="s">
        <v>2380</v>
      </c>
      <c r="G2324" s="17">
        <v>0</v>
      </c>
      <c r="H2324" s="17" t="s">
        <v>2380</v>
      </c>
    </row>
    <row r="2325" spans="1:8" x14ac:dyDescent="0.35">
      <c r="A2325" s="17" t="s">
        <v>29</v>
      </c>
      <c r="B2325" s="17">
        <v>22.24</v>
      </c>
      <c r="C2325" s="17">
        <v>5.04</v>
      </c>
      <c r="D2325" s="17" t="s">
        <v>2380</v>
      </c>
      <c r="E2325" s="17" t="s">
        <v>2380</v>
      </c>
      <c r="F2325" s="17" t="s">
        <v>2380</v>
      </c>
      <c r="G2325" s="17">
        <v>0</v>
      </c>
      <c r="H2325" s="17" t="s">
        <v>2380</v>
      </c>
    </row>
    <row r="2326" spans="1:8" x14ac:dyDescent="0.35">
      <c r="A2326" s="17" t="s">
        <v>28</v>
      </c>
      <c r="B2326" s="17">
        <v>24.76</v>
      </c>
      <c r="C2326" s="17">
        <v>4.54</v>
      </c>
      <c r="D2326" s="17" t="s">
        <v>2381</v>
      </c>
      <c r="E2326" s="17" t="s">
        <v>2380</v>
      </c>
      <c r="F2326" s="17" t="s">
        <v>2380</v>
      </c>
      <c r="G2326" s="17">
        <v>0</v>
      </c>
      <c r="H2326" s="17" t="s">
        <v>2380</v>
      </c>
    </row>
    <row r="2327" spans="1:8" x14ac:dyDescent="0.35">
      <c r="A2327" s="17" t="s">
        <v>27</v>
      </c>
      <c r="B2327" s="17">
        <v>20.100000000000001</v>
      </c>
      <c r="C2327" s="17">
        <v>5.6</v>
      </c>
      <c r="D2327" s="17" t="s">
        <v>2381</v>
      </c>
      <c r="E2327" s="17" t="s">
        <v>2380</v>
      </c>
      <c r="F2327" s="17" t="s">
        <v>2381</v>
      </c>
      <c r="G2327" s="17">
        <v>1</v>
      </c>
      <c r="H2327" s="17" t="s">
        <v>2380</v>
      </c>
    </row>
    <row r="2328" spans="1:8" x14ac:dyDescent="0.35">
      <c r="A2328" s="17" t="s">
        <v>26</v>
      </c>
      <c r="B2328" s="17">
        <v>21.77</v>
      </c>
      <c r="C2328" s="17">
        <v>10.67</v>
      </c>
      <c r="D2328" s="17" t="s">
        <v>2380</v>
      </c>
      <c r="E2328" s="17" t="s">
        <v>2380</v>
      </c>
      <c r="F2328" s="17" t="s">
        <v>2380</v>
      </c>
      <c r="G2328" s="17">
        <v>0</v>
      </c>
      <c r="H2328" s="17" t="s">
        <v>2380</v>
      </c>
    </row>
    <row r="2329" spans="1:8" x14ac:dyDescent="0.35">
      <c r="A2329" s="17" t="s">
        <v>25</v>
      </c>
      <c r="B2329" s="17">
        <v>17.82</v>
      </c>
      <c r="C2329" s="17">
        <v>5.26</v>
      </c>
      <c r="D2329" s="17" t="s">
        <v>2381</v>
      </c>
      <c r="E2329" s="17" t="s">
        <v>2380</v>
      </c>
      <c r="F2329" s="17" t="s">
        <v>2380</v>
      </c>
      <c r="G2329" s="17">
        <v>1</v>
      </c>
      <c r="H2329" s="17" t="s">
        <v>2380</v>
      </c>
    </row>
    <row r="2330" spans="1:8" x14ac:dyDescent="0.35">
      <c r="A2330" s="17" t="s">
        <v>24</v>
      </c>
      <c r="B2330" s="17">
        <v>17.07</v>
      </c>
      <c r="C2330" s="17">
        <v>5.22</v>
      </c>
      <c r="D2330" s="17" t="s">
        <v>2380</v>
      </c>
      <c r="E2330" s="17" t="s">
        <v>2380</v>
      </c>
      <c r="F2330" s="17" t="s">
        <v>2381</v>
      </c>
      <c r="G2330" s="17">
        <v>1</v>
      </c>
      <c r="H2330" s="17" t="s">
        <v>2380</v>
      </c>
    </row>
    <row r="2331" spans="1:8" x14ac:dyDescent="0.35">
      <c r="A2331" s="17" t="s">
        <v>22</v>
      </c>
      <c r="B2331" s="17">
        <v>22.24</v>
      </c>
      <c r="C2331" s="17">
        <v>4.29</v>
      </c>
      <c r="D2331" s="17" t="s">
        <v>2381</v>
      </c>
      <c r="E2331" s="17" t="s">
        <v>2380</v>
      </c>
      <c r="F2331" s="17" t="s">
        <v>2380</v>
      </c>
      <c r="G2331" s="17">
        <v>0</v>
      </c>
      <c r="H2331" s="17" t="s">
        <v>2380</v>
      </c>
    </row>
    <row r="2332" spans="1:8" x14ac:dyDescent="0.35">
      <c r="A2332" s="17" t="s">
        <v>21</v>
      </c>
      <c r="B2332" s="17">
        <v>22.34</v>
      </c>
      <c r="C2332" s="17">
        <v>5.57</v>
      </c>
      <c r="D2332" s="17" t="s">
        <v>2380</v>
      </c>
      <c r="E2332" s="17" t="s">
        <v>2380</v>
      </c>
      <c r="F2332" s="17" t="s">
        <v>2380</v>
      </c>
      <c r="G2332" s="17">
        <v>1</v>
      </c>
      <c r="H2332" s="17" t="s">
        <v>2380</v>
      </c>
    </row>
    <row r="2333" spans="1:8" x14ac:dyDescent="0.35">
      <c r="A2333" s="17" t="s">
        <v>19</v>
      </c>
      <c r="B2333" s="17">
        <v>17.7</v>
      </c>
      <c r="C2333" s="17">
        <v>6.28</v>
      </c>
      <c r="D2333" s="17" t="s">
        <v>2380</v>
      </c>
      <c r="E2333" s="17" t="s">
        <v>2380</v>
      </c>
      <c r="F2333" s="17" t="s">
        <v>2380</v>
      </c>
      <c r="G2333" s="17">
        <v>1</v>
      </c>
      <c r="H2333" s="17" t="s">
        <v>2380</v>
      </c>
    </row>
    <row r="2334" spans="1:8" x14ac:dyDescent="0.35">
      <c r="A2334" s="17" t="s">
        <v>17</v>
      </c>
      <c r="B2334" s="17">
        <v>16.47</v>
      </c>
      <c r="C2334" s="17">
        <v>6.35</v>
      </c>
      <c r="D2334" s="17" t="s">
        <v>2380</v>
      </c>
      <c r="E2334" s="17" t="s">
        <v>2380</v>
      </c>
      <c r="F2334" s="17" t="s">
        <v>2381</v>
      </c>
      <c r="G2334" s="17">
        <v>1</v>
      </c>
      <c r="H2334" s="17" t="s">
        <v>2380</v>
      </c>
    </row>
    <row r="2335" spans="1:8" x14ac:dyDescent="0.35">
      <c r="A2335" s="17" t="s">
        <v>14</v>
      </c>
      <c r="B2335" s="17">
        <v>17.600000000000001</v>
      </c>
      <c r="C2335" s="17">
        <v>4.3899999999999997</v>
      </c>
      <c r="D2335" s="17" t="s">
        <v>2380</v>
      </c>
      <c r="E2335" s="17" t="s">
        <v>2380</v>
      </c>
      <c r="F2335" s="17" t="s">
        <v>2380</v>
      </c>
      <c r="G2335" s="17">
        <v>1</v>
      </c>
      <c r="H2335" s="17" t="s">
        <v>2380</v>
      </c>
    </row>
    <row r="2336" spans="1:8" x14ac:dyDescent="0.35">
      <c r="A2336" s="17" t="s">
        <v>9</v>
      </c>
      <c r="B2336" s="17">
        <v>17.579999999999998</v>
      </c>
      <c r="C2336" s="17">
        <v>4.51</v>
      </c>
      <c r="D2336" s="17" t="s">
        <v>2380</v>
      </c>
      <c r="E2336" s="17" t="s">
        <v>2380</v>
      </c>
      <c r="F2336" s="17" t="s">
        <v>2380</v>
      </c>
      <c r="G2336" s="17">
        <v>1</v>
      </c>
      <c r="H2336" s="17" t="s">
        <v>2380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6443-93F8-4F8D-B87A-D6C03DADCA94}">
  <sheetPr codeName="Sheet5"/>
  <dimension ref="A1:C18"/>
  <sheetViews>
    <sheetView topLeftCell="A17" workbookViewId="0">
      <selection activeCell="C18" sqref="C18"/>
    </sheetView>
  </sheetViews>
  <sheetFormatPr defaultRowHeight="14.5" x14ac:dyDescent="0.35"/>
  <cols>
    <col min="2" max="2" width="57.453125" customWidth="1"/>
    <col min="3" max="3" width="70.54296875" bestFit="1" customWidth="1"/>
  </cols>
  <sheetData>
    <row r="1" spans="1:3" ht="22.5" customHeight="1" x14ac:dyDescent="0.35">
      <c r="A1" s="44" t="s">
        <v>4718</v>
      </c>
      <c r="B1" s="44" t="s">
        <v>4719</v>
      </c>
      <c r="C1" s="44" t="s">
        <v>4720</v>
      </c>
    </row>
    <row r="2" spans="1:3" ht="58" x14ac:dyDescent="0.35">
      <c r="A2" s="40">
        <v>1</v>
      </c>
      <c r="B2" s="40"/>
      <c r="C2" s="43" t="s">
        <v>4721</v>
      </c>
    </row>
    <row r="3" spans="1:3" ht="132" customHeight="1" x14ac:dyDescent="0.35">
      <c r="A3" s="40"/>
      <c r="B3" s="40"/>
      <c r="C3" s="43" t="s">
        <v>4722</v>
      </c>
    </row>
    <row r="4" spans="1:3" ht="77" customHeight="1" x14ac:dyDescent="0.35">
      <c r="A4" s="40">
        <v>2</v>
      </c>
      <c r="B4" s="12"/>
      <c r="C4" s="43" t="s">
        <v>4726</v>
      </c>
    </row>
    <row r="5" spans="1:3" ht="110" customHeight="1" x14ac:dyDescent="0.35">
      <c r="A5" s="40"/>
      <c r="B5" s="12"/>
      <c r="C5" s="43" t="s">
        <v>4727</v>
      </c>
    </row>
    <row r="6" spans="1:3" ht="100" customHeight="1" x14ac:dyDescent="0.35">
      <c r="A6" s="12">
        <v>3</v>
      </c>
      <c r="B6" s="12"/>
      <c r="C6" s="43" t="s">
        <v>4724</v>
      </c>
    </row>
    <row r="7" spans="1:3" ht="180" customHeight="1" x14ac:dyDescent="0.35">
      <c r="A7" s="12">
        <v>4</v>
      </c>
      <c r="B7" s="12"/>
      <c r="C7" s="43" t="s">
        <v>4725</v>
      </c>
    </row>
    <row r="8" spans="1:3" ht="135" customHeight="1" x14ac:dyDescent="0.35">
      <c r="A8" s="12">
        <v>1</v>
      </c>
      <c r="B8" s="12"/>
      <c r="C8" s="43" t="s">
        <v>8333</v>
      </c>
    </row>
    <row r="9" spans="1:3" ht="128" customHeight="1" x14ac:dyDescent="0.35">
      <c r="A9" s="12">
        <v>2</v>
      </c>
      <c r="B9" s="12"/>
      <c r="C9" s="43" t="s">
        <v>8334</v>
      </c>
    </row>
    <row r="10" spans="1:3" ht="94" customHeight="1" x14ac:dyDescent="0.35">
      <c r="A10" s="12">
        <v>3</v>
      </c>
      <c r="B10" s="12"/>
      <c r="C10" s="43" t="s">
        <v>8335</v>
      </c>
    </row>
    <row r="11" spans="1:3" ht="142.5" customHeight="1" x14ac:dyDescent="0.35">
      <c r="A11" s="12">
        <v>4</v>
      </c>
      <c r="B11" s="12"/>
      <c r="C11" s="43" t="s">
        <v>8341</v>
      </c>
    </row>
    <row r="12" spans="1:3" ht="144.5" customHeight="1" x14ac:dyDescent="0.35">
      <c r="A12" s="12">
        <v>5</v>
      </c>
      <c r="B12" s="12"/>
      <c r="C12" s="43" t="s">
        <v>8344</v>
      </c>
    </row>
    <row r="13" spans="1:3" ht="101.5" x14ac:dyDescent="0.35">
      <c r="A13" s="12">
        <v>6</v>
      </c>
      <c r="B13" s="12"/>
      <c r="C13" s="43" t="s">
        <v>8356</v>
      </c>
    </row>
    <row r="14" spans="1:3" ht="65" customHeight="1" x14ac:dyDescent="0.35">
      <c r="A14" s="12">
        <v>7</v>
      </c>
      <c r="B14" s="12"/>
      <c r="C14" s="43" t="s">
        <v>8345</v>
      </c>
    </row>
    <row r="15" spans="1:3" ht="109.5" customHeight="1" x14ac:dyDescent="0.35">
      <c r="A15" s="12">
        <v>8</v>
      </c>
      <c r="B15" s="12"/>
      <c r="C15" s="43" t="s">
        <v>8350</v>
      </c>
    </row>
    <row r="16" spans="1:3" ht="87" x14ac:dyDescent="0.35">
      <c r="A16" s="12">
        <v>9</v>
      </c>
      <c r="B16" s="12"/>
      <c r="C16" s="43" t="s">
        <v>8353</v>
      </c>
    </row>
    <row r="17" spans="1:3" ht="72.5" x14ac:dyDescent="0.35">
      <c r="A17" s="12">
        <v>10</v>
      </c>
      <c r="B17" s="12"/>
      <c r="C17" s="43" t="s">
        <v>8358</v>
      </c>
    </row>
    <row r="18" spans="1:3" ht="232" x14ac:dyDescent="0.35">
      <c r="A18" s="12">
        <v>11</v>
      </c>
      <c r="B18" s="12"/>
      <c r="C18" s="43" t="s">
        <v>8376</v>
      </c>
    </row>
  </sheetData>
  <mergeCells count="3">
    <mergeCell ref="A2:A3"/>
    <mergeCell ref="B2:B3"/>
    <mergeCell ref="A4:A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D898-D54C-4530-9CE2-C27E6513FCF7}">
  <sheetPr codeName="Sheet6"/>
  <dimension ref="A3:B45"/>
  <sheetViews>
    <sheetView topLeftCell="A23" workbookViewId="0">
      <selection activeCell="B41" sqref="B41"/>
    </sheetView>
  </sheetViews>
  <sheetFormatPr defaultRowHeight="14.5" x14ac:dyDescent="0.35"/>
  <cols>
    <col min="1" max="1" width="24.453125" bestFit="1" customWidth="1"/>
    <col min="2" max="2" width="26.26953125" bestFit="1" customWidth="1"/>
    <col min="3" max="3" width="4.453125" bestFit="1" customWidth="1"/>
    <col min="4" max="4" width="5.453125" bestFit="1" customWidth="1"/>
    <col min="5" max="5" width="9.6328125" customWidth="1"/>
    <col min="6" max="14" width="6.453125" bestFit="1" customWidth="1"/>
    <col min="15" max="15" width="5.453125" bestFit="1" customWidth="1"/>
    <col min="16" max="25" width="6.453125" bestFit="1" customWidth="1"/>
    <col min="26" max="26" width="5.453125" bestFit="1" customWidth="1"/>
    <col min="27" max="36" width="6.453125" bestFit="1" customWidth="1"/>
    <col min="37" max="37" width="5.453125" bestFit="1" customWidth="1"/>
    <col min="38" max="47" width="6.453125" bestFit="1" customWidth="1"/>
    <col min="48" max="48" width="5.453125" bestFit="1" customWidth="1"/>
    <col min="49" max="58" width="6.453125" bestFit="1" customWidth="1"/>
    <col min="59" max="59" width="5.453125" bestFit="1" customWidth="1"/>
    <col min="60" max="69" width="6.453125" bestFit="1" customWidth="1"/>
    <col min="70" max="70" width="5.453125" bestFit="1" customWidth="1"/>
    <col min="71" max="80" width="6.453125" bestFit="1" customWidth="1"/>
    <col min="81" max="81" width="5.453125" bestFit="1" customWidth="1"/>
    <col min="82" max="91" width="6.453125" bestFit="1" customWidth="1"/>
    <col min="92" max="92" width="5.453125" bestFit="1" customWidth="1"/>
    <col min="93" max="102" width="6.453125" bestFit="1" customWidth="1"/>
    <col min="103" max="103" width="5.453125" bestFit="1" customWidth="1"/>
    <col min="104" max="113" width="6.453125" bestFit="1" customWidth="1"/>
    <col min="114" max="114" width="4.453125" bestFit="1" customWidth="1"/>
    <col min="115" max="115" width="5.453125" bestFit="1" customWidth="1"/>
    <col min="116" max="125" width="6.453125" bestFit="1" customWidth="1"/>
    <col min="126" max="126" width="5.453125" bestFit="1" customWidth="1"/>
    <col min="127" max="136" width="6.453125" bestFit="1" customWidth="1"/>
    <col min="137" max="137" width="5.453125" bestFit="1" customWidth="1"/>
    <col min="138" max="147" width="6.453125" bestFit="1" customWidth="1"/>
    <col min="148" max="148" width="5.453125" bestFit="1" customWidth="1"/>
    <col min="149" max="158" width="6.453125" bestFit="1" customWidth="1"/>
    <col min="159" max="159" width="5.453125" bestFit="1" customWidth="1"/>
    <col min="160" max="169" width="6.453125" bestFit="1" customWidth="1"/>
    <col min="170" max="170" width="5.453125" bestFit="1" customWidth="1"/>
    <col min="171" max="180" width="6.453125" bestFit="1" customWidth="1"/>
    <col min="181" max="181" width="5.453125" bestFit="1" customWidth="1"/>
    <col min="182" max="191" width="6.453125" bestFit="1" customWidth="1"/>
    <col min="192" max="192" width="5.453125" bestFit="1" customWidth="1"/>
    <col min="193" max="202" width="6.453125" bestFit="1" customWidth="1"/>
    <col min="203" max="203" width="5.453125" bestFit="1" customWidth="1"/>
    <col min="204" max="213" width="6.453125" bestFit="1" customWidth="1"/>
    <col min="214" max="214" width="5.453125" bestFit="1" customWidth="1"/>
    <col min="215" max="224" width="6.453125" bestFit="1" customWidth="1"/>
    <col min="225" max="225" width="4.453125" bestFit="1" customWidth="1"/>
    <col min="226" max="226" width="5.453125" bestFit="1" customWidth="1"/>
    <col min="227" max="236" width="6.453125" bestFit="1" customWidth="1"/>
    <col min="237" max="237" width="5.453125" bestFit="1" customWidth="1"/>
    <col min="238" max="247" width="6.453125" bestFit="1" customWidth="1"/>
    <col min="248" max="248" width="5.453125" bestFit="1" customWidth="1"/>
    <col min="249" max="258" width="6.453125" bestFit="1" customWidth="1"/>
    <col min="259" max="259" width="5.453125" bestFit="1" customWidth="1"/>
    <col min="260" max="269" width="6.453125" bestFit="1" customWidth="1"/>
    <col min="270" max="270" width="5.453125" bestFit="1" customWidth="1"/>
    <col min="271" max="280" width="6.453125" bestFit="1" customWidth="1"/>
    <col min="281" max="281" width="5.453125" bestFit="1" customWidth="1"/>
    <col min="282" max="291" width="6.453125" bestFit="1" customWidth="1"/>
    <col min="292" max="292" width="5.453125" bestFit="1" customWidth="1"/>
    <col min="293" max="302" width="6.453125" bestFit="1" customWidth="1"/>
    <col min="303" max="303" width="5.453125" bestFit="1" customWidth="1"/>
    <col min="304" max="313" width="6.453125" bestFit="1" customWidth="1"/>
    <col min="314" max="314" width="5.453125" bestFit="1" customWidth="1"/>
    <col min="315" max="324" width="6.453125" bestFit="1" customWidth="1"/>
    <col min="325" max="325" width="5.453125" bestFit="1" customWidth="1"/>
    <col min="326" max="335" width="6.453125" bestFit="1" customWidth="1"/>
    <col min="336" max="336" width="4.453125" bestFit="1" customWidth="1"/>
    <col min="337" max="337" width="5.453125" bestFit="1" customWidth="1"/>
    <col min="338" max="347" width="6.453125" bestFit="1" customWidth="1"/>
    <col min="348" max="348" width="5.453125" bestFit="1" customWidth="1"/>
    <col min="349" max="358" width="6.453125" bestFit="1" customWidth="1"/>
    <col min="359" max="359" width="5.453125" bestFit="1" customWidth="1"/>
    <col min="360" max="369" width="6.453125" bestFit="1" customWidth="1"/>
    <col min="370" max="370" width="5.453125" bestFit="1" customWidth="1"/>
    <col min="371" max="380" width="6.453125" bestFit="1" customWidth="1"/>
    <col min="381" max="381" width="5.453125" bestFit="1" customWidth="1"/>
    <col min="382" max="391" width="6.453125" bestFit="1" customWidth="1"/>
    <col min="392" max="392" width="5.453125" bestFit="1" customWidth="1"/>
    <col min="393" max="402" width="6.453125" bestFit="1" customWidth="1"/>
    <col min="403" max="403" width="5.453125" bestFit="1" customWidth="1"/>
    <col min="404" max="413" width="6.453125" bestFit="1" customWidth="1"/>
    <col min="414" max="414" width="5.453125" bestFit="1" customWidth="1"/>
    <col min="415" max="424" width="6.453125" bestFit="1" customWidth="1"/>
    <col min="425" max="425" width="5.453125" bestFit="1" customWidth="1"/>
    <col min="426" max="435" width="6.453125" bestFit="1" customWidth="1"/>
    <col min="436" max="436" width="5.453125" bestFit="1" customWidth="1"/>
    <col min="437" max="446" width="6.453125" bestFit="1" customWidth="1"/>
    <col min="447" max="447" width="4.453125" bestFit="1" customWidth="1"/>
    <col min="448" max="448" width="5.453125" bestFit="1" customWidth="1"/>
    <col min="449" max="458" width="6.453125" bestFit="1" customWidth="1"/>
    <col min="459" max="459" width="5.453125" bestFit="1" customWidth="1"/>
    <col min="460" max="469" width="6.453125" bestFit="1" customWidth="1"/>
    <col min="470" max="470" width="5.453125" bestFit="1" customWidth="1"/>
    <col min="471" max="480" width="6.453125" bestFit="1" customWidth="1"/>
    <col min="481" max="481" width="5.453125" bestFit="1" customWidth="1"/>
    <col min="482" max="491" width="6.453125" bestFit="1" customWidth="1"/>
    <col min="492" max="492" width="5.453125" bestFit="1" customWidth="1"/>
    <col min="493" max="502" width="6.453125" bestFit="1" customWidth="1"/>
    <col min="503" max="503" width="5.453125" bestFit="1" customWidth="1"/>
    <col min="504" max="513" width="6.453125" bestFit="1" customWidth="1"/>
    <col min="514" max="514" width="5.453125" bestFit="1" customWidth="1"/>
    <col min="515" max="524" width="6.453125" bestFit="1" customWidth="1"/>
    <col min="525" max="525" width="5.453125" bestFit="1" customWidth="1"/>
    <col min="526" max="535" width="6.453125" bestFit="1" customWidth="1"/>
    <col min="536" max="536" width="5.453125" bestFit="1" customWidth="1"/>
    <col min="537" max="546" width="6.453125" bestFit="1" customWidth="1"/>
    <col min="547" max="547" width="5.453125" bestFit="1" customWidth="1"/>
    <col min="548" max="557" width="6.453125" bestFit="1" customWidth="1"/>
    <col min="558" max="558" width="4.453125" bestFit="1" customWidth="1"/>
    <col min="559" max="559" width="5.453125" bestFit="1" customWidth="1"/>
    <col min="560" max="569" width="6.453125" bestFit="1" customWidth="1"/>
    <col min="570" max="570" width="5.453125" bestFit="1" customWidth="1"/>
    <col min="571" max="580" width="6.453125" bestFit="1" customWidth="1"/>
    <col min="581" max="581" width="5.453125" bestFit="1" customWidth="1"/>
    <col min="582" max="591" width="6.453125" bestFit="1" customWidth="1"/>
    <col min="592" max="592" width="5.453125" bestFit="1" customWidth="1"/>
    <col min="593" max="602" width="6.453125" bestFit="1" customWidth="1"/>
    <col min="603" max="603" width="5.453125" bestFit="1" customWidth="1"/>
    <col min="604" max="613" width="6.453125" bestFit="1" customWidth="1"/>
    <col min="614" max="614" width="5.453125" bestFit="1" customWidth="1"/>
    <col min="615" max="624" width="6.453125" bestFit="1" customWidth="1"/>
    <col min="625" max="625" width="5.453125" bestFit="1" customWidth="1"/>
    <col min="626" max="635" width="6.453125" bestFit="1" customWidth="1"/>
    <col min="636" max="636" width="5.453125" bestFit="1" customWidth="1"/>
    <col min="637" max="646" width="6.453125" bestFit="1" customWidth="1"/>
    <col min="647" max="647" width="5.453125" bestFit="1" customWidth="1"/>
    <col min="648" max="657" width="6.453125" bestFit="1" customWidth="1"/>
    <col min="658" max="658" width="5.453125" bestFit="1" customWidth="1"/>
    <col min="659" max="668" width="6.453125" bestFit="1" customWidth="1"/>
    <col min="669" max="669" width="4.453125" bestFit="1" customWidth="1"/>
    <col min="670" max="670" width="5.453125" bestFit="1" customWidth="1"/>
    <col min="671" max="680" width="6.453125" bestFit="1" customWidth="1"/>
    <col min="681" max="681" width="5.453125" bestFit="1" customWidth="1"/>
    <col min="682" max="691" width="6.453125" bestFit="1" customWidth="1"/>
    <col min="692" max="692" width="5.453125" bestFit="1" customWidth="1"/>
    <col min="693" max="702" width="6.453125" bestFit="1" customWidth="1"/>
    <col min="703" max="703" width="5.453125" bestFit="1" customWidth="1"/>
    <col min="704" max="713" width="6.453125" bestFit="1" customWidth="1"/>
    <col min="714" max="714" width="5.453125" bestFit="1" customWidth="1"/>
    <col min="715" max="724" width="6.453125" bestFit="1" customWidth="1"/>
    <col min="725" max="725" width="5.453125" bestFit="1" customWidth="1"/>
    <col min="726" max="735" width="6.453125" bestFit="1" customWidth="1"/>
    <col min="736" max="736" width="5.453125" bestFit="1" customWidth="1"/>
    <col min="737" max="746" width="6.453125" bestFit="1" customWidth="1"/>
    <col min="747" max="747" width="5.453125" bestFit="1" customWidth="1"/>
    <col min="748" max="757" width="6.453125" bestFit="1" customWidth="1"/>
    <col min="758" max="758" width="5.453125" bestFit="1" customWidth="1"/>
    <col min="759" max="768" width="6.453125" bestFit="1" customWidth="1"/>
    <col min="769" max="769" width="5.453125" bestFit="1" customWidth="1"/>
    <col min="770" max="779" width="6.453125" bestFit="1" customWidth="1"/>
    <col min="780" max="780" width="4.453125" bestFit="1" customWidth="1"/>
    <col min="781" max="781" width="5.453125" bestFit="1" customWidth="1"/>
    <col min="782" max="791" width="6.453125" bestFit="1" customWidth="1"/>
    <col min="792" max="792" width="5.453125" bestFit="1" customWidth="1"/>
    <col min="793" max="802" width="6.453125" bestFit="1" customWidth="1"/>
    <col min="803" max="803" width="5.453125" bestFit="1" customWidth="1"/>
    <col min="804" max="813" width="6.453125" bestFit="1" customWidth="1"/>
    <col min="814" max="814" width="5.453125" bestFit="1" customWidth="1"/>
    <col min="815" max="824" width="6.453125" bestFit="1" customWidth="1"/>
    <col min="825" max="825" width="5.453125" bestFit="1" customWidth="1"/>
    <col min="826" max="835" width="6.453125" bestFit="1" customWidth="1"/>
    <col min="836" max="836" width="5.453125" bestFit="1" customWidth="1"/>
    <col min="837" max="846" width="6.453125" bestFit="1" customWidth="1"/>
    <col min="847" max="847" width="5.453125" bestFit="1" customWidth="1"/>
    <col min="848" max="857" width="6.453125" bestFit="1" customWidth="1"/>
    <col min="858" max="858" width="5.453125" bestFit="1" customWidth="1"/>
    <col min="859" max="868" width="6.453125" bestFit="1" customWidth="1"/>
    <col min="869" max="869" width="5.453125" bestFit="1" customWidth="1"/>
    <col min="870" max="879" width="6.453125" bestFit="1" customWidth="1"/>
    <col min="880" max="880" width="5.453125" bestFit="1" customWidth="1"/>
    <col min="881" max="890" width="6.453125" bestFit="1" customWidth="1"/>
    <col min="891" max="891" width="4.453125" bestFit="1" customWidth="1"/>
    <col min="892" max="892" width="5.453125" bestFit="1" customWidth="1"/>
    <col min="893" max="902" width="6.453125" bestFit="1" customWidth="1"/>
    <col min="903" max="903" width="5.453125" bestFit="1" customWidth="1"/>
    <col min="904" max="913" width="6.453125" bestFit="1" customWidth="1"/>
    <col min="914" max="914" width="5.453125" bestFit="1" customWidth="1"/>
    <col min="915" max="924" width="6.453125" bestFit="1" customWidth="1"/>
    <col min="925" max="925" width="5.453125" bestFit="1" customWidth="1"/>
    <col min="926" max="935" width="6.453125" bestFit="1" customWidth="1"/>
    <col min="936" max="936" width="5.453125" bestFit="1" customWidth="1"/>
    <col min="937" max="946" width="6.453125" bestFit="1" customWidth="1"/>
    <col min="947" max="947" width="5.453125" bestFit="1" customWidth="1"/>
    <col min="948" max="957" width="6.453125" bestFit="1" customWidth="1"/>
    <col min="958" max="958" width="5.453125" bestFit="1" customWidth="1"/>
    <col min="959" max="968" width="6.453125" bestFit="1" customWidth="1"/>
    <col min="969" max="969" width="5.453125" bestFit="1" customWidth="1"/>
    <col min="970" max="979" width="6.453125" bestFit="1" customWidth="1"/>
    <col min="980" max="980" width="5.453125" bestFit="1" customWidth="1"/>
    <col min="981" max="990" width="6.453125" bestFit="1" customWidth="1"/>
    <col min="991" max="991" width="5.453125" bestFit="1" customWidth="1"/>
    <col min="992" max="1001" width="6.453125" bestFit="1" customWidth="1"/>
    <col min="1002" max="1002" width="4.453125" bestFit="1" customWidth="1"/>
    <col min="1003" max="1003" width="5.453125" bestFit="1" customWidth="1"/>
    <col min="1004" max="1013" width="6.453125" bestFit="1" customWidth="1"/>
    <col min="1014" max="1014" width="5.453125" bestFit="1" customWidth="1"/>
    <col min="1015" max="1024" width="6.453125" bestFit="1" customWidth="1"/>
    <col min="1025" max="1025" width="5.453125" bestFit="1" customWidth="1"/>
    <col min="1026" max="1035" width="6.453125" bestFit="1" customWidth="1"/>
    <col min="1036" max="1036" width="5.453125" bestFit="1" customWidth="1"/>
    <col min="1037" max="1046" width="6.453125" bestFit="1" customWidth="1"/>
    <col min="1047" max="1047" width="5.453125" bestFit="1" customWidth="1"/>
    <col min="1048" max="1057" width="6.453125" bestFit="1" customWidth="1"/>
    <col min="1058" max="1058" width="5.453125" bestFit="1" customWidth="1"/>
    <col min="1059" max="1068" width="6.453125" bestFit="1" customWidth="1"/>
    <col min="1069" max="1069" width="5.453125" bestFit="1" customWidth="1"/>
    <col min="1070" max="1079" width="6.453125" bestFit="1" customWidth="1"/>
    <col min="1080" max="1080" width="5.453125" bestFit="1" customWidth="1"/>
    <col min="1081" max="1090" width="6.453125" bestFit="1" customWidth="1"/>
    <col min="1091" max="1091" width="5.453125" bestFit="1" customWidth="1"/>
    <col min="1092" max="1101" width="6.453125" bestFit="1" customWidth="1"/>
    <col min="1102" max="1102" width="5.453125" bestFit="1" customWidth="1"/>
    <col min="1103" max="1112" width="6.453125" bestFit="1" customWidth="1"/>
    <col min="1113" max="1113" width="3.453125" bestFit="1" customWidth="1"/>
    <col min="1114" max="1114" width="4.453125" bestFit="1" customWidth="1"/>
    <col min="1115" max="1115" width="5.453125" bestFit="1" customWidth="1"/>
    <col min="1116" max="1125" width="6.453125" bestFit="1" customWidth="1"/>
    <col min="1126" max="1126" width="5.453125" bestFit="1" customWidth="1"/>
    <col min="1127" max="1136" width="6.453125" bestFit="1" customWidth="1"/>
    <col min="1137" max="1137" width="5.453125" bestFit="1" customWidth="1"/>
    <col min="1138" max="1147" width="6.453125" bestFit="1" customWidth="1"/>
    <col min="1148" max="1148" width="5.453125" bestFit="1" customWidth="1"/>
    <col min="1149" max="1158" width="6.453125" bestFit="1" customWidth="1"/>
    <col min="1159" max="1159" width="5.453125" bestFit="1" customWidth="1"/>
    <col min="1160" max="1169" width="6.453125" bestFit="1" customWidth="1"/>
    <col min="1170" max="1170" width="5.453125" bestFit="1" customWidth="1"/>
    <col min="1171" max="1180" width="6.453125" bestFit="1" customWidth="1"/>
    <col min="1181" max="1181" width="5.453125" bestFit="1" customWidth="1"/>
    <col min="1182" max="1191" width="6.453125" bestFit="1" customWidth="1"/>
    <col min="1192" max="1192" width="5.453125" bestFit="1" customWidth="1"/>
    <col min="1193" max="1202" width="6.453125" bestFit="1" customWidth="1"/>
    <col min="1203" max="1203" width="5.453125" bestFit="1" customWidth="1"/>
    <col min="1204" max="1213" width="6.453125" bestFit="1" customWidth="1"/>
    <col min="1214" max="1214" width="5.453125" bestFit="1" customWidth="1"/>
    <col min="1215" max="1224" width="6.453125" bestFit="1" customWidth="1"/>
    <col min="1225" max="1225" width="4.453125" bestFit="1" customWidth="1"/>
    <col min="1226" max="1226" width="5.453125" bestFit="1" customWidth="1"/>
    <col min="1227" max="1236" width="6.453125" bestFit="1" customWidth="1"/>
    <col min="1237" max="1237" width="5.453125" bestFit="1" customWidth="1"/>
    <col min="1238" max="1247" width="6.453125" bestFit="1" customWidth="1"/>
    <col min="1248" max="1248" width="5.453125" bestFit="1" customWidth="1"/>
    <col min="1249" max="1258" width="6.453125" bestFit="1" customWidth="1"/>
    <col min="1259" max="1259" width="5.453125" bestFit="1" customWidth="1"/>
    <col min="1260" max="1269" width="6.453125" bestFit="1" customWidth="1"/>
    <col min="1270" max="1270" width="5.453125" bestFit="1" customWidth="1"/>
    <col min="1271" max="1280" width="6.453125" bestFit="1" customWidth="1"/>
    <col min="1281" max="1281" width="5.453125" bestFit="1" customWidth="1"/>
    <col min="1282" max="1291" width="6.453125" bestFit="1" customWidth="1"/>
    <col min="1292" max="1292" width="5.453125" bestFit="1" customWidth="1"/>
    <col min="1293" max="1302" width="6.453125" bestFit="1" customWidth="1"/>
    <col min="1303" max="1303" width="5.453125" bestFit="1" customWidth="1"/>
    <col min="1304" max="1313" width="6.453125" bestFit="1" customWidth="1"/>
    <col min="1314" max="1314" width="5.453125" bestFit="1" customWidth="1"/>
    <col min="1315" max="1324" width="6.453125" bestFit="1" customWidth="1"/>
    <col min="1325" max="1325" width="5.453125" bestFit="1" customWidth="1"/>
    <col min="1326" max="1335" width="6.453125" bestFit="1" customWidth="1"/>
    <col min="1336" max="1336" width="4.453125" bestFit="1" customWidth="1"/>
    <col min="1337" max="1337" width="5.453125" bestFit="1" customWidth="1"/>
    <col min="1338" max="1347" width="6.453125" bestFit="1" customWidth="1"/>
    <col min="1348" max="1348" width="5.453125" bestFit="1" customWidth="1"/>
    <col min="1349" max="1358" width="6.453125" bestFit="1" customWidth="1"/>
    <col min="1359" max="1359" width="5.453125" bestFit="1" customWidth="1"/>
    <col min="1360" max="1369" width="6.453125" bestFit="1" customWidth="1"/>
    <col min="1370" max="1370" width="5.453125" bestFit="1" customWidth="1"/>
    <col min="1371" max="1380" width="6.453125" bestFit="1" customWidth="1"/>
    <col min="1381" max="1381" width="5.453125" bestFit="1" customWidth="1"/>
    <col min="1382" max="1391" width="6.453125" bestFit="1" customWidth="1"/>
    <col min="1392" max="1392" width="5.453125" bestFit="1" customWidth="1"/>
    <col min="1393" max="1402" width="6.453125" bestFit="1" customWidth="1"/>
    <col min="1403" max="1403" width="5.453125" bestFit="1" customWidth="1"/>
    <col min="1404" max="1413" width="6.453125" bestFit="1" customWidth="1"/>
    <col min="1414" max="1414" width="5.453125" bestFit="1" customWidth="1"/>
    <col min="1415" max="1424" width="6.453125" bestFit="1" customWidth="1"/>
    <col min="1425" max="1425" width="5.453125" bestFit="1" customWidth="1"/>
    <col min="1426" max="1435" width="6.453125" bestFit="1" customWidth="1"/>
    <col min="1436" max="1436" width="5.453125" bestFit="1" customWidth="1"/>
    <col min="1437" max="1446" width="6.453125" bestFit="1" customWidth="1"/>
    <col min="1447" max="1447" width="4.453125" bestFit="1" customWidth="1"/>
    <col min="1448" max="1448" width="5.453125" bestFit="1" customWidth="1"/>
    <col min="1449" max="1458" width="6.453125" bestFit="1" customWidth="1"/>
    <col min="1459" max="1459" width="5.453125" bestFit="1" customWidth="1"/>
    <col min="1460" max="1469" width="6.453125" bestFit="1" customWidth="1"/>
    <col min="1470" max="1470" width="5.453125" bestFit="1" customWidth="1"/>
    <col min="1471" max="1480" width="6.453125" bestFit="1" customWidth="1"/>
    <col min="1481" max="1481" width="5.453125" bestFit="1" customWidth="1"/>
    <col min="1482" max="1487" width="6.453125" bestFit="1" customWidth="1"/>
    <col min="1488" max="1493" width="5.453125" bestFit="1" customWidth="1"/>
    <col min="1494" max="1494" width="4.453125" bestFit="1" customWidth="1"/>
    <col min="1495" max="1504" width="5.453125" bestFit="1" customWidth="1"/>
    <col min="1505" max="1505" width="4.453125" bestFit="1" customWidth="1"/>
    <col min="1506" max="1515" width="5.453125" bestFit="1" customWidth="1"/>
    <col min="1516" max="1516" width="4.453125" bestFit="1" customWidth="1"/>
    <col min="1517" max="1526" width="5.453125" bestFit="1" customWidth="1"/>
    <col min="1527" max="1527" width="4.453125" bestFit="1" customWidth="1"/>
    <col min="1528" max="1537" width="5.453125" bestFit="1" customWidth="1"/>
    <col min="1538" max="1538" width="4.453125" bestFit="1" customWidth="1"/>
    <col min="1539" max="1548" width="5.453125" bestFit="1" customWidth="1"/>
    <col min="1549" max="1549" width="4.453125" bestFit="1" customWidth="1"/>
    <col min="1550" max="1559" width="5.453125" bestFit="1" customWidth="1"/>
    <col min="1560" max="1560" width="3.453125" bestFit="1" customWidth="1"/>
    <col min="1561" max="1561" width="4.453125" bestFit="1" customWidth="1"/>
    <col min="1562" max="1571" width="5.453125" bestFit="1" customWidth="1"/>
    <col min="1572" max="1572" width="4.453125" bestFit="1" customWidth="1"/>
    <col min="1573" max="1582" width="5.453125" bestFit="1" customWidth="1"/>
    <col min="1583" max="1583" width="4.453125" bestFit="1" customWidth="1"/>
    <col min="1584" max="1593" width="5.453125" bestFit="1" customWidth="1"/>
    <col min="1594" max="1594" width="4.453125" bestFit="1" customWidth="1"/>
    <col min="1595" max="1604" width="5.453125" bestFit="1" customWidth="1"/>
    <col min="1605" max="1605" width="4.453125" bestFit="1" customWidth="1"/>
    <col min="1606" max="1615" width="5.453125" bestFit="1" customWidth="1"/>
    <col min="1616" max="1616" width="4.453125" bestFit="1" customWidth="1"/>
    <col min="1617" max="1626" width="5.453125" bestFit="1" customWidth="1"/>
    <col min="1627" max="1627" width="4.453125" bestFit="1" customWidth="1"/>
    <col min="1628" max="1637" width="5.453125" bestFit="1" customWidth="1"/>
    <col min="1638" max="1638" width="4.453125" bestFit="1" customWidth="1"/>
    <col min="1639" max="1648" width="5.453125" bestFit="1" customWidth="1"/>
    <col min="1649" max="1649" width="4.453125" bestFit="1" customWidth="1"/>
    <col min="1650" max="1659" width="5.453125" bestFit="1" customWidth="1"/>
    <col min="1660" max="1660" width="4.453125" bestFit="1" customWidth="1"/>
    <col min="1661" max="1670" width="5.453125" bestFit="1" customWidth="1"/>
    <col min="1671" max="1671" width="3.453125" bestFit="1" customWidth="1"/>
    <col min="1672" max="1672" width="4.453125" bestFit="1" customWidth="1"/>
    <col min="1673" max="1682" width="5.453125" bestFit="1" customWidth="1"/>
    <col min="1683" max="1683" width="4.453125" bestFit="1" customWidth="1"/>
    <col min="1684" max="1693" width="5.453125" bestFit="1" customWidth="1"/>
    <col min="1694" max="1694" width="4.453125" bestFit="1" customWidth="1"/>
    <col min="1695" max="1704" width="5.453125" bestFit="1" customWidth="1"/>
    <col min="1705" max="1705" width="4.453125" bestFit="1" customWidth="1"/>
    <col min="1706" max="1715" width="5.453125" bestFit="1" customWidth="1"/>
    <col min="1716" max="1716" width="4.453125" bestFit="1" customWidth="1"/>
    <col min="1717" max="1726" width="5.453125" bestFit="1" customWidth="1"/>
    <col min="1727" max="1727" width="4.453125" bestFit="1" customWidth="1"/>
    <col min="1728" max="1737" width="5.453125" bestFit="1" customWidth="1"/>
    <col min="1738" max="1738" width="4.453125" bestFit="1" customWidth="1"/>
    <col min="1739" max="1748" width="5.453125" bestFit="1" customWidth="1"/>
    <col min="1749" max="1749" width="4.453125" bestFit="1" customWidth="1"/>
    <col min="1750" max="1759" width="5.453125" bestFit="1" customWidth="1"/>
    <col min="1760" max="1760" width="4.453125" bestFit="1" customWidth="1"/>
    <col min="1761" max="1770" width="5.453125" bestFit="1" customWidth="1"/>
    <col min="1771" max="1771" width="4.453125" bestFit="1" customWidth="1"/>
    <col min="1772" max="1781" width="5.453125" bestFit="1" customWidth="1"/>
    <col min="1782" max="1782" width="3.453125" bestFit="1" customWidth="1"/>
    <col min="1783" max="1783" width="4.453125" bestFit="1" customWidth="1"/>
    <col min="1784" max="1793" width="5.453125" bestFit="1" customWidth="1"/>
    <col min="1794" max="1794" width="4.453125" bestFit="1" customWidth="1"/>
    <col min="1795" max="1804" width="5.453125" bestFit="1" customWidth="1"/>
    <col min="1805" max="1805" width="4.453125" bestFit="1" customWidth="1"/>
    <col min="1806" max="1815" width="5.453125" bestFit="1" customWidth="1"/>
    <col min="1816" max="1816" width="4.453125" bestFit="1" customWidth="1"/>
    <col min="1817" max="1826" width="5.453125" bestFit="1" customWidth="1"/>
    <col min="1827" max="1827" width="4.453125" bestFit="1" customWidth="1"/>
    <col min="1828" max="1837" width="5.453125" bestFit="1" customWidth="1"/>
    <col min="1838" max="1838" width="4.453125" bestFit="1" customWidth="1"/>
    <col min="1839" max="1848" width="5.453125" bestFit="1" customWidth="1"/>
    <col min="1849" max="1849" width="4.453125" bestFit="1" customWidth="1"/>
    <col min="1850" max="1859" width="5.453125" bestFit="1" customWidth="1"/>
    <col min="1860" max="1860" width="4.453125" bestFit="1" customWidth="1"/>
    <col min="1861" max="1870" width="5.453125" bestFit="1" customWidth="1"/>
    <col min="1871" max="1871" width="4.453125" bestFit="1" customWidth="1"/>
    <col min="1872" max="1881" width="5.453125" bestFit="1" customWidth="1"/>
    <col min="1882" max="1882" width="4.453125" bestFit="1" customWidth="1"/>
    <col min="1883" max="1892" width="5.453125" bestFit="1" customWidth="1"/>
    <col min="1893" max="1893" width="3.453125" bestFit="1" customWidth="1"/>
    <col min="1894" max="1894" width="4.453125" bestFit="1" customWidth="1"/>
    <col min="1895" max="1904" width="5.453125" bestFit="1" customWidth="1"/>
    <col min="1905" max="1905" width="4.453125" bestFit="1" customWidth="1"/>
    <col min="1906" max="1915" width="5.453125" bestFit="1" customWidth="1"/>
    <col min="1916" max="1916" width="4.453125" bestFit="1" customWidth="1"/>
    <col min="1917" max="1926" width="5.453125" bestFit="1" customWidth="1"/>
    <col min="1927" max="1927" width="4.453125" bestFit="1" customWidth="1"/>
    <col min="1928" max="1937" width="5.453125" bestFit="1" customWidth="1"/>
    <col min="1938" max="1938" width="4.453125" bestFit="1" customWidth="1"/>
    <col min="1939" max="1948" width="5.453125" bestFit="1" customWidth="1"/>
    <col min="1949" max="1949" width="4.453125" bestFit="1" customWidth="1"/>
    <col min="1950" max="1959" width="5.453125" bestFit="1" customWidth="1"/>
    <col min="1960" max="1960" width="4.453125" bestFit="1" customWidth="1"/>
    <col min="1961" max="1970" width="5.453125" bestFit="1" customWidth="1"/>
    <col min="1971" max="1971" width="4.453125" bestFit="1" customWidth="1"/>
    <col min="1972" max="1981" width="5.453125" bestFit="1" customWidth="1"/>
    <col min="1982" max="1982" width="4.453125" bestFit="1" customWidth="1"/>
    <col min="1983" max="1992" width="5.453125" bestFit="1" customWidth="1"/>
    <col min="1993" max="1993" width="4.453125" bestFit="1" customWidth="1"/>
    <col min="1994" max="2003" width="5.453125" bestFit="1" customWidth="1"/>
    <col min="2004" max="2004" width="3.453125" bestFit="1" customWidth="1"/>
    <col min="2005" max="2005" width="4.453125" bestFit="1" customWidth="1"/>
    <col min="2006" max="2015" width="5.453125" bestFit="1" customWidth="1"/>
    <col min="2016" max="2016" width="4.453125" bestFit="1" customWidth="1"/>
    <col min="2017" max="2026" width="5.453125" bestFit="1" customWidth="1"/>
    <col min="2027" max="2027" width="4.453125" bestFit="1" customWidth="1"/>
    <col min="2028" max="2037" width="5.453125" bestFit="1" customWidth="1"/>
    <col min="2038" max="2038" width="4.453125" bestFit="1" customWidth="1"/>
    <col min="2039" max="2048" width="5.453125" bestFit="1" customWidth="1"/>
    <col min="2049" max="2049" width="4.453125" bestFit="1" customWidth="1"/>
    <col min="2050" max="2059" width="5.453125" bestFit="1" customWidth="1"/>
    <col min="2060" max="2060" width="4.453125" bestFit="1" customWidth="1"/>
    <col min="2061" max="2070" width="5.453125" bestFit="1" customWidth="1"/>
    <col min="2071" max="2071" width="4.453125" bestFit="1" customWidth="1"/>
    <col min="2072" max="2081" width="5.453125" bestFit="1" customWidth="1"/>
    <col min="2082" max="2082" width="4.453125" bestFit="1" customWidth="1"/>
    <col min="2083" max="2092" width="5.453125" bestFit="1" customWidth="1"/>
    <col min="2093" max="2093" width="4.453125" bestFit="1" customWidth="1"/>
    <col min="2094" max="2103" width="5.453125" bestFit="1" customWidth="1"/>
    <col min="2104" max="2104" width="4.453125" bestFit="1" customWidth="1"/>
    <col min="2105" max="2114" width="5.453125" bestFit="1" customWidth="1"/>
    <col min="2115" max="2115" width="3.453125" bestFit="1" customWidth="1"/>
    <col min="2116" max="2116" width="4.453125" bestFit="1" customWidth="1"/>
    <col min="2117" max="2126" width="5.453125" bestFit="1" customWidth="1"/>
    <col min="2127" max="2127" width="4.453125" bestFit="1" customWidth="1"/>
    <col min="2128" max="2137" width="5.453125" bestFit="1" customWidth="1"/>
    <col min="2138" max="2138" width="4.453125" bestFit="1" customWidth="1"/>
    <col min="2139" max="2148" width="5.453125" bestFit="1" customWidth="1"/>
    <col min="2149" max="2149" width="4.453125" bestFit="1" customWidth="1"/>
    <col min="2150" max="2159" width="5.453125" bestFit="1" customWidth="1"/>
    <col min="2160" max="2160" width="4.453125" bestFit="1" customWidth="1"/>
    <col min="2161" max="2170" width="5.453125" bestFit="1" customWidth="1"/>
    <col min="2171" max="2171" width="4.453125" bestFit="1" customWidth="1"/>
    <col min="2172" max="2181" width="5.453125" bestFit="1" customWidth="1"/>
    <col min="2182" max="2182" width="4.453125" bestFit="1" customWidth="1"/>
    <col min="2183" max="2192" width="5.453125" bestFit="1" customWidth="1"/>
    <col min="2193" max="2193" width="4.453125" bestFit="1" customWidth="1"/>
    <col min="2194" max="2203" width="5.453125" bestFit="1" customWidth="1"/>
    <col min="2204" max="2204" width="4.453125" bestFit="1" customWidth="1"/>
    <col min="2205" max="2214" width="5.453125" bestFit="1" customWidth="1"/>
    <col min="2215" max="2215" width="4.453125" bestFit="1" customWidth="1"/>
    <col min="2216" max="2225" width="5.453125" bestFit="1" customWidth="1"/>
    <col min="2226" max="2226" width="3.453125" bestFit="1" customWidth="1"/>
    <col min="2227" max="2227" width="4.453125" bestFit="1" customWidth="1"/>
    <col min="2228" max="2237" width="5.453125" bestFit="1" customWidth="1"/>
    <col min="2238" max="2238" width="4.453125" bestFit="1" customWidth="1"/>
    <col min="2239" max="2248" width="5.453125" bestFit="1" customWidth="1"/>
    <col min="2249" max="2249" width="4.453125" bestFit="1" customWidth="1"/>
    <col min="2250" max="2259" width="5.453125" bestFit="1" customWidth="1"/>
    <col min="2260" max="2260" width="4.453125" bestFit="1" customWidth="1"/>
    <col min="2261" max="2270" width="5.453125" bestFit="1" customWidth="1"/>
    <col min="2271" max="2271" width="4.453125" bestFit="1" customWidth="1"/>
    <col min="2272" max="2281" width="5.453125" bestFit="1" customWidth="1"/>
    <col min="2282" max="2282" width="4.453125" bestFit="1" customWidth="1"/>
    <col min="2283" max="2292" width="5.453125" bestFit="1" customWidth="1"/>
    <col min="2293" max="2293" width="4.453125" bestFit="1" customWidth="1"/>
    <col min="2294" max="2303" width="5.453125" bestFit="1" customWidth="1"/>
    <col min="2304" max="2304" width="4.453125" bestFit="1" customWidth="1"/>
    <col min="2305" max="2314" width="5.453125" bestFit="1" customWidth="1"/>
    <col min="2315" max="2315" width="4.453125" bestFit="1" customWidth="1"/>
    <col min="2316" max="2325" width="5.453125" bestFit="1" customWidth="1"/>
    <col min="2326" max="2326" width="4.453125" bestFit="1" customWidth="1"/>
    <col min="2327" max="2336" width="5.453125" bestFit="1" customWidth="1"/>
    <col min="2337" max="2337" width="10.7265625" bestFit="1" customWidth="1"/>
  </cols>
  <sheetData>
    <row r="3" spans="1:2" x14ac:dyDescent="0.35">
      <c r="A3" s="33" t="s">
        <v>8372</v>
      </c>
      <c r="B3" t="s">
        <v>8361</v>
      </c>
    </row>
    <row r="4" spans="1:2" x14ac:dyDescent="0.35">
      <c r="A4" s="34" t="s">
        <v>2380</v>
      </c>
      <c r="B4">
        <v>1944</v>
      </c>
    </row>
    <row r="5" spans="1:2" x14ac:dyDescent="0.35">
      <c r="A5" s="34" t="s">
        <v>2381</v>
      </c>
      <c r="B5">
        <v>391</v>
      </c>
    </row>
    <row r="6" spans="1:2" x14ac:dyDescent="0.35">
      <c r="A6" s="34" t="s">
        <v>8360</v>
      </c>
      <c r="B6">
        <v>2335</v>
      </c>
    </row>
    <row r="11" spans="1:2" x14ac:dyDescent="0.35">
      <c r="A11" s="33" t="s">
        <v>8</v>
      </c>
      <c r="B11" t="s">
        <v>8374</v>
      </c>
    </row>
    <row r="12" spans="1:2" x14ac:dyDescent="0.35">
      <c r="A12" s="34" t="s">
        <v>42</v>
      </c>
      <c r="B12">
        <v>574</v>
      </c>
    </row>
    <row r="13" spans="1:2" x14ac:dyDescent="0.35">
      <c r="A13" s="34" t="s">
        <v>23</v>
      </c>
      <c r="B13">
        <v>575</v>
      </c>
    </row>
    <row r="14" spans="1:2" x14ac:dyDescent="0.35">
      <c r="A14" s="34" t="s">
        <v>13</v>
      </c>
      <c r="B14">
        <v>612</v>
      </c>
    </row>
    <row r="15" spans="1:2" x14ac:dyDescent="0.35">
      <c r="A15" s="34" t="s">
        <v>276</v>
      </c>
      <c r="B15">
        <v>13</v>
      </c>
    </row>
    <row r="16" spans="1:2" x14ac:dyDescent="0.35">
      <c r="A16" s="34" t="s">
        <v>164</v>
      </c>
      <c r="B16">
        <v>12</v>
      </c>
    </row>
    <row r="17" spans="1:2" x14ac:dyDescent="0.35">
      <c r="A17" s="34" t="s">
        <v>168</v>
      </c>
      <c r="B17">
        <v>64</v>
      </c>
    </row>
    <row r="18" spans="1:2" x14ac:dyDescent="0.35">
      <c r="A18" s="34" t="s">
        <v>356</v>
      </c>
      <c r="B18">
        <v>36</v>
      </c>
    </row>
    <row r="19" spans="1:2" x14ac:dyDescent="0.35">
      <c r="A19" s="34" t="s">
        <v>170</v>
      </c>
      <c r="B19">
        <v>9</v>
      </c>
    </row>
    <row r="20" spans="1:2" x14ac:dyDescent="0.35">
      <c r="A20" s="34" t="s">
        <v>166</v>
      </c>
      <c r="B20">
        <v>26</v>
      </c>
    </row>
    <row r="21" spans="1:2" x14ac:dyDescent="0.35">
      <c r="A21" s="34" t="s">
        <v>516</v>
      </c>
      <c r="B21">
        <v>6</v>
      </c>
    </row>
    <row r="22" spans="1:2" x14ac:dyDescent="0.35">
      <c r="A22" s="34" t="s">
        <v>300</v>
      </c>
      <c r="B22">
        <v>70</v>
      </c>
    </row>
    <row r="23" spans="1:2" x14ac:dyDescent="0.35">
      <c r="A23" s="34" t="s">
        <v>632</v>
      </c>
      <c r="B23">
        <v>14</v>
      </c>
    </row>
    <row r="24" spans="1:2" x14ac:dyDescent="0.35">
      <c r="A24" s="34" t="s">
        <v>249</v>
      </c>
      <c r="B24">
        <v>38</v>
      </c>
    </row>
    <row r="25" spans="1:2" x14ac:dyDescent="0.35">
      <c r="A25" s="34" t="s">
        <v>247</v>
      </c>
      <c r="B25">
        <v>160</v>
      </c>
    </row>
    <row r="26" spans="1:2" x14ac:dyDescent="0.35">
      <c r="A26" s="34" t="s">
        <v>200</v>
      </c>
      <c r="B26">
        <v>40</v>
      </c>
    </row>
    <row r="27" spans="1:2" x14ac:dyDescent="0.35">
      <c r="A27" s="34" t="s">
        <v>535</v>
      </c>
      <c r="B27">
        <v>84</v>
      </c>
    </row>
    <row r="28" spans="1:2" x14ac:dyDescent="0.35">
      <c r="A28" s="34" t="s">
        <v>4723</v>
      </c>
      <c r="B28">
        <v>2</v>
      </c>
    </row>
    <row r="29" spans="1:2" x14ac:dyDescent="0.35">
      <c r="A29" s="34" t="s">
        <v>8360</v>
      </c>
      <c r="B29">
        <v>2335</v>
      </c>
    </row>
    <row r="32" spans="1:2" x14ac:dyDescent="0.35">
      <c r="A32" s="33" t="s">
        <v>8363</v>
      </c>
      <c r="B32" t="s">
        <v>8365</v>
      </c>
    </row>
    <row r="33" spans="1:2" x14ac:dyDescent="0.35">
      <c r="A33" s="34" t="s">
        <v>8339</v>
      </c>
      <c r="B33">
        <v>438</v>
      </c>
    </row>
    <row r="34" spans="1:2" x14ac:dyDescent="0.35">
      <c r="A34" s="34" t="s">
        <v>8337</v>
      </c>
      <c r="B34">
        <v>1218</v>
      </c>
    </row>
    <row r="35" spans="1:2" x14ac:dyDescent="0.35">
      <c r="A35" s="34" t="s">
        <v>8338</v>
      </c>
      <c r="B35">
        <v>501</v>
      </c>
    </row>
    <row r="36" spans="1:2" x14ac:dyDescent="0.35">
      <c r="A36" s="34" t="s">
        <v>8340</v>
      </c>
      <c r="B36">
        <v>178</v>
      </c>
    </row>
    <row r="37" spans="1:2" x14ac:dyDescent="0.35">
      <c r="A37" s="34" t="s">
        <v>8360</v>
      </c>
      <c r="B37">
        <v>2335</v>
      </c>
    </row>
    <row r="40" spans="1:2" x14ac:dyDescent="0.35">
      <c r="A40" s="33" t="s">
        <v>8366</v>
      </c>
      <c r="B40" t="s">
        <v>8364</v>
      </c>
    </row>
    <row r="41" spans="1:2" x14ac:dyDescent="0.35">
      <c r="A41" s="34">
        <v>0</v>
      </c>
      <c r="B41">
        <v>1074</v>
      </c>
    </row>
    <row r="42" spans="1:2" x14ac:dyDescent="0.35">
      <c r="A42" s="34">
        <v>1</v>
      </c>
      <c r="B42">
        <v>965</v>
      </c>
    </row>
    <row r="43" spans="1:2" x14ac:dyDescent="0.35">
      <c r="A43" s="34">
        <v>2</v>
      </c>
      <c r="B43">
        <v>274</v>
      </c>
    </row>
    <row r="44" spans="1:2" x14ac:dyDescent="0.35">
      <c r="A44" s="34">
        <v>3</v>
      </c>
      <c r="B44">
        <v>22</v>
      </c>
    </row>
    <row r="45" spans="1:2" x14ac:dyDescent="0.35">
      <c r="A45" s="34" t="s">
        <v>8360</v>
      </c>
      <c r="B45">
        <v>2335</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30479-A45A-405E-9648-11D8EBFF692D}">
  <sheetPr codeName="Sheet7"/>
  <dimension ref="A3:E78"/>
  <sheetViews>
    <sheetView topLeftCell="A31" workbookViewId="0">
      <selection activeCell="E45" sqref="E45"/>
    </sheetView>
  </sheetViews>
  <sheetFormatPr defaultRowHeight="14.5" x14ac:dyDescent="0.35"/>
  <cols>
    <col min="1" max="1" width="26.26953125" bestFit="1" customWidth="1"/>
    <col min="2" max="2" width="15.26953125" bestFit="1" customWidth="1"/>
    <col min="3" max="4" width="6.26953125" bestFit="1" customWidth="1"/>
    <col min="5" max="5" width="10.7265625" bestFit="1" customWidth="1"/>
    <col min="6" max="6" width="15.26953125" bestFit="1" customWidth="1"/>
    <col min="7" max="7" width="16.453125" bestFit="1" customWidth="1"/>
    <col min="8" max="8" width="15.26953125" bestFit="1" customWidth="1"/>
  </cols>
  <sheetData>
    <row r="3" spans="1:5" x14ac:dyDescent="0.35">
      <c r="A3" s="33" t="s">
        <v>8368</v>
      </c>
      <c r="B3" s="33" t="s">
        <v>8362</v>
      </c>
    </row>
    <row r="4" spans="1:5" x14ac:dyDescent="0.35">
      <c r="A4" s="33" t="s">
        <v>8359</v>
      </c>
      <c r="B4" t="s">
        <v>8369</v>
      </c>
      <c r="C4" t="s">
        <v>8370</v>
      </c>
      <c r="D4" t="s">
        <v>8371</v>
      </c>
      <c r="E4" t="s">
        <v>8360</v>
      </c>
    </row>
    <row r="5" spans="1:5" x14ac:dyDescent="0.35">
      <c r="A5" s="34" t="s">
        <v>8339</v>
      </c>
      <c r="B5">
        <v>141</v>
      </c>
      <c r="C5">
        <v>216</v>
      </c>
      <c r="D5">
        <v>81</v>
      </c>
      <c r="E5">
        <v>438</v>
      </c>
    </row>
    <row r="6" spans="1:5" x14ac:dyDescent="0.35">
      <c r="A6" s="34" t="s">
        <v>8337</v>
      </c>
      <c r="B6">
        <v>431</v>
      </c>
      <c r="C6">
        <v>559</v>
      </c>
      <c r="D6">
        <v>228</v>
      </c>
      <c r="E6">
        <v>1218</v>
      </c>
    </row>
    <row r="7" spans="1:5" x14ac:dyDescent="0.35">
      <c r="A7" s="34" t="s">
        <v>8338</v>
      </c>
      <c r="B7">
        <v>159</v>
      </c>
      <c r="C7">
        <v>237</v>
      </c>
      <c r="D7">
        <v>105</v>
      </c>
      <c r="E7">
        <v>501</v>
      </c>
    </row>
    <row r="8" spans="1:5" x14ac:dyDescent="0.35">
      <c r="A8" s="34" t="s">
        <v>8340</v>
      </c>
      <c r="B8">
        <v>67</v>
      </c>
      <c r="C8">
        <v>83</v>
      </c>
      <c r="D8">
        <v>28</v>
      </c>
      <c r="E8">
        <v>178</v>
      </c>
    </row>
    <row r="9" spans="1:5" x14ac:dyDescent="0.35">
      <c r="A9" s="34" t="s">
        <v>8360</v>
      </c>
      <c r="B9">
        <v>798</v>
      </c>
      <c r="C9">
        <v>1095</v>
      </c>
      <c r="D9">
        <v>442</v>
      </c>
      <c r="E9">
        <v>2335</v>
      </c>
    </row>
    <row r="20" spans="1:4" x14ac:dyDescent="0.35">
      <c r="A20" s="33" t="s">
        <v>8359</v>
      </c>
      <c r="B20" t="s">
        <v>8373</v>
      </c>
    </row>
    <row r="21" spans="1:4" x14ac:dyDescent="0.35">
      <c r="A21" s="34" t="s">
        <v>8339</v>
      </c>
      <c r="B21" s="39">
        <v>4330098.9900000049</v>
      </c>
    </row>
    <row r="22" spans="1:4" x14ac:dyDescent="0.35">
      <c r="A22" s="34" t="s">
        <v>8337</v>
      </c>
      <c r="B22" s="39">
        <v>20307101.010000046</v>
      </c>
    </row>
    <row r="23" spans="1:4" x14ac:dyDescent="0.35">
      <c r="A23" s="34" t="s">
        <v>8338</v>
      </c>
      <c r="B23" s="39">
        <v>5734722.7100000018</v>
      </c>
    </row>
    <row r="24" spans="1:4" x14ac:dyDescent="0.35">
      <c r="A24" s="34" t="s">
        <v>8340</v>
      </c>
      <c r="B24" s="39">
        <v>1220435.9000000001</v>
      </c>
    </row>
    <row r="25" spans="1:4" x14ac:dyDescent="0.35">
      <c r="A25" s="34" t="s">
        <v>8360</v>
      </c>
      <c r="B25" s="39">
        <v>31592358.610000052</v>
      </c>
    </row>
    <row r="31" spans="1:4" x14ac:dyDescent="0.35">
      <c r="A31" s="33" t="s">
        <v>8364</v>
      </c>
      <c r="B31" s="33" t="s">
        <v>8362</v>
      </c>
    </row>
    <row r="32" spans="1:4" x14ac:dyDescent="0.35">
      <c r="A32" s="33" t="s">
        <v>8359</v>
      </c>
      <c r="B32" t="s">
        <v>2380</v>
      </c>
      <c r="C32" t="s">
        <v>2381</v>
      </c>
      <c r="D32" t="s">
        <v>8360</v>
      </c>
    </row>
    <row r="33" spans="1:4" x14ac:dyDescent="0.35">
      <c r="A33" s="34">
        <v>0</v>
      </c>
      <c r="B33">
        <v>779</v>
      </c>
      <c r="C33">
        <v>295</v>
      </c>
      <c r="D33">
        <v>1074</v>
      </c>
    </row>
    <row r="34" spans="1:4" x14ac:dyDescent="0.35">
      <c r="A34" s="34">
        <v>1</v>
      </c>
      <c r="B34">
        <v>499</v>
      </c>
      <c r="C34">
        <v>466</v>
      </c>
      <c r="D34">
        <v>965</v>
      </c>
    </row>
    <row r="35" spans="1:4" x14ac:dyDescent="0.35">
      <c r="A35" s="34">
        <v>2</v>
      </c>
      <c r="B35">
        <v>109</v>
      </c>
      <c r="C35">
        <v>165</v>
      </c>
      <c r="D35">
        <v>274</v>
      </c>
    </row>
    <row r="36" spans="1:4" x14ac:dyDescent="0.35">
      <c r="A36" s="34">
        <v>3</v>
      </c>
      <c r="B36">
        <v>22</v>
      </c>
      <c r="D36">
        <v>22</v>
      </c>
    </row>
    <row r="37" spans="1:4" x14ac:dyDescent="0.35">
      <c r="A37" s="34" t="s">
        <v>8360</v>
      </c>
      <c r="B37">
        <v>1409</v>
      </c>
      <c r="C37">
        <v>926</v>
      </c>
      <c r="D37">
        <v>2335</v>
      </c>
    </row>
    <row r="73" spans="1:5" x14ac:dyDescent="0.35">
      <c r="A73" s="33" t="s">
        <v>8364</v>
      </c>
      <c r="B73" s="33" t="s">
        <v>8362</v>
      </c>
    </row>
    <row r="74" spans="1:5" x14ac:dyDescent="0.35">
      <c r="A74" s="33" t="s">
        <v>8359</v>
      </c>
      <c r="B74" t="s">
        <v>16</v>
      </c>
      <c r="C74" t="s">
        <v>11</v>
      </c>
      <c r="D74" t="s">
        <v>12</v>
      </c>
      <c r="E74" t="s">
        <v>8360</v>
      </c>
    </row>
    <row r="75" spans="1:5" x14ac:dyDescent="0.35">
      <c r="A75" s="34" t="s">
        <v>16</v>
      </c>
      <c r="B75">
        <v>86</v>
      </c>
      <c r="C75">
        <v>404</v>
      </c>
      <c r="D75">
        <v>242</v>
      </c>
      <c r="E75">
        <v>732</v>
      </c>
    </row>
    <row r="76" spans="1:5" x14ac:dyDescent="0.35">
      <c r="A76" s="34" t="s">
        <v>11</v>
      </c>
      <c r="B76">
        <v>107</v>
      </c>
      <c r="C76">
        <v>479</v>
      </c>
      <c r="D76">
        <v>223</v>
      </c>
      <c r="E76">
        <v>809</v>
      </c>
    </row>
    <row r="77" spans="1:5" x14ac:dyDescent="0.35">
      <c r="A77" s="34" t="s">
        <v>12</v>
      </c>
      <c r="B77">
        <v>111</v>
      </c>
      <c r="C77">
        <v>455</v>
      </c>
      <c r="D77">
        <v>228</v>
      </c>
      <c r="E77">
        <v>794</v>
      </c>
    </row>
    <row r="78" spans="1:5" x14ac:dyDescent="0.35">
      <c r="A78" s="34" t="s">
        <v>8360</v>
      </c>
      <c r="B78">
        <v>304</v>
      </c>
      <c r="C78">
        <v>1338</v>
      </c>
      <c r="D78">
        <v>693</v>
      </c>
      <c r="E78">
        <v>2335</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35D1-150A-46B9-89C6-CEFA5E0F3D91}">
  <sheetPr codeName="Sheet8"/>
  <dimension ref="A1:AH2"/>
  <sheetViews>
    <sheetView tabSelected="1" zoomScale="57" zoomScaleNormal="57" workbookViewId="0">
      <selection sqref="A1:AH2"/>
    </sheetView>
  </sheetViews>
  <sheetFormatPr defaultRowHeight="14.5" x14ac:dyDescent="0.35"/>
  <sheetData>
    <row r="1" spans="1:34" ht="14.5" customHeight="1" x14ac:dyDescent="0.35">
      <c r="A1" s="41" t="s">
        <v>8375</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row>
    <row r="2" spans="1:34" ht="19.5" customHeight="1" x14ac:dyDescent="0.35">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row>
  </sheetData>
  <mergeCells count="1">
    <mergeCell ref="A1:A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6C7A-97FE-463D-908E-A12D1A918813}">
  <sheetPr codeName="Sheet9"/>
  <dimension ref="A1:Q2337"/>
  <sheetViews>
    <sheetView topLeftCell="B1" workbookViewId="0">
      <selection activeCell="G17" sqref="G17"/>
    </sheetView>
  </sheetViews>
  <sheetFormatPr defaultRowHeight="14.5" x14ac:dyDescent="0.35"/>
  <cols>
    <col min="1" max="1" width="22.90625" bestFit="1" customWidth="1"/>
    <col min="2" max="2" width="17.26953125" bestFit="1" customWidth="1"/>
    <col min="3" max="5" width="10.26953125" customWidth="1"/>
    <col min="6" max="6" width="16.6328125" bestFit="1" customWidth="1"/>
    <col min="7" max="7" width="17.453125" bestFit="1" customWidth="1"/>
    <col min="8" max="8" width="24.90625" bestFit="1" customWidth="1"/>
    <col min="9" max="9" width="11.6328125" bestFit="1" customWidth="1"/>
    <col min="10" max="10" width="17.08984375" bestFit="1" customWidth="1"/>
    <col min="11" max="11" width="16.26953125" bestFit="1" customWidth="1"/>
    <col min="12" max="12" width="16.08984375" bestFit="1" customWidth="1"/>
    <col min="13" max="16" width="11.26953125" customWidth="1"/>
    <col min="17" max="17" width="10.26953125" style="21" customWidth="1"/>
  </cols>
  <sheetData>
    <row r="1" spans="1:17" x14ac:dyDescent="0.35">
      <c r="A1" s="28" t="s">
        <v>8348</v>
      </c>
      <c r="B1" s="28" t="s">
        <v>8330</v>
      </c>
      <c r="C1" s="28" t="s">
        <v>2373</v>
      </c>
      <c r="D1" s="28" t="s">
        <v>2374</v>
      </c>
      <c r="E1" s="28" t="s">
        <v>2375</v>
      </c>
      <c r="F1" s="28" t="s">
        <v>2376</v>
      </c>
      <c r="G1" s="28" t="s">
        <v>2377</v>
      </c>
      <c r="H1" s="28" t="s">
        <v>2378</v>
      </c>
      <c r="I1" s="28" t="s">
        <v>2379</v>
      </c>
      <c r="J1" s="28" t="s">
        <v>8336</v>
      </c>
      <c r="K1" s="28" t="s">
        <v>8352</v>
      </c>
      <c r="L1" s="28" t="s">
        <v>8342</v>
      </c>
      <c r="M1" s="28" t="s">
        <v>8357</v>
      </c>
      <c r="N1" s="28" t="s">
        <v>6</v>
      </c>
      <c r="O1" s="28" t="s">
        <v>7</v>
      </c>
      <c r="P1" s="28" t="s">
        <v>8</v>
      </c>
      <c r="Q1" s="37" t="s">
        <v>8343</v>
      </c>
    </row>
    <row r="2" spans="1:17" x14ac:dyDescent="0.35">
      <c r="A2" s="22" t="s">
        <v>2372</v>
      </c>
      <c r="B2" s="22" t="str">
        <f>_xlfn.XLOOKUP(Table7[[#This Row],[Merged Customer ID]],Table2_1[Merged Customer ID],Table2_1[First Name])</f>
        <v>Hawks</v>
      </c>
      <c r="C2" s="22">
        <f>_xlfn.XLOOKUP(Table7[[#This Row],[Merged Customer ID]],Table3__3_16[Customer ID],Table3__3_16[BMI])</f>
        <v>47.41</v>
      </c>
      <c r="D2" s="22">
        <f>_xlfn.XLOOKUP(Table7[[#This Row],[Merged Customer ID]],Table3__3_16[Customer ID],Table3__3_16[HBA1C])</f>
        <v>7.47</v>
      </c>
      <c r="E2" s="22" t="str">
        <f>_xlfn.XLOOKUP(Table7[[#This Row],[Merged Customer ID]],Table3__3_16[Customer ID],Table3__3_16[Heart Issues])</f>
        <v>No</v>
      </c>
      <c r="F2" s="22" t="str">
        <f>_xlfn.XLOOKUP(Table7[[#This Row],[Merged Customer ID]],Table3__3_16[Customer ID],Table3__3_16[Any Transplants])</f>
        <v>No</v>
      </c>
      <c r="G2" s="22" t="str">
        <f>_xlfn.XLOOKUP(Table7[[#This Row],[Merged Customer ID]],Table3__3_16[Customer ID],Table3__3_16[Cancer history])</f>
        <v>No</v>
      </c>
      <c r="H2" s="22">
        <f>_xlfn.XLOOKUP(Table7[[#This Row],[Merged Customer ID]],Table3__3_16[Customer ID],Table3__3_16[NumberOfMajorSurgeries])</f>
        <v>0</v>
      </c>
      <c r="I2" s="22" t="str">
        <f>_xlfn.XLOOKUP(Table7[[#This Row],[Merged Customer ID]],Table3__3_16[Customer ID],Table3__3_16[smoker])</f>
        <v>Yes</v>
      </c>
      <c r="J2" s="22" t="str">
        <f>_xlfn.XLOOKUP(Table7[[#This Row],[Merged Customer ID]],Table3__3_16[Customer ID],Table3__3_16[Weight Status])</f>
        <v>Obesity</v>
      </c>
      <c r="K2" s="22" t="str">
        <f>_xlfn.XLOOKUP(Table7[[#This Row],[Merged Customer ID]],Table3__3_16[Customer ID],Table3__3_16[Sugar Status])</f>
        <v>Diabetes</v>
      </c>
      <c r="L2" s="25">
        <f>_xlfn.XLOOKUP(Table7[[#This Row],[Merged Customer ID]],Table6_20[Merged Customer ID],Table6_20[Date of Birth])</f>
        <v>25123</v>
      </c>
      <c r="M2" s="29">
        <f>_xlfn.XLOOKUP(Table7[[#This Row],[Merged Customer ID]],Table6_20[Merged Customer ID],Table6_20[charges],"0",0)</f>
        <v>63770.43</v>
      </c>
      <c r="N2" s="29" t="str">
        <f>_xlfn.XLOOKUP(Table7[[#This Row],[Merged Customer ID]],Table6_20[Merged Customer ID],Table6_20[Hospital tier])</f>
        <v>tier - 1</v>
      </c>
      <c r="O2" s="29" t="str">
        <f>_xlfn.XLOOKUP(Table7[[#This Row],[Merged Customer ID]],Table6_20[Merged Customer ID],Table6_20[City tier])</f>
        <v>tier - 3</v>
      </c>
      <c r="P2" s="29" t="str">
        <f>_xlfn.XLOOKUP(Table7[[#This Row],[Merged Customer ID]],Table6_20[Merged Customer ID],Table6_20[State ID])</f>
        <v>R1013</v>
      </c>
      <c r="Q2" s="35">
        <f>_xlfn.XLOOKUP(Table7[[#This Row],[Merged Customer ID]],Table6_20[Merged Customer ID],Table6_20[Age])</f>
        <v>54.655555555555601</v>
      </c>
    </row>
    <row r="3" spans="1:17" x14ac:dyDescent="0.35">
      <c r="A3" s="23" t="s">
        <v>2371</v>
      </c>
      <c r="B3" s="23" t="str">
        <f>_xlfn.XLOOKUP(Table7[[#This Row],[Merged Customer ID]],Table2_1[Merged Customer ID],Table2_1[First Name])</f>
        <v>Lehner</v>
      </c>
      <c r="C3" s="23">
        <f>_xlfn.XLOOKUP(Table7[[#This Row],[Merged Customer ID]],Table3__3_16[Customer ID],Table3__3_16[BMI])</f>
        <v>30.36</v>
      </c>
      <c r="D3" s="23">
        <f>_xlfn.XLOOKUP(Table7[[#This Row],[Merged Customer ID]],Table3__3_16[Customer ID],Table3__3_16[HBA1C])</f>
        <v>5.77</v>
      </c>
      <c r="E3" s="22" t="str">
        <f>_xlfn.XLOOKUP(Table7[[#This Row],[Merged Customer ID]],Table3__3_16[Customer ID],Table3__3_16[Heart Issues])</f>
        <v>No</v>
      </c>
      <c r="F3" s="23" t="str">
        <f>_xlfn.XLOOKUP(Table7[[#This Row],[Merged Customer ID]],Table3__3_16[Customer ID],Table3__3_16[Any Transplants])</f>
        <v>No</v>
      </c>
      <c r="G3" s="23" t="str">
        <f>_xlfn.XLOOKUP(Table7[[#This Row],[Merged Customer ID]],Table3__3_16[Customer ID],Table3__3_16[Cancer history])</f>
        <v>No</v>
      </c>
      <c r="H3" s="23">
        <f>_xlfn.XLOOKUP(Table7[[#This Row],[Merged Customer ID]],Table3__3_16[Customer ID],Table3__3_16[NumberOfMajorSurgeries])</f>
        <v>0</v>
      </c>
      <c r="I3" s="23" t="str">
        <f>_xlfn.XLOOKUP(Table7[[#This Row],[Merged Customer ID]],Table3__3_16[Customer ID],Table3__3_16[smoker])</f>
        <v>Yes</v>
      </c>
      <c r="J3" s="23" t="str">
        <f>_xlfn.XLOOKUP(Table7[[#This Row],[Merged Customer ID]],Table3__3_16[Customer ID],Table3__3_16[Weight Status])</f>
        <v>Obesity</v>
      </c>
      <c r="K3" s="23" t="str">
        <f>_xlfn.XLOOKUP(Table7[[#This Row],[Merged Customer ID]],Table3__3_16[Customer ID],Table3__3_16[Sugar Status])</f>
        <v>Prediabetes</v>
      </c>
      <c r="L3" s="26">
        <f>_xlfn.XLOOKUP(Table7[[#This Row],[Merged Customer ID]],Table6_20[Merged Customer ID],Table6_20[Date of Birth])</f>
        <v>28284</v>
      </c>
      <c r="M3" s="30">
        <f>_xlfn.XLOOKUP(Table7[[#This Row],[Merged Customer ID]],Table6_20[Merged Customer ID],Table6_20[charges],"0",0)</f>
        <v>62592.87</v>
      </c>
      <c r="N3" s="30" t="str">
        <f>_xlfn.XLOOKUP(Table7[[#This Row],[Merged Customer ID]],Table6_20[Merged Customer ID],Table6_20[Hospital tier])</f>
        <v>tier - 2</v>
      </c>
      <c r="O3" s="30" t="str">
        <f>_xlfn.XLOOKUP(Table7[[#This Row],[Merged Customer ID]],Table6_20[Merged Customer ID],Table6_20[City tier])</f>
        <v>tier - 3</v>
      </c>
      <c r="P3" s="30" t="str">
        <f>_xlfn.XLOOKUP(Table7[[#This Row],[Merged Customer ID]],Table6_20[Merged Customer ID],Table6_20[State ID])</f>
        <v>R1013</v>
      </c>
      <c r="Q3" s="36">
        <f>_xlfn.XLOOKUP(Table7[[#This Row],[Merged Customer ID]],Table6_20[Merged Customer ID],Table6_20[Age])</f>
        <v>46</v>
      </c>
    </row>
    <row r="4" spans="1:17" x14ac:dyDescent="0.35">
      <c r="A4" s="22" t="s">
        <v>2370</v>
      </c>
      <c r="B4" s="22" t="str">
        <f>_xlfn.XLOOKUP(Table7[[#This Row],[Merged Customer ID]],Table2_1[Merged Customer ID],Table2_1[First Name])</f>
        <v>Lu</v>
      </c>
      <c r="C4" s="22">
        <f>_xlfn.XLOOKUP(Table7[[#This Row],[Merged Customer ID]],Table3__3_16[Customer ID],Table3__3_16[BMI])</f>
        <v>34.484999999999999</v>
      </c>
      <c r="D4" s="22">
        <f>_xlfn.XLOOKUP(Table7[[#This Row],[Merged Customer ID]],Table3__3_16[Customer ID],Table3__3_16[HBA1C])</f>
        <v>11.87</v>
      </c>
      <c r="E4" s="22" t="str">
        <f>_xlfn.XLOOKUP(Table7[[#This Row],[Merged Customer ID]],Table3__3_16[Customer ID],Table3__3_16[Heart Issues])</f>
        <v>Yes</v>
      </c>
      <c r="F4" s="22" t="str">
        <f>_xlfn.XLOOKUP(Table7[[#This Row],[Merged Customer ID]],Table3__3_16[Customer ID],Table3__3_16[Any Transplants])</f>
        <v>No</v>
      </c>
      <c r="G4" s="22" t="str">
        <f>_xlfn.XLOOKUP(Table7[[#This Row],[Merged Customer ID]],Table3__3_16[Customer ID],Table3__3_16[Cancer history])</f>
        <v>No</v>
      </c>
      <c r="H4" s="22">
        <f>_xlfn.XLOOKUP(Table7[[#This Row],[Merged Customer ID]],Table3__3_16[Customer ID],Table3__3_16[NumberOfMajorSurgeries])</f>
        <v>2</v>
      </c>
      <c r="I4" s="22" t="str">
        <f>_xlfn.XLOOKUP(Table7[[#This Row],[Merged Customer ID]],Table3__3_16[Customer ID],Table3__3_16[smoker])</f>
        <v>Yes</v>
      </c>
      <c r="J4" s="22" t="str">
        <f>_xlfn.XLOOKUP(Table7[[#This Row],[Merged Customer ID]],Table3__3_16[Customer ID],Table3__3_16[Weight Status])</f>
        <v>Obesity</v>
      </c>
      <c r="K4" s="22" t="str">
        <f>_xlfn.XLOOKUP(Table7[[#This Row],[Merged Customer ID]],Table3__3_16[Customer ID],Table3__3_16[Sugar Status])</f>
        <v>Diabetes</v>
      </c>
      <c r="L4" s="25">
        <f>_xlfn.XLOOKUP(Table7[[#This Row],[Merged Customer ID]],Table6_20[Merged Customer ID],Table6_20[Date of Birth])</f>
        <v>25822</v>
      </c>
      <c r="M4" s="29">
        <f>_xlfn.XLOOKUP(Table7[[#This Row],[Merged Customer ID]],Table6_20[Merged Customer ID],Table6_20[charges],"0",0)</f>
        <v>60021.4</v>
      </c>
      <c r="N4" s="29" t="str">
        <f>_xlfn.XLOOKUP(Table7[[#This Row],[Merged Customer ID]],Table6_20[Merged Customer ID],Table6_20[Hospital tier])</f>
        <v>tier - 1</v>
      </c>
      <c r="O4" s="29" t="str">
        <f>_xlfn.XLOOKUP(Table7[[#This Row],[Merged Customer ID]],Table6_20[Merged Customer ID],Table6_20[City tier])</f>
        <v>tier - 1</v>
      </c>
      <c r="P4" s="29" t="str">
        <f>_xlfn.XLOOKUP(Table7[[#This Row],[Merged Customer ID]],Table6_20[Merged Customer ID],Table6_20[State ID])</f>
        <v>R1012</v>
      </c>
      <c r="Q4" s="35">
        <f>_xlfn.XLOOKUP(Table7[[#This Row],[Merged Customer ID]],Table6_20[Merged Customer ID],Table6_20[Age])</f>
        <v>52.741666666666667</v>
      </c>
    </row>
    <row r="5" spans="1:17" x14ac:dyDescent="0.35">
      <c r="A5" s="23" t="s">
        <v>2369</v>
      </c>
      <c r="B5" s="23" t="str">
        <f>_xlfn.XLOOKUP(Table7[[#This Row],[Merged Customer ID]],Table2_1[Merged Customer ID],Table2_1[First Name])</f>
        <v>Osborne</v>
      </c>
      <c r="C5" s="23">
        <f>_xlfn.XLOOKUP(Table7[[#This Row],[Merged Customer ID]],Table3__3_16[Customer ID],Table3__3_16[BMI])</f>
        <v>38.094999999999999</v>
      </c>
      <c r="D5" s="23">
        <f>_xlfn.XLOOKUP(Table7[[#This Row],[Merged Customer ID]],Table3__3_16[Customer ID],Table3__3_16[HBA1C])</f>
        <v>6.05</v>
      </c>
      <c r="E5" s="22" t="str">
        <f>_xlfn.XLOOKUP(Table7[[#This Row],[Merged Customer ID]],Table3__3_16[Customer ID],Table3__3_16[Heart Issues])</f>
        <v>No</v>
      </c>
      <c r="F5" s="23" t="str">
        <f>_xlfn.XLOOKUP(Table7[[#This Row],[Merged Customer ID]],Table3__3_16[Customer ID],Table3__3_16[Any Transplants])</f>
        <v>No</v>
      </c>
      <c r="G5" s="23" t="str">
        <f>_xlfn.XLOOKUP(Table7[[#This Row],[Merged Customer ID]],Table3__3_16[Customer ID],Table3__3_16[Cancer history])</f>
        <v>No</v>
      </c>
      <c r="H5" s="23">
        <f>_xlfn.XLOOKUP(Table7[[#This Row],[Merged Customer ID]],Table3__3_16[Customer ID],Table3__3_16[NumberOfMajorSurgeries])</f>
        <v>0</v>
      </c>
      <c r="I5" s="23" t="str">
        <f>_xlfn.XLOOKUP(Table7[[#This Row],[Merged Customer ID]],Table3__3_16[Customer ID],Table3__3_16[smoker])</f>
        <v>Yes</v>
      </c>
      <c r="J5" s="23" t="str">
        <f>_xlfn.XLOOKUP(Table7[[#This Row],[Merged Customer ID]],Table3__3_16[Customer ID],Table3__3_16[Weight Status])</f>
        <v>Obesity</v>
      </c>
      <c r="K5" s="23" t="str">
        <f>_xlfn.XLOOKUP(Table7[[#This Row],[Merged Customer ID]],Table3__3_16[Customer ID],Table3__3_16[Sugar Status])</f>
        <v>Prediabetes</v>
      </c>
      <c r="L5" s="26">
        <f>_xlfn.XLOOKUP(Table7[[#This Row],[Merged Customer ID]],Table6_20[Merged Customer ID],Table6_20[Date of Birth])</f>
        <v>33395</v>
      </c>
      <c r="M5" s="30">
        <f>_xlfn.XLOOKUP(Table7[[#This Row],[Merged Customer ID]],Table6_20[Merged Customer ID],Table6_20[charges],"0",0)</f>
        <v>58571.07</v>
      </c>
      <c r="N5" s="30" t="str">
        <f>_xlfn.XLOOKUP(Table7[[#This Row],[Merged Customer ID]],Table6_20[Merged Customer ID],Table6_20[Hospital tier])</f>
        <v>tier - 1</v>
      </c>
      <c r="O5" s="30" t="str">
        <f>_xlfn.XLOOKUP(Table7[[#This Row],[Merged Customer ID]],Table6_20[Merged Customer ID],Table6_20[City tier])</f>
        <v>tier - 3</v>
      </c>
      <c r="P5" s="30" t="str">
        <f>_xlfn.XLOOKUP(Table7[[#This Row],[Merged Customer ID]],Table6_20[Merged Customer ID],Table6_20[State ID])</f>
        <v>R1024</v>
      </c>
      <c r="Q5" s="36">
        <f>_xlfn.XLOOKUP(Table7[[#This Row],[Merged Customer ID]],Table6_20[Merged Customer ID],Table6_20[Age])</f>
        <v>32.005555555555553</v>
      </c>
    </row>
    <row r="6" spans="1:17" x14ac:dyDescent="0.35">
      <c r="A6" s="22" t="s">
        <v>2368</v>
      </c>
      <c r="B6" s="22" t="str">
        <f>_xlfn.XLOOKUP(Table7[[#This Row],[Merged Customer ID]],Table2_1[Merged Customer ID],Table2_1[First Name])</f>
        <v>Kadala</v>
      </c>
      <c r="C6" s="22">
        <f>_xlfn.XLOOKUP(Table7[[#This Row],[Merged Customer ID]],Table3__3_16[Customer ID],Table3__3_16[BMI])</f>
        <v>35.53</v>
      </c>
      <c r="D6" s="22">
        <f>_xlfn.XLOOKUP(Table7[[#This Row],[Merged Customer ID]],Table3__3_16[Customer ID],Table3__3_16[HBA1C])</f>
        <v>5.45</v>
      </c>
      <c r="E6" s="22" t="str">
        <f>_xlfn.XLOOKUP(Table7[[#This Row],[Merged Customer ID]],Table3__3_16[Customer ID],Table3__3_16[Heart Issues])</f>
        <v>No</v>
      </c>
      <c r="F6" s="22" t="str">
        <f>_xlfn.XLOOKUP(Table7[[#This Row],[Merged Customer ID]],Table3__3_16[Customer ID],Table3__3_16[Any Transplants])</f>
        <v>No</v>
      </c>
      <c r="G6" s="22" t="str">
        <f>_xlfn.XLOOKUP(Table7[[#This Row],[Merged Customer ID]],Table3__3_16[Customer ID],Table3__3_16[Cancer history])</f>
        <v>No</v>
      </c>
      <c r="H6" s="22">
        <f>_xlfn.XLOOKUP(Table7[[#This Row],[Merged Customer ID]],Table3__3_16[Customer ID],Table3__3_16[NumberOfMajorSurgeries])</f>
        <v>0</v>
      </c>
      <c r="I6" s="22" t="str">
        <f>_xlfn.XLOOKUP(Table7[[#This Row],[Merged Customer ID]],Table3__3_16[Customer ID],Table3__3_16[smoker])</f>
        <v>Yes</v>
      </c>
      <c r="J6" s="22" t="str">
        <f>_xlfn.XLOOKUP(Table7[[#This Row],[Merged Customer ID]],Table3__3_16[Customer ID],Table3__3_16[Weight Status])</f>
        <v>Obesity</v>
      </c>
      <c r="K6" s="22" t="str">
        <f>_xlfn.XLOOKUP(Table7[[#This Row],[Merged Customer ID]],Table3__3_16[Customer ID],Table3__3_16[Sugar Status])</f>
        <v>Normal</v>
      </c>
      <c r="L6" s="25">
        <f>_xlfn.XLOOKUP(Table7[[#This Row],[Merged Customer ID]],Table6_20[Merged Customer ID],Table6_20[Date of Birth])</f>
        <v>32678</v>
      </c>
      <c r="M6" s="29">
        <f>_xlfn.XLOOKUP(Table7[[#This Row],[Merged Customer ID]],Table6_20[Merged Customer ID],Table6_20[charges],"0",0)</f>
        <v>55135.4</v>
      </c>
      <c r="N6" s="29" t="str">
        <f>_xlfn.XLOOKUP(Table7[[#This Row],[Merged Customer ID]],Table6_20[Merged Customer ID],Table6_20[Hospital tier])</f>
        <v>tier - 1</v>
      </c>
      <c r="O6" s="29" t="str">
        <f>_xlfn.XLOOKUP(Table7[[#This Row],[Merged Customer ID]],Table6_20[Merged Customer ID],Table6_20[City tier])</f>
        <v>tier - 2</v>
      </c>
      <c r="P6" s="29" t="str">
        <f>_xlfn.XLOOKUP(Table7[[#This Row],[Merged Customer ID]],Table6_20[Merged Customer ID],Table6_20[State ID])</f>
        <v>R1012</v>
      </c>
      <c r="Q6" s="35">
        <f>_xlfn.XLOOKUP(Table7[[#This Row],[Merged Customer ID]],Table6_20[Merged Customer ID],Table6_20[Age])</f>
        <v>33.969444444444441</v>
      </c>
    </row>
    <row r="7" spans="1:17" x14ac:dyDescent="0.35">
      <c r="A7" s="23" t="s">
        <v>2367</v>
      </c>
      <c r="B7" s="23" t="str">
        <f>_xlfn.XLOOKUP(Table7[[#This Row],[Merged Customer ID]],Table2_1[Merged Customer ID],Table2_1[First Name])</f>
        <v>Baker</v>
      </c>
      <c r="C7" s="23">
        <f>_xlfn.XLOOKUP(Table7[[#This Row],[Merged Customer ID]],Table3__3_16[Customer ID],Table3__3_16[BMI])</f>
        <v>32.799999999999997</v>
      </c>
      <c r="D7" s="23">
        <f>_xlfn.XLOOKUP(Table7[[#This Row],[Merged Customer ID]],Table3__3_16[Customer ID],Table3__3_16[HBA1C])</f>
        <v>6.59</v>
      </c>
      <c r="E7" s="22" t="str">
        <f>_xlfn.XLOOKUP(Table7[[#This Row],[Merged Customer ID]],Table3__3_16[Customer ID],Table3__3_16[Heart Issues])</f>
        <v>No</v>
      </c>
      <c r="F7" s="23" t="str">
        <f>_xlfn.XLOOKUP(Table7[[#This Row],[Merged Customer ID]],Table3__3_16[Customer ID],Table3__3_16[Any Transplants])</f>
        <v>No</v>
      </c>
      <c r="G7" s="23" t="str">
        <f>_xlfn.XLOOKUP(Table7[[#This Row],[Merged Customer ID]],Table3__3_16[Customer ID],Table3__3_16[Cancer history])</f>
        <v>No</v>
      </c>
      <c r="H7" s="23">
        <f>_xlfn.XLOOKUP(Table7[[#This Row],[Merged Customer ID]],Table3__3_16[Customer ID],Table3__3_16[NumberOfMajorSurgeries])</f>
        <v>0</v>
      </c>
      <c r="I7" s="23" t="str">
        <f>_xlfn.XLOOKUP(Table7[[#This Row],[Merged Customer ID]],Table3__3_16[Customer ID],Table3__3_16[smoker])</f>
        <v>Yes</v>
      </c>
      <c r="J7" s="23" t="str">
        <f>_xlfn.XLOOKUP(Table7[[#This Row],[Merged Customer ID]],Table3__3_16[Customer ID],Table3__3_16[Weight Status])</f>
        <v>Obesity</v>
      </c>
      <c r="K7" s="23" t="str">
        <f>_xlfn.XLOOKUP(Table7[[#This Row],[Merged Customer ID]],Table3__3_16[Customer ID],Table3__3_16[Sugar Status])</f>
        <v>Diabetes</v>
      </c>
      <c r="L7" s="26">
        <f>_xlfn.XLOOKUP(Table7[[#This Row],[Merged Customer ID]],Table6_20[Merged Customer ID],Table6_20[Date of Birth])</f>
        <v>22862</v>
      </c>
      <c r="M7" s="30">
        <f>_xlfn.XLOOKUP(Table7[[#This Row],[Merged Customer ID]],Table6_20[Merged Customer ID],Table6_20[charges],"0",0)</f>
        <v>52590.83</v>
      </c>
      <c r="N7" s="30" t="str">
        <f>_xlfn.XLOOKUP(Table7[[#This Row],[Merged Customer ID]],Table6_20[Merged Customer ID],Table6_20[Hospital tier])</f>
        <v>tier - 1</v>
      </c>
      <c r="O7" s="30" t="str">
        <f>_xlfn.XLOOKUP(Table7[[#This Row],[Merged Customer ID]],Table6_20[Merged Customer ID],Table6_20[City tier])</f>
        <v>tier - 3</v>
      </c>
      <c r="P7" s="30" t="str">
        <f>_xlfn.XLOOKUP(Table7[[#This Row],[Merged Customer ID]],Table6_20[Merged Customer ID],Table6_20[State ID])</f>
        <v>R1011</v>
      </c>
      <c r="Q7" s="36">
        <f>_xlfn.XLOOKUP(Table7[[#This Row],[Merged Customer ID]],Table6_20[Merged Customer ID],Table6_20[Age])</f>
        <v>60.844444444444441</v>
      </c>
    </row>
    <row r="8" spans="1:17" x14ac:dyDescent="0.35">
      <c r="A8" s="22" t="s">
        <v>2366</v>
      </c>
      <c r="B8" s="22" t="str">
        <f>_xlfn.XLOOKUP(Table7[[#This Row],[Merged Customer ID]],Table2_1[Merged Customer ID],Table2_1[First Name])</f>
        <v>Macpherson</v>
      </c>
      <c r="C8" s="22">
        <f>_xlfn.XLOOKUP(Table7[[#This Row],[Merged Customer ID]],Table3__3_16[Customer ID],Table3__3_16[BMI])</f>
        <v>36.4</v>
      </c>
      <c r="D8" s="22">
        <f>_xlfn.XLOOKUP(Table7[[#This Row],[Merged Customer ID]],Table3__3_16[Customer ID],Table3__3_16[HBA1C])</f>
        <v>6.07</v>
      </c>
      <c r="E8" s="22" t="str">
        <f>_xlfn.XLOOKUP(Table7[[#This Row],[Merged Customer ID]],Table3__3_16[Customer ID],Table3__3_16[Heart Issues])</f>
        <v>No</v>
      </c>
      <c r="F8" s="22" t="str">
        <f>_xlfn.XLOOKUP(Table7[[#This Row],[Merged Customer ID]],Table3__3_16[Customer ID],Table3__3_16[Any Transplants])</f>
        <v>No</v>
      </c>
      <c r="G8" s="22" t="str">
        <f>_xlfn.XLOOKUP(Table7[[#This Row],[Merged Customer ID]],Table3__3_16[Customer ID],Table3__3_16[Cancer history])</f>
        <v>No</v>
      </c>
      <c r="H8" s="22">
        <f>_xlfn.XLOOKUP(Table7[[#This Row],[Merged Customer ID]],Table3__3_16[Customer ID],Table3__3_16[NumberOfMajorSurgeries])</f>
        <v>0</v>
      </c>
      <c r="I8" s="22" t="str">
        <f>_xlfn.XLOOKUP(Table7[[#This Row],[Merged Customer ID]],Table3__3_16[Customer ID],Table3__3_16[smoker])</f>
        <v>Yes</v>
      </c>
      <c r="J8" s="22" t="str">
        <f>_xlfn.XLOOKUP(Table7[[#This Row],[Merged Customer ID]],Table3__3_16[Customer ID],Table3__3_16[Weight Status])</f>
        <v>Obesity</v>
      </c>
      <c r="K8" s="22" t="str">
        <f>_xlfn.XLOOKUP(Table7[[#This Row],[Merged Customer ID]],Table3__3_16[Customer ID],Table3__3_16[Sugar Status])</f>
        <v>Prediabetes</v>
      </c>
      <c r="L8" s="25">
        <f>_xlfn.XLOOKUP(Table7[[#This Row],[Merged Customer ID]],Table6_20[Merged Customer ID],Table6_20[Date of Birth])</f>
        <v>34634</v>
      </c>
      <c r="M8" s="29">
        <f>_xlfn.XLOOKUP(Table7[[#This Row],[Merged Customer ID]],Table6_20[Merged Customer ID],Table6_20[charges],"0",0)</f>
        <v>51194.559999999998</v>
      </c>
      <c r="N8" s="29" t="str">
        <f>_xlfn.XLOOKUP(Table7[[#This Row],[Merged Customer ID]],Table6_20[Merged Customer ID],Table6_20[Hospital tier])</f>
        <v>tier - 1</v>
      </c>
      <c r="O8" s="29" t="str">
        <f>_xlfn.XLOOKUP(Table7[[#This Row],[Merged Customer ID]],Table6_20[Merged Customer ID],Table6_20[City tier])</f>
        <v>tier - 3</v>
      </c>
      <c r="P8" s="29" t="str">
        <f>_xlfn.XLOOKUP(Table7[[#This Row],[Merged Customer ID]],Table6_20[Merged Customer ID],Table6_20[State ID])</f>
        <v>R1011</v>
      </c>
      <c r="Q8" s="35">
        <f>_xlfn.XLOOKUP(Table7[[#This Row],[Merged Customer ID]],Table6_20[Merged Customer ID],Table6_20[Age])</f>
        <v>28.613888888888887</v>
      </c>
    </row>
    <row r="9" spans="1:17" x14ac:dyDescent="0.35">
      <c r="A9" s="23" t="s">
        <v>2365</v>
      </c>
      <c r="B9" s="23" t="str">
        <f>_xlfn.XLOOKUP(Table7[[#This Row],[Merged Customer ID]],Table2_1[Merged Customer ID],Table2_1[First Name])</f>
        <v>Hallman</v>
      </c>
      <c r="C9" s="23">
        <f>_xlfn.XLOOKUP(Table7[[#This Row],[Merged Customer ID]],Table3__3_16[Customer ID],Table3__3_16[BMI])</f>
        <v>36.96</v>
      </c>
      <c r="D9" s="23">
        <f>_xlfn.XLOOKUP(Table7[[#This Row],[Merged Customer ID]],Table3__3_16[Customer ID],Table3__3_16[HBA1C])</f>
        <v>7.93</v>
      </c>
      <c r="E9" s="22" t="str">
        <f>_xlfn.XLOOKUP(Table7[[#This Row],[Merged Customer ID]],Table3__3_16[Customer ID],Table3__3_16[Heart Issues])</f>
        <v>No</v>
      </c>
      <c r="F9" s="23" t="str">
        <f>_xlfn.XLOOKUP(Table7[[#This Row],[Merged Customer ID]],Table3__3_16[Customer ID],Table3__3_16[Any Transplants])</f>
        <v>No</v>
      </c>
      <c r="G9" s="23" t="str">
        <f>_xlfn.XLOOKUP(Table7[[#This Row],[Merged Customer ID]],Table3__3_16[Customer ID],Table3__3_16[Cancer history])</f>
        <v>No</v>
      </c>
      <c r="H9" s="23">
        <f>_xlfn.XLOOKUP(Table7[[#This Row],[Merged Customer ID]],Table3__3_16[Customer ID],Table3__3_16[NumberOfMajorSurgeries])</f>
        <v>3</v>
      </c>
      <c r="I9" s="23" t="str">
        <f>_xlfn.XLOOKUP(Table7[[#This Row],[Merged Customer ID]],Table3__3_16[Customer ID],Table3__3_16[smoker])</f>
        <v>Yes</v>
      </c>
      <c r="J9" s="23" t="str">
        <f>_xlfn.XLOOKUP(Table7[[#This Row],[Merged Customer ID]],Table3__3_16[Customer ID],Table3__3_16[Weight Status])</f>
        <v>Obesity</v>
      </c>
      <c r="K9" s="23" t="str">
        <f>_xlfn.XLOOKUP(Table7[[#This Row],[Merged Customer ID]],Table3__3_16[Customer ID],Table3__3_16[Sugar Status])</f>
        <v>Diabetes</v>
      </c>
      <c r="L9" s="26">
        <f>_xlfn.XLOOKUP(Table7[[#This Row],[Merged Customer ID]],Table6_20[Merged Customer ID],Table6_20[Date of Birth])</f>
        <v>21363</v>
      </c>
      <c r="M9" s="30">
        <f>_xlfn.XLOOKUP(Table7[[#This Row],[Merged Customer ID]],Table6_20[Merged Customer ID],Table6_20[charges],"0",0)</f>
        <v>49577.66</v>
      </c>
      <c r="N9" s="30" t="str">
        <f>_xlfn.XLOOKUP(Table7[[#This Row],[Merged Customer ID]],Table6_20[Merged Customer ID],Table6_20[Hospital tier])</f>
        <v>tier - 2</v>
      </c>
      <c r="O9" s="30" t="str">
        <f>_xlfn.XLOOKUP(Table7[[#This Row],[Merged Customer ID]],Table6_20[Merged Customer ID],Table6_20[City tier])</f>
        <v>tier - 2</v>
      </c>
      <c r="P9" s="30" t="str">
        <f>_xlfn.XLOOKUP(Table7[[#This Row],[Merged Customer ID]],Table6_20[Merged Customer ID],Table6_20[State ID])</f>
        <v>R1013</v>
      </c>
      <c r="Q9" s="36">
        <f>_xlfn.XLOOKUP(Table7[[#This Row],[Merged Customer ID]],Table6_20[Merged Customer ID],Table6_20[Age])</f>
        <v>64.947222222222223</v>
      </c>
    </row>
    <row r="10" spans="1:17" x14ac:dyDescent="0.35">
      <c r="A10" s="22" t="s">
        <v>2364</v>
      </c>
      <c r="B10" s="22" t="str">
        <f>_xlfn.XLOOKUP(Table7[[#This Row],[Merged Customer ID]],Table2_1[Merged Customer ID],Table2_1[First Name])</f>
        <v>Moran</v>
      </c>
      <c r="C10" s="22">
        <f>_xlfn.XLOOKUP(Table7[[#This Row],[Merged Customer ID]],Table3__3_16[Customer ID],Table3__3_16[BMI])</f>
        <v>41.14</v>
      </c>
      <c r="D10" s="22">
        <f>_xlfn.XLOOKUP(Table7[[#This Row],[Merged Customer ID]],Table3__3_16[Customer ID],Table3__3_16[HBA1C])</f>
        <v>9.58</v>
      </c>
      <c r="E10" s="22" t="str">
        <f>_xlfn.XLOOKUP(Table7[[#This Row],[Merged Customer ID]],Table3__3_16[Customer ID],Table3__3_16[Heart Issues])</f>
        <v>Yes</v>
      </c>
      <c r="F10" s="22" t="str">
        <f>_xlfn.XLOOKUP(Table7[[#This Row],[Merged Customer ID]],Table3__3_16[Customer ID],Table3__3_16[Any Transplants])</f>
        <v>No</v>
      </c>
      <c r="G10" s="22" t="str">
        <f>_xlfn.XLOOKUP(Table7[[#This Row],[Merged Customer ID]],Table3__3_16[Customer ID],Table3__3_16[Cancer history])</f>
        <v>Yes</v>
      </c>
      <c r="H10" s="22">
        <f>_xlfn.XLOOKUP(Table7[[#This Row],[Merged Customer ID]],Table3__3_16[Customer ID],Table3__3_16[NumberOfMajorSurgeries])</f>
        <v>1</v>
      </c>
      <c r="I10" s="22" t="str">
        <f>_xlfn.XLOOKUP(Table7[[#This Row],[Merged Customer ID]],Table3__3_16[Customer ID],Table3__3_16[smoker])</f>
        <v>Yes</v>
      </c>
      <c r="J10" s="22" t="str">
        <f>_xlfn.XLOOKUP(Table7[[#This Row],[Merged Customer ID]],Table3__3_16[Customer ID],Table3__3_16[Weight Status])</f>
        <v>Obesity</v>
      </c>
      <c r="K10" s="22" t="str">
        <f>_xlfn.XLOOKUP(Table7[[#This Row],[Merged Customer ID]],Table3__3_16[Customer ID],Table3__3_16[Sugar Status])</f>
        <v>Diabetes</v>
      </c>
      <c r="L10" s="25">
        <f>_xlfn.XLOOKUP(Table7[[#This Row],[Merged Customer ID]],Table6_20[Merged Customer ID],Table6_20[Date of Birth])</f>
        <v>23258</v>
      </c>
      <c r="M10" s="29">
        <f>_xlfn.XLOOKUP(Table7[[#This Row],[Merged Customer ID]],Table6_20[Merged Customer ID],Table6_20[charges],"0",0)</f>
        <v>48970.25</v>
      </c>
      <c r="N10" s="29" t="str">
        <f>_xlfn.XLOOKUP(Table7[[#This Row],[Merged Customer ID]],Table6_20[Merged Customer ID],Table6_20[Hospital tier])</f>
        <v>tier - 1</v>
      </c>
      <c r="O10" s="29" t="str">
        <f>_xlfn.XLOOKUP(Table7[[#This Row],[Merged Customer ID]],Table6_20[Merged Customer ID],Table6_20[City tier])</f>
        <v>tier - 2</v>
      </c>
      <c r="P10" s="29" t="str">
        <f>_xlfn.XLOOKUP(Table7[[#This Row],[Merged Customer ID]],Table6_20[Merged Customer ID],Table6_20[State ID])</f>
        <v>R1013</v>
      </c>
      <c r="Q10" s="35">
        <f>_xlfn.XLOOKUP(Table7[[#This Row],[Merged Customer ID]],Table6_20[Merged Customer ID],Table6_20[Age])</f>
        <v>59.761111111111113</v>
      </c>
    </row>
    <row r="11" spans="1:17" x14ac:dyDescent="0.35">
      <c r="A11" s="23" t="s">
        <v>2363</v>
      </c>
      <c r="B11" s="23" t="str">
        <f>_xlfn.XLOOKUP(Table7[[#This Row],[Merged Customer ID]],Table2_1[Merged Customer ID],Table2_1[First Name])</f>
        <v>Benner</v>
      </c>
      <c r="C11" s="23">
        <f>_xlfn.XLOOKUP(Table7[[#This Row],[Merged Customer ID]],Table3__3_16[Customer ID],Table3__3_16[BMI])</f>
        <v>38.06</v>
      </c>
      <c r="D11" s="23">
        <f>_xlfn.XLOOKUP(Table7[[#This Row],[Merged Customer ID]],Table3__3_16[Customer ID],Table3__3_16[HBA1C])</f>
        <v>10.79</v>
      </c>
      <c r="E11" s="22" t="str">
        <f>_xlfn.XLOOKUP(Table7[[#This Row],[Merged Customer ID]],Table3__3_16[Customer ID],Table3__3_16[Heart Issues])</f>
        <v>No</v>
      </c>
      <c r="F11" s="23" t="str">
        <f>_xlfn.XLOOKUP(Table7[[#This Row],[Merged Customer ID]],Table3__3_16[Customer ID],Table3__3_16[Any Transplants])</f>
        <v>No</v>
      </c>
      <c r="G11" s="23" t="str">
        <f>_xlfn.XLOOKUP(Table7[[#This Row],[Merged Customer ID]],Table3__3_16[Customer ID],Table3__3_16[Cancer history])</f>
        <v>No</v>
      </c>
      <c r="H11" s="23">
        <f>_xlfn.XLOOKUP(Table7[[#This Row],[Merged Customer ID]],Table3__3_16[Customer ID],Table3__3_16[NumberOfMajorSurgeries])</f>
        <v>0</v>
      </c>
      <c r="I11" s="23" t="str">
        <f>_xlfn.XLOOKUP(Table7[[#This Row],[Merged Customer ID]],Table3__3_16[Customer ID],Table3__3_16[smoker])</f>
        <v>Yes</v>
      </c>
      <c r="J11" s="23" t="str">
        <f>_xlfn.XLOOKUP(Table7[[#This Row],[Merged Customer ID]],Table3__3_16[Customer ID],Table3__3_16[Weight Status])</f>
        <v>Obesity</v>
      </c>
      <c r="K11" s="23" t="str">
        <f>_xlfn.XLOOKUP(Table7[[#This Row],[Merged Customer ID]],Table3__3_16[Customer ID],Table3__3_16[Sugar Status])</f>
        <v>Diabetes</v>
      </c>
      <c r="L11" s="26">
        <f>_xlfn.XLOOKUP(Table7[[#This Row],[Merged Customer ID]],Table6_20[Merged Customer ID],Table6_20[Date of Birth])</f>
        <v>28853</v>
      </c>
      <c r="M11" s="30">
        <f>_xlfn.XLOOKUP(Table7[[#This Row],[Merged Customer ID]],Table6_20[Merged Customer ID],Table6_20[charges],"0",0)</f>
        <v>48885.14</v>
      </c>
      <c r="N11" s="30" t="str">
        <f>_xlfn.XLOOKUP(Table7[[#This Row],[Merged Customer ID]],Table6_20[Merged Customer ID],Table6_20[Hospital tier])</f>
        <v>tier - 1</v>
      </c>
      <c r="O11" s="30" t="str">
        <f>_xlfn.XLOOKUP(Table7[[#This Row],[Merged Customer ID]],Table6_20[Merged Customer ID],Table6_20[City tier])</f>
        <v>tier - 2</v>
      </c>
      <c r="P11" s="30" t="str">
        <f>_xlfn.XLOOKUP(Table7[[#This Row],[Merged Customer ID]],Table6_20[Merged Customer ID],Table6_20[State ID])</f>
        <v>R1013</v>
      </c>
      <c r="Q11" s="36">
        <f>_xlfn.XLOOKUP(Table7[[#This Row],[Merged Customer ID]],Table6_20[Merged Customer ID],Table6_20[Age])</f>
        <v>44.44166666666667</v>
      </c>
    </row>
    <row r="12" spans="1:17" x14ac:dyDescent="0.35">
      <c r="A12" s="22" t="s">
        <v>2362</v>
      </c>
      <c r="B12" s="22" t="str">
        <f>_xlfn.XLOOKUP(Table7[[#This Row],[Merged Customer ID]],Table2_1[Merged Customer ID],Table2_1[First Name])</f>
        <v>Fierro Vargas</v>
      </c>
      <c r="C12" s="22">
        <f>_xlfn.XLOOKUP(Table7[[#This Row],[Merged Customer ID]],Table3__3_16[Customer ID],Table3__3_16[BMI])</f>
        <v>37.700000000000003</v>
      </c>
      <c r="D12" s="22">
        <f>_xlfn.XLOOKUP(Table7[[#This Row],[Merged Customer ID]],Table3__3_16[Customer ID],Table3__3_16[HBA1C])</f>
        <v>5.96</v>
      </c>
      <c r="E12" s="22" t="str">
        <f>_xlfn.XLOOKUP(Table7[[#This Row],[Merged Customer ID]],Table3__3_16[Customer ID],Table3__3_16[Heart Issues])</f>
        <v>Yes</v>
      </c>
      <c r="F12" s="22" t="str">
        <f>_xlfn.XLOOKUP(Table7[[#This Row],[Merged Customer ID]],Table3__3_16[Customer ID],Table3__3_16[Any Transplants])</f>
        <v>No</v>
      </c>
      <c r="G12" s="22" t="str">
        <f>_xlfn.XLOOKUP(Table7[[#This Row],[Merged Customer ID]],Table3__3_16[Customer ID],Table3__3_16[Cancer history])</f>
        <v>No</v>
      </c>
      <c r="H12" s="22">
        <f>_xlfn.XLOOKUP(Table7[[#This Row],[Merged Customer ID]],Table3__3_16[Customer ID],Table3__3_16[NumberOfMajorSurgeries])</f>
        <v>2</v>
      </c>
      <c r="I12" s="22" t="str">
        <f>_xlfn.XLOOKUP(Table7[[#This Row],[Merged Customer ID]],Table3__3_16[Customer ID],Table3__3_16[smoker])</f>
        <v>Yes</v>
      </c>
      <c r="J12" s="22" t="str">
        <f>_xlfn.XLOOKUP(Table7[[#This Row],[Merged Customer ID]],Table3__3_16[Customer ID],Table3__3_16[Weight Status])</f>
        <v>Obesity</v>
      </c>
      <c r="K12" s="22" t="str">
        <f>_xlfn.XLOOKUP(Table7[[#This Row],[Merged Customer ID]],Table3__3_16[Customer ID],Table3__3_16[Sugar Status])</f>
        <v>Prediabetes</v>
      </c>
      <c r="L12" s="25">
        <f>_xlfn.XLOOKUP(Table7[[#This Row],[Merged Customer ID]],Table6_20[Merged Customer ID],Table6_20[Date of Birth])</f>
        <v>21753</v>
      </c>
      <c r="M12" s="29">
        <f>_xlfn.XLOOKUP(Table7[[#This Row],[Merged Customer ID]],Table6_20[Merged Customer ID],Table6_20[charges],"0",0)</f>
        <v>48824.45</v>
      </c>
      <c r="N12" s="29" t="str">
        <f>_xlfn.XLOOKUP(Table7[[#This Row],[Merged Customer ID]],Table6_20[Merged Customer ID],Table6_20[Hospital tier])</f>
        <v>tier - 2</v>
      </c>
      <c r="O12" s="29" t="str">
        <f>_xlfn.XLOOKUP(Table7[[#This Row],[Merged Customer ID]],Table6_20[Merged Customer ID],Table6_20[City tier])</f>
        <v>tier - 1</v>
      </c>
      <c r="P12" s="29" t="str">
        <f>_xlfn.XLOOKUP(Table7[[#This Row],[Merged Customer ID]],Table6_20[Merged Customer ID],Table6_20[State ID])</f>
        <v>R1011</v>
      </c>
      <c r="Q12" s="35">
        <f>_xlfn.XLOOKUP(Table7[[#This Row],[Merged Customer ID]],Table6_20[Merged Customer ID],Table6_20[Age])</f>
        <v>63.87777777777778</v>
      </c>
    </row>
    <row r="13" spans="1:17" x14ac:dyDescent="0.35">
      <c r="A13" s="23" t="s">
        <v>2361</v>
      </c>
      <c r="B13" s="23" t="str">
        <f>_xlfn.XLOOKUP(Table7[[#This Row],[Merged Customer ID]],Table2_1[Merged Customer ID],Table2_1[First Name])</f>
        <v>Franz</v>
      </c>
      <c r="C13" s="23">
        <f>_xlfn.XLOOKUP(Table7[[#This Row],[Merged Customer ID]],Table3__3_16[Customer ID],Table3__3_16[BMI])</f>
        <v>42.13</v>
      </c>
      <c r="D13" s="23">
        <f>_xlfn.XLOOKUP(Table7[[#This Row],[Merged Customer ID]],Table3__3_16[Customer ID],Table3__3_16[HBA1C])</f>
        <v>11.9</v>
      </c>
      <c r="E13" s="22" t="str">
        <f>_xlfn.XLOOKUP(Table7[[#This Row],[Merged Customer ID]],Table3__3_16[Customer ID],Table3__3_16[Heart Issues])</f>
        <v>No</v>
      </c>
      <c r="F13" s="23" t="str">
        <f>_xlfn.XLOOKUP(Table7[[#This Row],[Merged Customer ID]],Table3__3_16[Customer ID],Table3__3_16[Any Transplants])</f>
        <v>No</v>
      </c>
      <c r="G13" s="23" t="str">
        <f>_xlfn.XLOOKUP(Table7[[#This Row],[Merged Customer ID]],Table3__3_16[Customer ID],Table3__3_16[Cancer history])</f>
        <v>No</v>
      </c>
      <c r="H13" s="23">
        <f>_xlfn.XLOOKUP(Table7[[#This Row],[Merged Customer ID]],Table3__3_16[Customer ID],Table3__3_16[NumberOfMajorSurgeries])</f>
        <v>0</v>
      </c>
      <c r="I13" s="23" t="str">
        <f>_xlfn.XLOOKUP(Table7[[#This Row],[Merged Customer ID]],Table3__3_16[Customer ID],Table3__3_16[smoker])</f>
        <v>Yes</v>
      </c>
      <c r="J13" s="23" t="str">
        <f>_xlfn.XLOOKUP(Table7[[#This Row],[Merged Customer ID]],Table3__3_16[Customer ID],Table3__3_16[Weight Status])</f>
        <v>Obesity</v>
      </c>
      <c r="K13" s="23" t="str">
        <f>_xlfn.XLOOKUP(Table7[[#This Row],[Merged Customer ID]],Table3__3_16[Customer ID],Table3__3_16[Sugar Status])</f>
        <v>Diabetes</v>
      </c>
      <c r="L13" s="26">
        <f>_xlfn.XLOOKUP(Table7[[#This Row],[Merged Customer ID]],Table6_20[Merged Customer ID],Table6_20[Date of Birth])</f>
        <v>24042</v>
      </c>
      <c r="M13" s="30">
        <f>_xlfn.XLOOKUP(Table7[[#This Row],[Merged Customer ID]],Table6_20[Merged Customer ID],Table6_20[charges],"0",0)</f>
        <v>48675.519999999997</v>
      </c>
      <c r="N13" s="30" t="str">
        <f>_xlfn.XLOOKUP(Table7[[#This Row],[Merged Customer ID]],Table6_20[Merged Customer ID],Table6_20[Hospital tier])</f>
        <v>tier - 1</v>
      </c>
      <c r="O13" s="30" t="str">
        <f>_xlfn.XLOOKUP(Table7[[#This Row],[Merged Customer ID]],Table6_20[Merged Customer ID],Table6_20[City tier])</f>
        <v>tier - 2</v>
      </c>
      <c r="P13" s="30" t="str">
        <f>_xlfn.XLOOKUP(Table7[[#This Row],[Merged Customer ID]],Table6_20[Merged Customer ID],Table6_20[State ID])</f>
        <v>R1013</v>
      </c>
      <c r="Q13" s="36">
        <f>_xlfn.XLOOKUP(Table7[[#This Row],[Merged Customer ID]],Table6_20[Merged Customer ID],Table6_20[Age])</f>
        <v>57.613888888888887</v>
      </c>
    </row>
    <row r="14" spans="1:17" x14ac:dyDescent="0.35">
      <c r="A14" s="22" t="s">
        <v>2360</v>
      </c>
      <c r="B14" s="22" t="str">
        <f>_xlfn.XLOOKUP(Table7[[#This Row],[Merged Customer ID]],Table2_1[Merged Customer ID],Table2_1[First Name])</f>
        <v>Foster</v>
      </c>
      <c r="C14" s="22">
        <f>_xlfn.XLOOKUP(Table7[[#This Row],[Merged Customer ID]],Table3__3_16[Customer ID],Table3__3_16[BMI])</f>
        <v>40.92</v>
      </c>
      <c r="D14" s="22">
        <f>_xlfn.XLOOKUP(Table7[[#This Row],[Merged Customer ID]],Table3__3_16[Customer ID],Table3__3_16[HBA1C])</f>
        <v>8.41</v>
      </c>
      <c r="E14" s="22" t="str">
        <f>_xlfn.XLOOKUP(Table7[[#This Row],[Merged Customer ID]],Table3__3_16[Customer ID],Table3__3_16[Heart Issues])</f>
        <v>No</v>
      </c>
      <c r="F14" s="22" t="str">
        <f>_xlfn.XLOOKUP(Table7[[#This Row],[Merged Customer ID]],Table3__3_16[Customer ID],Table3__3_16[Any Transplants])</f>
        <v>No</v>
      </c>
      <c r="G14" s="22" t="str">
        <f>_xlfn.XLOOKUP(Table7[[#This Row],[Merged Customer ID]],Table3__3_16[Customer ID],Table3__3_16[Cancer history])</f>
        <v>No</v>
      </c>
      <c r="H14" s="22">
        <f>_xlfn.XLOOKUP(Table7[[#This Row],[Merged Customer ID]],Table3__3_16[Customer ID],Table3__3_16[NumberOfMajorSurgeries])</f>
        <v>0</v>
      </c>
      <c r="I14" s="22" t="str">
        <f>_xlfn.XLOOKUP(Table7[[#This Row],[Merged Customer ID]],Table3__3_16[Customer ID],Table3__3_16[smoker])</f>
        <v>Yes</v>
      </c>
      <c r="J14" s="22" t="str">
        <f>_xlfn.XLOOKUP(Table7[[#This Row],[Merged Customer ID]],Table3__3_16[Customer ID],Table3__3_16[Weight Status])</f>
        <v>Obesity</v>
      </c>
      <c r="K14" s="22" t="str">
        <f>_xlfn.XLOOKUP(Table7[[#This Row],[Merged Customer ID]],Table3__3_16[Customer ID],Table3__3_16[Sugar Status])</f>
        <v>Diabetes</v>
      </c>
      <c r="L14" s="25">
        <f>_xlfn.XLOOKUP(Table7[[#This Row],[Merged Customer ID]],Table6_20[Merged Customer ID],Table6_20[Date of Birth])</f>
        <v>22930</v>
      </c>
      <c r="M14" s="29">
        <f>_xlfn.XLOOKUP(Table7[[#This Row],[Merged Customer ID]],Table6_20[Merged Customer ID],Table6_20[charges],"0",0)</f>
        <v>48673.56</v>
      </c>
      <c r="N14" s="29" t="str">
        <f>_xlfn.XLOOKUP(Table7[[#This Row],[Merged Customer ID]],Table6_20[Merged Customer ID],Table6_20[Hospital tier])</f>
        <v>tier - 1</v>
      </c>
      <c r="O14" s="29" t="str">
        <f>_xlfn.XLOOKUP(Table7[[#This Row],[Merged Customer ID]],Table6_20[Merged Customer ID],Table6_20[City tier])</f>
        <v>tier - 2</v>
      </c>
      <c r="P14" s="29" t="str">
        <f>_xlfn.XLOOKUP(Table7[[#This Row],[Merged Customer ID]],Table6_20[Merged Customer ID],Table6_20[State ID])</f>
        <v>R1013</v>
      </c>
      <c r="Q14" s="35">
        <f>_xlfn.XLOOKUP(Table7[[#This Row],[Merged Customer ID]],Table6_20[Merged Customer ID],Table6_20[Age])</f>
        <v>60.658333333333331</v>
      </c>
    </row>
    <row r="15" spans="1:17" x14ac:dyDescent="0.35">
      <c r="A15" s="23" t="s">
        <v>2359</v>
      </c>
      <c r="B15" s="23" t="str">
        <f>_xlfn.XLOOKUP(Table7[[#This Row],[Merged Customer ID]],Table2_1[Merged Customer ID],Table2_1[First Name])</f>
        <v>Tenorio</v>
      </c>
      <c r="C15" s="23">
        <f>_xlfn.XLOOKUP(Table7[[#This Row],[Merged Customer ID]],Table3__3_16[Customer ID],Table3__3_16[BMI])</f>
        <v>40.564999999999998</v>
      </c>
      <c r="D15" s="23">
        <f>_xlfn.XLOOKUP(Table7[[#This Row],[Merged Customer ID]],Table3__3_16[Customer ID],Table3__3_16[HBA1C])</f>
        <v>7.02</v>
      </c>
      <c r="E15" s="22" t="str">
        <f>_xlfn.XLOOKUP(Table7[[#This Row],[Merged Customer ID]],Table3__3_16[Customer ID],Table3__3_16[Heart Issues])</f>
        <v>No</v>
      </c>
      <c r="F15" s="23" t="str">
        <f>_xlfn.XLOOKUP(Table7[[#This Row],[Merged Customer ID]],Table3__3_16[Customer ID],Table3__3_16[Any Transplants])</f>
        <v>No</v>
      </c>
      <c r="G15" s="23" t="str">
        <f>_xlfn.XLOOKUP(Table7[[#This Row],[Merged Customer ID]],Table3__3_16[Customer ID],Table3__3_16[Cancer history])</f>
        <v>No</v>
      </c>
      <c r="H15" s="23">
        <f>_xlfn.XLOOKUP(Table7[[#This Row],[Merged Customer ID]],Table3__3_16[Customer ID],Table3__3_16[NumberOfMajorSurgeries])</f>
        <v>0</v>
      </c>
      <c r="I15" s="23" t="str">
        <f>_xlfn.XLOOKUP(Table7[[#This Row],[Merged Customer ID]],Table3__3_16[Customer ID],Table3__3_16[smoker])</f>
        <v>Yes</v>
      </c>
      <c r="J15" s="23" t="str">
        <f>_xlfn.XLOOKUP(Table7[[#This Row],[Merged Customer ID]],Table3__3_16[Customer ID],Table3__3_16[Weight Status])</f>
        <v>Obesity</v>
      </c>
      <c r="K15" s="23" t="str">
        <f>_xlfn.XLOOKUP(Table7[[#This Row],[Merged Customer ID]],Table3__3_16[Customer ID],Table3__3_16[Sugar Status])</f>
        <v>Diabetes</v>
      </c>
      <c r="L15" s="26">
        <f>_xlfn.XLOOKUP(Table7[[#This Row],[Merged Customer ID]],Table6_20[Merged Customer ID],Table6_20[Date of Birth])</f>
        <v>25173</v>
      </c>
      <c r="M15" s="30">
        <f>_xlfn.XLOOKUP(Table7[[#This Row],[Merged Customer ID]],Table6_20[Merged Customer ID],Table6_20[charges],"0",0)</f>
        <v>48549.18</v>
      </c>
      <c r="N15" s="30" t="str">
        <f>_xlfn.XLOOKUP(Table7[[#This Row],[Merged Customer ID]],Table6_20[Merged Customer ID],Table6_20[Hospital tier])</f>
        <v>tier - 1</v>
      </c>
      <c r="O15" s="30" t="str">
        <f>_xlfn.XLOOKUP(Table7[[#This Row],[Merged Customer ID]],Table6_20[Merged Customer ID],Table6_20[City tier])</f>
        <v>tier - 3</v>
      </c>
      <c r="P15" s="30" t="str">
        <f>_xlfn.XLOOKUP(Table7[[#This Row],[Merged Customer ID]],Table6_20[Merged Customer ID],Table6_20[State ID])</f>
        <v>R1016</v>
      </c>
      <c r="Q15" s="36">
        <f>_xlfn.XLOOKUP(Table7[[#This Row],[Merged Customer ID]],Table6_20[Merged Customer ID],Table6_20[Age])</f>
        <v>54.519444444444446</v>
      </c>
    </row>
    <row r="16" spans="1:17" x14ac:dyDescent="0.35">
      <c r="A16" s="22" t="s">
        <v>2358</v>
      </c>
      <c r="B16" s="22" t="str">
        <f>_xlfn.XLOOKUP(Table7[[#This Row],[Merged Customer ID]],Table2_1[Merged Customer ID],Table2_1[First Name])</f>
        <v>Rios</v>
      </c>
      <c r="C16" s="22">
        <f>_xlfn.XLOOKUP(Table7[[#This Row],[Merged Customer ID]],Table3__3_16[Customer ID],Table3__3_16[BMI])</f>
        <v>36.384999999999998</v>
      </c>
      <c r="D16" s="22">
        <f>_xlfn.XLOOKUP(Table7[[#This Row],[Merged Customer ID]],Table3__3_16[Customer ID],Table3__3_16[HBA1C])</f>
        <v>7.59</v>
      </c>
      <c r="E16" s="22" t="str">
        <f>_xlfn.XLOOKUP(Table7[[#This Row],[Merged Customer ID]],Table3__3_16[Customer ID],Table3__3_16[Heart Issues])</f>
        <v>Yes</v>
      </c>
      <c r="F16" s="22" t="str">
        <f>_xlfn.XLOOKUP(Table7[[#This Row],[Merged Customer ID]],Table3__3_16[Customer ID],Table3__3_16[Any Transplants])</f>
        <v>No</v>
      </c>
      <c r="G16" s="22" t="str">
        <f>_xlfn.XLOOKUP(Table7[[#This Row],[Merged Customer ID]],Table3__3_16[Customer ID],Table3__3_16[Cancer history])</f>
        <v>No</v>
      </c>
      <c r="H16" s="22">
        <f>_xlfn.XLOOKUP(Table7[[#This Row],[Merged Customer ID]],Table3__3_16[Customer ID],Table3__3_16[NumberOfMajorSurgeries])</f>
        <v>2</v>
      </c>
      <c r="I16" s="22" t="str">
        <f>_xlfn.XLOOKUP(Table7[[#This Row],[Merged Customer ID]],Table3__3_16[Customer ID],Table3__3_16[smoker])</f>
        <v>Yes</v>
      </c>
      <c r="J16" s="22" t="str">
        <f>_xlfn.XLOOKUP(Table7[[#This Row],[Merged Customer ID]],Table3__3_16[Customer ID],Table3__3_16[Weight Status])</f>
        <v>Obesity</v>
      </c>
      <c r="K16" s="22" t="str">
        <f>_xlfn.XLOOKUP(Table7[[#This Row],[Merged Customer ID]],Table3__3_16[Customer ID],Table3__3_16[Sugar Status])</f>
        <v>Diabetes</v>
      </c>
      <c r="L16" s="25">
        <f>_xlfn.XLOOKUP(Table7[[#This Row],[Merged Customer ID]],Table6_20[Merged Customer ID],Table6_20[Date of Birth])</f>
        <v>22636</v>
      </c>
      <c r="M16" s="29">
        <f>_xlfn.XLOOKUP(Table7[[#This Row],[Merged Customer ID]],Table6_20[Merged Customer ID],Table6_20[charges],"0",0)</f>
        <v>48517.56</v>
      </c>
      <c r="N16" s="29" t="str">
        <f>_xlfn.XLOOKUP(Table7[[#This Row],[Merged Customer ID]],Table6_20[Merged Customer ID],Table6_20[Hospital tier])</f>
        <v>tier - 1</v>
      </c>
      <c r="O16" s="29" t="str">
        <f>_xlfn.XLOOKUP(Table7[[#This Row],[Merged Customer ID]],Table6_20[Merged Customer ID],Table6_20[City tier])</f>
        <v>tier - 3</v>
      </c>
      <c r="P16" s="29" t="str">
        <f>_xlfn.XLOOKUP(Table7[[#This Row],[Merged Customer ID]],Table6_20[Merged Customer ID],Table6_20[State ID])</f>
        <v>R1024</v>
      </c>
      <c r="Q16" s="35">
        <f>_xlfn.XLOOKUP(Table7[[#This Row],[Merged Customer ID]],Table6_20[Merged Customer ID],Table6_20[Age])</f>
        <v>61.463888888888889</v>
      </c>
    </row>
    <row r="17" spans="1:17" x14ac:dyDescent="0.35">
      <c r="A17" s="23" t="s">
        <v>2357</v>
      </c>
      <c r="B17" s="23" t="str">
        <f>_xlfn.XLOOKUP(Table7[[#This Row],[Merged Customer ID]],Table2_1[Merged Customer ID],Table2_1[First Name])</f>
        <v>Viau-Dupuis</v>
      </c>
      <c r="C17" s="23">
        <f>_xlfn.XLOOKUP(Table7[[#This Row],[Merged Customer ID]],Table3__3_16[Customer ID],Table3__3_16[BMI])</f>
        <v>39.9</v>
      </c>
      <c r="D17" s="23">
        <f>_xlfn.XLOOKUP(Table7[[#This Row],[Merged Customer ID]],Table3__3_16[Customer ID],Table3__3_16[HBA1C])</f>
        <v>11.32</v>
      </c>
      <c r="E17" s="22" t="str">
        <f>_xlfn.XLOOKUP(Table7[[#This Row],[Merged Customer ID]],Table3__3_16[Customer ID],Table3__3_16[Heart Issues])</f>
        <v>No</v>
      </c>
      <c r="F17" s="23" t="str">
        <f>_xlfn.XLOOKUP(Table7[[#This Row],[Merged Customer ID]],Table3__3_16[Customer ID],Table3__3_16[Any Transplants])</f>
        <v>No</v>
      </c>
      <c r="G17" s="23" t="str">
        <f>_xlfn.XLOOKUP(Table7[[#This Row],[Merged Customer ID]],Table3__3_16[Customer ID],Table3__3_16[Cancer history])</f>
        <v>No</v>
      </c>
      <c r="H17" s="23">
        <f>_xlfn.XLOOKUP(Table7[[#This Row],[Merged Customer ID]],Table3__3_16[Customer ID],Table3__3_16[NumberOfMajorSurgeries])</f>
        <v>0</v>
      </c>
      <c r="I17" s="23" t="str">
        <f>_xlfn.XLOOKUP(Table7[[#This Row],[Merged Customer ID]],Table3__3_16[Customer ID],Table3__3_16[smoker])</f>
        <v>Yes</v>
      </c>
      <c r="J17" s="23" t="str">
        <f>_xlfn.XLOOKUP(Table7[[#This Row],[Merged Customer ID]],Table3__3_16[Customer ID],Table3__3_16[Weight Status])</f>
        <v>Obesity</v>
      </c>
      <c r="K17" s="23" t="str">
        <f>_xlfn.XLOOKUP(Table7[[#This Row],[Merged Customer ID]],Table3__3_16[Customer ID],Table3__3_16[Sugar Status])</f>
        <v>Diabetes</v>
      </c>
      <c r="L17" s="26">
        <f>_xlfn.XLOOKUP(Table7[[#This Row],[Merged Customer ID]],Table6_20[Merged Customer ID],Table6_20[Date of Birth])</f>
        <v>22885</v>
      </c>
      <c r="M17" s="30">
        <f>_xlfn.XLOOKUP(Table7[[#This Row],[Merged Customer ID]],Table6_20[Merged Customer ID],Table6_20[charges],"0",0)</f>
        <v>48173.36</v>
      </c>
      <c r="N17" s="30" t="str">
        <f>_xlfn.XLOOKUP(Table7[[#This Row],[Merged Customer ID]],Table6_20[Merged Customer ID],Table6_20[Hospital tier])</f>
        <v>tier - 1</v>
      </c>
      <c r="O17" s="30" t="str">
        <f>_xlfn.XLOOKUP(Table7[[#This Row],[Merged Customer ID]],Table6_20[Merged Customer ID],Table6_20[City tier])</f>
        <v>tier - 3</v>
      </c>
      <c r="P17" s="30" t="str">
        <f>_xlfn.XLOOKUP(Table7[[#This Row],[Merged Customer ID]],Table6_20[Merged Customer ID],Table6_20[State ID])</f>
        <v>R1011</v>
      </c>
      <c r="Q17" s="36">
        <f>_xlfn.XLOOKUP(Table7[[#This Row],[Merged Customer ID]],Table6_20[Merged Customer ID],Table6_20[Age])</f>
        <v>60.780555555555559</v>
      </c>
    </row>
    <row r="18" spans="1:17" x14ac:dyDescent="0.35">
      <c r="A18" s="22" t="s">
        <v>2356</v>
      </c>
      <c r="B18" s="22" t="str">
        <f>_xlfn.XLOOKUP(Table7[[#This Row],[Merged Customer ID]],Table2_1[Merged Customer ID],Table2_1[First Name])</f>
        <v>Cronin</v>
      </c>
      <c r="C18" s="22">
        <f>_xlfn.XLOOKUP(Table7[[#This Row],[Merged Customer ID]],Table3__3_16[Customer ID],Table3__3_16[BMI])</f>
        <v>33.799999999999997</v>
      </c>
      <c r="D18" s="22">
        <f>_xlfn.XLOOKUP(Table7[[#This Row],[Merged Customer ID]],Table3__3_16[Customer ID],Table3__3_16[HBA1C])</f>
        <v>7.67</v>
      </c>
      <c r="E18" s="22" t="str">
        <f>_xlfn.XLOOKUP(Table7[[#This Row],[Merged Customer ID]],Table3__3_16[Customer ID],Table3__3_16[Heart Issues])</f>
        <v>No</v>
      </c>
      <c r="F18" s="22" t="str">
        <f>_xlfn.XLOOKUP(Table7[[#This Row],[Merged Customer ID]],Table3__3_16[Customer ID],Table3__3_16[Any Transplants])</f>
        <v>No</v>
      </c>
      <c r="G18" s="22" t="str">
        <f>_xlfn.XLOOKUP(Table7[[#This Row],[Merged Customer ID]],Table3__3_16[Customer ID],Table3__3_16[Cancer history])</f>
        <v>No</v>
      </c>
      <c r="H18" s="22">
        <f>_xlfn.XLOOKUP(Table7[[#This Row],[Merged Customer ID]],Table3__3_16[Customer ID],Table3__3_16[NumberOfMajorSurgeries])</f>
        <v>3</v>
      </c>
      <c r="I18" s="22" t="str">
        <f>_xlfn.XLOOKUP(Table7[[#This Row],[Merged Customer ID]],Table3__3_16[Customer ID],Table3__3_16[smoker])</f>
        <v>Yes</v>
      </c>
      <c r="J18" s="22" t="str">
        <f>_xlfn.XLOOKUP(Table7[[#This Row],[Merged Customer ID]],Table3__3_16[Customer ID],Table3__3_16[Weight Status])</f>
        <v>Obesity</v>
      </c>
      <c r="K18" s="22" t="str">
        <f>_xlfn.XLOOKUP(Table7[[#This Row],[Merged Customer ID]],Table3__3_16[Customer ID],Table3__3_16[Sugar Status])</f>
        <v>Diabetes</v>
      </c>
      <c r="L18" s="25">
        <f>_xlfn.XLOOKUP(Table7[[#This Row],[Merged Customer ID]],Table6_20[Merged Customer ID],Table6_20[Date of Birth])</f>
        <v>21505</v>
      </c>
      <c r="M18" s="29">
        <f>_xlfn.XLOOKUP(Table7[[#This Row],[Merged Customer ID]],Table6_20[Merged Customer ID],Table6_20[charges],"0",0)</f>
        <v>47928.03</v>
      </c>
      <c r="N18" s="29" t="str">
        <f>_xlfn.XLOOKUP(Table7[[#This Row],[Merged Customer ID]],Table6_20[Merged Customer ID],Table6_20[Hospital tier])</f>
        <v>tier - 2</v>
      </c>
      <c r="O18" s="29" t="str">
        <f>_xlfn.XLOOKUP(Table7[[#This Row],[Merged Customer ID]],Table6_20[Merged Customer ID],Table6_20[City tier])</f>
        <v>tier - 3</v>
      </c>
      <c r="P18" s="29" t="str">
        <f>_xlfn.XLOOKUP(Table7[[#This Row],[Merged Customer ID]],Table6_20[Merged Customer ID],Table6_20[State ID])</f>
        <v>R1011</v>
      </c>
      <c r="Q18" s="35">
        <f>_xlfn.XLOOKUP(Table7[[#This Row],[Merged Customer ID]],Table6_20[Merged Customer ID],Table6_20[Age])</f>
        <v>64.561111111111117</v>
      </c>
    </row>
    <row r="19" spans="1:17" x14ac:dyDescent="0.35">
      <c r="A19" s="23" t="s">
        <v>2355</v>
      </c>
      <c r="B19" s="23" t="str">
        <f>_xlfn.XLOOKUP(Table7[[#This Row],[Merged Customer ID]],Table2_1[Merged Customer ID],Table2_1[First Name])</f>
        <v>Noordstar</v>
      </c>
      <c r="C19" s="23">
        <f>_xlfn.XLOOKUP(Table7[[#This Row],[Merged Customer ID]],Table3__3_16[Customer ID],Table3__3_16[BMI])</f>
        <v>36.765000000000001</v>
      </c>
      <c r="D19" s="23">
        <f>_xlfn.XLOOKUP(Table7[[#This Row],[Merged Customer ID]],Table3__3_16[Customer ID],Table3__3_16[HBA1C])</f>
        <v>7.29</v>
      </c>
      <c r="E19" s="22" t="str">
        <f>_xlfn.XLOOKUP(Table7[[#This Row],[Merged Customer ID]],Table3__3_16[Customer ID],Table3__3_16[Heart Issues])</f>
        <v>Yes</v>
      </c>
      <c r="F19" s="23" t="str">
        <f>_xlfn.XLOOKUP(Table7[[#This Row],[Merged Customer ID]],Table3__3_16[Customer ID],Table3__3_16[Any Transplants])</f>
        <v>No</v>
      </c>
      <c r="G19" s="23" t="str">
        <f>_xlfn.XLOOKUP(Table7[[#This Row],[Merged Customer ID]],Table3__3_16[Customer ID],Table3__3_16[Cancer history])</f>
        <v>Yes</v>
      </c>
      <c r="H19" s="23">
        <f>_xlfn.XLOOKUP(Table7[[#This Row],[Merged Customer ID]],Table3__3_16[Customer ID],Table3__3_16[NumberOfMajorSurgeries])</f>
        <v>1</v>
      </c>
      <c r="I19" s="23" t="str">
        <f>_xlfn.XLOOKUP(Table7[[#This Row],[Merged Customer ID]],Table3__3_16[Customer ID],Table3__3_16[smoker])</f>
        <v>Yes</v>
      </c>
      <c r="J19" s="23" t="str">
        <f>_xlfn.XLOOKUP(Table7[[#This Row],[Merged Customer ID]],Table3__3_16[Customer ID],Table3__3_16[Weight Status])</f>
        <v>Obesity</v>
      </c>
      <c r="K19" s="23" t="str">
        <f>_xlfn.XLOOKUP(Table7[[#This Row],[Merged Customer ID]],Table3__3_16[Customer ID],Table3__3_16[Sugar Status])</f>
        <v>Diabetes</v>
      </c>
      <c r="L19" s="26">
        <f>_xlfn.XLOOKUP(Table7[[#This Row],[Merged Customer ID]],Table6_20[Merged Customer ID],Table6_20[Date of Birth])</f>
        <v>23228</v>
      </c>
      <c r="M19" s="30">
        <f>_xlfn.XLOOKUP(Table7[[#This Row],[Merged Customer ID]],Table6_20[Merged Customer ID],Table6_20[charges],"0",0)</f>
        <v>47896.79</v>
      </c>
      <c r="N19" s="30" t="str">
        <f>_xlfn.XLOOKUP(Table7[[#This Row],[Merged Customer ID]],Table6_20[Merged Customer ID],Table6_20[Hospital tier])</f>
        <v>tier - 1</v>
      </c>
      <c r="O19" s="30" t="str">
        <f>_xlfn.XLOOKUP(Table7[[#This Row],[Merged Customer ID]],Table6_20[Merged Customer ID],Table6_20[City tier])</f>
        <v>tier - 3</v>
      </c>
      <c r="P19" s="30" t="str">
        <f>_xlfn.XLOOKUP(Table7[[#This Row],[Merged Customer ID]],Table6_20[Merged Customer ID],Table6_20[State ID])</f>
        <v>R1024</v>
      </c>
      <c r="Q19" s="36">
        <f>_xlfn.XLOOKUP(Table7[[#This Row],[Merged Customer ID]],Table6_20[Merged Customer ID],Table6_20[Age])</f>
        <v>59.841666666666669</v>
      </c>
    </row>
    <row r="20" spans="1:17" x14ac:dyDescent="0.35">
      <c r="A20" s="22" t="s">
        <v>2354</v>
      </c>
      <c r="B20" s="22" t="str">
        <f>_xlfn.XLOOKUP(Table7[[#This Row],[Merged Customer ID]],Table2_1[Merged Customer ID],Table2_1[First Name])</f>
        <v>Boudalia</v>
      </c>
      <c r="C20" s="22">
        <f>_xlfn.XLOOKUP(Table7[[#This Row],[Merged Customer ID]],Table3__3_16[Customer ID],Table3__3_16[BMI])</f>
        <v>36.954999999999998</v>
      </c>
      <c r="D20" s="22">
        <f>_xlfn.XLOOKUP(Table7[[#This Row],[Merged Customer ID]],Table3__3_16[Customer ID],Table3__3_16[HBA1C])</f>
        <v>4.72</v>
      </c>
      <c r="E20" s="22" t="str">
        <f>_xlfn.XLOOKUP(Table7[[#This Row],[Merged Customer ID]],Table3__3_16[Customer ID],Table3__3_16[Heart Issues])</f>
        <v>Yes</v>
      </c>
      <c r="F20" s="22" t="str">
        <f>_xlfn.XLOOKUP(Table7[[#This Row],[Merged Customer ID]],Table3__3_16[Customer ID],Table3__3_16[Any Transplants])</f>
        <v>No</v>
      </c>
      <c r="G20" s="22" t="str">
        <f>_xlfn.XLOOKUP(Table7[[#This Row],[Merged Customer ID]],Table3__3_16[Customer ID],Table3__3_16[Cancer history])</f>
        <v>No</v>
      </c>
      <c r="H20" s="22">
        <f>_xlfn.XLOOKUP(Table7[[#This Row],[Merged Customer ID]],Table3__3_16[Customer ID],Table3__3_16[NumberOfMajorSurgeries])</f>
        <v>1</v>
      </c>
      <c r="I20" s="22" t="str">
        <f>_xlfn.XLOOKUP(Table7[[#This Row],[Merged Customer ID]],Table3__3_16[Customer ID],Table3__3_16[smoker])</f>
        <v>Yes</v>
      </c>
      <c r="J20" s="22" t="str">
        <f>_xlfn.XLOOKUP(Table7[[#This Row],[Merged Customer ID]],Table3__3_16[Customer ID],Table3__3_16[Weight Status])</f>
        <v>Obesity</v>
      </c>
      <c r="K20" s="22" t="str">
        <f>_xlfn.XLOOKUP(Table7[[#This Row],[Merged Customer ID]],Table3__3_16[Customer ID],Table3__3_16[Sugar Status])</f>
        <v>Normal</v>
      </c>
      <c r="L20" s="25">
        <f>_xlfn.XLOOKUP(Table7[[#This Row],[Merged Customer ID]],Table6_20[Merged Customer ID],Table6_20[Date of Birth])</f>
        <v>23688</v>
      </c>
      <c r="M20" s="29">
        <f>_xlfn.XLOOKUP(Table7[[#This Row],[Merged Customer ID]],Table6_20[Merged Customer ID],Table6_20[charges],"0",0)</f>
        <v>47496.49</v>
      </c>
      <c r="N20" s="29" t="str">
        <f>_xlfn.XLOOKUP(Table7[[#This Row],[Merged Customer ID]],Table6_20[Merged Customer ID],Table6_20[Hospital tier])</f>
        <v>tier - 1</v>
      </c>
      <c r="O20" s="29" t="str">
        <f>_xlfn.XLOOKUP(Table7[[#This Row],[Merged Customer ID]],Table6_20[Merged Customer ID],Table6_20[City tier])</f>
        <v>tier - 3</v>
      </c>
      <c r="P20" s="29" t="str">
        <f>_xlfn.XLOOKUP(Table7[[#This Row],[Merged Customer ID]],Table6_20[Merged Customer ID],Table6_20[State ID])</f>
        <v>R1012</v>
      </c>
      <c r="Q20" s="35">
        <f>_xlfn.XLOOKUP(Table7[[#This Row],[Merged Customer ID]],Table6_20[Merged Customer ID],Table6_20[Age])</f>
        <v>58.586111111111109</v>
      </c>
    </row>
    <row r="21" spans="1:17" x14ac:dyDescent="0.35">
      <c r="A21" s="23" t="s">
        <v>2353</v>
      </c>
      <c r="B21" s="23" t="str">
        <f>_xlfn.XLOOKUP(Table7[[#This Row],[Merged Customer ID]],Table2_1[Merged Customer ID],Table2_1[First Name])</f>
        <v>Flor</v>
      </c>
      <c r="C21" s="23">
        <f>_xlfn.XLOOKUP(Table7[[#This Row],[Merged Customer ID]],Table3__3_16[Customer ID],Table3__3_16[BMI])</f>
        <v>42.9</v>
      </c>
      <c r="D21" s="23">
        <f>_xlfn.XLOOKUP(Table7[[#This Row],[Merged Customer ID]],Table3__3_16[Customer ID],Table3__3_16[HBA1C])</f>
        <v>11.41</v>
      </c>
      <c r="E21" s="22" t="str">
        <f>_xlfn.XLOOKUP(Table7[[#This Row],[Merged Customer ID]],Table3__3_16[Customer ID],Table3__3_16[Heart Issues])</f>
        <v>No</v>
      </c>
      <c r="F21" s="23" t="str">
        <f>_xlfn.XLOOKUP(Table7[[#This Row],[Merged Customer ID]],Table3__3_16[Customer ID],Table3__3_16[Any Transplants])</f>
        <v>No</v>
      </c>
      <c r="G21" s="23" t="str">
        <f>_xlfn.XLOOKUP(Table7[[#This Row],[Merged Customer ID]],Table3__3_16[Customer ID],Table3__3_16[Cancer history])</f>
        <v>No</v>
      </c>
      <c r="H21" s="23">
        <f>_xlfn.XLOOKUP(Table7[[#This Row],[Merged Customer ID]],Table3__3_16[Customer ID],Table3__3_16[NumberOfMajorSurgeries])</f>
        <v>0</v>
      </c>
      <c r="I21" s="23" t="str">
        <f>_xlfn.XLOOKUP(Table7[[#This Row],[Merged Customer ID]],Table3__3_16[Customer ID],Table3__3_16[smoker])</f>
        <v>Yes</v>
      </c>
      <c r="J21" s="23" t="str">
        <f>_xlfn.XLOOKUP(Table7[[#This Row],[Merged Customer ID]],Table3__3_16[Customer ID],Table3__3_16[Weight Status])</f>
        <v>Obesity</v>
      </c>
      <c r="K21" s="23" t="str">
        <f>_xlfn.XLOOKUP(Table7[[#This Row],[Merged Customer ID]],Table3__3_16[Customer ID],Table3__3_16[Sugar Status])</f>
        <v>Diabetes</v>
      </c>
      <c r="L21" s="26">
        <f>_xlfn.XLOOKUP(Table7[[#This Row],[Merged Customer ID]],Table6_20[Merged Customer ID],Table6_20[Date of Birth])</f>
        <v>26203</v>
      </c>
      <c r="M21" s="30">
        <f>_xlfn.XLOOKUP(Table7[[#This Row],[Merged Customer ID]],Table6_20[Merged Customer ID],Table6_20[charges],"0",0)</f>
        <v>47462.89</v>
      </c>
      <c r="N21" s="30" t="str">
        <f>_xlfn.XLOOKUP(Table7[[#This Row],[Merged Customer ID]],Table6_20[Merged Customer ID],Table6_20[Hospital tier])</f>
        <v>tier - 1</v>
      </c>
      <c r="O21" s="30" t="str">
        <f>_xlfn.XLOOKUP(Table7[[#This Row],[Merged Customer ID]],Table6_20[Merged Customer ID],Table6_20[City tier])</f>
        <v>tier - 2</v>
      </c>
      <c r="P21" s="30" t="str">
        <f>_xlfn.XLOOKUP(Table7[[#This Row],[Merged Customer ID]],Table6_20[Merged Customer ID],Table6_20[State ID])</f>
        <v>R1013</v>
      </c>
      <c r="Q21" s="36">
        <f>_xlfn.XLOOKUP(Table7[[#This Row],[Merged Customer ID]],Table6_20[Merged Customer ID],Table6_20[Age])</f>
        <v>51.697222222222223</v>
      </c>
    </row>
    <row r="22" spans="1:17" x14ac:dyDescent="0.35">
      <c r="A22" s="22" t="s">
        <v>2352</v>
      </c>
      <c r="B22" s="22" t="str">
        <f>_xlfn.XLOOKUP(Table7[[#This Row],[Merged Customer ID]],Table2_1[Merged Customer ID],Table2_1[First Name])</f>
        <v>Fennon</v>
      </c>
      <c r="C22" s="22">
        <f>_xlfn.XLOOKUP(Table7[[#This Row],[Merged Customer ID]],Table3__3_16[Customer ID],Table3__3_16[BMI])</f>
        <v>36.299999999999997</v>
      </c>
      <c r="D22" s="22">
        <f>_xlfn.XLOOKUP(Table7[[#This Row],[Merged Customer ID]],Table3__3_16[Customer ID],Table3__3_16[HBA1C])</f>
        <v>11.5</v>
      </c>
      <c r="E22" s="22" t="str">
        <f>_xlfn.XLOOKUP(Table7[[#This Row],[Merged Customer ID]],Table3__3_16[Customer ID],Table3__3_16[Heart Issues])</f>
        <v>Yes</v>
      </c>
      <c r="F22" s="22" t="str">
        <f>_xlfn.XLOOKUP(Table7[[#This Row],[Merged Customer ID]],Table3__3_16[Customer ID],Table3__3_16[Any Transplants])</f>
        <v>No</v>
      </c>
      <c r="G22" s="22" t="str">
        <f>_xlfn.XLOOKUP(Table7[[#This Row],[Merged Customer ID]],Table3__3_16[Customer ID],Table3__3_16[Cancer history])</f>
        <v>No</v>
      </c>
      <c r="H22" s="22">
        <f>_xlfn.XLOOKUP(Table7[[#This Row],[Merged Customer ID]],Table3__3_16[Customer ID],Table3__3_16[NumberOfMajorSurgeries])</f>
        <v>2</v>
      </c>
      <c r="I22" s="22" t="str">
        <f>_xlfn.XLOOKUP(Table7[[#This Row],[Merged Customer ID]],Table3__3_16[Customer ID],Table3__3_16[smoker])</f>
        <v>Yes</v>
      </c>
      <c r="J22" s="22" t="str">
        <f>_xlfn.XLOOKUP(Table7[[#This Row],[Merged Customer ID]],Table3__3_16[Customer ID],Table3__3_16[Weight Status])</f>
        <v>Obesity</v>
      </c>
      <c r="K22" s="22" t="str">
        <f>_xlfn.XLOOKUP(Table7[[#This Row],[Merged Customer ID]],Table3__3_16[Customer ID],Table3__3_16[Sugar Status])</f>
        <v>Diabetes</v>
      </c>
      <c r="L22" s="25">
        <f>_xlfn.XLOOKUP(Table7[[#This Row],[Merged Customer ID]],Table6_20[Merged Customer ID],Table6_20[Date of Birth])</f>
        <v>22445</v>
      </c>
      <c r="M22" s="29">
        <f>_xlfn.XLOOKUP(Table7[[#This Row],[Merged Customer ID]],Table6_20[Merged Customer ID],Table6_20[charges],"0",0)</f>
        <v>47403.88</v>
      </c>
      <c r="N22" s="29" t="str">
        <f>_xlfn.XLOOKUP(Table7[[#This Row],[Merged Customer ID]],Table6_20[Merged Customer ID],Table6_20[Hospital tier])</f>
        <v>tier - 1</v>
      </c>
      <c r="O22" s="29" t="str">
        <f>_xlfn.XLOOKUP(Table7[[#This Row],[Merged Customer ID]],Table6_20[Merged Customer ID],Table6_20[City tier])</f>
        <v>tier - 3</v>
      </c>
      <c r="P22" s="29" t="str">
        <f>_xlfn.XLOOKUP(Table7[[#This Row],[Merged Customer ID]],Table6_20[Merged Customer ID],Table6_20[State ID])</f>
        <v>R1011</v>
      </c>
      <c r="Q22" s="35">
        <f>_xlfn.XLOOKUP(Table7[[#This Row],[Merged Customer ID]],Table6_20[Merged Customer ID],Table6_20[Age])</f>
        <v>61.986111111111114</v>
      </c>
    </row>
    <row r="23" spans="1:17" x14ac:dyDescent="0.35">
      <c r="A23" s="23" t="s">
        <v>2351</v>
      </c>
      <c r="B23" s="23" t="str">
        <f>_xlfn.XLOOKUP(Table7[[#This Row],[Merged Customer ID]],Table2_1[Merged Customer ID],Table2_1[First Name])</f>
        <v>Hribar</v>
      </c>
      <c r="C23" s="23">
        <f>_xlfn.XLOOKUP(Table7[[#This Row],[Merged Customer ID]],Table3__3_16[Customer ID],Table3__3_16[BMI])</f>
        <v>32.200000000000003</v>
      </c>
      <c r="D23" s="23">
        <f>_xlfn.XLOOKUP(Table7[[#This Row],[Merged Customer ID]],Table3__3_16[Customer ID],Table3__3_16[HBA1C])</f>
        <v>6.22</v>
      </c>
      <c r="E23" s="22" t="str">
        <f>_xlfn.XLOOKUP(Table7[[#This Row],[Merged Customer ID]],Table3__3_16[Customer ID],Table3__3_16[Heart Issues])</f>
        <v>Yes</v>
      </c>
      <c r="F23" s="23" t="str">
        <f>_xlfn.XLOOKUP(Table7[[#This Row],[Merged Customer ID]],Table3__3_16[Customer ID],Table3__3_16[Any Transplants])</f>
        <v>No</v>
      </c>
      <c r="G23" s="23" t="str">
        <f>_xlfn.XLOOKUP(Table7[[#This Row],[Merged Customer ID]],Table3__3_16[Customer ID],Table3__3_16[Cancer history])</f>
        <v>No</v>
      </c>
      <c r="H23" s="23">
        <f>_xlfn.XLOOKUP(Table7[[#This Row],[Merged Customer ID]],Table3__3_16[Customer ID],Table3__3_16[NumberOfMajorSurgeries])</f>
        <v>2</v>
      </c>
      <c r="I23" s="23" t="str">
        <f>_xlfn.XLOOKUP(Table7[[#This Row],[Merged Customer ID]],Table3__3_16[Customer ID],Table3__3_16[smoker])</f>
        <v>Yes</v>
      </c>
      <c r="J23" s="23" t="str">
        <f>_xlfn.XLOOKUP(Table7[[#This Row],[Merged Customer ID]],Table3__3_16[Customer ID],Table3__3_16[Weight Status])</f>
        <v>Obesity</v>
      </c>
      <c r="K23" s="23" t="str">
        <f>_xlfn.XLOOKUP(Table7[[#This Row],[Merged Customer ID]],Table3__3_16[Customer ID],Table3__3_16[Sugar Status])</f>
        <v>Prediabetes</v>
      </c>
      <c r="L23" s="26">
        <f>_xlfn.XLOOKUP(Table7[[#This Row],[Merged Customer ID]],Table6_20[Merged Customer ID],Table6_20[Date of Birth])</f>
        <v>21827</v>
      </c>
      <c r="M23" s="30">
        <f>_xlfn.XLOOKUP(Table7[[#This Row],[Merged Customer ID]],Table6_20[Merged Customer ID],Table6_20[charges],"0",0)</f>
        <v>47305.31</v>
      </c>
      <c r="N23" s="30" t="str">
        <f>_xlfn.XLOOKUP(Table7[[#This Row],[Merged Customer ID]],Table6_20[Merged Customer ID],Table6_20[Hospital tier])</f>
        <v>tier - 2</v>
      </c>
      <c r="O23" s="30" t="str">
        <f>_xlfn.XLOOKUP(Table7[[#This Row],[Merged Customer ID]],Table6_20[Merged Customer ID],Table6_20[City tier])</f>
        <v>tier - 1</v>
      </c>
      <c r="P23" s="30" t="str">
        <f>_xlfn.XLOOKUP(Table7[[#This Row],[Merged Customer ID]],Table6_20[Merged Customer ID],Table6_20[State ID])</f>
        <v>R1011</v>
      </c>
      <c r="Q23" s="36">
        <f>_xlfn.XLOOKUP(Table7[[#This Row],[Merged Customer ID]],Table6_20[Merged Customer ID],Table6_20[Age])</f>
        <v>63.677777777777777</v>
      </c>
    </row>
    <row r="24" spans="1:17" x14ac:dyDescent="0.35">
      <c r="A24" s="22" t="s">
        <v>2350</v>
      </c>
      <c r="B24" s="22" t="str">
        <f>_xlfn.XLOOKUP(Table7[[#This Row],[Merged Customer ID]],Table2_1[Merged Customer ID],Table2_1[First Name])</f>
        <v>Tassello</v>
      </c>
      <c r="C24" s="22">
        <f>_xlfn.XLOOKUP(Table7[[#This Row],[Merged Customer ID]],Table3__3_16[Customer ID],Table3__3_16[BMI])</f>
        <v>31.3</v>
      </c>
      <c r="D24" s="22">
        <f>_xlfn.XLOOKUP(Table7[[#This Row],[Merged Customer ID]],Table3__3_16[Customer ID],Table3__3_16[HBA1C])</f>
        <v>11.38</v>
      </c>
      <c r="E24" s="22" t="str">
        <f>_xlfn.XLOOKUP(Table7[[#This Row],[Merged Customer ID]],Table3__3_16[Customer ID],Table3__3_16[Heart Issues])</f>
        <v>No</v>
      </c>
      <c r="F24" s="22" t="str">
        <f>_xlfn.XLOOKUP(Table7[[#This Row],[Merged Customer ID]],Table3__3_16[Customer ID],Table3__3_16[Any Transplants])</f>
        <v>No</v>
      </c>
      <c r="G24" s="22" t="str">
        <f>_xlfn.XLOOKUP(Table7[[#This Row],[Merged Customer ID]],Table3__3_16[Customer ID],Table3__3_16[Cancer history])</f>
        <v>No</v>
      </c>
      <c r="H24" s="22">
        <f>_xlfn.XLOOKUP(Table7[[#This Row],[Merged Customer ID]],Table3__3_16[Customer ID],Table3__3_16[NumberOfMajorSurgeries])</f>
        <v>3</v>
      </c>
      <c r="I24" s="22" t="str">
        <f>_xlfn.XLOOKUP(Table7[[#This Row],[Merged Customer ID]],Table3__3_16[Customer ID],Table3__3_16[smoker])</f>
        <v>Yes</v>
      </c>
      <c r="J24" s="22" t="str">
        <f>_xlfn.XLOOKUP(Table7[[#This Row],[Merged Customer ID]],Table3__3_16[Customer ID],Table3__3_16[Weight Status])</f>
        <v>Obesity</v>
      </c>
      <c r="K24" s="22" t="str">
        <f>_xlfn.XLOOKUP(Table7[[#This Row],[Merged Customer ID]],Table3__3_16[Customer ID],Table3__3_16[Sugar Status])</f>
        <v>Diabetes</v>
      </c>
      <c r="L24" s="25">
        <f>_xlfn.XLOOKUP(Table7[[#This Row],[Merged Customer ID]],Table6_20[Merged Customer ID],Table6_20[Date of Birth])</f>
        <v>21431</v>
      </c>
      <c r="M24" s="29">
        <f>_xlfn.XLOOKUP(Table7[[#This Row],[Merged Customer ID]],Table6_20[Merged Customer ID],Table6_20[charges],"0",0)</f>
        <v>47291.06</v>
      </c>
      <c r="N24" s="29" t="str">
        <f>_xlfn.XLOOKUP(Table7[[#This Row],[Merged Customer ID]],Table6_20[Merged Customer ID],Table6_20[Hospital tier])</f>
        <v>tier - 2</v>
      </c>
      <c r="O24" s="29" t="str">
        <f>_xlfn.XLOOKUP(Table7[[#This Row],[Merged Customer ID]],Table6_20[Merged Customer ID],Table6_20[City tier])</f>
        <v>tier - 1</v>
      </c>
      <c r="P24" s="29" t="str">
        <f>_xlfn.XLOOKUP(Table7[[#This Row],[Merged Customer ID]],Table6_20[Merged Customer ID],Table6_20[State ID])</f>
        <v>R1011</v>
      </c>
      <c r="Q24" s="35">
        <f>_xlfn.XLOOKUP(Table7[[#This Row],[Merged Customer ID]],Table6_20[Merged Customer ID],Table6_20[Age])</f>
        <v>64.763888888888886</v>
      </c>
    </row>
    <row r="25" spans="1:17" x14ac:dyDescent="0.35">
      <c r="A25" s="23" t="s">
        <v>2349</v>
      </c>
      <c r="B25" s="23" t="str">
        <f>_xlfn.XLOOKUP(Table7[[#This Row],[Merged Customer ID]],Table2_1[Merged Customer ID],Table2_1[First Name])</f>
        <v>Mauricette</v>
      </c>
      <c r="C25" s="23">
        <f>_xlfn.XLOOKUP(Table7[[#This Row],[Merged Customer ID]],Table3__3_16[Customer ID],Table3__3_16[BMI])</f>
        <v>41.8</v>
      </c>
      <c r="D25" s="23">
        <f>_xlfn.XLOOKUP(Table7[[#This Row],[Merged Customer ID]],Table3__3_16[Customer ID],Table3__3_16[HBA1C])</f>
        <v>7.89</v>
      </c>
      <c r="E25" s="22" t="str">
        <f>_xlfn.XLOOKUP(Table7[[#This Row],[Merged Customer ID]],Table3__3_16[Customer ID],Table3__3_16[Heart Issues])</f>
        <v>Yes</v>
      </c>
      <c r="F25" s="23" t="str">
        <f>_xlfn.XLOOKUP(Table7[[#This Row],[Merged Customer ID]],Table3__3_16[Customer ID],Table3__3_16[Any Transplants])</f>
        <v>No</v>
      </c>
      <c r="G25" s="23" t="str">
        <f>_xlfn.XLOOKUP(Table7[[#This Row],[Merged Customer ID]],Table3__3_16[Customer ID],Table3__3_16[Cancer history])</f>
        <v>No</v>
      </c>
      <c r="H25" s="23">
        <f>_xlfn.XLOOKUP(Table7[[#This Row],[Merged Customer ID]],Table3__3_16[Customer ID],Table3__3_16[NumberOfMajorSurgeries])</f>
        <v>2</v>
      </c>
      <c r="I25" s="23" t="str">
        <f>_xlfn.XLOOKUP(Table7[[#This Row],[Merged Customer ID]],Table3__3_16[Customer ID],Table3__3_16[smoker])</f>
        <v>Yes</v>
      </c>
      <c r="J25" s="23" t="str">
        <f>_xlfn.XLOOKUP(Table7[[#This Row],[Merged Customer ID]],Table3__3_16[Customer ID],Table3__3_16[Weight Status])</f>
        <v>Obesity</v>
      </c>
      <c r="K25" s="23" t="str">
        <f>_xlfn.XLOOKUP(Table7[[#This Row],[Merged Customer ID]],Table3__3_16[Customer ID],Table3__3_16[Sugar Status])</f>
        <v>Diabetes</v>
      </c>
      <c r="L25" s="26">
        <f>_xlfn.XLOOKUP(Table7[[#This Row],[Merged Customer ID]],Table6_20[Merged Customer ID],Table6_20[Date of Birth])</f>
        <v>25930</v>
      </c>
      <c r="M25" s="30">
        <f>_xlfn.XLOOKUP(Table7[[#This Row],[Merged Customer ID]],Table6_20[Merged Customer ID],Table6_20[charges],"0",0)</f>
        <v>47269.85</v>
      </c>
      <c r="N25" s="30" t="str">
        <f>_xlfn.XLOOKUP(Table7[[#This Row],[Merged Customer ID]],Table6_20[Merged Customer ID],Table6_20[Hospital tier])</f>
        <v>tier - 1</v>
      </c>
      <c r="O25" s="30" t="str">
        <f>_xlfn.XLOOKUP(Table7[[#This Row],[Merged Customer ID]],Table6_20[Merged Customer ID],Table6_20[City tier])</f>
        <v>tier - 2</v>
      </c>
      <c r="P25" s="30" t="str">
        <f>_xlfn.XLOOKUP(Table7[[#This Row],[Merged Customer ID]],Table6_20[Merged Customer ID],Table6_20[State ID])</f>
        <v>R1013</v>
      </c>
      <c r="Q25" s="36">
        <f>_xlfn.XLOOKUP(Table7[[#This Row],[Merged Customer ID]],Table6_20[Merged Customer ID],Table6_20[Age])</f>
        <v>52.444444444444443</v>
      </c>
    </row>
    <row r="26" spans="1:17" x14ac:dyDescent="0.35">
      <c r="A26" s="22" t="s">
        <v>2348</v>
      </c>
      <c r="B26" s="22" t="str">
        <f>_xlfn.XLOOKUP(Table7[[#This Row],[Merged Customer ID]],Table2_1[Merged Customer ID],Table2_1[First Name])</f>
        <v>Garcia</v>
      </c>
      <c r="C26" s="22">
        <f>_xlfn.XLOOKUP(Table7[[#This Row],[Merged Customer ID]],Table3__3_16[Customer ID],Table3__3_16[BMI])</f>
        <v>35.090000000000003</v>
      </c>
      <c r="D26" s="22">
        <f>_xlfn.XLOOKUP(Table7[[#This Row],[Merged Customer ID]],Table3__3_16[Customer ID],Table3__3_16[HBA1C])</f>
        <v>4.38</v>
      </c>
      <c r="E26" s="22" t="str">
        <f>_xlfn.XLOOKUP(Table7[[#This Row],[Merged Customer ID]],Table3__3_16[Customer ID],Table3__3_16[Heart Issues])</f>
        <v>Yes</v>
      </c>
      <c r="F26" s="22" t="str">
        <f>_xlfn.XLOOKUP(Table7[[#This Row],[Merged Customer ID]],Table3__3_16[Customer ID],Table3__3_16[Any Transplants])</f>
        <v>No</v>
      </c>
      <c r="G26" s="22" t="str">
        <f>_xlfn.XLOOKUP(Table7[[#This Row],[Merged Customer ID]],Table3__3_16[Customer ID],Table3__3_16[Cancer history])</f>
        <v>No</v>
      </c>
      <c r="H26" s="22">
        <f>_xlfn.XLOOKUP(Table7[[#This Row],[Merged Customer ID]],Table3__3_16[Customer ID],Table3__3_16[NumberOfMajorSurgeries])</f>
        <v>2</v>
      </c>
      <c r="I26" s="22" t="str">
        <f>_xlfn.XLOOKUP(Table7[[#This Row],[Merged Customer ID]],Table3__3_16[Customer ID],Table3__3_16[smoker])</f>
        <v>Yes</v>
      </c>
      <c r="J26" s="22" t="str">
        <f>_xlfn.XLOOKUP(Table7[[#This Row],[Merged Customer ID]],Table3__3_16[Customer ID],Table3__3_16[Weight Status])</f>
        <v>Obesity</v>
      </c>
      <c r="K26" s="22" t="str">
        <f>_xlfn.XLOOKUP(Table7[[#This Row],[Merged Customer ID]],Table3__3_16[Customer ID],Table3__3_16[Sugar Status])</f>
        <v>Normal</v>
      </c>
      <c r="L26" s="25">
        <f>_xlfn.XLOOKUP(Table7[[#This Row],[Merged Customer ID]],Table6_20[Merged Customer ID],Table6_20[Date of Birth])</f>
        <v>21745</v>
      </c>
      <c r="M26" s="29">
        <f>_xlfn.XLOOKUP(Table7[[#This Row],[Merged Customer ID]],Table6_20[Merged Customer ID],Table6_20[charges],"0",0)</f>
        <v>47055.53</v>
      </c>
      <c r="N26" s="29" t="str">
        <f>_xlfn.XLOOKUP(Table7[[#This Row],[Merged Customer ID]],Table6_20[Merged Customer ID],Table6_20[Hospital tier])</f>
        <v>tier - 2</v>
      </c>
      <c r="O26" s="29" t="str">
        <f>_xlfn.XLOOKUP(Table7[[#This Row],[Merged Customer ID]],Table6_20[Merged Customer ID],Table6_20[City tier])</f>
        <v>tier - 1</v>
      </c>
      <c r="P26" s="29" t="str">
        <f>_xlfn.XLOOKUP(Table7[[#This Row],[Merged Customer ID]],Table6_20[Merged Customer ID],Table6_20[State ID])</f>
        <v>R1013</v>
      </c>
      <c r="Q26" s="35">
        <f>_xlfn.XLOOKUP(Table7[[#This Row],[Merged Customer ID]],Table6_20[Merged Customer ID],Table6_20[Age])</f>
        <v>63.9</v>
      </c>
    </row>
    <row r="27" spans="1:17" x14ac:dyDescent="0.35">
      <c r="A27" s="23" t="s">
        <v>2347</v>
      </c>
      <c r="B27" s="23" t="str">
        <f>_xlfn.XLOOKUP(Table7[[#This Row],[Merged Customer ID]],Table2_1[Merged Customer ID],Table2_1[First Name])</f>
        <v>Airoldi</v>
      </c>
      <c r="C27" s="23">
        <f>_xlfn.XLOOKUP(Table7[[#This Row],[Merged Customer ID]],Table3__3_16[Customer ID],Table3__3_16[BMI])</f>
        <v>33.880000000000003</v>
      </c>
      <c r="D27" s="23">
        <f>_xlfn.XLOOKUP(Table7[[#This Row],[Merged Customer ID]],Table3__3_16[Customer ID],Table3__3_16[HBA1C])</f>
        <v>7.01</v>
      </c>
      <c r="E27" s="22" t="str">
        <f>_xlfn.XLOOKUP(Table7[[#This Row],[Merged Customer ID]],Table3__3_16[Customer ID],Table3__3_16[Heart Issues])</f>
        <v>No</v>
      </c>
      <c r="F27" s="23" t="str">
        <f>_xlfn.XLOOKUP(Table7[[#This Row],[Merged Customer ID]],Table3__3_16[Customer ID],Table3__3_16[Any Transplants])</f>
        <v>No</v>
      </c>
      <c r="G27" s="23" t="str">
        <f>_xlfn.XLOOKUP(Table7[[#This Row],[Merged Customer ID]],Table3__3_16[Customer ID],Table3__3_16[Cancer history])</f>
        <v>No</v>
      </c>
      <c r="H27" s="23">
        <f>_xlfn.XLOOKUP(Table7[[#This Row],[Merged Customer ID]],Table3__3_16[Customer ID],Table3__3_16[NumberOfMajorSurgeries])</f>
        <v>3</v>
      </c>
      <c r="I27" s="23" t="str">
        <f>_xlfn.XLOOKUP(Table7[[#This Row],[Merged Customer ID]],Table3__3_16[Customer ID],Table3__3_16[smoker])</f>
        <v>Yes</v>
      </c>
      <c r="J27" s="23" t="str">
        <f>_xlfn.XLOOKUP(Table7[[#This Row],[Merged Customer ID]],Table3__3_16[Customer ID],Table3__3_16[Weight Status])</f>
        <v>Obesity</v>
      </c>
      <c r="K27" s="23" t="str">
        <f>_xlfn.XLOOKUP(Table7[[#This Row],[Merged Customer ID]],Table3__3_16[Customer ID],Table3__3_16[Sugar Status])</f>
        <v>Diabetes</v>
      </c>
      <c r="L27" s="26">
        <f>_xlfn.XLOOKUP(Table7[[#This Row],[Merged Customer ID]],Table6_20[Merged Customer ID],Table6_20[Date of Birth])</f>
        <v>21443</v>
      </c>
      <c r="M27" s="30">
        <f>_xlfn.XLOOKUP(Table7[[#This Row],[Merged Customer ID]],Table6_20[Merged Customer ID],Table6_20[charges],"0",0)</f>
        <v>46889.26</v>
      </c>
      <c r="N27" s="30" t="str">
        <f>_xlfn.XLOOKUP(Table7[[#This Row],[Merged Customer ID]],Table6_20[Merged Customer ID],Table6_20[Hospital tier])</f>
        <v>tier - 2</v>
      </c>
      <c r="O27" s="30" t="str">
        <f>_xlfn.XLOOKUP(Table7[[#This Row],[Merged Customer ID]],Table6_20[Merged Customer ID],Table6_20[City tier])</f>
        <v>tier - 3</v>
      </c>
      <c r="P27" s="30" t="str">
        <f>_xlfn.XLOOKUP(Table7[[#This Row],[Merged Customer ID]],Table6_20[Merged Customer ID],Table6_20[State ID])</f>
        <v>R1013</v>
      </c>
      <c r="Q27" s="36">
        <f>_xlfn.XLOOKUP(Table7[[#This Row],[Merged Customer ID]],Table6_20[Merged Customer ID],Table6_20[Age])</f>
        <v>64.730555555555554</v>
      </c>
    </row>
    <row r="28" spans="1:17" x14ac:dyDescent="0.35">
      <c r="A28" s="22" t="s">
        <v>2346</v>
      </c>
      <c r="B28" s="22" t="str">
        <f>_xlfn.XLOOKUP(Table7[[#This Row],[Merged Customer ID]],Table2_1[Merged Customer ID],Table2_1[First Name])</f>
        <v>Cater-Cyker</v>
      </c>
      <c r="C28" s="22">
        <f>_xlfn.XLOOKUP(Table7[[#This Row],[Merged Customer ID]],Table3__3_16[Customer ID],Table3__3_16[BMI])</f>
        <v>30.875</v>
      </c>
      <c r="D28" s="22">
        <f>_xlfn.XLOOKUP(Table7[[#This Row],[Merged Customer ID]],Table3__3_16[Customer ID],Table3__3_16[HBA1C])</f>
        <v>11.88</v>
      </c>
      <c r="E28" s="22" t="str">
        <f>_xlfn.XLOOKUP(Table7[[#This Row],[Merged Customer ID]],Table3__3_16[Customer ID],Table3__3_16[Heart Issues])</f>
        <v>No</v>
      </c>
      <c r="F28" s="22" t="str">
        <f>_xlfn.XLOOKUP(Table7[[#This Row],[Merged Customer ID]],Table3__3_16[Customer ID],Table3__3_16[Any Transplants])</f>
        <v>No</v>
      </c>
      <c r="G28" s="22" t="str">
        <f>_xlfn.XLOOKUP(Table7[[#This Row],[Merged Customer ID]],Table3__3_16[Customer ID],Table3__3_16[Cancer history])</f>
        <v>No</v>
      </c>
      <c r="H28" s="22">
        <f>_xlfn.XLOOKUP(Table7[[#This Row],[Merged Customer ID]],Table3__3_16[Customer ID],Table3__3_16[NumberOfMajorSurgeries])</f>
        <v>0</v>
      </c>
      <c r="I28" s="22" t="str">
        <f>_xlfn.XLOOKUP(Table7[[#This Row],[Merged Customer ID]],Table3__3_16[Customer ID],Table3__3_16[smoker])</f>
        <v>Yes</v>
      </c>
      <c r="J28" s="22" t="str">
        <f>_xlfn.XLOOKUP(Table7[[#This Row],[Merged Customer ID]],Table3__3_16[Customer ID],Table3__3_16[Weight Status])</f>
        <v>Obesity</v>
      </c>
      <c r="K28" s="22" t="str">
        <f>_xlfn.XLOOKUP(Table7[[#This Row],[Merged Customer ID]],Table3__3_16[Customer ID],Table3__3_16[Sugar Status])</f>
        <v>Diabetes</v>
      </c>
      <c r="L28" s="25">
        <f>_xlfn.XLOOKUP(Table7[[#This Row],[Merged Customer ID]],Table6_20[Merged Customer ID],Table6_20[Date of Birth])</f>
        <v>22237</v>
      </c>
      <c r="M28" s="29">
        <f>_xlfn.XLOOKUP(Table7[[#This Row],[Merged Customer ID]],Table6_20[Merged Customer ID],Table6_20[charges],"0",0)</f>
        <v>46718.16</v>
      </c>
      <c r="N28" s="29" t="str">
        <f>_xlfn.XLOOKUP(Table7[[#This Row],[Merged Customer ID]],Table6_20[Merged Customer ID],Table6_20[Hospital tier])</f>
        <v>tier - 1</v>
      </c>
      <c r="O28" s="29" t="str">
        <f>_xlfn.XLOOKUP(Table7[[#This Row],[Merged Customer ID]],Table6_20[Merged Customer ID],Table6_20[City tier])</f>
        <v>tier - 1</v>
      </c>
      <c r="P28" s="29" t="str">
        <f>_xlfn.XLOOKUP(Table7[[#This Row],[Merged Customer ID]],Table6_20[Merged Customer ID],Table6_20[State ID])</f>
        <v>R1012</v>
      </c>
      <c r="Q28" s="35">
        <f>_xlfn.XLOOKUP(Table7[[#This Row],[Merged Customer ID]],Table6_20[Merged Customer ID],Table6_20[Age])</f>
        <v>62.55833333333333</v>
      </c>
    </row>
    <row r="29" spans="1:17" x14ac:dyDescent="0.35">
      <c r="A29" s="23" t="s">
        <v>2345</v>
      </c>
      <c r="B29" s="23" t="str">
        <f>_xlfn.XLOOKUP(Table7[[#This Row],[Merged Customer ID]],Table2_1[Merged Customer ID],Table2_1[First Name])</f>
        <v>Hamm</v>
      </c>
      <c r="C29" s="23">
        <f>_xlfn.XLOOKUP(Table7[[#This Row],[Merged Customer ID]],Table3__3_16[Customer ID],Table3__3_16[BMI])</f>
        <v>36.86</v>
      </c>
      <c r="D29" s="23">
        <f>_xlfn.XLOOKUP(Table7[[#This Row],[Merged Customer ID]],Table3__3_16[Customer ID],Table3__3_16[HBA1C])</f>
        <v>5.19</v>
      </c>
      <c r="E29" s="22" t="str">
        <f>_xlfn.XLOOKUP(Table7[[#This Row],[Merged Customer ID]],Table3__3_16[Customer ID],Table3__3_16[Heart Issues])</f>
        <v>Yes</v>
      </c>
      <c r="F29" s="23" t="str">
        <f>_xlfn.XLOOKUP(Table7[[#This Row],[Merged Customer ID]],Table3__3_16[Customer ID],Table3__3_16[Any Transplants])</f>
        <v>No</v>
      </c>
      <c r="G29" s="23" t="str">
        <f>_xlfn.XLOOKUP(Table7[[#This Row],[Merged Customer ID]],Table3__3_16[Customer ID],Table3__3_16[Cancer history])</f>
        <v>Yes</v>
      </c>
      <c r="H29" s="23">
        <f>_xlfn.XLOOKUP(Table7[[#This Row],[Merged Customer ID]],Table3__3_16[Customer ID],Table3__3_16[NumberOfMajorSurgeries])</f>
        <v>1</v>
      </c>
      <c r="I29" s="23" t="str">
        <f>_xlfn.XLOOKUP(Table7[[#This Row],[Merged Customer ID]],Table3__3_16[Customer ID],Table3__3_16[smoker])</f>
        <v>Yes</v>
      </c>
      <c r="J29" s="23" t="str">
        <f>_xlfn.XLOOKUP(Table7[[#This Row],[Merged Customer ID]],Table3__3_16[Customer ID],Table3__3_16[Weight Status])</f>
        <v>Obesity</v>
      </c>
      <c r="K29" s="23" t="str">
        <f>_xlfn.XLOOKUP(Table7[[#This Row],[Merged Customer ID]],Table3__3_16[Customer ID],Table3__3_16[Sugar Status])</f>
        <v>Normal</v>
      </c>
      <c r="L29" s="26">
        <f>_xlfn.XLOOKUP(Table7[[#This Row],[Merged Customer ID]],Table6_20[Merged Customer ID],Table6_20[Date of Birth])</f>
        <v>25377</v>
      </c>
      <c r="M29" s="30">
        <f>_xlfn.XLOOKUP(Table7[[#This Row],[Merged Customer ID]],Table6_20[Merged Customer ID],Table6_20[charges],"0",0)</f>
        <v>46661.440000000002</v>
      </c>
      <c r="N29" s="30" t="str">
        <f>_xlfn.XLOOKUP(Table7[[#This Row],[Merged Customer ID]],Table6_20[Merged Customer ID],Table6_20[Hospital tier])</f>
        <v>tier - 1</v>
      </c>
      <c r="O29" s="30" t="str">
        <f>_xlfn.XLOOKUP(Table7[[#This Row],[Merged Customer ID]],Table6_20[Merged Customer ID],Table6_20[City tier])</f>
        <v>tier - 3</v>
      </c>
      <c r="P29" s="30" t="str">
        <f>_xlfn.XLOOKUP(Table7[[#This Row],[Merged Customer ID]],Table6_20[Merged Customer ID],Table6_20[State ID])</f>
        <v>R1012</v>
      </c>
      <c r="Q29" s="36">
        <f>_xlfn.XLOOKUP(Table7[[#This Row],[Merged Customer ID]],Table6_20[Merged Customer ID],Table6_20[Age])</f>
        <v>53.958333333333336</v>
      </c>
    </row>
    <row r="30" spans="1:17" x14ac:dyDescent="0.35">
      <c r="A30" s="22" t="s">
        <v>2344</v>
      </c>
      <c r="B30" s="22" t="str">
        <f>_xlfn.XLOOKUP(Table7[[#This Row],[Merged Customer ID]],Table2_1[Merged Customer ID],Table2_1[First Name])</f>
        <v>Cox</v>
      </c>
      <c r="C30" s="22">
        <f>_xlfn.XLOOKUP(Table7[[#This Row],[Merged Customer ID]],Table3__3_16[Customer ID],Table3__3_16[BMI])</f>
        <v>35.86</v>
      </c>
      <c r="D30" s="22">
        <f>_xlfn.XLOOKUP(Table7[[#This Row],[Merged Customer ID]],Table3__3_16[Customer ID],Table3__3_16[HBA1C])</f>
        <v>6.74</v>
      </c>
      <c r="E30" s="22" t="str">
        <f>_xlfn.XLOOKUP(Table7[[#This Row],[Merged Customer ID]],Table3__3_16[Customer ID],Table3__3_16[Heart Issues])</f>
        <v>Yes</v>
      </c>
      <c r="F30" s="22" t="str">
        <f>_xlfn.XLOOKUP(Table7[[#This Row],[Merged Customer ID]],Table3__3_16[Customer ID],Table3__3_16[Any Transplants])</f>
        <v>No</v>
      </c>
      <c r="G30" s="22" t="str">
        <f>_xlfn.XLOOKUP(Table7[[#This Row],[Merged Customer ID]],Table3__3_16[Customer ID],Table3__3_16[Cancer history])</f>
        <v>No</v>
      </c>
      <c r="H30" s="22">
        <f>_xlfn.XLOOKUP(Table7[[#This Row],[Merged Customer ID]],Table3__3_16[Customer ID],Table3__3_16[NumberOfMajorSurgeries])</f>
        <v>2</v>
      </c>
      <c r="I30" s="22" t="str">
        <f>_xlfn.XLOOKUP(Table7[[#This Row],[Merged Customer ID]],Table3__3_16[Customer ID],Table3__3_16[smoker])</f>
        <v>Yes</v>
      </c>
      <c r="J30" s="22" t="str">
        <f>_xlfn.XLOOKUP(Table7[[#This Row],[Merged Customer ID]],Table3__3_16[Customer ID],Table3__3_16[Weight Status])</f>
        <v>Obesity</v>
      </c>
      <c r="K30" s="22" t="str">
        <f>_xlfn.XLOOKUP(Table7[[#This Row],[Merged Customer ID]],Table3__3_16[Customer ID],Table3__3_16[Sugar Status])</f>
        <v>Diabetes</v>
      </c>
      <c r="L30" s="25">
        <f>_xlfn.XLOOKUP(Table7[[#This Row],[Merged Customer ID]],Table6_20[Merged Customer ID],Table6_20[Date of Birth])</f>
        <v>22501</v>
      </c>
      <c r="M30" s="29">
        <f>_xlfn.XLOOKUP(Table7[[#This Row],[Merged Customer ID]],Table6_20[Merged Customer ID],Table6_20[charges],"0",0)</f>
        <v>46599.11</v>
      </c>
      <c r="N30" s="29" t="str">
        <f>_xlfn.XLOOKUP(Table7[[#This Row],[Merged Customer ID]],Table6_20[Merged Customer ID],Table6_20[Hospital tier])</f>
        <v>tier - 1</v>
      </c>
      <c r="O30" s="29" t="str">
        <f>_xlfn.XLOOKUP(Table7[[#This Row],[Merged Customer ID]],Table6_20[Merged Customer ID],Table6_20[City tier])</f>
        <v>tier - 1</v>
      </c>
      <c r="P30" s="29" t="str">
        <f>_xlfn.XLOOKUP(Table7[[#This Row],[Merged Customer ID]],Table6_20[Merged Customer ID],Table6_20[State ID])</f>
        <v>R1013</v>
      </c>
      <c r="Q30" s="35">
        <f>_xlfn.XLOOKUP(Table7[[#This Row],[Merged Customer ID]],Table6_20[Merged Customer ID],Table6_20[Age])</f>
        <v>61.833333333333336</v>
      </c>
    </row>
    <row r="31" spans="1:17" x14ac:dyDescent="0.35">
      <c r="A31" s="23" t="s">
        <v>2343</v>
      </c>
      <c r="B31" s="23" t="str">
        <f>_xlfn.XLOOKUP(Table7[[#This Row],[Merged Customer ID]],Table2_1[Merged Customer ID],Table2_1[First Name])</f>
        <v>Sachrajda</v>
      </c>
      <c r="C31" s="23">
        <f>_xlfn.XLOOKUP(Table7[[#This Row],[Merged Customer ID]],Table3__3_16[Customer ID],Table3__3_16[BMI])</f>
        <v>37.049999999999997</v>
      </c>
      <c r="D31" s="23">
        <f>_xlfn.XLOOKUP(Table7[[#This Row],[Merged Customer ID]],Table3__3_16[Customer ID],Table3__3_16[HBA1C])</f>
        <v>8.44</v>
      </c>
      <c r="E31" s="22" t="str">
        <f>_xlfn.XLOOKUP(Table7[[#This Row],[Merged Customer ID]],Table3__3_16[Customer ID],Table3__3_16[Heart Issues])</f>
        <v>No</v>
      </c>
      <c r="F31" s="23" t="str">
        <f>_xlfn.XLOOKUP(Table7[[#This Row],[Merged Customer ID]],Table3__3_16[Customer ID],Table3__3_16[Any Transplants])</f>
        <v>No</v>
      </c>
      <c r="G31" s="23" t="str">
        <f>_xlfn.XLOOKUP(Table7[[#This Row],[Merged Customer ID]],Table3__3_16[Customer ID],Table3__3_16[Cancer history])</f>
        <v>No</v>
      </c>
      <c r="H31" s="23">
        <f>_xlfn.XLOOKUP(Table7[[#This Row],[Merged Customer ID]],Table3__3_16[Customer ID],Table3__3_16[NumberOfMajorSurgeries])</f>
        <v>0</v>
      </c>
      <c r="I31" s="23" t="str">
        <f>_xlfn.XLOOKUP(Table7[[#This Row],[Merged Customer ID]],Table3__3_16[Customer ID],Table3__3_16[smoker])</f>
        <v>Yes</v>
      </c>
      <c r="J31" s="23" t="str">
        <f>_xlfn.XLOOKUP(Table7[[#This Row],[Merged Customer ID]],Table3__3_16[Customer ID],Table3__3_16[Weight Status])</f>
        <v>Obesity</v>
      </c>
      <c r="K31" s="23" t="str">
        <f>_xlfn.XLOOKUP(Table7[[#This Row],[Merged Customer ID]],Table3__3_16[Customer ID],Table3__3_16[Sugar Status])</f>
        <v>Diabetes</v>
      </c>
      <c r="L31" s="26">
        <f>_xlfn.XLOOKUP(Table7[[#This Row],[Merged Customer ID]],Table6_20[Merged Customer ID],Table6_20[Date of Birth])</f>
        <v>26273</v>
      </c>
      <c r="M31" s="30">
        <f>_xlfn.XLOOKUP(Table7[[#This Row],[Merged Customer ID]],Table6_20[Merged Customer ID],Table6_20[charges],"0",0)</f>
        <v>46255.11</v>
      </c>
      <c r="N31" s="30" t="str">
        <f>_xlfn.XLOOKUP(Table7[[#This Row],[Merged Customer ID]],Table6_20[Merged Customer ID],Table6_20[Hospital tier])</f>
        <v>tier - 1</v>
      </c>
      <c r="O31" s="30" t="str">
        <f>_xlfn.XLOOKUP(Table7[[#This Row],[Merged Customer ID]],Table6_20[Merged Customer ID],Table6_20[City tier])</f>
        <v>tier - 3</v>
      </c>
      <c r="P31" s="30" t="str">
        <f>_xlfn.XLOOKUP(Table7[[#This Row],[Merged Customer ID]],Table6_20[Merged Customer ID],Table6_20[State ID])</f>
        <v>R1024</v>
      </c>
      <c r="Q31" s="36">
        <f>_xlfn.XLOOKUP(Table7[[#This Row],[Merged Customer ID]],Table6_20[Merged Customer ID],Table6_20[Age])</f>
        <v>51.505555555555553</v>
      </c>
    </row>
    <row r="32" spans="1:17" x14ac:dyDescent="0.35">
      <c r="A32" s="22" t="s">
        <v>2342</v>
      </c>
      <c r="B32" s="22" t="str">
        <f>_xlfn.XLOOKUP(Table7[[#This Row],[Merged Customer ID]],Table2_1[Merged Customer ID],Table2_1[First Name])</f>
        <v>Gareri</v>
      </c>
      <c r="C32" s="22">
        <f>_xlfn.XLOOKUP(Table7[[#This Row],[Merged Customer ID]],Table3__3_16[Customer ID],Table3__3_16[BMI])</f>
        <v>43.89</v>
      </c>
      <c r="D32" s="22">
        <f>_xlfn.XLOOKUP(Table7[[#This Row],[Merged Customer ID]],Table3__3_16[Customer ID],Table3__3_16[HBA1C])</f>
        <v>8.7100000000000009</v>
      </c>
      <c r="E32" s="22" t="str">
        <f>_xlfn.XLOOKUP(Table7[[#This Row],[Merged Customer ID]],Table3__3_16[Customer ID],Table3__3_16[Heart Issues])</f>
        <v>No</v>
      </c>
      <c r="F32" s="22" t="str">
        <f>_xlfn.XLOOKUP(Table7[[#This Row],[Merged Customer ID]],Table3__3_16[Customer ID],Table3__3_16[Any Transplants])</f>
        <v>No</v>
      </c>
      <c r="G32" s="22" t="str">
        <f>_xlfn.XLOOKUP(Table7[[#This Row],[Merged Customer ID]],Table3__3_16[Customer ID],Table3__3_16[Cancer history])</f>
        <v>No</v>
      </c>
      <c r="H32" s="22">
        <f>_xlfn.XLOOKUP(Table7[[#This Row],[Merged Customer ID]],Table3__3_16[Customer ID],Table3__3_16[NumberOfMajorSurgeries])</f>
        <v>0</v>
      </c>
      <c r="I32" s="22" t="str">
        <f>_xlfn.XLOOKUP(Table7[[#This Row],[Merged Customer ID]],Table3__3_16[Customer ID],Table3__3_16[smoker])</f>
        <v>Yes</v>
      </c>
      <c r="J32" s="22" t="str">
        <f>_xlfn.XLOOKUP(Table7[[#This Row],[Merged Customer ID]],Table3__3_16[Customer ID],Table3__3_16[Weight Status])</f>
        <v>Obesity</v>
      </c>
      <c r="K32" s="22" t="str">
        <f>_xlfn.XLOOKUP(Table7[[#This Row],[Merged Customer ID]],Table3__3_16[Customer ID],Table3__3_16[Sugar Status])</f>
        <v>Diabetes</v>
      </c>
      <c r="L32" s="25">
        <f>_xlfn.XLOOKUP(Table7[[#This Row],[Merged Customer ID]],Table6_20[Merged Customer ID],Table6_20[Date of Birth])</f>
        <v>28719</v>
      </c>
      <c r="M32" s="29">
        <f>_xlfn.XLOOKUP(Table7[[#This Row],[Merged Customer ID]],Table6_20[Merged Customer ID],Table6_20[charges],"0",0)</f>
        <v>46200.99</v>
      </c>
      <c r="N32" s="29" t="str">
        <f>_xlfn.XLOOKUP(Table7[[#This Row],[Merged Customer ID]],Table6_20[Merged Customer ID],Table6_20[Hospital tier])</f>
        <v>tier - 1</v>
      </c>
      <c r="O32" s="29" t="str">
        <f>_xlfn.XLOOKUP(Table7[[#This Row],[Merged Customer ID]],Table6_20[Merged Customer ID],Table6_20[City tier])</f>
        <v>tier - 1</v>
      </c>
      <c r="P32" s="29" t="str">
        <f>_xlfn.XLOOKUP(Table7[[#This Row],[Merged Customer ID]],Table6_20[Merged Customer ID],Table6_20[State ID])</f>
        <v>R1013</v>
      </c>
      <c r="Q32" s="35">
        <f>_xlfn.XLOOKUP(Table7[[#This Row],[Merged Customer ID]],Table6_20[Merged Customer ID],Table6_20[Age])</f>
        <v>44.80833333333333</v>
      </c>
    </row>
    <row r="33" spans="1:17" x14ac:dyDescent="0.35">
      <c r="A33" s="23" t="s">
        <v>2341</v>
      </c>
      <c r="B33" s="23" t="str">
        <f>_xlfn.XLOOKUP(Table7[[#This Row],[Merged Customer ID]],Table2_1[Merged Customer ID],Table2_1[First Name])</f>
        <v>Welch</v>
      </c>
      <c r="C33" s="23">
        <f>_xlfn.XLOOKUP(Table7[[#This Row],[Merged Customer ID]],Table3__3_16[Customer ID],Table3__3_16[BMI])</f>
        <v>42.35</v>
      </c>
      <c r="D33" s="23">
        <f>_xlfn.XLOOKUP(Table7[[#This Row],[Merged Customer ID]],Table3__3_16[Customer ID],Table3__3_16[HBA1C])</f>
        <v>5.08</v>
      </c>
      <c r="E33" s="22" t="str">
        <f>_xlfn.XLOOKUP(Table7[[#This Row],[Merged Customer ID]],Table3__3_16[Customer ID],Table3__3_16[Heart Issues])</f>
        <v>Yes</v>
      </c>
      <c r="F33" s="23" t="str">
        <f>_xlfn.XLOOKUP(Table7[[#This Row],[Merged Customer ID]],Table3__3_16[Customer ID],Table3__3_16[Any Transplants])</f>
        <v>No</v>
      </c>
      <c r="G33" s="23" t="str">
        <f>_xlfn.XLOOKUP(Table7[[#This Row],[Merged Customer ID]],Table3__3_16[Customer ID],Table3__3_16[Cancer history])</f>
        <v>No</v>
      </c>
      <c r="H33" s="23">
        <f>_xlfn.XLOOKUP(Table7[[#This Row],[Merged Customer ID]],Table3__3_16[Customer ID],Table3__3_16[NumberOfMajorSurgeries])</f>
        <v>0</v>
      </c>
      <c r="I33" s="23" t="str">
        <f>_xlfn.XLOOKUP(Table7[[#This Row],[Merged Customer ID]],Table3__3_16[Customer ID],Table3__3_16[smoker])</f>
        <v>Yes</v>
      </c>
      <c r="J33" s="23" t="str">
        <f>_xlfn.XLOOKUP(Table7[[#This Row],[Merged Customer ID]],Table3__3_16[Customer ID],Table3__3_16[Weight Status])</f>
        <v>Obesity</v>
      </c>
      <c r="K33" s="23" t="str">
        <f>_xlfn.XLOOKUP(Table7[[#This Row],[Merged Customer ID]],Table3__3_16[Customer ID],Table3__3_16[Sugar Status])</f>
        <v>Normal</v>
      </c>
      <c r="L33" s="26">
        <f>_xlfn.XLOOKUP(Table7[[#This Row],[Merged Customer ID]],Table6_20[Merged Customer ID],Table6_20[Date of Birth])</f>
        <v>28096</v>
      </c>
      <c r="M33" s="30">
        <f>_xlfn.XLOOKUP(Table7[[#This Row],[Merged Customer ID]],Table6_20[Merged Customer ID],Table6_20[charges],"0",0)</f>
        <v>46151.12</v>
      </c>
      <c r="N33" s="30" t="str">
        <f>_xlfn.XLOOKUP(Table7[[#This Row],[Merged Customer ID]],Table6_20[Merged Customer ID],Table6_20[Hospital tier])</f>
        <v>tier - 1</v>
      </c>
      <c r="O33" s="30" t="str">
        <f>_xlfn.XLOOKUP(Table7[[#This Row],[Merged Customer ID]],Table6_20[Merged Customer ID],Table6_20[City tier])</f>
        <v>tier - 3</v>
      </c>
      <c r="P33" s="30" t="str">
        <f>_xlfn.XLOOKUP(Table7[[#This Row],[Merged Customer ID]],Table6_20[Merged Customer ID],Table6_20[State ID])</f>
        <v>R1013</v>
      </c>
      <c r="Q33" s="36">
        <f>_xlfn.XLOOKUP(Table7[[#This Row],[Merged Customer ID]],Table6_20[Merged Customer ID],Table6_20[Age])</f>
        <v>46.516666666666666</v>
      </c>
    </row>
    <row r="34" spans="1:17" x14ac:dyDescent="0.35">
      <c r="A34" s="22" t="s">
        <v>2340</v>
      </c>
      <c r="B34" s="22" t="str">
        <f>_xlfn.XLOOKUP(Table7[[#This Row],[Merged Customer ID]],Table2_1[Merged Customer ID],Table2_1[First Name])</f>
        <v>Prindiville</v>
      </c>
      <c r="C34" s="22">
        <f>_xlfn.XLOOKUP(Table7[[#This Row],[Merged Customer ID]],Table3__3_16[Customer ID],Table3__3_16[BMI])</f>
        <v>31.35</v>
      </c>
      <c r="D34" s="22">
        <f>_xlfn.XLOOKUP(Table7[[#This Row],[Merged Customer ID]],Table3__3_16[Customer ID],Table3__3_16[HBA1C])</f>
        <v>6.86</v>
      </c>
      <c r="E34" s="22" t="str">
        <f>_xlfn.XLOOKUP(Table7[[#This Row],[Merged Customer ID]],Table3__3_16[Customer ID],Table3__3_16[Heart Issues])</f>
        <v>No</v>
      </c>
      <c r="F34" s="22" t="str">
        <f>_xlfn.XLOOKUP(Table7[[#This Row],[Merged Customer ID]],Table3__3_16[Customer ID],Table3__3_16[Any Transplants])</f>
        <v>No</v>
      </c>
      <c r="G34" s="22" t="str">
        <f>_xlfn.XLOOKUP(Table7[[#This Row],[Merged Customer ID]],Table3__3_16[Customer ID],Table3__3_16[Cancer history])</f>
        <v>No</v>
      </c>
      <c r="H34" s="22">
        <f>_xlfn.XLOOKUP(Table7[[#This Row],[Merged Customer ID]],Table3__3_16[Customer ID],Table3__3_16[NumberOfMajorSurgeries])</f>
        <v>0</v>
      </c>
      <c r="I34" s="22" t="str">
        <f>_xlfn.XLOOKUP(Table7[[#This Row],[Merged Customer ID]],Table3__3_16[Customer ID],Table3__3_16[smoker])</f>
        <v>Yes</v>
      </c>
      <c r="J34" s="22" t="str">
        <f>_xlfn.XLOOKUP(Table7[[#This Row],[Merged Customer ID]],Table3__3_16[Customer ID],Table3__3_16[Weight Status])</f>
        <v>Obesity</v>
      </c>
      <c r="K34" s="22" t="str">
        <f>_xlfn.XLOOKUP(Table7[[#This Row],[Merged Customer ID]],Table3__3_16[Customer ID],Table3__3_16[Sugar Status])</f>
        <v>Diabetes</v>
      </c>
      <c r="L34" s="25">
        <f>_xlfn.XLOOKUP(Table7[[#This Row],[Merged Customer ID]],Table6_20[Merged Customer ID],Table6_20[Date of Birth])</f>
        <v>22984</v>
      </c>
      <c r="M34" s="29">
        <f>_xlfn.XLOOKUP(Table7[[#This Row],[Merged Customer ID]],Table6_20[Merged Customer ID],Table6_20[charges],"0",0)</f>
        <v>46130.53</v>
      </c>
      <c r="N34" s="29" t="str">
        <f>_xlfn.XLOOKUP(Table7[[#This Row],[Merged Customer ID]],Table6_20[Merged Customer ID],Table6_20[Hospital tier])</f>
        <v>tier - 1</v>
      </c>
      <c r="O34" s="29" t="str">
        <f>_xlfn.XLOOKUP(Table7[[#This Row],[Merged Customer ID]],Table6_20[Merged Customer ID],Table6_20[City tier])</f>
        <v>tier - 1</v>
      </c>
      <c r="P34" s="29" t="str">
        <f>_xlfn.XLOOKUP(Table7[[#This Row],[Merged Customer ID]],Table6_20[Merged Customer ID],Table6_20[State ID])</f>
        <v>R1012</v>
      </c>
      <c r="Q34" s="35">
        <f>_xlfn.XLOOKUP(Table7[[#This Row],[Merged Customer ID]],Table6_20[Merged Customer ID],Table6_20[Age])</f>
        <v>60.511111111111113</v>
      </c>
    </row>
    <row r="35" spans="1:17" x14ac:dyDescent="0.35">
      <c r="A35" s="23" t="s">
        <v>2339</v>
      </c>
      <c r="B35" s="23" t="str">
        <f>_xlfn.XLOOKUP(Table7[[#This Row],[Merged Customer ID]],Table2_1[Merged Customer ID],Table2_1[First Name])</f>
        <v>Kincaid</v>
      </c>
      <c r="C35" s="23">
        <f>_xlfn.XLOOKUP(Table7[[#This Row],[Merged Customer ID]],Table3__3_16[Customer ID],Table3__3_16[BMI])</f>
        <v>47.6</v>
      </c>
      <c r="D35" s="23">
        <f>_xlfn.XLOOKUP(Table7[[#This Row],[Merged Customer ID]],Table3__3_16[Customer ID],Table3__3_16[HBA1C])</f>
        <v>5.95</v>
      </c>
      <c r="E35" s="22" t="str">
        <f>_xlfn.XLOOKUP(Table7[[#This Row],[Merged Customer ID]],Table3__3_16[Customer ID],Table3__3_16[Heart Issues])</f>
        <v>Yes</v>
      </c>
      <c r="F35" s="23" t="str">
        <f>_xlfn.XLOOKUP(Table7[[#This Row],[Merged Customer ID]],Table3__3_16[Customer ID],Table3__3_16[Any Transplants])</f>
        <v>No</v>
      </c>
      <c r="G35" s="23" t="str">
        <f>_xlfn.XLOOKUP(Table7[[#This Row],[Merged Customer ID]],Table3__3_16[Customer ID],Table3__3_16[Cancer history])</f>
        <v>No</v>
      </c>
      <c r="H35" s="23">
        <f>_xlfn.XLOOKUP(Table7[[#This Row],[Merged Customer ID]],Table3__3_16[Customer ID],Table3__3_16[NumberOfMajorSurgeries])</f>
        <v>0</v>
      </c>
      <c r="I35" s="23" t="str">
        <f>_xlfn.XLOOKUP(Table7[[#This Row],[Merged Customer ID]],Table3__3_16[Customer ID],Table3__3_16[smoker])</f>
        <v>Yes</v>
      </c>
      <c r="J35" s="23" t="str">
        <f>_xlfn.XLOOKUP(Table7[[#This Row],[Merged Customer ID]],Table3__3_16[Customer ID],Table3__3_16[Weight Status])</f>
        <v>Obesity</v>
      </c>
      <c r="K35" s="23" t="str">
        <f>_xlfn.XLOOKUP(Table7[[#This Row],[Merged Customer ID]],Table3__3_16[Customer ID],Table3__3_16[Sugar Status])</f>
        <v>Prediabetes</v>
      </c>
      <c r="L35" s="26">
        <f>_xlfn.XLOOKUP(Table7[[#This Row],[Merged Customer ID]],Table6_20[Merged Customer ID],Table6_20[Date of Birth])</f>
        <v>31320</v>
      </c>
      <c r="M35" s="30">
        <f>_xlfn.XLOOKUP(Table7[[#This Row],[Merged Customer ID]],Table6_20[Merged Customer ID],Table6_20[charges],"0",0)</f>
        <v>46113.51</v>
      </c>
      <c r="N35" s="30" t="str">
        <f>_xlfn.XLOOKUP(Table7[[#This Row],[Merged Customer ID]],Table6_20[Merged Customer ID],Table6_20[Hospital tier])</f>
        <v>tier - 2</v>
      </c>
      <c r="O35" s="30" t="str">
        <f>_xlfn.XLOOKUP(Table7[[#This Row],[Merged Customer ID]],Table6_20[Merged Customer ID],Table6_20[City tier])</f>
        <v>tier - 3</v>
      </c>
      <c r="P35" s="30" t="str">
        <f>_xlfn.XLOOKUP(Table7[[#This Row],[Merged Customer ID]],Table6_20[Merged Customer ID],Table6_20[State ID])</f>
        <v>R1011</v>
      </c>
      <c r="Q35" s="36">
        <f>_xlfn.XLOOKUP(Table7[[#This Row],[Merged Customer ID]],Table6_20[Merged Customer ID],Table6_20[Age])</f>
        <v>37.68888888888889</v>
      </c>
    </row>
    <row r="36" spans="1:17" x14ac:dyDescent="0.35">
      <c r="A36" s="22" t="s">
        <v>2338</v>
      </c>
      <c r="B36" s="22" t="str">
        <f>_xlfn.XLOOKUP(Table7[[#This Row],[Merged Customer ID]],Table2_1[Merged Customer ID],Table2_1[First Name])</f>
        <v>Bruestle</v>
      </c>
      <c r="C36" s="22">
        <f>_xlfn.XLOOKUP(Table7[[#This Row],[Merged Customer ID]],Table3__3_16[Customer ID],Table3__3_16[BMI])</f>
        <v>46.2</v>
      </c>
      <c r="D36" s="22">
        <f>_xlfn.XLOOKUP(Table7[[#This Row],[Merged Customer ID]],Table3__3_16[Customer ID],Table3__3_16[HBA1C])</f>
        <v>6.09</v>
      </c>
      <c r="E36" s="22" t="str">
        <f>_xlfn.XLOOKUP(Table7[[#This Row],[Merged Customer ID]],Table3__3_16[Customer ID],Table3__3_16[Heart Issues])</f>
        <v>No</v>
      </c>
      <c r="F36" s="22" t="str">
        <f>_xlfn.XLOOKUP(Table7[[#This Row],[Merged Customer ID]],Table3__3_16[Customer ID],Table3__3_16[Any Transplants])</f>
        <v>No</v>
      </c>
      <c r="G36" s="22" t="str">
        <f>_xlfn.XLOOKUP(Table7[[#This Row],[Merged Customer ID]],Table3__3_16[Customer ID],Table3__3_16[Cancer history])</f>
        <v>Yes</v>
      </c>
      <c r="H36" s="22">
        <f>_xlfn.XLOOKUP(Table7[[#This Row],[Merged Customer ID]],Table3__3_16[Customer ID],Table3__3_16[NumberOfMajorSurgeries])</f>
        <v>1</v>
      </c>
      <c r="I36" s="22" t="str">
        <f>_xlfn.XLOOKUP(Table7[[#This Row],[Merged Customer ID]],Table3__3_16[Customer ID],Table3__3_16[smoker])</f>
        <v>Yes</v>
      </c>
      <c r="J36" s="22" t="str">
        <f>_xlfn.XLOOKUP(Table7[[#This Row],[Merged Customer ID]],Table3__3_16[Customer ID],Table3__3_16[Weight Status])</f>
        <v>Obesity</v>
      </c>
      <c r="K36" s="22" t="str">
        <f>_xlfn.XLOOKUP(Table7[[#This Row],[Merged Customer ID]],Table3__3_16[Customer ID],Table3__3_16[Sugar Status])</f>
        <v>Prediabetes</v>
      </c>
      <c r="L36" s="25">
        <f>_xlfn.XLOOKUP(Table7[[#This Row],[Merged Customer ID]],Table6_20[Merged Customer ID],Table6_20[Date of Birth])</f>
        <v>29079</v>
      </c>
      <c r="M36" s="29">
        <f>_xlfn.XLOOKUP(Table7[[#This Row],[Merged Customer ID]],Table6_20[Merged Customer ID],Table6_20[charges],"0",0)</f>
        <v>45863.21</v>
      </c>
      <c r="N36" s="29" t="str">
        <f>_xlfn.XLOOKUP(Table7[[#This Row],[Merged Customer ID]],Table6_20[Merged Customer ID],Table6_20[Hospital tier])</f>
        <v>tier - 2</v>
      </c>
      <c r="O36" s="29" t="str">
        <f>_xlfn.XLOOKUP(Table7[[#This Row],[Merged Customer ID]],Table6_20[Merged Customer ID],Table6_20[City tier])</f>
        <v>tier - 1</v>
      </c>
      <c r="P36" s="29" t="str">
        <f>_xlfn.XLOOKUP(Table7[[#This Row],[Merged Customer ID]],Table6_20[Merged Customer ID],Table6_20[State ID])</f>
        <v>R1013</v>
      </c>
      <c r="Q36" s="35">
        <f>_xlfn.XLOOKUP(Table7[[#This Row],[Merged Customer ID]],Table6_20[Merged Customer ID],Table6_20[Age])</f>
        <v>43.822222222222223</v>
      </c>
    </row>
    <row r="37" spans="1:17" x14ac:dyDescent="0.35">
      <c r="A37" s="23" t="s">
        <v>2337</v>
      </c>
      <c r="B37" s="23" t="str">
        <f>_xlfn.XLOOKUP(Table7[[#This Row],[Merged Customer ID]],Table2_1[Merged Customer ID],Table2_1[First Name])</f>
        <v>Lachance</v>
      </c>
      <c r="C37" s="23">
        <f>_xlfn.XLOOKUP(Table7[[#This Row],[Merged Customer ID]],Table3__3_16[Customer ID],Table3__3_16[BMI])</f>
        <v>32.015000000000001</v>
      </c>
      <c r="D37" s="23">
        <f>_xlfn.XLOOKUP(Table7[[#This Row],[Merged Customer ID]],Table3__3_16[Customer ID],Table3__3_16[HBA1C])</f>
        <v>11.75</v>
      </c>
      <c r="E37" s="22" t="str">
        <f>_xlfn.XLOOKUP(Table7[[#This Row],[Merged Customer ID]],Table3__3_16[Customer ID],Table3__3_16[Heart Issues])</f>
        <v>No</v>
      </c>
      <c r="F37" s="23" t="str">
        <f>_xlfn.XLOOKUP(Table7[[#This Row],[Merged Customer ID]],Table3__3_16[Customer ID],Table3__3_16[Any Transplants])</f>
        <v>No</v>
      </c>
      <c r="G37" s="23" t="str">
        <f>_xlfn.XLOOKUP(Table7[[#This Row],[Merged Customer ID]],Table3__3_16[Customer ID],Table3__3_16[Cancer history])</f>
        <v>No</v>
      </c>
      <c r="H37" s="23">
        <f>_xlfn.XLOOKUP(Table7[[#This Row],[Merged Customer ID]],Table3__3_16[Customer ID],Table3__3_16[NumberOfMajorSurgeries])</f>
        <v>0</v>
      </c>
      <c r="I37" s="23" t="str">
        <f>_xlfn.XLOOKUP(Table7[[#This Row],[Merged Customer ID]],Table3__3_16[Customer ID],Table3__3_16[smoker])</f>
        <v>Yes</v>
      </c>
      <c r="J37" s="23" t="str">
        <f>_xlfn.XLOOKUP(Table7[[#This Row],[Merged Customer ID]],Table3__3_16[Customer ID],Table3__3_16[Weight Status])</f>
        <v>Obesity</v>
      </c>
      <c r="K37" s="23" t="str">
        <f>_xlfn.XLOOKUP(Table7[[#This Row],[Merged Customer ID]],Table3__3_16[Customer ID],Table3__3_16[Sugar Status])</f>
        <v>Diabetes</v>
      </c>
      <c r="L37" s="26">
        <f>_xlfn.XLOOKUP(Table7[[#This Row],[Merged Customer ID]],Table6_20[Merged Customer ID],Table6_20[Date of Birth])</f>
        <v>22271</v>
      </c>
      <c r="M37" s="30">
        <f>_xlfn.XLOOKUP(Table7[[#This Row],[Merged Customer ID]],Table6_20[Merged Customer ID],Table6_20[charges],"0",0)</f>
        <v>45710.21</v>
      </c>
      <c r="N37" s="30" t="str">
        <f>_xlfn.XLOOKUP(Table7[[#This Row],[Merged Customer ID]],Table6_20[Merged Customer ID],Table6_20[Hospital tier])</f>
        <v>tier - 2</v>
      </c>
      <c r="O37" s="30" t="str">
        <f>_xlfn.XLOOKUP(Table7[[#This Row],[Merged Customer ID]],Table6_20[Merged Customer ID],Table6_20[City tier])</f>
        <v>tier - 2</v>
      </c>
      <c r="P37" s="30" t="str">
        <f>_xlfn.XLOOKUP(Table7[[#This Row],[Merged Customer ID]],Table6_20[Merged Customer ID],Table6_20[State ID])</f>
        <v>R1016</v>
      </c>
      <c r="Q37" s="36">
        <f>_xlfn.XLOOKUP(Table7[[#This Row],[Merged Customer ID]],Table6_20[Merged Customer ID],Table6_20[Age])</f>
        <v>62.463888888888889</v>
      </c>
    </row>
    <row r="38" spans="1:17" x14ac:dyDescent="0.35">
      <c r="A38" s="22" t="s">
        <v>2336</v>
      </c>
      <c r="B38" s="22" t="str">
        <f>_xlfn.XLOOKUP(Table7[[#This Row],[Merged Customer ID]],Table2_1[Merged Customer ID],Table2_1[First Name])</f>
        <v>Eason</v>
      </c>
      <c r="C38" s="22">
        <f>_xlfn.XLOOKUP(Table7[[#This Row],[Merged Customer ID]],Table3__3_16[Customer ID],Table3__3_16[BMI])</f>
        <v>40.564999999999998</v>
      </c>
      <c r="D38" s="22">
        <f>_xlfn.XLOOKUP(Table7[[#This Row],[Merged Customer ID]],Table3__3_16[Customer ID],Table3__3_16[HBA1C])</f>
        <v>7.37</v>
      </c>
      <c r="E38" s="22" t="str">
        <f>_xlfn.XLOOKUP(Table7[[#This Row],[Merged Customer ID]],Table3__3_16[Customer ID],Table3__3_16[Heart Issues])</f>
        <v>No</v>
      </c>
      <c r="F38" s="22" t="str">
        <f>_xlfn.XLOOKUP(Table7[[#This Row],[Merged Customer ID]],Table3__3_16[Customer ID],Table3__3_16[Any Transplants])</f>
        <v>No</v>
      </c>
      <c r="G38" s="22" t="str">
        <f>_xlfn.XLOOKUP(Table7[[#This Row],[Merged Customer ID]],Table3__3_16[Customer ID],Table3__3_16[Cancer history])</f>
        <v>No</v>
      </c>
      <c r="H38" s="22">
        <f>_xlfn.XLOOKUP(Table7[[#This Row],[Merged Customer ID]],Table3__3_16[Customer ID],Table3__3_16[NumberOfMajorSurgeries])</f>
        <v>0</v>
      </c>
      <c r="I38" s="22" t="str">
        <f>_xlfn.XLOOKUP(Table7[[#This Row],[Merged Customer ID]],Table3__3_16[Customer ID],Table3__3_16[smoker])</f>
        <v>Yes</v>
      </c>
      <c r="J38" s="22" t="str">
        <f>_xlfn.XLOOKUP(Table7[[#This Row],[Merged Customer ID]],Table3__3_16[Customer ID],Table3__3_16[Weight Status])</f>
        <v>Obesity</v>
      </c>
      <c r="K38" s="22" t="str">
        <f>_xlfn.XLOOKUP(Table7[[#This Row],[Merged Customer ID]],Table3__3_16[Customer ID],Table3__3_16[Sugar Status])</f>
        <v>Diabetes</v>
      </c>
      <c r="L38" s="25">
        <f>_xlfn.XLOOKUP(Table7[[#This Row],[Merged Customer ID]],Table6_20[Merged Customer ID],Table6_20[Date of Birth])</f>
        <v>27250</v>
      </c>
      <c r="M38" s="29">
        <f>_xlfn.XLOOKUP(Table7[[#This Row],[Merged Customer ID]],Table6_20[Merged Customer ID],Table6_20[charges],"0",0)</f>
        <v>45702.02</v>
      </c>
      <c r="N38" s="29" t="str">
        <f>_xlfn.XLOOKUP(Table7[[#This Row],[Merged Customer ID]],Table6_20[Merged Customer ID],Table6_20[Hospital tier])</f>
        <v>tier - 2</v>
      </c>
      <c r="O38" s="29" t="str">
        <f>_xlfn.XLOOKUP(Table7[[#This Row],[Merged Customer ID]],Table6_20[Merged Customer ID],Table6_20[City tier])</f>
        <v>tier - 2</v>
      </c>
      <c r="P38" s="29" t="str">
        <f>_xlfn.XLOOKUP(Table7[[#This Row],[Merged Customer ID]],Table6_20[Merged Customer ID],Table6_20[State ID])</f>
        <v>R1012</v>
      </c>
      <c r="Q38" s="35">
        <f>_xlfn.XLOOKUP(Table7[[#This Row],[Merged Customer ID]],Table6_20[Merged Customer ID],Table6_20[Age])</f>
        <v>48.830555555555556</v>
      </c>
    </row>
    <row r="39" spans="1:17" x14ac:dyDescent="0.35">
      <c r="A39" s="23" t="s">
        <v>2335</v>
      </c>
      <c r="B39" s="23" t="str">
        <f>_xlfn.XLOOKUP(Table7[[#This Row],[Merged Customer ID]],Table2_1[Merged Customer ID],Table2_1[First Name])</f>
        <v>Grummon</v>
      </c>
      <c r="C39" s="23">
        <f>_xlfn.XLOOKUP(Table7[[#This Row],[Merged Customer ID]],Table3__3_16[Customer ID],Table3__3_16[BMI])</f>
        <v>32.450000000000003</v>
      </c>
      <c r="D39" s="23">
        <f>_xlfn.XLOOKUP(Table7[[#This Row],[Merged Customer ID]],Table3__3_16[Customer ID],Table3__3_16[HBA1C])</f>
        <v>11.91</v>
      </c>
      <c r="E39" s="22" t="str">
        <f>_xlfn.XLOOKUP(Table7[[#This Row],[Merged Customer ID]],Table3__3_16[Customer ID],Table3__3_16[Heart Issues])</f>
        <v>No</v>
      </c>
      <c r="F39" s="23" t="str">
        <f>_xlfn.XLOOKUP(Table7[[#This Row],[Merged Customer ID]],Table3__3_16[Customer ID],Table3__3_16[Any Transplants])</f>
        <v>No</v>
      </c>
      <c r="G39" s="23" t="str">
        <f>_xlfn.XLOOKUP(Table7[[#This Row],[Merged Customer ID]],Table3__3_16[Customer ID],Table3__3_16[Cancer history])</f>
        <v>No</v>
      </c>
      <c r="H39" s="23">
        <f>_xlfn.XLOOKUP(Table7[[#This Row],[Merged Customer ID]],Table3__3_16[Customer ID],Table3__3_16[NumberOfMajorSurgeries])</f>
        <v>0</v>
      </c>
      <c r="I39" s="23" t="str">
        <f>_xlfn.XLOOKUP(Table7[[#This Row],[Merged Customer ID]],Table3__3_16[Customer ID],Table3__3_16[smoker])</f>
        <v>Yes</v>
      </c>
      <c r="J39" s="23" t="str">
        <f>_xlfn.XLOOKUP(Table7[[#This Row],[Merged Customer ID]],Table3__3_16[Customer ID],Table3__3_16[Weight Status])</f>
        <v>Obesity</v>
      </c>
      <c r="K39" s="23" t="str">
        <f>_xlfn.XLOOKUP(Table7[[#This Row],[Merged Customer ID]],Table3__3_16[Customer ID],Table3__3_16[Sugar Status])</f>
        <v>Diabetes</v>
      </c>
      <c r="L39" s="26">
        <f>_xlfn.XLOOKUP(Table7[[#This Row],[Merged Customer ID]],Table6_20[Merged Customer ID],Table6_20[Date of Birth])</f>
        <v>22997</v>
      </c>
      <c r="M39" s="30">
        <f>_xlfn.XLOOKUP(Table7[[#This Row],[Merged Customer ID]],Table6_20[Merged Customer ID],Table6_20[charges],"0",0)</f>
        <v>45008.959999999999</v>
      </c>
      <c r="N39" s="30" t="str">
        <f>_xlfn.XLOOKUP(Table7[[#This Row],[Merged Customer ID]],Table6_20[Merged Customer ID],Table6_20[Hospital tier])</f>
        <v>tier - 2</v>
      </c>
      <c r="O39" s="30" t="str">
        <f>_xlfn.XLOOKUP(Table7[[#This Row],[Merged Customer ID]],Table6_20[Merged Customer ID],Table6_20[City tier])</f>
        <v>tier - 2</v>
      </c>
      <c r="P39" s="30" t="str">
        <f>_xlfn.XLOOKUP(Table7[[#This Row],[Merged Customer ID]],Table6_20[Merged Customer ID],Table6_20[State ID])</f>
        <v>R1013</v>
      </c>
      <c r="Q39" s="36">
        <f>_xlfn.XLOOKUP(Table7[[#This Row],[Merged Customer ID]],Table6_20[Merged Customer ID],Table6_20[Age])</f>
        <v>60.475000000000001</v>
      </c>
    </row>
    <row r="40" spans="1:17" x14ac:dyDescent="0.35">
      <c r="A40" s="22" t="s">
        <v>2334</v>
      </c>
      <c r="B40" s="22" t="str">
        <f>_xlfn.XLOOKUP(Table7[[#This Row],[Merged Customer ID]],Table2_1[Merged Customer ID],Table2_1[First Name])</f>
        <v>Vanwechel</v>
      </c>
      <c r="C40" s="22">
        <f>_xlfn.XLOOKUP(Table7[[#This Row],[Merged Customer ID]],Table3__3_16[Customer ID],Table3__3_16[BMI])</f>
        <v>34.96</v>
      </c>
      <c r="D40" s="22">
        <f>_xlfn.XLOOKUP(Table7[[#This Row],[Merged Customer ID]],Table3__3_16[Customer ID],Table3__3_16[HBA1C])</f>
        <v>6.52</v>
      </c>
      <c r="E40" s="22" t="str">
        <f>_xlfn.XLOOKUP(Table7[[#This Row],[Merged Customer ID]],Table3__3_16[Customer ID],Table3__3_16[Heart Issues])</f>
        <v>No</v>
      </c>
      <c r="F40" s="22" t="str">
        <f>_xlfn.XLOOKUP(Table7[[#This Row],[Merged Customer ID]],Table3__3_16[Customer ID],Table3__3_16[Any Transplants])</f>
        <v>No</v>
      </c>
      <c r="G40" s="22" t="str">
        <f>_xlfn.XLOOKUP(Table7[[#This Row],[Merged Customer ID]],Table3__3_16[Customer ID],Table3__3_16[Cancer history])</f>
        <v>No</v>
      </c>
      <c r="H40" s="22">
        <f>_xlfn.XLOOKUP(Table7[[#This Row],[Merged Customer ID]],Table3__3_16[Customer ID],Table3__3_16[NumberOfMajorSurgeries])</f>
        <v>0</v>
      </c>
      <c r="I40" s="22" t="str">
        <f>_xlfn.XLOOKUP(Table7[[#This Row],[Merged Customer ID]],Table3__3_16[Customer ID],Table3__3_16[smoker])</f>
        <v>Yes</v>
      </c>
      <c r="J40" s="22" t="str">
        <f>_xlfn.XLOOKUP(Table7[[#This Row],[Merged Customer ID]],Table3__3_16[Customer ID],Table3__3_16[Weight Status])</f>
        <v>Obesity</v>
      </c>
      <c r="K40" s="22" t="str">
        <f>_xlfn.XLOOKUP(Table7[[#This Row],[Merged Customer ID]],Table3__3_16[Customer ID],Table3__3_16[Sugar Status])</f>
        <v>Diabetes</v>
      </c>
      <c r="L40" s="25">
        <f>_xlfn.XLOOKUP(Table7[[#This Row],[Merged Customer ID]],Table6_20[Merged Customer ID],Table6_20[Date of Birth])</f>
        <v>26158</v>
      </c>
      <c r="M40" s="29">
        <f>_xlfn.XLOOKUP(Table7[[#This Row],[Merged Customer ID]],Table6_20[Merged Customer ID],Table6_20[charges],"0",0)</f>
        <v>44641.2</v>
      </c>
      <c r="N40" s="29" t="str">
        <f>_xlfn.XLOOKUP(Table7[[#This Row],[Merged Customer ID]],Table6_20[Merged Customer ID],Table6_20[Hospital tier])</f>
        <v>tier - 2</v>
      </c>
      <c r="O40" s="29" t="str">
        <f>_xlfn.XLOOKUP(Table7[[#This Row],[Merged Customer ID]],Table6_20[Merged Customer ID],Table6_20[City tier])</f>
        <v>tier - 3</v>
      </c>
      <c r="P40" s="29" t="str">
        <f>_xlfn.XLOOKUP(Table7[[#This Row],[Merged Customer ID]],Table6_20[Merged Customer ID],Table6_20[State ID])</f>
        <v>R1024</v>
      </c>
      <c r="Q40" s="35">
        <f>_xlfn.XLOOKUP(Table7[[#This Row],[Merged Customer ID]],Table6_20[Merged Customer ID],Table6_20[Age])</f>
        <v>51.819444444444443</v>
      </c>
    </row>
    <row r="41" spans="1:17" x14ac:dyDescent="0.35">
      <c r="A41" s="23" t="s">
        <v>2333</v>
      </c>
      <c r="B41" s="23" t="str">
        <f>_xlfn.XLOOKUP(Table7[[#This Row],[Merged Customer ID]],Table2_1[Merged Customer ID],Table2_1[First Name])</f>
        <v>Fisher</v>
      </c>
      <c r="C41" s="23">
        <f>_xlfn.XLOOKUP(Table7[[#This Row],[Merged Customer ID]],Table3__3_16[Customer ID],Table3__3_16[BMI])</f>
        <v>35.5</v>
      </c>
      <c r="D41" s="23">
        <f>_xlfn.XLOOKUP(Table7[[#This Row],[Merged Customer ID]],Table3__3_16[Customer ID],Table3__3_16[HBA1C])</f>
        <v>5.14</v>
      </c>
      <c r="E41" s="22" t="str">
        <f>_xlfn.XLOOKUP(Table7[[#This Row],[Merged Customer ID]],Table3__3_16[Customer ID],Table3__3_16[Heart Issues])</f>
        <v>No</v>
      </c>
      <c r="F41" s="23" t="str">
        <f>_xlfn.XLOOKUP(Table7[[#This Row],[Merged Customer ID]],Table3__3_16[Customer ID],Table3__3_16[Any Transplants])</f>
        <v>No</v>
      </c>
      <c r="G41" s="23" t="str">
        <f>_xlfn.XLOOKUP(Table7[[#This Row],[Merged Customer ID]],Table3__3_16[Customer ID],Table3__3_16[Cancer history])</f>
        <v>Yes</v>
      </c>
      <c r="H41" s="23">
        <f>_xlfn.XLOOKUP(Table7[[#This Row],[Merged Customer ID]],Table3__3_16[Customer ID],Table3__3_16[NumberOfMajorSurgeries])</f>
        <v>1</v>
      </c>
      <c r="I41" s="23" t="str">
        <f>_xlfn.XLOOKUP(Table7[[#This Row],[Merged Customer ID]],Table3__3_16[Customer ID],Table3__3_16[smoker])</f>
        <v>Yes</v>
      </c>
      <c r="J41" s="23" t="str">
        <f>_xlfn.XLOOKUP(Table7[[#This Row],[Merged Customer ID]],Table3__3_16[Customer ID],Table3__3_16[Weight Status])</f>
        <v>Obesity</v>
      </c>
      <c r="K41" s="23" t="str">
        <f>_xlfn.XLOOKUP(Table7[[#This Row],[Merged Customer ID]],Table3__3_16[Customer ID],Table3__3_16[Sugar Status])</f>
        <v>Normal</v>
      </c>
      <c r="L41" s="26">
        <f>_xlfn.XLOOKUP(Table7[[#This Row],[Merged Customer ID]],Table6_20[Merged Customer ID],Table6_20[Date of Birth])</f>
        <v>34253</v>
      </c>
      <c r="M41" s="30">
        <f>_xlfn.XLOOKUP(Table7[[#This Row],[Merged Customer ID]],Table6_20[Merged Customer ID],Table6_20[charges],"0",0)</f>
        <v>44585.46</v>
      </c>
      <c r="N41" s="30" t="str">
        <f>_xlfn.XLOOKUP(Table7[[#This Row],[Merged Customer ID]],Table6_20[Merged Customer ID],Table6_20[Hospital tier])</f>
        <v>tier - 2</v>
      </c>
      <c r="O41" s="30" t="str">
        <f>_xlfn.XLOOKUP(Table7[[#This Row],[Merged Customer ID]],Table6_20[Merged Customer ID],Table6_20[City tier])</f>
        <v>tier - 2</v>
      </c>
      <c r="P41" s="30" t="str">
        <f>_xlfn.XLOOKUP(Table7[[#This Row],[Merged Customer ID]],Table6_20[Merged Customer ID],Table6_20[State ID])</f>
        <v>R1011</v>
      </c>
      <c r="Q41" s="36">
        <f>_xlfn.XLOOKUP(Table7[[#This Row],[Merged Customer ID]],Table6_20[Merged Customer ID],Table6_20[Age])</f>
        <v>29.658333333333335</v>
      </c>
    </row>
    <row r="42" spans="1:17" x14ac:dyDescent="0.35">
      <c r="A42" s="22" t="s">
        <v>2332</v>
      </c>
      <c r="B42" s="22" t="str">
        <f>_xlfn.XLOOKUP(Table7[[#This Row],[Merged Customer ID]],Table2_1[Merged Customer ID],Table2_1[First Name])</f>
        <v>Jenkins</v>
      </c>
      <c r="C42" s="22">
        <f>_xlfn.XLOOKUP(Table7[[#This Row],[Merged Customer ID]],Table3__3_16[Customer ID],Table3__3_16[BMI])</f>
        <v>52.58</v>
      </c>
      <c r="D42" s="22">
        <f>_xlfn.XLOOKUP(Table7[[#This Row],[Merged Customer ID]],Table3__3_16[Customer ID],Table3__3_16[HBA1C])</f>
        <v>4.1900000000000004</v>
      </c>
      <c r="E42" s="22" t="str">
        <f>_xlfn.XLOOKUP(Table7[[#This Row],[Merged Customer ID]],Table3__3_16[Customer ID],Table3__3_16[Heart Issues])</f>
        <v>No</v>
      </c>
      <c r="F42" s="22" t="str">
        <f>_xlfn.XLOOKUP(Table7[[#This Row],[Merged Customer ID]],Table3__3_16[Customer ID],Table3__3_16[Any Transplants])</f>
        <v>Yes</v>
      </c>
      <c r="G42" s="22" t="str">
        <f>_xlfn.XLOOKUP(Table7[[#This Row],[Merged Customer ID]],Table3__3_16[Customer ID],Table3__3_16[Cancer history])</f>
        <v>No</v>
      </c>
      <c r="H42" s="22">
        <f>_xlfn.XLOOKUP(Table7[[#This Row],[Merged Customer ID]],Table3__3_16[Customer ID],Table3__3_16[NumberOfMajorSurgeries])</f>
        <v>1</v>
      </c>
      <c r="I42" s="22" t="str">
        <f>_xlfn.XLOOKUP(Table7[[#This Row],[Merged Customer ID]],Table3__3_16[Customer ID],Table3__3_16[smoker])</f>
        <v>Yes</v>
      </c>
      <c r="J42" s="22" t="str">
        <f>_xlfn.XLOOKUP(Table7[[#This Row],[Merged Customer ID]],Table3__3_16[Customer ID],Table3__3_16[Weight Status])</f>
        <v>Obesity</v>
      </c>
      <c r="K42" s="22" t="str">
        <f>_xlfn.XLOOKUP(Table7[[#This Row],[Merged Customer ID]],Table3__3_16[Customer ID],Table3__3_16[Sugar Status])</f>
        <v>Normal</v>
      </c>
      <c r="L42" s="25">
        <f>_xlfn.XLOOKUP(Table7[[#This Row],[Merged Customer ID]],Table6_20[Merged Customer ID],Table6_20[Date of Birth])</f>
        <v>36740</v>
      </c>
      <c r="M42" s="29">
        <f>_xlfn.XLOOKUP(Table7[[#This Row],[Merged Customer ID]],Table6_20[Merged Customer ID],Table6_20[charges],"0",0)</f>
        <v>44501.4</v>
      </c>
      <c r="N42" s="29" t="str">
        <f>_xlfn.XLOOKUP(Table7[[#This Row],[Merged Customer ID]],Table6_20[Merged Customer ID],Table6_20[Hospital tier])</f>
        <v>tier - 2</v>
      </c>
      <c r="O42" s="29" t="str">
        <f>_xlfn.XLOOKUP(Table7[[#This Row],[Merged Customer ID]],Table6_20[Merged Customer ID],Table6_20[City tier])</f>
        <v>tier - 3</v>
      </c>
      <c r="P42" s="29" t="str">
        <f>_xlfn.XLOOKUP(Table7[[#This Row],[Merged Customer ID]],Table6_20[Merged Customer ID],Table6_20[State ID])</f>
        <v>R1013</v>
      </c>
      <c r="Q42" s="35">
        <f>_xlfn.XLOOKUP(Table7[[#This Row],[Merged Customer ID]],Table6_20[Merged Customer ID],Table6_20[Age])</f>
        <v>22.85</v>
      </c>
    </row>
    <row r="43" spans="1:17" x14ac:dyDescent="0.35">
      <c r="A43" s="23" t="s">
        <v>2331</v>
      </c>
      <c r="B43" s="23" t="str">
        <f>_xlfn.XLOOKUP(Table7[[#This Row],[Merged Customer ID]],Table2_1[Merged Customer ID],Table2_1[First Name])</f>
        <v>Peters</v>
      </c>
      <c r="C43" s="23">
        <f>_xlfn.XLOOKUP(Table7[[#This Row],[Merged Customer ID]],Table3__3_16[Customer ID],Table3__3_16[BMI])</f>
        <v>35.200000000000003</v>
      </c>
      <c r="D43" s="23">
        <f>_xlfn.XLOOKUP(Table7[[#This Row],[Merged Customer ID]],Table3__3_16[Customer ID],Table3__3_16[HBA1C])</f>
        <v>11.68</v>
      </c>
      <c r="E43" s="22" t="str">
        <f>_xlfn.XLOOKUP(Table7[[#This Row],[Merged Customer ID]],Table3__3_16[Customer ID],Table3__3_16[Heart Issues])</f>
        <v>Yes</v>
      </c>
      <c r="F43" s="23" t="str">
        <f>_xlfn.XLOOKUP(Table7[[#This Row],[Merged Customer ID]],Table3__3_16[Customer ID],Table3__3_16[Any Transplants])</f>
        <v>No</v>
      </c>
      <c r="G43" s="23" t="str">
        <f>_xlfn.XLOOKUP(Table7[[#This Row],[Merged Customer ID]],Table3__3_16[Customer ID],Table3__3_16[Cancer history])</f>
        <v>No</v>
      </c>
      <c r="H43" s="23">
        <f>_xlfn.XLOOKUP(Table7[[#This Row],[Merged Customer ID]],Table3__3_16[Customer ID],Table3__3_16[NumberOfMajorSurgeries])</f>
        <v>0</v>
      </c>
      <c r="I43" s="23" t="str">
        <f>_xlfn.XLOOKUP(Table7[[#This Row],[Merged Customer ID]],Table3__3_16[Customer ID],Table3__3_16[smoker])</f>
        <v>Yes</v>
      </c>
      <c r="J43" s="23" t="str">
        <f>_xlfn.XLOOKUP(Table7[[#This Row],[Merged Customer ID]],Table3__3_16[Customer ID],Table3__3_16[Weight Status])</f>
        <v>Obesity</v>
      </c>
      <c r="K43" s="23" t="str">
        <f>_xlfn.XLOOKUP(Table7[[#This Row],[Merged Customer ID]],Table3__3_16[Customer ID],Table3__3_16[Sugar Status])</f>
        <v>Diabetes</v>
      </c>
      <c r="L43" s="26">
        <f>_xlfn.XLOOKUP(Table7[[#This Row],[Merged Customer ID]],Table6_20[Merged Customer ID],Table6_20[Date of Birth])</f>
        <v>24729</v>
      </c>
      <c r="M43" s="30">
        <f>_xlfn.XLOOKUP(Table7[[#This Row],[Merged Customer ID]],Table6_20[Merged Customer ID],Table6_20[charges],"0",0)</f>
        <v>44423.8</v>
      </c>
      <c r="N43" s="30" t="str">
        <f>_xlfn.XLOOKUP(Table7[[#This Row],[Merged Customer ID]],Table6_20[Merged Customer ID],Table6_20[Hospital tier])</f>
        <v>tier - 2</v>
      </c>
      <c r="O43" s="30" t="str">
        <f>_xlfn.XLOOKUP(Table7[[#This Row],[Merged Customer ID]],Table6_20[Merged Customer ID],Table6_20[City tier])</f>
        <v>tier - 3</v>
      </c>
      <c r="P43" s="30" t="str">
        <f>_xlfn.XLOOKUP(Table7[[#This Row],[Merged Customer ID]],Table6_20[Merged Customer ID],Table6_20[State ID])</f>
        <v>R1013</v>
      </c>
      <c r="Q43" s="36">
        <f>_xlfn.XLOOKUP(Table7[[#This Row],[Merged Customer ID]],Table6_20[Merged Customer ID],Table6_20[Age])</f>
        <v>55.733333333333334</v>
      </c>
    </row>
    <row r="44" spans="1:17" x14ac:dyDescent="0.35">
      <c r="A44" s="22" t="s">
        <v>2330</v>
      </c>
      <c r="B44" s="22" t="str">
        <f>_xlfn.XLOOKUP(Table7[[#This Row],[Merged Customer ID]],Table2_1[Merged Customer ID],Table2_1[First Name])</f>
        <v>Aha</v>
      </c>
      <c r="C44" s="22">
        <f>_xlfn.XLOOKUP(Table7[[#This Row],[Merged Customer ID]],Table3__3_16[Customer ID],Table3__3_16[BMI])</f>
        <v>38.06</v>
      </c>
      <c r="D44" s="22">
        <f>_xlfn.XLOOKUP(Table7[[#This Row],[Merged Customer ID]],Table3__3_16[Customer ID],Table3__3_16[HBA1C])</f>
        <v>6.98</v>
      </c>
      <c r="E44" s="22" t="str">
        <f>_xlfn.XLOOKUP(Table7[[#This Row],[Merged Customer ID]],Table3__3_16[Customer ID],Table3__3_16[Heart Issues])</f>
        <v>No</v>
      </c>
      <c r="F44" s="22" t="str">
        <f>_xlfn.XLOOKUP(Table7[[#This Row],[Merged Customer ID]],Table3__3_16[Customer ID],Table3__3_16[Any Transplants])</f>
        <v>No</v>
      </c>
      <c r="G44" s="22" t="str">
        <f>_xlfn.XLOOKUP(Table7[[#This Row],[Merged Customer ID]],Table3__3_16[Customer ID],Table3__3_16[Cancer history])</f>
        <v>No</v>
      </c>
      <c r="H44" s="22">
        <f>_xlfn.XLOOKUP(Table7[[#This Row],[Merged Customer ID]],Table3__3_16[Customer ID],Table3__3_16[NumberOfMajorSurgeries])</f>
        <v>0</v>
      </c>
      <c r="I44" s="22" t="str">
        <f>_xlfn.XLOOKUP(Table7[[#This Row],[Merged Customer ID]],Table3__3_16[Customer ID],Table3__3_16[smoker])</f>
        <v>Yes</v>
      </c>
      <c r="J44" s="22" t="str">
        <f>_xlfn.XLOOKUP(Table7[[#This Row],[Merged Customer ID]],Table3__3_16[Customer ID],Table3__3_16[Weight Status])</f>
        <v>Obesity</v>
      </c>
      <c r="K44" s="22" t="str">
        <f>_xlfn.XLOOKUP(Table7[[#This Row],[Merged Customer ID]],Table3__3_16[Customer ID],Table3__3_16[Sugar Status])</f>
        <v>Diabetes</v>
      </c>
      <c r="L44" s="25">
        <f>_xlfn.XLOOKUP(Table7[[#This Row],[Merged Customer ID]],Table6_20[Merged Customer ID],Table6_20[Date of Birth])</f>
        <v>26235</v>
      </c>
      <c r="M44" s="29">
        <f>_xlfn.XLOOKUP(Table7[[#This Row],[Merged Customer ID]],Table6_20[Merged Customer ID],Table6_20[charges],"0",0)</f>
        <v>44400.41</v>
      </c>
      <c r="N44" s="29" t="str">
        <f>_xlfn.XLOOKUP(Table7[[#This Row],[Merged Customer ID]],Table6_20[Merged Customer ID],Table6_20[Hospital tier])</f>
        <v>tier - 2</v>
      </c>
      <c r="O44" s="29" t="str">
        <f>_xlfn.XLOOKUP(Table7[[#This Row],[Merged Customer ID]],Table6_20[Merged Customer ID],Table6_20[City tier])</f>
        <v>tier - 2</v>
      </c>
      <c r="P44" s="29" t="str">
        <f>_xlfn.XLOOKUP(Table7[[#This Row],[Merged Customer ID]],Table6_20[Merged Customer ID],Table6_20[State ID])</f>
        <v>R1013</v>
      </c>
      <c r="Q44" s="35">
        <f>_xlfn.XLOOKUP(Table7[[#This Row],[Merged Customer ID]],Table6_20[Merged Customer ID],Table6_20[Age])</f>
        <v>51.608333333333334</v>
      </c>
    </row>
    <row r="45" spans="1:17" x14ac:dyDescent="0.35">
      <c r="A45" s="23" t="s">
        <v>2329</v>
      </c>
      <c r="B45" s="23" t="str">
        <f>_xlfn.XLOOKUP(Table7[[#This Row],[Merged Customer ID]],Table2_1[Merged Customer ID],Table2_1[First Name])</f>
        <v>McElwain</v>
      </c>
      <c r="C45" s="23">
        <f>_xlfn.XLOOKUP(Table7[[#This Row],[Merged Customer ID]],Table3__3_16[Customer ID],Table3__3_16[BMI])</f>
        <v>34.21</v>
      </c>
      <c r="D45" s="23">
        <f>_xlfn.XLOOKUP(Table7[[#This Row],[Merged Customer ID]],Table3__3_16[Customer ID],Table3__3_16[HBA1C])</f>
        <v>8.34</v>
      </c>
      <c r="E45" s="22" t="str">
        <f>_xlfn.XLOOKUP(Table7[[#This Row],[Merged Customer ID]],Table3__3_16[Customer ID],Table3__3_16[Heart Issues])</f>
        <v>No</v>
      </c>
      <c r="F45" s="23" t="str">
        <f>_xlfn.XLOOKUP(Table7[[#This Row],[Merged Customer ID]],Table3__3_16[Customer ID],Table3__3_16[Any Transplants])</f>
        <v>No</v>
      </c>
      <c r="G45" s="23" t="str">
        <f>_xlfn.XLOOKUP(Table7[[#This Row],[Merged Customer ID]],Table3__3_16[Customer ID],Table3__3_16[Cancer history])</f>
        <v>No</v>
      </c>
      <c r="H45" s="23">
        <f>_xlfn.XLOOKUP(Table7[[#This Row],[Merged Customer ID]],Table3__3_16[Customer ID],Table3__3_16[NumberOfMajorSurgeries])</f>
        <v>0</v>
      </c>
      <c r="I45" s="23" t="str">
        <f>_xlfn.XLOOKUP(Table7[[#This Row],[Merged Customer ID]],Table3__3_16[Customer ID],Table3__3_16[smoker])</f>
        <v>Yes</v>
      </c>
      <c r="J45" s="23" t="str">
        <f>_xlfn.XLOOKUP(Table7[[#This Row],[Merged Customer ID]],Table3__3_16[Customer ID],Table3__3_16[Weight Status])</f>
        <v>Obesity</v>
      </c>
      <c r="K45" s="23" t="str">
        <f>_xlfn.XLOOKUP(Table7[[#This Row],[Merged Customer ID]],Table3__3_16[Customer ID],Table3__3_16[Sugar Status])</f>
        <v>Diabetes</v>
      </c>
      <c r="L45" s="26">
        <f>_xlfn.XLOOKUP(Table7[[#This Row],[Merged Customer ID]],Table6_20[Merged Customer ID],Table6_20[Date of Birth])</f>
        <v>25166</v>
      </c>
      <c r="M45" s="30">
        <f>_xlfn.XLOOKUP(Table7[[#This Row],[Merged Customer ID]],Table6_20[Merged Customer ID],Table6_20[charges],"0",0)</f>
        <v>44260.75</v>
      </c>
      <c r="N45" s="30" t="str">
        <f>_xlfn.XLOOKUP(Table7[[#This Row],[Merged Customer ID]],Table6_20[Merged Customer ID],Table6_20[Hospital tier])</f>
        <v>tier - 2</v>
      </c>
      <c r="O45" s="30" t="str">
        <f>_xlfn.XLOOKUP(Table7[[#This Row],[Merged Customer ID]],Table6_20[Merged Customer ID],Table6_20[City tier])</f>
        <v>tier - 1</v>
      </c>
      <c r="P45" s="30" t="str">
        <f>_xlfn.XLOOKUP(Table7[[#This Row],[Merged Customer ID]],Table6_20[Merged Customer ID],Table6_20[State ID])</f>
        <v>R1013</v>
      </c>
      <c r="Q45" s="36">
        <f>_xlfn.XLOOKUP(Table7[[#This Row],[Merged Customer ID]],Table6_20[Merged Customer ID],Table6_20[Age])</f>
        <v>54.538888888888891</v>
      </c>
    </row>
    <row r="46" spans="1:17" x14ac:dyDescent="0.35">
      <c r="A46" s="22" t="s">
        <v>2328</v>
      </c>
      <c r="B46" s="22" t="str">
        <f>_xlfn.XLOOKUP(Table7[[#This Row],[Merged Customer ID]],Table2_1[Merged Customer ID],Table2_1[First Name])</f>
        <v>Januszewski</v>
      </c>
      <c r="C46" s="22">
        <f>_xlfn.XLOOKUP(Table7[[#This Row],[Merged Customer ID]],Table3__3_16[Customer ID],Table3__3_16[BMI])</f>
        <v>38.94</v>
      </c>
      <c r="D46" s="22">
        <f>_xlfn.XLOOKUP(Table7[[#This Row],[Merged Customer ID]],Table3__3_16[Customer ID],Table3__3_16[HBA1C])</f>
        <v>8.49</v>
      </c>
      <c r="E46" s="22" t="str">
        <f>_xlfn.XLOOKUP(Table7[[#This Row],[Merged Customer ID]],Table3__3_16[Customer ID],Table3__3_16[Heart Issues])</f>
        <v>Yes</v>
      </c>
      <c r="F46" s="22" t="str">
        <f>_xlfn.XLOOKUP(Table7[[#This Row],[Merged Customer ID]],Table3__3_16[Customer ID],Table3__3_16[Any Transplants])</f>
        <v>No</v>
      </c>
      <c r="G46" s="22" t="str">
        <f>_xlfn.XLOOKUP(Table7[[#This Row],[Merged Customer ID]],Table3__3_16[Customer ID],Table3__3_16[Cancer history])</f>
        <v>No</v>
      </c>
      <c r="H46" s="22">
        <f>_xlfn.XLOOKUP(Table7[[#This Row],[Merged Customer ID]],Table3__3_16[Customer ID],Table3__3_16[NumberOfMajorSurgeries])</f>
        <v>1</v>
      </c>
      <c r="I46" s="22" t="str">
        <f>_xlfn.XLOOKUP(Table7[[#This Row],[Merged Customer ID]],Table3__3_16[Customer ID],Table3__3_16[smoker])</f>
        <v>Yes</v>
      </c>
      <c r="J46" s="22" t="str">
        <f>_xlfn.XLOOKUP(Table7[[#This Row],[Merged Customer ID]],Table3__3_16[Customer ID],Table3__3_16[Weight Status])</f>
        <v>Obesity</v>
      </c>
      <c r="K46" s="22" t="str">
        <f>_xlfn.XLOOKUP(Table7[[#This Row],[Merged Customer ID]],Table3__3_16[Customer ID],Table3__3_16[Sugar Status])</f>
        <v>Diabetes</v>
      </c>
      <c r="L46" s="25">
        <f>_xlfn.XLOOKUP(Table7[[#This Row],[Merged Customer ID]],Table6_20[Merged Customer ID],Table6_20[Date of Birth])</f>
        <v>27546</v>
      </c>
      <c r="M46" s="29">
        <f>_xlfn.XLOOKUP(Table7[[#This Row],[Merged Customer ID]],Table6_20[Merged Customer ID],Table6_20[charges],"0",0)</f>
        <v>44202.65</v>
      </c>
      <c r="N46" s="29" t="str">
        <f>_xlfn.XLOOKUP(Table7[[#This Row],[Merged Customer ID]],Table6_20[Merged Customer ID],Table6_20[Hospital tier])</f>
        <v>tier - 2</v>
      </c>
      <c r="O46" s="29" t="str">
        <f>_xlfn.XLOOKUP(Table7[[#This Row],[Merged Customer ID]],Table6_20[Merged Customer ID],Table6_20[City tier])</f>
        <v>tier - 2</v>
      </c>
      <c r="P46" s="29" t="str">
        <f>_xlfn.XLOOKUP(Table7[[#This Row],[Merged Customer ID]],Table6_20[Merged Customer ID],Table6_20[State ID])</f>
        <v>R1013</v>
      </c>
      <c r="Q46" s="35">
        <f>_xlfn.XLOOKUP(Table7[[#This Row],[Merged Customer ID]],Table6_20[Merged Customer ID],Table6_20[Age])</f>
        <v>48.019444444444446</v>
      </c>
    </row>
    <row r="47" spans="1:17" x14ac:dyDescent="0.35">
      <c r="A47" s="23" t="s">
        <v>2327</v>
      </c>
      <c r="B47" s="23" t="str">
        <f>_xlfn.XLOOKUP(Table7[[#This Row],[Merged Customer ID]],Table2_1[Merged Customer ID],Table2_1[First Name])</f>
        <v>Rohne</v>
      </c>
      <c r="C47" s="23">
        <f>_xlfn.XLOOKUP(Table7[[#This Row],[Merged Customer ID]],Table3__3_16[Customer ID],Table3__3_16[BMI])</f>
        <v>30.21</v>
      </c>
      <c r="D47" s="23">
        <f>_xlfn.XLOOKUP(Table7[[#This Row],[Merged Customer ID]],Table3__3_16[Customer ID],Table3__3_16[HBA1C])</f>
        <v>5.34</v>
      </c>
      <c r="E47" s="22" t="str">
        <f>_xlfn.XLOOKUP(Table7[[#This Row],[Merged Customer ID]],Table3__3_16[Customer ID],Table3__3_16[Heart Issues])</f>
        <v>Yes</v>
      </c>
      <c r="F47" s="23" t="str">
        <f>_xlfn.XLOOKUP(Table7[[#This Row],[Merged Customer ID]],Table3__3_16[Customer ID],Table3__3_16[Any Transplants])</f>
        <v>No</v>
      </c>
      <c r="G47" s="23" t="str">
        <f>_xlfn.XLOOKUP(Table7[[#This Row],[Merged Customer ID]],Table3__3_16[Customer ID],Table3__3_16[Cancer history])</f>
        <v>No</v>
      </c>
      <c r="H47" s="23">
        <f>_xlfn.XLOOKUP(Table7[[#This Row],[Merged Customer ID]],Table3__3_16[Customer ID],Table3__3_16[NumberOfMajorSurgeries])</f>
        <v>1</v>
      </c>
      <c r="I47" s="23" t="str">
        <f>_xlfn.XLOOKUP(Table7[[#This Row],[Merged Customer ID]],Table3__3_16[Customer ID],Table3__3_16[smoker])</f>
        <v>Yes</v>
      </c>
      <c r="J47" s="23" t="str">
        <f>_xlfn.XLOOKUP(Table7[[#This Row],[Merged Customer ID]],Table3__3_16[Customer ID],Table3__3_16[Weight Status])</f>
        <v>Obesity</v>
      </c>
      <c r="K47" s="23" t="str">
        <f>_xlfn.XLOOKUP(Table7[[#This Row],[Merged Customer ID]],Table3__3_16[Customer ID],Table3__3_16[Sugar Status])</f>
        <v>Normal</v>
      </c>
      <c r="L47" s="26">
        <f>_xlfn.XLOOKUP(Table7[[#This Row],[Merged Customer ID]],Table6_20[Merged Customer ID],Table6_20[Date of Birth])</f>
        <v>32340</v>
      </c>
      <c r="M47" s="30">
        <f>_xlfn.XLOOKUP(Table7[[#This Row],[Merged Customer ID]],Table6_20[Merged Customer ID],Table6_20[charges],"0",0)</f>
        <v>43943.88</v>
      </c>
      <c r="N47" s="30" t="str">
        <f>_xlfn.XLOOKUP(Table7[[#This Row],[Merged Customer ID]],Table6_20[Merged Customer ID],Table6_20[Hospital tier])</f>
        <v>tier - 2</v>
      </c>
      <c r="O47" s="30" t="str">
        <f>_xlfn.XLOOKUP(Table7[[#This Row],[Merged Customer ID]],Table6_20[Merged Customer ID],Table6_20[City tier])</f>
        <v>tier - 1</v>
      </c>
      <c r="P47" s="30" t="str">
        <f>_xlfn.XLOOKUP(Table7[[#This Row],[Merged Customer ID]],Table6_20[Merged Customer ID],Table6_20[State ID])</f>
        <v>R1012</v>
      </c>
      <c r="Q47" s="36">
        <f>_xlfn.XLOOKUP(Table7[[#This Row],[Merged Customer ID]],Table6_20[Merged Customer ID],Table6_20[Age])</f>
        <v>34.894444444444446</v>
      </c>
    </row>
    <row r="48" spans="1:17" x14ac:dyDescent="0.35">
      <c r="A48" s="22" t="s">
        <v>2326</v>
      </c>
      <c r="B48" s="22" t="str">
        <f>_xlfn.XLOOKUP(Table7[[#This Row],[Merged Customer ID]],Table2_1[Merged Customer ID],Table2_1[First Name])</f>
        <v>O'Grady</v>
      </c>
      <c r="C48" s="22">
        <f>_xlfn.XLOOKUP(Table7[[#This Row],[Merged Customer ID]],Table3__3_16[Customer ID],Table3__3_16[BMI])</f>
        <v>33.630000000000003</v>
      </c>
      <c r="D48" s="22">
        <f>_xlfn.XLOOKUP(Table7[[#This Row],[Merged Customer ID]],Table3__3_16[Customer ID],Table3__3_16[HBA1C])</f>
        <v>4.43</v>
      </c>
      <c r="E48" s="22" t="str">
        <f>_xlfn.XLOOKUP(Table7[[#This Row],[Merged Customer ID]],Table3__3_16[Customer ID],Table3__3_16[Heart Issues])</f>
        <v>Yes</v>
      </c>
      <c r="F48" s="22" t="str">
        <f>_xlfn.XLOOKUP(Table7[[#This Row],[Merged Customer ID]],Table3__3_16[Customer ID],Table3__3_16[Any Transplants])</f>
        <v>No</v>
      </c>
      <c r="G48" s="22" t="str">
        <f>_xlfn.XLOOKUP(Table7[[#This Row],[Merged Customer ID]],Table3__3_16[Customer ID],Table3__3_16[Cancer history])</f>
        <v>No</v>
      </c>
      <c r="H48" s="22">
        <f>_xlfn.XLOOKUP(Table7[[#This Row],[Merged Customer ID]],Table3__3_16[Customer ID],Table3__3_16[NumberOfMajorSurgeries])</f>
        <v>2</v>
      </c>
      <c r="I48" s="22" t="str">
        <f>_xlfn.XLOOKUP(Table7[[#This Row],[Merged Customer ID]],Table3__3_16[Customer ID],Table3__3_16[smoker])</f>
        <v>Yes</v>
      </c>
      <c r="J48" s="22" t="str">
        <f>_xlfn.XLOOKUP(Table7[[#This Row],[Merged Customer ID]],Table3__3_16[Customer ID],Table3__3_16[Weight Status])</f>
        <v>Obesity</v>
      </c>
      <c r="K48" s="22" t="str">
        <f>_xlfn.XLOOKUP(Table7[[#This Row],[Merged Customer ID]],Table3__3_16[Customer ID],Table3__3_16[Sugar Status])</f>
        <v>Normal</v>
      </c>
      <c r="L48" s="25">
        <f>_xlfn.XLOOKUP(Table7[[#This Row],[Merged Customer ID]],Table6_20[Merged Customer ID],Table6_20[Date of Birth])</f>
        <v>24385</v>
      </c>
      <c r="M48" s="29">
        <f>_xlfn.XLOOKUP(Table7[[#This Row],[Merged Customer ID]],Table6_20[Merged Customer ID],Table6_20[charges],"0",0)</f>
        <v>43921.18</v>
      </c>
      <c r="N48" s="29" t="str">
        <f>_xlfn.XLOOKUP(Table7[[#This Row],[Merged Customer ID]],Table6_20[Merged Customer ID],Table6_20[Hospital tier])</f>
        <v>tier - 2</v>
      </c>
      <c r="O48" s="29" t="str">
        <f>_xlfn.XLOOKUP(Table7[[#This Row],[Merged Customer ID]],Table6_20[Merged Customer ID],Table6_20[City tier])</f>
        <v>tier - 2</v>
      </c>
      <c r="P48" s="29" t="str">
        <f>_xlfn.XLOOKUP(Table7[[#This Row],[Merged Customer ID]],Table6_20[Merged Customer ID],Table6_20[State ID])</f>
        <v>R1012</v>
      </c>
      <c r="Q48" s="35">
        <f>_xlfn.XLOOKUP(Table7[[#This Row],[Merged Customer ID]],Table6_20[Merged Customer ID],Table6_20[Age])</f>
        <v>56.674999999999997</v>
      </c>
    </row>
    <row r="49" spans="1:17" x14ac:dyDescent="0.35">
      <c r="A49" s="23" t="s">
        <v>2325</v>
      </c>
      <c r="B49" s="23" t="str">
        <f>_xlfn.XLOOKUP(Table7[[#This Row],[Merged Customer ID]],Table2_1[Merged Customer ID],Table2_1[First Name])</f>
        <v>Peters</v>
      </c>
      <c r="C49" s="23">
        <f>_xlfn.XLOOKUP(Table7[[#This Row],[Merged Customer ID]],Table3__3_16[Customer ID],Table3__3_16[BMI])</f>
        <v>40.369999999999997</v>
      </c>
      <c r="D49" s="23">
        <f>_xlfn.XLOOKUP(Table7[[#This Row],[Merged Customer ID]],Table3__3_16[Customer ID],Table3__3_16[HBA1C])</f>
        <v>4.47</v>
      </c>
      <c r="E49" s="22" t="str">
        <f>_xlfn.XLOOKUP(Table7[[#This Row],[Merged Customer ID]],Table3__3_16[Customer ID],Table3__3_16[Heart Issues])</f>
        <v>No</v>
      </c>
      <c r="F49" s="23" t="str">
        <f>_xlfn.XLOOKUP(Table7[[#This Row],[Merged Customer ID]],Table3__3_16[Customer ID],Table3__3_16[Any Transplants])</f>
        <v>No</v>
      </c>
      <c r="G49" s="23" t="str">
        <f>_xlfn.XLOOKUP(Table7[[#This Row],[Merged Customer ID]],Table3__3_16[Customer ID],Table3__3_16[Cancer history])</f>
        <v>No</v>
      </c>
      <c r="H49" s="23">
        <f>_xlfn.XLOOKUP(Table7[[#This Row],[Merged Customer ID]],Table3__3_16[Customer ID],Table3__3_16[NumberOfMajorSurgeries])</f>
        <v>0</v>
      </c>
      <c r="I49" s="23" t="str">
        <f>_xlfn.XLOOKUP(Table7[[#This Row],[Merged Customer ID]],Table3__3_16[Customer ID],Table3__3_16[smoker])</f>
        <v>Yes</v>
      </c>
      <c r="J49" s="23" t="str">
        <f>_xlfn.XLOOKUP(Table7[[#This Row],[Merged Customer ID]],Table3__3_16[Customer ID],Table3__3_16[Weight Status])</f>
        <v>Obesity</v>
      </c>
      <c r="K49" s="23" t="str">
        <f>_xlfn.XLOOKUP(Table7[[#This Row],[Merged Customer ID]],Table3__3_16[Customer ID],Table3__3_16[Sugar Status])</f>
        <v>Normal</v>
      </c>
      <c r="L49" s="26">
        <f>_xlfn.XLOOKUP(Table7[[#This Row],[Merged Customer ID]],Table6_20[Merged Customer ID],Table6_20[Date of Birth])</f>
        <v>29535</v>
      </c>
      <c r="M49" s="30">
        <f>_xlfn.XLOOKUP(Table7[[#This Row],[Merged Customer ID]],Table6_20[Merged Customer ID],Table6_20[charges],"0",0)</f>
        <v>43896.38</v>
      </c>
      <c r="N49" s="30" t="str">
        <f>_xlfn.XLOOKUP(Table7[[#This Row],[Merged Customer ID]],Table6_20[Merged Customer ID],Table6_20[Hospital tier])</f>
        <v>tier - 2</v>
      </c>
      <c r="O49" s="30" t="str">
        <f>_xlfn.XLOOKUP(Table7[[#This Row],[Merged Customer ID]],Table6_20[Merged Customer ID],Table6_20[City tier])</f>
        <v>tier - 1</v>
      </c>
      <c r="P49" s="30" t="str">
        <f>_xlfn.XLOOKUP(Table7[[#This Row],[Merged Customer ID]],Table6_20[Merged Customer ID],Table6_20[State ID])</f>
        <v>R1013</v>
      </c>
      <c r="Q49" s="36">
        <f>_xlfn.XLOOKUP(Table7[[#This Row],[Merged Customer ID]],Table6_20[Merged Customer ID],Table6_20[Age])</f>
        <v>42.577777777777776</v>
      </c>
    </row>
    <row r="50" spans="1:17" x14ac:dyDescent="0.35">
      <c r="A50" s="22" t="s">
        <v>2324</v>
      </c>
      <c r="B50" s="22" t="str">
        <f>_xlfn.XLOOKUP(Table7[[#This Row],[Merged Customer ID]],Table2_1[Merged Customer ID],Table2_1[First Name])</f>
        <v>De Simone</v>
      </c>
      <c r="C50" s="22">
        <f>_xlfn.XLOOKUP(Table7[[#This Row],[Merged Customer ID]],Table3__3_16[Customer ID],Table3__3_16[BMI])</f>
        <v>53.09</v>
      </c>
      <c r="D50" s="22">
        <f>_xlfn.XLOOKUP(Table7[[#This Row],[Merged Customer ID]],Table3__3_16[Customer ID],Table3__3_16[HBA1C])</f>
        <v>4.82</v>
      </c>
      <c r="E50" s="22" t="str">
        <f>_xlfn.XLOOKUP(Table7[[#This Row],[Merged Customer ID]],Table3__3_16[Customer ID],Table3__3_16[Heart Issues])</f>
        <v>Yes</v>
      </c>
      <c r="F50" s="22" t="str">
        <f>_xlfn.XLOOKUP(Table7[[#This Row],[Merged Customer ID]],Table3__3_16[Customer ID],Table3__3_16[Any Transplants])</f>
        <v>No</v>
      </c>
      <c r="G50" s="22" t="str">
        <f>_xlfn.XLOOKUP(Table7[[#This Row],[Merged Customer ID]],Table3__3_16[Customer ID],Table3__3_16[Cancer history])</f>
        <v>No</v>
      </c>
      <c r="H50" s="22">
        <f>_xlfn.XLOOKUP(Table7[[#This Row],[Merged Customer ID]],Table3__3_16[Customer ID],Table3__3_16[NumberOfMajorSurgeries])</f>
        <v>2</v>
      </c>
      <c r="I50" s="22" t="str">
        <f>_xlfn.XLOOKUP(Table7[[#This Row],[Merged Customer ID]],Table3__3_16[Customer ID],Table3__3_16[smoker])</f>
        <v>Yes</v>
      </c>
      <c r="J50" s="22" t="str">
        <f>_xlfn.XLOOKUP(Table7[[#This Row],[Merged Customer ID]],Table3__3_16[Customer ID],Table3__3_16[Weight Status])</f>
        <v>Obesity</v>
      </c>
      <c r="K50" s="22" t="str">
        <f>_xlfn.XLOOKUP(Table7[[#This Row],[Merged Customer ID]],Table3__3_16[Customer ID],Table3__3_16[Sugar Status])</f>
        <v>Normal</v>
      </c>
      <c r="L50" s="25">
        <f>_xlfn.XLOOKUP(Table7[[#This Row],[Merged Customer ID]],Table6_20[Merged Customer ID],Table6_20[Date of Birth])</f>
        <v>24290</v>
      </c>
      <c r="M50" s="29">
        <f>_xlfn.XLOOKUP(Table7[[#This Row],[Merged Customer ID]],Table6_20[Merged Customer ID],Table6_20[charges],"0",0)</f>
        <v>43817.45</v>
      </c>
      <c r="N50" s="29" t="str">
        <f>_xlfn.XLOOKUP(Table7[[#This Row],[Merged Customer ID]],Table6_20[Merged Customer ID],Table6_20[Hospital tier])</f>
        <v>tier - 2</v>
      </c>
      <c r="O50" s="29" t="str">
        <f>_xlfn.XLOOKUP(Table7[[#This Row],[Merged Customer ID]],Table6_20[Merged Customer ID],Table6_20[City tier])</f>
        <v>tier - 3</v>
      </c>
      <c r="P50" s="29" t="str">
        <f>_xlfn.XLOOKUP(Table7[[#This Row],[Merged Customer ID]],Table6_20[Merged Customer ID],Table6_20[State ID])</f>
        <v>R1012</v>
      </c>
      <c r="Q50" s="35">
        <f>_xlfn.XLOOKUP(Table7[[#This Row],[Merged Customer ID]],Table6_20[Merged Customer ID],Table6_20[Age])</f>
        <v>56.93333333333333</v>
      </c>
    </row>
    <row r="51" spans="1:17" x14ac:dyDescent="0.35">
      <c r="A51" s="23" t="s">
        <v>2323</v>
      </c>
      <c r="B51" s="23" t="str">
        <f>_xlfn.XLOOKUP(Table7[[#This Row],[Merged Customer ID]],Table2_1[Merged Customer ID],Table2_1[First Name])</f>
        <v>Beckett</v>
      </c>
      <c r="C51" s="23">
        <f>_xlfn.XLOOKUP(Table7[[#This Row],[Merged Customer ID]],Table3__3_16[Customer ID],Table3__3_16[BMI])</f>
        <v>31.79</v>
      </c>
      <c r="D51" s="23">
        <f>_xlfn.XLOOKUP(Table7[[#This Row],[Merged Customer ID]],Table3__3_16[Customer ID],Table3__3_16[HBA1C])</f>
        <v>5.51</v>
      </c>
      <c r="E51" s="22" t="str">
        <f>_xlfn.XLOOKUP(Table7[[#This Row],[Merged Customer ID]],Table3__3_16[Customer ID],Table3__3_16[Heart Issues])</f>
        <v>Yes</v>
      </c>
      <c r="F51" s="23" t="str">
        <f>_xlfn.XLOOKUP(Table7[[#This Row],[Merged Customer ID]],Table3__3_16[Customer ID],Table3__3_16[Any Transplants])</f>
        <v>No</v>
      </c>
      <c r="G51" s="23" t="str">
        <f>_xlfn.XLOOKUP(Table7[[#This Row],[Merged Customer ID]],Table3__3_16[Customer ID],Table3__3_16[Cancer history])</f>
        <v>No</v>
      </c>
      <c r="H51" s="23">
        <f>_xlfn.XLOOKUP(Table7[[#This Row],[Merged Customer ID]],Table3__3_16[Customer ID],Table3__3_16[NumberOfMajorSurgeries])</f>
        <v>2</v>
      </c>
      <c r="I51" s="23" t="str">
        <f>_xlfn.XLOOKUP(Table7[[#This Row],[Merged Customer ID]],Table3__3_16[Customer ID],Table3__3_16[smoker])</f>
        <v>Yes</v>
      </c>
      <c r="J51" s="23" t="str">
        <f>_xlfn.XLOOKUP(Table7[[#This Row],[Merged Customer ID]],Table3__3_16[Customer ID],Table3__3_16[Weight Status])</f>
        <v>Obesity</v>
      </c>
      <c r="K51" s="23" t="str">
        <f>_xlfn.XLOOKUP(Table7[[#This Row],[Merged Customer ID]],Table3__3_16[Customer ID],Table3__3_16[Sugar Status])</f>
        <v>Normal</v>
      </c>
      <c r="L51" s="26">
        <f>_xlfn.XLOOKUP(Table7[[#This Row],[Merged Customer ID]],Table6_20[Merged Customer ID],Table6_20[Date of Birth])</f>
        <v>24405</v>
      </c>
      <c r="M51" s="30">
        <f>_xlfn.XLOOKUP(Table7[[#This Row],[Merged Customer ID]],Table6_20[Merged Customer ID],Table6_20[charges],"0",0)</f>
        <v>43813.87</v>
      </c>
      <c r="N51" s="30" t="str">
        <f>_xlfn.XLOOKUP(Table7[[#This Row],[Merged Customer ID]],Table6_20[Merged Customer ID],Table6_20[Hospital tier])</f>
        <v>tier - 2</v>
      </c>
      <c r="O51" s="30" t="str">
        <f>_xlfn.XLOOKUP(Table7[[#This Row],[Merged Customer ID]],Table6_20[Merged Customer ID],Table6_20[City tier])</f>
        <v>tier - 2</v>
      </c>
      <c r="P51" s="30" t="str">
        <f>_xlfn.XLOOKUP(Table7[[#This Row],[Merged Customer ID]],Table6_20[Merged Customer ID],Table6_20[State ID])</f>
        <v>R1013</v>
      </c>
      <c r="Q51" s="36">
        <f>_xlfn.XLOOKUP(Table7[[#This Row],[Merged Customer ID]],Table6_20[Merged Customer ID],Table6_20[Age])</f>
        <v>56.619444444444447</v>
      </c>
    </row>
    <row r="52" spans="1:17" x14ac:dyDescent="0.35">
      <c r="A52" s="22" t="s">
        <v>2322</v>
      </c>
      <c r="B52" s="22" t="str">
        <f>_xlfn.XLOOKUP(Table7[[#This Row],[Merged Customer ID]],Table2_1[Merged Customer ID],Table2_1[First Name])</f>
        <v>Sobrilsky</v>
      </c>
      <c r="C52" s="22">
        <f>_xlfn.XLOOKUP(Table7[[#This Row],[Merged Customer ID]],Table3__3_16[Customer ID],Table3__3_16[BMI])</f>
        <v>41.895000000000003</v>
      </c>
      <c r="D52" s="22">
        <f>_xlfn.XLOOKUP(Table7[[#This Row],[Merged Customer ID]],Table3__3_16[Customer ID],Table3__3_16[HBA1C])</f>
        <v>10.87</v>
      </c>
      <c r="E52" s="22" t="str">
        <f>_xlfn.XLOOKUP(Table7[[#This Row],[Merged Customer ID]],Table3__3_16[Customer ID],Table3__3_16[Heart Issues])</f>
        <v>Yes</v>
      </c>
      <c r="F52" s="22" t="str">
        <f>_xlfn.XLOOKUP(Table7[[#This Row],[Merged Customer ID]],Table3__3_16[Customer ID],Table3__3_16[Any Transplants])</f>
        <v>No</v>
      </c>
      <c r="G52" s="22" t="str">
        <f>_xlfn.XLOOKUP(Table7[[#This Row],[Merged Customer ID]],Table3__3_16[Customer ID],Table3__3_16[Cancer history])</f>
        <v>No</v>
      </c>
      <c r="H52" s="22">
        <f>_xlfn.XLOOKUP(Table7[[#This Row],[Merged Customer ID]],Table3__3_16[Customer ID],Table3__3_16[NumberOfMajorSurgeries])</f>
        <v>1</v>
      </c>
      <c r="I52" s="22" t="str">
        <f>_xlfn.XLOOKUP(Table7[[#This Row],[Merged Customer ID]],Table3__3_16[Customer ID],Table3__3_16[smoker])</f>
        <v>Yes</v>
      </c>
      <c r="J52" s="22" t="str">
        <f>_xlfn.XLOOKUP(Table7[[#This Row],[Merged Customer ID]],Table3__3_16[Customer ID],Table3__3_16[Weight Status])</f>
        <v>Obesity</v>
      </c>
      <c r="K52" s="22" t="str">
        <f>_xlfn.XLOOKUP(Table7[[#This Row],[Merged Customer ID]],Table3__3_16[Customer ID],Table3__3_16[Sugar Status])</f>
        <v>Diabetes</v>
      </c>
      <c r="L52" s="25">
        <f>_xlfn.XLOOKUP(Table7[[#This Row],[Merged Customer ID]],Table6_20[Merged Customer ID],Table6_20[Date of Birth])</f>
        <v>31775</v>
      </c>
      <c r="M52" s="29">
        <f>_xlfn.XLOOKUP(Table7[[#This Row],[Merged Customer ID]],Table6_20[Merged Customer ID],Table6_20[charges],"0",0)</f>
        <v>43753.34</v>
      </c>
      <c r="N52" s="29" t="str">
        <f>_xlfn.XLOOKUP(Table7[[#This Row],[Merged Customer ID]],Table6_20[Merged Customer ID],Table6_20[Hospital tier])</f>
        <v>tier - 2</v>
      </c>
      <c r="O52" s="29" t="str">
        <f>_xlfn.XLOOKUP(Table7[[#This Row],[Merged Customer ID]],Table6_20[Merged Customer ID],Table6_20[City tier])</f>
        <v>tier - 1</v>
      </c>
      <c r="P52" s="29" t="str">
        <f>_xlfn.XLOOKUP(Table7[[#This Row],[Merged Customer ID]],Table6_20[Merged Customer ID],Table6_20[State ID])</f>
        <v>R1015</v>
      </c>
      <c r="Q52" s="35">
        <f>_xlfn.XLOOKUP(Table7[[#This Row],[Merged Customer ID]],Table6_20[Merged Customer ID],Table6_20[Age])</f>
        <v>36.44166666666667</v>
      </c>
    </row>
    <row r="53" spans="1:17" x14ac:dyDescent="0.35">
      <c r="A53" s="23" t="s">
        <v>2321</v>
      </c>
      <c r="B53" s="23" t="str">
        <f>_xlfn.XLOOKUP(Table7[[#This Row],[Merged Customer ID]],Table2_1[Merged Customer ID],Table2_1[First Name])</f>
        <v>Wang</v>
      </c>
      <c r="C53" s="23">
        <f>_xlfn.XLOOKUP(Table7[[#This Row],[Merged Customer ID]],Table3__3_16[Customer ID],Table3__3_16[BMI])</f>
        <v>31.16</v>
      </c>
      <c r="D53" s="23">
        <f>_xlfn.XLOOKUP(Table7[[#This Row],[Merged Customer ID]],Table3__3_16[Customer ID],Table3__3_16[HBA1C])</f>
        <v>9.34</v>
      </c>
      <c r="E53" s="22" t="str">
        <f>_xlfn.XLOOKUP(Table7[[#This Row],[Merged Customer ID]],Table3__3_16[Customer ID],Table3__3_16[Heart Issues])</f>
        <v>No</v>
      </c>
      <c r="F53" s="23" t="str">
        <f>_xlfn.XLOOKUP(Table7[[#This Row],[Merged Customer ID]],Table3__3_16[Customer ID],Table3__3_16[Any Transplants])</f>
        <v>No</v>
      </c>
      <c r="G53" s="23" t="str">
        <f>_xlfn.XLOOKUP(Table7[[#This Row],[Merged Customer ID]],Table3__3_16[Customer ID],Table3__3_16[Cancer history])</f>
        <v>No</v>
      </c>
      <c r="H53" s="23">
        <f>_xlfn.XLOOKUP(Table7[[#This Row],[Merged Customer ID]],Table3__3_16[Customer ID],Table3__3_16[NumberOfMajorSurgeries])</f>
        <v>0</v>
      </c>
      <c r="I53" s="23" t="str">
        <f>_xlfn.XLOOKUP(Table7[[#This Row],[Merged Customer ID]],Table3__3_16[Customer ID],Table3__3_16[smoker])</f>
        <v>Yes</v>
      </c>
      <c r="J53" s="23" t="str">
        <f>_xlfn.XLOOKUP(Table7[[#This Row],[Merged Customer ID]],Table3__3_16[Customer ID],Table3__3_16[Weight Status])</f>
        <v>Obesity</v>
      </c>
      <c r="K53" s="23" t="str">
        <f>_xlfn.XLOOKUP(Table7[[#This Row],[Merged Customer ID]],Table3__3_16[Customer ID],Table3__3_16[Sugar Status])</f>
        <v>Diabetes</v>
      </c>
      <c r="L53" s="26">
        <f>_xlfn.XLOOKUP(Table7[[#This Row],[Merged Customer ID]],Table6_20[Merged Customer ID],Table6_20[Date of Birth])</f>
        <v>23976</v>
      </c>
      <c r="M53" s="30">
        <f>_xlfn.XLOOKUP(Table7[[#This Row],[Merged Customer ID]],Table6_20[Merged Customer ID],Table6_20[charges],"0",0)</f>
        <v>43578.94</v>
      </c>
      <c r="N53" s="30" t="str">
        <f>_xlfn.XLOOKUP(Table7[[#This Row],[Merged Customer ID]],Table6_20[Merged Customer ID],Table6_20[Hospital tier])</f>
        <v>tier - 2</v>
      </c>
      <c r="O53" s="30" t="str">
        <f>_xlfn.XLOOKUP(Table7[[#This Row],[Merged Customer ID]],Table6_20[Merged Customer ID],Table6_20[City tier])</f>
        <v>tier - 2</v>
      </c>
      <c r="P53" s="30" t="str">
        <f>_xlfn.XLOOKUP(Table7[[#This Row],[Merged Customer ID]],Table6_20[Merged Customer ID],Table6_20[State ID])</f>
        <v>R1012</v>
      </c>
      <c r="Q53" s="36">
        <f>_xlfn.XLOOKUP(Table7[[#This Row],[Merged Customer ID]],Table6_20[Merged Customer ID],Table6_20[Age])</f>
        <v>57.794444444444444</v>
      </c>
    </row>
    <row r="54" spans="1:17" x14ac:dyDescent="0.35">
      <c r="A54" s="22" t="s">
        <v>2320</v>
      </c>
      <c r="B54" s="22" t="str">
        <f>_xlfn.XLOOKUP(Table7[[#This Row],[Merged Customer ID]],Table2_1[Merged Customer ID],Table2_1[First Name])</f>
        <v>Campa</v>
      </c>
      <c r="C54" s="22">
        <f>_xlfn.XLOOKUP(Table7[[#This Row],[Merged Customer ID]],Table3__3_16[Customer ID],Table3__3_16[BMI])</f>
        <v>34.104999999999997</v>
      </c>
      <c r="D54" s="22">
        <f>_xlfn.XLOOKUP(Table7[[#This Row],[Merged Customer ID]],Table3__3_16[Customer ID],Table3__3_16[HBA1C])</f>
        <v>5.03</v>
      </c>
      <c r="E54" s="22" t="str">
        <f>_xlfn.XLOOKUP(Table7[[#This Row],[Merged Customer ID]],Table3__3_16[Customer ID],Table3__3_16[Heart Issues])</f>
        <v>Yes</v>
      </c>
      <c r="F54" s="22" t="str">
        <f>_xlfn.XLOOKUP(Table7[[#This Row],[Merged Customer ID]],Table3__3_16[Customer ID],Table3__3_16[Any Transplants])</f>
        <v>No</v>
      </c>
      <c r="G54" s="22" t="str">
        <f>_xlfn.XLOOKUP(Table7[[#This Row],[Merged Customer ID]],Table3__3_16[Customer ID],Table3__3_16[Cancer history])</f>
        <v>Yes</v>
      </c>
      <c r="H54" s="22">
        <f>_xlfn.XLOOKUP(Table7[[#This Row],[Merged Customer ID]],Table3__3_16[Customer ID],Table3__3_16[NumberOfMajorSurgeries])</f>
        <v>1</v>
      </c>
      <c r="I54" s="22" t="str">
        <f>_xlfn.XLOOKUP(Table7[[#This Row],[Merged Customer ID]],Table3__3_16[Customer ID],Table3__3_16[smoker])</f>
        <v>Yes</v>
      </c>
      <c r="J54" s="22" t="str">
        <f>_xlfn.XLOOKUP(Table7[[#This Row],[Merged Customer ID]],Table3__3_16[Customer ID],Table3__3_16[Weight Status])</f>
        <v>Obesity</v>
      </c>
      <c r="K54" s="22" t="str">
        <f>_xlfn.XLOOKUP(Table7[[#This Row],[Merged Customer ID]],Table3__3_16[Customer ID],Table3__3_16[Sugar Status])</f>
        <v>Normal</v>
      </c>
      <c r="L54" s="25">
        <f>_xlfn.XLOOKUP(Table7[[#This Row],[Merged Customer ID]],Table6_20[Merged Customer ID],Table6_20[Date of Birth])</f>
        <v>25540</v>
      </c>
      <c r="M54" s="29">
        <f>_xlfn.XLOOKUP(Table7[[#This Row],[Merged Customer ID]],Table6_20[Merged Customer ID],Table6_20[charges],"0",0)</f>
        <v>43254.42</v>
      </c>
      <c r="N54" s="29" t="str">
        <f>_xlfn.XLOOKUP(Table7[[#This Row],[Merged Customer ID]],Table6_20[Merged Customer ID],Table6_20[Hospital tier])</f>
        <v>tier - 2</v>
      </c>
      <c r="O54" s="29" t="str">
        <f>_xlfn.XLOOKUP(Table7[[#This Row],[Merged Customer ID]],Table6_20[Merged Customer ID],Table6_20[City tier])</f>
        <v>tier - 2</v>
      </c>
      <c r="P54" s="29" t="str">
        <f>_xlfn.XLOOKUP(Table7[[#This Row],[Merged Customer ID]],Table6_20[Merged Customer ID],Table6_20[State ID])</f>
        <v>R1016</v>
      </c>
      <c r="Q54" s="35">
        <f>_xlfn.XLOOKUP(Table7[[#This Row],[Merged Customer ID]],Table6_20[Merged Customer ID],Table6_20[Age])</f>
        <v>53.513888888888886</v>
      </c>
    </row>
    <row r="55" spans="1:17" x14ac:dyDescent="0.35">
      <c r="A55" s="23" t="s">
        <v>2319</v>
      </c>
      <c r="B55" s="23" t="str">
        <f>_xlfn.XLOOKUP(Table7[[#This Row],[Merged Customer ID]],Table2_1[Merged Customer ID],Table2_1[First Name])</f>
        <v>Clifford</v>
      </c>
      <c r="C55" s="23">
        <f>_xlfn.XLOOKUP(Table7[[#This Row],[Merged Customer ID]],Table3__3_16[Customer ID],Table3__3_16[BMI])</f>
        <v>51.93</v>
      </c>
      <c r="D55" s="23">
        <f>_xlfn.XLOOKUP(Table7[[#This Row],[Merged Customer ID]],Table3__3_16[Customer ID],Table3__3_16[HBA1C])</f>
        <v>11.05</v>
      </c>
      <c r="E55" s="22" t="str">
        <f>_xlfn.XLOOKUP(Table7[[#This Row],[Merged Customer ID]],Table3__3_16[Customer ID],Table3__3_16[Heart Issues])</f>
        <v>No</v>
      </c>
      <c r="F55" s="23" t="str">
        <f>_xlfn.XLOOKUP(Table7[[#This Row],[Merged Customer ID]],Table3__3_16[Customer ID],Table3__3_16[Any Transplants])</f>
        <v>No</v>
      </c>
      <c r="G55" s="23" t="str">
        <f>_xlfn.XLOOKUP(Table7[[#This Row],[Merged Customer ID]],Table3__3_16[Customer ID],Table3__3_16[Cancer history])</f>
        <v>No</v>
      </c>
      <c r="H55" s="23">
        <f>_xlfn.XLOOKUP(Table7[[#This Row],[Merged Customer ID]],Table3__3_16[Customer ID],Table3__3_16[NumberOfMajorSurgeries])</f>
        <v>0</v>
      </c>
      <c r="I55" s="23" t="str">
        <f>_xlfn.XLOOKUP(Table7[[#This Row],[Merged Customer ID]],Table3__3_16[Customer ID],Table3__3_16[smoker])</f>
        <v>Yes</v>
      </c>
      <c r="J55" s="23" t="str">
        <f>_xlfn.XLOOKUP(Table7[[#This Row],[Merged Customer ID]],Table3__3_16[Customer ID],Table3__3_16[Weight Status])</f>
        <v>Obesity</v>
      </c>
      <c r="K55" s="23" t="str">
        <f>_xlfn.XLOOKUP(Table7[[#This Row],[Merged Customer ID]],Table3__3_16[Customer ID],Table3__3_16[Sugar Status])</f>
        <v>Diabetes</v>
      </c>
      <c r="L55" s="26">
        <f>_xlfn.XLOOKUP(Table7[[#This Row],[Merged Customer ID]],Table6_20[Merged Customer ID],Table6_20[Date of Birth])</f>
        <v>24075</v>
      </c>
      <c r="M55" s="30">
        <f>_xlfn.XLOOKUP(Table7[[#This Row],[Merged Customer ID]],Table6_20[Merged Customer ID],Table6_20[charges],"0",0)</f>
        <v>43073.760000000002</v>
      </c>
      <c r="N55" s="30" t="str">
        <f>_xlfn.XLOOKUP(Table7[[#This Row],[Merged Customer ID]],Table6_20[Merged Customer ID],Table6_20[Hospital tier])</f>
        <v>tier - 2</v>
      </c>
      <c r="O55" s="30" t="str">
        <f>_xlfn.XLOOKUP(Table7[[#This Row],[Merged Customer ID]],Table6_20[Merged Customer ID],Table6_20[City tier])</f>
        <v>tier - 2</v>
      </c>
      <c r="P55" s="30" t="str">
        <f>_xlfn.XLOOKUP(Table7[[#This Row],[Merged Customer ID]],Table6_20[Merged Customer ID],Table6_20[State ID])</f>
        <v>R1011</v>
      </c>
      <c r="Q55" s="36">
        <f>_xlfn.XLOOKUP(Table7[[#This Row],[Merged Customer ID]],Table6_20[Merged Customer ID],Table6_20[Age])</f>
        <v>57.524999999999999</v>
      </c>
    </row>
    <row r="56" spans="1:17" x14ac:dyDescent="0.35">
      <c r="A56" s="22" t="s">
        <v>2318</v>
      </c>
      <c r="B56" s="22" t="str">
        <f>_xlfn.XLOOKUP(Table7[[#This Row],[Merged Customer ID]],Table2_1[Merged Customer ID],Table2_1[First Name])</f>
        <v>Dalmata</v>
      </c>
      <c r="C56" s="22">
        <f>_xlfn.XLOOKUP(Table7[[#This Row],[Merged Customer ID]],Table3__3_16[Customer ID],Table3__3_16[BMI])</f>
        <v>38.950000000000003</v>
      </c>
      <c r="D56" s="22">
        <f>_xlfn.XLOOKUP(Table7[[#This Row],[Merged Customer ID]],Table3__3_16[Customer ID],Table3__3_16[HBA1C])</f>
        <v>11.95</v>
      </c>
      <c r="E56" s="22" t="str">
        <f>_xlfn.XLOOKUP(Table7[[#This Row],[Merged Customer ID]],Table3__3_16[Customer ID],Table3__3_16[Heart Issues])</f>
        <v>No</v>
      </c>
      <c r="F56" s="22" t="str">
        <f>_xlfn.XLOOKUP(Table7[[#This Row],[Merged Customer ID]],Table3__3_16[Customer ID],Table3__3_16[Any Transplants])</f>
        <v>No</v>
      </c>
      <c r="G56" s="22" t="str">
        <f>_xlfn.XLOOKUP(Table7[[#This Row],[Merged Customer ID]],Table3__3_16[Customer ID],Table3__3_16[Cancer history])</f>
        <v>No</v>
      </c>
      <c r="H56" s="22">
        <f>_xlfn.XLOOKUP(Table7[[#This Row],[Merged Customer ID]],Table3__3_16[Customer ID],Table3__3_16[NumberOfMajorSurgeries])</f>
        <v>0</v>
      </c>
      <c r="I56" s="22" t="str">
        <f>_xlfn.XLOOKUP(Table7[[#This Row],[Merged Customer ID]],Table3__3_16[Customer ID],Table3__3_16[smoker])</f>
        <v>Yes</v>
      </c>
      <c r="J56" s="22" t="str">
        <f>_xlfn.XLOOKUP(Table7[[#This Row],[Merged Customer ID]],Table3__3_16[Customer ID],Table3__3_16[Weight Status])</f>
        <v>Obesity</v>
      </c>
      <c r="K56" s="22" t="str">
        <f>_xlfn.XLOOKUP(Table7[[#This Row],[Merged Customer ID]],Table3__3_16[Customer ID],Table3__3_16[Sugar Status])</f>
        <v>Diabetes</v>
      </c>
      <c r="L56" s="25">
        <f>_xlfn.XLOOKUP(Table7[[#This Row],[Merged Customer ID]],Table6_20[Merged Customer ID],Table6_20[Date of Birth])</f>
        <v>28798</v>
      </c>
      <c r="M56" s="29">
        <f>_xlfn.XLOOKUP(Table7[[#This Row],[Merged Customer ID]],Table6_20[Merged Customer ID],Table6_20[charges],"0",0)</f>
        <v>42983.46</v>
      </c>
      <c r="N56" s="29" t="str">
        <f>_xlfn.XLOOKUP(Table7[[#This Row],[Merged Customer ID]],Table6_20[Merged Customer ID],Table6_20[Hospital tier])</f>
        <v>tier - 1</v>
      </c>
      <c r="O56" s="29" t="str">
        <f>_xlfn.XLOOKUP(Table7[[#This Row],[Merged Customer ID]],Table6_20[Merged Customer ID],Table6_20[City tier])</f>
        <v>tier - 2</v>
      </c>
      <c r="P56" s="29" t="str">
        <f>_xlfn.XLOOKUP(Table7[[#This Row],[Merged Customer ID]],Table6_20[Merged Customer ID],Table6_20[State ID])</f>
        <v>R1012</v>
      </c>
      <c r="Q56" s="35">
        <f>_xlfn.XLOOKUP(Table7[[#This Row],[Merged Customer ID]],Table6_20[Merged Customer ID],Table6_20[Age])</f>
        <v>44.594444444444441</v>
      </c>
    </row>
    <row r="57" spans="1:17" x14ac:dyDescent="0.35">
      <c r="A57" s="23" t="s">
        <v>2317</v>
      </c>
      <c r="B57" s="23" t="str">
        <f>_xlfn.XLOOKUP(Table7[[#This Row],[Merged Customer ID]],Table2_1[Merged Customer ID],Table2_1[First Name])</f>
        <v>Vishik</v>
      </c>
      <c r="C57" s="23">
        <f>_xlfn.XLOOKUP(Table7[[#This Row],[Merged Customer ID]],Table3__3_16[Customer ID],Table3__3_16[BMI])</f>
        <v>36.630000000000003</v>
      </c>
      <c r="D57" s="23">
        <f>_xlfn.XLOOKUP(Table7[[#This Row],[Merged Customer ID]],Table3__3_16[Customer ID],Table3__3_16[HBA1C])</f>
        <v>7.72</v>
      </c>
      <c r="E57" s="22" t="str">
        <f>_xlfn.XLOOKUP(Table7[[#This Row],[Merged Customer ID]],Table3__3_16[Customer ID],Table3__3_16[Heart Issues])</f>
        <v>Yes</v>
      </c>
      <c r="F57" s="23" t="str">
        <f>_xlfn.XLOOKUP(Table7[[#This Row],[Merged Customer ID]],Table3__3_16[Customer ID],Table3__3_16[Any Transplants])</f>
        <v>No</v>
      </c>
      <c r="G57" s="23" t="str">
        <f>_xlfn.XLOOKUP(Table7[[#This Row],[Merged Customer ID]],Table3__3_16[Customer ID],Table3__3_16[Cancer history])</f>
        <v>No</v>
      </c>
      <c r="H57" s="23">
        <f>_xlfn.XLOOKUP(Table7[[#This Row],[Merged Customer ID]],Table3__3_16[Customer ID],Table3__3_16[NumberOfMajorSurgeries])</f>
        <v>1</v>
      </c>
      <c r="I57" s="23" t="str">
        <f>_xlfn.XLOOKUP(Table7[[#This Row],[Merged Customer ID]],Table3__3_16[Customer ID],Table3__3_16[smoker])</f>
        <v>Yes</v>
      </c>
      <c r="J57" s="23" t="str">
        <f>_xlfn.XLOOKUP(Table7[[#This Row],[Merged Customer ID]],Table3__3_16[Customer ID],Table3__3_16[Weight Status])</f>
        <v>Obesity</v>
      </c>
      <c r="K57" s="23" t="str">
        <f>_xlfn.XLOOKUP(Table7[[#This Row],[Merged Customer ID]],Table3__3_16[Customer ID],Table3__3_16[Sugar Status])</f>
        <v>Diabetes</v>
      </c>
      <c r="L57" s="26">
        <f>_xlfn.XLOOKUP(Table7[[#This Row],[Merged Customer ID]],Table6_20[Merged Customer ID],Table6_20[Date of Birth])</f>
        <v>27690</v>
      </c>
      <c r="M57" s="30">
        <f>_xlfn.XLOOKUP(Table7[[#This Row],[Merged Customer ID]],Table6_20[Merged Customer ID],Table6_20[charges],"0",0)</f>
        <v>42969.85</v>
      </c>
      <c r="N57" s="30" t="str">
        <f>_xlfn.XLOOKUP(Table7[[#This Row],[Merged Customer ID]],Table6_20[Merged Customer ID],Table6_20[Hospital tier])</f>
        <v>tier - 1</v>
      </c>
      <c r="O57" s="30" t="str">
        <f>_xlfn.XLOOKUP(Table7[[#This Row],[Merged Customer ID]],Table6_20[Merged Customer ID],Table6_20[City tier])</f>
        <v>tier - 3</v>
      </c>
      <c r="P57" s="30" t="str">
        <f>_xlfn.XLOOKUP(Table7[[#This Row],[Merged Customer ID]],Table6_20[Merged Customer ID],Table6_20[State ID])</f>
        <v>R1013</v>
      </c>
      <c r="Q57" s="36">
        <f>_xlfn.XLOOKUP(Table7[[#This Row],[Merged Customer ID]],Table6_20[Merged Customer ID],Table6_20[Age])</f>
        <v>47.625</v>
      </c>
    </row>
    <row r="58" spans="1:17" x14ac:dyDescent="0.35">
      <c r="A58" s="22" t="s">
        <v>2316</v>
      </c>
      <c r="B58" s="22" t="str">
        <f>_xlfn.XLOOKUP(Table7[[#This Row],[Merged Customer ID]],Table2_1[Merged Customer ID],Table2_1[First Name])</f>
        <v>Schorr</v>
      </c>
      <c r="C58" s="22">
        <f>_xlfn.XLOOKUP(Table7[[#This Row],[Merged Customer ID]],Table3__3_16[Customer ID],Table3__3_16[BMI])</f>
        <v>34.200000000000003</v>
      </c>
      <c r="D58" s="22">
        <f>_xlfn.XLOOKUP(Table7[[#This Row],[Merged Customer ID]],Table3__3_16[Customer ID],Table3__3_16[HBA1C])</f>
        <v>5.75</v>
      </c>
      <c r="E58" s="22" t="str">
        <f>_xlfn.XLOOKUP(Table7[[#This Row],[Merged Customer ID]],Table3__3_16[Customer ID],Table3__3_16[Heart Issues])</f>
        <v>No</v>
      </c>
      <c r="F58" s="22" t="str">
        <f>_xlfn.XLOOKUP(Table7[[#This Row],[Merged Customer ID]],Table3__3_16[Customer ID],Table3__3_16[Any Transplants])</f>
        <v>No</v>
      </c>
      <c r="G58" s="22" t="str">
        <f>_xlfn.XLOOKUP(Table7[[#This Row],[Merged Customer ID]],Table3__3_16[Customer ID],Table3__3_16[Cancer history])</f>
        <v>No</v>
      </c>
      <c r="H58" s="22">
        <f>_xlfn.XLOOKUP(Table7[[#This Row],[Merged Customer ID]],Table3__3_16[Customer ID],Table3__3_16[NumberOfMajorSurgeries])</f>
        <v>2</v>
      </c>
      <c r="I58" s="22" t="str">
        <f>_xlfn.XLOOKUP(Table7[[#This Row],[Merged Customer ID]],Table3__3_16[Customer ID],Table3__3_16[smoker])</f>
        <v>Yes</v>
      </c>
      <c r="J58" s="22" t="str">
        <f>_xlfn.XLOOKUP(Table7[[#This Row],[Merged Customer ID]],Table3__3_16[Customer ID],Table3__3_16[Weight Status])</f>
        <v>Obesity</v>
      </c>
      <c r="K58" s="22" t="str">
        <f>_xlfn.XLOOKUP(Table7[[#This Row],[Merged Customer ID]],Table3__3_16[Customer ID],Table3__3_16[Sugar Status])</f>
        <v>Prediabetes</v>
      </c>
      <c r="L58" s="25">
        <f>_xlfn.XLOOKUP(Table7[[#This Row],[Merged Customer ID]],Table6_20[Merged Customer ID],Table6_20[Date of Birth])</f>
        <v>26552</v>
      </c>
      <c r="M58" s="29">
        <f>_xlfn.XLOOKUP(Table7[[#This Row],[Merged Customer ID]],Table6_20[Merged Customer ID],Table6_20[charges],"0",0)</f>
        <v>42856.84</v>
      </c>
      <c r="N58" s="29" t="str">
        <f>_xlfn.XLOOKUP(Table7[[#This Row],[Merged Customer ID]],Table6_20[Merged Customer ID],Table6_20[Hospital tier])</f>
        <v>tier - 1</v>
      </c>
      <c r="O58" s="29" t="str">
        <f>_xlfn.XLOOKUP(Table7[[#This Row],[Merged Customer ID]],Table6_20[Merged Customer ID],Table6_20[City tier])</f>
        <v>tier - 1</v>
      </c>
      <c r="P58" s="29" t="str">
        <f>_xlfn.XLOOKUP(Table7[[#This Row],[Merged Customer ID]],Table6_20[Merged Customer ID],Table6_20[State ID])</f>
        <v>R1011</v>
      </c>
      <c r="Q58" s="35">
        <f>_xlfn.XLOOKUP(Table7[[#This Row],[Merged Customer ID]],Table6_20[Merged Customer ID],Table6_20[Age])</f>
        <v>50.744444444444447</v>
      </c>
    </row>
    <row r="59" spans="1:17" x14ac:dyDescent="0.35">
      <c r="A59" s="23" t="s">
        <v>2315</v>
      </c>
      <c r="B59" s="23" t="str">
        <f>_xlfn.XLOOKUP(Table7[[#This Row],[Merged Customer ID]],Table2_1[Merged Customer ID],Table2_1[First Name])</f>
        <v>Lusardi</v>
      </c>
      <c r="C59" s="23">
        <f>_xlfn.XLOOKUP(Table7[[#This Row],[Merged Customer ID]],Table3__3_16[Customer ID],Table3__3_16[BMI])</f>
        <v>50.63</v>
      </c>
      <c r="D59" s="23">
        <f>_xlfn.XLOOKUP(Table7[[#This Row],[Merged Customer ID]],Table3__3_16[Customer ID],Table3__3_16[HBA1C])</f>
        <v>11.89</v>
      </c>
      <c r="E59" s="22" t="str">
        <f>_xlfn.XLOOKUP(Table7[[#This Row],[Merged Customer ID]],Table3__3_16[Customer ID],Table3__3_16[Heart Issues])</f>
        <v>No</v>
      </c>
      <c r="F59" s="23" t="str">
        <f>_xlfn.XLOOKUP(Table7[[#This Row],[Merged Customer ID]],Table3__3_16[Customer ID],Table3__3_16[Any Transplants])</f>
        <v>No</v>
      </c>
      <c r="G59" s="23" t="str">
        <f>_xlfn.XLOOKUP(Table7[[#This Row],[Merged Customer ID]],Table3__3_16[Customer ID],Table3__3_16[Cancer history])</f>
        <v>No</v>
      </c>
      <c r="H59" s="23">
        <f>_xlfn.XLOOKUP(Table7[[#This Row],[Merged Customer ID]],Table3__3_16[Customer ID],Table3__3_16[NumberOfMajorSurgeries])</f>
        <v>0</v>
      </c>
      <c r="I59" s="23" t="str">
        <f>_xlfn.XLOOKUP(Table7[[#This Row],[Merged Customer ID]],Table3__3_16[Customer ID],Table3__3_16[smoker])</f>
        <v>Yes</v>
      </c>
      <c r="J59" s="23" t="str">
        <f>_xlfn.XLOOKUP(Table7[[#This Row],[Merged Customer ID]],Table3__3_16[Customer ID],Table3__3_16[Weight Status])</f>
        <v>Obesity</v>
      </c>
      <c r="K59" s="23" t="str">
        <f>_xlfn.XLOOKUP(Table7[[#This Row],[Merged Customer ID]],Table3__3_16[Customer ID],Table3__3_16[Sugar Status])</f>
        <v>Diabetes</v>
      </c>
      <c r="L59" s="26">
        <f>_xlfn.XLOOKUP(Table7[[#This Row],[Merged Customer ID]],Table6_20[Merged Customer ID],Table6_20[Date of Birth])</f>
        <v>24044</v>
      </c>
      <c r="M59" s="30">
        <f>_xlfn.XLOOKUP(Table7[[#This Row],[Merged Customer ID]],Table6_20[Merged Customer ID],Table6_20[charges],"0",0)</f>
        <v>42764.12</v>
      </c>
      <c r="N59" s="30" t="str">
        <f>_xlfn.XLOOKUP(Table7[[#This Row],[Merged Customer ID]],Table6_20[Merged Customer ID],Table6_20[Hospital tier])</f>
        <v>tier - 1</v>
      </c>
      <c r="O59" s="30" t="str">
        <f>_xlfn.XLOOKUP(Table7[[#This Row],[Merged Customer ID]],Table6_20[Merged Customer ID],Table6_20[City tier])</f>
        <v>tier - 2</v>
      </c>
      <c r="P59" s="30" t="str">
        <f>_xlfn.XLOOKUP(Table7[[#This Row],[Merged Customer ID]],Table6_20[Merged Customer ID],Table6_20[State ID])</f>
        <v>R1011</v>
      </c>
      <c r="Q59" s="36">
        <f>_xlfn.XLOOKUP(Table7[[#This Row],[Merged Customer ID]],Table6_20[Merged Customer ID],Table6_20[Age])</f>
        <v>57.608333333333334</v>
      </c>
    </row>
    <row r="60" spans="1:17" x14ac:dyDescent="0.35">
      <c r="A60" s="22" t="s">
        <v>2314</v>
      </c>
      <c r="B60" s="22" t="str">
        <f>_xlfn.XLOOKUP(Table7[[#This Row],[Merged Customer ID]],Table2_1[Merged Customer ID],Table2_1[First Name])</f>
        <v>Rayner</v>
      </c>
      <c r="C60" s="22">
        <f>_xlfn.XLOOKUP(Table7[[#This Row],[Merged Customer ID]],Table3__3_16[Customer ID],Table3__3_16[BMI])</f>
        <v>36.479999999999997</v>
      </c>
      <c r="D60" s="22">
        <f>_xlfn.XLOOKUP(Table7[[#This Row],[Merged Customer ID]],Table3__3_16[Customer ID],Table3__3_16[HBA1C])</f>
        <v>6.2</v>
      </c>
      <c r="E60" s="22" t="str">
        <f>_xlfn.XLOOKUP(Table7[[#This Row],[Merged Customer ID]],Table3__3_16[Customer ID],Table3__3_16[Heart Issues])</f>
        <v>No</v>
      </c>
      <c r="F60" s="22" t="str">
        <f>_xlfn.XLOOKUP(Table7[[#This Row],[Merged Customer ID]],Table3__3_16[Customer ID],Table3__3_16[Any Transplants])</f>
        <v>No</v>
      </c>
      <c r="G60" s="22" t="str">
        <f>_xlfn.XLOOKUP(Table7[[#This Row],[Merged Customer ID]],Table3__3_16[Customer ID],Table3__3_16[Cancer history])</f>
        <v>No</v>
      </c>
      <c r="H60" s="22">
        <f>_xlfn.XLOOKUP(Table7[[#This Row],[Merged Customer ID]],Table3__3_16[Customer ID],Table3__3_16[NumberOfMajorSurgeries])</f>
        <v>0</v>
      </c>
      <c r="I60" s="22" t="str">
        <f>_xlfn.XLOOKUP(Table7[[#This Row],[Merged Customer ID]],Table3__3_16[Customer ID],Table3__3_16[smoker])</f>
        <v>Yes</v>
      </c>
      <c r="J60" s="22" t="str">
        <f>_xlfn.XLOOKUP(Table7[[#This Row],[Merged Customer ID]],Table3__3_16[Customer ID],Table3__3_16[Weight Status])</f>
        <v>Obesity</v>
      </c>
      <c r="K60" s="22" t="str">
        <f>_xlfn.XLOOKUP(Table7[[#This Row],[Merged Customer ID]],Table3__3_16[Customer ID],Table3__3_16[Sugar Status])</f>
        <v>Prediabetes</v>
      </c>
      <c r="L60" s="25">
        <f>_xlfn.XLOOKUP(Table7[[#This Row],[Merged Customer ID]],Table6_20[Merged Customer ID],Table6_20[Date of Birth])</f>
        <v>28419</v>
      </c>
      <c r="M60" s="29">
        <f>_xlfn.XLOOKUP(Table7[[#This Row],[Merged Customer ID]],Table6_20[Merged Customer ID],Table6_20[charges],"0",0)</f>
        <v>42760.5</v>
      </c>
      <c r="N60" s="29" t="str">
        <f>_xlfn.XLOOKUP(Table7[[#This Row],[Merged Customer ID]],Table6_20[Merged Customer ID],Table6_20[Hospital tier])</f>
        <v>tier - 1</v>
      </c>
      <c r="O60" s="29" t="str">
        <f>_xlfn.XLOOKUP(Table7[[#This Row],[Merged Customer ID]],Table6_20[Merged Customer ID],Table6_20[City tier])</f>
        <v>tier - 2</v>
      </c>
      <c r="P60" s="29" t="str">
        <f>_xlfn.XLOOKUP(Table7[[#This Row],[Merged Customer ID]],Table6_20[Merged Customer ID],Table6_20[State ID])</f>
        <v>R1012</v>
      </c>
      <c r="Q60" s="35">
        <f>_xlfn.XLOOKUP(Table7[[#This Row],[Merged Customer ID]],Table6_20[Merged Customer ID],Table6_20[Age])</f>
        <v>45.630555555555553</v>
      </c>
    </row>
    <row r="61" spans="1:17" x14ac:dyDescent="0.35">
      <c r="A61" s="23" t="s">
        <v>2313</v>
      </c>
      <c r="B61" s="23" t="str">
        <f>_xlfn.XLOOKUP(Table7[[#This Row],[Merged Customer ID]],Table2_1[Merged Customer ID],Table2_1[First Name])</f>
        <v>Voghel</v>
      </c>
      <c r="C61" s="23">
        <f>_xlfn.XLOOKUP(Table7[[#This Row],[Merged Customer ID]],Table3__3_16[Customer ID],Table3__3_16[BMI])</f>
        <v>54.82</v>
      </c>
      <c r="D61" s="23">
        <f>_xlfn.XLOOKUP(Table7[[#This Row],[Merged Customer ID]],Table3__3_16[Customer ID],Table3__3_16[HBA1C])</f>
        <v>10.61</v>
      </c>
      <c r="E61" s="22" t="str">
        <f>_xlfn.XLOOKUP(Table7[[#This Row],[Merged Customer ID]],Table3__3_16[Customer ID],Table3__3_16[Heart Issues])</f>
        <v>No</v>
      </c>
      <c r="F61" s="23" t="str">
        <f>_xlfn.XLOOKUP(Table7[[#This Row],[Merged Customer ID]],Table3__3_16[Customer ID],Table3__3_16[Any Transplants])</f>
        <v>No</v>
      </c>
      <c r="G61" s="23" t="str">
        <f>_xlfn.XLOOKUP(Table7[[#This Row],[Merged Customer ID]],Table3__3_16[Customer ID],Table3__3_16[Cancer history])</f>
        <v>No</v>
      </c>
      <c r="H61" s="23">
        <f>_xlfn.XLOOKUP(Table7[[#This Row],[Merged Customer ID]],Table3__3_16[Customer ID],Table3__3_16[NumberOfMajorSurgeries])</f>
        <v>0</v>
      </c>
      <c r="I61" s="23" t="str">
        <f>_xlfn.XLOOKUP(Table7[[#This Row],[Merged Customer ID]],Table3__3_16[Customer ID],Table3__3_16[smoker])</f>
        <v>Yes</v>
      </c>
      <c r="J61" s="23" t="str">
        <f>_xlfn.XLOOKUP(Table7[[#This Row],[Merged Customer ID]],Table3__3_16[Customer ID],Table3__3_16[Weight Status])</f>
        <v>Obesity</v>
      </c>
      <c r="K61" s="23" t="str">
        <f>_xlfn.XLOOKUP(Table7[[#This Row],[Merged Customer ID]],Table3__3_16[Customer ID],Table3__3_16[Sugar Status])</f>
        <v>Diabetes</v>
      </c>
      <c r="L61" s="26">
        <f>_xlfn.XLOOKUP(Table7[[#This Row],[Merged Customer ID]],Table6_20[Merged Customer ID],Table6_20[Date of Birth])</f>
        <v>26240</v>
      </c>
      <c r="M61" s="30">
        <f>_xlfn.XLOOKUP(Table7[[#This Row],[Merged Customer ID]],Table6_20[Merged Customer ID],Table6_20[charges],"0",0)</f>
        <v>42644.2</v>
      </c>
      <c r="N61" s="30" t="str">
        <f>_xlfn.XLOOKUP(Table7[[#This Row],[Merged Customer ID]],Table6_20[Merged Customer ID],Table6_20[Hospital tier])</f>
        <v>tier - 1</v>
      </c>
      <c r="O61" s="30" t="str">
        <f>_xlfn.XLOOKUP(Table7[[#This Row],[Merged Customer ID]],Table6_20[Merged Customer ID],Table6_20[City tier])</f>
        <v>tier - 3</v>
      </c>
      <c r="P61" s="30" t="str">
        <f>_xlfn.XLOOKUP(Table7[[#This Row],[Merged Customer ID]],Table6_20[Merged Customer ID],Table6_20[State ID])</f>
        <v>R1011</v>
      </c>
      <c r="Q61" s="36">
        <f>_xlfn.XLOOKUP(Table7[[#This Row],[Merged Customer ID]],Table6_20[Merged Customer ID],Table6_20[Age])</f>
        <v>51.597222222222221</v>
      </c>
    </row>
    <row r="62" spans="1:17" x14ac:dyDescent="0.35">
      <c r="A62" s="22" t="s">
        <v>2312</v>
      </c>
      <c r="B62" s="22" t="str">
        <f>_xlfn.XLOOKUP(Table7[[#This Row],[Merged Customer ID]],Table2_1[Merged Customer ID],Table2_1[First Name])</f>
        <v>Rieth</v>
      </c>
      <c r="C62" s="22">
        <f>_xlfn.XLOOKUP(Table7[[#This Row],[Merged Customer ID]],Table3__3_16[Customer ID],Table3__3_16[BMI])</f>
        <v>38.06</v>
      </c>
      <c r="D62" s="22">
        <f>_xlfn.XLOOKUP(Table7[[#This Row],[Merged Customer ID]],Table3__3_16[Customer ID],Table3__3_16[HBA1C])</f>
        <v>6.04</v>
      </c>
      <c r="E62" s="22" t="str">
        <f>_xlfn.XLOOKUP(Table7[[#This Row],[Merged Customer ID]],Table3__3_16[Customer ID],Table3__3_16[Heart Issues])</f>
        <v>No</v>
      </c>
      <c r="F62" s="22" t="str">
        <f>_xlfn.XLOOKUP(Table7[[#This Row],[Merged Customer ID]],Table3__3_16[Customer ID],Table3__3_16[Any Transplants])</f>
        <v>No</v>
      </c>
      <c r="G62" s="22" t="str">
        <f>_xlfn.XLOOKUP(Table7[[#This Row],[Merged Customer ID]],Table3__3_16[Customer ID],Table3__3_16[Cancer history])</f>
        <v>Yes</v>
      </c>
      <c r="H62" s="22">
        <f>_xlfn.XLOOKUP(Table7[[#This Row],[Merged Customer ID]],Table3__3_16[Customer ID],Table3__3_16[NumberOfMajorSurgeries])</f>
        <v>1</v>
      </c>
      <c r="I62" s="22" t="str">
        <f>_xlfn.XLOOKUP(Table7[[#This Row],[Merged Customer ID]],Table3__3_16[Customer ID],Table3__3_16[smoker])</f>
        <v>Yes</v>
      </c>
      <c r="J62" s="22" t="str">
        <f>_xlfn.XLOOKUP(Table7[[#This Row],[Merged Customer ID]],Table3__3_16[Customer ID],Table3__3_16[Weight Status])</f>
        <v>Obesity</v>
      </c>
      <c r="K62" s="22" t="str">
        <f>_xlfn.XLOOKUP(Table7[[#This Row],[Merged Customer ID]],Table3__3_16[Customer ID],Table3__3_16[Sugar Status])</f>
        <v>Prediabetes</v>
      </c>
      <c r="L62" s="25">
        <f>_xlfn.XLOOKUP(Table7[[#This Row],[Merged Customer ID]],Table6_20[Merged Customer ID],Table6_20[Date of Birth])</f>
        <v>29216</v>
      </c>
      <c r="M62" s="29">
        <f>_xlfn.XLOOKUP(Table7[[#This Row],[Merged Customer ID]],Table6_20[Merged Customer ID],Table6_20[charges],"0",0)</f>
        <v>42560.43</v>
      </c>
      <c r="N62" s="29" t="str">
        <f>_xlfn.XLOOKUP(Table7[[#This Row],[Merged Customer ID]],Table6_20[Merged Customer ID],Table6_20[Hospital tier])</f>
        <v>tier - 1</v>
      </c>
      <c r="O62" s="29" t="str">
        <f>_xlfn.XLOOKUP(Table7[[#This Row],[Merged Customer ID]],Table6_20[Merged Customer ID],Table6_20[City tier])</f>
        <v>tier - 3</v>
      </c>
      <c r="P62" s="29" t="str">
        <f>_xlfn.XLOOKUP(Table7[[#This Row],[Merged Customer ID]],Table6_20[Merged Customer ID],Table6_20[State ID])</f>
        <v>R1013</v>
      </c>
      <c r="Q62" s="35">
        <f>_xlfn.XLOOKUP(Table7[[#This Row],[Merged Customer ID]],Table6_20[Merged Customer ID],Table6_20[Age])</f>
        <v>43.447222222222223</v>
      </c>
    </row>
    <row r="63" spans="1:17" x14ac:dyDescent="0.35">
      <c r="A63" s="23" t="s">
        <v>2311</v>
      </c>
      <c r="B63" s="23" t="str">
        <f>_xlfn.XLOOKUP(Table7[[#This Row],[Merged Customer ID]],Table2_1[Merged Customer ID],Table2_1[First Name])</f>
        <v>Gollotto</v>
      </c>
      <c r="C63" s="23">
        <f>_xlfn.XLOOKUP(Table7[[#This Row],[Merged Customer ID]],Table3__3_16[Customer ID],Table3__3_16[BMI])</f>
        <v>51.48</v>
      </c>
      <c r="D63" s="23">
        <f>_xlfn.XLOOKUP(Table7[[#This Row],[Merged Customer ID]],Table3__3_16[Customer ID],Table3__3_16[HBA1C])</f>
        <v>9.33</v>
      </c>
      <c r="E63" s="22" t="str">
        <f>_xlfn.XLOOKUP(Table7[[#This Row],[Merged Customer ID]],Table3__3_16[Customer ID],Table3__3_16[Heart Issues])</f>
        <v>Yes</v>
      </c>
      <c r="F63" s="23" t="str">
        <f>_xlfn.XLOOKUP(Table7[[#This Row],[Merged Customer ID]],Table3__3_16[Customer ID],Table3__3_16[Any Transplants])</f>
        <v>No</v>
      </c>
      <c r="G63" s="23" t="str">
        <f>_xlfn.XLOOKUP(Table7[[#This Row],[Merged Customer ID]],Table3__3_16[Customer ID],Table3__3_16[Cancer history])</f>
        <v>No</v>
      </c>
      <c r="H63" s="23">
        <f>_xlfn.XLOOKUP(Table7[[#This Row],[Merged Customer ID]],Table3__3_16[Customer ID],Table3__3_16[NumberOfMajorSurgeries])</f>
        <v>0</v>
      </c>
      <c r="I63" s="23" t="str">
        <f>_xlfn.XLOOKUP(Table7[[#This Row],[Merged Customer ID]],Table3__3_16[Customer ID],Table3__3_16[smoker])</f>
        <v>Yes</v>
      </c>
      <c r="J63" s="23" t="str">
        <f>_xlfn.XLOOKUP(Table7[[#This Row],[Merged Customer ID]],Table3__3_16[Customer ID],Table3__3_16[Weight Status])</f>
        <v>Obesity</v>
      </c>
      <c r="K63" s="23" t="str">
        <f>_xlfn.XLOOKUP(Table7[[#This Row],[Merged Customer ID]],Table3__3_16[Customer ID],Table3__3_16[Sugar Status])</f>
        <v>Diabetes</v>
      </c>
      <c r="L63" s="26">
        <f>_xlfn.XLOOKUP(Table7[[#This Row],[Merged Customer ID]],Table6_20[Merged Customer ID],Table6_20[Date of Birth])</f>
        <v>24650</v>
      </c>
      <c r="M63" s="30">
        <f>_xlfn.XLOOKUP(Table7[[#This Row],[Merged Customer ID]],Table6_20[Merged Customer ID],Table6_20[charges],"0",0)</f>
        <v>42538.720000000001</v>
      </c>
      <c r="N63" s="30" t="str">
        <f>_xlfn.XLOOKUP(Table7[[#This Row],[Merged Customer ID]],Table6_20[Merged Customer ID],Table6_20[Hospital tier])</f>
        <v>tier - 1</v>
      </c>
      <c r="O63" s="30" t="str">
        <f>_xlfn.XLOOKUP(Table7[[#This Row],[Merged Customer ID]],Table6_20[Merged Customer ID],Table6_20[City tier])</f>
        <v>tier - 3</v>
      </c>
      <c r="P63" s="30" t="str">
        <f>_xlfn.XLOOKUP(Table7[[#This Row],[Merged Customer ID]],Table6_20[Merged Customer ID],Table6_20[State ID])</f>
        <v>R1011</v>
      </c>
      <c r="Q63" s="36">
        <f>_xlfn.XLOOKUP(Table7[[#This Row],[Merged Customer ID]],Table6_20[Merged Customer ID],Table6_20[Age])</f>
        <v>55.947222222222223</v>
      </c>
    </row>
    <row r="64" spans="1:17" x14ac:dyDescent="0.35">
      <c r="A64" s="22" t="s">
        <v>2310</v>
      </c>
      <c r="B64" s="22" t="str">
        <f>_xlfn.XLOOKUP(Table7[[#This Row],[Merged Customer ID]],Table2_1[Merged Customer ID],Table2_1[First Name])</f>
        <v>Dunn</v>
      </c>
      <c r="C64" s="22">
        <f>_xlfn.XLOOKUP(Table7[[#This Row],[Merged Customer ID]],Table3__3_16[Customer ID],Table3__3_16[BMI])</f>
        <v>52.06</v>
      </c>
      <c r="D64" s="22">
        <f>_xlfn.XLOOKUP(Table7[[#This Row],[Merged Customer ID]],Table3__3_16[Customer ID],Table3__3_16[HBA1C])</f>
        <v>11.47</v>
      </c>
      <c r="E64" s="22" t="str">
        <f>_xlfn.XLOOKUP(Table7[[#This Row],[Merged Customer ID]],Table3__3_16[Customer ID],Table3__3_16[Heart Issues])</f>
        <v>No</v>
      </c>
      <c r="F64" s="22" t="str">
        <f>_xlfn.XLOOKUP(Table7[[#This Row],[Merged Customer ID]],Table3__3_16[Customer ID],Table3__3_16[Any Transplants])</f>
        <v>No</v>
      </c>
      <c r="G64" s="22" t="str">
        <f>_xlfn.XLOOKUP(Table7[[#This Row],[Merged Customer ID]],Table3__3_16[Customer ID],Table3__3_16[Cancer history])</f>
        <v>No</v>
      </c>
      <c r="H64" s="22">
        <f>_xlfn.XLOOKUP(Table7[[#This Row],[Merged Customer ID]],Table3__3_16[Customer ID],Table3__3_16[NumberOfMajorSurgeries])</f>
        <v>0</v>
      </c>
      <c r="I64" s="22" t="str">
        <f>_xlfn.XLOOKUP(Table7[[#This Row],[Merged Customer ID]],Table3__3_16[Customer ID],Table3__3_16[smoker])</f>
        <v>Yes</v>
      </c>
      <c r="J64" s="22" t="str">
        <f>_xlfn.XLOOKUP(Table7[[#This Row],[Merged Customer ID]],Table3__3_16[Customer ID],Table3__3_16[Weight Status])</f>
        <v>Obesity</v>
      </c>
      <c r="K64" s="22" t="str">
        <f>_xlfn.XLOOKUP(Table7[[#This Row],[Merged Customer ID]],Table3__3_16[Customer ID],Table3__3_16[Sugar Status])</f>
        <v>Diabetes</v>
      </c>
      <c r="L64" s="25">
        <f>_xlfn.XLOOKUP(Table7[[#This Row],[Merged Customer ID]],Table6_20[Merged Customer ID],Table6_20[Date of Birth])</f>
        <v>25053</v>
      </c>
      <c r="M64" s="29">
        <f>_xlfn.XLOOKUP(Table7[[#This Row],[Merged Customer ID]],Table6_20[Merged Customer ID],Table6_20[charges],"0",0)</f>
        <v>42478.6</v>
      </c>
      <c r="N64" s="29" t="str">
        <f>_xlfn.XLOOKUP(Table7[[#This Row],[Merged Customer ID]],Table6_20[Merged Customer ID],Table6_20[Hospital tier])</f>
        <v>tier - 1</v>
      </c>
      <c r="O64" s="29" t="str">
        <f>_xlfn.XLOOKUP(Table7[[#This Row],[Merged Customer ID]],Table6_20[Merged Customer ID],Table6_20[City tier])</f>
        <v>tier - 2</v>
      </c>
      <c r="P64" s="29" t="str">
        <f>_xlfn.XLOOKUP(Table7[[#This Row],[Merged Customer ID]],Table6_20[Merged Customer ID],Table6_20[State ID])</f>
        <v>R1011</v>
      </c>
      <c r="Q64" s="35">
        <f>_xlfn.XLOOKUP(Table7[[#This Row],[Merged Customer ID]],Table6_20[Merged Customer ID],Table6_20[Age])</f>
        <v>54.847222222222221</v>
      </c>
    </row>
    <row r="65" spans="1:17" x14ac:dyDescent="0.35">
      <c r="A65" s="23" t="s">
        <v>2309</v>
      </c>
      <c r="B65" s="23" t="str">
        <f>_xlfn.XLOOKUP(Table7[[#This Row],[Merged Customer ID]],Table2_1[Merged Customer ID],Table2_1[First Name])</f>
        <v>Blitzer</v>
      </c>
      <c r="C65" s="23">
        <f>_xlfn.XLOOKUP(Table7[[#This Row],[Merged Customer ID]],Table3__3_16[Customer ID],Table3__3_16[BMI])</f>
        <v>30.684999999999999</v>
      </c>
      <c r="D65" s="23">
        <f>_xlfn.XLOOKUP(Table7[[#This Row],[Merged Customer ID]],Table3__3_16[Customer ID],Table3__3_16[HBA1C])</f>
        <v>7.02</v>
      </c>
      <c r="E65" s="22" t="str">
        <f>_xlfn.XLOOKUP(Table7[[#This Row],[Merged Customer ID]],Table3__3_16[Customer ID],Table3__3_16[Heart Issues])</f>
        <v>Yes</v>
      </c>
      <c r="F65" s="23" t="str">
        <f>_xlfn.XLOOKUP(Table7[[#This Row],[Merged Customer ID]],Table3__3_16[Customer ID],Table3__3_16[Any Transplants])</f>
        <v>No</v>
      </c>
      <c r="G65" s="23" t="str">
        <f>_xlfn.XLOOKUP(Table7[[#This Row],[Merged Customer ID]],Table3__3_16[Customer ID],Table3__3_16[Cancer history])</f>
        <v>No</v>
      </c>
      <c r="H65" s="23">
        <f>_xlfn.XLOOKUP(Table7[[#This Row],[Merged Customer ID]],Table3__3_16[Customer ID],Table3__3_16[NumberOfMajorSurgeries])</f>
        <v>0</v>
      </c>
      <c r="I65" s="23" t="str">
        <f>_xlfn.XLOOKUP(Table7[[#This Row],[Merged Customer ID]],Table3__3_16[Customer ID],Table3__3_16[smoker])</f>
        <v>Yes</v>
      </c>
      <c r="J65" s="23" t="str">
        <f>_xlfn.XLOOKUP(Table7[[#This Row],[Merged Customer ID]],Table3__3_16[Customer ID],Table3__3_16[Weight Status])</f>
        <v>Obesity</v>
      </c>
      <c r="K65" s="23" t="str">
        <f>_xlfn.XLOOKUP(Table7[[#This Row],[Merged Customer ID]],Table3__3_16[Customer ID],Table3__3_16[Sugar Status])</f>
        <v>Diabetes</v>
      </c>
      <c r="L65" s="26">
        <f>_xlfn.XLOOKUP(Table7[[#This Row],[Merged Customer ID]],Table6_20[Merged Customer ID],Table6_20[Date of Birth])</f>
        <v>24651</v>
      </c>
      <c r="M65" s="30">
        <f>_xlfn.XLOOKUP(Table7[[#This Row],[Merged Customer ID]],Table6_20[Merged Customer ID],Table6_20[charges],"0",0)</f>
        <v>42303.69</v>
      </c>
      <c r="N65" s="30" t="str">
        <f>_xlfn.XLOOKUP(Table7[[#This Row],[Merged Customer ID]],Table6_20[Merged Customer ID],Table6_20[Hospital tier])</f>
        <v>tier - 1</v>
      </c>
      <c r="O65" s="30" t="str">
        <f>_xlfn.XLOOKUP(Table7[[#This Row],[Merged Customer ID]],Table6_20[Merged Customer ID],Table6_20[City tier])</f>
        <v>tier - 2</v>
      </c>
      <c r="P65" s="30" t="str">
        <f>_xlfn.XLOOKUP(Table7[[#This Row],[Merged Customer ID]],Table6_20[Merged Customer ID],Table6_20[State ID])</f>
        <v>R1016</v>
      </c>
      <c r="Q65" s="36">
        <f>_xlfn.XLOOKUP(Table7[[#This Row],[Merged Customer ID]],Table6_20[Merged Customer ID],Table6_20[Age])</f>
        <v>55.944444444444443</v>
      </c>
    </row>
    <row r="66" spans="1:17" x14ac:dyDescent="0.35">
      <c r="A66" s="22" t="s">
        <v>2308</v>
      </c>
      <c r="B66" s="22" t="str">
        <f>_xlfn.XLOOKUP(Table7[[#This Row],[Merged Customer ID]],Table2_1[Merged Customer ID],Table2_1[First Name])</f>
        <v>Smith</v>
      </c>
      <c r="C66" s="22">
        <f>_xlfn.XLOOKUP(Table7[[#This Row],[Merged Customer ID]],Table3__3_16[Customer ID],Table3__3_16[BMI])</f>
        <v>36.08</v>
      </c>
      <c r="D66" s="22">
        <f>_xlfn.XLOOKUP(Table7[[#This Row],[Merged Customer ID]],Table3__3_16[Customer ID],Table3__3_16[HBA1C])</f>
        <v>8.8000000000000007</v>
      </c>
      <c r="E66" s="22" t="str">
        <f>_xlfn.XLOOKUP(Table7[[#This Row],[Merged Customer ID]],Table3__3_16[Customer ID],Table3__3_16[Heart Issues])</f>
        <v>Yes</v>
      </c>
      <c r="F66" s="22" t="str">
        <f>_xlfn.XLOOKUP(Table7[[#This Row],[Merged Customer ID]],Table3__3_16[Customer ID],Table3__3_16[Any Transplants])</f>
        <v>No</v>
      </c>
      <c r="G66" s="22" t="str">
        <f>_xlfn.XLOOKUP(Table7[[#This Row],[Merged Customer ID]],Table3__3_16[Customer ID],Table3__3_16[Cancer history])</f>
        <v>No</v>
      </c>
      <c r="H66" s="22">
        <f>_xlfn.XLOOKUP(Table7[[#This Row],[Merged Customer ID]],Table3__3_16[Customer ID],Table3__3_16[NumberOfMajorSurgeries])</f>
        <v>1</v>
      </c>
      <c r="I66" s="22" t="str">
        <f>_xlfn.XLOOKUP(Table7[[#This Row],[Merged Customer ID]],Table3__3_16[Customer ID],Table3__3_16[smoker])</f>
        <v>Yes</v>
      </c>
      <c r="J66" s="22" t="str">
        <f>_xlfn.XLOOKUP(Table7[[#This Row],[Merged Customer ID]],Table3__3_16[Customer ID],Table3__3_16[Weight Status])</f>
        <v>Obesity</v>
      </c>
      <c r="K66" s="22" t="str">
        <f>_xlfn.XLOOKUP(Table7[[#This Row],[Merged Customer ID]],Table3__3_16[Customer ID],Table3__3_16[Sugar Status])</f>
        <v>Diabetes</v>
      </c>
      <c r="L66" s="25">
        <f>_xlfn.XLOOKUP(Table7[[#This Row],[Merged Customer ID]],Table6_20[Merged Customer ID],Table6_20[Date of Birth])</f>
        <v>27621</v>
      </c>
      <c r="M66" s="29">
        <f>_xlfn.XLOOKUP(Table7[[#This Row],[Merged Customer ID]],Table6_20[Merged Customer ID],Table6_20[charges],"0",0)</f>
        <v>42211.14</v>
      </c>
      <c r="N66" s="29" t="str">
        <f>_xlfn.XLOOKUP(Table7[[#This Row],[Merged Customer ID]],Table6_20[Merged Customer ID],Table6_20[Hospital tier])</f>
        <v>tier - 1</v>
      </c>
      <c r="O66" s="29" t="str">
        <f>_xlfn.XLOOKUP(Table7[[#This Row],[Merged Customer ID]],Table6_20[Merged Customer ID],Table6_20[City tier])</f>
        <v>tier - 3</v>
      </c>
      <c r="P66" s="29" t="str">
        <f>_xlfn.XLOOKUP(Table7[[#This Row],[Merged Customer ID]],Table6_20[Merged Customer ID],Table6_20[State ID])</f>
        <v>R1013</v>
      </c>
      <c r="Q66" s="35">
        <f>_xlfn.XLOOKUP(Table7[[#This Row],[Merged Customer ID]],Table6_20[Merged Customer ID],Table6_20[Age])</f>
        <v>47.81388888888889</v>
      </c>
    </row>
    <row r="67" spans="1:17" x14ac:dyDescent="0.35">
      <c r="A67" s="23" t="s">
        <v>2307</v>
      </c>
      <c r="B67" s="23" t="str">
        <f>_xlfn.XLOOKUP(Table7[[#This Row],[Merged Customer ID]],Table2_1[Merged Customer ID],Table2_1[First Name])</f>
        <v>Hyland</v>
      </c>
      <c r="C67" s="23">
        <f>_xlfn.XLOOKUP(Table7[[#This Row],[Merged Customer ID]],Table3__3_16[Customer ID],Table3__3_16[BMI])</f>
        <v>54.99</v>
      </c>
      <c r="D67" s="23">
        <f>_xlfn.XLOOKUP(Table7[[#This Row],[Merged Customer ID]],Table3__3_16[Customer ID],Table3__3_16[HBA1C])</f>
        <v>8.68</v>
      </c>
      <c r="E67" s="22" t="str">
        <f>_xlfn.XLOOKUP(Table7[[#This Row],[Merged Customer ID]],Table3__3_16[Customer ID],Table3__3_16[Heart Issues])</f>
        <v>No</v>
      </c>
      <c r="F67" s="23" t="str">
        <f>_xlfn.XLOOKUP(Table7[[#This Row],[Merged Customer ID]],Table3__3_16[Customer ID],Table3__3_16[Any Transplants])</f>
        <v>No</v>
      </c>
      <c r="G67" s="23" t="str">
        <f>_xlfn.XLOOKUP(Table7[[#This Row],[Merged Customer ID]],Table3__3_16[Customer ID],Table3__3_16[Cancer history])</f>
        <v>No</v>
      </c>
      <c r="H67" s="23">
        <f>_xlfn.XLOOKUP(Table7[[#This Row],[Merged Customer ID]],Table3__3_16[Customer ID],Table3__3_16[NumberOfMajorSurgeries])</f>
        <v>2</v>
      </c>
      <c r="I67" s="23" t="str">
        <f>_xlfn.XLOOKUP(Table7[[#This Row],[Merged Customer ID]],Table3__3_16[Customer ID],Table3__3_16[smoker])</f>
        <v>Yes</v>
      </c>
      <c r="J67" s="23" t="str">
        <f>_xlfn.XLOOKUP(Table7[[#This Row],[Merged Customer ID]],Table3__3_16[Customer ID],Table3__3_16[Weight Status])</f>
        <v>Obesity</v>
      </c>
      <c r="K67" s="23" t="str">
        <f>_xlfn.XLOOKUP(Table7[[#This Row],[Merged Customer ID]],Table3__3_16[Customer ID],Table3__3_16[Sugar Status])</f>
        <v>Diabetes</v>
      </c>
      <c r="L67" s="26">
        <f>_xlfn.XLOOKUP(Table7[[#This Row],[Merged Customer ID]],Table6_20[Merged Customer ID],Table6_20[Date of Birth])</f>
        <v>26925</v>
      </c>
      <c r="M67" s="30">
        <f>_xlfn.XLOOKUP(Table7[[#This Row],[Merged Customer ID]],Table6_20[Merged Customer ID],Table6_20[charges],"0",0)</f>
        <v>42188.15</v>
      </c>
      <c r="N67" s="30" t="str">
        <f>_xlfn.XLOOKUP(Table7[[#This Row],[Merged Customer ID]],Table6_20[Merged Customer ID],Table6_20[Hospital tier])</f>
        <v>tier - 1</v>
      </c>
      <c r="O67" s="30" t="str">
        <f>_xlfn.XLOOKUP(Table7[[#This Row],[Merged Customer ID]],Table6_20[Merged Customer ID],Table6_20[City tier])</f>
        <v>tier - 1</v>
      </c>
      <c r="P67" s="30" t="str">
        <f>_xlfn.XLOOKUP(Table7[[#This Row],[Merged Customer ID]],Table6_20[Merged Customer ID],Table6_20[State ID])</f>
        <v>R1011</v>
      </c>
      <c r="Q67" s="36">
        <f>_xlfn.XLOOKUP(Table7[[#This Row],[Merged Customer ID]],Table6_20[Merged Customer ID],Table6_20[Age])</f>
        <v>49.722222222222221</v>
      </c>
    </row>
    <row r="68" spans="1:17" x14ac:dyDescent="0.35">
      <c r="A68" s="22" t="s">
        <v>2306</v>
      </c>
      <c r="B68" s="22" t="str">
        <f>_xlfn.XLOOKUP(Table7[[#This Row],[Merged Customer ID]],Table2_1[Merged Customer ID],Table2_1[First Name])</f>
        <v>Ducharme</v>
      </c>
      <c r="C68" s="22">
        <f>_xlfn.XLOOKUP(Table7[[#This Row],[Merged Customer ID]],Table3__3_16[Customer ID],Table3__3_16[BMI])</f>
        <v>35.97</v>
      </c>
      <c r="D68" s="22">
        <f>_xlfn.XLOOKUP(Table7[[#This Row],[Merged Customer ID]],Table3__3_16[Customer ID],Table3__3_16[HBA1C])</f>
        <v>6.12</v>
      </c>
      <c r="E68" s="22" t="str">
        <f>_xlfn.XLOOKUP(Table7[[#This Row],[Merged Customer ID]],Table3__3_16[Customer ID],Table3__3_16[Heart Issues])</f>
        <v>No</v>
      </c>
      <c r="F68" s="22" t="str">
        <f>_xlfn.XLOOKUP(Table7[[#This Row],[Merged Customer ID]],Table3__3_16[Customer ID],Table3__3_16[Any Transplants])</f>
        <v>No</v>
      </c>
      <c r="G68" s="22" t="str">
        <f>_xlfn.XLOOKUP(Table7[[#This Row],[Merged Customer ID]],Table3__3_16[Customer ID],Table3__3_16[Cancer history])</f>
        <v>Yes</v>
      </c>
      <c r="H68" s="22">
        <f>_xlfn.XLOOKUP(Table7[[#This Row],[Merged Customer ID]],Table3__3_16[Customer ID],Table3__3_16[NumberOfMajorSurgeries])</f>
        <v>1</v>
      </c>
      <c r="I68" s="22" t="str">
        <f>_xlfn.XLOOKUP(Table7[[#This Row],[Merged Customer ID]],Table3__3_16[Customer ID],Table3__3_16[smoker])</f>
        <v>Yes</v>
      </c>
      <c r="J68" s="22" t="str">
        <f>_xlfn.XLOOKUP(Table7[[#This Row],[Merged Customer ID]],Table3__3_16[Customer ID],Table3__3_16[Weight Status])</f>
        <v>Obesity</v>
      </c>
      <c r="K68" s="22" t="str">
        <f>_xlfn.XLOOKUP(Table7[[#This Row],[Merged Customer ID]],Table3__3_16[Customer ID],Table3__3_16[Sugar Status])</f>
        <v>Prediabetes</v>
      </c>
      <c r="L68" s="25">
        <f>_xlfn.XLOOKUP(Table7[[#This Row],[Merged Customer ID]],Table6_20[Merged Customer ID],Table6_20[Date of Birth])</f>
        <v>29039</v>
      </c>
      <c r="M68" s="29">
        <f>_xlfn.XLOOKUP(Table7[[#This Row],[Merged Customer ID]],Table6_20[Merged Customer ID],Table6_20[charges],"0",0)</f>
        <v>42124.52</v>
      </c>
      <c r="N68" s="29" t="str">
        <f>_xlfn.XLOOKUP(Table7[[#This Row],[Merged Customer ID]],Table6_20[Merged Customer ID],Table6_20[Hospital tier])</f>
        <v>tier - 1</v>
      </c>
      <c r="O68" s="29" t="str">
        <f>_xlfn.XLOOKUP(Table7[[#This Row],[Merged Customer ID]],Table6_20[Merged Customer ID],Table6_20[City tier])</f>
        <v>tier - 1</v>
      </c>
      <c r="P68" s="29" t="str">
        <f>_xlfn.XLOOKUP(Table7[[#This Row],[Merged Customer ID]],Table6_20[Merged Customer ID],Table6_20[State ID])</f>
        <v>R1013</v>
      </c>
      <c r="Q68" s="35">
        <f>_xlfn.XLOOKUP(Table7[[#This Row],[Merged Customer ID]],Table6_20[Merged Customer ID],Table6_20[Age])</f>
        <v>43.930555555555557</v>
      </c>
    </row>
    <row r="69" spans="1:17" x14ac:dyDescent="0.35">
      <c r="A69" s="23" t="s">
        <v>2305</v>
      </c>
      <c r="B69" s="23" t="str">
        <f>_xlfn.XLOOKUP(Table7[[#This Row],[Merged Customer ID]],Table2_1[Merged Customer ID],Table2_1[First Name])</f>
        <v>Johnson</v>
      </c>
      <c r="C69" s="23">
        <f>_xlfn.XLOOKUP(Table7[[#This Row],[Merged Customer ID]],Table3__3_16[Customer ID],Table3__3_16[BMI])</f>
        <v>45.54</v>
      </c>
      <c r="D69" s="23">
        <f>_xlfn.XLOOKUP(Table7[[#This Row],[Merged Customer ID]],Table3__3_16[Customer ID],Table3__3_16[HBA1C])</f>
        <v>5.4</v>
      </c>
      <c r="E69" s="22" t="str">
        <f>_xlfn.XLOOKUP(Table7[[#This Row],[Merged Customer ID]],Table3__3_16[Customer ID],Table3__3_16[Heart Issues])</f>
        <v>Yes</v>
      </c>
      <c r="F69" s="23" t="str">
        <f>_xlfn.XLOOKUP(Table7[[#This Row],[Merged Customer ID]],Table3__3_16[Customer ID],Table3__3_16[Any Transplants])</f>
        <v>No</v>
      </c>
      <c r="G69" s="23" t="str">
        <f>_xlfn.XLOOKUP(Table7[[#This Row],[Merged Customer ID]],Table3__3_16[Customer ID],Table3__3_16[Cancer history])</f>
        <v>Yes</v>
      </c>
      <c r="H69" s="23">
        <f>_xlfn.XLOOKUP(Table7[[#This Row],[Merged Customer ID]],Table3__3_16[Customer ID],Table3__3_16[NumberOfMajorSurgeries])</f>
        <v>1</v>
      </c>
      <c r="I69" s="23" t="str">
        <f>_xlfn.XLOOKUP(Table7[[#This Row],[Merged Customer ID]],Table3__3_16[Customer ID],Table3__3_16[smoker])</f>
        <v>Yes</v>
      </c>
      <c r="J69" s="23" t="str">
        <f>_xlfn.XLOOKUP(Table7[[#This Row],[Merged Customer ID]],Table3__3_16[Customer ID],Table3__3_16[Weight Status])</f>
        <v>Obesity</v>
      </c>
      <c r="K69" s="23" t="str">
        <f>_xlfn.XLOOKUP(Table7[[#This Row],[Merged Customer ID]],Table3__3_16[Customer ID],Table3__3_16[Sugar Status])</f>
        <v>Normal</v>
      </c>
      <c r="L69" s="26">
        <f>_xlfn.XLOOKUP(Table7[[#This Row],[Merged Customer ID]],Table6_20[Merged Customer ID],Table6_20[Date of Birth])</f>
        <v>35773</v>
      </c>
      <c r="M69" s="30">
        <f>_xlfn.XLOOKUP(Table7[[#This Row],[Merged Customer ID]],Table6_20[Merged Customer ID],Table6_20[charges],"0",0)</f>
        <v>42112.24</v>
      </c>
      <c r="N69" s="30" t="str">
        <f>_xlfn.XLOOKUP(Table7[[#This Row],[Merged Customer ID]],Table6_20[Merged Customer ID],Table6_20[Hospital tier])</f>
        <v>tier - 1</v>
      </c>
      <c r="O69" s="30" t="str">
        <f>_xlfn.XLOOKUP(Table7[[#This Row],[Merged Customer ID]],Table6_20[Merged Customer ID],Table6_20[City tier])</f>
        <v>tier - 3</v>
      </c>
      <c r="P69" s="30" t="str">
        <f>_xlfn.XLOOKUP(Table7[[#This Row],[Merged Customer ID]],Table6_20[Merged Customer ID],Table6_20[State ID])</f>
        <v>R1013</v>
      </c>
      <c r="Q69" s="36">
        <f>_xlfn.XLOOKUP(Table7[[#This Row],[Merged Customer ID]],Table6_20[Merged Customer ID],Table6_20[Age])</f>
        <v>25.497222222222224</v>
      </c>
    </row>
    <row r="70" spans="1:17" x14ac:dyDescent="0.35">
      <c r="A70" s="22" t="s">
        <v>2304</v>
      </c>
      <c r="B70" s="22" t="str">
        <f>_xlfn.XLOOKUP(Table7[[#This Row],[Merged Customer ID]],Table2_1[Merged Customer ID],Table2_1[First Name])</f>
        <v>Mutz</v>
      </c>
      <c r="C70" s="22">
        <f>_xlfn.XLOOKUP(Table7[[#This Row],[Merged Customer ID]],Table3__3_16[Customer ID],Table3__3_16[BMI])</f>
        <v>35.53</v>
      </c>
      <c r="D70" s="22">
        <f>_xlfn.XLOOKUP(Table7[[#This Row],[Merged Customer ID]],Table3__3_16[Customer ID],Table3__3_16[HBA1C])</f>
        <v>4.3600000000000003</v>
      </c>
      <c r="E70" s="22" t="str">
        <f>_xlfn.XLOOKUP(Table7[[#This Row],[Merged Customer ID]],Table3__3_16[Customer ID],Table3__3_16[Heart Issues])</f>
        <v>Yes</v>
      </c>
      <c r="F70" s="22" t="str">
        <f>_xlfn.XLOOKUP(Table7[[#This Row],[Merged Customer ID]],Table3__3_16[Customer ID],Table3__3_16[Any Transplants])</f>
        <v>No</v>
      </c>
      <c r="G70" s="22" t="str">
        <f>_xlfn.XLOOKUP(Table7[[#This Row],[Merged Customer ID]],Table3__3_16[Customer ID],Table3__3_16[Cancer history])</f>
        <v>No</v>
      </c>
      <c r="H70" s="22">
        <f>_xlfn.XLOOKUP(Table7[[#This Row],[Merged Customer ID]],Table3__3_16[Customer ID],Table3__3_16[NumberOfMajorSurgeries])</f>
        <v>0</v>
      </c>
      <c r="I70" s="22" t="str">
        <f>_xlfn.XLOOKUP(Table7[[#This Row],[Merged Customer ID]],Table3__3_16[Customer ID],Table3__3_16[smoker])</f>
        <v>Yes</v>
      </c>
      <c r="J70" s="22" t="str">
        <f>_xlfn.XLOOKUP(Table7[[#This Row],[Merged Customer ID]],Table3__3_16[Customer ID],Table3__3_16[Weight Status])</f>
        <v>Obesity</v>
      </c>
      <c r="K70" s="22" t="str">
        <f>_xlfn.XLOOKUP(Table7[[#This Row],[Merged Customer ID]],Table3__3_16[Customer ID],Table3__3_16[Sugar Status])</f>
        <v>Normal</v>
      </c>
      <c r="L70" s="25">
        <f>_xlfn.XLOOKUP(Table7[[#This Row],[Merged Customer ID]],Table6_20[Merged Customer ID],Table6_20[Date of Birth])</f>
        <v>28092</v>
      </c>
      <c r="M70" s="29">
        <f>_xlfn.XLOOKUP(Table7[[#This Row],[Merged Customer ID]],Table6_20[Merged Customer ID],Table6_20[charges],"0",0)</f>
        <v>42111.66</v>
      </c>
      <c r="N70" s="29" t="str">
        <f>_xlfn.XLOOKUP(Table7[[#This Row],[Merged Customer ID]],Table6_20[Merged Customer ID],Table6_20[Hospital tier])</f>
        <v>tier - 1</v>
      </c>
      <c r="O70" s="29" t="str">
        <f>_xlfn.XLOOKUP(Table7[[#This Row],[Merged Customer ID]],Table6_20[Merged Customer ID],Table6_20[City tier])</f>
        <v>tier - 1</v>
      </c>
      <c r="P70" s="29" t="str">
        <f>_xlfn.XLOOKUP(Table7[[#This Row],[Merged Customer ID]],Table6_20[Merged Customer ID],Table6_20[State ID])</f>
        <v>R1024</v>
      </c>
      <c r="Q70" s="35">
        <f>_xlfn.XLOOKUP(Table7[[#This Row],[Merged Customer ID]],Table6_20[Merged Customer ID],Table6_20[Age])</f>
        <v>46.527777777777779</v>
      </c>
    </row>
    <row r="71" spans="1:17" x14ac:dyDescent="0.35">
      <c r="A71" s="23" t="s">
        <v>2303</v>
      </c>
      <c r="B71" s="23" t="str">
        <f>_xlfn.XLOOKUP(Table7[[#This Row],[Merged Customer ID]],Table2_1[Merged Customer ID],Table2_1[First Name])</f>
        <v>Lee</v>
      </c>
      <c r="C71" s="23">
        <f>_xlfn.XLOOKUP(Table7[[#This Row],[Merged Customer ID]],Table3__3_16[Customer ID],Table3__3_16[BMI])</f>
        <v>30.8</v>
      </c>
      <c r="D71" s="23">
        <f>_xlfn.XLOOKUP(Table7[[#This Row],[Merged Customer ID]],Table3__3_16[Customer ID],Table3__3_16[HBA1C])</f>
        <v>9.77</v>
      </c>
      <c r="E71" s="22" t="str">
        <f>_xlfn.XLOOKUP(Table7[[#This Row],[Merged Customer ID]],Table3__3_16[Customer ID],Table3__3_16[Heart Issues])</f>
        <v>No</v>
      </c>
      <c r="F71" s="23" t="str">
        <f>_xlfn.XLOOKUP(Table7[[#This Row],[Merged Customer ID]],Table3__3_16[Customer ID],Table3__3_16[Any Transplants])</f>
        <v>No</v>
      </c>
      <c r="G71" s="23" t="str">
        <f>_xlfn.XLOOKUP(Table7[[#This Row],[Merged Customer ID]],Table3__3_16[Customer ID],Table3__3_16[Cancer history])</f>
        <v>No</v>
      </c>
      <c r="H71" s="23">
        <f>_xlfn.XLOOKUP(Table7[[#This Row],[Merged Customer ID]],Table3__3_16[Customer ID],Table3__3_16[NumberOfMajorSurgeries])</f>
        <v>0</v>
      </c>
      <c r="I71" s="23" t="str">
        <f>_xlfn.XLOOKUP(Table7[[#This Row],[Merged Customer ID]],Table3__3_16[Customer ID],Table3__3_16[smoker])</f>
        <v>Yes</v>
      </c>
      <c r="J71" s="23" t="str">
        <f>_xlfn.XLOOKUP(Table7[[#This Row],[Merged Customer ID]],Table3__3_16[Customer ID],Table3__3_16[Weight Status])</f>
        <v>Obesity</v>
      </c>
      <c r="K71" s="23" t="str">
        <f>_xlfn.XLOOKUP(Table7[[#This Row],[Merged Customer ID]],Table3__3_16[Customer ID],Table3__3_16[Sugar Status])</f>
        <v>Diabetes</v>
      </c>
      <c r="L71" s="26">
        <f>_xlfn.XLOOKUP(Table7[[#This Row],[Merged Customer ID]],Table6_20[Merged Customer ID],Table6_20[Date of Birth])</f>
        <v>25191</v>
      </c>
      <c r="M71" s="30">
        <f>_xlfn.XLOOKUP(Table7[[#This Row],[Merged Customer ID]],Table6_20[Merged Customer ID],Table6_20[charges],"0",0)</f>
        <v>41999.519999999997</v>
      </c>
      <c r="N71" s="30" t="str">
        <f>_xlfn.XLOOKUP(Table7[[#This Row],[Merged Customer ID]],Table6_20[Merged Customer ID],Table6_20[Hospital tier])</f>
        <v>tier - 1</v>
      </c>
      <c r="O71" s="30" t="str">
        <f>_xlfn.XLOOKUP(Table7[[#This Row],[Merged Customer ID]],Table6_20[Merged Customer ID],Table6_20[City tier])</f>
        <v>tier - 3</v>
      </c>
      <c r="P71" s="30" t="str">
        <f>_xlfn.XLOOKUP(Table7[[#This Row],[Merged Customer ID]],Table6_20[Merged Customer ID],Table6_20[State ID])</f>
        <v>R1013</v>
      </c>
      <c r="Q71" s="36">
        <f>_xlfn.XLOOKUP(Table7[[#This Row],[Merged Customer ID]],Table6_20[Merged Customer ID],Table6_20[Age])</f>
        <v>54.469444444444441</v>
      </c>
    </row>
    <row r="72" spans="1:17" x14ac:dyDescent="0.35">
      <c r="A72" s="22" t="s">
        <v>2302</v>
      </c>
      <c r="B72" s="22" t="str">
        <f>_xlfn.XLOOKUP(Table7[[#This Row],[Merged Customer ID]],Table2_1[Merged Customer ID],Table2_1[First Name])</f>
        <v>Turner</v>
      </c>
      <c r="C72" s="22">
        <f>_xlfn.XLOOKUP(Table7[[#This Row],[Merged Customer ID]],Table3__3_16[Customer ID],Table3__3_16[BMI])</f>
        <v>38.39</v>
      </c>
      <c r="D72" s="22">
        <f>_xlfn.XLOOKUP(Table7[[#This Row],[Merged Customer ID]],Table3__3_16[Customer ID],Table3__3_16[HBA1C])</f>
        <v>4.25</v>
      </c>
      <c r="E72" s="22" t="str">
        <f>_xlfn.XLOOKUP(Table7[[#This Row],[Merged Customer ID]],Table3__3_16[Customer ID],Table3__3_16[Heart Issues])</f>
        <v>No</v>
      </c>
      <c r="F72" s="22" t="str">
        <f>_xlfn.XLOOKUP(Table7[[#This Row],[Merged Customer ID]],Table3__3_16[Customer ID],Table3__3_16[Any Transplants])</f>
        <v>No</v>
      </c>
      <c r="G72" s="22" t="str">
        <f>_xlfn.XLOOKUP(Table7[[#This Row],[Merged Customer ID]],Table3__3_16[Customer ID],Table3__3_16[Cancer history])</f>
        <v>No</v>
      </c>
      <c r="H72" s="22">
        <f>_xlfn.XLOOKUP(Table7[[#This Row],[Merged Customer ID]],Table3__3_16[Customer ID],Table3__3_16[NumberOfMajorSurgeries])</f>
        <v>1</v>
      </c>
      <c r="I72" s="22" t="str">
        <f>_xlfn.XLOOKUP(Table7[[#This Row],[Merged Customer ID]],Table3__3_16[Customer ID],Table3__3_16[smoker])</f>
        <v>Yes</v>
      </c>
      <c r="J72" s="22" t="str">
        <f>_xlfn.XLOOKUP(Table7[[#This Row],[Merged Customer ID]],Table3__3_16[Customer ID],Table3__3_16[Weight Status])</f>
        <v>Obesity</v>
      </c>
      <c r="K72" s="22" t="str">
        <f>_xlfn.XLOOKUP(Table7[[#This Row],[Merged Customer ID]],Table3__3_16[Customer ID],Table3__3_16[Sugar Status])</f>
        <v>Normal</v>
      </c>
      <c r="L72" s="25">
        <f>_xlfn.XLOOKUP(Table7[[#This Row],[Merged Customer ID]],Table6_20[Merged Customer ID],Table6_20[Date of Birth])</f>
        <v>30996</v>
      </c>
      <c r="M72" s="29">
        <f>_xlfn.XLOOKUP(Table7[[#This Row],[Merged Customer ID]],Table6_20[Merged Customer ID],Table6_20[charges],"0",0)</f>
        <v>41949.24</v>
      </c>
      <c r="N72" s="29" t="str">
        <f>_xlfn.XLOOKUP(Table7[[#This Row],[Merged Customer ID]],Table6_20[Merged Customer ID],Table6_20[Hospital tier])</f>
        <v>tier - 1</v>
      </c>
      <c r="O72" s="29" t="str">
        <f>_xlfn.XLOOKUP(Table7[[#This Row],[Merged Customer ID]],Table6_20[Merged Customer ID],Table6_20[City tier])</f>
        <v>tier - 1</v>
      </c>
      <c r="P72" s="29" t="str">
        <f>_xlfn.XLOOKUP(Table7[[#This Row],[Merged Customer ID]],Table6_20[Merged Customer ID],Table6_20[State ID])</f>
        <v>R1013</v>
      </c>
      <c r="Q72" s="35">
        <f>_xlfn.XLOOKUP(Table7[[#This Row],[Merged Customer ID]],Table6_20[Merged Customer ID],Table6_20[Age])</f>
        <v>38.577777777777776</v>
      </c>
    </row>
    <row r="73" spans="1:17" x14ac:dyDescent="0.35">
      <c r="A73" s="23" t="s">
        <v>2301</v>
      </c>
      <c r="B73" s="23" t="str">
        <f>_xlfn.XLOOKUP(Table7[[#This Row],[Merged Customer ID]],Table2_1[Merged Customer ID],Table2_1[First Name])</f>
        <v>Rangel</v>
      </c>
      <c r="C73" s="23">
        <f>_xlfn.XLOOKUP(Table7[[#This Row],[Merged Customer ID]],Table3__3_16[Customer ID],Table3__3_16[BMI])</f>
        <v>32.299999999999997</v>
      </c>
      <c r="D73" s="23">
        <f>_xlfn.XLOOKUP(Table7[[#This Row],[Merged Customer ID]],Table3__3_16[Customer ID],Table3__3_16[HBA1C])</f>
        <v>4.76</v>
      </c>
      <c r="E73" s="22" t="str">
        <f>_xlfn.XLOOKUP(Table7[[#This Row],[Merged Customer ID]],Table3__3_16[Customer ID],Table3__3_16[Heart Issues])</f>
        <v>No</v>
      </c>
      <c r="F73" s="23" t="str">
        <f>_xlfn.XLOOKUP(Table7[[#This Row],[Merged Customer ID]],Table3__3_16[Customer ID],Table3__3_16[Any Transplants])</f>
        <v>No</v>
      </c>
      <c r="G73" s="23" t="str">
        <f>_xlfn.XLOOKUP(Table7[[#This Row],[Merged Customer ID]],Table3__3_16[Customer ID],Table3__3_16[Cancer history])</f>
        <v>No</v>
      </c>
      <c r="H73" s="23">
        <f>_xlfn.XLOOKUP(Table7[[#This Row],[Merged Customer ID]],Table3__3_16[Customer ID],Table3__3_16[NumberOfMajorSurgeries])</f>
        <v>2</v>
      </c>
      <c r="I73" s="23" t="str">
        <f>_xlfn.XLOOKUP(Table7[[#This Row],[Merged Customer ID]],Table3__3_16[Customer ID],Table3__3_16[smoker])</f>
        <v>Yes</v>
      </c>
      <c r="J73" s="23" t="str">
        <f>_xlfn.XLOOKUP(Table7[[#This Row],[Merged Customer ID]],Table3__3_16[Customer ID],Table3__3_16[Weight Status])</f>
        <v>Obesity</v>
      </c>
      <c r="K73" s="23" t="str">
        <f>_xlfn.XLOOKUP(Table7[[#This Row],[Merged Customer ID]],Table3__3_16[Customer ID],Table3__3_16[Sugar Status])</f>
        <v>Normal</v>
      </c>
      <c r="L73" s="26">
        <f>_xlfn.XLOOKUP(Table7[[#This Row],[Merged Customer ID]],Table6_20[Merged Customer ID],Table6_20[Date of Birth])</f>
        <v>26458</v>
      </c>
      <c r="M73" s="30">
        <f>_xlfn.XLOOKUP(Table7[[#This Row],[Merged Customer ID]],Table6_20[Merged Customer ID],Table6_20[charges],"0",0)</f>
        <v>41919.1</v>
      </c>
      <c r="N73" s="30" t="str">
        <f>_xlfn.XLOOKUP(Table7[[#This Row],[Merged Customer ID]],Table6_20[Merged Customer ID],Table6_20[Hospital tier])</f>
        <v>tier - 1</v>
      </c>
      <c r="O73" s="30" t="str">
        <f>_xlfn.XLOOKUP(Table7[[#This Row],[Merged Customer ID]],Table6_20[Merged Customer ID],Table6_20[City tier])</f>
        <v>tier - 1</v>
      </c>
      <c r="P73" s="30" t="str">
        <f>_xlfn.XLOOKUP(Table7[[#This Row],[Merged Customer ID]],Table6_20[Merged Customer ID],Table6_20[State ID])</f>
        <v>R1016</v>
      </c>
      <c r="Q73" s="36">
        <f>_xlfn.XLOOKUP(Table7[[#This Row],[Merged Customer ID]],Table6_20[Merged Customer ID],Table6_20[Age])</f>
        <v>51</v>
      </c>
    </row>
    <row r="74" spans="1:17" x14ac:dyDescent="0.35">
      <c r="A74" s="22" t="s">
        <v>2300</v>
      </c>
      <c r="B74" s="22" t="str">
        <f>_xlfn.XLOOKUP(Table7[[#This Row],[Merged Customer ID]],Table2_1[Merged Customer ID],Table2_1[First Name])</f>
        <v>Lacey</v>
      </c>
      <c r="C74" s="22">
        <f>_xlfn.XLOOKUP(Table7[[#This Row],[Merged Customer ID]],Table3__3_16[Customer ID],Table3__3_16[BMI])</f>
        <v>48.8</v>
      </c>
      <c r="D74" s="22">
        <f>_xlfn.XLOOKUP(Table7[[#This Row],[Merged Customer ID]],Table3__3_16[Customer ID],Table3__3_16[HBA1C])</f>
        <v>6.22</v>
      </c>
      <c r="E74" s="22" t="str">
        <f>_xlfn.XLOOKUP(Table7[[#This Row],[Merged Customer ID]],Table3__3_16[Customer ID],Table3__3_16[Heart Issues])</f>
        <v>Yes</v>
      </c>
      <c r="F74" s="22" t="str">
        <f>_xlfn.XLOOKUP(Table7[[#This Row],[Merged Customer ID]],Table3__3_16[Customer ID],Table3__3_16[Any Transplants])</f>
        <v>No</v>
      </c>
      <c r="G74" s="22" t="str">
        <f>_xlfn.XLOOKUP(Table7[[#This Row],[Merged Customer ID]],Table3__3_16[Customer ID],Table3__3_16[Cancer history])</f>
        <v>No</v>
      </c>
      <c r="H74" s="22">
        <f>_xlfn.XLOOKUP(Table7[[#This Row],[Merged Customer ID]],Table3__3_16[Customer ID],Table3__3_16[NumberOfMajorSurgeries])</f>
        <v>2</v>
      </c>
      <c r="I74" s="22" t="str">
        <f>_xlfn.XLOOKUP(Table7[[#This Row],[Merged Customer ID]],Table3__3_16[Customer ID],Table3__3_16[smoker])</f>
        <v>Yes</v>
      </c>
      <c r="J74" s="22" t="str">
        <f>_xlfn.XLOOKUP(Table7[[#This Row],[Merged Customer ID]],Table3__3_16[Customer ID],Table3__3_16[Weight Status])</f>
        <v>Obesity</v>
      </c>
      <c r="K74" s="22" t="str">
        <f>_xlfn.XLOOKUP(Table7[[#This Row],[Merged Customer ID]],Table3__3_16[Customer ID],Table3__3_16[Sugar Status])</f>
        <v>Prediabetes</v>
      </c>
      <c r="L74" s="25">
        <f>_xlfn.XLOOKUP(Table7[[#This Row],[Merged Customer ID]],Table6_20[Merged Customer ID],Table6_20[Date of Birth])</f>
        <v>24371</v>
      </c>
      <c r="M74" s="29">
        <f>_xlfn.XLOOKUP(Table7[[#This Row],[Merged Customer ID]],Table6_20[Merged Customer ID],Table6_20[charges],"0",0)</f>
        <v>41886.54</v>
      </c>
      <c r="N74" s="29" t="str">
        <f>_xlfn.XLOOKUP(Table7[[#This Row],[Merged Customer ID]],Table6_20[Merged Customer ID],Table6_20[Hospital tier])</f>
        <v>tier - 1</v>
      </c>
      <c r="O74" s="29" t="str">
        <f>_xlfn.XLOOKUP(Table7[[#This Row],[Merged Customer ID]],Table6_20[Merged Customer ID],Table6_20[City tier])</f>
        <v>tier - 3</v>
      </c>
      <c r="P74" s="29" t="str">
        <f>_xlfn.XLOOKUP(Table7[[#This Row],[Merged Customer ID]],Table6_20[Merged Customer ID],Table6_20[State ID])</f>
        <v>R1011</v>
      </c>
      <c r="Q74" s="35">
        <f>_xlfn.XLOOKUP(Table7[[#This Row],[Merged Customer ID]],Table6_20[Merged Customer ID],Table6_20[Age])</f>
        <v>56.713888888888889</v>
      </c>
    </row>
    <row r="75" spans="1:17" x14ac:dyDescent="0.35">
      <c r="A75" s="23" t="s">
        <v>2299</v>
      </c>
      <c r="B75" s="23" t="str">
        <f>_xlfn.XLOOKUP(Table7[[#This Row],[Merged Customer ID]],Table2_1[Merged Customer ID],Table2_1[First Name])</f>
        <v>Stiger</v>
      </c>
      <c r="C75" s="23">
        <f>_xlfn.XLOOKUP(Table7[[#This Row],[Merged Customer ID]],Table3__3_16[Customer ID],Table3__3_16[BMI])</f>
        <v>45.5</v>
      </c>
      <c r="D75" s="23">
        <f>_xlfn.XLOOKUP(Table7[[#This Row],[Merged Customer ID]],Table3__3_16[Customer ID],Table3__3_16[HBA1C])</f>
        <v>7.96</v>
      </c>
      <c r="E75" s="22" t="str">
        <f>_xlfn.XLOOKUP(Table7[[#This Row],[Merged Customer ID]],Table3__3_16[Customer ID],Table3__3_16[Heart Issues])</f>
        <v>No</v>
      </c>
      <c r="F75" s="23" t="str">
        <f>_xlfn.XLOOKUP(Table7[[#This Row],[Merged Customer ID]],Table3__3_16[Customer ID],Table3__3_16[Any Transplants])</f>
        <v>No</v>
      </c>
      <c r="G75" s="23" t="str">
        <f>_xlfn.XLOOKUP(Table7[[#This Row],[Merged Customer ID]],Table3__3_16[Customer ID],Table3__3_16[Cancer history])</f>
        <v>No</v>
      </c>
      <c r="H75" s="23">
        <f>_xlfn.XLOOKUP(Table7[[#This Row],[Merged Customer ID]],Table3__3_16[Customer ID],Table3__3_16[NumberOfMajorSurgeries])</f>
        <v>0</v>
      </c>
      <c r="I75" s="23" t="str">
        <f>_xlfn.XLOOKUP(Table7[[#This Row],[Merged Customer ID]],Table3__3_16[Customer ID],Table3__3_16[smoker])</f>
        <v>Yes</v>
      </c>
      <c r="J75" s="23" t="str">
        <f>_xlfn.XLOOKUP(Table7[[#This Row],[Merged Customer ID]],Table3__3_16[Customer ID],Table3__3_16[Weight Status])</f>
        <v>Obesity</v>
      </c>
      <c r="K75" s="23" t="str">
        <f>_xlfn.XLOOKUP(Table7[[#This Row],[Merged Customer ID]],Table3__3_16[Customer ID],Table3__3_16[Sugar Status])</f>
        <v>Diabetes</v>
      </c>
      <c r="L75" s="26">
        <f>_xlfn.XLOOKUP(Table7[[#This Row],[Merged Customer ID]],Table6_20[Merged Customer ID],Table6_20[Date of Birth])</f>
        <v>22911</v>
      </c>
      <c r="M75" s="30">
        <f>_xlfn.XLOOKUP(Table7[[#This Row],[Merged Customer ID]],Table6_20[Merged Customer ID],Table6_20[charges],"0",0)</f>
        <v>41794.629999999997</v>
      </c>
      <c r="N75" s="30" t="str">
        <f>_xlfn.XLOOKUP(Table7[[#This Row],[Merged Customer ID]],Table6_20[Merged Customer ID],Table6_20[Hospital tier])</f>
        <v>tier - 1</v>
      </c>
      <c r="O75" s="30" t="str">
        <f>_xlfn.XLOOKUP(Table7[[#This Row],[Merged Customer ID]],Table6_20[Merged Customer ID],Table6_20[City tier])</f>
        <v>tier - 3</v>
      </c>
      <c r="P75" s="30" t="str">
        <f>_xlfn.XLOOKUP(Table7[[#This Row],[Merged Customer ID]],Table6_20[Merged Customer ID],Table6_20[State ID])</f>
        <v>R1011</v>
      </c>
      <c r="Q75" s="36">
        <f>_xlfn.XLOOKUP(Table7[[#This Row],[Merged Customer ID]],Table6_20[Merged Customer ID],Table6_20[Age])</f>
        <v>60.711111111111109</v>
      </c>
    </row>
    <row r="76" spans="1:17" x14ac:dyDescent="0.35">
      <c r="A76" s="22" t="s">
        <v>2298</v>
      </c>
      <c r="B76" s="22" t="str">
        <f>_xlfn.XLOOKUP(Table7[[#This Row],[Merged Customer ID]],Table2_1[Merged Customer ID],Table2_1[First Name])</f>
        <v>Caldwell</v>
      </c>
      <c r="C76" s="22">
        <f>_xlfn.XLOOKUP(Table7[[#This Row],[Merged Customer ID]],Table3__3_16[Customer ID],Table3__3_16[BMI])</f>
        <v>53.61</v>
      </c>
      <c r="D76" s="22">
        <f>_xlfn.XLOOKUP(Table7[[#This Row],[Merged Customer ID]],Table3__3_16[Customer ID],Table3__3_16[HBA1C])</f>
        <v>10.92</v>
      </c>
      <c r="E76" s="22" t="str">
        <f>_xlfn.XLOOKUP(Table7[[#This Row],[Merged Customer ID]],Table3__3_16[Customer ID],Table3__3_16[Heart Issues])</f>
        <v>Yes</v>
      </c>
      <c r="F76" s="22" t="str">
        <f>_xlfn.XLOOKUP(Table7[[#This Row],[Merged Customer ID]],Table3__3_16[Customer ID],Table3__3_16[Any Transplants])</f>
        <v>No</v>
      </c>
      <c r="G76" s="22" t="str">
        <f>_xlfn.XLOOKUP(Table7[[#This Row],[Merged Customer ID]],Table3__3_16[Customer ID],Table3__3_16[Cancer history])</f>
        <v>No</v>
      </c>
      <c r="H76" s="22">
        <f>_xlfn.XLOOKUP(Table7[[#This Row],[Merged Customer ID]],Table3__3_16[Customer ID],Table3__3_16[NumberOfMajorSurgeries])</f>
        <v>1</v>
      </c>
      <c r="I76" s="22" t="str">
        <f>_xlfn.XLOOKUP(Table7[[#This Row],[Merged Customer ID]],Table3__3_16[Customer ID],Table3__3_16[smoker])</f>
        <v>Yes</v>
      </c>
      <c r="J76" s="22" t="str">
        <f>_xlfn.XLOOKUP(Table7[[#This Row],[Merged Customer ID]],Table3__3_16[Customer ID],Table3__3_16[Weight Status])</f>
        <v>Obesity</v>
      </c>
      <c r="K76" s="22" t="str">
        <f>_xlfn.XLOOKUP(Table7[[#This Row],[Merged Customer ID]],Table3__3_16[Customer ID],Table3__3_16[Sugar Status])</f>
        <v>Diabetes</v>
      </c>
      <c r="L76" s="25">
        <f>_xlfn.XLOOKUP(Table7[[#This Row],[Merged Customer ID]],Table6_20[Merged Customer ID],Table6_20[Date of Birth])</f>
        <v>27666</v>
      </c>
      <c r="M76" s="29">
        <f>_xlfn.XLOOKUP(Table7[[#This Row],[Merged Customer ID]],Table6_20[Merged Customer ID],Table6_20[charges],"0",0)</f>
        <v>41681.86</v>
      </c>
      <c r="N76" s="29" t="str">
        <f>_xlfn.XLOOKUP(Table7[[#This Row],[Merged Customer ID]],Table6_20[Merged Customer ID],Table6_20[Hospital tier])</f>
        <v>tier - 1</v>
      </c>
      <c r="O76" s="29" t="str">
        <f>_xlfn.XLOOKUP(Table7[[#This Row],[Merged Customer ID]],Table6_20[Merged Customer ID],Table6_20[City tier])</f>
        <v>tier - 1</v>
      </c>
      <c r="P76" s="29" t="str">
        <f>_xlfn.XLOOKUP(Table7[[#This Row],[Merged Customer ID]],Table6_20[Merged Customer ID],Table6_20[State ID])</f>
        <v>R1011</v>
      </c>
      <c r="Q76" s="35">
        <f>_xlfn.XLOOKUP(Table7[[#This Row],[Merged Customer ID]],Table6_20[Merged Customer ID],Table6_20[Age])</f>
        <v>47.69166666666667</v>
      </c>
    </row>
    <row r="77" spans="1:17" x14ac:dyDescent="0.35">
      <c r="A77" s="23" t="s">
        <v>2297</v>
      </c>
      <c r="B77" s="23" t="str">
        <f>_xlfn.XLOOKUP(Table7[[#This Row],[Merged Customer ID]],Table2_1[Merged Customer ID],Table2_1[First Name])</f>
        <v>Marmillod</v>
      </c>
      <c r="C77" s="23">
        <f>_xlfn.XLOOKUP(Table7[[#This Row],[Merged Customer ID]],Table3__3_16[Customer ID],Table3__3_16[BMI])</f>
        <v>36.19</v>
      </c>
      <c r="D77" s="23">
        <f>_xlfn.XLOOKUP(Table7[[#This Row],[Merged Customer ID]],Table3__3_16[Customer ID],Table3__3_16[HBA1C])</f>
        <v>11.51</v>
      </c>
      <c r="E77" s="22" t="str">
        <f>_xlfn.XLOOKUP(Table7[[#This Row],[Merged Customer ID]],Table3__3_16[Customer ID],Table3__3_16[Heart Issues])</f>
        <v>Yes</v>
      </c>
      <c r="F77" s="23" t="str">
        <f>_xlfn.XLOOKUP(Table7[[#This Row],[Merged Customer ID]],Table3__3_16[Customer ID],Table3__3_16[Any Transplants])</f>
        <v>No</v>
      </c>
      <c r="G77" s="23" t="str">
        <f>_xlfn.XLOOKUP(Table7[[#This Row],[Merged Customer ID]],Table3__3_16[Customer ID],Table3__3_16[Cancer history])</f>
        <v>No</v>
      </c>
      <c r="H77" s="23">
        <f>_xlfn.XLOOKUP(Table7[[#This Row],[Merged Customer ID]],Table3__3_16[Customer ID],Table3__3_16[NumberOfMajorSurgeries])</f>
        <v>1</v>
      </c>
      <c r="I77" s="23" t="str">
        <f>_xlfn.XLOOKUP(Table7[[#This Row],[Merged Customer ID]],Table3__3_16[Customer ID],Table3__3_16[smoker])</f>
        <v>Yes</v>
      </c>
      <c r="J77" s="23" t="str">
        <f>_xlfn.XLOOKUP(Table7[[#This Row],[Merged Customer ID]],Table3__3_16[Customer ID],Table3__3_16[Weight Status])</f>
        <v>Obesity</v>
      </c>
      <c r="K77" s="23" t="str">
        <f>_xlfn.XLOOKUP(Table7[[#This Row],[Merged Customer ID]],Table3__3_16[Customer ID],Table3__3_16[Sugar Status])</f>
        <v>Diabetes</v>
      </c>
      <c r="L77" s="26">
        <f>_xlfn.XLOOKUP(Table7[[#This Row],[Merged Customer ID]],Table6_20[Merged Customer ID],Table6_20[Date of Birth])</f>
        <v>27712</v>
      </c>
      <c r="M77" s="30">
        <f>_xlfn.XLOOKUP(Table7[[#This Row],[Merged Customer ID]],Table6_20[Merged Customer ID],Table6_20[charges],"0",0)</f>
        <v>41676.080000000002</v>
      </c>
      <c r="N77" s="30" t="str">
        <f>_xlfn.XLOOKUP(Table7[[#This Row],[Merged Customer ID]],Table6_20[Merged Customer ID],Table6_20[Hospital tier])</f>
        <v>tier - 1</v>
      </c>
      <c r="O77" s="30" t="str">
        <f>_xlfn.XLOOKUP(Table7[[#This Row],[Merged Customer ID]],Table6_20[Merged Customer ID],Table6_20[City tier])</f>
        <v>tier - 2</v>
      </c>
      <c r="P77" s="30" t="str">
        <f>_xlfn.XLOOKUP(Table7[[#This Row],[Merged Customer ID]],Table6_20[Merged Customer ID],Table6_20[State ID])</f>
        <v>R1013</v>
      </c>
      <c r="Q77" s="36">
        <f>_xlfn.XLOOKUP(Table7[[#This Row],[Merged Customer ID]],Table6_20[Merged Customer ID],Table6_20[Age])</f>
        <v>47.56666666666667</v>
      </c>
    </row>
    <row r="78" spans="1:17" x14ac:dyDescent="0.35">
      <c r="A78" s="22" t="s">
        <v>2296</v>
      </c>
      <c r="B78" s="22" t="str">
        <f>_xlfn.XLOOKUP(Table7[[#This Row],[Merged Customer ID]],Table2_1[Merged Customer ID],Table2_1[First Name])</f>
        <v>Cloutier-Simons</v>
      </c>
      <c r="C78" s="22">
        <f>_xlfn.XLOOKUP(Table7[[#This Row],[Merged Customer ID]],Table3__3_16[Customer ID],Table3__3_16[BMI])</f>
        <v>34.6</v>
      </c>
      <c r="D78" s="22">
        <f>_xlfn.XLOOKUP(Table7[[#This Row],[Merged Customer ID]],Table3__3_16[Customer ID],Table3__3_16[HBA1C])</f>
        <v>5.99</v>
      </c>
      <c r="E78" s="22" t="str">
        <f>_xlfn.XLOOKUP(Table7[[#This Row],[Merged Customer ID]],Table3__3_16[Customer ID],Table3__3_16[Heart Issues])</f>
        <v>Yes</v>
      </c>
      <c r="F78" s="22" t="str">
        <f>_xlfn.XLOOKUP(Table7[[#This Row],[Merged Customer ID]],Table3__3_16[Customer ID],Table3__3_16[Any Transplants])</f>
        <v>No</v>
      </c>
      <c r="G78" s="22" t="str">
        <f>_xlfn.XLOOKUP(Table7[[#This Row],[Merged Customer ID]],Table3__3_16[Customer ID],Table3__3_16[Cancer history])</f>
        <v>No</v>
      </c>
      <c r="H78" s="22">
        <f>_xlfn.XLOOKUP(Table7[[#This Row],[Merged Customer ID]],Table3__3_16[Customer ID],Table3__3_16[NumberOfMajorSurgeries])</f>
        <v>0</v>
      </c>
      <c r="I78" s="22" t="str">
        <f>_xlfn.XLOOKUP(Table7[[#This Row],[Merged Customer ID]],Table3__3_16[Customer ID],Table3__3_16[smoker])</f>
        <v>Yes</v>
      </c>
      <c r="J78" s="22" t="str">
        <f>_xlfn.XLOOKUP(Table7[[#This Row],[Merged Customer ID]],Table3__3_16[Customer ID],Table3__3_16[Weight Status])</f>
        <v>Obesity</v>
      </c>
      <c r="K78" s="22" t="str">
        <f>_xlfn.XLOOKUP(Table7[[#This Row],[Merged Customer ID]],Table3__3_16[Customer ID],Table3__3_16[Sugar Status])</f>
        <v>Prediabetes</v>
      </c>
      <c r="L78" s="25">
        <f>_xlfn.XLOOKUP(Table7[[#This Row],[Merged Customer ID]],Table6_20[Merged Customer ID],Table6_20[Date of Birth])</f>
        <v>28062</v>
      </c>
      <c r="M78" s="29">
        <f>_xlfn.XLOOKUP(Table7[[#This Row],[Merged Customer ID]],Table6_20[Merged Customer ID],Table6_20[charges],"0",0)</f>
        <v>41661.599999999999</v>
      </c>
      <c r="N78" s="29" t="str">
        <f>_xlfn.XLOOKUP(Table7[[#This Row],[Merged Customer ID]],Table6_20[Merged Customer ID],Table6_20[Hospital tier])</f>
        <v>tier - 1</v>
      </c>
      <c r="O78" s="29" t="str">
        <f>_xlfn.XLOOKUP(Table7[[#This Row],[Merged Customer ID]],Table6_20[Merged Customer ID],Table6_20[City tier])</f>
        <v>tier - 3</v>
      </c>
      <c r="P78" s="29" t="str">
        <f>_xlfn.XLOOKUP(Table7[[#This Row],[Merged Customer ID]],Table6_20[Merged Customer ID],Table6_20[State ID])</f>
        <v>R1011</v>
      </c>
      <c r="Q78" s="35">
        <f>_xlfn.XLOOKUP(Table7[[#This Row],[Merged Customer ID]],Table6_20[Merged Customer ID],Table6_20[Age])</f>
        <v>46.608333333333334</v>
      </c>
    </row>
    <row r="79" spans="1:17" x14ac:dyDescent="0.35">
      <c r="A79" s="23" t="s">
        <v>2295</v>
      </c>
      <c r="B79" s="23" t="str">
        <f>_xlfn.XLOOKUP(Table7[[#This Row],[Merged Customer ID]],Table2_1[Merged Customer ID],Table2_1[First Name])</f>
        <v>Vegas</v>
      </c>
      <c r="C79" s="23">
        <f>_xlfn.XLOOKUP(Table7[[#This Row],[Merged Customer ID]],Table3__3_16[Customer ID],Table3__3_16[BMI])</f>
        <v>54.12</v>
      </c>
      <c r="D79" s="23">
        <f>_xlfn.XLOOKUP(Table7[[#This Row],[Merged Customer ID]],Table3__3_16[Customer ID],Table3__3_16[HBA1C])</f>
        <v>11.57</v>
      </c>
      <c r="E79" s="22" t="str">
        <f>_xlfn.XLOOKUP(Table7[[#This Row],[Merged Customer ID]],Table3__3_16[Customer ID],Table3__3_16[Heart Issues])</f>
        <v>No</v>
      </c>
      <c r="F79" s="23" t="str">
        <f>_xlfn.XLOOKUP(Table7[[#This Row],[Merged Customer ID]],Table3__3_16[Customer ID],Table3__3_16[Any Transplants])</f>
        <v>No</v>
      </c>
      <c r="G79" s="23" t="str">
        <f>_xlfn.XLOOKUP(Table7[[#This Row],[Merged Customer ID]],Table3__3_16[Customer ID],Table3__3_16[Cancer history])</f>
        <v>No</v>
      </c>
      <c r="H79" s="23">
        <f>_xlfn.XLOOKUP(Table7[[#This Row],[Merged Customer ID]],Table3__3_16[Customer ID],Table3__3_16[NumberOfMajorSurgeries])</f>
        <v>0</v>
      </c>
      <c r="I79" s="23" t="str">
        <f>_xlfn.XLOOKUP(Table7[[#This Row],[Merged Customer ID]],Table3__3_16[Customer ID],Table3__3_16[smoker])</f>
        <v>Yes</v>
      </c>
      <c r="J79" s="23" t="str">
        <f>_xlfn.XLOOKUP(Table7[[#This Row],[Merged Customer ID]],Table3__3_16[Customer ID],Table3__3_16[Weight Status])</f>
        <v>Obesity</v>
      </c>
      <c r="K79" s="23" t="str">
        <f>_xlfn.XLOOKUP(Table7[[#This Row],[Merged Customer ID]],Table3__3_16[Customer ID],Table3__3_16[Sugar Status])</f>
        <v>Diabetes</v>
      </c>
      <c r="L79" s="26">
        <f>_xlfn.XLOOKUP(Table7[[#This Row],[Merged Customer ID]],Table6_20[Merged Customer ID],Table6_20[Date of Birth])</f>
        <v>27357</v>
      </c>
      <c r="M79" s="30">
        <f>_xlfn.XLOOKUP(Table7[[#This Row],[Merged Customer ID]],Table6_20[Merged Customer ID],Table6_20[charges],"0",0)</f>
        <v>41636.199999999997</v>
      </c>
      <c r="N79" s="30" t="str">
        <f>_xlfn.XLOOKUP(Table7[[#This Row],[Merged Customer ID]],Table6_20[Merged Customer ID],Table6_20[Hospital tier])</f>
        <v>tier - 1</v>
      </c>
      <c r="O79" s="30" t="str">
        <f>_xlfn.XLOOKUP(Table7[[#This Row],[Merged Customer ID]],Table6_20[Merged Customer ID],Table6_20[City tier])</f>
        <v>tier - 1</v>
      </c>
      <c r="P79" s="30" t="str">
        <f>_xlfn.XLOOKUP(Table7[[#This Row],[Merged Customer ID]],Table6_20[Merged Customer ID],Table6_20[State ID])</f>
        <v>R1011</v>
      </c>
      <c r="Q79" s="36">
        <f>_xlfn.XLOOKUP(Table7[[#This Row],[Merged Customer ID]],Table6_20[Merged Customer ID],Table6_20[Age])</f>
        <v>48.538888888888891</v>
      </c>
    </row>
    <row r="80" spans="1:17" x14ac:dyDescent="0.35">
      <c r="A80" s="22" t="s">
        <v>2294</v>
      </c>
      <c r="B80" s="22" t="str">
        <f>_xlfn.XLOOKUP(Table7[[#This Row],[Merged Customer ID]],Table2_1[Merged Customer ID],Table2_1[First Name])</f>
        <v>Cochran</v>
      </c>
      <c r="C80" s="22">
        <f>_xlfn.XLOOKUP(Table7[[#This Row],[Merged Customer ID]],Table3__3_16[Customer ID],Table3__3_16[BMI])</f>
        <v>48.82</v>
      </c>
      <c r="D80" s="22">
        <f>_xlfn.XLOOKUP(Table7[[#This Row],[Merged Customer ID]],Table3__3_16[Customer ID],Table3__3_16[HBA1C])</f>
        <v>6.67</v>
      </c>
      <c r="E80" s="22" t="str">
        <f>_xlfn.XLOOKUP(Table7[[#This Row],[Merged Customer ID]],Table3__3_16[Customer ID],Table3__3_16[Heart Issues])</f>
        <v>Yes</v>
      </c>
      <c r="F80" s="22" t="str">
        <f>_xlfn.XLOOKUP(Table7[[#This Row],[Merged Customer ID]],Table3__3_16[Customer ID],Table3__3_16[Any Transplants])</f>
        <v>No</v>
      </c>
      <c r="G80" s="22" t="str">
        <f>_xlfn.XLOOKUP(Table7[[#This Row],[Merged Customer ID]],Table3__3_16[Customer ID],Table3__3_16[Cancer history])</f>
        <v>No</v>
      </c>
      <c r="H80" s="22">
        <f>_xlfn.XLOOKUP(Table7[[#This Row],[Merged Customer ID]],Table3__3_16[Customer ID],Table3__3_16[NumberOfMajorSurgeries])</f>
        <v>0</v>
      </c>
      <c r="I80" s="22" t="str">
        <f>_xlfn.XLOOKUP(Table7[[#This Row],[Merged Customer ID]],Table3__3_16[Customer ID],Table3__3_16[smoker])</f>
        <v>Yes</v>
      </c>
      <c r="J80" s="22" t="str">
        <f>_xlfn.XLOOKUP(Table7[[#This Row],[Merged Customer ID]],Table3__3_16[Customer ID],Table3__3_16[Weight Status])</f>
        <v>Obesity</v>
      </c>
      <c r="K80" s="22" t="str">
        <f>_xlfn.XLOOKUP(Table7[[#This Row],[Merged Customer ID]],Table3__3_16[Customer ID],Table3__3_16[Sugar Status])</f>
        <v>Diabetes</v>
      </c>
      <c r="L80" s="25">
        <f>_xlfn.XLOOKUP(Table7[[#This Row],[Merged Customer ID]],Table6_20[Merged Customer ID],Table6_20[Date of Birth])</f>
        <v>24828</v>
      </c>
      <c r="M80" s="29">
        <f>_xlfn.XLOOKUP(Table7[[#This Row],[Merged Customer ID]],Table6_20[Merged Customer ID],Table6_20[charges],"0",0)</f>
        <v>41505.15</v>
      </c>
      <c r="N80" s="29" t="str">
        <f>_xlfn.XLOOKUP(Table7[[#This Row],[Merged Customer ID]],Table6_20[Merged Customer ID],Table6_20[Hospital tier])</f>
        <v>tier - 1</v>
      </c>
      <c r="O80" s="29" t="str">
        <f>_xlfn.XLOOKUP(Table7[[#This Row],[Merged Customer ID]],Table6_20[Merged Customer ID],Table6_20[City tier])</f>
        <v>tier - 2</v>
      </c>
      <c r="P80" s="29" t="str">
        <f>_xlfn.XLOOKUP(Table7[[#This Row],[Merged Customer ID]],Table6_20[Merged Customer ID],Table6_20[State ID])</f>
        <v>R1011</v>
      </c>
      <c r="Q80" s="35">
        <f>_xlfn.XLOOKUP(Table7[[#This Row],[Merged Customer ID]],Table6_20[Merged Customer ID],Table6_20[Age])</f>
        <v>55.461111111111109</v>
      </c>
    </row>
    <row r="81" spans="1:17" x14ac:dyDescent="0.35">
      <c r="A81" s="23" t="s">
        <v>2293</v>
      </c>
      <c r="B81" s="23" t="str">
        <f>_xlfn.XLOOKUP(Table7[[#This Row],[Merged Customer ID]],Table2_1[Merged Customer ID],Table2_1[First Name])</f>
        <v>Holtzapple</v>
      </c>
      <c r="C81" s="23">
        <f>_xlfn.XLOOKUP(Table7[[#This Row],[Merged Customer ID]],Table3__3_16[Customer ID],Table3__3_16[BMI])</f>
        <v>51.01</v>
      </c>
      <c r="D81" s="23">
        <f>_xlfn.XLOOKUP(Table7[[#This Row],[Merged Customer ID]],Table3__3_16[Customer ID],Table3__3_16[HBA1C])</f>
        <v>9.1999999999999993</v>
      </c>
      <c r="E81" s="22" t="str">
        <f>_xlfn.XLOOKUP(Table7[[#This Row],[Merged Customer ID]],Table3__3_16[Customer ID],Table3__3_16[Heart Issues])</f>
        <v>No</v>
      </c>
      <c r="F81" s="23" t="str">
        <f>_xlfn.XLOOKUP(Table7[[#This Row],[Merged Customer ID]],Table3__3_16[Customer ID],Table3__3_16[Any Transplants])</f>
        <v>No</v>
      </c>
      <c r="G81" s="23" t="str">
        <f>_xlfn.XLOOKUP(Table7[[#This Row],[Merged Customer ID]],Table3__3_16[Customer ID],Table3__3_16[Cancer history])</f>
        <v>No</v>
      </c>
      <c r="H81" s="23">
        <f>_xlfn.XLOOKUP(Table7[[#This Row],[Merged Customer ID]],Table3__3_16[Customer ID],Table3__3_16[NumberOfMajorSurgeries])</f>
        <v>0</v>
      </c>
      <c r="I81" s="23" t="str">
        <f>_xlfn.XLOOKUP(Table7[[#This Row],[Merged Customer ID]],Table3__3_16[Customer ID],Table3__3_16[smoker])</f>
        <v>Yes</v>
      </c>
      <c r="J81" s="23" t="str">
        <f>_xlfn.XLOOKUP(Table7[[#This Row],[Merged Customer ID]],Table3__3_16[Customer ID],Table3__3_16[Weight Status])</f>
        <v>Obesity</v>
      </c>
      <c r="K81" s="23" t="str">
        <f>_xlfn.XLOOKUP(Table7[[#This Row],[Merged Customer ID]],Table3__3_16[Customer ID],Table3__3_16[Sugar Status])</f>
        <v>Diabetes</v>
      </c>
      <c r="L81" s="26">
        <f>_xlfn.XLOOKUP(Table7[[#This Row],[Merged Customer ID]],Table6_20[Merged Customer ID],Table6_20[Date of Birth])</f>
        <v>26222</v>
      </c>
      <c r="M81" s="30">
        <f>_xlfn.XLOOKUP(Table7[[#This Row],[Merged Customer ID]],Table6_20[Merged Customer ID],Table6_20[charges],"0",0)</f>
        <v>41351.879999999997</v>
      </c>
      <c r="N81" s="30" t="str">
        <f>_xlfn.XLOOKUP(Table7[[#This Row],[Merged Customer ID]],Table6_20[Merged Customer ID],Table6_20[Hospital tier])</f>
        <v>tier - 1</v>
      </c>
      <c r="O81" s="30" t="str">
        <f>_xlfn.XLOOKUP(Table7[[#This Row],[Merged Customer ID]],Table6_20[Merged Customer ID],Table6_20[City tier])</f>
        <v>tier - 2</v>
      </c>
      <c r="P81" s="30" t="str">
        <f>_xlfn.XLOOKUP(Table7[[#This Row],[Merged Customer ID]],Table6_20[Merged Customer ID],Table6_20[State ID])</f>
        <v>R1011</v>
      </c>
      <c r="Q81" s="36">
        <f>_xlfn.XLOOKUP(Table7[[#This Row],[Merged Customer ID]],Table6_20[Merged Customer ID],Table6_20[Age])</f>
        <v>51.644444444444446</v>
      </c>
    </row>
    <row r="82" spans="1:17" x14ac:dyDescent="0.35">
      <c r="A82" s="22" t="s">
        <v>2292</v>
      </c>
      <c r="B82" s="22" t="str">
        <f>_xlfn.XLOOKUP(Table7[[#This Row],[Merged Customer ID]],Table2_1[Merged Customer ID],Table2_1[First Name])</f>
        <v>Meyer</v>
      </c>
      <c r="C82" s="22">
        <f>_xlfn.XLOOKUP(Table7[[#This Row],[Merged Customer ID]],Table3__3_16[Customer ID],Table3__3_16[BMI])</f>
        <v>45.65</v>
      </c>
      <c r="D82" s="22">
        <f>_xlfn.XLOOKUP(Table7[[#This Row],[Merged Customer ID]],Table3__3_16[Customer ID],Table3__3_16[HBA1C])</f>
        <v>5.1100000000000003</v>
      </c>
      <c r="E82" s="22" t="str">
        <f>_xlfn.XLOOKUP(Table7[[#This Row],[Merged Customer ID]],Table3__3_16[Customer ID],Table3__3_16[Heart Issues])</f>
        <v>Yes</v>
      </c>
      <c r="F82" s="22" t="str">
        <f>_xlfn.XLOOKUP(Table7[[#This Row],[Merged Customer ID]],Table3__3_16[Customer ID],Table3__3_16[Any Transplants])</f>
        <v>No</v>
      </c>
      <c r="G82" s="22" t="str">
        <f>_xlfn.XLOOKUP(Table7[[#This Row],[Merged Customer ID]],Table3__3_16[Customer ID],Table3__3_16[Cancer history])</f>
        <v>No</v>
      </c>
      <c r="H82" s="22">
        <f>_xlfn.XLOOKUP(Table7[[#This Row],[Merged Customer ID]],Table3__3_16[Customer ID],Table3__3_16[NumberOfMajorSurgeries])</f>
        <v>1</v>
      </c>
      <c r="I82" s="22" t="str">
        <f>_xlfn.XLOOKUP(Table7[[#This Row],[Merged Customer ID]],Table3__3_16[Customer ID],Table3__3_16[smoker])</f>
        <v>Yes</v>
      </c>
      <c r="J82" s="22" t="str">
        <f>_xlfn.XLOOKUP(Table7[[#This Row],[Merged Customer ID]],Table3__3_16[Customer ID],Table3__3_16[Weight Status])</f>
        <v>Obesity</v>
      </c>
      <c r="K82" s="22" t="str">
        <f>_xlfn.XLOOKUP(Table7[[#This Row],[Merged Customer ID]],Table3__3_16[Customer ID],Table3__3_16[Sugar Status])</f>
        <v>Normal</v>
      </c>
      <c r="L82" s="25">
        <f>_xlfn.XLOOKUP(Table7[[#This Row],[Merged Customer ID]],Table6_20[Merged Customer ID],Table6_20[Date of Birth])</f>
        <v>23657</v>
      </c>
      <c r="M82" s="29">
        <f>_xlfn.XLOOKUP(Table7[[#This Row],[Merged Customer ID]],Table6_20[Merged Customer ID],Table6_20[charges],"0",0)</f>
        <v>41331.79</v>
      </c>
      <c r="N82" s="29" t="str">
        <f>_xlfn.XLOOKUP(Table7[[#This Row],[Merged Customer ID]],Table6_20[Merged Customer ID],Table6_20[Hospital tier])</f>
        <v>tier - 1</v>
      </c>
      <c r="O82" s="29" t="str">
        <f>_xlfn.XLOOKUP(Table7[[#This Row],[Merged Customer ID]],Table6_20[Merged Customer ID],Table6_20[City tier])</f>
        <v>tier - 2</v>
      </c>
      <c r="P82" s="29" t="str">
        <f>_xlfn.XLOOKUP(Table7[[#This Row],[Merged Customer ID]],Table6_20[Merged Customer ID],Table6_20[State ID])</f>
        <v>R1011</v>
      </c>
      <c r="Q82" s="35">
        <f>_xlfn.XLOOKUP(Table7[[#This Row],[Merged Customer ID]],Table6_20[Merged Customer ID],Table6_20[Age])</f>
        <v>58.669444444444444</v>
      </c>
    </row>
    <row r="83" spans="1:17" x14ac:dyDescent="0.35">
      <c r="A83" s="23" t="s">
        <v>2291</v>
      </c>
      <c r="B83" s="23" t="str">
        <f>_xlfn.XLOOKUP(Table7[[#This Row],[Merged Customer ID]],Table2_1[Merged Customer ID],Table2_1[First Name])</f>
        <v>Brickley</v>
      </c>
      <c r="C83" s="23">
        <f>_xlfn.XLOOKUP(Table7[[#This Row],[Merged Customer ID]],Table3__3_16[Customer ID],Table3__3_16[BMI])</f>
        <v>52.9</v>
      </c>
      <c r="D83" s="23">
        <f>_xlfn.XLOOKUP(Table7[[#This Row],[Merged Customer ID]],Table3__3_16[Customer ID],Table3__3_16[HBA1C])</f>
        <v>5.34</v>
      </c>
      <c r="E83" s="22" t="str">
        <f>_xlfn.XLOOKUP(Table7[[#This Row],[Merged Customer ID]],Table3__3_16[Customer ID],Table3__3_16[Heart Issues])</f>
        <v>No</v>
      </c>
      <c r="F83" s="23" t="str">
        <f>_xlfn.XLOOKUP(Table7[[#This Row],[Merged Customer ID]],Table3__3_16[Customer ID],Table3__3_16[Any Transplants])</f>
        <v>No</v>
      </c>
      <c r="G83" s="23" t="str">
        <f>_xlfn.XLOOKUP(Table7[[#This Row],[Merged Customer ID]],Table3__3_16[Customer ID],Table3__3_16[Cancer history])</f>
        <v>No</v>
      </c>
      <c r="H83" s="23">
        <f>_xlfn.XLOOKUP(Table7[[#This Row],[Merged Customer ID]],Table3__3_16[Customer ID],Table3__3_16[NumberOfMajorSurgeries])</f>
        <v>0</v>
      </c>
      <c r="I83" s="23" t="str">
        <f>_xlfn.XLOOKUP(Table7[[#This Row],[Merged Customer ID]],Table3__3_16[Customer ID],Table3__3_16[smoker])</f>
        <v>Yes</v>
      </c>
      <c r="J83" s="23" t="str">
        <f>_xlfn.XLOOKUP(Table7[[#This Row],[Merged Customer ID]],Table3__3_16[Customer ID],Table3__3_16[Weight Status])</f>
        <v>Obesity</v>
      </c>
      <c r="K83" s="23" t="str">
        <f>_xlfn.XLOOKUP(Table7[[#This Row],[Merged Customer ID]],Table3__3_16[Customer ID],Table3__3_16[Sugar Status])</f>
        <v>Normal</v>
      </c>
      <c r="L83" s="26">
        <f>_xlfn.XLOOKUP(Table7[[#This Row],[Merged Customer ID]],Table6_20[Merged Customer ID],Table6_20[Date of Birth])</f>
        <v>28364</v>
      </c>
      <c r="M83" s="30">
        <f>_xlfn.XLOOKUP(Table7[[#This Row],[Merged Customer ID]],Table6_20[Merged Customer ID],Table6_20[charges],"0",0)</f>
        <v>41271.5</v>
      </c>
      <c r="N83" s="30" t="str">
        <f>_xlfn.XLOOKUP(Table7[[#This Row],[Merged Customer ID]],Table6_20[Merged Customer ID],Table6_20[Hospital tier])</f>
        <v>tier - 1</v>
      </c>
      <c r="O83" s="30" t="str">
        <f>_xlfn.XLOOKUP(Table7[[#This Row],[Merged Customer ID]],Table6_20[Merged Customer ID],Table6_20[City tier])</f>
        <v>tier - 2</v>
      </c>
      <c r="P83" s="30" t="str">
        <f>_xlfn.XLOOKUP(Table7[[#This Row],[Merged Customer ID]],Table6_20[Merged Customer ID],Table6_20[State ID])</f>
        <v>R1011</v>
      </c>
      <c r="Q83" s="36">
        <f>_xlfn.XLOOKUP(Table7[[#This Row],[Merged Customer ID]],Table6_20[Merged Customer ID],Table6_20[Age])</f>
        <v>45.780555555555559</v>
      </c>
    </row>
    <row r="84" spans="1:17" x14ac:dyDescent="0.35">
      <c r="A84" s="22" t="s">
        <v>2290</v>
      </c>
      <c r="B84" s="22" t="str">
        <f>_xlfn.XLOOKUP(Table7[[#This Row],[Merged Customer ID]],Table2_1[Merged Customer ID],Table2_1[First Name])</f>
        <v>Magee</v>
      </c>
      <c r="C84" s="22">
        <f>_xlfn.XLOOKUP(Table7[[#This Row],[Merged Customer ID]],Table3__3_16[Customer ID],Table3__3_16[BMI])</f>
        <v>45.41</v>
      </c>
      <c r="D84" s="22">
        <f>_xlfn.XLOOKUP(Table7[[#This Row],[Merged Customer ID]],Table3__3_16[Customer ID],Table3__3_16[HBA1C])</f>
        <v>4.03</v>
      </c>
      <c r="E84" s="22" t="str">
        <f>_xlfn.XLOOKUP(Table7[[#This Row],[Merged Customer ID]],Table3__3_16[Customer ID],Table3__3_16[Heart Issues])</f>
        <v>Yes</v>
      </c>
      <c r="F84" s="22" t="str">
        <f>_xlfn.XLOOKUP(Table7[[#This Row],[Merged Customer ID]],Table3__3_16[Customer ID],Table3__3_16[Any Transplants])</f>
        <v>No</v>
      </c>
      <c r="G84" s="22" t="str">
        <f>_xlfn.XLOOKUP(Table7[[#This Row],[Merged Customer ID]],Table3__3_16[Customer ID],Table3__3_16[Cancer history])</f>
        <v>No</v>
      </c>
      <c r="H84" s="22">
        <f>_xlfn.XLOOKUP(Table7[[#This Row],[Merged Customer ID]],Table3__3_16[Customer ID],Table3__3_16[NumberOfMajorSurgeries])</f>
        <v>1</v>
      </c>
      <c r="I84" s="22" t="str">
        <f>_xlfn.XLOOKUP(Table7[[#This Row],[Merged Customer ID]],Table3__3_16[Customer ID],Table3__3_16[smoker])</f>
        <v>Yes</v>
      </c>
      <c r="J84" s="22" t="str">
        <f>_xlfn.XLOOKUP(Table7[[#This Row],[Merged Customer ID]],Table3__3_16[Customer ID],Table3__3_16[Weight Status])</f>
        <v>Obesity</v>
      </c>
      <c r="K84" s="22" t="str">
        <f>_xlfn.XLOOKUP(Table7[[#This Row],[Merged Customer ID]],Table3__3_16[Customer ID],Table3__3_16[Sugar Status])</f>
        <v>Normal</v>
      </c>
      <c r="L84" s="25">
        <f>_xlfn.XLOOKUP(Table7[[#This Row],[Merged Customer ID]],Table6_20[Merged Customer ID],Table6_20[Date of Birth])</f>
        <v>23534</v>
      </c>
      <c r="M84" s="29">
        <f>_xlfn.XLOOKUP(Table7[[#This Row],[Merged Customer ID]],Table6_20[Merged Customer ID],Table6_20[charges],"0",0)</f>
        <v>41250.39</v>
      </c>
      <c r="N84" s="29" t="str">
        <f>_xlfn.XLOOKUP(Table7[[#This Row],[Merged Customer ID]],Table6_20[Merged Customer ID],Table6_20[Hospital tier])</f>
        <v>tier - 1</v>
      </c>
      <c r="O84" s="29" t="str">
        <f>_xlfn.XLOOKUP(Table7[[#This Row],[Merged Customer ID]],Table6_20[Merged Customer ID],Table6_20[City tier])</f>
        <v>tier - 3</v>
      </c>
      <c r="P84" s="29" t="str">
        <f>_xlfn.XLOOKUP(Table7[[#This Row],[Merged Customer ID]],Table6_20[Merged Customer ID],Table6_20[State ID])</f>
        <v>R1011</v>
      </c>
      <c r="Q84" s="35">
        <f>_xlfn.XLOOKUP(Table7[[#This Row],[Merged Customer ID]],Table6_20[Merged Customer ID],Table6_20[Age])</f>
        <v>59.005555555555553</v>
      </c>
    </row>
    <row r="85" spans="1:17" x14ac:dyDescent="0.35">
      <c r="A85" s="23" t="s">
        <v>2289</v>
      </c>
      <c r="B85" s="23" t="str">
        <f>_xlfn.XLOOKUP(Table7[[#This Row],[Merged Customer ID]],Table2_1[Merged Customer ID],Table2_1[First Name])</f>
        <v>Thoma</v>
      </c>
      <c r="C85" s="23">
        <f>_xlfn.XLOOKUP(Table7[[#This Row],[Merged Customer ID]],Table3__3_16[Customer ID],Table3__3_16[BMI])</f>
        <v>49.41</v>
      </c>
      <c r="D85" s="23">
        <f>_xlfn.XLOOKUP(Table7[[#This Row],[Merged Customer ID]],Table3__3_16[Customer ID],Table3__3_16[HBA1C])</f>
        <v>4.2300000000000004</v>
      </c>
      <c r="E85" s="22" t="str">
        <f>_xlfn.XLOOKUP(Table7[[#This Row],[Merged Customer ID]],Table3__3_16[Customer ID],Table3__3_16[Heart Issues])</f>
        <v>Yes</v>
      </c>
      <c r="F85" s="23" t="str">
        <f>_xlfn.XLOOKUP(Table7[[#This Row],[Merged Customer ID]],Table3__3_16[Customer ID],Table3__3_16[Any Transplants])</f>
        <v>No</v>
      </c>
      <c r="G85" s="23" t="str">
        <f>_xlfn.XLOOKUP(Table7[[#This Row],[Merged Customer ID]],Table3__3_16[Customer ID],Table3__3_16[Cancer history])</f>
        <v>Yes</v>
      </c>
      <c r="H85" s="23">
        <f>_xlfn.XLOOKUP(Table7[[#This Row],[Merged Customer ID]],Table3__3_16[Customer ID],Table3__3_16[NumberOfMajorSurgeries])</f>
        <v>1</v>
      </c>
      <c r="I85" s="23" t="str">
        <f>_xlfn.XLOOKUP(Table7[[#This Row],[Merged Customer ID]],Table3__3_16[Customer ID],Table3__3_16[smoker])</f>
        <v>Yes</v>
      </c>
      <c r="J85" s="23" t="str">
        <f>_xlfn.XLOOKUP(Table7[[#This Row],[Merged Customer ID]],Table3__3_16[Customer ID],Table3__3_16[Weight Status])</f>
        <v>Obesity</v>
      </c>
      <c r="K85" s="23" t="str">
        <f>_xlfn.XLOOKUP(Table7[[#This Row],[Merged Customer ID]],Table3__3_16[Customer ID],Table3__3_16[Sugar Status])</f>
        <v>Normal</v>
      </c>
      <c r="L85" s="26">
        <f>_xlfn.XLOOKUP(Table7[[#This Row],[Merged Customer ID]],Table6_20[Merged Customer ID],Table6_20[Date of Birth])</f>
        <v>25423</v>
      </c>
      <c r="M85" s="30">
        <f>_xlfn.XLOOKUP(Table7[[#This Row],[Merged Customer ID]],Table6_20[Merged Customer ID],Table6_20[charges],"0",0)</f>
        <v>41191.57</v>
      </c>
      <c r="N85" s="30" t="str">
        <f>_xlfn.XLOOKUP(Table7[[#This Row],[Merged Customer ID]],Table6_20[Merged Customer ID],Table6_20[Hospital tier])</f>
        <v>tier - 1</v>
      </c>
      <c r="O85" s="30" t="str">
        <f>_xlfn.XLOOKUP(Table7[[#This Row],[Merged Customer ID]],Table6_20[Merged Customer ID],Table6_20[City tier])</f>
        <v>tier - 2</v>
      </c>
      <c r="P85" s="30" t="str">
        <f>_xlfn.XLOOKUP(Table7[[#This Row],[Merged Customer ID]],Table6_20[Merged Customer ID],Table6_20[State ID])</f>
        <v>R1011</v>
      </c>
      <c r="Q85" s="36">
        <f>_xlfn.XLOOKUP(Table7[[#This Row],[Merged Customer ID]],Table6_20[Merged Customer ID],Table6_20[Age])</f>
        <v>53.833333333333336</v>
      </c>
    </row>
    <row r="86" spans="1:17" x14ac:dyDescent="0.35">
      <c r="A86" s="22" t="s">
        <v>2288</v>
      </c>
      <c r="B86" s="22" t="str">
        <f>_xlfn.XLOOKUP(Table7[[#This Row],[Merged Customer ID]],Table2_1[Merged Customer ID],Table2_1[First Name])</f>
        <v>Heagy</v>
      </c>
      <c r="C86" s="22">
        <f>_xlfn.XLOOKUP(Table7[[#This Row],[Merged Customer ID]],Table3__3_16[Customer ID],Table3__3_16[BMI])</f>
        <v>31.824999999999999</v>
      </c>
      <c r="D86" s="22">
        <f>_xlfn.XLOOKUP(Table7[[#This Row],[Merged Customer ID]],Table3__3_16[Customer ID],Table3__3_16[HBA1C])</f>
        <v>4.0599999999999996</v>
      </c>
      <c r="E86" s="22" t="str">
        <f>_xlfn.XLOOKUP(Table7[[#This Row],[Merged Customer ID]],Table3__3_16[Customer ID],Table3__3_16[Heart Issues])</f>
        <v>No</v>
      </c>
      <c r="F86" s="22" t="str">
        <f>_xlfn.XLOOKUP(Table7[[#This Row],[Merged Customer ID]],Table3__3_16[Customer ID],Table3__3_16[Any Transplants])</f>
        <v>No</v>
      </c>
      <c r="G86" s="22" t="str">
        <f>_xlfn.XLOOKUP(Table7[[#This Row],[Merged Customer ID]],Table3__3_16[Customer ID],Table3__3_16[Cancer history])</f>
        <v>No</v>
      </c>
      <c r="H86" s="22">
        <f>_xlfn.XLOOKUP(Table7[[#This Row],[Merged Customer ID]],Table3__3_16[Customer ID],Table3__3_16[NumberOfMajorSurgeries])</f>
        <v>2</v>
      </c>
      <c r="I86" s="22" t="str">
        <f>_xlfn.XLOOKUP(Table7[[#This Row],[Merged Customer ID]],Table3__3_16[Customer ID],Table3__3_16[smoker])</f>
        <v>Yes</v>
      </c>
      <c r="J86" s="22" t="str">
        <f>_xlfn.XLOOKUP(Table7[[#This Row],[Merged Customer ID]],Table3__3_16[Customer ID],Table3__3_16[Weight Status])</f>
        <v>Obesity</v>
      </c>
      <c r="K86" s="22" t="str">
        <f>_xlfn.XLOOKUP(Table7[[#This Row],[Merged Customer ID]],Table3__3_16[Customer ID],Table3__3_16[Sugar Status])</f>
        <v>Normal</v>
      </c>
      <c r="L86" s="25">
        <f>_xlfn.XLOOKUP(Table7[[#This Row],[Merged Customer ID]],Table6_20[Merged Customer ID],Table6_20[Date of Birth])</f>
        <v>26548</v>
      </c>
      <c r="M86" s="29">
        <f>_xlfn.XLOOKUP(Table7[[#This Row],[Merged Customer ID]],Table6_20[Merged Customer ID],Table6_20[charges],"0",0)</f>
        <v>41097.160000000003</v>
      </c>
      <c r="N86" s="29" t="str">
        <f>_xlfn.XLOOKUP(Table7[[#This Row],[Merged Customer ID]],Table6_20[Merged Customer ID],Table6_20[Hospital tier])</f>
        <v>tier - 1</v>
      </c>
      <c r="O86" s="29" t="str">
        <f>_xlfn.XLOOKUP(Table7[[#This Row],[Merged Customer ID]],Table6_20[Merged Customer ID],Table6_20[City tier])</f>
        <v>tier - 3</v>
      </c>
      <c r="P86" s="29" t="str">
        <f>_xlfn.XLOOKUP(Table7[[#This Row],[Merged Customer ID]],Table6_20[Merged Customer ID],Table6_20[State ID])</f>
        <v>R1016</v>
      </c>
      <c r="Q86" s="35">
        <f>_xlfn.XLOOKUP(Table7[[#This Row],[Merged Customer ID]],Table6_20[Merged Customer ID],Table6_20[Age])</f>
        <v>50.755555555555553</v>
      </c>
    </row>
    <row r="87" spans="1:17" x14ac:dyDescent="0.35">
      <c r="A87" s="23" t="s">
        <v>2287</v>
      </c>
      <c r="B87" s="23" t="str">
        <f>_xlfn.XLOOKUP(Table7[[#This Row],[Merged Customer ID]],Table2_1[Merged Customer ID],Table2_1[First Name])</f>
        <v>Regnier</v>
      </c>
      <c r="C87" s="23">
        <f>_xlfn.XLOOKUP(Table7[[#This Row],[Merged Customer ID]],Table3__3_16[Customer ID],Table3__3_16[BMI])</f>
        <v>51.28</v>
      </c>
      <c r="D87" s="23">
        <f>_xlfn.XLOOKUP(Table7[[#This Row],[Merged Customer ID]],Table3__3_16[Customer ID],Table3__3_16[HBA1C])</f>
        <v>4.68</v>
      </c>
      <c r="E87" s="22" t="str">
        <f>_xlfn.XLOOKUP(Table7[[#This Row],[Merged Customer ID]],Table3__3_16[Customer ID],Table3__3_16[Heart Issues])</f>
        <v>No</v>
      </c>
      <c r="F87" s="23" t="str">
        <f>_xlfn.XLOOKUP(Table7[[#This Row],[Merged Customer ID]],Table3__3_16[Customer ID],Table3__3_16[Any Transplants])</f>
        <v>No</v>
      </c>
      <c r="G87" s="23" t="str">
        <f>_xlfn.XLOOKUP(Table7[[#This Row],[Merged Customer ID]],Table3__3_16[Customer ID],Table3__3_16[Cancer history])</f>
        <v>No</v>
      </c>
      <c r="H87" s="23">
        <f>_xlfn.XLOOKUP(Table7[[#This Row],[Merged Customer ID]],Table3__3_16[Customer ID],Table3__3_16[NumberOfMajorSurgeries])</f>
        <v>2</v>
      </c>
      <c r="I87" s="23" t="str">
        <f>_xlfn.XLOOKUP(Table7[[#This Row],[Merged Customer ID]],Table3__3_16[Customer ID],Table3__3_16[smoker])</f>
        <v>Yes</v>
      </c>
      <c r="J87" s="23" t="str">
        <f>_xlfn.XLOOKUP(Table7[[#This Row],[Merged Customer ID]],Table3__3_16[Customer ID],Table3__3_16[Weight Status])</f>
        <v>Obesity</v>
      </c>
      <c r="K87" s="23" t="str">
        <f>_xlfn.XLOOKUP(Table7[[#This Row],[Merged Customer ID]],Table3__3_16[Customer ID],Table3__3_16[Sugar Status])</f>
        <v>Normal</v>
      </c>
      <c r="L87" s="26">
        <f>_xlfn.XLOOKUP(Table7[[#This Row],[Merged Customer ID]],Table6_20[Merged Customer ID],Table6_20[Date of Birth])</f>
        <v>26523</v>
      </c>
      <c r="M87" s="30">
        <f>_xlfn.XLOOKUP(Table7[[#This Row],[Merged Customer ID]],Table6_20[Merged Customer ID],Table6_20[charges],"0",0)</f>
        <v>41055.29</v>
      </c>
      <c r="N87" s="30" t="str">
        <f>_xlfn.XLOOKUP(Table7[[#This Row],[Merged Customer ID]],Table6_20[Merged Customer ID],Table6_20[Hospital tier])</f>
        <v>tier - 1</v>
      </c>
      <c r="O87" s="30" t="str">
        <f>_xlfn.XLOOKUP(Table7[[#This Row],[Merged Customer ID]],Table6_20[Merged Customer ID],Table6_20[City tier])</f>
        <v>tier - 2</v>
      </c>
      <c r="P87" s="30" t="str">
        <f>_xlfn.XLOOKUP(Table7[[#This Row],[Merged Customer ID]],Table6_20[Merged Customer ID],Table6_20[State ID])</f>
        <v>R1011</v>
      </c>
      <c r="Q87" s="36">
        <f>_xlfn.XLOOKUP(Table7[[#This Row],[Merged Customer ID]],Table6_20[Merged Customer ID],Table6_20[Age])</f>
        <v>50.822222222222223</v>
      </c>
    </row>
    <row r="88" spans="1:17" x14ac:dyDescent="0.35">
      <c r="A88" s="22" t="s">
        <v>2286</v>
      </c>
      <c r="B88" s="22" t="str">
        <f>_xlfn.XLOOKUP(Table7[[#This Row],[Merged Customer ID]],Table2_1[Merged Customer ID],Table2_1[First Name])</f>
        <v>Parendo</v>
      </c>
      <c r="C88" s="22">
        <f>_xlfn.XLOOKUP(Table7[[#This Row],[Merged Customer ID]],Table3__3_16[Customer ID],Table3__3_16[BMI])</f>
        <v>34.96</v>
      </c>
      <c r="D88" s="22">
        <f>_xlfn.XLOOKUP(Table7[[#This Row],[Merged Customer ID]],Table3__3_16[Customer ID],Table3__3_16[HBA1C])</f>
        <v>4.34</v>
      </c>
      <c r="E88" s="22" t="str">
        <f>_xlfn.XLOOKUP(Table7[[#This Row],[Merged Customer ID]],Table3__3_16[Customer ID],Table3__3_16[Heart Issues])</f>
        <v>No</v>
      </c>
      <c r="F88" s="22" t="str">
        <f>_xlfn.XLOOKUP(Table7[[#This Row],[Merged Customer ID]],Table3__3_16[Customer ID],Table3__3_16[Any Transplants])</f>
        <v>No</v>
      </c>
      <c r="G88" s="22" t="str">
        <f>_xlfn.XLOOKUP(Table7[[#This Row],[Merged Customer ID]],Table3__3_16[Customer ID],Table3__3_16[Cancer history])</f>
        <v>Yes</v>
      </c>
      <c r="H88" s="22">
        <f>_xlfn.XLOOKUP(Table7[[#This Row],[Merged Customer ID]],Table3__3_16[Customer ID],Table3__3_16[NumberOfMajorSurgeries])</f>
        <v>1</v>
      </c>
      <c r="I88" s="22" t="str">
        <f>_xlfn.XLOOKUP(Table7[[#This Row],[Merged Customer ID]],Table3__3_16[Customer ID],Table3__3_16[smoker])</f>
        <v>Yes</v>
      </c>
      <c r="J88" s="22" t="str">
        <f>_xlfn.XLOOKUP(Table7[[#This Row],[Merged Customer ID]],Table3__3_16[Customer ID],Table3__3_16[Weight Status])</f>
        <v>Obesity</v>
      </c>
      <c r="K88" s="22" t="str">
        <f>_xlfn.XLOOKUP(Table7[[#This Row],[Merged Customer ID]],Table3__3_16[Customer ID],Table3__3_16[Sugar Status])</f>
        <v>Normal</v>
      </c>
      <c r="L88" s="25">
        <f>_xlfn.XLOOKUP(Table7[[#This Row],[Merged Customer ID]],Table6_20[Merged Customer ID],Table6_20[Date of Birth])</f>
        <v>29139</v>
      </c>
      <c r="M88" s="29">
        <f>_xlfn.XLOOKUP(Table7[[#This Row],[Merged Customer ID]],Table6_20[Merged Customer ID],Table6_20[charges],"0",0)</f>
        <v>41034.22</v>
      </c>
      <c r="N88" s="29" t="str">
        <f>_xlfn.XLOOKUP(Table7[[#This Row],[Merged Customer ID]],Table6_20[Merged Customer ID],Table6_20[Hospital tier])</f>
        <v>tier - 1</v>
      </c>
      <c r="O88" s="29" t="str">
        <f>_xlfn.XLOOKUP(Table7[[#This Row],[Merged Customer ID]],Table6_20[Merged Customer ID],Table6_20[City tier])</f>
        <v>tier - 3</v>
      </c>
      <c r="P88" s="29" t="str">
        <f>_xlfn.XLOOKUP(Table7[[#This Row],[Merged Customer ID]],Table6_20[Merged Customer ID],Table6_20[State ID])</f>
        <v>R1017</v>
      </c>
      <c r="Q88" s="35">
        <f>_xlfn.XLOOKUP(Table7[[#This Row],[Merged Customer ID]],Table6_20[Merged Customer ID],Table6_20[Age])</f>
        <v>43.658333333333331</v>
      </c>
    </row>
    <row r="89" spans="1:17" x14ac:dyDescent="0.35">
      <c r="A89" s="23" t="s">
        <v>2285</v>
      </c>
      <c r="B89" s="23" t="str">
        <f>_xlfn.XLOOKUP(Table7[[#This Row],[Merged Customer ID]],Table2_1[Merged Customer ID],Table2_1[First Name])</f>
        <v>Schell</v>
      </c>
      <c r="C89" s="23">
        <f>_xlfn.XLOOKUP(Table7[[#This Row],[Merged Customer ID]],Table3__3_16[Customer ID],Table3__3_16[BMI])</f>
        <v>33.11</v>
      </c>
      <c r="D89" s="23">
        <f>_xlfn.XLOOKUP(Table7[[#This Row],[Merged Customer ID]],Table3__3_16[Customer ID],Table3__3_16[HBA1C])</f>
        <v>10.51</v>
      </c>
      <c r="E89" s="22" t="str">
        <f>_xlfn.XLOOKUP(Table7[[#This Row],[Merged Customer ID]],Table3__3_16[Customer ID],Table3__3_16[Heart Issues])</f>
        <v>No</v>
      </c>
      <c r="F89" s="23" t="str">
        <f>_xlfn.XLOOKUP(Table7[[#This Row],[Merged Customer ID]],Table3__3_16[Customer ID],Table3__3_16[Any Transplants])</f>
        <v>No</v>
      </c>
      <c r="G89" s="23" t="str">
        <f>_xlfn.XLOOKUP(Table7[[#This Row],[Merged Customer ID]],Table3__3_16[Customer ID],Table3__3_16[Cancer history])</f>
        <v>No</v>
      </c>
      <c r="H89" s="23">
        <f>_xlfn.XLOOKUP(Table7[[#This Row],[Merged Customer ID]],Table3__3_16[Customer ID],Table3__3_16[NumberOfMajorSurgeries])</f>
        <v>0</v>
      </c>
      <c r="I89" s="23" t="str">
        <f>_xlfn.XLOOKUP(Table7[[#This Row],[Merged Customer ID]],Table3__3_16[Customer ID],Table3__3_16[smoker])</f>
        <v>Yes</v>
      </c>
      <c r="J89" s="23" t="str">
        <f>_xlfn.XLOOKUP(Table7[[#This Row],[Merged Customer ID]],Table3__3_16[Customer ID],Table3__3_16[Weight Status])</f>
        <v>Obesity</v>
      </c>
      <c r="K89" s="23" t="str">
        <f>_xlfn.XLOOKUP(Table7[[#This Row],[Merged Customer ID]],Table3__3_16[Customer ID],Table3__3_16[Sugar Status])</f>
        <v>Diabetes</v>
      </c>
      <c r="L89" s="26">
        <f>_xlfn.XLOOKUP(Table7[[#This Row],[Merged Customer ID]],Table6_20[Merged Customer ID],Table6_20[Date of Birth])</f>
        <v>27185</v>
      </c>
      <c r="M89" s="30">
        <f>_xlfn.XLOOKUP(Table7[[#This Row],[Merged Customer ID]],Table6_20[Merged Customer ID],Table6_20[charges],"0",0)</f>
        <v>40974.160000000003</v>
      </c>
      <c r="N89" s="30" t="str">
        <f>_xlfn.XLOOKUP(Table7[[#This Row],[Merged Customer ID]],Table6_20[Merged Customer ID],Table6_20[Hospital tier])</f>
        <v>tier - 1</v>
      </c>
      <c r="O89" s="30" t="str">
        <f>_xlfn.XLOOKUP(Table7[[#This Row],[Merged Customer ID]],Table6_20[Merged Customer ID],Table6_20[City tier])</f>
        <v>tier - 2</v>
      </c>
      <c r="P89" s="30" t="str">
        <f>_xlfn.XLOOKUP(Table7[[#This Row],[Merged Customer ID]],Table6_20[Merged Customer ID],Table6_20[State ID])</f>
        <v>R1013</v>
      </c>
      <c r="Q89" s="36">
        <f>_xlfn.XLOOKUP(Table7[[#This Row],[Merged Customer ID]],Table6_20[Merged Customer ID],Table6_20[Age])</f>
        <v>49.008333333333333</v>
      </c>
    </row>
    <row r="90" spans="1:17" x14ac:dyDescent="0.35">
      <c r="A90" s="22" t="s">
        <v>2284</v>
      </c>
      <c r="B90" s="22" t="str">
        <f>_xlfn.XLOOKUP(Table7[[#This Row],[Merged Customer ID]],Table2_1[Merged Customer ID],Table2_1[First Name])</f>
        <v>Driscoll</v>
      </c>
      <c r="C90" s="22">
        <f>_xlfn.XLOOKUP(Table7[[#This Row],[Merged Customer ID]],Table3__3_16[Customer ID],Table3__3_16[BMI])</f>
        <v>54.74</v>
      </c>
      <c r="D90" s="22">
        <f>_xlfn.XLOOKUP(Table7[[#This Row],[Merged Customer ID]],Table3__3_16[Customer ID],Table3__3_16[HBA1C])</f>
        <v>5.84</v>
      </c>
      <c r="E90" s="22" t="str">
        <f>_xlfn.XLOOKUP(Table7[[#This Row],[Merged Customer ID]],Table3__3_16[Customer ID],Table3__3_16[Heart Issues])</f>
        <v>Yes</v>
      </c>
      <c r="F90" s="22" t="str">
        <f>_xlfn.XLOOKUP(Table7[[#This Row],[Merged Customer ID]],Table3__3_16[Customer ID],Table3__3_16[Any Transplants])</f>
        <v>No</v>
      </c>
      <c r="G90" s="22" t="str">
        <f>_xlfn.XLOOKUP(Table7[[#This Row],[Merged Customer ID]],Table3__3_16[Customer ID],Table3__3_16[Cancer history])</f>
        <v>Yes</v>
      </c>
      <c r="H90" s="22">
        <f>_xlfn.XLOOKUP(Table7[[#This Row],[Merged Customer ID]],Table3__3_16[Customer ID],Table3__3_16[NumberOfMajorSurgeries])</f>
        <v>1</v>
      </c>
      <c r="I90" s="22" t="str">
        <f>_xlfn.XLOOKUP(Table7[[#This Row],[Merged Customer ID]],Table3__3_16[Customer ID],Table3__3_16[smoker])</f>
        <v>Yes</v>
      </c>
      <c r="J90" s="22" t="str">
        <f>_xlfn.XLOOKUP(Table7[[#This Row],[Merged Customer ID]],Table3__3_16[Customer ID],Table3__3_16[Weight Status])</f>
        <v>Obesity</v>
      </c>
      <c r="K90" s="22" t="str">
        <f>_xlfn.XLOOKUP(Table7[[#This Row],[Merged Customer ID]],Table3__3_16[Customer ID],Table3__3_16[Sugar Status])</f>
        <v>Prediabetes</v>
      </c>
      <c r="L90" s="25">
        <f>_xlfn.XLOOKUP(Table7[[#This Row],[Merged Customer ID]],Table6_20[Merged Customer ID],Table6_20[Date of Birth])</f>
        <v>30567</v>
      </c>
      <c r="M90" s="29">
        <f>_xlfn.XLOOKUP(Table7[[#This Row],[Merged Customer ID]],Table6_20[Merged Customer ID],Table6_20[charges],"0",0)</f>
        <v>40961.29</v>
      </c>
      <c r="N90" s="29" t="str">
        <f>_xlfn.XLOOKUP(Table7[[#This Row],[Merged Customer ID]],Table6_20[Merged Customer ID],Table6_20[Hospital tier])</f>
        <v>tier - 1</v>
      </c>
      <c r="O90" s="29" t="str">
        <f>_xlfn.XLOOKUP(Table7[[#This Row],[Merged Customer ID]],Table6_20[Merged Customer ID],Table6_20[City tier])</f>
        <v>tier - 2</v>
      </c>
      <c r="P90" s="29" t="str">
        <f>_xlfn.XLOOKUP(Table7[[#This Row],[Merged Customer ID]],Table6_20[Merged Customer ID],Table6_20[State ID])</f>
        <v>R1011</v>
      </c>
      <c r="Q90" s="35">
        <f>_xlfn.XLOOKUP(Table7[[#This Row],[Merged Customer ID]],Table6_20[Merged Customer ID],Table6_20[Age])</f>
        <v>39.75</v>
      </c>
    </row>
    <row r="91" spans="1:17" x14ac:dyDescent="0.35">
      <c r="A91" s="23" t="s">
        <v>2283</v>
      </c>
      <c r="B91" s="23" t="str">
        <f>_xlfn.XLOOKUP(Table7[[#This Row],[Merged Customer ID]],Table2_1[Merged Customer ID],Table2_1[First Name])</f>
        <v>Mitchell</v>
      </c>
      <c r="C91" s="23">
        <f>_xlfn.XLOOKUP(Table7[[#This Row],[Merged Customer ID]],Table3__3_16[Customer ID],Table3__3_16[BMI])</f>
        <v>32.56</v>
      </c>
      <c r="D91" s="23">
        <f>_xlfn.XLOOKUP(Table7[[#This Row],[Merged Customer ID]],Table3__3_16[Customer ID],Table3__3_16[HBA1C])</f>
        <v>5.41</v>
      </c>
      <c r="E91" s="22" t="str">
        <f>_xlfn.XLOOKUP(Table7[[#This Row],[Merged Customer ID]],Table3__3_16[Customer ID],Table3__3_16[Heart Issues])</f>
        <v>No</v>
      </c>
      <c r="F91" s="23" t="str">
        <f>_xlfn.XLOOKUP(Table7[[#This Row],[Merged Customer ID]],Table3__3_16[Customer ID],Table3__3_16[Any Transplants])</f>
        <v>No</v>
      </c>
      <c r="G91" s="23" t="str">
        <f>_xlfn.XLOOKUP(Table7[[#This Row],[Merged Customer ID]],Table3__3_16[Customer ID],Table3__3_16[Cancer history])</f>
        <v>Yes</v>
      </c>
      <c r="H91" s="23">
        <f>_xlfn.XLOOKUP(Table7[[#This Row],[Merged Customer ID]],Table3__3_16[Customer ID],Table3__3_16[NumberOfMajorSurgeries])</f>
        <v>1</v>
      </c>
      <c r="I91" s="23" t="str">
        <f>_xlfn.XLOOKUP(Table7[[#This Row],[Merged Customer ID]],Table3__3_16[Customer ID],Table3__3_16[smoker])</f>
        <v>Yes</v>
      </c>
      <c r="J91" s="23" t="str">
        <f>_xlfn.XLOOKUP(Table7[[#This Row],[Merged Customer ID]],Table3__3_16[Customer ID],Table3__3_16[Weight Status])</f>
        <v>Obesity</v>
      </c>
      <c r="K91" s="23" t="str">
        <f>_xlfn.XLOOKUP(Table7[[#This Row],[Merged Customer ID]],Table3__3_16[Customer ID],Table3__3_16[Sugar Status])</f>
        <v>Normal</v>
      </c>
      <c r="L91" s="26">
        <f>_xlfn.XLOOKUP(Table7[[#This Row],[Merged Customer ID]],Table6_20[Merged Customer ID],Table6_20[Date of Birth])</f>
        <v>29114</v>
      </c>
      <c r="M91" s="30">
        <f>_xlfn.XLOOKUP(Table7[[#This Row],[Merged Customer ID]],Table6_20[Merged Customer ID],Table6_20[charges],"0",0)</f>
        <v>40941.29</v>
      </c>
      <c r="N91" s="30" t="str">
        <f>_xlfn.XLOOKUP(Table7[[#This Row],[Merged Customer ID]],Table6_20[Merged Customer ID],Table6_20[Hospital tier])</f>
        <v>tier - 1</v>
      </c>
      <c r="O91" s="30" t="str">
        <f>_xlfn.XLOOKUP(Table7[[#This Row],[Merged Customer ID]],Table6_20[Merged Customer ID],Table6_20[City tier])</f>
        <v>tier - 2</v>
      </c>
      <c r="P91" s="30" t="str">
        <f>_xlfn.XLOOKUP(Table7[[#This Row],[Merged Customer ID]],Table6_20[Merged Customer ID],Table6_20[State ID])</f>
        <v>R1013</v>
      </c>
      <c r="Q91" s="36">
        <f>_xlfn.XLOOKUP(Table7[[#This Row],[Merged Customer ID]],Table6_20[Merged Customer ID],Table6_20[Age])</f>
        <v>43.727777777777774</v>
      </c>
    </row>
    <row r="92" spans="1:17" x14ac:dyDescent="0.35">
      <c r="A92" s="22" t="s">
        <v>2282</v>
      </c>
      <c r="B92" s="22" t="str">
        <f>_xlfn.XLOOKUP(Table7[[#This Row],[Merged Customer ID]],Table2_1[Merged Customer ID],Table2_1[First Name])</f>
        <v>Cutler</v>
      </c>
      <c r="C92" s="22">
        <f>_xlfn.XLOOKUP(Table7[[#This Row],[Merged Customer ID]],Table3__3_16[Customer ID],Table3__3_16[BMI])</f>
        <v>39.049999999999997</v>
      </c>
      <c r="D92" s="22">
        <f>_xlfn.XLOOKUP(Table7[[#This Row],[Merged Customer ID]],Table3__3_16[Customer ID],Table3__3_16[HBA1C])</f>
        <v>6.06</v>
      </c>
      <c r="E92" s="22" t="str">
        <f>_xlfn.XLOOKUP(Table7[[#This Row],[Merged Customer ID]],Table3__3_16[Customer ID],Table3__3_16[Heart Issues])</f>
        <v>No</v>
      </c>
      <c r="F92" s="22" t="str">
        <f>_xlfn.XLOOKUP(Table7[[#This Row],[Merged Customer ID]],Table3__3_16[Customer ID],Table3__3_16[Any Transplants])</f>
        <v>No</v>
      </c>
      <c r="G92" s="22" t="str">
        <f>_xlfn.XLOOKUP(Table7[[#This Row],[Merged Customer ID]],Table3__3_16[Customer ID],Table3__3_16[Cancer history])</f>
        <v>No</v>
      </c>
      <c r="H92" s="22">
        <f>_xlfn.XLOOKUP(Table7[[#This Row],[Merged Customer ID]],Table3__3_16[Customer ID],Table3__3_16[NumberOfMajorSurgeries])</f>
        <v>1</v>
      </c>
      <c r="I92" s="22" t="str">
        <f>_xlfn.XLOOKUP(Table7[[#This Row],[Merged Customer ID]],Table3__3_16[Customer ID],Table3__3_16[smoker])</f>
        <v>Yes</v>
      </c>
      <c r="J92" s="22" t="str">
        <f>_xlfn.XLOOKUP(Table7[[#This Row],[Merged Customer ID]],Table3__3_16[Customer ID],Table3__3_16[Weight Status])</f>
        <v>Obesity</v>
      </c>
      <c r="K92" s="22" t="str">
        <f>_xlfn.XLOOKUP(Table7[[#This Row],[Merged Customer ID]],Table3__3_16[Customer ID],Table3__3_16[Sugar Status])</f>
        <v>Prediabetes</v>
      </c>
      <c r="L92" s="25">
        <f>_xlfn.XLOOKUP(Table7[[#This Row],[Merged Customer ID]],Table6_20[Merged Customer ID],Table6_20[Date of Birth])</f>
        <v>33820</v>
      </c>
      <c r="M92" s="29">
        <f>_xlfn.XLOOKUP(Table7[[#This Row],[Merged Customer ID]],Table6_20[Merged Customer ID],Table6_20[charges],"0",0)</f>
        <v>40932.43</v>
      </c>
      <c r="N92" s="29" t="str">
        <f>_xlfn.XLOOKUP(Table7[[#This Row],[Merged Customer ID]],Table6_20[Merged Customer ID],Table6_20[Hospital tier])</f>
        <v>tier - 1</v>
      </c>
      <c r="O92" s="29" t="str">
        <f>_xlfn.XLOOKUP(Table7[[#This Row],[Merged Customer ID]],Table6_20[Merged Customer ID],Table6_20[City tier])</f>
        <v>tier - 2</v>
      </c>
      <c r="P92" s="29" t="str">
        <f>_xlfn.XLOOKUP(Table7[[#This Row],[Merged Customer ID]],Table6_20[Merged Customer ID],Table6_20[State ID])</f>
        <v>R1013</v>
      </c>
      <c r="Q92" s="35">
        <f>_xlfn.XLOOKUP(Table7[[#This Row],[Merged Customer ID]],Table6_20[Merged Customer ID],Table6_20[Age])</f>
        <v>30.844444444444445</v>
      </c>
    </row>
    <row r="93" spans="1:17" x14ac:dyDescent="0.35">
      <c r="A93" s="23" t="s">
        <v>2281</v>
      </c>
      <c r="B93" s="23" t="str">
        <f>_xlfn.XLOOKUP(Table7[[#This Row],[Merged Customer ID]],Table2_1[Merged Customer ID],Table2_1[First Name])</f>
        <v>Derian</v>
      </c>
      <c r="C93" s="23">
        <f>_xlfn.XLOOKUP(Table7[[#This Row],[Merged Customer ID]],Table3__3_16[Customer ID],Table3__3_16[BMI])</f>
        <v>42.75</v>
      </c>
      <c r="D93" s="23">
        <f>_xlfn.XLOOKUP(Table7[[#This Row],[Merged Customer ID]],Table3__3_16[Customer ID],Table3__3_16[HBA1C])</f>
        <v>4.22</v>
      </c>
      <c r="E93" s="22" t="str">
        <f>_xlfn.XLOOKUP(Table7[[#This Row],[Merged Customer ID]],Table3__3_16[Customer ID],Table3__3_16[Heart Issues])</f>
        <v>No</v>
      </c>
      <c r="F93" s="23" t="str">
        <f>_xlfn.XLOOKUP(Table7[[#This Row],[Merged Customer ID]],Table3__3_16[Customer ID],Table3__3_16[Any Transplants])</f>
        <v>No</v>
      </c>
      <c r="G93" s="23" t="str">
        <f>_xlfn.XLOOKUP(Table7[[#This Row],[Merged Customer ID]],Table3__3_16[Customer ID],Table3__3_16[Cancer history])</f>
        <v>No</v>
      </c>
      <c r="H93" s="23">
        <f>_xlfn.XLOOKUP(Table7[[#This Row],[Merged Customer ID]],Table3__3_16[Customer ID],Table3__3_16[NumberOfMajorSurgeries])</f>
        <v>0</v>
      </c>
      <c r="I93" s="23" t="str">
        <f>_xlfn.XLOOKUP(Table7[[#This Row],[Merged Customer ID]],Table3__3_16[Customer ID],Table3__3_16[smoker])</f>
        <v>Yes</v>
      </c>
      <c r="J93" s="23" t="str">
        <f>_xlfn.XLOOKUP(Table7[[#This Row],[Merged Customer ID]],Table3__3_16[Customer ID],Table3__3_16[Weight Status])</f>
        <v>Obesity</v>
      </c>
      <c r="K93" s="23" t="str">
        <f>_xlfn.XLOOKUP(Table7[[#This Row],[Merged Customer ID]],Table3__3_16[Customer ID],Table3__3_16[Sugar Status])</f>
        <v>Normal</v>
      </c>
      <c r="L93" s="26">
        <f>_xlfn.XLOOKUP(Table7[[#This Row],[Merged Customer ID]],Table6_20[Merged Customer ID],Table6_20[Date of Birth])</f>
        <v>36343</v>
      </c>
      <c r="M93" s="30">
        <f>_xlfn.XLOOKUP(Table7[[#This Row],[Merged Customer ID]],Table6_20[Merged Customer ID],Table6_20[charges],"0",0)</f>
        <v>40904.199999999997</v>
      </c>
      <c r="N93" s="30" t="str">
        <f>_xlfn.XLOOKUP(Table7[[#This Row],[Merged Customer ID]],Table6_20[Merged Customer ID],Table6_20[Hospital tier])</f>
        <v>tier - 1</v>
      </c>
      <c r="O93" s="30" t="str">
        <f>_xlfn.XLOOKUP(Table7[[#This Row],[Merged Customer ID]],Table6_20[Merged Customer ID],Table6_20[City tier])</f>
        <v>tier - 1</v>
      </c>
      <c r="P93" s="30" t="str">
        <f>_xlfn.XLOOKUP(Table7[[#This Row],[Merged Customer ID]],Table6_20[Merged Customer ID],Table6_20[State ID])</f>
        <v>R1024</v>
      </c>
      <c r="Q93" s="36">
        <f>_xlfn.XLOOKUP(Table7[[#This Row],[Merged Customer ID]],Table6_20[Merged Customer ID],Table6_20[Age])</f>
        <v>23.933333333333334</v>
      </c>
    </row>
    <row r="94" spans="1:17" x14ac:dyDescent="0.35">
      <c r="A94" s="22" t="s">
        <v>2280</v>
      </c>
      <c r="B94" s="22" t="str">
        <f>_xlfn.XLOOKUP(Table7[[#This Row],[Merged Customer ID]],Table2_1[Merged Customer ID],Table2_1[First Name])</f>
        <v>Farina</v>
      </c>
      <c r="C94" s="22">
        <f>_xlfn.XLOOKUP(Table7[[#This Row],[Merged Customer ID]],Table3__3_16[Customer ID],Table3__3_16[BMI])</f>
        <v>50.58</v>
      </c>
      <c r="D94" s="22">
        <f>_xlfn.XLOOKUP(Table7[[#This Row],[Merged Customer ID]],Table3__3_16[Customer ID],Table3__3_16[HBA1C])</f>
        <v>5.12</v>
      </c>
      <c r="E94" s="22" t="str">
        <f>_xlfn.XLOOKUP(Table7[[#This Row],[Merged Customer ID]],Table3__3_16[Customer ID],Table3__3_16[Heart Issues])</f>
        <v>No</v>
      </c>
      <c r="F94" s="22" t="str">
        <f>_xlfn.XLOOKUP(Table7[[#This Row],[Merged Customer ID]],Table3__3_16[Customer ID],Table3__3_16[Any Transplants])</f>
        <v>No</v>
      </c>
      <c r="G94" s="22" t="str">
        <f>_xlfn.XLOOKUP(Table7[[#This Row],[Merged Customer ID]],Table3__3_16[Customer ID],Table3__3_16[Cancer history])</f>
        <v>No</v>
      </c>
      <c r="H94" s="22">
        <f>_xlfn.XLOOKUP(Table7[[#This Row],[Merged Customer ID]],Table3__3_16[Customer ID],Table3__3_16[NumberOfMajorSurgeries])</f>
        <v>2</v>
      </c>
      <c r="I94" s="22" t="str">
        <f>_xlfn.XLOOKUP(Table7[[#This Row],[Merged Customer ID]],Table3__3_16[Customer ID],Table3__3_16[smoker])</f>
        <v>Yes</v>
      </c>
      <c r="J94" s="22" t="str">
        <f>_xlfn.XLOOKUP(Table7[[#This Row],[Merged Customer ID]],Table3__3_16[Customer ID],Table3__3_16[Weight Status])</f>
        <v>Obesity</v>
      </c>
      <c r="K94" s="22" t="str">
        <f>_xlfn.XLOOKUP(Table7[[#This Row],[Merged Customer ID]],Table3__3_16[Customer ID],Table3__3_16[Sugar Status])</f>
        <v>Normal</v>
      </c>
      <c r="L94" s="25">
        <f>_xlfn.XLOOKUP(Table7[[#This Row],[Merged Customer ID]],Table6_20[Merged Customer ID],Table6_20[Date of Birth])</f>
        <v>26460</v>
      </c>
      <c r="M94" s="29">
        <f>_xlfn.XLOOKUP(Table7[[#This Row],[Merged Customer ID]],Table6_20[Merged Customer ID],Table6_20[charges],"0",0)</f>
        <v>40817.85</v>
      </c>
      <c r="N94" s="29" t="str">
        <f>_xlfn.XLOOKUP(Table7[[#This Row],[Merged Customer ID]],Table6_20[Merged Customer ID],Table6_20[Hospital tier])</f>
        <v>tier - 1</v>
      </c>
      <c r="O94" s="29" t="str">
        <f>_xlfn.XLOOKUP(Table7[[#This Row],[Merged Customer ID]],Table6_20[Merged Customer ID],Table6_20[City tier])</f>
        <v>tier - 3</v>
      </c>
      <c r="P94" s="29" t="str">
        <f>_xlfn.XLOOKUP(Table7[[#This Row],[Merged Customer ID]],Table6_20[Merged Customer ID],Table6_20[State ID])</f>
        <v>R1011</v>
      </c>
      <c r="Q94" s="35">
        <f>_xlfn.XLOOKUP(Table7[[#This Row],[Merged Customer ID]],Table6_20[Merged Customer ID],Table6_20[Age])</f>
        <v>50.994444444444447</v>
      </c>
    </row>
    <row r="95" spans="1:17" x14ac:dyDescent="0.35">
      <c r="A95" s="23" t="s">
        <v>2279</v>
      </c>
      <c r="B95" s="23" t="str">
        <f>_xlfn.XLOOKUP(Table7[[#This Row],[Merged Customer ID]],Table2_1[Merged Customer ID],Table2_1[First Name])</f>
        <v>Saunders</v>
      </c>
      <c r="C95" s="23">
        <f>_xlfn.XLOOKUP(Table7[[#This Row],[Merged Customer ID]],Table3__3_16[Customer ID],Table3__3_16[BMI])</f>
        <v>30.495000000000001</v>
      </c>
      <c r="D95" s="23">
        <f>_xlfn.XLOOKUP(Table7[[#This Row],[Merged Customer ID]],Table3__3_16[Customer ID],Table3__3_16[HBA1C])</f>
        <v>4.57</v>
      </c>
      <c r="E95" s="22" t="str">
        <f>_xlfn.XLOOKUP(Table7[[#This Row],[Merged Customer ID]],Table3__3_16[Customer ID],Table3__3_16[Heart Issues])</f>
        <v>Yes</v>
      </c>
      <c r="F95" s="23" t="str">
        <f>_xlfn.XLOOKUP(Table7[[#This Row],[Merged Customer ID]],Table3__3_16[Customer ID],Table3__3_16[Any Transplants])</f>
        <v>No</v>
      </c>
      <c r="G95" s="23" t="str">
        <f>_xlfn.XLOOKUP(Table7[[#This Row],[Merged Customer ID]],Table3__3_16[Customer ID],Table3__3_16[Cancer history])</f>
        <v>No</v>
      </c>
      <c r="H95" s="23">
        <f>_xlfn.XLOOKUP(Table7[[#This Row],[Merged Customer ID]],Table3__3_16[Customer ID],Table3__3_16[NumberOfMajorSurgeries])</f>
        <v>0</v>
      </c>
      <c r="I95" s="23" t="str">
        <f>_xlfn.XLOOKUP(Table7[[#This Row],[Merged Customer ID]],Table3__3_16[Customer ID],Table3__3_16[smoker])</f>
        <v>Yes</v>
      </c>
      <c r="J95" s="23" t="str">
        <f>_xlfn.XLOOKUP(Table7[[#This Row],[Merged Customer ID]],Table3__3_16[Customer ID],Table3__3_16[Weight Status])</f>
        <v>Obesity</v>
      </c>
      <c r="K95" s="23" t="str">
        <f>_xlfn.XLOOKUP(Table7[[#This Row],[Merged Customer ID]],Table3__3_16[Customer ID],Table3__3_16[Sugar Status])</f>
        <v>Normal</v>
      </c>
      <c r="L95" s="26">
        <f>_xlfn.XLOOKUP(Table7[[#This Row],[Merged Customer ID]],Table6_20[Merged Customer ID],Table6_20[Date of Birth])</f>
        <v>28120</v>
      </c>
      <c r="M95" s="30">
        <f>_xlfn.XLOOKUP(Table7[[#This Row],[Merged Customer ID]],Table6_20[Merged Customer ID],Table6_20[charges],"0",0)</f>
        <v>40720.550000000003</v>
      </c>
      <c r="N95" s="30" t="str">
        <f>_xlfn.XLOOKUP(Table7[[#This Row],[Merged Customer ID]],Table6_20[Merged Customer ID],Table6_20[Hospital tier])</f>
        <v>tier - 1</v>
      </c>
      <c r="O95" s="30" t="str">
        <f>_xlfn.XLOOKUP(Table7[[#This Row],[Merged Customer ID]],Table6_20[Merged Customer ID],Table6_20[City tier])</f>
        <v>tier - 3</v>
      </c>
      <c r="P95" s="30" t="str">
        <f>_xlfn.XLOOKUP(Table7[[#This Row],[Merged Customer ID]],Table6_20[Merged Customer ID],Table6_20[State ID])</f>
        <v>R1012</v>
      </c>
      <c r="Q95" s="36">
        <f>_xlfn.XLOOKUP(Table7[[#This Row],[Merged Customer ID]],Table6_20[Merged Customer ID],Table6_20[Age])</f>
        <v>46.45</v>
      </c>
    </row>
    <row r="96" spans="1:17" x14ac:dyDescent="0.35">
      <c r="A96" s="22" t="s">
        <v>2278</v>
      </c>
      <c r="B96" s="22" t="str">
        <f>_xlfn.XLOOKUP(Table7[[#This Row],[Merged Customer ID]],Table2_1[Merged Customer ID],Table2_1[First Name])</f>
        <v>Kratz</v>
      </c>
      <c r="C96" s="22">
        <f>_xlfn.XLOOKUP(Table7[[#This Row],[Merged Customer ID]],Table3__3_16[Customer ID],Table3__3_16[BMI])</f>
        <v>48.31</v>
      </c>
      <c r="D96" s="22">
        <f>_xlfn.XLOOKUP(Table7[[#This Row],[Merged Customer ID]],Table3__3_16[Customer ID],Table3__3_16[HBA1C])</f>
        <v>9.58</v>
      </c>
      <c r="E96" s="22" t="str">
        <f>_xlfn.XLOOKUP(Table7[[#This Row],[Merged Customer ID]],Table3__3_16[Customer ID],Table3__3_16[Heart Issues])</f>
        <v>Yes</v>
      </c>
      <c r="F96" s="22" t="str">
        <f>_xlfn.XLOOKUP(Table7[[#This Row],[Merged Customer ID]],Table3__3_16[Customer ID],Table3__3_16[Any Transplants])</f>
        <v>No</v>
      </c>
      <c r="G96" s="22" t="str">
        <f>_xlfn.XLOOKUP(Table7[[#This Row],[Merged Customer ID]],Table3__3_16[Customer ID],Table3__3_16[Cancer history])</f>
        <v>No</v>
      </c>
      <c r="H96" s="22">
        <f>_xlfn.XLOOKUP(Table7[[#This Row],[Merged Customer ID]],Table3__3_16[Customer ID],Table3__3_16[NumberOfMajorSurgeries])</f>
        <v>2</v>
      </c>
      <c r="I96" s="22" t="str">
        <f>_xlfn.XLOOKUP(Table7[[#This Row],[Merged Customer ID]],Table3__3_16[Customer ID],Table3__3_16[smoker])</f>
        <v>Yes</v>
      </c>
      <c r="J96" s="22" t="str">
        <f>_xlfn.XLOOKUP(Table7[[#This Row],[Merged Customer ID]],Table3__3_16[Customer ID],Table3__3_16[Weight Status])</f>
        <v>Obesity</v>
      </c>
      <c r="K96" s="22" t="str">
        <f>_xlfn.XLOOKUP(Table7[[#This Row],[Merged Customer ID]],Table3__3_16[Customer ID],Table3__3_16[Sugar Status])</f>
        <v>Diabetes</v>
      </c>
      <c r="L96" s="25">
        <f>_xlfn.XLOOKUP(Table7[[#This Row],[Merged Customer ID]],Table6_20[Merged Customer ID],Table6_20[Date of Birth])</f>
        <v>25836</v>
      </c>
      <c r="M96" s="29">
        <f>_xlfn.XLOOKUP(Table7[[#This Row],[Merged Customer ID]],Table6_20[Merged Customer ID],Table6_20[charges],"0",0)</f>
        <v>40692.910000000003</v>
      </c>
      <c r="N96" s="29" t="str">
        <f>_xlfn.XLOOKUP(Table7[[#This Row],[Merged Customer ID]],Table6_20[Merged Customer ID],Table6_20[Hospital tier])</f>
        <v>tier - 1</v>
      </c>
      <c r="O96" s="29" t="str">
        <f>_xlfn.XLOOKUP(Table7[[#This Row],[Merged Customer ID]],Table6_20[Merged Customer ID],Table6_20[City tier])</f>
        <v>tier - 1</v>
      </c>
      <c r="P96" s="29" t="str">
        <f>_xlfn.XLOOKUP(Table7[[#This Row],[Merged Customer ID]],Table6_20[Merged Customer ID],Table6_20[State ID])</f>
        <v>R1011</v>
      </c>
      <c r="Q96" s="35">
        <f>_xlfn.XLOOKUP(Table7[[#This Row],[Merged Customer ID]],Table6_20[Merged Customer ID],Table6_20[Age])</f>
        <v>52.702777777777776</v>
      </c>
    </row>
    <row r="97" spans="1:17" x14ac:dyDescent="0.35">
      <c r="A97" s="23" t="s">
        <v>2277</v>
      </c>
      <c r="B97" s="23" t="str">
        <f>_xlfn.XLOOKUP(Table7[[#This Row],[Merged Customer ID]],Table2_1[Merged Customer ID],Table2_1[First Name])</f>
        <v>Boland</v>
      </c>
      <c r="C97" s="23">
        <f>_xlfn.XLOOKUP(Table7[[#This Row],[Merged Customer ID]],Table3__3_16[Customer ID],Table3__3_16[BMI])</f>
        <v>48.99</v>
      </c>
      <c r="D97" s="23">
        <f>_xlfn.XLOOKUP(Table7[[#This Row],[Merged Customer ID]],Table3__3_16[Customer ID],Table3__3_16[HBA1C])</f>
        <v>9.7799999999999994</v>
      </c>
      <c r="E97" s="22" t="str">
        <f>_xlfn.XLOOKUP(Table7[[#This Row],[Merged Customer ID]],Table3__3_16[Customer ID],Table3__3_16[Heart Issues])</f>
        <v>Yes</v>
      </c>
      <c r="F97" s="23" t="str">
        <f>_xlfn.XLOOKUP(Table7[[#This Row],[Merged Customer ID]],Table3__3_16[Customer ID],Table3__3_16[Any Transplants])</f>
        <v>No</v>
      </c>
      <c r="G97" s="23" t="str">
        <f>_xlfn.XLOOKUP(Table7[[#This Row],[Merged Customer ID]],Table3__3_16[Customer ID],Table3__3_16[Cancer history])</f>
        <v>No</v>
      </c>
      <c r="H97" s="23">
        <f>_xlfn.XLOOKUP(Table7[[#This Row],[Merged Customer ID]],Table3__3_16[Customer ID],Table3__3_16[NumberOfMajorSurgeries])</f>
        <v>1</v>
      </c>
      <c r="I97" s="23" t="str">
        <f>_xlfn.XLOOKUP(Table7[[#This Row],[Merged Customer ID]],Table3__3_16[Customer ID],Table3__3_16[smoker])</f>
        <v>Yes</v>
      </c>
      <c r="J97" s="23" t="str">
        <f>_xlfn.XLOOKUP(Table7[[#This Row],[Merged Customer ID]],Table3__3_16[Customer ID],Table3__3_16[Weight Status])</f>
        <v>Obesity</v>
      </c>
      <c r="K97" s="23" t="str">
        <f>_xlfn.XLOOKUP(Table7[[#This Row],[Merged Customer ID]],Table3__3_16[Customer ID],Table3__3_16[Sugar Status])</f>
        <v>Diabetes</v>
      </c>
      <c r="L97" s="26">
        <f>_xlfn.XLOOKUP(Table7[[#This Row],[Merged Customer ID]],Table6_20[Merged Customer ID],Table6_20[Date of Birth])</f>
        <v>27585</v>
      </c>
      <c r="M97" s="30">
        <f>_xlfn.XLOOKUP(Table7[[#This Row],[Merged Customer ID]],Table6_20[Merged Customer ID],Table6_20[charges],"0",0)</f>
        <v>40590.550000000003</v>
      </c>
      <c r="N97" s="30" t="str">
        <f>_xlfn.XLOOKUP(Table7[[#This Row],[Merged Customer ID]],Table6_20[Merged Customer ID],Table6_20[Hospital tier])</f>
        <v>tier - 1</v>
      </c>
      <c r="O97" s="30" t="str">
        <f>_xlfn.XLOOKUP(Table7[[#This Row],[Merged Customer ID]],Table6_20[Merged Customer ID],Table6_20[City tier])</f>
        <v>tier - 3</v>
      </c>
      <c r="P97" s="30" t="str">
        <f>_xlfn.XLOOKUP(Table7[[#This Row],[Merged Customer ID]],Table6_20[Merged Customer ID],Table6_20[State ID])</f>
        <v>R1012</v>
      </c>
      <c r="Q97" s="36">
        <f>_xlfn.XLOOKUP(Table7[[#This Row],[Merged Customer ID]],Table6_20[Merged Customer ID],Table6_20[Age])</f>
        <v>47.911111111111111</v>
      </c>
    </row>
    <row r="98" spans="1:17" x14ac:dyDescent="0.35">
      <c r="A98" s="22" t="s">
        <v>2276</v>
      </c>
      <c r="B98" s="22" t="str">
        <f>_xlfn.XLOOKUP(Table7[[#This Row],[Merged Customer ID]],Table2_1[Merged Customer ID],Table2_1[First Name])</f>
        <v>Van Hout</v>
      </c>
      <c r="C98" s="22">
        <f>_xlfn.XLOOKUP(Table7[[#This Row],[Merged Customer ID]],Table3__3_16[Customer ID],Table3__3_16[BMI])</f>
        <v>38.39</v>
      </c>
      <c r="D98" s="22">
        <f>_xlfn.XLOOKUP(Table7[[#This Row],[Merged Customer ID]],Table3__3_16[Customer ID],Table3__3_16[HBA1C])</f>
        <v>4.1100000000000003</v>
      </c>
      <c r="E98" s="22" t="str">
        <f>_xlfn.XLOOKUP(Table7[[#This Row],[Merged Customer ID]],Table3__3_16[Customer ID],Table3__3_16[Heart Issues])</f>
        <v>Yes</v>
      </c>
      <c r="F98" s="22" t="str">
        <f>_xlfn.XLOOKUP(Table7[[#This Row],[Merged Customer ID]],Table3__3_16[Customer ID],Table3__3_16[Any Transplants])</f>
        <v>No</v>
      </c>
      <c r="G98" s="22" t="str">
        <f>_xlfn.XLOOKUP(Table7[[#This Row],[Merged Customer ID]],Table3__3_16[Customer ID],Table3__3_16[Cancer history])</f>
        <v>No</v>
      </c>
      <c r="H98" s="22">
        <f>_xlfn.XLOOKUP(Table7[[#This Row],[Merged Customer ID]],Table3__3_16[Customer ID],Table3__3_16[NumberOfMajorSurgeries])</f>
        <v>0</v>
      </c>
      <c r="I98" s="22" t="str">
        <f>_xlfn.XLOOKUP(Table7[[#This Row],[Merged Customer ID]],Table3__3_16[Customer ID],Table3__3_16[smoker])</f>
        <v>Yes</v>
      </c>
      <c r="J98" s="22" t="str">
        <f>_xlfn.XLOOKUP(Table7[[#This Row],[Merged Customer ID]],Table3__3_16[Customer ID],Table3__3_16[Weight Status])</f>
        <v>Obesity</v>
      </c>
      <c r="K98" s="22" t="str">
        <f>_xlfn.XLOOKUP(Table7[[#This Row],[Merged Customer ID]],Table3__3_16[Customer ID],Table3__3_16[Sugar Status])</f>
        <v>Normal</v>
      </c>
      <c r="L98" s="25">
        <f>_xlfn.XLOOKUP(Table7[[#This Row],[Merged Customer ID]],Table6_20[Merged Customer ID],Table6_20[Date of Birth])</f>
        <v>31354</v>
      </c>
      <c r="M98" s="29">
        <f>_xlfn.XLOOKUP(Table7[[#This Row],[Merged Customer ID]],Table6_20[Merged Customer ID],Table6_20[charges],"0",0)</f>
        <v>40419.019999999997</v>
      </c>
      <c r="N98" s="29" t="str">
        <f>_xlfn.XLOOKUP(Table7[[#This Row],[Merged Customer ID]],Table6_20[Merged Customer ID],Table6_20[Hospital tier])</f>
        <v>tier - 1</v>
      </c>
      <c r="O98" s="29" t="str">
        <f>_xlfn.XLOOKUP(Table7[[#This Row],[Merged Customer ID]],Table6_20[Merged Customer ID],Table6_20[City tier])</f>
        <v>tier - 2</v>
      </c>
      <c r="P98" s="29" t="str">
        <f>_xlfn.XLOOKUP(Table7[[#This Row],[Merged Customer ID]],Table6_20[Merged Customer ID],Table6_20[State ID])</f>
        <v>R1013</v>
      </c>
      <c r="Q98" s="35">
        <f>_xlfn.XLOOKUP(Table7[[#This Row],[Merged Customer ID]],Table6_20[Merged Customer ID],Table6_20[Age])</f>
        <v>37.597222222222221</v>
      </c>
    </row>
    <row r="99" spans="1:17" x14ac:dyDescent="0.35">
      <c r="A99" s="23" t="s">
        <v>2275</v>
      </c>
      <c r="B99" s="23" t="str">
        <f>_xlfn.XLOOKUP(Table7[[#This Row],[Merged Customer ID]],Table2_1[Merged Customer ID],Table2_1[First Name])</f>
        <v>Ramsey</v>
      </c>
      <c r="C99" s="23">
        <f>_xlfn.XLOOKUP(Table7[[#This Row],[Merged Customer ID]],Table3__3_16[Customer ID],Table3__3_16[BMI])</f>
        <v>44.34</v>
      </c>
      <c r="D99" s="23">
        <f>_xlfn.XLOOKUP(Table7[[#This Row],[Merged Customer ID]],Table3__3_16[Customer ID],Table3__3_16[HBA1C])</f>
        <v>4.0199999999999996</v>
      </c>
      <c r="E99" s="22" t="str">
        <f>_xlfn.XLOOKUP(Table7[[#This Row],[Merged Customer ID]],Table3__3_16[Customer ID],Table3__3_16[Heart Issues])</f>
        <v>Yes</v>
      </c>
      <c r="F99" s="23" t="str">
        <f>_xlfn.XLOOKUP(Table7[[#This Row],[Merged Customer ID]],Table3__3_16[Customer ID],Table3__3_16[Any Transplants])</f>
        <v>No</v>
      </c>
      <c r="G99" s="23" t="str">
        <f>_xlfn.XLOOKUP(Table7[[#This Row],[Merged Customer ID]],Table3__3_16[Customer ID],Table3__3_16[Cancer history])</f>
        <v>No</v>
      </c>
      <c r="H99" s="23">
        <f>_xlfn.XLOOKUP(Table7[[#This Row],[Merged Customer ID]],Table3__3_16[Customer ID],Table3__3_16[NumberOfMajorSurgeries])</f>
        <v>2</v>
      </c>
      <c r="I99" s="23" t="str">
        <f>_xlfn.XLOOKUP(Table7[[#This Row],[Merged Customer ID]],Table3__3_16[Customer ID],Table3__3_16[smoker])</f>
        <v>Yes</v>
      </c>
      <c r="J99" s="23" t="str">
        <f>_xlfn.XLOOKUP(Table7[[#This Row],[Merged Customer ID]],Table3__3_16[Customer ID],Table3__3_16[Weight Status])</f>
        <v>Obesity</v>
      </c>
      <c r="K99" s="23" t="str">
        <f>_xlfn.XLOOKUP(Table7[[#This Row],[Merged Customer ID]],Table3__3_16[Customer ID],Table3__3_16[Sugar Status])</f>
        <v>Normal</v>
      </c>
      <c r="L99" s="26">
        <f>_xlfn.XLOOKUP(Table7[[#This Row],[Merged Customer ID]],Table6_20[Merged Customer ID],Table6_20[Date of Birth])</f>
        <v>24331</v>
      </c>
      <c r="M99" s="30">
        <f>_xlfn.XLOOKUP(Table7[[#This Row],[Merged Customer ID]],Table6_20[Merged Customer ID],Table6_20[charges],"0",0)</f>
        <v>40373.74</v>
      </c>
      <c r="N99" s="30" t="str">
        <f>_xlfn.XLOOKUP(Table7[[#This Row],[Merged Customer ID]],Table6_20[Merged Customer ID],Table6_20[Hospital tier])</f>
        <v>tier - 1</v>
      </c>
      <c r="O99" s="30" t="str">
        <f>_xlfn.XLOOKUP(Table7[[#This Row],[Merged Customer ID]],Table6_20[Merged Customer ID],Table6_20[City tier])</f>
        <v>tier - 3</v>
      </c>
      <c r="P99" s="30" t="str">
        <f>_xlfn.XLOOKUP(Table7[[#This Row],[Merged Customer ID]],Table6_20[Merged Customer ID],Table6_20[State ID])</f>
        <v>R1011</v>
      </c>
      <c r="Q99" s="36">
        <f>_xlfn.XLOOKUP(Table7[[#This Row],[Merged Customer ID]],Table6_20[Merged Customer ID],Table6_20[Age])</f>
        <v>56.822222222222223</v>
      </c>
    </row>
    <row r="100" spans="1:17" x14ac:dyDescent="0.35">
      <c r="A100" s="22" t="s">
        <v>2274</v>
      </c>
      <c r="B100" s="22" t="str">
        <f>_xlfn.XLOOKUP(Table7[[#This Row],[Merged Customer ID]],Table2_1[Merged Customer ID],Table2_1[First Name])</f>
        <v>Gage</v>
      </c>
      <c r="C100" s="22">
        <f>_xlfn.XLOOKUP(Table7[[#This Row],[Merged Customer ID]],Table3__3_16[Customer ID],Table3__3_16[BMI])</f>
        <v>41.51</v>
      </c>
      <c r="D100" s="22">
        <f>_xlfn.XLOOKUP(Table7[[#This Row],[Merged Customer ID]],Table3__3_16[Customer ID],Table3__3_16[HBA1C])</f>
        <v>6.92</v>
      </c>
      <c r="E100" s="22" t="str">
        <f>_xlfn.XLOOKUP(Table7[[#This Row],[Merged Customer ID]],Table3__3_16[Customer ID],Table3__3_16[Heart Issues])</f>
        <v>No</v>
      </c>
      <c r="F100" s="22" t="str">
        <f>_xlfn.XLOOKUP(Table7[[#This Row],[Merged Customer ID]],Table3__3_16[Customer ID],Table3__3_16[Any Transplants])</f>
        <v>No</v>
      </c>
      <c r="G100" s="22" t="str">
        <f>_xlfn.XLOOKUP(Table7[[#This Row],[Merged Customer ID]],Table3__3_16[Customer ID],Table3__3_16[Cancer history])</f>
        <v>No</v>
      </c>
      <c r="H100" s="22">
        <f>_xlfn.XLOOKUP(Table7[[#This Row],[Merged Customer ID]],Table3__3_16[Customer ID],Table3__3_16[NumberOfMajorSurgeries])</f>
        <v>0</v>
      </c>
      <c r="I100" s="22" t="str">
        <f>_xlfn.XLOOKUP(Table7[[#This Row],[Merged Customer ID]],Table3__3_16[Customer ID],Table3__3_16[smoker])</f>
        <v>Yes</v>
      </c>
      <c r="J100" s="22" t="str">
        <f>_xlfn.XLOOKUP(Table7[[#This Row],[Merged Customer ID]],Table3__3_16[Customer ID],Table3__3_16[Weight Status])</f>
        <v>Obesity</v>
      </c>
      <c r="K100" s="22" t="str">
        <f>_xlfn.XLOOKUP(Table7[[#This Row],[Merged Customer ID]],Table3__3_16[Customer ID],Table3__3_16[Sugar Status])</f>
        <v>Diabetes</v>
      </c>
      <c r="L100" s="25">
        <f>_xlfn.XLOOKUP(Table7[[#This Row],[Merged Customer ID]],Table6_20[Merged Customer ID],Table6_20[Date of Birth])</f>
        <v>22893</v>
      </c>
      <c r="M100" s="29">
        <f>_xlfn.XLOOKUP(Table7[[#This Row],[Merged Customer ID]],Table6_20[Merged Customer ID],Table6_20[charges],"0",0)</f>
        <v>40309.93</v>
      </c>
      <c r="N100" s="29" t="str">
        <f>_xlfn.XLOOKUP(Table7[[#This Row],[Merged Customer ID]],Table6_20[Merged Customer ID],Table6_20[Hospital tier])</f>
        <v>tier - 1</v>
      </c>
      <c r="O100" s="29" t="str">
        <f>_xlfn.XLOOKUP(Table7[[#This Row],[Merged Customer ID]],Table6_20[Merged Customer ID],Table6_20[City tier])</f>
        <v>tier - 3</v>
      </c>
      <c r="P100" s="29" t="str">
        <f>_xlfn.XLOOKUP(Table7[[#This Row],[Merged Customer ID]],Table6_20[Merged Customer ID],Table6_20[State ID])</f>
        <v>R1011</v>
      </c>
      <c r="Q100" s="35">
        <f>_xlfn.XLOOKUP(Table7[[#This Row],[Merged Customer ID]],Table6_20[Merged Customer ID],Table6_20[Age])</f>
        <v>60.761111111111113</v>
      </c>
    </row>
    <row r="101" spans="1:17" x14ac:dyDescent="0.35">
      <c r="A101" s="23" t="s">
        <v>2273</v>
      </c>
      <c r="B101" s="23" t="str">
        <f>_xlfn.XLOOKUP(Table7[[#This Row],[Merged Customer ID]],Table2_1[Merged Customer ID],Table2_1[First Name])</f>
        <v>Gollins</v>
      </c>
      <c r="C101" s="23">
        <f>_xlfn.XLOOKUP(Table7[[#This Row],[Merged Customer ID]],Table3__3_16[Customer ID],Table3__3_16[BMI])</f>
        <v>48.2</v>
      </c>
      <c r="D101" s="23">
        <f>_xlfn.XLOOKUP(Table7[[#This Row],[Merged Customer ID]],Table3__3_16[Customer ID],Table3__3_16[HBA1C])</f>
        <v>4.84</v>
      </c>
      <c r="E101" s="22" t="str">
        <f>_xlfn.XLOOKUP(Table7[[#This Row],[Merged Customer ID]],Table3__3_16[Customer ID],Table3__3_16[Heart Issues])</f>
        <v>No</v>
      </c>
      <c r="F101" s="23" t="str">
        <f>_xlfn.XLOOKUP(Table7[[#This Row],[Merged Customer ID]],Table3__3_16[Customer ID],Table3__3_16[Any Transplants])</f>
        <v>No</v>
      </c>
      <c r="G101" s="23" t="str">
        <f>_xlfn.XLOOKUP(Table7[[#This Row],[Merged Customer ID]],Table3__3_16[Customer ID],Table3__3_16[Cancer history])</f>
        <v>No</v>
      </c>
      <c r="H101" s="23">
        <f>_xlfn.XLOOKUP(Table7[[#This Row],[Merged Customer ID]],Table3__3_16[Customer ID],Table3__3_16[NumberOfMajorSurgeries])</f>
        <v>0</v>
      </c>
      <c r="I101" s="23" t="str">
        <f>_xlfn.XLOOKUP(Table7[[#This Row],[Merged Customer ID]],Table3__3_16[Customer ID],Table3__3_16[smoker])</f>
        <v>Yes</v>
      </c>
      <c r="J101" s="23" t="str">
        <f>_xlfn.XLOOKUP(Table7[[#This Row],[Merged Customer ID]],Table3__3_16[Customer ID],Table3__3_16[Weight Status])</f>
        <v>Obesity</v>
      </c>
      <c r="K101" s="23" t="str">
        <f>_xlfn.XLOOKUP(Table7[[#This Row],[Merged Customer ID]],Table3__3_16[Customer ID],Table3__3_16[Sugar Status])</f>
        <v>Normal</v>
      </c>
      <c r="L101" s="26">
        <f>_xlfn.XLOOKUP(Table7[[#This Row],[Merged Customer ID]],Table6_20[Merged Customer ID],Table6_20[Date of Birth])</f>
        <v>28303</v>
      </c>
      <c r="M101" s="30">
        <f>_xlfn.XLOOKUP(Table7[[#This Row],[Merged Customer ID]],Table6_20[Merged Customer ID],Table6_20[charges],"0",0)</f>
        <v>40284.379999999997</v>
      </c>
      <c r="N101" s="30" t="str">
        <f>_xlfn.XLOOKUP(Table7[[#This Row],[Merged Customer ID]],Table6_20[Merged Customer ID],Table6_20[Hospital tier])</f>
        <v>tier - 1</v>
      </c>
      <c r="O101" s="30" t="str">
        <f>_xlfn.XLOOKUP(Table7[[#This Row],[Merged Customer ID]],Table6_20[Merged Customer ID],Table6_20[City tier])</f>
        <v>tier - 3</v>
      </c>
      <c r="P101" s="30" t="str">
        <f>_xlfn.XLOOKUP(Table7[[#This Row],[Merged Customer ID]],Table6_20[Merged Customer ID],Table6_20[State ID])</f>
        <v>R1012</v>
      </c>
      <c r="Q101" s="36">
        <f>_xlfn.XLOOKUP(Table7[[#This Row],[Merged Customer ID]],Table6_20[Merged Customer ID],Table6_20[Age])</f>
        <v>45.947222222222223</v>
      </c>
    </row>
    <row r="102" spans="1:17" x14ac:dyDescent="0.35">
      <c r="A102" s="22" t="s">
        <v>2272</v>
      </c>
      <c r="B102" s="22" t="str">
        <f>_xlfn.XLOOKUP(Table7[[#This Row],[Merged Customer ID]],Table2_1[Merged Customer ID],Table2_1[First Name])</f>
        <v>Benestad</v>
      </c>
      <c r="C102" s="22">
        <f>_xlfn.XLOOKUP(Table7[[#This Row],[Merged Customer ID]],Table3__3_16[Customer ID],Table3__3_16[BMI])</f>
        <v>35.75</v>
      </c>
      <c r="D102" s="22">
        <f>_xlfn.XLOOKUP(Table7[[#This Row],[Merged Customer ID]],Table3__3_16[Customer ID],Table3__3_16[HBA1C])</f>
        <v>8</v>
      </c>
      <c r="E102" s="22" t="str">
        <f>_xlfn.XLOOKUP(Table7[[#This Row],[Merged Customer ID]],Table3__3_16[Customer ID],Table3__3_16[Heart Issues])</f>
        <v>Yes</v>
      </c>
      <c r="F102" s="22" t="str">
        <f>_xlfn.XLOOKUP(Table7[[#This Row],[Merged Customer ID]],Table3__3_16[Customer ID],Table3__3_16[Any Transplants])</f>
        <v>No</v>
      </c>
      <c r="G102" s="22" t="str">
        <f>_xlfn.XLOOKUP(Table7[[#This Row],[Merged Customer ID]],Table3__3_16[Customer ID],Table3__3_16[Cancer history])</f>
        <v>No</v>
      </c>
      <c r="H102" s="22">
        <f>_xlfn.XLOOKUP(Table7[[#This Row],[Merged Customer ID]],Table3__3_16[Customer ID],Table3__3_16[NumberOfMajorSurgeries])</f>
        <v>0</v>
      </c>
      <c r="I102" s="22" t="str">
        <f>_xlfn.XLOOKUP(Table7[[#This Row],[Merged Customer ID]],Table3__3_16[Customer ID],Table3__3_16[smoker])</f>
        <v>Yes</v>
      </c>
      <c r="J102" s="22" t="str">
        <f>_xlfn.XLOOKUP(Table7[[#This Row],[Merged Customer ID]],Table3__3_16[Customer ID],Table3__3_16[Weight Status])</f>
        <v>Obesity</v>
      </c>
      <c r="K102" s="22" t="str">
        <f>_xlfn.XLOOKUP(Table7[[#This Row],[Merged Customer ID]],Table3__3_16[Customer ID],Table3__3_16[Sugar Status])</f>
        <v>Diabetes</v>
      </c>
      <c r="L102" s="25">
        <f>_xlfn.XLOOKUP(Table7[[#This Row],[Merged Customer ID]],Table6_20[Merged Customer ID],Table6_20[Date of Birth])</f>
        <v>29863</v>
      </c>
      <c r="M102" s="29">
        <f>_xlfn.XLOOKUP(Table7[[#This Row],[Merged Customer ID]],Table6_20[Merged Customer ID],Table6_20[charges],"0",0)</f>
        <v>40273.65</v>
      </c>
      <c r="N102" s="29" t="str">
        <f>_xlfn.XLOOKUP(Table7[[#This Row],[Merged Customer ID]],Table6_20[Merged Customer ID],Table6_20[Hospital tier])</f>
        <v>tier - 1</v>
      </c>
      <c r="O102" s="29" t="str">
        <f>_xlfn.XLOOKUP(Table7[[#This Row],[Merged Customer ID]],Table6_20[Merged Customer ID],Table6_20[City tier])</f>
        <v>tier - 3</v>
      </c>
      <c r="P102" s="29" t="str">
        <f>_xlfn.XLOOKUP(Table7[[#This Row],[Merged Customer ID]],Table6_20[Merged Customer ID],Table6_20[State ID])</f>
        <v>R1013</v>
      </c>
      <c r="Q102" s="35">
        <f>_xlfn.XLOOKUP(Table7[[#This Row],[Merged Customer ID]],Table6_20[Merged Customer ID],Table6_20[Age])</f>
        <v>41.677777777777777</v>
      </c>
    </row>
    <row r="103" spans="1:17" x14ac:dyDescent="0.35">
      <c r="A103" s="23" t="s">
        <v>2271</v>
      </c>
      <c r="B103" s="23" t="str">
        <f>_xlfn.XLOOKUP(Table7[[#This Row],[Merged Customer ID]],Table2_1[Merged Customer ID],Table2_1[First Name])</f>
        <v>Aviv</v>
      </c>
      <c r="C103" s="23">
        <f>_xlfn.XLOOKUP(Table7[[#This Row],[Merged Customer ID]],Table3__3_16[Customer ID],Table3__3_16[BMI])</f>
        <v>53.81</v>
      </c>
      <c r="D103" s="23">
        <f>_xlfn.XLOOKUP(Table7[[#This Row],[Merged Customer ID]],Table3__3_16[Customer ID],Table3__3_16[HBA1C])</f>
        <v>8.77</v>
      </c>
      <c r="E103" s="22" t="str">
        <f>_xlfn.XLOOKUP(Table7[[#This Row],[Merged Customer ID]],Table3__3_16[Customer ID],Table3__3_16[Heart Issues])</f>
        <v>Yes</v>
      </c>
      <c r="F103" s="23" t="str">
        <f>_xlfn.XLOOKUP(Table7[[#This Row],[Merged Customer ID]],Table3__3_16[Customer ID],Table3__3_16[Any Transplants])</f>
        <v>No</v>
      </c>
      <c r="G103" s="23" t="str">
        <f>_xlfn.XLOOKUP(Table7[[#This Row],[Merged Customer ID]],Table3__3_16[Customer ID],Table3__3_16[Cancer history])</f>
        <v>No</v>
      </c>
      <c r="H103" s="23">
        <f>_xlfn.XLOOKUP(Table7[[#This Row],[Merged Customer ID]],Table3__3_16[Customer ID],Table3__3_16[NumberOfMajorSurgeries])</f>
        <v>0</v>
      </c>
      <c r="I103" s="23" t="str">
        <f>_xlfn.XLOOKUP(Table7[[#This Row],[Merged Customer ID]],Table3__3_16[Customer ID],Table3__3_16[smoker])</f>
        <v>Yes</v>
      </c>
      <c r="J103" s="23" t="str">
        <f>_xlfn.XLOOKUP(Table7[[#This Row],[Merged Customer ID]],Table3__3_16[Customer ID],Table3__3_16[Weight Status])</f>
        <v>Obesity</v>
      </c>
      <c r="K103" s="23" t="str">
        <f>_xlfn.XLOOKUP(Table7[[#This Row],[Merged Customer ID]],Table3__3_16[Customer ID],Table3__3_16[Sugar Status])</f>
        <v>Diabetes</v>
      </c>
      <c r="L103" s="26">
        <f>_xlfn.XLOOKUP(Table7[[#This Row],[Merged Customer ID]],Table6_20[Merged Customer ID],Table6_20[Date of Birth])</f>
        <v>29795</v>
      </c>
      <c r="M103" s="30">
        <f>_xlfn.XLOOKUP(Table7[[#This Row],[Merged Customer ID]],Table6_20[Merged Customer ID],Table6_20[charges],"0",0)</f>
        <v>40208.559999999998</v>
      </c>
      <c r="N103" s="30" t="str">
        <f>_xlfn.XLOOKUP(Table7[[#This Row],[Merged Customer ID]],Table6_20[Merged Customer ID],Table6_20[Hospital tier])</f>
        <v>tier - 1</v>
      </c>
      <c r="O103" s="30" t="str">
        <f>_xlfn.XLOOKUP(Table7[[#This Row],[Merged Customer ID]],Table6_20[Merged Customer ID],Table6_20[City tier])</f>
        <v>tier - 2</v>
      </c>
      <c r="P103" s="30" t="str">
        <f>_xlfn.XLOOKUP(Table7[[#This Row],[Merged Customer ID]],Table6_20[Merged Customer ID],Table6_20[State ID])</f>
        <v>R1011</v>
      </c>
      <c r="Q103" s="36">
        <f>_xlfn.XLOOKUP(Table7[[#This Row],[Merged Customer ID]],Table6_20[Merged Customer ID],Table6_20[Age])</f>
        <v>41.861111111111114</v>
      </c>
    </row>
    <row r="104" spans="1:17" x14ac:dyDescent="0.35">
      <c r="A104" s="22" t="s">
        <v>2270</v>
      </c>
      <c r="B104" s="22" t="str">
        <f>_xlfn.XLOOKUP(Table7[[#This Row],[Merged Customer ID]],Table2_1[Merged Customer ID],Table2_1[First Name])</f>
        <v>Burns</v>
      </c>
      <c r="C104" s="22">
        <f>_xlfn.XLOOKUP(Table7[[#This Row],[Merged Customer ID]],Table3__3_16[Customer ID],Table3__3_16[BMI])</f>
        <v>49.48</v>
      </c>
      <c r="D104" s="22">
        <f>_xlfn.XLOOKUP(Table7[[#This Row],[Merged Customer ID]],Table3__3_16[Customer ID],Table3__3_16[HBA1C])</f>
        <v>4.96</v>
      </c>
      <c r="E104" s="22" t="str">
        <f>_xlfn.XLOOKUP(Table7[[#This Row],[Merged Customer ID]],Table3__3_16[Customer ID],Table3__3_16[Heart Issues])</f>
        <v>No</v>
      </c>
      <c r="F104" s="22" t="str">
        <f>_xlfn.XLOOKUP(Table7[[#This Row],[Merged Customer ID]],Table3__3_16[Customer ID],Table3__3_16[Any Transplants])</f>
        <v>No</v>
      </c>
      <c r="G104" s="22" t="str">
        <f>_xlfn.XLOOKUP(Table7[[#This Row],[Merged Customer ID]],Table3__3_16[Customer ID],Table3__3_16[Cancer history])</f>
        <v>Yes</v>
      </c>
      <c r="H104" s="22">
        <f>_xlfn.XLOOKUP(Table7[[#This Row],[Merged Customer ID]],Table3__3_16[Customer ID],Table3__3_16[NumberOfMajorSurgeries])</f>
        <v>1</v>
      </c>
      <c r="I104" s="22" t="str">
        <f>_xlfn.XLOOKUP(Table7[[#This Row],[Merged Customer ID]],Table3__3_16[Customer ID],Table3__3_16[smoker])</f>
        <v>Yes</v>
      </c>
      <c r="J104" s="22" t="str">
        <f>_xlfn.XLOOKUP(Table7[[#This Row],[Merged Customer ID]],Table3__3_16[Customer ID],Table3__3_16[Weight Status])</f>
        <v>Obesity</v>
      </c>
      <c r="K104" s="22" t="str">
        <f>_xlfn.XLOOKUP(Table7[[#This Row],[Merged Customer ID]],Table3__3_16[Customer ID],Table3__3_16[Sugar Status])</f>
        <v>Normal</v>
      </c>
      <c r="L104" s="25">
        <f>_xlfn.XLOOKUP(Table7[[#This Row],[Merged Customer ID]],Table6_20[Merged Customer ID],Table6_20[Date of Birth])</f>
        <v>29085</v>
      </c>
      <c r="M104" s="29">
        <f>_xlfn.XLOOKUP(Table7[[#This Row],[Merged Customer ID]],Table6_20[Merged Customer ID],Table6_20[charges],"0",0)</f>
        <v>40204.83</v>
      </c>
      <c r="N104" s="29" t="str">
        <f>_xlfn.XLOOKUP(Table7[[#This Row],[Merged Customer ID]],Table6_20[Merged Customer ID],Table6_20[Hospital tier])</f>
        <v>tier - 1</v>
      </c>
      <c r="O104" s="29" t="str">
        <f>_xlfn.XLOOKUP(Table7[[#This Row],[Merged Customer ID]],Table6_20[Merged Customer ID],Table6_20[City tier])</f>
        <v>tier - 3</v>
      </c>
      <c r="P104" s="29" t="str">
        <f>_xlfn.XLOOKUP(Table7[[#This Row],[Merged Customer ID]],Table6_20[Merged Customer ID],Table6_20[State ID])</f>
        <v>R1012</v>
      </c>
      <c r="Q104" s="35">
        <f>_xlfn.XLOOKUP(Table7[[#This Row],[Merged Customer ID]],Table6_20[Merged Customer ID],Table6_20[Age])</f>
        <v>43.805555555555557</v>
      </c>
    </row>
    <row r="105" spans="1:17" x14ac:dyDescent="0.35">
      <c r="A105" s="23" t="s">
        <v>2269</v>
      </c>
      <c r="B105" s="23" t="str">
        <f>_xlfn.XLOOKUP(Table7[[#This Row],[Merged Customer ID]],Table2_1[Merged Customer ID],Table2_1[First Name])</f>
        <v>Maldonado</v>
      </c>
      <c r="C105" s="23">
        <f>_xlfn.XLOOKUP(Table7[[#This Row],[Merged Customer ID]],Table3__3_16[Customer ID],Table3__3_16[BMI])</f>
        <v>34.1</v>
      </c>
      <c r="D105" s="23">
        <f>_xlfn.XLOOKUP(Table7[[#This Row],[Merged Customer ID]],Table3__3_16[Customer ID],Table3__3_16[HBA1C])</f>
        <v>4.43</v>
      </c>
      <c r="E105" s="22" t="str">
        <f>_xlfn.XLOOKUP(Table7[[#This Row],[Merged Customer ID]],Table3__3_16[Customer ID],Table3__3_16[Heart Issues])</f>
        <v>Yes</v>
      </c>
      <c r="F105" s="23" t="str">
        <f>_xlfn.XLOOKUP(Table7[[#This Row],[Merged Customer ID]],Table3__3_16[Customer ID],Table3__3_16[Any Transplants])</f>
        <v>No</v>
      </c>
      <c r="G105" s="23" t="str">
        <f>_xlfn.XLOOKUP(Table7[[#This Row],[Merged Customer ID]],Table3__3_16[Customer ID],Table3__3_16[Cancer history])</f>
        <v>No</v>
      </c>
      <c r="H105" s="23">
        <f>_xlfn.XLOOKUP(Table7[[#This Row],[Merged Customer ID]],Table3__3_16[Customer ID],Table3__3_16[NumberOfMajorSurgeries])</f>
        <v>0</v>
      </c>
      <c r="I105" s="23" t="str">
        <f>_xlfn.XLOOKUP(Table7[[#This Row],[Merged Customer ID]],Table3__3_16[Customer ID],Table3__3_16[smoker])</f>
        <v>Yes</v>
      </c>
      <c r="J105" s="23" t="str">
        <f>_xlfn.XLOOKUP(Table7[[#This Row],[Merged Customer ID]],Table3__3_16[Customer ID],Table3__3_16[Weight Status])</f>
        <v>Obesity</v>
      </c>
      <c r="K105" s="23" t="str">
        <f>_xlfn.XLOOKUP(Table7[[#This Row],[Merged Customer ID]],Table3__3_16[Customer ID],Table3__3_16[Sugar Status])</f>
        <v>Normal</v>
      </c>
      <c r="L105" s="26">
        <f>_xlfn.XLOOKUP(Table7[[#This Row],[Merged Customer ID]],Table6_20[Merged Customer ID],Table6_20[Date of Birth])</f>
        <v>31341</v>
      </c>
      <c r="M105" s="30">
        <f>_xlfn.XLOOKUP(Table7[[#This Row],[Merged Customer ID]],Table6_20[Merged Customer ID],Table6_20[charges],"0",0)</f>
        <v>40182.25</v>
      </c>
      <c r="N105" s="30" t="str">
        <f>_xlfn.XLOOKUP(Table7[[#This Row],[Merged Customer ID]],Table6_20[Merged Customer ID],Table6_20[Hospital tier])</f>
        <v>tier - 1</v>
      </c>
      <c r="O105" s="30" t="str">
        <f>_xlfn.XLOOKUP(Table7[[#This Row],[Merged Customer ID]],Table6_20[Merged Customer ID],Table6_20[City tier])</f>
        <v>tier - 2</v>
      </c>
      <c r="P105" s="30" t="str">
        <f>_xlfn.XLOOKUP(Table7[[#This Row],[Merged Customer ID]],Table6_20[Merged Customer ID],Table6_20[State ID])</f>
        <v>R1011</v>
      </c>
      <c r="Q105" s="36">
        <f>_xlfn.XLOOKUP(Table7[[#This Row],[Merged Customer ID]],Table6_20[Merged Customer ID],Table6_20[Age])</f>
        <v>37.630555555555553</v>
      </c>
    </row>
    <row r="106" spans="1:17" x14ac:dyDescent="0.35">
      <c r="A106" s="22" t="s">
        <v>2268</v>
      </c>
      <c r="B106" s="22" t="str">
        <f>_xlfn.XLOOKUP(Table7[[#This Row],[Merged Customer ID]],Table2_1[Merged Customer ID],Table2_1[First Name])</f>
        <v>Yitref</v>
      </c>
      <c r="C106" s="22">
        <f>_xlfn.XLOOKUP(Table7[[#This Row],[Merged Customer ID]],Table3__3_16[Customer ID],Table3__3_16[BMI])</f>
        <v>35.299999999999997</v>
      </c>
      <c r="D106" s="22">
        <f>_xlfn.XLOOKUP(Table7[[#This Row],[Merged Customer ID]],Table3__3_16[Customer ID],Table3__3_16[HBA1C])</f>
        <v>5.82</v>
      </c>
      <c r="E106" s="22" t="str">
        <f>_xlfn.XLOOKUP(Table7[[#This Row],[Merged Customer ID]],Table3__3_16[Customer ID],Table3__3_16[Heart Issues])</f>
        <v>Yes</v>
      </c>
      <c r="F106" s="22" t="str">
        <f>_xlfn.XLOOKUP(Table7[[#This Row],[Merged Customer ID]],Table3__3_16[Customer ID],Table3__3_16[Any Transplants])</f>
        <v>No</v>
      </c>
      <c r="G106" s="22" t="str">
        <f>_xlfn.XLOOKUP(Table7[[#This Row],[Merged Customer ID]],Table3__3_16[Customer ID],Table3__3_16[Cancer history])</f>
        <v>Yes</v>
      </c>
      <c r="H106" s="22">
        <f>_xlfn.XLOOKUP(Table7[[#This Row],[Merged Customer ID]],Table3__3_16[Customer ID],Table3__3_16[NumberOfMajorSurgeries])</f>
        <v>1</v>
      </c>
      <c r="I106" s="22" t="str">
        <f>_xlfn.XLOOKUP(Table7[[#This Row],[Merged Customer ID]],Table3__3_16[Customer ID],Table3__3_16[smoker])</f>
        <v>Yes</v>
      </c>
      <c r="J106" s="22" t="str">
        <f>_xlfn.XLOOKUP(Table7[[#This Row],[Merged Customer ID]],Table3__3_16[Customer ID],Table3__3_16[Weight Status])</f>
        <v>Obesity</v>
      </c>
      <c r="K106" s="22" t="str">
        <f>_xlfn.XLOOKUP(Table7[[#This Row],[Merged Customer ID]],Table3__3_16[Customer ID],Table3__3_16[Sugar Status])</f>
        <v>Prediabetes</v>
      </c>
      <c r="L106" s="25">
        <f>_xlfn.XLOOKUP(Table7[[#This Row],[Merged Customer ID]],Table6_20[Merged Customer ID],Table6_20[Date of Birth])</f>
        <v>30603</v>
      </c>
      <c r="M106" s="29">
        <f>_xlfn.XLOOKUP(Table7[[#This Row],[Merged Customer ID]],Table6_20[Merged Customer ID],Table6_20[charges],"0",0)</f>
        <v>40103.89</v>
      </c>
      <c r="N106" s="29" t="str">
        <f>_xlfn.XLOOKUP(Table7[[#This Row],[Merged Customer ID]],Table6_20[Merged Customer ID],Table6_20[Hospital tier])</f>
        <v>tier - 1</v>
      </c>
      <c r="O106" s="29" t="str">
        <f>_xlfn.XLOOKUP(Table7[[#This Row],[Merged Customer ID]],Table6_20[Merged Customer ID],Table6_20[City tier])</f>
        <v>tier - 2</v>
      </c>
      <c r="P106" s="29" t="str">
        <f>_xlfn.XLOOKUP(Table7[[#This Row],[Merged Customer ID]],Table6_20[Merged Customer ID],Table6_20[State ID])</f>
        <v>R1011</v>
      </c>
      <c r="Q106" s="35">
        <f>_xlfn.XLOOKUP(Table7[[#This Row],[Merged Customer ID]],Table6_20[Merged Customer ID],Table6_20[Age])</f>
        <v>39.65</v>
      </c>
    </row>
    <row r="107" spans="1:17" x14ac:dyDescent="0.35">
      <c r="A107" s="23" t="s">
        <v>2267</v>
      </c>
      <c r="B107" s="23" t="str">
        <f>_xlfn.XLOOKUP(Table7[[#This Row],[Merged Customer ID]],Table2_1[Merged Customer ID],Table2_1[First Name])</f>
        <v>Loudon-Brown</v>
      </c>
      <c r="C107" s="23">
        <f>_xlfn.XLOOKUP(Table7[[#This Row],[Merged Customer ID]],Table3__3_16[Customer ID],Table3__3_16[BMI])</f>
        <v>43.83</v>
      </c>
      <c r="D107" s="23">
        <f>_xlfn.XLOOKUP(Table7[[#This Row],[Merged Customer ID]],Table3__3_16[Customer ID],Table3__3_16[HBA1C])</f>
        <v>6.03</v>
      </c>
      <c r="E107" s="22" t="str">
        <f>_xlfn.XLOOKUP(Table7[[#This Row],[Merged Customer ID]],Table3__3_16[Customer ID],Table3__3_16[Heart Issues])</f>
        <v>Yes</v>
      </c>
      <c r="F107" s="23" t="str">
        <f>_xlfn.XLOOKUP(Table7[[#This Row],[Merged Customer ID]],Table3__3_16[Customer ID],Table3__3_16[Any Transplants])</f>
        <v>No</v>
      </c>
      <c r="G107" s="23" t="str">
        <f>_xlfn.XLOOKUP(Table7[[#This Row],[Merged Customer ID]],Table3__3_16[Customer ID],Table3__3_16[Cancer history])</f>
        <v>No</v>
      </c>
      <c r="H107" s="23">
        <f>_xlfn.XLOOKUP(Table7[[#This Row],[Merged Customer ID]],Table3__3_16[Customer ID],Table3__3_16[NumberOfMajorSurgeries])</f>
        <v>2</v>
      </c>
      <c r="I107" s="23" t="str">
        <f>_xlfn.XLOOKUP(Table7[[#This Row],[Merged Customer ID]],Table3__3_16[Customer ID],Table3__3_16[smoker])</f>
        <v>Yes</v>
      </c>
      <c r="J107" s="23" t="str">
        <f>_xlfn.XLOOKUP(Table7[[#This Row],[Merged Customer ID]],Table3__3_16[Customer ID],Table3__3_16[Weight Status])</f>
        <v>Obesity</v>
      </c>
      <c r="K107" s="23" t="str">
        <f>_xlfn.XLOOKUP(Table7[[#This Row],[Merged Customer ID]],Table3__3_16[Customer ID],Table3__3_16[Sugar Status])</f>
        <v>Prediabetes</v>
      </c>
      <c r="L107" s="26">
        <f>_xlfn.XLOOKUP(Table7[[#This Row],[Merged Customer ID]],Table6_20[Merged Customer ID],Table6_20[Date of Birth])</f>
        <v>24331</v>
      </c>
      <c r="M107" s="30">
        <f>_xlfn.XLOOKUP(Table7[[#This Row],[Merged Customer ID]],Table6_20[Merged Customer ID],Table6_20[charges],"0",0)</f>
        <v>40069.440000000002</v>
      </c>
      <c r="N107" s="30" t="str">
        <f>_xlfn.XLOOKUP(Table7[[#This Row],[Merged Customer ID]],Table6_20[Merged Customer ID],Table6_20[Hospital tier])</f>
        <v>tier - 1</v>
      </c>
      <c r="O107" s="30" t="str">
        <f>_xlfn.XLOOKUP(Table7[[#This Row],[Merged Customer ID]],Table6_20[Merged Customer ID],Table6_20[City tier])</f>
        <v>tier - 3</v>
      </c>
      <c r="P107" s="30" t="str">
        <f>_xlfn.XLOOKUP(Table7[[#This Row],[Merged Customer ID]],Table6_20[Merged Customer ID],Table6_20[State ID])</f>
        <v>R1011</v>
      </c>
      <c r="Q107" s="36">
        <f>_xlfn.XLOOKUP(Table7[[#This Row],[Merged Customer ID]],Table6_20[Merged Customer ID],Table6_20[Age])</f>
        <v>56.822222222222223</v>
      </c>
    </row>
    <row r="108" spans="1:17" x14ac:dyDescent="0.35">
      <c r="A108" s="22" t="s">
        <v>2266</v>
      </c>
      <c r="B108" s="22" t="str">
        <f>_xlfn.XLOOKUP(Table7[[#This Row],[Merged Customer ID]],Table2_1[Merged Customer ID],Table2_1[First Name])</f>
        <v>Sugathadasa</v>
      </c>
      <c r="C108" s="22">
        <f>_xlfn.XLOOKUP(Table7[[#This Row],[Merged Customer ID]],Table3__3_16[Customer ID],Table3__3_16[BMI])</f>
        <v>50.07</v>
      </c>
      <c r="D108" s="22">
        <f>_xlfn.XLOOKUP(Table7[[#This Row],[Merged Customer ID]],Table3__3_16[Customer ID],Table3__3_16[HBA1C])</f>
        <v>9.27</v>
      </c>
      <c r="E108" s="22" t="str">
        <f>_xlfn.XLOOKUP(Table7[[#This Row],[Merged Customer ID]],Table3__3_16[Customer ID],Table3__3_16[Heart Issues])</f>
        <v>No</v>
      </c>
      <c r="F108" s="22" t="str">
        <f>_xlfn.XLOOKUP(Table7[[#This Row],[Merged Customer ID]],Table3__3_16[Customer ID],Table3__3_16[Any Transplants])</f>
        <v>No</v>
      </c>
      <c r="G108" s="22" t="str">
        <f>_xlfn.XLOOKUP(Table7[[#This Row],[Merged Customer ID]],Table3__3_16[Customer ID],Table3__3_16[Cancer history])</f>
        <v>No</v>
      </c>
      <c r="H108" s="22">
        <f>_xlfn.XLOOKUP(Table7[[#This Row],[Merged Customer ID]],Table3__3_16[Customer ID],Table3__3_16[NumberOfMajorSurgeries])</f>
        <v>0</v>
      </c>
      <c r="I108" s="22" t="str">
        <f>_xlfn.XLOOKUP(Table7[[#This Row],[Merged Customer ID]],Table3__3_16[Customer ID],Table3__3_16[smoker])</f>
        <v>Yes</v>
      </c>
      <c r="J108" s="22" t="str">
        <f>_xlfn.XLOOKUP(Table7[[#This Row],[Merged Customer ID]],Table3__3_16[Customer ID],Table3__3_16[Weight Status])</f>
        <v>Obesity</v>
      </c>
      <c r="K108" s="22" t="str">
        <f>_xlfn.XLOOKUP(Table7[[#This Row],[Merged Customer ID]],Table3__3_16[Customer ID],Table3__3_16[Sugar Status])</f>
        <v>Diabetes</v>
      </c>
      <c r="L108" s="25">
        <f>_xlfn.XLOOKUP(Table7[[#This Row],[Merged Customer ID]],Table6_20[Merged Customer ID],Table6_20[Date of Birth])</f>
        <v>28844</v>
      </c>
      <c r="M108" s="29">
        <f>_xlfn.XLOOKUP(Table7[[#This Row],[Merged Customer ID]],Table6_20[Merged Customer ID],Table6_20[charges],"0",0)</f>
        <v>40054.730000000003</v>
      </c>
      <c r="N108" s="29" t="str">
        <f>_xlfn.XLOOKUP(Table7[[#This Row],[Merged Customer ID]],Table6_20[Merged Customer ID],Table6_20[Hospital tier])</f>
        <v>tier - 1</v>
      </c>
      <c r="O108" s="29" t="str">
        <f>_xlfn.XLOOKUP(Table7[[#This Row],[Merged Customer ID]],Table6_20[Merged Customer ID],Table6_20[City tier])</f>
        <v>tier - 3</v>
      </c>
      <c r="P108" s="29" t="str">
        <f>_xlfn.XLOOKUP(Table7[[#This Row],[Merged Customer ID]],Table6_20[Merged Customer ID],Table6_20[State ID])</f>
        <v>R1011</v>
      </c>
      <c r="Q108" s="35">
        <f>_xlfn.XLOOKUP(Table7[[#This Row],[Merged Customer ID]],Table6_20[Merged Customer ID],Table6_20[Age])</f>
        <v>44.466666666666669</v>
      </c>
    </row>
    <row r="109" spans="1:17" x14ac:dyDescent="0.35">
      <c r="A109" s="23" t="s">
        <v>2265</v>
      </c>
      <c r="B109" s="23" t="str">
        <f>_xlfn.XLOOKUP(Table7[[#This Row],[Merged Customer ID]],Table2_1[Merged Customer ID],Table2_1[First Name])</f>
        <v>Ganley</v>
      </c>
      <c r="C109" s="23">
        <f>_xlfn.XLOOKUP(Table7[[#This Row],[Merged Customer ID]],Table3__3_16[Customer ID],Table3__3_16[BMI])</f>
        <v>32.774999999999999</v>
      </c>
      <c r="D109" s="23">
        <f>_xlfn.XLOOKUP(Table7[[#This Row],[Merged Customer ID]],Table3__3_16[Customer ID],Table3__3_16[HBA1C])</f>
        <v>5.53</v>
      </c>
      <c r="E109" s="22" t="str">
        <f>_xlfn.XLOOKUP(Table7[[#This Row],[Merged Customer ID]],Table3__3_16[Customer ID],Table3__3_16[Heart Issues])</f>
        <v>No</v>
      </c>
      <c r="F109" s="23" t="str">
        <f>_xlfn.XLOOKUP(Table7[[#This Row],[Merged Customer ID]],Table3__3_16[Customer ID],Table3__3_16[Any Transplants])</f>
        <v>No</v>
      </c>
      <c r="G109" s="23" t="str">
        <f>_xlfn.XLOOKUP(Table7[[#This Row],[Merged Customer ID]],Table3__3_16[Customer ID],Table3__3_16[Cancer history])</f>
        <v>No</v>
      </c>
      <c r="H109" s="23">
        <f>_xlfn.XLOOKUP(Table7[[#This Row],[Merged Customer ID]],Table3__3_16[Customer ID],Table3__3_16[NumberOfMajorSurgeries])</f>
        <v>0</v>
      </c>
      <c r="I109" s="23" t="str">
        <f>_xlfn.XLOOKUP(Table7[[#This Row],[Merged Customer ID]],Table3__3_16[Customer ID],Table3__3_16[smoker])</f>
        <v>Yes</v>
      </c>
      <c r="J109" s="23" t="str">
        <f>_xlfn.XLOOKUP(Table7[[#This Row],[Merged Customer ID]],Table3__3_16[Customer ID],Table3__3_16[Weight Status])</f>
        <v>Obesity</v>
      </c>
      <c r="K109" s="23" t="str">
        <f>_xlfn.XLOOKUP(Table7[[#This Row],[Merged Customer ID]],Table3__3_16[Customer ID],Table3__3_16[Sugar Status])</f>
        <v>Normal</v>
      </c>
      <c r="L109" s="26">
        <f>_xlfn.XLOOKUP(Table7[[#This Row],[Merged Customer ID]],Table6_20[Merged Customer ID],Table6_20[Date of Birth])</f>
        <v>30310</v>
      </c>
      <c r="M109" s="30">
        <f>_xlfn.XLOOKUP(Table7[[#This Row],[Merged Customer ID]],Table6_20[Merged Customer ID],Table6_20[charges],"0",0)</f>
        <v>40003.33</v>
      </c>
      <c r="N109" s="30" t="str">
        <f>_xlfn.XLOOKUP(Table7[[#This Row],[Merged Customer ID]],Table6_20[Merged Customer ID],Table6_20[Hospital tier])</f>
        <v>tier - 1</v>
      </c>
      <c r="O109" s="30" t="str">
        <f>_xlfn.XLOOKUP(Table7[[#This Row],[Merged Customer ID]],Table6_20[Merged Customer ID],Table6_20[City tier])</f>
        <v>tier - 1</v>
      </c>
      <c r="P109" s="30" t="str">
        <f>_xlfn.XLOOKUP(Table7[[#This Row],[Merged Customer ID]],Table6_20[Merged Customer ID],Table6_20[State ID])</f>
        <v>R1012</v>
      </c>
      <c r="Q109" s="36">
        <f>_xlfn.XLOOKUP(Table7[[#This Row],[Merged Customer ID]],Table6_20[Merged Customer ID],Table6_20[Age])</f>
        <v>40.452777777777776</v>
      </c>
    </row>
    <row r="110" spans="1:17" x14ac:dyDescent="0.35">
      <c r="A110" s="22" t="s">
        <v>2264</v>
      </c>
      <c r="B110" s="22" t="str">
        <f>_xlfn.XLOOKUP(Table7[[#This Row],[Merged Customer ID]],Table2_1[Merged Customer ID],Table2_1[First Name])</f>
        <v>Potter</v>
      </c>
      <c r="C110" s="22">
        <f>_xlfn.XLOOKUP(Table7[[#This Row],[Merged Customer ID]],Table3__3_16[Customer ID],Table3__3_16[BMI])</f>
        <v>34.104999999999997</v>
      </c>
      <c r="D110" s="22">
        <f>_xlfn.XLOOKUP(Table7[[#This Row],[Merged Customer ID]],Table3__3_16[Customer ID],Table3__3_16[HBA1C])</f>
        <v>5.07</v>
      </c>
      <c r="E110" s="22" t="str">
        <f>_xlfn.XLOOKUP(Table7[[#This Row],[Merged Customer ID]],Table3__3_16[Customer ID],Table3__3_16[Heart Issues])</f>
        <v>No</v>
      </c>
      <c r="F110" s="22" t="str">
        <f>_xlfn.XLOOKUP(Table7[[#This Row],[Merged Customer ID]],Table3__3_16[Customer ID],Table3__3_16[Any Transplants])</f>
        <v>No</v>
      </c>
      <c r="G110" s="22" t="str">
        <f>_xlfn.XLOOKUP(Table7[[#This Row],[Merged Customer ID]],Table3__3_16[Customer ID],Table3__3_16[Cancer history])</f>
        <v>No</v>
      </c>
      <c r="H110" s="22">
        <f>_xlfn.XLOOKUP(Table7[[#This Row],[Merged Customer ID]],Table3__3_16[Customer ID],Table3__3_16[NumberOfMajorSurgeries])</f>
        <v>1</v>
      </c>
      <c r="I110" s="22" t="str">
        <f>_xlfn.XLOOKUP(Table7[[#This Row],[Merged Customer ID]],Table3__3_16[Customer ID],Table3__3_16[smoker])</f>
        <v>Yes</v>
      </c>
      <c r="J110" s="22" t="str">
        <f>_xlfn.XLOOKUP(Table7[[#This Row],[Merged Customer ID]],Table3__3_16[Customer ID],Table3__3_16[Weight Status])</f>
        <v>Obesity</v>
      </c>
      <c r="K110" s="22" t="str">
        <f>_xlfn.XLOOKUP(Table7[[#This Row],[Merged Customer ID]],Table3__3_16[Customer ID],Table3__3_16[Sugar Status])</f>
        <v>Normal</v>
      </c>
      <c r="L110" s="25">
        <f>_xlfn.XLOOKUP(Table7[[#This Row],[Merged Customer ID]],Table6_20[Merged Customer ID],Table6_20[Date of Birth])</f>
        <v>31997</v>
      </c>
      <c r="M110" s="29">
        <f>_xlfn.XLOOKUP(Table7[[#This Row],[Merged Customer ID]],Table6_20[Merged Customer ID],Table6_20[charges],"0",0)</f>
        <v>39983.43</v>
      </c>
      <c r="N110" s="29" t="str">
        <f>_xlfn.XLOOKUP(Table7[[#This Row],[Merged Customer ID]],Table6_20[Merged Customer ID],Table6_20[Hospital tier])</f>
        <v>tier - 2</v>
      </c>
      <c r="O110" s="29" t="str">
        <f>_xlfn.XLOOKUP(Table7[[#This Row],[Merged Customer ID]],Table6_20[Merged Customer ID],Table6_20[City tier])</f>
        <v>tier - 3</v>
      </c>
      <c r="P110" s="29" t="str">
        <f>_xlfn.XLOOKUP(Table7[[#This Row],[Merged Customer ID]],Table6_20[Merged Customer ID],Table6_20[State ID])</f>
        <v>R1012</v>
      </c>
      <c r="Q110" s="35">
        <f>_xlfn.XLOOKUP(Table7[[#This Row],[Merged Customer ID]],Table6_20[Merged Customer ID],Table6_20[Age])</f>
        <v>35.833333333333336</v>
      </c>
    </row>
    <row r="111" spans="1:17" x14ac:dyDescent="0.35">
      <c r="A111" s="23" t="s">
        <v>2263</v>
      </c>
      <c r="B111" s="23" t="str">
        <f>_xlfn.XLOOKUP(Table7[[#This Row],[Merged Customer ID]],Table2_1[Merged Customer ID],Table2_1[First Name])</f>
        <v>Rasmussen</v>
      </c>
      <c r="C111" s="23">
        <f>_xlfn.XLOOKUP(Table7[[#This Row],[Merged Customer ID]],Table3__3_16[Customer ID],Table3__3_16[BMI])</f>
        <v>48.93</v>
      </c>
      <c r="D111" s="23">
        <f>_xlfn.XLOOKUP(Table7[[#This Row],[Merged Customer ID]],Table3__3_16[Customer ID],Table3__3_16[HBA1C])</f>
        <v>11.17</v>
      </c>
      <c r="E111" s="22" t="str">
        <f>_xlfn.XLOOKUP(Table7[[#This Row],[Merged Customer ID]],Table3__3_16[Customer ID],Table3__3_16[Heart Issues])</f>
        <v>Yes</v>
      </c>
      <c r="F111" s="23" t="str">
        <f>_xlfn.XLOOKUP(Table7[[#This Row],[Merged Customer ID]],Table3__3_16[Customer ID],Table3__3_16[Any Transplants])</f>
        <v>No</v>
      </c>
      <c r="G111" s="23" t="str">
        <f>_xlfn.XLOOKUP(Table7[[#This Row],[Merged Customer ID]],Table3__3_16[Customer ID],Table3__3_16[Cancer history])</f>
        <v>No</v>
      </c>
      <c r="H111" s="23">
        <f>_xlfn.XLOOKUP(Table7[[#This Row],[Merged Customer ID]],Table3__3_16[Customer ID],Table3__3_16[NumberOfMajorSurgeries])</f>
        <v>1</v>
      </c>
      <c r="I111" s="23" t="str">
        <f>_xlfn.XLOOKUP(Table7[[#This Row],[Merged Customer ID]],Table3__3_16[Customer ID],Table3__3_16[smoker])</f>
        <v>Yes</v>
      </c>
      <c r="J111" s="23" t="str">
        <f>_xlfn.XLOOKUP(Table7[[#This Row],[Merged Customer ID]],Table3__3_16[Customer ID],Table3__3_16[Weight Status])</f>
        <v>Obesity</v>
      </c>
      <c r="K111" s="23" t="str">
        <f>_xlfn.XLOOKUP(Table7[[#This Row],[Merged Customer ID]],Table3__3_16[Customer ID],Table3__3_16[Sugar Status])</f>
        <v>Diabetes</v>
      </c>
      <c r="L111" s="26">
        <f>_xlfn.XLOOKUP(Table7[[#This Row],[Merged Customer ID]],Table6_20[Merged Customer ID],Table6_20[Date of Birth])</f>
        <v>27730</v>
      </c>
      <c r="M111" s="30">
        <f>_xlfn.XLOOKUP(Table7[[#This Row],[Merged Customer ID]],Table6_20[Merged Customer ID],Table6_20[charges],"0",0)</f>
        <v>39963.120000000003</v>
      </c>
      <c r="N111" s="30" t="str">
        <f>_xlfn.XLOOKUP(Table7[[#This Row],[Merged Customer ID]],Table6_20[Merged Customer ID],Table6_20[Hospital tier])</f>
        <v>tier - 2</v>
      </c>
      <c r="O111" s="30" t="str">
        <f>_xlfn.XLOOKUP(Table7[[#This Row],[Merged Customer ID]],Table6_20[Merged Customer ID],Table6_20[City tier])</f>
        <v>tier - 2</v>
      </c>
      <c r="P111" s="30" t="str">
        <f>_xlfn.XLOOKUP(Table7[[#This Row],[Merged Customer ID]],Table6_20[Merged Customer ID],Table6_20[State ID])</f>
        <v>R1011</v>
      </c>
      <c r="Q111" s="36">
        <f>_xlfn.XLOOKUP(Table7[[#This Row],[Merged Customer ID]],Table6_20[Merged Customer ID],Table6_20[Age])</f>
        <v>47.516666666666666</v>
      </c>
    </row>
    <row r="112" spans="1:17" x14ac:dyDescent="0.35">
      <c r="A112" s="22" t="s">
        <v>2262</v>
      </c>
      <c r="B112" s="22" t="str">
        <f>_xlfn.XLOOKUP(Table7[[#This Row],[Merged Customer ID]],Table2_1[Merged Customer ID],Table2_1[First Name])</f>
        <v>Robinson</v>
      </c>
      <c r="C112" s="22">
        <f>_xlfn.XLOOKUP(Table7[[#This Row],[Merged Customer ID]],Table3__3_16[Customer ID],Table3__3_16[BMI])</f>
        <v>37.07</v>
      </c>
      <c r="D112" s="22">
        <f>_xlfn.XLOOKUP(Table7[[#This Row],[Merged Customer ID]],Table3__3_16[Customer ID],Table3__3_16[HBA1C])</f>
        <v>6.14</v>
      </c>
      <c r="E112" s="22" t="str">
        <f>_xlfn.XLOOKUP(Table7[[#This Row],[Merged Customer ID]],Table3__3_16[Customer ID],Table3__3_16[Heart Issues])</f>
        <v>Yes</v>
      </c>
      <c r="F112" s="22" t="str">
        <f>_xlfn.XLOOKUP(Table7[[#This Row],[Merged Customer ID]],Table3__3_16[Customer ID],Table3__3_16[Any Transplants])</f>
        <v>No</v>
      </c>
      <c r="G112" s="22" t="str">
        <f>_xlfn.XLOOKUP(Table7[[#This Row],[Merged Customer ID]],Table3__3_16[Customer ID],Table3__3_16[Cancer history])</f>
        <v>No</v>
      </c>
      <c r="H112" s="22">
        <f>_xlfn.XLOOKUP(Table7[[#This Row],[Merged Customer ID]],Table3__3_16[Customer ID],Table3__3_16[NumberOfMajorSurgeries])</f>
        <v>0</v>
      </c>
      <c r="I112" s="22" t="str">
        <f>_xlfn.XLOOKUP(Table7[[#This Row],[Merged Customer ID]],Table3__3_16[Customer ID],Table3__3_16[smoker])</f>
        <v>Yes</v>
      </c>
      <c r="J112" s="22" t="str">
        <f>_xlfn.XLOOKUP(Table7[[#This Row],[Merged Customer ID]],Table3__3_16[Customer ID],Table3__3_16[Weight Status])</f>
        <v>Obesity</v>
      </c>
      <c r="K112" s="22" t="str">
        <f>_xlfn.XLOOKUP(Table7[[#This Row],[Merged Customer ID]],Table3__3_16[Customer ID],Table3__3_16[Sugar Status])</f>
        <v>Prediabetes</v>
      </c>
      <c r="L112" s="25">
        <f>_xlfn.XLOOKUP(Table7[[#This Row],[Merged Customer ID]],Table6_20[Merged Customer ID],Table6_20[Date of Birth])</f>
        <v>31281</v>
      </c>
      <c r="M112" s="29">
        <f>_xlfn.XLOOKUP(Table7[[#This Row],[Merged Customer ID]],Table6_20[Merged Customer ID],Table6_20[charges],"0",0)</f>
        <v>39871.699999999997</v>
      </c>
      <c r="N112" s="29" t="str">
        <f>_xlfn.XLOOKUP(Table7[[#This Row],[Merged Customer ID]],Table6_20[Merged Customer ID],Table6_20[Hospital tier])</f>
        <v>tier - 1</v>
      </c>
      <c r="O112" s="29" t="str">
        <f>_xlfn.XLOOKUP(Table7[[#This Row],[Merged Customer ID]],Table6_20[Merged Customer ID],Table6_20[City tier])</f>
        <v>tier - 2</v>
      </c>
      <c r="P112" s="29" t="str">
        <f>_xlfn.XLOOKUP(Table7[[#This Row],[Merged Customer ID]],Table6_20[Merged Customer ID],Table6_20[State ID])</f>
        <v>R1013</v>
      </c>
      <c r="Q112" s="35">
        <f>_xlfn.XLOOKUP(Table7[[#This Row],[Merged Customer ID]],Table6_20[Merged Customer ID],Table6_20[Age])</f>
        <v>37.794444444444444</v>
      </c>
    </row>
    <row r="113" spans="1:17" x14ac:dyDescent="0.35">
      <c r="A113" s="23" t="s">
        <v>2261</v>
      </c>
      <c r="B113" s="23" t="str">
        <f>_xlfn.XLOOKUP(Table7[[#This Row],[Merged Customer ID]],Table2_1[Merged Customer ID],Table2_1[First Name])</f>
        <v>Antonopoulos</v>
      </c>
      <c r="C113" s="23">
        <f>_xlfn.XLOOKUP(Table7[[#This Row],[Merged Customer ID]],Table3__3_16[Customer ID],Table3__3_16[BMI])</f>
        <v>51.51</v>
      </c>
      <c r="D113" s="23">
        <f>_xlfn.XLOOKUP(Table7[[#This Row],[Merged Customer ID]],Table3__3_16[Customer ID],Table3__3_16[HBA1C])</f>
        <v>6.26</v>
      </c>
      <c r="E113" s="22" t="str">
        <f>_xlfn.XLOOKUP(Table7[[#This Row],[Merged Customer ID]],Table3__3_16[Customer ID],Table3__3_16[Heart Issues])</f>
        <v>Yes</v>
      </c>
      <c r="F113" s="23" t="str">
        <f>_xlfn.XLOOKUP(Table7[[#This Row],[Merged Customer ID]],Table3__3_16[Customer ID],Table3__3_16[Any Transplants])</f>
        <v>No</v>
      </c>
      <c r="G113" s="23" t="str">
        <f>_xlfn.XLOOKUP(Table7[[#This Row],[Merged Customer ID]],Table3__3_16[Customer ID],Table3__3_16[Cancer history])</f>
        <v>Yes</v>
      </c>
      <c r="H113" s="23">
        <f>_xlfn.XLOOKUP(Table7[[#This Row],[Merged Customer ID]],Table3__3_16[Customer ID],Table3__3_16[NumberOfMajorSurgeries])</f>
        <v>1</v>
      </c>
      <c r="I113" s="23" t="str">
        <f>_xlfn.XLOOKUP(Table7[[#This Row],[Merged Customer ID]],Table3__3_16[Customer ID],Table3__3_16[smoker])</f>
        <v>Yes</v>
      </c>
      <c r="J113" s="23" t="str">
        <f>_xlfn.XLOOKUP(Table7[[#This Row],[Merged Customer ID]],Table3__3_16[Customer ID],Table3__3_16[Weight Status])</f>
        <v>Obesity</v>
      </c>
      <c r="K113" s="23" t="str">
        <f>_xlfn.XLOOKUP(Table7[[#This Row],[Merged Customer ID]],Table3__3_16[Customer ID],Table3__3_16[Sugar Status])</f>
        <v>Prediabetes</v>
      </c>
      <c r="L113" s="26">
        <f>_xlfn.XLOOKUP(Table7[[#This Row],[Merged Customer ID]],Table6_20[Merged Customer ID],Table6_20[Date of Birth])</f>
        <v>30468</v>
      </c>
      <c r="M113" s="30">
        <f>_xlfn.XLOOKUP(Table7[[#This Row],[Merged Customer ID]],Table6_20[Merged Customer ID],Table6_20[charges],"0",0)</f>
        <v>39865.699999999997</v>
      </c>
      <c r="N113" s="30" t="str">
        <f>_xlfn.XLOOKUP(Table7[[#This Row],[Merged Customer ID]],Table6_20[Merged Customer ID],Table6_20[Hospital tier])</f>
        <v>tier - 2</v>
      </c>
      <c r="O113" s="30" t="str">
        <f>_xlfn.XLOOKUP(Table7[[#This Row],[Merged Customer ID]],Table6_20[Merged Customer ID],Table6_20[City tier])</f>
        <v>tier - 2</v>
      </c>
      <c r="P113" s="30" t="str">
        <f>_xlfn.XLOOKUP(Table7[[#This Row],[Merged Customer ID]],Table6_20[Merged Customer ID],Table6_20[State ID])</f>
        <v>R1011</v>
      </c>
      <c r="Q113" s="36">
        <f>_xlfn.XLOOKUP(Table7[[#This Row],[Merged Customer ID]],Table6_20[Merged Customer ID],Table6_20[Age])</f>
        <v>40.019444444444446</v>
      </c>
    </row>
    <row r="114" spans="1:17" x14ac:dyDescent="0.35">
      <c r="A114" s="22" t="s">
        <v>2260</v>
      </c>
      <c r="B114" s="22" t="str">
        <f>_xlfn.XLOOKUP(Table7[[#This Row],[Merged Customer ID]],Table2_1[Merged Customer ID],Table2_1[First Name])</f>
        <v>Groner</v>
      </c>
      <c r="C114" s="22">
        <f>_xlfn.XLOOKUP(Table7[[#This Row],[Merged Customer ID]],Table3__3_16[Customer ID],Table3__3_16[BMI])</f>
        <v>34.799999999999997</v>
      </c>
      <c r="D114" s="22">
        <f>_xlfn.XLOOKUP(Table7[[#This Row],[Merged Customer ID]],Table3__3_16[Customer ID],Table3__3_16[HBA1C])</f>
        <v>4.72</v>
      </c>
      <c r="E114" s="22" t="str">
        <f>_xlfn.XLOOKUP(Table7[[#This Row],[Merged Customer ID]],Table3__3_16[Customer ID],Table3__3_16[Heart Issues])</f>
        <v>Yes</v>
      </c>
      <c r="F114" s="22" t="str">
        <f>_xlfn.XLOOKUP(Table7[[#This Row],[Merged Customer ID]],Table3__3_16[Customer ID],Table3__3_16[Any Transplants])</f>
        <v>No</v>
      </c>
      <c r="G114" s="22" t="str">
        <f>_xlfn.XLOOKUP(Table7[[#This Row],[Merged Customer ID]],Table3__3_16[Customer ID],Table3__3_16[Cancer history])</f>
        <v>No</v>
      </c>
      <c r="H114" s="22">
        <f>_xlfn.XLOOKUP(Table7[[#This Row],[Merged Customer ID]],Table3__3_16[Customer ID],Table3__3_16[NumberOfMajorSurgeries])</f>
        <v>0</v>
      </c>
      <c r="I114" s="22" t="str">
        <f>_xlfn.XLOOKUP(Table7[[#This Row],[Merged Customer ID]],Table3__3_16[Customer ID],Table3__3_16[smoker])</f>
        <v>Yes</v>
      </c>
      <c r="J114" s="22" t="str">
        <f>_xlfn.XLOOKUP(Table7[[#This Row],[Merged Customer ID]],Table3__3_16[Customer ID],Table3__3_16[Weight Status])</f>
        <v>Obesity</v>
      </c>
      <c r="K114" s="22" t="str">
        <f>_xlfn.XLOOKUP(Table7[[#This Row],[Merged Customer ID]],Table3__3_16[Customer ID],Table3__3_16[Sugar Status])</f>
        <v>Normal</v>
      </c>
      <c r="L114" s="25">
        <f>_xlfn.XLOOKUP(Table7[[#This Row],[Merged Customer ID]],Table6_20[Merged Customer ID],Table6_20[Date of Birth])</f>
        <v>31245</v>
      </c>
      <c r="M114" s="29">
        <f>_xlfn.XLOOKUP(Table7[[#This Row],[Merged Customer ID]],Table6_20[Merged Customer ID],Table6_20[charges],"0",0)</f>
        <v>39836.519999999997</v>
      </c>
      <c r="N114" s="29" t="str">
        <f>_xlfn.XLOOKUP(Table7[[#This Row],[Merged Customer ID]],Table6_20[Merged Customer ID],Table6_20[Hospital tier])</f>
        <v>tier - 2</v>
      </c>
      <c r="O114" s="29" t="str">
        <f>_xlfn.XLOOKUP(Table7[[#This Row],[Merged Customer ID]],Table6_20[Merged Customer ID],Table6_20[City tier])</f>
        <v>tier - 1</v>
      </c>
      <c r="P114" s="29" t="str">
        <f>_xlfn.XLOOKUP(Table7[[#This Row],[Merged Customer ID]],Table6_20[Merged Customer ID],Table6_20[State ID])</f>
        <v>R1011</v>
      </c>
      <c r="Q114" s="35">
        <f>_xlfn.XLOOKUP(Table7[[#This Row],[Merged Customer ID]],Table6_20[Merged Customer ID],Table6_20[Age])</f>
        <v>37.891666666666666</v>
      </c>
    </row>
    <row r="115" spans="1:17" x14ac:dyDescent="0.35">
      <c r="A115" s="23" t="s">
        <v>2259</v>
      </c>
      <c r="B115" s="23" t="str">
        <f>_xlfn.XLOOKUP(Table7[[#This Row],[Merged Customer ID]],Table2_1[Merged Customer ID],Table2_1[First Name])</f>
        <v>Zywicki</v>
      </c>
      <c r="C115" s="23">
        <f>_xlfn.XLOOKUP(Table7[[#This Row],[Merged Customer ID]],Table3__3_16[Customer ID],Table3__3_16[BMI])</f>
        <v>36.67</v>
      </c>
      <c r="D115" s="23">
        <f>_xlfn.XLOOKUP(Table7[[#This Row],[Merged Customer ID]],Table3__3_16[Customer ID],Table3__3_16[HBA1C])</f>
        <v>5.18</v>
      </c>
      <c r="E115" s="22" t="str">
        <f>_xlfn.XLOOKUP(Table7[[#This Row],[Merged Customer ID]],Table3__3_16[Customer ID],Table3__3_16[Heart Issues])</f>
        <v>No</v>
      </c>
      <c r="F115" s="23" t="str">
        <f>_xlfn.XLOOKUP(Table7[[#This Row],[Merged Customer ID]],Table3__3_16[Customer ID],Table3__3_16[Any Transplants])</f>
        <v>No</v>
      </c>
      <c r="G115" s="23" t="str">
        <f>_xlfn.XLOOKUP(Table7[[#This Row],[Merged Customer ID]],Table3__3_16[Customer ID],Table3__3_16[Cancer history])</f>
        <v>No</v>
      </c>
      <c r="H115" s="23">
        <f>_xlfn.XLOOKUP(Table7[[#This Row],[Merged Customer ID]],Table3__3_16[Customer ID],Table3__3_16[NumberOfMajorSurgeries])</f>
        <v>1</v>
      </c>
      <c r="I115" s="23" t="str">
        <f>_xlfn.XLOOKUP(Table7[[#This Row],[Merged Customer ID]],Table3__3_16[Customer ID],Table3__3_16[smoker])</f>
        <v>Yes</v>
      </c>
      <c r="J115" s="23" t="str">
        <f>_xlfn.XLOOKUP(Table7[[#This Row],[Merged Customer ID]],Table3__3_16[Customer ID],Table3__3_16[Weight Status])</f>
        <v>Obesity</v>
      </c>
      <c r="K115" s="23" t="str">
        <f>_xlfn.XLOOKUP(Table7[[#This Row],[Merged Customer ID]],Table3__3_16[Customer ID],Table3__3_16[Sugar Status])</f>
        <v>Normal</v>
      </c>
      <c r="L115" s="26">
        <f>_xlfn.XLOOKUP(Table7[[#This Row],[Merged Customer ID]],Table6_20[Merged Customer ID],Table6_20[Date of Birth])</f>
        <v>31982</v>
      </c>
      <c r="M115" s="30">
        <f>_xlfn.XLOOKUP(Table7[[#This Row],[Merged Customer ID]],Table6_20[Merged Customer ID],Table6_20[charges],"0",0)</f>
        <v>39774.28</v>
      </c>
      <c r="N115" s="30" t="str">
        <f>_xlfn.XLOOKUP(Table7[[#This Row],[Merged Customer ID]],Table6_20[Merged Customer ID],Table6_20[Hospital tier])</f>
        <v>tier - 1</v>
      </c>
      <c r="O115" s="30" t="str">
        <f>_xlfn.XLOOKUP(Table7[[#This Row],[Merged Customer ID]],Table6_20[Merged Customer ID],Table6_20[City tier])</f>
        <v>tier - 1</v>
      </c>
      <c r="P115" s="30" t="str">
        <f>_xlfn.XLOOKUP(Table7[[#This Row],[Merged Customer ID]],Table6_20[Merged Customer ID],Table6_20[State ID])</f>
        <v>R1014</v>
      </c>
      <c r="Q115" s="36">
        <f>_xlfn.XLOOKUP(Table7[[#This Row],[Merged Customer ID]],Table6_20[Merged Customer ID],Table6_20[Age])</f>
        <v>35.87222222222222</v>
      </c>
    </row>
    <row r="116" spans="1:17" x14ac:dyDescent="0.35">
      <c r="A116" s="22" t="s">
        <v>2258</v>
      </c>
      <c r="B116" s="22" t="str">
        <f>_xlfn.XLOOKUP(Table7[[#This Row],[Merged Customer ID]],Table2_1[Merged Customer ID],Table2_1[First Name])</f>
        <v>Cardinal</v>
      </c>
      <c r="C116" s="22">
        <f>_xlfn.XLOOKUP(Table7[[#This Row],[Merged Customer ID]],Table3__3_16[Customer ID],Table3__3_16[BMI])</f>
        <v>30.9</v>
      </c>
      <c r="D116" s="22">
        <f>_xlfn.XLOOKUP(Table7[[#This Row],[Merged Customer ID]],Table3__3_16[Customer ID],Table3__3_16[HBA1C])</f>
        <v>9.4</v>
      </c>
      <c r="E116" s="22" t="str">
        <f>_xlfn.XLOOKUP(Table7[[#This Row],[Merged Customer ID]],Table3__3_16[Customer ID],Table3__3_16[Heart Issues])</f>
        <v>No</v>
      </c>
      <c r="F116" s="22" t="str">
        <f>_xlfn.XLOOKUP(Table7[[#This Row],[Merged Customer ID]],Table3__3_16[Customer ID],Table3__3_16[Any Transplants])</f>
        <v>No</v>
      </c>
      <c r="G116" s="22" t="str">
        <f>_xlfn.XLOOKUP(Table7[[#This Row],[Merged Customer ID]],Table3__3_16[Customer ID],Table3__3_16[Cancer history])</f>
        <v>No</v>
      </c>
      <c r="H116" s="22">
        <f>_xlfn.XLOOKUP(Table7[[#This Row],[Merged Customer ID]],Table3__3_16[Customer ID],Table3__3_16[NumberOfMajorSurgeries])</f>
        <v>2</v>
      </c>
      <c r="I116" s="22" t="str">
        <f>_xlfn.XLOOKUP(Table7[[#This Row],[Merged Customer ID]],Table3__3_16[Customer ID],Table3__3_16[smoker])</f>
        <v>Yes</v>
      </c>
      <c r="J116" s="22" t="str">
        <f>_xlfn.XLOOKUP(Table7[[#This Row],[Merged Customer ID]],Table3__3_16[Customer ID],Table3__3_16[Weight Status])</f>
        <v>Obesity</v>
      </c>
      <c r="K116" s="22" t="str">
        <f>_xlfn.XLOOKUP(Table7[[#This Row],[Merged Customer ID]],Table3__3_16[Customer ID],Table3__3_16[Sugar Status])</f>
        <v>Diabetes</v>
      </c>
      <c r="L116" s="25">
        <f>_xlfn.XLOOKUP(Table7[[#This Row],[Merged Customer ID]],Table6_20[Merged Customer ID],Table6_20[Date of Birth])</f>
        <v>27015</v>
      </c>
      <c r="M116" s="29">
        <f>_xlfn.XLOOKUP(Table7[[#This Row],[Merged Customer ID]],Table6_20[Merged Customer ID],Table6_20[charges],"0",0)</f>
        <v>39727.61</v>
      </c>
      <c r="N116" s="29" t="str">
        <f>_xlfn.XLOOKUP(Table7[[#This Row],[Merged Customer ID]],Table6_20[Merged Customer ID],Table6_20[Hospital tier])</f>
        <v>tier - 1</v>
      </c>
      <c r="O116" s="29" t="str">
        <f>_xlfn.XLOOKUP(Table7[[#This Row],[Merged Customer ID]],Table6_20[Merged Customer ID],Table6_20[City tier])</f>
        <v>tier - 2</v>
      </c>
      <c r="P116" s="29" t="str">
        <f>_xlfn.XLOOKUP(Table7[[#This Row],[Merged Customer ID]],Table6_20[Merged Customer ID],Table6_20[State ID])</f>
        <v>R1011</v>
      </c>
      <c r="Q116" s="35">
        <f>_xlfn.XLOOKUP(Table7[[#This Row],[Merged Customer ID]],Table6_20[Merged Customer ID],Table6_20[Age])</f>
        <v>49.475000000000001</v>
      </c>
    </row>
    <row r="117" spans="1:17" x14ac:dyDescent="0.35">
      <c r="A117" s="23" t="s">
        <v>2257</v>
      </c>
      <c r="B117" s="23" t="str">
        <f>_xlfn.XLOOKUP(Table7[[#This Row],[Merged Customer ID]],Table2_1[Merged Customer ID],Table2_1[First Name])</f>
        <v>Alleman</v>
      </c>
      <c r="C117" s="23">
        <f>_xlfn.XLOOKUP(Table7[[#This Row],[Merged Customer ID]],Table3__3_16[Customer ID],Table3__3_16[BMI])</f>
        <v>30.495000000000001</v>
      </c>
      <c r="D117" s="23">
        <f>_xlfn.XLOOKUP(Table7[[#This Row],[Merged Customer ID]],Table3__3_16[Customer ID],Table3__3_16[HBA1C])</f>
        <v>6.29</v>
      </c>
      <c r="E117" s="22" t="str">
        <f>_xlfn.XLOOKUP(Table7[[#This Row],[Merged Customer ID]],Table3__3_16[Customer ID],Table3__3_16[Heart Issues])</f>
        <v>No</v>
      </c>
      <c r="F117" s="23" t="str">
        <f>_xlfn.XLOOKUP(Table7[[#This Row],[Merged Customer ID]],Table3__3_16[Customer ID],Table3__3_16[Any Transplants])</f>
        <v>No</v>
      </c>
      <c r="G117" s="23" t="str">
        <f>_xlfn.XLOOKUP(Table7[[#This Row],[Merged Customer ID]],Table3__3_16[Customer ID],Table3__3_16[Cancer history])</f>
        <v>No</v>
      </c>
      <c r="H117" s="23">
        <f>_xlfn.XLOOKUP(Table7[[#This Row],[Merged Customer ID]],Table3__3_16[Customer ID],Table3__3_16[NumberOfMajorSurgeries])</f>
        <v>0</v>
      </c>
      <c r="I117" s="23" t="str">
        <f>_xlfn.XLOOKUP(Table7[[#This Row],[Merged Customer ID]],Table3__3_16[Customer ID],Table3__3_16[smoker])</f>
        <v>Yes</v>
      </c>
      <c r="J117" s="23" t="str">
        <f>_xlfn.XLOOKUP(Table7[[#This Row],[Merged Customer ID]],Table3__3_16[Customer ID],Table3__3_16[Weight Status])</f>
        <v>Obesity</v>
      </c>
      <c r="K117" s="23" t="str">
        <f>_xlfn.XLOOKUP(Table7[[#This Row],[Merged Customer ID]],Table3__3_16[Customer ID],Table3__3_16[Sugar Status])</f>
        <v>Prediabetes</v>
      </c>
      <c r="L117" s="26">
        <f>_xlfn.XLOOKUP(Table7[[#This Row],[Merged Customer ID]],Table6_20[Merged Customer ID],Table6_20[Date of Birth])</f>
        <v>28349</v>
      </c>
      <c r="M117" s="30">
        <f>_xlfn.XLOOKUP(Table7[[#This Row],[Merged Customer ID]],Table6_20[Merged Customer ID],Table6_20[charges],"0",0)</f>
        <v>39725.519999999997</v>
      </c>
      <c r="N117" s="30" t="str">
        <f>_xlfn.XLOOKUP(Table7[[#This Row],[Merged Customer ID]],Table6_20[Merged Customer ID],Table6_20[Hospital tier])</f>
        <v>tier - 2</v>
      </c>
      <c r="O117" s="30" t="str">
        <f>_xlfn.XLOOKUP(Table7[[#This Row],[Merged Customer ID]],Table6_20[Merged Customer ID],Table6_20[City tier])</f>
        <v>tier - 1</v>
      </c>
      <c r="P117" s="30" t="str">
        <f>_xlfn.XLOOKUP(Table7[[#This Row],[Merged Customer ID]],Table6_20[Merged Customer ID],Table6_20[State ID])</f>
        <v>R1012</v>
      </c>
      <c r="Q117" s="36">
        <f>_xlfn.XLOOKUP(Table7[[#This Row],[Merged Customer ID]],Table6_20[Merged Customer ID],Table6_20[Age])</f>
        <v>45.822222222222223</v>
      </c>
    </row>
    <row r="118" spans="1:17" x14ac:dyDescent="0.35">
      <c r="A118" s="22" t="s">
        <v>2256</v>
      </c>
      <c r="B118" s="22" t="str">
        <f>_xlfn.XLOOKUP(Table7[[#This Row],[Merged Customer ID]],Table2_1[Merged Customer ID],Table2_1[First Name])</f>
        <v>Stroffolino</v>
      </c>
      <c r="C118" s="22">
        <f>_xlfn.XLOOKUP(Table7[[#This Row],[Merged Customer ID]],Table3__3_16[Customer ID],Table3__3_16[BMI])</f>
        <v>44.88</v>
      </c>
      <c r="D118" s="22">
        <f>_xlfn.XLOOKUP(Table7[[#This Row],[Merged Customer ID]],Table3__3_16[Customer ID],Table3__3_16[HBA1C])</f>
        <v>6.04</v>
      </c>
      <c r="E118" s="22" t="str">
        <f>_xlfn.XLOOKUP(Table7[[#This Row],[Merged Customer ID]],Table3__3_16[Customer ID],Table3__3_16[Heart Issues])</f>
        <v>No</v>
      </c>
      <c r="F118" s="22" t="str">
        <f>_xlfn.XLOOKUP(Table7[[#This Row],[Merged Customer ID]],Table3__3_16[Customer ID],Table3__3_16[Any Transplants])</f>
        <v>No</v>
      </c>
      <c r="G118" s="22" t="str">
        <f>_xlfn.XLOOKUP(Table7[[#This Row],[Merged Customer ID]],Table3__3_16[Customer ID],Table3__3_16[Cancer history])</f>
        <v>Yes</v>
      </c>
      <c r="H118" s="22">
        <f>_xlfn.XLOOKUP(Table7[[#This Row],[Merged Customer ID]],Table3__3_16[Customer ID],Table3__3_16[NumberOfMajorSurgeries])</f>
        <v>1</v>
      </c>
      <c r="I118" s="22" t="str">
        <f>_xlfn.XLOOKUP(Table7[[#This Row],[Merged Customer ID]],Table3__3_16[Customer ID],Table3__3_16[smoker])</f>
        <v>Yes</v>
      </c>
      <c r="J118" s="22" t="str">
        <f>_xlfn.XLOOKUP(Table7[[#This Row],[Merged Customer ID]],Table3__3_16[Customer ID],Table3__3_16[Weight Status])</f>
        <v>Obesity</v>
      </c>
      <c r="K118" s="22" t="str">
        <f>_xlfn.XLOOKUP(Table7[[#This Row],[Merged Customer ID]],Table3__3_16[Customer ID],Table3__3_16[Sugar Status])</f>
        <v>Prediabetes</v>
      </c>
      <c r="L118" s="25">
        <f>_xlfn.XLOOKUP(Table7[[#This Row],[Merged Customer ID]],Table6_20[Merged Customer ID],Table6_20[Date of Birth])</f>
        <v>37818</v>
      </c>
      <c r="M118" s="29">
        <f>_xlfn.XLOOKUP(Table7[[#This Row],[Merged Customer ID]],Table6_20[Merged Customer ID],Table6_20[charges],"0",0)</f>
        <v>39722.75</v>
      </c>
      <c r="N118" s="29" t="str">
        <f>_xlfn.XLOOKUP(Table7[[#This Row],[Merged Customer ID]],Table6_20[Merged Customer ID],Table6_20[Hospital tier])</f>
        <v>tier - 1</v>
      </c>
      <c r="O118" s="29" t="str">
        <f>_xlfn.XLOOKUP(Table7[[#This Row],[Merged Customer ID]],Table6_20[Merged Customer ID],Table6_20[City tier])</f>
        <v>tier - 1</v>
      </c>
      <c r="P118" s="29" t="str">
        <f>_xlfn.XLOOKUP(Table7[[#This Row],[Merged Customer ID]],Table6_20[Merged Customer ID],Table6_20[State ID])</f>
        <v>R1013</v>
      </c>
      <c r="Q118" s="35">
        <f>_xlfn.XLOOKUP(Table7[[#This Row],[Merged Customer ID]],Table6_20[Merged Customer ID],Table6_20[Age])</f>
        <v>19.894444444444446</v>
      </c>
    </row>
    <row r="119" spans="1:17" x14ac:dyDescent="0.35">
      <c r="A119" s="23" t="s">
        <v>2255</v>
      </c>
      <c r="B119" s="23" t="str">
        <f>_xlfn.XLOOKUP(Table7[[#This Row],[Merged Customer ID]],Table2_1[Merged Customer ID],Table2_1[First Name])</f>
        <v>Clubb</v>
      </c>
      <c r="C119" s="23">
        <f>_xlfn.XLOOKUP(Table7[[#This Row],[Merged Customer ID]],Table3__3_16[Customer ID],Table3__3_16[BMI])</f>
        <v>44.32</v>
      </c>
      <c r="D119" s="23">
        <f>_xlfn.XLOOKUP(Table7[[#This Row],[Merged Customer ID]],Table3__3_16[Customer ID],Table3__3_16[HBA1C])</f>
        <v>10.55</v>
      </c>
      <c r="E119" s="22" t="str">
        <f>_xlfn.XLOOKUP(Table7[[#This Row],[Merged Customer ID]],Table3__3_16[Customer ID],Table3__3_16[Heart Issues])</f>
        <v>No</v>
      </c>
      <c r="F119" s="23" t="str">
        <f>_xlfn.XLOOKUP(Table7[[#This Row],[Merged Customer ID]],Table3__3_16[Customer ID],Table3__3_16[Any Transplants])</f>
        <v>No</v>
      </c>
      <c r="G119" s="23" t="str">
        <f>_xlfn.XLOOKUP(Table7[[#This Row],[Merged Customer ID]],Table3__3_16[Customer ID],Table3__3_16[Cancer history])</f>
        <v>No</v>
      </c>
      <c r="H119" s="23">
        <f>_xlfn.XLOOKUP(Table7[[#This Row],[Merged Customer ID]],Table3__3_16[Customer ID],Table3__3_16[NumberOfMajorSurgeries])</f>
        <v>0</v>
      </c>
      <c r="I119" s="23" t="str">
        <f>_xlfn.XLOOKUP(Table7[[#This Row],[Merged Customer ID]],Table3__3_16[Customer ID],Table3__3_16[smoker])</f>
        <v>Yes</v>
      </c>
      <c r="J119" s="23" t="str">
        <f>_xlfn.XLOOKUP(Table7[[#This Row],[Merged Customer ID]],Table3__3_16[Customer ID],Table3__3_16[Weight Status])</f>
        <v>Obesity</v>
      </c>
      <c r="K119" s="23" t="str">
        <f>_xlfn.XLOOKUP(Table7[[#This Row],[Merged Customer ID]],Table3__3_16[Customer ID],Table3__3_16[Sugar Status])</f>
        <v>Diabetes</v>
      </c>
      <c r="L119" s="26">
        <f>_xlfn.XLOOKUP(Table7[[#This Row],[Merged Customer ID]],Table6_20[Merged Customer ID],Table6_20[Date of Birth])</f>
        <v>25110</v>
      </c>
      <c r="M119" s="30">
        <f>_xlfn.XLOOKUP(Table7[[#This Row],[Merged Customer ID]],Table6_20[Merged Customer ID],Table6_20[charges],"0",0)</f>
        <v>39721.93</v>
      </c>
      <c r="N119" s="30" t="str">
        <f>_xlfn.XLOOKUP(Table7[[#This Row],[Merged Customer ID]],Table6_20[Merged Customer ID],Table6_20[Hospital tier])</f>
        <v>tier - 2</v>
      </c>
      <c r="O119" s="30" t="str">
        <f>_xlfn.XLOOKUP(Table7[[#This Row],[Merged Customer ID]],Table6_20[Merged Customer ID],Table6_20[City tier])</f>
        <v>tier - 2</v>
      </c>
      <c r="P119" s="30" t="str">
        <f>_xlfn.XLOOKUP(Table7[[#This Row],[Merged Customer ID]],Table6_20[Merged Customer ID],Table6_20[State ID])</f>
        <v>R1011</v>
      </c>
      <c r="Q119" s="36">
        <f>_xlfn.XLOOKUP(Table7[[#This Row],[Merged Customer ID]],Table6_20[Merged Customer ID],Table6_20[Age])</f>
        <v>54.69166666666667</v>
      </c>
    </row>
    <row r="120" spans="1:17" x14ac:dyDescent="0.35">
      <c r="A120" s="22" t="s">
        <v>2254</v>
      </c>
      <c r="B120" s="22" t="str">
        <f>_xlfn.XLOOKUP(Table7[[#This Row],[Merged Customer ID]],Table2_1[Merged Customer ID],Table2_1[First Name])</f>
        <v>McGoogan</v>
      </c>
      <c r="C120" s="22">
        <f>_xlfn.XLOOKUP(Table7[[#This Row],[Merged Customer ID]],Table3__3_16[Customer ID],Table3__3_16[BMI])</f>
        <v>46.39</v>
      </c>
      <c r="D120" s="22">
        <f>_xlfn.XLOOKUP(Table7[[#This Row],[Merged Customer ID]],Table3__3_16[Customer ID],Table3__3_16[HBA1C])</f>
        <v>5.09</v>
      </c>
      <c r="E120" s="22" t="str">
        <f>_xlfn.XLOOKUP(Table7[[#This Row],[Merged Customer ID]],Table3__3_16[Customer ID],Table3__3_16[Heart Issues])</f>
        <v>No</v>
      </c>
      <c r="F120" s="22" t="str">
        <f>_xlfn.XLOOKUP(Table7[[#This Row],[Merged Customer ID]],Table3__3_16[Customer ID],Table3__3_16[Any Transplants])</f>
        <v>No</v>
      </c>
      <c r="G120" s="22" t="str">
        <f>_xlfn.XLOOKUP(Table7[[#This Row],[Merged Customer ID]],Table3__3_16[Customer ID],Table3__3_16[Cancer history])</f>
        <v>No</v>
      </c>
      <c r="H120" s="22">
        <f>_xlfn.XLOOKUP(Table7[[#This Row],[Merged Customer ID]],Table3__3_16[Customer ID],Table3__3_16[NumberOfMajorSurgeries])</f>
        <v>0</v>
      </c>
      <c r="I120" s="22" t="str">
        <f>_xlfn.XLOOKUP(Table7[[#This Row],[Merged Customer ID]],Table3__3_16[Customer ID],Table3__3_16[smoker])</f>
        <v>Yes</v>
      </c>
      <c r="J120" s="22" t="str">
        <f>_xlfn.XLOOKUP(Table7[[#This Row],[Merged Customer ID]],Table3__3_16[Customer ID],Table3__3_16[Weight Status])</f>
        <v>Obesity</v>
      </c>
      <c r="K120" s="22" t="str">
        <f>_xlfn.XLOOKUP(Table7[[#This Row],[Merged Customer ID]],Table3__3_16[Customer ID],Table3__3_16[Sugar Status])</f>
        <v>Normal</v>
      </c>
      <c r="L120" s="25">
        <f>_xlfn.XLOOKUP(Table7[[#This Row],[Merged Customer ID]],Table6_20[Merged Customer ID],Table6_20[Date of Birth])</f>
        <v>28476</v>
      </c>
      <c r="M120" s="29">
        <f>_xlfn.XLOOKUP(Table7[[#This Row],[Merged Customer ID]],Table6_20[Merged Customer ID],Table6_20[charges],"0",0)</f>
        <v>39670.44</v>
      </c>
      <c r="N120" s="29" t="str">
        <f>_xlfn.XLOOKUP(Table7[[#This Row],[Merged Customer ID]],Table6_20[Merged Customer ID],Table6_20[Hospital tier])</f>
        <v>tier - 2</v>
      </c>
      <c r="O120" s="29" t="str">
        <f>_xlfn.XLOOKUP(Table7[[#This Row],[Merged Customer ID]],Table6_20[Merged Customer ID],Table6_20[City tier])</f>
        <v>tier - 1</v>
      </c>
      <c r="P120" s="29" t="str">
        <f>_xlfn.XLOOKUP(Table7[[#This Row],[Merged Customer ID]],Table6_20[Merged Customer ID],Table6_20[State ID])</f>
        <v>R1012</v>
      </c>
      <c r="Q120" s="35">
        <f>_xlfn.XLOOKUP(Table7[[#This Row],[Merged Customer ID]],Table6_20[Merged Customer ID],Table6_20[Age])</f>
        <v>45.475000000000001</v>
      </c>
    </row>
    <row r="121" spans="1:17" x14ac:dyDescent="0.35">
      <c r="A121" s="23" t="s">
        <v>2253</v>
      </c>
      <c r="B121" s="23" t="str">
        <f>_xlfn.XLOOKUP(Table7[[#This Row],[Merged Customer ID]],Table2_1[Merged Customer ID],Table2_1[First Name])</f>
        <v>Keflezighi</v>
      </c>
      <c r="C121" s="23">
        <f>_xlfn.XLOOKUP(Table7[[#This Row],[Merged Customer ID]],Table3__3_16[Customer ID],Table3__3_16[BMI])</f>
        <v>42.13</v>
      </c>
      <c r="D121" s="23">
        <f>_xlfn.XLOOKUP(Table7[[#This Row],[Merged Customer ID]],Table3__3_16[Customer ID],Table3__3_16[HBA1C])</f>
        <v>5.2</v>
      </c>
      <c r="E121" s="22" t="str">
        <f>_xlfn.XLOOKUP(Table7[[#This Row],[Merged Customer ID]],Table3__3_16[Customer ID],Table3__3_16[Heart Issues])</f>
        <v>Yes</v>
      </c>
      <c r="F121" s="23" t="str">
        <f>_xlfn.XLOOKUP(Table7[[#This Row],[Merged Customer ID]],Table3__3_16[Customer ID],Table3__3_16[Any Transplants])</f>
        <v>No</v>
      </c>
      <c r="G121" s="23" t="str">
        <f>_xlfn.XLOOKUP(Table7[[#This Row],[Merged Customer ID]],Table3__3_16[Customer ID],Table3__3_16[Cancer history])</f>
        <v>No</v>
      </c>
      <c r="H121" s="23">
        <f>_xlfn.XLOOKUP(Table7[[#This Row],[Merged Customer ID]],Table3__3_16[Customer ID],Table3__3_16[NumberOfMajorSurgeries])</f>
        <v>1</v>
      </c>
      <c r="I121" s="23" t="str">
        <f>_xlfn.XLOOKUP(Table7[[#This Row],[Merged Customer ID]],Table3__3_16[Customer ID],Table3__3_16[smoker])</f>
        <v>Yes</v>
      </c>
      <c r="J121" s="23" t="str">
        <f>_xlfn.XLOOKUP(Table7[[#This Row],[Merged Customer ID]],Table3__3_16[Customer ID],Table3__3_16[Weight Status])</f>
        <v>Obesity</v>
      </c>
      <c r="K121" s="23" t="str">
        <f>_xlfn.XLOOKUP(Table7[[#This Row],[Merged Customer ID]],Table3__3_16[Customer ID],Table3__3_16[Sugar Status])</f>
        <v>Normal</v>
      </c>
      <c r="L121" s="26">
        <f>_xlfn.XLOOKUP(Table7[[#This Row],[Merged Customer ID]],Table6_20[Merged Customer ID],Table6_20[Date of Birth])</f>
        <v>34918</v>
      </c>
      <c r="M121" s="30">
        <f>_xlfn.XLOOKUP(Table7[[#This Row],[Merged Customer ID]],Table6_20[Merged Customer ID],Table6_20[charges],"0",0)</f>
        <v>39611.760000000002</v>
      </c>
      <c r="N121" s="30" t="str">
        <f>_xlfn.XLOOKUP(Table7[[#This Row],[Merged Customer ID]],Table6_20[Merged Customer ID],Table6_20[Hospital tier])</f>
        <v>tier - 1</v>
      </c>
      <c r="O121" s="30" t="str">
        <f>_xlfn.XLOOKUP(Table7[[#This Row],[Merged Customer ID]],Table6_20[Merged Customer ID],Table6_20[City tier])</f>
        <v>tier - 3</v>
      </c>
      <c r="P121" s="30" t="str">
        <f>_xlfn.XLOOKUP(Table7[[#This Row],[Merged Customer ID]],Table6_20[Merged Customer ID],Table6_20[State ID])</f>
        <v>R1013</v>
      </c>
      <c r="Q121" s="36">
        <f>_xlfn.XLOOKUP(Table7[[#This Row],[Merged Customer ID]],Table6_20[Merged Customer ID],Table6_20[Age])</f>
        <v>27.836111111111112</v>
      </c>
    </row>
    <row r="122" spans="1:17" x14ac:dyDescent="0.35">
      <c r="A122" s="22" t="s">
        <v>2252</v>
      </c>
      <c r="B122" s="22" t="str">
        <f>_xlfn.XLOOKUP(Table7[[#This Row],[Merged Customer ID]],Table2_1[Merged Customer ID],Table2_1[First Name])</f>
        <v>Syed</v>
      </c>
      <c r="C122" s="22">
        <f>_xlfn.XLOOKUP(Table7[[#This Row],[Merged Customer ID]],Table3__3_16[Customer ID],Table3__3_16[BMI])</f>
        <v>30.78</v>
      </c>
      <c r="D122" s="22">
        <f>_xlfn.XLOOKUP(Table7[[#This Row],[Merged Customer ID]],Table3__3_16[Customer ID],Table3__3_16[HBA1C])</f>
        <v>8.4499999999999993</v>
      </c>
      <c r="E122" s="22" t="str">
        <f>_xlfn.XLOOKUP(Table7[[#This Row],[Merged Customer ID]],Table3__3_16[Customer ID],Table3__3_16[Heart Issues])</f>
        <v>Yes</v>
      </c>
      <c r="F122" s="22" t="str">
        <f>_xlfn.XLOOKUP(Table7[[#This Row],[Merged Customer ID]],Table3__3_16[Customer ID],Table3__3_16[Any Transplants])</f>
        <v>No</v>
      </c>
      <c r="G122" s="22" t="str">
        <f>_xlfn.XLOOKUP(Table7[[#This Row],[Merged Customer ID]],Table3__3_16[Customer ID],Table3__3_16[Cancer history])</f>
        <v>No</v>
      </c>
      <c r="H122" s="22">
        <f>_xlfn.XLOOKUP(Table7[[#This Row],[Merged Customer ID]],Table3__3_16[Customer ID],Table3__3_16[NumberOfMajorSurgeries])</f>
        <v>0</v>
      </c>
      <c r="I122" s="22" t="str">
        <f>_xlfn.XLOOKUP(Table7[[#This Row],[Merged Customer ID]],Table3__3_16[Customer ID],Table3__3_16[smoker])</f>
        <v>Yes</v>
      </c>
      <c r="J122" s="22" t="str">
        <f>_xlfn.XLOOKUP(Table7[[#This Row],[Merged Customer ID]],Table3__3_16[Customer ID],Table3__3_16[Weight Status])</f>
        <v>Obesity</v>
      </c>
      <c r="K122" s="22" t="str">
        <f>_xlfn.XLOOKUP(Table7[[#This Row],[Merged Customer ID]],Table3__3_16[Customer ID],Table3__3_16[Sugar Status])</f>
        <v>Diabetes</v>
      </c>
      <c r="L122" s="25">
        <f>_xlfn.XLOOKUP(Table7[[#This Row],[Merged Customer ID]],Table6_20[Merged Customer ID],Table6_20[Date of Birth])</f>
        <v>29772</v>
      </c>
      <c r="M122" s="29">
        <f>_xlfn.XLOOKUP(Table7[[#This Row],[Merged Customer ID]],Table6_20[Merged Customer ID],Table6_20[charges],"0",0)</f>
        <v>39597.410000000003</v>
      </c>
      <c r="N122" s="29" t="str">
        <f>_xlfn.XLOOKUP(Table7[[#This Row],[Merged Customer ID]],Table6_20[Merged Customer ID],Table6_20[Hospital tier])</f>
        <v>tier - 1</v>
      </c>
      <c r="O122" s="29" t="str">
        <f>_xlfn.XLOOKUP(Table7[[#This Row],[Merged Customer ID]],Table6_20[Merged Customer ID],Table6_20[City tier])</f>
        <v>tier - 2</v>
      </c>
      <c r="P122" s="29" t="str">
        <f>_xlfn.XLOOKUP(Table7[[#This Row],[Merged Customer ID]],Table6_20[Merged Customer ID],Table6_20[State ID])</f>
        <v>R1017</v>
      </c>
      <c r="Q122" s="35">
        <f>_xlfn.XLOOKUP(Table7[[#This Row],[Merged Customer ID]],Table6_20[Merged Customer ID],Table6_20[Age])</f>
        <v>41.924999999999997</v>
      </c>
    </row>
    <row r="123" spans="1:17" x14ac:dyDescent="0.35">
      <c r="A123" s="23" t="s">
        <v>2251</v>
      </c>
      <c r="B123" s="23" t="str">
        <f>_xlfn.XLOOKUP(Table7[[#This Row],[Merged Customer ID]],Table2_1[Merged Customer ID],Table2_1[First Name])</f>
        <v>Segal</v>
      </c>
      <c r="C123" s="23">
        <f>_xlfn.XLOOKUP(Table7[[#This Row],[Merged Customer ID]],Table3__3_16[Customer ID],Table3__3_16[BMI])</f>
        <v>31.35</v>
      </c>
      <c r="D123" s="23">
        <f>_xlfn.XLOOKUP(Table7[[#This Row],[Merged Customer ID]],Table3__3_16[Customer ID],Table3__3_16[HBA1C])</f>
        <v>9.5399999999999991</v>
      </c>
      <c r="E123" s="22" t="str">
        <f>_xlfn.XLOOKUP(Table7[[#This Row],[Merged Customer ID]],Table3__3_16[Customer ID],Table3__3_16[Heart Issues])</f>
        <v>No</v>
      </c>
      <c r="F123" s="23" t="str">
        <f>_xlfn.XLOOKUP(Table7[[#This Row],[Merged Customer ID]],Table3__3_16[Customer ID],Table3__3_16[Any Transplants])</f>
        <v>No</v>
      </c>
      <c r="G123" s="23" t="str">
        <f>_xlfn.XLOOKUP(Table7[[#This Row],[Merged Customer ID]],Table3__3_16[Customer ID],Table3__3_16[Cancer history])</f>
        <v>No</v>
      </c>
      <c r="H123" s="23">
        <f>_xlfn.XLOOKUP(Table7[[#This Row],[Merged Customer ID]],Table3__3_16[Customer ID],Table3__3_16[NumberOfMajorSurgeries])</f>
        <v>0</v>
      </c>
      <c r="I123" s="23" t="str">
        <f>_xlfn.XLOOKUP(Table7[[#This Row],[Merged Customer ID]],Table3__3_16[Customer ID],Table3__3_16[smoker])</f>
        <v>Yes</v>
      </c>
      <c r="J123" s="23" t="str">
        <f>_xlfn.XLOOKUP(Table7[[#This Row],[Merged Customer ID]],Table3__3_16[Customer ID],Table3__3_16[Weight Status])</f>
        <v>Obesity</v>
      </c>
      <c r="K123" s="23" t="str">
        <f>_xlfn.XLOOKUP(Table7[[#This Row],[Merged Customer ID]],Table3__3_16[Customer ID],Table3__3_16[Sugar Status])</f>
        <v>Diabetes</v>
      </c>
      <c r="L123" s="26">
        <f>_xlfn.XLOOKUP(Table7[[#This Row],[Merged Customer ID]],Table6_20[Merged Customer ID],Table6_20[Date of Birth])</f>
        <v>28683</v>
      </c>
      <c r="M123" s="30">
        <f>_xlfn.XLOOKUP(Table7[[#This Row],[Merged Customer ID]],Table6_20[Merged Customer ID],Table6_20[charges],"0",0)</f>
        <v>39556.49</v>
      </c>
      <c r="N123" s="30" t="str">
        <f>_xlfn.XLOOKUP(Table7[[#This Row],[Merged Customer ID]],Table6_20[Merged Customer ID],Table6_20[Hospital tier])</f>
        <v>tier - 1</v>
      </c>
      <c r="O123" s="30" t="str">
        <f>_xlfn.XLOOKUP(Table7[[#This Row],[Merged Customer ID]],Table6_20[Merged Customer ID],Table6_20[City tier])</f>
        <v>tier - 2</v>
      </c>
      <c r="P123" s="30" t="str">
        <f>_xlfn.XLOOKUP(Table7[[#This Row],[Merged Customer ID]],Table6_20[Merged Customer ID],Table6_20[State ID])</f>
        <v>R1015</v>
      </c>
      <c r="Q123" s="36">
        <f>_xlfn.XLOOKUP(Table7[[#This Row],[Merged Customer ID]],Table6_20[Merged Customer ID],Table6_20[Age])</f>
        <v>44.905555555555559</v>
      </c>
    </row>
    <row r="124" spans="1:17" x14ac:dyDescent="0.35">
      <c r="A124" s="22" t="s">
        <v>2250</v>
      </c>
      <c r="B124" s="22" t="str">
        <f>_xlfn.XLOOKUP(Table7[[#This Row],[Merged Customer ID]],Table2_1[Merged Customer ID],Table2_1[First Name])</f>
        <v>Defranco</v>
      </c>
      <c r="C124" s="22">
        <f>_xlfn.XLOOKUP(Table7[[#This Row],[Merged Customer ID]],Table3__3_16[Customer ID],Table3__3_16[BMI])</f>
        <v>41.46</v>
      </c>
      <c r="D124" s="22">
        <f>_xlfn.XLOOKUP(Table7[[#This Row],[Merged Customer ID]],Table3__3_16[Customer ID],Table3__3_16[HBA1C])</f>
        <v>4.99</v>
      </c>
      <c r="E124" s="22" t="str">
        <f>_xlfn.XLOOKUP(Table7[[#This Row],[Merged Customer ID]],Table3__3_16[Customer ID],Table3__3_16[Heart Issues])</f>
        <v>Yes</v>
      </c>
      <c r="F124" s="22" t="str">
        <f>_xlfn.XLOOKUP(Table7[[#This Row],[Merged Customer ID]],Table3__3_16[Customer ID],Table3__3_16[Any Transplants])</f>
        <v>No</v>
      </c>
      <c r="G124" s="22" t="str">
        <f>_xlfn.XLOOKUP(Table7[[#This Row],[Merged Customer ID]],Table3__3_16[Customer ID],Table3__3_16[Cancer history])</f>
        <v>No</v>
      </c>
      <c r="H124" s="22">
        <f>_xlfn.XLOOKUP(Table7[[#This Row],[Merged Customer ID]],Table3__3_16[Customer ID],Table3__3_16[NumberOfMajorSurgeries])</f>
        <v>2</v>
      </c>
      <c r="I124" s="22" t="str">
        <f>_xlfn.XLOOKUP(Table7[[#This Row],[Merged Customer ID]],Table3__3_16[Customer ID],Table3__3_16[smoker])</f>
        <v>Yes</v>
      </c>
      <c r="J124" s="22" t="str">
        <f>_xlfn.XLOOKUP(Table7[[#This Row],[Merged Customer ID]],Table3__3_16[Customer ID],Table3__3_16[Weight Status])</f>
        <v>Obesity</v>
      </c>
      <c r="K124" s="22" t="str">
        <f>_xlfn.XLOOKUP(Table7[[#This Row],[Merged Customer ID]],Table3__3_16[Customer ID],Table3__3_16[Sugar Status])</f>
        <v>Normal</v>
      </c>
      <c r="L124" s="25">
        <f>_xlfn.XLOOKUP(Table7[[#This Row],[Merged Customer ID]],Table6_20[Merged Customer ID],Table6_20[Date of Birth])</f>
        <v>24282</v>
      </c>
      <c r="M124" s="29">
        <f>_xlfn.XLOOKUP(Table7[[#This Row],[Merged Customer ID]],Table6_20[Merged Customer ID],Table6_20[charges],"0",0)</f>
        <v>39396.86</v>
      </c>
      <c r="N124" s="29" t="str">
        <f>_xlfn.XLOOKUP(Table7[[#This Row],[Merged Customer ID]],Table6_20[Merged Customer ID],Table6_20[Hospital tier])</f>
        <v>tier - 2</v>
      </c>
      <c r="O124" s="29" t="str">
        <f>_xlfn.XLOOKUP(Table7[[#This Row],[Merged Customer ID]],Table6_20[Merged Customer ID],Table6_20[City tier])</f>
        <v>tier - 2</v>
      </c>
      <c r="P124" s="29" t="str">
        <f>_xlfn.XLOOKUP(Table7[[#This Row],[Merged Customer ID]],Table6_20[Merged Customer ID],Table6_20[State ID])</f>
        <v>R1011</v>
      </c>
      <c r="Q124" s="35">
        <f>_xlfn.XLOOKUP(Table7[[#This Row],[Merged Customer ID]],Table6_20[Merged Customer ID],Table6_20[Age])</f>
        <v>56.955555555555556</v>
      </c>
    </row>
    <row r="125" spans="1:17" x14ac:dyDescent="0.35">
      <c r="A125" s="23" t="s">
        <v>2249</v>
      </c>
      <c r="B125" s="23" t="str">
        <f>_xlfn.XLOOKUP(Table7[[#This Row],[Merged Customer ID]],Table2_1[Merged Customer ID],Table2_1[First Name])</f>
        <v>Kells</v>
      </c>
      <c r="C125" s="23">
        <f>_xlfn.XLOOKUP(Table7[[#This Row],[Merged Customer ID]],Table3__3_16[Customer ID],Table3__3_16[BMI])</f>
        <v>48</v>
      </c>
      <c r="D125" s="23">
        <f>_xlfn.XLOOKUP(Table7[[#This Row],[Merged Customer ID]],Table3__3_16[Customer ID],Table3__3_16[HBA1C])</f>
        <v>10.54</v>
      </c>
      <c r="E125" s="22" t="str">
        <f>_xlfn.XLOOKUP(Table7[[#This Row],[Merged Customer ID]],Table3__3_16[Customer ID],Table3__3_16[Heart Issues])</f>
        <v>No</v>
      </c>
      <c r="F125" s="23" t="str">
        <f>_xlfn.XLOOKUP(Table7[[#This Row],[Merged Customer ID]],Table3__3_16[Customer ID],Table3__3_16[Any Transplants])</f>
        <v>No</v>
      </c>
      <c r="G125" s="23" t="str">
        <f>_xlfn.XLOOKUP(Table7[[#This Row],[Merged Customer ID]],Table3__3_16[Customer ID],Table3__3_16[Cancer history])</f>
        <v>No</v>
      </c>
      <c r="H125" s="23">
        <f>_xlfn.XLOOKUP(Table7[[#This Row],[Merged Customer ID]],Table3__3_16[Customer ID],Table3__3_16[NumberOfMajorSurgeries])</f>
        <v>0</v>
      </c>
      <c r="I125" s="23" t="str">
        <f>_xlfn.XLOOKUP(Table7[[#This Row],[Merged Customer ID]],Table3__3_16[Customer ID],Table3__3_16[smoker])</f>
        <v>Yes</v>
      </c>
      <c r="J125" s="23" t="str">
        <f>_xlfn.XLOOKUP(Table7[[#This Row],[Merged Customer ID]],Table3__3_16[Customer ID],Table3__3_16[Weight Status])</f>
        <v>Obesity</v>
      </c>
      <c r="K125" s="23" t="str">
        <f>_xlfn.XLOOKUP(Table7[[#This Row],[Merged Customer ID]],Table3__3_16[Customer ID],Table3__3_16[Sugar Status])</f>
        <v>Diabetes</v>
      </c>
      <c r="L125" s="26">
        <f>_xlfn.XLOOKUP(Table7[[#This Row],[Merged Customer ID]],Table6_20[Merged Customer ID],Table6_20[Date of Birth])</f>
        <v>28707</v>
      </c>
      <c r="M125" s="30">
        <f>_xlfn.XLOOKUP(Table7[[#This Row],[Merged Customer ID]],Table6_20[Merged Customer ID],Table6_20[charges],"0",0)</f>
        <v>39352.6</v>
      </c>
      <c r="N125" s="30" t="str">
        <f>_xlfn.XLOOKUP(Table7[[#This Row],[Merged Customer ID]],Table6_20[Merged Customer ID],Table6_20[Hospital tier])</f>
        <v>tier - 2</v>
      </c>
      <c r="O125" s="30" t="str">
        <f>_xlfn.XLOOKUP(Table7[[#This Row],[Merged Customer ID]],Table6_20[Merged Customer ID],Table6_20[City tier])</f>
        <v>tier - 3</v>
      </c>
      <c r="P125" s="30" t="str">
        <f>_xlfn.XLOOKUP(Table7[[#This Row],[Merged Customer ID]],Table6_20[Merged Customer ID],Table6_20[State ID])</f>
        <v>R1011</v>
      </c>
      <c r="Q125" s="36">
        <f>_xlfn.XLOOKUP(Table7[[#This Row],[Merged Customer ID]],Table6_20[Merged Customer ID],Table6_20[Age])</f>
        <v>44.841666666666669</v>
      </c>
    </row>
    <row r="126" spans="1:17" x14ac:dyDescent="0.35">
      <c r="A126" s="22" t="s">
        <v>2248</v>
      </c>
      <c r="B126" s="22" t="str">
        <f>_xlfn.XLOOKUP(Table7[[#This Row],[Merged Customer ID]],Table2_1[Merged Customer ID],Table2_1[First Name])</f>
        <v>Lawton</v>
      </c>
      <c r="C126" s="22">
        <f>_xlfn.XLOOKUP(Table7[[#This Row],[Merged Customer ID]],Table3__3_16[Customer ID],Table3__3_16[BMI])</f>
        <v>49.13</v>
      </c>
      <c r="D126" s="22">
        <f>_xlfn.XLOOKUP(Table7[[#This Row],[Merged Customer ID]],Table3__3_16[Customer ID],Table3__3_16[HBA1C])</f>
        <v>4.54</v>
      </c>
      <c r="E126" s="22" t="str">
        <f>_xlfn.XLOOKUP(Table7[[#This Row],[Merged Customer ID]],Table3__3_16[Customer ID],Table3__3_16[Heart Issues])</f>
        <v>No</v>
      </c>
      <c r="F126" s="22" t="str">
        <f>_xlfn.XLOOKUP(Table7[[#This Row],[Merged Customer ID]],Table3__3_16[Customer ID],Table3__3_16[Any Transplants])</f>
        <v>No</v>
      </c>
      <c r="G126" s="22" t="str">
        <f>_xlfn.XLOOKUP(Table7[[#This Row],[Merged Customer ID]],Table3__3_16[Customer ID],Table3__3_16[Cancer history])</f>
        <v>No</v>
      </c>
      <c r="H126" s="22">
        <f>_xlfn.XLOOKUP(Table7[[#This Row],[Merged Customer ID]],Table3__3_16[Customer ID],Table3__3_16[NumberOfMajorSurgeries])</f>
        <v>0</v>
      </c>
      <c r="I126" s="22" t="str">
        <f>_xlfn.XLOOKUP(Table7[[#This Row],[Merged Customer ID]],Table3__3_16[Customer ID],Table3__3_16[smoker])</f>
        <v>Yes</v>
      </c>
      <c r="J126" s="22" t="str">
        <f>_xlfn.XLOOKUP(Table7[[#This Row],[Merged Customer ID]],Table3__3_16[Customer ID],Table3__3_16[Weight Status])</f>
        <v>Obesity</v>
      </c>
      <c r="K126" s="22" t="str">
        <f>_xlfn.XLOOKUP(Table7[[#This Row],[Merged Customer ID]],Table3__3_16[Customer ID],Table3__3_16[Sugar Status])</f>
        <v>Normal</v>
      </c>
      <c r="L126" s="25">
        <f>_xlfn.XLOOKUP(Table7[[#This Row],[Merged Customer ID]],Table6_20[Merged Customer ID],Table6_20[Date of Birth])</f>
        <v>30179</v>
      </c>
      <c r="M126" s="29">
        <f>_xlfn.XLOOKUP(Table7[[#This Row],[Merged Customer ID]],Table6_20[Merged Customer ID],Table6_20[charges],"0",0)</f>
        <v>39315.279999999999</v>
      </c>
      <c r="N126" s="29" t="str">
        <f>_xlfn.XLOOKUP(Table7[[#This Row],[Merged Customer ID]],Table6_20[Merged Customer ID],Table6_20[Hospital tier])</f>
        <v>tier - 2</v>
      </c>
      <c r="O126" s="29" t="str">
        <f>_xlfn.XLOOKUP(Table7[[#This Row],[Merged Customer ID]],Table6_20[Merged Customer ID],Table6_20[City tier])</f>
        <v>tier - 3</v>
      </c>
      <c r="P126" s="29" t="str">
        <f>_xlfn.XLOOKUP(Table7[[#This Row],[Merged Customer ID]],Table6_20[Merged Customer ID],Table6_20[State ID])</f>
        <v>R1011</v>
      </c>
      <c r="Q126" s="35">
        <f>_xlfn.XLOOKUP(Table7[[#This Row],[Merged Customer ID]],Table6_20[Merged Customer ID],Table6_20[Age])</f>
        <v>40.81111111111111</v>
      </c>
    </row>
    <row r="127" spans="1:17" x14ac:dyDescent="0.35">
      <c r="A127" s="23" t="s">
        <v>2247</v>
      </c>
      <c r="B127" s="23" t="str">
        <f>_xlfn.XLOOKUP(Table7[[#This Row],[Merged Customer ID]],Table2_1[Merged Customer ID],Table2_1[First Name])</f>
        <v>Bejar</v>
      </c>
      <c r="C127" s="23">
        <f>_xlfn.XLOOKUP(Table7[[#This Row],[Merged Customer ID]],Table3__3_16[Customer ID],Table3__3_16[BMI])</f>
        <v>37.799999999999997</v>
      </c>
      <c r="D127" s="23">
        <f>_xlfn.XLOOKUP(Table7[[#This Row],[Merged Customer ID]],Table3__3_16[Customer ID],Table3__3_16[HBA1C])</f>
        <v>6.29</v>
      </c>
      <c r="E127" s="22" t="str">
        <f>_xlfn.XLOOKUP(Table7[[#This Row],[Merged Customer ID]],Table3__3_16[Customer ID],Table3__3_16[Heart Issues])</f>
        <v>No</v>
      </c>
      <c r="F127" s="23" t="str">
        <f>_xlfn.XLOOKUP(Table7[[#This Row],[Merged Customer ID]],Table3__3_16[Customer ID],Table3__3_16[Any Transplants])</f>
        <v>No</v>
      </c>
      <c r="G127" s="23" t="str">
        <f>_xlfn.XLOOKUP(Table7[[#This Row],[Merged Customer ID]],Table3__3_16[Customer ID],Table3__3_16[Cancer history])</f>
        <v>No</v>
      </c>
      <c r="H127" s="23">
        <f>_xlfn.XLOOKUP(Table7[[#This Row],[Merged Customer ID]],Table3__3_16[Customer ID],Table3__3_16[NumberOfMajorSurgeries])</f>
        <v>1</v>
      </c>
      <c r="I127" s="23" t="str">
        <f>_xlfn.XLOOKUP(Table7[[#This Row],[Merged Customer ID]],Table3__3_16[Customer ID],Table3__3_16[smoker])</f>
        <v>Yes</v>
      </c>
      <c r="J127" s="23" t="str">
        <f>_xlfn.XLOOKUP(Table7[[#This Row],[Merged Customer ID]],Table3__3_16[Customer ID],Table3__3_16[Weight Status])</f>
        <v>Obesity</v>
      </c>
      <c r="K127" s="23" t="str">
        <f>_xlfn.XLOOKUP(Table7[[#This Row],[Merged Customer ID]],Table3__3_16[Customer ID],Table3__3_16[Sugar Status])</f>
        <v>Prediabetes</v>
      </c>
      <c r="L127" s="26">
        <f>_xlfn.XLOOKUP(Table7[[#This Row],[Merged Customer ID]],Table6_20[Merged Customer ID],Table6_20[Date of Birth])</f>
        <v>33938</v>
      </c>
      <c r="M127" s="30">
        <f>_xlfn.XLOOKUP(Table7[[#This Row],[Merged Customer ID]],Table6_20[Merged Customer ID],Table6_20[charges],"0",0)</f>
        <v>39241.440000000002</v>
      </c>
      <c r="N127" s="30" t="str">
        <f>_xlfn.XLOOKUP(Table7[[#This Row],[Merged Customer ID]],Table6_20[Merged Customer ID],Table6_20[Hospital tier])</f>
        <v>tier - 1</v>
      </c>
      <c r="O127" s="30" t="str">
        <f>_xlfn.XLOOKUP(Table7[[#This Row],[Merged Customer ID]],Table6_20[Merged Customer ID],Table6_20[City tier])</f>
        <v>tier - 3</v>
      </c>
      <c r="P127" s="30" t="str">
        <f>_xlfn.XLOOKUP(Table7[[#This Row],[Merged Customer ID]],Table6_20[Merged Customer ID],Table6_20[State ID])</f>
        <v>R1011</v>
      </c>
      <c r="Q127" s="36">
        <f>_xlfn.XLOOKUP(Table7[[#This Row],[Merged Customer ID]],Table6_20[Merged Customer ID],Table6_20[Age])</f>
        <v>30.522222222222222</v>
      </c>
    </row>
    <row r="128" spans="1:17" x14ac:dyDescent="0.35">
      <c r="A128" s="22" t="s">
        <v>2246</v>
      </c>
      <c r="B128" s="22" t="str">
        <f>_xlfn.XLOOKUP(Table7[[#This Row],[Merged Customer ID]],Table2_1[Merged Customer ID],Table2_1[First Name])</f>
        <v>Navarro Castro</v>
      </c>
      <c r="C128" s="22">
        <f>_xlfn.XLOOKUP(Table7[[#This Row],[Merged Customer ID]],Table3__3_16[Customer ID],Table3__3_16[BMI])</f>
        <v>38.299999999999997</v>
      </c>
      <c r="D128" s="22">
        <f>_xlfn.XLOOKUP(Table7[[#This Row],[Merged Customer ID]],Table3__3_16[Customer ID],Table3__3_16[HBA1C])</f>
        <v>9.51</v>
      </c>
      <c r="E128" s="22" t="str">
        <f>_xlfn.XLOOKUP(Table7[[#This Row],[Merged Customer ID]],Table3__3_16[Customer ID],Table3__3_16[Heart Issues])</f>
        <v>No</v>
      </c>
      <c r="F128" s="22" t="str">
        <f>_xlfn.XLOOKUP(Table7[[#This Row],[Merged Customer ID]],Table3__3_16[Customer ID],Table3__3_16[Any Transplants])</f>
        <v>No</v>
      </c>
      <c r="G128" s="22" t="str">
        <f>_xlfn.XLOOKUP(Table7[[#This Row],[Merged Customer ID]],Table3__3_16[Customer ID],Table3__3_16[Cancer history])</f>
        <v>No</v>
      </c>
      <c r="H128" s="22">
        <f>_xlfn.XLOOKUP(Table7[[#This Row],[Merged Customer ID]],Table3__3_16[Customer ID],Table3__3_16[NumberOfMajorSurgeries])</f>
        <v>0</v>
      </c>
      <c r="I128" s="22" t="str">
        <f>_xlfn.XLOOKUP(Table7[[#This Row],[Merged Customer ID]],Table3__3_16[Customer ID],Table3__3_16[smoker])</f>
        <v>Yes</v>
      </c>
      <c r="J128" s="22" t="str">
        <f>_xlfn.XLOOKUP(Table7[[#This Row],[Merged Customer ID]],Table3__3_16[Customer ID],Table3__3_16[Weight Status])</f>
        <v>Obesity</v>
      </c>
      <c r="K128" s="22" t="str">
        <f>_xlfn.XLOOKUP(Table7[[#This Row],[Merged Customer ID]],Table3__3_16[Customer ID],Table3__3_16[Sugar Status])</f>
        <v>Diabetes</v>
      </c>
      <c r="L128" s="25">
        <f>_xlfn.XLOOKUP(Table7[[#This Row],[Merged Customer ID]],Table6_20[Merged Customer ID],Table6_20[Date of Birth])</f>
        <v>22834</v>
      </c>
      <c r="M128" s="29">
        <f>_xlfn.XLOOKUP(Table7[[#This Row],[Merged Customer ID]],Table6_20[Merged Customer ID],Table6_20[charges],"0",0)</f>
        <v>39221.120000000003</v>
      </c>
      <c r="N128" s="29" t="str">
        <f>_xlfn.XLOOKUP(Table7[[#This Row],[Merged Customer ID]],Table6_20[Merged Customer ID],Table6_20[Hospital tier])</f>
        <v>tier - 2</v>
      </c>
      <c r="O128" s="29" t="str">
        <f>_xlfn.XLOOKUP(Table7[[#This Row],[Merged Customer ID]],Table6_20[Merged Customer ID],Table6_20[City tier])</f>
        <v>tier - 1</v>
      </c>
      <c r="P128" s="29" t="str">
        <f>_xlfn.XLOOKUP(Table7[[#This Row],[Merged Customer ID]],Table6_20[Merged Customer ID],Table6_20[State ID])</f>
        <v>R1011</v>
      </c>
      <c r="Q128" s="35">
        <f>_xlfn.XLOOKUP(Table7[[#This Row],[Merged Customer ID]],Table6_20[Merged Customer ID],Table6_20[Age])</f>
        <v>60.919444444444444</v>
      </c>
    </row>
    <row r="129" spans="1:17" x14ac:dyDescent="0.35">
      <c r="A129" s="23" t="s">
        <v>2245</v>
      </c>
      <c r="B129" s="23" t="str">
        <f>_xlfn.XLOOKUP(Table7[[#This Row],[Merged Customer ID]],Table2_1[Merged Customer ID],Table2_1[First Name])</f>
        <v>Tice</v>
      </c>
      <c r="C129" s="23">
        <f>_xlfn.XLOOKUP(Table7[[#This Row],[Merged Customer ID]],Table3__3_16[Customer ID],Table3__3_16[BMI])</f>
        <v>32.774999999999999</v>
      </c>
      <c r="D129" s="23">
        <f>_xlfn.XLOOKUP(Table7[[#This Row],[Merged Customer ID]],Table3__3_16[Customer ID],Table3__3_16[HBA1C])</f>
        <v>4.72</v>
      </c>
      <c r="E129" s="22" t="str">
        <f>_xlfn.XLOOKUP(Table7[[#This Row],[Merged Customer ID]],Table3__3_16[Customer ID],Table3__3_16[Heart Issues])</f>
        <v>No</v>
      </c>
      <c r="F129" s="23" t="str">
        <f>_xlfn.XLOOKUP(Table7[[#This Row],[Merged Customer ID]],Table3__3_16[Customer ID],Table3__3_16[Any Transplants])</f>
        <v>No</v>
      </c>
      <c r="G129" s="23" t="str">
        <f>_xlfn.XLOOKUP(Table7[[#This Row],[Merged Customer ID]],Table3__3_16[Customer ID],Table3__3_16[Cancer history])</f>
        <v>No</v>
      </c>
      <c r="H129" s="23">
        <f>_xlfn.XLOOKUP(Table7[[#This Row],[Merged Customer ID]],Table3__3_16[Customer ID],Table3__3_16[NumberOfMajorSurgeries])</f>
        <v>0</v>
      </c>
      <c r="I129" s="23" t="str">
        <f>_xlfn.XLOOKUP(Table7[[#This Row],[Merged Customer ID]],Table3__3_16[Customer ID],Table3__3_16[smoker])</f>
        <v>Yes</v>
      </c>
      <c r="J129" s="23" t="str">
        <f>_xlfn.XLOOKUP(Table7[[#This Row],[Merged Customer ID]],Table3__3_16[Customer ID],Table3__3_16[Weight Status])</f>
        <v>Obesity</v>
      </c>
      <c r="K129" s="23" t="str">
        <f>_xlfn.XLOOKUP(Table7[[#This Row],[Merged Customer ID]],Table3__3_16[Customer ID],Table3__3_16[Sugar Status])</f>
        <v>Normal</v>
      </c>
      <c r="L129" s="26">
        <f>_xlfn.XLOOKUP(Table7[[#This Row],[Merged Customer ID]],Table6_20[Merged Customer ID],Table6_20[Date of Birth])</f>
        <v>30167</v>
      </c>
      <c r="M129" s="30">
        <f>_xlfn.XLOOKUP(Table7[[#This Row],[Merged Customer ID]],Table6_20[Merged Customer ID],Table6_20[charges],"0",0)</f>
        <v>39125.33</v>
      </c>
      <c r="N129" s="30" t="str">
        <f>_xlfn.XLOOKUP(Table7[[#This Row],[Merged Customer ID]],Table6_20[Merged Customer ID],Table6_20[Hospital tier])</f>
        <v>tier - 1</v>
      </c>
      <c r="O129" s="30" t="str">
        <f>_xlfn.XLOOKUP(Table7[[#This Row],[Merged Customer ID]],Table6_20[Merged Customer ID],Table6_20[City tier])</f>
        <v>tier - 1</v>
      </c>
      <c r="P129" s="30" t="str">
        <f>_xlfn.XLOOKUP(Table7[[#This Row],[Merged Customer ID]],Table6_20[Merged Customer ID],Table6_20[State ID])</f>
        <v>R1016</v>
      </c>
      <c r="Q129" s="36">
        <f>_xlfn.XLOOKUP(Table7[[#This Row],[Merged Customer ID]],Table6_20[Merged Customer ID],Table6_20[Age])</f>
        <v>40.844444444444441</v>
      </c>
    </row>
    <row r="130" spans="1:17" x14ac:dyDescent="0.35">
      <c r="A130" s="22" t="s">
        <v>2244</v>
      </c>
      <c r="B130" s="22" t="str">
        <f>_xlfn.XLOOKUP(Table7[[#This Row],[Merged Customer ID]],Table2_1[Merged Customer ID],Table2_1[First Name])</f>
        <v>Wolf</v>
      </c>
      <c r="C130" s="22">
        <f>_xlfn.XLOOKUP(Table7[[#This Row],[Merged Customer ID]],Table3__3_16[Customer ID],Table3__3_16[BMI])</f>
        <v>34.200000000000003</v>
      </c>
      <c r="D130" s="22">
        <f>_xlfn.XLOOKUP(Table7[[#This Row],[Merged Customer ID]],Table3__3_16[Customer ID],Table3__3_16[HBA1C])</f>
        <v>5.91</v>
      </c>
      <c r="E130" s="22" t="str">
        <f>_xlfn.XLOOKUP(Table7[[#This Row],[Merged Customer ID]],Table3__3_16[Customer ID],Table3__3_16[Heart Issues])</f>
        <v>Yes</v>
      </c>
      <c r="F130" s="22" t="str">
        <f>_xlfn.XLOOKUP(Table7[[#This Row],[Merged Customer ID]],Table3__3_16[Customer ID],Table3__3_16[Any Transplants])</f>
        <v>No</v>
      </c>
      <c r="G130" s="22" t="str">
        <f>_xlfn.XLOOKUP(Table7[[#This Row],[Merged Customer ID]],Table3__3_16[Customer ID],Table3__3_16[Cancer history])</f>
        <v>No</v>
      </c>
      <c r="H130" s="22">
        <f>_xlfn.XLOOKUP(Table7[[#This Row],[Merged Customer ID]],Table3__3_16[Customer ID],Table3__3_16[NumberOfMajorSurgeries])</f>
        <v>0</v>
      </c>
      <c r="I130" s="22" t="str">
        <f>_xlfn.XLOOKUP(Table7[[#This Row],[Merged Customer ID]],Table3__3_16[Customer ID],Table3__3_16[smoker])</f>
        <v>Yes</v>
      </c>
      <c r="J130" s="22" t="str">
        <f>_xlfn.XLOOKUP(Table7[[#This Row],[Merged Customer ID]],Table3__3_16[Customer ID],Table3__3_16[Weight Status])</f>
        <v>Obesity</v>
      </c>
      <c r="K130" s="22" t="str">
        <f>_xlfn.XLOOKUP(Table7[[#This Row],[Merged Customer ID]],Table3__3_16[Customer ID],Table3__3_16[Sugar Status])</f>
        <v>Prediabetes</v>
      </c>
      <c r="L130" s="25">
        <f>_xlfn.XLOOKUP(Table7[[#This Row],[Merged Customer ID]],Table6_20[Merged Customer ID],Table6_20[Date of Birth])</f>
        <v>31310</v>
      </c>
      <c r="M130" s="29">
        <f>_xlfn.XLOOKUP(Table7[[#This Row],[Merged Customer ID]],Table6_20[Merged Customer ID],Table6_20[charges],"0",0)</f>
        <v>39047.29</v>
      </c>
      <c r="N130" s="29" t="str">
        <f>_xlfn.XLOOKUP(Table7[[#This Row],[Merged Customer ID]],Table6_20[Merged Customer ID],Table6_20[Hospital tier])</f>
        <v>tier - 1</v>
      </c>
      <c r="O130" s="29" t="str">
        <f>_xlfn.XLOOKUP(Table7[[#This Row],[Merged Customer ID]],Table6_20[Merged Customer ID],Table6_20[City tier])</f>
        <v>tier - 3</v>
      </c>
      <c r="P130" s="29" t="str">
        <f>_xlfn.XLOOKUP(Table7[[#This Row],[Merged Customer ID]],Table6_20[Merged Customer ID],Table6_20[State ID])</f>
        <v>R1017</v>
      </c>
      <c r="Q130" s="35">
        <f>_xlfn.XLOOKUP(Table7[[#This Row],[Merged Customer ID]],Table6_20[Merged Customer ID],Table6_20[Age])</f>
        <v>37.716666666666669</v>
      </c>
    </row>
    <row r="131" spans="1:17" x14ac:dyDescent="0.35">
      <c r="A131" s="23" t="s">
        <v>2243</v>
      </c>
      <c r="B131" s="23" t="str">
        <f>_xlfn.XLOOKUP(Table7[[#This Row],[Merged Customer ID]],Table2_1[Merged Customer ID],Table2_1[First Name])</f>
        <v>Oppedal</v>
      </c>
      <c r="C131" s="23">
        <f>_xlfn.XLOOKUP(Table7[[#This Row],[Merged Customer ID]],Table3__3_16[Customer ID],Table3__3_16[BMI])</f>
        <v>30.2</v>
      </c>
      <c r="D131" s="23">
        <f>_xlfn.XLOOKUP(Table7[[#This Row],[Merged Customer ID]],Table3__3_16[Customer ID],Table3__3_16[HBA1C])</f>
        <v>9.58</v>
      </c>
      <c r="E131" s="22" t="str">
        <f>_xlfn.XLOOKUP(Table7[[#This Row],[Merged Customer ID]],Table3__3_16[Customer ID],Table3__3_16[Heart Issues])</f>
        <v>No</v>
      </c>
      <c r="F131" s="23" t="str">
        <f>_xlfn.XLOOKUP(Table7[[#This Row],[Merged Customer ID]],Table3__3_16[Customer ID],Table3__3_16[Any Transplants])</f>
        <v>No</v>
      </c>
      <c r="G131" s="23" t="str">
        <f>_xlfn.XLOOKUP(Table7[[#This Row],[Merged Customer ID]],Table3__3_16[Customer ID],Table3__3_16[Cancer history])</f>
        <v>No</v>
      </c>
      <c r="H131" s="23">
        <f>_xlfn.XLOOKUP(Table7[[#This Row],[Merged Customer ID]],Table3__3_16[Customer ID],Table3__3_16[NumberOfMajorSurgeries])</f>
        <v>0</v>
      </c>
      <c r="I131" s="23" t="str">
        <f>_xlfn.XLOOKUP(Table7[[#This Row],[Merged Customer ID]],Table3__3_16[Customer ID],Table3__3_16[smoker])</f>
        <v>Yes</v>
      </c>
      <c r="J131" s="23" t="str">
        <f>_xlfn.XLOOKUP(Table7[[#This Row],[Merged Customer ID]],Table3__3_16[Customer ID],Table3__3_16[Weight Status])</f>
        <v>Obesity</v>
      </c>
      <c r="K131" s="23" t="str">
        <f>_xlfn.XLOOKUP(Table7[[#This Row],[Merged Customer ID]],Table3__3_16[Customer ID],Table3__3_16[Sugar Status])</f>
        <v>Diabetes</v>
      </c>
      <c r="L131" s="26">
        <f>_xlfn.XLOOKUP(Table7[[#This Row],[Merged Customer ID]],Table6_20[Merged Customer ID],Table6_20[Date of Birth])</f>
        <v>28775</v>
      </c>
      <c r="M131" s="30">
        <f>_xlfn.XLOOKUP(Table7[[#This Row],[Merged Customer ID]],Table6_20[Merged Customer ID],Table6_20[charges],"0",0)</f>
        <v>38998.550000000003</v>
      </c>
      <c r="N131" s="30" t="str">
        <f>_xlfn.XLOOKUP(Table7[[#This Row],[Merged Customer ID]],Table6_20[Merged Customer ID],Table6_20[Hospital tier])</f>
        <v>tier - 1</v>
      </c>
      <c r="O131" s="30" t="str">
        <f>_xlfn.XLOOKUP(Table7[[#This Row],[Merged Customer ID]],Table6_20[Merged Customer ID],Table6_20[City tier])</f>
        <v>tier - 1</v>
      </c>
      <c r="P131" s="30" t="str">
        <f>_xlfn.XLOOKUP(Table7[[#This Row],[Merged Customer ID]],Table6_20[Merged Customer ID],Table6_20[State ID])</f>
        <v>R1011</v>
      </c>
      <c r="Q131" s="36">
        <f>_xlfn.XLOOKUP(Table7[[#This Row],[Merged Customer ID]],Table6_20[Merged Customer ID],Table6_20[Age])</f>
        <v>44.655555555555559</v>
      </c>
    </row>
    <row r="132" spans="1:17" x14ac:dyDescent="0.35">
      <c r="A132" s="22" t="s">
        <v>2242</v>
      </c>
      <c r="B132" s="22" t="str">
        <f>_xlfn.XLOOKUP(Table7[[#This Row],[Merged Customer ID]],Table2_1[Merged Customer ID],Table2_1[First Name])</f>
        <v>Wright</v>
      </c>
      <c r="C132" s="22">
        <f>_xlfn.XLOOKUP(Table7[[#This Row],[Merged Customer ID]],Table3__3_16[Customer ID],Table3__3_16[BMI])</f>
        <v>48.32</v>
      </c>
      <c r="D132" s="22">
        <f>_xlfn.XLOOKUP(Table7[[#This Row],[Merged Customer ID]],Table3__3_16[Customer ID],Table3__3_16[HBA1C])</f>
        <v>5.77</v>
      </c>
      <c r="E132" s="22" t="str">
        <f>_xlfn.XLOOKUP(Table7[[#This Row],[Merged Customer ID]],Table3__3_16[Customer ID],Table3__3_16[Heart Issues])</f>
        <v>No</v>
      </c>
      <c r="F132" s="22" t="str">
        <f>_xlfn.XLOOKUP(Table7[[#This Row],[Merged Customer ID]],Table3__3_16[Customer ID],Table3__3_16[Any Transplants])</f>
        <v>No</v>
      </c>
      <c r="G132" s="22" t="str">
        <f>_xlfn.XLOOKUP(Table7[[#This Row],[Merged Customer ID]],Table3__3_16[Customer ID],Table3__3_16[Cancer history])</f>
        <v>No</v>
      </c>
      <c r="H132" s="22">
        <f>_xlfn.XLOOKUP(Table7[[#This Row],[Merged Customer ID]],Table3__3_16[Customer ID],Table3__3_16[NumberOfMajorSurgeries])</f>
        <v>0</v>
      </c>
      <c r="I132" s="22" t="str">
        <f>_xlfn.XLOOKUP(Table7[[#This Row],[Merged Customer ID]],Table3__3_16[Customer ID],Table3__3_16[smoker])</f>
        <v>Yes</v>
      </c>
      <c r="J132" s="22" t="str">
        <f>_xlfn.XLOOKUP(Table7[[#This Row],[Merged Customer ID]],Table3__3_16[Customer ID],Table3__3_16[Weight Status])</f>
        <v>Obesity</v>
      </c>
      <c r="K132" s="22" t="str">
        <f>_xlfn.XLOOKUP(Table7[[#This Row],[Merged Customer ID]],Table3__3_16[Customer ID],Table3__3_16[Sugar Status])</f>
        <v>Prediabetes</v>
      </c>
      <c r="L132" s="25">
        <f>_xlfn.XLOOKUP(Table7[[#This Row],[Merged Customer ID]],Table6_20[Merged Customer ID],Table6_20[Date of Birth])</f>
        <v>29488</v>
      </c>
      <c r="M132" s="29">
        <f>_xlfn.XLOOKUP(Table7[[#This Row],[Merged Customer ID]],Table6_20[Merged Customer ID],Table6_20[charges],"0",0)</f>
        <v>38947.43</v>
      </c>
      <c r="N132" s="29" t="str">
        <f>_xlfn.XLOOKUP(Table7[[#This Row],[Merged Customer ID]],Table6_20[Merged Customer ID],Table6_20[Hospital tier])</f>
        <v>tier - 2</v>
      </c>
      <c r="O132" s="29" t="str">
        <f>_xlfn.XLOOKUP(Table7[[#This Row],[Merged Customer ID]],Table6_20[Merged Customer ID],Table6_20[City tier])</f>
        <v>tier - 3</v>
      </c>
      <c r="P132" s="29" t="str">
        <f>_xlfn.XLOOKUP(Table7[[#This Row],[Merged Customer ID]],Table6_20[Merged Customer ID],Table6_20[State ID])</f>
        <v>R1011</v>
      </c>
      <c r="Q132" s="35">
        <f>_xlfn.XLOOKUP(Table7[[#This Row],[Merged Customer ID]],Table6_20[Merged Customer ID],Table6_20[Age])</f>
        <v>42.705555555555556</v>
      </c>
    </row>
    <row r="133" spans="1:17" x14ac:dyDescent="0.35">
      <c r="A133" s="23" t="s">
        <v>2241</v>
      </c>
      <c r="B133" s="23" t="str">
        <f>_xlfn.XLOOKUP(Table7[[#This Row],[Merged Customer ID]],Table2_1[Merged Customer ID],Table2_1[First Name])</f>
        <v>Ellis</v>
      </c>
      <c r="C133" s="23">
        <f>_xlfn.XLOOKUP(Table7[[#This Row],[Merged Customer ID]],Table3__3_16[Customer ID],Table3__3_16[BMI])</f>
        <v>44.86</v>
      </c>
      <c r="D133" s="23">
        <f>_xlfn.XLOOKUP(Table7[[#This Row],[Merged Customer ID]],Table3__3_16[Customer ID],Table3__3_16[HBA1C])</f>
        <v>4.38</v>
      </c>
      <c r="E133" s="22" t="str">
        <f>_xlfn.XLOOKUP(Table7[[#This Row],[Merged Customer ID]],Table3__3_16[Customer ID],Table3__3_16[Heart Issues])</f>
        <v>Yes</v>
      </c>
      <c r="F133" s="23" t="str">
        <f>_xlfn.XLOOKUP(Table7[[#This Row],[Merged Customer ID]],Table3__3_16[Customer ID],Table3__3_16[Any Transplants])</f>
        <v>No</v>
      </c>
      <c r="G133" s="23" t="str">
        <f>_xlfn.XLOOKUP(Table7[[#This Row],[Merged Customer ID]],Table3__3_16[Customer ID],Table3__3_16[Cancer history])</f>
        <v>No</v>
      </c>
      <c r="H133" s="23">
        <f>_xlfn.XLOOKUP(Table7[[#This Row],[Merged Customer ID]],Table3__3_16[Customer ID],Table3__3_16[NumberOfMajorSurgeries])</f>
        <v>0</v>
      </c>
      <c r="I133" s="23" t="str">
        <f>_xlfn.XLOOKUP(Table7[[#This Row],[Merged Customer ID]],Table3__3_16[Customer ID],Table3__3_16[smoker])</f>
        <v>Yes</v>
      </c>
      <c r="J133" s="23" t="str">
        <f>_xlfn.XLOOKUP(Table7[[#This Row],[Merged Customer ID]],Table3__3_16[Customer ID],Table3__3_16[Weight Status])</f>
        <v>Obesity</v>
      </c>
      <c r="K133" s="23" t="str">
        <f>_xlfn.XLOOKUP(Table7[[#This Row],[Merged Customer ID]],Table3__3_16[Customer ID],Table3__3_16[Sugar Status])</f>
        <v>Normal</v>
      </c>
      <c r="L133" s="26">
        <f>_xlfn.XLOOKUP(Table7[[#This Row],[Merged Customer ID]],Table6_20[Merged Customer ID],Table6_20[Date of Birth])</f>
        <v>28109</v>
      </c>
      <c r="M133" s="30">
        <f>_xlfn.XLOOKUP(Table7[[#This Row],[Merged Customer ID]],Table6_20[Merged Customer ID],Table6_20[charges],"0",0)</f>
        <v>38932.559999999998</v>
      </c>
      <c r="N133" s="30" t="str">
        <f>_xlfn.XLOOKUP(Table7[[#This Row],[Merged Customer ID]],Table6_20[Merged Customer ID],Table6_20[Hospital tier])</f>
        <v>tier - 2</v>
      </c>
      <c r="O133" s="30" t="str">
        <f>_xlfn.XLOOKUP(Table7[[#This Row],[Merged Customer ID]],Table6_20[Merged Customer ID],Table6_20[City tier])</f>
        <v>tier - 3</v>
      </c>
      <c r="P133" s="30" t="str">
        <f>_xlfn.XLOOKUP(Table7[[#This Row],[Merged Customer ID]],Table6_20[Merged Customer ID],Table6_20[State ID])</f>
        <v>R1011</v>
      </c>
      <c r="Q133" s="36">
        <f>_xlfn.XLOOKUP(Table7[[#This Row],[Merged Customer ID]],Table6_20[Merged Customer ID],Table6_20[Age])</f>
        <v>46.480555555555554</v>
      </c>
    </row>
    <row r="134" spans="1:17" x14ac:dyDescent="0.35">
      <c r="A134" s="22" t="s">
        <v>2240</v>
      </c>
      <c r="B134" s="22" t="str">
        <f>_xlfn.XLOOKUP(Table7[[#This Row],[Merged Customer ID]],Table2_1[Merged Customer ID],Table2_1[First Name])</f>
        <v>Taormina</v>
      </c>
      <c r="C134" s="22">
        <f>_xlfn.XLOOKUP(Table7[[#This Row],[Merged Customer ID]],Table3__3_16[Customer ID],Table3__3_16[BMI])</f>
        <v>52.15</v>
      </c>
      <c r="D134" s="22">
        <f>_xlfn.XLOOKUP(Table7[[#This Row],[Merged Customer ID]],Table3__3_16[Customer ID],Table3__3_16[HBA1C])</f>
        <v>5.65</v>
      </c>
      <c r="E134" s="22" t="str">
        <f>_xlfn.XLOOKUP(Table7[[#This Row],[Merged Customer ID]],Table3__3_16[Customer ID],Table3__3_16[Heart Issues])</f>
        <v>No</v>
      </c>
      <c r="F134" s="22" t="str">
        <f>_xlfn.XLOOKUP(Table7[[#This Row],[Merged Customer ID]],Table3__3_16[Customer ID],Table3__3_16[Any Transplants])</f>
        <v>No</v>
      </c>
      <c r="G134" s="22" t="str">
        <f>_xlfn.XLOOKUP(Table7[[#This Row],[Merged Customer ID]],Table3__3_16[Customer ID],Table3__3_16[Cancer history])</f>
        <v>No</v>
      </c>
      <c r="H134" s="22">
        <f>_xlfn.XLOOKUP(Table7[[#This Row],[Merged Customer ID]],Table3__3_16[Customer ID],Table3__3_16[NumberOfMajorSurgeries])</f>
        <v>1</v>
      </c>
      <c r="I134" s="22" t="str">
        <f>_xlfn.XLOOKUP(Table7[[#This Row],[Merged Customer ID]],Table3__3_16[Customer ID],Table3__3_16[smoker])</f>
        <v>Yes</v>
      </c>
      <c r="J134" s="22" t="str">
        <f>_xlfn.XLOOKUP(Table7[[#This Row],[Merged Customer ID]],Table3__3_16[Customer ID],Table3__3_16[Weight Status])</f>
        <v>Obesity</v>
      </c>
      <c r="K134" s="22" t="str">
        <f>_xlfn.XLOOKUP(Table7[[#This Row],[Merged Customer ID]],Table3__3_16[Customer ID],Table3__3_16[Sugar Status])</f>
        <v>Normal</v>
      </c>
      <c r="L134" s="25">
        <f>_xlfn.XLOOKUP(Table7[[#This Row],[Merged Customer ID]],Table6_20[Merged Customer ID],Table6_20[Date of Birth])</f>
        <v>31944</v>
      </c>
      <c r="M134" s="29">
        <f>_xlfn.XLOOKUP(Table7[[#This Row],[Merged Customer ID]],Table6_20[Merged Customer ID],Table6_20[charges],"0",0)</f>
        <v>38924.04</v>
      </c>
      <c r="N134" s="29" t="str">
        <f>_xlfn.XLOOKUP(Table7[[#This Row],[Merged Customer ID]],Table6_20[Merged Customer ID],Table6_20[Hospital tier])</f>
        <v>tier - 2</v>
      </c>
      <c r="O134" s="29" t="str">
        <f>_xlfn.XLOOKUP(Table7[[#This Row],[Merged Customer ID]],Table6_20[Merged Customer ID],Table6_20[City tier])</f>
        <v>tier - 2</v>
      </c>
      <c r="P134" s="29" t="str">
        <f>_xlfn.XLOOKUP(Table7[[#This Row],[Merged Customer ID]],Table6_20[Merged Customer ID],Table6_20[State ID])</f>
        <v>R1011</v>
      </c>
      <c r="Q134" s="35">
        <f>_xlfn.XLOOKUP(Table7[[#This Row],[Merged Customer ID]],Table6_20[Merged Customer ID],Table6_20[Age])</f>
        <v>35.977777777777774</v>
      </c>
    </row>
    <row r="135" spans="1:17" x14ac:dyDescent="0.35">
      <c r="A135" s="23" t="s">
        <v>2239</v>
      </c>
      <c r="B135" s="23" t="str">
        <f>_xlfn.XLOOKUP(Table7[[#This Row],[Merged Customer ID]],Table2_1[Merged Customer ID],Table2_1[First Name])</f>
        <v>Lynch</v>
      </c>
      <c r="C135" s="23">
        <f>_xlfn.XLOOKUP(Table7[[#This Row],[Merged Customer ID]],Table3__3_16[Customer ID],Table3__3_16[BMI])</f>
        <v>41.12</v>
      </c>
      <c r="D135" s="23">
        <f>_xlfn.XLOOKUP(Table7[[#This Row],[Merged Customer ID]],Table3__3_16[Customer ID],Table3__3_16[HBA1C])</f>
        <v>7.54</v>
      </c>
      <c r="E135" s="22" t="str">
        <f>_xlfn.XLOOKUP(Table7[[#This Row],[Merged Customer ID]],Table3__3_16[Customer ID],Table3__3_16[Heart Issues])</f>
        <v>Yes</v>
      </c>
      <c r="F135" s="23" t="str">
        <f>_xlfn.XLOOKUP(Table7[[#This Row],[Merged Customer ID]],Table3__3_16[Customer ID],Table3__3_16[Any Transplants])</f>
        <v>No</v>
      </c>
      <c r="G135" s="23" t="str">
        <f>_xlfn.XLOOKUP(Table7[[#This Row],[Merged Customer ID]],Table3__3_16[Customer ID],Table3__3_16[Cancer history])</f>
        <v>No</v>
      </c>
      <c r="H135" s="23">
        <f>_xlfn.XLOOKUP(Table7[[#This Row],[Merged Customer ID]],Table3__3_16[Customer ID],Table3__3_16[NumberOfMajorSurgeries])</f>
        <v>0</v>
      </c>
      <c r="I135" s="23" t="str">
        <f>_xlfn.XLOOKUP(Table7[[#This Row],[Merged Customer ID]],Table3__3_16[Customer ID],Table3__3_16[smoker])</f>
        <v>Yes</v>
      </c>
      <c r="J135" s="23" t="str">
        <f>_xlfn.XLOOKUP(Table7[[#This Row],[Merged Customer ID]],Table3__3_16[Customer ID],Table3__3_16[Weight Status])</f>
        <v>Obesity</v>
      </c>
      <c r="K135" s="23" t="str">
        <f>_xlfn.XLOOKUP(Table7[[#This Row],[Merged Customer ID]],Table3__3_16[Customer ID],Table3__3_16[Sugar Status])</f>
        <v>Diabetes</v>
      </c>
      <c r="L135" s="26">
        <f>_xlfn.XLOOKUP(Table7[[#This Row],[Merged Customer ID]],Table6_20[Merged Customer ID],Table6_20[Date of Birth])</f>
        <v>24683</v>
      </c>
      <c r="M135" s="30">
        <f>_xlfn.XLOOKUP(Table7[[#This Row],[Merged Customer ID]],Table6_20[Merged Customer ID],Table6_20[charges],"0",0)</f>
        <v>38893.360000000001</v>
      </c>
      <c r="N135" s="30" t="str">
        <f>_xlfn.XLOOKUP(Table7[[#This Row],[Merged Customer ID]],Table6_20[Merged Customer ID],Table6_20[Hospital tier])</f>
        <v>tier - 1</v>
      </c>
      <c r="O135" s="30" t="str">
        <f>_xlfn.XLOOKUP(Table7[[#This Row],[Merged Customer ID]],Table6_20[Merged Customer ID],Table6_20[City tier])</f>
        <v>tier - 2</v>
      </c>
      <c r="P135" s="30" t="str">
        <f>_xlfn.XLOOKUP(Table7[[#This Row],[Merged Customer ID]],Table6_20[Merged Customer ID],Table6_20[State ID])</f>
        <v>R1011</v>
      </c>
      <c r="Q135" s="36">
        <f>_xlfn.XLOOKUP(Table7[[#This Row],[Merged Customer ID]],Table6_20[Merged Customer ID],Table6_20[Age])</f>
        <v>55.855555555555554</v>
      </c>
    </row>
    <row r="136" spans="1:17" x14ac:dyDescent="0.35">
      <c r="A136" s="22" t="s">
        <v>2238</v>
      </c>
      <c r="B136" s="22" t="str">
        <f>_xlfn.XLOOKUP(Table7[[#This Row],[Merged Customer ID]],Table2_1[Merged Customer ID],Table2_1[First Name])</f>
        <v>Tavella</v>
      </c>
      <c r="C136" s="22">
        <f>_xlfn.XLOOKUP(Table7[[#This Row],[Merged Customer ID]],Table3__3_16[Customer ID],Table3__3_16[BMI])</f>
        <v>38.39</v>
      </c>
      <c r="D136" s="22">
        <f>_xlfn.XLOOKUP(Table7[[#This Row],[Merged Customer ID]],Table3__3_16[Customer ID],Table3__3_16[HBA1C])</f>
        <v>5.1100000000000003</v>
      </c>
      <c r="E136" s="22" t="str">
        <f>_xlfn.XLOOKUP(Table7[[#This Row],[Merged Customer ID]],Table3__3_16[Customer ID],Table3__3_16[Heart Issues])</f>
        <v>Yes</v>
      </c>
      <c r="F136" s="22" t="str">
        <f>_xlfn.XLOOKUP(Table7[[#This Row],[Merged Customer ID]],Table3__3_16[Customer ID],Table3__3_16[Any Transplants])</f>
        <v>No</v>
      </c>
      <c r="G136" s="22" t="str">
        <f>_xlfn.XLOOKUP(Table7[[#This Row],[Merged Customer ID]],Table3__3_16[Customer ID],Table3__3_16[Cancer history])</f>
        <v>No</v>
      </c>
      <c r="H136" s="22">
        <f>_xlfn.XLOOKUP(Table7[[#This Row],[Merged Customer ID]],Table3__3_16[Customer ID],Table3__3_16[NumberOfMajorSurgeries])</f>
        <v>1</v>
      </c>
      <c r="I136" s="22" t="str">
        <f>_xlfn.XLOOKUP(Table7[[#This Row],[Merged Customer ID]],Table3__3_16[Customer ID],Table3__3_16[smoker])</f>
        <v>Yes</v>
      </c>
      <c r="J136" s="22" t="str">
        <f>_xlfn.XLOOKUP(Table7[[#This Row],[Merged Customer ID]],Table3__3_16[Customer ID],Table3__3_16[Weight Status])</f>
        <v>Obesity</v>
      </c>
      <c r="K136" s="22" t="str">
        <f>_xlfn.XLOOKUP(Table7[[#This Row],[Merged Customer ID]],Table3__3_16[Customer ID],Table3__3_16[Sugar Status])</f>
        <v>Normal</v>
      </c>
      <c r="L136" s="25">
        <f>_xlfn.XLOOKUP(Table7[[#This Row],[Merged Customer ID]],Table6_20[Merged Customer ID],Table6_20[Date of Birth])</f>
        <v>23534</v>
      </c>
      <c r="M136" s="29">
        <f>_xlfn.XLOOKUP(Table7[[#This Row],[Merged Customer ID]],Table6_20[Merged Customer ID],Table6_20[charges],"0",0)</f>
        <v>38869.25</v>
      </c>
      <c r="N136" s="29" t="str">
        <f>_xlfn.XLOOKUP(Table7[[#This Row],[Merged Customer ID]],Table6_20[Merged Customer ID],Table6_20[Hospital tier])</f>
        <v>tier - 2</v>
      </c>
      <c r="O136" s="29" t="str">
        <f>_xlfn.XLOOKUP(Table7[[#This Row],[Merged Customer ID]],Table6_20[Merged Customer ID],Table6_20[City tier])</f>
        <v>tier - 2</v>
      </c>
      <c r="P136" s="29" t="str">
        <f>_xlfn.XLOOKUP(Table7[[#This Row],[Merged Customer ID]],Table6_20[Merged Customer ID],Table6_20[State ID])</f>
        <v>R1011</v>
      </c>
      <c r="Q136" s="35">
        <f>_xlfn.XLOOKUP(Table7[[#This Row],[Merged Customer ID]],Table6_20[Merged Customer ID],Table6_20[Age])</f>
        <v>59.005555555555553</v>
      </c>
    </row>
    <row r="137" spans="1:17" x14ac:dyDescent="0.35">
      <c r="A137" s="23" t="s">
        <v>2237</v>
      </c>
      <c r="B137" s="23" t="str">
        <f>_xlfn.XLOOKUP(Table7[[#This Row],[Merged Customer ID]],Table2_1[Merged Customer ID],Table2_1[First Name])</f>
        <v>Neufeld</v>
      </c>
      <c r="C137" s="23">
        <f>_xlfn.XLOOKUP(Table7[[#This Row],[Merged Customer ID]],Table3__3_16[Customer ID],Table3__3_16[BMI])</f>
        <v>46.85</v>
      </c>
      <c r="D137" s="23">
        <f>_xlfn.XLOOKUP(Table7[[#This Row],[Merged Customer ID]],Table3__3_16[Customer ID],Table3__3_16[HBA1C])</f>
        <v>4.25</v>
      </c>
      <c r="E137" s="22" t="str">
        <f>_xlfn.XLOOKUP(Table7[[#This Row],[Merged Customer ID]],Table3__3_16[Customer ID],Table3__3_16[Heart Issues])</f>
        <v>No</v>
      </c>
      <c r="F137" s="23" t="str">
        <f>_xlfn.XLOOKUP(Table7[[#This Row],[Merged Customer ID]],Table3__3_16[Customer ID],Table3__3_16[Any Transplants])</f>
        <v>No</v>
      </c>
      <c r="G137" s="23" t="str">
        <f>_xlfn.XLOOKUP(Table7[[#This Row],[Merged Customer ID]],Table3__3_16[Customer ID],Table3__3_16[Cancer history])</f>
        <v>Yes</v>
      </c>
      <c r="H137" s="23">
        <f>_xlfn.XLOOKUP(Table7[[#This Row],[Merged Customer ID]],Table3__3_16[Customer ID],Table3__3_16[NumberOfMajorSurgeries])</f>
        <v>1</v>
      </c>
      <c r="I137" s="23" t="str">
        <f>_xlfn.XLOOKUP(Table7[[#This Row],[Merged Customer ID]],Table3__3_16[Customer ID],Table3__3_16[smoker])</f>
        <v>Yes</v>
      </c>
      <c r="J137" s="23" t="str">
        <f>_xlfn.XLOOKUP(Table7[[#This Row],[Merged Customer ID]],Table3__3_16[Customer ID],Table3__3_16[Weight Status])</f>
        <v>Obesity</v>
      </c>
      <c r="K137" s="23" t="str">
        <f>_xlfn.XLOOKUP(Table7[[#This Row],[Merged Customer ID]],Table3__3_16[Customer ID],Table3__3_16[Sugar Status])</f>
        <v>Normal</v>
      </c>
      <c r="L137" s="26">
        <f>_xlfn.XLOOKUP(Table7[[#This Row],[Merged Customer ID]],Table6_20[Merged Customer ID],Table6_20[Date of Birth])</f>
        <v>29192</v>
      </c>
      <c r="M137" s="30">
        <f>_xlfn.XLOOKUP(Table7[[#This Row],[Merged Customer ID]],Table6_20[Merged Customer ID],Table6_20[charges],"0",0)</f>
        <v>38836.980000000003</v>
      </c>
      <c r="N137" s="30" t="str">
        <f>_xlfn.XLOOKUP(Table7[[#This Row],[Merged Customer ID]],Table6_20[Merged Customer ID],Table6_20[Hospital tier])</f>
        <v>tier - 2</v>
      </c>
      <c r="O137" s="30" t="str">
        <f>_xlfn.XLOOKUP(Table7[[#This Row],[Merged Customer ID]],Table6_20[Merged Customer ID],Table6_20[City tier])</f>
        <v>tier - 1</v>
      </c>
      <c r="P137" s="30" t="str">
        <f>_xlfn.XLOOKUP(Table7[[#This Row],[Merged Customer ID]],Table6_20[Merged Customer ID],Table6_20[State ID])</f>
        <v>R1011</v>
      </c>
      <c r="Q137" s="36">
        <f>_xlfn.XLOOKUP(Table7[[#This Row],[Merged Customer ID]],Table6_20[Merged Customer ID],Table6_20[Age])</f>
        <v>43.513888888888886</v>
      </c>
    </row>
    <row r="138" spans="1:17" x14ac:dyDescent="0.35">
      <c r="A138" s="22" t="s">
        <v>2236</v>
      </c>
      <c r="B138" s="22" t="str">
        <f>_xlfn.XLOOKUP(Table7[[#This Row],[Merged Customer ID]],Table2_1[Merged Customer ID],Table2_1[First Name])</f>
        <v>Walhovd</v>
      </c>
      <c r="C138" s="22">
        <f>_xlfn.XLOOKUP(Table7[[#This Row],[Merged Customer ID]],Table3__3_16[Customer ID],Table3__3_16[BMI])</f>
        <v>42.24</v>
      </c>
      <c r="D138" s="22">
        <f>_xlfn.XLOOKUP(Table7[[#This Row],[Merged Customer ID]],Table3__3_16[Customer ID],Table3__3_16[HBA1C])</f>
        <v>5.55</v>
      </c>
      <c r="E138" s="22" t="str">
        <f>_xlfn.XLOOKUP(Table7[[#This Row],[Merged Customer ID]],Table3__3_16[Customer ID],Table3__3_16[Heart Issues])</f>
        <v>No</v>
      </c>
      <c r="F138" s="22" t="str">
        <f>_xlfn.XLOOKUP(Table7[[#This Row],[Merged Customer ID]],Table3__3_16[Customer ID],Table3__3_16[Any Transplants])</f>
        <v>Yes</v>
      </c>
      <c r="G138" s="22" t="str">
        <f>_xlfn.XLOOKUP(Table7[[#This Row],[Merged Customer ID]],Table3__3_16[Customer ID],Table3__3_16[Cancer history])</f>
        <v>No</v>
      </c>
      <c r="H138" s="22">
        <f>_xlfn.XLOOKUP(Table7[[#This Row],[Merged Customer ID]],Table3__3_16[Customer ID],Table3__3_16[NumberOfMajorSurgeries])</f>
        <v>1</v>
      </c>
      <c r="I138" s="22" t="str">
        <f>_xlfn.XLOOKUP(Table7[[#This Row],[Merged Customer ID]],Table3__3_16[Customer ID],Table3__3_16[smoker])</f>
        <v>Yes</v>
      </c>
      <c r="J138" s="22" t="str">
        <f>_xlfn.XLOOKUP(Table7[[#This Row],[Merged Customer ID]],Table3__3_16[Customer ID],Table3__3_16[Weight Status])</f>
        <v>Obesity</v>
      </c>
      <c r="K138" s="22" t="str">
        <f>_xlfn.XLOOKUP(Table7[[#This Row],[Merged Customer ID]],Table3__3_16[Customer ID],Table3__3_16[Sugar Status])</f>
        <v>Normal</v>
      </c>
      <c r="L138" s="25">
        <f>_xlfn.XLOOKUP(Table7[[#This Row],[Merged Customer ID]],Table6_20[Merged Customer ID],Table6_20[Date of Birth])</f>
        <v>38326</v>
      </c>
      <c r="M138" s="29">
        <f>_xlfn.XLOOKUP(Table7[[#This Row],[Merged Customer ID]],Table6_20[Merged Customer ID],Table6_20[charges],"0",0)</f>
        <v>38792.69</v>
      </c>
      <c r="N138" s="29" t="str">
        <f>_xlfn.XLOOKUP(Table7[[#This Row],[Merged Customer ID]],Table6_20[Merged Customer ID],Table6_20[Hospital tier])</f>
        <v>tier - 2</v>
      </c>
      <c r="O138" s="29" t="str">
        <f>_xlfn.XLOOKUP(Table7[[#This Row],[Merged Customer ID]],Table6_20[Merged Customer ID],Table6_20[City tier])</f>
        <v>tier - 2</v>
      </c>
      <c r="P138" s="29" t="str">
        <f>_xlfn.XLOOKUP(Table7[[#This Row],[Merged Customer ID]],Table6_20[Merged Customer ID],Table6_20[State ID])</f>
        <v>R1013</v>
      </c>
      <c r="Q138" s="35">
        <f>_xlfn.XLOOKUP(Table7[[#This Row],[Merged Customer ID]],Table6_20[Merged Customer ID],Table6_20[Age])</f>
        <v>18.508333333333333</v>
      </c>
    </row>
    <row r="139" spans="1:17" x14ac:dyDescent="0.35">
      <c r="A139" s="23" t="s">
        <v>2235</v>
      </c>
      <c r="B139" s="23" t="str">
        <f>_xlfn.XLOOKUP(Table7[[#This Row],[Merged Customer ID]],Table2_1[Merged Customer ID],Table2_1[First Name])</f>
        <v>Washburn</v>
      </c>
      <c r="C139" s="23">
        <f>_xlfn.XLOOKUP(Table7[[#This Row],[Merged Customer ID]],Table3__3_16[Customer ID],Table3__3_16[BMI])</f>
        <v>34.39</v>
      </c>
      <c r="D139" s="23">
        <f>_xlfn.XLOOKUP(Table7[[#This Row],[Merged Customer ID]],Table3__3_16[Customer ID],Table3__3_16[HBA1C])</f>
        <v>5.78</v>
      </c>
      <c r="E139" s="22" t="str">
        <f>_xlfn.XLOOKUP(Table7[[#This Row],[Merged Customer ID]],Table3__3_16[Customer ID],Table3__3_16[Heart Issues])</f>
        <v>No</v>
      </c>
      <c r="F139" s="23" t="str">
        <f>_xlfn.XLOOKUP(Table7[[#This Row],[Merged Customer ID]],Table3__3_16[Customer ID],Table3__3_16[Any Transplants])</f>
        <v>No</v>
      </c>
      <c r="G139" s="23" t="str">
        <f>_xlfn.XLOOKUP(Table7[[#This Row],[Merged Customer ID]],Table3__3_16[Customer ID],Table3__3_16[Cancer history])</f>
        <v>No</v>
      </c>
      <c r="H139" s="23">
        <f>_xlfn.XLOOKUP(Table7[[#This Row],[Merged Customer ID]],Table3__3_16[Customer ID],Table3__3_16[NumberOfMajorSurgeries])</f>
        <v>0</v>
      </c>
      <c r="I139" s="23" t="str">
        <f>_xlfn.XLOOKUP(Table7[[#This Row],[Merged Customer ID]],Table3__3_16[Customer ID],Table3__3_16[smoker])</f>
        <v>Yes</v>
      </c>
      <c r="J139" s="23" t="str">
        <f>_xlfn.XLOOKUP(Table7[[#This Row],[Merged Customer ID]],Table3__3_16[Customer ID],Table3__3_16[Weight Status])</f>
        <v>Obesity</v>
      </c>
      <c r="K139" s="23" t="str">
        <f>_xlfn.XLOOKUP(Table7[[#This Row],[Merged Customer ID]],Table3__3_16[Customer ID],Table3__3_16[Sugar Status])</f>
        <v>Prediabetes</v>
      </c>
      <c r="L139" s="26">
        <f>_xlfn.XLOOKUP(Table7[[#This Row],[Merged Customer ID]],Table6_20[Merged Customer ID],Table6_20[Date of Birth])</f>
        <v>33550</v>
      </c>
      <c r="M139" s="30">
        <f>_xlfn.XLOOKUP(Table7[[#This Row],[Merged Customer ID]],Table6_20[Merged Customer ID],Table6_20[charges],"0",0)</f>
        <v>38746.36</v>
      </c>
      <c r="N139" s="30" t="str">
        <f>_xlfn.XLOOKUP(Table7[[#This Row],[Merged Customer ID]],Table6_20[Merged Customer ID],Table6_20[Hospital tier])</f>
        <v>tier - 1</v>
      </c>
      <c r="O139" s="30" t="str">
        <f>_xlfn.XLOOKUP(Table7[[#This Row],[Merged Customer ID]],Table6_20[Merged Customer ID],Table6_20[City tier])</f>
        <v>tier - 2</v>
      </c>
      <c r="P139" s="30" t="str">
        <f>_xlfn.XLOOKUP(Table7[[#This Row],[Merged Customer ID]],Table6_20[Merged Customer ID],Table6_20[State ID])</f>
        <v>R1012</v>
      </c>
      <c r="Q139" s="36">
        <f>_xlfn.XLOOKUP(Table7[[#This Row],[Merged Customer ID]],Table6_20[Merged Customer ID],Table6_20[Age])</f>
        <v>31.583333333333332</v>
      </c>
    </row>
    <row r="140" spans="1:17" x14ac:dyDescent="0.35">
      <c r="A140" s="22" t="s">
        <v>2234</v>
      </c>
      <c r="B140" s="22" t="str">
        <f>_xlfn.XLOOKUP(Table7[[#This Row],[Merged Customer ID]],Table2_1[Merged Customer ID],Table2_1[First Name])</f>
        <v>Mroz</v>
      </c>
      <c r="C140" s="22">
        <f>_xlfn.XLOOKUP(Table7[[#This Row],[Merged Customer ID]],Table3__3_16[Customer ID],Table3__3_16[BMI])</f>
        <v>42.89</v>
      </c>
      <c r="D140" s="22">
        <f>_xlfn.XLOOKUP(Table7[[#This Row],[Merged Customer ID]],Table3__3_16[Customer ID],Table3__3_16[HBA1C])</f>
        <v>5.28</v>
      </c>
      <c r="E140" s="22" t="str">
        <f>_xlfn.XLOOKUP(Table7[[#This Row],[Merged Customer ID]],Table3__3_16[Customer ID],Table3__3_16[Heart Issues])</f>
        <v>Yes</v>
      </c>
      <c r="F140" s="22" t="str">
        <f>_xlfn.XLOOKUP(Table7[[#This Row],[Merged Customer ID]],Table3__3_16[Customer ID],Table3__3_16[Any Transplants])</f>
        <v>No</v>
      </c>
      <c r="G140" s="22" t="str">
        <f>_xlfn.XLOOKUP(Table7[[#This Row],[Merged Customer ID]],Table3__3_16[Customer ID],Table3__3_16[Cancer history])</f>
        <v>No</v>
      </c>
      <c r="H140" s="22">
        <f>_xlfn.XLOOKUP(Table7[[#This Row],[Merged Customer ID]],Table3__3_16[Customer ID],Table3__3_16[NumberOfMajorSurgeries])</f>
        <v>0</v>
      </c>
      <c r="I140" s="22" t="str">
        <f>_xlfn.XLOOKUP(Table7[[#This Row],[Merged Customer ID]],Table3__3_16[Customer ID],Table3__3_16[smoker])</f>
        <v>Yes</v>
      </c>
      <c r="J140" s="22" t="str">
        <f>_xlfn.XLOOKUP(Table7[[#This Row],[Merged Customer ID]],Table3__3_16[Customer ID],Table3__3_16[Weight Status])</f>
        <v>Obesity</v>
      </c>
      <c r="K140" s="22" t="str">
        <f>_xlfn.XLOOKUP(Table7[[#This Row],[Merged Customer ID]],Table3__3_16[Customer ID],Table3__3_16[Sugar Status])</f>
        <v>Normal</v>
      </c>
      <c r="L140" s="25">
        <f>_xlfn.XLOOKUP(Table7[[#This Row],[Merged Customer ID]],Table6_20[Merged Customer ID],Table6_20[Date of Birth])</f>
        <v>27926</v>
      </c>
      <c r="M140" s="29">
        <f>_xlfn.XLOOKUP(Table7[[#This Row],[Merged Customer ID]],Table6_20[Merged Customer ID],Table6_20[charges],"0",0)</f>
        <v>38740.120000000003</v>
      </c>
      <c r="N140" s="29" t="str">
        <f>_xlfn.XLOOKUP(Table7[[#This Row],[Merged Customer ID]],Table6_20[Merged Customer ID],Table6_20[Hospital tier])</f>
        <v>tier - 2</v>
      </c>
      <c r="O140" s="29" t="str">
        <f>_xlfn.XLOOKUP(Table7[[#This Row],[Merged Customer ID]],Table6_20[Merged Customer ID],Table6_20[City tier])</f>
        <v>tier - 2</v>
      </c>
      <c r="P140" s="29" t="str">
        <f>_xlfn.XLOOKUP(Table7[[#This Row],[Merged Customer ID]],Table6_20[Merged Customer ID],Table6_20[State ID])</f>
        <v>R1012</v>
      </c>
      <c r="Q140" s="35">
        <f>_xlfn.XLOOKUP(Table7[[#This Row],[Merged Customer ID]],Table6_20[Merged Customer ID],Table6_20[Age])</f>
        <v>46.980555555555554</v>
      </c>
    </row>
    <row r="141" spans="1:17" x14ac:dyDescent="0.35">
      <c r="A141" s="23" t="s">
        <v>2233</v>
      </c>
      <c r="B141" s="23" t="str">
        <f>_xlfn.XLOOKUP(Table7[[#This Row],[Merged Customer ID]],Table2_1[Merged Customer ID],Table2_1[First Name])</f>
        <v>Canaday</v>
      </c>
      <c r="C141" s="23">
        <f>_xlfn.XLOOKUP(Table7[[#This Row],[Merged Customer ID]],Table3__3_16[Customer ID],Table3__3_16[BMI])</f>
        <v>36.299999999999997</v>
      </c>
      <c r="D141" s="23">
        <f>_xlfn.XLOOKUP(Table7[[#This Row],[Merged Customer ID]],Table3__3_16[Customer ID],Table3__3_16[HBA1C])</f>
        <v>5.39</v>
      </c>
      <c r="E141" s="22" t="str">
        <f>_xlfn.XLOOKUP(Table7[[#This Row],[Merged Customer ID]],Table3__3_16[Customer ID],Table3__3_16[Heart Issues])</f>
        <v>No</v>
      </c>
      <c r="F141" s="23" t="str">
        <f>_xlfn.XLOOKUP(Table7[[#This Row],[Merged Customer ID]],Table3__3_16[Customer ID],Table3__3_16[Any Transplants])</f>
        <v>No</v>
      </c>
      <c r="G141" s="23" t="str">
        <f>_xlfn.XLOOKUP(Table7[[#This Row],[Merged Customer ID]],Table3__3_16[Customer ID],Table3__3_16[Cancer history])</f>
        <v>No</v>
      </c>
      <c r="H141" s="23">
        <f>_xlfn.XLOOKUP(Table7[[#This Row],[Merged Customer ID]],Table3__3_16[Customer ID],Table3__3_16[NumberOfMajorSurgeries])</f>
        <v>0</v>
      </c>
      <c r="I141" s="23" t="str">
        <f>_xlfn.XLOOKUP(Table7[[#This Row],[Merged Customer ID]],Table3__3_16[Customer ID],Table3__3_16[smoker])</f>
        <v>Yes</v>
      </c>
      <c r="J141" s="23" t="str">
        <f>_xlfn.XLOOKUP(Table7[[#This Row],[Merged Customer ID]],Table3__3_16[Customer ID],Table3__3_16[Weight Status])</f>
        <v>Obesity</v>
      </c>
      <c r="K141" s="23" t="str">
        <f>_xlfn.XLOOKUP(Table7[[#This Row],[Merged Customer ID]],Table3__3_16[Customer ID],Table3__3_16[Sugar Status])</f>
        <v>Normal</v>
      </c>
      <c r="L141" s="26">
        <f>_xlfn.XLOOKUP(Table7[[#This Row],[Merged Customer ID]],Table6_20[Merged Customer ID],Table6_20[Date of Birth])</f>
        <v>33544</v>
      </c>
      <c r="M141" s="30">
        <f>_xlfn.XLOOKUP(Table7[[#This Row],[Merged Customer ID]],Table6_20[Merged Customer ID],Table6_20[charges],"0",0)</f>
        <v>38711</v>
      </c>
      <c r="N141" s="30" t="str">
        <f>_xlfn.XLOOKUP(Table7[[#This Row],[Merged Customer ID]],Table6_20[Merged Customer ID],Table6_20[Hospital tier])</f>
        <v>tier - 2</v>
      </c>
      <c r="O141" s="30" t="str">
        <f>_xlfn.XLOOKUP(Table7[[#This Row],[Merged Customer ID]],Table6_20[Merged Customer ID],Table6_20[City tier])</f>
        <v>tier - 2</v>
      </c>
      <c r="P141" s="30" t="str">
        <f>_xlfn.XLOOKUP(Table7[[#This Row],[Merged Customer ID]],Table6_20[Merged Customer ID],Table6_20[State ID])</f>
        <v>R1011</v>
      </c>
      <c r="Q141" s="36">
        <f>_xlfn.XLOOKUP(Table7[[#This Row],[Merged Customer ID]],Table6_20[Merged Customer ID],Table6_20[Age])</f>
        <v>31.6</v>
      </c>
    </row>
    <row r="142" spans="1:17" x14ac:dyDescent="0.35">
      <c r="A142" s="22" t="s">
        <v>2232</v>
      </c>
      <c r="B142" s="22" t="str">
        <f>_xlfn.XLOOKUP(Table7[[#This Row],[Merged Customer ID]],Table2_1[Merged Customer ID],Table2_1[First Name])</f>
        <v>Atkins</v>
      </c>
      <c r="C142" s="22">
        <f>_xlfn.XLOOKUP(Table7[[#This Row],[Merged Customer ID]],Table3__3_16[Customer ID],Table3__3_16[BMI])</f>
        <v>35.200000000000003</v>
      </c>
      <c r="D142" s="22">
        <f>_xlfn.XLOOKUP(Table7[[#This Row],[Merged Customer ID]],Table3__3_16[Customer ID],Table3__3_16[HBA1C])</f>
        <v>8.01</v>
      </c>
      <c r="E142" s="22" t="str">
        <f>_xlfn.XLOOKUP(Table7[[#This Row],[Merged Customer ID]],Table3__3_16[Customer ID],Table3__3_16[Heart Issues])</f>
        <v>Yes</v>
      </c>
      <c r="F142" s="22" t="str">
        <f>_xlfn.XLOOKUP(Table7[[#This Row],[Merged Customer ID]],Table3__3_16[Customer ID],Table3__3_16[Any Transplants])</f>
        <v>No</v>
      </c>
      <c r="G142" s="22" t="str">
        <f>_xlfn.XLOOKUP(Table7[[#This Row],[Merged Customer ID]],Table3__3_16[Customer ID],Table3__3_16[Cancer history])</f>
        <v>No</v>
      </c>
      <c r="H142" s="22">
        <f>_xlfn.XLOOKUP(Table7[[#This Row],[Merged Customer ID]],Table3__3_16[Customer ID],Table3__3_16[NumberOfMajorSurgeries])</f>
        <v>1</v>
      </c>
      <c r="I142" s="22" t="str">
        <f>_xlfn.XLOOKUP(Table7[[#This Row],[Merged Customer ID]],Table3__3_16[Customer ID],Table3__3_16[smoker])</f>
        <v>Yes</v>
      </c>
      <c r="J142" s="22" t="str">
        <f>_xlfn.XLOOKUP(Table7[[#This Row],[Merged Customer ID]],Table3__3_16[Customer ID],Table3__3_16[Weight Status])</f>
        <v>Obesity</v>
      </c>
      <c r="K142" s="22" t="str">
        <f>_xlfn.XLOOKUP(Table7[[#This Row],[Merged Customer ID]],Table3__3_16[Customer ID],Table3__3_16[Sugar Status])</f>
        <v>Diabetes</v>
      </c>
      <c r="L142" s="25">
        <f>_xlfn.XLOOKUP(Table7[[#This Row],[Merged Customer ID]],Table6_20[Merged Customer ID],Table6_20[Date of Birth])</f>
        <v>31613</v>
      </c>
      <c r="M142" s="29">
        <f>_xlfn.XLOOKUP(Table7[[#This Row],[Merged Customer ID]],Table6_20[Merged Customer ID],Table6_20[charges],"0",0)</f>
        <v>38709.18</v>
      </c>
      <c r="N142" s="29" t="str">
        <f>_xlfn.XLOOKUP(Table7[[#This Row],[Merged Customer ID]],Table6_20[Merged Customer ID],Table6_20[Hospital tier])</f>
        <v>tier - 1</v>
      </c>
      <c r="O142" s="29" t="str">
        <f>_xlfn.XLOOKUP(Table7[[#This Row],[Merged Customer ID]],Table6_20[Merged Customer ID],Table6_20[City tier])</f>
        <v>tier - 3</v>
      </c>
      <c r="P142" s="29" t="str">
        <f>_xlfn.XLOOKUP(Table7[[#This Row],[Merged Customer ID]],Table6_20[Merged Customer ID],Table6_20[State ID])</f>
        <v>R1013</v>
      </c>
      <c r="Q142" s="35">
        <f>_xlfn.XLOOKUP(Table7[[#This Row],[Merged Customer ID]],Table6_20[Merged Customer ID],Table6_20[Age])</f>
        <v>36.883333333333333</v>
      </c>
    </row>
    <row r="143" spans="1:17" x14ac:dyDescent="0.35">
      <c r="A143" s="23" t="s">
        <v>2231</v>
      </c>
      <c r="B143" s="23" t="str">
        <f>_xlfn.XLOOKUP(Table7[[#This Row],[Merged Customer ID]],Table2_1[Merged Customer ID],Table2_1[First Name])</f>
        <v>Kropelnicki</v>
      </c>
      <c r="C143" s="23">
        <f>_xlfn.XLOOKUP(Table7[[#This Row],[Merged Customer ID]],Table3__3_16[Customer ID],Table3__3_16[BMI])</f>
        <v>53.62</v>
      </c>
      <c r="D143" s="23">
        <f>_xlfn.XLOOKUP(Table7[[#This Row],[Merged Customer ID]],Table3__3_16[Customer ID],Table3__3_16[HBA1C])</f>
        <v>5.21</v>
      </c>
      <c r="E143" s="22" t="str">
        <f>_xlfn.XLOOKUP(Table7[[#This Row],[Merged Customer ID]],Table3__3_16[Customer ID],Table3__3_16[Heart Issues])</f>
        <v>No</v>
      </c>
      <c r="F143" s="23" t="str">
        <f>_xlfn.XLOOKUP(Table7[[#This Row],[Merged Customer ID]],Table3__3_16[Customer ID],Table3__3_16[Any Transplants])</f>
        <v>No</v>
      </c>
      <c r="G143" s="23" t="str">
        <f>_xlfn.XLOOKUP(Table7[[#This Row],[Merged Customer ID]],Table3__3_16[Customer ID],Table3__3_16[Cancer history])</f>
        <v>No</v>
      </c>
      <c r="H143" s="23">
        <f>_xlfn.XLOOKUP(Table7[[#This Row],[Merged Customer ID]],Table3__3_16[Customer ID],Table3__3_16[NumberOfMajorSurgeries])</f>
        <v>0</v>
      </c>
      <c r="I143" s="23" t="str">
        <f>_xlfn.XLOOKUP(Table7[[#This Row],[Merged Customer ID]],Table3__3_16[Customer ID],Table3__3_16[smoker])</f>
        <v>Yes</v>
      </c>
      <c r="J143" s="23" t="str">
        <f>_xlfn.XLOOKUP(Table7[[#This Row],[Merged Customer ID]],Table3__3_16[Customer ID],Table3__3_16[Weight Status])</f>
        <v>Obesity</v>
      </c>
      <c r="K143" s="23" t="str">
        <f>_xlfn.XLOOKUP(Table7[[#This Row],[Merged Customer ID]],Table3__3_16[Customer ID],Table3__3_16[Sugar Status])</f>
        <v>Normal</v>
      </c>
      <c r="L143" s="26">
        <f>_xlfn.XLOOKUP(Table7[[#This Row],[Merged Customer ID]],Table6_20[Merged Customer ID],Table6_20[Date of Birth])</f>
        <v>33067</v>
      </c>
      <c r="M143" s="30">
        <f>_xlfn.XLOOKUP(Table7[[#This Row],[Merged Customer ID]],Table6_20[Merged Customer ID],Table6_20[charges],"0",0)</f>
        <v>38652.089999999997</v>
      </c>
      <c r="N143" s="30" t="str">
        <f>_xlfn.XLOOKUP(Table7[[#This Row],[Merged Customer ID]],Table6_20[Merged Customer ID],Table6_20[Hospital tier])</f>
        <v>tier - 2</v>
      </c>
      <c r="O143" s="30" t="str">
        <f>_xlfn.XLOOKUP(Table7[[#This Row],[Merged Customer ID]],Table6_20[Merged Customer ID],Table6_20[City tier])</f>
        <v>tier - 2</v>
      </c>
      <c r="P143" s="30" t="str">
        <f>_xlfn.XLOOKUP(Table7[[#This Row],[Merged Customer ID]],Table6_20[Merged Customer ID],Table6_20[State ID])</f>
        <v>R1011</v>
      </c>
      <c r="Q143" s="36">
        <f>_xlfn.XLOOKUP(Table7[[#This Row],[Merged Customer ID]],Table6_20[Merged Customer ID],Table6_20[Age])</f>
        <v>32.902777777777779</v>
      </c>
    </row>
    <row r="144" spans="1:17" x14ac:dyDescent="0.35">
      <c r="A144" s="22" t="s">
        <v>2230</v>
      </c>
      <c r="B144" s="22" t="str">
        <f>_xlfn.XLOOKUP(Table7[[#This Row],[Merged Customer ID]],Table2_1[Merged Customer ID],Table2_1[First Name])</f>
        <v>Braund</v>
      </c>
      <c r="C144" s="22">
        <f>_xlfn.XLOOKUP(Table7[[#This Row],[Merged Customer ID]],Table3__3_16[Customer ID],Table3__3_16[BMI])</f>
        <v>36.67</v>
      </c>
      <c r="D144" s="22">
        <f>_xlfn.XLOOKUP(Table7[[#This Row],[Merged Customer ID]],Table3__3_16[Customer ID],Table3__3_16[HBA1C])</f>
        <v>6.27</v>
      </c>
      <c r="E144" s="22" t="str">
        <f>_xlfn.XLOOKUP(Table7[[#This Row],[Merged Customer ID]],Table3__3_16[Customer ID],Table3__3_16[Heart Issues])</f>
        <v>No</v>
      </c>
      <c r="F144" s="22" t="str">
        <f>_xlfn.XLOOKUP(Table7[[#This Row],[Merged Customer ID]],Table3__3_16[Customer ID],Table3__3_16[Any Transplants])</f>
        <v>No</v>
      </c>
      <c r="G144" s="22" t="str">
        <f>_xlfn.XLOOKUP(Table7[[#This Row],[Merged Customer ID]],Table3__3_16[Customer ID],Table3__3_16[Cancer history])</f>
        <v>No</v>
      </c>
      <c r="H144" s="22">
        <f>_xlfn.XLOOKUP(Table7[[#This Row],[Merged Customer ID]],Table3__3_16[Customer ID],Table3__3_16[NumberOfMajorSurgeries])</f>
        <v>0</v>
      </c>
      <c r="I144" s="22" t="str">
        <f>_xlfn.XLOOKUP(Table7[[#This Row],[Merged Customer ID]],Table3__3_16[Customer ID],Table3__3_16[smoker])</f>
        <v>Yes</v>
      </c>
      <c r="J144" s="22" t="str">
        <f>_xlfn.XLOOKUP(Table7[[#This Row],[Merged Customer ID]],Table3__3_16[Customer ID],Table3__3_16[Weight Status])</f>
        <v>Obesity</v>
      </c>
      <c r="K144" s="22" t="str">
        <f>_xlfn.XLOOKUP(Table7[[#This Row],[Merged Customer ID]],Table3__3_16[Customer ID],Table3__3_16[Sugar Status])</f>
        <v>Prediabetes</v>
      </c>
      <c r="L144" s="25">
        <f>_xlfn.XLOOKUP(Table7[[#This Row],[Merged Customer ID]],Table6_20[Merged Customer ID],Table6_20[Date of Birth])</f>
        <v>36476</v>
      </c>
      <c r="M144" s="29">
        <f>_xlfn.XLOOKUP(Table7[[#This Row],[Merged Customer ID]],Table6_20[Merged Customer ID],Table6_20[charges],"0",0)</f>
        <v>38511.629999999997</v>
      </c>
      <c r="N144" s="29" t="str">
        <f>_xlfn.XLOOKUP(Table7[[#This Row],[Merged Customer ID]],Table6_20[Merged Customer ID],Table6_20[Hospital tier])</f>
        <v>tier - 2</v>
      </c>
      <c r="O144" s="29" t="str">
        <f>_xlfn.XLOOKUP(Table7[[#This Row],[Merged Customer ID]],Table6_20[Merged Customer ID],Table6_20[City tier])</f>
        <v>tier - 2</v>
      </c>
      <c r="P144" s="29" t="str">
        <f>_xlfn.XLOOKUP(Table7[[#This Row],[Merged Customer ID]],Table6_20[Merged Customer ID],Table6_20[State ID])</f>
        <v>R1024</v>
      </c>
      <c r="Q144" s="35">
        <f>_xlfn.XLOOKUP(Table7[[#This Row],[Merged Customer ID]],Table6_20[Merged Customer ID],Table6_20[Age])</f>
        <v>23.572222222222223</v>
      </c>
    </row>
    <row r="145" spans="1:17" x14ac:dyDescent="0.35">
      <c r="A145" s="23" t="s">
        <v>2229</v>
      </c>
      <c r="B145" s="23" t="str">
        <f>_xlfn.XLOOKUP(Table7[[#This Row],[Merged Customer ID]],Table2_1[Merged Customer ID],Table2_1[First Name])</f>
        <v>Anderson</v>
      </c>
      <c r="C145" s="23">
        <f>_xlfn.XLOOKUP(Table7[[#This Row],[Merged Customer ID]],Table3__3_16[Customer ID],Table3__3_16[BMI])</f>
        <v>33.4</v>
      </c>
      <c r="D145" s="23">
        <f>_xlfn.XLOOKUP(Table7[[#This Row],[Merged Customer ID]],Table3__3_16[Customer ID],Table3__3_16[HBA1C])</f>
        <v>10.73</v>
      </c>
      <c r="E145" s="22" t="str">
        <f>_xlfn.XLOOKUP(Table7[[#This Row],[Merged Customer ID]],Table3__3_16[Customer ID],Table3__3_16[Heart Issues])</f>
        <v>Yes</v>
      </c>
      <c r="F145" s="23" t="str">
        <f>_xlfn.XLOOKUP(Table7[[#This Row],[Merged Customer ID]],Table3__3_16[Customer ID],Table3__3_16[Any Transplants])</f>
        <v>No</v>
      </c>
      <c r="G145" s="23" t="str">
        <f>_xlfn.XLOOKUP(Table7[[#This Row],[Merged Customer ID]],Table3__3_16[Customer ID],Table3__3_16[Cancer history])</f>
        <v>No</v>
      </c>
      <c r="H145" s="23">
        <f>_xlfn.XLOOKUP(Table7[[#This Row],[Merged Customer ID]],Table3__3_16[Customer ID],Table3__3_16[NumberOfMajorSurgeries])</f>
        <v>1</v>
      </c>
      <c r="I145" s="23" t="str">
        <f>_xlfn.XLOOKUP(Table7[[#This Row],[Merged Customer ID]],Table3__3_16[Customer ID],Table3__3_16[smoker])</f>
        <v>Yes</v>
      </c>
      <c r="J145" s="23" t="str">
        <f>_xlfn.XLOOKUP(Table7[[#This Row],[Merged Customer ID]],Table3__3_16[Customer ID],Table3__3_16[Weight Status])</f>
        <v>Obesity</v>
      </c>
      <c r="K145" s="23" t="str">
        <f>_xlfn.XLOOKUP(Table7[[#This Row],[Merged Customer ID]],Table3__3_16[Customer ID],Table3__3_16[Sugar Status])</f>
        <v>Diabetes</v>
      </c>
      <c r="L145" s="26">
        <f>_xlfn.XLOOKUP(Table7[[#This Row],[Merged Customer ID]],Table6_20[Merged Customer ID],Table6_20[Date of Birth])</f>
        <v>31584</v>
      </c>
      <c r="M145" s="30">
        <f>_xlfn.XLOOKUP(Table7[[#This Row],[Merged Customer ID]],Table6_20[Merged Customer ID],Table6_20[charges],"0",0)</f>
        <v>38415.47</v>
      </c>
      <c r="N145" s="30" t="str">
        <f>_xlfn.XLOOKUP(Table7[[#This Row],[Merged Customer ID]],Table6_20[Merged Customer ID],Table6_20[Hospital tier])</f>
        <v>tier - 1</v>
      </c>
      <c r="O145" s="30" t="str">
        <f>_xlfn.XLOOKUP(Table7[[#This Row],[Merged Customer ID]],Table6_20[Merged Customer ID],Table6_20[City tier])</f>
        <v>tier - 2</v>
      </c>
      <c r="P145" s="30" t="str">
        <f>_xlfn.XLOOKUP(Table7[[#This Row],[Merged Customer ID]],Table6_20[Merged Customer ID],Table6_20[State ID])</f>
        <v>R1011</v>
      </c>
      <c r="Q145" s="36">
        <f>_xlfn.XLOOKUP(Table7[[#This Row],[Merged Customer ID]],Table6_20[Merged Customer ID],Table6_20[Age])</f>
        <v>36.963888888888889</v>
      </c>
    </row>
    <row r="146" spans="1:17" x14ac:dyDescent="0.35">
      <c r="A146" s="22" t="s">
        <v>2228</v>
      </c>
      <c r="B146" s="22" t="str">
        <f>_xlfn.XLOOKUP(Table7[[#This Row],[Merged Customer ID]],Table2_1[Merged Customer ID],Table2_1[First Name])</f>
        <v>Bilbrey</v>
      </c>
      <c r="C146" s="22">
        <f>_xlfn.XLOOKUP(Table7[[#This Row],[Merged Customer ID]],Table3__3_16[Customer ID],Table3__3_16[BMI])</f>
        <v>42.71</v>
      </c>
      <c r="D146" s="22">
        <f>_xlfn.XLOOKUP(Table7[[#This Row],[Merged Customer ID]],Table3__3_16[Customer ID],Table3__3_16[HBA1C])</f>
        <v>10.52</v>
      </c>
      <c r="E146" s="22" t="str">
        <f>_xlfn.XLOOKUP(Table7[[#This Row],[Merged Customer ID]],Table3__3_16[Customer ID],Table3__3_16[Heart Issues])</f>
        <v>No</v>
      </c>
      <c r="F146" s="22" t="str">
        <f>_xlfn.XLOOKUP(Table7[[#This Row],[Merged Customer ID]],Table3__3_16[Customer ID],Table3__3_16[Any Transplants])</f>
        <v>No</v>
      </c>
      <c r="G146" s="22" t="str">
        <f>_xlfn.XLOOKUP(Table7[[#This Row],[Merged Customer ID]],Table3__3_16[Customer ID],Table3__3_16[Cancer history])</f>
        <v>No</v>
      </c>
      <c r="H146" s="22">
        <f>_xlfn.XLOOKUP(Table7[[#This Row],[Merged Customer ID]],Table3__3_16[Customer ID],Table3__3_16[NumberOfMajorSurgeries])</f>
        <v>0</v>
      </c>
      <c r="I146" s="22" t="str">
        <f>_xlfn.XLOOKUP(Table7[[#This Row],[Merged Customer ID]],Table3__3_16[Customer ID],Table3__3_16[smoker])</f>
        <v>Yes</v>
      </c>
      <c r="J146" s="22" t="str">
        <f>_xlfn.XLOOKUP(Table7[[#This Row],[Merged Customer ID]],Table3__3_16[Customer ID],Table3__3_16[Weight Status])</f>
        <v>Obesity</v>
      </c>
      <c r="K146" s="22" t="str">
        <f>_xlfn.XLOOKUP(Table7[[#This Row],[Merged Customer ID]],Table3__3_16[Customer ID],Table3__3_16[Sugar Status])</f>
        <v>Diabetes</v>
      </c>
      <c r="L146" s="25">
        <f>_xlfn.XLOOKUP(Table7[[#This Row],[Merged Customer ID]],Table6_20[Merged Customer ID],Table6_20[Date of Birth])</f>
        <v>26290</v>
      </c>
      <c r="M146" s="29">
        <f>_xlfn.XLOOKUP(Table7[[#This Row],[Merged Customer ID]],Table6_20[Merged Customer ID],Table6_20[charges],"0",0)</f>
        <v>38405.26</v>
      </c>
      <c r="N146" s="29" t="str">
        <f>_xlfn.XLOOKUP(Table7[[#This Row],[Merged Customer ID]],Table6_20[Merged Customer ID],Table6_20[Hospital tier])</f>
        <v>tier - 2</v>
      </c>
      <c r="O146" s="29" t="str">
        <f>_xlfn.XLOOKUP(Table7[[#This Row],[Merged Customer ID]],Table6_20[Merged Customer ID],Table6_20[City tier])</f>
        <v>tier - 1</v>
      </c>
      <c r="P146" s="29" t="str">
        <f>_xlfn.XLOOKUP(Table7[[#This Row],[Merged Customer ID]],Table6_20[Merged Customer ID],Table6_20[State ID])</f>
        <v>R1011</v>
      </c>
      <c r="Q146" s="35">
        <f>_xlfn.XLOOKUP(Table7[[#This Row],[Merged Customer ID]],Table6_20[Merged Customer ID],Table6_20[Age])</f>
        <v>51.458333333333336</v>
      </c>
    </row>
    <row r="147" spans="1:17" x14ac:dyDescent="0.35">
      <c r="A147" s="23" t="s">
        <v>2227</v>
      </c>
      <c r="B147" s="23" t="str">
        <f>_xlfn.XLOOKUP(Table7[[#This Row],[Merged Customer ID]],Table2_1[Merged Customer ID],Table2_1[First Name])</f>
        <v>Curtis</v>
      </c>
      <c r="C147" s="23">
        <f>_xlfn.XLOOKUP(Table7[[#This Row],[Merged Customer ID]],Table3__3_16[Customer ID],Table3__3_16[BMI])</f>
        <v>41.52</v>
      </c>
      <c r="D147" s="23">
        <f>_xlfn.XLOOKUP(Table7[[#This Row],[Merged Customer ID]],Table3__3_16[Customer ID],Table3__3_16[HBA1C])</f>
        <v>11.82</v>
      </c>
      <c r="E147" s="22" t="str">
        <f>_xlfn.XLOOKUP(Table7[[#This Row],[Merged Customer ID]],Table3__3_16[Customer ID],Table3__3_16[Heart Issues])</f>
        <v>Yes</v>
      </c>
      <c r="F147" s="23" t="str">
        <f>_xlfn.XLOOKUP(Table7[[#This Row],[Merged Customer ID]],Table3__3_16[Customer ID],Table3__3_16[Any Transplants])</f>
        <v>No</v>
      </c>
      <c r="G147" s="23" t="str">
        <f>_xlfn.XLOOKUP(Table7[[#This Row],[Merged Customer ID]],Table3__3_16[Customer ID],Table3__3_16[Cancer history])</f>
        <v>No</v>
      </c>
      <c r="H147" s="23">
        <f>_xlfn.XLOOKUP(Table7[[#This Row],[Merged Customer ID]],Table3__3_16[Customer ID],Table3__3_16[NumberOfMajorSurgeries])</f>
        <v>2</v>
      </c>
      <c r="I147" s="23" t="str">
        <f>_xlfn.XLOOKUP(Table7[[#This Row],[Merged Customer ID]],Table3__3_16[Customer ID],Table3__3_16[smoker])</f>
        <v>Yes</v>
      </c>
      <c r="J147" s="23" t="str">
        <f>_xlfn.XLOOKUP(Table7[[#This Row],[Merged Customer ID]],Table3__3_16[Customer ID],Table3__3_16[Weight Status])</f>
        <v>Obesity</v>
      </c>
      <c r="K147" s="23" t="str">
        <f>_xlfn.XLOOKUP(Table7[[#This Row],[Merged Customer ID]],Table3__3_16[Customer ID],Table3__3_16[Sugar Status])</f>
        <v>Diabetes</v>
      </c>
      <c r="L147" s="26">
        <f>_xlfn.XLOOKUP(Table7[[#This Row],[Merged Customer ID]],Table6_20[Merged Customer ID],Table6_20[Date of Birth])</f>
        <v>25802</v>
      </c>
      <c r="M147" s="30">
        <f>_xlfn.XLOOKUP(Table7[[#This Row],[Merged Customer ID]],Table6_20[Merged Customer ID],Table6_20[charges],"0",0)</f>
        <v>38389.79</v>
      </c>
      <c r="N147" s="30" t="str">
        <f>_xlfn.XLOOKUP(Table7[[#This Row],[Merged Customer ID]],Table6_20[Merged Customer ID],Table6_20[Hospital tier])</f>
        <v>tier - 2</v>
      </c>
      <c r="O147" s="30" t="str">
        <f>_xlfn.XLOOKUP(Table7[[#This Row],[Merged Customer ID]],Table6_20[Merged Customer ID],Table6_20[City tier])</f>
        <v>tier - 3</v>
      </c>
      <c r="P147" s="30" t="str">
        <f>_xlfn.XLOOKUP(Table7[[#This Row],[Merged Customer ID]],Table6_20[Merged Customer ID],Table6_20[State ID])</f>
        <v>R1011</v>
      </c>
      <c r="Q147" s="36">
        <f>_xlfn.XLOOKUP(Table7[[#This Row],[Merged Customer ID]],Table6_20[Merged Customer ID],Table6_20[Age])</f>
        <v>52.794444444444444</v>
      </c>
    </row>
    <row r="148" spans="1:17" x14ac:dyDescent="0.35">
      <c r="A148" s="22" t="s">
        <v>2226</v>
      </c>
      <c r="B148" s="22" t="str">
        <f>_xlfn.XLOOKUP(Table7[[#This Row],[Merged Customer ID]],Table2_1[Merged Customer ID],Table2_1[First Name])</f>
        <v>Meyer</v>
      </c>
      <c r="C148" s="22">
        <f>_xlfn.XLOOKUP(Table7[[#This Row],[Merged Customer ID]],Table3__3_16[Customer ID],Table3__3_16[BMI])</f>
        <v>39.4</v>
      </c>
      <c r="D148" s="22">
        <f>_xlfn.XLOOKUP(Table7[[#This Row],[Merged Customer ID]],Table3__3_16[Customer ID],Table3__3_16[HBA1C])</f>
        <v>6.76</v>
      </c>
      <c r="E148" s="22" t="str">
        <f>_xlfn.XLOOKUP(Table7[[#This Row],[Merged Customer ID]],Table3__3_16[Customer ID],Table3__3_16[Heart Issues])</f>
        <v>No</v>
      </c>
      <c r="F148" s="22" t="str">
        <f>_xlfn.XLOOKUP(Table7[[#This Row],[Merged Customer ID]],Table3__3_16[Customer ID],Table3__3_16[Any Transplants])</f>
        <v>No</v>
      </c>
      <c r="G148" s="22" t="str">
        <f>_xlfn.XLOOKUP(Table7[[#This Row],[Merged Customer ID]],Table3__3_16[Customer ID],Table3__3_16[Cancer history])</f>
        <v>No</v>
      </c>
      <c r="H148" s="22">
        <f>_xlfn.XLOOKUP(Table7[[#This Row],[Merged Customer ID]],Table3__3_16[Customer ID],Table3__3_16[NumberOfMajorSurgeries])</f>
        <v>0</v>
      </c>
      <c r="I148" s="22" t="str">
        <f>_xlfn.XLOOKUP(Table7[[#This Row],[Merged Customer ID]],Table3__3_16[Customer ID],Table3__3_16[smoker])</f>
        <v>Yes</v>
      </c>
      <c r="J148" s="22" t="str">
        <f>_xlfn.XLOOKUP(Table7[[#This Row],[Merged Customer ID]],Table3__3_16[Customer ID],Table3__3_16[Weight Status])</f>
        <v>Obesity</v>
      </c>
      <c r="K148" s="22" t="str">
        <f>_xlfn.XLOOKUP(Table7[[#This Row],[Merged Customer ID]],Table3__3_16[Customer ID],Table3__3_16[Sugar Status])</f>
        <v>Diabetes</v>
      </c>
      <c r="L148" s="25">
        <f>_xlfn.XLOOKUP(Table7[[#This Row],[Merged Customer ID]],Table6_20[Merged Customer ID],Table6_20[Date of Birth])</f>
        <v>37516</v>
      </c>
      <c r="M148" s="29">
        <f>_xlfn.XLOOKUP(Table7[[#This Row],[Merged Customer ID]],Table6_20[Merged Customer ID],Table6_20[charges],"0",0)</f>
        <v>38344.57</v>
      </c>
      <c r="N148" s="29" t="str">
        <f>_xlfn.XLOOKUP(Table7[[#This Row],[Merged Customer ID]],Table6_20[Merged Customer ID],Table6_20[Hospital tier])</f>
        <v>tier - 1</v>
      </c>
      <c r="O148" s="29" t="str">
        <f>_xlfn.XLOOKUP(Table7[[#This Row],[Merged Customer ID]],Table6_20[Merged Customer ID],Table6_20[City tier])</f>
        <v>tier - 3</v>
      </c>
      <c r="P148" s="29" t="str">
        <f>_xlfn.XLOOKUP(Table7[[#This Row],[Merged Customer ID]],Table6_20[Merged Customer ID],Table6_20[State ID])</f>
        <v>R1011</v>
      </c>
      <c r="Q148" s="35">
        <f>_xlfn.XLOOKUP(Table7[[#This Row],[Merged Customer ID]],Table6_20[Merged Customer ID],Table6_20[Age])</f>
        <v>20.725000000000001</v>
      </c>
    </row>
    <row r="149" spans="1:17" x14ac:dyDescent="0.35">
      <c r="A149" s="23" t="s">
        <v>2225</v>
      </c>
      <c r="B149" s="23" t="str">
        <f>_xlfn.XLOOKUP(Table7[[#This Row],[Merged Customer ID]],Table2_1[Merged Customer ID],Table2_1[First Name])</f>
        <v>Bardeesy</v>
      </c>
      <c r="C149" s="23">
        <f>_xlfn.XLOOKUP(Table7[[#This Row],[Merged Customer ID]],Table3__3_16[Customer ID],Table3__3_16[BMI])</f>
        <v>46.45</v>
      </c>
      <c r="D149" s="23">
        <f>_xlfn.XLOOKUP(Table7[[#This Row],[Merged Customer ID]],Table3__3_16[Customer ID],Table3__3_16[HBA1C])</f>
        <v>5.62</v>
      </c>
      <c r="E149" s="22" t="str">
        <f>_xlfn.XLOOKUP(Table7[[#This Row],[Merged Customer ID]],Table3__3_16[Customer ID],Table3__3_16[Heart Issues])</f>
        <v>No</v>
      </c>
      <c r="F149" s="23" t="str">
        <f>_xlfn.XLOOKUP(Table7[[#This Row],[Merged Customer ID]],Table3__3_16[Customer ID],Table3__3_16[Any Transplants])</f>
        <v>No</v>
      </c>
      <c r="G149" s="23" t="str">
        <f>_xlfn.XLOOKUP(Table7[[#This Row],[Merged Customer ID]],Table3__3_16[Customer ID],Table3__3_16[Cancer history])</f>
        <v>No</v>
      </c>
      <c r="H149" s="23">
        <f>_xlfn.XLOOKUP(Table7[[#This Row],[Merged Customer ID]],Table3__3_16[Customer ID],Table3__3_16[NumberOfMajorSurgeries])</f>
        <v>0</v>
      </c>
      <c r="I149" s="23" t="str">
        <f>_xlfn.XLOOKUP(Table7[[#This Row],[Merged Customer ID]],Table3__3_16[Customer ID],Table3__3_16[smoker])</f>
        <v>Yes</v>
      </c>
      <c r="J149" s="23" t="str">
        <f>_xlfn.XLOOKUP(Table7[[#This Row],[Merged Customer ID]],Table3__3_16[Customer ID],Table3__3_16[Weight Status])</f>
        <v>Obesity</v>
      </c>
      <c r="K149" s="23" t="str">
        <f>_xlfn.XLOOKUP(Table7[[#This Row],[Merged Customer ID]],Table3__3_16[Customer ID],Table3__3_16[Sugar Status])</f>
        <v>Normal</v>
      </c>
      <c r="L149" s="26">
        <f>_xlfn.XLOOKUP(Table7[[#This Row],[Merged Customer ID]],Table6_20[Merged Customer ID],Table6_20[Date of Birth])</f>
        <v>29384</v>
      </c>
      <c r="M149" s="30">
        <f>_xlfn.XLOOKUP(Table7[[#This Row],[Merged Customer ID]],Table6_20[Merged Customer ID],Table6_20[charges],"0",0)</f>
        <v>38313.129999999997</v>
      </c>
      <c r="N149" s="30" t="str">
        <f>_xlfn.XLOOKUP(Table7[[#This Row],[Merged Customer ID]],Table6_20[Merged Customer ID],Table6_20[Hospital tier])</f>
        <v>tier - 1</v>
      </c>
      <c r="O149" s="30" t="str">
        <f>_xlfn.XLOOKUP(Table7[[#This Row],[Merged Customer ID]],Table6_20[Merged Customer ID],Table6_20[City tier])</f>
        <v>tier - 3</v>
      </c>
      <c r="P149" s="30" t="str">
        <f>_xlfn.XLOOKUP(Table7[[#This Row],[Merged Customer ID]],Table6_20[Merged Customer ID],Table6_20[State ID])</f>
        <v>R1011</v>
      </c>
      <c r="Q149" s="36">
        <f>_xlfn.XLOOKUP(Table7[[#This Row],[Merged Customer ID]],Table6_20[Merged Customer ID],Table6_20[Age])</f>
        <v>42.988888888888887</v>
      </c>
    </row>
    <row r="150" spans="1:17" x14ac:dyDescent="0.35">
      <c r="A150" s="22" t="s">
        <v>2224</v>
      </c>
      <c r="B150" s="22" t="str">
        <f>_xlfn.XLOOKUP(Table7[[#This Row],[Merged Customer ID]],Table2_1[Merged Customer ID],Table2_1[First Name])</f>
        <v>Shanahan</v>
      </c>
      <c r="C150" s="22">
        <f>_xlfn.XLOOKUP(Table7[[#This Row],[Merged Customer ID]],Table3__3_16[Customer ID],Table3__3_16[BMI])</f>
        <v>35.75</v>
      </c>
      <c r="D150" s="22">
        <f>_xlfn.XLOOKUP(Table7[[#This Row],[Merged Customer ID]],Table3__3_16[Customer ID],Table3__3_16[HBA1C])</f>
        <v>4.1900000000000004</v>
      </c>
      <c r="E150" s="22" t="str">
        <f>_xlfn.XLOOKUP(Table7[[#This Row],[Merged Customer ID]],Table3__3_16[Customer ID],Table3__3_16[Heart Issues])</f>
        <v>No</v>
      </c>
      <c r="F150" s="22" t="str">
        <f>_xlfn.XLOOKUP(Table7[[#This Row],[Merged Customer ID]],Table3__3_16[Customer ID],Table3__3_16[Any Transplants])</f>
        <v>No</v>
      </c>
      <c r="G150" s="22" t="str">
        <f>_xlfn.XLOOKUP(Table7[[#This Row],[Merged Customer ID]],Table3__3_16[Customer ID],Table3__3_16[Cancer history])</f>
        <v>No</v>
      </c>
      <c r="H150" s="22">
        <f>_xlfn.XLOOKUP(Table7[[#This Row],[Merged Customer ID]],Table3__3_16[Customer ID],Table3__3_16[NumberOfMajorSurgeries])</f>
        <v>0</v>
      </c>
      <c r="I150" s="22" t="str">
        <f>_xlfn.XLOOKUP(Table7[[#This Row],[Merged Customer ID]],Table3__3_16[Customer ID],Table3__3_16[smoker])</f>
        <v>Yes</v>
      </c>
      <c r="J150" s="22" t="str">
        <f>_xlfn.XLOOKUP(Table7[[#This Row],[Merged Customer ID]],Table3__3_16[Customer ID],Table3__3_16[Weight Status])</f>
        <v>Obesity</v>
      </c>
      <c r="K150" s="22" t="str">
        <f>_xlfn.XLOOKUP(Table7[[#This Row],[Merged Customer ID]],Table3__3_16[Customer ID],Table3__3_16[Sugar Status])</f>
        <v>Normal</v>
      </c>
      <c r="L150" s="25">
        <f>_xlfn.XLOOKUP(Table7[[#This Row],[Merged Customer ID]],Table6_20[Merged Customer ID],Table6_20[Date of Birth])</f>
        <v>32811</v>
      </c>
      <c r="M150" s="29">
        <f>_xlfn.XLOOKUP(Table7[[#This Row],[Merged Customer ID]],Table6_20[Merged Customer ID],Table6_20[charges],"0",0)</f>
        <v>38282.75</v>
      </c>
      <c r="N150" s="29" t="str">
        <f>_xlfn.XLOOKUP(Table7[[#This Row],[Merged Customer ID]],Table6_20[Merged Customer ID],Table6_20[Hospital tier])</f>
        <v>tier - 1</v>
      </c>
      <c r="O150" s="29" t="str">
        <f>_xlfn.XLOOKUP(Table7[[#This Row],[Merged Customer ID]],Table6_20[Merged Customer ID],Table6_20[City tier])</f>
        <v>tier - 2</v>
      </c>
      <c r="P150" s="29" t="str">
        <f>_xlfn.XLOOKUP(Table7[[#This Row],[Merged Customer ID]],Table6_20[Merged Customer ID],Table6_20[State ID])</f>
        <v>R1013</v>
      </c>
      <c r="Q150" s="35">
        <f>_xlfn.XLOOKUP(Table7[[#This Row],[Merged Customer ID]],Table6_20[Merged Customer ID],Table6_20[Age])</f>
        <v>33.605555555555554</v>
      </c>
    </row>
    <row r="151" spans="1:17" x14ac:dyDescent="0.35">
      <c r="A151" s="23" t="s">
        <v>2223</v>
      </c>
      <c r="B151" s="23" t="str">
        <f>_xlfn.XLOOKUP(Table7[[#This Row],[Merged Customer ID]],Table2_1[Merged Customer ID],Table2_1[First Name])</f>
        <v>Sutter</v>
      </c>
      <c r="C151" s="23">
        <f>_xlfn.XLOOKUP(Table7[[#This Row],[Merged Customer ID]],Table3__3_16[Customer ID],Table3__3_16[BMI])</f>
        <v>26.07</v>
      </c>
      <c r="D151" s="23">
        <f>_xlfn.XLOOKUP(Table7[[#This Row],[Merged Customer ID]],Table3__3_16[Customer ID],Table3__3_16[HBA1C])</f>
        <v>5.32</v>
      </c>
      <c r="E151" s="22" t="str">
        <f>_xlfn.XLOOKUP(Table7[[#This Row],[Merged Customer ID]],Table3__3_16[Customer ID],Table3__3_16[Heart Issues])</f>
        <v>No</v>
      </c>
      <c r="F151" s="23" t="str">
        <f>_xlfn.XLOOKUP(Table7[[#This Row],[Merged Customer ID]],Table3__3_16[Customer ID],Table3__3_16[Any Transplants])</f>
        <v>No</v>
      </c>
      <c r="G151" s="23" t="str">
        <f>_xlfn.XLOOKUP(Table7[[#This Row],[Merged Customer ID]],Table3__3_16[Customer ID],Table3__3_16[Cancer history])</f>
        <v>No</v>
      </c>
      <c r="H151" s="23">
        <f>_xlfn.XLOOKUP(Table7[[#This Row],[Merged Customer ID]],Table3__3_16[Customer ID],Table3__3_16[NumberOfMajorSurgeries])</f>
        <v>0</v>
      </c>
      <c r="I151" s="23" t="str">
        <f>_xlfn.XLOOKUP(Table7[[#This Row],[Merged Customer ID]],Table3__3_16[Customer ID],Table3__3_16[smoker])</f>
        <v>Yes</v>
      </c>
      <c r="J151" s="23" t="str">
        <f>_xlfn.XLOOKUP(Table7[[#This Row],[Merged Customer ID]],Table3__3_16[Customer ID],Table3__3_16[Weight Status])</f>
        <v>Overweight</v>
      </c>
      <c r="K151" s="23" t="str">
        <f>_xlfn.XLOOKUP(Table7[[#This Row],[Merged Customer ID]],Table3__3_16[Customer ID],Table3__3_16[Sugar Status])</f>
        <v>Normal</v>
      </c>
      <c r="L151" s="26">
        <f>_xlfn.XLOOKUP(Table7[[#This Row],[Merged Customer ID]],Table6_20[Merged Customer ID],Table6_20[Date of Birth])</f>
        <v>29449</v>
      </c>
      <c r="M151" s="30">
        <f>_xlfn.XLOOKUP(Table7[[#This Row],[Merged Customer ID]],Table6_20[Merged Customer ID],Table6_20[charges],"0",0)</f>
        <v>38245.589999999997</v>
      </c>
      <c r="N151" s="30" t="str">
        <f>_xlfn.XLOOKUP(Table7[[#This Row],[Merged Customer ID]],Table6_20[Merged Customer ID],Table6_20[Hospital tier])</f>
        <v>tier - 1</v>
      </c>
      <c r="O151" s="30" t="str">
        <f>_xlfn.XLOOKUP(Table7[[#This Row],[Merged Customer ID]],Table6_20[Merged Customer ID],Table6_20[City tier])</f>
        <v>tier - 2</v>
      </c>
      <c r="P151" s="30" t="str">
        <f>_xlfn.XLOOKUP(Table7[[#This Row],[Merged Customer ID]],Table6_20[Merged Customer ID],Table6_20[State ID])</f>
        <v>R1013</v>
      </c>
      <c r="Q151" s="36">
        <f>_xlfn.XLOOKUP(Table7[[#This Row],[Merged Customer ID]],Table6_20[Merged Customer ID],Table6_20[Age])</f>
        <v>42.81111111111111</v>
      </c>
    </row>
    <row r="152" spans="1:17" x14ac:dyDescent="0.35">
      <c r="A152" s="22" t="s">
        <v>2222</v>
      </c>
      <c r="B152" s="22" t="str">
        <f>_xlfn.XLOOKUP(Table7[[#This Row],[Merged Customer ID]],Table2_1[Merged Customer ID],Table2_1[First Name])</f>
        <v>Yesian</v>
      </c>
      <c r="C152" s="22">
        <f>_xlfn.XLOOKUP(Table7[[#This Row],[Merged Customer ID]],Table3__3_16[Customer ID],Table3__3_16[BMI])</f>
        <v>36.54</v>
      </c>
      <c r="D152" s="22">
        <f>_xlfn.XLOOKUP(Table7[[#This Row],[Merged Customer ID]],Table3__3_16[Customer ID],Table3__3_16[HBA1C])</f>
        <v>4.46</v>
      </c>
      <c r="E152" s="22" t="str">
        <f>_xlfn.XLOOKUP(Table7[[#This Row],[Merged Customer ID]],Table3__3_16[Customer ID],Table3__3_16[Heart Issues])</f>
        <v>Yes</v>
      </c>
      <c r="F152" s="22" t="str">
        <f>_xlfn.XLOOKUP(Table7[[#This Row],[Merged Customer ID]],Table3__3_16[Customer ID],Table3__3_16[Any Transplants])</f>
        <v>No</v>
      </c>
      <c r="G152" s="22" t="str">
        <f>_xlfn.XLOOKUP(Table7[[#This Row],[Merged Customer ID]],Table3__3_16[Customer ID],Table3__3_16[Cancer history])</f>
        <v>No</v>
      </c>
      <c r="H152" s="22">
        <f>_xlfn.XLOOKUP(Table7[[#This Row],[Merged Customer ID]],Table3__3_16[Customer ID],Table3__3_16[NumberOfMajorSurgeries])</f>
        <v>1</v>
      </c>
      <c r="I152" s="22" t="str">
        <f>_xlfn.XLOOKUP(Table7[[#This Row],[Merged Customer ID]],Table3__3_16[Customer ID],Table3__3_16[smoker])</f>
        <v>Yes</v>
      </c>
      <c r="J152" s="22" t="str">
        <f>_xlfn.XLOOKUP(Table7[[#This Row],[Merged Customer ID]],Table3__3_16[Customer ID],Table3__3_16[Weight Status])</f>
        <v>Obesity</v>
      </c>
      <c r="K152" s="22" t="str">
        <f>_xlfn.XLOOKUP(Table7[[#This Row],[Merged Customer ID]],Table3__3_16[Customer ID],Table3__3_16[Sugar Status])</f>
        <v>Normal</v>
      </c>
      <c r="L152" s="25">
        <f>_xlfn.XLOOKUP(Table7[[#This Row],[Merged Customer ID]],Table6_20[Merged Customer ID],Table6_20[Date of Birth])</f>
        <v>23544</v>
      </c>
      <c r="M152" s="29">
        <f>_xlfn.XLOOKUP(Table7[[#This Row],[Merged Customer ID]],Table6_20[Merged Customer ID],Table6_20[charges],"0",0)</f>
        <v>38241.74</v>
      </c>
      <c r="N152" s="29" t="str">
        <f>_xlfn.XLOOKUP(Table7[[#This Row],[Merged Customer ID]],Table6_20[Merged Customer ID],Table6_20[Hospital tier])</f>
        <v>tier - 2</v>
      </c>
      <c r="O152" s="29" t="str">
        <f>_xlfn.XLOOKUP(Table7[[#This Row],[Merged Customer ID]],Table6_20[Merged Customer ID],Table6_20[City tier])</f>
        <v>tier - 3</v>
      </c>
      <c r="P152" s="29" t="str">
        <f>_xlfn.XLOOKUP(Table7[[#This Row],[Merged Customer ID]],Table6_20[Merged Customer ID],Table6_20[State ID])</f>
        <v>R1011</v>
      </c>
      <c r="Q152" s="35">
        <f>_xlfn.XLOOKUP(Table7[[#This Row],[Merged Customer ID]],Table6_20[Merged Customer ID],Table6_20[Age])</f>
        <v>58.977777777777774</v>
      </c>
    </row>
    <row r="153" spans="1:17" x14ac:dyDescent="0.35">
      <c r="A153" s="23" t="s">
        <v>2221</v>
      </c>
      <c r="B153" s="23" t="str">
        <f>_xlfn.XLOOKUP(Table7[[#This Row],[Merged Customer ID]],Table2_1[Merged Customer ID],Table2_1[First Name])</f>
        <v>Meers</v>
      </c>
      <c r="C153" s="23">
        <f>_xlfn.XLOOKUP(Table7[[#This Row],[Merged Customer ID]],Table3__3_16[Customer ID],Table3__3_16[BMI])</f>
        <v>51.64</v>
      </c>
      <c r="D153" s="23">
        <f>_xlfn.XLOOKUP(Table7[[#This Row],[Merged Customer ID]],Table3__3_16[Customer ID],Table3__3_16[HBA1C])</f>
        <v>5.65</v>
      </c>
      <c r="E153" s="22" t="str">
        <f>_xlfn.XLOOKUP(Table7[[#This Row],[Merged Customer ID]],Table3__3_16[Customer ID],Table3__3_16[Heart Issues])</f>
        <v>No</v>
      </c>
      <c r="F153" s="23" t="str">
        <f>_xlfn.XLOOKUP(Table7[[#This Row],[Merged Customer ID]],Table3__3_16[Customer ID],Table3__3_16[Any Transplants])</f>
        <v>No</v>
      </c>
      <c r="G153" s="23" t="str">
        <f>_xlfn.XLOOKUP(Table7[[#This Row],[Merged Customer ID]],Table3__3_16[Customer ID],Table3__3_16[Cancer history])</f>
        <v>No</v>
      </c>
      <c r="H153" s="23">
        <f>_xlfn.XLOOKUP(Table7[[#This Row],[Merged Customer ID]],Table3__3_16[Customer ID],Table3__3_16[NumberOfMajorSurgeries])</f>
        <v>0</v>
      </c>
      <c r="I153" s="23" t="str">
        <f>_xlfn.XLOOKUP(Table7[[#This Row],[Merged Customer ID]],Table3__3_16[Customer ID],Table3__3_16[smoker])</f>
        <v>Yes</v>
      </c>
      <c r="J153" s="23" t="str">
        <f>_xlfn.XLOOKUP(Table7[[#This Row],[Merged Customer ID]],Table3__3_16[Customer ID],Table3__3_16[Weight Status])</f>
        <v>Obesity</v>
      </c>
      <c r="K153" s="23" t="str">
        <f>_xlfn.XLOOKUP(Table7[[#This Row],[Merged Customer ID]],Table3__3_16[Customer ID],Table3__3_16[Sugar Status])</f>
        <v>Normal</v>
      </c>
      <c r="L153" s="26">
        <f>_xlfn.XLOOKUP(Table7[[#This Row],[Merged Customer ID]],Table6_20[Merged Customer ID],Table6_20[Date of Birth])</f>
        <v>32759</v>
      </c>
      <c r="M153" s="30">
        <f>_xlfn.XLOOKUP(Table7[[#This Row],[Merged Customer ID]],Table6_20[Merged Customer ID],Table6_20[charges],"0",0)</f>
        <v>38237.339999999997</v>
      </c>
      <c r="N153" s="30" t="str">
        <f>_xlfn.XLOOKUP(Table7[[#This Row],[Merged Customer ID]],Table6_20[Merged Customer ID],Table6_20[Hospital tier])</f>
        <v>tier - 2</v>
      </c>
      <c r="O153" s="30" t="str">
        <f>_xlfn.XLOOKUP(Table7[[#This Row],[Merged Customer ID]],Table6_20[Merged Customer ID],Table6_20[City tier])</f>
        <v>tier - 3</v>
      </c>
      <c r="P153" s="30" t="str">
        <f>_xlfn.XLOOKUP(Table7[[#This Row],[Merged Customer ID]],Table6_20[Merged Customer ID],Table6_20[State ID])</f>
        <v>R1011</v>
      </c>
      <c r="Q153" s="36">
        <f>_xlfn.XLOOKUP(Table7[[#This Row],[Merged Customer ID]],Table6_20[Merged Customer ID],Table6_20[Age])</f>
        <v>33.75</v>
      </c>
    </row>
    <row r="154" spans="1:17" x14ac:dyDescent="0.35">
      <c r="A154" s="22" t="s">
        <v>2220</v>
      </c>
      <c r="B154" s="22" t="str">
        <f>_xlfn.XLOOKUP(Table7[[#This Row],[Merged Customer ID]],Table2_1[Merged Customer ID],Table2_1[First Name])</f>
        <v>Conlon</v>
      </c>
      <c r="C154" s="22">
        <f>_xlfn.XLOOKUP(Table7[[#This Row],[Merged Customer ID]],Table3__3_16[Customer ID],Table3__3_16[BMI])</f>
        <v>42.83</v>
      </c>
      <c r="D154" s="22">
        <f>_xlfn.XLOOKUP(Table7[[#This Row],[Merged Customer ID]],Table3__3_16[Customer ID],Table3__3_16[HBA1C])</f>
        <v>6.04</v>
      </c>
      <c r="E154" s="22" t="str">
        <f>_xlfn.XLOOKUP(Table7[[#This Row],[Merged Customer ID]],Table3__3_16[Customer ID],Table3__3_16[Heart Issues])</f>
        <v>No</v>
      </c>
      <c r="F154" s="22" t="str">
        <f>_xlfn.XLOOKUP(Table7[[#This Row],[Merged Customer ID]],Table3__3_16[Customer ID],Table3__3_16[Any Transplants])</f>
        <v>No</v>
      </c>
      <c r="G154" s="22" t="str">
        <f>_xlfn.XLOOKUP(Table7[[#This Row],[Merged Customer ID]],Table3__3_16[Customer ID],Table3__3_16[Cancer history])</f>
        <v>No</v>
      </c>
      <c r="H154" s="22">
        <f>_xlfn.XLOOKUP(Table7[[#This Row],[Merged Customer ID]],Table3__3_16[Customer ID],Table3__3_16[NumberOfMajorSurgeries])</f>
        <v>2</v>
      </c>
      <c r="I154" s="22" t="str">
        <f>_xlfn.XLOOKUP(Table7[[#This Row],[Merged Customer ID]],Table3__3_16[Customer ID],Table3__3_16[smoker])</f>
        <v>Yes</v>
      </c>
      <c r="J154" s="22" t="str">
        <f>_xlfn.XLOOKUP(Table7[[#This Row],[Merged Customer ID]],Table3__3_16[Customer ID],Table3__3_16[Weight Status])</f>
        <v>Obesity</v>
      </c>
      <c r="K154" s="22" t="str">
        <f>_xlfn.XLOOKUP(Table7[[#This Row],[Merged Customer ID]],Table3__3_16[Customer ID],Table3__3_16[Sugar Status])</f>
        <v>Prediabetes</v>
      </c>
      <c r="L154" s="25">
        <f>_xlfn.XLOOKUP(Table7[[#This Row],[Merged Customer ID]],Table6_20[Merged Customer ID],Table6_20[Date of Birth])</f>
        <v>26622</v>
      </c>
      <c r="M154" s="29">
        <f>_xlfn.XLOOKUP(Table7[[#This Row],[Merged Customer ID]],Table6_20[Merged Customer ID],Table6_20[charges],"0",0)</f>
        <v>38189.1</v>
      </c>
      <c r="N154" s="29" t="str">
        <f>_xlfn.XLOOKUP(Table7[[#This Row],[Merged Customer ID]],Table6_20[Merged Customer ID],Table6_20[Hospital tier])</f>
        <v>tier - 2</v>
      </c>
      <c r="O154" s="29" t="str">
        <f>_xlfn.XLOOKUP(Table7[[#This Row],[Merged Customer ID]],Table6_20[Merged Customer ID],Table6_20[City tier])</f>
        <v>tier - 2</v>
      </c>
      <c r="P154" s="29" t="str">
        <f>_xlfn.XLOOKUP(Table7[[#This Row],[Merged Customer ID]],Table6_20[Merged Customer ID],Table6_20[State ID])</f>
        <v>R1011</v>
      </c>
      <c r="Q154" s="35">
        <f>_xlfn.XLOOKUP(Table7[[#This Row],[Merged Customer ID]],Table6_20[Merged Customer ID],Table6_20[Age])</f>
        <v>50.552777777777777</v>
      </c>
    </row>
    <row r="155" spans="1:17" x14ac:dyDescent="0.35">
      <c r="A155" s="23" t="s">
        <v>2219</v>
      </c>
      <c r="B155" s="23" t="str">
        <f>_xlfn.XLOOKUP(Table7[[#This Row],[Merged Customer ID]],Table2_1[Merged Customer ID],Table2_1[First Name])</f>
        <v>Arnstein</v>
      </c>
      <c r="C155" s="23">
        <f>_xlfn.XLOOKUP(Table7[[#This Row],[Merged Customer ID]],Table3__3_16[Customer ID],Table3__3_16[BMI])</f>
        <v>40.15</v>
      </c>
      <c r="D155" s="23">
        <f>_xlfn.XLOOKUP(Table7[[#This Row],[Merged Customer ID]],Table3__3_16[Customer ID],Table3__3_16[HBA1C])</f>
        <v>5.76</v>
      </c>
      <c r="E155" s="22" t="str">
        <f>_xlfn.XLOOKUP(Table7[[#This Row],[Merged Customer ID]],Table3__3_16[Customer ID],Table3__3_16[Heart Issues])</f>
        <v>No</v>
      </c>
      <c r="F155" s="23" t="str">
        <f>_xlfn.XLOOKUP(Table7[[#This Row],[Merged Customer ID]],Table3__3_16[Customer ID],Table3__3_16[Any Transplants])</f>
        <v>No</v>
      </c>
      <c r="G155" s="23" t="str">
        <f>_xlfn.XLOOKUP(Table7[[#This Row],[Merged Customer ID]],Table3__3_16[Customer ID],Table3__3_16[Cancer history])</f>
        <v>No</v>
      </c>
      <c r="H155" s="23">
        <f>_xlfn.XLOOKUP(Table7[[#This Row],[Merged Customer ID]],Table3__3_16[Customer ID],Table3__3_16[NumberOfMajorSurgeries])</f>
        <v>1</v>
      </c>
      <c r="I155" s="23" t="str">
        <f>_xlfn.XLOOKUP(Table7[[#This Row],[Merged Customer ID]],Table3__3_16[Customer ID],Table3__3_16[smoker])</f>
        <v>Yes</v>
      </c>
      <c r="J155" s="23" t="str">
        <f>_xlfn.XLOOKUP(Table7[[#This Row],[Merged Customer ID]],Table3__3_16[Customer ID],Table3__3_16[Weight Status])</f>
        <v>Obesity</v>
      </c>
      <c r="K155" s="23" t="str">
        <f>_xlfn.XLOOKUP(Table7[[#This Row],[Merged Customer ID]],Table3__3_16[Customer ID],Table3__3_16[Sugar Status])</f>
        <v>Prediabetes</v>
      </c>
      <c r="L155" s="26">
        <f>_xlfn.XLOOKUP(Table7[[#This Row],[Merged Customer ID]],Table6_20[Merged Customer ID],Table6_20[Date of Birth])</f>
        <v>36005</v>
      </c>
      <c r="M155" s="30">
        <f>_xlfn.XLOOKUP(Table7[[#This Row],[Merged Customer ID]],Table6_20[Merged Customer ID],Table6_20[charges],"0",0)</f>
        <v>38126.25</v>
      </c>
      <c r="N155" s="30" t="str">
        <f>_xlfn.XLOOKUP(Table7[[#This Row],[Merged Customer ID]],Table6_20[Merged Customer ID],Table6_20[Hospital tier])</f>
        <v>tier - 1</v>
      </c>
      <c r="O155" s="30" t="str">
        <f>_xlfn.XLOOKUP(Table7[[#This Row],[Merged Customer ID]],Table6_20[Merged Customer ID],Table6_20[City tier])</f>
        <v>tier - 3</v>
      </c>
      <c r="P155" s="30" t="str">
        <f>_xlfn.XLOOKUP(Table7[[#This Row],[Merged Customer ID]],Table6_20[Merged Customer ID],Table6_20[State ID])</f>
        <v>R1013</v>
      </c>
      <c r="Q155" s="36">
        <f>_xlfn.XLOOKUP(Table7[[#This Row],[Merged Customer ID]],Table6_20[Merged Customer ID],Table6_20[Age])</f>
        <v>24.858333333333334</v>
      </c>
    </row>
    <row r="156" spans="1:17" x14ac:dyDescent="0.35">
      <c r="A156" s="22" t="s">
        <v>2218</v>
      </c>
      <c r="B156" s="22" t="str">
        <f>_xlfn.XLOOKUP(Table7[[#This Row],[Merged Customer ID]],Table2_1[Merged Customer ID],Table2_1[First Name])</f>
        <v>Jurek</v>
      </c>
      <c r="C156" s="22">
        <f>_xlfn.XLOOKUP(Table7[[#This Row],[Merged Customer ID]],Table3__3_16[Customer ID],Table3__3_16[BMI])</f>
        <v>27.8</v>
      </c>
      <c r="D156" s="22">
        <f>_xlfn.XLOOKUP(Table7[[#This Row],[Merged Customer ID]],Table3__3_16[Customer ID],Table3__3_16[HBA1C])</f>
        <v>4.3600000000000003</v>
      </c>
      <c r="E156" s="22" t="str">
        <f>_xlfn.XLOOKUP(Table7[[#This Row],[Merged Customer ID]],Table3__3_16[Customer ID],Table3__3_16[Heart Issues])</f>
        <v>No</v>
      </c>
      <c r="F156" s="22" t="str">
        <f>_xlfn.XLOOKUP(Table7[[#This Row],[Merged Customer ID]],Table3__3_16[Customer ID],Table3__3_16[Any Transplants])</f>
        <v>No</v>
      </c>
      <c r="G156" s="22" t="str">
        <f>_xlfn.XLOOKUP(Table7[[#This Row],[Merged Customer ID]],Table3__3_16[Customer ID],Table3__3_16[Cancer history])</f>
        <v>Yes</v>
      </c>
      <c r="H156" s="22">
        <f>_xlfn.XLOOKUP(Table7[[#This Row],[Merged Customer ID]],Table3__3_16[Customer ID],Table3__3_16[NumberOfMajorSurgeries])</f>
        <v>1</v>
      </c>
      <c r="I156" s="22" t="str">
        <f>_xlfn.XLOOKUP(Table7[[#This Row],[Merged Customer ID]],Table3__3_16[Customer ID],Table3__3_16[smoker])</f>
        <v>Yes</v>
      </c>
      <c r="J156" s="22" t="str">
        <f>_xlfn.XLOOKUP(Table7[[#This Row],[Merged Customer ID]],Table3__3_16[Customer ID],Table3__3_16[Weight Status])</f>
        <v>Overweight</v>
      </c>
      <c r="K156" s="22" t="str">
        <f>_xlfn.XLOOKUP(Table7[[#This Row],[Merged Customer ID]],Table3__3_16[Customer ID],Table3__3_16[Sugar Status])</f>
        <v>Normal</v>
      </c>
      <c r="L156" s="25">
        <f>_xlfn.XLOOKUP(Table7[[#This Row],[Merged Customer ID]],Table6_20[Merged Customer ID],Table6_20[Date of Birth])</f>
        <v>29107</v>
      </c>
      <c r="M156" s="29">
        <f>_xlfn.XLOOKUP(Table7[[#This Row],[Merged Customer ID]],Table6_20[Merged Customer ID],Table6_20[charges],"0",0)</f>
        <v>37829.72</v>
      </c>
      <c r="N156" s="29" t="str">
        <f>_xlfn.XLOOKUP(Table7[[#This Row],[Merged Customer ID]],Table6_20[Merged Customer ID],Table6_20[Hospital tier])</f>
        <v>tier - 1</v>
      </c>
      <c r="O156" s="29" t="str">
        <f>_xlfn.XLOOKUP(Table7[[#This Row],[Merged Customer ID]],Table6_20[Merged Customer ID],Table6_20[City tier])</f>
        <v>tier - 2</v>
      </c>
      <c r="P156" s="29" t="str">
        <f>_xlfn.XLOOKUP(Table7[[#This Row],[Merged Customer ID]],Table6_20[Merged Customer ID],Table6_20[State ID])</f>
        <v>R1011</v>
      </c>
      <c r="Q156" s="35">
        <f>_xlfn.XLOOKUP(Table7[[#This Row],[Merged Customer ID]],Table6_20[Merged Customer ID],Table6_20[Age])</f>
        <v>43.74722222222222</v>
      </c>
    </row>
    <row r="157" spans="1:17" x14ac:dyDescent="0.35">
      <c r="A157" s="23" t="s">
        <v>2217</v>
      </c>
      <c r="B157" s="23" t="str">
        <f>_xlfn.XLOOKUP(Table7[[#This Row],[Merged Customer ID]],Table2_1[Merged Customer ID],Table2_1[First Name])</f>
        <v>Thill</v>
      </c>
      <c r="C157" s="23">
        <f>_xlfn.XLOOKUP(Table7[[#This Row],[Merged Customer ID]],Table3__3_16[Customer ID],Table3__3_16[BMI])</f>
        <v>45.81</v>
      </c>
      <c r="D157" s="23">
        <f>_xlfn.XLOOKUP(Table7[[#This Row],[Merged Customer ID]],Table3__3_16[Customer ID],Table3__3_16[HBA1C])</f>
        <v>4.76</v>
      </c>
      <c r="E157" s="22" t="str">
        <f>_xlfn.XLOOKUP(Table7[[#This Row],[Merged Customer ID]],Table3__3_16[Customer ID],Table3__3_16[Heart Issues])</f>
        <v>Yes</v>
      </c>
      <c r="F157" s="23" t="str">
        <f>_xlfn.XLOOKUP(Table7[[#This Row],[Merged Customer ID]],Table3__3_16[Customer ID],Table3__3_16[Any Transplants])</f>
        <v>No</v>
      </c>
      <c r="G157" s="23" t="str">
        <f>_xlfn.XLOOKUP(Table7[[#This Row],[Merged Customer ID]],Table3__3_16[Customer ID],Table3__3_16[Cancer history])</f>
        <v>Yes</v>
      </c>
      <c r="H157" s="23">
        <f>_xlfn.XLOOKUP(Table7[[#This Row],[Merged Customer ID]],Table3__3_16[Customer ID],Table3__3_16[NumberOfMajorSurgeries])</f>
        <v>1</v>
      </c>
      <c r="I157" s="23" t="str">
        <f>_xlfn.XLOOKUP(Table7[[#This Row],[Merged Customer ID]],Table3__3_16[Customer ID],Table3__3_16[smoker])</f>
        <v>Yes</v>
      </c>
      <c r="J157" s="23" t="str">
        <f>_xlfn.XLOOKUP(Table7[[#This Row],[Merged Customer ID]],Table3__3_16[Customer ID],Table3__3_16[Weight Status])</f>
        <v>Obesity</v>
      </c>
      <c r="K157" s="23" t="str">
        <f>_xlfn.XLOOKUP(Table7[[#This Row],[Merged Customer ID]],Table3__3_16[Customer ID],Table3__3_16[Sugar Status])</f>
        <v>Normal</v>
      </c>
      <c r="L157" s="26">
        <f>_xlfn.XLOOKUP(Table7[[#This Row],[Merged Customer ID]],Table6_20[Merged Customer ID],Table6_20[Date of Birth])</f>
        <v>30523</v>
      </c>
      <c r="M157" s="30">
        <f>_xlfn.XLOOKUP(Table7[[#This Row],[Merged Customer ID]],Table6_20[Merged Customer ID],Table6_20[charges],"0",0)</f>
        <v>37800.980000000003</v>
      </c>
      <c r="N157" s="30" t="str">
        <f>_xlfn.XLOOKUP(Table7[[#This Row],[Merged Customer ID]],Table6_20[Merged Customer ID],Table6_20[Hospital tier])</f>
        <v>tier - 2</v>
      </c>
      <c r="O157" s="30" t="str">
        <f>_xlfn.XLOOKUP(Table7[[#This Row],[Merged Customer ID]],Table6_20[Merged Customer ID],Table6_20[City tier])</f>
        <v>tier - 2</v>
      </c>
      <c r="P157" s="30" t="str">
        <f>_xlfn.XLOOKUP(Table7[[#This Row],[Merged Customer ID]],Table6_20[Merged Customer ID],Table6_20[State ID])</f>
        <v>R1011</v>
      </c>
      <c r="Q157" s="36">
        <f>_xlfn.XLOOKUP(Table7[[#This Row],[Merged Customer ID]],Table6_20[Merged Customer ID],Table6_20[Age])</f>
        <v>39.866666666666667</v>
      </c>
    </row>
    <row r="158" spans="1:17" x14ac:dyDescent="0.35">
      <c r="A158" s="22" t="s">
        <v>2216</v>
      </c>
      <c r="B158" s="22" t="str">
        <f>_xlfn.XLOOKUP(Table7[[#This Row],[Merged Customer ID]],Table2_1[Merged Customer ID],Table2_1[First Name])</f>
        <v>Glaz</v>
      </c>
      <c r="C158" s="22">
        <f>_xlfn.XLOOKUP(Table7[[#This Row],[Merged Customer ID]],Table3__3_16[Customer ID],Table3__3_16[BMI])</f>
        <v>34.43</v>
      </c>
      <c r="D158" s="22">
        <f>_xlfn.XLOOKUP(Table7[[#This Row],[Merged Customer ID]],Table3__3_16[Customer ID],Table3__3_16[HBA1C])</f>
        <v>10.82</v>
      </c>
      <c r="E158" s="22" t="str">
        <f>_xlfn.XLOOKUP(Table7[[#This Row],[Merged Customer ID]],Table3__3_16[Customer ID],Table3__3_16[Heart Issues])</f>
        <v>Yes</v>
      </c>
      <c r="F158" s="22" t="str">
        <f>_xlfn.XLOOKUP(Table7[[#This Row],[Merged Customer ID]],Table3__3_16[Customer ID],Table3__3_16[Any Transplants])</f>
        <v>No</v>
      </c>
      <c r="G158" s="22" t="str">
        <f>_xlfn.XLOOKUP(Table7[[#This Row],[Merged Customer ID]],Table3__3_16[Customer ID],Table3__3_16[Cancer history])</f>
        <v>No</v>
      </c>
      <c r="H158" s="22">
        <f>_xlfn.XLOOKUP(Table7[[#This Row],[Merged Customer ID]],Table3__3_16[Customer ID],Table3__3_16[NumberOfMajorSurgeries])</f>
        <v>1</v>
      </c>
      <c r="I158" s="22" t="str">
        <f>_xlfn.XLOOKUP(Table7[[#This Row],[Merged Customer ID]],Table3__3_16[Customer ID],Table3__3_16[smoker])</f>
        <v>Yes</v>
      </c>
      <c r="J158" s="22" t="str">
        <f>_xlfn.XLOOKUP(Table7[[#This Row],[Merged Customer ID]],Table3__3_16[Customer ID],Table3__3_16[Weight Status])</f>
        <v>Obesity</v>
      </c>
      <c r="K158" s="22" t="str">
        <f>_xlfn.XLOOKUP(Table7[[#This Row],[Merged Customer ID]],Table3__3_16[Customer ID],Table3__3_16[Sugar Status])</f>
        <v>Diabetes</v>
      </c>
      <c r="L158" s="25">
        <f>_xlfn.XLOOKUP(Table7[[#This Row],[Merged Customer ID]],Table6_20[Merged Customer ID],Table6_20[Date of Birth])</f>
        <v>31639</v>
      </c>
      <c r="M158" s="29">
        <f>_xlfn.XLOOKUP(Table7[[#This Row],[Merged Customer ID]],Table6_20[Merged Customer ID],Table6_20[charges],"0",0)</f>
        <v>37742.58</v>
      </c>
      <c r="N158" s="29" t="str">
        <f>_xlfn.XLOOKUP(Table7[[#This Row],[Merged Customer ID]],Table6_20[Merged Customer ID],Table6_20[Hospital tier])</f>
        <v>tier - 1</v>
      </c>
      <c r="O158" s="29" t="str">
        <f>_xlfn.XLOOKUP(Table7[[#This Row],[Merged Customer ID]],Table6_20[Merged Customer ID],Table6_20[City tier])</f>
        <v>tier - 1</v>
      </c>
      <c r="P158" s="29" t="str">
        <f>_xlfn.XLOOKUP(Table7[[#This Row],[Merged Customer ID]],Table6_20[Merged Customer ID],Table6_20[State ID])</f>
        <v>R1013</v>
      </c>
      <c r="Q158" s="35">
        <f>_xlfn.XLOOKUP(Table7[[#This Row],[Merged Customer ID]],Table6_20[Merged Customer ID],Table6_20[Age])</f>
        <v>36.81388888888889</v>
      </c>
    </row>
    <row r="159" spans="1:17" x14ac:dyDescent="0.35">
      <c r="A159" s="23" t="s">
        <v>2215</v>
      </c>
      <c r="B159" s="23" t="str">
        <f>_xlfn.XLOOKUP(Table7[[#This Row],[Merged Customer ID]],Table2_1[Merged Customer ID],Table2_1[First Name])</f>
        <v>Sampson</v>
      </c>
      <c r="C159" s="23">
        <f>_xlfn.XLOOKUP(Table7[[#This Row],[Merged Customer ID]],Table3__3_16[Customer ID],Table3__3_16[BMI])</f>
        <v>41.33</v>
      </c>
      <c r="D159" s="23">
        <f>_xlfn.XLOOKUP(Table7[[#This Row],[Merged Customer ID]],Table3__3_16[Customer ID],Table3__3_16[HBA1C])</f>
        <v>4.01</v>
      </c>
      <c r="E159" s="22" t="str">
        <f>_xlfn.XLOOKUP(Table7[[#This Row],[Merged Customer ID]],Table3__3_16[Customer ID],Table3__3_16[Heart Issues])</f>
        <v>Yes</v>
      </c>
      <c r="F159" s="23" t="str">
        <f>_xlfn.XLOOKUP(Table7[[#This Row],[Merged Customer ID]],Table3__3_16[Customer ID],Table3__3_16[Any Transplants])</f>
        <v>No</v>
      </c>
      <c r="G159" s="23" t="str">
        <f>_xlfn.XLOOKUP(Table7[[#This Row],[Merged Customer ID]],Table3__3_16[Customer ID],Table3__3_16[Cancer history])</f>
        <v>No</v>
      </c>
      <c r="H159" s="23">
        <f>_xlfn.XLOOKUP(Table7[[#This Row],[Merged Customer ID]],Table3__3_16[Customer ID],Table3__3_16[NumberOfMajorSurgeries])</f>
        <v>0</v>
      </c>
      <c r="I159" s="23" t="str">
        <f>_xlfn.XLOOKUP(Table7[[#This Row],[Merged Customer ID]],Table3__3_16[Customer ID],Table3__3_16[smoker])</f>
        <v>Yes</v>
      </c>
      <c r="J159" s="23" t="str">
        <f>_xlfn.XLOOKUP(Table7[[#This Row],[Merged Customer ID]],Table3__3_16[Customer ID],Table3__3_16[Weight Status])</f>
        <v>Obesity</v>
      </c>
      <c r="K159" s="23" t="str">
        <f>_xlfn.XLOOKUP(Table7[[#This Row],[Merged Customer ID]],Table3__3_16[Customer ID],Table3__3_16[Sugar Status])</f>
        <v>Normal</v>
      </c>
      <c r="L159" s="26">
        <f>_xlfn.XLOOKUP(Table7[[#This Row],[Merged Customer ID]],Table6_20[Merged Customer ID],Table6_20[Date of Birth])</f>
        <v>28021</v>
      </c>
      <c r="M159" s="30">
        <f>_xlfn.XLOOKUP(Table7[[#This Row],[Merged Customer ID]],Table6_20[Merged Customer ID],Table6_20[charges],"0",0)</f>
        <v>37735.199999999997</v>
      </c>
      <c r="N159" s="30" t="str">
        <f>_xlfn.XLOOKUP(Table7[[#This Row],[Merged Customer ID]],Table6_20[Merged Customer ID],Table6_20[Hospital tier])</f>
        <v>tier - 2</v>
      </c>
      <c r="O159" s="30" t="str">
        <f>_xlfn.XLOOKUP(Table7[[#This Row],[Merged Customer ID]],Table6_20[Merged Customer ID],Table6_20[City tier])</f>
        <v>tier - 2</v>
      </c>
      <c r="P159" s="30" t="str">
        <f>_xlfn.XLOOKUP(Table7[[#This Row],[Merged Customer ID]],Table6_20[Merged Customer ID],Table6_20[State ID])</f>
        <v>R1011</v>
      </c>
      <c r="Q159" s="36">
        <f>_xlfn.XLOOKUP(Table7[[#This Row],[Merged Customer ID]],Table6_20[Merged Customer ID],Table6_20[Age])</f>
        <v>46.722222222222221</v>
      </c>
    </row>
    <row r="160" spans="1:17" x14ac:dyDescent="0.35">
      <c r="A160" s="22" t="s">
        <v>2214</v>
      </c>
      <c r="B160" s="22" t="str">
        <f>_xlfn.XLOOKUP(Table7[[#This Row],[Merged Customer ID]],Table2_1[Merged Customer ID],Table2_1[First Name])</f>
        <v>Duliba</v>
      </c>
      <c r="C160" s="22">
        <f>_xlfn.XLOOKUP(Table7[[#This Row],[Merged Customer ID]],Table3__3_16[Customer ID],Table3__3_16[BMI])</f>
        <v>31.92</v>
      </c>
      <c r="D160" s="22">
        <f>_xlfn.XLOOKUP(Table7[[#This Row],[Merged Customer ID]],Table3__3_16[Customer ID],Table3__3_16[HBA1C])</f>
        <v>5.12</v>
      </c>
      <c r="E160" s="22" t="str">
        <f>_xlfn.XLOOKUP(Table7[[#This Row],[Merged Customer ID]],Table3__3_16[Customer ID],Table3__3_16[Heart Issues])</f>
        <v>Yes</v>
      </c>
      <c r="F160" s="22" t="str">
        <f>_xlfn.XLOOKUP(Table7[[#This Row],[Merged Customer ID]],Table3__3_16[Customer ID],Table3__3_16[Any Transplants])</f>
        <v>No</v>
      </c>
      <c r="G160" s="22" t="str">
        <f>_xlfn.XLOOKUP(Table7[[#This Row],[Merged Customer ID]],Table3__3_16[Customer ID],Table3__3_16[Cancer history])</f>
        <v>No</v>
      </c>
      <c r="H160" s="22">
        <f>_xlfn.XLOOKUP(Table7[[#This Row],[Merged Customer ID]],Table3__3_16[Customer ID],Table3__3_16[NumberOfMajorSurgeries])</f>
        <v>1</v>
      </c>
      <c r="I160" s="22" t="str">
        <f>_xlfn.XLOOKUP(Table7[[#This Row],[Merged Customer ID]],Table3__3_16[Customer ID],Table3__3_16[smoker])</f>
        <v>Yes</v>
      </c>
      <c r="J160" s="22" t="str">
        <f>_xlfn.XLOOKUP(Table7[[#This Row],[Merged Customer ID]],Table3__3_16[Customer ID],Table3__3_16[Weight Status])</f>
        <v>Obesity</v>
      </c>
      <c r="K160" s="22" t="str">
        <f>_xlfn.XLOOKUP(Table7[[#This Row],[Merged Customer ID]],Table3__3_16[Customer ID],Table3__3_16[Sugar Status])</f>
        <v>Normal</v>
      </c>
      <c r="L160" s="25">
        <f>_xlfn.XLOOKUP(Table7[[#This Row],[Merged Customer ID]],Table6_20[Merged Customer ID],Table6_20[Date of Birth])</f>
        <v>32426</v>
      </c>
      <c r="M160" s="29">
        <f>_xlfn.XLOOKUP(Table7[[#This Row],[Merged Customer ID]],Table6_20[Merged Customer ID],Table6_20[charges],"0",0)</f>
        <v>37701.879999999997</v>
      </c>
      <c r="N160" s="29" t="str">
        <f>_xlfn.XLOOKUP(Table7[[#This Row],[Merged Customer ID]],Table6_20[Merged Customer ID],Table6_20[Hospital tier])</f>
        <v>tier - 2</v>
      </c>
      <c r="O160" s="29" t="str">
        <f>_xlfn.XLOOKUP(Table7[[#This Row],[Merged Customer ID]],Table6_20[Merged Customer ID],Table6_20[City tier])</f>
        <v>tier - 3</v>
      </c>
      <c r="P160" s="29" t="str">
        <f>_xlfn.XLOOKUP(Table7[[#This Row],[Merged Customer ID]],Table6_20[Merged Customer ID],Table6_20[State ID])</f>
        <v>R1023</v>
      </c>
      <c r="Q160" s="35">
        <f>_xlfn.XLOOKUP(Table7[[#This Row],[Merged Customer ID]],Table6_20[Merged Customer ID],Table6_20[Age])</f>
        <v>34.661111111111111</v>
      </c>
    </row>
    <row r="161" spans="1:17" x14ac:dyDescent="0.35">
      <c r="A161" s="23" t="s">
        <v>2213</v>
      </c>
      <c r="B161" s="23" t="str">
        <f>_xlfn.XLOOKUP(Table7[[#This Row],[Merged Customer ID]],Table2_1[Merged Customer ID],Table2_1[First Name])</f>
        <v>Tanguay</v>
      </c>
      <c r="C161" s="23">
        <f>_xlfn.XLOOKUP(Table7[[#This Row],[Merged Customer ID]],Table3__3_16[Customer ID],Table3__3_16[BMI])</f>
        <v>39.799999999999997</v>
      </c>
      <c r="D161" s="23">
        <f>_xlfn.XLOOKUP(Table7[[#This Row],[Merged Customer ID]],Table3__3_16[Customer ID],Table3__3_16[HBA1C])</f>
        <v>10.54</v>
      </c>
      <c r="E161" s="22" t="str">
        <f>_xlfn.XLOOKUP(Table7[[#This Row],[Merged Customer ID]],Table3__3_16[Customer ID],Table3__3_16[Heart Issues])</f>
        <v>Yes</v>
      </c>
      <c r="F161" s="23" t="str">
        <f>_xlfn.XLOOKUP(Table7[[#This Row],[Merged Customer ID]],Table3__3_16[Customer ID],Table3__3_16[Any Transplants])</f>
        <v>No</v>
      </c>
      <c r="G161" s="23" t="str">
        <f>_xlfn.XLOOKUP(Table7[[#This Row],[Merged Customer ID]],Table3__3_16[Customer ID],Table3__3_16[Cancer history])</f>
        <v>No</v>
      </c>
      <c r="H161" s="23">
        <f>_xlfn.XLOOKUP(Table7[[#This Row],[Merged Customer ID]],Table3__3_16[Customer ID],Table3__3_16[NumberOfMajorSurgeries])</f>
        <v>2</v>
      </c>
      <c r="I161" s="23" t="str">
        <f>_xlfn.XLOOKUP(Table7[[#This Row],[Merged Customer ID]],Table3__3_16[Customer ID],Table3__3_16[smoker])</f>
        <v>Yes</v>
      </c>
      <c r="J161" s="23" t="str">
        <f>_xlfn.XLOOKUP(Table7[[#This Row],[Merged Customer ID]],Table3__3_16[Customer ID],Table3__3_16[Weight Status])</f>
        <v>Obesity</v>
      </c>
      <c r="K161" s="23" t="str">
        <f>_xlfn.XLOOKUP(Table7[[#This Row],[Merged Customer ID]],Table3__3_16[Customer ID],Table3__3_16[Sugar Status])</f>
        <v>Diabetes</v>
      </c>
      <c r="L161" s="26">
        <f>_xlfn.XLOOKUP(Table7[[#This Row],[Merged Customer ID]],Table6_20[Merged Customer ID],Table6_20[Date of Birth])</f>
        <v>25869</v>
      </c>
      <c r="M161" s="30">
        <f>_xlfn.XLOOKUP(Table7[[#This Row],[Merged Customer ID]],Table6_20[Merged Customer ID],Table6_20[charges],"0",0)</f>
        <v>37675.06</v>
      </c>
      <c r="N161" s="30" t="str">
        <f>_xlfn.XLOOKUP(Table7[[#This Row],[Merged Customer ID]],Table6_20[Merged Customer ID],Table6_20[Hospital tier])</f>
        <v>tier - 2</v>
      </c>
      <c r="O161" s="30" t="str">
        <f>_xlfn.XLOOKUP(Table7[[#This Row],[Merged Customer ID]],Table6_20[Merged Customer ID],Table6_20[City tier])</f>
        <v>tier - 3</v>
      </c>
      <c r="P161" s="30" t="str">
        <f>_xlfn.XLOOKUP(Table7[[#This Row],[Merged Customer ID]],Table6_20[Merged Customer ID],Table6_20[State ID])</f>
        <v>R1011</v>
      </c>
      <c r="Q161" s="36">
        <f>_xlfn.XLOOKUP(Table7[[#This Row],[Merged Customer ID]],Table6_20[Merged Customer ID],Table6_20[Age])</f>
        <v>52.611111111111114</v>
      </c>
    </row>
    <row r="162" spans="1:17" x14ac:dyDescent="0.35">
      <c r="A162" s="22" t="s">
        <v>2212</v>
      </c>
      <c r="B162" s="22" t="str">
        <f>_xlfn.XLOOKUP(Table7[[#This Row],[Merged Customer ID]],Table2_1[Merged Customer ID],Table2_1[First Name])</f>
        <v>McClelland</v>
      </c>
      <c r="C162" s="22">
        <f>_xlfn.XLOOKUP(Table7[[#This Row],[Merged Customer ID]],Table3__3_16[Customer ID],Table3__3_16[BMI])</f>
        <v>42.82</v>
      </c>
      <c r="D162" s="22">
        <f>_xlfn.XLOOKUP(Table7[[#This Row],[Merged Customer ID]],Table3__3_16[Customer ID],Table3__3_16[HBA1C])</f>
        <v>4.21</v>
      </c>
      <c r="E162" s="22" t="str">
        <f>_xlfn.XLOOKUP(Table7[[#This Row],[Merged Customer ID]],Table3__3_16[Customer ID],Table3__3_16[Heart Issues])</f>
        <v>No</v>
      </c>
      <c r="F162" s="22" t="str">
        <f>_xlfn.XLOOKUP(Table7[[#This Row],[Merged Customer ID]],Table3__3_16[Customer ID],Table3__3_16[Any Transplants])</f>
        <v>No</v>
      </c>
      <c r="G162" s="22" t="str">
        <f>_xlfn.XLOOKUP(Table7[[#This Row],[Merged Customer ID]],Table3__3_16[Customer ID],Table3__3_16[Cancer history])</f>
        <v>No</v>
      </c>
      <c r="H162" s="22">
        <f>_xlfn.XLOOKUP(Table7[[#This Row],[Merged Customer ID]],Table3__3_16[Customer ID],Table3__3_16[NumberOfMajorSurgeries])</f>
        <v>0</v>
      </c>
      <c r="I162" s="22" t="str">
        <f>_xlfn.XLOOKUP(Table7[[#This Row],[Merged Customer ID]],Table3__3_16[Customer ID],Table3__3_16[smoker])</f>
        <v>Yes</v>
      </c>
      <c r="J162" s="22" t="str">
        <f>_xlfn.XLOOKUP(Table7[[#This Row],[Merged Customer ID]],Table3__3_16[Customer ID],Table3__3_16[Weight Status])</f>
        <v>Obesity</v>
      </c>
      <c r="K162" s="22" t="str">
        <f>_xlfn.XLOOKUP(Table7[[#This Row],[Merged Customer ID]],Table3__3_16[Customer ID],Table3__3_16[Sugar Status])</f>
        <v>Normal</v>
      </c>
      <c r="L162" s="25">
        <f>_xlfn.XLOOKUP(Table7[[#This Row],[Merged Customer ID]],Table6_20[Merged Customer ID],Table6_20[Date of Birth])</f>
        <v>30122</v>
      </c>
      <c r="M162" s="29">
        <f>_xlfn.XLOOKUP(Table7[[#This Row],[Merged Customer ID]],Table6_20[Merged Customer ID],Table6_20[charges],"0",0)</f>
        <v>37650.74</v>
      </c>
      <c r="N162" s="29" t="str">
        <f>_xlfn.XLOOKUP(Table7[[#This Row],[Merged Customer ID]],Table6_20[Merged Customer ID],Table6_20[Hospital tier])</f>
        <v>tier - 2</v>
      </c>
      <c r="O162" s="29" t="str">
        <f>_xlfn.XLOOKUP(Table7[[#This Row],[Merged Customer ID]],Table6_20[Merged Customer ID],Table6_20[City tier])</f>
        <v>tier - 2</v>
      </c>
      <c r="P162" s="29" t="str">
        <f>_xlfn.XLOOKUP(Table7[[#This Row],[Merged Customer ID]],Table6_20[Merged Customer ID],Table6_20[State ID])</f>
        <v>R1012</v>
      </c>
      <c r="Q162" s="35">
        <f>_xlfn.XLOOKUP(Table7[[#This Row],[Merged Customer ID]],Table6_20[Merged Customer ID],Table6_20[Age])</f>
        <v>40.966666666666669</v>
      </c>
    </row>
    <row r="163" spans="1:17" x14ac:dyDescent="0.35">
      <c r="A163" s="23" t="s">
        <v>2211</v>
      </c>
      <c r="B163" s="23" t="str">
        <f>_xlfn.XLOOKUP(Table7[[#This Row],[Merged Customer ID]],Table2_1[Merged Customer ID],Table2_1[First Name])</f>
        <v>Gorman</v>
      </c>
      <c r="C163" s="23">
        <f>_xlfn.XLOOKUP(Table7[[#This Row],[Merged Customer ID]],Table3__3_16[Customer ID],Table3__3_16[BMI])</f>
        <v>33.630000000000003</v>
      </c>
      <c r="D163" s="23">
        <f>_xlfn.XLOOKUP(Table7[[#This Row],[Merged Customer ID]],Table3__3_16[Customer ID],Table3__3_16[HBA1C])</f>
        <v>5.42</v>
      </c>
      <c r="E163" s="22" t="str">
        <f>_xlfn.XLOOKUP(Table7[[#This Row],[Merged Customer ID]],Table3__3_16[Customer ID],Table3__3_16[Heart Issues])</f>
        <v>No</v>
      </c>
      <c r="F163" s="23" t="str">
        <f>_xlfn.XLOOKUP(Table7[[#This Row],[Merged Customer ID]],Table3__3_16[Customer ID],Table3__3_16[Any Transplants])</f>
        <v>No</v>
      </c>
      <c r="G163" s="23" t="str">
        <f>_xlfn.XLOOKUP(Table7[[#This Row],[Merged Customer ID]],Table3__3_16[Customer ID],Table3__3_16[Cancer history])</f>
        <v>No</v>
      </c>
      <c r="H163" s="23">
        <f>_xlfn.XLOOKUP(Table7[[#This Row],[Merged Customer ID]],Table3__3_16[Customer ID],Table3__3_16[NumberOfMajorSurgeries])</f>
        <v>0</v>
      </c>
      <c r="I163" s="23" t="str">
        <f>_xlfn.XLOOKUP(Table7[[#This Row],[Merged Customer ID]],Table3__3_16[Customer ID],Table3__3_16[smoker])</f>
        <v>Yes</v>
      </c>
      <c r="J163" s="23" t="str">
        <f>_xlfn.XLOOKUP(Table7[[#This Row],[Merged Customer ID]],Table3__3_16[Customer ID],Table3__3_16[Weight Status])</f>
        <v>Obesity</v>
      </c>
      <c r="K163" s="23" t="str">
        <f>_xlfn.XLOOKUP(Table7[[#This Row],[Merged Customer ID]],Table3__3_16[Customer ID],Table3__3_16[Sugar Status])</f>
        <v>Normal</v>
      </c>
      <c r="L163" s="26">
        <f>_xlfn.XLOOKUP(Table7[[#This Row],[Merged Customer ID]],Table6_20[Merged Customer ID],Table6_20[Date of Birth])</f>
        <v>33193</v>
      </c>
      <c r="M163" s="30">
        <f>_xlfn.XLOOKUP(Table7[[#This Row],[Merged Customer ID]],Table6_20[Merged Customer ID],Table6_20[charges],"0",0)</f>
        <v>37607.53</v>
      </c>
      <c r="N163" s="30" t="str">
        <f>_xlfn.XLOOKUP(Table7[[#This Row],[Merged Customer ID]],Table6_20[Merged Customer ID],Table6_20[Hospital tier])</f>
        <v>tier - 1</v>
      </c>
      <c r="O163" s="30" t="str">
        <f>_xlfn.XLOOKUP(Table7[[#This Row],[Merged Customer ID]],Table6_20[Merged Customer ID],Table6_20[City tier])</f>
        <v>tier - 2</v>
      </c>
      <c r="P163" s="30" t="str">
        <f>_xlfn.XLOOKUP(Table7[[#This Row],[Merged Customer ID]],Table6_20[Merged Customer ID],Table6_20[State ID])</f>
        <v>R1019</v>
      </c>
      <c r="Q163" s="36">
        <f>_xlfn.XLOOKUP(Table7[[#This Row],[Merged Customer ID]],Table6_20[Merged Customer ID],Table6_20[Age])</f>
        <v>32.56111111111111</v>
      </c>
    </row>
    <row r="164" spans="1:17" x14ac:dyDescent="0.35">
      <c r="A164" s="22" t="s">
        <v>2210</v>
      </c>
      <c r="B164" s="22" t="str">
        <f>_xlfn.XLOOKUP(Table7[[#This Row],[Merged Customer ID]],Table2_1[Merged Customer ID],Table2_1[First Name])</f>
        <v>Nishimura</v>
      </c>
      <c r="C164" s="22">
        <f>_xlfn.XLOOKUP(Table7[[#This Row],[Merged Customer ID]],Table3__3_16[Customer ID],Table3__3_16[BMI])</f>
        <v>37.07</v>
      </c>
      <c r="D164" s="22">
        <f>_xlfn.XLOOKUP(Table7[[#This Row],[Merged Customer ID]],Table3__3_16[Customer ID],Table3__3_16[HBA1C])</f>
        <v>4.28</v>
      </c>
      <c r="E164" s="22" t="str">
        <f>_xlfn.XLOOKUP(Table7[[#This Row],[Merged Customer ID]],Table3__3_16[Customer ID],Table3__3_16[Heart Issues])</f>
        <v>No</v>
      </c>
      <c r="F164" s="22" t="str">
        <f>_xlfn.XLOOKUP(Table7[[#This Row],[Merged Customer ID]],Table3__3_16[Customer ID],Table3__3_16[Any Transplants])</f>
        <v>Yes</v>
      </c>
      <c r="G164" s="22" t="str">
        <f>_xlfn.XLOOKUP(Table7[[#This Row],[Merged Customer ID]],Table3__3_16[Customer ID],Table3__3_16[Cancer history])</f>
        <v>No</v>
      </c>
      <c r="H164" s="22">
        <f>_xlfn.XLOOKUP(Table7[[#This Row],[Merged Customer ID]],Table3__3_16[Customer ID],Table3__3_16[NumberOfMajorSurgeries])</f>
        <v>1</v>
      </c>
      <c r="I164" s="22" t="str">
        <f>_xlfn.XLOOKUP(Table7[[#This Row],[Merged Customer ID]],Table3__3_16[Customer ID],Table3__3_16[smoker])</f>
        <v>Yes</v>
      </c>
      <c r="J164" s="22" t="str">
        <f>_xlfn.XLOOKUP(Table7[[#This Row],[Merged Customer ID]],Table3__3_16[Customer ID],Table3__3_16[Weight Status])</f>
        <v>Obesity</v>
      </c>
      <c r="K164" s="22" t="str">
        <f>_xlfn.XLOOKUP(Table7[[#This Row],[Merged Customer ID]],Table3__3_16[Customer ID],Table3__3_16[Sugar Status])</f>
        <v>Normal</v>
      </c>
      <c r="L164" s="25">
        <f>_xlfn.XLOOKUP(Table7[[#This Row],[Merged Customer ID]],Table6_20[Merged Customer ID],Table6_20[Date of Birth])</f>
        <v>36811</v>
      </c>
      <c r="M164" s="29">
        <f>_xlfn.XLOOKUP(Table7[[#This Row],[Merged Customer ID]],Table6_20[Merged Customer ID],Table6_20[charges],"0",0)</f>
        <v>37484.449999999997</v>
      </c>
      <c r="N164" s="29" t="str">
        <f>_xlfn.XLOOKUP(Table7[[#This Row],[Merged Customer ID]],Table6_20[Merged Customer ID],Table6_20[Hospital tier])</f>
        <v>tier - 1</v>
      </c>
      <c r="O164" s="29" t="str">
        <f>_xlfn.XLOOKUP(Table7[[#This Row],[Merged Customer ID]],Table6_20[Merged Customer ID],Table6_20[City tier])</f>
        <v>tier - 1</v>
      </c>
      <c r="P164" s="29" t="str">
        <f>_xlfn.XLOOKUP(Table7[[#This Row],[Merged Customer ID]],Table6_20[Merged Customer ID],Table6_20[State ID])</f>
        <v>R1013</v>
      </c>
      <c r="Q164" s="35">
        <f>_xlfn.XLOOKUP(Table7[[#This Row],[Merged Customer ID]],Table6_20[Merged Customer ID],Table6_20[Age])</f>
        <v>22.655555555555555</v>
      </c>
    </row>
    <row r="165" spans="1:17" x14ac:dyDescent="0.35">
      <c r="A165" s="23" t="s">
        <v>2209</v>
      </c>
      <c r="B165" s="23" t="str">
        <f>_xlfn.XLOOKUP(Table7[[#This Row],[Merged Customer ID]],Table2_1[Merged Customer ID],Table2_1[First Name])</f>
        <v>Brimble</v>
      </c>
      <c r="C165" s="23">
        <f>_xlfn.XLOOKUP(Table7[[#This Row],[Merged Customer ID]],Table3__3_16[Customer ID],Table3__3_16[BMI])</f>
        <v>35.625</v>
      </c>
      <c r="D165" s="23">
        <f>_xlfn.XLOOKUP(Table7[[#This Row],[Merged Customer ID]],Table3__3_16[Customer ID],Table3__3_16[HBA1C])</f>
        <v>8.9</v>
      </c>
      <c r="E165" s="22" t="str">
        <f>_xlfn.XLOOKUP(Table7[[#This Row],[Merged Customer ID]],Table3__3_16[Customer ID],Table3__3_16[Heart Issues])</f>
        <v>No</v>
      </c>
      <c r="F165" s="23" t="str">
        <f>_xlfn.XLOOKUP(Table7[[#This Row],[Merged Customer ID]],Table3__3_16[Customer ID],Table3__3_16[Any Transplants])</f>
        <v>No</v>
      </c>
      <c r="G165" s="23" t="str">
        <f>_xlfn.XLOOKUP(Table7[[#This Row],[Merged Customer ID]],Table3__3_16[Customer ID],Table3__3_16[Cancer history])</f>
        <v>No</v>
      </c>
      <c r="H165" s="23">
        <f>_xlfn.XLOOKUP(Table7[[#This Row],[Merged Customer ID]],Table3__3_16[Customer ID],Table3__3_16[NumberOfMajorSurgeries])</f>
        <v>0</v>
      </c>
      <c r="I165" s="23" t="str">
        <f>_xlfn.XLOOKUP(Table7[[#This Row],[Merged Customer ID]],Table3__3_16[Customer ID],Table3__3_16[smoker])</f>
        <v>Yes</v>
      </c>
      <c r="J165" s="23" t="str">
        <f>_xlfn.XLOOKUP(Table7[[#This Row],[Merged Customer ID]],Table3__3_16[Customer ID],Table3__3_16[Weight Status])</f>
        <v>Obesity</v>
      </c>
      <c r="K165" s="23" t="str">
        <f>_xlfn.XLOOKUP(Table7[[#This Row],[Merged Customer ID]],Table3__3_16[Customer ID],Table3__3_16[Sugar Status])</f>
        <v>Diabetes</v>
      </c>
      <c r="L165" s="26">
        <f>_xlfn.XLOOKUP(Table7[[#This Row],[Merged Customer ID]],Table6_20[Merged Customer ID],Table6_20[Date of Birth])</f>
        <v>37526</v>
      </c>
      <c r="M165" s="30">
        <f>_xlfn.XLOOKUP(Table7[[#This Row],[Merged Customer ID]],Table6_20[Merged Customer ID],Table6_20[charges],"0",0)</f>
        <v>37465.339999999997</v>
      </c>
      <c r="N165" s="30" t="str">
        <f>_xlfn.XLOOKUP(Table7[[#This Row],[Merged Customer ID]],Table6_20[Merged Customer ID],Table6_20[Hospital tier])</f>
        <v>tier - 1</v>
      </c>
      <c r="O165" s="30" t="str">
        <f>_xlfn.XLOOKUP(Table7[[#This Row],[Merged Customer ID]],Table6_20[Merged Customer ID],Table6_20[City tier])</f>
        <v>tier - 2</v>
      </c>
      <c r="P165" s="30" t="str">
        <f>_xlfn.XLOOKUP(Table7[[#This Row],[Merged Customer ID]],Table6_20[Merged Customer ID],Table6_20[State ID])</f>
        <v>R1012</v>
      </c>
      <c r="Q165" s="36">
        <f>_xlfn.XLOOKUP(Table7[[#This Row],[Merged Customer ID]],Table6_20[Merged Customer ID],Table6_20[Age])</f>
        <v>20.697222222222223</v>
      </c>
    </row>
    <row r="166" spans="1:17" x14ac:dyDescent="0.35">
      <c r="A166" s="22" t="s">
        <v>2208</v>
      </c>
      <c r="B166" s="22" t="str">
        <f>_xlfn.XLOOKUP(Table7[[#This Row],[Merged Customer ID]],Table2_1[Merged Customer ID],Table2_1[First Name])</f>
        <v>Trenk</v>
      </c>
      <c r="C166" s="22">
        <f>_xlfn.XLOOKUP(Table7[[#This Row],[Merged Customer ID]],Table3__3_16[Customer ID],Table3__3_16[BMI])</f>
        <v>42.69</v>
      </c>
      <c r="D166" s="22">
        <f>_xlfn.XLOOKUP(Table7[[#This Row],[Merged Customer ID]],Table3__3_16[Customer ID],Table3__3_16[HBA1C])</f>
        <v>4.8899999999999997</v>
      </c>
      <c r="E166" s="22" t="str">
        <f>_xlfn.XLOOKUP(Table7[[#This Row],[Merged Customer ID]],Table3__3_16[Customer ID],Table3__3_16[Heart Issues])</f>
        <v>No</v>
      </c>
      <c r="F166" s="22" t="str">
        <f>_xlfn.XLOOKUP(Table7[[#This Row],[Merged Customer ID]],Table3__3_16[Customer ID],Table3__3_16[Any Transplants])</f>
        <v>No</v>
      </c>
      <c r="G166" s="22" t="str">
        <f>_xlfn.XLOOKUP(Table7[[#This Row],[Merged Customer ID]],Table3__3_16[Customer ID],Table3__3_16[Cancer history])</f>
        <v>Yes</v>
      </c>
      <c r="H166" s="22">
        <f>_xlfn.XLOOKUP(Table7[[#This Row],[Merged Customer ID]],Table3__3_16[Customer ID],Table3__3_16[NumberOfMajorSurgeries])</f>
        <v>1</v>
      </c>
      <c r="I166" s="22" t="str">
        <f>_xlfn.XLOOKUP(Table7[[#This Row],[Merged Customer ID]],Table3__3_16[Customer ID],Table3__3_16[smoker])</f>
        <v>Yes</v>
      </c>
      <c r="J166" s="22" t="str">
        <f>_xlfn.XLOOKUP(Table7[[#This Row],[Merged Customer ID]],Table3__3_16[Customer ID],Table3__3_16[Weight Status])</f>
        <v>Obesity</v>
      </c>
      <c r="K166" s="22" t="str">
        <f>_xlfn.XLOOKUP(Table7[[#This Row],[Merged Customer ID]],Table3__3_16[Customer ID],Table3__3_16[Sugar Status])</f>
        <v>Normal</v>
      </c>
      <c r="L166" s="25">
        <f>_xlfn.XLOOKUP(Table7[[#This Row],[Merged Customer ID]],Table6_20[Merged Customer ID],Table6_20[Date of Birth])</f>
        <v>29070</v>
      </c>
      <c r="M166" s="29">
        <f>_xlfn.XLOOKUP(Table7[[#This Row],[Merged Customer ID]],Table6_20[Merged Customer ID],Table6_20[charges],"0",0)</f>
        <v>37425.94</v>
      </c>
      <c r="N166" s="29" t="str">
        <f>_xlfn.XLOOKUP(Table7[[#This Row],[Merged Customer ID]],Table6_20[Merged Customer ID],Table6_20[Hospital tier])</f>
        <v>tier - 2</v>
      </c>
      <c r="O166" s="29" t="str">
        <f>_xlfn.XLOOKUP(Table7[[#This Row],[Merged Customer ID]],Table6_20[Merged Customer ID],Table6_20[City tier])</f>
        <v>tier - 1</v>
      </c>
      <c r="P166" s="29" t="str">
        <f>_xlfn.XLOOKUP(Table7[[#This Row],[Merged Customer ID]],Table6_20[Merged Customer ID],Table6_20[State ID])</f>
        <v>R1011</v>
      </c>
      <c r="Q166" s="35">
        <f>_xlfn.XLOOKUP(Table7[[#This Row],[Merged Customer ID]],Table6_20[Merged Customer ID],Table6_20[Age])</f>
        <v>43.847222222222221</v>
      </c>
    </row>
    <row r="167" spans="1:17" x14ac:dyDescent="0.35">
      <c r="A167" s="23" t="s">
        <v>2207</v>
      </c>
      <c r="B167" s="23" t="str">
        <f>_xlfn.XLOOKUP(Table7[[#This Row],[Merged Customer ID]],Table2_1[Merged Customer ID],Table2_1[First Name])</f>
        <v>Wittmann</v>
      </c>
      <c r="C167" s="23">
        <f>_xlfn.XLOOKUP(Table7[[#This Row],[Merged Customer ID]],Table3__3_16[Customer ID],Table3__3_16[BMI])</f>
        <v>37.869999999999997</v>
      </c>
      <c r="D167" s="23">
        <f>_xlfn.XLOOKUP(Table7[[#This Row],[Merged Customer ID]],Table3__3_16[Customer ID],Table3__3_16[HBA1C])</f>
        <v>4.29</v>
      </c>
      <c r="E167" s="22" t="str">
        <f>_xlfn.XLOOKUP(Table7[[#This Row],[Merged Customer ID]],Table3__3_16[Customer ID],Table3__3_16[Heart Issues])</f>
        <v>Yes</v>
      </c>
      <c r="F167" s="23" t="str">
        <f>_xlfn.XLOOKUP(Table7[[#This Row],[Merged Customer ID]],Table3__3_16[Customer ID],Table3__3_16[Any Transplants])</f>
        <v>No</v>
      </c>
      <c r="G167" s="23" t="str">
        <f>_xlfn.XLOOKUP(Table7[[#This Row],[Merged Customer ID]],Table3__3_16[Customer ID],Table3__3_16[Cancer history])</f>
        <v>Yes</v>
      </c>
      <c r="H167" s="23">
        <f>_xlfn.XLOOKUP(Table7[[#This Row],[Merged Customer ID]],Table3__3_16[Customer ID],Table3__3_16[NumberOfMajorSurgeries])</f>
        <v>1</v>
      </c>
      <c r="I167" s="23" t="str">
        <f>_xlfn.XLOOKUP(Table7[[#This Row],[Merged Customer ID]],Table3__3_16[Customer ID],Table3__3_16[smoker])</f>
        <v>Yes</v>
      </c>
      <c r="J167" s="23" t="str">
        <f>_xlfn.XLOOKUP(Table7[[#This Row],[Merged Customer ID]],Table3__3_16[Customer ID],Table3__3_16[Weight Status])</f>
        <v>Obesity</v>
      </c>
      <c r="K167" s="23" t="str">
        <f>_xlfn.XLOOKUP(Table7[[#This Row],[Merged Customer ID]],Table3__3_16[Customer ID],Table3__3_16[Sugar Status])</f>
        <v>Normal</v>
      </c>
      <c r="L167" s="26">
        <f>_xlfn.XLOOKUP(Table7[[#This Row],[Merged Customer ID]],Table6_20[Merged Customer ID],Table6_20[Date of Birth])</f>
        <v>25506</v>
      </c>
      <c r="M167" s="30">
        <f>_xlfn.XLOOKUP(Table7[[#This Row],[Merged Customer ID]],Table6_20[Merged Customer ID],Table6_20[charges],"0",0)</f>
        <v>37277.269999999997</v>
      </c>
      <c r="N167" s="30" t="str">
        <f>_xlfn.XLOOKUP(Table7[[#This Row],[Merged Customer ID]],Table6_20[Merged Customer ID],Table6_20[Hospital tier])</f>
        <v>tier - 1</v>
      </c>
      <c r="O167" s="30" t="str">
        <f>_xlfn.XLOOKUP(Table7[[#This Row],[Merged Customer ID]],Table6_20[Merged Customer ID],Table6_20[City tier])</f>
        <v>tier - 3</v>
      </c>
      <c r="P167" s="30" t="str">
        <f>_xlfn.XLOOKUP(Table7[[#This Row],[Merged Customer ID]],Table6_20[Merged Customer ID],Table6_20[State ID])</f>
        <v>R1011</v>
      </c>
      <c r="Q167" s="36">
        <f>_xlfn.XLOOKUP(Table7[[#This Row],[Merged Customer ID]],Table6_20[Merged Customer ID],Table6_20[Age])</f>
        <v>53.605555555555554</v>
      </c>
    </row>
    <row r="168" spans="1:17" x14ac:dyDescent="0.35">
      <c r="A168" s="22" t="s">
        <v>2206</v>
      </c>
      <c r="B168" s="22" t="str">
        <f>_xlfn.XLOOKUP(Table7[[#This Row],[Merged Customer ID]],Table2_1[Merged Customer ID],Table2_1[First Name])</f>
        <v>Tremblay</v>
      </c>
      <c r="C168" s="22">
        <f>_xlfn.XLOOKUP(Table7[[#This Row],[Merged Customer ID]],Table3__3_16[Customer ID],Table3__3_16[BMI])</f>
        <v>40.61</v>
      </c>
      <c r="D168" s="22">
        <f>_xlfn.XLOOKUP(Table7[[#This Row],[Merged Customer ID]],Table3__3_16[Customer ID],Table3__3_16[HBA1C])</f>
        <v>8</v>
      </c>
      <c r="E168" s="22" t="str">
        <f>_xlfn.XLOOKUP(Table7[[#This Row],[Merged Customer ID]],Table3__3_16[Customer ID],Table3__3_16[Heart Issues])</f>
        <v>Yes</v>
      </c>
      <c r="F168" s="22" t="str">
        <f>_xlfn.XLOOKUP(Table7[[#This Row],[Merged Customer ID]],Table3__3_16[Customer ID],Table3__3_16[Any Transplants])</f>
        <v>No</v>
      </c>
      <c r="G168" s="22" t="str">
        <f>_xlfn.XLOOKUP(Table7[[#This Row],[Merged Customer ID]],Table3__3_16[Customer ID],Table3__3_16[Cancer history])</f>
        <v>No</v>
      </c>
      <c r="H168" s="22">
        <f>_xlfn.XLOOKUP(Table7[[#This Row],[Merged Customer ID]],Table3__3_16[Customer ID],Table3__3_16[NumberOfMajorSurgeries])</f>
        <v>1</v>
      </c>
      <c r="I168" s="22" t="str">
        <f>_xlfn.XLOOKUP(Table7[[#This Row],[Merged Customer ID]],Table3__3_16[Customer ID],Table3__3_16[smoker])</f>
        <v>Yes</v>
      </c>
      <c r="J168" s="22" t="str">
        <f>_xlfn.XLOOKUP(Table7[[#This Row],[Merged Customer ID]],Table3__3_16[Customer ID],Table3__3_16[Weight Status])</f>
        <v>Obesity</v>
      </c>
      <c r="K168" s="22" t="str">
        <f>_xlfn.XLOOKUP(Table7[[#This Row],[Merged Customer ID]],Table3__3_16[Customer ID],Table3__3_16[Sugar Status])</f>
        <v>Diabetes</v>
      </c>
      <c r="L168" s="25">
        <f>_xlfn.XLOOKUP(Table7[[#This Row],[Merged Customer ID]],Table6_20[Merged Customer ID],Table6_20[Date of Birth])</f>
        <v>27707</v>
      </c>
      <c r="M168" s="29">
        <f>_xlfn.XLOOKUP(Table7[[#This Row],[Merged Customer ID]],Table6_20[Merged Customer ID],Table6_20[charges],"0",0)</f>
        <v>37272.339999999997</v>
      </c>
      <c r="N168" s="29" t="str">
        <f>_xlfn.XLOOKUP(Table7[[#This Row],[Merged Customer ID]],Table6_20[Merged Customer ID],Table6_20[Hospital tier])</f>
        <v>tier - 2</v>
      </c>
      <c r="O168" s="29" t="str">
        <f>_xlfn.XLOOKUP(Table7[[#This Row],[Merged Customer ID]],Table6_20[Merged Customer ID],Table6_20[City tier])</f>
        <v>tier - 3</v>
      </c>
      <c r="P168" s="29" t="str">
        <f>_xlfn.XLOOKUP(Table7[[#This Row],[Merged Customer ID]],Table6_20[Merged Customer ID],Table6_20[State ID])</f>
        <v>R1011</v>
      </c>
      <c r="Q168" s="35">
        <f>_xlfn.XLOOKUP(Table7[[#This Row],[Merged Customer ID]],Table6_20[Merged Customer ID],Table6_20[Age])</f>
        <v>47.580555555555556</v>
      </c>
    </row>
    <row r="169" spans="1:17" x14ac:dyDescent="0.35">
      <c r="A169" s="23" t="s">
        <v>2205</v>
      </c>
      <c r="B169" s="23" t="str">
        <f>_xlfn.XLOOKUP(Table7[[#This Row],[Merged Customer ID]],Table2_1[Merged Customer ID],Table2_1[First Name])</f>
        <v>Scofield</v>
      </c>
      <c r="C169" s="23">
        <f>_xlfn.XLOOKUP(Table7[[#This Row],[Merged Customer ID]],Table3__3_16[Customer ID],Table3__3_16[BMI])</f>
        <v>30.78</v>
      </c>
      <c r="D169" s="23">
        <f>_xlfn.XLOOKUP(Table7[[#This Row],[Merged Customer ID]],Table3__3_16[Customer ID],Table3__3_16[HBA1C])</f>
        <v>4.67</v>
      </c>
      <c r="E169" s="22" t="str">
        <f>_xlfn.XLOOKUP(Table7[[#This Row],[Merged Customer ID]],Table3__3_16[Customer ID],Table3__3_16[Heart Issues])</f>
        <v>Yes</v>
      </c>
      <c r="F169" s="23" t="str">
        <f>_xlfn.XLOOKUP(Table7[[#This Row],[Merged Customer ID]],Table3__3_16[Customer ID],Table3__3_16[Any Transplants])</f>
        <v>No</v>
      </c>
      <c r="G169" s="23" t="str">
        <f>_xlfn.XLOOKUP(Table7[[#This Row],[Merged Customer ID]],Table3__3_16[Customer ID],Table3__3_16[Cancer history])</f>
        <v>No</v>
      </c>
      <c r="H169" s="23">
        <f>_xlfn.XLOOKUP(Table7[[#This Row],[Merged Customer ID]],Table3__3_16[Customer ID],Table3__3_16[NumberOfMajorSurgeries])</f>
        <v>0</v>
      </c>
      <c r="I169" s="23" t="str">
        <f>_xlfn.XLOOKUP(Table7[[#This Row],[Merged Customer ID]],Table3__3_16[Customer ID],Table3__3_16[smoker])</f>
        <v>Yes</v>
      </c>
      <c r="J169" s="23" t="str">
        <f>_xlfn.XLOOKUP(Table7[[#This Row],[Merged Customer ID]],Table3__3_16[Customer ID],Table3__3_16[Weight Status])</f>
        <v>Obesity</v>
      </c>
      <c r="K169" s="23" t="str">
        <f>_xlfn.XLOOKUP(Table7[[#This Row],[Merged Customer ID]],Table3__3_16[Customer ID],Table3__3_16[Sugar Status])</f>
        <v>Normal</v>
      </c>
      <c r="L169" s="26">
        <f>_xlfn.XLOOKUP(Table7[[#This Row],[Merged Customer ID]],Table6_20[Merged Customer ID],Table6_20[Date of Birth])</f>
        <v>31368</v>
      </c>
      <c r="M169" s="30">
        <f>_xlfn.XLOOKUP(Table7[[#This Row],[Merged Customer ID]],Table6_20[Merged Customer ID],Table6_20[charges],"0",0)</f>
        <v>37270.15</v>
      </c>
      <c r="N169" s="30" t="str">
        <f>_xlfn.XLOOKUP(Table7[[#This Row],[Merged Customer ID]],Table6_20[Merged Customer ID],Table6_20[Hospital tier])</f>
        <v>tier - 2</v>
      </c>
      <c r="O169" s="30" t="str">
        <f>_xlfn.XLOOKUP(Table7[[#This Row],[Merged Customer ID]],Table6_20[Merged Customer ID],Table6_20[City tier])</f>
        <v>tier - 1</v>
      </c>
      <c r="P169" s="30" t="str">
        <f>_xlfn.XLOOKUP(Table7[[#This Row],[Merged Customer ID]],Table6_20[Merged Customer ID],Table6_20[State ID])</f>
        <v>R1024</v>
      </c>
      <c r="Q169" s="36">
        <f>_xlfn.XLOOKUP(Table7[[#This Row],[Merged Customer ID]],Table6_20[Merged Customer ID],Table6_20[Age])</f>
        <v>37.55833333333333</v>
      </c>
    </row>
    <row r="170" spans="1:17" x14ac:dyDescent="0.35">
      <c r="A170" s="22" t="s">
        <v>2204</v>
      </c>
      <c r="B170" s="22" t="str">
        <f>_xlfn.XLOOKUP(Table7[[#This Row],[Merged Customer ID]],Table2_1[Merged Customer ID],Table2_1[First Name])</f>
        <v>Yost</v>
      </c>
      <c r="C170" s="22">
        <f>_xlfn.XLOOKUP(Table7[[#This Row],[Merged Customer ID]],Table3__3_16[Customer ID],Table3__3_16[BMI])</f>
        <v>49.49</v>
      </c>
      <c r="D170" s="22">
        <f>_xlfn.XLOOKUP(Table7[[#This Row],[Merged Customer ID]],Table3__3_16[Customer ID],Table3__3_16[HBA1C])</f>
        <v>4.5</v>
      </c>
      <c r="E170" s="22" t="str">
        <f>_xlfn.XLOOKUP(Table7[[#This Row],[Merged Customer ID]],Table3__3_16[Customer ID],Table3__3_16[Heart Issues])</f>
        <v>No</v>
      </c>
      <c r="F170" s="22" t="str">
        <f>_xlfn.XLOOKUP(Table7[[#This Row],[Merged Customer ID]],Table3__3_16[Customer ID],Table3__3_16[Any Transplants])</f>
        <v>No</v>
      </c>
      <c r="G170" s="22" t="str">
        <f>_xlfn.XLOOKUP(Table7[[#This Row],[Merged Customer ID]],Table3__3_16[Customer ID],Table3__3_16[Cancer history])</f>
        <v>No</v>
      </c>
      <c r="H170" s="22">
        <f>_xlfn.XLOOKUP(Table7[[#This Row],[Merged Customer ID]],Table3__3_16[Customer ID],Table3__3_16[NumberOfMajorSurgeries])</f>
        <v>0</v>
      </c>
      <c r="I170" s="22" t="str">
        <f>_xlfn.XLOOKUP(Table7[[#This Row],[Merged Customer ID]],Table3__3_16[Customer ID],Table3__3_16[smoker])</f>
        <v>Yes</v>
      </c>
      <c r="J170" s="22" t="str">
        <f>_xlfn.XLOOKUP(Table7[[#This Row],[Merged Customer ID]],Table3__3_16[Customer ID],Table3__3_16[Weight Status])</f>
        <v>Obesity</v>
      </c>
      <c r="K170" s="22" t="str">
        <f>_xlfn.XLOOKUP(Table7[[#This Row],[Merged Customer ID]],Table3__3_16[Customer ID],Table3__3_16[Sugar Status])</f>
        <v>Normal</v>
      </c>
      <c r="L170" s="25">
        <f>_xlfn.XLOOKUP(Table7[[#This Row],[Merged Customer ID]],Table6_20[Merged Customer ID],Table6_20[Date of Birth])</f>
        <v>33163</v>
      </c>
      <c r="M170" s="29">
        <f>_xlfn.XLOOKUP(Table7[[#This Row],[Merged Customer ID]],Table6_20[Merged Customer ID],Table6_20[charges],"0",0)</f>
        <v>37251.22</v>
      </c>
      <c r="N170" s="29" t="str">
        <f>_xlfn.XLOOKUP(Table7[[#This Row],[Merged Customer ID]],Table6_20[Merged Customer ID],Table6_20[Hospital tier])</f>
        <v>tier - 2</v>
      </c>
      <c r="O170" s="29" t="str">
        <f>_xlfn.XLOOKUP(Table7[[#This Row],[Merged Customer ID]],Table6_20[Merged Customer ID],Table6_20[City tier])</f>
        <v>tier - 2</v>
      </c>
      <c r="P170" s="29" t="str">
        <f>_xlfn.XLOOKUP(Table7[[#This Row],[Merged Customer ID]],Table6_20[Merged Customer ID],Table6_20[State ID])</f>
        <v>R1011</v>
      </c>
      <c r="Q170" s="35">
        <f>_xlfn.XLOOKUP(Table7[[#This Row],[Merged Customer ID]],Table6_20[Merged Customer ID],Table6_20[Age])</f>
        <v>32.641666666666666</v>
      </c>
    </row>
    <row r="171" spans="1:17" x14ac:dyDescent="0.35">
      <c r="A171" s="23" t="s">
        <v>2203</v>
      </c>
      <c r="B171" s="23" t="str">
        <f>_xlfn.XLOOKUP(Table7[[#This Row],[Merged Customer ID]],Table2_1[Merged Customer ID],Table2_1[First Name])</f>
        <v>Torphy</v>
      </c>
      <c r="C171" s="23">
        <f>_xlfn.XLOOKUP(Table7[[#This Row],[Merged Customer ID]],Table3__3_16[Customer ID],Table3__3_16[BMI])</f>
        <v>37.619999999999997</v>
      </c>
      <c r="D171" s="23">
        <f>_xlfn.XLOOKUP(Table7[[#This Row],[Merged Customer ID]],Table3__3_16[Customer ID],Table3__3_16[HBA1C])</f>
        <v>6.32</v>
      </c>
      <c r="E171" s="22" t="str">
        <f>_xlfn.XLOOKUP(Table7[[#This Row],[Merged Customer ID]],Table3__3_16[Customer ID],Table3__3_16[Heart Issues])</f>
        <v>Yes</v>
      </c>
      <c r="F171" s="23" t="str">
        <f>_xlfn.XLOOKUP(Table7[[#This Row],[Merged Customer ID]],Table3__3_16[Customer ID],Table3__3_16[Any Transplants])</f>
        <v>Yes</v>
      </c>
      <c r="G171" s="23" t="str">
        <f>_xlfn.XLOOKUP(Table7[[#This Row],[Merged Customer ID]],Table3__3_16[Customer ID],Table3__3_16[Cancer history])</f>
        <v>No</v>
      </c>
      <c r="H171" s="23">
        <f>_xlfn.XLOOKUP(Table7[[#This Row],[Merged Customer ID]],Table3__3_16[Customer ID],Table3__3_16[NumberOfMajorSurgeries])</f>
        <v>2</v>
      </c>
      <c r="I171" s="23" t="str">
        <f>_xlfn.XLOOKUP(Table7[[#This Row],[Merged Customer ID]],Table3__3_16[Customer ID],Table3__3_16[smoker])</f>
        <v>Yes</v>
      </c>
      <c r="J171" s="23" t="str">
        <f>_xlfn.XLOOKUP(Table7[[#This Row],[Merged Customer ID]],Table3__3_16[Customer ID],Table3__3_16[Weight Status])</f>
        <v>Obesity</v>
      </c>
      <c r="K171" s="23" t="str">
        <f>_xlfn.XLOOKUP(Table7[[#This Row],[Merged Customer ID]],Table3__3_16[Customer ID],Table3__3_16[Sugar Status])</f>
        <v>Prediabetes</v>
      </c>
      <c r="L171" s="26">
        <f>_xlfn.XLOOKUP(Table7[[#This Row],[Merged Customer ID]],Table6_20[Merged Customer ID],Table6_20[Date of Birth])</f>
        <v>36774</v>
      </c>
      <c r="M171" s="30">
        <f>_xlfn.XLOOKUP(Table7[[#This Row],[Merged Customer ID]],Table6_20[Merged Customer ID],Table6_20[charges],"0",0)</f>
        <v>37165.160000000003</v>
      </c>
      <c r="N171" s="30" t="str">
        <f>_xlfn.XLOOKUP(Table7[[#This Row],[Merged Customer ID]],Table6_20[Merged Customer ID],Table6_20[Hospital tier])</f>
        <v>tier - 1</v>
      </c>
      <c r="O171" s="30" t="str">
        <f>_xlfn.XLOOKUP(Table7[[#This Row],[Merged Customer ID]],Table6_20[Merged Customer ID],Table6_20[City tier])</f>
        <v>tier - 3</v>
      </c>
      <c r="P171" s="30" t="str">
        <f>_xlfn.XLOOKUP(Table7[[#This Row],[Merged Customer ID]],Table6_20[Merged Customer ID],Table6_20[State ID])</f>
        <v>Unknown</v>
      </c>
      <c r="Q171" s="36">
        <f>_xlfn.XLOOKUP(Table7[[#This Row],[Merged Customer ID]],Table6_20[Merged Customer ID],Table6_20[Age])</f>
        <v>22.758333333333333</v>
      </c>
    </row>
    <row r="172" spans="1:17" x14ac:dyDescent="0.35">
      <c r="A172" s="22" t="s">
        <v>2202</v>
      </c>
      <c r="B172" s="22" t="str">
        <f>_xlfn.XLOOKUP(Table7[[#This Row],[Merged Customer ID]],Table2_1[Merged Customer ID],Table2_1[First Name])</f>
        <v>Busby</v>
      </c>
      <c r="C172" s="22">
        <f>_xlfn.XLOOKUP(Table7[[#This Row],[Merged Customer ID]],Table3__3_16[Customer ID],Table3__3_16[BMI])</f>
        <v>36.08</v>
      </c>
      <c r="D172" s="22">
        <f>_xlfn.XLOOKUP(Table7[[#This Row],[Merged Customer ID]],Table3__3_16[Customer ID],Table3__3_16[HBA1C])</f>
        <v>6.1</v>
      </c>
      <c r="E172" s="22" t="str">
        <f>_xlfn.XLOOKUP(Table7[[#This Row],[Merged Customer ID]],Table3__3_16[Customer ID],Table3__3_16[Heart Issues])</f>
        <v>Yes</v>
      </c>
      <c r="F172" s="22" t="str">
        <f>_xlfn.XLOOKUP(Table7[[#This Row],[Merged Customer ID]],Table3__3_16[Customer ID],Table3__3_16[Any Transplants])</f>
        <v>No</v>
      </c>
      <c r="G172" s="22" t="str">
        <f>_xlfn.XLOOKUP(Table7[[#This Row],[Merged Customer ID]],Table3__3_16[Customer ID],Table3__3_16[Cancer history])</f>
        <v>No</v>
      </c>
      <c r="H172" s="22">
        <f>_xlfn.XLOOKUP(Table7[[#This Row],[Merged Customer ID]],Table3__3_16[Customer ID],Table3__3_16[NumberOfMajorSurgeries])</f>
        <v>1</v>
      </c>
      <c r="I172" s="22" t="str">
        <f>_xlfn.XLOOKUP(Table7[[#This Row],[Merged Customer ID]],Table3__3_16[Customer ID],Table3__3_16[smoker])</f>
        <v>Yes</v>
      </c>
      <c r="J172" s="22" t="str">
        <f>_xlfn.XLOOKUP(Table7[[#This Row],[Merged Customer ID]],Table3__3_16[Customer ID],Table3__3_16[Weight Status])</f>
        <v>Obesity</v>
      </c>
      <c r="K172" s="22" t="str">
        <f>_xlfn.XLOOKUP(Table7[[#This Row],[Merged Customer ID]],Table3__3_16[Customer ID],Table3__3_16[Sugar Status])</f>
        <v>Prediabetes</v>
      </c>
      <c r="L172" s="25">
        <f>_xlfn.XLOOKUP(Table7[[#This Row],[Merged Customer ID]],Table6_20[Merged Customer ID],Table6_20[Date of Birth])</f>
        <v>35002</v>
      </c>
      <c r="M172" s="29">
        <f>_xlfn.XLOOKUP(Table7[[#This Row],[Merged Customer ID]],Table6_20[Merged Customer ID],Table6_20[charges],"0",0)</f>
        <v>37133.9</v>
      </c>
      <c r="N172" s="29" t="str">
        <f>_xlfn.XLOOKUP(Table7[[#This Row],[Merged Customer ID]],Table6_20[Merged Customer ID],Table6_20[Hospital tier])</f>
        <v>tier - 2</v>
      </c>
      <c r="O172" s="29" t="str">
        <f>_xlfn.XLOOKUP(Table7[[#This Row],[Merged Customer ID]],Table6_20[Merged Customer ID],Table6_20[City tier])</f>
        <v>tier - 2</v>
      </c>
      <c r="P172" s="29" t="str">
        <f>_xlfn.XLOOKUP(Table7[[#This Row],[Merged Customer ID]],Table6_20[Merged Customer ID],Table6_20[State ID])</f>
        <v>R1013</v>
      </c>
      <c r="Q172" s="35">
        <f>_xlfn.XLOOKUP(Table7[[#This Row],[Merged Customer ID]],Table6_20[Merged Customer ID],Table6_20[Age])</f>
        <v>27.605555555555554</v>
      </c>
    </row>
    <row r="173" spans="1:17" x14ac:dyDescent="0.35">
      <c r="A173" s="23" t="s">
        <v>2201</v>
      </c>
      <c r="B173" s="23" t="str">
        <f>_xlfn.XLOOKUP(Table7[[#This Row],[Merged Customer ID]],Table2_1[Merged Customer ID],Table2_1[First Name])</f>
        <v>Nguyen</v>
      </c>
      <c r="C173" s="23">
        <f>_xlfn.XLOOKUP(Table7[[#This Row],[Merged Customer ID]],Table3__3_16[Customer ID],Table3__3_16[BMI])</f>
        <v>33.5</v>
      </c>
      <c r="D173" s="23">
        <f>_xlfn.XLOOKUP(Table7[[#This Row],[Merged Customer ID]],Table3__3_16[Customer ID],Table3__3_16[HBA1C])</f>
        <v>5.4</v>
      </c>
      <c r="E173" s="22" t="str">
        <f>_xlfn.XLOOKUP(Table7[[#This Row],[Merged Customer ID]],Table3__3_16[Customer ID],Table3__3_16[Heart Issues])</f>
        <v>No</v>
      </c>
      <c r="F173" s="23" t="str">
        <f>_xlfn.XLOOKUP(Table7[[#This Row],[Merged Customer ID]],Table3__3_16[Customer ID],Table3__3_16[Any Transplants])</f>
        <v>No</v>
      </c>
      <c r="G173" s="23" t="str">
        <f>_xlfn.XLOOKUP(Table7[[#This Row],[Merged Customer ID]],Table3__3_16[Customer ID],Table3__3_16[Cancer history])</f>
        <v>No</v>
      </c>
      <c r="H173" s="23">
        <f>_xlfn.XLOOKUP(Table7[[#This Row],[Merged Customer ID]],Table3__3_16[Customer ID],Table3__3_16[NumberOfMajorSurgeries])</f>
        <v>0</v>
      </c>
      <c r="I173" s="23" t="str">
        <f>_xlfn.XLOOKUP(Table7[[#This Row],[Merged Customer ID]],Table3__3_16[Customer ID],Table3__3_16[smoker])</f>
        <v>Yes</v>
      </c>
      <c r="J173" s="23" t="str">
        <f>_xlfn.XLOOKUP(Table7[[#This Row],[Merged Customer ID]],Table3__3_16[Customer ID],Table3__3_16[Weight Status])</f>
        <v>Obesity</v>
      </c>
      <c r="K173" s="23" t="str">
        <f>_xlfn.XLOOKUP(Table7[[#This Row],[Merged Customer ID]],Table3__3_16[Customer ID],Table3__3_16[Sugar Status])</f>
        <v>Normal</v>
      </c>
      <c r="L173" s="26">
        <f>_xlfn.XLOOKUP(Table7[[#This Row],[Merged Customer ID]],Table6_20[Merged Customer ID],Table6_20[Date of Birth])</f>
        <v>32669</v>
      </c>
      <c r="M173" s="30">
        <f>_xlfn.XLOOKUP(Table7[[#This Row],[Merged Customer ID]],Table6_20[Merged Customer ID],Table6_20[charges],"0",0)</f>
        <v>37079.370000000003</v>
      </c>
      <c r="N173" s="30" t="str">
        <f>_xlfn.XLOOKUP(Table7[[#This Row],[Merged Customer ID]],Table6_20[Merged Customer ID],Table6_20[Hospital tier])</f>
        <v>tier - 2</v>
      </c>
      <c r="O173" s="30" t="str">
        <f>_xlfn.XLOOKUP(Table7[[#This Row],[Merged Customer ID]],Table6_20[Merged Customer ID],Table6_20[City tier])</f>
        <v>tier - 3</v>
      </c>
      <c r="P173" s="30" t="str">
        <f>_xlfn.XLOOKUP(Table7[[#This Row],[Merged Customer ID]],Table6_20[Merged Customer ID],Table6_20[State ID])</f>
        <v>R1011</v>
      </c>
      <c r="Q173" s="36">
        <f>_xlfn.XLOOKUP(Table7[[#This Row],[Merged Customer ID]],Table6_20[Merged Customer ID],Table6_20[Age])</f>
        <v>33.994444444444447</v>
      </c>
    </row>
    <row r="174" spans="1:17" x14ac:dyDescent="0.35">
      <c r="A174" s="22" t="s">
        <v>2200</v>
      </c>
      <c r="B174" s="22" t="str">
        <f>_xlfn.XLOOKUP(Table7[[#This Row],[Merged Customer ID]],Table2_1[Merged Customer ID],Table2_1[First Name])</f>
        <v>Hanley</v>
      </c>
      <c r="C174" s="22">
        <f>_xlfn.XLOOKUP(Table7[[#This Row],[Merged Customer ID]],Table3__3_16[Customer ID],Table3__3_16[BMI])</f>
        <v>47.46</v>
      </c>
      <c r="D174" s="22">
        <f>_xlfn.XLOOKUP(Table7[[#This Row],[Merged Customer ID]],Table3__3_16[Customer ID],Table3__3_16[HBA1C])</f>
        <v>6.24</v>
      </c>
      <c r="E174" s="22" t="str">
        <f>_xlfn.XLOOKUP(Table7[[#This Row],[Merged Customer ID]],Table3__3_16[Customer ID],Table3__3_16[Heart Issues])</f>
        <v>Yes</v>
      </c>
      <c r="F174" s="22" t="str">
        <f>_xlfn.XLOOKUP(Table7[[#This Row],[Merged Customer ID]],Table3__3_16[Customer ID],Table3__3_16[Any Transplants])</f>
        <v>No</v>
      </c>
      <c r="G174" s="22" t="str">
        <f>_xlfn.XLOOKUP(Table7[[#This Row],[Merged Customer ID]],Table3__3_16[Customer ID],Table3__3_16[Cancer history])</f>
        <v>No</v>
      </c>
      <c r="H174" s="22">
        <f>_xlfn.XLOOKUP(Table7[[#This Row],[Merged Customer ID]],Table3__3_16[Customer ID],Table3__3_16[NumberOfMajorSurgeries])</f>
        <v>1</v>
      </c>
      <c r="I174" s="22" t="str">
        <f>_xlfn.XLOOKUP(Table7[[#This Row],[Merged Customer ID]],Table3__3_16[Customer ID],Table3__3_16[smoker])</f>
        <v>Yes</v>
      </c>
      <c r="J174" s="22" t="str">
        <f>_xlfn.XLOOKUP(Table7[[#This Row],[Merged Customer ID]],Table3__3_16[Customer ID],Table3__3_16[Weight Status])</f>
        <v>Obesity</v>
      </c>
      <c r="K174" s="22" t="str">
        <f>_xlfn.XLOOKUP(Table7[[#This Row],[Merged Customer ID]],Table3__3_16[Customer ID],Table3__3_16[Sugar Status])</f>
        <v>Prediabetes</v>
      </c>
      <c r="L174" s="25">
        <f>_xlfn.XLOOKUP(Table7[[#This Row],[Merged Customer ID]],Table6_20[Merged Customer ID],Table6_20[Date of Birth])</f>
        <v>32494</v>
      </c>
      <c r="M174" s="29">
        <f>_xlfn.XLOOKUP(Table7[[#This Row],[Merged Customer ID]],Table6_20[Merged Customer ID],Table6_20[charges],"0",0)</f>
        <v>37076.370000000003</v>
      </c>
      <c r="N174" s="29" t="str">
        <f>_xlfn.XLOOKUP(Table7[[#This Row],[Merged Customer ID]],Table6_20[Merged Customer ID],Table6_20[Hospital tier])</f>
        <v>tier - 2</v>
      </c>
      <c r="O174" s="29" t="str">
        <f>_xlfn.XLOOKUP(Table7[[#This Row],[Merged Customer ID]],Table6_20[Merged Customer ID],Table6_20[City tier])</f>
        <v>tier - 1</v>
      </c>
      <c r="P174" s="29" t="str">
        <f>_xlfn.XLOOKUP(Table7[[#This Row],[Merged Customer ID]],Table6_20[Merged Customer ID],Table6_20[State ID])</f>
        <v>R1011</v>
      </c>
      <c r="Q174" s="35">
        <f>_xlfn.XLOOKUP(Table7[[#This Row],[Merged Customer ID]],Table6_20[Merged Customer ID],Table6_20[Age])</f>
        <v>34.475000000000001</v>
      </c>
    </row>
    <row r="175" spans="1:17" x14ac:dyDescent="0.35">
      <c r="A175" s="23" t="s">
        <v>2199</v>
      </c>
      <c r="B175" s="23" t="str">
        <f>_xlfn.XLOOKUP(Table7[[#This Row],[Merged Customer ID]],Table2_1[Merged Customer ID],Table2_1[First Name])</f>
        <v>Scheer</v>
      </c>
      <c r="C175" s="23">
        <f>_xlfn.XLOOKUP(Table7[[#This Row],[Merged Customer ID]],Table3__3_16[Customer ID],Table3__3_16[BMI])</f>
        <v>49.24</v>
      </c>
      <c r="D175" s="23">
        <f>_xlfn.XLOOKUP(Table7[[#This Row],[Merged Customer ID]],Table3__3_16[Customer ID],Table3__3_16[HBA1C])</f>
        <v>4.45</v>
      </c>
      <c r="E175" s="22" t="str">
        <f>_xlfn.XLOOKUP(Table7[[#This Row],[Merged Customer ID]],Table3__3_16[Customer ID],Table3__3_16[Heart Issues])</f>
        <v>No</v>
      </c>
      <c r="F175" s="23" t="str">
        <f>_xlfn.XLOOKUP(Table7[[#This Row],[Merged Customer ID]],Table3__3_16[Customer ID],Table3__3_16[Any Transplants])</f>
        <v>No</v>
      </c>
      <c r="G175" s="23" t="str">
        <f>_xlfn.XLOOKUP(Table7[[#This Row],[Merged Customer ID]],Table3__3_16[Customer ID],Table3__3_16[Cancer history])</f>
        <v>No</v>
      </c>
      <c r="H175" s="23">
        <f>_xlfn.XLOOKUP(Table7[[#This Row],[Merged Customer ID]],Table3__3_16[Customer ID],Table3__3_16[NumberOfMajorSurgeries])</f>
        <v>0</v>
      </c>
      <c r="I175" s="23" t="str">
        <f>_xlfn.XLOOKUP(Table7[[#This Row],[Merged Customer ID]],Table3__3_16[Customer ID],Table3__3_16[smoker])</f>
        <v>Yes</v>
      </c>
      <c r="J175" s="23" t="str">
        <f>_xlfn.XLOOKUP(Table7[[#This Row],[Merged Customer ID]],Table3__3_16[Customer ID],Table3__3_16[Weight Status])</f>
        <v>Obesity</v>
      </c>
      <c r="K175" s="23" t="str">
        <f>_xlfn.XLOOKUP(Table7[[#This Row],[Merged Customer ID]],Table3__3_16[Customer ID],Table3__3_16[Sugar Status])</f>
        <v>Normal</v>
      </c>
      <c r="L175" s="26">
        <f>_xlfn.XLOOKUP(Table7[[#This Row],[Merged Customer ID]],Table6_20[Merged Customer ID],Table6_20[Date of Birth])</f>
        <v>33543</v>
      </c>
      <c r="M175" s="30">
        <f>_xlfn.XLOOKUP(Table7[[#This Row],[Merged Customer ID]],Table6_20[Merged Customer ID],Table6_20[charges],"0",0)</f>
        <v>37040.879999999997</v>
      </c>
      <c r="N175" s="30" t="str">
        <f>_xlfn.XLOOKUP(Table7[[#This Row],[Merged Customer ID]],Table6_20[Merged Customer ID],Table6_20[Hospital tier])</f>
        <v>tier - 2</v>
      </c>
      <c r="O175" s="30" t="str">
        <f>_xlfn.XLOOKUP(Table7[[#This Row],[Merged Customer ID]],Table6_20[Merged Customer ID],Table6_20[City tier])</f>
        <v>tier - 2</v>
      </c>
      <c r="P175" s="30" t="str">
        <f>_xlfn.XLOOKUP(Table7[[#This Row],[Merged Customer ID]],Table6_20[Merged Customer ID],Table6_20[State ID])</f>
        <v>R1011</v>
      </c>
      <c r="Q175" s="36">
        <f>_xlfn.XLOOKUP(Table7[[#This Row],[Merged Customer ID]],Table6_20[Merged Customer ID],Table6_20[Age])</f>
        <v>31.602777777777778</v>
      </c>
    </row>
    <row r="176" spans="1:17" x14ac:dyDescent="0.35">
      <c r="A176" s="22" t="s">
        <v>2198</v>
      </c>
      <c r="B176" s="22" t="str">
        <f>_xlfn.XLOOKUP(Table7[[#This Row],[Merged Customer ID]],Table2_1[Merged Customer ID],Table2_1[First Name])</f>
        <v>Rankin</v>
      </c>
      <c r="C176" s="22">
        <f>_xlfn.XLOOKUP(Table7[[#This Row],[Merged Customer ID]],Table3__3_16[Customer ID],Table3__3_16[BMI])</f>
        <v>54.4</v>
      </c>
      <c r="D176" s="22">
        <f>_xlfn.XLOOKUP(Table7[[#This Row],[Merged Customer ID]],Table3__3_16[Customer ID],Table3__3_16[HBA1C])</f>
        <v>5.22</v>
      </c>
      <c r="E176" s="22" t="str">
        <f>_xlfn.XLOOKUP(Table7[[#This Row],[Merged Customer ID]],Table3__3_16[Customer ID],Table3__3_16[Heart Issues])</f>
        <v>No</v>
      </c>
      <c r="F176" s="22" t="str">
        <f>_xlfn.XLOOKUP(Table7[[#This Row],[Merged Customer ID]],Table3__3_16[Customer ID],Table3__3_16[Any Transplants])</f>
        <v>No</v>
      </c>
      <c r="G176" s="22" t="str">
        <f>_xlfn.XLOOKUP(Table7[[#This Row],[Merged Customer ID]],Table3__3_16[Customer ID],Table3__3_16[Cancer history])</f>
        <v>No</v>
      </c>
      <c r="H176" s="22">
        <f>_xlfn.XLOOKUP(Table7[[#This Row],[Merged Customer ID]],Table3__3_16[Customer ID],Table3__3_16[NumberOfMajorSurgeries])</f>
        <v>1</v>
      </c>
      <c r="I176" s="22" t="str">
        <f>_xlfn.XLOOKUP(Table7[[#This Row],[Merged Customer ID]],Table3__3_16[Customer ID],Table3__3_16[smoker])</f>
        <v>Yes</v>
      </c>
      <c r="J176" s="22" t="str">
        <f>_xlfn.XLOOKUP(Table7[[#This Row],[Merged Customer ID]],Table3__3_16[Customer ID],Table3__3_16[Weight Status])</f>
        <v>Obesity</v>
      </c>
      <c r="K176" s="22" t="str">
        <f>_xlfn.XLOOKUP(Table7[[#This Row],[Merged Customer ID]],Table3__3_16[Customer ID],Table3__3_16[Sugar Status])</f>
        <v>Normal</v>
      </c>
      <c r="L176" s="25">
        <f>_xlfn.XLOOKUP(Table7[[#This Row],[Merged Customer ID]],Table6_20[Merged Customer ID],Table6_20[Date of Birth])</f>
        <v>33860</v>
      </c>
      <c r="M176" s="29">
        <f>_xlfn.XLOOKUP(Table7[[#This Row],[Merged Customer ID]],Table6_20[Merged Customer ID],Table6_20[charges],"0",0)</f>
        <v>36976.449999999997</v>
      </c>
      <c r="N176" s="29" t="str">
        <f>_xlfn.XLOOKUP(Table7[[#This Row],[Merged Customer ID]],Table6_20[Merged Customer ID],Table6_20[Hospital tier])</f>
        <v>tier - 2</v>
      </c>
      <c r="O176" s="29" t="str">
        <f>_xlfn.XLOOKUP(Table7[[#This Row],[Merged Customer ID]],Table6_20[Merged Customer ID],Table6_20[City tier])</f>
        <v>tier - 3</v>
      </c>
      <c r="P176" s="29" t="str">
        <f>_xlfn.XLOOKUP(Table7[[#This Row],[Merged Customer ID]],Table6_20[Merged Customer ID],Table6_20[State ID])</f>
        <v>R1011</v>
      </c>
      <c r="Q176" s="35">
        <f>_xlfn.XLOOKUP(Table7[[#This Row],[Merged Customer ID]],Table6_20[Merged Customer ID],Table6_20[Age])</f>
        <v>30.736111111111111</v>
      </c>
    </row>
    <row r="177" spans="1:17" x14ac:dyDescent="0.35">
      <c r="A177" s="23" t="s">
        <v>2197</v>
      </c>
      <c r="B177" s="23" t="str">
        <f>_xlfn.XLOOKUP(Table7[[#This Row],[Merged Customer ID]],Table2_1[Merged Customer ID],Table2_1[First Name])</f>
        <v>Ricardi</v>
      </c>
      <c r="C177" s="23">
        <f>_xlfn.XLOOKUP(Table7[[#This Row],[Merged Customer ID]],Table3__3_16[Customer ID],Table3__3_16[BMI])</f>
        <v>35.53</v>
      </c>
      <c r="D177" s="23">
        <f>_xlfn.XLOOKUP(Table7[[#This Row],[Merged Customer ID]],Table3__3_16[Customer ID],Table3__3_16[HBA1C])</f>
        <v>4.6100000000000003</v>
      </c>
      <c r="E177" s="22" t="str">
        <f>_xlfn.XLOOKUP(Table7[[#This Row],[Merged Customer ID]],Table3__3_16[Customer ID],Table3__3_16[Heart Issues])</f>
        <v>No</v>
      </c>
      <c r="F177" s="23" t="str">
        <f>_xlfn.XLOOKUP(Table7[[#This Row],[Merged Customer ID]],Table3__3_16[Customer ID],Table3__3_16[Any Transplants])</f>
        <v>No</v>
      </c>
      <c r="G177" s="23" t="str">
        <f>_xlfn.XLOOKUP(Table7[[#This Row],[Merged Customer ID]],Table3__3_16[Customer ID],Table3__3_16[Cancer history])</f>
        <v>No</v>
      </c>
      <c r="H177" s="23">
        <f>_xlfn.XLOOKUP(Table7[[#This Row],[Merged Customer ID]],Table3__3_16[Customer ID],Table3__3_16[NumberOfMajorSurgeries])</f>
        <v>1</v>
      </c>
      <c r="I177" s="23" t="str">
        <f>_xlfn.XLOOKUP(Table7[[#This Row],[Merged Customer ID]],Table3__3_16[Customer ID],Table3__3_16[smoker])</f>
        <v>Yes</v>
      </c>
      <c r="J177" s="23" t="str">
        <f>_xlfn.XLOOKUP(Table7[[#This Row],[Merged Customer ID]],Table3__3_16[Customer ID],Table3__3_16[Weight Status])</f>
        <v>Obesity</v>
      </c>
      <c r="K177" s="23" t="str">
        <f>_xlfn.XLOOKUP(Table7[[#This Row],[Merged Customer ID]],Table3__3_16[Customer ID],Table3__3_16[Sugar Status])</f>
        <v>Normal</v>
      </c>
      <c r="L177" s="26">
        <f>_xlfn.XLOOKUP(Table7[[#This Row],[Merged Customer ID]],Table6_20[Merged Customer ID],Table6_20[Date of Birth])</f>
        <v>33841</v>
      </c>
      <c r="M177" s="30">
        <f>_xlfn.XLOOKUP(Table7[[#This Row],[Merged Customer ID]],Table6_20[Merged Customer ID],Table6_20[charges],"0",0)</f>
        <v>36950.26</v>
      </c>
      <c r="N177" s="30" t="str">
        <f>_xlfn.XLOOKUP(Table7[[#This Row],[Merged Customer ID]],Table6_20[Merged Customer ID],Table6_20[Hospital tier])</f>
        <v>tier - 1</v>
      </c>
      <c r="O177" s="30" t="str">
        <f>_xlfn.XLOOKUP(Table7[[#This Row],[Merged Customer ID]],Table6_20[Merged Customer ID],Table6_20[City tier])</f>
        <v>tier - 1</v>
      </c>
      <c r="P177" s="30" t="str">
        <f>_xlfn.XLOOKUP(Table7[[#This Row],[Merged Customer ID]],Table6_20[Merged Customer ID],Table6_20[State ID])</f>
        <v>R1013</v>
      </c>
      <c r="Q177" s="36">
        <f>_xlfn.XLOOKUP(Table7[[#This Row],[Merged Customer ID]],Table6_20[Merged Customer ID],Table6_20[Age])</f>
        <v>30.786111111111111</v>
      </c>
    </row>
    <row r="178" spans="1:17" x14ac:dyDescent="0.35">
      <c r="A178" s="22" t="s">
        <v>2196</v>
      </c>
      <c r="B178" s="22" t="str">
        <f>_xlfn.XLOOKUP(Table7[[#This Row],[Merged Customer ID]],Table2_1[Merged Customer ID],Table2_1[First Name])</f>
        <v>Karkos</v>
      </c>
      <c r="C178" s="22">
        <f>_xlfn.XLOOKUP(Table7[[#This Row],[Merged Customer ID]],Table3__3_16[Customer ID],Table3__3_16[BMI])</f>
        <v>39.729999999999997</v>
      </c>
      <c r="D178" s="22">
        <f>_xlfn.XLOOKUP(Table7[[#This Row],[Merged Customer ID]],Table3__3_16[Customer ID],Table3__3_16[HBA1C])</f>
        <v>6.24</v>
      </c>
      <c r="E178" s="22" t="str">
        <f>_xlfn.XLOOKUP(Table7[[#This Row],[Merged Customer ID]],Table3__3_16[Customer ID],Table3__3_16[Heart Issues])</f>
        <v>No</v>
      </c>
      <c r="F178" s="22" t="str">
        <f>_xlfn.XLOOKUP(Table7[[#This Row],[Merged Customer ID]],Table3__3_16[Customer ID],Table3__3_16[Any Transplants])</f>
        <v>No</v>
      </c>
      <c r="G178" s="22" t="str">
        <f>_xlfn.XLOOKUP(Table7[[#This Row],[Merged Customer ID]],Table3__3_16[Customer ID],Table3__3_16[Cancer history])</f>
        <v>No</v>
      </c>
      <c r="H178" s="22">
        <f>_xlfn.XLOOKUP(Table7[[#This Row],[Merged Customer ID]],Table3__3_16[Customer ID],Table3__3_16[NumberOfMajorSurgeries])</f>
        <v>0</v>
      </c>
      <c r="I178" s="22" t="str">
        <f>_xlfn.XLOOKUP(Table7[[#This Row],[Merged Customer ID]],Table3__3_16[Customer ID],Table3__3_16[smoker])</f>
        <v>Yes</v>
      </c>
      <c r="J178" s="22" t="str">
        <f>_xlfn.XLOOKUP(Table7[[#This Row],[Merged Customer ID]],Table3__3_16[Customer ID],Table3__3_16[Weight Status])</f>
        <v>Obesity</v>
      </c>
      <c r="K178" s="22" t="str">
        <f>_xlfn.XLOOKUP(Table7[[#This Row],[Merged Customer ID]],Table3__3_16[Customer ID],Table3__3_16[Sugar Status])</f>
        <v>Prediabetes</v>
      </c>
      <c r="L178" s="25">
        <f>_xlfn.XLOOKUP(Table7[[#This Row],[Merged Customer ID]],Table6_20[Merged Customer ID],Table6_20[Date of Birth])</f>
        <v>28350</v>
      </c>
      <c r="M178" s="29">
        <f>_xlfn.XLOOKUP(Table7[[#This Row],[Merged Customer ID]],Table6_20[Merged Customer ID],Table6_20[charges],"0",0)</f>
        <v>36935.64</v>
      </c>
      <c r="N178" s="29" t="str">
        <f>_xlfn.XLOOKUP(Table7[[#This Row],[Merged Customer ID]],Table6_20[Merged Customer ID],Table6_20[Hospital tier])</f>
        <v>tier - 2</v>
      </c>
      <c r="O178" s="29" t="str">
        <f>_xlfn.XLOOKUP(Table7[[#This Row],[Merged Customer ID]],Table6_20[Merged Customer ID],Table6_20[City tier])</f>
        <v>tier - 1</v>
      </c>
      <c r="P178" s="29" t="str">
        <f>_xlfn.XLOOKUP(Table7[[#This Row],[Merged Customer ID]],Table6_20[Merged Customer ID],Table6_20[State ID])</f>
        <v>R1011</v>
      </c>
      <c r="Q178" s="35">
        <f>_xlfn.XLOOKUP(Table7[[#This Row],[Merged Customer ID]],Table6_20[Merged Customer ID],Table6_20[Age])</f>
        <v>45.819444444444443</v>
      </c>
    </row>
    <row r="179" spans="1:17" x14ac:dyDescent="0.35">
      <c r="A179" s="23" t="s">
        <v>2195</v>
      </c>
      <c r="B179" s="23" t="str">
        <f>_xlfn.XLOOKUP(Table7[[#This Row],[Merged Customer ID]],Table2_1[Merged Customer ID],Table2_1[First Name])</f>
        <v>Price-Dierksen</v>
      </c>
      <c r="C179" s="23">
        <f>_xlfn.XLOOKUP(Table7[[#This Row],[Merged Customer ID]],Table3__3_16[Customer ID],Table3__3_16[BMI])</f>
        <v>35.68</v>
      </c>
      <c r="D179" s="23">
        <f>_xlfn.XLOOKUP(Table7[[#This Row],[Merged Customer ID]],Table3__3_16[Customer ID],Table3__3_16[HBA1C])</f>
        <v>10.039999999999999</v>
      </c>
      <c r="E179" s="22" t="str">
        <f>_xlfn.XLOOKUP(Table7[[#This Row],[Merged Customer ID]],Table3__3_16[Customer ID],Table3__3_16[Heart Issues])</f>
        <v>No</v>
      </c>
      <c r="F179" s="23" t="str">
        <f>_xlfn.XLOOKUP(Table7[[#This Row],[Merged Customer ID]],Table3__3_16[Customer ID],Table3__3_16[Any Transplants])</f>
        <v>No</v>
      </c>
      <c r="G179" s="23" t="str">
        <f>_xlfn.XLOOKUP(Table7[[#This Row],[Merged Customer ID]],Table3__3_16[Customer ID],Table3__3_16[Cancer history])</f>
        <v>No</v>
      </c>
      <c r="H179" s="23">
        <f>_xlfn.XLOOKUP(Table7[[#This Row],[Merged Customer ID]],Table3__3_16[Customer ID],Table3__3_16[NumberOfMajorSurgeries])</f>
        <v>0</v>
      </c>
      <c r="I179" s="23" t="str">
        <f>_xlfn.XLOOKUP(Table7[[#This Row],[Merged Customer ID]],Table3__3_16[Customer ID],Table3__3_16[smoker])</f>
        <v>Yes</v>
      </c>
      <c r="J179" s="23" t="str">
        <f>_xlfn.XLOOKUP(Table7[[#This Row],[Merged Customer ID]],Table3__3_16[Customer ID],Table3__3_16[Weight Status])</f>
        <v>Obesity</v>
      </c>
      <c r="K179" s="23" t="str">
        <f>_xlfn.XLOOKUP(Table7[[#This Row],[Merged Customer ID]],Table3__3_16[Customer ID],Table3__3_16[Sugar Status])</f>
        <v>Diabetes</v>
      </c>
      <c r="L179" s="26">
        <f>_xlfn.XLOOKUP(Table7[[#This Row],[Merged Customer ID]],Table6_20[Merged Customer ID],Table6_20[Date of Birth])</f>
        <v>25133</v>
      </c>
      <c r="M179" s="30">
        <f>_xlfn.XLOOKUP(Table7[[#This Row],[Merged Customer ID]],Table6_20[Merged Customer ID],Table6_20[charges],"0",0)</f>
        <v>36922.61</v>
      </c>
      <c r="N179" s="30" t="str">
        <f>_xlfn.XLOOKUP(Table7[[#This Row],[Merged Customer ID]],Table6_20[Merged Customer ID],Table6_20[Hospital tier])</f>
        <v>tier - 2</v>
      </c>
      <c r="O179" s="30" t="str">
        <f>_xlfn.XLOOKUP(Table7[[#This Row],[Merged Customer ID]],Table6_20[Merged Customer ID],Table6_20[City tier])</f>
        <v>tier - 1</v>
      </c>
      <c r="P179" s="30" t="str">
        <f>_xlfn.XLOOKUP(Table7[[#This Row],[Merged Customer ID]],Table6_20[Merged Customer ID],Table6_20[State ID])</f>
        <v>R1011</v>
      </c>
      <c r="Q179" s="36">
        <f>_xlfn.XLOOKUP(Table7[[#This Row],[Merged Customer ID]],Table6_20[Merged Customer ID],Table6_20[Age])</f>
        <v>54.62777777777778</v>
      </c>
    </row>
    <row r="180" spans="1:17" x14ac:dyDescent="0.35">
      <c r="A180" s="22" t="s">
        <v>2194</v>
      </c>
      <c r="B180" s="22" t="str">
        <f>_xlfn.XLOOKUP(Table7[[#This Row],[Merged Customer ID]],Table2_1[Merged Customer ID],Table2_1[First Name])</f>
        <v>Knispel</v>
      </c>
      <c r="C180" s="22">
        <f>_xlfn.XLOOKUP(Table7[[#This Row],[Merged Customer ID]],Table3__3_16[Customer ID],Table3__3_16[BMI])</f>
        <v>48.86</v>
      </c>
      <c r="D180" s="22">
        <f>_xlfn.XLOOKUP(Table7[[#This Row],[Merged Customer ID]],Table3__3_16[Customer ID],Table3__3_16[HBA1C])</f>
        <v>6.09</v>
      </c>
      <c r="E180" s="22" t="str">
        <f>_xlfn.XLOOKUP(Table7[[#This Row],[Merged Customer ID]],Table3__3_16[Customer ID],Table3__3_16[Heart Issues])</f>
        <v>No</v>
      </c>
      <c r="F180" s="22" t="str">
        <f>_xlfn.XLOOKUP(Table7[[#This Row],[Merged Customer ID]],Table3__3_16[Customer ID],Table3__3_16[Any Transplants])</f>
        <v>No</v>
      </c>
      <c r="G180" s="22" t="str">
        <f>_xlfn.XLOOKUP(Table7[[#This Row],[Merged Customer ID]],Table3__3_16[Customer ID],Table3__3_16[Cancer history])</f>
        <v>No</v>
      </c>
      <c r="H180" s="22">
        <f>_xlfn.XLOOKUP(Table7[[#This Row],[Merged Customer ID]],Table3__3_16[Customer ID],Table3__3_16[NumberOfMajorSurgeries])</f>
        <v>0</v>
      </c>
      <c r="I180" s="22" t="str">
        <f>_xlfn.XLOOKUP(Table7[[#This Row],[Merged Customer ID]],Table3__3_16[Customer ID],Table3__3_16[smoker])</f>
        <v>Yes</v>
      </c>
      <c r="J180" s="22" t="str">
        <f>_xlfn.XLOOKUP(Table7[[#This Row],[Merged Customer ID]],Table3__3_16[Customer ID],Table3__3_16[Weight Status])</f>
        <v>Obesity</v>
      </c>
      <c r="K180" s="22" t="str">
        <f>_xlfn.XLOOKUP(Table7[[#This Row],[Merged Customer ID]],Table3__3_16[Customer ID],Table3__3_16[Sugar Status])</f>
        <v>Prediabetes</v>
      </c>
      <c r="L180" s="25">
        <f>_xlfn.XLOOKUP(Table7[[#This Row],[Merged Customer ID]],Table6_20[Merged Customer ID],Table6_20[Date of Birth])</f>
        <v>33399</v>
      </c>
      <c r="M180" s="29">
        <f>_xlfn.XLOOKUP(Table7[[#This Row],[Merged Customer ID]],Table6_20[Merged Customer ID],Table6_20[charges],"0",0)</f>
        <v>36911.99</v>
      </c>
      <c r="N180" s="29" t="str">
        <f>_xlfn.XLOOKUP(Table7[[#This Row],[Merged Customer ID]],Table6_20[Merged Customer ID],Table6_20[Hospital tier])</f>
        <v>tier - 2</v>
      </c>
      <c r="O180" s="29" t="str">
        <f>_xlfn.XLOOKUP(Table7[[#This Row],[Merged Customer ID]],Table6_20[Merged Customer ID],Table6_20[City tier])</f>
        <v>tier - 2</v>
      </c>
      <c r="P180" s="29" t="str">
        <f>_xlfn.XLOOKUP(Table7[[#This Row],[Merged Customer ID]],Table6_20[Merged Customer ID],Table6_20[State ID])</f>
        <v>R1011</v>
      </c>
      <c r="Q180" s="35">
        <f>_xlfn.XLOOKUP(Table7[[#This Row],[Merged Customer ID]],Table6_20[Merged Customer ID],Table6_20[Age])</f>
        <v>31.994444444444444</v>
      </c>
    </row>
    <row r="181" spans="1:17" x14ac:dyDescent="0.35">
      <c r="A181" s="23" t="s">
        <v>2193</v>
      </c>
      <c r="B181" s="23" t="str">
        <f>_xlfn.XLOOKUP(Table7[[#This Row],[Merged Customer ID]],Table2_1[Merged Customer ID],Table2_1[First Name])</f>
        <v>King</v>
      </c>
      <c r="C181" s="23">
        <f>_xlfn.XLOOKUP(Table7[[#This Row],[Merged Customer ID]],Table3__3_16[Customer ID],Table3__3_16[BMI])</f>
        <v>34.799999999999997</v>
      </c>
      <c r="D181" s="23">
        <f>_xlfn.XLOOKUP(Table7[[#This Row],[Merged Customer ID]],Table3__3_16[Customer ID],Table3__3_16[HBA1C])</f>
        <v>11.4</v>
      </c>
      <c r="E181" s="22" t="str">
        <f>_xlfn.XLOOKUP(Table7[[#This Row],[Merged Customer ID]],Table3__3_16[Customer ID],Table3__3_16[Heart Issues])</f>
        <v>Yes</v>
      </c>
      <c r="F181" s="23" t="str">
        <f>_xlfn.XLOOKUP(Table7[[#This Row],[Merged Customer ID]],Table3__3_16[Customer ID],Table3__3_16[Any Transplants])</f>
        <v>No</v>
      </c>
      <c r="G181" s="23" t="str">
        <f>_xlfn.XLOOKUP(Table7[[#This Row],[Merged Customer ID]],Table3__3_16[Customer ID],Table3__3_16[Cancer history])</f>
        <v>Yes</v>
      </c>
      <c r="H181" s="23">
        <f>_xlfn.XLOOKUP(Table7[[#This Row],[Merged Customer ID]],Table3__3_16[Customer ID],Table3__3_16[NumberOfMajorSurgeries])</f>
        <v>1</v>
      </c>
      <c r="I181" s="23" t="str">
        <f>_xlfn.XLOOKUP(Table7[[#This Row],[Merged Customer ID]],Table3__3_16[Customer ID],Table3__3_16[smoker])</f>
        <v>No</v>
      </c>
      <c r="J181" s="23" t="str">
        <f>_xlfn.XLOOKUP(Table7[[#This Row],[Merged Customer ID]],Table3__3_16[Customer ID],Table3__3_16[Weight Status])</f>
        <v>Obesity</v>
      </c>
      <c r="K181" s="23" t="str">
        <f>_xlfn.XLOOKUP(Table7[[#This Row],[Merged Customer ID]],Table3__3_16[Customer ID],Table3__3_16[Sugar Status])</f>
        <v>Diabetes</v>
      </c>
      <c r="L181" s="26">
        <f>_xlfn.XLOOKUP(Table7[[#This Row],[Merged Customer ID]],Table6_20[Merged Customer ID],Table6_20[Date of Birth])</f>
        <v>23216</v>
      </c>
      <c r="M181" s="30">
        <f>_xlfn.XLOOKUP(Table7[[#This Row],[Merged Customer ID]],Table6_20[Merged Customer ID],Table6_20[charges],"0",0)</f>
        <v>36910.61</v>
      </c>
      <c r="N181" s="30" t="str">
        <f>_xlfn.XLOOKUP(Table7[[#This Row],[Merged Customer ID]],Table6_20[Merged Customer ID],Table6_20[Hospital tier])</f>
        <v>tier - 2</v>
      </c>
      <c r="O181" s="30" t="str">
        <f>_xlfn.XLOOKUP(Table7[[#This Row],[Merged Customer ID]],Table6_20[Merged Customer ID],Table6_20[City tier])</f>
        <v>tier - 2</v>
      </c>
      <c r="P181" s="30" t="str">
        <f>_xlfn.XLOOKUP(Table7[[#This Row],[Merged Customer ID]],Table6_20[Merged Customer ID],Table6_20[State ID])</f>
        <v>R1011</v>
      </c>
      <c r="Q181" s="36">
        <f>_xlfn.XLOOKUP(Table7[[#This Row],[Merged Customer ID]],Table6_20[Merged Customer ID],Table6_20[Age])</f>
        <v>59.87222222222222</v>
      </c>
    </row>
    <row r="182" spans="1:17" x14ac:dyDescent="0.35">
      <c r="A182" s="22" t="s">
        <v>2192</v>
      </c>
      <c r="B182" s="22" t="str">
        <f>_xlfn.XLOOKUP(Table7[[#This Row],[Merged Customer ID]],Table2_1[Merged Customer ID],Table2_1[First Name])</f>
        <v>Samuelson</v>
      </c>
      <c r="C182" s="22">
        <f>_xlfn.XLOOKUP(Table7[[#This Row],[Merged Customer ID]],Table3__3_16[Customer ID],Table3__3_16[BMI])</f>
        <v>32.49</v>
      </c>
      <c r="D182" s="22">
        <f>_xlfn.XLOOKUP(Table7[[#This Row],[Merged Customer ID]],Table3__3_16[Customer ID],Table3__3_16[HBA1C])</f>
        <v>4.29</v>
      </c>
      <c r="E182" s="22" t="str">
        <f>_xlfn.XLOOKUP(Table7[[#This Row],[Merged Customer ID]],Table3__3_16[Customer ID],Table3__3_16[Heart Issues])</f>
        <v>No</v>
      </c>
      <c r="F182" s="22" t="str">
        <f>_xlfn.XLOOKUP(Table7[[#This Row],[Merged Customer ID]],Table3__3_16[Customer ID],Table3__3_16[Any Transplants])</f>
        <v>No</v>
      </c>
      <c r="G182" s="22" t="str">
        <f>_xlfn.XLOOKUP(Table7[[#This Row],[Merged Customer ID]],Table3__3_16[Customer ID],Table3__3_16[Cancer history])</f>
        <v>Yes</v>
      </c>
      <c r="H182" s="22">
        <f>_xlfn.XLOOKUP(Table7[[#This Row],[Merged Customer ID]],Table3__3_16[Customer ID],Table3__3_16[NumberOfMajorSurgeries])</f>
        <v>1</v>
      </c>
      <c r="I182" s="22" t="str">
        <f>_xlfn.XLOOKUP(Table7[[#This Row],[Merged Customer ID]],Table3__3_16[Customer ID],Table3__3_16[smoker])</f>
        <v>Yes</v>
      </c>
      <c r="J182" s="22" t="str">
        <f>_xlfn.XLOOKUP(Table7[[#This Row],[Merged Customer ID]],Table3__3_16[Customer ID],Table3__3_16[Weight Status])</f>
        <v>Obesity</v>
      </c>
      <c r="K182" s="22" t="str">
        <f>_xlfn.XLOOKUP(Table7[[#This Row],[Merged Customer ID]],Table3__3_16[Customer ID],Table3__3_16[Sugar Status])</f>
        <v>Normal</v>
      </c>
      <c r="L182" s="25">
        <f>_xlfn.XLOOKUP(Table7[[#This Row],[Merged Customer ID]],Table6_20[Merged Customer ID],Table6_20[Date of Birth])</f>
        <v>37793</v>
      </c>
      <c r="M182" s="29">
        <f>_xlfn.XLOOKUP(Table7[[#This Row],[Merged Customer ID]],Table6_20[Merged Customer ID],Table6_20[charges],"0",0)</f>
        <v>36898.730000000003</v>
      </c>
      <c r="N182" s="29" t="str">
        <f>_xlfn.XLOOKUP(Table7[[#This Row],[Merged Customer ID]],Table6_20[Merged Customer ID],Table6_20[Hospital tier])</f>
        <v>tier - 2</v>
      </c>
      <c r="O182" s="29" t="str">
        <f>_xlfn.XLOOKUP(Table7[[#This Row],[Merged Customer ID]],Table6_20[Merged Customer ID],Table6_20[City tier])</f>
        <v>tier - 1</v>
      </c>
      <c r="P182" s="29" t="str">
        <f>_xlfn.XLOOKUP(Table7[[#This Row],[Merged Customer ID]],Table6_20[Merged Customer ID],Table6_20[State ID])</f>
        <v>R1012</v>
      </c>
      <c r="Q182" s="35">
        <f>_xlfn.XLOOKUP(Table7[[#This Row],[Merged Customer ID]],Table6_20[Merged Customer ID],Table6_20[Age])</f>
        <v>19.963888888888889</v>
      </c>
    </row>
    <row r="183" spans="1:17" x14ac:dyDescent="0.35">
      <c r="A183" s="23" t="s">
        <v>2191</v>
      </c>
      <c r="B183" s="23" t="str">
        <f>_xlfn.XLOOKUP(Table7[[#This Row],[Merged Customer ID]],Table2_1[Merged Customer ID],Table2_1[First Name])</f>
        <v>Fredsall</v>
      </c>
      <c r="C183" s="23">
        <f>_xlfn.XLOOKUP(Table7[[#This Row],[Merged Customer ID]],Table3__3_16[Customer ID],Table3__3_16[BMI])</f>
        <v>39</v>
      </c>
      <c r="D183" s="23">
        <f>_xlfn.XLOOKUP(Table7[[#This Row],[Merged Customer ID]],Table3__3_16[Customer ID],Table3__3_16[HBA1C])</f>
        <v>5.7</v>
      </c>
      <c r="E183" s="22" t="str">
        <f>_xlfn.XLOOKUP(Table7[[#This Row],[Merged Customer ID]],Table3__3_16[Customer ID],Table3__3_16[Heart Issues])</f>
        <v>No</v>
      </c>
      <c r="F183" s="23" t="str">
        <f>_xlfn.XLOOKUP(Table7[[#This Row],[Merged Customer ID]],Table3__3_16[Customer ID],Table3__3_16[Any Transplants])</f>
        <v>No</v>
      </c>
      <c r="G183" s="23" t="str">
        <f>_xlfn.XLOOKUP(Table7[[#This Row],[Merged Customer ID]],Table3__3_16[Customer ID],Table3__3_16[Cancer history])</f>
        <v>No</v>
      </c>
      <c r="H183" s="23">
        <f>_xlfn.XLOOKUP(Table7[[#This Row],[Merged Customer ID]],Table3__3_16[Customer ID],Table3__3_16[NumberOfMajorSurgeries])</f>
        <v>2</v>
      </c>
      <c r="I183" s="23" t="str">
        <f>_xlfn.XLOOKUP(Table7[[#This Row],[Merged Customer ID]],Table3__3_16[Customer ID],Table3__3_16[smoker])</f>
        <v>Yes</v>
      </c>
      <c r="J183" s="23" t="str">
        <f>_xlfn.XLOOKUP(Table7[[#This Row],[Merged Customer ID]],Table3__3_16[Customer ID],Table3__3_16[Weight Status])</f>
        <v>Obesity</v>
      </c>
      <c r="K183" s="23" t="str">
        <f>_xlfn.XLOOKUP(Table7[[#This Row],[Merged Customer ID]],Table3__3_16[Customer ID],Table3__3_16[Sugar Status])</f>
        <v>Prediabetes</v>
      </c>
      <c r="L183" s="26">
        <f>_xlfn.XLOOKUP(Table7[[#This Row],[Merged Customer ID]],Table6_20[Merged Customer ID],Table6_20[Date of Birth])</f>
        <v>26638</v>
      </c>
      <c r="M183" s="30">
        <f>_xlfn.XLOOKUP(Table7[[#This Row],[Merged Customer ID]],Table6_20[Merged Customer ID],Table6_20[charges],"0",0)</f>
        <v>36889.99</v>
      </c>
      <c r="N183" s="30" t="str">
        <f>_xlfn.XLOOKUP(Table7[[#This Row],[Merged Customer ID]],Table6_20[Merged Customer ID],Table6_20[Hospital tier])</f>
        <v>tier - 1</v>
      </c>
      <c r="O183" s="30" t="str">
        <f>_xlfn.XLOOKUP(Table7[[#This Row],[Merged Customer ID]],Table6_20[Merged Customer ID],Table6_20[City tier])</f>
        <v>tier - 3</v>
      </c>
      <c r="P183" s="30" t="str">
        <f>_xlfn.XLOOKUP(Table7[[#This Row],[Merged Customer ID]],Table6_20[Merged Customer ID],Table6_20[State ID])</f>
        <v>R1011</v>
      </c>
      <c r="Q183" s="36">
        <f>_xlfn.XLOOKUP(Table7[[#This Row],[Merged Customer ID]],Table6_20[Merged Customer ID],Table6_20[Age])</f>
        <v>50.508333333333333</v>
      </c>
    </row>
    <row r="184" spans="1:17" x14ac:dyDescent="0.35">
      <c r="A184" s="22" t="s">
        <v>2190</v>
      </c>
      <c r="B184" s="22" t="str">
        <f>_xlfn.XLOOKUP(Table7[[#This Row],[Merged Customer ID]],Table2_1[Merged Customer ID],Table2_1[First Name])</f>
        <v>Eggleston</v>
      </c>
      <c r="C184" s="22">
        <f>_xlfn.XLOOKUP(Table7[[#This Row],[Merged Customer ID]],Table3__3_16[Customer ID],Table3__3_16[BMI])</f>
        <v>35.299999999999997</v>
      </c>
      <c r="D184" s="22">
        <f>_xlfn.XLOOKUP(Table7[[#This Row],[Merged Customer ID]],Table3__3_16[Customer ID],Table3__3_16[HBA1C])</f>
        <v>6.09</v>
      </c>
      <c r="E184" s="22" t="str">
        <f>_xlfn.XLOOKUP(Table7[[#This Row],[Merged Customer ID]],Table3__3_16[Customer ID],Table3__3_16[Heart Issues])</f>
        <v>No</v>
      </c>
      <c r="F184" s="22" t="str">
        <f>_xlfn.XLOOKUP(Table7[[#This Row],[Merged Customer ID]],Table3__3_16[Customer ID],Table3__3_16[Any Transplants])</f>
        <v>No</v>
      </c>
      <c r="G184" s="22" t="str">
        <f>_xlfn.XLOOKUP(Table7[[#This Row],[Merged Customer ID]],Table3__3_16[Customer ID],Table3__3_16[Cancer history])</f>
        <v>No</v>
      </c>
      <c r="H184" s="22">
        <f>_xlfn.XLOOKUP(Table7[[#This Row],[Merged Customer ID]],Table3__3_16[Customer ID],Table3__3_16[NumberOfMajorSurgeries])</f>
        <v>1</v>
      </c>
      <c r="I184" s="22" t="str">
        <f>_xlfn.XLOOKUP(Table7[[#This Row],[Merged Customer ID]],Table3__3_16[Customer ID],Table3__3_16[smoker])</f>
        <v>Yes</v>
      </c>
      <c r="J184" s="22" t="str">
        <f>_xlfn.XLOOKUP(Table7[[#This Row],[Merged Customer ID]],Table3__3_16[Customer ID],Table3__3_16[Weight Status])</f>
        <v>Obesity</v>
      </c>
      <c r="K184" s="22" t="str">
        <f>_xlfn.XLOOKUP(Table7[[#This Row],[Merged Customer ID]],Table3__3_16[Customer ID],Table3__3_16[Sugar Status])</f>
        <v>Prediabetes</v>
      </c>
      <c r="L184" s="25">
        <f>_xlfn.XLOOKUP(Table7[[#This Row],[Merged Customer ID]],Table6_20[Merged Customer ID],Table6_20[Date of Birth])</f>
        <v>33789</v>
      </c>
      <c r="M184" s="29">
        <f>_xlfn.XLOOKUP(Table7[[#This Row],[Merged Customer ID]],Table6_20[Merged Customer ID],Table6_20[charges],"0",0)</f>
        <v>36837.47</v>
      </c>
      <c r="N184" s="29" t="str">
        <f>_xlfn.XLOOKUP(Table7[[#This Row],[Merged Customer ID]],Table6_20[Merged Customer ID],Table6_20[Hospital tier])</f>
        <v>tier - 2</v>
      </c>
      <c r="O184" s="29" t="str">
        <f>_xlfn.XLOOKUP(Table7[[#This Row],[Merged Customer ID]],Table6_20[Merged Customer ID],Table6_20[City tier])</f>
        <v>tier - 3</v>
      </c>
      <c r="P184" s="29" t="str">
        <f>_xlfn.XLOOKUP(Table7[[#This Row],[Merged Customer ID]],Table6_20[Merged Customer ID],Table6_20[State ID])</f>
        <v>R1011</v>
      </c>
      <c r="Q184" s="35">
        <f>_xlfn.XLOOKUP(Table7[[#This Row],[Merged Customer ID]],Table6_20[Merged Customer ID],Table6_20[Age])</f>
        <v>30.927777777777777</v>
      </c>
    </row>
    <row r="185" spans="1:17" x14ac:dyDescent="0.35">
      <c r="A185" s="23" t="s">
        <v>2189</v>
      </c>
      <c r="B185" s="23" t="str">
        <f>_xlfn.XLOOKUP(Table7[[#This Row],[Merged Customer ID]],Table2_1[Merged Customer ID],Table2_1[First Name])</f>
        <v>Palombaro</v>
      </c>
      <c r="C185" s="23">
        <f>_xlfn.XLOOKUP(Table7[[#This Row],[Merged Customer ID]],Table3__3_16[Customer ID],Table3__3_16[BMI])</f>
        <v>33.42</v>
      </c>
      <c r="D185" s="23">
        <f>_xlfn.XLOOKUP(Table7[[#This Row],[Merged Customer ID]],Table3__3_16[Customer ID],Table3__3_16[HBA1C])</f>
        <v>10.67</v>
      </c>
      <c r="E185" s="22" t="str">
        <f>_xlfn.XLOOKUP(Table7[[#This Row],[Merged Customer ID]],Table3__3_16[Customer ID],Table3__3_16[Heart Issues])</f>
        <v>No</v>
      </c>
      <c r="F185" s="23" t="str">
        <f>_xlfn.XLOOKUP(Table7[[#This Row],[Merged Customer ID]],Table3__3_16[Customer ID],Table3__3_16[Any Transplants])</f>
        <v>No</v>
      </c>
      <c r="G185" s="23" t="str">
        <f>_xlfn.XLOOKUP(Table7[[#This Row],[Merged Customer ID]],Table3__3_16[Customer ID],Table3__3_16[Cancer history])</f>
        <v>No</v>
      </c>
      <c r="H185" s="23">
        <f>_xlfn.XLOOKUP(Table7[[#This Row],[Merged Customer ID]],Table3__3_16[Customer ID],Table3__3_16[NumberOfMajorSurgeries])</f>
        <v>0</v>
      </c>
      <c r="I185" s="23" t="str">
        <f>_xlfn.XLOOKUP(Table7[[#This Row],[Merged Customer ID]],Table3__3_16[Customer ID],Table3__3_16[smoker])</f>
        <v>Yes</v>
      </c>
      <c r="J185" s="23" t="str">
        <f>_xlfn.XLOOKUP(Table7[[#This Row],[Merged Customer ID]],Table3__3_16[Customer ID],Table3__3_16[Weight Status])</f>
        <v>Obesity</v>
      </c>
      <c r="K185" s="23" t="str">
        <f>_xlfn.XLOOKUP(Table7[[#This Row],[Merged Customer ID]],Table3__3_16[Customer ID],Table3__3_16[Sugar Status])</f>
        <v>Diabetes</v>
      </c>
      <c r="L185" s="26">
        <f>_xlfn.XLOOKUP(Table7[[#This Row],[Merged Customer ID]],Table6_20[Merged Customer ID],Table6_20[Date of Birth])</f>
        <v>24104</v>
      </c>
      <c r="M185" s="30">
        <f>_xlfn.XLOOKUP(Table7[[#This Row],[Merged Customer ID]],Table6_20[Merged Customer ID],Table6_20[charges],"0",0)</f>
        <v>36795.29</v>
      </c>
      <c r="N185" s="30" t="str">
        <f>_xlfn.XLOOKUP(Table7[[#This Row],[Merged Customer ID]],Table6_20[Merged Customer ID],Table6_20[Hospital tier])</f>
        <v>tier - 2</v>
      </c>
      <c r="O185" s="30" t="str">
        <f>_xlfn.XLOOKUP(Table7[[#This Row],[Merged Customer ID]],Table6_20[Merged Customer ID],Table6_20[City tier])</f>
        <v>tier - 1</v>
      </c>
      <c r="P185" s="30" t="str">
        <f>_xlfn.XLOOKUP(Table7[[#This Row],[Merged Customer ID]],Table6_20[Merged Customer ID],Table6_20[State ID])</f>
        <v>R1011</v>
      </c>
      <c r="Q185" s="36">
        <f>_xlfn.XLOOKUP(Table7[[#This Row],[Merged Customer ID]],Table6_20[Merged Customer ID],Table6_20[Age])</f>
        <v>57.444444444444443</v>
      </c>
    </row>
    <row r="186" spans="1:17" x14ac:dyDescent="0.35">
      <c r="A186" s="22" t="s">
        <v>2188</v>
      </c>
      <c r="B186" s="22" t="str">
        <f>_xlfn.XLOOKUP(Table7[[#This Row],[Merged Customer ID]],Table2_1[Merged Customer ID],Table2_1[First Name])</f>
        <v>Silva</v>
      </c>
      <c r="C186" s="22">
        <f>_xlfn.XLOOKUP(Table7[[#This Row],[Merged Customer ID]],Table3__3_16[Customer ID],Table3__3_16[BMI])</f>
        <v>37.18</v>
      </c>
      <c r="D186" s="22">
        <f>_xlfn.XLOOKUP(Table7[[#This Row],[Merged Customer ID]],Table3__3_16[Customer ID],Table3__3_16[HBA1C])</f>
        <v>6.75</v>
      </c>
      <c r="E186" s="22" t="str">
        <f>_xlfn.XLOOKUP(Table7[[#This Row],[Merged Customer ID]],Table3__3_16[Customer ID],Table3__3_16[Heart Issues])</f>
        <v>Yes</v>
      </c>
      <c r="F186" s="22" t="str">
        <f>_xlfn.XLOOKUP(Table7[[#This Row],[Merged Customer ID]],Table3__3_16[Customer ID],Table3__3_16[Any Transplants])</f>
        <v>No</v>
      </c>
      <c r="G186" s="22" t="str">
        <f>_xlfn.XLOOKUP(Table7[[#This Row],[Merged Customer ID]],Table3__3_16[Customer ID],Table3__3_16[Cancer history])</f>
        <v>No</v>
      </c>
      <c r="H186" s="22">
        <f>_xlfn.XLOOKUP(Table7[[#This Row],[Merged Customer ID]],Table3__3_16[Customer ID],Table3__3_16[NumberOfMajorSurgeries])</f>
        <v>2</v>
      </c>
      <c r="I186" s="22" t="str">
        <f>_xlfn.XLOOKUP(Table7[[#This Row],[Merged Customer ID]],Table3__3_16[Customer ID],Table3__3_16[smoker])</f>
        <v>Yes</v>
      </c>
      <c r="J186" s="22" t="str">
        <f>_xlfn.XLOOKUP(Table7[[#This Row],[Merged Customer ID]],Table3__3_16[Customer ID],Table3__3_16[Weight Status])</f>
        <v>Obesity</v>
      </c>
      <c r="K186" s="22" t="str">
        <f>_xlfn.XLOOKUP(Table7[[#This Row],[Merged Customer ID]],Table3__3_16[Customer ID],Table3__3_16[Sugar Status])</f>
        <v>Diabetes</v>
      </c>
      <c r="L186" s="25">
        <f>_xlfn.XLOOKUP(Table7[[#This Row],[Merged Customer ID]],Table6_20[Merged Customer ID],Table6_20[Date of Birth])</f>
        <v>25763</v>
      </c>
      <c r="M186" s="29">
        <f>_xlfn.XLOOKUP(Table7[[#This Row],[Merged Customer ID]],Table6_20[Merged Customer ID],Table6_20[charges],"0",0)</f>
        <v>36786.370000000003</v>
      </c>
      <c r="N186" s="29" t="str">
        <f>_xlfn.XLOOKUP(Table7[[#This Row],[Merged Customer ID]],Table6_20[Merged Customer ID],Table6_20[Hospital tier])</f>
        <v>tier - 1</v>
      </c>
      <c r="O186" s="29" t="str">
        <f>_xlfn.XLOOKUP(Table7[[#This Row],[Merged Customer ID]],Table6_20[Merged Customer ID],Table6_20[City tier])</f>
        <v>tier - 1</v>
      </c>
      <c r="P186" s="29" t="str">
        <f>_xlfn.XLOOKUP(Table7[[#This Row],[Merged Customer ID]],Table6_20[Merged Customer ID],Table6_20[State ID])</f>
        <v>R1011</v>
      </c>
      <c r="Q186" s="35">
        <f>_xlfn.XLOOKUP(Table7[[#This Row],[Merged Customer ID]],Table6_20[Merged Customer ID],Table6_20[Age])</f>
        <v>52.9</v>
      </c>
    </row>
    <row r="187" spans="1:17" x14ac:dyDescent="0.35">
      <c r="A187" s="23" t="s">
        <v>2187</v>
      </c>
      <c r="B187" s="23" t="str">
        <f>_xlfn.XLOOKUP(Table7[[#This Row],[Merged Customer ID]],Table2_1[Merged Customer ID],Table2_1[First Name])</f>
        <v>Bugala</v>
      </c>
      <c r="C187" s="23">
        <f>_xlfn.XLOOKUP(Table7[[#This Row],[Merged Customer ID]],Table3__3_16[Customer ID],Table3__3_16[BMI])</f>
        <v>33.33</v>
      </c>
      <c r="D187" s="23">
        <f>_xlfn.XLOOKUP(Table7[[#This Row],[Merged Customer ID]],Table3__3_16[Customer ID],Table3__3_16[HBA1C])</f>
        <v>9.26</v>
      </c>
      <c r="E187" s="22" t="str">
        <f>_xlfn.XLOOKUP(Table7[[#This Row],[Merged Customer ID]],Table3__3_16[Customer ID],Table3__3_16[Heart Issues])</f>
        <v>Yes</v>
      </c>
      <c r="F187" s="23" t="str">
        <f>_xlfn.XLOOKUP(Table7[[#This Row],[Merged Customer ID]],Table3__3_16[Customer ID],Table3__3_16[Any Transplants])</f>
        <v>No</v>
      </c>
      <c r="G187" s="23" t="str">
        <f>_xlfn.XLOOKUP(Table7[[#This Row],[Merged Customer ID]],Table3__3_16[Customer ID],Table3__3_16[Cancer history])</f>
        <v>No</v>
      </c>
      <c r="H187" s="23">
        <f>_xlfn.XLOOKUP(Table7[[#This Row],[Merged Customer ID]],Table3__3_16[Customer ID],Table3__3_16[NumberOfMajorSurgeries])</f>
        <v>2</v>
      </c>
      <c r="I187" s="23" t="str">
        <f>_xlfn.XLOOKUP(Table7[[#This Row],[Merged Customer ID]],Table3__3_16[Customer ID],Table3__3_16[smoker])</f>
        <v>No</v>
      </c>
      <c r="J187" s="23" t="str">
        <f>_xlfn.XLOOKUP(Table7[[#This Row],[Merged Customer ID]],Table3__3_16[Customer ID],Table3__3_16[Weight Status])</f>
        <v>Obesity</v>
      </c>
      <c r="K187" s="23" t="str">
        <f>_xlfn.XLOOKUP(Table7[[#This Row],[Merged Customer ID]],Table3__3_16[Customer ID],Table3__3_16[Sugar Status])</f>
        <v>Diabetes</v>
      </c>
      <c r="L187" s="26">
        <f>_xlfn.XLOOKUP(Table7[[#This Row],[Merged Customer ID]],Table6_20[Merged Customer ID],Table6_20[Date of Birth])</f>
        <v>22491</v>
      </c>
      <c r="M187" s="30">
        <f>_xlfn.XLOOKUP(Table7[[#This Row],[Merged Customer ID]],Table6_20[Merged Customer ID],Table6_20[charges],"0",0)</f>
        <v>36580.28</v>
      </c>
      <c r="N187" s="30" t="str">
        <f>_xlfn.XLOOKUP(Table7[[#This Row],[Merged Customer ID]],Table6_20[Merged Customer ID],Table6_20[Hospital tier])</f>
        <v>tier - 2</v>
      </c>
      <c r="O187" s="30" t="str">
        <f>_xlfn.XLOOKUP(Table7[[#This Row],[Merged Customer ID]],Table6_20[Merged Customer ID],Table6_20[City tier])</f>
        <v>tier - 2</v>
      </c>
      <c r="P187" s="30" t="str">
        <f>_xlfn.XLOOKUP(Table7[[#This Row],[Merged Customer ID]],Table6_20[Merged Customer ID],Table6_20[State ID])</f>
        <v>R1013</v>
      </c>
      <c r="Q187" s="36">
        <f>_xlfn.XLOOKUP(Table7[[#This Row],[Merged Customer ID]],Table6_20[Merged Customer ID],Table6_20[Age])</f>
        <v>61.858333333333334</v>
      </c>
    </row>
    <row r="188" spans="1:17" x14ac:dyDescent="0.35">
      <c r="A188" s="22" t="s">
        <v>2186</v>
      </c>
      <c r="B188" s="22" t="str">
        <f>_xlfn.XLOOKUP(Table7[[#This Row],[Merged Customer ID]],Table2_1[Merged Customer ID],Table2_1[First Name])</f>
        <v>Dublin</v>
      </c>
      <c r="C188" s="22">
        <f>_xlfn.XLOOKUP(Table7[[#This Row],[Merged Customer ID]],Table3__3_16[Customer ID],Table3__3_16[BMI])</f>
        <v>53.21</v>
      </c>
      <c r="D188" s="22">
        <f>_xlfn.XLOOKUP(Table7[[#This Row],[Merged Customer ID]],Table3__3_16[Customer ID],Table3__3_16[HBA1C])</f>
        <v>4.2699999999999996</v>
      </c>
      <c r="E188" s="22" t="str">
        <f>_xlfn.XLOOKUP(Table7[[#This Row],[Merged Customer ID]],Table3__3_16[Customer ID],Table3__3_16[Heart Issues])</f>
        <v>No</v>
      </c>
      <c r="F188" s="22" t="str">
        <f>_xlfn.XLOOKUP(Table7[[#This Row],[Merged Customer ID]],Table3__3_16[Customer ID],Table3__3_16[Any Transplants])</f>
        <v>No</v>
      </c>
      <c r="G188" s="22" t="str">
        <f>_xlfn.XLOOKUP(Table7[[#This Row],[Merged Customer ID]],Table3__3_16[Customer ID],Table3__3_16[Cancer history])</f>
        <v>No</v>
      </c>
      <c r="H188" s="22">
        <f>_xlfn.XLOOKUP(Table7[[#This Row],[Merged Customer ID]],Table3__3_16[Customer ID],Table3__3_16[NumberOfMajorSurgeries])</f>
        <v>1</v>
      </c>
      <c r="I188" s="22" t="str">
        <f>_xlfn.XLOOKUP(Table7[[#This Row],[Merged Customer ID]],Table3__3_16[Customer ID],Table3__3_16[smoker])</f>
        <v>Yes</v>
      </c>
      <c r="J188" s="22" t="str">
        <f>_xlfn.XLOOKUP(Table7[[#This Row],[Merged Customer ID]],Table3__3_16[Customer ID],Table3__3_16[Weight Status])</f>
        <v>Obesity</v>
      </c>
      <c r="K188" s="22" t="str">
        <f>_xlfn.XLOOKUP(Table7[[#This Row],[Merged Customer ID]],Table3__3_16[Customer ID],Table3__3_16[Sugar Status])</f>
        <v>Normal</v>
      </c>
      <c r="L188" s="25">
        <f>_xlfn.XLOOKUP(Table7[[#This Row],[Merged Customer ID]],Table6_20[Merged Customer ID],Table6_20[Date of Birth])</f>
        <v>33886</v>
      </c>
      <c r="M188" s="29">
        <f>_xlfn.XLOOKUP(Table7[[#This Row],[Merged Customer ID]],Table6_20[Merged Customer ID],Table6_20[charges],"0",0)</f>
        <v>36572.800000000003</v>
      </c>
      <c r="N188" s="29" t="str">
        <f>_xlfn.XLOOKUP(Table7[[#This Row],[Merged Customer ID]],Table6_20[Merged Customer ID],Table6_20[Hospital tier])</f>
        <v>tier - 1</v>
      </c>
      <c r="O188" s="29" t="str">
        <f>_xlfn.XLOOKUP(Table7[[#This Row],[Merged Customer ID]],Table6_20[Merged Customer ID],Table6_20[City tier])</f>
        <v>tier - 2</v>
      </c>
      <c r="P188" s="29" t="str">
        <f>_xlfn.XLOOKUP(Table7[[#This Row],[Merged Customer ID]],Table6_20[Merged Customer ID],Table6_20[State ID])</f>
        <v>R1011</v>
      </c>
      <c r="Q188" s="35">
        <f>_xlfn.XLOOKUP(Table7[[#This Row],[Merged Customer ID]],Table6_20[Merged Customer ID],Table6_20[Age])</f>
        <v>30.663888888888888</v>
      </c>
    </row>
    <row r="189" spans="1:17" x14ac:dyDescent="0.35">
      <c r="A189" s="23" t="s">
        <v>2185</v>
      </c>
      <c r="B189" s="23" t="str">
        <f>_xlfn.XLOOKUP(Table7[[#This Row],[Merged Customer ID]],Table2_1[Merged Customer ID],Table2_1[First Name])</f>
        <v>Cleland</v>
      </c>
      <c r="C189" s="23">
        <f>_xlfn.XLOOKUP(Table7[[#This Row],[Merged Customer ID]],Table3__3_16[Customer ID],Table3__3_16[BMI])</f>
        <v>38.729999999999997</v>
      </c>
      <c r="D189" s="23">
        <f>_xlfn.XLOOKUP(Table7[[#This Row],[Merged Customer ID]],Table3__3_16[Customer ID],Table3__3_16[HBA1C])</f>
        <v>11.51</v>
      </c>
      <c r="E189" s="22" t="str">
        <f>_xlfn.XLOOKUP(Table7[[#This Row],[Merged Customer ID]],Table3__3_16[Customer ID],Table3__3_16[Heart Issues])</f>
        <v>No</v>
      </c>
      <c r="F189" s="23" t="str">
        <f>_xlfn.XLOOKUP(Table7[[#This Row],[Merged Customer ID]],Table3__3_16[Customer ID],Table3__3_16[Any Transplants])</f>
        <v>No</v>
      </c>
      <c r="G189" s="23" t="str">
        <f>_xlfn.XLOOKUP(Table7[[#This Row],[Merged Customer ID]],Table3__3_16[Customer ID],Table3__3_16[Cancer history])</f>
        <v>No</v>
      </c>
      <c r="H189" s="23">
        <f>_xlfn.XLOOKUP(Table7[[#This Row],[Merged Customer ID]],Table3__3_16[Customer ID],Table3__3_16[NumberOfMajorSurgeries])</f>
        <v>2</v>
      </c>
      <c r="I189" s="23" t="str">
        <f>_xlfn.XLOOKUP(Table7[[#This Row],[Merged Customer ID]],Table3__3_16[Customer ID],Table3__3_16[smoker])</f>
        <v>Yes</v>
      </c>
      <c r="J189" s="23" t="str">
        <f>_xlfn.XLOOKUP(Table7[[#This Row],[Merged Customer ID]],Table3__3_16[Customer ID],Table3__3_16[Weight Status])</f>
        <v>Obesity</v>
      </c>
      <c r="K189" s="23" t="str">
        <f>_xlfn.XLOOKUP(Table7[[#This Row],[Merged Customer ID]],Table3__3_16[Customer ID],Table3__3_16[Sugar Status])</f>
        <v>Diabetes</v>
      </c>
      <c r="L189" s="26">
        <f>_xlfn.XLOOKUP(Table7[[#This Row],[Merged Customer ID]],Table6_20[Merged Customer ID],Table6_20[Date of Birth])</f>
        <v>26885</v>
      </c>
      <c r="M189" s="30">
        <f>_xlfn.XLOOKUP(Table7[[#This Row],[Merged Customer ID]],Table6_20[Merged Customer ID],Table6_20[charges],"0",0)</f>
        <v>36541.550000000003</v>
      </c>
      <c r="N189" s="30" t="str">
        <f>_xlfn.XLOOKUP(Table7[[#This Row],[Merged Customer ID]],Table6_20[Merged Customer ID],Table6_20[Hospital tier])</f>
        <v>tier - 2</v>
      </c>
      <c r="O189" s="30" t="str">
        <f>_xlfn.XLOOKUP(Table7[[#This Row],[Merged Customer ID]],Table6_20[Merged Customer ID],Table6_20[City tier])</f>
        <v>tier - 3</v>
      </c>
      <c r="P189" s="30" t="str">
        <f>_xlfn.XLOOKUP(Table7[[#This Row],[Merged Customer ID]],Table6_20[Merged Customer ID],Table6_20[State ID])</f>
        <v>R1011</v>
      </c>
      <c r="Q189" s="36">
        <f>_xlfn.XLOOKUP(Table7[[#This Row],[Merged Customer ID]],Table6_20[Merged Customer ID],Table6_20[Age])</f>
        <v>49.830555555555556</v>
      </c>
    </row>
    <row r="190" spans="1:17" x14ac:dyDescent="0.35">
      <c r="A190" s="22" t="s">
        <v>2184</v>
      </c>
      <c r="B190" s="22" t="str">
        <f>_xlfn.XLOOKUP(Table7[[#This Row],[Merged Customer ID]],Table2_1[Merged Customer ID],Table2_1[First Name])</f>
        <v>Evans</v>
      </c>
      <c r="C190" s="22">
        <f>_xlfn.XLOOKUP(Table7[[#This Row],[Merged Customer ID]],Table3__3_16[Customer ID],Table3__3_16[BMI])</f>
        <v>29.73</v>
      </c>
      <c r="D190" s="22">
        <f>_xlfn.XLOOKUP(Table7[[#This Row],[Merged Customer ID]],Table3__3_16[Customer ID],Table3__3_16[HBA1C])</f>
        <v>7.22</v>
      </c>
      <c r="E190" s="22" t="str">
        <f>_xlfn.XLOOKUP(Table7[[#This Row],[Merged Customer ID]],Table3__3_16[Customer ID],Table3__3_16[Heart Issues])</f>
        <v>No</v>
      </c>
      <c r="F190" s="22" t="str">
        <f>_xlfn.XLOOKUP(Table7[[#This Row],[Merged Customer ID]],Table3__3_16[Customer ID],Table3__3_16[Any Transplants])</f>
        <v>No</v>
      </c>
      <c r="G190" s="22" t="str">
        <f>_xlfn.XLOOKUP(Table7[[#This Row],[Merged Customer ID]],Table3__3_16[Customer ID],Table3__3_16[Cancer history])</f>
        <v>No</v>
      </c>
      <c r="H190" s="22">
        <f>_xlfn.XLOOKUP(Table7[[#This Row],[Merged Customer ID]],Table3__3_16[Customer ID],Table3__3_16[NumberOfMajorSurgeries])</f>
        <v>0</v>
      </c>
      <c r="I190" s="22" t="str">
        <f>_xlfn.XLOOKUP(Table7[[#This Row],[Merged Customer ID]],Table3__3_16[Customer ID],Table3__3_16[smoker])</f>
        <v>Yes</v>
      </c>
      <c r="J190" s="22" t="str">
        <f>_xlfn.XLOOKUP(Table7[[#This Row],[Merged Customer ID]],Table3__3_16[Customer ID],Table3__3_16[Weight Status])</f>
        <v>Overweight</v>
      </c>
      <c r="K190" s="22" t="str">
        <f>_xlfn.XLOOKUP(Table7[[#This Row],[Merged Customer ID]],Table3__3_16[Customer ID],Table3__3_16[Sugar Status])</f>
        <v>Diabetes</v>
      </c>
      <c r="L190" s="25">
        <f>_xlfn.XLOOKUP(Table7[[#This Row],[Merged Customer ID]],Table6_20[Merged Customer ID],Table6_20[Date of Birth])</f>
        <v>22969</v>
      </c>
      <c r="M190" s="29">
        <f>_xlfn.XLOOKUP(Table7[[#This Row],[Merged Customer ID]],Table6_20[Merged Customer ID],Table6_20[charges],"0",0)</f>
        <v>36445.550000000003</v>
      </c>
      <c r="N190" s="29" t="str">
        <f>_xlfn.XLOOKUP(Table7[[#This Row],[Merged Customer ID]],Table6_20[Merged Customer ID],Table6_20[Hospital tier])</f>
        <v>tier - 2</v>
      </c>
      <c r="O190" s="29" t="str">
        <f>_xlfn.XLOOKUP(Table7[[#This Row],[Merged Customer ID]],Table6_20[Merged Customer ID],Table6_20[City tier])</f>
        <v>tier - 2</v>
      </c>
      <c r="P190" s="29" t="str">
        <f>_xlfn.XLOOKUP(Table7[[#This Row],[Merged Customer ID]],Table6_20[Merged Customer ID],Table6_20[State ID])</f>
        <v>R1011</v>
      </c>
      <c r="Q190" s="35">
        <f>_xlfn.XLOOKUP(Table7[[#This Row],[Merged Customer ID]],Table6_20[Merged Customer ID],Table6_20[Age])</f>
        <v>60.552777777777777</v>
      </c>
    </row>
    <row r="191" spans="1:17" x14ac:dyDescent="0.35">
      <c r="A191" s="23" t="s">
        <v>2183</v>
      </c>
      <c r="B191" s="23" t="str">
        <f>_xlfn.XLOOKUP(Table7[[#This Row],[Merged Customer ID]],Table2_1[Merged Customer ID],Table2_1[First Name])</f>
        <v>Boyd</v>
      </c>
      <c r="C191" s="23">
        <f>_xlfn.XLOOKUP(Table7[[#This Row],[Merged Customer ID]],Table3__3_16[Customer ID],Table3__3_16[BMI])</f>
        <v>34.700000000000003</v>
      </c>
      <c r="D191" s="23">
        <f>_xlfn.XLOOKUP(Table7[[#This Row],[Merged Customer ID]],Table3__3_16[Customer ID],Table3__3_16[HBA1C])</f>
        <v>4.37</v>
      </c>
      <c r="E191" s="22" t="str">
        <f>_xlfn.XLOOKUP(Table7[[#This Row],[Merged Customer ID]],Table3__3_16[Customer ID],Table3__3_16[Heart Issues])</f>
        <v>No</v>
      </c>
      <c r="F191" s="23" t="str">
        <f>_xlfn.XLOOKUP(Table7[[#This Row],[Merged Customer ID]],Table3__3_16[Customer ID],Table3__3_16[Any Transplants])</f>
        <v>No</v>
      </c>
      <c r="G191" s="23" t="str">
        <f>_xlfn.XLOOKUP(Table7[[#This Row],[Merged Customer ID]],Table3__3_16[Customer ID],Table3__3_16[Cancer history])</f>
        <v>Yes</v>
      </c>
      <c r="H191" s="23">
        <f>_xlfn.XLOOKUP(Table7[[#This Row],[Merged Customer ID]],Table3__3_16[Customer ID],Table3__3_16[NumberOfMajorSurgeries])</f>
        <v>1</v>
      </c>
      <c r="I191" s="23" t="str">
        <f>_xlfn.XLOOKUP(Table7[[#This Row],[Merged Customer ID]],Table3__3_16[Customer ID],Table3__3_16[smoker])</f>
        <v>Yes</v>
      </c>
      <c r="J191" s="23" t="str">
        <f>_xlfn.XLOOKUP(Table7[[#This Row],[Merged Customer ID]],Table3__3_16[Customer ID],Table3__3_16[Weight Status])</f>
        <v>Obesity</v>
      </c>
      <c r="K191" s="23" t="str">
        <f>_xlfn.XLOOKUP(Table7[[#This Row],[Merged Customer ID]],Table3__3_16[Customer ID],Table3__3_16[Sugar Status])</f>
        <v>Normal</v>
      </c>
      <c r="L191" s="26">
        <f>_xlfn.XLOOKUP(Table7[[#This Row],[Merged Customer ID]],Table6_20[Merged Customer ID],Table6_20[Date of Birth])</f>
        <v>37964</v>
      </c>
      <c r="M191" s="30">
        <f>_xlfn.XLOOKUP(Table7[[#This Row],[Merged Customer ID]],Table6_20[Merged Customer ID],Table6_20[charges],"0",0)</f>
        <v>36397.58</v>
      </c>
      <c r="N191" s="30" t="str">
        <f>_xlfn.XLOOKUP(Table7[[#This Row],[Merged Customer ID]],Table6_20[Merged Customer ID],Table6_20[Hospital tier])</f>
        <v>tier - 2</v>
      </c>
      <c r="O191" s="30" t="str">
        <f>_xlfn.XLOOKUP(Table7[[#This Row],[Merged Customer ID]],Table6_20[Merged Customer ID],Table6_20[City tier])</f>
        <v>tier - 3</v>
      </c>
      <c r="P191" s="30" t="str">
        <f>_xlfn.XLOOKUP(Table7[[#This Row],[Merged Customer ID]],Table6_20[Merged Customer ID],Table6_20[State ID])</f>
        <v>R1011</v>
      </c>
      <c r="Q191" s="36">
        <f>_xlfn.XLOOKUP(Table7[[#This Row],[Merged Customer ID]],Table6_20[Merged Customer ID],Table6_20[Age])</f>
        <v>19.497222222222224</v>
      </c>
    </row>
    <row r="192" spans="1:17" x14ac:dyDescent="0.35">
      <c r="A192" s="22" t="s">
        <v>2182</v>
      </c>
      <c r="B192" s="22" t="str">
        <f>_xlfn.XLOOKUP(Table7[[#This Row],[Merged Customer ID]],Table2_1[Merged Customer ID],Table2_1[First Name])</f>
        <v>Roulier</v>
      </c>
      <c r="C192" s="22">
        <f>_xlfn.XLOOKUP(Table7[[#This Row],[Merged Customer ID]],Table3__3_16[Customer ID],Table3__3_16[BMI])</f>
        <v>38.28</v>
      </c>
      <c r="D192" s="22">
        <f>_xlfn.XLOOKUP(Table7[[#This Row],[Merged Customer ID]],Table3__3_16[Customer ID],Table3__3_16[HBA1C])</f>
        <v>11.56</v>
      </c>
      <c r="E192" s="22" t="str">
        <f>_xlfn.XLOOKUP(Table7[[#This Row],[Merged Customer ID]],Table3__3_16[Customer ID],Table3__3_16[Heart Issues])</f>
        <v>Yes</v>
      </c>
      <c r="F192" s="22" t="str">
        <f>_xlfn.XLOOKUP(Table7[[#This Row],[Merged Customer ID]],Table3__3_16[Customer ID],Table3__3_16[Any Transplants])</f>
        <v>No</v>
      </c>
      <c r="G192" s="22" t="str">
        <f>_xlfn.XLOOKUP(Table7[[#This Row],[Merged Customer ID]],Table3__3_16[Customer ID],Table3__3_16[Cancer history])</f>
        <v>No</v>
      </c>
      <c r="H192" s="22">
        <f>_xlfn.XLOOKUP(Table7[[#This Row],[Merged Customer ID]],Table3__3_16[Customer ID],Table3__3_16[NumberOfMajorSurgeries])</f>
        <v>1</v>
      </c>
      <c r="I192" s="22" t="str">
        <f>_xlfn.XLOOKUP(Table7[[#This Row],[Merged Customer ID]],Table3__3_16[Customer ID],Table3__3_16[smoker])</f>
        <v>Yes</v>
      </c>
      <c r="J192" s="22" t="str">
        <f>_xlfn.XLOOKUP(Table7[[#This Row],[Merged Customer ID]],Table3__3_16[Customer ID],Table3__3_16[Weight Status])</f>
        <v>Obesity</v>
      </c>
      <c r="K192" s="22" t="str">
        <f>_xlfn.XLOOKUP(Table7[[#This Row],[Merged Customer ID]],Table3__3_16[Customer ID],Table3__3_16[Sugar Status])</f>
        <v>Diabetes</v>
      </c>
      <c r="L192" s="25">
        <f>_xlfn.XLOOKUP(Table7[[#This Row],[Merged Customer ID]],Table6_20[Merged Customer ID],Table6_20[Date of Birth])</f>
        <v>27550</v>
      </c>
      <c r="M192" s="29">
        <f>_xlfn.XLOOKUP(Table7[[#This Row],[Merged Customer ID]],Table6_20[Merged Customer ID],Table6_20[charges],"0",0)</f>
        <v>36350.71</v>
      </c>
      <c r="N192" s="29" t="str">
        <f>_xlfn.XLOOKUP(Table7[[#This Row],[Merged Customer ID]],Table6_20[Merged Customer ID],Table6_20[Hospital tier])</f>
        <v>tier - 1</v>
      </c>
      <c r="O192" s="29" t="str">
        <f>_xlfn.XLOOKUP(Table7[[#This Row],[Merged Customer ID]],Table6_20[Merged Customer ID],Table6_20[City tier])</f>
        <v>tier - 2</v>
      </c>
      <c r="P192" s="29" t="str">
        <f>_xlfn.XLOOKUP(Table7[[#This Row],[Merged Customer ID]],Table6_20[Merged Customer ID],Table6_20[State ID])</f>
        <v>R1011</v>
      </c>
      <c r="Q192" s="35">
        <f>_xlfn.XLOOKUP(Table7[[#This Row],[Merged Customer ID]],Table6_20[Merged Customer ID],Table6_20[Age])</f>
        <v>48.008333333333333</v>
      </c>
    </row>
    <row r="193" spans="1:17" x14ac:dyDescent="0.35">
      <c r="A193" s="23" t="s">
        <v>2181</v>
      </c>
      <c r="B193" s="23" t="str">
        <f>_xlfn.XLOOKUP(Table7[[#This Row],[Merged Customer ID]],Table2_1[Merged Customer ID],Table2_1[First Name])</f>
        <v>Mullins</v>
      </c>
      <c r="C193" s="23">
        <f>_xlfn.XLOOKUP(Table7[[#This Row],[Merged Customer ID]],Table3__3_16[Customer ID],Table3__3_16[BMI])</f>
        <v>33.57</v>
      </c>
      <c r="D193" s="23">
        <f>_xlfn.XLOOKUP(Table7[[#This Row],[Merged Customer ID]],Table3__3_16[Customer ID],Table3__3_16[HBA1C])</f>
        <v>8.82</v>
      </c>
      <c r="E193" s="22" t="str">
        <f>_xlfn.XLOOKUP(Table7[[#This Row],[Merged Customer ID]],Table3__3_16[Customer ID],Table3__3_16[Heart Issues])</f>
        <v>Yes</v>
      </c>
      <c r="F193" s="23" t="str">
        <f>_xlfn.XLOOKUP(Table7[[#This Row],[Merged Customer ID]],Table3__3_16[Customer ID],Table3__3_16[Any Transplants])</f>
        <v>No</v>
      </c>
      <c r="G193" s="23" t="str">
        <f>_xlfn.XLOOKUP(Table7[[#This Row],[Merged Customer ID]],Table3__3_16[Customer ID],Table3__3_16[Cancer history])</f>
        <v>No</v>
      </c>
      <c r="H193" s="23">
        <f>_xlfn.XLOOKUP(Table7[[#This Row],[Merged Customer ID]],Table3__3_16[Customer ID],Table3__3_16[NumberOfMajorSurgeries])</f>
        <v>0</v>
      </c>
      <c r="I193" s="23" t="str">
        <f>_xlfn.XLOOKUP(Table7[[#This Row],[Merged Customer ID]],Table3__3_16[Customer ID],Table3__3_16[smoker])</f>
        <v>Yes</v>
      </c>
      <c r="J193" s="23" t="str">
        <f>_xlfn.XLOOKUP(Table7[[#This Row],[Merged Customer ID]],Table3__3_16[Customer ID],Table3__3_16[Weight Status])</f>
        <v>Obesity</v>
      </c>
      <c r="K193" s="23" t="str">
        <f>_xlfn.XLOOKUP(Table7[[#This Row],[Merged Customer ID]],Table3__3_16[Customer ID],Table3__3_16[Sugar Status])</f>
        <v>Diabetes</v>
      </c>
      <c r="L193" s="26">
        <f>_xlfn.XLOOKUP(Table7[[#This Row],[Merged Customer ID]],Table6_20[Merged Customer ID],Table6_20[Date of Birth])</f>
        <v>24763</v>
      </c>
      <c r="M193" s="30">
        <f>_xlfn.XLOOKUP(Table7[[#This Row],[Merged Customer ID]],Table6_20[Merged Customer ID],Table6_20[charges],"0",0)</f>
        <v>36332.449999999997</v>
      </c>
      <c r="N193" s="30" t="str">
        <f>_xlfn.XLOOKUP(Table7[[#This Row],[Merged Customer ID]],Table6_20[Merged Customer ID],Table6_20[Hospital tier])</f>
        <v>tier - 1</v>
      </c>
      <c r="O193" s="30" t="str">
        <f>_xlfn.XLOOKUP(Table7[[#This Row],[Merged Customer ID]],Table6_20[Merged Customer ID],Table6_20[City tier])</f>
        <v>tier - 3</v>
      </c>
      <c r="P193" s="30" t="str">
        <f>_xlfn.XLOOKUP(Table7[[#This Row],[Merged Customer ID]],Table6_20[Merged Customer ID],Table6_20[State ID])</f>
        <v>R1011</v>
      </c>
      <c r="Q193" s="36">
        <f>_xlfn.XLOOKUP(Table7[[#This Row],[Merged Customer ID]],Table6_20[Merged Customer ID],Table6_20[Age])</f>
        <v>55.638888888888886</v>
      </c>
    </row>
    <row r="194" spans="1:17" x14ac:dyDescent="0.35">
      <c r="A194" s="22" t="s">
        <v>2180</v>
      </c>
      <c r="B194" s="22" t="str">
        <f>_xlfn.XLOOKUP(Table7[[#This Row],[Merged Customer ID]],Table2_1[Merged Customer ID],Table2_1[First Name])</f>
        <v>Hofmann</v>
      </c>
      <c r="C194" s="22">
        <f>_xlfn.XLOOKUP(Table7[[#This Row],[Merged Customer ID]],Table3__3_16[Customer ID],Table3__3_16[BMI])</f>
        <v>52.06</v>
      </c>
      <c r="D194" s="22">
        <f>_xlfn.XLOOKUP(Table7[[#This Row],[Merged Customer ID]],Table3__3_16[Customer ID],Table3__3_16[HBA1C])</f>
        <v>4.6900000000000004</v>
      </c>
      <c r="E194" s="22" t="str">
        <f>_xlfn.XLOOKUP(Table7[[#This Row],[Merged Customer ID]],Table3__3_16[Customer ID],Table3__3_16[Heart Issues])</f>
        <v>No</v>
      </c>
      <c r="F194" s="22" t="str">
        <f>_xlfn.XLOOKUP(Table7[[#This Row],[Merged Customer ID]],Table3__3_16[Customer ID],Table3__3_16[Any Transplants])</f>
        <v>No</v>
      </c>
      <c r="G194" s="22" t="str">
        <f>_xlfn.XLOOKUP(Table7[[#This Row],[Merged Customer ID]],Table3__3_16[Customer ID],Table3__3_16[Cancer history])</f>
        <v>No</v>
      </c>
      <c r="H194" s="22">
        <f>_xlfn.XLOOKUP(Table7[[#This Row],[Merged Customer ID]],Table3__3_16[Customer ID],Table3__3_16[NumberOfMajorSurgeries])</f>
        <v>1</v>
      </c>
      <c r="I194" s="22" t="str">
        <f>_xlfn.XLOOKUP(Table7[[#This Row],[Merged Customer ID]],Table3__3_16[Customer ID],Table3__3_16[smoker])</f>
        <v>Yes</v>
      </c>
      <c r="J194" s="22" t="str">
        <f>_xlfn.XLOOKUP(Table7[[#This Row],[Merged Customer ID]],Table3__3_16[Customer ID],Table3__3_16[Weight Status])</f>
        <v>Obesity</v>
      </c>
      <c r="K194" s="22" t="str">
        <f>_xlfn.XLOOKUP(Table7[[#This Row],[Merged Customer ID]],Table3__3_16[Customer ID],Table3__3_16[Sugar Status])</f>
        <v>Normal</v>
      </c>
      <c r="L194" s="25">
        <f>_xlfn.XLOOKUP(Table7[[#This Row],[Merged Customer ID]],Table6_20[Merged Customer ID],Table6_20[Date of Birth])</f>
        <v>33771</v>
      </c>
      <c r="M194" s="29">
        <f>_xlfn.XLOOKUP(Table7[[#This Row],[Merged Customer ID]],Table6_20[Merged Customer ID],Table6_20[charges],"0",0)</f>
        <v>36314.050000000003</v>
      </c>
      <c r="N194" s="29" t="str">
        <f>_xlfn.XLOOKUP(Table7[[#This Row],[Merged Customer ID]],Table6_20[Merged Customer ID],Table6_20[Hospital tier])</f>
        <v>tier - 2</v>
      </c>
      <c r="O194" s="29" t="str">
        <f>_xlfn.XLOOKUP(Table7[[#This Row],[Merged Customer ID]],Table6_20[Merged Customer ID],Table6_20[City tier])</f>
        <v>tier - 2</v>
      </c>
      <c r="P194" s="29" t="str">
        <f>_xlfn.XLOOKUP(Table7[[#This Row],[Merged Customer ID]],Table6_20[Merged Customer ID],Table6_20[State ID])</f>
        <v>R1011</v>
      </c>
      <c r="Q194" s="35">
        <f>_xlfn.XLOOKUP(Table7[[#This Row],[Merged Customer ID]],Table6_20[Merged Customer ID],Table6_20[Age])</f>
        <v>30.977777777777778</v>
      </c>
    </row>
    <row r="195" spans="1:17" x14ac:dyDescent="0.35">
      <c r="A195" s="23" t="s">
        <v>2179</v>
      </c>
      <c r="B195" s="23" t="str">
        <f>_xlfn.XLOOKUP(Table7[[#This Row],[Merged Customer ID]],Table2_1[Merged Customer ID],Table2_1[First Name])</f>
        <v>Garcia Garcia</v>
      </c>
      <c r="C195" s="23">
        <f>_xlfn.XLOOKUP(Table7[[#This Row],[Merged Customer ID]],Table3__3_16[Customer ID],Table3__3_16[BMI])</f>
        <v>38.17</v>
      </c>
      <c r="D195" s="23">
        <f>_xlfn.XLOOKUP(Table7[[#This Row],[Merged Customer ID]],Table3__3_16[Customer ID],Table3__3_16[HBA1C])</f>
        <v>4.53</v>
      </c>
      <c r="E195" s="22" t="str">
        <f>_xlfn.XLOOKUP(Table7[[#This Row],[Merged Customer ID]],Table3__3_16[Customer ID],Table3__3_16[Heart Issues])</f>
        <v>No</v>
      </c>
      <c r="F195" s="23" t="str">
        <f>_xlfn.XLOOKUP(Table7[[#This Row],[Merged Customer ID]],Table3__3_16[Customer ID],Table3__3_16[Any Transplants])</f>
        <v>Yes</v>
      </c>
      <c r="G195" s="23" t="str">
        <f>_xlfn.XLOOKUP(Table7[[#This Row],[Merged Customer ID]],Table3__3_16[Customer ID],Table3__3_16[Cancer history])</f>
        <v>No</v>
      </c>
      <c r="H195" s="23">
        <f>_xlfn.XLOOKUP(Table7[[#This Row],[Merged Customer ID]],Table3__3_16[Customer ID],Table3__3_16[NumberOfMajorSurgeries])</f>
        <v>1</v>
      </c>
      <c r="I195" s="23" t="str">
        <f>_xlfn.XLOOKUP(Table7[[#This Row],[Merged Customer ID]],Table3__3_16[Customer ID],Table3__3_16[smoker])</f>
        <v>Yes</v>
      </c>
      <c r="J195" s="23" t="str">
        <f>_xlfn.XLOOKUP(Table7[[#This Row],[Merged Customer ID]],Table3__3_16[Customer ID],Table3__3_16[Weight Status])</f>
        <v>Obesity</v>
      </c>
      <c r="K195" s="23" t="str">
        <f>_xlfn.XLOOKUP(Table7[[#This Row],[Merged Customer ID]],Table3__3_16[Customer ID],Table3__3_16[Sugar Status])</f>
        <v>Normal</v>
      </c>
      <c r="L195" s="26">
        <f>_xlfn.XLOOKUP(Table7[[#This Row],[Merged Customer ID]],Table6_20[Merged Customer ID],Table6_20[Date of Birth])</f>
        <v>38346</v>
      </c>
      <c r="M195" s="30">
        <f>_xlfn.XLOOKUP(Table7[[#This Row],[Merged Customer ID]],Table6_20[Merged Customer ID],Table6_20[charges],"0",0)</f>
        <v>36307.800000000003</v>
      </c>
      <c r="N195" s="30" t="str">
        <f>_xlfn.XLOOKUP(Table7[[#This Row],[Merged Customer ID]],Table6_20[Merged Customer ID],Table6_20[Hospital tier])</f>
        <v>tier - 1</v>
      </c>
      <c r="O195" s="30" t="str">
        <f>_xlfn.XLOOKUP(Table7[[#This Row],[Merged Customer ID]],Table6_20[Merged Customer ID],Table6_20[City tier])</f>
        <v>tier - 2</v>
      </c>
      <c r="P195" s="30" t="str">
        <f>_xlfn.XLOOKUP(Table7[[#This Row],[Merged Customer ID]],Table6_20[Merged Customer ID],Table6_20[State ID])</f>
        <v>R1013</v>
      </c>
      <c r="Q195" s="36">
        <f>_xlfn.XLOOKUP(Table7[[#This Row],[Merged Customer ID]],Table6_20[Merged Customer ID],Table6_20[Age])</f>
        <v>18.452777777777779</v>
      </c>
    </row>
    <row r="196" spans="1:17" x14ac:dyDescent="0.35">
      <c r="A196" s="22" t="s">
        <v>2178</v>
      </c>
      <c r="B196" s="22" t="str">
        <f>_xlfn.XLOOKUP(Table7[[#This Row],[Merged Customer ID]],Table2_1[Merged Customer ID],Table2_1[First Name])</f>
        <v>Klecker</v>
      </c>
      <c r="C196" s="22">
        <f>_xlfn.XLOOKUP(Table7[[#This Row],[Merged Customer ID]],Table3__3_16[Customer ID],Table3__3_16[BMI])</f>
        <v>36.954999999999998</v>
      </c>
      <c r="D196" s="22">
        <f>_xlfn.XLOOKUP(Table7[[#This Row],[Merged Customer ID]],Table3__3_16[Customer ID],Table3__3_16[HBA1C])</f>
        <v>5.84</v>
      </c>
      <c r="E196" s="22" t="str">
        <f>_xlfn.XLOOKUP(Table7[[#This Row],[Merged Customer ID]],Table3__3_16[Customer ID],Table3__3_16[Heart Issues])</f>
        <v>No</v>
      </c>
      <c r="F196" s="22" t="str">
        <f>_xlfn.XLOOKUP(Table7[[#This Row],[Merged Customer ID]],Table3__3_16[Customer ID],Table3__3_16[Any Transplants])</f>
        <v>No</v>
      </c>
      <c r="G196" s="22" t="str">
        <f>_xlfn.XLOOKUP(Table7[[#This Row],[Merged Customer ID]],Table3__3_16[Customer ID],Table3__3_16[Cancer history])</f>
        <v>Yes</v>
      </c>
      <c r="H196" s="22">
        <f>_xlfn.XLOOKUP(Table7[[#This Row],[Merged Customer ID]],Table3__3_16[Customer ID],Table3__3_16[NumberOfMajorSurgeries])</f>
        <v>1</v>
      </c>
      <c r="I196" s="22" t="str">
        <f>_xlfn.XLOOKUP(Table7[[#This Row],[Merged Customer ID]],Table3__3_16[Customer ID],Table3__3_16[smoker])</f>
        <v>Yes</v>
      </c>
      <c r="J196" s="22" t="str">
        <f>_xlfn.XLOOKUP(Table7[[#This Row],[Merged Customer ID]],Table3__3_16[Customer ID],Table3__3_16[Weight Status])</f>
        <v>Obesity</v>
      </c>
      <c r="K196" s="22" t="str">
        <f>_xlfn.XLOOKUP(Table7[[#This Row],[Merged Customer ID]],Table3__3_16[Customer ID],Table3__3_16[Sugar Status])</f>
        <v>Prediabetes</v>
      </c>
      <c r="L196" s="25">
        <f>_xlfn.XLOOKUP(Table7[[#This Row],[Merged Customer ID]],Table6_20[Merged Customer ID],Table6_20[Date of Birth])</f>
        <v>37869</v>
      </c>
      <c r="M196" s="29">
        <f>_xlfn.XLOOKUP(Table7[[#This Row],[Merged Customer ID]],Table6_20[Merged Customer ID],Table6_20[charges],"0",0)</f>
        <v>36219.410000000003</v>
      </c>
      <c r="N196" s="29" t="str">
        <f>_xlfn.XLOOKUP(Table7[[#This Row],[Merged Customer ID]],Table6_20[Merged Customer ID],Table6_20[Hospital tier])</f>
        <v>tier - 1</v>
      </c>
      <c r="O196" s="29" t="str">
        <f>_xlfn.XLOOKUP(Table7[[#This Row],[Merged Customer ID]],Table6_20[Merged Customer ID],Table6_20[City tier])</f>
        <v>tier - 1</v>
      </c>
      <c r="P196" s="29" t="str">
        <f>_xlfn.XLOOKUP(Table7[[#This Row],[Merged Customer ID]],Table6_20[Merged Customer ID],Table6_20[State ID])</f>
        <v>R1012</v>
      </c>
      <c r="Q196" s="35">
        <f>_xlfn.XLOOKUP(Table7[[#This Row],[Merged Customer ID]],Table6_20[Merged Customer ID],Table6_20[Age])</f>
        <v>19.758333333333333</v>
      </c>
    </row>
    <row r="197" spans="1:17" x14ac:dyDescent="0.35">
      <c r="A197" s="23" t="s">
        <v>2177</v>
      </c>
      <c r="B197" s="23" t="str">
        <f>_xlfn.XLOOKUP(Table7[[#This Row],[Merged Customer ID]],Table2_1[Merged Customer ID],Table2_1[First Name])</f>
        <v>Cancre</v>
      </c>
      <c r="C197" s="23">
        <f>_xlfn.XLOOKUP(Table7[[#This Row],[Merged Customer ID]],Table3__3_16[Customer ID],Table3__3_16[BMI])</f>
        <v>34.4</v>
      </c>
      <c r="D197" s="23">
        <f>_xlfn.XLOOKUP(Table7[[#This Row],[Merged Customer ID]],Table3__3_16[Customer ID],Table3__3_16[HBA1C])</f>
        <v>4.9000000000000004</v>
      </c>
      <c r="E197" s="22" t="str">
        <f>_xlfn.XLOOKUP(Table7[[#This Row],[Merged Customer ID]],Table3__3_16[Customer ID],Table3__3_16[Heart Issues])</f>
        <v>No</v>
      </c>
      <c r="F197" s="23" t="str">
        <f>_xlfn.XLOOKUP(Table7[[#This Row],[Merged Customer ID]],Table3__3_16[Customer ID],Table3__3_16[Any Transplants])</f>
        <v>No</v>
      </c>
      <c r="G197" s="23" t="str">
        <f>_xlfn.XLOOKUP(Table7[[#This Row],[Merged Customer ID]],Table3__3_16[Customer ID],Table3__3_16[Cancer history])</f>
        <v>Yes</v>
      </c>
      <c r="H197" s="23">
        <f>_xlfn.XLOOKUP(Table7[[#This Row],[Merged Customer ID]],Table3__3_16[Customer ID],Table3__3_16[NumberOfMajorSurgeries])</f>
        <v>1</v>
      </c>
      <c r="I197" s="23" t="str">
        <f>_xlfn.XLOOKUP(Table7[[#This Row],[Merged Customer ID]],Table3__3_16[Customer ID],Table3__3_16[smoker])</f>
        <v>Yes</v>
      </c>
      <c r="J197" s="23" t="str">
        <f>_xlfn.XLOOKUP(Table7[[#This Row],[Merged Customer ID]],Table3__3_16[Customer ID],Table3__3_16[Weight Status])</f>
        <v>Obesity</v>
      </c>
      <c r="K197" s="23" t="str">
        <f>_xlfn.XLOOKUP(Table7[[#This Row],[Merged Customer ID]],Table3__3_16[Customer ID],Table3__3_16[Sugar Status])</f>
        <v>Normal</v>
      </c>
      <c r="L197" s="26">
        <f>_xlfn.XLOOKUP(Table7[[#This Row],[Merged Customer ID]],Table6_20[Merged Customer ID],Table6_20[Date of Birth])</f>
        <v>34331</v>
      </c>
      <c r="M197" s="30">
        <f>_xlfn.XLOOKUP(Table7[[#This Row],[Merged Customer ID]],Table6_20[Merged Customer ID],Table6_20[charges],"0",0)</f>
        <v>36197.699999999997</v>
      </c>
      <c r="N197" s="30" t="str">
        <f>_xlfn.XLOOKUP(Table7[[#This Row],[Merged Customer ID]],Table6_20[Merged Customer ID],Table6_20[Hospital tier])</f>
        <v>tier - 1</v>
      </c>
      <c r="O197" s="30" t="str">
        <f>_xlfn.XLOOKUP(Table7[[#This Row],[Merged Customer ID]],Table6_20[Merged Customer ID],Table6_20[City tier])</f>
        <v>tier - 3</v>
      </c>
      <c r="P197" s="30" t="str">
        <f>_xlfn.XLOOKUP(Table7[[#This Row],[Merged Customer ID]],Table6_20[Merged Customer ID],Table6_20[State ID])</f>
        <v>R1011</v>
      </c>
      <c r="Q197" s="36">
        <f>_xlfn.XLOOKUP(Table7[[#This Row],[Merged Customer ID]],Table6_20[Merged Customer ID],Table6_20[Age])</f>
        <v>29.444444444444443</v>
      </c>
    </row>
    <row r="198" spans="1:17" x14ac:dyDescent="0.35">
      <c r="A198" s="22" t="s">
        <v>2176</v>
      </c>
      <c r="B198" s="22" t="str">
        <f>_xlfn.XLOOKUP(Table7[[#This Row],[Merged Customer ID]],Table2_1[Merged Customer ID],Table2_1[First Name])</f>
        <v>Denucci</v>
      </c>
      <c r="C198" s="22">
        <f>_xlfn.XLOOKUP(Table7[[#This Row],[Merged Customer ID]],Table3__3_16[Customer ID],Table3__3_16[BMI])</f>
        <v>31.73</v>
      </c>
      <c r="D198" s="22">
        <f>_xlfn.XLOOKUP(Table7[[#This Row],[Merged Customer ID]],Table3__3_16[Customer ID],Table3__3_16[HBA1C])</f>
        <v>4.3</v>
      </c>
      <c r="E198" s="22" t="str">
        <f>_xlfn.XLOOKUP(Table7[[#This Row],[Merged Customer ID]],Table3__3_16[Customer ID],Table3__3_16[Heart Issues])</f>
        <v>No</v>
      </c>
      <c r="F198" s="22" t="str">
        <f>_xlfn.XLOOKUP(Table7[[#This Row],[Merged Customer ID]],Table3__3_16[Customer ID],Table3__3_16[Any Transplants])</f>
        <v>No</v>
      </c>
      <c r="G198" s="22" t="str">
        <f>_xlfn.XLOOKUP(Table7[[#This Row],[Merged Customer ID]],Table3__3_16[Customer ID],Table3__3_16[Cancer history])</f>
        <v>No</v>
      </c>
      <c r="H198" s="22">
        <f>_xlfn.XLOOKUP(Table7[[#This Row],[Merged Customer ID]],Table3__3_16[Customer ID],Table3__3_16[NumberOfMajorSurgeries])</f>
        <v>0</v>
      </c>
      <c r="I198" s="22" t="str">
        <f>_xlfn.XLOOKUP(Table7[[#This Row],[Merged Customer ID]],Table3__3_16[Customer ID],Table3__3_16[smoker])</f>
        <v>Yes</v>
      </c>
      <c r="J198" s="22" t="str">
        <f>_xlfn.XLOOKUP(Table7[[#This Row],[Merged Customer ID]],Table3__3_16[Customer ID],Table3__3_16[Weight Status])</f>
        <v>Obesity</v>
      </c>
      <c r="K198" s="22" t="str">
        <f>_xlfn.XLOOKUP(Table7[[#This Row],[Merged Customer ID]],Table3__3_16[Customer ID],Table3__3_16[Sugar Status])</f>
        <v>Normal</v>
      </c>
      <c r="L198" s="25">
        <f>_xlfn.XLOOKUP(Table7[[#This Row],[Merged Customer ID]],Table6_20[Merged Customer ID],Table6_20[Date of Birth])</f>
        <v>36434</v>
      </c>
      <c r="M198" s="29">
        <f>_xlfn.XLOOKUP(Table7[[#This Row],[Merged Customer ID]],Table6_20[Merged Customer ID],Table6_20[charges],"0",0)</f>
        <v>36189.1</v>
      </c>
      <c r="N198" s="29" t="str">
        <f>_xlfn.XLOOKUP(Table7[[#This Row],[Merged Customer ID]],Table6_20[Merged Customer ID],Table6_20[Hospital tier])</f>
        <v>tier - 1</v>
      </c>
      <c r="O198" s="29" t="str">
        <f>_xlfn.XLOOKUP(Table7[[#This Row],[Merged Customer ID]],Table6_20[Merged Customer ID],Table6_20[City tier])</f>
        <v>tier - 3</v>
      </c>
      <c r="P198" s="29" t="str">
        <f>_xlfn.XLOOKUP(Table7[[#This Row],[Merged Customer ID]],Table6_20[Merged Customer ID],Table6_20[State ID])</f>
        <v>R1016</v>
      </c>
      <c r="Q198" s="35">
        <f>_xlfn.XLOOKUP(Table7[[#This Row],[Merged Customer ID]],Table6_20[Merged Customer ID],Table6_20[Age])</f>
        <v>23.68611111111111</v>
      </c>
    </row>
    <row r="199" spans="1:17" x14ac:dyDescent="0.35">
      <c r="A199" s="23" t="s">
        <v>2175</v>
      </c>
      <c r="B199" s="23" t="str">
        <f>_xlfn.XLOOKUP(Table7[[#This Row],[Merged Customer ID]],Table2_1[Merged Customer ID],Table2_1[First Name])</f>
        <v>Saldana</v>
      </c>
      <c r="C199" s="23">
        <f>_xlfn.XLOOKUP(Table7[[#This Row],[Merged Customer ID]],Table3__3_16[Customer ID],Table3__3_16[BMI])</f>
        <v>36.64</v>
      </c>
      <c r="D199" s="23">
        <f>_xlfn.XLOOKUP(Table7[[#This Row],[Merged Customer ID]],Table3__3_16[Customer ID],Table3__3_16[HBA1C])</f>
        <v>11.34</v>
      </c>
      <c r="E199" s="22" t="str">
        <f>_xlfn.XLOOKUP(Table7[[#This Row],[Merged Customer ID]],Table3__3_16[Customer ID],Table3__3_16[Heart Issues])</f>
        <v>No</v>
      </c>
      <c r="F199" s="23" t="str">
        <f>_xlfn.XLOOKUP(Table7[[#This Row],[Merged Customer ID]],Table3__3_16[Customer ID],Table3__3_16[Any Transplants])</f>
        <v>No</v>
      </c>
      <c r="G199" s="23" t="str">
        <f>_xlfn.XLOOKUP(Table7[[#This Row],[Merged Customer ID]],Table3__3_16[Customer ID],Table3__3_16[Cancer history])</f>
        <v>No</v>
      </c>
      <c r="H199" s="23">
        <f>_xlfn.XLOOKUP(Table7[[#This Row],[Merged Customer ID]],Table3__3_16[Customer ID],Table3__3_16[NumberOfMajorSurgeries])</f>
        <v>0</v>
      </c>
      <c r="I199" s="23" t="str">
        <f>_xlfn.XLOOKUP(Table7[[#This Row],[Merged Customer ID]],Table3__3_16[Customer ID],Table3__3_16[smoker])</f>
        <v>Yes</v>
      </c>
      <c r="J199" s="23" t="str">
        <f>_xlfn.XLOOKUP(Table7[[#This Row],[Merged Customer ID]],Table3__3_16[Customer ID],Table3__3_16[Weight Status])</f>
        <v>Obesity</v>
      </c>
      <c r="K199" s="23" t="str">
        <f>_xlfn.XLOOKUP(Table7[[#This Row],[Merged Customer ID]],Table3__3_16[Customer ID],Table3__3_16[Sugar Status])</f>
        <v>Diabetes</v>
      </c>
      <c r="L199" s="26">
        <f>_xlfn.XLOOKUP(Table7[[#This Row],[Merged Customer ID]],Table6_20[Merged Customer ID],Table6_20[Date of Birth])</f>
        <v>27369</v>
      </c>
      <c r="M199" s="30">
        <f>_xlfn.XLOOKUP(Table7[[#This Row],[Merged Customer ID]],Table6_20[Merged Customer ID],Table6_20[charges],"0",0)</f>
        <v>36182.870000000003</v>
      </c>
      <c r="N199" s="30" t="str">
        <f>_xlfn.XLOOKUP(Table7[[#This Row],[Merged Customer ID]],Table6_20[Merged Customer ID],Table6_20[Hospital tier])</f>
        <v>tier - 2</v>
      </c>
      <c r="O199" s="30" t="str">
        <f>_xlfn.XLOOKUP(Table7[[#This Row],[Merged Customer ID]],Table6_20[Merged Customer ID],Table6_20[City tier])</f>
        <v>tier - 3</v>
      </c>
      <c r="P199" s="30" t="str">
        <f>_xlfn.XLOOKUP(Table7[[#This Row],[Merged Customer ID]],Table6_20[Merged Customer ID],Table6_20[State ID])</f>
        <v>R1012</v>
      </c>
      <c r="Q199" s="36">
        <f>_xlfn.XLOOKUP(Table7[[#This Row],[Merged Customer ID]],Table6_20[Merged Customer ID],Table6_20[Age])</f>
        <v>48.505555555555553</v>
      </c>
    </row>
    <row r="200" spans="1:17" x14ac:dyDescent="0.35">
      <c r="A200" s="22" t="s">
        <v>2174</v>
      </c>
      <c r="B200" s="22" t="str">
        <f>_xlfn.XLOOKUP(Table7[[#This Row],[Merged Customer ID]],Table2_1[Merged Customer ID],Table2_1[First Name])</f>
        <v>Weinberg</v>
      </c>
      <c r="C200" s="22">
        <f>_xlfn.XLOOKUP(Table7[[#This Row],[Merged Customer ID]],Table3__3_16[Customer ID],Table3__3_16[BMI])</f>
        <v>36.85</v>
      </c>
      <c r="D200" s="22">
        <f>_xlfn.XLOOKUP(Table7[[#This Row],[Merged Customer ID]],Table3__3_16[Customer ID],Table3__3_16[HBA1C])</f>
        <v>5.88</v>
      </c>
      <c r="E200" s="22" t="str">
        <f>_xlfn.XLOOKUP(Table7[[#This Row],[Merged Customer ID]],Table3__3_16[Customer ID],Table3__3_16[Heart Issues])</f>
        <v>No</v>
      </c>
      <c r="F200" s="22" t="str">
        <f>_xlfn.XLOOKUP(Table7[[#This Row],[Merged Customer ID]],Table3__3_16[Customer ID],Table3__3_16[Any Transplants])</f>
        <v>Yes</v>
      </c>
      <c r="G200" s="22" t="str">
        <f>_xlfn.XLOOKUP(Table7[[#This Row],[Merged Customer ID]],Table3__3_16[Customer ID],Table3__3_16[Cancer history])</f>
        <v>No</v>
      </c>
      <c r="H200" s="22">
        <f>_xlfn.XLOOKUP(Table7[[#This Row],[Merged Customer ID]],Table3__3_16[Customer ID],Table3__3_16[NumberOfMajorSurgeries])</f>
        <v>1</v>
      </c>
      <c r="I200" s="22" t="str">
        <f>_xlfn.XLOOKUP(Table7[[#This Row],[Merged Customer ID]],Table3__3_16[Customer ID],Table3__3_16[smoker])</f>
        <v>Yes</v>
      </c>
      <c r="J200" s="22" t="str">
        <f>_xlfn.XLOOKUP(Table7[[#This Row],[Merged Customer ID]],Table3__3_16[Customer ID],Table3__3_16[Weight Status])</f>
        <v>Obesity</v>
      </c>
      <c r="K200" s="22" t="str">
        <f>_xlfn.XLOOKUP(Table7[[#This Row],[Merged Customer ID]],Table3__3_16[Customer ID],Table3__3_16[Sugar Status])</f>
        <v>Prediabetes</v>
      </c>
      <c r="L200" s="25">
        <f>_xlfn.XLOOKUP(Table7[[#This Row],[Merged Customer ID]],Table6_20[Merged Customer ID],Table6_20[Date of Birth])</f>
        <v>38229</v>
      </c>
      <c r="M200" s="29">
        <f>_xlfn.XLOOKUP(Table7[[#This Row],[Merged Customer ID]],Table6_20[Merged Customer ID],Table6_20[charges],"0",0)</f>
        <v>36149.480000000003</v>
      </c>
      <c r="N200" s="29" t="str">
        <f>_xlfn.XLOOKUP(Table7[[#This Row],[Merged Customer ID]],Table6_20[Merged Customer ID],Table6_20[Hospital tier])</f>
        <v>tier - 2</v>
      </c>
      <c r="O200" s="29" t="str">
        <f>_xlfn.XLOOKUP(Table7[[#This Row],[Merged Customer ID]],Table6_20[Merged Customer ID],Table6_20[City tier])</f>
        <v>tier - 2</v>
      </c>
      <c r="P200" s="29" t="str">
        <f>_xlfn.XLOOKUP(Table7[[#This Row],[Merged Customer ID]],Table6_20[Merged Customer ID],Table6_20[State ID])</f>
        <v>R1013</v>
      </c>
      <c r="Q200" s="35">
        <f>_xlfn.XLOOKUP(Table7[[#This Row],[Merged Customer ID]],Table6_20[Merged Customer ID],Table6_20[Age])</f>
        <v>18.772222222222222</v>
      </c>
    </row>
    <row r="201" spans="1:17" x14ac:dyDescent="0.35">
      <c r="A201" s="23" t="s">
        <v>2173</v>
      </c>
      <c r="B201" s="23" t="str">
        <f>_xlfn.XLOOKUP(Table7[[#This Row],[Merged Customer ID]],Table2_1[Merged Customer ID],Table2_1[First Name])</f>
        <v>Walsh</v>
      </c>
      <c r="C201" s="23">
        <f>_xlfn.XLOOKUP(Table7[[#This Row],[Merged Customer ID]],Table3__3_16[Customer ID],Table3__3_16[BMI])</f>
        <v>33.33</v>
      </c>
      <c r="D201" s="23">
        <f>_xlfn.XLOOKUP(Table7[[#This Row],[Merged Customer ID]],Table3__3_16[Customer ID],Table3__3_16[HBA1C])</f>
        <v>5.01</v>
      </c>
      <c r="E201" s="22" t="str">
        <f>_xlfn.XLOOKUP(Table7[[#This Row],[Merged Customer ID]],Table3__3_16[Customer ID],Table3__3_16[Heart Issues])</f>
        <v>Yes</v>
      </c>
      <c r="F201" s="23" t="str">
        <f>_xlfn.XLOOKUP(Table7[[#This Row],[Merged Customer ID]],Table3__3_16[Customer ID],Table3__3_16[Any Transplants])</f>
        <v>No</v>
      </c>
      <c r="G201" s="23" t="str">
        <f>_xlfn.XLOOKUP(Table7[[#This Row],[Merged Customer ID]],Table3__3_16[Customer ID],Table3__3_16[Cancer history])</f>
        <v>Yes</v>
      </c>
      <c r="H201" s="23">
        <f>_xlfn.XLOOKUP(Table7[[#This Row],[Merged Customer ID]],Table3__3_16[Customer ID],Table3__3_16[NumberOfMajorSurgeries])</f>
        <v>1</v>
      </c>
      <c r="I201" s="23" t="str">
        <f>_xlfn.XLOOKUP(Table7[[#This Row],[Merged Customer ID]],Table3__3_16[Customer ID],Table3__3_16[smoker])</f>
        <v>Yes</v>
      </c>
      <c r="J201" s="23" t="str">
        <f>_xlfn.XLOOKUP(Table7[[#This Row],[Merged Customer ID]],Table3__3_16[Customer ID],Table3__3_16[Weight Status])</f>
        <v>Obesity</v>
      </c>
      <c r="K201" s="23" t="str">
        <f>_xlfn.XLOOKUP(Table7[[#This Row],[Merged Customer ID]],Table3__3_16[Customer ID],Table3__3_16[Sugar Status])</f>
        <v>Normal</v>
      </c>
      <c r="L201" s="26">
        <f>_xlfn.XLOOKUP(Table7[[#This Row],[Merged Customer ID]],Table6_20[Merged Customer ID],Table6_20[Date of Birth])</f>
        <v>35593</v>
      </c>
      <c r="M201" s="30">
        <f>_xlfn.XLOOKUP(Table7[[#This Row],[Merged Customer ID]],Table6_20[Merged Customer ID],Table6_20[charges],"0",0)</f>
        <v>36124.57</v>
      </c>
      <c r="N201" s="30" t="str">
        <f>_xlfn.XLOOKUP(Table7[[#This Row],[Merged Customer ID]],Table6_20[Merged Customer ID],Table6_20[Hospital tier])</f>
        <v>tier - 1</v>
      </c>
      <c r="O201" s="30" t="str">
        <f>_xlfn.XLOOKUP(Table7[[#This Row],[Merged Customer ID]],Table6_20[Merged Customer ID],Table6_20[City tier])</f>
        <v>tier - 3</v>
      </c>
      <c r="P201" s="30" t="str">
        <f>_xlfn.XLOOKUP(Table7[[#This Row],[Merged Customer ID]],Table6_20[Merged Customer ID],Table6_20[State ID])</f>
        <v>R1013</v>
      </c>
      <c r="Q201" s="36">
        <f>_xlfn.XLOOKUP(Table7[[#This Row],[Merged Customer ID]],Table6_20[Merged Customer ID],Table6_20[Age])</f>
        <v>25.988888888888887</v>
      </c>
    </row>
    <row r="202" spans="1:17" x14ac:dyDescent="0.35">
      <c r="A202" s="22" t="s">
        <v>2172</v>
      </c>
      <c r="B202" s="22" t="str">
        <f>_xlfn.XLOOKUP(Table7[[#This Row],[Merged Customer ID]],Table2_1[Merged Customer ID],Table2_1[First Name])</f>
        <v>Pasten</v>
      </c>
      <c r="C202" s="22">
        <f>_xlfn.XLOOKUP(Table7[[#This Row],[Merged Customer ID]],Table3__3_16[Customer ID],Table3__3_16[BMI])</f>
        <v>39.14</v>
      </c>
      <c r="D202" s="22">
        <f>_xlfn.XLOOKUP(Table7[[#This Row],[Merged Customer ID]],Table3__3_16[Customer ID],Table3__3_16[HBA1C])</f>
        <v>4.4000000000000004</v>
      </c>
      <c r="E202" s="22" t="str">
        <f>_xlfn.XLOOKUP(Table7[[#This Row],[Merged Customer ID]],Table3__3_16[Customer ID],Table3__3_16[Heart Issues])</f>
        <v>No</v>
      </c>
      <c r="F202" s="22" t="str">
        <f>_xlfn.XLOOKUP(Table7[[#This Row],[Merged Customer ID]],Table3__3_16[Customer ID],Table3__3_16[Any Transplants])</f>
        <v>No</v>
      </c>
      <c r="G202" s="22" t="str">
        <f>_xlfn.XLOOKUP(Table7[[#This Row],[Merged Customer ID]],Table3__3_16[Customer ID],Table3__3_16[Cancer history])</f>
        <v>Yes</v>
      </c>
      <c r="H202" s="22">
        <f>_xlfn.XLOOKUP(Table7[[#This Row],[Merged Customer ID]],Table3__3_16[Customer ID],Table3__3_16[NumberOfMajorSurgeries])</f>
        <v>1</v>
      </c>
      <c r="I202" s="22" t="str">
        <f>_xlfn.XLOOKUP(Table7[[#This Row],[Merged Customer ID]],Table3__3_16[Customer ID],Table3__3_16[smoker])</f>
        <v>Yes</v>
      </c>
      <c r="J202" s="22" t="str">
        <f>_xlfn.XLOOKUP(Table7[[#This Row],[Merged Customer ID]],Table3__3_16[Customer ID],Table3__3_16[Weight Status])</f>
        <v>Obesity</v>
      </c>
      <c r="K202" s="22" t="str">
        <f>_xlfn.XLOOKUP(Table7[[#This Row],[Merged Customer ID]],Table3__3_16[Customer ID],Table3__3_16[Sugar Status])</f>
        <v>Normal</v>
      </c>
      <c r="L202" s="25">
        <f>_xlfn.XLOOKUP(Table7[[#This Row],[Merged Customer ID]],Table6_20[Merged Customer ID],Table6_20[Date of Birth])</f>
        <v>29163</v>
      </c>
      <c r="M202" s="29">
        <f>_xlfn.XLOOKUP(Table7[[#This Row],[Merged Customer ID]],Table6_20[Merged Customer ID],Table6_20[charges],"0",0)</f>
        <v>36090.49</v>
      </c>
      <c r="N202" s="29" t="str">
        <f>_xlfn.XLOOKUP(Table7[[#This Row],[Merged Customer ID]],Table6_20[Merged Customer ID],Table6_20[Hospital tier])</f>
        <v>tier - 2</v>
      </c>
      <c r="O202" s="29" t="str">
        <f>_xlfn.XLOOKUP(Table7[[#This Row],[Merged Customer ID]],Table6_20[Merged Customer ID],Table6_20[City tier])</f>
        <v>tier - 2</v>
      </c>
      <c r="P202" s="29" t="str">
        <f>_xlfn.XLOOKUP(Table7[[#This Row],[Merged Customer ID]],Table6_20[Merged Customer ID],Table6_20[State ID])</f>
        <v>R1011</v>
      </c>
      <c r="Q202" s="35">
        <f>_xlfn.XLOOKUP(Table7[[#This Row],[Merged Customer ID]],Table6_20[Merged Customer ID],Table6_20[Age])</f>
        <v>43.594444444444441</v>
      </c>
    </row>
    <row r="203" spans="1:17" x14ac:dyDescent="0.35">
      <c r="A203" s="23" t="s">
        <v>2171</v>
      </c>
      <c r="B203" s="23" t="str">
        <f>_xlfn.XLOOKUP(Table7[[#This Row],[Merged Customer ID]],Table2_1[Merged Customer ID],Table2_1[First Name])</f>
        <v>LaBelle</v>
      </c>
      <c r="C203" s="23">
        <f>_xlfn.XLOOKUP(Table7[[#This Row],[Merged Customer ID]],Table3__3_16[Customer ID],Table3__3_16[BMI])</f>
        <v>32.9</v>
      </c>
      <c r="D203" s="23">
        <f>_xlfn.XLOOKUP(Table7[[#This Row],[Merged Customer ID]],Table3__3_16[Customer ID],Table3__3_16[HBA1C])</f>
        <v>6.26</v>
      </c>
      <c r="E203" s="22" t="str">
        <f>_xlfn.XLOOKUP(Table7[[#This Row],[Merged Customer ID]],Table3__3_16[Customer ID],Table3__3_16[Heart Issues])</f>
        <v>Yes</v>
      </c>
      <c r="F203" s="23" t="str">
        <f>_xlfn.XLOOKUP(Table7[[#This Row],[Merged Customer ID]],Table3__3_16[Customer ID],Table3__3_16[Any Transplants])</f>
        <v>No</v>
      </c>
      <c r="G203" s="23" t="str">
        <f>_xlfn.XLOOKUP(Table7[[#This Row],[Merged Customer ID]],Table3__3_16[Customer ID],Table3__3_16[Cancer history])</f>
        <v>No</v>
      </c>
      <c r="H203" s="23">
        <f>_xlfn.XLOOKUP(Table7[[#This Row],[Merged Customer ID]],Table3__3_16[Customer ID],Table3__3_16[NumberOfMajorSurgeries])</f>
        <v>0</v>
      </c>
      <c r="I203" s="23" t="str">
        <f>_xlfn.XLOOKUP(Table7[[#This Row],[Merged Customer ID]],Table3__3_16[Customer ID],Table3__3_16[smoker])</f>
        <v>Yes</v>
      </c>
      <c r="J203" s="23" t="str">
        <f>_xlfn.XLOOKUP(Table7[[#This Row],[Merged Customer ID]],Table3__3_16[Customer ID],Table3__3_16[Weight Status])</f>
        <v>Obesity</v>
      </c>
      <c r="K203" s="23" t="str">
        <f>_xlfn.XLOOKUP(Table7[[#This Row],[Merged Customer ID]],Table3__3_16[Customer ID],Table3__3_16[Sugar Status])</f>
        <v>Prediabetes</v>
      </c>
      <c r="L203" s="26">
        <f>_xlfn.XLOOKUP(Table7[[#This Row],[Merged Customer ID]],Table6_20[Merged Customer ID],Table6_20[Date of Birth])</f>
        <v>35297</v>
      </c>
      <c r="M203" s="30">
        <f>_xlfn.XLOOKUP(Table7[[#This Row],[Merged Customer ID]],Table6_20[Merged Customer ID],Table6_20[charges],"0",0)</f>
        <v>36085.22</v>
      </c>
      <c r="N203" s="30" t="str">
        <f>_xlfn.XLOOKUP(Table7[[#This Row],[Merged Customer ID]],Table6_20[Merged Customer ID],Table6_20[Hospital tier])</f>
        <v>tier - 1</v>
      </c>
      <c r="O203" s="30" t="str">
        <f>_xlfn.XLOOKUP(Table7[[#This Row],[Merged Customer ID]],Table6_20[Merged Customer ID],Table6_20[City tier])</f>
        <v>tier - 1</v>
      </c>
      <c r="P203" s="30" t="str">
        <f>_xlfn.XLOOKUP(Table7[[#This Row],[Merged Customer ID]],Table6_20[Merged Customer ID],Table6_20[State ID])</f>
        <v>R1011</v>
      </c>
      <c r="Q203" s="36">
        <f>_xlfn.XLOOKUP(Table7[[#This Row],[Merged Customer ID]],Table6_20[Merged Customer ID],Table6_20[Age])</f>
        <v>26.8</v>
      </c>
    </row>
    <row r="204" spans="1:17" x14ac:dyDescent="0.35">
      <c r="A204" s="22" t="s">
        <v>2170</v>
      </c>
      <c r="B204" s="22" t="str">
        <f>_xlfn.XLOOKUP(Table7[[#This Row],[Merged Customer ID]],Table2_1[Merged Customer ID],Table2_1[First Name])</f>
        <v>Guzman</v>
      </c>
      <c r="C204" s="22">
        <f>_xlfn.XLOOKUP(Table7[[#This Row],[Merged Customer ID]],Table3__3_16[Customer ID],Table3__3_16[BMI])</f>
        <v>29.78</v>
      </c>
      <c r="D204" s="22">
        <f>_xlfn.XLOOKUP(Table7[[#This Row],[Merged Customer ID]],Table3__3_16[Customer ID],Table3__3_16[HBA1C])</f>
        <v>10.27</v>
      </c>
      <c r="E204" s="22" t="str">
        <f>_xlfn.XLOOKUP(Table7[[#This Row],[Merged Customer ID]],Table3__3_16[Customer ID],Table3__3_16[Heart Issues])</f>
        <v>Yes</v>
      </c>
      <c r="F204" s="22" t="str">
        <f>_xlfn.XLOOKUP(Table7[[#This Row],[Merged Customer ID]],Table3__3_16[Customer ID],Table3__3_16[Any Transplants])</f>
        <v>No</v>
      </c>
      <c r="G204" s="22" t="str">
        <f>_xlfn.XLOOKUP(Table7[[#This Row],[Merged Customer ID]],Table3__3_16[Customer ID],Table3__3_16[Cancer history])</f>
        <v>Yes</v>
      </c>
      <c r="H204" s="22">
        <f>_xlfn.XLOOKUP(Table7[[#This Row],[Merged Customer ID]],Table3__3_16[Customer ID],Table3__3_16[NumberOfMajorSurgeries])</f>
        <v>1</v>
      </c>
      <c r="I204" s="22" t="str">
        <f>_xlfn.XLOOKUP(Table7[[#This Row],[Merged Customer ID]],Table3__3_16[Customer ID],Table3__3_16[smoker])</f>
        <v>Yes</v>
      </c>
      <c r="J204" s="22" t="str">
        <f>_xlfn.XLOOKUP(Table7[[#This Row],[Merged Customer ID]],Table3__3_16[Customer ID],Table3__3_16[Weight Status])</f>
        <v>Overweight</v>
      </c>
      <c r="K204" s="22" t="str">
        <f>_xlfn.XLOOKUP(Table7[[#This Row],[Merged Customer ID]],Table3__3_16[Customer ID],Table3__3_16[Sugar Status])</f>
        <v>Diabetes</v>
      </c>
      <c r="L204" s="25">
        <f>_xlfn.XLOOKUP(Table7[[#This Row],[Merged Customer ID]],Table6_20[Merged Customer ID],Table6_20[Date of Birth])</f>
        <v>23214</v>
      </c>
      <c r="M204" s="29">
        <f>_xlfn.XLOOKUP(Table7[[#This Row],[Merged Customer ID]],Table6_20[Merged Customer ID],Table6_20[charges],"0",0)</f>
        <v>36074.339999999997</v>
      </c>
      <c r="N204" s="29" t="str">
        <f>_xlfn.XLOOKUP(Table7[[#This Row],[Merged Customer ID]],Table6_20[Merged Customer ID],Table6_20[Hospital tier])</f>
        <v>tier - 2</v>
      </c>
      <c r="O204" s="29" t="str">
        <f>_xlfn.XLOOKUP(Table7[[#This Row],[Merged Customer ID]],Table6_20[Merged Customer ID],Table6_20[City tier])</f>
        <v>tier - 1</v>
      </c>
      <c r="P204" s="29" t="str">
        <f>_xlfn.XLOOKUP(Table7[[#This Row],[Merged Customer ID]],Table6_20[Merged Customer ID],Table6_20[State ID])</f>
        <v>R1011</v>
      </c>
      <c r="Q204" s="35">
        <f>_xlfn.XLOOKUP(Table7[[#This Row],[Merged Customer ID]],Table6_20[Merged Customer ID],Table6_20[Age])</f>
        <v>59.87777777777778</v>
      </c>
    </row>
    <row r="205" spans="1:17" x14ac:dyDescent="0.35">
      <c r="A205" s="23" t="s">
        <v>2169</v>
      </c>
      <c r="B205" s="23" t="str">
        <f>_xlfn.XLOOKUP(Table7[[#This Row],[Merged Customer ID]],Table2_1[Merged Customer ID],Table2_1[First Name])</f>
        <v>Turnbull</v>
      </c>
      <c r="C205" s="23">
        <f>_xlfn.XLOOKUP(Table7[[#This Row],[Merged Customer ID]],Table3__3_16[Customer ID],Table3__3_16[BMI])</f>
        <v>32.78</v>
      </c>
      <c r="D205" s="23">
        <f>_xlfn.XLOOKUP(Table7[[#This Row],[Merged Customer ID]],Table3__3_16[Customer ID],Table3__3_16[HBA1C])</f>
        <v>5.27</v>
      </c>
      <c r="E205" s="22" t="str">
        <f>_xlfn.XLOOKUP(Table7[[#This Row],[Merged Customer ID]],Table3__3_16[Customer ID],Table3__3_16[Heart Issues])</f>
        <v>No</v>
      </c>
      <c r="F205" s="23" t="str">
        <f>_xlfn.XLOOKUP(Table7[[#This Row],[Merged Customer ID]],Table3__3_16[Customer ID],Table3__3_16[Any Transplants])</f>
        <v>No</v>
      </c>
      <c r="G205" s="23" t="str">
        <f>_xlfn.XLOOKUP(Table7[[#This Row],[Merged Customer ID]],Table3__3_16[Customer ID],Table3__3_16[Cancer history])</f>
        <v>No</v>
      </c>
      <c r="H205" s="23">
        <f>_xlfn.XLOOKUP(Table7[[#This Row],[Merged Customer ID]],Table3__3_16[Customer ID],Table3__3_16[NumberOfMajorSurgeries])</f>
        <v>0</v>
      </c>
      <c r="I205" s="23" t="str">
        <f>_xlfn.XLOOKUP(Table7[[#This Row],[Merged Customer ID]],Table3__3_16[Customer ID],Table3__3_16[smoker])</f>
        <v>Yes</v>
      </c>
      <c r="J205" s="23" t="str">
        <f>_xlfn.XLOOKUP(Table7[[#This Row],[Merged Customer ID]],Table3__3_16[Customer ID],Table3__3_16[Weight Status])</f>
        <v>Obesity</v>
      </c>
      <c r="K205" s="23" t="str">
        <f>_xlfn.XLOOKUP(Table7[[#This Row],[Merged Customer ID]],Table3__3_16[Customer ID],Table3__3_16[Sugar Status])</f>
        <v>Normal</v>
      </c>
      <c r="L205" s="26">
        <f>_xlfn.XLOOKUP(Table7[[#This Row],[Merged Customer ID]],Table6_20[Merged Customer ID],Table6_20[Date of Birth])</f>
        <v>36407</v>
      </c>
      <c r="M205" s="30">
        <f>_xlfn.XLOOKUP(Table7[[#This Row],[Merged Customer ID]],Table6_20[Merged Customer ID],Table6_20[charges],"0",0)</f>
        <v>36021.01</v>
      </c>
      <c r="N205" s="30" t="str">
        <f>_xlfn.XLOOKUP(Table7[[#This Row],[Merged Customer ID]],Table6_20[Merged Customer ID],Table6_20[Hospital tier])</f>
        <v>tier - 2</v>
      </c>
      <c r="O205" s="30" t="str">
        <f>_xlfn.XLOOKUP(Table7[[#This Row],[Merged Customer ID]],Table6_20[Merged Customer ID],Table6_20[City tier])</f>
        <v>tier - 3</v>
      </c>
      <c r="P205" s="30" t="str">
        <f>_xlfn.XLOOKUP(Table7[[#This Row],[Merged Customer ID]],Table6_20[Merged Customer ID],Table6_20[State ID])</f>
        <v>R1013</v>
      </c>
      <c r="Q205" s="36">
        <f>_xlfn.XLOOKUP(Table7[[#This Row],[Merged Customer ID]],Table6_20[Merged Customer ID],Table6_20[Age])</f>
        <v>23.761111111111113</v>
      </c>
    </row>
    <row r="206" spans="1:17" x14ac:dyDescent="0.35">
      <c r="A206" s="22" t="s">
        <v>2168</v>
      </c>
      <c r="B206" s="22" t="str">
        <f>_xlfn.XLOOKUP(Table7[[#This Row],[Merged Customer ID]],Table2_1[Merged Customer ID],Table2_1[First Name])</f>
        <v>Aguero</v>
      </c>
      <c r="C206" s="22">
        <f>_xlfn.XLOOKUP(Table7[[#This Row],[Merged Customer ID]],Table3__3_16[Customer ID],Table3__3_16[BMI])</f>
        <v>41.65</v>
      </c>
      <c r="D206" s="22">
        <f>_xlfn.XLOOKUP(Table7[[#This Row],[Merged Customer ID]],Table3__3_16[Customer ID],Table3__3_16[HBA1C])</f>
        <v>10.73</v>
      </c>
      <c r="E206" s="22" t="str">
        <f>_xlfn.XLOOKUP(Table7[[#This Row],[Merged Customer ID]],Table3__3_16[Customer ID],Table3__3_16[Heart Issues])</f>
        <v>Yes</v>
      </c>
      <c r="F206" s="22" t="str">
        <f>_xlfn.XLOOKUP(Table7[[#This Row],[Merged Customer ID]],Table3__3_16[Customer ID],Table3__3_16[Any Transplants])</f>
        <v>No</v>
      </c>
      <c r="G206" s="22" t="str">
        <f>_xlfn.XLOOKUP(Table7[[#This Row],[Merged Customer ID]],Table3__3_16[Customer ID],Table3__3_16[Cancer history])</f>
        <v>No</v>
      </c>
      <c r="H206" s="22">
        <f>_xlfn.XLOOKUP(Table7[[#This Row],[Merged Customer ID]],Table3__3_16[Customer ID],Table3__3_16[NumberOfMajorSurgeries])</f>
        <v>0</v>
      </c>
      <c r="I206" s="22" t="str">
        <f>_xlfn.XLOOKUP(Table7[[#This Row],[Merged Customer ID]],Table3__3_16[Customer ID],Table3__3_16[smoker])</f>
        <v>Yes</v>
      </c>
      <c r="J206" s="22" t="str">
        <f>_xlfn.XLOOKUP(Table7[[#This Row],[Merged Customer ID]],Table3__3_16[Customer ID],Table3__3_16[Weight Status])</f>
        <v>Obesity</v>
      </c>
      <c r="K206" s="22" t="str">
        <f>_xlfn.XLOOKUP(Table7[[#This Row],[Merged Customer ID]],Table3__3_16[Customer ID],Table3__3_16[Sugar Status])</f>
        <v>Diabetes</v>
      </c>
      <c r="L206" s="25">
        <f>_xlfn.XLOOKUP(Table7[[#This Row],[Merged Customer ID]],Table6_20[Merged Customer ID],Table6_20[Date of Birth])</f>
        <v>29912</v>
      </c>
      <c r="M206" s="29">
        <f>_xlfn.XLOOKUP(Table7[[#This Row],[Merged Customer ID]],Table6_20[Merged Customer ID],Table6_20[charges],"0",0)</f>
        <v>35952.65</v>
      </c>
      <c r="N206" s="29" t="str">
        <f>_xlfn.XLOOKUP(Table7[[#This Row],[Merged Customer ID]],Table6_20[Merged Customer ID],Table6_20[Hospital tier])</f>
        <v>tier - 1</v>
      </c>
      <c r="O206" s="29" t="str">
        <f>_xlfn.XLOOKUP(Table7[[#This Row],[Merged Customer ID]],Table6_20[Merged Customer ID],Table6_20[City tier])</f>
        <v>tier - 3</v>
      </c>
      <c r="P206" s="29" t="str">
        <f>_xlfn.XLOOKUP(Table7[[#This Row],[Merged Customer ID]],Table6_20[Merged Customer ID],Table6_20[State ID])</f>
        <v>R1011</v>
      </c>
      <c r="Q206" s="35">
        <f>_xlfn.XLOOKUP(Table7[[#This Row],[Merged Customer ID]],Table6_20[Merged Customer ID],Table6_20[Age])</f>
        <v>41.544444444444444</v>
      </c>
    </row>
    <row r="207" spans="1:17" x14ac:dyDescent="0.35">
      <c r="A207" s="23" t="s">
        <v>2167</v>
      </c>
      <c r="B207" s="23" t="str">
        <f>_xlfn.XLOOKUP(Table7[[#This Row],[Merged Customer ID]],Table2_1[Merged Customer ID],Table2_1[First Name])</f>
        <v>Woodward</v>
      </c>
      <c r="C207" s="23">
        <f>_xlfn.XLOOKUP(Table7[[#This Row],[Merged Customer ID]],Table3__3_16[Customer ID],Table3__3_16[BMI])</f>
        <v>50.79</v>
      </c>
      <c r="D207" s="23">
        <f>_xlfn.XLOOKUP(Table7[[#This Row],[Merged Customer ID]],Table3__3_16[Customer ID],Table3__3_16[HBA1C])</f>
        <v>4.45</v>
      </c>
      <c r="E207" s="22" t="str">
        <f>_xlfn.XLOOKUP(Table7[[#This Row],[Merged Customer ID]],Table3__3_16[Customer ID],Table3__3_16[Heart Issues])</f>
        <v>No</v>
      </c>
      <c r="F207" s="23" t="str">
        <f>_xlfn.XLOOKUP(Table7[[#This Row],[Merged Customer ID]],Table3__3_16[Customer ID],Table3__3_16[Any Transplants])</f>
        <v>No</v>
      </c>
      <c r="G207" s="23" t="str">
        <f>_xlfn.XLOOKUP(Table7[[#This Row],[Merged Customer ID]],Table3__3_16[Customer ID],Table3__3_16[Cancer history])</f>
        <v>No</v>
      </c>
      <c r="H207" s="23">
        <f>_xlfn.XLOOKUP(Table7[[#This Row],[Merged Customer ID]],Table3__3_16[Customer ID],Table3__3_16[NumberOfMajorSurgeries])</f>
        <v>1</v>
      </c>
      <c r="I207" s="23" t="str">
        <f>_xlfn.XLOOKUP(Table7[[#This Row],[Merged Customer ID]],Table3__3_16[Customer ID],Table3__3_16[smoker])</f>
        <v>Yes</v>
      </c>
      <c r="J207" s="23" t="str">
        <f>_xlfn.XLOOKUP(Table7[[#This Row],[Merged Customer ID]],Table3__3_16[Customer ID],Table3__3_16[Weight Status])</f>
        <v>Obesity</v>
      </c>
      <c r="K207" s="23" t="str">
        <f>_xlfn.XLOOKUP(Table7[[#This Row],[Merged Customer ID]],Table3__3_16[Customer ID],Table3__3_16[Sugar Status])</f>
        <v>Normal</v>
      </c>
      <c r="L207" s="26">
        <f>_xlfn.XLOOKUP(Table7[[#This Row],[Merged Customer ID]],Table6_20[Merged Customer ID],Table6_20[Date of Birth])</f>
        <v>33773</v>
      </c>
      <c r="M207" s="30">
        <f>_xlfn.XLOOKUP(Table7[[#This Row],[Merged Customer ID]],Table6_20[Merged Customer ID],Table6_20[charges],"0",0)</f>
        <v>35883.269999999997</v>
      </c>
      <c r="N207" s="30" t="str">
        <f>_xlfn.XLOOKUP(Table7[[#This Row],[Merged Customer ID]],Table6_20[Merged Customer ID],Table6_20[Hospital tier])</f>
        <v>tier - 2</v>
      </c>
      <c r="O207" s="30" t="str">
        <f>_xlfn.XLOOKUP(Table7[[#This Row],[Merged Customer ID]],Table6_20[Merged Customer ID],Table6_20[City tier])</f>
        <v>tier - 1</v>
      </c>
      <c r="P207" s="30" t="str">
        <f>_xlfn.XLOOKUP(Table7[[#This Row],[Merged Customer ID]],Table6_20[Merged Customer ID],Table6_20[State ID])</f>
        <v>R1011</v>
      </c>
      <c r="Q207" s="36">
        <f>_xlfn.XLOOKUP(Table7[[#This Row],[Merged Customer ID]],Table6_20[Merged Customer ID],Table6_20[Age])</f>
        <v>30.972222222222221</v>
      </c>
    </row>
    <row r="208" spans="1:17" x14ac:dyDescent="0.35">
      <c r="A208" s="22" t="s">
        <v>2166</v>
      </c>
      <c r="B208" s="22" t="str">
        <f>_xlfn.XLOOKUP(Table7[[#This Row],[Merged Customer ID]],Table2_1[Merged Customer ID],Table2_1[First Name])</f>
        <v>McElroy</v>
      </c>
      <c r="C208" s="22">
        <f>_xlfn.XLOOKUP(Table7[[#This Row],[Merged Customer ID]],Table3__3_16[Customer ID],Table3__3_16[BMI])</f>
        <v>35.43</v>
      </c>
      <c r="D208" s="22">
        <f>_xlfn.XLOOKUP(Table7[[#This Row],[Merged Customer ID]],Table3__3_16[Customer ID],Table3__3_16[HBA1C])</f>
        <v>5.25</v>
      </c>
      <c r="E208" s="22" t="str">
        <f>_xlfn.XLOOKUP(Table7[[#This Row],[Merged Customer ID]],Table3__3_16[Customer ID],Table3__3_16[Heart Issues])</f>
        <v>Yes</v>
      </c>
      <c r="F208" s="22" t="str">
        <f>_xlfn.XLOOKUP(Table7[[#This Row],[Merged Customer ID]],Table3__3_16[Customer ID],Table3__3_16[Any Transplants])</f>
        <v>No</v>
      </c>
      <c r="G208" s="22" t="str">
        <f>_xlfn.XLOOKUP(Table7[[#This Row],[Merged Customer ID]],Table3__3_16[Customer ID],Table3__3_16[Cancer history])</f>
        <v>No</v>
      </c>
      <c r="H208" s="22">
        <f>_xlfn.XLOOKUP(Table7[[#This Row],[Merged Customer ID]],Table3__3_16[Customer ID],Table3__3_16[NumberOfMajorSurgeries])</f>
        <v>0</v>
      </c>
      <c r="I208" s="22" t="str">
        <f>_xlfn.XLOOKUP(Table7[[#This Row],[Merged Customer ID]],Table3__3_16[Customer ID],Table3__3_16[smoker])</f>
        <v>Yes</v>
      </c>
      <c r="J208" s="22" t="str">
        <f>_xlfn.XLOOKUP(Table7[[#This Row],[Merged Customer ID]],Table3__3_16[Customer ID],Table3__3_16[Weight Status])</f>
        <v>Obesity</v>
      </c>
      <c r="K208" s="22" t="str">
        <f>_xlfn.XLOOKUP(Table7[[#This Row],[Merged Customer ID]],Table3__3_16[Customer ID],Table3__3_16[Sugar Status])</f>
        <v>Normal</v>
      </c>
      <c r="L208" s="25">
        <f>_xlfn.XLOOKUP(Table7[[#This Row],[Merged Customer ID]],Table6_20[Merged Customer ID],Table6_20[Date of Birth])</f>
        <v>28037</v>
      </c>
      <c r="M208" s="29">
        <f>_xlfn.XLOOKUP(Table7[[#This Row],[Merged Customer ID]],Table6_20[Merged Customer ID],Table6_20[charges],"0",0)</f>
        <v>35733.96</v>
      </c>
      <c r="N208" s="29" t="str">
        <f>_xlfn.XLOOKUP(Table7[[#This Row],[Merged Customer ID]],Table6_20[Merged Customer ID],Table6_20[Hospital tier])</f>
        <v>tier - 2</v>
      </c>
      <c r="O208" s="29" t="str">
        <f>_xlfn.XLOOKUP(Table7[[#This Row],[Merged Customer ID]],Table6_20[Merged Customer ID],Table6_20[City tier])</f>
        <v>tier - 2</v>
      </c>
      <c r="P208" s="29" t="str">
        <f>_xlfn.XLOOKUP(Table7[[#This Row],[Merged Customer ID]],Table6_20[Merged Customer ID],Table6_20[State ID])</f>
        <v>R1011</v>
      </c>
      <c r="Q208" s="35">
        <f>_xlfn.XLOOKUP(Table7[[#This Row],[Merged Customer ID]],Table6_20[Merged Customer ID],Table6_20[Age])</f>
        <v>46.677777777777777</v>
      </c>
    </row>
    <row r="209" spans="1:17" x14ac:dyDescent="0.35">
      <c r="A209" s="23" t="s">
        <v>2165</v>
      </c>
      <c r="B209" s="23" t="str">
        <f>_xlfn.XLOOKUP(Table7[[#This Row],[Merged Customer ID]],Table2_1[Merged Customer ID],Table2_1[First Name])</f>
        <v>Lopez</v>
      </c>
      <c r="C209" s="23">
        <f>_xlfn.XLOOKUP(Table7[[#This Row],[Merged Customer ID]],Table3__3_16[Customer ID],Table3__3_16[BMI])</f>
        <v>35.25</v>
      </c>
      <c r="D209" s="23">
        <f>_xlfn.XLOOKUP(Table7[[#This Row],[Merged Customer ID]],Table3__3_16[Customer ID],Table3__3_16[HBA1C])</f>
        <v>9.51</v>
      </c>
      <c r="E209" s="22" t="str">
        <f>_xlfn.XLOOKUP(Table7[[#This Row],[Merged Customer ID]],Table3__3_16[Customer ID],Table3__3_16[Heart Issues])</f>
        <v>No</v>
      </c>
      <c r="F209" s="23" t="str">
        <f>_xlfn.XLOOKUP(Table7[[#This Row],[Merged Customer ID]],Table3__3_16[Customer ID],Table3__3_16[Any Transplants])</f>
        <v>No</v>
      </c>
      <c r="G209" s="23" t="str">
        <f>_xlfn.XLOOKUP(Table7[[#This Row],[Merged Customer ID]],Table3__3_16[Customer ID],Table3__3_16[Cancer history])</f>
        <v>No</v>
      </c>
      <c r="H209" s="23">
        <f>_xlfn.XLOOKUP(Table7[[#This Row],[Merged Customer ID]],Table3__3_16[Customer ID],Table3__3_16[NumberOfMajorSurgeries])</f>
        <v>0</v>
      </c>
      <c r="I209" s="23" t="str">
        <f>_xlfn.XLOOKUP(Table7[[#This Row],[Merged Customer ID]],Table3__3_16[Customer ID],Table3__3_16[smoker])</f>
        <v>Yes</v>
      </c>
      <c r="J209" s="23" t="str">
        <f>_xlfn.XLOOKUP(Table7[[#This Row],[Merged Customer ID]],Table3__3_16[Customer ID],Table3__3_16[Weight Status])</f>
        <v>Obesity</v>
      </c>
      <c r="K209" s="23" t="str">
        <f>_xlfn.XLOOKUP(Table7[[#This Row],[Merged Customer ID]],Table3__3_16[Customer ID],Table3__3_16[Sugar Status])</f>
        <v>Diabetes</v>
      </c>
      <c r="L209" s="26">
        <f>_xlfn.XLOOKUP(Table7[[#This Row],[Merged Customer ID]],Table6_20[Merged Customer ID],Table6_20[Date of Birth])</f>
        <v>27225</v>
      </c>
      <c r="M209" s="30">
        <f>_xlfn.XLOOKUP(Table7[[#This Row],[Merged Customer ID]],Table6_20[Merged Customer ID],Table6_20[charges],"0",0)</f>
        <v>35711.39</v>
      </c>
      <c r="N209" s="30" t="str">
        <f>_xlfn.XLOOKUP(Table7[[#This Row],[Merged Customer ID]],Table6_20[Merged Customer ID],Table6_20[Hospital tier])</f>
        <v>tier - 2</v>
      </c>
      <c r="O209" s="30" t="str">
        <f>_xlfn.XLOOKUP(Table7[[#This Row],[Merged Customer ID]],Table6_20[Merged Customer ID],Table6_20[City tier])</f>
        <v>tier - 3</v>
      </c>
      <c r="P209" s="30" t="str">
        <f>_xlfn.XLOOKUP(Table7[[#This Row],[Merged Customer ID]],Table6_20[Merged Customer ID],Table6_20[State ID])</f>
        <v>R1012</v>
      </c>
      <c r="Q209" s="36">
        <f>_xlfn.XLOOKUP(Table7[[#This Row],[Merged Customer ID]],Table6_20[Merged Customer ID],Table6_20[Age])</f>
        <v>48.897222222222226</v>
      </c>
    </row>
    <row r="210" spans="1:17" x14ac:dyDescent="0.35">
      <c r="A210" s="22" t="s">
        <v>2164</v>
      </c>
      <c r="B210" s="22" t="str">
        <f>_xlfn.XLOOKUP(Table7[[#This Row],[Merged Customer ID]],Table2_1[Merged Customer ID],Table2_1[First Name])</f>
        <v>Cardosi</v>
      </c>
      <c r="C210" s="22">
        <f>_xlfn.XLOOKUP(Table7[[#This Row],[Merged Customer ID]],Table3__3_16[Customer ID],Table3__3_16[BMI])</f>
        <v>36.85</v>
      </c>
      <c r="D210" s="22">
        <f>_xlfn.XLOOKUP(Table7[[#This Row],[Merged Customer ID]],Table3__3_16[Customer ID],Table3__3_16[HBA1C])</f>
        <v>11.12</v>
      </c>
      <c r="E210" s="22" t="str">
        <f>_xlfn.XLOOKUP(Table7[[#This Row],[Merged Customer ID]],Table3__3_16[Customer ID],Table3__3_16[Heart Issues])</f>
        <v>No</v>
      </c>
      <c r="F210" s="22" t="str">
        <f>_xlfn.XLOOKUP(Table7[[#This Row],[Merged Customer ID]],Table3__3_16[Customer ID],Table3__3_16[Any Transplants])</f>
        <v>No</v>
      </c>
      <c r="G210" s="22" t="str">
        <f>_xlfn.XLOOKUP(Table7[[#This Row],[Merged Customer ID]],Table3__3_16[Customer ID],Table3__3_16[Cancer history])</f>
        <v>No</v>
      </c>
      <c r="H210" s="22">
        <f>_xlfn.XLOOKUP(Table7[[#This Row],[Merged Customer ID]],Table3__3_16[Customer ID],Table3__3_16[NumberOfMajorSurgeries])</f>
        <v>0</v>
      </c>
      <c r="I210" s="22" t="str">
        <f>_xlfn.XLOOKUP(Table7[[#This Row],[Merged Customer ID]],Table3__3_16[Customer ID],Table3__3_16[smoker])</f>
        <v>Yes</v>
      </c>
      <c r="J210" s="22" t="str">
        <f>_xlfn.XLOOKUP(Table7[[#This Row],[Merged Customer ID]],Table3__3_16[Customer ID],Table3__3_16[Weight Status])</f>
        <v>Obesity</v>
      </c>
      <c r="K210" s="22" t="str">
        <f>_xlfn.XLOOKUP(Table7[[#This Row],[Merged Customer ID]],Table3__3_16[Customer ID],Table3__3_16[Sugar Status])</f>
        <v>Diabetes</v>
      </c>
      <c r="L210" s="25">
        <f>_xlfn.XLOOKUP(Table7[[#This Row],[Merged Customer ID]],Table6_20[Merged Customer ID],Table6_20[Date of Birth])</f>
        <v>28843</v>
      </c>
      <c r="M210" s="29">
        <f>_xlfn.XLOOKUP(Table7[[#This Row],[Merged Customer ID]],Table6_20[Merged Customer ID],Table6_20[charges],"0",0)</f>
        <v>35701.9</v>
      </c>
      <c r="N210" s="29" t="str">
        <f>_xlfn.XLOOKUP(Table7[[#This Row],[Merged Customer ID]],Table6_20[Merged Customer ID],Table6_20[Hospital tier])</f>
        <v>tier - 2</v>
      </c>
      <c r="O210" s="29" t="str">
        <f>_xlfn.XLOOKUP(Table7[[#This Row],[Merged Customer ID]],Table6_20[Merged Customer ID],Table6_20[City tier])</f>
        <v>tier - 1</v>
      </c>
      <c r="P210" s="29" t="str">
        <f>_xlfn.XLOOKUP(Table7[[#This Row],[Merged Customer ID]],Table6_20[Merged Customer ID],Table6_20[State ID])</f>
        <v>R1011</v>
      </c>
      <c r="Q210" s="35">
        <f>_xlfn.XLOOKUP(Table7[[#This Row],[Merged Customer ID]],Table6_20[Merged Customer ID],Table6_20[Age])</f>
        <v>44.469444444444441</v>
      </c>
    </row>
    <row r="211" spans="1:17" x14ac:dyDescent="0.35">
      <c r="A211" s="23" t="s">
        <v>2163</v>
      </c>
      <c r="B211" s="23" t="str">
        <f>_xlfn.XLOOKUP(Table7[[#This Row],[Merged Customer ID]],Table2_1[Merged Customer ID],Table2_1[First Name])</f>
        <v>Looney</v>
      </c>
      <c r="C211" s="23">
        <f>_xlfn.XLOOKUP(Table7[[#This Row],[Merged Customer ID]],Table3__3_16[Customer ID],Table3__3_16[BMI])</f>
        <v>31.02</v>
      </c>
      <c r="D211" s="23">
        <f>_xlfn.XLOOKUP(Table7[[#This Row],[Merged Customer ID]],Table3__3_16[Customer ID],Table3__3_16[HBA1C])</f>
        <v>4.5599999999999996</v>
      </c>
      <c r="E211" s="22" t="str">
        <f>_xlfn.XLOOKUP(Table7[[#This Row],[Merged Customer ID]],Table3__3_16[Customer ID],Table3__3_16[Heart Issues])</f>
        <v>No</v>
      </c>
      <c r="F211" s="23" t="str">
        <f>_xlfn.XLOOKUP(Table7[[#This Row],[Merged Customer ID]],Table3__3_16[Customer ID],Table3__3_16[Any Transplants])</f>
        <v>Yes</v>
      </c>
      <c r="G211" s="23" t="str">
        <f>_xlfn.XLOOKUP(Table7[[#This Row],[Merged Customer ID]],Table3__3_16[Customer ID],Table3__3_16[Cancer history])</f>
        <v>No</v>
      </c>
      <c r="H211" s="23">
        <f>_xlfn.XLOOKUP(Table7[[#This Row],[Merged Customer ID]],Table3__3_16[Customer ID],Table3__3_16[NumberOfMajorSurgeries])</f>
        <v>1</v>
      </c>
      <c r="I211" s="23" t="str">
        <f>_xlfn.XLOOKUP(Table7[[#This Row],[Merged Customer ID]],Table3__3_16[Customer ID],Table3__3_16[smoker])</f>
        <v>Yes</v>
      </c>
      <c r="J211" s="23" t="str">
        <f>_xlfn.XLOOKUP(Table7[[#This Row],[Merged Customer ID]],Table3__3_16[Customer ID],Table3__3_16[Weight Status])</f>
        <v>Obesity</v>
      </c>
      <c r="K211" s="23" t="str">
        <f>_xlfn.XLOOKUP(Table7[[#This Row],[Merged Customer ID]],Table3__3_16[Customer ID],Table3__3_16[Sugar Status])</f>
        <v>Normal</v>
      </c>
      <c r="L211" s="26">
        <f>_xlfn.XLOOKUP(Table7[[#This Row],[Merged Customer ID]],Table6_20[Merged Customer ID],Table6_20[Date of Birth])</f>
        <v>36877</v>
      </c>
      <c r="M211" s="30">
        <f>_xlfn.XLOOKUP(Table7[[#This Row],[Merged Customer ID]],Table6_20[Merged Customer ID],Table6_20[charges],"0",0)</f>
        <v>35595.589999999997</v>
      </c>
      <c r="N211" s="30" t="str">
        <f>_xlfn.XLOOKUP(Table7[[#This Row],[Merged Customer ID]],Table6_20[Merged Customer ID],Table6_20[Hospital tier])</f>
        <v>tier - 2</v>
      </c>
      <c r="O211" s="30" t="str">
        <f>_xlfn.XLOOKUP(Table7[[#This Row],[Merged Customer ID]],Table6_20[Merged Customer ID],Table6_20[City tier])</f>
        <v>tier - 3</v>
      </c>
      <c r="P211" s="30" t="str">
        <f>_xlfn.XLOOKUP(Table7[[#This Row],[Merged Customer ID]],Table6_20[Merged Customer ID],Table6_20[State ID])</f>
        <v>R1013</v>
      </c>
      <c r="Q211" s="36">
        <f>_xlfn.XLOOKUP(Table7[[#This Row],[Merged Customer ID]],Table6_20[Merged Customer ID],Table6_20[Age])</f>
        <v>22.475000000000001</v>
      </c>
    </row>
    <row r="212" spans="1:17" x14ac:dyDescent="0.35">
      <c r="A212" s="22" t="s">
        <v>2162</v>
      </c>
      <c r="B212" s="22" t="str">
        <f>_xlfn.XLOOKUP(Table7[[#This Row],[Merged Customer ID]],Table2_1[Merged Customer ID],Table2_1[First Name])</f>
        <v>Zyryanov</v>
      </c>
      <c r="C212" s="22">
        <f>_xlfn.XLOOKUP(Table7[[#This Row],[Merged Customer ID]],Table3__3_16[Customer ID],Table3__3_16[BMI])</f>
        <v>35.6</v>
      </c>
      <c r="D212" s="22">
        <f>_xlfn.XLOOKUP(Table7[[#This Row],[Merged Customer ID]],Table3__3_16[Customer ID],Table3__3_16[HBA1C])</f>
        <v>4.0199999999999996</v>
      </c>
      <c r="E212" s="22" t="str">
        <f>_xlfn.XLOOKUP(Table7[[#This Row],[Merged Customer ID]],Table3__3_16[Customer ID],Table3__3_16[Heart Issues])</f>
        <v>Yes</v>
      </c>
      <c r="F212" s="22" t="str">
        <f>_xlfn.XLOOKUP(Table7[[#This Row],[Merged Customer ID]],Table3__3_16[Customer ID],Table3__3_16[Any Transplants])</f>
        <v>Yes</v>
      </c>
      <c r="G212" s="22" t="str">
        <f>_xlfn.XLOOKUP(Table7[[#This Row],[Merged Customer ID]],Table3__3_16[Customer ID],Table3__3_16[Cancer history])</f>
        <v>No</v>
      </c>
      <c r="H212" s="22">
        <f>_xlfn.XLOOKUP(Table7[[#This Row],[Merged Customer ID]],Table3__3_16[Customer ID],Table3__3_16[NumberOfMajorSurgeries])</f>
        <v>2</v>
      </c>
      <c r="I212" s="22" t="str">
        <f>_xlfn.XLOOKUP(Table7[[#This Row],[Merged Customer ID]],Table3__3_16[Customer ID],Table3__3_16[smoker])</f>
        <v>Yes</v>
      </c>
      <c r="J212" s="22" t="str">
        <f>_xlfn.XLOOKUP(Table7[[#This Row],[Merged Customer ID]],Table3__3_16[Customer ID],Table3__3_16[Weight Status])</f>
        <v>Obesity</v>
      </c>
      <c r="K212" s="22" t="str">
        <f>_xlfn.XLOOKUP(Table7[[#This Row],[Merged Customer ID]],Table3__3_16[Customer ID],Table3__3_16[Sugar Status])</f>
        <v>Normal</v>
      </c>
      <c r="L212" s="25">
        <f>_xlfn.XLOOKUP(Table7[[#This Row],[Merged Customer ID]],Table6_20[Merged Customer ID],Table6_20[Date of Birth])</f>
        <v>36849</v>
      </c>
      <c r="M212" s="29">
        <f>_xlfn.XLOOKUP(Table7[[#This Row],[Merged Customer ID]],Table6_20[Merged Customer ID],Table6_20[charges],"0",0)</f>
        <v>35585.58</v>
      </c>
      <c r="N212" s="29" t="str">
        <f>_xlfn.XLOOKUP(Table7[[#This Row],[Merged Customer ID]],Table6_20[Merged Customer ID],Table6_20[Hospital tier])</f>
        <v>tier - 2</v>
      </c>
      <c r="O212" s="29" t="str">
        <f>_xlfn.XLOOKUP(Table7[[#This Row],[Merged Customer ID]],Table6_20[Merged Customer ID],Table6_20[City tier])</f>
        <v>tier - 3</v>
      </c>
      <c r="P212" s="29" t="str">
        <f>_xlfn.XLOOKUP(Table7[[#This Row],[Merged Customer ID]],Table6_20[Merged Customer ID],Table6_20[State ID])</f>
        <v>R1011</v>
      </c>
      <c r="Q212" s="35">
        <f>_xlfn.XLOOKUP(Table7[[#This Row],[Merged Customer ID]],Table6_20[Merged Customer ID],Table6_20[Age])</f>
        <v>22.552777777777777</v>
      </c>
    </row>
    <row r="213" spans="1:17" x14ac:dyDescent="0.35">
      <c r="A213" s="23" t="s">
        <v>2161</v>
      </c>
      <c r="B213" s="23" t="str">
        <f>_xlfn.XLOOKUP(Table7[[#This Row],[Merged Customer ID]],Table2_1[Merged Customer ID],Table2_1[First Name])</f>
        <v>Gavin</v>
      </c>
      <c r="C213" s="23">
        <f>_xlfn.XLOOKUP(Table7[[#This Row],[Merged Customer ID]],Table3__3_16[Customer ID],Table3__3_16[BMI])</f>
        <v>34.39</v>
      </c>
      <c r="D213" s="23">
        <f>_xlfn.XLOOKUP(Table7[[#This Row],[Merged Customer ID]],Table3__3_16[Customer ID],Table3__3_16[HBA1C])</f>
        <v>8.7200000000000006</v>
      </c>
      <c r="E213" s="22" t="str">
        <f>_xlfn.XLOOKUP(Table7[[#This Row],[Merged Customer ID]],Table3__3_16[Customer ID],Table3__3_16[Heart Issues])</f>
        <v>No</v>
      </c>
      <c r="F213" s="23" t="str">
        <f>_xlfn.XLOOKUP(Table7[[#This Row],[Merged Customer ID]],Table3__3_16[Customer ID],Table3__3_16[Any Transplants])</f>
        <v>No</v>
      </c>
      <c r="G213" s="23" t="str">
        <f>_xlfn.XLOOKUP(Table7[[#This Row],[Merged Customer ID]],Table3__3_16[Customer ID],Table3__3_16[Cancer history])</f>
        <v>No</v>
      </c>
      <c r="H213" s="23">
        <f>_xlfn.XLOOKUP(Table7[[#This Row],[Merged Customer ID]],Table3__3_16[Customer ID],Table3__3_16[NumberOfMajorSurgeries])</f>
        <v>0</v>
      </c>
      <c r="I213" s="23" t="str">
        <f>_xlfn.XLOOKUP(Table7[[#This Row],[Merged Customer ID]],Table3__3_16[Customer ID],Table3__3_16[smoker])</f>
        <v>Yes</v>
      </c>
      <c r="J213" s="23" t="str">
        <f>_xlfn.XLOOKUP(Table7[[#This Row],[Merged Customer ID]],Table3__3_16[Customer ID],Table3__3_16[Weight Status])</f>
        <v>Obesity</v>
      </c>
      <c r="K213" s="23" t="str">
        <f>_xlfn.XLOOKUP(Table7[[#This Row],[Merged Customer ID]],Table3__3_16[Customer ID],Table3__3_16[Sugar Status])</f>
        <v>Diabetes</v>
      </c>
      <c r="L213" s="26">
        <f>_xlfn.XLOOKUP(Table7[[#This Row],[Merged Customer ID]],Table6_20[Merged Customer ID],Table6_20[Date of Birth])</f>
        <v>26155</v>
      </c>
      <c r="M213" s="30">
        <f>_xlfn.XLOOKUP(Table7[[#This Row],[Merged Customer ID]],Table6_20[Merged Customer ID],Table6_20[charges],"0",0)</f>
        <v>35583.17</v>
      </c>
      <c r="N213" s="30" t="str">
        <f>_xlfn.XLOOKUP(Table7[[#This Row],[Merged Customer ID]],Table6_20[Merged Customer ID],Table6_20[Hospital tier])</f>
        <v>tier - 1</v>
      </c>
      <c r="O213" s="30" t="str">
        <f>_xlfn.XLOOKUP(Table7[[#This Row],[Merged Customer ID]],Table6_20[Merged Customer ID],Table6_20[City tier])</f>
        <v>tier - 3</v>
      </c>
      <c r="P213" s="30" t="str">
        <f>_xlfn.XLOOKUP(Table7[[#This Row],[Merged Customer ID]],Table6_20[Merged Customer ID],Table6_20[State ID])</f>
        <v>R1011</v>
      </c>
      <c r="Q213" s="36">
        <f>_xlfn.XLOOKUP(Table7[[#This Row],[Merged Customer ID]],Table6_20[Merged Customer ID],Table6_20[Age])</f>
        <v>51.827777777777776</v>
      </c>
    </row>
    <row r="214" spans="1:17" x14ac:dyDescent="0.35">
      <c r="A214" s="22" t="s">
        <v>2160</v>
      </c>
      <c r="B214" s="22" t="str">
        <f>_xlfn.XLOOKUP(Table7[[#This Row],[Merged Customer ID]],Table2_1[Merged Customer ID],Table2_1[First Name])</f>
        <v>Littlefield</v>
      </c>
      <c r="C214" s="22">
        <f>_xlfn.XLOOKUP(Table7[[#This Row],[Merged Customer ID]],Table3__3_16[Customer ID],Table3__3_16[BMI])</f>
        <v>29.06</v>
      </c>
      <c r="D214" s="22">
        <f>_xlfn.XLOOKUP(Table7[[#This Row],[Merged Customer ID]],Table3__3_16[Customer ID],Table3__3_16[HBA1C])</f>
        <v>6.25</v>
      </c>
      <c r="E214" s="22" t="str">
        <f>_xlfn.XLOOKUP(Table7[[#This Row],[Merged Customer ID]],Table3__3_16[Customer ID],Table3__3_16[Heart Issues])</f>
        <v>Yes</v>
      </c>
      <c r="F214" s="22" t="str">
        <f>_xlfn.XLOOKUP(Table7[[#This Row],[Merged Customer ID]],Table3__3_16[Customer ID],Table3__3_16[Any Transplants])</f>
        <v>No</v>
      </c>
      <c r="G214" s="22" t="str">
        <f>_xlfn.XLOOKUP(Table7[[#This Row],[Merged Customer ID]],Table3__3_16[Customer ID],Table3__3_16[Cancer history])</f>
        <v>No</v>
      </c>
      <c r="H214" s="22">
        <f>_xlfn.XLOOKUP(Table7[[#This Row],[Merged Customer ID]],Table3__3_16[Customer ID],Table3__3_16[NumberOfMajorSurgeries])</f>
        <v>1</v>
      </c>
      <c r="I214" s="22" t="str">
        <f>_xlfn.XLOOKUP(Table7[[#This Row],[Merged Customer ID]],Table3__3_16[Customer ID],Table3__3_16[smoker])</f>
        <v>Yes</v>
      </c>
      <c r="J214" s="22" t="str">
        <f>_xlfn.XLOOKUP(Table7[[#This Row],[Merged Customer ID]],Table3__3_16[Customer ID],Table3__3_16[Weight Status])</f>
        <v>Overweight</v>
      </c>
      <c r="K214" s="22" t="str">
        <f>_xlfn.XLOOKUP(Table7[[#This Row],[Merged Customer ID]],Table3__3_16[Customer ID],Table3__3_16[Sugar Status])</f>
        <v>Prediabetes</v>
      </c>
      <c r="L214" s="25">
        <f>_xlfn.XLOOKUP(Table7[[#This Row],[Merged Customer ID]],Table6_20[Merged Customer ID],Table6_20[Date of Birth])</f>
        <v>23618</v>
      </c>
      <c r="M214" s="29">
        <f>_xlfn.XLOOKUP(Table7[[#This Row],[Merged Customer ID]],Table6_20[Merged Customer ID],Table6_20[charges],"0",0)</f>
        <v>35573.26</v>
      </c>
      <c r="N214" s="29" t="str">
        <f>_xlfn.XLOOKUP(Table7[[#This Row],[Merged Customer ID]],Table6_20[Merged Customer ID],Table6_20[Hospital tier])</f>
        <v>tier - 2</v>
      </c>
      <c r="O214" s="29" t="str">
        <f>_xlfn.XLOOKUP(Table7[[#This Row],[Merged Customer ID]],Table6_20[Merged Customer ID],Table6_20[City tier])</f>
        <v>tier - 1</v>
      </c>
      <c r="P214" s="29" t="str">
        <f>_xlfn.XLOOKUP(Table7[[#This Row],[Merged Customer ID]],Table6_20[Merged Customer ID],Table6_20[State ID])</f>
        <v>R1011</v>
      </c>
      <c r="Q214" s="35">
        <f>_xlfn.XLOOKUP(Table7[[#This Row],[Merged Customer ID]],Table6_20[Merged Customer ID],Table6_20[Age])</f>
        <v>58.774999999999999</v>
      </c>
    </row>
    <row r="215" spans="1:17" x14ac:dyDescent="0.35">
      <c r="A215" s="23" t="s">
        <v>2159</v>
      </c>
      <c r="B215" s="23" t="str">
        <f>_xlfn.XLOOKUP(Table7[[#This Row],[Merged Customer ID]],Table2_1[Merged Customer ID],Table2_1[First Name])</f>
        <v>Shearer</v>
      </c>
      <c r="C215" s="23">
        <f>_xlfn.XLOOKUP(Table7[[#This Row],[Merged Customer ID]],Table3__3_16[Customer ID],Table3__3_16[BMI])</f>
        <v>35.799999999999997</v>
      </c>
      <c r="D215" s="23">
        <f>_xlfn.XLOOKUP(Table7[[#This Row],[Merged Customer ID]],Table3__3_16[Customer ID],Table3__3_16[HBA1C])</f>
        <v>7.32</v>
      </c>
      <c r="E215" s="22" t="str">
        <f>_xlfn.XLOOKUP(Table7[[#This Row],[Merged Customer ID]],Table3__3_16[Customer ID],Table3__3_16[Heart Issues])</f>
        <v>No</v>
      </c>
      <c r="F215" s="23" t="str">
        <f>_xlfn.XLOOKUP(Table7[[#This Row],[Merged Customer ID]],Table3__3_16[Customer ID],Table3__3_16[Any Transplants])</f>
        <v>No</v>
      </c>
      <c r="G215" s="23" t="str">
        <f>_xlfn.XLOOKUP(Table7[[#This Row],[Merged Customer ID]],Table3__3_16[Customer ID],Table3__3_16[Cancer history])</f>
        <v>No</v>
      </c>
      <c r="H215" s="23">
        <f>_xlfn.XLOOKUP(Table7[[#This Row],[Merged Customer ID]],Table3__3_16[Customer ID],Table3__3_16[NumberOfMajorSurgeries])</f>
        <v>2</v>
      </c>
      <c r="I215" s="23" t="str">
        <f>_xlfn.XLOOKUP(Table7[[#This Row],[Merged Customer ID]],Table3__3_16[Customer ID],Table3__3_16[smoker])</f>
        <v>Yes</v>
      </c>
      <c r="J215" s="23" t="str">
        <f>_xlfn.XLOOKUP(Table7[[#This Row],[Merged Customer ID]],Table3__3_16[Customer ID],Table3__3_16[Weight Status])</f>
        <v>Obesity</v>
      </c>
      <c r="K215" s="23" t="str">
        <f>_xlfn.XLOOKUP(Table7[[#This Row],[Merged Customer ID]],Table3__3_16[Customer ID],Table3__3_16[Sugar Status])</f>
        <v>Diabetes</v>
      </c>
      <c r="L215" s="26">
        <f>_xlfn.XLOOKUP(Table7[[#This Row],[Merged Customer ID]],Table6_20[Merged Customer ID],Table6_20[Date of Birth])</f>
        <v>26964</v>
      </c>
      <c r="M215" s="30">
        <f>_xlfn.XLOOKUP(Table7[[#This Row],[Merged Customer ID]],Table6_20[Merged Customer ID],Table6_20[charges],"0",0)</f>
        <v>35547.72</v>
      </c>
      <c r="N215" s="30" t="str">
        <f>_xlfn.XLOOKUP(Table7[[#This Row],[Merged Customer ID]],Table6_20[Merged Customer ID],Table6_20[Hospital tier])</f>
        <v>tier - 1</v>
      </c>
      <c r="O215" s="30" t="str">
        <f>_xlfn.XLOOKUP(Table7[[#This Row],[Merged Customer ID]],Table6_20[Merged Customer ID],Table6_20[City tier])</f>
        <v>tier - 1</v>
      </c>
      <c r="P215" s="30" t="str">
        <f>_xlfn.XLOOKUP(Table7[[#This Row],[Merged Customer ID]],Table6_20[Merged Customer ID],Table6_20[State ID])</f>
        <v>R1011</v>
      </c>
      <c r="Q215" s="36">
        <f>_xlfn.XLOOKUP(Table7[[#This Row],[Merged Customer ID]],Table6_20[Merged Customer ID],Table6_20[Age])</f>
        <v>49.613888888888887</v>
      </c>
    </row>
    <row r="216" spans="1:17" x14ac:dyDescent="0.35">
      <c r="A216" s="22" t="s">
        <v>2158</v>
      </c>
      <c r="B216" s="22" t="str">
        <f>_xlfn.XLOOKUP(Table7[[#This Row],[Merged Customer ID]],Table2_1[Merged Customer ID],Table2_1[First Name])</f>
        <v>Armstrong</v>
      </c>
      <c r="C216" s="22">
        <f>_xlfn.XLOOKUP(Table7[[#This Row],[Merged Customer ID]],Table3__3_16[Customer ID],Table3__3_16[BMI])</f>
        <v>49.8</v>
      </c>
      <c r="D216" s="22">
        <f>_xlfn.XLOOKUP(Table7[[#This Row],[Merged Customer ID]],Table3__3_16[Customer ID],Table3__3_16[HBA1C])</f>
        <v>4.24</v>
      </c>
      <c r="E216" s="22" t="str">
        <f>_xlfn.XLOOKUP(Table7[[#This Row],[Merged Customer ID]],Table3__3_16[Customer ID],Table3__3_16[Heart Issues])</f>
        <v>No</v>
      </c>
      <c r="F216" s="22" t="str">
        <f>_xlfn.XLOOKUP(Table7[[#This Row],[Merged Customer ID]],Table3__3_16[Customer ID],Table3__3_16[Any Transplants])</f>
        <v>No</v>
      </c>
      <c r="G216" s="22" t="str">
        <f>_xlfn.XLOOKUP(Table7[[#This Row],[Merged Customer ID]],Table3__3_16[Customer ID],Table3__3_16[Cancer history])</f>
        <v>No</v>
      </c>
      <c r="H216" s="22">
        <f>_xlfn.XLOOKUP(Table7[[#This Row],[Merged Customer ID]],Table3__3_16[Customer ID],Table3__3_16[NumberOfMajorSurgeries])</f>
        <v>1</v>
      </c>
      <c r="I216" s="22" t="str">
        <f>_xlfn.XLOOKUP(Table7[[#This Row],[Merged Customer ID]],Table3__3_16[Customer ID],Table3__3_16[smoker])</f>
        <v>Yes</v>
      </c>
      <c r="J216" s="22" t="str">
        <f>_xlfn.XLOOKUP(Table7[[#This Row],[Merged Customer ID]],Table3__3_16[Customer ID],Table3__3_16[Weight Status])</f>
        <v>Obesity</v>
      </c>
      <c r="K216" s="22" t="str">
        <f>_xlfn.XLOOKUP(Table7[[#This Row],[Merged Customer ID]],Table3__3_16[Customer ID],Table3__3_16[Sugar Status])</f>
        <v>Normal</v>
      </c>
      <c r="L216" s="25">
        <f>_xlfn.XLOOKUP(Table7[[#This Row],[Merged Customer ID]],Table6_20[Merged Customer ID],Table6_20[Date of Birth])</f>
        <v>33860</v>
      </c>
      <c r="M216" s="29">
        <f>_xlfn.XLOOKUP(Table7[[#This Row],[Merged Customer ID]],Table6_20[Merged Customer ID],Table6_20[charges],"0",0)</f>
        <v>35547.47</v>
      </c>
      <c r="N216" s="29" t="str">
        <f>_xlfn.XLOOKUP(Table7[[#This Row],[Merged Customer ID]],Table6_20[Merged Customer ID],Table6_20[Hospital tier])</f>
        <v>tier - 2</v>
      </c>
      <c r="O216" s="29" t="str">
        <f>_xlfn.XLOOKUP(Table7[[#This Row],[Merged Customer ID]],Table6_20[Merged Customer ID],Table6_20[City tier])</f>
        <v>tier - 3</v>
      </c>
      <c r="P216" s="29" t="str">
        <f>_xlfn.XLOOKUP(Table7[[#This Row],[Merged Customer ID]],Table6_20[Merged Customer ID],Table6_20[State ID])</f>
        <v>R1011</v>
      </c>
      <c r="Q216" s="35">
        <f>_xlfn.XLOOKUP(Table7[[#This Row],[Merged Customer ID]],Table6_20[Merged Customer ID],Table6_20[Age])</f>
        <v>30.736111111111111</v>
      </c>
    </row>
    <row r="217" spans="1:17" x14ac:dyDescent="0.35">
      <c r="A217" s="23" t="s">
        <v>2157</v>
      </c>
      <c r="B217" s="23" t="str">
        <f>_xlfn.XLOOKUP(Table7[[#This Row],[Merged Customer ID]],Table2_1[Merged Customer ID],Table2_1[First Name])</f>
        <v>Warriner</v>
      </c>
      <c r="C217" s="23">
        <f>_xlfn.XLOOKUP(Table7[[#This Row],[Merged Customer ID]],Table3__3_16[Customer ID],Table3__3_16[BMI])</f>
        <v>35.71</v>
      </c>
      <c r="D217" s="23">
        <f>_xlfn.XLOOKUP(Table7[[#This Row],[Merged Customer ID]],Table3__3_16[Customer ID],Table3__3_16[HBA1C])</f>
        <v>6.84</v>
      </c>
      <c r="E217" s="22" t="str">
        <f>_xlfn.XLOOKUP(Table7[[#This Row],[Merged Customer ID]],Table3__3_16[Customer ID],Table3__3_16[Heart Issues])</f>
        <v>No</v>
      </c>
      <c r="F217" s="23" t="str">
        <f>_xlfn.XLOOKUP(Table7[[#This Row],[Merged Customer ID]],Table3__3_16[Customer ID],Table3__3_16[Any Transplants])</f>
        <v>No</v>
      </c>
      <c r="G217" s="23" t="str">
        <f>_xlfn.XLOOKUP(Table7[[#This Row],[Merged Customer ID]],Table3__3_16[Customer ID],Table3__3_16[Cancer history])</f>
        <v>No</v>
      </c>
      <c r="H217" s="23">
        <f>_xlfn.XLOOKUP(Table7[[#This Row],[Merged Customer ID]],Table3__3_16[Customer ID],Table3__3_16[NumberOfMajorSurgeries])</f>
        <v>2</v>
      </c>
      <c r="I217" s="23" t="str">
        <f>_xlfn.XLOOKUP(Table7[[#This Row],[Merged Customer ID]],Table3__3_16[Customer ID],Table3__3_16[smoker])</f>
        <v>Yes</v>
      </c>
      <c r="J217" s="23" t="str">
        <f>_xlfn.XLOOKUP(Table7[[#This Row],[Merged Customer ID]],Table3__3_16[Customer ID],Table3__3_16[Weight Status])</f>
        <v>Obesity</v>
      </c>
      <c r="K217" s="23" t="str">
        <f>_xlfn.XLOOKUP(Table7[[#This Row],[Merged Customer ID]],Table3__3_16[Customer ID],Table3__3_16[Sugar Status])</f>
        <v>Diabetes</v>
      </c>
      <c r="L217" s="26">
        <f>_xlfn.XLOOKUP(Table7[[#This Row],[Merged Customer ID]],Table6_20[Merged Customer ID],Table6_20[Date of Birth])</f>
        <v>27014</v>
      </c>
      <c r="M217" s="30">
        <f>_xlfn.XLOOKUP(Table7[[#This Row],[Merged Customer ID]],Table6_20[Merged Customer ID],Table6_20[charges],"0",0)</f>
        <v>35517.19</v>
      </c>
      <c r="N217" s="30" t="str">
        <f>_xlfn.XLOOKUP(Table7[[#This Row],[Merged Customer ID]],Table6_20[Merged Customer ID],Table6_20[Hospital tier])</f>
        <v>tier - 2</v>
      </c>
      <c r="O217" s="30" t="str">
        <f>_xlfn.XLOOKUP(Table7[[#This Row],[Merged Customer ID]],Table6_20[Merged Customer ID],Table6_20[City tier])</f>
        <v>tier - 2</v>
      </c>
      <c r="P217" s="30" t="str">
        <f>_xlfn.XLOOKUP(Table7[[#This Row],[Merged Customer ID]],Table6_20[Merged Customer ID],Table6_20[State ID])</f>
        <v>R1011</v>
      </c>
      <c r="Q217" s="36">
        <f>_xlfn.XLOOKUP(Table7[[#This Row],[Merged Customer ID]],Table6_20[Merged Customer ID],Table6_20[Age])</f>
        <v>49.477777777777774</v>
      </c>
    </row>
    <row r="218" spans="1:17" x14ac:dyDescent="0.35">
      <c r="A218" s="22" t="s">
        <v>2156</v>
      </c>
      <c r="B218" s="22" t="str">
        <f>_xlfn.XLOOKUP(Table7[[#This Row],[Merged Customer ID]],Table2_1[Merged Customer ID],Table2_1[First Name])</f>
        <v>White</v>
      </c>
      <c r="C218" s="22">
        <f>_xlfn.XLOOKUP(Table7[[#This Row],[Merged Customer ID]],Table3__3_16[Customer ID],Table3__3_16[BMI])</f>
        <v>30.8</v>
      </c>
      <c r="D218" s="22">
        <f>_xlfn.XLOOKUP(Table7[[#This Row],[Merged Customer ID]],Table3__3_16[Customer ID],Table3__3_16[HBA1C])</f>
        <v>5.23</v>
      </c>
      <c r="E218" s="22" t="str">
        <f>_xlfn.XLOOKUP(Table7[[#This Row],[Merged Customer ID]],Table3__3_16[Customer ID],Table3__3_16[Heart Issues])</f>
        <v>Yes</v>
      </c>
      <c r="F218" s="22" t="str">
        <f>_xlfn.XLOOKUP(Table7[[#This Row],[Merged Customer ID]],Table3__3_16[Customer ID],Table3__3_16[Any Transplants])</f>
        <v>No</v>
      </c>
      <c r="G218" s="22" t="str">
        <f>_xlfn.XLOOKUP(Table7[[#This Row],[Merged Customer ID]],Table3__3_16[Customer ID],Table3__3_16[Cancer history])</f>
        <v>No</v>
      </c>
      <c r="H218" s="22">
        <f>_xlfn.XLOOKUP(Table7[[#This Row],[Merged Customer ID]],Table3__3_16[Customer ID],Table3__3_16[NumberOfMajorSurgeries])</f>
        <v>1</v>
      </c>
      <c r="I218" s="22" t="str">
        <f>_xlfn.XLOOKUP(Table7[[#This Row],[Merged Customer ID]],Table3__3_16[Customer ID],Table3__3_16[smoker])</f>
        <v>Yes</v>
      </c>
      <c r="J218" s="22" t="str">
        <f>_xlfn.XLOOKUP(Table7[[#This Row],[Merged Customer ID]],Table3__3_16[Customer ID],Table3__3_16[Weight Status])</f>
        <v>Obesity</v>
      </c>
      <c r="K218" s="22" t="str">
        <f>_xlfn.XLOOKUP(Table7[[#This Row],[Merged Customer ID]],Table3__3_16[Customer ID],Table3__3_16[Sugar Status])</f>
        <v>Normal</v>
      </c>
      <c r="L218" s="25">
        <f>_xlfn.XLOOKUP(Table7[[#This Row],[Merged Customer ID]],Table6_20[Merged Customer ID],Table6_20[Date of Birth])</f>
        <v>32467</v>
      </c>
      <c r="M218" s="29">
        <f>_xlfn.XLOOKUP(Table7[[#This Row],[Merged Customer ID]],Table6_20[Merged Customer ID],Table6_20[charges],"0",0)</f>
        <v>35491.64</v>
      </c>
      <c r="N218" s="29" t="str">
        <f>_xlfn.XLOOKUP(Table7[[#This Row],[Merged Customer ID]],Table6_20[Merged Customer ID],Table6_20[Hospital tier])</f>
        <v>tier - 1</v>
      </c>
      <c r="O218" s="29" t="str">
        <f>_xlfn.XLOOKUP(Table7[[#This Row],[Merged Customer ID]],Table6_20[Merged Customer ID],Table6_20[City tier])</f>
        <v>tier - 2</v>
      </c>
      <c r="P218" s="29" t="str">
        <f>_xlfn.XLOOKUP(Table7[[#This Row],[Merged Customer ID]],Table6_20[Merged Customer ID],Table6_20[State ID])</f>
        <v>R1011</v>
      </c>
      <c r="Q218" s="35">
        <f>_xlfn.XLOOKUP(Table7[[#This Row],[Merged Customer ID]],Table6_20[Merged Customer ID],Table6_20[Age])</f>
        <v>34.549999999999997</v>
      </c>
    </row>
    <row r="219" spans="1:17" x14ac:dyDescent="0.35">
      <c r="A219" s="23" t="s">
        <v>2155</v>
      </c>
      <c r="B219" s="23" t="str">
        <f>_xlfn.XLOOKUP(Table7[[#This Row],[Merged Customer ID]],Table2_1[Merged Customer ID],Table2_1[First Name])</f>
        <v>Cordaro</v>
      </c>
      <c r="C219" s="23">
        <f>_xlfn.XLOOKUP(Table7[[#This Row],[Merged Customer ID]],Table3__3_16[Customer ID],Table3__3_16[BMI])</f>
        <v>33.69</v>
      </c>
      <c r="D219" s="23">
        <f>_xlfn.XLOOKUP(Table7[[#This Row],[Merged Customer ID]],Table3__3_16[Customer ID],Table3__3_16[HBA1C])</f>
        <v>9.68</v>
      </c>
      <c r="E219" s="22" t="str">
        <f>_xlfn.XLOOKUP(Table7[[#This Row],[Merged Customer ID]],Table3__3_16[Customer ID],Table3__3_16[Heart Issues])</f>
        <v>No</v>
      </c>
      <c r="F219" s="23" t="str">
        <f>_xlfn.XLOOKUP(Table7[[#This Row],[Merged Customer ID]],Table3__3_16[Customer ID],Table3__3_16[Any Transplants])</f>
        <v>No</v>
      </c>
      <c r="G219" s="23" t="str">
        <f>_xlfn.XLOOKUP(Table7[[#This Row],[Merged Customer ID]],Table3__3_16[Customer ID],Table3__3_16[Cancer history])</f>
        <v>No</v>
      </c>
      <c r="H219" s="23">
        <f>_xlfn.XLOOKUP(Table7[[#This Row],[Merged Customer ID]],Table3__3_16[Customer ID],Table3__3_16[NumberOfMajorSurgeries])</f>
        <v>0</v>
      </c>
      <c r="I219" s="23" t="str">
        <f>_xlfn.XLOOKUP(Table7[[#This Row],[Merged Customer ID]],Table3__3_16[Customer ID],Table3__3_16[smoker])</f>
        <v>Yes</v>
      </c>
      <c r="J219" s="23" t="str">
        <f>_xlfn.XLOOKUP(Table7[[#This Row],[Merged Customer ID]],Table3__3_16[Customer ID],Table3__3_16[Weight Status])</f>
        <v>Obesity</v>
      </c>
      <c r="K219" s="23" t="str">
        <f>_xlfn.XLOOKUP(Table7[[#This Row],[Merged Customer ID]],Table3__3_16[Customer ID],Table3__3_16[Sugar Status])</f>
        <v>Diabetes</v>
      </c>
      <c r="L219" s="26">
        <f>_xlfn.XLOOKUP(Table7[[#This Row],[Merged Customer ID]],Table6_20[Merged Customer ID],Table6_20[Date of Birth])</f>
        <v>26198</v>
      </c>
      <c r="M219" s="30">
        <f>_xlfn.XLOOKUP(Table7[[#This Row],[Merged Customer ID]],Table6_20[Merged Customer ID],Table6_20[charges],"0",0)</f>
        <v>35345.730000000003</v>
      </c>
      <c r="N219" s="30" t="str">
        <f>_xlfn.XLOOKUP(Table7[[#This Row],[Merged Customer ID]],Table6_20[Merged Customer ID],Table6_20[Hospital tier])</f>
        <v>tier - 2</v>
      </c>
      <c r="O219" s="30" t="str">
        <f>_xlfn.XLOOKUP(Table7[[#This Row],[Merged Customer ID]],Table6_20[Merged Customer ID],Table6_20[City tier])</f>
        <v>tier - 3</v>
      </c>
      <c r="P219" s="30" t="str">
        <f>_xlfn.XLOOKUP(Table7[[#This Row],[Merged Customer ID]],Table6_20[Merged Customer ID],Table6_20[State ID])</f>
        <v>R1011</v>
      </c>
      <c r="Q219" s="36">
        <f>_xlfn.XLOOKUP(Table7[[#This Row],[Merged Customer ID]],Table6_20[Merged Customer ID],Table6_20[Age])</f>
        <v>51.711111111111109</v>
      </c>
    </row>
    <row r="220" spans="1:17" x14ac:dyDescent="0.35">
      <c r="A220" s="22" t="s">
        <v>2154</v>
      </c>
      <c r="B220" s="22" t="str">
        <f>_xlfn.XLOOKUP(Table7[[#This Row],[Merged Customer ID]],Table2_1[Merged Customer ID],Table2_1[First Name])</f>
        <v>Hamilton</v>
      </c>
      <c r="C220" s="22">
        <f>_xlfn.XLOOKUP(Table7[[#This Row],[Merged Customer ID]],Table3__3_16[Customer ID],Table3__3_16[BMI])</f>
        <v>42.27</v>
      </c>
      <c r="D220" s="22">
        <f>_xlfn.XLOOKUP(Table7[[#This Row],[Merged Customer ID]],Table3__3_16[Customer ID],Table3__3_16[HBA1C])</f>
        <v>6.05</v>
      </c>
      <c r="E220" s="22" t="str">
        <f>_xlfn.XLOOKUP(Table7[[#This Row],[Merged Customer ID]],Table3__3_16[Customer ID],Table3__3_16[Heart Issues])</f>
        <v>Yes</v>
      </c>
      <c r="F220" s="22" t="str">
        <f>_xlfn.XLOOKUP(Table7[[#This Row],[Merged Customer ID]],Table3__3_16[Customer ID],Table3__3_16[Any Transplants])</f>
        <v>No</v>
      </c>
      <c r="G220" s="22" t="str">
        <f>_xlfn.XLOOKUP(Table7[[#This Row],[Merged Customer ID]],Table3__3_16[Customer ID],Table3__3_16[Cancer history])</f>
        <v>No</v>
      </c>
      <c r="H220" s="22">
        <f>_xlfn.XLOOKUP(Table7[[#This Row],[Merged Customer ID]],Table3__3_16[Customer ID],Table3__3_16[NumberOfMajorSurgeries])</f>
        <v>1</v>
      </c>
      <c r="I220" s="22" t="str">
        <f>_xlfn.XLOOKUP(Table7[[#This Row],[Merged Customer ID]],Table3__3_16[Customer ID],Table3__3_16[smoker])</f>
        <v>Yes</v>
      </c>
      <c r="J220" s="22" t="str">
        <f>_xlfn.XLOOKUP(Table7[[#This Row],[Merged Customer ID]],Table3__3_16[Customer ID],Table3__3_16[Weight Status])</f>
        <v>Obesity</v>
      </c>
      <c r="K220" s="22" t="str">
        <f>_xlfn.XLOOKUP(Table7[[#This Row],[Merged Customer ID]],Table3__3_16[Customer ID],Table3__3_16[Sugar Status])</f>
        <v>Prediabetes</v>
      </c>
      <c r="L220" s="25">
        <f>_xlfn.XLOOKUP(Table7[[#This Row],[Merged Customer ID]],Table6_20[Merged Customer ID],Table6_20[Date of Birth])</f>
        <v>32405</v>
      </c>
      <c r="M220" s="29">
        <f>_xlfn.XLOOKUP(Table7[[#This Row],[Merged Customer ID]],Table6_20[Merged Customer ID],Table6_20[charges],"0",0)</f>
        <v>35315.96</v>
      </c>
      <c r="N220" s="29" t="str">
        <f>_xlfn.XLOOKUP(Table7[[#This Row],[Merged Customer ID]],Table6_20[Merged Customer ID],Table6_20[Hospital tier])</f>
        <v>tier - 2</v>
      </c>
      <c r="O220" s="29" t="str">
        <f>_xlfn.XLOOKUP(Table7[[#This Row],[Merged Customer ID]],Table6_20[Merged Customer ID],Table6_20[City tier])</f>
        <v>tier - 1</v>
      </c>
      <c r="P220" s="29" t="str">
        <f>_xlfn.XLOOKUP(Table7[[#This Row],[Merged Customer ID]],Table6_20[Merged Customer ID],Table6_20[State ID])</f>
        <v>R1011</v>
      </c>
      <c r="Q220" s="35">
        <f>_xlfn.XLOOKUP(Table7[[#This Row],[Merged Customer ID]],Table6_20[Merged Customer ID],Table6_20[Age])</f>
        <v>34.719444444444441</v>
      </c>
    </row>
    <row r="221" spans="1:17" x14ac:dyDescent="0.35">
      <c r="A221" s="23" t="s">
        <v>2153</v>
      </c>
      <c r="B221" s="23" t="str">
        <f>_xlfn.XLOOKUP(Table7[[#This Row],[Merged Customer ID]],Table2_1[Merged Customer ID],Table2_1[First Name])</f>
        <v>Meyer</v>
      </c>
      <c r="C221" s="23">
        <f>_xlfn.XLOOKUP(Table7[[#This Row],[Merged Customer ID]],Table3__3_16[Customer ID],Table3__3_16[BMI])</f>
        <v>53.25</v>
      </c>
      <c r="D221" s="23">
        <f>_xlfn.XLOOKUP(Table7[[#This Row],[Merged Customer ID]],Table3__3_16[Customer ID],Table3__3_16[HBA1C])</f>
        <v>6.11</v>
      </c>
      <c r="E221" s="22" t="str">
        <f>_xlfn.XLOOKUP(Table7[[#This Row],[Merged Customer ID]],Table3__3_16[Customer ID],Table3__3_16[Heart Issues])</f>
        <v>Yes</v>
      </c>
      <c r="F221" s="23" t="str">
        <f>_xlfn.XLOOKUP(Table7[[#This Row],[Merged Customer ID]],Table3__3_16[Customer ID],Table3__3_16[Any Transplants])</f>
        <v>No</v>
      </c>
      <c r="G221" s="23" t="str">
        <f>_xlfn.XLOOKUP(Table7[[#This Row],[Merged Customer ID]],Table3__3_16[Customer ID],Table3__3_16[Cancer history])</f>
        <v>Yes</v>
      </c>
      <c r="H221" s="23">
        <f>_xlfn.XLOOKUP(Table7[[#This Row],[Merged Customer ID]],Table3__3_16[Customer ID],Table3__3_16[NumberOfMajorSurgeries])</f>
        <v>1</v>
      </c>
      <c r="I221" s="23" t="str">
        <f>_xlfn.XLOOKUP(Table7[[#This Row],[Merged Customer ID]],Table3__3_16[Customer ID],Table3__3_16[smoker])</f>
        <v>Yes</v>
      </c>
      <c r="J221" s="23" t="str">
        <f>_xlfn.XLOOKUP(Table7[[#This Row],[Merged Customer ID]],Table3__3_16[Customer ID],Table3__3_16[Weight Status])</f>
        <v>Obesity</v>
      </c>
      <c r="K221" s="23" t="str">
        <f>_xlfn.XLOOKUP(Table7[[#This Row],[Merged Customer ID]],Table3__3_16[Customer ID],Table3__3_16[Sugar Status])</f>
        <v>Prediabetes</v>
      </c>
      <c r="L221" s="26">
        <f>_xlfn.XLOOKUP(Table7[[#This Row],[Merged Customer ID]],Table6_20[Merged Customer ID],Table6_20[Date of Birth])</f>
        <v>35620</v>
      </c>
      <c r="M221" s="30">
        <f>_xlfn.XLOOKUP(Table7[[#This Row],[Merged Customer ID]],Table6_20[Merged Customer ID],Table6_20[charges],"0",0)</f>
        <v>35302.089999999997</v>
      </c>
      <c r="N221" s="30" t="str">
        <f>_xlfn.XLOOKUP(Table7[[#This Row],[Merged Customer ID]],Table6_20[Merged Customer ID],Table6_20[Hospital tier])</f>
        <v>tier - 1</v>
      </c>
      <c r="O221" s="30" t="str">
        <f>_xlfn.XLOOKUP(Table7[[#This Row],[Merged Customer ID]],Table6_20[Merged Customer ID],Table6_20[City tier])</f>
        <v>tier - 2</v>
      </c>
      <c r="P221" s="30" t="str">
        <f>_xlfn.XLOOKUP(Table7[[#This Row],[Merged Customer ID]],Table6_20[Merged Customer ID],Table6_20[State ID])</f>
        <v>R1011</v>
      </c>
      <c r="Q221" s="36">
        <f>_xlfn.XLOOKUP(Table7[[#This Row],[Merged Customer ID]],Table6_20[Merged Customer ID],Table6_20[Age])</f>
        <v>25.913888888888888</v>
      </c>
    </row>
    <row r="222" spans="1:17" x14ac:dyDescent="0.35">
      <c r="A222" s="22" t="s">
        <v>2152</v>
      </c>
      <c r="B222" s="22" t="str">
        <f>_xlfn.XLOOKUP(Table7[[#This Row],[Merged Customer ID]],Table2_1[Merged Customer ID],Table2_1[First Name])</f>
        <v>Duke</v>
      </c>
      <c r="C222" s="22">
        <f>_xlfn.XLOOKUP(Table7[[#This Row],[Merged Customer ID]],Table3__3_16[Customer ID],Table3__3_16[BMI])</f>
        <v>26.8</v>
      </c>
      <c r="D222" s="22">
        <f>_xlfn.XLOOKUP(Table7[[#This Row],[Merged Customer ID]],Table3__3_16[Customer ID],Table3__3_16[HBA1C])</f>
        <v>10.93</v>
      </c>
      <c r="E222" s="22" t="str">
        <f>_xlfn.XLOOKUP(Table7[[#This Row],[Merged Customer ID]],Table3__3_16[Customer ID],Table3__3_16[Heart Issues])</f>
        <v>Yes</v>
      </c>
      <c r="F222" s="22" t="str">
        <f>_xlfn.XLOOKUP(Table7[[#This Row],[Merged Customer ID]],Table3__3_16[Customer ID],Table3__3_16[Any Transplants])</f>
        <v>No</v>
      </c>
      <c r="G222" s="22" t="str">
        <f>_xlfn.XLOOKUP(Table7[[#This Row],[Merged Customer ID]],Table3__3_16[Customer ID],Table3__3_16[Cancer history])</f>
        <v>No</v>
      </c>
      <c r="H222" s="22">
        <f>_xlfn.XLOOKUP(Table7[[#This Row],[Merged Customer ID]],Table3__3_16[Customer ID],Table3__3_16[NumberOfMajorSurgeries])</f>
        <v>0</v>
      </c>
      <c r="I222" s="22" t="str">
        <f>_xlfn.XLOOKUP(Table7[[#This Row],[Merged Customer ID]],Table3__3_16[Customer ID],Table3__3_16[smoker])</f>
        <v>No</v>
      </c>
      <c r="J222" s="22" t="str">
        <f>_xlfn.XLOOKUP(Table7[[#This Row],[Merged Customer ID]],Table3__3_16[Customer ID],Table3__3_16[Weight Status])</f>
        <v>Overweight</v>
      </c>
      <c r="K222" s="22" t="str">
        <f>_xlfn.XLOOKUP(Table7[[#This Row],[Merged Customer ID]],Table3__3_16[Customer ID],Table3__3_16[Sugar Status])</f>
        <v>Diabetes</v>
      </c>
      <c r="L222" s="25">
        <f>_xlfn.XLOOKUP(Table7[[#This Row],[Merged Customer ID]],Table6_20[Merged Customer ID],Table6_20[Date of Birth])</f>
        <v>24836</v>
      </c>
      <c r="M222" s="29">
        <f>_xlfn.XLOOKUP(Table7[[#This Row],[Merged Customer ID]],Table6_20[Merged Customer ID],Table6_20[charges],"0",0)</f>
        <v>35160.129999999997</v>
      </c>
      <c r="N222" s="29" t="str">
        <f>_xlfn.XLOOKUP(Table7[[#This Row],[Merged Customer ID]],Table6_20[Merged Customer ID],Table6_20[Hospital tier])</f>
        <v>tier - 2</v>
      </c>
      <c r="O222" s="29" t="str">
        <f>_xlfn.XLOOKUP(Table7[[#This Row],[Merged Customer ID]],Table6_20[Merged Customer ID],Table6_20[City tier])</f>
        <v>tier - 2</v>
      </c>
      <c r="P222" s="29" t="str">
        <f>_xlfn.XLOOKUP(Table7[[#This Row],[Merged Customer ID]],Table6_20[Merged Customer ID],Table6_20[State ID])</f>
        <v>R1011</v>
      </c>
      <c r="Q222" s="35">
        <f>_xlfn.XLOOKUP(Table7[[#This Row],[Merged Customer ID]],Table6_20[Merged Customer ID],Table6_20[Age])</f>
        <v>55.43888888888889</v>
      </c>
    </row>
    <row r="223" spans="1:17" x14ac:dyDescent="0.35">
      <c r="A223" s="23" t="s">
        <v>2151</v>
      </c>
      <c r="B223" s="23" t="str">
        <f>_xlfn.XLOOKUP(Table7[[#This Row],[Merged Customer ID]],Table2_1[Merged Customer ID],Table2_1[First Name])</f>
        <v>Malatesta</v>
      </c>
      <c r="C223" s="23">
        <f>_xlfn.XLOOKUP(Table7[[#This Row],[Merged Customer ID]],Table3__3_16[Customer ID],Table3__3_16[BMI])</f>
        <v>28.5</v>
      </c>
      <c r="D223" s="23">
        <f>_xlfn.XLOOKUP(Table7[[#This Row],[Merged Customer ID]],Table3__3_16[Customer ID],Table3__3_16[HBA1C])</f>
        <v>5.12</v>
      </c>
      <c r="E223" s="22" t="str">
        <f>_xlfn.XLOOKUP(Table7[[#This Row],[Merged Customer ID]],Table3__3_16[Customer ID],Table3__3_16[Heart Issues])</f>
        <v>No</v>
      </c>
      <c r="F223" s="23" t="str">
        <f>_xlfn.XLOOKUP(Table7[[#This Row],[Merged Customer ID]],Table3__3_16[Customer ID],Table3__3_16[Any Transplants])</f>
        <v>No</v>
      </c>
      <c r="G223" s="23" t="str">
        <f>_xlfn.XLOOKUP(Table7[[#This Row],[Merged Customer ID]],Table3__3_16[Customer ID],Table3__3_16[Cancer history])</f>
        <v>No</v>
      </c>
      <c r="H223" s="23">
        <f>_xlfn.XLOOKUP(Table7[[#This Row],[Merged Customer ID]],Table3__3_16[Customer ID],Table3__3_16[NumberOfMajorSurgeries])</f>
        <v>1</v>
      </c>
      <c r="I223" s="23" t="str">
        <f>_xlfn.XLOOKUP(Table7[[#This Row],[Merged Customer ID]],Table3__3_16[Customer ID],Table3__3_16[smoker])</f>
        <v>Yes</v>
      </c>
      <c r="J223" s="23" t="str">
        <f>_xlfn.XLOOKUP(Table7[[#This Row],[Merged Customer ID]],Table3__3_16[Customer ID],Table3__3_16[Weight Status])</f>
        <v>Overweight</v>
      </c>
      <c r="K223" s="23" t="str">
        <f>_xlfn.XLOOKUP(Table7[[#This Row],[Merged Customer ID]],Table3__3_16[Customer ID],Table3__3_16[Sugar Status])</f>
        <v>Normal</v>
      </c>
      <c r="L223" s="26">
        <f>_xlfn.XLOOKUP(Table7[[#This Row],[Merged Customer ID]],Table6_20[Merged Customer ID],Table6_20[Date of Birth])</f>
        <v>36151</v>
      </c>
      <c r="M223" s="30">
        <f>_xlfn.XLOOKUP(Table7[[#This Row],[Merged Customer ID]],Table6_20[Merged Customer ID],Table6_20[charges],"0",0)</f>
        <v>35147.53</v>
      </c>
      <c r="N223" s="30" t="str">
        <f>_xlfn.XLOOKUP(Table7[[#This Row],[Merged Customer ID]],Table6_20[Merged Customer ID],Table6_20[Hospital tier])</f>
        <v>tier - 1</v>
      </c>
      <c r="O223" s="30" t="str">
        <f>_xlfn.XLOOKUP(Table7[[#This Row],[Merged Customer ID]],Table6_20[Merged Customer ID],Table6_20[City tier])</f>
        <v>tier - 1</v>
      </c>
      <c r="P223" s="30" t="str">
        <f>_xlfn.XLOOKUP(Table7[[#This Row],[Merged Customer ID]],Table6_20[Merged Customer ID],Table6_20[State ID])</f>
        <v>R1016</v>
      </c>
      <c r="Q223" s="36">
        <f>_xlfn.XLOOKUP(Table7[[#This Row],[Merged Customer ID]],Table6_20[Merged Customer ID],Table6_20[Age])</f>
        <v>24.461111111111112</v>
      </c>
    </row>
    <row r="224" spans="1:17" x14ac:dyDescent="0.35">
      <c r="A224" s="22" t="s">
        <v>2150</v>
      </c>
      <c r="B224" s="22" t="str">
        <f>_xlfn.XLOOKUP(Table7[[#This Row],[Merged Customer ID]],Table2_1[Merged Customer ID],Table2_1[First Name])</f>
        <v>Hinrichsen</v>
      </c>
      <c r="C224" s="22">
        <f>_xlfn.XLOOKUP(Table7[[#This Row],[Merged Customer ID]],Table3__3_16[Customer ID],Table3__3_16[BMI])</f>
        <v>22.895</v>
      </c>
      <c r="D224" s="22">
        <f>_xlfn.XLOOKUP(Table7[[#This Row],[Merged Customer ID]],Table3__3_16[Customer ID],Table3__3_16[HBA1C])</f>
        <v>5.72</v>
      </c>
      <c r="E224" s="22" t="str">
        <f>_xlfn.XLOOKUP(Table7[[#This Row],[Merged Customer ID]],Table3__3_16[Customer ID],Table3__3_16[Heart Issues])</f>
        <v>No</v>
      </c>
      <c r="F224" s="22" t="str">
        <f>_xlfn.XLOOKUP(Table7[[#This Row],[Merged Customer ID]],Table3__3_16[Customer ID],Table3__3_16[Any Transplants])</f>
        <v>No</v>
      </c>
      <c r="G224" s="22" t="str">
        <f>_xlfn.XLOOKUP(Table7[[#This Row],[Merged Customer ID]],Table3__3_16[Customer ID],Table3__3_16[Cancer history])</f>
        <v>No</v>
      </c>
      <c r="H224" s="22">
        <f>_xlfn.XLOOKUP(Table7[[#This Row],[Merged Customer ID]],Table3__3_16[Customer ID],Table3__3_16[NumberOfMajorSurgeries])</f>
        <v>0</v>
      </c>
      <c r="I224" s="22" t="str">
        <f>_xlfn.XLOOKUP(Table7[[#This Row],[Merged Customer ID]],Table3__3_16[Customer ID],Table3__3_16[smoker])</f>
        <v>Yes</v>
      </c>
      <c r="J224" s="22" t="str">
        <f>_xlfn.XLOOKUP(Table7[[#This Row],[Merged Customer ID]],Table3__3_16[Customer ID],Table3__3_16[Weight Status])</f>
        <v>Normal Weight</v>
      </c>
      <c r="K224" s="22" t="str">
        <f>_xlfn.XLOOKUP(Table7[[#This Row],[Merged Customer ID]],Table3__3_16[Customer ID],Table3__3_16[Sugar Status])</f>
        <v>Prediabetes</v>
      </c>
      <c r="L224" s="25">
        <f>_xlfn.XLOOKUP(Table7[[#This Row],[Merged Customer ID]],Table6_20[Merged Customer ID],Table6_20[Date of Birth])</f>
        <v>28305</v>
      </c>
      <c r="M224" s="29">
        <f>_xlfn.XLOOKUP(Table7[[#This Row],[Merged Customer ID]],Table6_20[Merged Customer ID],Table6_20[charges],"0",0)</f>
        <v>35069.370000000003</v>
      </c>
      <c r="N224" s="29" t="str">
        <f>_xlfn.XLOOKUP(Table7[[#This Row],[Merged Customer ID]],Table6_20[Merged Customer ID],Table6_20[Hospital tier])</f>
        <v>tier - 1</v>
      </c>
      <c r="O224" s="29" t="str">
        <f>_xlfn.XLOOKUP(Table7[[#This Row],[Merged Customer ID]],Table6_20[Merged Customer ID],Table6_20[City tier])</f>
        <v>tier - 1</v>
      </c>
      <c r="P224" s="29" t="str">
        <f>_xlfn.XLOOKUP(Table7[[#This Row],[Merged Customer ID]],Table6_20[Merged Customer ID],Table6_20[State ID])</f>
        <v>R1017</v>
      </c>
      <c r="Q224" s="35">
        <f>_xlfn.XLOOKUP(Table7[[#This Row],[Merged Customer ID]],Table6_20[Merged Customer ID],Table6_20[Age])</f>
        <v>45.94166666666667</v>
      </c>
    </row>
    <row r="225" spans="1:17" x14ac:dyDescent="0.35">
      <c r="A225" s="23" t="s">
        <v>2149</v>
      </c>
      <c r="B225" s="23" t="str">
        <f>_xlfn.XLOOKUP(Table7[[#This Row],[Merged Customer ID]],Table2_1[Merged Customer ID],Table2_1[First Name])</f>
        <v>Lucan</v>
      </c>
      <c r="C225" s="23">
        <f>_xlfn.XLOOKUP(Table7[[#This Row],[Merged Customer ID]],Table3__3_16[Customer ID],Table3__3_16[BMI])</f>
        <v>34.06</v>
      </c>
      <c r="D225" s="23">
        <f>_xlfn.XLOOKUP(Table7[[#This Row],[Merged Customer ID]],Table3__3_16[Customer ID],Table3__3_16[HBA1C])</f>
        <v>11.83</v>
      </c>
      <c r="E225" s="22" t="str">
        <f>_xlfn.XLOOKUP(Table7[[#This Row],[Merged Customer ID]],Table3__3_16[Customer ID],Table3__3_16[Heart Issues])</f>
        <v>Yes</v>
      </c>
      <c r="F225" s="23" t="str">
        <f>_xlfn.XLOOKUP(Table7[[#This Row],[Merged Customer ID]],Table3__3_16[Customer ID],Table3__3_16[Any Transplants])</f>
        <v>No</v>
      </c>
      <c r="G225" s="23" t="str">
        <f>_xlfn.XLOOKUP(Table7[[#This Row],[Merged Customer ID]],Table3__3_16[Customer ID],Table3__3_16[Cancer history])</f>
        <v>No</v>
      </c>
      <c r="H225" s="23">
        <f>_xlfn.XLOOKUP(Table7[[#This Row],[Merged Customer ID]],Table3__3_16[Customer ID],Table3__3_16[NumberOfMajorSurgeries])</f>
        <v>1</v>
      </c>
      <c r="I225" s="23" t="str">
        <f>_xlfn.XLOOKUP(Table7[[#This Row],[Merged Customer ID]],Table3__3_16[Customer ID],Table3__3_16[smoker])</f>
        <v>Yes</v>
      </c>
      <c r="J225" s="23" t="str">
        <f>_xlfn.XLOOKUP(Table7[[#This Row],[Merged Customer ID]],Table3__3_16[Customer ID],Table3__3_16[Weight Status])</f>
        <v>Obesity</v>
      </c>
      <c r="K225" s="23" t="str">
        <f>_xlfn.XLOOKUP(Table7[[#This Row],[Merged Customer ID]],Table3__3_16[Customer ID],Table3__3_16[Sugar Status])</f>
        <v>Diabetes</v>
      </c>
      <c r="L225" s="26">
        <f>_xlfn.XLOOKUP(Table7[[#This Row],[Merged Customer ID]],Table6_20[Merged Customer ID],Table6_20[Date of Birth])</f>
        <v>27635</v>
      </c>
      <c r="M225" s="30">
        <f>_xlfn.XLOOKUP(Table7[[#This Row],[Merged Customer ID]],Table6_20[Merged Customer ID],Table6_20[charges],"0",0)</f>
        <v>35050.620000000003</v>
      </c>
      <c r="N225" s="30" t="str">
        <f>_xlfn.XLOOKUP(Table7[[#This Row],[Merged Customer ID]],Table6_20[Merged Customer ID],Table6_20[Hospital tier])</f>
        <v>tier - 2</v>
      </c>
      <c r="O225" s="30" t="str">
        <f>_xlfn.XLOOKUP(Table7[[#This Row],[Merged Customer ID]],Table6_20[Merged Customer ID],Table6_20[City tier])</f>
        <v>tier - 1</v>
      </c>
      <c r="P225" s="30" t="str">
        <f>_xlfn.XLOOKUP(Table7[[#This Row],[Merged Customer ID]],Table6_20[Merged Customer ID],Table6_20[State ID])</f>
        <v>R1011</v>
      </c>
      <c r="Q225" s="36">
        <f>_xlfn.XLOOKUP(Table7[[#This Row],[Merged Customer ID]],Table6_20[Merged Customer ID],Table6_20[Age])</f>
        <v>47.774999999999999</v>
      </c>
    </row>
    <row r="226" spans="1:17" x14ac:dyDescent="0.35">
      <c r="A226" s="22" t="s">
        <v>2148</v>
      </c>
      <c r="B226" s="22" t="str">
        <f>_xlfn.XLOOKUP(Table7[[#This Row],[Merged Customer ID]],Table2_1[Merged Customer ID],Table2_1[First Name])</f>
        <v>Koch</v>
      </c>
      <c r="C226" s="22">
        <f>_xlfn.XLOOKUP(Table7[[#This Row],[Merged Customer ID]],Table3__3_16[Customer ID],Table3__3_16[BMI])</f>
        <v>36.409999999999997</v>
      </c>
      <c r="D226" s="22">
        <f>_xlfn.XLOOKUP(Table7[[#This Row],[Merged Customer ID]],Table3__3_16[Customer ID],Table3__3_16[HBA1C])</f>
        <v>4.55</v>
      </c>
      <c r="E226" s="22" t="str">
        <f>_xlfn.XLOOKUP(Table7[[#This Row],[Merged Customer ID]],Table3__3_16[Customer ID],Table3__3_16[Heart Issues])</f>
        <v>No</v>
      </c>
      <c r="F226" s="22" t="str">
        <f>_xlfn.XLOOKUP(Table7[[#This Row],[Merged Customer ID]],Table3__3_16[Customer ID],Table3__3_16[Any Transplants])</f>
        <v>No</v>
      </c>
      <c r="G226" s="22" t="str">
        <f>_xlfn.XLOOKUP(Table7[[#This Row],[Merged Customer ID]],Table3__3_16[Customer ID],Table3__3_16[Cancer history])</f>
        <v>No</v>
      </c>
      <c r="H226" s="22">
        <f>_xlfn.XLOOKUP(Table7[[#This Row],[Merged Customer ID]],Table3__3_16[Customer ID],Table3__3_16[NumberOfMajorSurgeries])</f>
        <v>0</v>
      </c>
      <c r="I226" s="22" t="str">
        <f>_xlfn.XLOOKUP(Table7[[#This Row],[Merged Customer ID]],Table3__3_16[Customer ID],Table3__3_16[smoker])</f>
        <v>Yes</v>
      </c>
      <c r="J226" s="22" t="str">
        <f>_xlfn.XLOOKUP(Table7[[#This Row],[Merged Customer ID]],Table3__3_16[Customer ID],Table3__3_16[Weight Status])</f>
        <v>Obesity</v>
      </c>
      <c r="K226" s="22" t="str">
        <f>_xlfn.XLOOKUP(Table7[[#This Row],[Merged Customer ID]],Table3__3_16[Customer ID],Table3__3_16[Sugar Status])</f>
        <v>Normal</v>
      </c>
      <c r="L226" s="25">
        <f>_xlfn.XLOOKUP(Table7[[#This Row],[Merged Customer ID]],Table6_20[Merged Customer ID],Table6_20[Date of Birth])</f>
        <v>30137</v>
      </c>
      <c r="M226" s="29">
        <f>_xlfn.XLOOKUP(Table7[[#This Row],[Merged Customer ID]],Table6_20[Merged Customer ID],Table6_20[charges],"0",0)</f>
        <v>35000.730000000003</v>
      </c>
      <c r="N226" s="29" t="str">
        <f>_xlfn.XLOOKUP(Table7[[#This Row],[Merged Customer ID]],Table6_20[Merged Customer ID],Table6_20[Hospital tier])</f>
        <v>tier - 2</v>
      </c>
      <c r="O226" s="29" t="str">
        <f>_xlfn.XLOOKUP(Table7[[#This Row],[Merged Customer ID]],Table6_20[Merged Customer ID],Table6_20[City tier])</f>
        <v>tier - 3</v>
      </c>
      <c r="P226" s="29" t="str">
        <f>_xlfn.XLOOKUP(Table7[[#This Row],[Merged Customer ID]],Table6_20[Merged Customer ID],Table6_20[State ID])</f>
        <v>R1011</v>
      </c>
      <c r="Q226" s="35">
        <f>_xlfn.XLOOKUP(Table7[[#This Row],[Merged Customer ID]],Table6_20[Merged Customer ID],Table6_20[Age])</f>
        <v>40.924999999999997</v>
      </c>
    </row>
    <row r="227" spans="1:17" x14ac:dyDescent="0.35">
      <c r="A227" s="23" t="s">
        <v>2147</v>
      </c>
      <c r="B227" s="23" t="str">
        <f>_xlfn.XLOOKUP(Table7[[#This Row],[Merged Customer ID]],Table2_1[Merged Customer ID],Table2_1[First Name])</f>
        <v>Smith</v>
      </c>
      <c r="C227" s="23">
        <f>_xlfn.XLOOKUP(Table7[[#This Row],[Merged Customer ID]],Table3__3_16[Customer ID],Table3__3_16[BMI])</f>
        <v>52.3</v>
      </c>
      <c r="D227" s="23">
        <f>_xlfn.XLOOKUP(Table7[[#This Row],[Merged Customer ID]],Table3__3_16[Customer ID],Table3__3_16[HBA1C])</f>
        <v>4.87</v>
      </c>
      <c r="E227" s="22" t="str">
        <f>_xlfn.XLOOKUP(Table7[[#This Row],[Merged Customer ID]],Table3__3_16[Customer ID],Table3__3_16[Heart Issues])</f>
        <v>Yes</v>
      </c>
      <c r="F227" s="23" t="str">
        <f>_xlfn.XLOOKUP(Table7[[#This Row],[Merged Customer ID]],Table3__3_16[Customer ID],Table3__3_16[Any Transplants])</f>
        <v>No</v>
      </c>
      <c r="G227" s="23" t="str">
        <f>_xlfn.XLOOKUP(Table7[[#This Row],[Merged Customer ID]],Table3__3_16[Customer ID],Table3__3_16[Cancer history])</f>
        <v>Yes</v>
      </c>
      <c r="H227" s="23">
        <f>_xlfn.XLOOKUP(Table7[[#This Row],[Merged Customer ID]],Table3__3_16[Customer ID],Table3__3_16[NumberOfMajorSurgeries])</f>
        <v>1</v>
      </c>
      <c r="I227" s="23" t="str">
        <f>_xlfn.XLOOKUP(Table7[[#This Row],[Merged Customer ID]],Table3__3_16[Customer ID],Table3__3_16[smoker])</f>
        <v>Yes</v>
      </c>
      <c r="J227" s="23" t="str">
        <f>_xlfn.XLOOKUP(Table7[[#This Row],[Merged Customer ID]],Table3__3_16[Customer ID],Table3__3_16[Weight Status])</f>
        <v>Obesity</v>
      </c>
      <c r="K227" s="23" t="str">
        <f>_xlfn.XLOOKUP(Table7[[#This Row],[Merged Customer ID]],Table3__3_16[Customer ID],Table3__3_16[Sugar Status])</f>
        <v>Normal</v>
      </c>
      <c r="L227" s="26">
        <f>_xlfn.XLOOKUP(Table7[[#This Row],[Merged Customer ID]],Table6_20[Merged Customer ID],Table6_20[Date of Birth])</f>
        <v>35664</v>
      </c>
      <c r="M227" s="30">
        <f>_xlfn.XLOOKUP(Table7[[#This Row],[Merged Customer ID]],Table6_20[Merged Customer ID],Table6_20[charges],"0",0)</f>
        <v>34979.86</v>
      </c>
      <c r="N227" s="30" t="str">
        <f>_xlfn.XLOOKUP(Table7[[#This Row],[Merged Customer ID]],Table6_20[Merged Customer ID],Table6_20[Hospital tier])</f>
        <v>tier - 2</v>
      </c>
      <c r="O227" s="30" t="str">
        <f>_xlfn.XLOOKUP(Table7[[#This Row],[Merged Customer ID]],Table6_20[Merged Customer ID],Table6_20[City tier])</f>
        <v>tier - 2</v>
      </c>
      <c r="P227" s="30" t="str">
        <f>_xlfn.XLOOKUP(Table7[[#This Row],[Merged Customer ID]],Table6_20[Merged Customer ID],Table6_20[State ID])</f>
        <v>R1011</v>
      </c>
      <c r="Q227" s="36">
        <f>_xlfn.XLOOKUP(Table7[[#This Row],[Merged Customer ID]],Table6_20[Merged Customer ID],Table6_20[Age])</f>
        <v>25.794444444444444</v>
      </c>
    </row>
    <row r="228" spans="1:17" x14ac:dyDescent="0.35">
      <c r="A228" s="22" t="s">
        <v>2146</v>
      </c>
      <c r="B228" s="22" t="str">
        <f>_xlfn.XLOOKUP(Table7[[#This Row],[Merged Customer ID]],Table2_1[Merged Customer ID],Table2_1[First Name])</f>
        <v>O'Connor</v>
      </c>
      <c r="C228" s="22">
        <f>_xlfn.XLOOKUP(Table7[[#This Row],[Merged Customer ID]],Table3__3_16[Customer ID],Table3__3_16[BMI])</f>
        <v>52.66</v>
      </c>
      <c r="D228" s="22">
        <f>_xlfn.XLOOKUP(Table7[[#This Row],[Merged Customer ID]],Table3__3_16[Customer ID],Table3__3_16[HBA1C])</f>
        <v>4.45</v>
      </c>
      <c r="E228" s="22" t="str">
        <f>_xlfn.XLOOKUP(Table7[[#This Row],[Merged Customer ID]],Table3__3_16[Customer ID],Table3__3_16[Heart Issues])</f>
        <v>No</v>
      </c>
      <c r="F228" s="22" t="str">
        <f>_xlfn.XLOOKUP(Table7[[#This Row],[Merged Customer ID]],Table3__3_16[Customer ID],Table3__3_16[Any Transplants])</f>
        <v>No</v>
      </c>
      <c r="G228" s="22" t="str">
        <f>_xlfn.XLOOKUP(Table7[[#This Row],[Merged Customer ID]],Table3__3_16[Customer ID],Table3__3_16[Cancer history])</f>
        <v>No</v>
      </c>
      <c r="H228" s="22">
        <f>_xlfn.XLOOKUP(Table7[[#This Row],[Merged Customer ID]],Table3__3_16[Customer ID],Table3__3_16[NumberOfMajorSurgeries])</f>
        <v>1</v>
      </c>
      <c r="I228" s="22" t="str">
        <f>_xlfn.XLOOKUP(Table7[[#This Row],[Merged Customer ID]],Table3__3_16[Customer ID],Table3__3_16[smoker])</f>
        <v>Yes</v>
      </c>
      <c r="J228" s="22" t="str">
        <f>_xlfn.XLOOKUP(Table7[[#This Row],[Merged Customer ID]],Table3__3_16[Customer ID],Table3__3_16[Weight Status])</f>
        <v>Obesity</v>
      </c>
      <c r="K228" s="22" t="str">
        <f>_xlfn.XLOOKUP(Table7[[#This Row],[Merged Customer ID]],Table3__3_16[Customer ID],Table3__3_16[Sugar Status])</f>
        <v>Normal</v>
      </c>
      <c r="L228" s="25">
        <f>_xlfn.XLOOKUP(Table7[[#This Row],[Merged Customer ID]],Table6_20[Merged Customer ID],Table6_20[Date of Birth])</f>
        <v>36029</v>
      </c>
      <c r="M228" s="29">
        <f>_xlfn.XLOOKUP(Table7[[#This Row],[Merged Customer ID]],Table6_20[Merged Customer ID],Table6_20[charges],"0",0)</f>
        <v>34976.42</v>
      </c>
      <c r="N228" s="29" t="str">
        <f>_xlfn.XLOOKUP(Table7[[#This Row],[Merged Customer ID]],Table6_20[Merged Customer ID],Table6_20[Hospital tier])</f>
        <v>tier - 2</v>
      </c>
      <c r="O228" s="29" t="str">
        <f>_xlfn.XLOOKUP(Table7[[#This Row],[Merged Customer ID]],Table6_20[Merged Customer ID],Table6_20[City tier])</f>
        <v>tier - 1</v>
      </c>
      <c r="P228" s="29" t="str">
        <f>_xlfn.XLOOKUP(Table7[[#This Row],[Merged Customer ID]],Table6_20[Merged Customer ID],Table6_20[State ID])</f>
        <v>R1011</v>
      </c>
      <c r="Q228" s="35">
        <f>_xlfn.XLOOKUP(Table7[[#This Row],[Merged Customer ID]],Table6_20[Merged Customer ID],Table6_20[Age])</f>
        <v>24.794444444444444</v>
      </c>
    </row>
    <row r="229" spans="1:17" x14ac:dyDescent="0.35">
      <c r="A229" s="23" t="s">
        <v>2145</v>
      </c>
      <c r="B229" s="23" t="str">
        <f>_xlfn.XLOOKUP(Table7[[#This Row],[Merged Customer ID]],Table2_1[Merged Customer ID],Table2_1[First Name])</f>
        <v>Kampwerth</v>
      </c>
      <c r="C229" s="23">
        <f>_xlfn.XLOOKUP(Table7[[#This Row],[Merged Customer ID]],Table3__3_16[Customer ID],Table3__3_16[BMI])</f>
        <v>29.57</v>
      </c>
      <c r="D229" s="23">
        <f>_xlfn.XLOOKUP(Table7[[#This Row],[Merged Customer ID]],Table3__3_16[Customer ID],Table3__3_16[HBA1C])</f>
        <v>9.42</v>
      </c>
      <c r="E229" s="22" t="str">
        <f>_xlfn.XLOOKUP(Table7[[#This Row],[Merged Customer ID]],Table3__3_16[Customer ID],Table3__3_16[Heart Issues])</f>
        <v>Yes</v>
      </c>
      <c r="F229" s="23" t="str">
        <f>_xlfn.XLOOKUP(Table7[[#This Row],[Merged Customer ID]],Table3__3_16[Customer ID],Table3__3_16[Any Transplants])</f>
        <v>No</v>
      </c>
      <c r="G229" s="23" t="str">
        <f>_xlfn.XLOOKUP(Table7[[#This Row],[Merged Customer ID]],Table3__3_16[Customer ID],Table3__3_16[Cancer history])</f>
        <v>No</v>
      </c>
      <c r="H229" s="23">
        <f>_xlfn.XLOOKUP(Table7[[#This Row],[Merged Customer ID]],Table3__3_16[Customer ID],Table3__3_16[NumberOfMajorSurgeries])</f>
        <v>0</v>
      </c>
      <c r="I229" s="23" t="str">
        <f>_xlfn.XLOOKUP(Table7[[#This Row],[Merged Customer ID]],Table3__3_16[Customer ID],Table3__3_16[smoker])</f>
        <v>Yes</v>
      </c>
      <c r="J229" s="23" t="str">
        <f>_xlfn.XLOOKUP(Table7[[#This Row],[Merged Customer ID]],Table3__3_16[Customer ID],Table3__3_16[Weight Status])</f>
        <v>Overweight</v>
      </c>
      <c r="K229" s="23" t="str">
        <f>_xlfn.XLOOKUP(Table7[[#This Row],[Merged Customer ID]],Table3__3_16[Customer ID],Table3__3_16[Sugar Status])</f>
        <v>Diabetes</v>
      </c>
      <c r="L229" s="26">
        <f>_xlfn.XLOOKUP(Table7[[#This Row],[Merged Customer ID]],Table6_20[Merged Customer ID],Table6_20[Date of Birth])</f>
        <v>24752</v>
      </c>
      <c r="M229" s="30">
        <f>_xlfn.XLOOKUP(Table7[[#This Row],[Merged Customer ID]],Table6_20[Merged Customer ID],Table6_20[charges],"0",0)</f>
        <v>34975.68</v>
      </c>
      <c r="N229" s="30" t="str">
        <f>_xlfn.XLOOKUP(Table7[[#This Row],[Merged Customer ID]],Table6_20[Merged Customer ID],Table6_20[Hospital tier])</f>
        <v>tier - 2</v>
      </c>
      <c r="O229" s="30" t="str">
        <f>_xlfn.XLOOKUP(Table7[[#This Row],[Merged Customer ID]],Table6_20[Merged Customer ID],Table6_20[City tier])</f>
        <v>tier - 2</v>
      </c>
      <c r="P229" s="30" t="str">
        <f>_xlfn.XLOOKUP(Table7[[#This Row],[Merged Customer ID]],Table6_20[Merged Customer ID],Table6_20[State ID])</f>
        <v>R1011</v>
      </c>
      <c r="Q229" s="36">
        <f>_xlfn.XLOOKUP(Table7[[#This Row],[Merged Customer ID]],Table6_20[Merged Customer ID],Table6_20[Age])</f>
        <v>55.669444444444444</v>
      </c>
    </row>
    <row r="230" spans="1:17" x14ac:dyDescent="0.35">
      <c r="A230" s="22" t="s">
        <v>2144</v>
      </c>
      <c r="B230" s="22" t="str">
        <f>_xlfn.XLOOKUP(Table7[[#This Row],[Merged Customer ID]],Table2_1[Merged Customer ID],Table2_1[First Name])</f>
        <v>Federoff</v>
      </c>
      <c r="C230" s="22">
        <f>_xlfn.XLOOKUP(Table7[[#This Row],[Merged Customer ID]],Table3__3_16[Customer ID],Table3__3_16[BMI])</f>
        <v>36.99</v>
      </c>
      <c r="D230" s="22">
        <f>_xlfn.XLOOKUP(Table7[[#This Row],[Merged Customer ID]],Table3__3_16[Customer ID],Table3__3_16[HBA1C])</f>
        <v>5.37</v>
      </c>
      <c r="E230" s="22" t="str">
        <f>_xlfn.XLOOKUP(Table7[[#This Row],[Merged Customer ID]],Table3__3_16[Customer ID],Table3__3_16[Heart Issues])</f>
        <v>Yes</v>
      </c>
      <c r="F230" s="22" t="str">
        <f>_xlfn.XLOOKUP(Table7[[#This Row],[Merged Customer ID]],Table3__3_16[Customer ID],Table3__3_16[Any Transplants])</f>
        <v>No</v>
      </c>
      <c r="G230" s="22" t="str">
        <f>_xlfn.XLOOKUP(Table7[[#This Row],[Merged Customer ID]],Table3__3_16[Customer ID],Table3__3_16[Cancer history])</f>
        <v>Yes</v>
      </c>
      <c r="H230" s="22">
        <f>_xlfn.XLOOKUP(Table7[[#This Row],[Merged Customer ID]],Table3__3_16[Customer ID],Table3__3_16[NumberOfMajorSurgeries])</f>
        <v>1</v>
      </c>
      <c r="I230" s="22" t="str">
        <f>_xlfn.XLOOKUP(Table7[[#This Row],[Merged Customer ID]],Table3__3_16[Customer ID],Table3__3_16[smoker])</f>
        <v>Yes</v>
      </c>
      <c r="J230" s="22" t="str">
        <f>_xlfn.XLOOKUP(Table7[[#This Row],[Merged Customer ID]],Table3__3_16[Customer ID],Table3__3_16[Weight Status])</f>
        <v>Obesity</v>
      </c>
      <c r="K230" s="22" t="str">
        <f>_xlfn.XLOOKUP(Table7[[#This Row],[Merged Customer ID]],Table3__3_16[Customer ID],Table3__3_16[Sugar Status])</f>
        <v>Normal</v>
      </c>
      <c r="L230" s="25">
        <f>_xlfn.XLOOKUP(Table7[[#This Row],[Merged Customer ID]],Table6_20[Merged Customer ID],Table6_20[Date of Birth])</f>
        <v>30526</v>
      </c>
      <c r="M230" s="29">
        <f>_xlfn.XLOOKUP(Table7[[#This Row],[Merged Customer ID]],Table6_20[Merged Customer ID],Table6_20[charges],"0",0)</f>
        <v>34940.61</v>
      </c>
      <c r="N230" s="29" t="str">
        <f>_xlfn.XLOOKUP(Table7[[#This Row],[Merged Customer ID]],Table6_20[Merged Customer ID],Table6_20[Hospital tier])</f>
        <v>tier - 2</v>
      </c>
      <c r="O230" s="29" t="str">
        <f>_xlfn.XLOOKUP(Table7[[#This Row],[Merged Customer ID]],Table6_20[Merged Customer ID],Table6_20[City tier])</f>
        <v>tier - 3</v>
      </c>
      <c r="P230" s="29" t="str">
        <f>_xlfn.XLOOKUP(Table7[[#This Row],[Merged Customer ID]],Table6_20[Merged Customer ID],Table6_20[State ID])</f>
        <v>R1011</v>
      </c>
      <c r="Q230" s="35">
        <f>_xlfn.XLOOKUP(Table7[[#This Row],[Merged Customer ID]],Table6_20[Merged Customer ID],Table6_20[Age])</f>
        <v>39.858333333333334</v>
      </c>
    </row>
    <row r="231" spans="1:17" x14ac:dyDescent="0.35">
      <c r="A231" s="23" t="s">
        <v>2143</v>
      </c>
      <c r="B231" s="23" t="str">
        <f>_xlfn.XLOOKUP(Table7[[#This Row],[Merged Customer ID]],Table2_1[Merged Customer ID],Table2_1[First Name])</f>
        <v>Goya</v>
      </c>
      <c r="C231" s="23">
        <f>_xlfn.XLOOKUP(Table7[[#This Row],[Merged Customer ID]],Table3__3_16[Customer ID],Table3__3_16[BMI])</f>
        <v>31.4</v>
      </c>
      <c r="D231" s="23">
        <f>_xlfn.XLOOKUP(Table7[[#This Row],[Merged Customer ID]],Table3__3_16[Customer ID],Table3__3_16[HBA1C])</f>
        <v>4.5999999999999996</v>
      </c>
      <c r="E231" s="22" t="str">
        <f>_xlfn.XLOOKUP(Table7[[#This Row],[Merged Customer ID]],Table3__3_16[Customer ID],Table3__3_16[Heart Issues])</f>
        <v>Yes</v>
      </c>
      <c r="F231" s="23" t="str">
        <f>_xlfn.XLOOKUP(Table7[[#This Row],[Merged Customer ID]],Table3__3_16[Customer ID],Table3__3_16[Any Transplants])</f>
        <v>No</v>
      </c>
      <c r="G231" s="23" t="str">
        <f>_xlfn.XLOOKUP(Table7[[#This Row],[Merged Customer ID]],Table3__3_16[Customer ID],Table3__3_16[Cancer history])</f>
        <v>No</v>
      </c>
      <c r="H231" s="23">
        <f>_xlfn.XLOOKUP(Table7[[#This Row],[Merged Customer ID]],Table3__3_16[Customer ID],Table3__3_16[NumberOfMajorSurgeries])</f>
        <v>1</v>
      </c>
      <c r="I231" s="23" t="str">
        <f>_xlfn.XLOOKUP(Table7[[#This Row],[Merged Customer ID]],Table3__3_16[Customer ID],Table3__3_16[smoker])</f>
        <v>Yes</v>
      </c>
      <c r="J231" s="23" t="str">
        <f>_xlfn.XLOOKUP(Table7[[#This Row],[Merged Customer ID]],Table3__3_16[Customer ID],Table3__3_16[Weight Status])</f>
        <v>Obesity</v>
      </c>
      <c r="K231" s="23" t="str">
        <f>_xlfn.XLOOKUP(Table7[[#This Row],[Merged Customer ID]],Table3__3_16[Customer ID],Table3__3_16[Sugar Status])</f>
        <v>Normal</v>
      </c>
      <c r="L231" s="26">
        <f>_xlfn.XLOOKUP(Table7[[#This Row],[Merged Customer ID]],Table6_20[Merged Customer ID],Table6_20[Date of Birth])</f>
        <v>34989</v>
      </c>
      <c r="M231" s="30">
        <f>_xlfn.XLOOKUP(Table7[[#This Row],[Merged Customer ID]],Table6_20[Merged Customer ID],Table6_20[charges],"0",0)</f>
        <v>34838.870000000003</v>
      </c>
      <c r="N231" s="30" t="str">
        <f>_xlfn.XLOOKUP(Table7[[#This Row],[Merged Customer ID]],Table6_20[Merged Customer ID],Table6_20[Hospital tier])</f>
        <v>tier - 2</v>
      </c>
      <c r="O231" s="30" t="str">
        <f>_xlfn.XLOOKUP(Table7[[#This Row],[Merged Customer ID]],Table6_20[Merged Customer ID],Table6_20[City tier])</f>
        <v>tier - 3</v>
      </c>
      <c r="P231" s="30" t="str">
        <f>_xlfn.XLOOKUP(Table7[[#This Row],[Merged Customer ID]],Table6_20[Merged Customer ID],Table6_20[State ID])</f>
        <v>R1011</v>
      </c>
      <c r="Q231" s="36">
        <f>_xlfn.XLOOKUP(Table7[[#This Row],[Merged Customer ID]],Table6_20[Merged Customer ID],Table6_20[Age])</f>
        <v>27.641666666666666</v>
      </c>
    </row>
    <row r="232" spans="1:17" x14ac:dyDescent="0.35">
      <c r="A232" s="22" t="s">
        <v>2142</v>
      </c>
      <c r="B232" s="22" t="str">
        <f>_xlfn.XLOOKUP(Table7[[#This Row],[Merged Customer ID]],Table2_1[Merged Customer ID],Table2_1[First Name])</f>
        <v>Hodges</v>
      </c>
      <c r="C232" s="22">
        <f>_xlfn.XLOOKUP(Table7[[#This Row],[Merged Customer ID]],Table3__3_16[Customer ID],Table3__3_16[BMI])</f>
        <v>34.9</v>
      </c>
      <c r="D232" s="22">
        <f>_xlfn.XLOOKUP(Table7[[#This Row],[Merged Customer ID]],Table3__3_16[Customer ID],Table3__3_16[HBA1C])</f>
        <v>6.22</v>
      </c>
      <c r="E232" s="22" t="str">
        <f>_xlfn.XLOOKUP(Table7[[#This Row],[Merged Customer ID]],Table3__3_16[Customer ID],Table3__3_16[Heart Issues])</f>
        <v>No</v>
      </c>
      <c r="F232" s="22" t="str">
        <f>_xlfn.XLOOKUP(Table7[[#This Row],[Merged Customer ID]],Table3__3_16[Customer ID],Table3__3_16[Any Transplants])</f>
        <v>No</v>
      </c>
      <c r="G232" s="22" t="str">
        <f>_xlfn.XLOOKUP(Table7[[#This Row],[Merged Customer ID]],Table3__3_16[Customer ID],Table3__3_16[Cancer history])</f>
        <v>Yes</v>
      </c>
      <c r="H232" s="22">
        <f>_xlfn.XLOOKUP(Table7[[#This Row],[Merged Customer ID]],Table3__3_16[Customer ID],Table3__3_16[NumberOfMajorSurgeries])</f>
        <v>1</v>
      </c>
      <c r="I232" s="22" t="str">
        <f>_xlfn.XLOOKUP(Table7[[#This Row],[Merged Customer ID]],Table3__3_16[Customer ID],Table3__3_16[smoker])</f>
        <v>Yes</v>
      </c>
      <c r="J232" s="22" t="str">
        <f>_xlfn.XLOOKUP(Table7[[#This Row],[Merged Customer ID]],Table3__3_16[Customer ID],Table3__3_16[Weight Status])</f>
        <v>Obesity</v>
      </c>
      <c r="K232" s="22" t="str">
        <f>_xlfn.XLOOKUP(Table7[[#This Row],[Merged Customer ID]],Table3__3_16[Customer ID],Table3__3_16[Sugar Status])</f>
        <v>Prediabetes</v>
      </c>
      <c r="L232" s="25">
        <f>_xlfn.XLOOKUP(Table7[[#This Row],[Merged Customer ID]],Table6_20[Merged Customer ID],Table6_20[Date of Birth])</f>
        <v>37881</v>
      </c>
      <c r="M232" s="29">
        <f>_xlfn.XLOOKUP(Table7[[#This Row],[Merged Customer ID]],Table6_20[Merged Customer ID],Table6_20[charges],"0",0)</f>
        <v>34828.65</v>
      </c>
      <c r="N232" s="29" t="str">
        <f>_xlfn.XLOOKUP(Table7[[#This Row],[Merged Customer ID]],Table6_20[Merged Customer ID],Table6_20[Hospital tier])</f>
        <v>tier - 1</v>
      </c>
      <c r="O232" s="29" t="str">
        <f>_xlfn.XLOOKUP(Table7[[#This Row],[Merged Customer ID]],Table6_20[Merged Customer ID],Table6_20[City tier])</f>
        <v>tier - 3</v>
      </c>
      <c r="P232" s="29" t="str">
        <f>_xlfn.XLOOKUP(Table7[[#This Row],[Merged Customer ID]],Table6_20[Merged Customer ID],Table6_20[State ID])</f>
        <v>R1011</v>
      </c>
      <c r="Q232" s="35">
        <f>_xlfn.XLOOKUP(Table7[[#This Row],[Merged Customer ID]],Table6_20[Merged Customer ID],Table6_20[Age])</f>
        <v>19.725000000000001</v>
      </c>
    </row>
    <row r="233" spans="1:17" x14ac:dyDescent="0.35">
      <c r="A233" s="23" t="s">
        <v>2141</v>
      </c>
      <c r="B233" s="23" t="str">
        <f>_xlfn.XLOOKUP(Table7[[#This Row],[Merged Customer ID]],Table2_1[Merged Customer ID],Table2_1[First Name])</f>
        <v>Erickson</v>
      </c>
      <c r="C233" s="23">
        <f>_xlfn.XLOOKUP(Table7[[#This Row],[Merged Customer ID]],Table3__3_16[Customer ID],Table3__3_16[BMI])</f>
        <v>31.13</v>
      </c>
      <c r="D233" s="23">
        <f>_xlfn.XLOOKUP(Table7[[#This Row],[Merged Customer ID]],Table3__3_16[Customer ID],Table3__3_16[HBA1C])</f>
        <v>4.5199999999999996</v>
      </c>
      <c r="E233" s="22" t="str">
        <f>_xlfn.XLOOKUP(Table7[[#This Row],[Merged Customer ID]],Table3__3_16[Customer ID],Table3__3_16[Heart Issues])</f>
        <v>Yes</v>
      </c>
      <c r="F233" s="23" t="str">
        <f>_xlfn.XLOOKUP(Table7[[#This Row],[Merged Customer ID]],Table3__3_16[Customer ID],Table3__3_16[Any Transplants])</f>
        <v>No</v>
      </c>
      <c r="G233" s="23" t="str">
        <f>_xlfn.XLOOKUP(Table7[[#This Row],[Merged Customer ID]],Table3__3_16[Customer ID],Table3__3_16[Cancer history])</f>
        <v>No</v>
      </c>
      <c r="H233" s="23">
        <f>_xlfn.XLOOKUP(Table7[[#This Row],[Merged Customer ID]],Table3__3_16[Customer ID],Table3__3_16[NumberOfMajorSurgeries])</f>
        <v>1</v>
      </c>
      <c r="I233" s="23" t="str">
        <f>_xlfn.XLOOKUP(Table7[[#This Row],[Merged Customer ID]],Table3__3_16[Customer ID],Table3__3_16[smoker])</f>
        <v>Yes</v>
      </c>
      <c r="J233" s="23" t="str">
        <f>_xlfn.XLOOKUP(Table7[[#This Row],[Merged Customer ID]],Table3__3_16[Customer ID],Table3__3_16[Weight Status])</f>
        <v>Obesity</v>
      </c>
      <c r="K233" s="23" t="str">
        <f>_xlfn.XLOOKUP(Table7[[#This Row],[Merged Customer ID]],Table3__3_16[Customer ID],Table3__3_16[Sugar Status])</f>
        <v>Normal</v>
      </c>
      <c r="L233" s="26">
        <f>_xlfn.XLOOKUP(Table7[[#This Row],[Merged Customer ID]],Table6_20[Merged Customer ID],Table6_20[Date of Birth])</f>
        <v>35060</v>
      </c>
      <c r="M233" s="30">
        <f>_xlfn.XLOOKUP(Table7[[#This Row],[Merged Customer ID]],Table6_20[Merged Customer ID],Table6_20[charges],"0",0)</f>
        <v>34806.47</v>
      </c>
      <c r="N233" s="30" t="str">
        <f>_xlfn.XLOOKUP(Table7[[#This Row],[Merged Customer ID]],Table6_20[Merged Customer ID],Table6_20[Hospital tier])</f>
        <v>tier - 1</v>
      </c>
      <c r="O233" s="30" t="str">
        <f>_xlfn.XLOOKUP(Table7[[#This Row],[Merged Customer ID]],Table6_20[Merged Customer ID],Table6_20[City tier])</f>
        <v>tier - 2</v>
      </c>
      <c r="P233" s="30" t="str">
        <f>_xlfn.XLOOKUP(Table7[[#This Row],[Merged Customer ID]],Table6_20[Merged Customer ID],Table6_20[State ID])</f>
        <v>R1013</v>
      </c>
      <c r="Q233" s="36">
        <f>_xlfn.XLOOKUP(Table7[[#This Row],[Merged Customer ID]],Table6_20[Merged Customer ID],Table6_20[Age])</f>
        <v>27.447222222222223</v>
      </c>
    </row>
    <row r="234" spans="1:17" x14ac:dyDescent="0.35">
      <c r="A234" s="22" t="s">
        <v>2140</v>
      </c>
      <c r="B234" s="22" t="str">
        <f>_xlfn.XLOOKUP(Table7[[#This Row],[Merged Customer ID]],Table2_1[Merged Customer ID],Table2_1[First Name])</f>
        <v>Welleck</v>
      </c>
      <c r="C234" s="22">
        <f>_xlfn.XLOOKUP(Table7[[#This Row],[Merged Customer ID]],Table3__3_16[Customer ID],Table3__3_16[BMI])</f>
        <v>34.799999999999997</v>
      </c>
      <c r="D234" s="22">
        <f>_xlfn.XLOOKUP(Table7[[#This Row],[Merged Customer ID]],Table3__3_16[Customer ID],Table3__3_16[HBA1C])</f>
        <v>6.18</v>
      </c>
      <c r="E234" s="22" t="str">
        <f>_xlfn.XLOOKUP(Table7[[#This Row],[Merged Customer ID]],Table3__3_16[Customer ID],Table3__3_16[Heart Issues])</f>
        <v>No</v>
      </c>
      <c r="F234" s="22" t="str">
        <f>_xlfn.XLOOKUP(Table7[[#This Row],[Merged Customer ID]],Table3__3_16[Customer ID],Table3__3_16[Any Transplants])</f>
        <v>No</v>
      </c>
      <c r="G234" s="22" t="str">
        <f>_xlfn.XLOOKUP(Table7[[#This Row],[Merged Customer ID]],Table3__3_16[Customer ID],Table3__3_16[Cancer history])</f>
        <v>Yes</v>
      </c>
      <c r="H234" s="22">
        <f>_xlfn.XLOOKUP(Table7[[#This Row],[Merged Customer ID]],Table3__3_16[Customer ID],Table3__3_16[NumberOfMajorSurgeries])</f>
        <v>1</v>
      </c>
      <c r="I234" s="22" t="str">
        <f>_xlfn.XLOOKUP(Table7[[#This Row],[Merged Customer ID]],Table3__3_16[Customer ID],Table3__3_16[smoker])</f>
        <v>Yes</v>
      </c>
      <c r="J234" s="22" t="str">
        <f>_xlfn.XLOOKUP(Table7[[#This Row],[Merged Customer ID]],Table3__3_16[Customer ID],Table3__3_16[Weight Status])</f>
        <v>Obesity</v>
      </c>
      <c r="K234" s="22" t="str">
        <f>_xlfn.XLOOKUP(Table7[[#This Row],[Merged Customer ID]],Table3__3_16[Customer ID],Table3__3_16[Sugar Status])</f>
        <v>Prediabetes</v>
      </c>
      <c r="L234" s="25">
        <f>_xlfn.XLOOKUP(Table7[[#This Row],[Merged Customer ID]],Table6_20[Merged Customer ID],Table6_20[Date of Birth])</f>
        <v>37805</v>
      </c>
      <c r="M234" s="29">
        <f>_xlfn.XLOOKUP(Table7[[#This Row],[Merged Customer ID]],Table6_20[Merged Customer ID],Table6_20[charges],"0",0)</f>
        <v>34779.620000000003</v>
      </c>
      <c r="N234" s="29" t="str">
        <f>_xlfn.XLOOKUP(Table7[[#This Row],[Merged Customer ID]],Table6_20[Merged Customer ID],Table6_20[Hospital tier])</f>
        <v>tier - 1</v>
      </c>
      <c r="O234" s="29" t="str">
        <f>_xlfn.XLOOKUP(Table7[[#This Row],[Merged Customer ID]],Table6_20[Merged Customer ID],Table6_20[City tier])</f>
        <v>tier - 2</v>
      </c>
      <c r="P234" s="29" t="str">
        <f>_xlfn.XLOOKUP(Table7[[#This Row],[Merged Customer ID]],Table6_20[Merged Customer ID],Table6_20[State ID])</f>
        <v>R1011</v>
      </c>
      <c r="Q234" s="35">
        <f>_xlfn.XLOOKUP(Table7[[#This Row],[Merged Customer ID]],Table6_20[Merged Customer ID],Table6_20[Age])</f>
        <v>19.930555555555557</v>
      </c>
    </row>
    <row r="235" spans="1:17" x14ac:dyDescent="0.35">
      <c r="A235" s="23" t="s">
        <v>2139</v>
      </c>
      <c r="B235" s="23" t="str">
        <f>_xlfn.XLOOKUP(Table7[[#This Row],[Merged Customer ID]],Table2_1[Merged Customer ID],Table2_1[First Name])</f>
        <v>Polen</v>
      </c>
      <c r="C235" s="23">
        <f>_xlfn.XLOOKUP(Table7[[#This Row],[Merged Customer ID]],Table3__3_16[Customer ID],Table3__3_16[BMI])</f>
        <v>31.68</v>
      </c>
      <c r="D235" s="23">
        <f>_xlfn.XLOOKUP(Table7[[#This Row],[Merged Customer ID]],Table3__3_16[Customer ID],Table3__3_16[HBA1C])</f>
        <v>4.4000000000000004</v>
      </c>
      <c r="E235" s="22" t="str">
        <f>_xlfn.XLOOKUP(Table7[[#This Row],[Merged Customer ID]],Table3__3_16[Customer ID],Table3__3_16[Heart Issues])</f>
        <v>No</v>
      </c>
      <c r="F235" s="23" t="str">
        <f>_xlfn.XLOOKUP(Table7[[#This Row],[Merged Customer ID]],Table3__3_16[Customer ID],Table3__3_16[Any Transplants])</f>
        <v>No</v>
      </c>
      <c r="G235" s="23" t="str">
        <f>_xlfn.XLOOKUP(Table7[[#This Row],[Merged Customer ID]],Table3__3_16[Customer ID],Table3__3_16[Cancer history])</f>
        <v>No</v>
      </c>
      <c r="H235" s="23">
        <f>_xlfn.XLOOKUP(Table7[[#This Row],[Merged Customer ID]],Table3__3_16[Customer ID],Table3__3_16[NumberOfMajorSurgeries])</f>
        <v>0</v>
      </c>
      <c r="I235" s="23" t="str">
        <f>_xlfn.XLOOKUP(Table7[[#This Row],[Merged Customer ID]],Table3__3_16[Customer ID],Table3__3_16[smoker])</f>
        <v>Yes</v>
      </c>
      <c r="J235" s="23" t="str">
        <f>_xlfn.XLOOKUP(Table7[[#This Row],[Merged Customer ID]],Table3__3_16[Customer ID],Table3__3_16[Weight Status])</f>
        <v>Obesity</v>
      </c>
      <c r="K235" s="23" t="str">
        <f>_xlfn.XLOOKUP(Table7[[#This Row],[Merged Customer ID]],Table3__3_16[Customer ID],Table3__3_16[Sugar Status])</f>
        <v>Normal</v>
      </c>
      <c r="L235" s="26">
        <f>_xlfn.XLOOKUP(Table7[[#This Row],[Merged Customer ID]],Table6_20[Merged Customer ID],Table6_20[Date of Birth])</f>
        <v>34522</v>
      </c>
      <c r="M235" s="30">
        <f>_xlfn.XLOOKUP(Table7[[#This Row],[Merged Customer ID]],Table6_20[Merged Customer ID],Table6_20[charges],"0",0)</f>
        <v>34672.15</v>
      </c>
      <c r="N235" s="30" t="str">
        <f>_xlfn.XLOOKUP(Table7[[#This Row],[Merged Customer ID]],Table6_20[Merged Customer ID],Table6_20[Hospital tier])</f>
        <v>tier - 1</v>
      </c>
      <c r="O235" s="30" t="str">
        <f>_xlfn.XLOOKUP(Table7[[#This Row],[Merged Customer ID]],Table6_20[Merged Customer ID],Table6_20[City tier])</f>
        <v>tier - 3</v>
      </c>
      <c r="P235" s="30" t="str">
        <f>_xlfn.XLOOKUP(Table7[[#This Row],[Merged Customer ID]],Table6_20[Merged Customer ID],Table6_20[State ID])</f>
        <v>R1013</v>
      </c>
      <c r="Q235" s="36">
        <f>_xlfn.XLOOKUP(Table7[[#This Row],[Merged Customer ID]],Table6_20[Merged Customer ID],Table6_20[Age])</f>
        <v>28.919444444444444</v>
      </c>
    </row>
    <row r="236" spans="1:17" x14ac:dyDescent="0.35">
      <c r="A236" s="22" t="s">
        <v>2138</v>
      </c>
      <c r="B236" s="22" t="str">
        <f>_xlfn.XLOOKUP(Table7[[#This Row],[Merged Customer ID]],Table2_1[Merged Customer ID],Table2_1[First Name])</f>
        <v>Lynch</v>
      </c>
      <c r="C236" s="22">
        <f>_xlfn.XLOOKUP(Table7[[#This Row],[Merged Customer ID]],Table3__3_16[Customer ID],Table3__3_16[BMI])</f>
        <v>33.534999999999997</v>
      </c>
      <c r="D236" s="22">
        <f>_xlfn.XLOOKUP(Table7[[#This Row],[Merged Customer ID]],Table3__3_16[Customer ID],Table3__3_16[HBA1C])</f>
        <v>6.23</v>
      </c>
      <c r="E236" s="22" t="str">
        <f>_xlfn.XLOOKUP(Table7[[#This Row],[Merged Customer ID]],Table3__3_16[Customer ID],Table3__3_16[Heart Issues])</f>
        <v>No</v>
      </c>
      <c r="F236" s="22" t="str">
        <f>_xlfn.XLOOKUP(Table7[[#This Row],[Merged Customer ID]],Table3__3_16[Customer ID],Table3__3_16[Any Transplants])</f>
        <v>Yes</v>
      </c>
      <c r="G236" s="22" t="str">
        <f>_xlfn.XLOOKUP(Table7[[#This Row],[Merged Customer ID]],Table3__3_16[Customer ID],Table3__3_16[Cancer history])</f>
        <v>No</v>
      </c>
      <c r="H236" s="22">
        <f>_xlfn.XLOOKUP(Table7[[#This Row],[Merged Customer ID]],Table3__3_16[Customer ID],Table3__3_16[NumberOfMajorSurgeries])</f>
        <v>1</v>
      </c>
      <c r="I236" s="22" t="str">
        <f>_xlfn.XLOOKUP(Table7[[#This Row],[Merged Customer ID]],Table3__3_16[Customer ID],Table3__3_16[smoker])</f>
        <v>Yes</v>
      </c>
      <c r="J236" s="22" t="str">
        <f>_xlfn.XLOOKUP(Table7[[#This Row],[Merged Customer ID]],Table3__3_16[Customer ID],Table3__3_16[Weight Status])</f>
        <v>Obesity</v>
      </c>
      <c r="K236" s="22" t="str">
        <f>_xlfn.XLOOKUP(Table7[[#This Row],[Merged Customer ID]],Table3__3_16[Customer ID],Table3__3_16[Sugar Status])</f>
        <v>Prediabetes</v>
      </c>
      <c r="L236" s="25">
        <f>_xlfn.XLOOKUP(Table7[[#This Row],[Merged Customer ID]],Table6_20[Merged Customer ID],Table6_20[Date of Birth])</f>
        <v>38269</v>
      </c>
      <c r="M236" s="29">
        <f>_xlfn.XLOOKUP(Table7[[#This Row],[Merged Customer ID]],Table6_20[Merged Customer ID],Table6_20[charges],"0",0)</f>
        <v>34617.839999999997</v>
      </c>
      <c r="N236" s="29" t="str">
        <f>_xlfn.XLOOKUP(Table7[[#This Row],[Merged Customer ID]],Table6_20[Merged Customer ID],Table6_20[Hospital tier])</f>
        <v>tier - 1</v>
      </c>
      <c r="O236" s="29" t="str">
        <f>_xlfn.XLOOKUP(Table7[[#This Row],[Merged Customer ID]],Table6_20[Merged Customer ID],Table6_20[City tier])</f>
        <v>tier - 3</v>
      </c>
      <c r="P236" s="29" t="str">
        <f>_xlfn.XLOOKUP(Table7[[#This Row],[Merged Customer ID]],Table6_20[Merged Customer ID],Table6_20[State ID])</f>
        <v>R1016</v>
      </c>
      <c r="Q236" s="35">
        <f>_xlfn.XLOOKUP(Table7[[#This Row],[Merged Customer ID]],Table6_20[Merged Customer ID],Table6_20[Age])</f>
        <v>18.663888888888888</v>
      </c>
    </row>
    <row r="237" spans="1:17" x14ac:dyDescent="0.35">
      <c r="A237" s="23" t="s">
        <v>2137</v>
      </c>
      <c r="B237" s="23" t="str">
        <f>_xlfn.XLOOKUP(Table7[[#This Row],[Merged Customer ID]],Table2_1[Merged Customer ID],Table2_1[First Name])</f>
        <v>Hufstader</v>
      </c>
      <c r="C237" s="23">
        <f>_xlfn.XLOOKUP(Table7[[#This Row],[Merged Customer ID]],Table3__3_16[Customer ID],Table3__3_16[BMI])</f>
        <v>31.92</v>
      </c>
      <c r="D237" s="23">
        <f>_xlfn.XLOOKUP(Table7[[#This Row],[Merged Customer ID]],Table3__3_16[Customer ID],Table3__3_16[HBA1C])</f>
        <v>5.33</v>
      </c>
      <c r="E237" s="22" t="str">
        <f>_xlfn.XLOOKUP(Table7[[#This Row],[Merged Customer ID]],Table3__3_16[Customer ID],Table3__3_16[Heart Issues])</f>
        <v>Yes</v>
      </c>
      <c r="F237" s="23" t="str">
        <f>_xlfn.XLOOKUP(Table7[[#This Row],[Merged Customer ID]],Table3__3_16[Customer ID],Table3__3_16[Any Transplants])</f>
        <v>No</v>
      </c>
      <c r="G237" s="23" t="str">
        <f>_xlfn.XLOOKUP(Table7[[#This Row],[Merged Customer ID]],Table3__3_16[Customer ID],Table3__3_16[Cancer history])</f>
        <v>No</v>
      </c>
      <c r="H237" s="23">
        <f>_xlfn.XLOOKUP(Table7[[#This Row],[Merged Customer ID]],Table3__3_16[Customer ID],Table3__3_16[NumberOfMajorSurgeries])</f>
        <v>0</v>
      </c>
      <c r="I237" s="23" t="str">
        <f>_xlfn.XLOOKUP(Table7[[#This Row],[Merged Customer ID]],Table3__3_16[Customer ID],Table3__3_16[smoker])</f>
        <v>Yes</v>
      </c>
      <c r="J237" s="23" t="str">
        <f>_xlfn.XLOOKUP(Table7[[#This Row],[Merged Customer ID]],Table3__3_16[Customer ID],Table3__3_16[Weight Status])</f>
        <v>Obesity</v>
      </c>
      <c r="K237" s="23" t="str">
        <f>_xlfn.XLOOKUP(Table7[[#This Row],[Merged Customer ID]],Table3__3_16[Customer ID],Table3__3_16[Sugar Status])</f>
        <v>Normal</v>
      </c>
      <c r="L237" s="26">
        <f>_xlfn.XLOOKUP(Table7[[#This Row],[Merged Customer ID]],Table6_20[Merged Customer ID],Table6_20[Date of Birth])</f>
        <v>28089</v>
      </c>
      <c r="M237" s="30">
        <f>_xlfn.XLOOKUP(Table7[[#This Row],[Merged Customer ID]],Table6_20[Merged Customer ID],Table6_20[charges],"0",0)</f>
        <v>34543.39</v>
      </c>
      <c r="N237" s="30" t="str">
        <f>_xlfn.XLOOKUP(Table7[[#This Row],[Merged Customer ID]],Table6_20[Merged Customer ID],Table6_20[Hospital tier])</f>
        <v>tier - 2</v>
      </c>
      <c r="O237" s="30" t="str">
        <f>_xlfn.XLOOKUP(Table7[[#This Row],[Merged Customer ID]],Table6_20[Merged Customer ID],Table6_20[City tier])</f>
        <v>tier - 3</v>
      </c>
      <c r="P237" s="30" t="str">
        <f>_xlfn.XLOOKUP(Table7[[#This Row],[Merged Customer ID]],Table6_20[Merged Customer ID],Table6_20[State ID])</f>
        <v>R1011</v>
      </c>
      <c r="Q237" s="36">
        <f>_xlfn.XLOOKUP(Table7[[#This Row],[Merged Customer ID]],Table6_20[Merged Customer ID],Table6_20[Age])</f>
        <v>46.536111111111111</v>
      </c>
    </row>
    <row r="238" spans="1:17" x14ac:dyDescent="0.35">
      <c r="A238" s="22" t="s">
        <v>2136</v>
      </c>
      <c r="B238" s="22" t="str">
        <f>_xlfn.XLOOKUP(Table7[[#This Row],[Merged Customer ID]],Table2_1[Merged Customer ID],Table2_1[First Name])</f>
        <v>Doak</v>
      </c>
      <c r="C238" s="22">
        <f>_xlfn.XLOOKUP(Table7[[#This Row],[Merged Customer ID]],Table3__3_16[Customer ID],Table3__3_16[BMI])</f>
        <v>32.700000000000003</v>
      </c>
      <c r="D238" s="22">
        <f>_xlfn.XLOOKUP(Table7[[#This Row],[Merged Customer ID]],Table3__3_16[Customer ID],Table3__3_16[HBA1C])</f>
        <v>4.09</v>
      </c>
      <c r="E238" s="22" t="str">
        <f>_xlfn.XLOOKUP(Table7[[#This Row],[Merged Customer ID]],Table3__3_16[Customer ID],Table3__3_16[Heart Issues])</f>
        <v>No</v>
      </c>
      <c r="F238" s="22" t="str">
        <f>_xlfn.XLOOKUP(Table7[[#This Row],[Merged Customer ID]],Table3__3_16[Customer ID],Table3__3_16[Any Transplants])</f>
        <v>No</v>
      </c>
      <c r="G238" s="22" t="str">
        <f>_xlfn.XLOOKUP(Table7[[#This Row],[Merged Customer ID]],Table3__3_16[Customer ID],Table3__3_16[Cancer history])</f>
        <v>No</v>
      </c>
      <c r="H238" s="22">
        <f>_xlfn.XLOOKUP(Table7[[#This Row],[Merged Customer ID]],Table3__3_16[Customer ID],Table3__3_16[NumberOfMajorSurgeries])</f>
        <v>1</v>
      </c>
      <c r="I238" s="22" t="str">
        <f>_xlfn.XLOOKUP(Table7[[#This Row],[Merged Customer ID]],Table3__3_16[Customer ID],Table3__3_16[smoker])</f>
        <v>Yes</v>
      </c>
      <c r="J238" s="22" t="str">
        <f>_xlfn.XLOOKUP(Table7[[#This Row],[Merged Customer ID]],Table3__3_16[Customer ID],Table3__3_16[Weight Status])</f>
        <v>Obesity</v>
      </c>
      <c r="K238" s="22" t="str">
        <f>_xlfn.XLOOKUP(Table7[[#This Row],[Merged Customer ID]],Table3__3_16[Customer ID],Table3__3_16[Sugar Status])</f>
        <v>Normal</v>
      </c>
      <c r="L238" s="25">
        <f>_xlfn.XLOOKUP(Table7[[#This Row],[Merged Customer ID]],Table6_20[Merged Customer ID],Table6_20[Date of Birth])</f>
        <v>35970</v>
      </c>
      <c r="M238" s="29">
        <f>_xlfn.XLOOKUP(Table7[[#This Row],[Merged Customer ID]],Table6_20[Merged Customer ID],Table6_20[charges],"0",0)</f>
        <v>34472.839999999997</v>
      </c>
      <c r="N238" s="29" t="str">
        <f>_xlfn.XLOOKUP(Table7[[#This Row],[Merged Customer ID]],Table6_20[Merged Customer ID],Table6_20[Hospital tier])</f>
        <v>tier - 1</v>
      </c>
      <c r="O238" s="29" t="str">
        <f>_xlfn.XLOOKUP(Table7[[#This Row],[Merged Customer ID]],Table6_20[Merged Customer ID],Table6_20[City tier])</f>
        <v>tier - 3</v>
      </c>
      <c r="P238" s="29" t="str">
        <f>_xlfn.XLOOKUP(Table7[[#This Row],[Merged Customer ID]],Table6_20[Merged Customer ID],Table6_20[State ID])</f>
        <v>R1011</v>
      </c>
      <c r="Q238" s="35">
        <f>_xlfn.XLOOKUP(Table7[[#This Row],[Merged Customer ID]],Table6_20[Merged Customer ID],Table6_20[Age])</f>
        <v>24.955555555555556</v>
      </c>
    </row>
    <row r="239" spans="1:17" x14ac:dyDescent="0.35">
      <c r="A239" s="23" t="s">
        <v>2135</v>
      </c>
      <c r="B239" s="23" t="str">
        <f>_xlfn.XLOOKUP(Table7[[#This Row],[Merged Customer ID]],Table2_1[Merged Customer ID],Table2_1[First Name])</f>
        <v>Noya</v>
      </c>
      <c r="C239" s="23">
        <f>_xlfn.XLOOKUP(Table7[[#This Row],[Merged Customer ID]],Table3__3_16[Customer ID],Table3__3_16[BMI])</f>
        <v>41.25</v>
      </c>
      <c r="D239" s="23">
        <f>_xlfn.XLOOKUP(Table7[[#This Row],[Merged Customer ID]],Table3__3_16[Customer ID],Table3__3_16[HBA1C])</f>
        <v>5.19</v>
      </c>
      <c r="E239" s="22" t="str">
        <f>_xlfn.XLOOKUP(Table7[[#This Row],[Merged Customer ID]],Table3__3_16[Customer ID],Table3__3_16[Heart Issues])</f>
        <v>No</v>
      </c>
      <c r="F239" s="23" t="str">
        <f>_xlfn.XLOOKUP(Table7[[#This Row],[Merged Customer ID]],Table3__3_16[Customer ID],Table3__3_16[Any Transplants])</f>
        <v>No</v>
      </c>
      <c r="G239" s="23" t="str">
        <f>_xlfn.XLOOKUP(Table7[[#This Row],[Merged Customer ID]],Table3__3_16[Customer ID],Table3__3_16[Cancer history])</f>
        <v>No</v>
      </c>
      <c r="H239" s="23">
        <f>_xlfn.XLOOKUP(Table7[[#This Row],[Merged Customer ID]],Table3__3_16[Customer ID],Table3__3_16[NumberOfMajorSurgeries])</f>
        <v>0</v>
      </c>
      <c r="I239" s="23" t="str">
        <f>_xlfn.XLOOKUP(Table7[[#This Row],[Merged Customer ID]],Table3__3_16[Customer ID],Table3__3_16[smoker])</f>
        <v>Yes</v>
      </c>
      <c r="J239" s="23" t="str">
        <f>_xlfn.XLOOKUP(Table7[[#This Row],[Merged Customer ID]],Table3__3_16[Customer ID],Table3__3_16[Weight Status])</f>
        <v>Obesity</v>
      </c>
      <c r="K239" s="23" t="str">
        <f>_xlfn.XLOOKUP(Table7[[#This Row],[Merged Customer ID]],Table3__3_16[Customer ID],Table3__3_16[Sugar Status])</f>
        <v>Normal</v>
      </c>
      <c r="L239" s="26">
        <f>_xlfn.XLOOKUP(Table7[[#This Row],[Merged Customer ID]],Table6_20[Merged Customer ID],Table6_20[Date of Birth])</f>
        <v>33140</v>
      </c>
      <c r="M239" s="30">
        <f>_xlfn.XLOOKUP(Table7[[#This Row],[Merged Customer ID]],Table6_20[Merged Customer ID],Table6_20[charges],"0",0)</f>
        <v>34456.269999999997</v>
      </c>
      <c r="N239" s="30" t="str">
        <f>_xlfn.XLOOKUP(Table7[[#This Row],[Merged Customer ID]],Table6_20[Merged Customer ID],Table6_20[Hospital tier])</f>
        <v>tier - 1</v>
      </c>
      <c r="O239" s="30" t="str">
        <f>_xlfn.XLOOKUP(Table7[[#This Row],[Merged Customer ID]],Table6_20[Merged Customer ID],Table6_20[City tier])</f>
        <v>tier - 2</v>
      </c>
      <c r="P239" s="30" t="str">
        <f>_xlfn.XLOOKUP(Table7[[#This Row],[Merged Customer ID]],Table6_20[Merged Customer ID],Table6_20[State ID])</f>
        <v>R1011</v>
      </c>
      <c r="Q239" s="36">
        <f>_xlfn.XLOOKUP(Table7[[#This Row],[Merged Customer ID]],Table6_20[Merged Customer ID],Table6_20[Age])</f>
        <v>32.705555555555556</v>
      </c>
    </row>
    <row r="240" spans="1:17" x14ac:dyDescent="0.35">
      <c r="A240" s="22" t="s">
        <v>2134</v>
      </c>
      <c r="B240" s="22" t="str">
        <f>_xlfn.XLOOKUP(Table7[[#This Row],[Merged Customer ID]],Table2_1[Merged Customer ID],Table2_1[First Name])</f>
        <v>Heninger</v>
      </c>
      <c r="C240" s="22">
        <f>_xlfn.XLOOKUP(Table7[[#This Row],[Merged Customer ID]],Table3__3_16[Customer ID],Table3__3_16[BMI])</f>
        <v>33.11</v>
      </c>
      <c r="D240" s="22">
        <f>_xlfn.XLOOKUP(Table7[[#This Row],[Merged Customer ID]],Table3__3_16[Customer ID],Table3__3_16[HBA1C])</f>
        <v>4.12</v>
      </c>
      <c r="E240" s="22" t="str">
        <f>_xlfn.XLOOKUP(Table7[[#This Row],[Merged Customer ID]],Table3__3_16[Customer ID],Table3__3_16[Heart Issues])</f>
        <v>No</v>
      </c>
      <c r="F240" s="22" t="str">
        <f>_xlfn.XLOOKUP(Table7[[#This Row],[Merged Customer ID]],Table3__3_16[Customer ID],Table3__3_16[Any Transplants])</f>
        <v>No</v>
      </c>
      <c r="G240" s="22" t="str">
        <f>_xlfn.XLOOKUP(Table7[[#This Row],[Merged Customer ID]],Table3__3_16[Customer ID],Table3__3_16[Cancer history])</f>
        <v>Yes</v>
      </c>
      <c r="H240" s="22">
        <f>_xlfn.XLOOKUP(Table7[[#This Row],[Merged Customer ID]],Table3__3_16[Customer ID],Table3__3_16[NumberOfMajorSurgeries])</f>
        <v>1</v>
      </c>
      <c r="I240" s="22" t="str">
        <f>_xlfn.XLOOKUP(Table7[[#This Row],[Merged Customer ID]],Table3__3_16[Customer ID],Table3__3_16[smoker])</f>
        <v>Yes</v>
      </c>
      <c r="J240" s="22" t="str">
        <f>_xlfn.XLOOKUP(Table7[[#This Row],[Merged Customer ID]],Table3__3_16[Customer ID],Table3__3_16[Weight Status])</f>
        <v>Obesity</v>
      </c>
      <c r="K240" s="22" t="str">
        <f>_xlfn.XLOOKUP(Table7[[#This Row],[Merged Customer ID]],Table3__3_16[Customer ID],Table3__3_16[Sugar Status])</f>
        <v>Normal</v>
      </c>
      <c r="L240" s="25">
        <f>_xlfn.XLOOKUP(Table7[[#This Row],[Merged Customer ID]],Table6_20[Merged Customer ID],Table6_20[Date of Birth])</f>
        <v>37899</v>
      </c>
      <c r="M240" s="29">
        <f>_xlfn.XLOOKUP(Table7[[#This Row],[Merged Customer ID]],Table6_20[Merged Customer ID],Table6_20[charges],"0",0)</f>
        <v>34439.86</v>
      </c>
      <c r="N240" s="29" t="str">
        <f>_xlfn.XLOOKUP(Table7[[#This Row],[Merged Customer ID]],Table6_20[Merged Customer ID],Table6_20[Hospital tier])</f>
        <v>tier - 2</v>
      </c>
      <c r="O240" s="29" t="str">
        <f>_xlfn.XLOOKUP(Table7[[#This Row],[Merged Customer ID]],Table6_20[Merged Customer ID],Table6_20[City tier])</f>
        <v>tier - 1</v>
      </c>
      <c r="P240" s="29" t="str">
        <f>_xlfn.XLOOKUP(Table7[[#This Row],[Merged Customer ID]],Table6_20[Merged Customer ID],Table6_20[State ID])</f>
        <v>R1013</v>
      </c>
      <c r="Q240" s="35">
        <f>_xlfn.XLOOKUP(Table7[[#This Row],[Merged Customer ID]],Table6_20[Merged Customer ID],Table6_20[Age])</f>
        <v>19.675000000000001</v>
      </c>
    </row>
    <row r="241" spans="1:17" x14ac:dyDescent="0.35">
      <c r="A241" s="23" t="s">
        <v>2133</v>
      </c>
      <c r="B241" s="23" t="str">
        <f>_xlfn.XLOOKUP(Table7[[#This Row],[Merged Customer ID]],Table2_1[Merged Customer ID],Table2_1[First Name])</f>
        <v>Richardson</v>
      </c>
      <c r="C241" s="23">
        <f>_xlfn.XLOOKUP(Table7[[#This Row],[Merged Customer ID]],Table3__3_16[Customer ID],Table3__3_16[BMI])</f>
        <v>36.159999999999997</v>
      </c>
      <c r="D241" s="23">
        <f>_xlfn.XLOOKUP(Table7[[#This Row],[Merged Customer ID]],Table3__3_16[Customer ID],Table3__3_16[HBA1C])</f>
        <v>5.0999999999999996</v>
      </c>
      <c r="E241" s="22" t="str">
        <f>_xlfn.XLOOKUP(Table7[[#This Row],[Merged Customer ID]],Table3__3_16[Customer ID],Table3__3_16[Heart Issues])</f>
        <v>No</v>
      </c>
      <c r="F241" s="23" t="str">
        <f>_xlfn.XLOOKUP(Table7[[#This Row],[Merged Customer ID]],Table3__3_16[Customer ID],Table3__3_16[Any Transplants])</f>
        <v>No</v>
      </c>
      <c r="G241" s="23" t="str">
        <f>_xlfn.XLOOKUP(Table7[[#This Row],[Merged Customer ID]],Table3__3_16[Customer ID],Table3__3_16[Cancer history])</f>
        <v>No</v>
      </c>
      <c r="H241" s="23">
        <f>_xlfn.XLOOKUP(Table7[[#This Row],[Merged Customer ID]],Table3__3_16[Customer ID],Table3__3_16[NumberOfMajorSurgeries])</f>
        <v>1</v>
      </c>
      <c r="I241" s="23" t="str">
        <f>_xlfn.XLOOKUP(Table7[[#This Row],[Merged Customer ID]],Table3__3_16[Customer ID],Table3__3_16[smoker])</f>
        <v>Yes</v>
      </c>
      <c r="J241" s="23" t="str">
        <f>_xlfn.XLOOKUP(Table7[[#This Row],[Merged Customer ID]],Table3__3_16[Customer ID],Table3__3_16[Weight Status])</f>
        <v>Obesity</v>
      </c>
      <c r="K241" s="23" t="str">
        <f>_xlfn.XLOOKUP(Table7[[#This Row],[Merged Customer ID]],Table3__3_16[Customer ID],Table3__3_16[Sugar Status])</f>
        <v>Normal</v>
      </c>
      <c r="L241" s="26">
        <f>_xlfn.XLOOKUP(Table7[[#This Row],[Merged Customer ID]],Table6_20[Merged Customer ID],Table6_20[Date of Birth])</f>
        <v>30956</v>
      </c>
      <c r="M241" s="30">
        <f>_xlfn.XLOOKUP(Table7[[#This Row],[Merged Customer ID]],Table6_20[Merged Customer ID],Table6_20[charges],"0",0)</f>
        <v>34402.22</v>
      </c>
      <c r="N241" s="30" t="str">
        <f>_xlfn.XLOOKUP(Table7[[#This Row],[Merged Customer ID]],Table6_20[Merged Customer ID],Table6_20[Hospital tier])</f>
        <v>tier - 2</v>
      </c>
      <c r="O241" s="30" t="str">
        <f>_xlfn.XLOOKUP(Table7[[#This Row],[Merged Customer ID]],Table6_20[Merged Customer ID],Table6_20[City tier])</f>
        <v>tier - 3</v>
      </c>
      <c r="P241" s="30" t="str">
        <f>_xlfn.XLOOKUP(Table7[[#This Row],[Merged Customer ID]],Table6_20[Merged Customer ID],Table6_20[State ID])</f>
        <v>R1011</v>
      </c>
      <c r="Q241" s="36">
        <f>_xlfn.XLOOKUP(Table7[[#This Row],[Merged Customer ID]],Table6_20[Merged Customer ID],Table6_20[Age])</f>
        <v>38.68611111111111</v>
      </c>
    </row>
    <row r="242" spans="1:17" x14ac:dyDescent="0.35">
      <c r="A242" s="22" t="s">
        <v>2132</v>
      </c>
      <c r="B242" s="22" t="str">
        <f>_xlfn.XLOOKUP(Table7[[#This Row],[Merged Customer ID]],Table2_1[Merged Customer ID],Table2_1[First Name])</f>
        <v>Deucher</v>
      </c>
      <c r="C242" s="22">
        <f>_xlfn.XLOOKUP(Table7[[#This Row],[Merged Customer ID]],Table3__3_16[Customer ID],Table3__3_16[BMI])</f>
        <v>33.72</v>
      </c>
      <c r="D242" s="22">
        <f>_xlfn.XLOOKUP(Table7[[#This Row],[Merged Customer ID]],Table3__3_16[Customer ID],Table3__3_16[HBA1C])</f>
        <v>6.21</v>
      </c>
      <c r="E242" s="22" t="str">
        <f>_xlfn.XLOOKUP(Table7[[#This Row],[Merged Customer ID]],Table3__3_16[Customer ID],Table3__3_16[Heart Issues])</f>
        <v>Yes</v>
      </c>
      <c r="F242" s="22" t="str">
        <f>_xlfn.XLOOKUP(Table7[[#This Row],[Merged Customer ID]],Table3__3_16[Customer ID],Table3__3_16[Any Transplants])</f>
        <v>No</v>
      </c>
      <c r="G242" s="22" t="str">
        <f>_xlfn.XLOOKUP(Table7[[#This Row],[Merged Customer ID]],Table3__3_16[Customer ID],Table3__3_16[Cancer history])</f>
        <v>Yes</v>
      </c>
      <c r="H242" s="22">
        <f>_xlfn.XLOOKUP(Table7[[#This Row],[Merged Customer ID]],Table3__3_16[Customer ID],Table3__3_16[NumberOfMajorSurgeries])</f>
        <v>1</v>
      </c>
      <c r="I242" s="22" t="str">
        <f>_xlfn.XLOOKUP(Table7[[#This Row],[Merged Customer ID]],Table3__3_16[Customer ID],Table3__3_16[smoker])</f>
        <v>Yes</v>
      </c>
      <c r="J242" s="22" t="str">
        <f>_xlfn.XLOOKUP(Table7[[#This Row],[Merged Customer ID]],Table3__3_16[Customer ID],Table3__3_16[Weight Status])</f>
        <v>Obesity</v>
      </c>
      <c r="K242" s="22" t="str">
        <f>_xlfn.XLOOKUP(Table7[[#This Row],[Merged Customer ID]],Table3__3_16[Customer ID],Table3__3_16[Sugar Status])</f>
        <v>Prediabetes</v>
      </c>
      <c r="L242" s="25">
        <f>_xlfn.XLOOKUP(Table7[[#This Row],[Merged Customer ID]],Table6_20[Merged Customer ID],Table6_20[Date of Birth])</f>
        <v>30591</v>
      </c>
      <c r="M242" s="29">
        <f>_xlfn.XLOOKUP(Table7[[#This Row],[Merged Customer ID]],Table6_20[Merged Customer ID],Table6_20[charges],"0",0)</f>
        <v>34307.22</v>
      </c>
      <c r="N242" s="29" t="str">
        <f>_xlfn.XLOOKUP(Table7[[#This Row],[Merged Customer ID]],Table6_20[Merged Customer ID],Table6_20[Hospital tier])</f>
        <v>tier - 2</v>
      </c>
      <c r="O242" s="29" t="str">
        <f>_xlfn.XLOOKUP(Table7[[#This Row],[Merged Customer ID]],Table6_20[Merged Customer ID],Table6_20[City tier])</f>
        <v>tier - 2</v>
      </c>
      <c r="P242" s="29" t="str">
        <f>_xlfn.XLOOKUP(Table7[[#This Row],[Merged Customer ID]],Table6_20[Merged Customer ID],Table6_20[State ID])</f>
        <v>R1012</v>
      </c>
      <c r="Q242" s="35">
        <f>_xlfn.XLOOKUP(Table7[[#This Row],[Merged Customer ID]],Table6_20[Merged Customer ID],Table6_20[Age])</f>
        <v>39.68333333333333</v>
      </c>
    </row>
    <row r="243" spans="1:17" x14ac:dyDescent="0.35">
      <c r="A243" s="23" t="s">
        <v>2130</v>
      </c>
      <c r="B243" s="23" t="str">
        <f>_xlfn.XLOOKUP(Table7[[#This Row],[Merged Customer ID]],Table2_1[Merged Customer ID],Table2_1[First Name])</f>
        <v>Wilson</v>
      </c>
      <c r="C243" s="23">
        <f>_xlfn.XLOOKUP(Table7[[#This Row],[Merged Customer ID]],Table3__3_16[Customer ID],Table3__3_16[BMI])</f>
        <v>37.74</v>
      </c>
      <c r="D243" s="23">
        <f>_xlfn.XLOOKUP(Table7[[#This Row],[Merged Customer ID]],Table3__3_16[Customer ID],Table3__3_16[HBA1C])</f>
        <v>9.5299999999999994</v>
      </c>
      <c r="E243" s="22" t="str">
        <f>_xlfn.XLOOKUP(Table7[[#This Row],[Merged Customer ID]],Table3__3_16[Customer ID],Table3__3_16[Heart Issues])</f>
        <v>Yes</v>
      </c>
      <c r="F243" s="23" t="str">
        <f>_xlfn.XLOOKUP(Table7[[#This Row],[Merged Customer ID]],Table3__3_16[Customer ID],Table3__3_16[Any Transplants])</f>
        <v>No</v>
      </c>
      <c r="G243" s="23" t="str">
        <f>_xlfn.XLOOKUP(Table7[[#This Row],[Merged Customer ID]],Table3__3_16[Customer ID],Table3__3_16[Cancer history])</f>
        <v>No</v>
      </c>
      <c r="H243" s="23">
        <f>_xlfn.XLOOKUP(Table7[[#This Row],[Merged Customer ID]],Table3__3_16[Customer ID],Table3__3_16[NumberOfMajorSurgeries])</f>
        <v>1</v>
      </c>
      <c r="I243" s="23" t="str">
        <f>_xlfn.XLOOKUP(Table7[[#This Row],[Merged Customer ID]],Table3__3_16[Customer ID],Table3__3_16[smoker])</f>
        <v>Yes</v>
      </c>
      <c r="J243" s="23" t="str">
        <f>_xlfn.XLOOKUP(Table7[[#This Row],[Merged Customer ID]],Table3__3_16[Customer ID],Table3__3_16[Weight Status])</f>
        <v>Obesity</v>
      </c>
      <c r="K243" s="23" t="str">
        <f>_xlfn.XLOOKUP(Table7[[#This Row],[Merged Customer ID]],Table3__3_16[Customer ID],Table3__3_16[Sugar Status])</f>
        <v>Diabetes</v>
      </c>
      <c r="L243" s="26">
        <f>_xlfn.XLOOKUP(Table7[[#This Row],[Merged Customer ID]],Table6_20[Merged Customer ID],Table6_20[Date of Birth])</f>
        <v>31696</v>
      </c>
      <c r="M243" s="30">
        <f>_xlfn.XLOOKUP(Table7[[#This Row],[Merged Customer ID]],Table6_20[Merged Customer ID],Table6_20[charges],"0",0)</f>
        <v>34293.120000000003</v>
      </c>
      <c r="N243" s="30" t="str">
        <f>_xlfn.XLOOKUP(Table7[[#This Row],[Merged Customer ID]],Table6_20[Merged Customer ID],Table6_20[Hospital tier])</f>
        <v>tier - 1</v>
      </c>
      <c r="O243" s="30" t="str">
        <f>_xlfn.XLOOKUP(Table7[[#This Row],[Merged Customer ID]],Table6_20[Merged Customer ID],Table6_20[City tier])</f>
        <v>tier - 2</v>
      </c>
      <c r="P243" s="30" t="str">
        <f>_xlfn.XLOOKUP(Table7[[#This Row],[Merged Customer ID]],Table6_20[Merged Customer ID],Table6_20[State ID])</f>
        <v>R1011</v>
      </c>
      <c r="Q243" s="36">
        <f>_xlfn.XLOOKUP(Table7[[#This Row],[Merged Customer ID]],Table6_20[Merged Customer ID],Table6_20[Age])</f>
        <v>36.658333333333331</v>
      </c>
    </row>
    <row r="244" spans="1:17" x14ac:dyDescent="0.35">
      <c r="A244" s="22" t="s">
        <v>2129</v>
      </c>
      <c r="B244" s="22" t="str">
        <f>_xlfn.XLOOKUP(Table7[[#This Row],[Merged Customer ID]],Table2_1[Merged Customer ID],Table2_1[First Name])</f>
        <v>Hall</v>
      </c>
      <c r="C244" s="22">
        <f>_xlfn.XLOOKUP(Table7[[#This Row],[Merged Customer ID]],Table3__3_16[Customer ID],Table3__3_16[BMI])</f>
        <v>48.75</v>
      </c>
      <c r="D244" s="22">
        <f>_xlfn.XLOOKUP(Table7[[#This Row],[Merged Customer ID]],Table3__3_16[Customer ID],Table3__3_16[HBA1C])</f>
        <v>4.6399999999999997</v>
      </c>
      <c r="E244" s="22" t="str">
        <f>_xlfn.XLOOKUP(Table7[[#This Row],[Merged Customer ID]],Table3__3_16[Customer ID],Table3__3_16[Heart Issues])</f>
        <v>Yes</v>
      </c>
      <c r="F244" s="22" t="str">
        <f>_xlfn.XLOOKUP(Table7[[#This Row],[Merged Customer ID]],Table3__3_16[Customer ID],Table3__3_16[Any Transplants])</f>
        <v>No</v>
      </c>
      <c r="G244" s="22" t="str">
        <f>_xlfn.XLOOKUP(Table7[[#This Row],[Merged Customer ID]],Table3__3_16[Customer ID],Table3__3_16[Cancer history])</f>
        <v>No</v>
      </c>
      <c r="H244" s="22">
        <f>_xlfn.XLOOKUP(Table7[[#This Row],[Merged Customer ID]],Table3__3_16[Customer ID],Table3__3_16[NumberOfMajorSurgeries])</f>
        <v>1</v>
      </c>
      <c r="I244" s="22" t="str">
        <f>_xlfn.XLOOKUP(Table7[[#This Row],[Merged Customer ID]],Table3__3_16[Customer ID],Table3__3_16[smoker])</f>
        <v>Yes</v>
      </c>
      <c r="J244" s="22" t="str">
        <f>_xlfn.XLOOKUP(Table7[[#This Row],[Merged Customer ID]],Table3__3_16[Customer ID],Table3__3_16[Weight Status])</f>
        <v>Obesity</v>
      </c>
      <c r="K244" s="22" t="str">
        <f>_xlfn.XLOOKUP(Table7[[#This Row],[Merged Customer ID]],Table3__3_16[Customer ID],Table3__3_16[Sugar Status])</f>
        <v>Normal</v>
      </c>
      <c r="L244" s="25">
        <f>_xlfn.XLOOKUP(Table7[[#This Row],[Merged Customer ID]],Table6_20[Merged Customer ID],Table6_20[Date of Birth])</f>
        <v>35002</v>
      </c>
      <c r="M244" s="29">
        <f>_xlfn.XLOOKUP(Table7[[#This Row],[Merged Customer ID]],Table6_20[Merged Customer ID],Table6_20[charges],"0",0)</f>
        <v>34289.43</v>
      </c>
      <c r="N244" s="29" t="str">
        <f>_xlfn.XLOOKUP(Table7[[#This Row],[Merged Customer ID]],Table6_20[Merged Customer ID],Table6_20[Hospital tier])</f>
        <v>tier - 1</v>
      </c>
      <c r="O244" s="29" t="str">
        <f>_xlfn.XLOOKUP(Table7[[#This Row],[Merged Customer ID]],Table6_20[Merged Customer ID],Table6_20[City tier])</f>
        <v>tier - 1</v>
      </c>
      <c r="P244" s="29" t="str">
        <f>_xlfn.XLOOKUP(Table7[[#This Row],[Merged Customer ID]],Table6_20[Merged Customer ID],Table6_20[State ID])</f>
        <v>R1011</v>
      </c>
      <c r="Q244" s="35">
        <f>_xlfn.XLOOKUP(Table7[[#This Row],[Merged Customer ID]],Table6_20[Merged Customer ID],Table6_20[Age])</f>
        <v>27.605555555555554</v>
      </c>
    </row>
    <row r="245" spans="1:17" x14ac:dyDescent="0.35">
      <c r="A245" s="23" t="s">
        <v>2128</v>
      </c>
      <c r="B245" s="23" t="str">
        <f>_xlfn.XLOOKUP(Table7[[#This Row],[Merged Customer ID]],Table2_1[Merged Customer ID],Table2_1[First Name])</f>
        <v>Reed</v>
      </c>
      <c r="C245" s="23">
        <f>_xlfn.XLOOKUP(Table7[[#This Row],[Merged Customer ID]],Table3__3_16[Customer ID],Table3__3_16[BMI])</f>
        <v>31.065000000000001</v>
      </c>
      <c r="D245" s="23">
        <f>_xlfn.XLOOKUP(Table7[[#This Row],[Merged Customer ID]],Table3__3_16[Customer ID],Table3__3_16[HBA1C])</f>
        <v>5.05</v>
      </c>
      <c r="E245" s="22" t="str">
        <f>_xlfn.XLOOKUP(Table7[[#This Row],[Merged Customer ID]],Table3__3_16[Customer ID],Table3__3_16[Heart Issues])</f>
        <v>No</v>
      </c>
      <c r="F245" s="23" t="str">
        <f>_xlfn.XLOOKUP(Table7[[#This Row],[Merged Customer ID]],Table3__3_16[Customer ID],Table3__3_16[Any Transplants])</f>
        <v>No</v>
      </c>
      <c r="G245" s="23" t="str">
        <f>_xlfn.XLOOKUP(Table7[[#This Row],[Merged Customer ID]],Table3__3_16[Customer ID],Table3__3_16[Cancer history])</f>
        <v>No</v>
      </c>
      <c r="H245" s="23">
        <f>_xlfn.XLOOKUP(Table7[[#This Row],[Merged Customer ID]],Table3__3_16[Customer ID],Table3__3_16[NumberOfMajorSurgeries])</f>
        <v>1</v>
      </c>
      <c r="I245" s="23" t="str">
        <f>_xlfn.XLOOKUP(Table7[[#This Row],[Merged Customer ID]],Table3__3_16[Customer ID],Table3__3_16[smoker])</f>
        <v>Yes</v>
      </c>
      <c r="J245" s="23" t="str">
        <f>_xlfn.XLOOKUP(Table7[[#This Row],[Merged Customer ID]],Table3__3_16[Customer ID],Table3__3_16[Weight Status])</f>
        <v>Obesity</v>
      </c>
      <c r="K245" s="23" t="str">
        <f>_xlfn.XLOOKUP(Table7[[#This Row],[Merged Customer ID]],Table3__3_16[Customer ID],Table3__3_16[Sugar Status])</f>
        <v>Normal</v>
      </c>
      <c r="L245" s="26">
        <f>_xlfn.XLOOKUP(Table7[[#This Row],[Merged Customer ID]],Table6_20[Merged Customer ID],Table6_20[Date of Birth])</f>
        <v>35957</v>
      </c>
      <c r="M245" s="30">
        <f>_xlfn.XLOOKUP(Table7[[#This Row],[Merged Customer ID]],Table6_20[Merged Customer ID],Table6_20[charges],"0",0)</f>
        <v>34254.050000000003</v>
      </c>
      <c r="N245" s="30" t="str">
        <f>_xlfn.XLOOKUP(Table7[[#This Row],[Merged Customer ID]],Table6_20[Merged Customer ID],Table6_20[Hospital tier])</f>
        <v>tier - 1</v>
      </c>
      <c r="O245" s="30" t="str">
        <f>_xlfn.XLOOKUP(Table7[[#This Row],[Merged Customer ID]],Table6_20[Merged Customer ID],Table6_20[City tier])</f>
        <v>tier - 3</v>
      </c>
      <c r="P245" s="30" t="str">
        <f>_xlfn.XLOOKUP(Table7[[#This Row],[Merged Customer ID]],Table6_20[Merged Customer ID],Table6_20[State ID])</f>
        <v>R1019</v>
      </c>
      <c r="Q245" s="36">
        <f>_xlfn.XLOOKUP(Table7[[#This Row],[Merged Customer ID]],Table6_20[Merged Customer ID],Table6_20[Age])</f>
        <v>24.991666666666667</v>
      </c>
    </row>
    <row r="246" spans="1:17" x14ac:dyDescent="0.35">
      <c r="A246" s="22" t="s">
        <v>2127</v>
      </c>
      <c r="B246" s="22" t="str">
        <f>_xlfn.XLOOKUP(Table7[[#This Row],[Merged Customer ID]],Table2_1[Merged Customer ID],Table2_1[First Name])</f>
        <v>Frome</v>
      </c>
      <c r="C246" s="22">
        <f>_xlfn.XLOOKUP(Table7[[#This Row],[Merged Customer ID]],Table3__3_16[Customer ID],Table3__3_16[BMI])</f>
        <v>23.55</v>
      </c>
      <c r="D246" s="22">
        <f>_xlfn.XLOOKUP(Table7[[#This Row],[Merged Customer ID]],Table3__3_16[Customer ID],Table3__3_16[HBA1C])</f>
        <v>10.38</v>
      </c>
      <c r="E246" s="22" t="str">
        <f>_xlfn.XLOOKUP(Table7[[#This Row],[Merged Customer ID]],Table3__3_16[Customer ID],Table3__3_16[Heart Issues])</f>
        <v>No</v>
      </c>
      <c r="F246" s="22" t="str">
        <f>_xlfn.XLOOKUP(Table7[[#This Row],[Merged Customer ID]],Table3__3_16[Customer ID],Table3__3_16[Any Transplants])</f>
        <v>No</v>
      </c>
      <c r="G246" s="22" t="str">
        <f>_xlfn.XLOOKUP(Table7[[#This Row],[Merged Customer ID]],Table3__3_16[Customer ID],Table3__3_16[Cancer history])</f>
        <v>No</v>
      </c>
      <c r="H246" s="22">
        <f>_xlfn.XLOOKUP(Table7[[#This Row],[Merged Customer ID]],Table3__3_16[Customer ID],Table3__3_16[NumberOfMajorSurgeries])</f>
        <v>0</v>
      </c>
      <c r="I246" s="22" t="str">
        <f>_xlfn.XLOOKUP(Table7[[#This Row],[Merged Customer ID]],Table3__3_16[Customer ID],Table3__3_16[smoker])</f>
        <v>Yes</v>
      </c>
      <c r="J246" s="22" t="str">
        <f>_xlfn.XLOOKUP(Table7[[#This Row],[Merged Customer ID]],Table3__3_16[Customer ID],Table3__3_16[Weight Status])</f>
        <v>Normal Weight</v>
      </c>
      <c r="K246" s="22" t="str">
        <f>_xlfn.XLOOKUP(Table7[[#This Row],[Merged Customer ID]],Table3__3_16[Customer ID],Table3__3_16[Sugar Status])</f>
        <v>Diabetes</v>
      </c>
      <c r="L246" s="25">
        <f>_xlfn.XLOOKUP(Table7[[#This Row],[Merged Customer ID]],Table6_20[Merged Customer ID],Table6_20[Date of Birth])</f>
        <v>22832</v>
      </c>
      <c r="M246" s="29">
        <f>_xlfn.XLOOKUP(Table7[[#This Row],[Merged Customer ID]],Table6_20[Merged Customer ID],Table6_20[charges],"0",0)</f>
        <v>34218.019999999997</v>
      </c>
      <c r="N246" s="29" t="str">
        <f>_xlfn.XLOOKUP(Table7[[#This Row],[Merged Customer ID]],Table6_20[Merged Customer ID],Table6_20[Hospital tier])</f>
        <v>tier - 1</v>
      </c>
      <c r="O246" s="29" t="str">
        <f>_xlfn.XLOOKUP(Table7[[#This Row],[Merged Customer ID]],Table6_20[Merged Customer ID],Table6_20[City tier])</f>
        <v>tier - 1</v>
      </c>
      <c r="P246" s="29" t="str">
        <f>_xlfn.XLOOKUP(Table7[[#This Row],[Merged Customer ID]],Table6_20[Merged Customer ID],Table6_20[State ID])</f>
        <v>R1011</v>
      </c>
      <c r="Q246" s="35">
        <f>_xlfn.XLOOKUP(Table7[[#This Row],[Merged Customer ID]],Table6_20[Merged Customer ID],Table6_20[Age])</f>
        <v>60.924999999999997</v>
      </c>
    </row>
    <row r="247" spans="1:17" x14ac:dyDescent="0.35">
      <c r="A247" s="23" t="s">
        <v>2126</v>
      </c>
      <c r="B247" s="23" t="str">
        <f>_xlfn.XLOOKUP(Table7[[#This Row],[Merged Customer ID]],Table2_1[Merged Customer ID],Table2_1[First Name])</f>
        <v>Creasy</v>
      </c>
      <c r="C247" s="23">
        <f>_xlfn.XLOOKUP(Table7[[#This Row],[Merged Customer ID]],Table3__3_16[Customer ID],Table3__3_16[BMI])</f>
        <v>30.18</v>
      </c>
      <c r="D247" s="23">
        <f>_xlfn.XLOOKUP(Table7[[#This Row],[Merged Customer ID]],Table3__3_16[Customer ID],Table3__3_16[HBA1C])</f>
        <v>8.31</v>
      </c>
      <c r="E247" s="22" t="str">
        <f>_xlfn.XLOOKUP(Table7[[#This Row],[Merged Customer ID]],Table3__3_16[Customer ID],Table3__3_16[Heart Issues])</f>
        <v>Yes</v>
      </c>
      <c r="F247" s="23" t="str">
        <f>_xlfn.XLOOKUP(Table7[[#This Row],[Merged Customer ID]],Table3__3_16[Customer ID],Table3__3_16[Any Transplants])</f>
        <v>No</v>
      </c>
      <c r="G247" s="23" t="str">
        <f>_xlfn.XLOOKUP(Table7[[#This Row],[Merged Customer ID]],Table3__3_16[Customer ID],Table3__3_16[Cancer history])</f>
        <v>No</v>
      </c>
      <c r="H247" s="23">
        <f>_xlfn.XLOOKUP(Table7[[#This Row],[Merged Customer ID]],Table3__3_16[Customer ID],Table3__3_16[NumberOfMajorSurgeries])</f>
        <v>1</v>
      </c>
      <c r="I247" s="23" t="str">
        <f>_xlfn.XLOOKUP(Table7[[#This Row],[Merged Customer ID]],Table3__3_16[Customer ID],Table3__3_16[smoker])</f>
        <v>Yes</v>
      </c>
      <c r="J247" s="23" t="str">
        <f>_xlfn.XLOOKUP(Table7[[#This Row],[Merged Customer ID]],Table3__3_16[Customer ID],Table3__3_16[Weight Status])</f>
        <v>Obesity</v>
      </c>
      <c r="K247" s="23" t="str">
        <f>_xlfn.XLOOKUP(Table7[[#This Row],[Merged Customer ID]],Table3__3_16[Customer ID],Table3__3_16[Sugar Status])</f>
        <v>Diabetes</v>
      </c>
      <c r="L247" s="26">
        <f>_xlfn.XLOOKUP(Table7[[#This Row],[Merged Customer ID]],Table6_20[Merged Customer ID],Table6_20[Date of Birth])</f>
        <v>27596</v>
      </c>
      <c r="M247" s="30">
        <f>_xlfn.XLOOKUP(Table7[[#This Row],[Merged Customer ID]],Table6_20[Merged Customer ID],Table6_20[charges],"0",0)</f>
        <v>34210.33</v>
      </c>
      <c r="N247" s="30" t="str">
        <f>_xlfn.XLOOKUP(Table7[[#This Row],[Merged Customer ID]],Table6_20[Merged Customer ID],Table6_20[Hospital tier])</f>
        <v>tier - 2</v>
      </c>
      <c r="O247" s="30" t="str">
        <f>_xlfn.XLOOKUP(Table7[[#This Row],[Merged Customer ID]],Table6_20[Merged Customer ID],Table6_20[City tier])</f>
        <v>tier - 1</v>
      </c>
      <c r="P247" s="30" t="str">
        <f>_xlfn.XLOOKUP(Table7[[#This Row],[Merged Customer ID]],Table6_20[Merged Customer ID],Table6_20[State ID])</f>
        <v>R1012</v>
      </c>
      <c r="Q247" s="36">
        <f>_xlfn.XLOOKUP(Table7[[#This Row],[Merged Customer ID]],Table6_20[Merged Customer ID],Table6_20[Age])</f>
        <v>47.880555555555553</v>
      </c>
    </row>
    <row r="248" spans="1:17" x14ac:dyDescent="0.35">
      <c r="A248" s="22" t="s">
        <v>2125</v>
      </c>
      <c r="B248" s="22" t="str">
        <f>_xlfn.XLOOKUP(Table7[[#This Row],[Merged Customer ID]],Table2_1[Merged Customer ID],Table2_1[First Name])</f>
        <v>Latimer</v>
      </c>
      <c r="C248" s="22">
        <f>_xlfn.XLOOKUP(Table7[[#This Row],[Merged Customer ID]],Table3__3_16[Customer ID],Table3__3_16[BMI])</f>
        <v>29.94</v>
      </c>
      <c r="D248" s="22">
        <f>_xlfn.XLOOKUP(Table7[[#This Row],[Merged Customer ID]],Table3__3_16[Customer ID],Table3__3_16[HBA1C])</f>
        <v>7.59</v>
      </c>
      <c r="E248" s="22" t="str">
        <f>_xlfn.XLOOKUP(Table7[[#This Row],[Merged Customer ID]],Table3__3_16[Customer ID],Table3__3_16[Heart Issues])</f>
        <v>No</v>
      </c>
      <c r="F248" s="22" t="str">
        <f>_xlfn.XLOOKUP(Table7[[#This Row],[Merged Customer ID]],Table3__3_16[Customer ID],Table3__3_16[Any Transplants])</f>
        <v>No</v>
      </c>
      <c r="G248" s="22" t="str">
        <f>_xlfn.XLOOKUP(Table7[[#This Row],[Merged Customer ID]],Table3__3_16[Customer ID],Table3__3_16[Cancer history])</f>
        <v>No</v>
      </c>
      <c r="H248" s="22">
        <f>_xlfn.XLOOKUP(Table7[[#This Row],[Merged Customer ID]],Table3__3_16[Customer ID],Table3__3_16[NumberOfMajorSurgeries])</f>
        <v>0</v>
      </c>
      <c r="I248" s="22" t="str">
        <f>_xlfn.XLOOKUP(Table7[[#This Row],[Merged Customer ID]],Table3__3_16[Customer ID],Table3__3_16[smoker])</f>
        <v>Yes</v>
      </c>
      <c r="J248" s="22" t="str">
        <f>_xlfn.XLOOKUP(Table7[[#This Row],[Merged Customer ID]],Table3__3_16[Customer ID],Table3__3_16[Weight Status])</f>
        <v>Overweight</v>
      </c>
      <c r="K248" s="22" t="str">
        <f>_xlfn.XLOOKUP(Table7[[#This Row],[Merged Customer ID]],Table3__3_16[Customer ID],Table3__3_16[Sugar Status])</f>
        <v>Diabetes</v>
      </c>
      <c r="L248" s="25">
        <f>_xlfn.XLOOKUP(Table7[[#This Row],[Merged Customer ID]],Table6_20[Merged Customer ID],Table6_20[Date of Birth])</f>
        <v>26170</v>
      </c>
      <c r="M248" s="29">
        <f>_xlfn.XLOOKUP(Table7[[#This Row],[Merged Customer ID]],Table6_20[Merged Customer ID],Table6_20[charges],"0",0)</f>
        <v>34205.07</v>
      </c>
      <c r="N248" s="29" t="str">
        <f>_xlfn.XLOOKUP(Table7[[#This Row],[Merged Customer ID]],Table6_20[Merged Customer ID],Table6_20[Hospital tier])</f>
        <v>tier - 2</v>
      </c>
      <c r="O248" s="29" t="str">
        <f>_xlfn.XLOOKUP(Table7[[#This Row],[Merged Customer ID]],Table6_20[Merged Customer ID],Table6_20[City tier])</f>
        <v>tier - 2</v>
      </c>
      <c r="P248" s="29" t="str">
        <f>_xlfn.XLOOKUP(Table7[[#This Row],[Merged Customer ID]],Table6_20[Merged Customer ID],Table6_20[State ID])</f>
        <v>R1011</v>
      </c>
      <c r="Q248" s="35">
        <f>_xlfn.XLOOKUP(Table7[[#This Row],[Merged Customer ID]],Table6_20[Merged Customer ID],Table6_20[Age])</f>
        <v>51.786111111111111</v>
      </c>
    </row>
    <row r="249" spans="1:17" x14ac:dyDescent="0.35">
      <c r="A249" s="23" t="s">
        <v>2124</v>
      </c>
      <c r="B249" s="23" t="str">
        <f>_xlfn.XLOOKUP(Table7[[#This Row],[Merged Customer ID]],Table2_1[Merged Customer ID],Table2_1[First Name])</f>
        <v>Wei</v>
      </c>
      <c r="C249" s="23">
        <f>_xlfn.XLOOKUP(Table7[[#This Row],[Merged Customer ID]],Table3__3_16[Customer ID],Table3__3_16[BMI])</f>
        <v>31.4</v>
      </c>
      <c r="D249" s="23">
        <f>_xlfn.XLOOKUP(Table7[[#This Row],[Merged Customer ID]],Table3__3_16[Customer ID],Table3__3_16[HBA1C])</f>
        <v>5.49</v>
      </c>
      <c r="E249" s="22" t="str">
        <f>_xlfn.XLOOKUP(Table7[[#This Row],[Merged Customer ID]],Table3__3_16[Customer ID],Table3__3_16[Heart Issues])</f>
        <v>No</v>
      </c>
      <c r="F249" s="23" t="str">
        <f>_xlfn.XLOOKUP(Table7[[#This Row],[Merged Customer ID]],Table3__3_16[Customer ID],Table3__3_16[Any Transplants])</f>
        <v>No</v>
      </c>
      <c r="G249" s="23" t="str">
        <f>_xlfn.XLOOKUP(Table7[[#This Row],[Merged Customer ID]],Table3__3_16[Customer ID],Table3__3_16[Cancer history])</f>
        <v>No</v>
      </c>
      <c r="H249" s="23">
        <f>_xlfn.XLOOKUP(Table7[[#This Row],[Merged Customer ID]],Table3__3_16[Customer ID],Table3__3_16[NumberOfMajorSurgeries])</f>
        <v>0</v>
      </c>
      <c r="I249" s="23" t="str">
        <f>_xlfn.XLOOKUP(Table7[[#This Row],[Merged Customer ID]],Table3__3_16[Customer ID],Table3__3_16[smoker])</f>
        <v>Yes</v>
      </c>
      <c r="J249" s="23" t="str">
        <f>_xlfn.XLOOKUP(Table7[[#This Row],[Merged Customer ID]],Table3__3_16[Customer ID],Table3__3_16[Weight Status])</f>
        <v>Obesity</v>
      </c>
      <c r="K249" s="23" t="str">
        <f>_xlfn.XLOOKUP(Table7[[#This Row],[Merged Customer ID]],Table3__3_16[Customer ID],Table3__3_16[Sugar Status])</f>
        <v>Normal</v>
      </c>
      <c r="L249" s="26">
        <f>_xlfn.XLOOKUP(Table7[[#This Row],[Merged Customer ID]],Table6_20[Merged Customer ID],Table6_20[Date of Birth])</f>
        <v>36470</v>
      </c>
      <c r="M249" s="30">
        <f>_xlfn.XLOOKUP(Table7[[#This Row],[Merged Customer ID]],Table6_20[Merged Customer ID],Table6_20[charges],"0",0)</f>
        <v>34166.269999999997</v>
      </c>
      <c r="N249" s="30" t="str">
        <f>_xlfn.XLOOKUP(Table7[[#This Row],[Merged Customer ID]],Table6_20[Merged Customer ID],Table6_20[Hospital tier])</f>
        <v>tier - 2</v>
      </c>
      <c r="O249" s="30" t="str">
        <f>_xlfn.XLOOKUP(Table7[[#This Row],[Merged Customer ID]],Table6_20[Merged Customer ID],Table6_20[City tier])</f>
        <v>tier - 3</v>
      </c>
      <c r="P249" s="30" t="str">
        <f>_xlfn.XLOOKUP(Table7[[#This Row],[Merged Customer ID]],Table6_20[Merged Customer ID],Table6_20[State ID])</f>
        <v>R1011</v>
      </c>
      <c r="Q249" s="36">
        <f>_xlfn.XLOOKUP(Table7[[#This Row],[Merged Customer ID]],Table6_20[Merged Customer ID],Table6_20[Age])</f>
        <v>23.588888888888889</v>
      </c>
    </row>
    <row r="250" spans="1:17" x14ac:dyDescent="0.35">
      <c r="A250" s="22" t="s">
        <v>2123</v>
      </c>
      <c r="B250" s="22" t="str">
        <f>_xlfn.XLOOKUP(Table7[[#This Row],[Merged Customer ID]],Table2_1[Merged Customer ID],Table2_1[First Name])</f>
        <v>Hayes</v>
      </c>
      <c r="C250" s="22">
        <f>_xlfn.XLOOKUP(Table7[[#This Row],[Merged Customer ID]],Table3__3_16[Customer ID],Table3__3_16[BMI])</f>
        <v>53.06</v>
      </c>
      <c r="D250" s="22">
        <f>_xlfn.XLOOKUP(Table7[[#This Row],[Merged Customer ID]],Table3__3_16[Customer ID],Table3__3_16[HBA1C])</f>
        <v>11.68</v>
      </c>
      <c r="E250" s="22" t="str">
        <f>_xlfn.XLOOKUP(Table7[[#This Row],[Merged Customer ID]],Table3__3_16[Customer ID],Table3__3_16[Heart Issues])</f>
        <v>No</v>
      </c>
      <c r="F250" s="22" t="str">
        <f>_xlfn.XLOOKUP(Table7[[#This Row],[Merged Customer ID]],Table3__3_16[Customer ID],Table3__3_16[Any Transplants])</f>
        <v>No</v>
      </c>
      <c r="G250" s="22" t="str">
        <f>_xlfn.XLOOKUP(Table7[[#This Row],[Merged Customer ID]],Table3__3_16[Customer ID],Table3__3_16[Cancer history])</f>
        <v>No</v>
      </c>
      <c r="H250" s="22">
        <f>_xlfn.XLOOKUP(Table7[[#This Row],[Merged Customer ID]],Table3__3_16[Customer ID],Table3__3_16[NumberOfMajorSurgeries])</f>
        <v>0</v>
      </c>
      <c r="I250" s="22" t="str">
        <f>_xlfn.XLOOKUP(Table7[[#This Row],[Merged Customer ID]],Table3__3_16[Customer ID],Table3__3_16[smoker])</f>
        <v>Yes</v>
      </c>
      <c r="J250" s="22" t="str">
        <f>_xlfn.XLOOKUP(Table7[[#This Row],[Merged Customer ID]],Table3__3_16[Customer ID],Table3__3_16[Weight Status])</f>
        <v>Obesity</v>
      </c>
      <c r="K250" s="22" t="str">
        <f>_xlfn.XLOOKUP(Table7[[#This Row],[Merged Customer ID]],Table3__3_16[Customer ID],Table3__3_16[Sugar Status])</f>
        <v>Diabetes</v>
      </c>
      <c r="L250" s="25">
        <f>_xlfn.XLOOKUP(Table7[[#This Row],[Merged Customer ID]],Table6_20[Merged Customer ID],Table6_20[Date of Birth])</f>
        <v>37616</v>
      </c>
      <c r="M250" s="29">
        <f>_xlfn.XLOOKUP(Table7[[#This Row],[Merged Customer ID]],Table6_20[Merged Customer ID],Table6_20[charges],"0",0)</f>
        <v>34084.68</v>
      </c>
      <c r="N250" s="29" t="str">
        <f>_xlfn.XLOOKUP(Table7[[#This Row],[Merged Customer ID]],Table6_20[Merged Customer ID],Table6_20[Hospital tier])</f>
        <v>tier - 2</v>
      </c>
      <c r="O250" s="29" t="str">
        <f>_xlfn.XLOOKUP(Table7[[#This Row],[Merged Customer ID]],Table6_20[Merged Customer ID],Table6_20[City tier])</f>
        <v>tier - 3</v>
      </c>
      <c r="P250" s="29" t="str">
        <f>_xlfn.XLOOKUP(Table7[[#This Row],[Merged Customer ID]],Table6_20[Merged Customer ID],Table6_20[State ID])</f>
        <v>R1011</v>
      </c>
      <c r="Q250" s="35">
        <f>_xlfn.XLOOKUP(Table7[[#This Row],[Merged Customer ID]],Table6_20[Merged Customer ID],Table6_20[Age])</f>
        <v>20.45</v>
      </c>
    </row>
    <row r="251" spans="1:17" x14ac:dyDescent="0.35">
      <c r="A251" s="23" t="s">
        <v>2122</v>
      </c>
      <c r="B251" s="23" t="str">
        <f>_xlfn.XLOOKUP(Table7[[#This Row],[Merged Customer ID]],Table2_1[Merged Customer ID],Table2_1[First Name])</f>
        <v>Velardo</v>
      </c>
      <c r="C251" s="23">
        <f>_xlfn.XLOOKUP(Table7[[#This Row],[Merged Customer ID]],Table3__3_16[Customer ID],Table3__3_16[BMI])</f>
        <v>30.25</v>
      </c>
      <c r="D251" s="23">
        <f>_xlfn.XLOOKUP(Table7[[#This Row],[Merged Customer ID]],Table3__3_16[Customer ID],Table3__3_16[HBA1C])</f>
        <v>4.1900000000000004</v>
      </c>
      <c r="E251" s="22" t="str">
        <f>_xlfn.XLOOKUP(Table7[[#This Row],[Merged Customer ID]],Table3__3_16[Customer ID],Table3__3_16[Heart Issues])</f>
        <v>No</v>
      </c>
      <c r="F251" s="23" t="str">
        <f>_xlfn.XLOOKUP(Table7[[#This Row],[Merged Customer ID]],Table3__3_16[Customer ID],Table3__3_16[Any Transplants])</f>
        <v>No</v>
      </c>
      <c r="G251" s="23" t="str">
        <f>_xlfn.XLOOKUP(Table7[[#This Row],[Merged Customer ID]],Table3__3_16[Customer ID],Table3__3_16[Cancer history])</f>
        <v>No</v>
      </c>
      <c r="H251" s="23">
        <f>_xlfn.XLOOKUP(Table7[[#This Row],[Merged Customer ID]],Table3__3_16[Customer ID],Table3__3_16[NumberOfMajorSurgeries])</f>
        <v>2</v>
      </c>
      <c r="I251" s="23" t="str">
        <f>_xlfn.XLOOKUP(Table7[[#This Row],[Merged Customer ID]],Table3__3_16[Customer ID],Table3__3_16[smoker])</f>
        <v>Yes</v>
      </c>
      <c r="J251" s="23" t="str">
        <f>_xlfn.XLOOKUP(Table7[[#This Row],[Merged Customer ID]],Table3__3_16[Customer ID],Table3__3_16[Weight Status])</f>
        <v>Obesity</v>
      </c>
      <c r="K251" s="23" t="str">
        <f>_xlfn.XLOOKUP(Table7[[#This Row],[Merged Customer ID]],Table3__3_16[Customer ID],Table3__3_16[Sugar Status])</f>
        <v>Normal</v>
      </c>
      <c r="L251" s="26">
        <f>_xlfn.XLOOKUP(Table7[[#This Row],[Merged Customer ID]],Table6_20[Merged Customer ID],Table6_20[Date of Birth])</f>
        <v>26506</v>
      </c>
      <c r="M251" s="30">
        <f>_xlfn.XLOOKUP(Table7[[#This Row],[Merged Customer ID]],Table6_20[Merged Customer ID],Table6_20[charges],"0",0)</f>
        <v>34053.360000000001</v>
      </c>
      <c r="N251" s="30" t="str">
        <f>_xlfn.XLOOKUP(Table7[[#This Row],[Merged Customer ID]],Table6_20[Merged Customer ID],Table6_20[Hospital tier])</f>
        <v>tier - 2</v>
      </c>
      <c r="O251" s="30" t="str">
        <f>_xlfn.XLOOKUP(Table7[[#This Row],[Merged Customer ID]],Table6_20[Merged Customer ID],Table6_20[City tier])</f>
        <v>tier - 2</v>
      </c>
      <c r="P251" s="30" t="str">
        <f>_xlfn.XLOOKUP(Table7[[#This Row],[Merged Customer ID]],Table6_20[Merged Customer ID],Table6_20[State ID])</f>
        <v>R1011</v>
      </c>
      <c r="Q251" s="36">
        <f>_xlfn.XLOOKUP(Table7[[#This Row],[Merged Customer ID]],Table6_20[Merged Customer ID],Table6_20[Age])</f>
        <v>50.866666666666667</v>
      </c>
    </row>
    <row r="252" spans="1:17" x14ac:dyDescent="0.35">
      <c r="A252" s="22" t="s">
        <v>2121</v>
      </c>
      <c r="B252" s="22" t="str">
        <f>_xlfn.XLOOKUP(Table7[[#This Row],[Merged Customer ID]],Table2_1[Merged Customer ID],Table2_1[First Name])</f>
        <v>Kastes</v>
      </c>
      <c r="C252" s="22">
        <f>_xlfn.XLOOKUP(Table7[[#This Row],[Merged Customer ID]],Table3__3_16[Customer ID],Table3__3_16[BMI])</f>
        <v>46.68</v>
      </c>
      <c r="D252" s="22">
        <f>_xlfn.XLOOKUP(Table7[[#This Row],[Merged Customer ID]],Table3__3_16[Customer ID],Table3__3_16[HBA1C])</f>
        <v>4.01</v>
      </c>
      <c r="E252" s="22" t="str">
        <f>_xlfn.XLOOKUP(Table7[[#This Row],[Merged Customer ID]],Table3__3_16[Customer ID],Table3__3_16[Heart Issues])</f>
        <v>No</v>
      </c>
      <c r="F252" s="22" t="str">
        <f>_xlfn.XLOOKUP(Table7[[#This Row],[Merged Customer ID]],Table3__3_16[Customer ID],Table3__3_16[Any Transplants])</f>
        <v>No</v>
      </c>
      <c r="G252" s="22" t="str">
        <f>_xlfn.XLOOKUP(Table7[[#This Row],[Merged Customer ID]],Table3__3_16[Customer ID],Table3__3_16[Cancer history])</f>
        <v>No</v>
      </c>
      <c r="H252" s="22">
        <f>_xlfn.XLOOKUP(Table7[[#This Row],[Merged Customer ID]],Table3__3_16[Customer ID],Table3__3_16[NumberOfMajorSurgeries])</f>
        <v>0</v>
      </c>
      <c r="I252" s="22" t="str">
        <f>_xlfn.XLOOKUP(Table7[[#This Row],[Merged Customer ID]],Table3__3_16[Customer ID],Table3__3_16[smoker])</f>
        <v>Yes</v>
      </c>
      <c r="J252" s="22" t="str">
        <f>_xlfn.XLOOKUP(Table7[[#This Row],[Merged Customer ID]],Table3__3_16[Customer ID],Table3__3_16[Weight Status])</f>
        <v>Obesity</v>
      </c>
      <c r="K252" s="22" t="str">
        <f>_xlfn.XLOOKUP(Table7[[#This Row],[Merged Customer ID]],Table3__3_16[Customer ID],Table3__3_16[Sugar Status])</f>
        <v>Normal</v>
      </c>
      <c r="L252" s="25">
        <f>_xlfn.XLOOKUP(Table7[[#This Row],[Merged Customer ID]],Table6_20[Merged Customer ID],Table6_20[Date of Birth])</f>
        <v>34602</v>
      </c>
      <c r="M252" s="29">
        <f>_xlfn.XLOOKUP(Table7[[#This Row],[Merged Customer ID]],Table6_20[Merged Customer ID],Table6_20[charges],"0",0)</f>
        <v>33975.47</v>
      </c>
      <c r="N252" s="29" t="str">
        <f>_xlfn.XLOOKUP(Table7[[#This Row],[Merged Customer ID]],Table6_20[Merged Customer ID],Table6_20[Hospital tier])</f>
        <v>tier - 2</v>
      </c>
      <c r="O252" s="29" t="str">
        <f>_xlfn.XLOOKUP(Table7[[#This Row],[Merged Customer ID]],Table6_20[Merged Customer ID],Table6_20[City tier])</f>
        <v>tier - 2</v>
      </c>
      <c r="P252" s="29" t="str">
        <f>_xlfn.XLOOKUP(Table7[[#This Row],[Merged Customer ID]],Table6_20[Merged Customer ID],Table6_20[State ID])</f>
        <v>R1011</v>
      </c>
      <c r="Q252" s="35">
        <f>_xlfn.XLOOKUP(Table7[[#This Row],[Merged Customer ID]],Table6_20[Merged Customer ID],Table6_20[Age])</f>
        <v>28.702777777777779</v>
      </c>
    </row>
    <row r="253" spans="1:17" x14ac:dyDescent="0.35">
      <c r="A253" s="23" t="s">
        <v>2120</v>
      </c>
      <c r="B253" s="23" t="str">
        <f>_xlfn.XLOOKUP(Table7[[#This Row],[Merged Customer ID]],Table2_1[Merged Customer ID],Table2_1[First Name])</f>
        <v>Escorcia</v>
      </c>
      <c r="C253" s="23">
        <f>_xlfn.XLOOKUP(Table7[[#This Row],[Merged Customer ID]],Table3__3_16[Customer ID],Table3__3_16[BMI])</f>
        <v>30.4</v>
      </c>
      <c r="D253" s="23">
        <f>_xlfn.XLOOKUP(Table7[[#This Row],[Merged Customer ID]],Table3__3_16[Customer ID],Table3__3_16[HBA1C])</f>
        <v>5.91</v>
      </c>
      <c r="E253" s="22" t="str">
        <f>_xlfn.XLOOKUP(Table7[[#This Row],[Merged Customer ID]],Table3__3_16[Customer ID],Table3__3_16[Heart Issues])</f>
        <v>No</v>
      </c>
      <c r="F253" s="23" t="str">
        <f>_xlfn.XLOOKUP(Table7[[#This Row],[Merged Customer ID]],Table3__3_16[Customer ID],Table3__3_16[Any Transplants])</f>
        <v>Yes</v>
      </c>
      <c r="G253" s="23" t="str">
        <f>_xlfn.XLOOKUP(Table7[[#This Row],[Merged Customer ID]],Table3__3_16[Customer ID],Table3__3_16[Cancer history])</f>
        <v>No</v>
      </c>
      <c r="H253" s="23">
        <f>_xlfn.XLOOKUP(Table7[[#This Row],[Merged Customer ID]],Table3__3_16[Customer ID],Table3__3_16[NumberOfMajorSurgeries])</f>
        <v>2</v>
      </c>
      <c r="I253" s="23" t="str">
        <f>_xlfn.XLOOKUP(Table7[[#This Row],[Merged Customer ID]],Table3__3_16[Customer ID],Table3__3_16[smoker])</f>
        <v>Yes</v>
      </c>
      <c r="J253" s="23" t="str">
        <f>_xlfn.XLOOKUP(Table7[[#This Row],[Merged Customer ID]],Table3__3_16[Customer ID],Table3__3_16[Weight Status])</f>
        <v>Obesity</v>
      </c>
      <c r="K253" s="23" t="str">
        <f>_xlfn.XLOOKUP(Table7[[#This Row],[Merged Customer ID]],Table3__3_16[Customer ID],Table3__3_16[Sugar Status])</f>
        <v>Prediabetes</v>
      </c>
      <c r="L253" s="26">
        <f>_xlfn.XLOOKUP(Table7[[#This Row],[Merged Customer ID]],Table6_20[Merged Customer ID],Table6_20[Date of Birth])</f>
        <v>36887</v>
      </c>
      <c r="M253" s="30">
        <f>_xlfn.XLOOKUP(Table7[[#This Row],[Merged Customer ID]],Table6_20[Merged Customer ID],Table6_20[charges],"0",0)</f>
        <v>33907.550000000003</v>
      </c>
      <c r="N253" s="30" t="str">
        <f>_xlfn.XLOOKUP(Table7[[#This Row],[Merged Customer ID]],Table6_20[Merged Customer ID],Table6_20[Hospital tier])</f>
        <v>tier - 2</v>
      </c>
      <c r="O253" s="30" t="str">
        <f>_xlfn.XLOOKUP(Table7[[#This Row],[Merged Customer ID]],Table6_20[Merged Customer ID],Table6_20[City tier])</f>
        <v>tier - 2</v>
      </c>
      <c r="P253" s="30" t="str">
        <f>_xlfn.XLOOKUP(Table7[[#This Row],[Merged Customer ID]],Table6_20[Merged Customer ID],Table6_20[State ID])</f>
        <v>R1012</v>
      </c>
      <c r="Q253" s="36">
        <f>_xlfn.XLOOKUP(Table7[[#This Row],[Merged Customer ID]],Table6_20[Merged Customer ID],Table6_20[Age])</f>
        <v>22.447222222222223</v>
      </c>
    </row>
    <row r="254" spans="1:17" x14ac:dyDescent="0.35">
      <c r="A254" s="22" t="s">
        <v>2119</v>
      </c>
      <c r="B254" s="22" t="str">
        <f>_xlfn.XLOOKUP(Table7[[#This Row],[Merged Customer ID]],Table2_1[Merged Customer ID],Table2_1[First Name])</f>
        <v>Larscheid</v>
      </c>
      <c r="C254" s="22">
        <f>_xlfn.XLOOKUP(Table7[[#This Row],[Merged Customer ID]],Table3__3_16[Customer ID],Table3__3_16[BMI])</f>
        <v>30.2</v>
      </c>
      <c r="D254" s="22">
        <f>_xlfn.XLOOKUP(Table7[[#This Row],[Merged Customer ID]],Table3__3_16[Customer ID],Table3__3_16[HBA1C])</f>
        <v>4.47</v>
      </c>
      <c r="E254" s="22" t="str">
        <f>_xlfn.XLOOKUP(Table7[[#This Row],[Merged Customer ID]],Table3__3_16[Customer ID],Table3__3_16[Heart Issues])</f>
        <v>Yes</v>
      </c>
      <c r="F254" s="22" t="str">
        <f>_xlfn.XLOOKUP(Table7[[#This Row],[Merged Customer ID]],Table3__3_16[Customer ID],Table3__3_16[Any Transplants])</f>
        <v>No</v>
      </c>
      <c r="G254" s="22" t="str">
        <f>_xlfn.XLOOKUP(Table7[[#This Row],[Merged Customer ID]],Table3__3_16[Customer ID],Table3__3_16[Cancer history])</f>
        <v>Yes</v>
      </c>
      <c r="H254" s="22">
        <f>_xlfn.XLOOKUP(Table7[[#This Row],[Merged Customer ID]],Table3__3_16[Customer ID],Table3__3_16[NumberOfMajorSurgeries])</f>
        <v>1</v>
      </c>
      <c r="I254" s="22" t="str">
        <f>_xlfn.XLOOKUP(Table7[[#This Row],[Merged Customer ID]],Table3__3_16[Customer ID],Table3__3_16[smoker])</f>
        <v>Yes</v>
      </c>
      <c r="J254" s="22" t="str">
        <f>_xlfn.XLOOKUP(Table7[[#This Row],[Merged Customer ID]],Table3__3_16[Customer ID],Table3__3_16[Weight Status])</f>
        <v>Obesity</v>
      </c>
      <c r="K254" s="22" t="str">
        <f>_xlfn.XLOOKUP(Table7[[#This Row],[Merged Customer ID]],Table3__3_16[Customer ID],Table3__3_16[Sugar Status])</f>
        <v>Normal</v>
      </c>
      <c r="L254" s="25">
        <f>_xlfn.XLOOKUP(Table7[[#This Row],[Merged Customer ID]],Table6_20[Merged Customer ID],Table6_20[Date of Birth])</f>
        <v>35651</v>
      </c>
      <c r="M254" s="29">
        <f>_xlfn.XLOOKUP(Table7[[#This Row],[Merged Customer ID]],Table6_20[Merged Customer ID],Table6_20[charges],"0",0)</f>
        <v>33900.65</v>
      </c>
      <c r="N254" s="29" t="str">
        <f>_xlfn.XLOOKUP(Table7[[#This Row],[Merged Customer ID]],Table6_20[Merged Customer ID],Table6_20[Hospital tier])</f>
        <v>tier - 2</v>
      </c>
      <c r="O254" s="29" t="str">
        <f>_xlfn.XLOOKUP(Table7[[#This Row],[Merged Customer ID]],Table6_20[Merged Customer ID],Table6_20[City tier])</f>
        <v>tier - 3</v>
      </c>
      <c r="P254" s="29" t="str">
        <f>_xlfn.XLOOKUP(Table7[[#This Row],[Merged Customer ID]],Table6_20[Merged Customer ID],Table6_20[State ID])</f>
        <v>R1011</v>
      </c>
      <c r="Q254" s="35">
        <f>_xlfn.XLOOKUP(Table7[[#This Row],[Merged Customer ID]],Table6_20[Merged Customer ID],Table6_20[Age])</f>
        <v>25.830555555555556</v>
      </c>
    </row>
    <row r="255" spans="1:17" x14ac:dyDescent="0.35">
      <c r="A255" s="23" t="s">
        <v>2118</v>
      </c>
      <c r="B255" s="23" t="str">
        <f>_xlfn.XLOOKUP(Table7[[#This Row],[Merged Customer ID]],Table2_1[Merged Customer ID],Table2_1[First Name])</f>
        <v>O'Bannon</v>
      </c>
      <c r="C255" s="23">
        <f>_xlfn.XLOOKUP(Table7[[#This Row],[Merged Customer ID]],Table3__3_16[Customer ID],Table3__3_16[BMI])</f>
        <v>51.18</v>
      </c>
      <c r="D255" s="23">
        <f>_xlfn.XLOOKUP(Table7[[#This Row],[Merged Customer ID]],Table3__3_16[Customer ID],Table3__3_16[HBA1C])</f>
        <v>4.5599999999999996</v>
      </c>
      <c r="E255" s="22" t="str">
        <f>_xlfn.XLOOKUP(Table7[[#This Row],[Merged Customer ID]],Table3__3_16[Customer ID],Table3__3_16[Heart Issues])</f>
        <v>Yes</v>
      </c>
      <c r="F255" s="23" t="str">
        <f>_xlfn.XLOOKUP(Table7[[#This Row],[Merged Customer ID]],Table3__3_16[Customer ID],Table3__3_16[Any Transplants])</f>
        <v>Yes</v>
      </c>
      <c r="G255" s="23" t="str">
        <f>_xlfn.XLOOKUP(Table7[[#This Row],[Merged Customer ID]],Table3__3_16[Customer ID],Table3__3_16[Cancer history])</f>
        <v>No</v>
      </c>
      <c r="H255" s="23">
        <f>_xlfn.XLOOKUP(Table7[[#This Row],[Merged Customer ID]],Table3__3_16[Customer ID],Table3__3_16[NumberOfMajorSurgeries])</f>
        <v>2</v>
      </c>
      <c r="I255" s="23" t="str">
        <f>_xlfn.XLOOKUP(Table7[[#This Row],[Merged Customer ID]],Table3__3_16[Customer ID],Table3__3_16[smoker])</f>
        <v>Yes</v>
      </c>
      <c r="J255" s="23" t="str">
        <f>_xlfn.XLOOKUP(Table7[[#This Row],[Merged Customer ID]],Table3__3_16[Customer ID],Table3__3_16[Weight Status])</f>
        <v>Obesity</v>
      </c>
      <c r="K255" s="23" t="str">
        <f>_xlfn.XLOOKUP(Table7[[#This Row],[Merged Customer ID]],Table3__3_16[Customer ID],Table3__3_16[Sugar Status])</f>
        <v>Normal</v>
      </c>
      <c r="L255" s="26">
        <f>_xlfn.XLOOKUP(Table7[[#This Row],[Merged Customer ID]],Table6_20[Merged Customer ID],Table6_20[Date of Birth])</f>
        <v>36825</v>
      </c>
      <c r="M255" s="30">
        <f>_xlfn.XLOOKUP(Table7[[#This Row],[Merged Customer ID]],Table6_20[Merged Customer ID],Table6_20[charges],"0",0)</f>
        <v>33829.39</v>
      </c>
      <c r="N255" s="30" t="str">
        <f>_xlfn.XLOOKUP(Table7[[#This Row],[Merged Customer ID]],Table6_20[Merged Customer ID],Table6_20[Hospital tier])</f>
        <v>tier - 2</v>
      </c>
      <c r="O255" s="30" t="str">
        <f>_xlfn.XLOOKUP(Table7[[#This Row],[Merged Customer ID]],Table6_20[Merged Customer ID],Table6_20[City tier])</f>
        <v>tier - 3</v>
      </c>
      <c r="P255" s="30" t="str">
        <f>_xlfn.XLOOKUP(Table7[[#This Row],[Merged Customer ID]],Table6_20[Merged Customer ID],Table6_20[State ID])</f>
        <v>R1011</v>
      </c>
      <c r="Q255" s="36">
        <f>_xlfn.XLOOKUP(Table7[[#This Row],[Merged Customer ID]],Table6_20[Merged Customer ID],Table6_20[Age])</f>
        <v>22.616666666666667</v>
      </c>
    </row>
    <row r="256" spans="1:17" x14ac:dyDescent="0.35">
      <c r="A256" s="22" t="s">
        <v>2117</v>
      </c>
      <c r="B256" s="22" t="str">
        <f>_xlfn.XLOOKUP(Table7[[#This Row],[Merged Customer ID]],Table2_1[Merged Customer ID],Table2_1[First Name])</f>
        <v>Ridgway</v>
      </c>
      <c r="C256" s="22">
        <f>_xlfn.XLOOKUP(Table7[[#This Row],[Merged Customer ID]],Table3__3_16[Customer ID],Table3__3_16[BMI])</f>
        <v>22.18</v>
      </c>
      <c r="D256" s="22">
        <f>_xlfn.XLOOKUP(Table7[[#This Row],[Merged Customer ID]],Table3__3_16[Customer ID],Table3__3_16[HBA1C])</f>
        <v>9.9</v>
      </c>
      <c r="E256" s="22" t="str">
        <f>_xlfn.XLOOKUP(Table7[[#This Row],[Merged Customer ID]],Table3__3_16[Customer ID],Table3__3_16[Heart Issues])</f>
        <v>No</v>
      </c>
      <c r="F256" s="22" t="str">
        <f>_xlfn.XLOOKUP(Table7[[#This Row],[Merged Customer ID]],Table3__3_16[Customer ID],Table3__3_16[Any Transplants])</f>
        <v>No</v>
      </c>
      <c r="G256" s="22" t="str">
        <f>_xlfn.XLOOKUP(Table7[[#This Row],[Merged Customer ID]],Table3__3_16[Customer ID],Table3__3_16[Cancer history])</f>
        <v>No</v>
      </c>
      <c r="H256" s="22">
        <f>_xlfn.XLOOKUP(Table7[[#This Row],[Merged Customer ID]],Table3__3_16[Customer ID],Table3__3_16[NumberOfMajorSurgeries])</f>
        <v>0</v>
      </c>
      <c r="I256" s="22" t="str">
        <f>_xlfn.XLOOKUP(Table7[[#This Row],[Merged Customer ID]],Table3__3_16[Customer ID],Table3__3_16[smoker])</f>
        <v>Yes</v>
      </c>
      <c r="J256" s="22" t="str">
        <f>_xlfn.XLOOKUP(Table7[[#This Row],[Merged Customer ID]],Table3__3_16[Customer ID],Table3__3_16[Weight Status])</f>
        <v>Normal Weight</v>
      </c>
      <c r="K256" s="22" t="str">
        <f>_xlfn.XLOOKUP(Table7[[#This Row],[Merged Customer ID]],Table3__3_16[Customer ID],Table3__3_16[Sugar Status])</f>
        <v>Diabetes</v>
      </c>
      <c r="L256" s="25">
        <f>_xlfn.XLOOKUP(Table7[[#This Row],[Merged Customer ID]],Table6_20[Merged Customer ID],Table6_20[Date of Birth])</f>
        <v>22991</v>
      </c>
      <c r="M256" s="29">
        <f>_xlfn.XLOOKUP(Table7[[#This Row],[Merged Customer ID]],Table6_20[Merged Customer ID],Table6_20[charges],"0",0)</f>
        <v>33753.32</v>
      </c>
      <c r="N256" s="29" t="str">
        <f>_xlfn.XLOOKUP(Table7[[#This Row],[Merged Customer ID]],Table6_20[Merged Customer ID],Table6_20[Hospital tier])</f>
        <v>tier - 1</v>
      </c>
      <c r="O256" s="29" t="str">
        <f>_xlfn.XLOOKUP(Table7[[#This Row],[Merged Customer ID]],Table6_20[Merged Customer ID],Table6_20[City tier])</f>
        <v>tier - 3</v>
      </c>
      <c r="P256" s="29" t="str">
        <f>_xlfn.XLOOKUP(Table7[[#This Row],[Merged Customer ID]],Table6_20[Merged Customer ID],Table6_20[State ID])</f>
        <v>R1011</v>
      </c>
      <c r="Q256" s="35">
        <f>_xlfn.XLOOKUP(Table7[[#This Row],[Merged Customer ID]],Table6_20[Merged Customer ID],Table6_20[Age])</f>
        <v>60.491666666666667</v>
      </c>
    </row>
    <row r="257" spans="1:17" x14ac:dyDescent="0.35">
      <c r="A257" s="23" t="s">
        <v>2116</v>
      </c>
      <c r="B257" s="23" t="str">
        <f>_xlfn.XLOOKUP(Table7[[#This Row],[Merged Customer ID]],Table2_1[Merged Customer ID],Table2_1[First Name])</f>
        <v>Black</v>
      </c>
      <c r="C257" s="23">
        <f>_xlfn.XLOOKUP(Table7[[#This Row],[Merged Customer ID]],Table3__3_16[Customer ID],Table3__3_16[BMI])</f>
        <v>31.92</v>
      </c>
      <c r="D257" s="23">
        <f>_xlfn.XLOOKUP(Table7[[#This Row],[Merged Customer ID]],Table3__3_16[Customer ID],Table3__3_16[HBA1C])</f>
        <v>5.1100000000000003</v>
      </c>
      <c r="E257" s="22" t="str">
        <f>_xlfn.XLOOKUP(Table7[[#This Row],[Merged Customer ID]],Table3__3_16[Customer ID],Table3__3_16[Heart Issues])</f>
        <v>No</v>
      </c>
      <c r="F257" s="23" t="str">
        <f>_xlfn.XLOOKUP(Table7[[#This Row],[Merged Customer ID]],Table3__3_16[Customer ID],Table3__3_16[Any Transplants])</f>
        <v>No</v>
      </c>
      <c r="G257" s="23" t="str">
        <f>_xlfn.XLOOKUP(Table7[[#This Row],[Merged Customer ID]],Table3__3_16[Customer ID],Table3__3_16[Cancer history])</f>
        <v>Yes</v>
      </c>
      <c r="H257" s="23">
        <f>_xlfn.XLOOKUP(Table7[[#This Row],[Merged Customer ID]],Table3__3_16[Customer ID],Table3__3_16[NumberOfMajorSurgeries])</f>
        <v>1</v>
      </c>
      <c r="I257" s="23" t="str">
        <f>_xlfn.XLOOKUP(Table7[[#This Row],[Merged Customer ID]],Table3__3_16[Customer ID],Table3__3_16[smoker])</f>
        <v>Yes</v>
      </c>
      <c r="J257" s="23" t="str">
        <f>_xlfn.XLOOKUP(Table7[[#This Row],[Merged Customer ID]],Table3__3_16[Customer ID],Table3__3_16[Weight Status])</f>
        <v>Obesity</v>
      </c>
      <c r="K257" s="23" t="str">
        <f>_xlfn.XLOOKUP(Table7[[#This Row],[Merged Customer ID]],Table3__3_16[Customer ID],Table3__3_16[Sugar Status])</f>
        <v>Normal</v>
      </c>
      <c r="L257" s="26">
        <f>_xlfn.XLOOKUP(Table7[[#This Row],[Merged Customer ID]],Table6_20[Merged Customer ID],Table6_20[Date of Birth])</f>
        <v>37876</v>
      </c>
      <c r="M257" s="30">
        <f>_xlfn.XLOOKUP(Table7[[#This Row],[Merged Customer ID]],Table6_20[Merged Customer ID],Table6_20[charges],"0",0)</f>
        <v>33750.29</v>
      </c>
      <c r="N257" s="30" t="str">
        <f>_xlfn.XLOOKUP(Table7[[#This Row],[Merged Customer ID]],Table6_20[Merged Customer ID],Table6_20[Hospital tier])</f>
        <v>tier - 1</v>
      </c>
      <c r="O257" s="30" t="str">
        <f>_xlfn.XLOOKUP(Table7[[#This Row],[Merged Customer ID]],Table6_20[Merged Customer ID],Table6_20[City tier])</f>
        <v>tier - 3</v>
      </c>
      <c r="P257" s="30" t="str">
        <f>_xlfn.XLOOKUP(Table7[[#This Row],[Merged Customer ID]],Table6_20[Merged Customer ID],Table6_20[State ID])</f>
        <v>R1012</v>
      </c>
      <c r="Q257" s="36">
        <f>_xlfn.XLOOKUP(Table7[[#This Row],[Merged Customer ID]],Table6_20[Merged Customer ID],Table6_20[Age])</f>
        <v>19.738888888888887</v>
      </c>
    </row>
    <row r="258" spans="1:17" x14ac:dyDescent="0.35">
      <c r="A258" s="22" t="s">
        <v>2115</v>
      </c>
      <c r="B258" s="22" t="str">
        <f>_xlfn.XLOOKUP(Table7[[#This Row],[Merged Customer ID]],Table2_1[Merged Customer ID],Table2_1[First Name])</f>
        <v>Canton</v>
      </c>
      <c r="C258" s="22">
        <f>_xlfn.XLOOKUP(Table7[[#This Row],[Merged Customer ID]],Table3__3_16[Customer ID],Table3__3_16[BMI])</f>
        <v>31.73</v>
      </c>
      <c r="D258" s="22">
        <f>_xlfn.XLOOKUP(Table7[[#This Row],[Merged Customer ID]],Table3__3_16[Customer ID],Table3__3_16[HBA1C])</f>
        <v>5.73</v>
      </c>
      <c r="E258" s="22" t="str">
        <f>_xlfn.XLOOKUP(Table7[[#This Row],[Merged Customer ID]],Table3__3_16[Customer ID],Table3__3_16[Heart Issues])</f>
        <v>No</v>
      </c>
      <c r="F258" s="22" t="str">
        <f>_xlfn.XLOOKUP(Table7[[#This Row],[Merged Customer ID]],Table3__3_16[Customer ID],Table3__3_16[Any Transplants])</f>
        <v>Yes</v>
      </c>
      <c r="G258" s="22" t="str">
        <f>_xlfn.XLOOKUP(Table7[[#This Row],[Merged Customer ID]],Table3__3_16[Customer ID],Table3__3_16[Cancer history])</f>
        <v>No</v>
      </c>
      <c r="H258" s="22">
        <f>_xlfn.XLOOKUP(Table7[[#This Row],[Merged Customer ID]],Table3__3_16[Customer ID],Table3__3_16[NumberOfMajorSurgeries])</f>
        <v>1</v>
      </c>
      <c r="I258" s="22" t="str">
        <f>_xlfn.XLOOKUP(Table7[[#This Row],[Merged Customer ID]],Table3__3_16[Customer ID],Table3__3_16[smoker])</f>
        <v>Yes</v>
      </c>
      <c r="J258" s="22" t="str">
        <f>_xlfn.XLOOKUP(Table7[[#This Row],[Merged Customer ID]],Table3__3_16[Customer ID],Table3__3_16[Weight Status])</f>
        <v>Obesity</v>
      </c>
      <c r="K258" s="22" t="str">
        <f>_xlfn.XLOOKUP(Table7[[#This Row],[Merged Customer ID]],Table3__3_16[Customer ID],Table3__3_16[Sugar Status])</f>
        <v>Prediabetes</v>
      </c>
      <c r="L258" s="25">
        <f>_xlfn.XLOOKUP(Table7[[#This Row],[Merged Customer ID]],Table6_20[Merged Customer ID],Table6_20[Date of Birth])</f>
        <v>38292</v>
      </c>
      <c r="M258" s="29">
        <f>_xlfn.XLOOKUP(Table7[[#This Row],[Merged Customer ID]],Table6_20[Merged Customer ID],Table6_20[charges],"0",0)</f>
        <v>33732.69</v>
      </c>
      <c r="N258" s="29" t="str">
        <f>_xlfn.XLOOKUP(Table7[[#This Row],[Merged Customer ID]],Table6_20[Merged Customer ID],Table6_20[Hospital tier])</f>
        <v>tier - 1</v>
      </c>
      <c r="O258" s="29" t="str">
        <f>_xlfn.XLOOKUP(Table7[[#This Row],[Merged Customer ID]],Table6_20[Merged Customer ID],Table6_20[City tier])</f>
        <v>tier - 1</v>
      </c>
      <c r="P258" s="29" t="str">
        <f>_xlfn.XLOOKUP(Table7[[#This Row],[Merged Customer ID]],Table6_20[Merged Customer ID],Table6_20[State ID])</f>
        <v>R1017</v>
      </c>
      <c r="Q258" s="35">
        <f>_xlfn.XLOOKUP(Table7[[#This Row],[Merged Customer ID]],Table6_20[Merged Customer ID],Table6_20[Age])</f>
        <v>18.602777777777778</v>
      </c>
    </row>
    <row r="259" spans="1:17" x14ac:dyDescent="0.35">
      <c r="A259" s="23" t="s">
        <v>2114</v>
      </c>
      <c r="B259" s="23" t="str">
        <f>_xlfn.XLOOKUP(Table7[[#This Row],[Merged Customer ID]],Table2_1[Merged Customer ID],Table2_1[First Name])</f>
        <v>Fine</v>
      </c>
      <c r="C259" s="23">
        <f>_xlfn.XLOOKUP(Table7[[#This Row],[Merged Customer ID]],Table3__3_16[Customer ID],Table3__3_16[BMI])</f>
        <v>45.52</v>
      </c>
      <c r="D259" s="23">
        <f>_xlfn.XLOOKUP(Table7[[#This Row],[Merged Customer ID]],Table3__3_16[Customer ID],Table3__3_16[HBA1C])</f>
        <v>6.04</v>
      </c>
      <c r="E259" s="22" t="str">
        <f>_xlfn.XLOOKUP(Table7[[#This Row],[Merged Customer ID]],Table3__3_16[Customer ID],Table3__3_16[Heart Issues])</f>
        <v>No</v>
      </c>
      <c r="F259" s="23" t="str">
        <f>_xlfn.XLOOKUP(Table7[[#This Row],[Merged Customer ID]],Table3__3_16[Customer ID],Table3__3_16[Any Transplants])</f>
        <v>No</v>
      </c>
      <c r="G259" s="23" t="str">
        <f>_xlfn.XLOOKUP(Table7[[#This Row],[Merged Customer ID]],Table3__3_16[Customer ID],Table3__3_16[Cancer history])</f>
        <v>Yes</v>
      </c>
      <c r="H259" s="23">
        <f>_xlfn.XLOOKUP(Table7[[#This Row],[Merged Customer ID]],Table3__3_16[Customer ID],Table3__3_16[NumberOfMajorSurgeries])</f>
        <v>1</v>
      </c>
      <c r="I259" s="23" t="str">
        <f>_xlfn.XLOOKUP(Table7[[#This Row],[Merged Customer ID]],Table3__3_16[Customer ID],Table3__3_16[smoker])</f>
        <v>Yes</v>
      </c>
      <c r="J259" s="23" t="str">
        <f>_xlfn.XLOOKUP(Table7[[#This Row],[Merged Customer ID]],Table3__3_16[Customer ID],Table3__3_16[Weight Status])</f>
        <v>Obesity</v>
      </c>
      <c r="K259" s="23" t="str">
        <f>_xlfn.XLOOKUP(Table7[[#This Row],[Merged Customer ID]],Table3__3_16[Customer ID],Table3__3_16[Sugar Status])</f>
        <v>Prediabetes</v>
      </c>
      <c r="L259" s="26">
        <f>_xlfn.XLOOKUP(Table7[[#This Row],[Merged Customer ID]],Table6_20[Merged Customer ID],Table6_20[Date of Birth])</f>
        <v>34301</v>
      </c>
      <c r="M259" s="30">
        <f>_xlfn.XLOOKUP(Table7[[#This Row],[Merged Customer ID]],Table6_20[Merged Customer ID],Table6_20[charges],"0",0)</f>
        <v>33707.550000000003</v>
      </c>
      <c r="N259" s="30" t="str">
        <f>_xlfn.XLOOKUP(Table7[[#This Row],[Merged Customer ID]],Table6_20[Merged Customer ID],Table6_20[Hospital tier])</f>
        <v>tier - 2</v>
      </c>
      <c r="O259" s="30" t="str">
        <f>_xlfn.XLOOKUP(Table7[[#This Row],[Merged Customer ID]],Table6_20[Merged Customer ID],Table6_20[City tier])</f>
        <v>tier - 2</v>
      </c>
      <c r="P259" s="30" t="str">
        <f>_xlfn.XLOOKUP(Table7[[#This Row],[Merged Customer ID]],Table6_20[Merged Customer ID],Table6_20[State ID])</f>
        <v>R1011</v>
      </c>
      <c r="Q259" s="36">
        <f>_xlfn.XLOOKUP(Table7[[#This Row],[Merged Customer ID]],Table6_20[Merged Customer ID],Table6_20[Age])</f>
        <v>29.527777777777779</v>
      </c>
    </row>
    <row r="260" spans="1:17" x14ac:dyDescent="0.35">
      <c r="A260" s="22" t="s">
        <v>2113</v>
      </c>
      <c r="B260" s="22" t="str">
        <f>_xlfn.XLOOKUP(Table7[[#This Row],[Merged Customer ID]],Table2_1[Merged Customer ID],Table2_1[First Name])</f>
        <v>Bui</v>
      </c>
      <c r="C260" s="22">
        <f>_xlfn.XLOOKUP(Table7[[#This Row],[Merged Customer ID]],Table3__3_16[Customer ID],Table3__3_16[BMI])</f>
        <v>52.81</v>
      </c>
      <c r="D260" s="22">
        <f>_xlfn.XLOOKUP(Table7[[#This Row],[Merged Customer ID]],Table3__3_16[Customer ID],Table3__3_16[HBA1C])</f>
        <v>5.19</v>
      </c>
      <c r="E260" s="22" t="str">
        <f>_xlfn.XLOOKUP(Table7[[#This Row],[Merged Customer ID]],Table3__3_16[Customer ID],Table3__3_16[Heart Issues])</f>
        <v>No</v>
      </c>
      <c r="F260" s="22" t="str">
        <f>_xlfn.XLOOKUP(Table7[[#This Row],[Merged Customer ID]],Table3__3_16[Customer ID],Table3__3_16[Any Transplants])</f>
        <v>No</v>
      </c>
      <c r="G260" s="22" t="str">
        <f>_xlfn.XLOOKUP(Table7[[#This Row],[Merged Customer ID]],Table3__3_16[Customer ID],Table3__3_16[Cancer history])</f>
        <v>Yes</v>
      </c>
      <c r="H260" s="22">
        <f>_xlfn.XLOOKUP(Table7[[#This Row],[Merged Customer ID]],Table3__3_16[Customer ID],Table3__3_16[NumberOfMajorSurgeries])</f>
        <v>1</v>
      </c>
      <c r="I260" s="22" t="str">
        <f>_xlfn.XLOOKUP(Table7[[#This Row],[Merged Customer ID]],Table3__3_16[Customer ID],Table3__3_16[smoker])</f>
        <v>Yes</v>
      </c>
      <c r="J260" s="22" t="str">
        <f>_xlfn.XLOOKUP(Table7[[#This Row],[Merged Customer ID]],Table3__3_16[Customer ID],Table3__3_16[Weight Status])</f>
        <v>Obesity</v>
      </c>
      <c r="K260" s="22" t="str">
        <f>_xlfn.XLOOKUP(Table7[[#This Row],[Merged Customer ID]],Table3__3_16[Customer ID],Table3__3_16[Sugar Status])</f>
        <v>Normal</v>
      </c>
      <c r="L260" s="25">
        <f>_xlfn.XLOOKUP(Table7[[#This Row],[Merged Customer ID]],Table6_20[Merged Customer ID],Table6_20[Date of Birth])</f>
        <v>37873</v>
      </c>
      <c r="M260" s="29">
        <f>_xlfn.XLOOKUP(Table7[[#This Row],[Merged Customer ID]],Table6_20[Merged Customer ID],Table6_20[charges],"0",0)</f>
        <v>33611.71</v>
      </c>
      <c r="N260" s="29" t="str">
        <f>_xlfn.XLOOKUP(Table7[[#This Row],[Merged Customer ID]],Table6_20[Merged Customer ID],Table6_20[Hospital tier])</f>
        <v>tier - 1</v>
      </c>
      <c r="O260" s="29" t="str">
        <f>_xlfn.XLOOKUP(Table7[[#This Row],[Merged Customer ID]],Table6_20[Merged Customer ID],Table6_20[City tier])</f>
        <v>tier - 2</v>
      </c>
      <c r="P260" s="29" t="str">
        <f>_xlfn.XLOOKUP(Table7[[#This Row],[Merged Customer ID]],Table6_20[Merged Customer ID],Table6_20[State ID])</f>
        <v>R1011</v>
      </c>
      <c r="Q260" s="35">
        <f>_xlfn.XLOOKUP(Table7[[#This Row],[Merged Customer ID]],Table6_20[Merged Customer ID],Table6_20[Age])</f>
        <v>19.747222222222224</v>
      </c>
    </row>
    <row r="261" spans="1:17" x14ac:dyDescent="0.35">
      <c r="A261" s="23" t="s">
        <v>2112</v>
      </c>
      <c r="B261" s="23" t="str">
        <f>_xlfn.XLOOKUP(Table7[[#This Row],[Merged Customer ID]],Table2_1[Merged Customer ID],Table2_1[First Name])</f>
        <v>Riepma</v>
      </c>
      <c r="C261" s="23">
        <f>_xlfn.XLOOKUP(Table7[[#This Row],[Merged Customer ID]],Table3__3_16[Customer ID],Table3__3_16[BMI])</f>
        <v>33.58</v>
      </c>
      <c r="D261" s="23">
        <f>_xlfn.XLOOKUP(Table7[[#This Row],[Merged Customer ID]],Table3__3_16[Customer ID],Table3__3_16[HBA1C])</f>
        <v>5.56</v>
      </c>
      <c r="E261" s="22" t="str">
        <f>_xlfn.XLOOKUP(Table7[[#This Row],[Merged Customer ID]],Table3__3_16[Customer ID],Table3__3_16[Heart Issues])</f>
        <v>No</v>
      </c>
      <c r="F261" s="23" t="str">
        <f>_xlfn.XLOOKUP(Table7[[#This Row],[Merged Customer ID]],Table3__3_16[Customer ID],Table3__3_16[Any Transplants])</f>
        <v>No</v>
      </c>
      <c r="G261" s="23" t="str">
        <f>_xlfn.XLOOKUP(Table7[[#This Row],[Merged Customer ID]],Table3__3_16[Customer ID],Table3__3_16[Cancer history])</f>
        <v>No</v>
      </c>
      <c r="H261" s="23">
        <f>_xlfn.XLOOKUP(Table7[[#This Row],[Merged Customer ID]],Table3__3_16[Customer ID],Table3__3_16[NumberOfMajorSurgeries])</f>
        <v>1</v>
      </c>
      <c r="I261" s="23" t="str">
        <f>_xlfn.XLOOKUP(Table7[[#This Row],[Merged Customer ID]],Table3__3_16[Customer ID],Table3__3_16[smoker])</f>
        <v>Yes</v>
      </c>
      <c r="J261" s="23" t="str">
        <f>_xlfn.XLOOKUP(Table7[[#This Row],[Merged Customer ID]],Table3__3_16[Customer ID],Table3__3_16[Weight Status])</f>
        <v>Obesity</v>
      </c>
      <c r="K261" s="23" t="str">
        <f>_xlfn.XLOOKUP(Table7[[#This Row],[Merged Customer ID]],Table3__3_16[Customer ID],Table3__3_16[Sugar Status])</f>
        <v>Normal</v>
      </c>
      <c r="L261" s="26">
        <f>_xlfn.XLOOKUP(Table7[[#This Row],[Merged Customer ID]],Table6_20[Merged Customer ID],Table6_20[Date of Birth])</f>
        <v>30885</v>
      </c>
      <c r="M261" s="30">
        <f>_xlfn.XLOOKUP(Table7[[#This Row],[Merged Customer ID]],Table6_20[Merged Customer ID],Table6_20[charges],"0",0)</f>
        <v>33527.1</v>
      </c>
      <c r="N261" s="30" t="str">
        <f>_xlfn.XLOOKUP(Table7[[#This Row],[Merged Customer ID]],Table6_20[Merged Customer ID],Table6_20[Hospital tier])</f>
        <v>tier - 2</v>
      </c>
      <c r="O261" s="30" t="str">
        <f>_xlfn.XLOOKUP(Table7[[#This Row],[Merged Customer ID]],Table6_20[Merged Customer ID],Table6_20[City tier])</f>
        <v>tier - 3</v>
      </c>
      <c r="P261" s="30" t="str">
        <f>_xlfn.XLOOKUP(Table7[[#This Row],[Merged Customer ID]],Table6_20[Merged Customer ID],Table6_20[State ID])</f>
        <v>R1011</v>
      </c>
      <c r="Q261" s="36">
        <f>_xlfn.XLOOKUP(Table7[[#This Row],[Merged Customer ID]],Table6_20[Merged Customer ID],Table6_20[Age])</f>
        <v>38.87777777777778</v>
      </c>
    </row>
    <row r="262" spans="1:17" x14ac:dyDescent="0.35">
      <c r="A262" s="22" t="s">
        <v>2111</v>
      </c>
      <c r="B262" s="22" t="str">
        <f>_xlfn.XLOOKUP(Table7[[#This Row],[Merged Customer ID]],Table2_1[Merged Customer ID],Table2_1[First Name])</f>
        <v>Inman</v>
      </c>
      <c r="C262" s="22">
        <f>_xlfn.XLOOKUP(Table7[[#This Row],[Merged Customer ID]],Table3__3_16[Customer ID],Table3__3_16[BMI])</f>
        <v>30.684999999999999</v>
      </c>
      <c r="D262" s="22">
        <f>_xlfn.XLOOKUP(Table7[[#This Row],[Merged Customer ID]],Table3__3_16[Customer ID],Table3__3_16[HBA1C])</f>
        <v>8.23</v>
      </c>
      <c r="E262" s="22" t="str">
        <f>_xlfn.XLOOKUP(Table7[[#This Row],[Merged Customer ID]],Table3__3_16[Customer ID],Table3__3_16[Heart Issues])</f>
        <v>No</v>
      </c>
      <c r="F262" s="22" t="str">
        <f>_xlfn.XLOOKUP(Table7[[#This Row],[Merged Customer ID]],Table3__3_16[Customer ID],Table3__3_16[Any Transplants])</f>
        <v>No</v>
      </c>
      <c r="G262" s="22" t="str">
        <f>_xlfn.XLOOKUP(Table7[[#This Row],[Merged Customer ID]],Table3__3_16[Customer ID],Table3__3_16[Cancer history])</f>
        <v>No</v>
      </c>
      <c r="H262" s="22">
        <f>_xlfn.XLOOKUP(Table7[[#This Row],[Merged Customer ID]],Table3__3_16[Customer ID],Table3__3_16[NumberOfMajorSurgeries])</f>
        <v>0</v>
      </c>
      <c r="I262" s="22" t="str">
        <f>_xlfn.XLOOKUP(Table7[[#This Row],[Merged Customer ID]],Table3__3_16[Customer ID],Table3__3_16[smoker])</f>
        <v>Yes</v>
      </c>
      <c r="J262" s="22" t="str">
        <f>_xlfn.XLOOKUP(Table7[[#This Row],[Merged Customer ID]],Table3__3_16[Customer ID],Table3__3_16[Weight Status])</f>
        <v>Obesity</v>
      </c>
      <c r="K262" s="22" t="str">
        <f>_xlfn.XLOOKUP(Table7[[#This Row],[Merged Customer ID]],Table3__3_16[Customer ID],Table3__3_16[Sugar Status])</f>
        <v>Diabetes</v>
      </c>
      <c r="L262" s="25">
        <f>_xlfn.XLOOKUP(Table7[[#This Row],[Merged Customer ID]],Table6_20[Merged Customer ID],Table6_20[Date of Birth])</f>
        <v>37493</v>
      </c>
      <c r="M262" s="29">
        <f>_xlfn.XLOOKUP(Table7[[#This Row],[Merged Customer ID]],Table6_20[Merged Customer ID],Table6_20[charges],"0",0)</f>
        <v>33475.82</v>
      </c>
      <c r="N262" s="29" t="str">
        <f>_xlfn.XLOOKUP(Table7[[#This Row],[Merged Customer ID]],Table6_20[Merged Customer ID],Table6_20[Hospital tier])</f>
        <v>tier - 1</v>
      </c>
      <c r="O262" s="29" t="str">
        <f>_xlfn.XLOOKUP(Table7[[#This Row],[Merged Customer ID]],Table6_20[Merged Customer ID],Table6_20[City tier])</f>
        <v>tier - 1</v>
      </c>
      <c r="P262" s="29" t="str">
        <f>_xlfn.XLOOKUP(Table7[[#This Row],[Merged Customer ID]],Table6_20[Merged Customer ID],Table6_20[State ID])</f>
        <v>R1018</v>
      </c>
      <c r="Q262" s="35">
        <f>_xlfn.XLOOKUP(Table7[[#This Row],[Merged Customer ID]],Table6_20[Merged Customer ID],Table6_20[Age])</f>
        <v>20.786111111111111</v>
      </c>
    </row>
    <row r="263" spans="1:17" x14ac:dyDescent="0.35">
      <c r="A263" s="23" t="s">
        <v>2110</v>
      </c>
      <c r="B263" s="23" t="str">
        <f>_xlfn.XLOOKUP(Table7[[#This Row],[Merged Customer ID]],Table2_1[Merged Customer ID],Table2_1[First Name])</f>
        <v>Kruzel</v>
      </c>
      <c r="C263" s="23">
        <f>_xlfn.XLOOKUP(Table7[[#This Row],[Merged Customer ID]],Table3__3_16[Customer ID],Table3__3_16[BMI])</f>
        <v>37.524999999999999</v>
      </c>
      <c r="D263" s="23">
        <f>_xlfn.XLOOKUP(Table7[[#This Row],[Merged Customer ID]],Table3__3_16[Customer ID],Table3__3_16[HBA1C])</f>
        <v>9.0299999999999994</v>
      </c>
      <c r="E263" s="22" t="str">
        <f>_xlfn.XLOOKUP(Table7[[#This Row],[Merged Customer ID]],Table3__3_16[Customer ID],Table3__3_16[Heart Issues])</f>
        <v>Yes</v>
      </c>
      <c r="F263" s="23" t="str">
        <f>_xlfn.XLOOKUP(Table7[[#This Row],[Merged Customer ID]],Table3__3_16[Customer ID],Table3__3_16[Any Transplants])</f>
        <v>No</v>
      </c>
      <c r="G263" s="23" t="str">
        <f>_xlfn.XLOOKUP(Table7[[#This Row],[Merged Customer ID]],Table3__3_16[Customer ID],Table3__3_16[Cancer history])</f>
        <v>No</v>
      </c>
      <c r="H263" s="23">
        <f>_xlfn.XLOOKUP(Table7[[#This Row],[Merged Customer ID]],Table3__3_16[Customer ID],Table3__3_16[NumberOfMajorSurgeries])</f>
        <v>2</v>
      </c>
      <c r="I263" s="23" t="str">
        <f>_xlfn.XLOOKUP(Table7[[#This Row],[Merged Customer ID]],Table3__3_16[Customer ID],Table3__3_16[smoker])</f>
        <v>No</v>
      </c>
      <c r="J263" s="23" t="str">
        <f>_xlfn.XLOOKUP(Table7[[#This Row],[Merged Customer ID]],Table3__3_16[Customer ID],Table3__3_16[Weight Status])</f>
        <v>Obesity</v>
      </c>
      <c r="K263" s="23" t="str">
        <f>_xlfn.XLOOKUP(Table7[[#This Row],[Merged Customer ID]],Table3__3_16[Customer ID],Table3__3_16[Sugar Status])</f>
        <v>Diabetes</v>
      </c>
      <c r="L263" s="26">
        <f>_xlfn.XLOOKUP(Table7[[#This Row],[Merged Customer ID]],Table6_20[Merged Customer ID],Table6_20[Date of Birth])</f>
        <v>25737</v>
      </c>
      <c r="M263" s="30">
        <f>_xlfn.XLOOKUP(Table7[[#This Row],[Merged Customer ID]],Table6_20[Merged Customer ID],Table6_20[charges],"0",0)</f>
        <v>33471.97</v>
      </c>
      <c r="N263" s="30" t="str">
        <f>_xlfn.XLOOKUP(Table7[[#This Row],[Merged Customer ID]],Table6_20[Merged Customer ID],Table6_20[Hospital tier])</f>
        <v>tier - 2</v>
      </c>
      <c r="O263" s="30" t="str">
        <f>_xlfn.XLOOKUP(Table7[[#This Row],[Merged Customer ID]],Table6_20[Merged Customer ID],Table6_20[City tier])</f>
        <v>tier - 2</v>
      </c>
      <c r="P263" s="30" t="str">
        <f>_xlfn.XLOOKUP(Table7[[#This Row],[Merged Customer ID]],Table6_20[Merged Customer ID],Table6_20[State ID])</f>
        <v>R1012</v>
      </c>
      <c r="Q263" s="36">
        <f>_xlfn.XLOOKUP(Table7[[#This Row],[Merged Customer ID]],Table6_20[Merged Customer ID],Table6_20[Age])</f>
        <v>52.972222222222221</v>
      </c>
    </row>
    <row r="264" spans="1:17" x14ac:dyDescent="0.35">
      <c r="A264" s="22" t="s">
        <v>2109</v>
      </c>
      <c r="B264" s="22" t="str">
        <f>_xlfn.XLOOKUP(Table7[[#This Row],[Merged Customer ID]],Table2_1[Merged Customer ID],Table2_1[First Name])</f>
        <v>Lindsay</v>
      </c>
      <c r="C264" s="22">
        <f>_xlfn.XLOOKUP(Table7[[#This Row],[Merged Customer ID]],Table3__3_16[Customer ID],Table3__3_16[BMI])</f>
        <v>34.5</v>
      </c>
      <c r="D264" s="22">
        <f>_xlfn.XLOOKUP(Table7[[#This Row],[Merged Customer ID]],Table3__3_16[Customer ID],Table3__3_16[HBA1C])</f>
        <v>4.07</v>
      </c>
      <c r="E264" s="22" t="str">
        <f>_xlfn.XLOOKUP(Table7[[#This Row],[Merged Customer ID]],Table3__3_16[Customer ID],Table3__3_16[Heart Issues])</f>
        <v>Yes</v>
      </c>
      <c r="F264" s="22" t="str">
        <f>_xlfn.XLOOKUP(Table7[[#This Row],[Merged Customer ID]],Table3__3_16[Customer ID],Table3__3_16[Any Transplants])</f>
        <v>No</v>
      </c>
      <c r="G264" s="22" t="str">
        <f>_xlfn.XLOOKUP(Table7[[#This Row],[Merged Customer ID]],Table3__3_16[Customer ID],Table3__3_16[Cancer history])</f>
        <v>No</v>
      </c>
      <c r="H264" s="22">
        <f>_xlfn.XLOOKUP(Table7[[#This Row],[Merged Customer ID]],Table3__3_16[Customer ID],Table3__3_16[NumberOfMajorSurgeries])</f>
        <v>0</v>
      </c>
      <c r="I264" s="22" t="str">
        <f>_xlfn.XLOOKUP(Table7[[#This Row],[Merged Customer ID]],Table3__3_16[Customer ID],Table3__3_16[smoker])</f>
        <v>Yes</v>
      </c>
      <c r="J264" s="22" t="str">
        <f>_xlfn.XLOOKUP(Table7[[#This Row],[Merged Customer ID]],Table3__3_16[Customer ID],Table3__3_16[Weight Status])</f>
        <v>Obesity</v>
      </c>
      <c r="K264" s="22" t="str">
        <f>_xlfn.XLOOKUP(Table7[[#This Row],[Merged Customer ID]],Table3__3_16[Customer ID],Table3__3_16[Sugar Status])</f>
        <v>Normal</v>
      </c>
      <c r="L264" s="25">
        <f>_xlfn.XLOOKUP(Table7[[#This Row],[Merged Customer ID]],Table6_20[Merged Customer ID],Table6_20[Date of Birth])</f>
        <v>31388</v>
      </c>
      <c r="M264" s="29">
        <f>_xlfn.XLOOKUP(Table7[[#This Row],[Merged Customer ID]],Table6_20[Merged Customer ID],Table6_20[charges],"0",0)</f>
        <v>33450.99</v>
      </c>
      <c r="N264" s="29" t="str">
        <f>_xlfn.XLOOKUP(Table7[[#This Row],[Merged Customer ID]],Table6_20[Merged Customer ID],Table6_20[Hospital tier])</f>
        <v>tier - 2</v>
      </c>
      <c r="O264" s="29" t="str">
        <f>_xlfn.XLOOKUP(Table7[[#This Row],[Merged Customer ID]],Table6_20[Merged Customer ID],Table6_20[City tier])</f>
        <v>tier - 2</v>
      </c>
      <c r="P264" s="29" t="str">
        <f>_xlfn.XLOOKUP(Table7[[#This Row],[Merged Customer ID]],Table6_20[Merged Customer ID],Table6_20[State ID])</f>
        <v>R1011</v>
      </c>
      <c r="Q264" s="35">
        <f>_xlfn.XLOOKUP(Table7[[#This Row],[Merged Customer ID]],Table6_20[Merged Customer ID],Table6_20[Age])</f>
        <v>37.50277777777778</v>
      </c>
    </row>
    <row r="265" spans="1:17" x14ac:dyDescent="0.35">
      <c r="A265" s="23" t="s">
        <v>2108</v>
      </c>
      <c r="B265" s="23" t="str">
        <f>_xlfn.XLOOKUP(Table7[[#This Row],[Merged Customer ID]],Table2_1[Merged Customer ID],Table2_1[First Name])</f>
        <v>Land</v>
      </c>
      <c r="C265" s="23">
        <f>_xlfn.XLOOKUP(Table7[[#This Row],[Merged Customer ID]],Table3__3_16[Customer ID],Table3__3_16[BMI])</f>
        <v>28.16</v>
      </c>
      <c r="D265" s="23">
        <f>_xlfn.XLOOKUP(Table7[[#This Row],[Merged Customer ID]],Table3__3_16[Customer ID],Table3__3_16[HBA1C])</f>
        <v>5.77</v>
      </c>
      <c r="E265" s="22" t="str">
        <f>_xlfn.XLOOKUP(Table7[[#This Row],[Merged Customer ID]],Table3__3_16[Customer ID],Table3__3_16[Heart Issues])</f>
        <v>No</v>
      </c>
      <c r="F265" s="23" t="str">
        <f>_xlfn.XLOOKUP(Table7[[#This Row],[Merged Customer ID]],Table3__3_16[Customer ID],Table3__3_16[Any Transplants])</f>
        <v>No</v>
      </c>
      <c r="G265" s="23" t="str">
        <f>_xlfn.XLOOKUP(Table7[[#This Row],[Merged Customer ID]],Table3__3_16[Customer ID],Table3__3_16[Cancer history])</f>
        <v>No</v>
      </c>
      <c r="H265" s="23">
        <f>_xlfn.XLOOKUP(Table7[[#This Row],[Merged Customer ID]],Table3__3_16[Customer ID],Table3__3_16[NumberOfMajorSurgeries])</f>
        <v>2</v>
      </c>
      <c r="I265" s="23" t="str">
        <f>_xlfn.XLOOKUP(Table7[[#This Row],[Merged Customer ID]],Table3__3_16[Customer ID],Table3__3_16[smoker])</f>
        <v>Yes</v>
      </c>
      <c r="J265" s="23" t="str">
        <f>_xlfn.XLOOKUP(Table7[[#This Row],[Merged Customer ID]],Table3__3_16[Customer ID],Table3__3_16[Weight Status])</f>
        <v>Overweight</v>
      </c>
      <c r="K265" s="23" t="str">
        <f>_xlfn.XLOOKUP(Table7[[#This Row],[Merged Customer ID]],Table3__3_16[Customer ID],Table3__3_16[Sugar Status])</f>
        <v>Prediabetes</v>
      </c>
      <c r="L265" s="26">
        <f>_xlfn.XLOOKUP(Table7[[#This Row],[Merged Customer ID]],Table6_20[Merged Customer ID],Table6_20[Date of Birth])</f>
        <v>26547</v>
      </c>
      <c r="M265" s="30">
        <f>_xlfn.XLOOKUP(Table7[[#This Row],[Merged Customer ID]],Table6_20[Merged Customer ID],Table6_20[charges],"0",0)</f>
        <v>33344.449999999997</v>
      </c>
      <c r="N265" s="30" t="str">
        <f>_xlfn.XLOOKUP(Table7[[#This Row],[Merged Customer ID]],Table6_20[Merged Customer ID],Table6_20[Hospital tier])</f>
        <v>tier - 2</v>
      </c>
      <c r="O265" s="30" t="str">
        <f>_xlfn.XLOOKUP(Table7[[#This Row],[Merged Customer ID]],Table6_20[Merged Customer ID],Table6_20[City tier])</f>
        <v>tier - 3</v>
      </c>
      <c r="P265" s="30" t="str">
        <f>_xlfn.XLOOKUP(Table7[[#This Row],[Merged Customer ID]],Table6_20[Merged Customer ID],Table6_20[State ID])</f>
        <v>R1011</v>
      </c>
      <c r="Q265" s="36">
        <f>_xlfn.XLOOKUP(Table7[[#This Row],[Merged Customer ID]],Table6_20[Merged Customer ID],Table6_20[Age])</f>
        <v>50.758333333333333</v>
      </c>
    </row>
    <row r="266" spans="1:17" x14ac:dyDescent="0.35">
      <c r="A266" s="22" t="s">
        <v>2107</v>
      </c>
      <c r="B266" s="22" t="str">
        <f>_xlfn.XLOOKUP(Table7[[#This Row],[Merged Customer ID]],Table2_1[Merged Customer ID],Table2_1[First Name])</f>
        <v>Brecher</v>
      </c>
      <c r="C266" s="22">
        <f>_xlfn.XLOOKUP(Table7[[#This Row],[Merged Customer ID]],Table3__3_16[Customer ID],Table3__3_16[BMI])</f>
        <v>30.02</v>
      </c>
      <c r="D266" s="22">
        <f>_xlfn.XLOOKUP(Table7[[#This Row],[Merged Customer ID]],Table3__3_16[Customer ID],Table3__3_16[HBA1C])</f>
        <v>5.98</v>
      </c>
      <c r="E266" s="22" t="str">
        <f>_xlfn.XLOOKUP(Table7[[#This Row],[Merged Customer ID]],Table3__3_16[Customer ID],Table3__3_16[Heart Issues])</f>
        <v>No</v>
      </c>
      <c r="F266" s="22" t="str">
        <f>_xlfn.XLOOKUP(Table7[[#This Row],[Merged Customer ID]],Table3__3_16[Customer ID],Table3__3_16[Any Transplants])</f>
        <v>No</v>
      </c>
      <c r="G266" s="22" t="str">
        <f>_xlfn.XLOOKUP(Table7[[#This Row],[Merged Customer ID]],Table3__3_16[Customer ID],Table3__3_16[Cancer history])</f>
        <v>Yes</v>
      </c>
      <c r="H266" s="22">
        <f>_xlfn.XLOOKUP(Table7[[#This Row],[Merged Customer ID]],Table3__3_16[Customer ID],Table3__3_16[NumberOfMajorSurgeries])</f>
        <v>1</v>
      </c>
      <c r="I266" s="22" t="str">
        <f>_xlfn.XLOOKUP(Table7[[#This Row],[Merged Customer ID]],Table3__3_16[Customer ID],Table3__3_16[smoker])</f>
        <v>Yes</v>
      </c>
      <c r="J266" s="22" t="str">
        <f>_xlfn.XLOOKUP(Table7[[#This Row],[Merged Customer ID]],Table3__3_16[Customer ID],Table3__3_16[Weight Status])</f>
        <v>Obesity</v>
      </c>
      <c r="K266" s="22" t="str">
        <f>_xlfn.XLOOKUP(Table7[[#This Row],[Merged Customer ID]],Table3__3_16[Customer ID],Table3__3_16[Sugar Status])</f>
        <v>Prediabetes</v>
      </c>
      <c r="L266" s="25">
        <f>_xlfn.XLOOKUP(Table7[[#This Row],[Merged Customer ID]],Table6_20[Merged Customer ID],Table6_20[Date of Birth])</f>
        <v>37953</v>
      </c>
      <c r="M266" s="29">
        <f>_xlfn.XLOOKUP(Table7[[#This Row],[Merged Customer ID]],Table6_20[Merged Customer ID],Table6_20[charges],"0",0)</f>
        <v>33307.550000000003</v>
      </c>
      <c r="N266" s="29" t="str">
        <f>_xlfn.XLOOKUP(Table7[[#This Row],[Merged Customer ID]],Table6_20[Merged Customer ID],Table6_20[Hospital tier])</f>
        <v>tier - 2</v>
      </c>
      <c r="O266" s="29" t="str">
        <f>_xlfn.XLOOKUP(Table7[[#This Row],[Merged Customer ID]],Table6_20[Merged Customer ID],Table6_20[City tier])</f>
        <v>tier - 3</v>
      </c>
      <c r="P266" s="29" t="str">
        <f>_xlfn.XLOOKUP(Table7[[#This Row],[Merged Customer ID]],Table6_20[Merged Customer ID],Table6_20[State ID])</f>
        <v>R1012</v>
      </c>
      <c r="Q266" s="35">
        <f>_xlfn.XLOOKUP(Table7[[#This Row],[Merged Customer ID]],Table6_20[Merged Customer ID],Table6_20[Age])</f>
        <v>19.527777777777779</v>
      </c>
    </row>
    <row r="267" spans="1:17" x14ac:dyDescent="0.35">
      <c r="A267" s="23" t="s">
        <v>2106</v>
      </c>
      <c r="B267" s="23" t="str">
        <f>_xlfn.XLOOKUP(Table7[[#This Row],[Merged Customer ID]],Table2_1[Merged Customer ID],Table2_1[First Name])</f>
        <v>Debolt</v>
      </c>
      <c r="C267" s="23">
        <f>_xlfn.XLOOKUP(Table7[[#This Row],[Merged Customer ID]],Table3__3_16[Customer ID],Table3__3_16[BMI])</f>
        <v>37.82</v>
      </c>
      <c r="D267" s="23">
        <f>_xlfn.XLOOKUP(Table7[[#This Row],[Merged Customer ID]],Table3__3_16[Customer ID],Table3__3_16[HBA1C])</f>
        <v>6.01</v>
      </c>
      <c r="E267" s="22" t="str">
        <f>_xlfn.XLOOKUP(Table7[[#This Row],[Merged Customer ID]],Table3__3_16[Customer ID],Table3__3_16[Heart Issues])</f>
        <v>No</v>
      </c>
      <c r="F267" s="23" t="str">
        <f>_xlfn.XLOOKUP(Table7[[#This Row],[Merged Customer ID]],Table3__3_16[Customer ID],Table3__3_16[Any Transplants])</f>
        <v>No</v>
      </c>
      <c r="G267" s="23" t="str">
        <f>_xlfn.XLOOKUP(Table7[[#This Row],[Merged Customer ID]],Table3__3_16[Customer ID],Table3__3_16[Cancer history])</f>
        <v>No</v>
      </c>
      <c r="H267" s="23">
        <f>_xlfn.XLOOKUP(Table7[[#This Row],[Merged Customer ID]],Table3__3_16[Customer ID],Table3__3_16[NumberOfMajorSurgeries])</f>
        <v>0</v>
      </c>
      <c r="I267" s="23" t="str">
        <f>_xlfn.XLOOKUP(Table7[[#This Row],[Merged Customer ID]],Table3__3_16[Customer ID],Table3__3_16[smoker])</f>
        <v>Yes</v>
      </c>
      <c r="J267" s="23" t="str">
        <f>_xlfn.XLOOKUP(Table7[[#This Row],[Merged Customer ID]],Table3__3_16[Customer ID],Table3__3_16[Weight Status])</f>
        <v>Obesity</v>
      </c>
      <c r="K267" s="23" t="str">
        <f>_xlfn.XLOOKUP(Table7[[#This Row],[Merged Customer ID]],Table3__3_16[Customer ID],Table3__3_16[Sugar Status])</f>
        <v>Prediabetes</v>
      </c>
      <c r="L267" s="26">
        <f>_xlfn.XLOOKUP(Table7[[#This Row],[Merged Customer ID]],Table6_20[Merged Customer ID],Table6_20[Date of Birth])</f>
        <v>33158</v>
      </c>
      <c r="M267" s="30">
        <f>_xlfn.XLOOKUP(Table7[[#This Row],[Merged Customer ID]],Table6_20[Merged Customer ID],Table6_20[charges],"0",0)</f>
        <v>33292.83</v>
      </c>
      <c r="N267" s="30" t="str">
        <f>_xlfn.XLOOKUP(Table7[[#This Row],[Merged Customer ID]],Table6_20[Merged Customer ID],Table6_20[Hospital tier])</f>
        <v>tier - 2</v>
      </c>
      <c r="O267" s="30" t="str">
        <f>_xlfn.XLOOKUP(Table7[[#This Row],[Merged Customer ID]],Table6_20[Merged Customer ID],Table6_20[City tier])</f>
        <v>tier - 1</v>
      </c>
      <c r="P267" s="30" t="str">
        <f>_xlfn.XLOOKUP(Table7[[#This Row],[Merged Customer ID]],Table6_20[Merged Customer ID],Table6_20[State ID])</f>
        <v>R1011</v>
      </c>
      <c r="Q267" s="36">
        <f>_xlfn.XLOOKUP(Table7[[#This Row],[Merged Customer ID]],Table6_20[Merged Customer ID],Table6_20[Age])</f>
        <v>32.655555555555559</v>
      </c>
    </row>
    <row r="268" spans="1:17" x14ac:dyDescent="0.35">
      <c r="A268" s="22" t="s">
        <v>2105</v>
      </c>
      <c r="B268" s="22" t="str">
        <f>_xlfn.XLOOKUP(Table7[[#This Row],[Merged Customer ID]],Table2_1[Merged Customer ID],Table2_1[First Name])</f>
        <v>Oswalt</v>
      </c>
      <c r="C268" s="22">
        <f>_xlfn.XLOOKUP(Table7[[#This Row],[Merged Customer ID]],Table3__3_16[Customer ID],Table3__3_16[BMI])</f>
        <v>33.14</v>
      </c>
      <c r="D268" s="22">
        <f>_xlfn.XLOOKUP(Table7[[#This Row],[Merged Customer ID]],Table3__3_16[Customer ID],Table3__3_16[HBA1C])</f>
        <v>5.67</v>
      </c>
      <c r="E268" s="22" t="str">
        <f>_xlfn.XLOOKUP(Table7[[#This Row],[Merged Customer ID]],Table3__3_16[Customer ID],Table3__3_16[Heart Issues])</f>
        <v>Yes</v>
      </c>
      <c r="F268" s="22" t="str">
        <f>_xlfn.XLOOKUP(Table7[[#This Row],[Merged Customer ID]],Table3__3_16[Customer ID],Table3__3_16[Any Transplants])</f>
        <v>No</v>
      </c>
      <c r="G268" s="22" t="str">
        <f>_xlfn.XLOOKUP(Table7[[#This Row],[Merged Customer ID]],Table3__3_16[Customer ID],Table3__3_16[Cancer history])</f>
        <v>No</v>
      </c>
      <c r="H268" s="22">
        <f>_xlfn.XLOOKUP(Table7[[#This Row],[Merged Customer ID]],Table3__3_16[Customer ID],Table3__3_16[NumberOfMajorSurgeries])</f>
        <v>0</v>
      </c>
      <c r="I268" s="22" t="str">
        <f>_xlfn.XLOOKUP(Table7[[#This Row],[Merged Customer ID]],Table3__3_16[Customer ID],Table3__3_16[smoker])</f>
        <v>Yes</v>
      </c>
      <c r="J268" s="22" t="str">
        <f>_xlfn.XLOOKUP(Table7[[#This Row],[Merged Customer ID]],Table3__3_16[Customer ID],Table3__3_16[Weight Status])</f>
        <v>Obesity</v>
      </c>
      <c r="K268" s="22" t="str">
        <f>_xlfn.XLOOKUP(Table7[[#This Row],[Merged Customer ID]],Table3__3_16[Customer ID],Table3__3_16[Sugar Status])</f>
        <v>Normal</v>
      </c>
      <c r="L268" s="25">
        <f>_xlfn.XLOOKUP(Table7[[#This Row],[Merged Customer ID]],Table6_20[Merged Customer ID],Table6_20[Date of Birth])</f>
        <v>31243</v>
      </c>
      <c r="M268" s="29">
        <f>_xlfn.XLOOKUP(Table7[[#This Row],[Merged Customer ID]],Table6_20[Merged Customer ID],Table6_20[charges],"0",0)</f>
        <v>33121</v>
      </c>
      <c r="N268" s="29" t="str">
        <f>_xlfn.XLOOKUP(Table7[[#This Row],[Merged Customer ID]],Table6_20[Merged Customer ID],Table6_20[Hospital tier])</f>
        <v>tier - 2</v>
      </c>
      <c r="O268" s="29" t="str">
        <f>_xlfn.XLOOKUP(Table7[[#This Row],[Merged Customer ID]],Table6_20[Merged Customer ID],Table6_20[City tier])</f>
        <v>tier - 1</v>
      </c>
      <c r="P268" s="29" t="str">
        <f>_xlfn.XLOOKUP(Table7[[#This Row],[Merged Customer ID]],Table6_20[Merged Customer ID],Table6_20[State ID])</f>
        <v>R1011</v>
      </c>
      <c r="Q268" s="35">
        <f>_xlfn.XLOOKUP(Table7[[#This Row],[Merged Customer ID]],Table6_20[Merged Customer ID],Table6_20[Age])</f>
        <v>37.897222222222226</v>
      </c>
    </row>
    <row r="269" spans="1:17" x14ac:dyDescent="0.35">
      <c r="A269" s="23" t="s">
        <v>2104</v>
      </c>
      <c r="B269" s="23" t="str">
        <f>_xlfn.XLOOKUP(Table7[[#This Row],[Merged Customer ID]],Table2_1[Merged Customer ID],Table2_1[First Name])</f>
        <v>Boyd</v>
      </c>
      <c r="C269" s="23">
        <f>_xlfn.XLOOKUP(Table7[[#This Row],[Merged Customer ID]],Table3__3_16[Customer ID],Table3__3_16[BMI])</f>
        <v>25.14</v>
      </c>
      <c r="D269" s="23">
        <f>_xlfn.XLOOKUP(Table7[[#This Row],[Merged Customer ID]],Table3__3_16[Customer ID],Table3__3_16[HBA1C])</f>
        <v>6.02</v>
      </c>
      <c r="E269" s="22" t="str">
        <f>_xlfn.XLOOKUP(Table7[[#This Row],[Merged Customer ID]],Table3__3_16[Customer ID],Table3__3_16[Heart Issues])</f>
        <v>Yes</v>
      </c>
      <c r="F269" s="23" t="str">
        <f>_xlfn.XLOOKUP(Table7[[#This Row],[Merged Customer ID]],Table3__3_16[Customer ID],Table3__3_16[Any Transplants])</f>
        <v>No</v>
      </c>
      <c r="G269" s="23" t="str">
        <f>_xlfn.XLOOKUP(Table7[[#This Row],[Merged Customer ID]],Table3__3_16[Customer ID],Table3__3_16[Cancer history])</f>
        <v>Yes</v>
      </c>
      <c r="H269" s="23">
        <f>_xlfn.XLOOKUP(Table7[[#This Row],[Merged Customer ID]],Table3__3_16[Customer ID],Table3__3_16[NumberOfMajorSurgeries])</f>
        <v>1</v>
      </c>
      <c r="I269" s="23" t="str">
        <f>_xlfn.XLOOKUP(Table7[[#This Row],[Merged Customer ID]],Table3__3_16[Customer ID],Table3__3_16[smoker])</f>
        <v>Yes</v>
      </c>
      <c r="J269" s="23" t="str">
        <f>_xlfn.XLOOKUP(Table7[[#This Row],[Merged Customer ID]],Table3__3_16[Customer ID],Table3__3_16[Weight Status])</f>
        <v>Overweight</v>
      </c>
      <c r="K269" s="23" t="str">
        <f>_xlfn.XLOOKUP(Table7[[#This Row],[Merged Customer ID]],Table3__3_16[Customer ID],Table3__3_16[Sugar Status])</f>
        <v>Prediabetes</v>
      </c>
      <c r="L269" s="26">
        <f>_xlfn.XLOOKUP(Table7[[#This Row],[Merged Customer ID]],Table6_20[Merged Customer ID],Table6_20[Date of Birth])</f>
        <v>25506</v>
      </c>
      <c r="M269" s="30">
        <f>_xlfn.XLOOKUP(Table7[[#This Row],[Merged Customer ID]],Table6_20[Merged Customer ID],Table6_20[charges],"0",0)</f>
        <v>33090.660000000003</v>
      </c>
      <c r="N269" s="30" t="str">
        <f>_xlfn.XLOOKUP(Table7[[#This Row],[Merged Customer ID]],Table6_20[Merged Customer ID],Table6_20[Hospital tier])</f>
        <v>tier - 2</v>
      </c>
      <c r="O269" s="30" t="str">
        <f>_xlfn.XLOOKUP(Table7[[#This Row],[Merged Customer ID]],Table6_20[Merged Customer ID],Table6_20[City tier])</f>
        <v>tier - 2</v>
      </c>
      <c r="P269" s="30" t="str">
        <f>_xlfn.XLOOKUP(Table7[[#This Row],[Merged Customer ID]],Table6_20[Merged Customer ID],Table6_20[State ID])</f>
        <v>R1011</v>
      </c>
      <c r="Q269" s="36">
        <f>_xlfn.XLOOKUP(Table7[[#This Row],[Merged Customer ID]],Table6_20[Merged Customer ID],Table6_20[Age])</f>
        <v>53.605555555555554</v>
      </c>
    </row>
    <row r="270" spans="1:17" x14ac:dyDescent="0.35">
      <c r="A270" s="22" t="s">
        <v>2103</v>
      </c>
      <c r="B270" s="22" t="str">
        <f>_xlfn.XLOOKUP(Table7[[#This Row],[Merged Customer ID]],Table2_1[Merged Customer ID],Table2_1[First Name])</f>
        <v>Bulewich</v>
      </c>
      <c r="C270" s="22">
        <f>_xlfn.XLOOKUP(Table7[[#This Row],[Merged Customer ID]],Table3__3_16[Customer ID],Table3__3_16[BMI])</f>
        <v>20.18</v>
      </c>
      <c r="D270" s="22">
        <f>_xlfn.XLOOKUP(Table7[[#This Row],[Merged Customer ID]],Table3__3_16[Customer ID],Table3__3_16[HBA1C])</f>
        <v>11.19</v>
      </c>
      <c r="E270" s="22" t="str">
        <f>_xlfn.XLOOKUP(Table7[[#This Row],[Merged Customer ID]],Table3__3_16[Customer ID],Table3__3_16[Heart Issues])</f>
        <v>No</v>
      </c>
      <c r="F270" s="22" t="str">
        <f>_xlfn.XLOOKUP(Table7[[#This Row],[Merged Customer ID]],Table3__3_16[Customer ID],Table3__3_16[Any Transplants])</f>
        <v>No</v>
      </c>
      <c r="G270" s="22" t="str">
        <f>_xlfn.XLOOKUP(Table7[[#This Row],[Merged Customer ID]],Table3__3_16[Customer ID],Table3__3_16[Cancer history])</f>
        <v>No</v>
      </c>
      <c r="H270" s="22">
        <f>_xlfn.XLOOKUP(Table7[[#This Row],[Merged Customer ID]],Table3__3_16[Customer ID],Table3__3_16[NumberOfMajorSurgeries])</f>
        <v>0</v>
      </c>
      <c r="I270" s="22" t="str">
        <f>_xlfn.XLOOKUP(Table7[[#This Row],[Merged Customer ID]],Table3__3_16[Customer ID],Table3__3_16[smoker])</f>
        <v>Yes</v>
      </c>
      <c r="J270" s="22" t="str">
        <f>_xlfn.XLOOKUP(Table7[[#This Row],[Merged Customer ID]],Table3__3_16[Customer ID],Table3__3_16[Weight Status])</f>
        <v>Normal Weight</v>
      </c>
      <c r="K270" s="22" t="str">
        <f>_xlfn.XLOOKUP(Table7[[#This Row],[Merged Customer ID]],Table3__3_16[Customer ID],Table3__3_16[Sugar Status])</f>
        <v>Diabetes</v>
      </c>
      <c r="L270" s="25">
        <f>_xlfn.XLOOKUP(Table7[[#This Row],[Merged Customer ID]],Table6_20[Merged Customer ID],Table6_20[Date of Birth])</f>
        <v>22828</v>
      </c>
      <c r="M270" s="29">
        <f>_xlfn.XLOOKUP(Table7[[#This Row],[Merged Customer ID]],Table6_20[Merged Customer ID],Table6_20[charges],"0",0)</f>
        <v>33074.94</v>
      </c>
      <c r="N270" s="29" t="str">
        <f>_xlfn.XLOOKUP(Table7[[#This Row],[Merged Customer ID]],Table6_20[Merged Customer ID],Table6_20[Hospital tier])</f>
        <v>tier - 1</v>
      </c>
      <c r="O270" s="29" t="str">
        <f>_xlfn.XLOOKUP(Table7[[#This Row],[Merged Customer ID]],Table6_20[Merged Customer ID],Table6_20[City tier])</f>
        <v>tier - 2</v>
      </c>
      <c r="P270" s="29" t="str">
        <f>_xlfn.XLOOKUP(Table7[[#This Row],[Merged Customer ID]],Table6_20[Merged Customer ID],Table6_20[State ID])</f>
        <v>R1011</v>
      </c>
      <c r="Q270" s="35">
        <f>_xlfn.XLOOKUP(Table7[[#This Row],[Merged Customer ID]],Table6_20[Merged Customer ID],Table6_20[Age])</f>
        <v>60.93611111111111</v>
      </c>
    </row>
    <row r="271" spans="1:17" x14ac:dyDescent="0.35">
      <c r="A271" s="23" t="s">
        <v>2102</v>
      </c>
      <c r="B271" s="23" t="str">
        <f>_xlfn.XLOOKUP(Table7[[#This Row],[Merged Customer ID]],Table2_1[Merged Customer ID],Table2_1[First Name])</f>
        <v>Fukuda</v>
      </c>
      <c r="C271" s="23">
        <f>_xlfn.XLOOKUP(Table7[[#This Row],[Merged Customer ID]],Table3__3_16[Customer ID],Table3__3_16[BMI])</f>
        <v>44.36</v>
      </c>
      <c r="D271" s="23">
        <f>_xlfn.XLOOKUP(Table7[[#This Row],[Merged Customer ID]],Table3__3_16[Customer ID],Table3__3_16[HBA1C])</f>
        <v>5.1100000000000003</v>
      </c>
      <c r="E271" s="22" t="str">
        <f>_xlfn.XLOOKUP(Table7[[#This Row],[Merged Customer ID]],Table3__3_16[Customer ID],Table3__3_16[Heart Issues])</f>
        <v>No</v>
      </c>
      <c r="F271" s="23" t="str">
        <f>_xlfn.XLOOKUP(Table7[[#This Row],[Merged Customer ID]],Table3__3_16[Customer ID],Table3__3_16[Any Transplants])</f>
        <v>No</v>
      </c>
      <c r="G271" s="23" t="str">
        <f>_xlfn.XLOOKUP(Table7[[#This Row],[Merged Customer ID]],Table3__3_16[Customer ID],Table3__3_16[Cancer history])</f>
        <v>No</v>
      </c>
      <c r="H271" s="23">
        <f>_xlfn.XLOOKUP(Table7[[#This Row],[Merged Customer ID]],Table3__3_16[Customer ID],Table3__3_16[NumberOfMajorSurgeries])</f>
        <v>0</v>
      </c>
      <c r="I271" s="23" t="str">
        <f>_xlfn.XLOOKUP(Table7[[#This Row],[Merged Customer ID]],Table3__3_16[Customer ID],Table3__3_16[smoker])</f>
        <v>Yes</v>
      </c>
      <c r="J271" s="23" t="str">
        <f>_xlfn.XLOOKUP(Table7[[#This Row],[Merged Customer ID]],Table3__3_16[Customer ID],Table3__3_16[Weight Status])</f>
        <v>Obesity</v>
      </c>
      <c r="K271" s="23" t="str">
        <f>_xlfn.XLOOKUP(Table7[[#This Row],[Merged Customer ID]],Table3__3_16[Customer ID],Table3__3_16[Sugar Status])</f>
        <v>Normal</v>
      </c>
      <c r="L271" s="26">
        <f>_xlfn.XLOOKUP(Table7[[#This Row],[Merged Customer ID]],Table6_20[Merged Customer ID],Table6_20[Date of Birth])</f>
        <v>34543</v>
      </c>
      <c r="M271" s="30">
        <f>_xlfn.XLOOKUP(Table7[[#This Row],[Merged Customer ID]],Table6_20[Merged Customer ID],Table6_20[charges],"0",0)</f>
        <v>33057.230000000003</v>
      </c>
      <c r="N271" s="30" t="str">
        <f>_xlfn.XLOOKUP(Table7[[#This Row],[Merged Customer ID]],Table6_20[Merged Customer ID],Table6_20[Hospital tier])</f>
        <v>tier - 1</v>
      </c>
      <c r="O271" s="30" t="str">
        <f>_xlfn.XLOOKUP(Table7[[#This Row],[Merged Customer ID]],Table6_20[Merged Customer ID],Table6_20[City tier])</f>
        <v>tier - 2</v>
      </c>
      <c r="P271" s="30" t="str">
        <f>_xlfn.XLOOKUP(Table7[[#This Row],[Merged Customer ID]],Table6_20[Merged Customer ID],Table6_20[State ID])</f>
        <v>R1011</v>
      </c>
      <c r="Q271" s="36">
        <f>_xlfn.XLOOKUP(Table7[[#This Row],[Merged Customer ID]],Table6_20[Merged Customer ID],Table6_20[Age])</f>
        <v>28.861111111111111</v>
      </c>
    </row>
    <row r="272" spans="1:17" x14ac:dyDescent="0.35">
      <c r="A272" s="22" t="s">
        <v>2101</v>
      </c>
      <c r="B272" s="22" t="str">
        <f>_xlfn.XLOOKUP(Table7[[#This Row],[Merged Customer ID]],Table2_1[Merged Customer ID],Table2_1[First Name])</f>
        <v>Phillips</v>
      </c>
      <c r="C272" s="22">
        <f>_xlfn.XLOOKUP(Table7[[#This Row],[Merged Customer ID]],Table3__3_16[Customer ID],Table3__3_16[BMI])</f>
        <v>23.82</v>
      </c>
      <c r="D272" s="22">
        <f>_xlfn.XLOOKUP(Table7[[#This Row],[Merged Customer ID]],Table3__3_16[Customer ID],Table3__3_16[HBA1C])</f>
        <v>10.85</v>
      </c>
      <c r="E272" s="22" t="str">
        <f>_xlfn.XLOOKUP(Table7[[#This Row],[Merged Customer ID]],Table3__3_16[Customer ID],Table3__3_16[Heart Issues])</f>
        <v>Yes</v>
      </c>
      <c r="F272" s="22" t="str">
        <f>_xlfn.XLOOKUP(Table7[[#This Row],[Merged Customer ID]],Table3__3_16[Customer ID],Table3__3_16[Any Transplants])</f>
        <v>No</v>
      </c>
      <c r="G272" s="22" t="str">
        <f>_xlfn.XLOOKUP(Table7[[#This Row],[Merged Customer ID]],Table3__3_16[Customer ID],Table3__3_16[Cancer history])</f>
        <v>No</v>
      </c>
      <c r="H272" s="22">
        <f>_xlfn.XLOOKUP(Table7[[#This Row],[Merged Customer ID]],Table3__3_16[Customer ID],Table3__3_16[NumberOfMajorSurgeries])</f>
        <v>0</v>
      </c>
      <c r="I272" s="22" t="str">
        <f>_xlfn.XLOOKUP(Table7[[#This Row],[Merged Customer ID]],Table3__3_16[Customer ID],Table3__3_16[smoker])</f>
        <v>Yes</v>
      </c>
      <c r="J272" s="22" t="str">
        <f>_xlfn.XLOOKUP(Table7[[#This Row],[Merged Customer ID]],Table3__3_16[Customer ID],Table3__3_16[Weight Status])</f>
        <v>Normal Weight</v>
      </c>
      <c r="K272" s="22" t="str">
        <f>_xlfn.XLOOKUP(Table7[[#This Row],[Merged Customer ID]],Table3__3_16[Customer ID],Table3__3_16[Sugar Status])</f>
        <v>Diabetes</v>
      </c>
      <c r="L272" s="25">
        <f>_xlfn.XLOOKUP(Table7[[#This Row],[Merged Customer ID]],Table6_20[Merged Customer ID],Table6_20[Date of Birth])</f>
        <v>24663</v>
      </c>
      <c r="M272" s="29">
        <f>_xlfn.XLOOKUP(Table7[[#This Row],[Merged Customer ID]],Table6_20[Merged Customer ID],Table6_20[charges],"0",0)</f>
        <v>33025.32</v>
      </c>
      <c r="N272" s="29" t="str">
        <f>_xlfn.XLOOKUP(Table7[[#This Row],[Merged Customer ID]],Table6_20[Merged Customer ID],Table6_20[Hospital tier])</f>
        <v>tier - 2</v>
      </c>
      <c r="O272" s="29" t="str">
        <f>_xlfn.XLOOKUP(Table7[[#This Row],[Merged Customer ID]],Table6_20[Merged Customer ID],Table6_20[City tier])</f>
        <v>tier - 3</v>
      </c>
      <c r="P272" s="29" t="str">
        <f>_xlfn.XLOOKUP(Table7[[#This Row],[Merged Customer ID]],Table6_20[Merged Customer ID],Table6_20[State ID])</f>
        <v>R1011</v>
      </c>
      <c r="Q272" s="35">
        <f>_xlfn.XLOOKUP(Table7[[#This Row],[Merged Customer ID]],Table6_20[Merged Customer ID],Table6_20[Age])</f>
        <v>55.911111111111111</v>
      </c>
    </row>
    <row r="273" spans="1:17" x14ac:dyDescent="0.35">
      <c r="A273" s="23" t="s">
        <v>2100</v>
      </c>
      <c r="B273" s="23" t="str">
        <f>_xlfn.XLOOKUP(Table7[[#This Row],[Merged Customer ID]],Table2_1[Merged Customer ID],Table2_1[First Name])</f>
        <v>Maddison</v>
      </c>
      <c r="C273" s="23">
        <f>_xlfn.XLOOKUP(Table7[[#This Row],[Merged Customer ID]],Table3__3_16[Customer ID],Table3__3_16[BMI])</f>
        <v>45</v>
      </c>
      <c r="D273" s="23">
        <f>_xlfn.XLOOKUP(Table7[[#This Row],[Merged Customer ID]],Table3__3_16[Customer ID],Table3__3_16[HBA1C])</f>
        <v>5.24</v>
      </c>
      <c r="E273" s="22" t="str">
        <f>_xlfn.XLOOKUP(Table7[[#This Row],[Merged Customer ID]],Table3__3_16[Customer ID],Table3__3_16[Heart Issues])</f>
        <v>Yes</v>
      </c>
      <c r="F273" s="23" t="str">
        <f>_xlfn.XLOOKUP(Table7[[#This Row],[Merged Customer ID]],Table3__3_16[Customer ID],Table3__3_16[Any Transplants])</f>
        <v>No</v>
      </c>
      <c r="G273" s="23" t="str">
        <f>_xlfn.XLOOKUP(Table7[[#This Row],[Merged Customer ID]],Table3__3_16[Customer ID],Table3__3_16[Cancer history])</f>
        <v>No</v>
      </c>
      <c r="H273" s="23">
        <f>_xlfn.XLOOKUP(Table7[[#This Row],[Merged Customer ID]],Table3__3_16[Customer ID],Table3__3_16[NumberOfMajorSurgeries])</f>
        <v>1</v>
      </c>
      <c r="I273" s="23" t="str">
        <f>_xlfn.XLOOKUP(Table7[[#This Row],[Merged Customer ID]],Table3__3_16[Customer ID],Table3__3_16[smoker])</f>
        <v>Yes</v>
      </c>
      <c r="J273" s="23" t="str">
        <f>_xlfn.XLOOKUP(Table7[[#This Row],[Merged Customer ID]],Table3__3_16[Customer ID],Table3__3_16[Weight Status])</f>
        <v>Obesity</v>
      </c>
      <c r="K273" s="23" t="str">
        <f>_xlfn.XLOOKUP(Table7[[#This Row],[Merged Customer ID]],Table3__3_16[Customer ID],Table3__3_16[Sugar Status])</f>
        <v>Normal</v>
      </c>
      <c r="L273" s="26">
        <f>_xlfn.XLOOKUP(Table7[[#This Row],[Merged Customer ID]],Table6_20[Merged Customer ID],Table6_20[Date of Birth])</f>
        <v>34888</v>
      </c>
      <c r="M273" s="30">
        <f>_xlfn.XLOOKUP(Table7[[#This Row],[Merged Customer ID]],Table6_20[Merged Customer ID],Table6_20[charges],"0",0)</f>
        <v>33017.46</v>
      </c>
      <c r="N273" s="30" t="str">
        <f>_xlfn.XLOOKUP(Table7[[#This Row],[Merged Customer ID]],Table6_20[Merged Customer ID],Table6_20[Hospital tier])</f>
        <v>tier - 1</v>
      </c>
      <c r="O273" s="30" t="str">
        <f>_xlfn.XLOOKUP(Table7[[#This Row],[Merged Customer ID]],Table6_20[Merged Customer ID],Table6_20[City tier])</f>
        <v>tier - 1</v>
      </c>
      <c r="P273" s="30" t="str">
        <f>_xlfn.XLOOKUP(Table7[[#This Row],[Merged Customer ID]],Table6_20[Merged Customer ID],Table6_20[State ID])</f>
        <v>R1011</v>
      </c>
      <c r="Q273" s="36">
        <f>_xlfn.XLOOKUP(Table7[[#This Row],[Merged Customer ID]],Table6_20[Merged Customer ID],Table6_20[Age])</f>
        <v>27.916666666666668</v>
      </c>
    </row>
    <row r="274" spans="1:17" x14ac:dyDescent="0.35">
      <c r="A274" s="22" t="s">
        <v>2099</v>
      </c>
      <c r="B274" s="22" t="str">
        <f>_xlfn.XLOOKUP(Table7[[#This Row],[Merged Customer ID]],Table2_1[Merged Customer ID],Table2_1[First Name])</f>
        <v>Lockwood</v>
      </c>
      <c r="C274" s="22">
        <f>_xlfn.XLOOKUP(Table7[[#This Row],[Merged Customer ID]],Table3__3_16[Customer ID],Table3__3_16[BMI])</f>
        <v>26.62</v>
      </c>
      <c r="D274" s="22">
        <f>_xlfn.XLOOKUP(Table7[[#This Row],[Merged Customer ID]],Table3__3_16[Customer ID],Table3__3_16[HBA1C])</f>
        <v>10.08</v>
      </c>
      <c r="E274" s="22" t="str">
        <f>_xlfn.XLOOKUP(Table7[[#This Row],[Merged Customer ID]],Table3__3_16[Customer ID],Table3__3_16[Heart Issues])</f>
        <v>No</v>
      </c>
      <c r="F274" s="22" t="str">
        <f>_xlfn.XLOOKUP(Table7[[#This Row],[Merged Customer ID]],Table3__3_16[Customer ID],Table3__3_16[Any Transplants])</f>
        <v>No</v>
      </c>
      <c r="G274" s="22" t="str">
        <f>_xlfn.XLOOKUP(Table7[[#This Row],[Merged Customer ID]],Table3__3_16[Customer ID],Table3__3_16[Cancer history])</f>
        <v>No</v>
      </c>
      <c r="H274" s="22">
        <f>_xlfn.XLOOKUP(Table7[[#This Row],[Merged Customer ID]],Table3__3_16[Customer ID],Table3__3_16[NumberOfMajorSurgeries])</f>
        <v>0</v>
      </c>
      <c r="I274" s="22" t="str">
        <f>_xlfn.XLOOKUP(Table7[[#This Row],[Merged Customer ID]],Table3__3_16[Customer ID],Table3__3_16[smoker])</f>
        <v>Yes</v>
      </c>
      <c r="J274" s="22" t="str">
        <f>_xlfn.XLOOKUP(Table7[[#This Row],[Merged Customer ID]],Table3__3_16[Customer ID],Table3__3_16[Weight Status])</f>
        <v>Overweight</v>
      </c>
      <c r="K274" s="22" t="str">
        <f>_xlfn.XLOOKUP(Table7[[#This Row],[Merged Customer ID]],Table3__3_16[Customer ID],Table3__3_16[Sugar Status])</f>
        <v>Diabetes</v>
      </c>
      <c r="L274" s="25">
        <f>_xlfn.XLOOKUP(Table7[[#This Row],[Merged Customer ID]],Table6_20[Merged Customer ID],Table6_20[Date of Birth])</f>
        <v>26169</v>
      </c>
      <c r="M274" s="29">
        <f>_xlfn.XLOOKUP(Table7[[#This Row],[Merged Customer ID]],Table6_20[Merged Customer ID],Table6_20[charges],"0",0)</f>
        <v>32947.629999999997</v>
      </c>
      <c r="N274" s="29" t="str">
        <f>_xlfn.XLOOKUP(Table7[[#This Row],[Merged Customer ID]],Table6_20[Merged Customer ID],Table6_20[Hospital tier])</f>
        <v>tier - 2</v>
      </c>
      <c r="O274" s="29" t="str">
        <f>_xlfn.XLOOKUP(Table7[[#This Row],[Merged Customer ID]],Table6_20[Merged Customer ID],Table6_20[City tier])</f>
        <v>tier - 1</v>
      </c>
      <c r="P274" s="29" t="str">
        <f>_xlfn.XLOOKUP(Table7[[#This Row],[Merged Customer ID]],Table6_20[Merged Customer ID],Table6_20[State ID])</f>
        <v>R1011</v>
      </c>
      <c r="Q274" s="35">
        <f>_xlfn.XLOOKUP(Table7[[#This Row],[Merged Customer ID]],Table6_20[Merged Customer ID],Table6_20[Age])</f>
        <v>51.788888888888891</v>
      </c>
    </row>
    <row r="275" spans="1:17" x14ac:dyDescent="0.35">
      <c r="A275" s="23" t="s">
        <v>2098</v>
      </c>
      <c r="B275" s="23" t="str">
        <f>_xlfn.XLOOKUP(Table7[[#This Row],[Merged Customer ID]],Table2_1[Merged Customer ID],Table2_1[First Name])</f>
        <v>Defilippi</v>
      </c>
      <c r="C275" s="23">
        <f>_xlfn.XLOOKUP(Table7[[#This Row],[Merged Customer ID]],Table3__3_16[Customer ID],Table3__3_16[BMI])</f>
        <v>32.67</v>
      </c>
      <c r="D275" s="23">
        <f>_xlfn.XLOOKUP(Table7[[#This Row],[Merged Customer ID]],Table3__3_16[Customer ID],Table3__3_16[HBA1C])</f>
        <v>10.97</v>
      </c>
      <c r="E275" s="22" t="str">
        <f>_xlfn.XLOOKUP(Table7[[#This Row],[Merged Customer ID]],Table3__3_16[Customer ID],Table3__3_16[Heart Issues])</f>
        <v>Yes</v>
      </c>
      <c r="F275" s="23" t="str">
        <f>_xlfn.XLOOKUP(Table7[[#This Row],[Merged Customer ID]],Table3__3_16[Customer ID],Table3__3_16[Any Transplants])</f>
        <v>No</v>
      </c>
      <c r="G275" s="23" t="str">
        <f>_xlfn.XLOOKUP(Table7[[#This Row],[Merged Customer ID]],Table3__3_16[Customer ID],Table3__3_16[Cancer history])</f>
        <v>No</v>
      </c>
      <c r="H275" s="23">
        <f>_xlfn.XLOOKUP(Table7[[#This Row],[Merged Customer ID]],Table3__3_16[Customer ID],Table3__3_16[NumberOfMajorSurgeries])</f>
        <v>0</v>
      </c>
      <c r="I275" s="23" t="str">
        <f>_xlfn.XLOOKUP(Table7[[#This Row],[Merged Customer ID]],Table3__3_16[Customer ID],Table3__3_16[smoker])</f>
        <v>Yes</v>
      </c>
      <c r="J275" s="23" t="str">
        <f>_xlfn.XLOOKUP(Table7[[#This Row],[Merged Customer ID]],Table3__3_16[Customer ID],Table3__3_16[Weight Status])</f>
        <v>Obesity</v>
      </c>
      <c r="K275" s="23" t="str">
        <f>_xlfn.XLOOKUP(Table7[[#This Row],[Merged Customer ID]],Table3__3_16[Customer ID],Table3__3_16[Sugar Status])</f>
        <v>Diabetes</v>
      </c>
      <c r="L275" s="26">
        <f>_xlfn.XLOOKUP(Table7[[#This Row],[Merged Customer ID]],Table6_20[Merged Customer ID],Table6_20[Date of Birth])</f>
        <v>29907</v>
      </c>
      <c r="M275" s="30">
        <f>_xlfn.XLOOKUP(Table7[[#This Row],[Merged Customer ID]],Table6_20[Merged Customer ID],Table6_20[charges],"0",0)</f>
        <v>32906.69</v>
      </c>
      <c r="N275" s="30" t="str">
        <f>_xlfn.XLOOKUP(Table7[[#This Row],[Merged Customer ID]],Table6_20[Merged Customer ID],Table6_20[Hospital tier])</f>
        <v>tier - 2</v>
      </c>
      <c r="O275" s="30" t="str">
        <f>_xlfn.XLOOKUP(Table7[[#This Row],[Merged Customer ID]],Table6_20[Merged Customer ID],Table6_20[City tier])</f>
        <v>tier - 3</v>
      </c>
      <c r="P275" s="30" t="str">
        <f>_xlfn.XLOOKUP(Table7[[#This Row],[Merged Customer ID]],Table6_20[Merged Customer ID],Table6_20[State ID])</f>
        <v>R1011</v>
      </c>
      <c r="Q275" s="36">
        <f>_xlfn.XLOOKUP(Table7[[#This Row],[Merged Customer ID]],Table6_20[Merged Customer ID],Table6_20[Age])</f>
        <v>41.55833333333333</v>
      </c>
    </row>
    <row r="276" spans="1:17" x14ac:dyDescent="0.35">
      <c r="A276" s="22" t="s">
        <v>2097</v>
      </c>
      <c r="B276" s="22" t="str">
        <f>_xlfn.XLOOKUP(Table7[[#This Row],[Merged Customer ID]],Table2_1[Merged Customer ID],Table2_1[First Name])</f>
        <v>Jackson</v>
      </c>
      <c r="C276" s="22">
        <f>_xlfn.XLOOKUP(Table7[[#This Row],[Merged Customer ID]],Table3__3_16[Customer ID],Table3__3_16[BMI])</f>
        <v>44.44</v>
      </c>
      <c r="D276" s="22">
        <f>_xlfn.XLOOKUP(Table7[[#This Row],[Merged Customer ID]],Table3__3_16[Customer ID],Table3__3_16[HBA1C])</f>
        <v>4.9000000000000004</v>
      </c>
      <c r="E276" s="22" t="str">
        <f>_xlfn.XLOOKUP(Table7[[#This Row],[Merged Customer ID]],Table3__3_16[Customer ID],Table3__3_16[Heart Issues])</f>
        <v>Yes</v>
      </c>
      <c r="F276" s="22" t="str">
        <f>_xlfn.XLOOKUP(Table7[[#This Row],[Merged Customer ID]],Table3__3_16[Customer ID],Table3__3_16[Any Transplants])</f>
        <v>No</v>
      </c>
      <c r="G276" s="22" t="str">
        <f>_xlfn.XLOOKUP(Table7[[#This Row],[Merged Customer ID]],Table3__3_16[Customer ID],Table3__3_16[Cancer history])</f>
        <v>No</v>
      </c>
      <c r="H276" s="22">
        <f>_xlfn.XLOOKUP(Table7[[#This Row],[Merged Customer ID]],Table3__3_16[Customer ID],Table3__3_16[NumberOfMajorSurgeries])</f>
        <v>1</v>
      </c>
      <c r="I276" s="22" t="str">
        <f>_xlfn.XLOOKUP(Table7[[#This Row],[Merged Customer ID]],Table3__3_16[Customer ID],Table3__3_16[smoker])</f>
        <v>Yes</v>
      </c>
      <c r="J276" s="22" t="str">
        <f>_xlfn.XLOOKUP(Table7[[#This Row],[Merged Customer ID]],Table3__3_16[Customer ID],Table3__3_16[Weight Status])</f>
        <v>Obesity</v>
      </c>
      <c r="K276" s="22" t="str">
        <f>_xlfn.XLOOKUP(Table7[[#This Row],[Merged Customer ID]],Table3__3_16[Customer ID],Table3__3_16[Sugar Status])</f>
        <v>Normal</v>
      </c>
      <c r="L276" s="25">
        <f>_xlfn.XLOOKUP(Table7[[#This Row],[Merged Customer ID]],Table6_20[Merged Customer ID],Table6_20[Date of Birth])</f>
        <v>35037</v>
      </c>
      <c r="M276" s="29">
        <f>_xlfn.XLOOKUP(Table7[[#This Row],[Merged Customer ID]],Table6_20[Merged Customer ID],Table6_20[charges],"0",0)</f>
        <v>32827.51</v>
      </c>
      <c r="N276" s="29" t="str">
        <f>_xlfn.XLOOKUP(Table7[[#This Row],[Merged Customer ID]],Table6_20[Merged Customer ID],Table6_20[Hospital tier])</f>
        <v>tier - 1</v>
      </c>
      <c r="O276" s="29" t="str">
        <f>_xlfn.XLOOKUP(Table7[[#This Row],[Merged Customer ID]],Table6_20[Merged Customer ID],Table6_20[City tier])</f>
        <v>tier - 2</v>
      </c>
      <c r="P276" s="29" t="str">
        <f>_xlfn.XLOOKUP(Table7[[#This Row],[Merged Customer ID]],Table6_20[Merged Customer ID],Table6_20[State ID])</f>
        <v>R1011</v>
      </c>
      <c r="Q276" s="35">
        <f>_xlfn.XLOOKUP(Table7[[#This Row],[Merged Customer ID]],Table6_20[Merged Customer ID],Table6_20[Age])</f>
        <v>27.511111111111113</v>
      </c>
    </row>
    <row r="277" spans="1:17" x14ac:dyDescent="0.35">
      <c r="A277" s="23" t="s">
        <v>2096</v>
      </c>
      <c r="B277" s="23" t="str">
        <f>_xlfn.XLOOKUP(Table7[[#This Row],[Merged Customer ID]],Table2_1[Merged Customer ID],Table2_1[First Name])</f>
        <v>Ozahowski</v>
      </c>
      <c r="C277" s="23">
        <f>_xlfn.XLOOKUP(Table7[[#This Row],[Merged Customer ID]],Table3__3_16[Customer ID],Table3__3_16[BMI])</f>
        <v>28.31</v>
      </c>
      <c r="D277" s="23">
        <f>_xlfn.XLOOKUP(Table7[[#This Row],[Merged Customer ID]],Table3__3_16[Customer ID],Table3__3_16[HBA1C])</f>
        <v>5.33</v>
      </c>
      <c r="E277" s="22" t="str">
        <f>_xlfn.XLOOKUP(Table7[[#This Row],[Merged Customer ID]],Table3__3_16[Customer ID],Table3__3_16[Heart Issues])</f>
        <v>No</v>
      </c>
      <c r="F277" s="23" t="str">
        <f>_xlfn.XLOOKUP(Table7[[#This Row],[Merged Customer ID]],Table3__3_16[Customer ID],Table3__3_16[Any Transplants])</f>
        <v>No</v>
      </c>
      <c r="G277" s="23" t="str">
        <f>_xlfn.XLOOKUP(Table7[[#This Row],[Merged Customer ID]],Table3__3_16[Customer ID],Table3__3_16[Cancer history])</f>
        <v>No</v>
      </c>
      <c r="H277" s="23">
        <f>_xlfn.XLOOKUP(Table7[[#This Row],[Merged Customer ID]],Table3__3_16[Customer ID],Table3__3_16[NumberOfMajorSurgeries])</f>
        <v>0</v>
      </c>
      <c r="I277" s="23" t="str">
        <f>_xlfn.XLOOKUP(Table7[[#This Row],[Merged Customer ID]],Table3__3_16[Customer ID],Table3__3_16[smoker])</f>
        <v>Yes</v>
      </c>
      <c r="J277" s="23" t="str">
        <f>_xlfn.XLOOKUP(Table7[[#This Row],[Merged Customer ID]],Table3__3_16[Customer ID],Table3__3_16[Weight Status])</f>
        <v>Overweight</v>
      </c>
      <c r="K277" s="23" t="str">
        <f>_xlfn.XLOOKUP(Table7[[#This Row],[Merged Customer ID]],Table3__3_16[Customer ID],Table3__3_16[Sugar Status])</f>
        <v>Normal</v>
      </c>
      <c r="L277" s="26">
        <f>_xlfn.XLOOKUP(Table7[[#This Row],[Merged Customer ID]],Table6_20[Merged Customer ID],Table6_20[Date of Birth])</f>
        <v>29567</v>
      </c>
      <c r="M277" s="30">
        <f>_xlfn.XLOOKUP(Table7[[#This Row],[Merged Customer ID]],Table6_20[Merged Customer ID],Table6_20[charges],"0",0)</f>
        <v>32787.46</v>
      </c>
      <c r="N277" s="30" t="str">
        <f>_xlfn.XLOOKUP(Table7[[#This Row],[Merged Customer ID]],Table6_20[Merged Customer ID],Table6_20[Hospital tier])</f>
        <v>tier - 1</v>
      </c>
      <c r="O277" s="30" t="str">
        <f>_xlfn.XLOOKUP(Table7[[#This Row],[Merged Customer ID]],Table6_20[Merged Customer ID],Table6_20[City tier])</f>
        <v>tier - 3</v>
      </c>
      <c r="P277" s="30" t="str">
        <f>_xlfn.XLOOKUP(Table7[[#This Row],[Merged Customer ID]],Table6_20[Merged Customer ID],Table6_20[State ID])</f>
        <v>R1012</v>
      </c>
      <c r="Q277" s="36">
        <f>_xlfn.XLOOKUP(Table7[[#This Row],[Merged Customer ID]],Table6_20[Merged Customer ID],Table6_20[Age])</f>
        <v>42.488888888888887</v>
      </c>
    </row>
    <row r="278" spans="1:17" x14ac:dyDescent="0.35">
      <c r="A278" s="22" t="s">
        <v>2095</v>
      </c>
      <c r="B278" s="22" t="str">
        <f>_xlfn.XLOOKUP(Table7[[#This Row],[Merged Customer ID]],Table2_1[Merged Customer ID],Table2_1[First Name])</f>
        <v>Guthals</v>
      </c>
      <c r="C278" s="22">
        <f>_xlfn.XLOOKUP(Table7[[#This Row],[Merged Customer ID]],Table3__3_16[Customer ID],Table3__3_16[BMI])</f>
        <v>25.05</v>
      </c>
      <c r="D278" s="22">
        <f>_xlfn.XLOOKUP(Table7[[#This Row],[Merged Customer ID]],Table3__3_16[Customer ID],Table3__3_16[HBA1C])</f>
        <v>4.6100000000000003</v>
      </c>
      <c r="E278" s="22" t="str">
        <f>_xlfn.XLOOKUP(Table7[[#This Row],[Merged Customer ID]],Table3__3_16[Customer ID],Table3__3_16[Heart Issues])</f>
        <v>No</v>
      </c>
      <c r="F278" s="22" t="str">
        <f>_xlfn.XLOOKUP(Table7[[#This Row],[Merged Customer ID]],Table3__3_16[Customer ID],Table3__3_16[Any Transplants])</f>
        <v>No</v>
      </c>
      <c r="G278" s="22" t="str">
        <f>_xlfn.XLOOKUP(Table7[[#This Row],[Merged Customer ID]],Table3__3_16[Customer ID],Table3__3_16[Cancer history])</f>
        <v>No</v>
      </c>
      <c r="H278" s="22">
        <f>_xlfn.XLOOKUP(Table7[[#This Row],[Merged Customer ID]],Table3__3_16[Customer ID],Table3__3_16[NumberOfMajorSurgeries])</f>
        <v>2</v>
      </c>
      <c r="I278" s="22" t="str">
        <f>_xlfn.XLOOKUP(Table7[[#This Row],[Merged Customer ID]],Table3__3_16[Customer ID],Table3__3_16[smoker])</f>
        <v>Yes</v>
      </c>
      <c r="J278" s="22" t="str">
        <f>_xlfn.XLOOKUP(Table7[[#This Row],[Merged Customer ID]],Table3__3_16[Customer ID],Table3__3_16[Weight Status])</f>
        <v>Overweight</v>
      </c>
      <c r="K278" s="22" t="str">
        <f>_xlfn.XLOOKUP(Table7[[#This Row],[Merged Customer ID]],Table3__3_16[Customer ID],Table3__3_16[Sugar Status])</f>
        <v>Normal</v>
      </c>
      <c r="L278" s="25">
        <f>_xlfn.XLOOKUP(Table7[[#This Row],[Merged Customer ID]],Table6_20[Merged Customer ID],Table6_20[Date of Birth])</f>
        <v>26610</v>
      </c>
      <c r="M278" s="29">
        <f>_xlfn.XLOOKUP(Table7[[#This Row],[Merged Customer ID]],Table6_20[Merged Customer ID],Table6_20[charges],"0",0)</f>
        <v>32765.33</v>
      </c>
      <c r="N278" s="29" t="str">
        <f>_xlfn.XLOOKUP(Table7[[#This Row],[Merged Customer ID]],Table6_20[Merged Customer ID],Table6_20[Hospital tier])</f>
        <v>tier - 2</v>
      </c>
      <c r="O278" s="29" t="str">
        <f>_xlfn.XLOOKUP(Table7[[#This Row],[Merged Customer ID]],Table6_20[Merged Customer ID],Table6_20[City tier])</f>
        <v>tier - 2</v>
      </c>
      <c r="P278" s="29" t="str">
        <f>_xlfn.XLOOKUP(Table7[[#This Row],[Merged Customer ID]],Table6_20[Merged Customer ID],Table6_20[State ID])</f>
        <v>R1012</v>
      </c>
      <c r="Q278" s="35">
        <f>_xlfn.XLOOKUP(Table7[[#This Row],[Merged Customer ID]],Table6_20[Merged Customer ID],Table6_20[Age])</f>
        <v>50.586111111111109</v>
      </c>
    </row>
    <row r="279" spans="1:17" x14ac:dyDescent="0.35">
      <c r="A279" s="23" t="s">
        <v>2094</v>
      </c>
      <c r="B279" s="23" t="str">
        <f>_xlfn.XLOOKUP(Table7[[#This Row],[Merged Customer ID]],Table2_1[Merged Customer ID],Table2_1[First Name])</f>
        <v>Yates</v>
      </c>
      <c r="C279" s="23">
        <f>_xlfn.XLOOKUP(Table7[[#This Row],[Merged Customer ID]],Table3__3_16[Customer ID],Table3__3_16[BMI])</f>
        <v>28.34</v>
      </c>
      <c r="D279" s="23">
        <f>_xlfn.XLOOKUP(Table7[[#This Row],[Merged Customer ID]],Table3__3_16[Customer ID],Table3__3_16[HBA1C])</f>
        <v>8.18</v>
      </c>
      <c r="E279" s="22" t="str">
        <f>_xlfn.XLOOKUP(Table7[[#This Row],[Merged Customer ID]],Table3__3_16[Customer ID],Table3__3_16[Heart Issues])</f>
        <v>No</v>
      </c>
      <c r="F279" s="23" t="str">
        <f>_xlfn.XLOOKUP(Table7[[#This Row],[Merged Customer ID]],Table3__3_16[Customer ID],Table3__3_16[Any Transplants])</f>
        <v>No</v>
      </c>
      <c r="G279" s="23" t="str">
        <f>_xlfn.XLOOKUP(Table7[[#This Row],[Merged Customer ID]],Table3__3_16[Customer ID],Table3__3_16[Cancer history])</f>
        <v>No</v>
      </c>
      <c r="H279" s="23">
        <f>_xlfn.XLOOKUP(Table7[[#This Row],[Merged Customer ID]],Table3__3_16[Customer ID],Table3__3_16[NumberOfMajorSurgeries])</f>
        <v>0</v>
      </c>
      <c r="I279" s="23" t="str">
        <f>_xlfn.XLOOKUP(Table7[[#This Row],[Merged Customer ID]],Table3__3_16[Customer ID],Table3__3_16[smoker])</f>
        <v>Yes</v>
      </c>
      <c r="J279" s="23" t="str">
        <f>_xlfn.XLOOKUP(Table7[[#This Row],[Merged Customer ID]],Table3__3_16[Customer ID],Table3__3_16[Weight Status])</f>
        <v>Overweight</v>
      </c>
      <c r="K279" s="23" t="str">
        <f>_xlfn.XLOOKUP(Table7[[#This Row],[Merged Customer ID]],Table3__3_16[Customer ID],Table3__3_16[Sugar Status])</f>
        <v>Diabetes</v>
      </c>
      <c r="L279" s="26">
        <f>_xlfn.XLOOKUP(Table7[[#This Row],[Merged Customer ID]],Table6_20[Merged Customer ID],Table6_20[Date of Birth])</f>
        <v>27369</v>
      </c>
      <c r="M279" s="30">
        <f>_xlfn.XLOOKUP(Table7[[#This Row],[Merged Customer ID]],Table6_20[Merged Customer ID],Table6_20[charges],"0",0)</f>
        <v>32760.48</v>
      </c>
      <c r="N279" s="30" t="str">
        <f>_xlfn.XLOOKUP(Table7[[#This Row],[Merged Customer ID]],Table6_20[Merged Customer ID],Table6_20[Hospital tier])</f>
        <v>tier - 1</v>
      </c>
      <c r="O279" s="30" t="str">
        <f>_xlfn.XLOOKUP(Table7[[#This Row],[Merged Customer ID]],Table6_20[Merged Customer ID],Table6_20[City tier])</f>
        <v>tier - 1</v>
      </c>
      <c r="P279" s="30" t="str">
        <f>_xlfn.XLOOKUP(Table7[[#This Row],[Merged Customer ID]],Table6_20[Merged Customer ID],Table6_20[State ID])</f>
        <v>R1011</v>
      </c>
      <c r="Q279" s="36">
        <f>_xlfn.XLOOKUP(Table7[[#This Row],[Merged Customer ID]],Table6_20[Merged Customer ID],Table6_20[Age])</f>
        <v>48.505555555555553</v>
      </c>
    </row>
    <row r="280" spans="1:17" x14ac:dyDescent="0.35">
      <c r="A280" s="22" t="s">
        <v>2093</v>
      </c>
      <c r="B280" s="22" t="str">
        <f>_xlfn.XLOOKUP(Table7[[#This Row],[Merged Customer ID]],Table2_1[Merged Customer ID],Table2_1[First Name])</f>
        <v>Samuelson</v>
      </c>
      <c r="C280" s="22">
        <f>_xlfn.XLOOKUP(Table7[[#This Row],[Merged Customer ID]],Table3__3_16[Customer ID],Table3__3_16[BMI])</f>
        <v>17.765000000000001</v>
      </c>
      <c r="D280" s="22">
        <f>_xlfn.XLOOKUP(Table7[[#This Row],[Merged Customer ID]],Table3__3_16[Customer ID],Table3__3_16[HBA1C])</f>
        <v>5.62</v>
      </c>
      <c r="E280" s="22" t="str">
        <f>_xlfn.XLOOKUP(Table7[[#This Row],[Merged Customer ID]],Table3__3_16[Customer ID],Table3__3_16[Heart Issues])</f>
        <v>No</v>
      </c>
      <c r="F280" s="22" t="str">
        <f>_xlfn.XLOOKUP(Table7[[#This Row],[Merged Customer ID]],Table3__3_16[Customer ID],Table3__3_16[Any Transplants])</f>
        <v>No</v>
      </c>
      <c r="G280" s="22" t="str">
        <f>_xlfn.XLOOKUP(Table7[[#This Row],[Merged Customer ID]],Table3__3_16[Customer ID],Table3__3_16[Cancer history])</f>
        <v>No</v>
      </c>
      <c r="H280" s="22">
        <f>_xlfn.XLOOKUP(Table7[[#This Row],[Merged Customer ID]],Table3__3_16[Customer ID],Table3__3_16[NumberOfMajorSurgeries])</f>
        <v>0</v>
      </c>
      <c r="I280" s="22" t="str">
        <f>_xlfn.XLOOKUP(Table7[[#This Row],[Merged Customer ID]],Table3__3_16[Customer ID],Table3__3_16[smoker])</f>
        <v>Yes</v>
      </c>
      <c r="J280" s="22" t="str">
        <f>_xlfn.XLOOKUP(Table7[[#This Row],[Merged Customer ID]],Table3__3_16[Customer ID],Table3__3_16[Weight Status])</f>
        <v>Underweight</v>
      </c>
      <c r="K280" s="22" t="str">
        <f>_xlfn.XLOOKUP(Table7[[#This Row],[Merged Customer ID]],Table3__3_16[Customer ID],Table3__3_16[Sugar Status])</f>
        <v>Normal</v>
      </c>
      <c r="L280" s="25">
        <f>_xlfn.XLOOKUP(Table7[[#This Row],[Merged Customer ID]],Table6_20[Merged Customer ID],Table6_20[Date of Birth])</f>
        <v>33063</v>
      </c>
      <c r="M280" s="29">
        <f>_xlfn.XLOOKUP(Table7[[#This Row],[Merged Customer ID]],Table6_20[Merged Customer ID],Table6_20[charges],"0",0)</f>
        <v>32734.19</v>
      </c>
      <c r="N280" s="29" t="str">
        <f>_xlfn.XLOOKUP(Table7[[#This Row],[Merged Customer ID]],Table6_20[Merged Customer ID],Table6_20[Hospital tier])</f>
        <v>tier - 2</v>
      </c>
      <c r="O280" s="29" t="str">
        <f>_xlfn.XLOOKUP(Table7[[#This Row],[Merged Customer ID]],Table6_20[Merged Customer ID],Table6_20[City tier])</f>
        <v>tier - 1</v>
      </c>
      <c r="P280" s="29" t="str">
        <f>_xlfn.XLOOKUP(Table7[[#This Row],[Merged Customer ID]],Table6_20[Merged Customer ID],Table6_20[State ID])</f>
        <v>R1012</v>
      </c>
      <c r="Q280" s="35">
        <f>_xlfn.XLOOKUP(Table7[[#This Row],[Merged Customer ID]],Table6_20[Merged Customer ID],Table6_20[Age])</f>
        <v>32.913888888888891</v>
      </c>
    </row>
    <row r="281" spans="1:17" x14ac:dyDescent="0.35">
      <c r="A281" s="23" t="s">
        <v>2092</v>
      </c>
      <c r="B281" s="23" t="str">
        <f>_xlfn.XLOOKUP(Table7[[#This Row],[Merged Customer ID]],Table2_1[Merged Customer ID],Table2_1[First Name])</f>
        <v>Lemos</v>
      </c>
      <c r="C281" s="23">
        <f>_xlfn.XLOOKUP(Table7[[#This Row],[Merged Customer ID]],Table3__3_16[Customer ID],Table3__3_16[BMI])</f>
        <v>36.119999999999997</v>
      </c>
      <c r="D281" s="23">
        <f>_xlfn.XLOOKUP(Table7[[#This Row],[Merged Customer ID]],Table3__3_16[Customer ID],Table3__3_16[HBA1C])</f>
        <v>5.82</v>
      </c>
      <c r="E281" s="22" t="str">
        <f>_xlfn.XLOOKUP(Table7[[#This Row],[Merged Customer ID]],Table3__3_16[Customer ID],Table3__3_16[Heart Issues])</f>
        <v>No</v>
      </c>
      <c r="F281" s="23" t="str">
        <f>_xlfn.XLOOKUP(Table7[[#This Row],[Merged Customer ID]],Table3__3_16[Customer ID],Table3__3_16[Any Transplants])</f>
        <v>No</v>
      </c>
      <c r="G281" s="23" t="str">
        <f>_xlfn.XLOOKUP(Table7[[#This Row],[Merged Customer ID]],Table3__3_16[Customer ID],Table3__3_16[Cancer history])</f>
        <v>No</v>
      </c>
      <c r="H281" s="23">
        <f>_xlfn.XLOOKUP(Table7[[#This Row],[Merged Customer ID]],Table3__3_16[Customer ID],Table3__3_16[NumberOfMajorSurgeries])</f>
        <v>0</v>
      </c>
      <c r="I281" s="23" t="str">
        <f>_xlfn.XLOOKUP(Table7[[#This Row],[Merged Customer ID]],Table3__3_16[Customer ID],Table3__3_16[smoker])</f>
        <v>Yes</v>
      </c>
      <c r="J281" s="23" t="str">
        <f>_xlfn.XLOOKUP(Table7[[#This Row],[Merged Customer ID]],Table3__3_16[Customer ID],Table3__3_16[Weight Status])</f>
        <v>Obesity</v>
      </c>
      <c r="K281" s="23" t="str">
        <f>_xlfn.XLOOKUP(Table7[[#This Row],[Merged Customer ID]],Table3__3_16[Customer ID],Table3__3_16[Sugar Status])</f>
        <v>Prediabetes</v>
      </c>
      <c r="L281" s="26">
        <f>_xlfn.XLOOKUP(Table7[[#This Row],[Merged Customer ID]],Table6_20[Merged Customer ID],Table6_20[Date of Birth])</f>
        <v>33146</v>
      </c>
      <c r="M281" s="30">
        <f>_xlfn.XLOOKUP(Table7[[#This Row],[Merged Customer ID]],Table6_20[Merged Customer ID],Table6_20[charges],"0",0)</f>
        <v>32716.2</v>
      </c>
      <c r="N281" s="30" t="str">
        <f>_xlfn.XLOOKUP(Table7[[#This Row],[Merged Customer ID]],Table6_20[Merged Customer ID],Table6_20[Hospital tier])</f>
        <v>tier - 1</v>
      </c>
      <c r="O281" s="30" t="str">
        <f>_xlfn.XLOOKUP(Table7[[#This Row],[Merged Customer ID]],Table6_20[Merged Customer ID],Table6_20[City tier])</f>
        <v>tier - 2</v>
      </c>
      <c r="P281" s="30" t="str">
        <f>_xlfn.XLOOKUP(Table7[[#This Row],[Merged Customer ID]],Table6_20[Merged Customer ID],Table6_20[State ID])</f>
        <v>R1011</v>
      </c>
      <c r="Q281" s="36">
        <f>_xlfn.XLOOKUP(Table7[[#This Row],[Merged Customer ID]],Table6_20[Merged Customer ID],Table6_20[Age])</f>
        <v>32.68888888888889</v>
      </c>
    </row>
    <row r="282" spans="1:17" x14ac:dyDescent="0.35">
      <c r="A282" s="22" t="s">
        <v>2091</v>
      </c>
      <c r="B282" s="22" t="str">
        <f>_xlfn.XLOOKUP(Table7[[#This Row],[Merged Customer ID]],Table2_1[Merged Customer ID],Table2_1[First Name])</f>
        <v>Seynders</v>
      </c>
      <c r="C282" s="22">
        <f>_xlfn.XLOOKUP(Table7[[#This Row],[Merged Customer ID]],Table3__3_16[Customer ID],Table3__3_16[BMI])</f>
        <v>23.19</v>
      </c>
      <c r="D282" s="22">
        <f>_xlfn.XLOOKUP(Table7[[#This Row],[Merged Customer ID]],Table3__3_16[Customer ID],Table3__3_16[HBA1C])</f>
        <v>7.66</v>
      </c>
      <c r="E282" s="22" t="str">
        <f>_xlfn.XLOOKUP(Table7[[#This Row],[Merged Customer ID]],Table3__3_16[Customer ID],Table3__3_16[Heart Issues])</f>
        <v>No</v>
      </c>
      <c r="F282" s="22" t="str">
        <f>_xlfn.XLOOKUP(Table7[[#This Row],[Merged Customer ID]],Table3__3_16[Customer ID],Table3__3_16[Any Transplants])</f>
        <v>No</v>
      </c>
      <c r="G282" s="22" t="str">
        <f>_xlfn.XLOOKUP(Table7[[#This Row],[Merged Customer ID]],Table3__3_16[Customer ID],Table3__3_16[Cancer history])</f>
        <v>No</v>
      </c>
      <c r="H282" s="22">
        <f>_xlfn.XLOOKUP(Table7[[#This Row],[Merged Customer ID]],Table3__3_16[Customer ID],Table3__3_16[NumberOfMajorSurgeries])</f>
        <v>0</v>
      </c>
      <c r="I282" s="22" t="str">
        <f>_xlfn.XLOOKUP(Table7[[#This Row],[Merged Customer ID]],Table3__3_16[Customer ID],Table3__3_16[smoker])</f>
        <v>Yes</v>
      </c>
      <c r="J282" s="22" t="str">
        <f>_xlfn.XLOOKUP(Table7[[#This Row],[Merged Customer ID]],Table3__3_16[Customer ID],Table3__3_16[Weight Status])</f>
        <v>Normal Weight</v>
      </c>
      <c r="K282" s="22" t="str">
        <f>_xlfn.XLOOKUP(Table7[[#This Row],[Merged Customer ID]],Table3__3_16[Customer ID],Table3__3_16[Sugar Status])</f>
        <v>Diabetes</v>
      </c>
      <c r="L282" s="25">
        <f>_xlfn.XLOOKUP(Table7[[#This Row],[Merged Customer ID]],Table6_20[Merged Customer ID],Table6_20[Date of Birth])</f>
        <v>25143</v>
      </c>
      <c r="M282" s="29">
        <f>_xlfn.XLOOKUP(Table7[[#This Row],[Merged Customer ID]],Table6_20[Merged Customer ID],Table6_20[charges],"0",0)</f>
        <v>32686.080000000002</v>
      </c>
      <c r="N282" s="29" t="str">
        <f>_xlfn.XLOOKUP(Table7[[#This Row],[Merged Customer ID]],Table6_20[Merged Customer ID],Table6_20[Hospital tier])</f>
        <v>tier - 2</v>
      </c>
      <c r="O282" s="29" t="str">
        <f>_xlfn.XLOOKUP(Table7[[#This Row],[Merged Customer ID]],Table6_20[Merged Customer ID],Table6_20[City tier])</f>
        <v>tier - 3</v>
      </c>
      <c r="P282" s="29" t="str">
        <f>_xlfn.XLOOKUP(Table7[[#This Row],[Merged Customer ID]],Table6_20[Merged Customer ID],Table6_20[State ID])</f>
        <v>R1011</v>
      </c>
      <c r="Q282" s="35">
        <f>_xlfn.XLOOKUP(Table7[[#This Row],[Merged Customer ID]],Table6_20[Merged Customer ID],Table6_20[Age])</f>
        <v>54.602777777777774</v>
      </c>
    </row>
    <row r="283" spans="1:17" x14ac:dyDescent="0.35">
      <c r="A283" s="23" t="s">
        <v>2090</v>
      </c>
      <c r="B283" s="23" t="str">
        <f>_xlfn.XLOOKUP(Table7[[#This Row],[Merged Customer ID]],Table2_1[Merged Customer ID],Table2_1[First Name])</f>
        <v>Saunders</v>
      </c>
      <c r="C283" s="23">
        <f>_xlfn.XLOOKUP(Table7[[#This Row],[Merged Customer ID]],Table3__3_16[Customer ID],Table3__3_16[BMI])</f>
        <v>35.99</v>
      </c>
      <c r="D283" s="23">
        <f>_xlfn.XLOOKUP(Table7[[#This Row],[Merged Customer ID]],Table3__3_16[Customer ID],Table3__3_16[HBA1C])</f>
        <v>4.2300000000000004</v>
      </c>
      <c r="E283" s="22" t="str">
        <f>_xlfn.XLOOKUP(Table7[[#This Row],[Merged Customer ID]],Table3__3_16[Customer ID],Table3__3_16[Heart Issues])</f>
        <v>No</v>
      </c>
      <c r="F283" s="23" t="str">
        <f>_xlfn.XLOOKUP(Table7[[#This Row],[Merged Customer ID]],Table3__3_16[Customer ID],Table3__3_16[Any Transplants])</f>
        <v>No</v>
      </c>
      <c r="G283" s="23" t="str">
        <f>_xlfn.XLOOKUP(Table7[[#This Row],[Merged Customer ID]],Table3__3_16[Customer ID],Table3__3_16[Cancer history])</f>
        <v>No</v>
      </c>
      <c r="H283" s="23">
        <f>_xlfn.XLOOKUP(Table7[[#This Row],[Merged Customer ID]],Table3__3_16[Customer ID],Table3__3_16[NumberOfMajorSurgeries])</f>
        <v>0</v>
      </c>
      <c r="I283" s="23" t="str">
        <f>_xlfn.XLOOKUP(Table7[[#This Row],[Merged Customer ID]],Table3__3_16[Customer ID],Table3__3_16[smoker])</f>
        <v>Yes</v>
      </c>
      <c r="J283" s="23" t="str">
        <f>_xlfn.XLOOKUP(Table7[[#This Row],[Merged Customer ID]],Table3__3_16[Customer ID],Table3__3_16[Weight Status])</f>
        <v>Obesity</v>
      </c>
      <c r="K283" s="23" t="str">
        <f>_xlfn.XLOOKUP(Table7[[#This Row],[Merged Customer ID]],Table3__3_16[Customer ID],Table3__3_16[Sugar Status])</f>
        <v>Normal</v>
      </c>
      <c r="L283" s="26">
        <f>_xlfn.XLOOKUP(Table7[[#This Row],[Merged Customer ID]],Table6_20[Merged Customer ID],Table6_20[Date of Birth])</f>
        <v>33067</v>
      </c>
      <c r="M283" s="30">
        <f>_xlfn.XLOOKUP(Table7[[#This Row],[Merged Customer ID]],Table6_20[Merged Customer ID],Table6_20[charges],"0",0)</f>
        <v>32672.11</v>
      </c>
      <c r="N283" s="30" t="str">
        <f>_xlfn.XLOOKUP(Table7[[#This Row],[Merged Customer ID]],Table6_20[Merged Customer ID],Table6_20[Hospital tier])</f>
        <v>tier - 1</v>
      </c>
      <c r="O283" s="30" t="str">
        <f>_xlfn.XLOOKUP(Table7[[#This Row],[Merged Customer ID]],Table6_20[Merged Customer ID],Table6_20[City tier])</f>
        <v>tier - 1</v>
      </c>
      <c r="P283" s="30" t="str">
        <f>_xlfn.XLOOKUP(Table7[[#This Row],[Merged Customer ID]],Table6_20[Merged Customer ID],Table6_20[State ID])</f>
        <v>R1011</v>
      </c>
      <c r="Q283" s="36">
        <f>_xlfn.XLOOKUP(Table7[[#This Row],[Merged Customer ID]],Table6_20[Merged Customer ID],Table6_20[Age])</f>
        <v>32.902777777777779</v>
      </c>
    </row>
    <row r="284" spans="1:17" x14ac:dyDescent="0.35">
      <c r="A284" s="22" t="s">
        <v>2089</v>
      </c>
      <c r="B284" s="22" t="str">
        <f>_xlfn.XLOOKUP(Table7[[#This Row],[Merged Customer ID]],Table2_1[Merged Customer ID],Table2_1[First Name])</f>
        <v>Walker</v>
      </c>
      <c r="C284" s="22">
        <f>_xlfn.XLOOKUP(Table7[[#This Row],[Merged Customer ID]],Table3__3_16[Customer ID],Table3__3_16[BMI])</f>
        <v>30.25</v>
      </c>
      <c r="D284" s="22">
        <f>_xlfn.XLOOKUP(Table7[[#This Row],[Merged Customer ID]],Table3__3_16[Customer ID],Table3__3_16[HBA1C])</f>
        <v>5.58</v>
      </c>
      <c r="E284" s="22" t="str">
        <f>_xlfn.XLOOKUP(Table7[[#This Row],[Merged Customer ID]],Table3__3_16[Customer ID],Table3__3_16[Heart Issues])</f>
        <v>No</v>
      </c>
      <c r="F284" s="22" t="str">
        <f>_xlfn.XLOOKUP(Table7[[#This Row],[Merged Customer ID]],Table3__3_16[Customer ID],Table3__3_16[Any Transplants])</f>
        <v>No</v>
      </c>
      <c r="G284" s="22" t="str">
        <f>_xlfn.XLOOKUP(Table7[[#This Row],[Merged Customer ID]],Table3__3_16[Customer ID],Table3__3_16[Cancer history])</f>
        <v>Yes</v>
      </c>
      <c r="H284" s="22">
        <f>_xlfn.XLOOKUP(Table7[[#This Row],[Merged Customer ID]],Table3__3_16[Customer ID],Table3__3_16[NumberOfMajorSurgeries])</f>
        <v>1</v>
      </c>
      <c r="I284" s="22" t="str">
        <f>_xlfn.XLOOKUP(Table7[[#This Row],[Merged Customer ID]],Table3__3_16[Customer ID],Table3__3_16[smoker])</f>
        <v>Yes</v>
      </c>
      <c r="J284" s="22" t="str">
        <f>_xlfn.XLOOKUP(Table7[[#This Row],[Merged Customer ID]],Table3__3_16[Customer ID],Table3__3_16[Weight Status])</f>
        <v>Obesity</v>
      </c>
      <c r="K284" s="22" t="str">
        <f>_xlfn.XLOOKUP(Table7[[#This Row],[Merged Customer ID]],Table3__3_16[Customer ID],Table3__3_16[Sugar Status])</f>
        <v>Normal</v>
      </c>
      <c r="L284" s="25">
        <f>_xlfn.XLOOKUP(Table7[[#This Row],[Merged Customer ID]],Table6_20[Merged Customer ID],Table6_20[Date of Birth])</f>
        <v>37902</v>
      </c>
      <c r="M284" s="29">
        <f>_xlfn.XLOOKUP(Table7[[#This Row],[Merged Customer ID]],Table6_20[Merged Customer ID],Table6_20[charges],"0",0)</f>
        <v>32548.34</v>
      </c>
      <c r="N284" s="29" t="str">
        <f>_xlfn.XLOOKUP(Table7[[#This Row],[Merged Customer ID]],Table6_20[Merged Customer ID],Table6_20[Hospital tier])</f>
        <v>tier - 1</v>
      </c>
      <c r="O284" s="29" t="str">
        <f>_xlfn.XLOOKUP(Table7[[#This Row],[Merged Customer ID]],Table6_20[Merged Customer ID],Table6_20[City tier])</f>
        <v>tier - 2</v>
      </c>
      <c r="P284" s="29" t="str">
        <f>_xlfn.XLOOKUP(Table7[[#This Row],[Merged Customer ID]],Table6_20[Merged Customer ID],Table6_20[State ID])</f>
        <v>R1013</v>
      </c>
      <c r="Q284" s="35">
        <f>_xlfn.XLOOKUP(Table7[[#This Row],[Merged Customer ID]],Table6_20[Merged Customer ID],Table6_20[Age])</f>
        <v>19.666666666666668</v>
      </c>
    </row>
    <row r="285" spans="1:17" x14ac:dyDescent="0.35">
      <c r="A285" s="23" t="s">
        <v>2088</v>
      </c>
      <c r="B285" s="23" t="str">
        <f>_xlfn.XLOOKUP(Table7[[#This Row],[Merged Customer ID]],Table2_1[Merged Customer ID],Table2_1[First Name])</f>
        <v>Lam</v>
      </c>
      <c r="C285" s="23">
        <f>_xlfn.XLOOKUP(Table7[[#This Row],[Merged Customer ID]],Table3__3_16[Customer ID],Table3__3_16[BMI])</f>
        <v>26.24</v>
      </c>
      <c r="D285" s="23">
        <f>_xlfn.XLOOKUP(Table7[[#This Row],[Merged Customer ID]],Table3__3_16[Customer ID],Table3__3_16[HBA1C])</f>
        <v>6.26</v>
      </c>
      <c r="E285" s="22" t="str">
        <f>_xlfn.XLOOKUP(Table7[[#This Row],[Merged Customer ID]],Table3__3_16[Customer ID],Table3__3_16[Heart Issues])</f>
        <v>Yes</v>
      </c>
      <c r="F285" s="23" t="str">
        <f>_xlfn.XLOOKUP(Table7[[#This Row],[Merged Customer ID]],Table3__3_16[Customer ID],Table3__3_16[Any Transplants])</f>
        <v>No</v>
      </c>
      <c r="G285" s="23" t="str">
        <f>_xlfn.XLOOKUP(Table7[[#This Row],[Merged Customer ID]],Table3__3_16[Customer ID],Table3__3_16[Cancer history])</f>
        <v>No</v>
      </c>
      <c r="H285" s="23">
        <f>_xlfn.XLOOKUP(Table7[[#This Row],[Merged Customer ID]],Table3__3_16[Customer ID],Table3__3_16[NumberOfMajorSurgeries])</f>
        <v>0</v>
      </c>
      <c r="I285" s="23" t="str">
        <f>_xlfn.XLOOKUP(Table7[[#This Row],[Merged Customer ID]],Table3__3_16[Customer ID],Table3__3_16[smoker])</f>
        <v>Yes</v>
      </c>
      <c r="J285" s="23" t="str">
        <f>_xlfn.XLOOKUP(Table7[[#This Row],[Merged Customer ID]],Table3__3_16[Customer ID],Table3__3_16[Weight Status])</f>
        <v>Overweight</v>
      </c>
      <c r="K285" s="23" t="str">
        <f>_xlfn.XLOOKUP(Table7[[#This Row],[Merged Customer ID]],Table3__3_16[Customer ID],Table3__3_16[Sugar Status])</f>
        <v>Prediabetes</v>
      </c>
      <c r="L285" s="26">
        <f>_xlfn.XLOOKUP(Table7[[#This Row],[Merged Customer ID]],Table6_20[Merged Customer ID],Table6_20[Date of Birth])</f>
        <v>28022</v>
      </c>
      <c r="M285" s="30">
        <f>_xlfn.XLOOKUP(Table7[[#This Row],[Merged Customer ID]],Table6_20[Merged Customer ID],Table6_20[charges],"0",0)</f>
        <v>32485.46</v>
      </c>
      <c r="N285" s="30" t="str">
        <f>_xlfn.XLOOKUP(Table7[[#This Row],[Merged Customer ID]],Table6_20[Merged Customer ID],Table6_20[Hospital tier])</f>
        <v>tier - 2</v>
      </c>
      <c r="O285" s="30" t="str">
        <f>_xlfn.XLOOKUP(Table7[[#This Row],[Merged Customer ID]],Table6_20[Merged Customer ID],Table6_20[City tier])</f>
        <v>tier - 1</v>
      </c>
      <c r="P285" s="30" t="str">
        <f>_xlfn.XLOOKUP(Table7[[#This Row],[Merged Customer ID]],Table6_20[Merged Customer ID],Table6_20[State ID])</f>
        <v>R1011</v>
      </c>
      <c r="Q285" s="36">
        <f>_xlfn.XLOOKUP(Table7[[#This Row],[Merged Customer ID]],Table6_20[Merged Customer ID],Table6_20[Age])</f>
        <v>46.719444444444441</v>
      </c>
    </row>
    <row r="286" spans="1:17" x14ac:dyDescent="0.35">
      <c r="A286" s="22" t="s">
        <v>2087</v>
      </c>
      <c r="B286" s="22" t="str">
        <f>_xlfn.XLOOKUP(Table7[[#This Row],[Merged Customer ID]],Table2_1[Merged Customer ID],Table2_1[First Name])</f>
        <v>Sweigart</v>
      </c>
      <c r="C286" s="22">
        <f>_xlfn.XLOOKUP(Table7[[#This Row],[Merged Customer ID]],Table3__3_16[Customer ID],Table3__3_16[BMI])</f>
        <v>31.36</v>
      </c>
      <c r="D286" s="22">
        <f>_xlfn.XLOOKUP(Table7[[#This Row],[Merged Customer ID]],Table3__3_16[Customer ID],Table3__3_16[HBA1C])</f>
        <v>10.6</v>
      </c>
      <c r="E286" s="22" t="str">
        <f>_xlfn.XLOOKUP(Table7[[#This Row],[Merged Customer ID]],Table3__3_16[Customer ID],Table3__3_16[Heart Issues])</f>
        <v>Yes</v>
      </c>
      <c r="F286" s="22" t="str">
        <f>_xlfn.XLOOKUP(Table7[[#This Row],[Merged Customer ID]],Table3__3_16[Customer ID],Table3__3_16[Any Transplants])</f>
        <v>No</v>
      </c>
      <c r="G286" s="22" t="str">
        <f>_xlfn.XLOOKUP(Table7[[#This Row],[Merged Customer ID]],Table3__3_16[Customer ID],Table3__3_16[Cancer history])</f>
        <v>No</v>
      </c>
      <c r="H286" s="22">
        <f>_xlfn.XLOOKUP(Table7[[#This Row],[Merged Customer ID]],Table3__3_16[Customer ID],Table3__3_16[NumberOfMajorSurgeries])</f>
        <v>0</v>
      </c>
      <c r="I286" s="22" t="str">
        <f>_xlfn.XLOOKUP(Table7[[#This Row],[Merged Customer ID]],Table3__3_16[Customer ID],Table3__3_16[smoker])</f>
        <v>Yes</v>
      </c>
      <c r="J286" s="22" t="str">
        <f>_xlfn.XLOOKUP(Table7[[#This Row],[Merged Customer ID]],Table3__3_16[Customer ID],Table3__3_16[Weight Status])</f>
        <v>Obesity</v>
      </c>
      <c r="K286" s="22" t="str">
        <f>_xlfn.XLOOKUP(Table7[[#This Row],[Merged Customer ID]],Table3__3_16[Customer ID],Table3__3_16[Sugar Status])</f>
        <v>Diabetes</v>
      </c>
      <c r="L286" s="25">
        <f>_xlfn.XLOOKUP(Table7[[#This Row],[Merged Customer ID]],Table6_20[Merged Customer ID],Table6_20[Date of Birth])</f>
        <v>29856</v>
      </c>
      <c r="M286" s="29">
        <f>_xlfn.XLOOKUP(Table7[[#This Row],[Merged Customer ID]],Table6_20[Merged Customer ID],Table6_20[charges],"0",0)</f>
        <v>32462.35</v>
      </c>
      <c r="N286" s="29" t="str">
        <f>_xlfn.XLOOKUP(Table7[[#This Row],[Merged Customer ID]],Table6_20[Merged Customer ID],Table6_20[Hospital tier])</f>
        <v>tier - 2</v>
      </c>
      <c r="O286" s="29" t="str">
        <f>_xlfn.XLOOKUP(Table7[[#This Row],[Merged Customer ID]],Table6_20[Merged Customer ID],Table6_20[City tier])</f>
        <v>tier - 2</v>
      </c>
      <c r="P286" s="29" t="str">
        <f>_xlfn.XLOOKUP(Table7[[#This Row],[Merged Customer ID]],Table6_20[Merged Customer ID],Table6_20[State ID])</f>
        <v>R1011</v>
      </c>
      <c r="Q286" s="35">
        <f>_xlfn.XLOOKUP(Table7[[#This Row],[Merged Customer ID]],Table6_20[Merged Customer ID],Table6_20[Age])</f>
        <v>41.697222222222223</v>
      </c>
    </row>
    <row r="287" spans="1:17" x14ac:dyDescent="0.35">
      <c r="A287" s="23" t="s">
        <v>2086</v>
      </c>
      <c r="B287" s="23" t="str">
        <f>_xlfn.XLOOKUP(Table7[[#This Row],[Merged Customer ID]],Table2_1[Merged Customer ID],Table2_1[First Name])</f>
        <v>Sieczkowski</v>
      </c>
      <c r="C287" s="23">
        <f>_xlfn.XLOOKUP(Table7[[#This Row],[Merged Customer ID]],Table3__3_16[Customer ID],Table3__3_16[BMI])</f>
        <v>25.69</v>
      </c>
      <c r="D287" s="23">
        <f>_xlfn.XLOOKUP(Table7[[#This Row],[Merged Customer ID]],Table3__3_16[Customer ID],Table3__3_16[HBA1C])</f>
        <v>4.78</v>
      </c>
      <c r="E287" s="22" t="str">
        <f>_xlfn.XLOOKUP(Table7[[#This Row],[Merged Customer ID]],Table3__3_16[Customer ID],Table3__3_16[Heart Issues])</f>
        <v>Yes</v>
      </c>
      <c r="F287" s="23" t="str">
        <f>_xlfn.XLOOKUP(Table7[[#This Row],[Merged Customer ID]],Table3__3_16[Customer ID],Table3__3_16[Any Transplants])</f>
        <v>No</v>
      </c>
      <c r="G287" s="23" t="str">
        <f>_xlfn.XLOOKUP(Table7[[#This Row],[Merged Customer ID]],Table3__3_16[Customer ID],Table3__3_16[Cancer history])</f>
        <v>No</v>
      </c>
      <c r="H287" s="23">
        <f>_xlfn.XLOOKUP(Table7[[#This Row],[Merged Customer ID]],Table3__3_16[Customer ID],Table3__3_16[NumberOfMajorSurgeries])</f>
        <v>0</v>
      </c>
      <c r="I287" s="23" t="str">
        <f>_xlfn.XLOOKUP(Table7[[#This Row],[Merged Customer ID]],Table3__3_16[Customer ID],Table3__3_16[smoker])</f>
        <v>Yes</v>
      </c>
      <c r="J287" s="23" t="str">
        <f>_xlfn.XLOOKUP(Table7[[#This Row],[Merged Customer ID]],Table3__3_16[Customer ID],Table3__3_16[Weight Status])</f>
        <v>Overweight</v>
      </c>
      <c r="K287" s="23" t="str">
        <f>_xlfn.XLOOKUP(Table7[[#This Row],[Merged Customer ID]],Table3__3_16[Customer ID],Table3__3_16[Sugar Status])</f>
        <v>Normal</v>
      </c>
      <c r="L287" s="26">
        <f>_xlfn.XLOOKUP(Table7[[#This Row],[Merged Customer ID]],Table6_20[Merged Customer ID],Table6_20[Date of Birth])</f>
        <v>27981</v>
      </c>
      <c r="M287" s="30">
        <f>_xlfn.XLOOKUP(Table7[[#This Row],[Merged Customer ID]],Table6_20[Merged Customer ID],Table6_20[charges],"0",0)</f>
        <v>32430.22</v>
      </c>
      <c r="N287" s="30" t="str">
        <f>_xlfn.XLOOKUP(Table7[[#This Row],[Merged Customer ID]],Table6_20[Merged Customer ID],Table6_20[Hospital tier])</f>
        <v>tier - 2</v>
      </c>
      <c r="O287" s="30" t="str">
        <f>_xlfn.XLOOKUP(Table7[[#This Row],[Merged Customer ID]],Table6_20[Merged Customer ID],Table6_20[City tier])</f>
        <v>tier - 3</v>
      </c>
      <c r="P287" s="30" t="str">
        <f>_xlfn.XLOOKUP(Table7[[#This Row],[Merged Customer ID]],Table6_20[Merged Customer ID],Table6_20[State ID])</f>
        <v>R1011</v>
      </c>
      <c r="Q287" s="36">
        <f>_xlfn.XLOOKUP(Table7[[#This Row],[Merged Customer ID]],Table6_20[Merged Customer ID],Table6_20[Age])</f>
        <v>46.830555555555556</v>
      </c>
    </row>
    <row r="288" spans="1:17" x14ac:dyDescent="0.35">
      <c r="A288" s="22" t="s">
        <v>2085</v>
      </c>
      <c r="B288" s="22" t="str">
        <f>_xlfn.XLOOKUP(Table7[[#This Row],[Merged Customer ID]],Table2_1[Merged Customer ID],Table2_1[First Name])</f>
        <v>Jurgens</v>
      </c>
      <c r="C288" s="22">
        <f>_xlfn.XLOOKUP(Table7[[#This Row],[Merged Customer ID]],Table3__3_16[Customer ID],Table3__3_16[BMI])</f>
        <v>25.46</v>
      </c>
      <c r="D288" s="22">
        <f>_xlfn.XLOOKUP(Table7[[#This Row],[Merged Customer ID]],Table3__3_16[Customer ID],Table3__3_16[HBA1C])</f>
        <v>6.03</v>
      </c>
      <c r="E288" s="22" t="str">
        <f>_xlfn.XLOOKUP(Table7[[#This Row],[Merged Customer ID]],Table3__3_16[Customer ID],Table3__3_16[Heart Issues])</f>
        <v>No</v>
      </c>
      <c r="F288" s="22" t="str">
        <f>_xlfn.XLOOKUP(Table7[[#This Row],[Merged Customer ID]],Table3__3_16[Customer ID],Table3__3_16[Any Transplants])</f>
        <v>No</v>
      </c>
      <c r="G288" s="22" t="str">
        <f>_xlfn.XLOOKUP(Table7[[#This Row],[Merged Customer ID]],Table3__3_16[Customer ID],Table3__3_16[Cancer history])</f>
        <v>No</v>
      </c>
      <c r="H288" s="22">
        <f>_xlfn.XLOOKUP(Table7[[#This Row],[Merged Customer ID]],Table3__3_16[Customer ID],Table3__3_16[NumberOfMajorSurgeries])</f>
        <v>2</v>
      </c>
      <c r="I288" s="22" t="str">
        <f>_xlfn.XLOOKUP(Table7[[#This Row],[Merged Customer ID]],Table3__3_16[Customer ID],Table3__3_16[smoker])</f>
        <v>Yes</v>
      </c>
      <c r="J288" s="22" t="str">
        <f>_xlfn.XLOOKUP(Table7[[#This Row],[Merged Customer ID]],Table3__3_16[Customer ID],Table3__3_16[Weight Status])</f>
        <v>Overweight</v>
      </c>
      <c r="K288" s="22" t="str">
        <f>_xlfn.XLOOKUP(Table7[[#This Row],[Merged Customer ID]],Table3__3_16[Customer ID],Table3__3_16[Sugar Status])</f>
        <v>Prediabetes</v>
      </c>
      <c r="L288" s="25">
        <f>_xlfn.XLOOKUP(Table7[[#This Row],[Merged Customer ID]],Table6_20[Merged Customer ID],Table6_20[Date of Birth])</f>
        <v>26591</v>
      </c>
      <c r="M288" s="29">
        <f>_xlfn.XLOOKUP(Table7[[#This Row],[Merged Customer ID]],Table6_20[Merged Customer ID],Table6_20[charges],"0",0)</f>
        <v>32428.63</v>
      </c>
      <c r="N288" s="29" t="str">
        <f>_xlfn.XLOOKUP(Table7[[#This Row],[Merged Customer ID]],Table6_20[Merged Customer ID],Table6_20[Hospital tier])</f>
        <v>tier - 2</v>
      </c>
      <c r="O288" s="29" t="str">
        <f>_xlfn.XLOOKUP(Table7[[#This Row],[Merged Customer ID]],Table6_20[Merged Customer ID],Table6_20[City tier])</f>
        <v>tier - 2</v>
      </c>
      <c r="P288" s="29" t="str">
        <f>_xlfn.XLOOKUP(Table7[[#This Row],[Merged Customer ID]],Table6_20[Merged Customer ID],Table6_20[State ID])</f>
        <v>R1011</v>
      </c>
      <c r="Q288" s="35">
        <f>_xlfn.XLOOKUP(Table7[[#This Row],[Merged Customer ID]],Table6_20[Merged Customer ID],Table6_20[Age])</f>
        <v>50.636111111111113</v>
      </c>
    </row>
    <row r="289" spans="1:17" x14ac:dyDescent="0.35">
      <c r="A289" s="23" t="s">
        <v>2084</v>
      </c>
      <c r="B289" s="23" t="str">
        <f>_xlfn.XLOOKUP(Table7[[#This Row],[Merged Customer ID]],Table2_1[Merged Customer ID],Table2_1[First Name])</f>
        <v>Hackman</v>
      </c>
      <c r="C289" s="23">
        <f>_xlfn.XLOOKUP(Table7[[#This Row],[Merged Customer ID]],Table3__3_16[Customer ID],Table3__3_16[BMI])</f>
        <v>31.83</v>
      </c>
      <c r="D289" s="23">
        <f>_xlfn.XLOOKUP(Table7[[#This Row],[Merged Customer ID]],Table3__3_16[Customer ID],Table3__3_16[HBA1C])</f>
        <v>11.55</v>
      </c>
      <c r="E289" s="22" t="str">
        <f>_xlfn.XLOOKUP(Table7[[#This Row],[Merged Customer ID]],Table3__3_16[Customer ID],Table3__3_16[Heart Issues])</f>
        <v>Yes</v>
      </c>
      <c r="F289" s="23" t="str">
        <f>_xlfn.XLOOKUP(Table7[[#This Row],[Merged Customer ID]],Table3__3_16[Customer ID],Table3__3_16[Any Transplants])</f>
        <v>No</v>
      </c>
      <c r="G289" s="23" t="str">
        <f>_xlfn.XLOOKUP(Table7[[#This Row],[Merged Customer ID]],Table3__3_16[Customer ID],Table3__3_16[Cancer history])</f>
        <v>No</v>
      </c>
      <c r="H289" s="23">
        <f>_xlfn.XLOOKUP(Table7[[#This Row],[Merged Customer ID]],Table3__3_16[Customer ID],Table3__3_16[NumberOfMajorSurgeries])</f>
        <v>1</v>
      </c>
      <c r="I289" s="23" t="str">
        <f>_xlfn.XLOOKUP(Table7[[#This Row],[Merged Customer ID]],Table3__3_16[Customer ID],Table3__3_16[smoker])</f>
        <v>Yes</v>
      </c>
      <c r="J289" s="23" t="str">
        <f>_xlfn.XLOOKUP(Table7[[#This Row],[Merged Customer ID]],Table3__3_16[Customer ID],Table3__3_16[Weight Status])</f>
        <v>Obesity</v>
      </c>
      <c r="K289" s="23" t="str">
        <f>_xlfn.XLOOKUP(Table7[[#This Row],[Merged Customer ID]],Table3__3_16[Customer ID],Table3__3_16[Sugar Status])</f>
        <v>Diabetes</v>
      </c>
      <c r="L289" s="26">
        <f>_xlfn.XLOOKUP(Table7[[#This Row],[Merged Customer ID]],Table6_20[Merged Customer ID],Table6_20[Date of Birth])</f>
        <v>31748</v>
      </c>
      <c r="M289" s="30">
        <f>_xlfn.XLOOKUP(Table7[[#This Row],[Merged Customer ID]],Table6_20[Merged Customer ID],Table6_20[charges],"0",0)</f>
        <v>32288.49</v>
      </c>
      <c r="N289" s="30" t="str">
        <f>_xlfn.XLOOKUP(Table7[[#This Row],[Merged Customer ID]],Table6_20[Merged Customer ID],Table6_20[Hospital tier])</f>
        <v>tier - 2</v>
      </c>
      <c r="O289" s="30" t="str">
        <f>_xlfn.XLOOKUP(Table7[[#This Row],[Merged Customer ID]],Table6_20[Merged Customer ID],Table6_20[City tier])</f>
        <v>tier - 2</v>
      </c>
      <c r="P289" s="30" t="str">
        <f>_xlfn.XLOOKUP(Table7[[#This Row],[Merged Customer ID]],Table6_20[Merged Customer ID],Table6_20[State ID])</f>
        <v>R1011</v>
      </c>
      <c r="Q289" s="36">
        <f>_xlfn.XLOOKUP(Table7[[#This Row],[Merged Customer ID]],Table6_20[Merged Customer ID],Table6_20[Age])</f>
        <v>36.516666666666666</v>
      </c>
    </row>
    <row r="290" spans="1:17" x14ac:dyDescent="0.35">
      <c r="A290" s="22" t="s">
        <v>2083</v>
      </c>
      <c r="B290" s="22" t="str">
        <f>_xlfn.XLOOKUP(Table7[[#This Row],[Merged Customer ID]],Table2_1[Merged Customer ID],Table2_1[First Name])</f>
        <v>Klarich</v>
      </c>
      <c r="C290" s="22">
        <f>_xlfn.XLOOKUP(Table7[[#This Row],[Merged Customer ID]],Table3__3_16[Customer ID],Table3__3_16[BMI])</f>
        <v>24.43</v>
      </c>
      <c r="D290" s="22">
        <f>_xlfn.XLOOKUP(Table7[[#This Row],[Merged Customer ID]],Table3__3_16[Customer ID],Table3__3_16[HBA1C])</f>
        <v>7.59</v>
      </c>
      <c r="E290" s="22" t="str">
        <f>_xlfn.XLOOKUP(Table7[[#This Row],[Merged Customer ID]],Table3__3_16[Customer ID],Table3__3_16[Heart Issues])</f>
        <v>Yes</v>
      </c>
      <c r="F290" s="22" t="str">
        <f>_xlfn.XLOOKUP(Table7[[#This Row],[Merged Customer ID]],Table3__3_16[Customer ID],Table3__3_16[Any Transplants])</f>
        <v>No</v>
      </c>
      <c r="G290" s="22" t="str">
        <f>_xlfn.XLOOKUP(Table7[[#This Row],[Merged Customer ID]],Table3__3_16[Customer ID],Table3__3_16[Cancer history])</f>
        <v>No</v>
      </c>
      <c r="H290" s="22">
        <f>_xlfn.XLOOKUP(Table7[[#This Row],[Merged Customer ID]],Table3__3_16[Customer ID],Table3__3_16[NumberOfMajorSurgeries])</f>
        <v>1</v>
      </c>
      <c r="I290" s="22" t="str">
        <f>_xlfn.XLOOKUP(Table7[[#This Row],[Merged Customer ID]],Table3__3_16[Customer ID],Table3__3_16[smoker])</f>
        <v>Yes</v>
      </c>
      <c r="J290" s="22" t="str">
        <f>_xlfn.XLOOKUP(Table7[[#This Row],[Merged Customer ID]],Table3__3_16[Customer ID],Table3__3_16[Weight Status])</f>
        <v>Normal Weight</v>
      </c>
      <c r="K290" s="22" t="str">
        <f>_xlfn.XLOOKUP(Table7[[#This Row],[Merged Customer ID]],Table3__3_16[Customer ID],Table3__3_16[Sugar Status])</f>
        <v>Diabetes</v>
      </c>
      <c r="L290" s="25">
        <f>_xlfn.XLOOKUP(Table7[[#This Row],[Merged Customer ID]],Table6_20[Merged Customer ID],Table6_20[Date of Birth])</f>
        <v>27745</v>
      </c>
      <c r="M290" s="29">
        <f>_xlfn.XLOOKUP(Table7[[#This Row],[Merged Customer ID]],Table6_20[Merged Customer ID],Table6_20[charges],"0",0)</f>
        <v>32259.96</v>
      </c>
      <c r="N290" s="29" t="str">
        <f>_xlfn.XLOOKUP(Table7[[#This Row],[Merged Customer ID]],Table6_20[Merged Customer ID],Table6_20[Hospital tier])</f>
        <v>tier - 2</v>
      </c>
      <c r="O290" s="29" t="str">
        <f>_xlfn.XLOOKUP(Table7[[#This Row],[Merged Customer ID]],Table6_20[Merged Customer ID],Table6_20[City tier])</f>
        <v>tier - 3</v>
      </c>
      <c r="P290" s="29" t="str">
        <f>_xlfn.XLOOKUP(Table7[[#This Row],[Merged Customer ID]],Table6_20[Merged Customer ID],Table6_20[State ID])</f>
        <v>R1012</v>
      </c>
      <c r="Q290" s="35">
        <f>_xlfn.XLOOKUP(Table7[[#This Row],[Merged Customer ID]],Table6_20[Merged Customer ID],Table6_20[Age])</f>
        <v>47.475000000000001</v>
      </c>
    </row>
    <row r="291" spans="1:17" x14ac:dyDescent="0.35">
      <c r="A291" s="23" t="s">
        <v>2082</v>
      </c>
      <c r="B291" s="23" t="str">
        <f>_xlfn.XLOOKUP(Table7[[#This Row],[Merged Customer ID]],Table2_1[Merged Customer ID],Table2_1[First Name])</f>
        <v>Schulten</v>
      </c>
      <c r="C291" s="23">
        <f>_xlfn.XLOOKUP(Table7[[#This Row],[Merged Customer ID]],Table3__3_16[Customer ID],Table3__3_16[BMI])</f>
        <v>41.9</v>
      </c>
      <c r="D291" s="23">
        <f>_xlfn.XLOOKUP(Table7[[#This Row],[Merged Customer ID]],Table3__3_16[Customer ID],Table3__3_16[HBA1C])</f>
        <v>4.26</v>
      </c>
      <c r="E291" s="22" t="str">
        <f>_xlfn.XLOOKUP(Table7[[#This Row],[Merged Customer ID]],Table3__3_16[Customer ID],Table3__3_16[Heart Issues])</f>
        <v>No</v>
      </c>
      <c r="F291" s="23" t="str">
        <f>_xlfn.XLOOKUP(Table7[[#This Row],[Merged Customer ID]],Table3__3_16[Customer ID],Table3__3_16[Any Transplants])</f>
        <v>No</v>
      </c>
      <c r="G291" s="23" t="str">
        <f>_xlfn.XLOOKUP(Table7[[#This Row],[Merged Customer ID]],Table3__3_16[Customer ID],Table3__3_16[Cancer history])</f>
        <v>No</v>
      </c>
      <c r="H291" s="23">
        <f>_xlfn.XLOOKUP(Table7[[#This Row],[Merged Customer ID]],Table3__3_16[Customer ID],Table3__3_16[NumberOfMajorSurgeries])</f>
        <v>0</v>
      </c>
      <c r="I291" s="23" t="str">
        <f>_xlfn.XLOOKUP(Table7[[#This Row],[Merged Customer ID]],Table3__3_16[Customer ID],Table3__3_16[smoker])</f>
        <v>Yes</v>
      </c>
      <c r="J291" s="23" t="str">
        <f>_xlfn.XLOOKUP(Table7[[#This Row],[Merged Customer ID]],Table3__3_16[Customer ID],Table3__3_16[Weight Status])</f>
        <v>Obesity</v>
      </c>
      <c r="K291" s="23" t="str">
        <f>_xlfn.XLOOKUP(Table7[[#This Row],[Merged Customer ID]],Table3__3_16[Customer ID],Table3__3_16[Sugar Status])</f>
        <v>Normal</v>
      </c>
      <c r="L291" s="26">
        <f>_xlfn.XLOOKUP(Table7[[#This Row],[Merged Customer ID]],Table6_20[Merged Customer ID],Table6_20[Date of Birth])</f>
        <v>34585</v>
      </c>
      <c r="M291" s="30">
        <f>_xlfn.XLOOKUP(Table7[[#This Row],[Merged Customer ID]],Table6_20[Merged Customer ID],Table6_20[charges],"0",0)</f>
        <v>32222.81</v>
      </c>
      <c r="N291" s="30" t="str">
        <f>_xlfn.XLOOKUP(Table7[[#This Row],[Merged Customer ID]],Table6_20[Merged Customer ID],Table6_20[Hospital tier])</f>
        <v>tier - 2</v>
      </c>
      <c r="O291" s="30" t="str">
        <f>_xlfn.XLOOKUP(Table7[[#This Row],[Merged Customer ID]],Table6_20[Merged Customer ID],Table6_20[City tier])</f>
        <v>tier - 1</v>
      </c>
      <c r="P291" s="30" t="str">
        <f>_xlfn.XLOOKUP(Table7[[#This Row],[Merged Customer ID]],Table6_20[Merged Customer ID],Table6_20[State ID])</f>
        <v>R1011</v>
      </c>
      <c r="Q291" s="36">
        <f>_xlfn.XLOOKUP(Table7[[#This Row],[Merged Customer ID]],Table6_20[Merged Customer ID],Table6_20[Age])</f>
        <v>28.75</v>
      </c>
    </row>
    <row r="292" spans="1:17" x14ac:dyDescent="0.35">
      <c r="A292" s="22" t="s">
        <v>2081</v>
      </c>
      <c r="B292" s="22" t="str">
        <f>_xlfn.XLOOKUP(Table7[[#This Row],[Merged Customer ID]],Table2_1[Merged Customer ID],Table2_1[First Name])</f>
        <v>Fagerstrom</v>
      </c>
      <c r="C292" s="22">
        <f>_xlfn.XLOOKUP(Table7[[#This Row],[Merged Customer ID]],Table3__3_16[Customer ID],Table3__3_16[BMI])</f>
        <v>22.88</v>
      </c>
      <c r="D292" s="22">
        <f>_xlfn.XLOOKUP(Table7[[#This Row],[Merged Customer ID]],Table3__3_16[Customer ID],Table3__3_16[HBA1C])</f>
        <v>5.9</v>
      </c>
      <c r="E292" s="22" t="str">
        <f>_xlfn.XLOOKUP(Table7[[#This Row],[Merged Customer ID]],Table3__3_16[Customer ID],Table3__3_16[Heart Issues])</f>
        <v>Yes</v>
      </c>
      <c r="F292" s="22" t="str">
        <f>_xlfn.XLOOKUP(Table7[[#This Row],[Merged Customer ID]],Table3__3_16[Customer ID],Table3__3_16[Any Transplants])</f>
        <v>No</v>
      </c>
      <c r="G292" s="22" t="str">
        <f>_xlfn.XLOOKUP(Table7[[#This Row],[Merged Customer ID]],Table3__3_16[Customer ID],Table3__3_16[Cancer history])</f>
        <v>Yes</v>
      </c>
      <c r="H292" s="22">
        <f>_xlfn.XLOOKUP(Table7[[#This Row],[Merged Customer ID]],Table3__3_16[Customer ID],Table3__3_16[NumberOfMajorSurgeries])</f>
        <v>1</v>
      </c>
      <c r="I292" s="22" t="str">
        <f>_xlfn.XLOOKUP(Table7[[#This Row],[Merged Customer ID]],Table3__3_16[Customer ID],Table3__3_16[smoker])</f>
        <v>Yes</v>
      </c>
      <c r="J292" s="22" t="str">
        <f>_xlfn.XLOOKUP(Table7[[#This Row],[Merged Customer ID]],Table3__3_16[Customer ID],Table3__3_16[Weight Status])</f>
        <v>Normal Weight</v>
      </c>
      <c r="K292" s="22" t="str">
        <f>_xlfn.XLOOKUP(Table7[[#This Row],[Merged Customer ID]],Table3__3_16[Customer ID],Table3__3_16[Sugar Status])</f>
        <v>Prediabetes</v>
      </c>
      <c r="L292" s="25">
        <f>_xlfn.XLOOKUP(Table7[[#This Row],[Merged Customer ID]],Table6_20[Merged Customer ID],Table6_20[Date of Birth])</f>
        <v>25457</v>
      </c>
      <c r="M292" s="29">
        <f>_xlfn.XLOOKUP(Table7[[#This Row],[Merged Customer ID]],Table6_20[Merged Customer ID],Table6_20[charges],"0",0)</f>
        <v>32192.76</v>
      </c>
      <c r="N292" s="29" t="str">
        <f>_xlfn.XLOOKUP(Table7[[#This Row],[Merged Customer ID]],Table6_20[Merged Customer ID],Table6_20[Hospital tier])</f>
        <v>tier - 1</v>
      </c>
      <c r="O292" s="29" t="str">
        <f>_xlfn.XLOOKUP(Table7[[#This Row],[Merged Customer ID]],Table6_20[Merged Customer ID],Table6_20[City tier])</f>
        <v>tier - 2</v>
      </c>
      <c r="P292" s="29" t="str">
        <f>_xlfn.XLOOKUP(Table7[[#This Row],[Merged Customer ID]],Table6_20[Merged Customer ID],Table6_20[State ID])</f>
        <v>R1011</v>
      </c>
      <c r="Q292" s="35">
        <f>_xlfn.XLOOKUP(Table7[[#This Row],[Merged Customer ID]],Table6_20[Merged Customer ID],Table6_20[Age])</f>
        <v>53.741666666666667</v>
      </c>
    </row>
    <row r="293" spans="1:17" x14ac:dyDescent="0.35">
      <c r="A293" s="23" t="s">
        <v>2080</v>
      </c>
      <c r="B293" s="23" t="str">
        <f>_xlfn.XLOOKUP(Table7[[#This Row],[Merged Customer ID]],Table2_1[Merged Customer ID],Table2_1[First Name])</f>
        <v>Bien</v>
      </c>
      <c r="C293" s="23">
        <f>_xlfn.XLOOKUP(Table7[[#This Row],[Merged Customer ID]],Table3__3_16[Customer ID],Table3__3_16[BMI])</f>
        <v>29.734999999999999</v>
      </c>
      <c r="D293" s="23">
        <f>_xlfn.XLOOKUP(Table7[[#This Row],[Merged Customer ID]],Table3__3_16[Customer ID],Table3__3_16[HBA1C])</f>
        <v>7.79</v>
      </c>
      <c r="E293" s="22" t="str">
        <f>_xlfn.XLOOKUP(Table7[[#This Row],[Merged Customer ID]],Table3__3_16[Customer ID],Table3__3_16[Heart Issues])</f>
        <v>No</v>
      </c>
      <c r="F293" s="23" t="str">
        <f>_xlfn.XLOOKUP(Table7[[#This Row],[Merged Customer ID]],Table3__3_16[Customer ID],Table3__3_16[Any Transplants])</f>
        <v>No</v>
      </c>
      <c r="G293" s="23" t="str">
        <f>_xlfn.XLOOKUP(Table7[[#This Row],[Merged Customer ID]],Table3__3_16[Customer ID],Table3__3_16[Cancer history])</f>
        <v>No</v>
      </c>
      <c r="H293" s="23">
        <f>_xlfn.XLOOKUP(Table7[[#This Row],[Merged Customer ID]],Table3__3_16[Customer ID],Table3__3_16[NumberOfMajorSurgeries])</f>
        <v>0</v>
      </c>
      <c r="I293" s="23" t="str">
        <f>_xlfn.XLOOKUP(Table7[[#This Row],[Merged Customer ID]],Table3__3_16[Customer ID],Table3__3_16[smoker])</f>
        <v>No</v>
      </c>
      <c r="J293" s="23" t="str">
        <f>_xlfn.XLOOKUP(Table7[[#This Row],[Merged Customer ID]],Table3__3_16[Customer ID],Table3__3_16[Weight Status])</f>
        <v>Overweight</v>
      </c>
      <c r="K293" s="23" t="str">
        <f>_xlfn.XLOOKUP(Table7[[#This Row],[Merged Customer ID]],Table3__3_16[Customer ID],Table3__3_16[Sugar Status])</f>
        <v>Diabetes</v>
      </c>
      <c r="L293" s="26">
        <f>_xlfn.XLOOKUP(Table7[[#This Row],[Merged Customer ID]],Table6_20[Merged Customer ID],Table6_20[Date of Birth])</f>
        <v>28804</v>
      </c>
      <c r="M293" s="30">
        <f>_xlfn.XLOOKUP(Table7[[#This Row],[Merged Customer ID]],Table6_20[Merged Customer ID],Table6_20[charges],"0",0)</f>
        <v>32108.66</v>
      </c>
      <c r="N293" s="30" t="str">
        <f>_xlfn.XLOOKUP(Table7[[#This Row],[Merged Customer ID]],Table6_20[Merged Customer ID],Table6_20[Hospital tier])</f>
        <v>tier - 1</v>
      </c>
      <c r="O293" s="30" t="str">
        <f>_xlfn.XLOOKUP(Table7[[#This Row],[Merged Customer ID]],Table6_20[Merged Customer ID],Table6_20[City tier])</f>
        <v>tier - 3</v>
      </c>
      <c r="P293" s="30" t="str">
        <f>_xlfn.XLOOKUP(Table7[[#This Row],[Merged Customer ID]],Table6_20[Merged Customer ID],Table6_20[State ID])</f>
        <v>R1017</v>
      </c>
      <c r="Q293" s="36">
        <f>_xlfn.XLOOKUP(Table7[[#This Row],[Merged Customer ID]],Table6_20[Merged Customer ID],Table6_20[Age])</f>
        <v>44.577777777777776</v>
      </c>
    </row>
    <row r="294" spans="1:17" x14ac:dyDescent="0.35">
      <c r="A294" s="22" t="s">
        <v>2079</v>
      </c>
      <c r="B294" s="22" t="str">
        <f>_xlfn.XLOOKUP(Table7[[#This Row],[Merged Customer ID]],Table2_1[Merged Customer ID],Table2_1[First Name])</f>
        <v>Hess</v>
      </c>
      <c r="C294" s="22">
        <f>_xlfn.XLOOKUP(Table7[[#This Row],[Merged Customer ID]],Table3__3_16[Customer ID],Table3__3_16[BMI])</f>
        <v>40.74</v>
      </c>
      <c r="D294" s="22">
        <f>_xlfn.XLOOKUP(Table7[[#This Row],[Merged Customer ID]],Table3__3_16[Customer ID],Table3__3_16[HBA1C])</f>
        <v>5.28</v>
      </c>
      <c r="E294" s="22" t="str">
        <f>_xlfn.XLOOKUP(Table7[[#This Row],[Merged Customer ID]],Table3__3_16[Customer ID],Table3__3_16[Heart Issues])</f>
        <v>No</v>
      </c>
      <c r="F294" s="22" t="str">
        <f>_xlfn.XLOOKUP(Table7[[#This Row],[Merged Customer ID]],Table3__3_16[Customer ID],Table3__3_16[Any Transplants])</f>
        <v>No</v>
      </c>
      <c r="G294" s="22" t="str">
        <f>_xlfn.XLOOKUP(Table7[[#This Row],[Merged Customer ID]],Table3__3_16[Customer ID],Table3__3_16[Cancer history])</f>
        <v>Yes</v>
      </c>
      <c r="H294" s="22">
        <f>_xlfn.XLOOKUP(Table7[[#This Row],[Merged Customer ID]],Table3__3_16[Customer ID],Table3__3_16[NumberOfMajorSurgeries])</f>
        <v>1</v>
      </c>
      <c r="I294" s="22" t="str">
        <f>_xlfn.XLOOKUP(Table7[[#This Row],[Merged Customer ID]],Table3__3_16[Customer ID],Table3__3_16[smoker])</f>
        <v>Yes</v>
      </c>
      <c r="J294" s="22" t="str">
        <f>_xlfn.XLOOKUP(Table7[[#This Row],[Merged Customer ID]],Table3__3_16[Customer ID],Table3__3_16[Weight Status])</f>
        <v>Obesity</v>
      </c>
      <c r="K294" s="22" t="str">
        <f>_xlfn.XLOOKUP(Table7[[#This Row],[Merged Customer ID]],Table3__3_16[Customer ID],Table3__3_16[Sugar Status])</f>
        <v>Normal</v>
      </c>
      <c r="L294" s="25">
        <f>_xlfn.XLOOKUP(Table7[[#This Row],[Merged Customer ID]],Table6_20[Merged Customer ID],Table6_20[Date of Birth])</f>
        <v>34225</v>
      </c>
      <c r="M294" s="29">
        <f>_xlfn.XLOOKUP(Table7[[#This Row],[Merged Customer ID]],Table6_20[Merged Customer ID],Table6_20[charges],"0",0)</f>
        <v>32086.21</v>
      </c>
      <c r="N294" s="29" t="str">
        <f>_xlfn.XLOOKUP(Table7[[#This Row],[Merged Customer ID]],Table6_20[Merged Customer ID],Table6_20[Hospital tier])</f>
        <v>tier - 1</v>
      </c>
      <c r="O294" s="29" t="str">
        <f>_xlfn.XLOOKUP(Table7[[#This Row],[Merged Customer ID]],Table6_20[Merged Customer ID],Table6_20[City tier])</f>
        <v>tier - 3</v>
      </c>
      <c r="P294" s="29" t="str">
        <f>_xlfn.XLOOKUP(Table7[[#This Row],[Merged Customer ID]],Table6_20[Merged Customer ID],Table6_20[State ID])</f>
        <v>R1011</v>
      </c>
      <c r="Q294" s="35">
        <f>_xlfn.XLOOKUP(Table7[[#This Row],[Merged Customer ID]],Table6_20[Merged Customer ID],Table6_20[Age])</f>
        <v>29.736111111111111</v>
      </c>
    </row>
    <row r="295" spans="1:17" x14ac:dyDescent="0.35">
      <c r="A295" s="23" t="s">
        <v>2078</v>
      </c>
      <c r="B295" s="23" t="str">
        <f>_xlfn.XLOOKUP(Table7[[#This Row],[Merged Customer ID]],Table2_1[Merged Customer ID],Table2_1[First Name])</f>
        <v>Shaw</v>
      </c>
      <c r="C295" s="23">
        <f>_xlfn.XLOOKUP(Table7[[#This Row],[Merged Customer ID]],Table3__3_16[Customer ID],Table3__3_16[BMI])</f>
        <v>24.14</v>
      </c>
      <c r="D295" s="23">
        <f>_xlfn.XLOOKUP(Table7[[#This Row],[Merged Customer ID]],Table3__3_16[Customer ID],Table3__3_16[HBA1C])</f>
        <v>5.87</v>
      </c>
      <c r="E295" s="22" t="str">
        <f>_xlfn.XLOOKUP(Table7[[#This Row],[Merged Customer ID]],Table3__3_16[Customer ID],Table3__3_16[Heart Issues])</f>
        <v>No</v>
      </c>
      <c r="F295" s="23" t="str">
        <f>_xlfn.XLOOKUP(Table7[[#This Row],[Merged Customer ID]],Table3__3_16[Customer ID],Table3__3_16[Any Transplants])</f>
        <v>No</v>
      </c>
      <c r="G295" s="23" t="str">
        <f>_xlfn.XLOOKUP(Table7[[#This Row],[Merged Customer ID]],Table3__3_16[Customer ID],Table3__3_16[Cancer history])</f>
        <v>No</v>
      </c>
      <c r="H295" s="23">
        <f>_xlfn.XLOOKUP(Table7[[#This Row],[Merged Customer ID]],Table3__3_16[Customer ID],Table3__3_16[NumberOfMajorSurgeries])</f>
        <v>2</v>
      </c>
      <c r="I295" s="23" t="str">
        <f>_xlfn.XLOOKUP(Table7[[#This Row],[Merged Customer ID]],Table3__3_16[Customer ID],Table3__3_16[smoker])</f>
        <v>Yes</v>
      </c>
      <c r="J295" s="23" t="str">
        <f>_xlfn.XLOOKUP(Table7[[#This Row],[Merged Customer ID]],Table3__3_16[Customer ID],Table3__3_16[Weight Status])</f>
        <v>Normal Weight</v>
      </c>
      <c r="K295" s="23" t="str">
        <f>_xlfn.XLOOKUP(Table7[[#This Row],[Merged Customer ID]],Table3__3_16[Customer ID],Table3__3_16[Sugar Status])</f>
        <v>Prediabetes</v>
      </c>
      <c r="L295" s="26">
        <f>_xlfn.XLOOKUP(Table7[[#This Row],[Merged Customer ID]],Table6_20[Merged Customer ID],Table6_20[Date of Birth])</f>
        <v>26563</v>
      </c>
      <c r="M295" s="30">
        <f>_xlfn.XLOOKUP(Table7[[#This Row],[Merged Customer ID]],Table6_20[Merged Customer ID],Table6_20[charges],"0",0)</f>
        <v>31980.89</v>
      </c>
      <c r="N295" s="30" t="str">
        <f>_xlfn.XLOOKUP(Table7[[#This Row],[Merged Customer ID]],Table6_20[Merged Customer ID],Table6_20[Hospital tier])</f>
        <v>tier - 2</v>
      </c>
      <c r="O295" s="30" t="str">
        <f>_xlfn.XLOOKUP(Table7[[#This Row],[Merged Customer ID]],Table6_20[Merged Customer ID],Table6_20[City tier])</f>
        <v>tier - 1</v>
      </c>
      <c r="P295" s="30" t="str">
        <f>_xlfn.XLOOKUP(Table7[[#This Row],[Merged Customer ID]],Table6_20[Merged Customer ID],Table6_20[State ID])</f>
        <v>R1011</v>
      </c>
      <c r="Q295" s="36">
        <f>_xlfn.XLOOKUP(Table7[[#This Row],[Merged Customer ID]],Table6_20[Merged Customer ID],Table6_20[Age])</f>
        <v>50.713888888888889</v>
      </c>
    </row>
    <row r="296" spans="1:17" x14ac:dyDescent="0.35">
      <c r="A296" s="22" t="s">
        <v>2077</v>
      </c>
      <c r="B296" s="22" t="str">
        <f>_xlfn.XLOOKUP(Table7[[#This Row],[Merged Customer ID]],Table2_1[Merged Customer ID],Table2_1[First Name])</f>
        <v>Williams</v>
      </c>
      <c r="C296" s="22">
        <f>_xlfn.XLOOKUP(Table7[[#This Row],[Merged Customer ID]],Table3__3_16[Customer ID],Table3__3_16[BMI])</f>
        <v>25.15</v>
      </c>
      <c r="D296" s="22">
        <f>_xlfn.XLOOKUP(Table7[[#This Row],[Merged Customer ID]],Table3__3_16[Customer ID],Table3__3_16[HBA1C])</f>
        <v>9.08</v>
      </c>
      <c r="E296" s="22" t="str">
        <f>_xlfn.XLOOKUP(Table7[[#This Row],[Merged Customer ID]],Table3__3_16[Customer ID],Table3__3_16[Heart Issues])</f>
        <v>Yes</v>
      </c>
      <c r="F296" s="22" t="str">
        <f>_xlfn.XLOOKUP(Table7[[#This Row],[Merged Customer ID]],Table3__3_16[Customer ID],Table3__3_16[Any Transplants])</f>
        <v>No</v>
      </c>
      <c r="G296" s="22" t="str">
        <f>_xlfn.XLOOKUP(Table7[[#This Row],[Merged Customer ID]],Table3__3_16[Customer ID],Table3__3_16[Cancer history])</f>
        <v>No</v>
      </c>
      <c r="H296" s="22">
        <f>_xlfn.XLOOKUP(Table7[[#This Row],[Merged Customer ID]],Table3__3_16[Customer ID],Table3__3_16[NumberOfMajorSurgeries])</f>
        <v>1</v>
      </c>
      <c r="I296" s="22" t="str">
        <f>_xlfn.XLOOKUP(Table7[[#This Row],[Merged Customer ID]],Table3__3_16[Customer ID],Table3__3_16[smoker])</f>
        <v>Yes</v>
      </c>
      <c r="J296" s="22" t="str">
        <f>_xlfn.XLOOKUP(Table7[[#This Row],[Merged Customer ID]],Table3__3_16[Customer ID],Table3__3_16[Weight Status])</f>
        <v>Overweight</v>
      </c>
      <c r="K296" s="22" t="str">
        <f>_xlfn.XLOOKUP(Table7[[#This Row],[Merged Customer ID]],Table3__3_16[Customer ID],Table3__3_16[Sugar Status])</f>
        <v>Diabetes</v>
      </c>
      <c r="L296" s="25">
        <f>_xlfn.XLOOKUP(Table7[[#This Row],[Merged Customer ID]],Table6_20[Merged Customer ID],Table6_20[Date of Birth])</f>
        <v>27662</v>
      </c>
      <c r="M296" s="29">
        <f>_xlfn.XLOOKUP(Table7[[#This Row],[Merged Customer ID]],Table6_20[Merged Customer ID],Table6_20[charges],"0",0)</f>
        <v>31897.1</v>
      </c>
      <c r="N296" s="29" t="str">
        <f>_xlfn.XLOOKUP(Table7[[#This Row],[Merged Customer ID]],Table6_20[Merged Customer ID],Table6_20[Hospital tier])</f>
        <v>tier - 2</v>
      </c>
      <c r="O296" s="29" t="str">
        <f>_xlfn.XLOOKUP(Table7[[#This Row],[Merged Customer ID]],Table6_20[Merged Customer ID],Table6_20[City tier])</f>
        <v>tier - 3</v>
      </c>
      <c r="P296" s="29" t="str">
        <f>_xlfn.XLOOKUP(Table7[[#This Row],[Merged Customer ID]],Table6_20[Merged Customer ID],Table6_20[State ID])</f>
        <v>R1011</v>
      </c>
      <c r="Q296" s="35">
        <f>_xlfn.XLOOKUP(Table7[[#This Row],[Merged Customer ID]],Table6_20[Merged Customer ID],Table6_20[Age])</f>
        <v>47.702777777777776</v>
      </c>
    </row>
    <row r="297" spans="1:17" x14ac:dyDescent="0.35">
      <c r="A297" s="23" t="s">
        <v>2076</v>
      </c>
      <c r="B297" s="23" t="str">
        <f>_xlfn.XLOOKUP(Table7[[#This Row],[Merged Customer ID]],Table2_1[Merged Customer ID],Table2_1[First Name])</f>
        <v>Menzies</v>
      </c>
      <c r="C297" s="23">
        <f>_xlfn.XLOOKUP(Table7[[#This Row],[Merged Customer ID]],Table3__3_16[Customer ID],Table3__3_16[BMI])</f>
        <v>28.71</v>
      </c>
      <c r="D297" s="23">
        <f>_xlfn.XLOOKUP(Table7[[#This Row],[Merged Customer ID]],Table3__3_16[Customer ID],Table3__3_16[HBA1C])</f>
        <v>5.2</v>
      </c>
      <c r="E297" s="22" t="str">
        <f>_xlfn.XLOOKUP(Table7[[#This Row],[Merged Customer ID]],Table3__3_16[Customer ID],Table3__3_16[Heart Issues])</f>
        <v>No</v>
      </c>
      <c r="F297" s="23" t="str">
        <f>_xlfn.XLOOKUP(Table7[[#This Row],[Merged Customer ID]],Table3__3_16[Customer ID],Table3__3_16[Any Transplants])</f>
        <v>No</v>
      </c>
      <c r="G297" s="23" t="str">
        <f>_xlfn.XLOOKUP(Table7[[#This Row],[Merged Customer ID]],Table3__3_16[Customer ID],Table3__3_16[Cancer history])</f>
        <v>No</v>
      </c>
      <c r="H297" s="23">
        <f>_xlfn.XLOOKUP(Table7[[#This Row],[Merged Customer ID]],Table3__3_16[Customer ID],Table3__3_16[NumberOfMajorSurgeries])</f>
        <v>1</v>
      </c>
      <c r="I297" s="23" t="str">
        <f>_xlfn.XLOOKUP(Table7[[#This Row],[Merged Customer ID]],Table3__3_16[Customer ID],Table3__3_16[smoker])</f>
        <v>Yes</v>
      </c>
      <c r="J297" s="23" t="str">
        <f>_xlfn.XLOOKUP(Table7[[#This Row],[Merged Customer ID]],Table3__3_16[Customer ID],Table3__3_16[Weight Status])</f>
        <v>Overweight</v>
      </c>
      <c r="K297" s="23" t="str">
        <f>_xlfn.XLOOKUP(Table7[[#This Row],[Merged Customer ID]],Table3__3_16[Customer ID],Table3__3_16[Sugar Status])</f>
        <v>Normal</v>
      </c>
      <c r="L297" s="26">
        <f>_xlfn.XLOOKUP(Table7[[#This Row],[Merged Customer ID]],Table6_20[Merged Customer ID],Table6_20[Date of Birth])</f>
        <v>30935</v>
      </c>
      <c r="M297" s="30">
        <f>_xlfn.XLOOKUP(Table7[[#This Row],[Merged Customer ID]],Table6_20[Merged Customer ID],Table6_20[charges],"0",0)</f>
        <v>31743.919999999998</v>
      </c>
      <c r="N297" s="30" t="str">
        <f>_xlfn.XLOOKUP(Table7[[#This Row],[Merged Customer ID]],Table6_20[Merged Customer ID],Table6_20[Hospital tier])</f>
        <v>tier - 2</v>
      </c>
      <c r="O297" s="30" t="str">
        <f>_xlfn.XLOOKUP(Table7[[#This Row],[Merged Customer ID]],Table6_20[Merged Customer ID],Table6_20[City tier])</f>
        <v>tier - 1</v>
      </c>
      <c r="P297" s="30" t="str">
        <f>_xlfn.XLOOKUP(Table7[[#This Row],[Merged Customer ID]],Table6_20[Merged Customer ID],Table6_20[State ID])</f>
        <v>R1011</v>
      </c>
      <c r="Q297" s="36">
        <f>_xlfn.XLOOKUP(Table7[[#This Row],[Merged Customer ID]],Table6_20[Merged Customer ID],Table6_20[Age])</f>
        <v>38.744444444444447</v>
      </c>
    </row>
    <row r="298" spans="1:17" x14ac:dyDescent="0.35">
      <c r="A298" s="22" t="s">
        <v>2075</v>
      </c>
      <c r="B298" s="22" t="str">
        <f>_xlfn.XLOOKUP(Table7[[#This Row],[Merged Customer ID]],Table2_1[Merged Customer ID],Table2_1[First Name])</f>
        <v>Buehler</v>
      </c>
      <c r="C298" s="22">
        <f>_xlfn.XLOOKUP(Table7[[#This Row],[Merged Customer ID]],Table3__3_16[Customer ID],Table3__3_16[BMI])</f>
        <v>23</v>
      </c>
      <c r="D298" s="22">
        <f>_xlfn.XLOOKUP(Table7[[#This Row],[Merged Customer ID]],Table3__3_16[Customer ID],Table3__3_16[HBA1C])</f>
        <v>5.48</v>
      </c>
      <c r="E298" s="22" t="str">
        <f>_xlfn.XLOOKUP(Table7[[#This Row],[Merged Customer ID]],Table3__3_16[Customer ID],Table3__3_16[Heart Issues])</f>
        <v>No</v>
      </c>
      <c r="F298" s="22" t="str">
        <f>_xlfn.XLOOKUP(Table7[[#This Row],[Merged Customer ID]],Table3__3_16[Customer ID],Table3__3_16[Any Transplants])</f>
        <v>No</v>
      </c>
      <c r="G298" s="22" t="str">
        <f>_xlfn.XLOOKUP(Table7[[#This Row],[Merged Customer ID]],Table3__3_16[Customer ID],Table3__3_16[Cancer history])</f>
        <v>No</v>
      </c>
      <c r="H298" s="22">
        <f>_xlfn.XLOOKUP(Table7[[#This Row],[Merged Customer ID]],Table3__3_16[Customer ID],Table3__3_16[NumberOfMajorSurgeries])</f>
        <v>0</v>
      </c>
      <c r="I298" s="22" t="str">
        <f>_xlfn.XLOOKUP(Table7[[#This Row],[Merged Customer ID]],Table3__3_16[Customer ID],Table3__3_16[smoker])</f>
        <v>Yes</v>
      </c>
      <c r="J298" s="22" t="str">
        <f>_xlfn.XLOOKUP(Table7[[#This Row],[Merged Customer ID]],Table3__3_16[Customer ID],Table3__3_16[Weight Status])</f>
        <v>Normal Weight</v>
      </c>
      <c r="K298" s="22" t="str">
        <f>_xlfn.XLOOKUP(Table7[[#This Row],[Merged Customer ID]],Table3__3_16[Customer ID],Table3__3_16[Sugar Status])</f>
        <v>Normal</v>
      </c>
      <c r="L298" s="25">
        <f>_xlfn.XLOOKUP(Table7[[#This Row],[Merged Customer ID]],Table6_20[Merged Customer ID],Table6_20[Date of Birth])</f>
        <v>28412</v>
      </c>
      <c r="M298" s="29">
        <f>_xlfn.XLOOKUP(Table7[[#This Row],[Merged Customer ID]],Table6_20[Merged Customer ID],Table6_20[charges],"0",0)</f>
        <v>31736.7</v>
      </c>
      <c r="N298" s="29" t="str">
        <f>_xlfn.XLOOKUP(Table7[[#This Row],[Merged Customer ID]],Table6_20[Merged Customer ID],Table6_20[Hospital tier])</f>
        <v>tier - 2</v>
      </c>
      <c r="O298" s="29" t="str">
        <f>_xlfn.XLOOKUP(Table7[[#This Row],[Merged Customer ID]],Table6_20[Merged Customer ID],Table6_20[City tier])</f>
        <v>tier - 2</v>
      </c>
      <c r="P298" s="29" t="str">
        <f>_xlfn.XLOOKUP(Table7[[#This Row],[Merged Customer ID]],Table6_20[Merged Customer ID],Table6_20[State ID])</f>
        <v>R1012</v>
      </c>
      <c r="Q298" s="35">
        <f>_xlfn.XLOOKUP(Table7[[#This Row],[Merged Customer ID]],Table6_20[Merged Customer ID],Table6_20[Age])</f>
        <v>45.65</v>
      </c>
    </row>
    <row r="299" spans="1:17" x14ac:dyDescent="0.35">
      <c r="A299" s="23" t="s">
        <v>2074</v>
      </c>
      <c r="B299" s="23" t="str">
        <f>_xlfn.XLOOKUP(Table7[[#This Row],[Merged Customer ID]],Table2_1[Merged Customer ID],Table2_1[First Name])</f>
        <v>Degen</v>
      </c>
      <c r="C299" s="23">
        <f>_xlfn.XLOOKUP(Table7[[#This Row],[Merged Customer ID]],Table3__3_16[Customer ID],Table3__3_16[BMI])</f>
        <v>36.86</v>
      </c>
      <c r="D299" s="23">
        <f>_xlfn.XLOOKUP(Table7[[#This Row],[Merged Customer ID]],Table3__3_16[Customer ID],Table3__3_16[HBA1C])</f>
        <v>11.95</v>
      </c>
      <c r="E299" s="22" t="str">
        <f>_xlfn.XLOOKUP(Table7[[#This Row],[Merged Customer ID]],Table3__3_16[Customer ID],Table3__3_16[Heart Issues])</f>
        <v>No</v>
      </c>
      <c r="F299" s="23" t="str">
        <f>_xlfn.XLOOKUP(Table7[[#This Row],[Merged Customer ID]],Table3__3_16[Customer ID],Table3__3_16[Any Transplants])</f>
        <v>No</v>
      </c>
      <c r="G299" s="23" t="str">
        <f>_xlfn.XLOOKUP(Table7[[#This Row],[Merged Customer ID]],Table3__3_16[Customer ID],Table3__3_16[Cancer history])</f>
        <v>No</v>
      </c>
      <c r="H299" s="23">
        <f>_xlfn.XLOOKUP(Table7[[#This Row],[Merged Customer ID]],Table3__3_16[Customer ID],Table3__3_16[NumberOfMajorSurgeries])</f>
        <v>0</v>
      </c>
      <c r="I299" s="23" t="str">
        <f>_xlfn.XLOOKUP(Table7[[#This Row],[Merged Customer ID]],Table3__3_16[Customer ID],Table3__3_16[smoker])</f>
        <v>No</v>
      </c>
      <c r="J299" s="23" t="str">
        <f>_xlfn.XLOOKUP(Table7[[#This Row],[Merged Customer ID]],Table3__3_16[Customer ID],Table3__3_16[Weight Status])</f>
        <v>Obesity</v>
      </c>
      <c r="K299" s="23" t="str">
        <f>_xlfn.XLOOKUP(Table7[[#This Row],[Merged Customer ID]],Table3__3_16[Customer ID],Table3__3_16[Sugar Status])</f>
        <v>Diabetes</v>
      </c>
      <c r="L299" s="26">
        <f>_xlfn.XLOOKUP(Table7[[#This Row],[Merged Customer ID]],Table6_20[Merged Customer ID],Table6_20[Date of Birth])</f>
        <v>22263</v>
      </c>
      <c r="M299" s="30">
        <f>_xlfn.XLOOKUP(Table7[[#This Row],[Merged Customer ID]],Table6_20[Merged Customer ID],Table6_20[charges],"0",0)</f>
        <v>31620</v>
      </c>
      <c r="N299" s="30" t="str">
        <f>_xlfn.XLOOKUP(Table7[[#This Row],[Merged Customer ID]],Table6_20[Merged Customer ID],Table6_20[Hospital tier])</f>
        <v>tier - 2</v>
      </c>
      <c r="O299" s="30" t="str">
        <f>_xlfn.XLOOKUP(Table7[[#This Row],[Merged Customer ID]],Table6_20[Merged Customer ID],Table6_20[City tier])</f>
        <v>tier - 1</v>
      </c>
      <c r="P299" s="30" t="str">
        <f>_xlfn.XLOOKUP(Table7[[#This Row],[Merged Customer ID]],Table6_20[Merged Customer ID],Table6_20[State ID])</f>
        <v>R1024</v>
      </c>
      <c r="Q299" s="36">
        <f>_xlfn.XLOOKUP(Table7[[#This Row],[Merged Customer ID]],Table6_20[Merged Customer ID],Table6_20[Age])</f>
        <v>62.486111111111114</v>
      </c>
    </row>
    <row r="300" spans="1:17" x14ac:dyDescent="0.35">
      <c r="A300" s="22" t="s">
        <v>2073</v>
      </c>
      <c r="B300" s="22" t="str">
        <f>_xlfn.XLOOKUP(Table7[[#This Row],[Merged Customer ID]],Table2_1[Merged Customer ID],Table2_1[First Name])</f>
        <v>Arsenault</v>
      </c>
      <c r="C300" s="22">
        <f>_xlfn.XLOOKUP(Table7[[#This Row],[Merged Customer ID]],Table3__3_16[Customer ID],Table3__3_16[BMI])</f>
        <v>24.25</v>
      </c>
      <c r="D300" s="22">
        <f>_xlfn.XLOOKUP(Table7[[#This Row],[Merged Customer ID]],Table3__3_16[Customer ID],Table3__3_16[HBA1C])</f>
        <v>8.6999999999999993</v>
      </c>
      <c r="E300" s="22" t="str">
        <f>_xlfn.XLOOKUP(Table7[[#This Row],[Merged Customer ID]],Table3__3_16[Customer ID],Table3__3_16[Heart Issues])</f>
        <v>Yes</v>
      </c>
      <c r="F300" s="22" t="str">
        <f>_xlfn.XLOOKUP(Table7[[#This Row],[Merged Customer ID]],Table3__3_16[Customer ID],Table3__3_16[Any Transplants])</f>
        <v>No</v>
      </c>
      <c r="G300" s="22" t="str">
        <f>_xlfn.XLOOKUP(Table7[[#This Row],[Merged Customer ID]],Table3__3_16[Customer ID],Table3__3_16[Cancer history])</f>
        <v>No</v>
      </c>
      <c r="H300" s="22">
        <f>_xlfn.XLOOKUP(Table7[[#This Row],[Merged Customer ID]],Table3__3_16[Customer ID],Table3__3_16[NumberOfMajorSurgeries])</f>
        <v>1</v>
      </c>
      <c r="I300" s="22" t="str">
        <f>_xlfn.XLOOKUP(Table7[[#This Row],[Merged Customer ID]],Table3__3_16[Customer ID],Table3__3_16[smoker])</f>
        <v>Yes</v>
      </c>
      <c r="J300" s="22" t="str">
        <f>_xlfn.XLOOKUP(Table7[[#This Row],[Merged Customer ID]],Table3__3_16[Customer ID],Table3__3_16[Weight Status])</f>
        <v>Normal Weight</v>
      </c>
      <c r="K300" s="22" t="str">
        <f>_xlfn.XLOOKUP(Table7[[#This Row],[Merged Customer ID]],Table3__3_16[Customer ID],Table3__3_16[Sugar Status])</f>
        <v>Diabetes</v>
      </c>
      <c r="L300" s="25">
        <f>_xlfn.XLOOKUP(Table7[[#This Row],[Merged Customer ID]],Table6_20[Merged Customer ID],Table6_20[Date of Birth])</f>
        <v>27696</v>
      </c>
      <c r="M300" s="29">
        <f>_xlfn.XLOOKUP(Table7[[#This Row],[Merged Customer ID]],Table6_20[Merged Customer ID],Table6_20[charges],"0",0)</f>
        <v>31591.82</v>
      </c>
      <c r="N300" s="29" t="str">
        <f>_xlfn.XLOOKUP(Table7[[#This Row],[Merged Customer ID]],Table6_20[Merged Customer ID],Table6_20[Hospital tier])</f>
        <v>tier - 2</v>
      </c>
      <c r="O300" s="29" t="str">
        <f>_xlfn.XLOOKUP(Table7[[#This Row],[Merged Customer ID]],Table6_20[Merged Customer ID],Table6_20[City tier])</f>
        <v>tier - 1</v>
      </c>
      <c r="P300" s="29" t="str">
        <f>_xlfn.XLOOKUP(Table7[[#This Row],[Merged Customer ID]],Table6_20[Merged Customer ID],Table6_20[State ID])</f>
        <v>R1011</v>
      </c>
      <c r="Q300" s="35">
        <f>_xlfn.XLOOKUP(Table7[[#This Row],[Merged Customer ID]],Table6_20[Merged Customer ID],Table6_20[Age])</f>
        <v>47.608333333333334</v>
      </c>
    </row>
    <row r="301" spans="1:17" x14ac:dyDescent="0.35">
      <c r="A301" s="23" t="s">
        <v>2072</v>
      </c>
      <c r="B301" s="23" t="str">
        <f>_xlfn.XLOOKUP(Table7[[#This Row],[Merged Customer ID]],Table2_1[Merged Customer ID],Table2_1[First Name])</f>
        <v>Hoff</v>
      </c>
      <c r="C301" s="23">
        <f>_xlfn.XLOOKUP(Table7[[#This Row],[Merged Customer ID]],Table3__3_16[Customer ID],Table3__3_16[BMI])</f>
        <v>23.85</v>
      </c>
      <c r="D301" s="23">
        <f>_xlfn.XLOOKUP(Table7[[#This Row],[Merged Customer ID]],Table3__3_16[Customer ID],Table3__3_16[HBA1C])</f>
        <v>7.84</v>
      </c>
      <c r="E301" s="22" t="str">
        <f>_xlfn.XLOOKUP(Table7[[#This Row],[Merged Customer ID]],Table3__3_16[Customer ID],Table3__3_16[Heart Issues])</f>
        <v>No</v>
      </c>
      <c r="F301" s="23" t="str">
        <f>_xlfn.XLOOKUP(Table7[[#This Row],[Merged Customer ID]],Table3__3_16[Customer ID],Table3__3_16[Any Transplants])</f>
        <v>No</v>
      </c>
      <c r="G301" s="23" t="str">
        <f>_xlfn.XLOOKUP(Table7[[#This Row],[Merged Customer ID]],Table3__3_16[Customer ID],Table3__3_16[Cancer history])</f>
        <v>No</v>
      </c>
      <c r="H301" s="23">
        <f>_xlfn.XLOOKUP(Table7[[#This Row],[Merged Customer ID]],Table3__3_16[Customer ID],Table3__3_16[NumberOfMajorSurgeries])</f>
        <v>0</v>
      </c>
      <c r="I301" s="23" t="str">
        <f>_xlfn.XLOOKUP(Table7[[#This Row],[Merged Customer ID]],Table3__3_16[Customer ID],Table3__3_16[smoker])</f>
        <v>Yes</v>
      </c>
      <c r="J301" s="23" t="str">
        <f>_xlfn.XLOOKUP(Table7[[#This Row],[Merged Customer ID]],Table3__3_16[Customer ID],Table3__3_16[Weight Status])</f>
        <v>Normal Weight</v>
      </c>
      <c r="K301" s="23" t="str">
        <f>_xlfn.XLOOKUP(Table7[[#This Row],[Merged Customer ID]],Table3__3_16[Customer ID],Table3__3_16[Sugar Status])</f>
        <v>Diabetes</v>
      </c>
      <c r="L301" s="26">
        <f>_xlfn.XLOOKUP(Table7[[#This Row],[Merged Customer ID]],Table6_20[Merged Customer ID],Table6_20[Date of Birth])</f>
        <v>27310</v>
      </c>
      <c r="M301" s="30">
        <f>_xlfn.XLOOKUP(Table7[[#This Row],[Merged Customer ID]],Table6_20[Merged Customer ID],Table6_20[charges],"0",0)</f>
        <v>31368.81</v>
      </c>
      <c r="N301" s="30" t="str">
        <f>_xlfn.XLOOKUP(Table7[[#This Row],[Merged Customer ID]],Table6_20[Merged Customer ID],Table6_20[Hospital tier])</f>
        <v>tier - 2</v>
      </c>
      <c r="O301" s="30" t="str">
        <f>_xlfn.XLOOKUP(Table7[[#This Row],[Merged Customer ID]],Table6_20[Merged Customer ID],Table6_20[City tier])</f>
        <v>tier - 3</v>
      </c>
      <c r="P301" s="30" t="str">
        <f>_xlfn.XLOOKUP(Table7[[#This Row],[Merged Customer ID]],Table6_20[Merged Customer ID],Table6_20[State ID])</f>
        <v>R1011</v>
      </c>
      <c r="Q301" s="36">
        <f>_xlfn.XLOOKUP(Table7[[#This Row],[Merged Customer ID]],Table6_20[Merged Customer ID],Table6_20[Age])</f>
        <v>48.666666666666664</v>
      </c>
    </row>
    <row r="302" spans="1:17" x14ac:dyDescent="0.35">
      <c r="A302" s="22" t="s">
        <v>2071</v>
      </c>
      <c r="B302" s="22" t="str">
        <f>_xlfn.XLOOKUP(Table7[[#This Row],[Merged Customer ID]],Table2_1[Merged Customer ID],Table2_1[First Name])</f>
        <v>Hall</v>
      </c>
      <c r="C302" s="22">
        <f>_xlfn.XLOOKUP(Table7[[#This Row],[Merged Customer ID]],Table3__3_16[Customer ID],Table3__3_16[BMI])</f>
        <v>40.020000000000003</v>
      </c>
      <c r="D302" s="22">
        <f>_xlfn.XLOOKUP(Table7[[#This Row],[Merged Customer ID]],Table3__3_16[Customer ID],Table3__3_16[HBA1C])</f>
        <v>5.19</v>
      </c>
      <c r="E302" s="22" t="str">
        <f>_xlfn.XLOOKUP(Table7[[#This Row],[Merged Customer ID]],Table3__3_16[Customer ID],Table3__3_16[Heart Issues])</f>
        <v>Yes</v>
      </c>
      <c r="F302" s="22" t="str">
        <f>_xlfn.XLOOKUP(Table7[[#This Row],[Merged Customer ID]],Table3__3_16[Customer ID],Table3__3_16[Any Transplants])</f>
        <v>No</v>
      </c>
      <c r="G302" s="22" t="str">
        <f>_xlfn.XLOOKUP(Table7[[#This Row],[Merged Customer ID]],Table3__3_16[Customer ID],Table3__3_16[Cancer history])</f>
        <v>No</v>
      </c>
      <c r="H302" s="22">
        <f>_xlfn.XLOOKUP(Table7[[#This Row],[Merged Customer ID]],Table3__3_16[Customer ID],Table3__3_16[NumberOfMajorSurgeries])</f>
        <v>1</v>
      </c>
      <c r="I302" s="22" t="str">
        <f>_xlfn.XLOOKUP(Table7[[#This Row],[Merged Customer ID]],Table3__3_16[Customer ID],Table3__3_16[smoker])</f>
        <v>Yes</v>
      </c>
      <c r="J302" s="22" t="str">
        <f>_xlfn.XLOOKUP(Table7[[#This Row],[Merged Customer ID]],Table3__3_16[Customer ID],Table3__3_16[Weight Status])</f>
        <v>Obesity</v>
      </c>
      <c r="K302" s="22" t="str">
        <f>_xlfn.XLOOKUP(Table7[[#This Row],[Merged Customer ID]],Table3__3_16[Customer ID],Table3__3_16[Sugar Status])</f>
        <v>Normal</v>
      </c>
      <c r="L302" s="25">
        <f>_xlfn.XLOOKUP(Table7[[#This Row],[Merged Customer ID]],Table6_20[Merged Customer ID],Table6_20[Date of Birth])</f>
        <v>34969</v>
      </c>
      <c r="M302" s="29">
        <f>_xlfn.XLOOKUP(Table7[[#This Row],[Merged Customer ID]],Table6_20[Merged Customer ID],Table6_20[charges],"0",0)</f>
        <v>31328.27</v>
      </c>
      <c r="N302" s="29" t="str">
        <f>_xlfn.XLOOKUP(Table7[[#This Row],[Merged Customer ID]],Table6_20[Merged Customer ID],Table6_20[Hospital tier])</f>
        <v>tier - 2</v>
      </c>
      <c r="O302" s="29" t="str">
        <f>_xlfn.XLOOKUP(Table7[[#This Row],[Merged Customer ID]],Table6_20[Merged Customer ID],Table6_20[City tier])</f>
        <v>tier - 2</v>
      </c>
      <c r="P302" s="29" t="str">
        <f>_xlfn.XLOOKUP(Table7[[#This Row],[Merged Customer ID]],Table6_20[Merged Customer ID],Table6_20[State ID])</f>
        <v>R1011</v>
      </c>
      <c r="Q302" s="35">
        <f>_xlfn.XLOOKUP(Table7[[#This Row],[Merged Customer ID]],Table6_20[Merged Customer ID],Table6_20[Age])</f>
        <v>27.697222222222223</v>
      </c>
    </row>
    <row r="303" spans="1:17" x14ac:dyDescent="0.35">
      <c r="A303" s="23" t="s">
        <v>2070</v>
      </c>
      <c r="B303" s="23" t="str">
        <f>_xlfn.XLOOKUP(Table7[[#This Row],[Merged Customer ID]],Table2_1[Merged Customer ID],Table2_1[First Name])</f>
        <v>Ashley</v>
      </c>
      <c r="C303" s="23">
        <f>_xlfn.XLOOKUP(Table7[[#This Row],[Merged Customer ID]],Table3__3_16[Customer ID],Table3__3_16[BMI])</f>
        <v>19.170000000000002</v>
      </c>
      <c r="D303" s="23">
        <f>_xlfn.XLOOKUP(Table7[[#This Row],[Merged Customer ID]],Table3__3_16[Customer ID],Table3__3_16[HBA1C])</f>
        <v>8.41</v>
      </c>
      <c r="E303" s="22" t="str">
        <f>_xlfn.XLOOKUP(Table7[[#This Row],[Merged Customer ID]],Table3__3_16[Customer ID],Table3__3_16[Heart Issues])</f>
        <v>No</v>
      </c>
      <c r="F303" s="23" t="str">
        <f>_xlfn.XLOOKUP(Table7[[#This Row],[Merged Customer ID]],Table3__3_16[Customer ID],Table3__3_16[Any Transplants])</f>
        <v>No</v>
      </c>
      <c r="G303" s="23" t="str">
        <f>_xlfn.XLOOKUP(Table7[[#This Row],[Merged Customer ID]],Table3__3_16[Customer ID],Table3__3_16[Cancer history])</f>
        <v>No</v>
      </c>
      <c r="H303" s="23">
        <f>_xlfn.XLOOKUP(Table7[[#This Row],[Merged Customer ID]],Table3__3_16[Customer ID],Table3__3_16[NumberOfMajorSurgeries])</f>
        <v>0</v>
      </c>
      <c r="I303" s="23" t="str">
        <f>_xlfn.XLOOKUP(Table7[[#This Row],[Merged Customer ID]],Table3__3_16[Customer ID],Table3__3_16[smoker])</f>
        <v>Yes</v>
      </c>
      <c r="J303" s="23" t="str">
        <f>_xlfn.XLOOKUP(Table7[[#This Row],[Merged Customer ID]],Table3__3_16[Customer ID],Table3__3_16[Weight Status])</f>
        <v>Normal Weight</v>
      </c>
      <c r="K303" s="23" t="str">
        <f>_xlfn.XLOOKUP(Table7[[#This Row],[Merged Customer ID]],Table3__3_16[Customer ID],Table3__3_16[Sugar Status])</f>
        <v>Diabetes</v>
      </c>
      <c r="L303" s="26">
        <f>_xlfn.XLOOKUP(Table7[[#This Row],[Merged Customer ID]],Table6_20[Merged Customer ID],Table6_20[Date of Birth])</f>
        <v>25028</v>
      </c>
      <c r="M303" s="30">
        <f>_xlfn.XLOOKUP(Table7[[#This Row],[Merged Customer ID]],Table6_20[Merged Customer ID],Table6_20[charges],"0",0)</f>
        <v>31322.53</v>
      </c>
      <c r="N303" s="30" t="str">
        <f>_xlfn.XLOOKUP(Table7[[#This Row],[Merged Customer ID]],Table6_20[Merged Customer ID],Table6_20[Hospital tier])</f>
        <v>tier - 2</v>
      </c>
      <c r="O303" s="30" t="str">
        <f>_xlfn.XLOOKUP(Table7[[#This Row],[Merged Customer ID]],Table6_20[Merged Customer ID],Table6_20[City tier])</f>
        <v>tier - 1</v>
      </c>
      <c r="P303" s="30" t="str">
        <f>_xlfn.XLOOKUP(Table7[[#This Row],[Merged Customer ID]],Table6_20[Merged Customer ID],Table6_20[State ID])</f>
        <v>R1011</v>
      </c>
      <c r="Q303" s="36">
        <f>_xlfn.XLOOKUP(Table7[[#This Row],[Merged Customer ID]],Table6_20[Merged Customer ID],Table6_20[Age])</f>
        <v>54.913888888888891</v>
      </c>
    </row>
    <row r="304" spans="1:17" x14ac:dyDescent="0.35">
      <c r="A304" s="22" t="s">
        <v>2069</v>
      </c>
      <c r="B304" s="22" t="str">
        <f>_xlfn.XLOOKUP(Table7[[#This Row],[Merged Customer ID]],Table2_1[Merged Customer ID],Table2_1[First Name])</f>
        <v>Rindahl</v>
      </c>
      <c r="C304" s="22">
        <f>_xlfn.XLOOKUP(Table7[[#This Row],[Merged Customer ID]],Table3__3_16[Customer ID],Table3__3_16[BMI])</f>
        <v>43.53</v>
      </c>
      <c r="D304" s="22">
        <f>_xlfn.XLOOKUP(Table7[[#This Row],[Merged Customer ID]],Table3__3_16[Customer ID],Table3__3_16[HBA1C])</f>
        <v>5.86</v>
      </c>
      <c r="E304" s="22" t="str">
        <f>_xlfn.XLOOKUP(Table7[[#This Row],[Merged Customer ID]],Table3__3_16[Customer ID],Table3__3_16[Heart Issues])</f>
        <v>Yes</v>
      </c>
      <c r="F304" s="22" t="str">
        <f>_xlfn.XLOOKUP(Table7[[#This Row],[Merged Customer ID]],Table3__3_16[Customer ID],Table3__3_16[Any Transplants])</f>
        <v>Yes</v>
      </c>
      <c r="G304" s="22" t="str">
        <f>_xlfn.XLOOKUP(Table7[[#This Row],[Merged Customer ID]],Table3__3_16[Customer ID],Table3__3_16[Cancer history])</f>
        <v>No</v>
      </c>
      <c r="H304" s="22">
        <f>_xlfn.XLOOKUP(Table7[[#This Row],[Merged Customer ID]],Table3__3_16[Customer ID],Table3__3_16[NumberOfMajorSurgeries])</f>
        <v>2</v>
      </c>
      <c r="I304" s="22" t="str">
        <f>_xlfn.XLOOKUP(Table7[[#This Row],[Merged Customer ID]],Table3__3_16[Customer ID],Table3__3_16[smoker])</f>
        <v>Yes</v>
      </c>
      <c r="J304" s="22" t="str">
        <f>_xlfn.XLOOKUP(Table7[[#This Row],[Merged Customer ID]],Table3__3_16[Customer ID],Table3__3_16[Weight Status])</f>
        <v>Obesity</v>
      </c>
      <c r="K304" s="22" t="str">
        <f>_xlfn.XLOOKUP(Table7[[#This Row],[Merged Customer ID]],Table3__3_16[Customer ID],Table3__3_16[Sugar Status])</f>
        <v>Prediabetes</v>
      </c>
      <c r="L304" s="25">
        <f>_xlfn.XLOOKUP(Table7[[#This Row],[Merged Customer ID]],Table6_20[Merged Customer ID],Table6_20[Date of Birth])</f>
        <v>36729</v>
      </c>
      <c r="M304" s="29">
        <f>_xlfn.XLOOKUP(Table7[[#This Row],[Merged Customer ID]],Table6_20[Merged Customer ID],Table6_20[charges],"0",0)</f>
        <v>31234.560000000001</v>
      </c>
      <c r="N304" s="29" t="str">
        <f>_xlfn.XLOOKUP(Table7[[#This Row],[Merged Customer ID]],Table6_20[Merged Customer ID],Table6_20[Hospital tier])</f>
        <v>tier - 1</v>
      </c>
      <c r="O304" s="29" t="str">
        <f>_xlfn.XLOOKUP(Table7[[#This Row],[Merged Customer ID]],Table6_20[Merged Customer ID],Table6_20[City tier])</f>
        <v>tier - 1</v>
      </c>
      <c r="P304" s="29" t="str">
        <f>_xlfn.XLOOKUP(Table7[[#This Row],[Merged Customer ID]],Table6_20[Merged Customer ID],Table6_20[State ID])</f>
        <v>R1011</v>
      </c>
      <c r="Q304" s="35">
        <f>_xlfn.XLOOKUP(Table7[[#This Row],[Merged Customer ID]],Table6_20[Merged Customer ID],Table6_20[Age])</f>
        <v>22.877777777777776</v>
      </c>
    </row>
    <row r="305" spans="1:17" x14ac:dyDescent="0.35">
      <c r="A305" s="23" t="s">
        <v>2068</v>
      </c>
      <c r="B305" s="23" t="str">
        <f>_xlfn.XLOOKUP(Table7[[#This Row],[Merged Customer ID]],Table2_1[Merged Customer ID],Table2_1[First Name])</f>
        <v>Clark</v>
      </c>
      <c r="C305" s="23">
        <f>_xlfn.XLOOKUP(Table7[[#This Row],[Merged Customer ID]],Table3__3_16[Customer ID],Table3__3_16[BMI])</f>
        <v>46.06</v>
      </c>
      <c r="D305" s="23">
        <f>_xlfn.XLOOKUP(Table7[[#This Row],[Merged Customer ID]],Table3__3_16[Customer ID],Table3__3_16[HBA1C])</f>
        <v>4.18</v>
      </c>
      <c r="E305" s="22" t="str">
        <f>_xlfn.XLOOKUP(Table7[[#This Row],[Merged Customer ID]],Table3__3_16[Customer ID],Table3__3_16[Heart Issues])</f>
        <v>No</v>
      </c>
      <c r="F305" s="23" t="str">
        <f>_xlfn.XLOOKUP(Table7[[#This Row],[Merged Customer ID]],Table3__3_16[Customer ID],Table3__3_16[Any Transplants])</f>
        <v>Yes</v>
      </c>
      <c r="G305" s="23" t="str">
        <f>_xlfn.XLOOKUP(Table7[[#This Row],[Merged Customer ID]],Table3__3_16[Customer ID],Table3__3_16[Cancer history])</f>
        <v>No</v>
      </c>
      <c r="H305" s="23">
        <f>_xlfn.XLOOKUP(Table7[[#This Row],[Merged Customer ID]],Table3__3_16[Customer ID],Table3__3_16[NumberOfMajorSurgeries])</f>
        <v>1</v>
      </c>
      <c r="I305" s="23" t="str">
        <f>_xlfn.XLOOKUP(Table7[[#This Row],[Merged Customer ID]],Table3__3_16[Customer ID],Table3__3_16[smoker])</f>
        <v>Yes</v>
      </c>
      <c r="J305" s="23" t="str">
        <f>_xlfn.XLOOKUP(Table7[[#This Row],[Merged Customer ID]],Table3__3_16[Customer ID],Table3__3_16[Weight Status])</f>
        <v>Obesity</v>
      </c>
      <c r="K305" s="23" t="str">
        <f>_xlfn.XLOOKUP(Table7[[#This Row],[Merged Customer ID]],Table3__3_16[Customer ID],Table3__3_16[Sugar Status])</f>
        <v>Normal</v>
      </c>
      <c r="L305" s="26">
        <f>_xlfn.XLOOKUP(Table7[[#This Row],[Merged Customer ID]],Table6_20[Merged Customer ID],Table6_20[Date of Birth])</f>
        <v>38300</v>
      </c>
      <c r="M305" s="30">
        <f>_xlfn.XLOOKUP(Table7[[#This Row],[Merged Customer ID]],Table6_20[Merged Customer ID],Table6_20[charges],"0",0)</f>
        <v>31196.61</v>
      </c>
      <c r="N305" s="30" t="str">
        <f>_xlfn.XLOOKUP(Table7[[#This Row],[Merged Customer ID]],Table6_20[Merged Customer ID],Table6_20[Hospital tier])</f>
        <v>tier - 2</v>
      </c>
      <c r="O305" s="30" t="str">
        <f>_xlfn.XLOOKUP(Table7[[#This Row],[Merged Customer ID]],Table6_20[Merged Customer ID],Table6_20[City tier])</f>
        <v>tier - 1</v>
      </c>
      <c r="P305" s="30" t="str">
        <f>_xlfn.XLOOKUP(Table7[[#This Row],[Merged Customer ID]],Table6_20[Merged Customer ID],Table6_20[State ID])</f>
        <v>R1011</v>
      </c>
      <c r="Q305" s="36">
        <f>_xlfn.XLOOKUP(Table7[[#This Row],[Merged Customer ID]],Table6_20[Merged Customer ID],Table6_20[Age])</f>
        <v>18.580555555555556</v>
      </c>
    </row>
    <row r="306" spans="1:17" x14ac:dyDescent="0.35">
      <c r="A306" s="22" t="s">
        <v>2067</v>
      </c>
      <c r="B306" s="22" t="str">
        <f>_xlfn.XLOOKUP(Table7[[#This Row],[Merged Customer ID]],Table2_1[Merged Customer ID],Table2_1[First Name])</f>
        <v>Irish</v>
      </c>
      <c r="C306" s="22">
        <f>_xlfn.XLOOKUP(Table7[[#This Row],[Merged Customer ID]],Table3__3_16[Customer ID],Table3__3_16[BMI])</f>
        <v>29.92</v>
      </c>
      <c r="D306" s="22">
        <f>_xlfn.XLOOKUP(Table7[[#This Row],[Merged Customer ID]],Table3__3_16[Customer ID],Table3__3_16[HBA1C])</f>
        <v>11.99</v>
      </c>
      <c r="E306" s="22" t="str">
        <f>_xlfn.XLOOKUP(Table7[[#This Row],[Merged Customer ID]],Table3__3_16[Customer ID],Table3__3_16[Heart Issues])</f>
        <v>Yes</v>
      </c>
      <c r="F306" s="22" t="str">
        <f>_xlfn.XLOOKUP(Table7[[#This Row],[Merged Customer ID]],Table3__3_16[Customer ID],Table3__3_16[Any Transplants])</f>
        <v>No</v>
      </c>
      <c r="G306" s="22" t="str">
        <f>_xlfn.XLOOKUP(Table7[[#This Row],[Merged Customer ID]],Table3__3_16[Customer ID],Table3__3_16[Cancer history])</f>
        <v>No</v>
      </c>
      <c r="H306" s="22">
        <f>_xlfn.XLOOKUP(Table7[[#This Row],[Merged Customer ID]],Table3__3_16[Customer ID],Table3__3_16[NumberOfMajorSurgeries])</f>
        <v>2</v>
      </c>
      <c r="I306" s="22" t="str">
        <f>_xlfn.XLOOKUP(Table7[[#This Row],[Merged Customer ID]],Table3__3_16[Customer ID],Table3__3_16[smoker])</f>
        <v>Yes</v>
      </c>
      <c r="J306" s="22" t="str">
        <f>_xlfn.XLOOKUP(Table7[[#This Row],[Merged Customer ID]],Table3__3_16[Customer ID],Table3__3_16[Weight Status])</f>
        <v>Overweight</v>
      </c>
      <c r="K306" s="22" t="str">
        <f>_xlfn.XLOOKUP(Table7[[#This Row],[Merged Customer ID]],Table3__3_16[Customer ID],Table3__3_16[Sugar Status])</f>
        <v>Diabetes</v>
      </c>
      <c r="L306" s="25">
        <f>_xlfn.XLOOKUP(Table7[[#This Row],[Merged Customer ID]],Table6_20[Merged Customer ID],Table6_20[Date of Birth])</f>
        <v>22533</v>
      </c>
      <c r="M306" s="29">
        <f>_xlfn.XLOOKUP(Table7[[#This Row],[Merged Customer ID]],Table6_20[Merged Customer ID],Table6_20[charges],"0",0)</f>
        <v>30942.19</v>
      </c>
      <c r="N306" s="29" t="str">
        <f>_xlfn.XLOOKUP(Table7[[#This Row],[Merged Customer ID]],Table6_20[Merged Customer ID],Table6_20[Hospital tier])</f>
        <v>tier - 2</v>
      </c>
      <c r="O306" s="29" t="str">
        <f>_xlfn.XLOOKUP(Table7[[#This Row],[Merged Customer ID]],Table6_20[Merged Customer ID],Table6_20[City tier])</f>
        <v>tier - 2</v>
      </c>
      <c r="P306" s="29" t="str">
        <f>_xlfn.XLOOKUP(Table7[[#This Row],[Merged Customer ID]],Table6_20[Merged Customer ID],Table6_20[State ID])</f>
        <v>R1013</v>
      </c>
      <c r="Q306" s="35">
        <f>_xlfn.XLOOKUP(Table7[[#This Row],[Merged Customer ID]],Table6_20[Merged Customer ID],Table6_20[Age])</f>
        <v>61.74722222222222</v>
      </c>
    </row>
    <row r="307" spans="1:17" x14ac:dyDescent="0.35">
      <c r="A307" s="23" t="s">
        <v>2066</v>
      </c>
      <c r="B307" s="23" t="str">
        <f>_xlfn.XLOOKUP(Table7[[#This Row],[Merged Customer ID]],Table2_1[Merged Customer ID],Table2_1[First Name])</f>
        <v>Richardson</v>
      </c>
      <c r="C307" s="23">
        <f>_xlfn.XLOOKUP(Table7[[#This Row],[Merged Customer ID]],Table3__3_16[Customer ID],Table3__3_16[BMI])</f>
        <v>28.46</v>
      </c>
      <c r="D307" s="23">
        <f>_xlfn.XLOOKUP(Table7[[#This Row],[Merged Customer ID]],Table3__3_16[Customer ID],Table3__3_16[HBA1C])</f>
        <v>4.8499999999999996</v>
      </c>
      <c r="E307" s="22" t="str">
        <f>_xlfn.XLOOKUP(Table7[[#This Row],[Merged Customer ID]],Table3__3_16[Customer ID],Table3__3_16[Heart Issues])</f>
        <v>Yes</v>
      </c>
      <c r="F307" s="23" t="str">
        <f>_xlfn.XLOOKUP(Table7[[#This Row],[Merged Customer ID]],Table3__3_16[Customer ID],Table3__3_16[Any Transplants])</f>
        <v>No</v>
      </c>
      <c r="G307" s="23" t="str">
        <f>_xlfn.XLOOKUP(Table7[[#This Row],[Merged Customer ID]],Table3__3_16[Customer ID],Table3__3_16[Cancer history])</f>
        <v>No</v>
      </c>
      <c r="H307" s="23">
        <f>_xlfn.XLOOKUP(Table7[[#This Row],[Merged Customer ID]],Table3__3_16[Customer ID],Table3__3_16[NumberOfMajorSurgeries])</f>
        <v>1</v>
      </c>
      <c r="I307" s="23" t="str">
        <f>_xlfn.XLOOKUP(Table7[[#This Row],[Merged Customer ID]],Table3__3_16[Customer ID],Table3__3_16[smoker])</f>
        <v>Yes</v>
      </c>
      <c r="J307" s="23" t="str">
        <f>_xlfn.XLOOKUP(Table7[[#This Row],[Merged Customer ID]],Table3__3_16[Customer ID],Table3__3_16[Weight Status])</f>
        <v>Overweight</v>
      </c>
      <c r="K307" s="23" t="str">
        <f>_xlfn.XLOOKUP(Table7[[#This Row],[Merged Customer ID]],Table3__3_16[Customer ID],Table3__3_16[Sugar Status])</f>
        <v>Normal</v>
      </c>
      <c r="L307" s="26">
        <f>_xlfn.XLOOKUP(Table7[[#This Row],[Merged Customer ID]],Table6_20[Merged Customer ID],Table6_20[Date of Birth])</f>
        <v>32391</v>
      </c>
      <c r="M307" s="30">
        <f>_xlfn.XLOOKUP(Table7[[#This Row],[Merged Customer ID]],Table6_20[Merged Customer ID],Table6_20[charges],"0",0)</f>
        <v>30763.01</v>
      </c>
      <c r="N307" s="30" t="str">
        <f>_xlfn.XLOOKUP(Table7[[#This Row],[Merged Customer ID]],Table6_20[Merged Customer ID],Table6_20[Hospital tier])</f>
        <v>tier - 2</v>
      </c>
      <c r="O307" s="30" t="str">
        <f>_xlfn.XLOOKUP(Table7[[#This Row],[Merged Customer ID]],Table6_20[Merged Customer ID],Table6_20[City tier])</f>
        <v>tier - 1</v>
      </c>
      <c r="P307" s="30" t="str">
        <f>_xlfn.XLOOKUP(Table7[[#This Row],[Merged Customer ID]],Table6_20[Merged Customer ID],Table6_20[State ID])</f>
        <v>R1011</v>
      </c>
      <c r="Q307" s="36">
        <f>_xlfn.XLOOKUP(Table7[[#This Row],[Merged Customer ID]],Table6_20[Merged Customer ID],Table6_20[Age])</f>
        <v>34.758333333333333</v>
      </c>
    </row>
    <row r="308" spans="1:17" x14ac:dyDescent="0.35">
      <c r="A308" s="22" t="s">
        <v>2065</v>
      </c>
      <c r="B308" s="22" t="str">
        <f>_xlfn.XLOOKUP(Table7[[#This Row],[Merged Customer ID]],Table2_1[Merged Customer ID],Table2_1[First Name])</f>
        <v>Dewitt</v>
      </c>
      <c r="C308" s="22">
        <f>_xlfn.XLOOKUP(Table7[[#This Row],[Merged Customer ID]],Table3__3_16[Customer ID],Table3__3_16[BMI])</f>
        <v>24.56</v>
      </c>
      <c r="D308" s="22">
        <f>_xlfn.XLOOKUP(Table7[[#This Row],[Merged Customer ID]],Table3__3_16[Customer ID],Table3__3_16[HBA1C])</f>
        <v>6.18</v>
      </c>
      <c r="E308" s="22" t="str">
        <f>_xlfn.XLOOKUP(Table7[[#This Row],[Merged Customer ID]],Table3__3_16[Customer ID],Table3__3_16[Heart Issues])</f>
        <v>Yes</v>
      </c>
      <c r="F308" s="22" t="str">
        <f>_xlfn.XLOOKUP(Table7[[#This Row],[Merged Customer ID]],Table3__3_16[Customer ID],Table3__3_16[Any Transplants])</f>
        <v>No</v>
      </c>
      <c r="G308" s="22" t="str">
        <f>_xlfn.XLOOKUP(Table7[[#This Row],[Merged Customer ID]],Table3__3_16[Customer ID],Table3__3_16[Cancer history])</f>
        <v>Yes</v>
      </c>
      <c r="H308" s="22">
        <f>_xlfn.XLOOKUP(Table7[[#This Row],[Merged Customer ID]],Table3__3_16[Customer ID],Table3__3_16[NumberOfMajorSurgeries])</f>
        <v>1</v>
      </c>
      <c r="I308" s="22" t="str">
        <f>_xlfn.XLOOKUP(Table7[[#This Row],[Merged Customer ID]],Table3__3_16[Customer ID],Table3__3_16[smoker])</f>
        <v>Yes</v>
      </c>
      <c r="J308" s="22" t="str">
        <f>_xlfn.XLOOKUP(Table7[[#This Row],[Merged Customer ID]],Table3__3_16[Customer ID],Table3__3_16[Weight Status])</f>
        <v>Normal Weight</v>
      </c>
      <c r="K308" s="22" t="str">
        <f>_xlfn.XLOOKUP(Table7[[#This Row],[Merged Customer ID]],Table3__3_16[Customer ID],Table3__3_16[Sugar Status])</f>
        <v>Prediabetes</v>
      </c>
      <c r="L308" s="25">
        <f>_xlfn.XLOOKUP(Table7[[#This Row],[Merged Customer ID]],Table6_20[Merged Customer ID],Table6_20[Date of Birth])</f>
        <v>30671</v>
      </c>
      <c r="M308" s="29">
        <f>_xlfn.XLOOKUP(Table7[[#This Row],[Merged Customer ID]],Table6_20[Merged Customer ID],Table6_20[charges],"0",0)</f>
        <v>30724.44</v>
      </c>
      <c r="N308" s="29" t="str">
        <f>_xlfn.XLOOKUP(Table7[[#This Row],[Merged Customer ID]],Table6_20[Merged Customer ID],Table6_20[Hospital tier])</f>
        <v>tier - 2</v>
      </c>
      <c r="O308" s="29" t="str">
        <f>_xlfn.XLOOKUP(Table7[[#This Row],[Merged Customer ID]],Table6_20[Merged Customer ID],Table6_20[City tier])</f>
        <v>tier - 3</v>
      </c>
      <c r="P308" s="29" t="str">
        <f>_xlfn.XLOOKUP(Table7[[#This Row],[Merged Customer ID]],Table6_20[Merged Customer ID],Table6_20[State ID])</f>
        <v>R1011</v>
      </c>
      <c r="Q308" s="35">
        <f>_xlfn.XLOOKUP(Table7[[#This Row],[Merged Customer ID]],Table6_20[Merged Customer ID],Table6_20[Age])</f>
        <v>39.463888888888889</v>
      </c>
    </row>
    <row r="309" spans="1:17" x14ac:dyDescent="0.35">
      <c r="A309" s="23" t="s">
        <v>2064</v>
      </c>
      <c r="B309" s="23" t="str">
        <f>_xlfn.XLOOKUP(Table7[[#This Row],[Merged Customer ID]],Table2_1[Merged Customer ID],Table2_1[First Name])</f>
        <v>Hickman</v>
      </c>
      <c r="C309" s="23">
        <f>_xlfn.XLOOKUP(Table7[[#This Row],[Merged Customer ID]],Table3__3_16[Customer ID],Table3__3_16[BMI])</f>
        <v>41.19</v>
      </c>
      <c r="D309" s="23">
        <f>_xlfn.XLOOKUP(Table7[[#This Row],[Merged Customer ID]],Table3__3_16[Customer ID],Table3__3_16[HBA1C])</f>
        <v>6.37</v>
      </c>
      <c r="E309" s="22" t="str">
        <f>_xlfn.XLOOKUP(Table7[[#This Row],[Merged Customer ID]],Table3__3_16[Customer ID],Table3__3_16[Heart Issues])</f>
        <v>No</v>
      </c>
      <c r="F309" s="23" t="str">
        <f>_xlfn.XLOOKUP(Table7[[#This Row],[Merged Customer ID]],Table3__3_16[Customer ID],Table3__3_16[Any Transplants])</f>
        <v>No</v>
      </c>
      <c r="G309" s="23" t="str">
        <f>_xlfn.XLOOKUP(Table7[[#This Row],[Merged Customer ID]],Table3__3_16[Customer ID],Table3__3_16[Cancer history])</f>
        <v>No</v>
      </c>
      <c r="H309" s="23">
        <f>_xlfn.XLOOKUP(Table7[[#This Row],[Merged Customer ID]],Table3__3_16[Customer ID],Table3__3_16[NumberOfMajorSurgeries])</f>
        <v>0</v>
      </c>
      <c r="I309" s="23" t="str">
        <f>_xlfn.XLOOKUP(Table7[[#This Row],[Merged Customer ID]],Table3__3_16[Customer ID],Table3__3_16[smoker])</f>
        <v>Yes</v>
      </c>
      <c r="J309" s="23" t="str">
        <f>_xlfn.XLOOKUP(Table7[[#This Row],[Merged Customer ID]],Table3__3_16[Customer ID],Table3__3_16[Weight Status])</f>
        <v>Obesity</v>
      </c>
      <c r="K309" s="23" t="str">
        <f>_xlfn.XLOOKUP(Table7[[#This Row],[Merged Customer ID]],Table3__3_16[Customer ID],Table3__3_16[Sugar Status])</f>
        <v>Prediabetes</v>
      </c>
      <c r="L309" s="26">
        <f>_xlfn.XLOOKUP(Table7[[#This Row],[Merged Customer ID]],Table6_20[Merged Customer ID],Table6_20[Date of Birth])</f>
        <v>36424</v>
      </c>
      <c r="M309" s="30">
        <f>_xlfn.XLOOKUP(Table7[[#This Row],[Merged Customer ID]],Table6_20[Merged Customer ID],Table6_20[charges],"0",0)</f>
        <v>30697.71</v>
      </c>
      <c r="N309" s="30" t="str">
        <f>_xlfn.XLOOKUP(Table7[[#This Row],[Merged Customer ID]],Table6_20[Merged Customer ID],Table6_20[Hospital tier])</f>
        <v>tier - 1</v>
      </c>
      <c r="O309" s="30" t="str">
        <f>_xlfn.XLOOKUP(Table7[[#This Row],[Merged Customer ID]],Table6_20[Merged Customer ID],Table6_20[City tier])</f>
        <v>tier - 2</v>
      </c>
      <c r="P309" s="30" t="str">
        <f>_xlfn.XLOOKUP(Table7[[#This Row],[Merged Customer ID]],Table6_20[Merged Customer ID],Table6_20[State ID])</f>
        <v>R1011</v>
      </c>
      <c r="Q309" s="36">
        <f>_xlfn.XLOOKUP(Table7[[#This Row],[Merged Customer ID]],Table6_20[Merged Customer ID],Table6_20[Age])</f>
        <v>23.713888888888889</v>
      </c>
    </row>
    <row r="310" spans="1:17" x14ac:dyDescent="0.35">
      <c r="A310" s="22" t="s">
        <v>2063</v>
      </c>
      <c r="B310" s="22" t="str">
        <f>_xlfn.XLOOKUP(Table7[[#This Row],[Merged Customer ID]],Table2_1[Merged Customer ID],Table2_1[First Name])</f>
        <v>Gonzalez</v>
      </c>
      <c r="C310" s="22">
        <f>_xlfn.XLOOKUP(Table7[[#This Row],[Merged Customer ID]],Table3__3_16[Customer ID],Table3__3_16[BMI])</f>
        <v>18.63</v>
      </c>
      <c r="D310" s="22">
        <f>_xlfn.XLOOKUP(Table7[[#This Row],[Merged Customer ID]],Table3__3_16[Customer ID],Table3__3_16[HBA1C])</f>
        <v>9.81</v>
      </c>
      <c r="E310" s="22" t="str">
        <f>_xlfn.XLOOKUP(Table7[[#This Row],[Merged Customer ID]],Table3__3_16[Customer ID],Table3__3_16[Heart Issues])</f>
        <v>Yes</v>
      </c>
      <c r="F310" s="22" t="str">
        <f>_xlfn.XLOOKUP(Table7[[#This Row],[Merged Customer ID]],Table3__3_16[Customer ID],Table3__3_16[Any Transplants])</f>
        <v>No</v>
      </c>
      <c r="G310" s="22" t="str">
        <f>_xlfn.XLOOKUP(Table7[[#This Row],[Merged Customer ID]],Table3__3_16[Customer ID],Table3__3_16[Cancer history])</f>
        <v>No</v>
      </c>
      <c r="H310" s="22">
        <f>_xlfn.XLOOKUP(Table7[[#This Row],[Merged Customer ID]],Table3__3_16[Customer ID],Table3__3_16[NumberOfMajorSurgeries])</f>
        <v>2</v>
      </c>
      <c r="I310" s="22" t="str">
        <f>_xlfn.XLOOKUP(Table7[[#This Row],[Merged Customer ID]],Table3__3_16[Customer ID],Table3__3_16[smoker])</f>
        <v>Yes</v>
      </c>
      <c r="J310" s="22" t="str">
        <f>_xlfn.XLOOKUP(Table7[[#This Row],[Merged Customer ID]],Table3__3_16[Customer ID],Table3__3_16[Weight Status])</f>
        <v>Normal Weight</v>
      </c>
      <c r="K310" s="22" t="str">
        <f>_xlfn.XLOOKUP(Table7[[#This Row],[Merged Customer ID]],Table3__3_16[Customer ID],Table3__3_16[Sugar Status])</f>
        <v>Diabetes</v>
      </c>
      <c r="L310" s="25">
        <f>_xlfn.XLOOKUP(Table7[[#This Row],[Merged Customer ID]],Table6_20[Merged Customer ID],Table6_20[Date of Birth])</f>
        <v>25883</v>
      </c>
      <c r="M310" s="29">
        <f>_xlfn.XLOOKUP(Table7[[#This Row],[Merged Customer ID]],Table6_20[Merged Customer ID],Table6_20[charges],"0",0)</f>
        <v>30625.65</v>
      </c>
      <c r="N310" s="29" t="str">
        <f>_xlfn.XLOOKUP(Table7[[#This Row],[Merged Customer ID]],Table6_20[Merged Customer ID],Table6_20[Hospital tier])</f>
        <v>tier - 2</v>
      </c>
      <c r="O310" s="29" t="str">
        <f>_xlfn.XLOOKUP(Table7[[#This Row],[Merged Customer ID]],Table6_20[Merged Customer ID],Table6_20[City tier])</f>
        <v>tier - 3</v>
      </c>
      <c r="P310" s="29" t="str">
        <f>_xlfn.XLOOKUP(Table7[[#This Row],[Merged Customer ID]],Table6_20[Merged Customer ID],Table6_20[State ID])</f>
        <v>R1011</v>
      </c>
      <c r="Q310" s="35">
        <f>_xlfn.XLOOKUP(Table7[[#This Row],[Merged Customer ID]],Table6_20[Merged Customer ID],Table6_20[Age])</f>
        <v>52.575000000000003</v>
      </c>
    </row>
    <row r="311" spans="1:17" x14ac:dyDescent="0.35">
      <c r="A311" s="23" t="s">
        <v>2062</v>
      </c>
      <c r="B311" s="23" t="str">
        <f>_xlfn.XLOOKUP(Table7[[#This Row],[Merged Customer ID]],Table2_1[Merged Customer ID],Table2_1[First Name])</f>
        <v>Difani</v>
      </c>
      <c r="C311" s="23">
        <f>_xlfn.XLOOKUP(Table7[[#This Row],[Merged Customer ID]],Table3__3_16[Customer ID],Table3__3_16[BMI])</f>
        <v>26.26</v>
      </c>
      <c r="D311" s="23">
        <f>_xlfn.XLOOKUP(Table7[[#This Row],[Merged Customer ID]],Table3__3_16[Customer ID],Table3__3_16[HBA1C])</f>
        <v>11.8</v>
      </c>
      <c r="E311" s="22" t="str">
        <f>_xlfn.XLOOKUP(Table7[[#This Row],[Merged Customer ID]],Table3__3_16[Customer ID],Table3__3_16[Heart Issues])</f>
        <v>Yes</v>
      </c>
      <c r="F311" s="23" t="str">
        <f>_xlfn.XLOOKUP(Table7[[#This Row],[Merged Customer ID]],Table3__3_16[Customer ID],Table3__3_16[Any Transplants])</f>
        <v>No</v>
      </c>
      <c r="G311" s="23" t="str">
        <f>_xlfn.XLOOKUP(Table7[[#This Row],[Merged Customer ID]],Table3__3_16[Customer ID],Table3__3_16[Cancer history])</f>
        <v>No</v>
      </c>
      <c r="H311" s="23">
        <f>_xlfn.XLOOKUP(Table7[[#This Row],[Merged Customer ID]],Table3__3_16[Customer ID],Table3__3_16[NumberOfMajorSurgeries])</f>
        <v>1</v>
      </c>
      <c r="I311" s="23" t="str">
        <f>_xlfn.XLOOKUP(Table7[[#This Row],[Merged Customer ID]],Table3__3_16[Customer ID],Table3__3_16[smoker])</f>
        <v>Yes</v>
      </c>
      <c r="J311" s="23" t="str">
        <f>_xlfn.XLOOKUP(Table7[[#This Row],[Merged Customer ID]],Table3__3_16[Customer ID],Table3__3_16[Weight Status])</f>
        <v>Overweight</v>
      </c>
      <c r="K311" s="23" t="str">
        <f>_xlfn.XLOOKUP(Table7[[#This Row],[Merged Customer ID]],Table3__3_16[Customer ID],Table3__3_16[Sugar Status])</f>
        <v>Diabetes</v>
      </c>
      <c r="L311" s="26">
        <f>_xlfn.XLOOKUP(Table7[[#This Row],[Merged Customer ID]],Table6_20[Merged Customer ID],Table6_20[Date of Birth])</f>
        <v>31634</v>
      </c>
      <c r="M311" s="30">
        <f>_xlfn.XLOOKUP(Table7[[#This Row],[Merged Customer ID]],Table6_20[Merged Customer ID],Table6_20[charges],"0",0)</f>
        <v>30530.5</v>
      </c>
      <c r="N311" s="30" t="str">
        <f>_xlfn.XLOOKUP(Table7[[#This Row],[Merged Customer ID]],Table6_20[Merged Customer ID],Table6_20[Hospital tier])</f>
        <v>tier - 2</v>
      </c>
      <c r="O311" s="30" t="str">
        <f>_xlfn.XLOOKUP(Table7[[#This Row],[Merged Customer ID]],Table6_20[Merged Customer ID],Table6_20[City tier])</f>
        <v>tier - 1</v>
      </c>
      <c r="P311" s="30" t="str">
        <f>_xlfn.XLOOKUP(Table7[[#This Row],[Merged Customer ID]],Table6_20[Merged Customer ID],Table6_20[State ID])</f>
        <v>R1011</v>
      </c>
      <c r="Q311" s="36">
        <f>_xlfn.XLOOKUP(Table7[[#This Row],[Merged Customer ID]],Table6_20[Merged Customer ID],Table6_20[Age])</f>
        <v>36.827777777777776</v>
      </c>
    </row>
    <row r="312" spans="1:17" x14ac:dyDescent="0.35">
      <c r="A312" s="22" t="s">
        <v>2061</v>
      </c>
      <c r="B312" s="22" t="str">
        <f>_xlfn.XLOOKUP(Table7[[#This Row],[Merged Customer ID]],Table2_1[Merged Customer ID],Table2_1[First Name])</f>
        <v>Turner</v>
      </c>
      <c r="C312" s="22">
        <f>_xlfn.XLOOKUP(Table7[[#This Row],[Merged Customer ID]],Table3__3_16[Customer ID],Table3__3_16[BMI])</f>
        <v>22.37</v>
      </c>
      <c r="D312" s="22">
        <f>_xlfn.XLOOKUP(Table7[[#This Row],[Merged Customer ID]],Table3__3_16[Customer ID],Table3__3_16[HBA1C])</f>
        <v>5.86</v>
      </c>
      <c r="E312" s="22" t="str">
        <f>_xlfn.XLOOKUP(Table7[[#This Row],[Merged Customer ID]],Table3__3_16[Customer ID],Table3__3_16[Heart Issues])</f>
        <v>Yes</v>
      </c>
      <c r="F312" s="22" t="str">
        <f>_xlfn.XLOOKUP(Table7[[#This Row],[Merged Customer ID]],Table3__3_16[Customer ID],Table3__3_16[Any Transplants])</f>
        <v>No</v>
      </c>
      <c r="G312" s="22" t="str">
        <f>_xlfn.XLOOKUP(Table7[[#This Row],[Merged Customer ID]],Table3__3_16[Customer ID],Table3__3_16[Cancer history])</f>
        <v>Yes</v>
      </c>
      <c r="H312" s="22">
        <f>_xlfn.XLOOKUP(Table7[[#This Row],[Merged Customer ID]],Table3__3_16[Customer ID],Table3__3_16[NumberOfMajorSurgeries])</f>
        <v>1</v>
      </c>
      <c r="I312" s="22" t="str">
        <f>_xlfn.XLOOKUP(Table7[[#This Row],[Merged Customer ID]],Table3__3_16[Customer ID],Table3__3_16[smoker])</f>
        <v>Yes</v>
      </c>
      <c r="J312" s="22" t="str">
        <f>_xlfn.XLOOKUP(Table7[[#This Row],[Merged Customer ID]],Table3__3_16[Customer ID],Table3__3_16[Weight Status])</f>
        <v>Normal Weight</v>
      </c>
      <c r="K312" s="22" t="str">
        <f>_xlfn.XLOOKUP(Table7[[#This Row],[Merged Customer ID]],Table3__3_16[Customer ID],Table3__3_16[Sugar Status])</f>
        <v>Prediabetes</v>
      </c>
      <c r="L312" s="25">
        <f>_xlfn.XLOOKUP(Table7[[#This Row],[Merged Customer ID]],Table6_20[Merged Customer ID],Table6_20[Date of Birth])</f>
        <v>30562</v>
      </c>
      <c r="M312" s="29">
        <f>_xlfn.XLOOKUP(Table7[[#This Row],[Merged Customer ID]],Table6_20[Merged Customer ID],Table6_20[charges],"0",0)</f>
        <v>30457.37</v>
      </c>
      <c r="N312" s="29" t="str">
        <f>_xlfn.XLOOKUP(Table7[[#This Row],[Merged Customer ID]],Table6_20[Merged Customer ID],Table6_20[Hospital tier])</f>
        <v>tier - 2</v>
      </c>
      <c r="O312" s="29" t="str">
        <f>_xlfn.XLOOKUP(Table7[[#This Row],[Merged Customer ID]],Table6_20[Merged Customer ID],Table6_20[City tier])</f>
        <v>tier - 1</v>
      </c>
      <c r="P312" s="29" t="str">
        <f>_xlfn.XLOOKUP(Table7[[#This Row],[Merged Customer ID]],Table6_20[Merged Customer ID],Table6_20[State ID])</f>
        <v>R1012</v>
      </c>
      <c r="Q312" s="35">
        <f>_xlfn.XLOOKUP(Table7[[#This Row],[Merged Customer ID]],Table6_20[Merged Customer ID],Table6_20[Age])</f>
        <v>39.763888888888886</v>
      </c>
    </row>
    <row r="313" spans="1:17" x14ac:dyDescent="0.35">
      <c r="A313" s="23" t="s">
        <v>2060</v>
      </c>
      <c r="B313" s="23" t="str">
        <f>_xlfn.XLOOKUP(Table7[[#This Row],[Merged Customer ID]],Table2_1[Merged Customer ID],Table2_1[First Name])</f>
        <v>Widmann</v>
      </c>
      <c r="C313" s="23">
        <f>_xlfn.XLOOKUP(Table7[[#This Row],[Merged Customer ID]],Table3__3_16[Customer ID],Table3__3_16[BMI])</f>
        <v>39.619999999999997</v>
      </c>
      <c r="D313" s="23">
        <f>_xlfn.XLOOKUP(Table7[[#This Row],[Merged Customer ID]],Table3__3_16[Customer ID],Table3__3_16[HBA1C])</f>
        <v>4.28</v>
      </c>
      <c r="E313" s="22" t="str">
        <f>_xlfn.XLOOKUP(Table7[[#This Row],[Merged Customer ID]],Table3__3_16[Customer ID],Table3__3_16[Heart Issues])</f>
        <v>No</v>
      </c>
      <c r="F313" s="23" t="str">
        <f>_xlfn.XLOOKUP(Table7[[#This Row],[Merged Customer ID]],Table3__3_16[Customer ID],Table3__3_16[Any Transplants])</f>
        <v>No</v>
      </c>
      <c r="G313" s="23" t="str">
        <f>_xlfn.XLOOKUP(Table7[[#This Row],[Merged Customer ID]],Table3__3_16[Customer ID],Table3__3_16[Cancer history])</f>
        <v>No</v>
      </c>
      <c r="H313" s="23">
        <f>_xlfn.XLOOKUP(Table7[[#This Row],[Merged Customer ID]],Table3__3_16[Customer ID],Table3__3_16[NumberOfMajorSurgeries])</f>
        <v>1</v>
      </c>
      <c r="I313" s="23" t="str">
        <f>_xlfn.XLOOKUP(Table7[[#This Row],[Merged Customer ID]],Table3__3_16[Customer ID],Table3__3_16[smoker])</f>
        <v>Yes</v>
      </c>
      <c r="J313" s="23" t="str">
        <f>_xlfn.XLOOKUP(Table7[[#This Row],[Merged Customer ID]],Table3__3_16[Customer ID],Table3__3_16[Weight Status])</f>
        <v>Obesity</v>
      </c>
      <c r="K313" s="23" t="str">
        <f>_xlfn.XLOOKUP(Table7[[#This Row],[Merged Customer ID]],Table3__3_16[Customer ID],Table3__3_16[Sugar Status])</f>
        <v>Normal</v>
      </c>
      <c r="L313" s="26">
        <f>_xlfn.XLOOKUP(Table7[[#This Row],[Merged Customer ID]],Table6_20[Merged Customer ID],Table6_20[Date of Birth])</f>
        <v>36096</v>
      </c>
      <c r="M313" s="30">
        <f>_xlfn.XLOOKUP(Table7[[#This Row],[Merged Customer ID]],Table6_20[Merged Customer ID],Table6_20[charges],"0",0)</f>
        <v>30422.03</v>
      </c>
      <c r="N313" s="30" t="str">
        <f>_xlfn.XLOOKUP(Table7[[#This Row],[Merged Customer ID]],Table6_20[Merged Customer ID],Table6_20[Hospital tier])</f>
        <v>tier - 2</v>
      </c>
      <c r="O313" s="30" t="str">
        <f>_xlfn.XLOOKUP(Table7[[#This Row],[Merged Customer ID]],Table6_20[Merged Customer ID],Table6_20[City tier])</f>
        <v>tier - 3</v>
      </c>
      <c r="P313" s="30" t="str">
        <f>_xlfn.XLOOKUP(Table7[[#This Row],[Merged Customer ID]],Table6_20[Merged Customer ID],Table6_20[State ID])</f>
        <v>R1011</v>
      </c>
      <c r="Q313" s="36">
        <f>_xlfn.XLOOKUP(Table7[[#This Row],[Merged Customer ID]],Table6_20[Merged Customer ID],Table6_20[Age])</f>
        <v>24.611111111111111</v>
      </c>
    </row>
    <row r="314" spans="1:17" x14ac:dyDescent="0.35">
      <c r="A314" s="22" t="s">
        <v>2059</v>
      </c>
      <c r="B314" s="22" t="str">
        <f>_xlfn.XLOOKUP(Table7[[#This Row],[Merged Customer ID]],Table2_1[Merged Customer ID],Table2_1[First Name])</f>
        <v>Tunney</v>
      </c>
      <c r="C314" s="22">
        <f>_xlfn.XLOOKUP(Table7[[#This Row],[Merged Customer ID]],Table3__3_16[Customer ID],Table3__3_16[BMI])</f>
        <v>18.329999999999998</v>
      </c>
      <c r="D314" s="22">
        <f>_xlfn.XLOOKUP(Table7[[#This Row],[Merged Customer ID]],Table3__3_16[Customer ID],Table3__3_16[HBA1C])</f>
        <v>4.16</v>
      </c>
      <c r="E314" s="22" t="str">
        <f>_xlfn.XLOOKUP(Table7[[#This Row],[Merged Customer ID]],Table3__3_16[Customer ID],Table3__3_16[Heart Issues])</f>
        <v>Yes</v>
      </c>
      <c r="F314" s="22" t="str">
        <f>_xlfn.XLOOKUP(Table7[[#This Row],[Merged Customer ID]],Table3__3_16[Customer ID],Table3__3_16[Any Transplants])</f>
        <v>No</v>
      </c>
      <c r="G314" s="22" t="str">
        <f>_xlfn.XLOOKUP(Table7[[#This Row],[Merged Customer ID]],Table3__3_16[Customer ID],Table3__3_16[Cancer history])</f>
        <v>No</v>
      </c>
      <c r="H314" s="22">
        <f>_xlfn.XLOOKUP(Table7[[#This Row],[Merged Customer ID]],Table3__3_16[Customer ID],Table3__3_16[NumberOfMajorSurgeries])</f>
        <v>0</v>
      </c>
      <c r="I314" s="22" t="str">
        <f>_xlfn.XLOOKUP(Table7[[#This Row],[Merged Customer ID]],Table3__3_16[Customer ID],Table3__3_16[smoker])</f>
        <v>Yes</v>
      </c>
      <c r="J314" s="22" t="str">
        <f>_xlfn.XLOOKUP(Table7[[#This Row],[Merged Customer ID]],Table3__3_16[Customer ID],Table3__3_16[Weight Status])</f>
        <v>Underweight</v>
      </c>
      <c r="K314" s="22" t="str">
        <f>_xlfn.XLOOKUP(Table7[[#This Row],[Merged Customer ID]],Table3__3_16[Customer ID],Table3__3_16[Sugar Status])</f>
        <v>Normal</v>
      </c>
      <c r="L314" s="25">
        <f>_xlfn.XLOOKUP(Table7[[#This Row],[Merged Customer ID]],Table6_20[Merged Customer ID],Table6_20[Date of Birth])</f>
        <v>28006</v>
      </c>
      <c r="M314" s="29">
        <f>_xlfn.XLOOKUP(Table7[[#This Row],[Merged Customer ID]],Table6_20[Merged Customer ID],Table6_20[charges],"0",0)</f>
        <v>30409.53</v>
      </c>
      <c r="N314" s="29" t="str">
        <f>_xlfn.XLOOKUP(Table7[[#This Row],[Merged Customer ID]],Table6_20[Merged Customer ID],Table6_20[Hospital tier])</f>
        <v>tier - 2</v>
      </c>
      <c r="O314" s="29" t="str">
        <f>_xlfn.XLOOKUP(Table7[[#This Row],[Merged Customer ID]],Table6_20[Merged Customer ID],Table6_20[City tier])</f>
        <v>tier - 3</v>
      </c>
      <c r="P314" s="29" t="str">
        <f>_xlfn.XLOOKUP(Table7[[#This Row],[Merged Customer ID]],Table6_20[Merged Customer ID],Table6_20[State ID])</f>
        <v>R1012</v>
      </c>
      <c r="Q314" s="35">
        <f>_xlfn.XLOOKUP(Table7[[#This Row],[Merged Customer ID]],Table6_20[Merged Customer ID],Table6_20[Age])</f>
        <v>46.763888888888886</v>
      </c>
    </row>
    <row r="315" spans="1:17" x14ac:dyDescent="0.35">
      <c r="A315" s="23" t="s">
        <v>2058</v>
      </c>
      <c r="B315" s="23" t="str">
        <f>_xlfn.XLOOKUP(Table7[[#This Row],[Merged Customer ID]],Table2_1[Merged Customer ID],Table2_1[First Name])</f>
        <v>San Juan</v>
      </c>
      <c r="C315" s="23">
        <f>_xlfn.XLOOKUP(Table7[[#This Row],[Merged Customer ID]],Table3__3_16[Customer ID],Table3__3_16[BMI])</f>
        <v>17.11</v>
      </c>
      <c r="D315" s="23">
        <f>_xlfn.XLOOKUP(Table7[[#This Row],[Merged Customer ID]],Table3__3_16[Customer ID],Table3__3_16[HBA1C])</f>
        <v>4.9800000000000004</v>
      </c>
      <c r="E315" s="22" t="str">
        <f>_xlfn.XLOOKUP(Table7[[#This Row],[Merged Customer ID]],Table3__3_16[Customer ID],Table3__3_16[Heart Issues])</f>
        <v>Yes</v>
      </c>
      <c r="F315" s="23" t="str">
        <f>_xlfn.XLOOKUP(Table7[[#This Row],[Merged Customer ID]],Table3__3_16[Customer ID],Table3__3_16[Any Transplants])</f>
        <v>No</v>
      </c>
      <c r="G315" s="23" t="str">
        <f>_xlfn.XLOOKUP(Table7[[#This Row],[Merged Customer ID]],Table3__3_16[Customer ID],Table3__3_16[Cancer history])</f>
        <v>Yes</v>
      </c>
      <c r="H315" s="23">
        <f>_xlfn.XLOOKUP(Table7[[#This Row],[Merged Customer ID]],Table3__3_16[Customer ID],Table3__3_16[NumberOfMajorSurgeries])</f>
        <v>1</v>
      </c>
      <c r="I315" s="23" t="str">
        <f>_xlfn.XLOOKUP(Table7[[#This Row],[Merged Customer ID]],Table3__3_16[Customer ID],Table3__3_16[smoker])</f>
        <v>Yes</v>
      </c>
      <c r="J315" s="23" t="str">
        <f>_xlfn.XLOOKUP(Table7[[#This Row],[Merged Customer ID]],Table3__3_16[Customer ID],Table3__3_16[Weight Status])</f>
        <v>Underweight</v>
      </c>
      <c r="K315" s="23" t="str">
        <f>_xlfn.XLOOKUP(Table7[[#This Row],[Merged Customer ID]],Table3__3_16[Customer ID],Table3__3_16[Sugar Status])</f>
        <v>Normal</v>
      </c>
      <c r="L315" s="26">
        <f>_xlfn.XLOOKUP(Table7[[#This Row],[Merged Customer ID]],Table6_20[Merged Customer ID],Table6_20[Date of Birth])</f>
        <v>25414</v>
      </c>
      <c r="M315" s="30">
        <f>_xlfn.XLOOKUP(Table7[[#This Row],[Merged Customer ID]],Table6_20[Merged Customer ID],Table6_20[charges],"0",0)</f>
        <v>30366.93</v>
      </c>
      <c r="N315" s="30" t="str">
        <f>_xlfn.XLOOKUP(Table7[[#This Row],[Merged Customer ID]],Table6_20[Merged Customer ID],Table6_20[Hospital tier])</f>
        <v>tier - 2</v>
      </c>
      <c r="O315" s="30" t="str">
        <f>_xlfn.XLOOKUP(Table7[[#This Row],[Merged Customer ID]],Table6_20[Merged Customer ID],Table6_20[City tier])</f>
        <v>tier - 2</v>
      </c>
      <c r="P315" s="30" t="str">
        <f>_xlfn.XLOOKUP(Table7[[#This Row],[Merged Customer ID]],Table6_20[Merged Customer ID],Table6_20[State ID])</f>
        <v>R1011</v>
      </c>
      <c r="Q315" s="36">
        <f>_xlfn.XLOOKUP(Table7[[#This Row],[Merged Customer ID]],Table6_20[Merged Customer ID],Table6_20[Age])</f>
        <v>53.855555555555554</v>
      </c>
    </row>
    <row r="316" spans="1:17" x14ac:dyDescent="0.35">
      <c r="A316" s="22" t="s">
        <v>2057</v>
      </c>
      <c r="B316" s="22" t="str">
        <f>_xlfn.XLOOKUP(Table7[[#This Row],[Merged Customer ID]],Table2_1[Merged Customer ID],Table2_1[First Name])</f>
        <v>Croll</v>
      </c>
      <c r="C316" s="22">
        <f>_xlfn.XLOOKUP(Table7[[#This Row],[Merged Customer ID]],Table3__3_16[Customer ID],Table3__3_16[BMI])</f>
        <v>43.5</v>
      </c>
      <c r="D316" s="22">
        <f>_xlfn.XLOOKUP(Table7[[#This Row],[Merged Customer ID]],Table3__3_16[Customer ID],Table3__3_16[HBA1C])</f>
        <v>6.38</v>
      </c>
      <c r="E316" s="22" t="str">
        <f>_xlfn.XLOOKUP(Table7[[#This Row],[Merged Customer ID]],Table3__3_16[Customer ID],Table3__3_16[Heart Issues])</f>
        <v>No</v>
      </c>
      <c r="F316" s="22" t="str">
        <f>_xlfn.XLOOKUP(Table7[[#This Row],[Merged Customer ID]],Table3__3_16[Customer ID],Table3__3_16[Any Transplants])</f>
        <v>Yes</v>
      </c>
      <c r="G316" s="22" t="str">
        <f>_xlfn.XLOOKUP(Table7[[#This Row],[Merged Customer ID]],Table3__3_16[Customer ID],Table3__3_16[Cancer history])</f>
        <v>No</v>
      </c>
      <c r="H316" s="22">
        <f>_xlfn.XLOOKUP(Table7[[#This Row],[Merged Customer ID]],Table3__3_16[Customer ID],Table3__3_16[NumberOfMajorSurgeries])</f>
        <v>1</v>
      </c>
      <c r="I316" s="22" t="str">
        <f>_xlfn.XLOOKUP(Table7[[#This Row],[Merged Customer ID]],Table3__3_16[Customer ID],Table3__3_16[smoker])</f>
        <v>Yes</v>
      </c>
      <c r="J316" s="22" t="str">
        <f>_xlfn.XLOOKUP(Table7[[#This Row],[Merged Customer ID]],Table3__3_16[Customer ID],Table3__3_16[Weight Status])</f>
        <v>Obesity</v>
      </c>
      <c r="K316" s="22" t="str">
        <f>_xlfn.XLOOKUP(Table7[[#This Row],[Merged Customer ID]],Table3__3_16[Customer ID],Table3__3_16[Sugar Status])</f>
        <v>Prediabetes</v>
      </c>
      <c r="L316" s="25">
        <f>_xlfn.XLOOKUP(Table7[[#This Row],[Merged Customer ID]],Table6_20[Merged Customer ID],Table6_20[Date of Birth])</f>
        <v>38139</v>
      </c>
      <c r="M316" s="29">
        <f>_xlfn.XLOOKUP(Table7[[#This Row],[Merged Customer ID]],Table6_20[Merged Customer ID],Table6_20[charges],"0",0)</f>
        <v>30328.27</v>
      </c>
      <c r="N316" s="29" t="str">
        <f>_xlfn.XLOOKUP(Table7[[#This Row],[Merged Customer ID]],Table6_20[Merged Customer ID],Table6_20[Hospital tier])</f>
        <v>tier - 2</v>
      </c>
      <c r="O316" s="29" t="str">
        <f>_xlfn.XLOOKUP(Table7[[#This Row],[Merged Customer ID]],Table6_20[Merged Customer ID],Table6_20[City tier])</f>
        <v>tier - 2</v>
      </c>
      <c r="P316" s="29" t="str">
        <f>_xlfn.XLOOKUP(Table7[[#This Row],[Merged Customer ID]],Table6_20[Merged Customer ID],Table6_20[State ID])</f>
        <v>R1011</v>
      </c>
      <c r="Q316" s="35">
        <f>_xlfn.XLOOKUP(Table7[[#This Row],[Merged Customer ID]],Table6_20[Merged Customer ID],Table6_20[Age])</f>
        <v>19.019444444444446</v>
      </c>
    </row>
    <row r="317" spans="1:17" x14ac:dyDescent="0.35">
      <c r="A317" s="23" t="s">
        <v>2056</v>
      </c>
      <c r="B317" s="23" t="str">
        <f>_xlfn.XLOOKUP(Table7[[#This Row],[Merged Customer ID]],Table2_1[Merged Customer ID],Table2_1[First Name])</f>
        <v>Rolfes</v>
      </c>
      <c r="C317" s="23">
        <f>_xlfn.XLOOKUP(Table7[[#This Row],[Merged Customer ID]],Table3__3_16[Customer ID],Table3__3_16[BMI])</f>
        <v>25.364999999999998</v>
      </c>
      <c r="D317" s="23">
        <f>_xlfn.XLOOKUP(Table7[[#This Row],[Merged Customer ID]],Table3__3_16[Customer ID],Table3__3_16[HBA1C])</f>
        <v>5.19</v>
      </c>
      <c r="E317" s="22" t="str">
        <f>_xlfn.XLOOKUP(Table7[[#This Row],[Merged Customer ID]],Table3__3_16[Customer ID],Table3__3_16[Heart Issues])</f>
        <v>No</v>
      </c>
      <c r="F317" s="23" t="str">
        <f>_xlfn.XLOOKUP(Table7[[#This Row],[Merged Customer ID]],Table3__3_16[Customer ID],Table3__3_16[Any Transplants])</f>
        <v>No</v>
      </c>
      <c r="G317" s="23" t="str">
        <f>_xlfn.XLOOKUP(Table7[[#This Row],[Merged Customer ID]],Table3__3_16[Customer ID],Table3__3_16[Cancer history])</f>
        <v>No</v>
      </c>
      <c r="H317" s="23">
        <f>_xlfn.XLOOKUP(Table7[[#This Row],[Merged Customer ID]],Table3__3_16[Customer ID],Table3__3_16[NumberOfMajorSurgeries])</f>
        <v>2</v>
      </c>
      <c r="I317" s="23" t="str">
        <f>_xlfn.XLOOKUP(Table7[[#This Row],[Merged Customer ID]],Table3__3_16[Customer ID],Table3__3_16[smoker])</f>
        <v>No</v>
      </c>
      <c r="J317" s="23" t="str">
        <f>_xlfn.XLOOKUP(Table7[[#This Row],[Merged Customer ID]],Table3__3_16[Customer ID],Table3__3_16[Weight Status])</f>
        <v>Overweight</v>
      </c>
      <c r="K317" s="23" t="str">
        <f>_xlfn.XLOOKUP(Table7[[#This Row],[Merged Customer ID]],Table3__3_16[Customer ID],Table3__3_16[Sugar Status])</f>
        <v>Normal</v>
      </c>
      <c r="L317" s="26">
        <f>_xlfn.XLOOKUP(Table7[[#This Row],[Merged Customer ID]],Table6_20[Merged Customer ID],Table6_20[Date of Birth])</f>
        <v>26504</v>
      </c>
      <c r="M317" s="30">
        <f>_xlfn.XLOOKUP(Table7[[#This Row],[Merged Customer ID]],Table6_20[Merged Customer ID],Table6_20[charges],"0",0)</f>
        <v>30284.639999999999</v>
      </c>
      <c r="N317" s="30" t="str">
        <f>_xlfn.XLOOKUP(Table7[[#This Row],[Merged Customer ID]],Table6_20[Merged Customer ID],Table6_20[Hospital tier])</f>
        <v>tier - 1</v>
      </c>
      <c r="O317" s="30" t="str">
        <f>_xlfn.XLOOKUP(Table7[[#This Row],[Merged Customer ID]],Table6_20[Merged Customer ID],Table6_20[City tier])</f>
        <v>tier - 1</v>
      </c>
      <c r="P317" s="30" t="str">
        <f>_xlfn.XLOOKUP(Table7[[#This Row],[Merged Customer ID]],Table6_20[Merged Customer ID],Table6_20[State ID])</f>
        <v>R1012</v>
      </c>
      <c r="Q317" s="36">
        <f>_xlfn.XLOOKUP(Table7[[#This Row],[Merged Customer ID]],Table6_20[Merged Customer ID],Table6_20[Age])</f>
        <v>50.87222222222222</v>
      </c>
    </row>
    <row r="318" spans="1:17" x14ac:dyDescent="0.35">
      <c r="A318" s="22" t="s">
        <v>2055</v>
      </c>
      <c r="B318" s="22" t="str">
        <f>_xlfn.XLOOKUP(Table7[[#This Row],[Merged Customer ID]],Table2_1[Merged Customer ID],Table2_1[First Name])</f>
        <v>Hinkle</v>
      </c>
      <c r="C318" s="22">
        <f>_xlfn.XLOOKUP(Table7[[#This Row],[Merged Customer ID]],Table3__3_16[Customer ID],Table3__3_16[BMI])</f>
        <v>28.594999999999999</v>
      </c>
      <c r="D318" s="22">
        <f>_xlfn.XLOOKUP(Table7[[#This Row],[Merged Customer ID]],Table3__3_16[Customer ID],Table3__3_16[HBA1C])</f>
        <v>10.210000000000001</v>
      </c>
      <c r="E318" s="22" t="str">
        <f>_xlfn.XLOOKUP(Table7[[#This Row],[Merged Customer ID]],Table3__3_16[Customer ID],Table3__3_16[Heart Issues])</f>
        <v>No</v>
      </c>
      <c r="F318" s="22" t="str">
        <f>_xlfn.XLOOKUP(Table7[[#This Row],[Merged Customer ID]],Table3__3_16[Customer ID],Table3__3_16[Any Transplants])</f>
        <v>No</v>
      </c>
      <c r="G318" s="22" t="str">
        <f>_xlfn.XLOOKUP(Table7[[#This Row],[Merged Customer ID]],Table3__3_16[Customer ID],Table3__3_16[Cancer history])</f>
        <v>No</v>
      </c>
      <c r="H318" s="22">
        <f>_xlfn.XLOOKUP(Table7[[#This Row],[Merged Customer ID]],Table3__3_16[Customer ID],Table3__3_16[NumberOfMajorSurgeries])</f>
        <v>0</v>
      </c>
      <c r="I318" s="22" t="str">
        <f>_xlfn.XLOOKUP(Table7[[#This Row],[Merged Customer ID]],Table3__3_16[Customer ID],Table3__3_16[smoker])</f>
        <v>No</v>
      </c>
      <c r="J318" s="22" t="str">
        <f>_xlfn.XLOOKUP(Table7[[#This Row],[Merged Customer ID]],Table3__3_16[Customer ID],Table3__3_16[Weight Status])</f>
        <v>Overweight</v>
      </c>
      <c r="K318" s="22" t="str">
        <f>_xlfn.XLOOKUP(Table7[[#This Row],[Merged Customer ID]],Table3__3_16[Customer ID],Table3__3_16[Sugar Status])</f>
        <v>Diabetes</v>
      </c>
      <c r="L318" s="25">
        <f>_xlfn.XLOOKUP(Table7[[#This Row],[Merged Customer ID]],Table6_20[Merged Customer ID],Table6_20[Date of Birth])</f>
        <v>22904</v>
      </c>
      <c r="M318" s="29">
        <f>_xlfn.XLOOKUP(Table7[[#This Row],[Merged Customer ID]],Table6_20[Merged Customer ID],Table6_20[charges],"0",0)</f>
        <v>30260</v>
      </c>
      <c r="N318" s="29" t="str">
        <f>_xlfn.XLOOKUP(Table7[[#This Row],[Merged Customer ID]],Table6_20[Merged Customer ID],Table6_20[Hospital tier])</f>
        <v>tier - 1</v>
      </c>
      <c r="O318" s="29" t="str">
        <f>_xlfn.XLOOKUP(Table7[[#This Row],[Merged Customer ID]],Table6_20[Merged Customer ID],Table6_20[City tier])</f>
        <v>tier - 1</v>
      </c>
      <c r="P318" s="29" t="str">
        <f>_xlfn.XLOOKUP(Table7[[#This Row],[Merged Customer ID]],Table6_20[Merged Customer ID],Table6_20[State ID])</f>
        <v>R1014</v>
      </c>
      <c r="Q318" s="35">
        <f>_xlfn.XLOOKUP(Table7[[#This Row],[Merged Customer ID]],Table6_20[Merged Customer ID],Table6_20[Age])</f>
        <v>60.730555555555554</v>
      </c>
    </row>
    <row r="319" spans="1:17" x14ac:dyDescent="0.35">
      <c r="A319" s="23" t="s">
        <v>2054</v>
      </c>
      <c r="B319" s="23" t="str">
        <f>_xlfn.XLOOKUP(Table7[[#This Row],[Merged Customer ID]],Table2_1[Merged Customer ID],Table2_1[First Name])</f>
        <v>Leuchanka</v>
      </c>
      <c r="C319" s="23">
        <f>_xlfn.XLOOKUP(Table7[[#This Row],[Merged Customer ID]],Table3__3_16[Customer ID],Table3__3_16[BMI])</f>
        <v>29.83</v>
      </c>
      <c r="D319" s="23">
        <f>_xlfn.XLOOKUP(Table7[[#This Row],[Merged Customer ID]],Table3__3_16[Customer ID],Table3__3_16[HBA1C])</f>
        <v>9.6999999999999993</v>
      </c>
      <c r="E319" s="22" t="str">
        <f>_xlfn.XLOOKUP(Table7[[#This Row],[Merged Customer ID]],Table3__3_16[Customer ID],Table3__3_16[Heart Issues])</f>
        <v>Yes</v>
      </c>
      <c r="F319" s="23" t="str">
        <f>_xlfn.XLOOKUP(Table7[[#This Row],[Merged Customer ID]],Table3__3_16[Customer ID],Table3__3_16[Any Transplants])</f>
        <v>No</v>
      </c>
      <c r="G319" s="23" t="str">
        <f>_xlfn.XLOOKUP(Table7[[#This Row],[Merged Customer ID]],Table3__3_16[Customer ID],Table3__3_16[Cancer history])</f>
        <v>Yes</v>
      </c>
      <c r="H319" s="23">
        <f>_xlfn.XLOOKUP(Table7[[#This Row],[Merged Customer ID]],Table3__3_16[Customer ID],Table3__3_16[NumberOfMajorSurgeries])</f>
        <v>1</v>
      </c>
      <c r="I319" s="23" t="str">
        <f>_xlfn.XLOOKUP(Table7[[#This Row],[Merged Customer ID]],Table3__3_16[Customer ID],Table3__3_16[smoker])</f>
        <v>Yes</v>
      </c>
      <c r="J319" s="23" t="str">
        <f>_xlfn.XLOOKUP(Table7[[#This Row],[Merged Customer ID]],Table3__3_16[Customer ID],Table3__3_16[Weight Status])</f>
        <v>Overweight</v>
      </c>
      <c r="K319" s="23" t="str">
        <f>_xlfn.XLOOKUP(Table7[[#This Row],[Merged Customer ID]],Table3__3_16[Customer ID],Table3__3_16[Sugar Status])</f>
        <v>Diabetes</v>
      </c>
      <c r="L319" s="26">
        <f>_xlfn.XLOOKUP(Table7[[#This Row],[Merged Customer ID]],Table6_20[Merged Customer ID],Table6_20[Date of Birth])</f>
        <v>23267</v>
      </c>
      <c r="M319" s="30">
        <f>_xlfn.XLOOKUP(Table7[[#This Row],[Merged Customer ID]],Table6_20[Merged Customer ID],Table6_20[charges],"0",0)</f>
        <v>30184.94</v>
      </c>
      <c r="N319" s="30" t="str">
        <f>_xlfn.XLOOKUP(Table7[[#This Row],[Merged Customer ID]],Table6_20[Merged Customer ID],Table6_20[Hospital tier])</f>
        <v>tier - 1</v>
      </c>
      <c r="O319" s="30" t="str">
        <f>_xlfn.XLOOKUP(Table7[[#This Row],[Merged Customer ID]],Table6_20[Merged Customer ID],Table6_20[City tier])</f>
        <v>tier - 1</v>
      </c>
      <c r="P319" s="30" t="str">
        <f>_xlfn.XLOOKUP(Table7[[#This Row],[Merged Customer ID]],Table6_20[Merged Customer ID],Table6_20[State ID])</f>
        <v>R1014</v>
      </c>
      <c r="Q319" s="36">
        <f>_xlfn.XLOOKUP(Table7[[#This Row],[Merged Customer ID]],Table6_20[Merged Customer ID],Table6_20[Age])</f>
        <v>59.736111111111114</v>
      </c>
    </row>
    <row r="320" spans="1:17" x14ac:dyDescent="0.35">
      <c r="A320" s="22" t="s">
        <v>2053</v>
      </c>
      <c r="B320" s="22" t="str">
        <f>_xlfn.XLOOKUP(Table7[[#This Row],[Merged Customer ID]],Table2_1[Merged Customer ID],Table2_1[First Name])</f>
        <v>Ayr</v>
      </c>
      <c r="C320" s="22">
        <f>_xlfn.XLOOKUP(Table7[[#This Row],[Merged Customer ID]],Table3__3_16[Customer ID],Table3__3_16[BMI])</f>
        <v>24.7</v>
      </c>
      <c r="D320" s="22">
        <f>_xlfn.XLOOKUP(Table7[[#This Row],[Merged Customer ID]],Table3__3_16[Customer ID],Table3__3_16[HBA1C])</f>
        <v>10.25</v>
      </c>
      <c r="E320" s="22" t="str">
        <f>_xlfn.XLOOKUP(Table7[[#This Row],[Merged Customer ID]],Table3__3_16[Customer ID],Table3__3_16[Heart Issues])</f>
        <v>No</v>
      </c>
      <c r="F320" s="22" t="str">
        <f>_xlfn.XLOOKUP(Table7[[#This Row],[Merged Customer ID]],Table3__3_16[Customer ID],Table3__3_16[Any Transplants])</f>
        <v>No</v>
      </c>
      <c r="G320" s="22" t="str">
        <f>_xlfn.XLOOKUP(Table7[[#This Row],[Merged Customer ID]],Table3__3_16[Customer ID],Table3__3_16[Cancer history])</f>
        <v>No</v>
      </c>
      <c r="H320" s="22">
        <f>_xlfn.XLOOKUP(Table7[[#This Row],[Merged Customer ID]],Table3__3_16[Customer ID],Table3__3_16[NumberOfMajorSurgeries])</f>
        <v>3</v>
      </c>
      <c r="I320" s="22" t="str">
        <f>_xlfn.XLOOKUP(Table7[[#This Row],[Merged Customer ID]],Table3__3_16[Customer ID],Table3__3_16[smoker])</f>
        <v>No</v>
      </c>
      <c r="J320" s="22" t="str">
        <f>_xlfn.XLOOKUP(Table7[[#This Row],[Merged Customer ID]],Table3__3_16[Customer ID],Table3__3_16[Weight Status])</f>
        <v>Normal Weight</v>
      </c>
      <c r="K320" s="22" t="str">
        <f>_xlfn.XLOOKUP(Table7[[#This Row],[Merged Customer ID]],Table3__3_16[Customer ID],Table3__3_16[Sugar Status])</f>
        <v>Diabetes</v>
      </c>
      <c r="L320" s="25">
        <f>_xlfn.XLOOKUP(Table7[[#This Row],[Merged Customer ID]],Table6_20[Merged Customer ID],Table6_20[Date of Birth])</f>
        <v>21408</v>
      </c>
      <c r="M320" s="29">
        <f>_xlfn.XLOOKUP(Table7[[#This Row],[Merged Customer ID]],Table6_20[Merged Customer ID],Table6_20[charges],"0",0)</f>
        <v>30166.62</v>
      </c>
      <c r="N320" s="29" t="str">
        <f>_xlfn.XLOOKUP(Table7[[#This Row],[Merged Customer ID]],Table6_20[Merged Customer ID],Table6_20[Hospital tier])</f>
        <v>tier - 1</v>
      </c>
      <c r="O320" s="29" t="str">
        <f>_xlfn.XLOOKUP(Table7[[#This Row],[Merged Customer ID]],Table6_20[Merged Customer ID],Table6_20[City tier])</f>
        <v>tier - 3</v>
      </c>
      <c r="P320" s="29" t="str">
        <f>_xlfn.XLOOKUP(Table7[[#This Row],[Merged Customer ID]],Table6_20[Merged Customer ID],Table6_20[State ID])</f>
        <v>R1012</v>
      </c>
      <c r="Q320" s="35">
        <f>_xlfn.XLOOKUP(Table7[[#This Row],[Merged Customer ID]],Table6_20[Merged Customer ID],Table6_20[Age])</f>
        <v>64.825000000000003</v>
      </c>
    </row>
    <row r="321" spans="1:17" x14ac:dyDescent="0.35">
      <c r="A321" s="23" t="s">
        <v>2052</v>
      </c>
      <c r="B321" s="23" t="str">
        <f>_xlfn.XLOOKUP(Table7[[#This Row],[Merged Customer ID]],Table2_1[Merged Customer ID],Table2_1[First Name])</f>
        <v>Siegel</v>
      </c>
      <c r="C321" s="23">
        <f>_xlfn.XLOOKUP(Table7[[#This Row],[Merged Customer ID]],Table3__3_16[Customer ID],Table3__3_16[BMI])</f>
        <v>17.940000000000001</v>
      </c>
      <c r="D321" s="23">
        <f>_xlfn.XLOOKUP(Table7[[#This Row],[Merged Customer ID]],Table3__3_16[Customer ID],Table3__3_16[HBA1C])</f>
        <v>9.77</v>
      </c>
      <c r="E321" s="22" t="str">
        <f>_xlfn.XLOOKUP(Table7[[#This Row],[Merged Customer ID]],Table3__3_16[Customer ID],Table3__3_16[Heart Issues])</f>
        <v>No</v>
      </c>
      <c r="F321" s="23" t="str">
        <f>_xlfn.XLOOKUP(Table7[[#This Row],[Merged Customer ID]],Table3__3_16[Customer ID],Table3__3_16[Any Transplants])</f>
        <v>No</v>
      </c>
      <c r="G321" s="23" t="str">
        <f>_xlfn.XLOOKUP(Table7[[#This Row],[Merged Customer ID]],Table3__3_16[Customer ID],Table3__3_16[Cancer history])</f>
        <v>No</v>
      </c>
      <c r="H321" s="23">
        <f>_xlfn.XLOOKUP(Table7[[#This Row],[Merged Customer ID]],Table3__3_16[Customer ID],Table3__3_16[NumberOfMajorSurgeries])</f>
        <v>0</v>
      </c>
      <c r="I321" s="23" t="str">
        <f>_xlfn.XLOOKUP(Table7[[#This Row],[Merged Customer ID]],Table3__3_16[Customer ID],Table3__3_16[smoker])</f>
        <v>Yes</v>
      </c>
      <c r="J321" s="23" t="str">
        <f>_xlfn.XLOOKUP(Table7[[#This Row],[Merged Customer ID]],Table3__3_16[Customer ID],Table3__3_16[Weight Status])</f>
        <v>Underweight</v>
      </c>
      <c r="K321" s="23" t="str">
        <f>_xlfn.XLOOKUP(Table7[[#This Row],[Merged Customer ID]],Table3__3_16[Customer ID],Table3__3_16[Sugar Status])</f>
        <v>Diabetes</v>
      </c>
      <c r="L321" s="26">
        <f>_xlfn.XLOOKUP(Table7[[#This Row],[Merged Customer ID]],Table6_20[Merged Customer ID],Table6_20[Date of Birth])</f>
        <v>26292</v>
      </c>
      <c r="M321" s="30">
        <f>_xlfn.XLOOKUP(Table7[[#This Row],[Merged Customer ID]],Table6_20[Merged Customer ID],Table6_20[charges],"0",0)</f>
        <v>30134.75</v>
      </c>
      <c r="N321" s="30" t="str">
        <f>_xlfn.XLOOKUP(Table7[[#This Row],[Merged Customer ID]],Table6_20[Merged Customer ID],Table6_20[Hospital tier])</f>
        <v>tier - 2</v>
      </c>
      <c r="O321" s="30" t="str">
        <f>_xlfn.XLOOKUP(Table7[[#This Row],[Merged Customer ID]],Table6_20[Merged Customer ID],Table6_20[City tier])</f>
        <v>tier - 3</v>
      </c>
      <c r="P321" s="30" t="str">
        <f>_xlfn.XLOOKUP(Table7[[#This Row],[Merged Customer ID]],Table6_20[Merged Customer ID],Table6_20[State ID])</f>
        <v>R1011</v>
      </c>
      <c r="Q321" s="36">
        <f>_xlfn.XLOOKUP(Table7[[#This Row],[Merged Customer ID]],Table6_20[Merged Customer ID],Table6_20[Age])</f>
        <v>51.452777777777776</v>
      </c>
    </row>
    <row r="322" spans="1:17" x14ac:dyDescent="0.35">
      <c r="A322" s="22" t="s">
        <v>2051</v>
      </c>
      <c r="B322" s="22" t="str">
        <f>_xlfn.XLOOKUP(Table7[[#This Row],[Merged Customer ID]],Table2_1[Merged Customer ID],Table2_1[First Name])</f>
        <v>Penrose</v>
      </c>
      <c r="C322" s="22">
        <f>_xlfn.XLOOKUP(Table7[[#This Row],[Merged Customer ID]],Table3__3_16[Customer ID],Table3__3_16[BMI])</f>
        <v>21.08</v>
      </c>
      <c r="D322" s="22">
        <f>_xlfn.XLOOKUP(Table7[[#This Row],[Merged Customer ID]],Table3__3_16[Customer ID],Table3__3_16[HBA1C])</f>
        <v>4.83</v>
      </c>
      <c r="E322" s="22" t="str">
        <f>_xlfn.XLOOKUP(Table7[[#This Row],[Merged Customer ID]],Table3__3_16[Customer ID],Table3__3_16[Heart Issues])</f>
        <v>No</v>
      </c>
      <c r="F322" s="22" t="str">
        <f>_xlfn.XLOOKUP(Table7[[#This Row],[Merged Customer ID]],Table3__3_16[Customer ID],Table3__3_16[Any Transplants])</f>
        <v>No</v>
      </c>
      <c r="G322" s="22" t="str">
        <f>_xlfn.XLOOKUP(Table7[[#This Row],[Merged Customer ID]],Table3__3_16[Customer ID],Table3__3_16[Cancer history])</f>
        <v>Yes</v>
      </c>
      <c r="H322" s="22">
        <f>_xlfn.XLOOKUP(Table7[[#This Row],[Merged Customer ID]],Table3__3_16[Customer ID],Table3__3_16[NumberOfMajorSurgeries])</f>
        <v>1</v>
      </c>
      <c r="I322" s="22" t="str">
        <f>_xlfn.XLOOKUP(Table7[[#This Row],[Merged Customer ID]],Table3__3_16[Customer ID],Table3__3_16[smoker])</f>
        <v>Yes</v>
      </c>
      <c r="J322" s="22" t="str">
        <f>_xlfn.XLOOKUP(Table7[[#This Row],[Merged Customer ID]],Table3__3_16[Customer ID],Table3__3_16[Weight Status])</f>
        <v>Normal Weight</v>
      </c>
      <c r="K322" s="22" t="str">
        <f>_xlfn.XLOOKUP(Table7[[#This Row],[Merged Customer ID]],Table3__3_16[Customer ID],Table3__3_16[Sugar Status])</f>
        <v>Normal</v>
      </c>
      <c r="L322" s="25">
        <f>_xlfn.XLOOKUP(Table7[[#This Row],[Merged Customer ID]],Table6_20[Merged Customer ID],Table6_20[Date of Birth])</f>
        <v>29100</v>
      </c>
      <c r="M322" s="29">
        <f>_xlfn.XLOOKUP(Table7[[#This Row],[Merged Customer ID]],Table6_20[Merged Customer ID],Table6_20[charges],"0",0)</f>
        <v>30095.97</v>
      </c>
      <c r="N322" s="29" t="str">
        <f>_xlfn.XLOOKUP(Table7[[#This Row],[Merged Customer ID]],Table6_20[Merged Customer ID],Table6_20[Hospital tier])</f>
        <v>tier - 2</v>
      </c>
      <c r="O322" s="29" t="str">
        <f>_xlfn.XLOOKUP(Table7[[#This Row],[Merged Customer ID]],Table6_20[Merged Customer ID],Table6_20[City tier])</f>
        <v>tier - 3</v>
      </c>
      <c r="P322" s="29" t="str">
        <f>_xlfn.XLOOKUP(Table7[[#This Row],[Merged Customer ID]],Table6_20[Merged Customer ID],Table6_20[State ID])</f>
        <v>R1011</v>
      </c>
      <c r="Q322" s="35">
        <f>_xlfn.XLOOKUP(Table7[[#This Row],[Merged Customer ID]],Table6_20[Merged Customer ID],Table6_20[Age])</f>
        <v>43.766666666666666</v>
      </c>
    </row>
    <row r="323" spans="1:17" x14ac:dyDescent="0.35">
      <c r="A323" s="23" t="s">
        <v>2050</v>
      </c>
      <c r="B323" s="23" t="str">
        <f>_xlfn.XLOOKUP(Table7[[#This Row],[Merged Customer ID]],Table2_1[Merged Customer ID],Table2_1[First Name])</f>
        <v>Schuler</v>
      </c>
      <c r="C323" s="23">
        <f>_xlfn.XLOOKUP(Table7[[#This Row],[Merged Customer ID]],Table3__3_16[Customer ID],Table3__3_16[BMI])</f>
        <v>37.715000000000003</v>
      </c>
      <c r="D323" s="23">
        <f>_xlfn.XLOOKUP(Table7[[#This Row],[Merged Customer ID]],Table3__3_16[Customer ID],Table3__3_16[HBA1C])</f>
        <v>10.86</v>
      </c>
      <c r="E323" s="22" t="str">
        <f>_xlfn.XLOOKUP(Table7[[#This Row],[Merged Customer ID]],Table3__3_16[Customer ID],Table3__3_16[Heart Issues])</f>
        <v>Yes</v>
      </c>
      <c r="F323" s="23" t="str">
        <f>_xlfn.XLOOKUP(Table7[[#This Row],[Merged Customer ID]],Table3__3_16[Customer ID],Table3__3_16[Any Transplants])</f>
        <v>No</v>
      </c>
      <c r="G323" s="23" t="str">
        <f>_xlfn.XLOOKUP(Table7[[#This Row],[Merged Customer ID]],Table3__3_16[Customer ID],Table3__3_16[Cancer history])</f>
        <v>No</v>
      </c>
      <c r="H323" s="23">
        <f>_xlfn.XLOOKUP(Table7[[#This Row],[Merged Customer ID]],Table3__3_16[Customer ID],Table3__3_16[NumberOfMajorSurgeries])</f>
        <v>0</v>
      </c>
      <c r="I323" s="23" t="str">
        <f>_xlfn.XLOOKUP(Table7[[#This Row],[Merged Customer ID]],Table3__3_16[Customer ID],Table3__3_16[smoker])</f>
        <v>No</v>
      </c>
      <c r="J323" s="23" t="str">
        <f>_xlfn.XLOOKUP(Table7[[#This Row],[Merged Customer ID]],Table3__3_16[Customer ID],Table3__3_16[Weight Status])</f>
        <v>Obesity</v>
      </c>
      <c r="K323" s="23" t="str">
        <f>_xlfn.XLOOKUP(Table7[[#This Row],[Merged Customer ID]],Table3__3_16[Customer ID],Table3__3_16[Sugar Status])</f>
        <v>Diabetes</v>
      </c>
      <c r="L323" s="26">
        <f>_xlfn.XLOOKUP(Table7[[#This Row],[Merged Customer ID]],Table6_20[Merged Customer ID],Table6_20[Date of Birth])</f>
        <v>24639</v>
      </c>
      <c r="M323" s="30">
        <f>_xlfn.XLOOKUP(Table7[[#This Row],[Merged Customer ID]],Table6_20[Merged Customer ID],Table6_20[charges],"0",0)</f>
        <v>30063.58</v>
      </c>
      <c r="N323" s="30" t="str">
        <f>_xlfn.XLOOKUP(Table7[[#This Row],[Merged Customer ID]],Table6_20[Merged Customer ID],Table6_20[Hospital tier])</f>
        <v>tier - 1</v>
      </c>
      <c r="O323" s="30" t="str">
        <f>_xlfn.XLOOKUP(Table7[[#This Row],[Merged Customer ID]],Table6_20[Merged Customer ID],Table6_20[City tier])</f>
        <v>tier - 1</v>
      </c>
      <c r="P323" s="30" t="str">
        <f>_xlfn.XLOOKUP(Table7[[#This Row],[Merged Customer ID]],Table6_20[Merged Customer ID],Table6_20[State ID])</f>
        <v>R1012</v>
      </c>
      <c r="Q323" s="36">
        <f>_xlfn.XLOOKUP(Table7[[#This Row],[Merged Customer ID]],Table6_20[Merged Customer ID],Table6_20[Age])</f>
        <v>55.977777777777774</v>
      </c>
    </row>
    <row r="324" spans="1:17" x14ac:dyDescent="0.35">
      <c r="A324" s="22" t="s">
        <v>2049</v>
      </c>
      <c r="B324" s="22" t="str">
        <f>_xlfn.XLOOKUP(Table7[[#This Row],[Merged Customer ID]],Table2_1[Merged Customer ID],Table2_1[First Name])</f>
        <v>Walker</v>
      </c>
      <c r="C324" s="22">
        <f>_xlfn.XLOOKUP(Table7[[#This Row],[Merged Customer ID]],Table3__3_16[Customer ID],Table3__3_16[BMI])</f>
        <v>22.39</v>
      </c>
      <c r="D324" s="22">
        <f>_xlfn.XLOOKUP(Table7[[#This Row],[Merged Customer ID]],Table3__3_16[Customer ID],Table3__3_16[HBA1C])</f>
        <v>9.5299999999999994</v>
      </c>
      <c r="E324" s="22" t="str">
        <f>_xlfn.XLOOKUP(Table7[[#This Row],[Merged Customer ID]],Table3__3_16[Customer ID],Table3__3_16[Heart Issues])</f>
        <v>Yes</v>
      </c>
      <c r="F324" s="22" t="str">
        <f>_xlfn.XLOOKUP(Table7[[#This Row],[Merged Customer ID]],Table3__3_16[Customer ID],Table3__3_16[Any Transplants])</f>
        <v>No</v>
      </c>
      <c r="G324" s="22" t="str">
        <f>_xlfn.XLOOKUP(Table7[[#This Row],[Merged Customer ID]],Table3__3_16[Customer ID],Table3__3_16[Cancer history])</f>
        <v>No</v>
      </c>
      <c r="H324" s="22">
        <f>_xlfn.XLOOKUP(Table7[[#This Row],[Merged Customer ID]],Table3__3_16[Customer ID],Table3__3_16[NumberOfMajorSurgeries])</f>
        <v>0</v>
      </c>
      <c r="I324" s="22" t="str">
        <f>_xlfn.XLOOKUP(Table7[[#This Row],[Merged Customer ID]],Table3__3_16[Customer ID],Table3__3_16[smoker])</f>
        <v>Yes</v>
      </c>
      <c r="J324" s="22" t="str">
        <f>_xlfn.XLOOKUP(Table7[[#This Row],[Merged Customer ID]],Table3__3_16[Customer ID],Table3__3_16[Weight Status])</f>
        <v>Normal Weight</v>
      </c>
      <c r="K324" s="22" t="str">
        <f>_xlfn.XLOOKUP(Table7[[#This Row],[Merged Customer ID]],Table3__3_16[Customer ID],Table3__3_16[Sugar Status])</f>
        <v>Diabetes</v>
      </c>
      <c r="L324" s="25">
        <f>_xlfn.XLOOKUP(Table7[[#This Row],[Merged Customer ID]],Table6_20[Merged Customer ID],Table6_20[Date of Birth])</f>
        <v>29802</v>
      </c>
      <c r="M324" s="29">
        <f>_xlfn.XLOOKUP(Table7[[#This Row],[Merged Customer ID]],Table6_20[Merged Customer ID],Table6_20[charges],"0",0)</f>
        <v>30026.87</v>
      </c>
      <c r="N324" s="29" t="str">
        <f>_xlfn.XLOOKUP(Table7[[#This Row],[Merged Customer ID]],Table6_20[Merged Customer ID],Table6_20[Hospital tier])</f>
        <v>tier - 2</v>
      </c>
      <c r="O324" s="29" t="str">
        <f>_xlfn.XLOOKUP(Table7[[#This Row],[Merged Customer ID]],Table6_20[Merged Customer ID],Table6_20[City tier])</f>
        <v>tier - 3</v>
      </c>
      <c r="P324" s="29" t="str">
        <f>_xlfn.XLOOKUP(Table7[[#This Row],[Merged Customer ID]],Table6_20[Merged Customer ID],Table6_20[State ID])</f>
        <v>R1012</v>
      </c>
      <c r="Q324" s="35">
        <f>_xlfn.XLOOKUP(Table7[[#This Row],[Merged Customer ID]],Table6_20[Merged Customer ID],Table6_20[Age])</f>
        <v>41.844444444444441</v>
      </c>
    </row>
    <row r="325" spans="1:17" x14ac:dyDescent="0.35">
      <c r="A325" s="23" t="s">
        <v>2048</v>
      </c>
      <c r="B325" s="23" t="str">
        <f>_xlfn.XLOOKUP(Table7[[#This Row],[Merged Customer ID]],Table2_1[Merged Customer ID],Table2_1[First Name])</f>
        <v>Stange</v>
      </c>
      <c r="C325" s="23">
        <f>_xlfn.XLOOKUP(Table7[[#This Row],[Merged Customer ID]],Table3__3_16[Customer ID],Table3__3_16[BMI])</f>
        <v>28.78</v>
      </c>
      <c r="D325" s="23">
        <f>_xlfn.XLOOKUP(Table7[[#This Row],[Merged Customer ID]],Table3__3_16[Customer ID],Table3__3_16[HBA1C])</f>
        <v>5.68</v>
      </c>
      <c r="E325" s="22" t="str">
        <f>_xlfn.XLOOKUP(Table7[[#This Row],[Merged Customer ID]],Table3__3_16[Customer ID],Table3__3_16[Heart Issues])</f>
        <v>No</v>
      </c>
      <c r="F325" s="23" t="str">
        <f>_xlfn.XLOOKUP(Table7[[#This Row],[Merged Customer ID]],Table3__3_16[Customer ID],Table3__3_16[Any Transplants])</f>
        <v>No</v>
      </c>
      <c r="G325" s="23" t="str">
        <f>_xlfn.XLOOKUP(Table7[[#This Row],[Merged Customer ID]],Table3__3_16[Customer ID],Table3__3_16[Cancer history])</f>
        <v>No</v>
      </c>
      <c r="H325" s="23">
        <f>_xlfn.XLOOKUP(Table7[[#This Row],[Merged Customer ID]],Table3__3_16[Customer ID],Table3__3_16[NumberOfMajorSurgeries])</f>
        <v>0</v>
      </c>
      <c r="I325" s="23" t="str">
        <f>_xlfn.XLOOKUP(Table7[[#This Row],[Merged Customer ID]],Table3__3_16[Customer ID],Table3__3_16[smoker])</f>
        <v>Yes</v>
      </c>
      <c r="J325" s="23" t="str">
        <f>_xlfn.XLOOKUP(Table7[[#This Row],[Merged Customer ID]],Table3__3_16[Customer ID],Table3__3_16[Weight Status])</f>
        <v>Overweight</v>
      </c>
      <c r="K325" s="23" t="str">
        <f>_xlfn.XLOOKUP(Table7[[#This Row],[Merged Customer ID]],Table3__3_16[Customer ID],Table3__3_16[Sugar Status])</f>
        <v>Normal</v>
      </c>
      <c r="L325" s="26">
        <f>_xlfn.XLOOKUP(Table7[[#This Row],[Merged Customer ID]],Table6_20[Merged Customer ID],Table6_20[Date of Birth])</f>
        <v>33516</v>
      </c>
      <c r="M325" s="30">
        <f>_xlfn.XLOOKUP(Table7[[#This Row],[Merged Customer ID]],Table6_20[Merged Customer ID],Table6_20[charges],"0",0)</f>
        <v>29969.67</v>
      </c>
      <c r="N325" s="30" t="str">
        <f>_xlfn.XLOOKUP(Table7[[#This Row],[Merged Customer ID]],Table6_20[Merged Customer ID],Table6_20[Hospital tier])</f>
        <v>tier - 1</v>
      </c>
      <c r="O325" s="30" t="str">
        <f>_xlfn.XLOOKUP(Table7[[#This Row],[Merged Customer ID]],Table6_20[Merged Customer ID],Table6_20[City tier])</f>
        <v>tier - 1</v>
      </c>
      <c r="P325" s="30" t="str">
        <f>_xlfn.XLOOKUP(Table7[[#This Row],[Merged Customer ID]],Table6_20[Merged Customer ID],Table6_20[State ID])</f>
        <v>R1011</v>
      </c>
      <c r="Q325" s="36">
        <f>_xlfn.XLOOKUP(Table7[[#This Row],[Merged Customer ID]],Table6_20[Merged Customer ID],Table6_20[Age])</f>
        <v>31.675000000000001</v>
      </c>
    </row>
    <row r="326" spans="1:17" x14ac:dyDescent="0.35">
      <c r="A326" s="22" t="s">
        <v>2047</v>
      </c>
      <c r="B326" s="22" t="str">
        <f>_xlfn.XLOOKUP(Table7[[#This Row],[Merged Customer ID]],Table2_1[Merged Customer ID],Table2_1[First Name])</f>
        <v>Roy</v>
      </c>
      <c r="C326" s="22">
        <f>_xlfn.XLOOKUP(Table7[[#This Row],[Merged Customer ID]],Table3__3_16[Customer ID],Table3__3_16[BMI])</f>
        <v>18.329999999999998</v>
      </c>
      <c r="D326" s="22">
        <f>_xlfn.XLOOKUP(Table7[[#This Row],[Merged Customer ID]],Table3__3_16[Customer ID],Table3__3_16[HBA1C])</f>
        <v>5.57</v>
      </c>
      <c r="E326" s="22" t="str">
        <f>_xlfn.XLOOKUP(Table7[[#This Row],[Merged Customer ID]],Table3__3_16[Customer ID],Table3__3_16[Heart Issues])</f>
        <v>Yes</v>
      </c>
      <c r="F326" s="22" t="str">
        <f>_xlfn.XLOOKUP(Table7[[#This Row],[Merged Customer ID]],Table3__3_16[Customer ID],Table3__3_16[Any Transplants])</f>
        <v>No</v>
      </c>
      <c r="G326" s="22" t="str">
        <f>_xlfn.XLOOKUP(Table7[[#This Row],[Merged Customer ID]],Table3__3_16[Customer ID],Table3__3_16[Cancer history])</f>
        <v>No</v>
      </c>
      <c r="H326" s="22">
        <f>_xlfn.XLOOKUP(Table7[[#This Row],[Merged Customer ID]],Table3__3_16[Customer ID],Table3__3_16[NumberOfMajorSurgeries])</f>
        <v>0</v>
      </c>
      <c r="I326" s="22" t="str">
        <f>_xlfn.XLOOKUP(Table7[[#This Row],[Merged Customer ID]],Table3__3_16[Customer ID],Table3__3_16[smoker])</f>
        <v>Yes</v>
      </c>
      <c r="J326" s="22" t="str">
        <f>_xlfn.XLOOKUP(Table7[[#This Row],[Merged Customer ID]],Table3__3_16[Customer ID],Table3__3_16[Weight Status])</f>
        <v>Underweight</v>
      </c>
      <c r="K326" s="22" t="str">
        <f>_xlfn.XLOOKUP(Table7[[#This Row],[Merged Customer ID]],Table3__3_16[Customer ID],Table3__3_16[Sugar Status])</f>
        <v>Normal</v>
      </c>
      <c r="L326" s="25">
        <f>_xlfn.XLOOKUP(Table7[[#This Row],[Merged Customer ID]],Table6_20[Merged Customer ID],Table6_20[Date of Birth])</f>
        <v>27923</v>
      </c>
      <c r="M326" s="29">
        <f>_xlfn.XLOOKUP(Table7[[#This Row],[Merged Customer ID]],Table6_20[Merged Customer ID],Table6_20[charges],"0",0)</f>
        <v>29933.75</v>
      </c>
      <c r="N326" s="29" t="str">
        <f>_xlfn.XLOOKUP(Table7[[#This Row],[Merged Customer ID]],Table6_20[Merged Customer ID],Table6_20[Hospital tier])</f>
        <v>tier - 1</v>
      </c>
      <c r="O326" s="29" t="str">
        <f>_xlfn.XLOOKUP(Table7[[#This Row],[Merged Customer ID]],Table6_20[Merged Customer ID],Table6_20[City tier])</f>
        <v>tier - 1</v>
      </c>
      <c r="P326" s="29" t="str">
        <f>_xlfn.XLOOKUP(Table7[[#This Row],[Merged Customer ID]],Table6_20[Merged Customer ID],Table6_20[State ID])</f>
        <v>R1011</v>
      </c>
      <c r="Q326" s="35">
        <f>_xlfn.XLOOKUP(Table7[[#This Row],[Merged Customer ID]],Table6_20[Merged Customer ID],Table6_20[Age])</f>
        <v>46.988888888888887</v>
      </c>
    </row>
    <row r="327" spans="1:17" x14ac:dyDescent="0.35">
      <c r="A327" s="23" t="s">
        <v>2046</v>
      </c>
      <c r="B327" s="23" t="str">
        <f>_xlfn.XLOOKUP(Table7[[#This Row],[Merged Customer ID]],Table2_1[Merged Customer ID],Table2_1[First Name])</f>
        <v>Potere</v>
      </c>
      <c r="C327" s="23">
        <f>_xlfn.XLOOKUP(Table7[[#This Row],[Merged Customer ID]],Table3__3_16[Customer ID],Table3__3_16[BMI])</f>
        <v>26.39</v>
      </c>
      <c r="D327" s="23">
        <f>_xlfn.XLOOKUP(Table7[[#This Row],[Merged Customer ID]],Table3__3_16[Customer ID],Table3__3_16[HBA1C])</f>
        <v>4.58</v>
      </c>
      <c r="E327" s="22" t="str">
        <f>_xlfn.XLOOKUP(Table7[[#This Row],[Merged Customer ID]],Table3__3_16[Customer ID],Table3__3_16[Heart Issues])</f>
        <v>Yes</v>
      </c>
      <c r="F327" s="23" t="str">
        <f>_xlfn.XLOOKUP(Table7[[#This Row],[Merged Customer ID]],Table3__3_16[Customer ID],Table3__3_16[Any Transplants])</f>
        <v>No</v>
      </c>
      <c r="G327" s="23" t="str">
        <f>_xlfn.XLOOKUP(Table7[[#This Row],[Merged Customer ID]],Table3__3_16[Customer ID],Table3__3_16[Cancer history])</f>
        <v>No</v>
      </c>
      <c r="H327" s="23">
        <f>_xlfn.XLOOKUP(Table7[[#This Row],[Merged Customer ID]],Table3__3_16[Customer ID],Table3__3_16[NumberOfMajorSurgeries])</f>
        <v>1</v>
      </c>
      <c r="I327" s="23" t="str">
        <f>_xlfn.XLOOKUP(Table7[[#This Row],[Merged Customer ID]],Table3__3_16[Customer ID],Table3__3_16[smoker])</f>
        <v>Yes</v>
      </c>
      <c r="J327" s="23" t="str">
        <f>_xlfn.XLOOKUP(Table7[[#This Row],[Merged Customer ID]],Table3__3_16[Customer ID],Table3__3_16[Weight Status])</f>
        <v>Overweight</v>
      </c>
      <c r="K327" s="23" t="str">
        <f>_xlfn.XLOOKUP(Table7[[#This Row],[Merged Customer ID]],Table3__3_16[Customer ID],Table3__3_16[Sugar Status])</f>
        <v>Normal</v>
      </c>
      <c r="L327" s="26">
        <f>_xlfn.XLOOKUP(Table7[[#This Row],[Merged Customer ID]],Table6_20[Merged Customer ID],Table6_20[Date of Birth])</f>
        <v>32507</v>
      </c>
      <c r="M327" s="30">
        <f>_xlfn.XLOOKUP(Table7[[#This Row],[Merged Customer ID]],Table6_20[Merged Customer ID],Table6_20[charges],"0",0)</f>
        <v>29929.56</v>
      </c>
      <c r="N327" s="30" t="str">
        <f>_xlfn.XLOOKUP(Table7[[#This Row],[Merged Customer ID]],Table6_20[Merged Customer ID],Table6_20[Hospital tier])</f>
        <v>tier - 1</v>
      </c>
      <c r="O327" s="30" t="str">
        <f>_xlfn.XLOOKUP(Table7[[#This Row],[Merged Customer ID]],Table6_20[Merged Customer ID],Table6_20[City tier])</f>
        <v>tier - 1</v>
      </c>
      <c r="P327" s="30" t="str">
        <f>_xlfn.XLOOKUP(Table7[[#This Row],[Merged Customer ID]],Table6_20[Merged Customer ID],Table6_20[State ID])</f>
        <v>R1011</v>
      </c>
      <c r="Q327" s="36">
        <f>_xlfn.XLOOKUP(Table7[[#This Row],[Merged Customer ID]],Table6_20[Merged Customer ID],Table6_20[Age])</f>
        <v>34.43888888888889</v>
      </c>
    </row>
    <row r="328" spans="1:17" x14ac:dyDescent="0.35">
      <c r="A328" s="22" t="s">
        <v>2045</v>
      </c>
      <c r="B328" s="22" t="str">
        <f>_xlfn.XLOOKUP(Table7[[#This Row],[Merged Customer ID]],Table2_1[Merged Customer ID],Table2_1[First Name])</f>
        <v>Podgurski</v>
      </c>
      <c r="C328" s="22">
        <f>_xlfn.XLOOKUP(Table7[[#This Row],[Merged Customer ID]],Table3__3_16[Customer ID],Table3__3_16[BMI])</f>
        <v>19.260000000000002</v>
      </c>
      <c r="D328" s="22">
        <f>_xlfn.XLOOKUP(Table7[[#This Row],[Merged Customer ID]],Table3__3_16[Customer ID],Table3__3_16[HBA1C])</f>
        <v>8.9600000000000009</v>
      </c>
      <c r="E328" s="22" t="str">
        <f>_xlfn.XLOOKUP(Table7[[#This Row],[Merged Customer ID]],Table3__3_16[Customer ID],Table3__3_16[Heart Issues])</f>
        <v>Yes</v>
      </c>
      <c r="F328" s="22" t="str">
        <f>_xlfn.XLOOKUP(Table7[[#This Row],[Merged Customer ID]],Table3__3_16[Customer ID],Table3__3_16[Any Transplants])</f>
        <v>No</v>
      </c>
      <c r="G328" s="22" t="str">
        <f>_xlfn.XLOOKUP(Table7[[#This Row],[Merged Customer ID]],Table3__3_16[Customer ID],Table3__3_16[Cancer history])</f>
        <v>No</v>
      </c>
      <c r="H328" s="22">
        <f>_xlfn.XLOOKUP(Table7[[#This Row],[Merged Customer ID]],Table3__3_16[Customer ID],Table3__3_16[NumberOfMajorSurgeries])</f>
        <v>1</v>
      </c>
      <c r="I328" s="22" t="str">
        <f>_xlfn.XLOOKUP(Table7[[#This Row],[Merged Customer ID]],Table3__3_16[Customer ID],Table3__3_16[smoker])</f>
        <v>Yes</v>
      </c>
      <c r="J328" s="22" t="str">
        <f>_xlfn.XLOOKUP(Table7[[#This Row],[Merged Customer ID]],Table3__3_16[Customer ID],Table3__3_16[Weight Status])</f>
        <v>Normal Weight</v>
      </c>
      <c r="K328" s="22" t="str">
        <f>_xlfn.XLOOKUP(Table7[[#This Row],[Merged Customer ID]],Table3__3_16[Customer ID],Table3__3_16[Sugar Status])</f>
        <v>Diabetes</v>
      </c>
      <c r="L328" s="25">
        <f>_xlfn.XLOOKUP(Table7[[#This Row],[Merged Customer ID]],Table6_20[Merged Customer ID],Table6_20[Date of Birth])</f>
        <v>27625</v>
      </c>
      <c r="M328" s="29">
        <f>_xlfn.XLOOKUP(Table7[[#This Row],[Merged Customer ID]],Table6_20[Merged Customer ID],Table6_20[charges],"0",0)</f>
        <v>29899.25</v>
      </c>
      <c r="N328" s="29" t="str">
        <f>_xlfn.XLOOKUP(Table7[[#This Row],[Merged Customer ID]],Table6_20[Merged Customer ID],Table6_20[Hospital tier])</f>
        <v>tier - 1</v>
      </c>
      <c r="O328" s="29" t="str">
        <f>_xlfn.XLOOKUP(Table7[[#This Row],[Merged Customer ID]],Table6_20[Merged Customer ID],Table6_20[City tier])</f>
        <v>tier - 3</v>
      </c>
      <c r="P328" s="29" t="str">
        <f>_xlfn.XLOOKUP(Table7[[#This Row],[Merged Customer ID]],Table6_20[Merged Customer ID],Table6_20[State ID])</f>
        <v>R1011</v>
      </c>
      <c r="Q328" s="35">
        <f>_xlfn.XLOOKUP(Table7[[#This Row],[Merged Customer ID]],Table6_20[Merged Customer ID],Table6_20[Age])</f>
        <v>47.802777777777777</v>
      </c>
    </row>
    <row r="329" spans="1:17" x14ac:dyDescent="0.35">
      <c r="A329" s="23" t="s">
        <v>2044</v>
      </c>
      <c r="B329" s="23" t="str">
        <f>_xlfn.XLOOKUP(Table7[[#This Row],[Merged Customer ID]],Table2_1[Merged Customer ID],Table2_1[First Name])</f>
        <v>Diamond</v>
      </c>
      <c r="C329" s="23">
        <f>_xlfn.XLOOKUP(Table7[[#This Row],[Merged Customer ID]],Table3__3_16[Customer ID],Table3__3_16[BMI])</f>
        <v>26.92</v>
      </c>
      <c r="D329" s="23">
        <f>_xlfn.XLOOKUP(Table7[[#This Row],[Merged Customer ID]],Table3__3_16[Customer ID],Table3__3_16[HBA1C])</f>
        <v>6.09</v>
      </c>
      <c r="E329" s="22" t="str">
        <f>_xlfn.XLOOKUP(Table7[[#This Row],[Merged Customer ID]],Table3__3_16[Customer ID],Table3__3_16[Heart Issues])</f>
        <v>No</v>
      </c>
      <c r="F329" s="23" t="str">
        <f>_xlfn.XLOOKUP(Table7[[#This Row],[Merged Customer ID]],Table3__3_16[Customer ID],Table3__3_16[Any Transplants])</f>
        <v>No</v>
      </c>
      <c r="G329" s="23" t="str">
        <f>_xlfn.XLOOKUP(Table7[[#This Row],[Merged Customer ID]],Table3__3_16[Customer ID],Table3__3_16[Cancer history])</f>
        <v>No</v>
      </c>
      <c r="H329" s="23">
        <f>_xlfn.XLOOKUP(Table7[[#This Row],[Merged Customer ID]],Table3__3_16[Customer ID],Table3__3_16[NumberOfMajorSurgeries])</f>
        <v>0</v>
      </c>
      <c r="I329" s="23" t="str">
        <f>_xlfn.XLOOKUP(Table7[[#This Row],[Merged Customer ID]],Table3__3_16[Customer ID],Table3__3_16[smoker])</f>
        <v>Yes</v>
      </c>
      <c r="J329" s="23" t="str">
        <f>_xlfn.XLOOKUP(Table7[[#This Row],[Merged Customer ID]],Table3__3_16[Customer ID],Table3__3_16[Weight Status])</f>
        <v>Overweight</v>
      </c>
      <c r="K329" s="23" t="str">
        <f>_xlfn.XLOOKUP(Table7[[#This Row],[Merged Customer ID]],Table3__3_16[Customer ID],Table3__3_16[Sugar Status])</f>
        <v>Prediabetes</v>
      </c>
      <c r="L329" s="26">
        <f>_xlfn.XLOOKUP(Table7[[#This Row],[Merged Customer ID]],Table6_20[Merged Customer ID],Table6_20[Date of Birth])</f>
        <v>32872</v>
      </c>
      <c r="M329" s="30">
        <f>_xlfn.XLOOKUP(Table7[[#This Row],[Merged Customer ID]],Table6_20[Merged Customer ID],Table6_20[charges],"0",0)</f>
        <v>29852.48</v>
      </c>
      <c r="N329" s="30" t="str">
        <f>_xlfn.XLOOKUP(Table7[[#This Row],[Merged Customer ID]],Table6_20[Merged Customer ID],Table6_20[Hospital tier])</f>
        <v>tier - 1</v>
      </c>
      <c r="O329" s="30" t="str">
        <f>_xlfn.XLOOKUP(Table7[[#This Row],[Merged Customer ID]],Table6_20[Merged Customer ID],Table6_20[City tier])</f>
        <v>tier - 3</v>
      </c>
      <c r="P329" s="30" t="str">
        <f>_xlfn.XLOOKUP(Table7[[#This Row],[Merged Customer ID]],Table6_20[Merged Customer ID],Table6_20[State ID])</f>
        <v>R1011</v>
      </c>
      <c r="Q329" s="36">
        <f>_xlfn.XLOOKUP(Table7[[#This Row],[Merged Customer ID]],Table6_20[Merged Customer ID],Table6_20[Age])</f>
        <v>33.43888888888889</v>
      </c>
    </row>
    <row r="330" spans="1:17" x14ac:dyDescent="0.35">
      <c r="A330" s="22" t="s">
        <v>2043</v>
      </c>
      <c r="B330" s="22" t="str">
        <f>_xlfn.XLOOKUP(Table7[[#This Row],[Merged Customer ID]],Table2_1[Merged Customer ID],Table2_1[First Name])</f>
        <v>Sallade</v>
      </c>
      <c r="C330" s="22">
        <f>_xlfn.XLOOKUP(Table7[[#This Row],[Merged Customer ID]],Table3__3_16[Customer ID],Table3__3_16[BMI])</f>
        <v>19.73</v>
      </c>
      <c r="D330" s="22">
        <f>_xlfn.XLOOKUP(Table7[[#This Row],[Merged Customer ID]],Table3__3_16[Customer ID],Table3__3_16[HBA1C])</f>
        <v>4.3600000000000003</v>
      </c>
      <c r="E330" s="22" t="str">
        <f>_xlfn.XLOOKUP(Table7[[#This Row],[Merged Customer ID]],Table3__3_16[Customer ID],Table3__3_16[Heart Issues])</f>
        <v>No</v>
      </c>
      <c r="F330" s="22" t="str">
        <f>_xlfn.XLOOKUP(Table7[[#This Row],[Merged Customer ID]],Table3__3_16[Customer ID],Table3__3_16[Any Transplants])</f>
        <v>No</v>
      </c>
      <c r="G330" s="22" t="str">
        <f>_xlfn.XLOOKUP(Table7[[#This Row],[Merged Customer ID]],Table3__3_16[Customer ID],Table3__3_16[Cancer history])</f>
        <v>No</v>
      </c>
      <c r="H330" s="22">
        <f>_xlfn.XLOOKUP(Table7[[#This Row],[Merged Customer ID]],Table3__3_16[Customer ID],Table3__3_16[NumberOfMajorSurgeries])</f>
        <v>0</v>
      </c>
      <c r="I330" s="22" t="str">
        <f>_xlfn.XLOOKUP(Table7[[#This Row],[Merged Customer ID]],Table3__3_16[Customer ID],Table3__3_16[smoker])</f>
        <v>Yes</v>
      </c>
      <c r="J330" s="22" t="str">
        <f>_xlfn.XLOOKUP(Table7[[#This Row],[Merged Customer ID]],Table3__3_16[Customer ID],Table3__3_16[Weight Status])</f>
        <v>Normal Weight</v>
      </c>
      <c r="K330" s="22" t="str">
        <f>_xlfn.XLOOKUP(Table7[[#This Row],[Merged Customer ID]],Table3__3_16[Customer ID],Table3__3_16[Sugar Status])</f>
        <v>Normal</v>
      </c>
      <c r="L330" s="25">
        <f>_xlfn.XLOOKUP(Table7[[#This Row],[Merged Customer ID]],Table6_20[Merged Customer ID],Table6_20[Date of Birth])</f>
        <v>30253</v>
      </c>
      <c r="M330" s="29">
        <f>_xlfn.XLOOKUP(Table7[[#This Row],[Merged Customer ID]],Table6_20[Merged Customer ID],Table6_20[charges],"0",0)</f>
        <v>29818.76</v>
      </c>
      <c r="N330" s="29" t="str">
        <f>_xlfn.XLOOKUP(Table7[[#This Row],[Merged Customer ID]],Table6_20[Merged Customer ID],Table6_20[Hospital tier])</f>
        <v>tier - 1</v>
      </c>
      <c r="O330" s="29" t="str">
        <f>_xlfn.XLOOKUP(Table7[[#This Row],[Merged Customer ID]],Table6_20[Merged Customer ID],Table6_20[City tier])</f>
        <v>tier - 1</v>
      </c>
      <c r="P330" s="29" t="str">
        <f>_xlfn.XLOOKUP(Table7[[#This Row],[Merged Customer ID]],Table6_20[Merged Customer ID],Table6_20[State ID])</f>
        <v>R1012</v>
      </c>
      <c r="Q330" s="35">
        <f>_xlfn.XLOOKUP(Table7[[#This Row],[Merged Customer ID]],Table6_20[Merged Customer ID],Table6_20[Age])</f>
        <v>40.608333333333334</v>
      </c>
    </row>
    <row r="331" spans="1:17" x14ac:dyDescent="0.35">
      <c r="A331" s="23" t="s">
        <v>2042</v>
      </c>
      <c r="B331" s="23" t="str">
        <f>_xlfn.XLOOKUP(Table7[[#This Row],[Merged Customer ID]],Table2_1[Merged Customer ID],Table2_1[First Name])</f>
        <v>Zhang</v>
      </c>
      <c r="C331" s="23">
        <f>_xlfn.XLOOKUP(Table7[[#This Row],[Merged Customer ID]],Table3__3_16[Customer ID],Table3__3_16[BMI])</f>
        <v>23.56</v>
      </c>
      <c r="D331" s="23">
        <f>_xlfn.XLOOKUP(Table7[[#This Row],[Merged Customer ID]],Table3__3_16[Customer ID],Table3__3_16[HBA1C])</f>
        <v>11.74</v>
      </c>
      <c r="E331" s="22" t="str">
        <f>_xlfn.XLOOKUP(Table7[[#This Row],[Merged Customer ID]],Table3__3_16[Customer ID],Table3__3_16[Heart Issues])</f>
        <v>Yes</v>
      </c>
      <c r="F331" s="23" t="str">
        <f>_xlfn.XLOOKUP(Table7[[#This Row],[Merged Customer ID]],Table3__3_16[Customer ID],Table3__3_16[Any Transplants])</f>
        <v>No</v>
      </c>
      <c r="G331" s="23" t="str">
        <f>_xlfn.XLOOKUP(Table7[[#This Row],[Merged Customer ID]],Table3__3_16[Customer ID],Table3__3_16[Cancer history])</f>
        <v>No</v>
      </c>
      <c r="H331" s="23">
        <f>_xlfn.XLOOKUP(Table7[[#This Row],[Merged Customer ID]],Table3__3_16[Customer ID],Table3__3_16[NumberOfMajorSurgeries])</f>
        <v>0</v>
      </c>
      <c r="I331" s="23" t="str">
        <f>_xlfn.XLOOKUP(Table7[[#This Row],[Merged Customer ID]],Table3__3_16[Customer ID],Table3__3_16[smoker])</f>
        <v>Yes</v>
      </c>
      <c r="J331" s="23" t="str">
        <f>_xlfn.XLOOKUP(Table7[[#This Row],[Merged Customer ID]],Table3__3_16[Customer ID],Table3__3_16[Weight Status])</f>
        <v>Normal Weight</v>
      </c>
      <c r="K331" s="23" t="str">
        <f>_xlfn.XLOOKUP(Table7[[#This Row],[Merged Customer ID]],Table3__3_16[Customer ID],Table3__3_16[Sugar Status])</f>
        <v>Diabetes</v>
      </c>
      <c r="L331" s="26">
        <f>_xlfn.XLOOKUP(Table7[[#This Row],[Merged Customer ID]],Table6_20[Merged Customer ID],Table6_20[Date of Birth])</f>
        <v>29811</v>
      </c>
      <c r="M331" s="30">
        <f>_xlfn.XLOOKUP(Table7[[#This Row],[Merged Customer ID]],Table6_20[Merged Customer ID],Table6_20[charges],"0",0)</f>
        <v>29816.639999999999</v>
      </c>
      <c r="N331" s="30" t="str">
        <f>_xlfn.XLOOKUP(Table7[[#This Row],[Merged Customer ID]],Table6_20[Merged Customer ID],Table6_20[Hospital tier])</f>
        <v>tier - 1</v>
      </c>
      <c r="O331" s="30" t="str">
        <f>_xlfn.XLOOKUP(Table7[[#This Row],[Merged Customer ID]],Table6_20[Merged Customer ID],Table6_20[City tier])</f>
        <v>tier - 2</v>
      </c>
      <c r="P331" s="30" t="str">
        <f>_xlfn.XLOOKUP(Table7[[#This Row],[Merged Customer ID]],Table6_20[Merged Customer ID],Table6_20[State ID])</f>
        <v>R1011</v>
      </c>
      <c r="Q331" s="36">
        <f>_xlfn.XLOOKUP(Table7[[#This Row],[Merged Customer ID]],Table6_20[Merged Customer ID],Table6_20[Age])</f>
        <v>41.819444444444443</v>
      </c>
    </row>
    <row r="332" spans="1:17" x14ac:dyDescent="0.35">
      <c r="A332" s="22" t="s">
        <v>2041</v>
      </c>
      <c r="B332" s="22" t="str">
        <f>_xlfn.XLOOKUP(Table7[[#This Row],[Merged Customer ID]],Table2_1[Merged Customer ID],Table2_1[First Name])</f>
        <v>Chatfield</v>
      </c>
      <c r="C332" s="22">
        <f>_xlfn.XLOOKUP(Table7[[#This Row],[Merged Customer ID]],Table3__3_16[Customer ID],Table3__3_16[BMI])</f>
        <v>37.67</v>
      </c>
      <c r="D332" s="22">
        <f>_xlfn.XLOOKUP(Table7[[#This Row],[Merged Customer ID]],Table3__3_16[Customer ID],Table3__3_16[HBA1C])</f>
        <v>5.89</v>
      </c>
      <c r="E332" s="22" t="str">
        <f>_xlfn.XLOOKUP(Table7[[#This Row],[Merged Customer ID]],Table3__3_16[Customer ID],Table3__3_16[Heart Issues])</f>
        <v>No</v>
      </c>
      <c r="F332" s="22" t="str">
        <f>_xlfn.XLOOKUP(Table7[[#This Row],[Merged Customer ID]],Table3__3_16[Customer ID],Table3__3_16[Any Transplants])</f>
        <v>No</v>
      </c>
      <c r="G332" s="22" t="str">
        <f>_xlfn.XLOOKUP(Table7[[#This Row],[Merged Customer ID]],Table3__3_16[Customer ID],Table3__3_16[Cancer history])</f>
        <v>No</v>
      </c>
      <c r="H332" s="22">
        <f>_xlfn.XLOOKUP(Table7[[#This Row],[Merged Customer ID]],Table3__3_16[Customer ID],Table3__3_16[NumberOfMajorSurgeries])</f>
        <v>1</v>
      </c>
      <c r="I332" s="22" t="str">
        <f>_xlfn.XLOOKUP(Table7[[#This Row],[Merged Customer ID]],Table3__3_16[Customer ID],Table3__3_16[smoker])</f>
        <v>Yes</v>
      </c>
      <c r="J332" s="22" t="str">
        <f>_xlfn.XLOOKUP(Table7[[#This Row],[Merged Customer ID]],Table3__3_16[Customer ID],Table3__3_16[Weight Status])</f>
        <v>Obesity</v>
      </c>
      <c r="K332" s="22" t="str">
        <f>_xlfn.XLOOKUP(Table7[[#This Row],[Merged Customer ID]],Table3__3_16[Customer ID],Table3__3_16[Sugar Status])</f>
        <v>Prediabetes</v>
      </c>
      <c r="L332" s="25">
        <f>_xlfn.XLOOKUP(Table7[[#This Row],[Merged Customer ID]],Table6_20[Merged Customer ID],Table6_20[Date of Birth])</f>
        <v>35966</v>
      </c>
      <c r="M332" s="29">
        <f>_xlfn.XLOOKUP(Table7[[#This Row],[Merged Customer ID]],Table6_20[Merged Customer ID],Table6_20[charges],"0",0)</f>
        <v>29760.6</v>
      </c>
      <c r="N332" s="29" t="str">
        <f>_xlfn.XLOOKUP(Table7[[#This Row],[Merged Customer ID]],Table6_20[Merged Customer ID],Table6_20[Hospital tier])</f>
        <v>tier - 1</v>
      </c>
      <c r="O332" s="29" t="str">
        <f>_xlfn.XLOOKUP(Table7[[#This Row],[Merged Customer ID]],Table6_20[Merged Customer ID],Table6_20[City tier])</f>
        <v>tier - 2</v>
      </c>
      <c r="P332" s="29" t="str">
        <f>_xlfn.XLOOKUP(Table7[[#This Row],[Merged Customer ID]],Table6_20[Merged Customer ID],Table6_20[State ID])</f>
        <v>R1011</v>
      </c>
      <c r="Q332" s="35">
        <f>_xlfn.XLOOKUP(Table7[[#This Row],[Merged Customer ID]],Table6_20[Merged Customer ID],Table6_20[Age])</f>
        <v>24.966666666666665</v>
      </c>
    </row>
    <row r="333" spans="1:17" x14ac:dyDescent="0.35">
      <c r="A333" s="23" t="s">
        <v>2040</v>
      </c>
      <c r="B333" s="23" t="str">
        <f>_xlfn.XLOOKUP(Table7[[#This Row],[Merged Customer ID]],Table2_1[Merged Customer ID],Table2_1[First Name])</f>
        <v>Bruns</v>
      </c>
      <c r="C333" s="23">
        <f>_xlfn.XLOOKUP(Table7[[#This Row],[Merged Customer ID]],Table3__3_16[Customer ID],Table3__3_16[BMI])</f>
        <v>18.73</v>
      </c>
      <c r="D333" s="23">
        <f>_xlfn.XLOOKUP(Table7[[#This Row],[Merged Customer ID]],Table3__3_16[Customer ID],Table3__3_16[HBA1C])</f>
        <v>10.64</v>
      </c>
      <c r="E333" s="22" t="str">
        <f>_xlfn.XLOOKUP(Table7[[#This Row],[Merged Customer ID]],Table3__3_16[Customer ID],Table3__3_16[Heart Issues])</f>
        <v>No</v>
      </c>
      <c r="F333" s="23" t="str">
        <f>_xlfn.XLOOKUP(Table7[[#This Row],[Merged Customer ID]],Table3__3_16[Customer ID],Table3__3_16[Any Transplants])</f>
        <v>No</v>
      </c>
      <c r="G333" s="23" t="str">
        <f>_xlfn.XLOOKUP(Table7[[#This Row],[Merged Customer ID]],Table3__3_16[Customer ID],Table3__3_16[Cancer history])</f>
        <v>No</v>
      </c>
      <c r="H333" s="23">
        <f>_xlfn.XLOOKUP(Table7[[#This Row],[Merged Customer ID]],Table3__3_16[Customer ID],Table3__3_16[NumberOfMajorSurgeries])</f>
        <v>2</v>
      </c>
      <c r="I333" s="23" t="str">
        <f>_xlfn.XLOOKUP(Table7[[#This Row],[Merged Customer ID]],Table3__3_16[Customer ID],Table3__3_16[smoker])</f>
        <v>Yes</v>
      </c>
      <c r="J333" s="23" t="str">
        <f>_xlfn.XLOOKUP(Table7[[#This Row],[Merged Customer ID]],Table3__3_16[Customer ID],Table3__3_16[Weight Status])</f>
        <v>Normal Weight</v>
      </c>
      <c r="K333" s="23" t="str">
        <f>_xlfn.XLOOKUP(Table7[[#This Row],[Merged Customer ID]],Table3__3_16[Customer ID],Table3__3_16[Sugar Status])</f>
        <v>Diabetes</v>
      </c>
      <c r="L333" s="26">
        <f>_xlfn.XLOOKUP(Table7[[#This Row],[Merged Customer ID]],Table6_20[Merged Customer ID],Table6_20[Date of Birth])</f>
        <v>26899</v>
      </c>
      <c r="M333" s="30">
        <f>_xlfn.XLOOKUP(Table7[[#This Row],[Merged Customer ID]],Table6_20[Merged Customer ID],Table6_20[charges],"0",0)</f>
        <v>29757.69</v>
      </c>
      <c r="N333" s="30" t="str">
        <f>_xlfn.XLOOKUP(Table7[[#This Row],[Merged Customer ID]],Table6_20[Merged Customer ID],Table6_20[Hospital tier])</f>
        <v>tier - 1</v>
      </c>
      <c r="O333" s="30" t="str">
        <f>_xlfn.XLOOKUP(Table7[[#This Row],[Merged Customer ID]],Table6_20[Merged Customer ID],Table6_20[City tier])</f>
        <v>tier - 3</v>
      </c>
      <c r="P333" s="30" t="str">
        <f>_xlfn.XLOOKUP(Table7[[#This Row],[Merged Customer ID]],Table6_20[Merged Customer ID],Table6_20[State ID])</f>
        <v>R1011</v>
      </c>
      <c r="Q333" s="36">
        <f>_xlfn.XLOOKUP(Table7[[#This Row],[Merged Customer ID]],Table6_20[Merged Customer ID],Table6_20[Age])</f>
        <v>49.791666666666664</v>
      </c>
    </row>
    <row r="334" spans="1:17" x14ac:dyDescent="0.35">
      <c r="A334" s="22" t="s">
        <v>2039</v>
      </c>
      <c r="B334" s="22" t="str">
        <f>_xlfn.XLOOKUP(Table7[[#This Row],[Merged Customer ID]],Table2_1[Merged Customer ID],Table2_1[First Name])</f>
        <v>Yochum</v>
      </c>
      <c r="C334" s="22">
        <f>_xlfn.XLOOKUP(Table7[[#This Row],[Merged Customer ID]],Table3__3_16[Customer ID],Table3__3_16[BMI])</f>
        <v>33.090000000000003</v>
      </c>
      <c r="D334" s="22">
        <f>_xlfn.XLOOKUP(Table7[[#This Row],[Merged Customer ID]],Table3__3_16[Customer ID],Table3__3_16[HBA1C])</f>
        <v>6.06</v>
      </c>
      <c r="E334" s="22" t="str">
        <f>_xlfn.XLOOKUP(Table7[[#This Row],[Merged Customer ID]],Table3__3_16[Customer ID],Table3__3_16[Heart Issues])</f>
        <v>No</v>
      </c>
      <c r="F334" s="22" t="str">
        <f>_xlfn.XLOOKUP(Table7[[#This Row],[Merged Customer ID]],Table3__3_16[Customer ID],Table3__3_16[Any Transplants])</f>
        <v>No</v>
      </c>
      <c r="G334" s="22" t="str">
        <f>_xlfn.XLOOKUP(Table7[[#This Row],[Merged Customer ID]],Table3__3_16[Customer ID],Table3__3_16[Cancer history])</f>
        <v>Yes</v>
      </c>
      <c r="H334" s="22">
        <f>_xlfn.XLOOKUP(Table7[[#This Row],[Merged Customer ID]],Table3__3_16[Customer ID],Table3__3_16[NumberOfMajorSurgeries])</f>
        <v>1</v>
      </c>
      <c r="I334" s="22" t="str">
        <f>_xlfn.XLOOKUP(Table7[[#This Row],[Merged Customer ID]],Table3__3_16[Customer ID],Table3__3_16[smoker])</f>
        <v>Yes</v>
      </c>
      <c r="J334" s="22" t="str">
        <f>_xlfn.XLOOKUP(Table7[[#This Row],[Merged Customer ID]],Table3__3_16[Customer ID],Table3__3_16[Weight Status])</f>
        <v>Obesity</v>
      </c>
      <c r="K334" s="22" t="str">
        <f>_xlfn.XLOOKUP(Table7[[#This Row],[Merged Customer ID]],Table3__3_16[Customer ID],Table3__3_16[Sugar Status])</f>
        <v>Prediabetes</v>
      </c>
      <c r="L334" s="25">
        <f>_xlfn.XLOOKUP(Table7[[#This Row],[Merged Customer ID]],Table6_20[Merged Customer ID],Table6_20[Date of Birth])</f>
        <v>34177</v>
      </c>
      <c r="M334" s="29">
        <f>_xlfn.XLOOKUP(Table7[[#This Row],[Merged Customer ID]],Table6_20[Merged Customer ID],Table6_20[charges],"0",0)</f>
        <v>29622.69</v>
      </c>
      <c r="N334" s="29" t="str">
        <f>_xlfn.XLOOKUP(Table7[[#This Row],[Merged Customer ID]],Table6_20[Merged Customer ID],Table6_20[Hospital tier])</f>
        <v>tier - 1</v>
      </c>
      <c r="O334" s="29" t="str">
        <f>_xlfn.XLOOKUP(Table7[[#This Row],[Merged Customer ID]],Table6_20[Merged Customer ID],Table6_20[City tier])</f>
        <v>tier - 1</v>
      </c>
      <c r="P334" s="29" t="str">
        <f>_xlfn.XLOOKUP(Table7[[#This Row],[Merged Customer ID]],Table6_20[Merged Customer ID],Table6_20[State ID])</f>
        <v>R1011</v>
      </c>
      <c r="Q334" s="35">
        <f>_xlfn.XLOOKUP(Table7[[#This Row],[Merged Customer ID]],Table6_20[Merged Customer ID],Table6_20[Age])</f>
        <v>29.863888888888887</v>
      </c>
    </row>
    <row r="335" spans="1:17" x14ac:dyDescent="0.35">
      <c r="A335" s="23" t="s">
        <v>2038</v>
      </c>
      <c r="B335" s="23" t="str">
        <f>_xlfn.XLOOKUP(Table7[[#This Row],[Merged Customer ID]],Table2_1[Merged Customer ID],Table2_1[First Name])</f>
        <v>Freeburn</v>
      </c>
      <c r="C335" s="23">
        <f>_xlfn.XLOOKUP(Table7[[#This Row],[Merged Customer ID]],Table3__3_16[Customer ID],Table3__3_16[BMI])</f>
        <v>18.329999999999998</v>
      </c>
      <c r="D335" s="23">
        <f>_xlfn.XLOOKUP(Table7[[#This Row],[Merged Customer ID]],Table3__3_16[Customer ID],Table3__3_16[HBA1C])</f>
        <v>7.46</v>
      </c>
      <c r="E335" s="22" t="str">
        <f>_xlfn.XLOOKUP(Table7[[#This Row],[Merged Customer ID]],Table3__3_16[Customer ID],Table3__3_16[Heart Issues])</f>
        <v>Yes</v>
      </c>
      <c r="F335" s="23" t="str">
        <f>_xlfn.XLOOKUP(Table7[[#This Row],[Merged Customer ID]],Table3__3_16[Customer ID],Table3__3_16[Any Transplants])</f>
        <v>No</v>
      </c>
      <c r="G335" s="23" t="str">
        <f>_xlfn.XLOOKUP(Table7[[#This Row],[Merged Customer ID]],Table3__3_16[Customer ID],Table3__3_16[Cancer history])</f>
        <v>No</v>
      </c>
      <c r="H335" s="23">
        <f>_xlfn.XLOOKUP(Table7[[#This Row],[Merged Customer ID]],Table3__3_16[Customer ID],Table3__3_16[NumberOfMajorSurgeries])</f>
        <v>1</v>
      </c>
      <c r="I335" s="23" t="str">
        <f>_xlfn.XLOOKUP(Table7[[#This Row],[Merged Customer ID]],Table3__3_16[Customer ID],Table3__3_16[smoker])</f>
        <v>Yes</v>
      </c>
      <c r="J335" s="23" t="str">
        <f>_xlfn.XLOOKUP(Table7[[#This Row],[Merged Customer ID]],Table3__3_16[Customer ID],Table3__3_16[Weight Status])</f>
        <v>Underweight</v>
      </c>
      <c r="K335" s="23" t="str">
        <f>_xlfn.XLOOKUP(Table7[[#This Row],[Merged Customer ID]],Table3__3_16[Customer ID],Table3__3_16[Sugar Status])</f>
        <v>Diabetes</v>
      </c>
      <c r="L335" s="26">
        <f>_xlfn.XLOOKUP(Table7[[#This Row],[Merged Customer ID]],Table6_20[Merged Customer ID],Table6_20[Date of Birth])</f>
        <v>27701</v>
      </c>
      <c r="M335" s="30">
        <f>_xlfn.XLOOKUP(Table7[[#This Row],[Merged Customer ID]],Table6_20[Merged Customer ID],Table6_20[charges],"0",0)</f>
        <v>29583.8</v>
      </c>
      <c r="N335" s="30" t="str">
        <f>_xlfn.XLOOKUP(Table7[[#This Row],[Merged Customer ID]],Table6_20[Merged Customer ID],Table6_20[Hospital tier])</f>
        <v>tier - 1</v>
      </c>
      <c r="O335" s="30" t="str">
        <f>_xlfn.XLOOKUP(Table7[[#This Row],[Merged Customer ID]],Table6_20[Merged Customer ID],Table6_20[City tier])</f>
        <v>tier - 1</v>
      </c>
      <c r="P335" s="30" t="str">
        <f>_xlfn.XLOOKUP(Table7[[#This Row],[Merged Customer ID]],Table6_20[Merged Customer ID],Table6_20[State ID])</f>
        <v>R1011</v>
      </c>
      <c r="Q335" s="36">
        <f>_xlfn.XLOOKUP(Table7[[#This Row],[Merged Customer ID]],Table6_20[Merged Customer ID],Table6_20[Age])</f>
        <v>47.597222222222221</v>
      </c>
    </row>
    <row r="336" spans="1:17" x14ac:dyDescent="0.35">
      <c r="A336" s="22" t="s">
        <v>2037</v>
      </c>
      <c r="B336" s="22" t="str">
        <f>_xlfn.XLOOKUP(Table7[[#This Row],[Merged Customer ID]],Table2_1[Merged Customer ID],Table2_1[First Name])</f>
        <v>Spencer</v>
      </c>
      <c r="C336" s="22">
        <f>_xlfn.XLOOKUP(Table7[[#This Row],[Merged Customer ID]],Table3__3_16[Customer ID],Table3__3_16[BMI])</f>
        <v>27.74</v>
      </c>
      <c r="D336" s="22">
        <f>_xlfn.XLOOKUP(Table7[[#This Row],[Merged Customer ID]],Table3__3_16[Customer ID],Table3__3_16[HBA1C])</f>
        <v>4.68</v>
      </c>
      <c r="E336" s="22" t="str">
        <f>_xlfn.XLOOKUP(Table7[[#This Row],[Merged Customer ID]],Table3__3_16[Customer ID],Table3__3_16[Heart Issues])</f>
        <v>Yes</v>
      </c>
      <c r="F336" s="22" t="str">
        <f>_xlfn.XLOOKUP(Table7[[#This Row],[Merged Customer ID]],Table3__3_16[Customer ID],Table3__3_16[Any Transplants])</f>
        <v>No</v>
      </c>
      <c r="G336" s="22" t="str">
        <f>_xlfn.XLOOKUP(Table7[[#This Row],[Merged Customer ID]],Table3__3_16[Customer ID],Table3__3_16[Cancer history])</f>
        <v>No</v>
      </c>
      <c r="H336" s="22">
        <f>_xlfn.XLOOKUP(Table7[[#This Row],[Merged Customer ID]],Table3__3_16[Customer ID],Table3__3_16[NumberOfMajorSurgeries])</f>
        <v>2</v>
      </c>
      <c r="I336" s="22" t="str">
        <f>_xlfn.XLOOKUP(Table7[[#This Row],[Merged Customer ID]],Table3__3_16[Customer ID],Table3__3_16[smoker])</f>
        <v>Yes</v>
      </c>
      <c r="J336" s="22" t="str">
        <f>_xlfn.XLOOKUP(Table7[[#This Row],[Merged Customer ID]],Table3__3_16[Customer ID],Table3__3_16[Weight Status])</f>
        <v>Overweight</v>
      </c>
      <c r="K336" s="22" t="str">
        <f>_xlfn.XLOOKUP(Table7[[#This Row],[Merged Customer ID]],Table3__3_16[Customer ID],Table3__3_16[Sugar Status])</f>
        <v>Normal</v>
      </c>
      <c r="L336" s="25">
        <f>_xlfn.XLOOKUP(Table7[[#This Row],[Merged Customer ID]],Table6_20[Merged Customer ID],Table6_20[Date of Birth])</f>
        <v>21843</v>
      </c>
      <c r="M336" s="29">
        <f>_xlfn.XLOOKUP(Table7[[#This Row],[Merged Customer ID]],Table6_20[Merged Customer ID],Table6_20[charges],"0",0)</f>
        <v>29523.17</v>
      </c>
      <c r="N336" s="29" t="str">
        <f>_xlfn.XLOOKUP(Table7[[#This Row],[Merged Customer ID]],Table6_20[Merged Customer ID],Table6_20[Hospital tier])</f>
        <v>tier - 1</v>
      </c>
      <c r="O336" s="29" t="str">
        <f>_xlfn.XLOOKUP(Table7[[#This Row],[Merged Customer ID]],Table6_20[Merged Customer ID],Table6_20[City tier])</f>
        <v>tier - 2</v>
      </c>
      <c r="P336" s="29" t="str">
        <f>_xlfn.XLOOKUP(Table7[[#This Row],[Merged Customer ID]],Table6_20[Merged Customer ID],Table6_20[State ID])</f>
        <v>R1024</v>
      </c>
      <c r="Q336" s="35">
        <f>_xlfn.XLOOKUP(Table7[[#This Row],[Merged Customer ID]],Table6_20[Merged Customer ID],Table6_20[Age])</f>
        <v>63.633333333333333</v>
      </c>
    </row>
    <row r="337" spans="1:17" x14ac:dyDescent="0.35">
      <c r="A337" s="23" t="s">
        <v>2036</v>
      </c>
      <c r="B337" s="23" t="str">
        <f>_xlfn.XLOOKUP(Table7[[#This Row],[Merged Customer ID]],Table2_1[Merged Customer ID],Table2_1[First Name])</f>
        <v>Jarosik</v>
      </c>
      <c r="C337" s="23">
        <f>_xlfn.XLOOKUP(Table7[[#This Row],[Merged Customer ID]],Table3__3_16[Customer ID],Table3__3_16[BMI])</f>
        <v>24.2</v>
      </c>
      <c r="D337" s="23">
        <f>_xlfn.XLOOKUP(Table7[[#This Row],[Merged Customer ID]],Table3__3_16[Customer ID],Table3__3_16[HBA1C])</f>
        <v>6.15</v>
      </c>
      <c r="E337" s="22" t="str">
        <f>_xlfn.XLOOKUP(Table7[[#This Row],[Merged Customer ID]],Table3__3_16[Customer ID],Table3__3_16[Heart Issues])</f>
        <v>No</v>
      </c>
      <c r="F337" s="23" t="str">
        <f>_xlfn.XLOOKUP(Table7[[#This Row],[Merged Customer ID]],Table3__3_16[Customer ID],Table3__3_16[Any Transplants])</f>
        <v>No</v>
      </c>
      <c r="G337" s="23" t="str">
        <f>_xlfn.XLOOKUP(Table7[[#This Row],[Merged Customer ID]],Table3__3_16[Customer ID],Table3__3_16[Cancer history])</f>
        <v>No</v>
      </c>
      <c r="H337" s="23">
        <f>_xlfn.XLOOKUP(Table7[[#This Row],[Merged Customer ID]],Table3__3_16[Customer ID],Table3__3_16[NumberOfMajorSurgeries])</f>
        <v>1</v>
      </c>
      <c r="I337" s="23" t="str">
        <f>_xlfn.XLOOKUP(Table7[[#This Row],[Merged Customer ID]],Table3__3_16[Customer ID],Table3__3_16[smoker])</f>
        <v>Yes</v>
      </c>
      <c r="J337" s="23" t="str">
        <f>_xlfn.XLOOKUP(Table7[[#This Row],[Merged Customer ID]],Table3__3_16[Customer ID],Table3__3_16[Weight Status])</f>
        <v>Normal Weight</v>
      </c>
      <c r="K337" s="23" t="str">
        <f>_xlfn.XLOOKUP(Table7[[#This Row],[Merged Customer ID]],Table3__3_16[Customer ID],Table3__3_16[Sugar Status])</f>
        <v>Prediabetes</v>
      </c>
      <c r="L337" s="26">
        <f>_xlfn.XLOOKUP(Table7[[#This Row],[Merged Customer ID]],Table6_20[Merged Customer ID],Table6_20[Date of Birth])</f>
        <v>31974</v>
      </c>
      <c r="M337" s="30">
        <f>_xlfn.XLOOKUP(Table7[[#This Row],[Merged Customer ID]],Table6_20[Merged Customer ID],Table6_20[charges],"0",0)</f>
        <v>29443.59</v>
      </c>
      <c r="N337" s="30" t="str">
        <f>_xlfn.XLOOKUP(Table7[[#This Row],[Merged Customer ID]],Table6_20[Merged Customer ID],Table6_20[Hospital tier])</f>
        <v>tier - 1</v>
      </c>
      <c r="O337" s="30" t="str">
        <f>_xlfn.XLOOKUP(Table7[[#This Row],[Merged Customer ID]],Table6_20[Merged Customer ID],Table6_20[City tier])</f>
        <v>tier - 1</v>
      </c>
      <c r="P337" s="30" t="str">
        <f>_xlfn.XLOOKUP(Table7[[#This Row],[Merged Customer ID]],Table6_20[Merged Customer ID],Table6_20[State ID])</f>
        <v>R1011</v>
      </c>
      <c r="Q337" s="36">
        <f>_xlfn.XLOOKUP(Table7[[#This Row],[Merged Customer ID]],Table6_20[Merged Customer ID],Table6_20[Age])</f>
        <v>35.894444444444446</v>
      </c>
    </row>
    <row r="338" spans="1:17" x14ac:dyDescent="0.35">
      <c r="A338" s="22" t="s">
        <v>2035</v>
      </c>
      <c r="B338" s="22" t="str">
        <f>_xlfn.XLOOKUP(Table7[[#This Row],[Merged Customer ID]],Table2_1[Merged Customer ID],Table2_1[First Name])</f>
        <v>Heinzen</v>
      </c>
      <c r="C338" s="22">
        <f>_xlfn.XLOOKUP(Table7[[#This Row],[Merged Customer ID]],Table3__3_16[Customer ID],Table3__3_16[BMI])</f>
        <v>22.03</v>
      </c>
      <c r="D338" s="22">
        <f>_xlfn.XLOOKUP(Table7[[#This Row],[Merged Customer ID]],Table3__3_16[Customer ID],Table3__3_16[HBA1C])</f>
        <v>4.28</v>
      </c>
      <c r="E338" s="22" t="str">
        <f>_xlfn.XLOOKUP(Table7[[#This Row],[Merged Customer ID]],Table3__3_16[Customer ID],Table3__3_16[Heart Issues])</f>
        <v>Yes</v>
      </c>
      <c r="F338" s="22" t="str">
        <f>_xlfn.XLOOKUP(Table7[[#This Row],[Merged Customer ID]],Table3__3_16[Customer ID],Table3__3_16[Any Transplants])</f>
        <v>No</v>
      </c>
      <c r="G338" s="22" t="str">
        <f>_xlfn.XLOOKUP(Table7[[#This Row],[Merged Customer ID]],Table3__3_16[Customer ID],Table3__3_16[Cancer history])</f>
        <v>No</v>
      </c>
      <c r="H338" s="22">
        <f>_xlfn.XLOOKUP(Table7[[#This Row],[Merged Customer ID]],Table3__3_16[Customer ID],Table3__3_16[NumberOfMajorSurgeries])</f>
        <v>0</v>
      </c>
      <c r="I338" s="22" t="str">
        <f>_xlfn.XLOOKUP(Table7[[#This Row],[Merged Customer ID]],Table3__3_16[Customer ID],Table3__3_16[smoker])</f>
        <v>Yes</v>
      </c>
      <c r="J338" s="22" t="str">
        <f>_xlfn.XLOOKUP(Table7[[#This Row],[Merged Customer ID]],Table3__3_16[Customer ID],Table3__3_16[Weight Status])</f>
        <v>Normal Weight</v>
      </c>
      <c r="K338" s="22" t="str">
        <f>_xlfn.XLOOKUP(Table7[[#This Row],[Merged Customer ID]],Table3__3_16[Customer ID],Table3__3_16[Sugar Status])</f>
        <v>Normal</v>
      </c>
      <c r="L338" s="25">
        <f>_xlfn.XLOOKUP(Table7[[#This Row],[Merged Customer ID]],Table6_20[Merged Customer ID],Table6_20[Date of Birth])</f>
        <v>31358</v>
      </c>
      <c r="M338" s="29">
        <f>_xlfn.XLOOKUP(Table7[[#This Row],[Merged Customer ID]],Table6_20[Merged Customer ID],Table6_20[charges],"0",0)</f>
        <v>29352.560000000001</v>
      </c>
      <c r="N338" s="29" t="str">
        <f>_xlfn.XLOOKUP(Table7[[#This Row],[Merged Customer ID]],Table6_20[Merged Customer ID],Table6_20[Hospital tier])</f>
        <v>tier - 1</v>
      </c>
      <c r="O338" s="29" t="str">
        <f>_xlfn.XLOOKUP(Table7[[#This Row],[Merged Customer ID]],Table6_20[Merged Customer ID],Table6_20[City tier])</f>
        <v>tier - 1</v>
      </c>
      <c r="P338" s="29" t="str">
        <f>_xlfn.XLOOKUP(Table7[[#This Row],[Merged Customer ID]],Table6_20[Merged Customer ID],Table6_20[State ID])</f>
        <v>R1011</v>
      </c>
      <c r="Q338" s="35">
        <f>_xlfn.XLOOKUP(Table7[[#This Row],[Merged Customer ID]],Table6_20[Merged Customer ID],Table6_20[Age])</f>
        <v>37.586111111111109</v>
      </c>
    </row>
    <row r="339" spans="1:17" x14ac:dyDescent="0.35">
      <c r="A339" s="23" t="s">
        <v>2034</v>
      </c>
      <c r="B339" s="23" t="str">
        <f>_xlfn.XLOOKUP(Table7[[#This Row],[Merged Customer ID]],Table2_1[Merged Customer ID],Table2_1[First Name])</f>
        <v>Kelley</v>
      </c>
      <c r="C339" s="23">
        <f>_xlfn.XLOOKUP(Table7[[#This Row],[Merged Customer ID]],Table3__3_16[Customer ID],Table3__3_16[BMI])</f>
        <v>26.885000000000002</v>
      </c>
      <c r="D339" s="23">
        <f>_xlfn.XLOOKUP(Table7[[#This Row],[Merged Customer ID]],Table3__3_16[Customer ID],Table3__3_16[HBA1C])</f>
        <v>9.86</v>
      </c>
      <c r="E339" s="22" t="str">
        <f>_xlfn.XLOOKUP(Table7[[#This Row],[Merged Customer ID]],Table3__3_16[Customer ID],Table3__3_16[Heart Issues])</f>
        <v>No</v>
      </c>
      <c r="F339" s="23" t="str">
        <f>_xlfn.XLOOKUP(Table7[[#This Row],[Merged Customer ID]],Table3__3_16[Customer ID],Table3__3_16[Any Transplants])</f>
        <v>No</v>
      </c>
      <c r="G339" s="23" t="str">
        <f>_xlfn.XLOOKUP(Table7[[#This Row],[Merged Customer ID]],Table3__3_16[Customer ID],Table3__3_16[Cancer history])</f>
        <v>No</v>
      </c>
      <c r="H339" s="23">
        <f>_xlfn.XLOOKUP(Table7[[#This Row],[Merged Customer ID]],Table3__3_16[Customer ID],Table3__3_16[NumberOfMajorSurgeries])</f>
        <v>3</v>
      </c>
      <c r="I339" s="23" t="str">
        <f>_xlfn.XLOOKUP(Table7[[#This Row],[Merged Customer ID]],Table3__3_16[Customer ID],Table3__3_16[smoker])</f>
        <v>Yes</v>
      </c>
      <c r="J339" s="23" t="str">
        <f>_xlfn.XLOOKUP(Table7[[#This Row],[Merged Customer ID]],Table3__3_16[Customer ID],Table3__3_16[Weight Status])</f>
        <v>Overweight</v>
      </c>
      <c r="K339" s="23" t="str">
        <f>_xlfn.XLOOKUP(Table7[[#This Row],[Merged Customer ID]],Table3__3_16[Customer ID],Table3__3_16[Sugar Status])</f>
        <v>Diabetes</v>
      </c>
      <c r="L339" s="26">
        <f>_xlfn.XLOOKUP(Table7[[#This Row],[Merged Customer ID]],Table6_20[Merged Customer ID],Table6_20[Date of Birth])</f>
        <v>21341</v>
      </c>
      <c r="M339" s="30">
        <f>_xlfn.XLOOKUP(Table7[[#This Row],[Merged Customer ID]],Table6_20[Merged Customer ID],Table6_20[charges],"0",0)</f>
        <v>29330.98</v>
      </c>
      <c r="N339" s="30" t="str">
        <f>_xlfn.XLOOKUP(Table7[[#This Row],[Merged Customer ID]],Table6_20[Merged Customer ID],Table6_20[Hospital tier])</f>
        <v>tier - 1</v>
      </c>
      <c r="O339" s="30" t="str">
        <f>_xlfn.XLOOKUP(Table7[[#This Row],[Merged Customer ID]],Table6_20[Merged Customer ID],Table6_20[City tier])</f>
        <v>tier - 2</v>
      </c>
      <c r="P339" s="30" t="str">
        <f>_xlfn.XLOOKUP(Table7[[#This Row],[Merged Customer ID]],Table6_20[Merged Customer ID],Table6_20[State ID])</f>
        <v>R1012</v>
      </c>
      <c r="Q339" s="36">
        <f>_xlfn.XLOOKUP(Table7[[#This Row],[Merged Customer ID]],Table6_20[Merged Customer ID],Table6_20[Age])</f>
        <v>65.00833333333334</v>
      </c>
    </row>
    <row r="340" spans="1:17" x14ac:dyDescent="0.35">
      <c r="A340" s="22" t="s">
        <v>2033</v>
      </c>
      <c r="B340" s="22" t="str">
        <f>_xlfn.XLOOKUP(Table7[[#This Row],[Merged Customer ID]],Table2_1[Merged Customer ID],Table2_1[First Name])</f>
        <v>Thacker</v>
      </c>
      <c r="C340" s="22">
        <f>_xlfn.XLOOKUP(Table7[[#This Row],[Merged Customer ID]],Table3__3_16[Customer ID],Table3__3_16[BMI])</f>
        <v>16.36</v>
      </c>
      <c r="D340" s="22">
        <f>_xlfn.XLOOKUP(Table7[[#This Row],[Merged Customer ID]],Table3__3_16[Customer ID],Table3__3_16[HBA1C])</f>
        <v>11.19</v>
      </c>
      <c r="E340" s="22" t="str">
        <f>_xlfn.XLOOKUP(Table7[[#This Row],[Merged Customer ID]],Table3__3_16[Customer ID],Table3__3_16[Heart Issues])</f>
        <v>No</v>
      </c>
      <c r="F340" s="22" t="str">
        <f>_xlfn.XLOOKUP(Table7[[#This Row],[Merged Customer ID]],Table3__3_16[Customer ID],Table3__3_16[Any Transplants])</f>
        <v>No</v>
      </c>
      <c r="G340" s="22" t="str">
        <f>_xlfn.XLOOKUP(Table7[[#This Row],[Merged Customer ID]],Table3__3_16[Customer ID],Table3__3_16[Cancer history])</f>
        <v>No</v>
      </c>
      <c r="H340" s="22">
        <f>_xlfn.XLOOKUP(Table7[[#This Row],[Merged Customer ID]],Table3__3_16[Customer ID],Table3__3_16[NumberOfMajorSurgeries])</f>
        <v>0</v>
      </c>
      <c r="I340" s="22" t="str">
        <f>_xlfn.XLOOKUP(Table7[[#This Row],[Merged Customer ID]],Table3__3_16[Customer ID],Table3__3_16[smoker])</f>
        <v>Yes</v>
      </c>
      <c r="J340" s="22" t="str">
        <f>_xlfn.XLOOKUP(Table7[[#This Row],[Merged Customer ID]],Table3__3_16[Customer ID],Table3__3_16[Weight Status])</f>
        <v>Underweight</v>
      </c>
      <c r="K340" s="22" t="str">
        <f>_xlfn.XLOOKUP(Table7[[#This Row],[Merged Customer ID]],Table3__3_16[Customer ID],Table3__3_16[Sugar Status])</f>
        <v>Diabetes</v>
      </c>
      <c r="L340" s="25">
        <f>_xlfn.XLOOKUP(Table7[[#This Row],[Merged Customer ID]],Table6_20[Merged Customer ID],Table6_20[Date of Birth])</f>
        <v>28692</v>
      </c>
      <c r="M340" s="29">
        <f>_xlfn.XLOOKUP(Table7[[#This Row],[Merged Customer ID]],Table6_20[Merged Customer ID],Table6_20[charges],"0",0)</f>
        <v>29227.599999999999</v>
      </c>
      <c r="N340" s="29" t="str">
        <f>_xlfn.XLOOKUP(Table7[[#This Row],[Merged Customer ID]],Table6_20[Merged Customer ID],Table6_20[Hospital tier])</f>
        <v>tier - 1</v>
      </c>
      <c r="O340" s="29" t="str">
        <f>_xlfn.XLOOKUP(Table7[[#This Row],[Merged Customer ID]],Table6_20[Merged Customer ID],Table6_20[City tier])</f>
        <v>tier - 3</v>
      </c>
      <c r="P340" s="29" t="str">
        <f>_xlfn.XLOOKUP(Table7[[#This Row],[Merged Customer ID]],Table6_20[Merged Customer ID],Table6_20[State ID])</f>
        <v>R1012</v>
      </c>
      <c r="Q340" s="35">
        <f>_xlfn.XLOOKUP(Table7[[#This Row],[Merged Customer ID]],Table6_20[Merged Customer ID],Table6_20[Age])</f>
        <v>44.880555555555553</v>
      </c>
    </row>
    <row r="341" spans="1:17" x14ac:dyDescent="0.35">
      <c r="A341" s="23" t="s">
        <v>2032</v>
      </c>
      <c r="B341" s="23" t="str">
        <f>_xlfn.XLOOKUP(Table7[[#This Row],[Merged Customer ID]],Table2_1[Merged Customer ID],Table2_1[First Name])</f>
        <v>Jeseritz</v>
      </c>
      <c r="C341" s="23">
        <f>_xlfn.XLOOKUP(Table7[[#This Row],[Merged Customer ID]],Table3__3_16[Customer ID],Table3__3_16[BMI])</f>
        <v>32.299999999999997</v>
      </c>
      <c r="D341" s="23">
        <f>_xlfn.XLOOKUP(Table7[[#This Row],[Merged Customer ID]],Table3__3_16[Customer ID],Table3__3_16[HBA1C])</f>
        <v>4.8899999999999997</v>
      </c>
      <c r="E341" s="22" t="str">
        <f>_xlfn.XLOOKUP(Table7[[#This Row],[Merged Customer ID]],Table3__3_16[Customer ID],Table3__3_16[Heart Issues])</f>
        <v>Yes</v>
      </c>
      <c r="F341" s="23" t="str">
        <f>_xlfn.XLOOKUP(Table7[[#This Row],[Merged Customer ID]],Table3__3_16[Customer ID],Table3__3_16[Any Transplants])</f>
        <v>No</v>
      </c>
      <c r="G341" s="23" t="str">
        <f>_xlfn.XLOOKUP(Table7[[#This Row],[Merged Customer ID]],Table3__3_16[Customer ID],Table3__3_16[Cancer history])</f>
        <v>Yes</v>
      </c>
      <c r="H341" s="23">
        <f>_xlfn.XLOOKUP(Table7[[#This Row],[Merged Customer ID]],Table3__3_16[Customer ID],Table3__3_16[NumberOfMajorSurgeries])</f>
        <v>1</v>
      </c>
      <c r="I341" s="23" t="str">
        <f>_xlfn.XLOOKUP(Table7[[#This Row],[Merged Customer ID]],Table3__3_16[Customer ID],Table3__3_16[smoker])</f>
        <v>No</v>
      </c>
      <c r="J341" s="23" t="str">
        <f>_xlfn.XLOOKUP(Table7[[#This Row],[Merged Customer ID]],Table3__3_16[Customer ID],Table3__3_16[Weight Status])</f>
        <v>Obesity</v>
      </c>
      <c r="K341" s="23" t="str">
        <f>_xlfn.XLOOKUP(Table7[[#This Row],[Merged Customer ID]],Table3__3_16[Customer ID],Table3__3_16[Sugar Status])</f>
        <v>Normal</v>
      </c>
      <c r="L341" s="26">
        <f>_xlfn.XLOOKUP(Table7[[#This Row],[Merged Customer ID]],Table6_20[Merged Customer ID],Table6_20[Date of Birth])</f>
        <v>25393</v>
      </c>
      <c r="M341" s="30">
        <f>_xlfn.XLOOKUP(Table7[[#This Row],[Merged Customer ID]],Table6_20[Merged Customer ID],Table6_20[charges],"0",0)</f>
        <v>29186.48</v>
      </c>
      <c r="N341" s="30" t="str">
        <f>_xlfn.XLOOKUP(Table7[[#This Row],[Merged Customer ID]],Table6_20[Merged Customer ID],Table6_20[Hospital tier])</f>
        <v>tier - 1</v>
      </c>
      <c r="O341" s="30" t="str">
        <f>_xlfn.XLOOKUP(Table7[[#This Row],[Merged Customer ID]],Table6_20[Merged Customer ID],Table6_20[City tier])</f>
        <v>tier - 3</v>
      </c>
      <c r="P341" s="30" t="str">
        <f>_xlfn.XLOOKUP(Table7[[#This Row],[Merged Customer ID]],Table6_20[Merged Customer ID],Table6_20[State ID])</f>
        <v>R1024</v>
      </c>
      <c r="Q341" s="36">
        <f>_xlfn.XLOOKUP(Table7[[#This Row],[Merged Customer ID]],Table6_20[Merged Customer ID],Table6_20[Age])</f>
        <v>53.913888888888891</v>
      </c>
    </row>
    <row r="342" spans="1:17" x14ac:dyDescent="0.35">
      <c r="A342" s="22" t="s">
        <v>2031</v>
      </c>
      <c r="B342" s="22" t="str">
        <f>_xlfn.XLOOKUP(Table7[[#This Row],[Merged Customer ID]],Table2_1[Merged Customer ID],Table2_1[First Name])</f>
        <v>Hohman</v>
      </c>
      <c r="C342" s="22">
        <f>_xlfn.XLOOKUP(Table7[[#This Row],[Merged Customer ID]],Table3__3_16[Customer ID],Table3__3_16[BMI])</f>
        <v>16.05</v>
      </c>
      <c r="D342" s="22">
        <f>_xlfn.XLOOKUP(Table7[[#This Row],[Merged Customer ID]],Table3__3_16[Customer ID],Table3__3_16[HBA1C])</f>
        <v>4.3499999999999996</v>
      </c>
      <c r="E342" s="22" t="str">
        <f>_xlfn.XLOOKUP(Table7[[#This Row],[Merged Customer ID]],Table3__3_16[Customer ID],Table3__3_16[Heart Issues])</f>
        <v>Yes</v>
      </c>
      <c r="F342" s="22" t="str">
        <f>_xlfn.XLOOKUP(Table7[[#This Row],[Merged Customer ID]],Table3__3_16[Customer ID],Table3__3_16[Any Transplants])</f>
        <v>No</v>
      </c>
      <c r="G342" s="22" t="str">
        <f>_xlfn.XLOOKUP(Table7[[#This Row],[Merged Customer ID]],Table3__3_16[Customer ID],Table3__3_16[Cancer history])</f>
        <v>No</v>
      </c>
      <c r="H342" s="22">
        <f>_xlfn.XLOOKUP(Table7[[#This Row],[Merged Customer ID]],Table3__3_16[Customer ID],Table3__3_16[NumberOfMajorSurgeries])</f>
        <v>0</v>
      </c>
      <c r="I342" s="22" t="str">
        <f>_xlfn.XLOOKUP(Table7[[#This Row],[Merged Customer ID]],Table3__3_16[Customer ID],Table3__3_16[smoker])</f>
        <v>Yes</v>
      </c>
      <c r="J342" s="22" t="str">
        <f>_xlfn.XLOOKUP(Table7[[#This Row],[Merged Customer ID]],Table3__3_16[Customer ID],Table3__3_16[Weight Status])</f>
        <v>Underweight</v>
      </c>
      <c r="K342" s="22" t="str">
        <f>_xlfn.XLOOKUP(Table7[[#This Row],[Merged Customer ID]],Table3__3_16[Customer ID],Table3__3_16[Sugar Status])</f>
        <v>Normal</v>
      </c>
      <c r="L342" s="25">
        <f>_xlfn.XLOOKUP(Table7[[#This Row],[Merged Customer ID]],Table6_20[Merged Customer ID],Table6_20[Date of Birth])</f>
        <v>28072</v>
      </c>
      <c r="M342" s="29">
        <f>_xlfn.XLOOKUP(Table7[[#This Row],[Merged Customer ID]],Table6_20[Merged Customer ID],Table6_20[charges],"0",0)</f>
        <v>29160.39</v>
      </c>
      <c r="N342" s="29" t="str">
        <f>_xlfn.XLOOKUP(Table7[[#This Row],[Merged Customer ID]],Table6_20[Merged Customer ID],Table6_20[Hospital tier])</f>
        <v>tier - 1</v>
      </c>
      <c r="O342" s="29" t="str">
        <f>_xlfn.XLOOKUP(Table7[[#This Row],[Merged Customer ID]],Table6_20[Merged Customer ID],Table6_20[City tier])</f>
        <v>tier - 2</v>
      </c>
      <c r="P342" s="29" t="str">
        <f>_xlfn.XLOOKUP(Table7[[#This Row],[Merged Customer ID]],Table6_20[Merged Customer ID],Table6_20[State ID])</f>
        <v>R1011</v>
      </c>
      <c r="Q342" s="35">
        <f>_xlfn.XLOOKUP(Table7[[#This Row],[Merged Customer ID]],Table6_20[Merged Customer ID],Table6_20[Age])</f>
        <v>46.583333333333336</v>
      </c>
    </row>
    <row r="343" spans="1:17" x14ac:dyDescent="0.35">
      <c r="A343" s="23" t="s">
        <v>2030</v>
      </c>
      <c r="B343" s="23" t="str">
        <f>_xlfn.XLOOKUP(Table7[[#This Row],[Merged Customer ID]],Table2_1[Merged Customer ID],Table2_1[First Name])</f>
        <v>Hill</v>
      </c>
      <c r="C343" s="23">
        <f>_xlfn.XLOOKUP(Table7[[#This Row],[Merged Customer ID]],Table3__3_16[Customer ID],Table3__3_16[BMI])</f>
        <v>29.07</v>
      </c>
      <c r="D343" s="23">
        <f>_xlfn.XLOOKUP(Table7[[#This Row],[Merged Customer ID]],Table3__3_16[Customer ID],Table3__3_16[HBA1C])</f>
        <v>8.66</v>
      </c>
      <c r="E343" s="22" t="str">
        <f>_xlfn.XLOOKUP(Table7[[#This Row],[Merged Customer ID]],Table3__3_16[Customer ID],Table3__3_16[Heart Issues])</f>
        <v>Yes</v>
      </c>
      <c r="F343" s="23" t="str">
        <f>_xlfn.XLOOKUP(Table7[[#This Row],[Merged Customer ID]],Table3__3_16[Customer ID],Table3__3_16[Any Transplants])</f>
        <v>No</v>
      </c>
      <c r="G343" s="23" t="str">
        <f>_xlfn.XLOOKUP(Table7[[#This Row],[Merged Customer ID]],Table3__3_16[Customer ID],Table3__3_16[Cancer history])</f>
        <v>No</v>
      </c>
      <c r="H343" s="23">
        <f>_xlfn.XLOOKUP(Table7[[#This Row],[Merged Customer ID]],Table3__3_16[Customer ID],Table3__3_16[NumberOfMajorSurgeries])</f>
        <v>2</v>
      </c>
      <c r="I343" s="23" t="str">
        <f>_xlfn.XLOOKUP(Table7[[#This Row],[Merged Customer ID]],Table3__3_16[Customer ID],Table3__3_16[smoker])</f>
        <v>Yes</v>
      </c>
      <c r="J343" s="23" t="str">
        <f>_xlfn.XLOOKUP(Table7[[#This Row],[Merged Customer ID]],Table3__3_16[Customer ID],Table3__3_16[Weight Status])</f>
        <v>Overweight</v>
      </c>
      <c r="K343" s="23" t="str">
        <f>_xlfn.XLOOKUP(Table7[[#This Row],[Merged Customer ID]],Table3__3_16[Customer ID],Table3__3_16[Sugar Status])</f>
        <v>Diabetes</v>
      </c>
      <c r="L343" s="26">
        <f>_xlfn.XLOOKUP(Table7[[#This Row],[Merged Customer ID]],Table6_20[Merged Customer ID],Table6_20[Date of Birth])</f>
        <v>22639</v>
      </c>
      <c r="M343" s="30">
        <f>_xlfn.XLOOKUP(Table7[[#This Row],[Merged Customer ID]],Table6_20[Merged Customer ID],Table6_20[charges],"0",0)</f>
        <v>29141.360000000001</v>
      </c>
      <c r="N343" s="30" t="str">
        <f>_xlfn.XLOOKUP(Table7[[#This Row],[Merged Customer ID]],Table6_20[Merged Customer ID],Table6_20[Hospital tier])</f>
        <v>tier - 1</v>
      </c>
      <c r="O343" s="30" t="str">
        <f>_xlfn.XLOOKUP(Table7[[#This Row],[Merged Customer ID]],Table6_20[Merged Customer ID],Table6_20[City tier])</f>
        <v>tier - 3</v>
      </c>
      <c r="P343" s="30" t="str">
        <f>_xlfn.XLOOKUP(Table7[[#This Row],[Merged Customer ID]],Table6_20[Merged Customer ID],Table6_20[State ID])</f>
        <v>R1012</v>
      </c>
      <c r="Q343" s="36">
        <f>_xlfn.XLOOKUP(Table7[[#This Row],[Merged Customer ID]],Table6_20[Merged Customer ID],Table6_20[Age])</f>
        <v>61.455555555555556</v>
      </c>
    </row>
    <row r="344" spans="1:17" x14ac:dyDescent="0.35">
      <c r="A344" s="22" t="s">
        <v>2029</v>
      </c>
      <c r="B344" s="22" t="str">
        <f>_xlfn.XLOOKUP(Table7[[#This Row],[Merged Customer ID]],Table2_1[Merged Customer ID],Table2_1[First Name])</f>
        <v>Kuepfer</v>
      </c>
      <c r="C344" s="22">
        <f>_xlfn.XLOOKUP(Table7[[#This Row],[Merged Customer ID]],Table3__3_16[Customer ID],Table3__3_16[BMI])</f>
        <v>17.43</v>
      </c>
      <c r="D344" s="22">
        <f>_xlfn.XLOOKUP(Table7[[#This Row],[Merged Customer ID]],Table3__3_16[Customer ID],Table3__3_16[HBA1C])</f>
        <v>8.64</v>
      </c>
      <c r="E344" s="22" t="str">
        <f>_xlfn.XLOOKUP(Table7[[#This Row],[Merged Customer ID]],Table3__3_16[Customer ID],Table3__3_16[Heart Issues])</f>
        <v>No</v>
      </c>
      <c r="F344" s="22" t="str">
        <f>_xlfn.XLOOKUP(Table7[[#This Row],[Merged Customer ID]],Table3__3_16[Customer ID],Table3__3_16[Any Transplants])</f>
        <v>No</v>
      </c>
      <c r="G344" s="22" t="str">
        <f>_xlfn.XLOOKUP(Table7[[#This Row],[Merged Customer ID]],Table3__3_16[Customer ID],Table3__3_16[Cancer history])</f>
        <v>No</v>
      </c>
      <c r="H344" s="22">
        <f>_xlfn.XLOOKUP(Table7[[#This Row],[Merged Customer ID]],Table3__3_16[Customer ID],Table3__3_16[NumberOfMajorSurgeries])</f>
        <v>0</v>
      </c>
      <c r="I344" s="22" t="str">
        <f>_xlfn.XLOOKUP(Table7[[#This Row],[Merged Customer ID]],Table3__3_16[Customer ID],Table3__3_16[smoker])</f>
        <v>Yes</v>
      </c>
      <c r="J344" s="22" t="str">
        <f>_xlfn.XLOOKUP(Table7[[#This Row],[Merged Customer ID]],Table3__3_16[Customer ID],Table3__3_16[Weight Status])</f>
        <v>Underweight</v>
      </c>
      <c r="K344" s="22" t="str">
        <f>_xlfn.XLOOKUP(Table7[[#This Row],[Merged Customer ID]],Table3__3_16[Customer ID],Table3__3_16[Sugar Status])</f>
        <v>Diabetes</v>
      </c>
      <c r="L344" s="25">
        <f>_xlfn.XLOOKUP(Table7[[#This Row],[Merged Customer ID]],Table6_20[Merged Customer ID],Table6_20[Date of Birth])</f>
        <v>28823</v>
      </c>
      <c r="M344" s="29">
        <f>_xlfn.XLOOKUP(Table7[[#This Row],[Merged Customer ID]],Table6_20[Merged Customer ID],Table6_20[charges],"0",0)</f>
        <v>29114.77</v>
      </c>
      <c r="N344" s="29" t="str">
        <f>_xlfn.XLOOKUP(Table7[[#This Row],[Merged Customer ID]],Table6_20[Merged Customer ID],Table6_20[Hospital tier])</f>
        <v>tier - 1</v>
      </c>
      <c r="O344" s="29" t="str">
        <f>_xlfn.XLOOKUP(Table7[[#This Row],[Merged Customer ID]],Table6_20[Merged Customer ID],Table6_20[City tier])</f>
        <v>tier - 1</v>
      </c>
      <c r="P344" s="29" t="str">
        <f>_xlfn.XLOOKUP(Table7[[#This Row],[Merged Customer ID]],Table6_20[Merged Customer ID],Table6_20[State ID])</f>
        <v>R1011</v>
      </c>
      <c r="Q344" s="35">
        <f>_xlfn.XLOOKUP(Table7[[#This Row],[Merged Customer ID]],Table6_20[Merged Customer ID],Table6_20[Age])</f>
        <v>44.524999999999999</v>
      </c>
    </row>
    <row r="345" spans="1:17" x14ac:dyDescent="0.35">
      <c r="A345" s="23" t="s">
        <v>2028</v>
      </c>
      <c r="B345" s="23" t="str">
        <f>_xlfn.XLOOKUP(Table7[[#This Row],[Merged Customer ID]],Table2_1[Merged Customer ID],Table2_1[First Name])</f>
        <v>Kaczmarek</v>
      </c>
      <c r="C345" s="23">
        <f>_xlfn.XLOOKUP(Table7[[#This Row],[Merged Customer ID]],Table3__3_16[Customer ID],Table3__3_16[BMI])</f>
        <v>19.329999999999998</v>
      </c>
      <c r="D345" s="23">
        <f>_xlfn.XLOOKUP(Table7[[#This Row],[Merged Customer ID]],Table3__3_16[Customer ID],Table3__3_16[HBA1C])</f>
        <v>4.2699999999999996</v>
      </c>
      <c r="E345" s="22" t="str">
        <f>_xlfn.XLOOKUP(Table7[[#This Row],[Merged Customer ID]],Table3__3_16[Customer ID],Table3__3_16[Heart Issues])</f>
        <v>No</v>
      </c>
      <c r="F345" s="23" t="str">
        <f>_xlfn.XLOOKUP(Table7[[#This Row],[Merged Customer ID]],Table3__3_16[Customer ID],Table3__3_16[Any Transplants])</f>
        <v>No</v>
      </c>
      <c r="G345" s="23" t="str">
        <f>_xlfn.XLOOKUP(Table7[[#This Row],[Merged Customer ID]],Table3__3_16[Customer ID],Table3__3_16[Cancer history])</f>
        <v>No</v>
      </c>
      <c r="H345" s="23">
        <f>_xlfn.XLOOKUP(Table7[[#This Row],[Merged Customer ID]],Table3__3_16[Customer ID],Table3__3_16[NumberOfMajorSurgeries])</f>
        <v>0</v>
      </c>
      <c r="I345" s="23" t="str">
        <f>_xlfn.XLOOKUP(Table7[[#This Row],[Merged Customer ID]],Table3__3_16[Customer ID],Table3__3_16[smoker])</f>
        <v>Yes</v>
      </c>
      <c r="J345" s="23" t="str">
        <f>_xlfn.XLOOKUP(Table7[[#This Row],[Merged Customer ID]],Table3__3_16[Customer ID],Table3__3_16[Weight Status])</f>
        <v>Normal Weight</v>
      </c>
      <c r="K345" s="23" t="str">
        <f>_xlfn.XLOOKUP(Table7[[#This Row],[Merged Customer ID]],Table3__3_16[Customer ID],Table3__3_16[Sugar Status])</f>
        <v>Normal</v>
      </c>
      <c r="L345" s="26">
        <f>_xlfn.XLOOKUP(Table7[[#This Row],[Merged Customer ID]],Table6_20[Merged Customer ID],Table6_20[Date of Birth])</f>
        <v>29416</v>
      </c>
      <c r="M345" s="30">
        <f>_xlfn.XLOOKUP(Table7[[#This Row],[Merged Customer ID]],Table6_20[Merged Customer ID],Table6_20[charges],"0",0)</f>
        <v>29114.21</v>
      </c>
      <c r="N345" s="30" t="str">
        <f>_xlfn.XLOOKUP(Table7[[#This Row],[Merged Customer ID]],Table6_20[Merged Customer ID],Table6_20[Hospital tier])</f>
        <v>tier - 1</v>
      </c>
      <c r="O345" s="30" t="str">
        <f>_xlfn.XLOOKUP(Table7[[#This Row],[Merged Customer ID]],Table6_20[Merged Customer ID],Table6_20[City tier])</f>
        <v>tier - 3</v>
      </c>
      <c r="P345" s="30" t="str">
        <f>_xlfn.XLOOKUP(Table7[[#This Row],[Merged Customer ID]],Table6_20[Merged Customer ID],Table6_20[State ID])</f>
        <v>R1011</v>
      </c>
      <c r="Q345" s="36">
        <f>_xlfn.XLOOKUP(Table7[[#This Row],[Merged Customer ID]],Table6_20[Merged Customer ID],Table6_20[Age])</f>
        <v>42.9</v>
      </c>
    </row>
    <row r="346" spans="1:17" x14ac:dyDescent="0.35">
      <c r="A346" s="22" t="s">
        <v>2027</v>
      </c>
      <c r="B346" s="22" t="str">
        <f>_xlfn.XLOOKUP(Table7[[#This Row],[Merged Customer ID]],Table2_1[Merged Customer ID],Table2_1[First Name])</f>
        <v>Pitt</v>
      </c>
      <c r="C346" s="22">
        <f>_xlfn.XLOOKUP(Table7[[#This Row],[Merged Customer ID]],Table3__3_16[Customer ID],Table3__3_16[BMI])</f>
        <v>30.52</v>
      </c>
      <c r="D346" s="22">
        <f>_xlfn.XLOOKUP(Table7[[#This Row],[Merged Customer ID]],Table3__3_16[Customer ID],Table3__3_16[HBA1C])</f>
        <v>4.21</v>
      </c>
      <c r="E346" s="22" t="str">
        <f>_xlfn.XLOOKUP(Table7[[#This Row],[Merged Customer ID]],Table3__3_16[Customer ID],Table3__3_16[Heart Issues])</f>
        <v>No</v>
      </c>
      <c r="F346" s="22" t="str">
        <f>_xlfn.XLOOKUP(Table7[[#This Row],[Merged Customer ID]],Table3__3_16[Customer ID],Table3__3_16[Any Transplants])</f>
        <v>No</v>
      </c>
      <c r="G346" s="22" t="str">
        <f>_xlfn.XLOOKUP(Table7[[#This Row],[Merged Customer ID]],Table3__3_16[Customer ID],Table3__3_16[Cancer history])</f>
        <v>No</v>
      </c>
      <c r="H346" s="22">
        <f>_xlfn.XLOOKUP(Table7[[#This Row],[Merged Customer ID]],Table3__3_16[Customer ID],Table3__3_16[NumberOfMajorSurgeries])</f>
        <v>1</v>
      </c>
      <c r="I346" s="22" t="str">
        <f>_xlfn.XLOOKUP(Table7[[#This Row],[Merged Customer ID]],Table3__3_16[Customer ID],Table3__3_16[smoker])</f>
        <v>Yes</v>
      </c>
      <c r="J346" s="22" t="str">
        <f>_xlfn.XLOOKUP(Table7[[#This Row],[Merged Customer ID]],Table3__3_16[Customer ID],Table3__3_16[Weight Status])</f>
        <v>Obesity</v>
      </c>
      <c r="K346" s="22" t="str">
        <f>_xlfn.XLOOKUP(Table7[[#This Row],[Merged Customer ID]],Table3__3_16[Customer ID],Table3__3_16[Sugar Status])</f>
        <v>Normal</v>
      </c>
      <c r="L346" s="25">
        <f>_xlfn.XLOOKUP(Table7[[#This Row],[Merged Customer ID]],Table6_20[Merged Customer ID],Table6_20[Date of Birth])</f>
        <v>33792</v>
      </c>
      <c r="M346" s="29">
        <f>_xlfn.XLOOKUP(Table7[[#This Row],[Merged Customer ID]],Table6_20[Merged Customer ID],Table6_20[charges],"0",0)</f>
        <v>29007.82</v>
      </c>
      <c r="N346" s="29" t="str">
        <f>_xlfn.XLOOKUP(Table7[[#This Row],[Merged Customer ID]],Table6_20[Merged Customer ID],Table6_20[Hospital tier])</f>
        <v>tier - 1</v>
      </c>
      <c r="O346" s="29" t="str">
        <f>_xlfn.XLOOKUP(Table7[[#This Row],[Merged Customer ID]],Table6_20[Merged Customer ID],Table6_20[City tier])</f>
        <v>tier - 3</v>
      </c>
      <c r="P346" s="29" t="str">
        <f>_xlfn.XLOOKUP(Table7[[#This Row],[Merged Customer ID]],Table6_20[Merged Customer ID],Table6_20[State ID])</f>
        <v>R1011</v>
      </c>
      <c r="Q346" s="35">
        <f>_xlfn.XLOOKUP(Table7[[#This Row],[Merged Customer ID]],Table6_20[Merged Customer ID],Table6_20[Age])</f>
        <v>30.919444444444444</v>
      </c>
    </row>
    <row r="347" spans="1:17" x14ac:dyDescent="0.35">
      <c r="A347" s="23" t="s">
        <v>2026</v>
      </c>
      <c r="B347" s="23" t="str">
        <f>_xlfn.XLOOKUP(Table7[[#This Row],[Merged Customer ID]],Table2_1[Merged Customer ID],Table2_1[First Name])</f>
        <v>Lorton</v>
      </c>
      <c r="C347" s="23">
        <f>_xlfn.XLOOKUP(Table7[[#This Row],[Merged Customer ID]],Table3__3_16[Customer ID],Table3__3_16[BMI])</f>
        <v>39.21</v>
      </c>
      <c r="D347" s="23">
        <f>_xlfn.XLOOKUP(Table7[[#This Row],[Merged Customer ID]],Table3__3_16[Customer ID],Table3__3_16[HBA1C])</f>
        <v>5.04</v>
      </c>
      <c r="E347" s="22" t="str">
        <f>_xlfn.XLOOKUP(Table7[[#This Row],[Merged Customer ID]],Table3__3_16[Customer ID],Table3__3_16[Heart Issues])</f>
        <v>No</v>
      </c>
      <c r="F347" s="23" t="str">
        <f>_xlfn.XLOOKUP(Table7[[#This Row],[Merged Customer ID]],Table3__3_16[Customer ID],Table3__3_16[Any Transplants])</f>
        <v>No</v>
      </c>
      <c r="G347" s="23" t="str">
        <f>_xlfn.XLOOKUP(Table7[[#This Row],[Merged Customer ID]],Table3__3_16[Customer ID],Table3__3_16[Cancer history])</f>
        <v>Yes</v>
      </c>
      <c r="H347" s="23">
        <f>_xlfn.XLOOKUP(Table7[[#This Row],[Merged Customer ID]],Table3__3_16[Customer ID],Table3__3_16[NumberOfMajorSurgeries])</f>
        <v>1</v>
      </c>
      <c r="I347" s="23" t="str">
        <f>_xlfn.XLOOKUP(Table7[[#This Row],[Merged Customer ID]],Table3__3_16[Customer ID],Table3__3_16[smoker])</f>
        <v>Yes</v>
      </c>
      <c r="J347" s="23" t="str">
        <f>_xlfn.XLOOKUP(Table7[[#This Row],[Merged Customer ID]],Table3__3_16[Customer ID],Table3__3_16[Weight Status])</f>
        <v>Obesity</v>
      </c>
      <c r="K347" s="23" t="str">
        <f>_xlfn.XLOOKUP(Table7[[#This Row],[Merged Customer ID]],Table3__3_16[Customer ID],Table3__3_16[Sugar Status])</f>
        <v>Normal</v>
      </c>
      <c r="L347" s="26">
        <f>_xlfn.XLOOKUP(Table7[[#This Row],[Merged Customer ID]],Table6_20[Merged Customer ID],Table6_20[Date of Birth])</f>
        <v>37865</v>
      </c>
      <c r="M347" s="30">
        <f>_xlfn.XLOOKUP(Table7[[#This Row],[Merged Customer ID]],Table6_20[Merged Customer ID],Table6_20[charges],"0",0)</f>
        <v>28998.68</v>
      </c>
      <c r="N347" s="30" t="str">
        <f>_xlfn.XLOOKUP(Table7[[#This Row],[Merged Customer ID]],Table6_20[Merged Customer ID],Table6_20[Hospital tier])</f>
        <v>tier - 1</v>
      </c>
      <c r="O347" s="30" t="str">
        <f>_xlfn.XLOOKUP(Table7[[#This Row],[Merged Customer ID]],Table6_20[Merged Customer ID],Table6_20[City tier])</f>
        <v>tier - 3</v>
      </c>
      <c r="P347" s="30" t="str">
        <f>_xlfn.XLOOKUP(Table7[[#This Row],[Merged Customer ID]],Table6_20[Merged Customer ID],Table6_20[State ID])</f>
        <v>R1011</v>
      </c>
      <c r="Q347" s="36">
        <f>_xlfn.XLOOKUP(Table7[[#This Row],[Merged Customer ID]],Table6_20[Merged Customer ID],Table6_20[Age])</f>
        <v>19.769444444444446</v>
      </c>
    </row>
    <row r="348" spans="1:17" x14ac:dyDescent="0.35">
      <c r="A348" s="22" t="s">
        <v>2025</v>
      </c>
      <c r="B348" s="22" t="str">
        <f>_xlfn.XLOOKUP(Table7[[#This Row],[Merged Customer ID]],Table2_1[Merged Customer ID],Table2_1[First Name])</f>
        <v>Castaneda</v>
      </c>
      <c r="C348" s="22">
        <f>_xlfn.XLOOKUP(Table7[[#This Row],[Merged Customer ID]],Table3__3_16[Customer ID],Table3__3_16[BMI])</f>
        <v>26.98</v>
      </c>
      <c r="D348" s="22">
        <f>_xlfn.XLOOKUP(Table7[[#This Row],[Merged Customer ID]],Table3__3_16[Customer ID],Table3__3_16[HBA1C])</f>
        <v>5.21</v>
      </c>
      <c r="E348" s="22" t="str">
        <f>_xlfn.XLOOKUP(Table7[[#This Row],[Merged Customer ID]],Table3__3_16[Customer ID],Table3__3_16[Heart Issues])</f>
        <v>Yes</v>
      </c>
      <c r="F348" s="22" t="str">
        <f>_xlfn.XLOOKUP(Table7[[#This Row],[Merged Customer ID]],Table3__3_16[Customer ID],Table3__3_16[Any Transplants])</f>
        <v>No</v>
      </c>
      <c r="G348" s="22" t="str">
        <f>_xlfn.XLOOKUP(Table7[[#This Row],[Merged Customer ID]],Table3__3_16[Customer ID],Table3__3_16[Cancer history])</f>
        <v>No</v>
      </c>
      <c r="H348" s="22">
        <f>_xlfn.XLOOKUP(Table7[[#This Row],[Merged Customer ID]],Table3__3_16[Customer ID],Table3__3_16[NumberOfMajorSurgeries])</f>
        <v>2</v>
      </c>
      <c r="I348" s="22" t="str">
        <f>_xlfn.XLOOKUP(Table7[[#This Row],[Merged Customer ID]],Table3__3_16[Customer ID],Table3__3_16[smoker])</f>
        <v>Yes</v>
      </c>
      <c r="J348" s="22" t="str">
        <f>_xlfn.XLOOKUP(Table7[[#This Row],[Merged Customer ID]],Table3__3_16[Customer ID],Table3__3_16[Weight Status])</f>
        <v>Overweight</v>
      </c>
      <c r="K348" s="22" t="str">
        <f>_xlfn.XLOOKUP(Table7[[#This Row],[Merged Customer ID]],Table3__3_16[Customer ID],Table3__3_16[Sugar Status])</f>
        <v>Normal</v>
      </c>
      <c r="L348" s="25">
        <f>_xlfn.XLOOKUP(Table7[[#This Row],[Merged Customer ID]],Table6_20[Merged Customer ID],Table6_20[Date of Birth])</f>
        <v>21889</v>
      </c>
      <c r="M348" s="29">
        <f>_xlfn.XLOOKUP(Table7[[#This Row],[Merged Customer ID]],Table6_20[Merged Customer ID],Table6_20[charges],"0",0)</f>
        <v>28950.47</v>
      </c>
      <c r="N348" s="29" t="str">
        <f>_xlfn.XLOOKUP(Table7[[#This Row],[Merged Customer ID]],Table6_20[Merged Customer ID],Table6_20[Hospital tier])</f>
        <v>tier - 1</v>
      </c>
      <c r="O348" s="29" t="str">
        <f>_xlfn.XLOOKUP(Table7[[#This Row],[Merged Customer ID]],Table6_20[Merged Customer ID],Table6_20[City tier])</f>
        <v>tier - 1</v>
      </c>
      <c r="P348" s="29" t="str">
        <f>_xlfn.XLOOKUP(Table7[[#This Row],[Merged Customer ID]],Table6_20[Merged Customer ID],Table6_20[State ID])</f>
        <v>R1012</v>
      </c>
      <c r="Q348" s="35">
        <f>_xlfn.XLOOKUP(Table7[[#This Row],[Merged Customer ID]],Table6_20[Merged Customer ID],Table6_20[Age])</f>
        <v>63.508333333333333</v>
      </c>
    </row>
    <row r="349" spans="1:17" x14ac:dyDescent="0.35">
      <c r="A349" s="23" t="s">
        <v>2024</v>
      </c>
      <c r="B349" s="23" t="str">
        <f>_xlfn.XLOOKUP(Table7[[#This Row],[Merged Customer ID]],Table2_1[Merged Customer ID],Table2_1[First Name])</f>
        <v>Cherop</v>
      </c>
      <c r="C349" s="23">
        <f>_xlfn.XLOOKUP(Table7[[#This Row],[Merged Customer ID]],Table3__3_16[Customer ID],Table3__3_16[BMI])</f>
        <v>25.84</v>
      </c>
      <c r="D349" s="23">
        <f>_xlfn.XLOOKUP(Table7[[#This Row],[Merged Customer ID]],Table3__3_16[Customer ID],Table3__3_16[HBA1C])</f>
        <v>8.83</v>
      </c>
      <c r="E349" s="22" t="str">
        <f>_xlfn.XLOOKUP(Table7[[#This Row],[Merged Customer ID]],Table3__3_16[Customer ID],Table3__3_16[Heart Issues])</f>
        <v>No</v>
      </c>
      <c r="F349" s="23" t="str">
        <f>_xlfn.XLOOKUP(Table7[[#This Row],[Merged Customer ID]],Table3__3_16[Customer ID],Table3__3_16[Any Transplants])</f>
        <v>No</v>
      </c>
      <c r="G349" s="23" t="str">
        <f>_xlfn.XLOOKUP(Table7[[#This Row],[Merged Customer ID]],Table3__3_16[Customer ID],Table3__3_16[Cancer history])</f>
        <v>No</v>
      </c>
      <c r="H349" s="23">
        <f>_xlfn.XLOOKUP(Table7[[#This Row],[Merged Customer ID]],Table3__3_16[Customer ID],Table3__3_16[NumberOfMajorSurgeries])</f>
        <v>0</v>
      </c>
      <c r="I349" s="23" t="str">
        <f>_xlfn.XLOOKUP(Table7[[#This Row],[Merged Customer ID]],Table3__3_16[Customer ID],Table3__3_16[smoker])</f>
        <v>No</v>
      </c>
      <c r="J349" s="23" t="str">
        <f>_xlfn.XLOOKUP(Table7[[#This Row],[Merged Customer ID]],Table3__3_16[Customer ID],Table3__3_16[Weight Status])</f>
        <v>Overweight</v>
      </c>
      <c r="K349" s="23" t="str">
        <f>_xlfn.XLOOKUP(Table7[[#This Row],[Merged Customer ID]],Table3__3_16[Customer ID],Table3__3_16[Sugar Status])</f>
        <v>Diabetes</v>
      </c>
      <c r="L349" s="26">
        <f>_xlfn.XLOOKUP(Table7[[#This Row],[Merged Customer ID]],Table6_20[Merged Customer ID],Table6_20[Date of Birth])</f>
        <v>22852</v>
      </c>
      <c r="M349" s="30">
        <f>_xlfn.XLOOKUP(Table7[[#This Row],[Merged Customer ID]],Table6_20[Merged Customer ID],Table6_20[charges],"0",0)</f>
        <v>28923.14</v>
      </c>
      <c r="N349" s="30" t="str">
        <f>_xlfn.XLOOKUP(Table7[[#This Row],[Merged Customer ID]],Table6_20[Merged Customer ID],Table6_20[Hospital tier])</f>
        <v>tier - 1</v>
      </c>
      <c r="O349" s="30" t="str">
        <f>_xlfn.XLOOKUP(Table7[[#This Row],[Merged Customer ID]],Table6_20[Merged Customer ID],Table6_20[City tier])</f>
        <v>tier - 1</v>
      </c>
      <c r="P349" s="30" t="str">
        <f>_xlfn.XLOOKUP(Table7[[#This Row],[Merged Customer ID]],Table6_20[Merged Customer ID],Table6_20[State ID])</f>
        <v>R1012</v>
      </c>
      <c r="Q349" s="36">
        <f>_xlfn.XLOOKUP(Table7[[#This Row],[Merged Customer ID]],Table6_20[Merged Customer ID],Table6_20[Age])</f>
        <v>60.869444444444447</v>
      </c>
    </row>
    <row r="350" spans="1:17" x14ac:dyDescent="0.35">
      <c r="A350" s="22" t="s">
        <v>2023</v>
      </c>
      <c r="B350" s="22" t="str">
        <f>_xlfn.XLOOKUP(Table7[[#This Row],[Merged Customer ID]],Table2_1[Merged Customer ID],Table2_1[First Name])</f>
        <v>Howell</v>
      </c>
      <c r="C350" s="22">
        <f>_xlfn.XLOOKUP(Table7[[#This Row],[Merged Customer ID]],Table3__3_16[Customer ID],Table3__3_16[BMI])</f>
        <v>28.31</v>
      </c>
      <c r="D350" s="22">
        <f>_xlfn.XLOOKUP(Table7[[#This Row],[Merged Customer ID]],Table3__3_16[Customer ID],Table3__3_16[HBA1C])</f>
        <v>8.4700000000000006</v>
      </c>
      <c r="E350" s="22" t="str">
        <f>_xlfn.XLOOKUP(Table7[[#This Row],[Merged Customer ID]],Table3__3_16[Customer ID],Table3__3_16[Heart Issues])</f>
        <v>Yes</v>
      </c>
      <c r="F350" s="22" t="str">
        <f>_xlfn.XLOOKUP(Table7[[#This Row],[Merged Customer ID]],Table3__3_16[Customer ID],Table3__3_16[Any Transplants])</f>
        <v>No</v>
      </c>
      <c r="G350" s="22" t="str">
        <f>_xlfn.XLOOKUP(Table7[[#This Row],[Merged Customer ID]],Table3__3_16[Customer ID],Table3__3_16[Cancer history])</f>
        <v>No</v>
      </c>
      <c r="H350" s="22">
        <f>_xlfn.XLOOKUP(Table7[[#This Row],[Merged Customer ID]],Table3__3_16[Customer ID],Table3__3_16[NumberOfMajorSurgeries])</f>
        <v>2</v>
      </c>
      <c r="I350" s="22" t="str">
        <f>_xlfn.XLOOKUP(Table7[[#This Row],[Merged Customer ID]],Table3__3_16[Customer ID],Table3__3_16[smoker])</f>
        <v>Yes</v>
      </c>
      <c r="J350" s="22" t="str">
        <f>_xlfn.XLOOKUP(Table7[[#This Row],[Merged Customer ID]],Table3__3_16[Customer ID],Table3__3_16[Weight Status])</f>
        <v>Overweight</v>
      </c>
      <c r="K350" s="22" t="str">
        <f>_xlfn.XLOOKUP(Table7[[#This Row],[Merged Customer ID]],Table3__3_16[Customer ID],Table3__3_16[Sugar Status])</f>
        <v>Diabetes</v>
      </c>
      <c r="L350" s="25">
        <f>_xlfn.XLOOKUP(Table7[[#This Row],[Merged Customer ID]],Table6_20[Merged Customer ID],Table6_20[Date of Birth])</f>
        <v>22496</v>
      </c>
      <c r="M350" s="29">
        <f>_xlfn.XLOOKUP(Table7[[#This Row],[Merged Customer ID]],Table6_20[Merged Customer ID],Table6_20[charges],"0",0)</f>
        <v>28868.66</v>
      </c>
      <c r="N350" s="29" t="str">
        <f>_xlfn.XLOOKUP(Table7[[#This Row],[Merged Customer ID]],Table6_20[Merged Customer ID],Table6_20[Hospital tier])</f>
        <v>tier - 1</v>
      </c>
      <c r="O350" s="29" t="str">
        <f>_xlfn.XLOOKUP(Table7[[#This Row],[Merged Customer ID]],Table6_20[Merged Customer ID],Table6_20[City tier])</f>
        <v>tier - 2</v>
      </c>
      <c r="P350" s="29" t="str">
        <f>_xlfn.XLOOKUP(Table7[[#This Row],[Merged Customer ID]],Table6_20[Merged Customer ID],Table6_20[State ID])</f>
        <v>R1012</v>
      </c>
      <c r="Q350" s="35">
        <f>_xlfn.XLOOKUP(Table7[[#This Row],[Merged Customer ID]],Table6_20[Merged Customer ID],Table6_20[Age])</f>
        <v>61.847222222222221</v>
      </c>
    </row>
    <row r="351" spans="1:17" x14ac:dyDescent="0.35">
      <c r="A351" s="23" t="s">
        <v>2022</v>
      </c>
      <c r="B351" s="23" t="str">
        <f>_xlfn.XLOOKUP(Table7[[#This Row],[Merged Customer ID]],Table2_1[Merged Customer ID],Table2_1[First Name])</f>
        <v>Palmer</v>
      </c>
      <c r="C351" s="23">
        <f>_xlfn.XLOOKUP(Table7[[#This Row],[Merged Customer ID]],Table3__3_16[Customer ID],Table3__3_16[BMI])</f>
        <v>23.94</v>
      </c>
      <c r="D351" s="23">
        <f>_xlfn.XLOOKUP(Table7[[#This Row],[Merged Customer ID]],Table3__3_16[Customer ID],Table3__3_16[HBA1C])</f>
        <v>4.2</v>
      </c>
      <c r="E351" s="22" t="str">
        <f>_xlfn.XLOOKUP(Table7[[#This Row],[Merged Customer ID]],Table3__3_16[Customer ID],Table3__3_16[Heart Issues])</f>
        <v>No</v>
      </c>
      <c r="F351" s="23" t="str">
        <f>_xlfn.XLOOKUP(Table7[[#This Row],[Merged Customer ID]],Table3__3_16[Customer ID],Table3__3_16[Any Transplants])</f>
        <v>No</v>
      </c>
      <c r="G351" s="23" t="str">
        <f>_xlfn.XLOOKUP(Table7[[#This Row],[Merged Customer ID]],Table3__3_16[Customer ID],Table3__3_16[Cancer history])</f>
        <v>No</v>
      </c>
      <c r="H351" s="23">
        <f>_xlfn.XLOOKUP(Table7[[#This Row],[Merged Customer ID]],Table3__3_16[Customer ID],Table3__3_16[NumberOfMajorSurgeries])</f>
        <v>0</v>
      </c>
      <c r="I351" s="23" t="str">
        <f>_xlfn.XLOOKUP(Table7[[#This Row],[Merged Customer ID]],Table3__3_16[Customer ID],Table3__3_16[smoker])</f>
        <v>Yes</v>
      </c>
      <c r="J351" s="23" t="str">
        <f>_xlfn.XLOOKUP(Table7[[#This Row],[Merged Customer ID]],Table3__3_16[Customer ID],Table3__3_16[Weight Status])</f>
        <v>Normal Weight</v>
      </c>
      <c r="K351" s="23" t="str">
        <f>_xlfn.XLOOKUP(Table7[[#This Row],[Merged Customer ID]],Table3__3_16[Customer ID],Table3__3_16[Sugar Status])</f>
        <v>Normal</v>
      </c>
      <c r="L351" s="26">
        <f>_xlfn.XLOOKUP(Table7[[#This Row],[Merged Customer ID]],Table6_20[Merged Customer ID],Table6_20[Date of Birth])</f>
        <v>33212</v>
      </c>
      <c r="M351" s="30">
        <f>_xlfn.XLOOKUP(Table7[[#This Row],[Merged Customer ID]],Table6_20[Merged Customer ID],Table6_20[charges],"0",0)</f>
        <v>28716.14</v>
      </c>
      <c r="N351" s="30" t="str">
        <f>_xlfn.XLOOKUP(Table7[[#This Row],[Merged Customer ID]],Table6_20[Merged Customer ID],Table6_20[Hospital tier])</f>
        <v>tier - 1</v>
      </c>
      <c r="O351" s="30" t="str">
        <f>_xlfn.XLOOKUP(Table7[[#This Row],[Merged Customer ID]],Table6_20[Merged Customer ID],Table6_20[City tier])</f>
        <v>tier - 3</v>
      </c>
      <c r="P351" s="30" t="str">
        <f>_xlfn.XLOOKUP(Table7[[#This Row],[Merged Customer ID]],Table6_20[Merged Customer ID],Table6_20[State ID])</f>
        <v>R1011</v>
      </c>
      <c r="Q351" s="36">
        <f>_xlfn.XLOOKUP(Table7[[#This Row],[Merged Customer ID]],Table6_20[Merged Customer ID],Table6_20[Age])</f>
        <v>32.508333333333333</v>
      </c>
    </row>
    <row r="352" spans="1:17" x14ac:dyDescent="0.35">
      <c r="A352" s="22" t="s">
        <v>2021</v>
      </c>
      <c r="B352" s="22" t="str">
        <f>_xlfn.XLOOKUP(Table7[[#This Row],[Merged Customer ID]],Table2_1[Merged Customer ID],Table2_1[First Name])</f>
        <v>Olson</v>
      </c>
      <c r="C352" s="22">
        <f>_xlfn.XLOOKUP(Table7[[#This Row],[Merged Customer ID]],Table3__3_16[Customer ID],Table3__3_16[BMI])</f>
        <v>20.03</v>
      </c>
      <c r="D352" s="22">
        <f>_xlfn.XLOOKUP(Table7[[#This Row],[Merged Customer ID]],Table3__3_16[Customer ID],Table3__3_16[HBA1C])</f>
        <v>6.14</v>
      </c>
      <c r="E352" s="22" t="str">
        <f>_xlfn.XLOOKUP(Table7[[#This Row],[Merged Customer ID]],Table3__3_16[Customer ID],Table3__3_16[Heart Issues])</f>
        <v>Yes</v>
      </c>
      <c r="F352" s="22" t="str">
        <f>_xlfn.XLOOKUP(Table7[[#This Row],[Merged Customer ID]],Table3__3_16[Customer ID],Table3__3_16[Any Transplants])</f>
        <v>No</v>
      </c>
      <c r="G352" s="22" t="str">
        <f>_xlfn.XLOOKUP(Table7[[#This Row],[Merged Customer ID]],Table3__3_16[Customer ID],Table3__3_16[Cancer history])</f>
        <v>No</v>
      </c>
      <c r="H352" s="22">
        <f>_xlfn.XLOOKUP(Table7[[#This Row],[Merged Customer ID]],Table3__3_16[Customer ID],Table3__3_16[NumberOfMajorSurgeries])</f>
        <v>0</v>
      </c>
      <c r="I352" s="22" t="str">
        <f>_xlfn.XLOOKUP(Table7[[#This Row],[Merged Customer ID]],Table3__3_16[Customer ID],Table3__3_16[smoker])</f>
        <v>Yes</v>
      </c>
      <c r="J352" s="22" t="str">
        <f>_xlfn.XLOOKUP(Table7[[#This Row],[Merged Customer ID]],Table3__3_16[Customer ID],Table3__3_16[Weight Status])</f>
        <v>Normal Weight</v>
      </c>
      <c r="K352" s="22" t="str">
        <f>_xlfn.XLOOKUP(Table7[[#This Row],[Merged Customer ID]],Table3__3_16[Customer ID],Table3__3_16[Sugar Status])</f>
        <v>Prediabetes</v>
      </c>
      <c r="L352" s="25">
        <f>_xlfn.XLOOKUP(Table7[[#This Row],[Merged Customer ID]],Table6_20[Merged Customer ID],Table6_20[Date of Birth])</f>
        <v>31317</v>
      </c>
      <c r="M352" s="29">
        <f>_xlfn.XLOOKUP(Table7[[#This Row],[Merged Customer ID]],Table6_20[Merged Customer ID],Table6_20[charges],"0",0)</f>
        <v>28542.86</v>
      </c>
      <c r="N352" s="29" t="str">
        <f>_xlfn.XLOOKUP(Table7[[#This Row],[Merged Customer ID]],Table6_20[Merged Customer ID],Table6_20[Hospital tier])</f>
        <v>tier - 1</v>
      </c>
      <c r="O352" s="29" t="str">
        <f>_xlfn.XLOOKUP(Table7[[#This Row],[Merged Customer ID]],Table6_20[Merged Customer ID],Table6_20[City tier])</f>
        <v>tier - 3</v>
      </c>
      <c r="P352" s="29" t="str">
        <f>_xlfn.XLOOKUP(Table7[[#This Row],[Merged Customer ID]],Table6_20[Merged Customer ID],Table6_20[State ID])</f>
        <v>R1011</v>
      </c>
      <c r="Q352" s="35">
        <f>_xlfn.XLOOKUP(Table7[[#This Row],[Merged Customer ID]],Table6_20[Merged Customer ID],Table6_20[Age])</f>
        <v>37.697222222222223</v>
      </c>
    </row>
    <row r="353" spans="1:17" x14ac:dyDescent="0.35">
      <c r="A353" s="23" t="s">
        <v>2020</v>
      </c>
      <c r="B353" s="23" t="str">
        <f>_xlfn.XLOOKUP(Table7[[#This Row],[Merged Customer ID]],Table2_1[Merged Customer ID],Table2_1[First Name])</f>
        <v>Waldron</v>
      </c>
      <c r="C353" s="23">
        <f>_xlfn.XLOOKUP(Table7[[#This Row],[Merged Customer ID]],Table3__3_16[Customer ID],Table3__3_16[BMI])</f>
        <v>41.42</v>
      </c>
      <c r="D353" s="23">
        <f>_xlfn.XLOOKUP(Table7[[#This Row],[Merged Customer ID]],Table3__3_16[Customer ID],Table3__3_16[HBA1C])</f>
        <v>6.07</v>
      </c>
      <c r="E353" s="22" t="str">
        <f>_xlfn.XLOOKUP(Table7[[#This Row],[Merged Customer ID]],Table3__3_16[Customer ID],Table3__3_16[Heart Issues])</f>
        <v>No</v>
      </c>
      <c r="F353" s="23" t="str">
        <f>_xlfn.XLOOKUP(Table7[[#This Row],[Merged Customer ID]],Table3__3_16[Customer ID],Table3__3_16[Any Transplants])</f>
        <v>No</v>
      </c>
      <c r="G353" s="23" t="str">
        <f>_xlfn.XLOOKUP(Table7[[#This Row],[Merged Customer ID]],Table3__3_16[Customer ID],Table3__3_16[Cancer history])</f>
        <v>No</v>
      </c>
      <c r="H353" s="23">
        <f>_xlfn.XLOOKUP(Table7[[#This Row],[Merged Customer ID]],Table3__3_16[Customer ID],Table3__3_16[NumberOfMajorSurgeries])</f>
        <v>0</v>
      </c>
      <c r="I353" s="23" t="str">
        <f>_xlfn.XLOOKUP(Table7[[#This Row],[Merged Customer ID]],Table3__3_16[Customer ID],Table3__3_16[smoker])</f>
        <v>No</v>
      </c>
      <c r="J353" s="23" t="str">
        <f>_xlfn.XLOOKUP(Table7[[#This Row],[Merged Customer ID]],Table3__3_16[Customer ID],Table3__3_16[Weight Status])</f>
        <v>Obesity</v>
      </c>
      <c r="K353" s="23" t="str">
        <f>_xlfn.XLOOKUP(Table7[[#This Row],[Merged Customer ID]],Table3__3_16[Customer ID],Table3__3_16[Sugar Status])</f>
        <v>Prediabetes</v>
      </c>
      <c r="L353" s="26">
        <f>_xlfn.XLOOKUP(Table7[[#This Row],[Merged Customer ID]],Table6_20[Merged Customer ID],Table6_20[Date of Birth])</f>
        <v>30296</v>
      </c>
      <c r="M353" s="30">
        <f>_xlfn.XLOOKUP(Table7[[#This Row],[Merged Customer ID]],Table6_20[Merged Customer ID],Table6_20[charges],"0",0)</f>
        <v>28476.73</v>
      </c>
      <c r="N353" s="30" t="str">
        <f>_xlfn.XLOOKUP(Table7[[#This Row],[Merged Customer ID]],Table6_20[Merged Customer ID],Table6_20[Hospital tier])</f>
        <v>tier - 1</v>
      </c>
      <c r="O353" s="30" t="str">
        <f>_xlfn.XLOOKUP(Table7[[#This Row],[Merged Customer ID]],Table6_20[Merged Customer ID],Table6_20[City tier])</f>
        <v>tier - 2</v>
      </c>
      <c r="P353" s="30" t="str">
        <f>_xlfn.XLOOKUP(Table7[[#This Row],[Merged Customer ID]],Table6_20[Merged Customer ID],Table6_20[State ID])</f>
        <v>R1012</v>
      </c>
      <c r="Q353" s="36">
        <f>_xlfn.XLOOKUP(Table7[[#This Row],[Merged Customer ID]],Table6_20[Merged Customer ID],Table6_20[Age])</f>
        <v>40.491666666666667</v>
      </c>
    </row>
    <row r="354" spans="1:17" x14ac:dyDescent="0.35">
      <c r="A354" s="22" t="s">
        <v>2019</v>
      </c>
      <c r="B354" s="22" t="str">
        <f>_xlfn.XLOOKUP(Table7[[#This Row],[Merged Customer ID]],Table2_1[Merged Customer ID],Table2_1[First Name])</f>
        <v>Meyer</v>
      </c>
      <c r="C354" s="22">
        <f>_xlfn.XLOOKUP(Table7[[#This Row],[Merged Customer ID]],Table3__3_16[Customer ID],Table3__3_16[BMI])</f>
        <v>36.67</v>
      </c>
      <c r="D354" s="22">
        <f>_xlfn.XLOOKUP(Table7[[#This Row],[Merged Customer ID]],Table3__3_16[Customer ID],Table3__3_16[HBA1C])</f>
        <v>10.210000000000001</v>
      </c>
      <c r="E354" s="22" t="str">
        <f>_xlfn.XLOOKUP(Table7[[#This Row],[Merged Customer ID]],Table3__3_16[Customer ID],Table3__3_16[Heart Issues])</f>
        <v>No</v>
      </c>
      <c r="F354" s="22" t="str">
        <f>_xlfn.XLOOKUP(Table7[[#This Row],[Merged Customer ID]],Table3__3_16[Customer ID],Table3__3_16[Any Transplants])</f>
        <v>No</v>
      </c>
      <c r="G354" s="22" t="str">
        <f>_xlfn.XLOOKUP(Table7[[#This Row],[Merged Customer ID]],Table3__3_16[Customer ID],Table3__3_16[Cancer history])</f>
        <v>No</v>
      </c>
      <c r="H354" s="22">
        <f>_xlfn.XLOOKUP(Table7[[#This Row],[Merged Customer ID]],Table3__3_16[Customer ID],Table3__3_16[NumberOfMajorSurgeries])</f>
        <v>0</v>
      </c>
      <c r="I354" s="22" t="str">
        <f>_xlfn.XLOOKUP(Table7[[#This Row],[Merged Customer ID]],Table3__3_16[Customer ID],Table3__3_16[smoker])</f>
        <v>No</v>
      </c>
      <c r="J354" s="22" t="str">
        <f>_xlfn.XLOOKUP(Table7[[#This Row],[Merged Customer ID]],Table3__3_16[Customer ID],Table3__3_16[Weight Status])</f>
        <v>Obesity</v>
      </c>
      <c r="K354" s="22" t="str">
        <f>_xlfn.XLOOKUP(Table7[[#This Row],[Merged Customer ID]],Table3__3_16[Customer ID],Table3__3_16[Sugar Status])</f>
        <v>Diabetes</v>
      </c>
      <c r="L354" s="25">
        <f>_xlfn.XLOOKUP(Table7[[#This Row],[Merged Customer ID]],Table6_20[Merged Customer ID],Table6_20[Date of Birth])</f>
        <v>27288</v>
      </c>
      <c r="M354" s="29">
        <f>_xlfn.XLOOKUP(Table7[[#This Row],[Merged Customer ID]],Table6_20[Merged Customer ID],Table6_20[charges],"0",0)</f>
        <v>28468.92</v>
      </c>
      <c r="N354" s="29" t="str">
        <f>_xlfn.XLOOKUP(Table7[[#This Row],[Merged Customer ID]],Table6_20[Merged Customer ID],Table6_20[Hospital tier])</f>
        <v>tier - 1</v>
      </c>
      <c r="O354" s="29" t="str">
        <f>_xlfn.XLOOKUP(Table7[[#This Row],[Merged Customer ID]],Table6_20[Merged Customer ID],Table6_20[City tier])</f>
        <v>tier - 1</v>
      </c>
      <c r="P354" s="29" t="str">
        <f>_xlfn.XLOOKUP(Table7[[#This Row],[Merged Customer ID]],Table6_20[Merged Customer ID],Table6_20[State ID])</f>
        <v>R1012</v>
      </c>
      <c r="Q354" s="35">
        <f>_xlfn.XLOOKUP(Table7[[#This Row],[Merged Customer ID]],Table6_20[Merged Customer ID],Table6_20[Age])</f>
        <v>48.727777777777774</v>
      </c>
    </row>
    <row r="355" spans="1:17" x14ac:dyDescent="0.35">
      <c r="A355" s="23" t="s">
        <v>2018</v>
      </c>
      <c r="B355" s="23" t="str">
        <f>_xlfn.XLOOKUP(Table7[[#This Row],[Merged Customer ID]],Table2_1[Merged Customer ID],Table2_1[First Name])</f>
        <v>Stack</v>
      </c>
      <c r="C355" s="23">
        <f>_xlfn.XLOOKUP(Table7[[#This Row],[Merged Customer ID]],Table3__3_16[Customer ID],Table3__3_16[BMI])</f>
        <v>27.645</v>
      </c>
      <c r="D355" s="23">
        <f>_xlfn.XLOOKUP(Table7[[#This Row],[Merged Customer ID]],Table3__3_16[Customer ID],Table3__3_16[HBA1C])</f>
        <v>4.6900000000000004</v>
      </c>
      <c r="E355" s="22" t="str">
        <f>_xlfn.XLOOKUP(Table7[[#This Row],[Merged Customer ID]],Table3__3_16[Customer ID],Table3__3_16[Heart Issues])</f>
        <v>No</v>
      </c>
      <c r="F355" s="23" t="str">
        <f>_xlfn.XLOOKUP(Table7[[#This Row],[Merged Customer ID]],Table3__3_16[Customer ID],Table3__3_16[Any Transplants])</f>
        <v>No</v>
      </c>
      <c r="G355" s="23" t="str">
        <f>_xlfn.XLOOKUP(Table7[[#This Row],[Merged Customer ID]],Table3__3_16[Customer ID],Table3__3_16[Cancer history])</f>
        <v>No</v>
      </c>
      <c r="H355" s="23">
        <f>_xlfn.XLOOKUP(Table7[[#This Row],[Merged Customer ID]],Table3__3_16[Customer ID],Table3__3_16[NumberOfMajorSurgeries])</f>
        <v>0</v>
      </c>
      <c r="I355" s="23" t="str">
        <f>_xlfn.XLOOKUP(Table7[[#This Row],[Merged Customer ID]],Table3__3_16[Customer ID],Table3__3_16[smoker])</f>
        <v>No</v>
      </c>
      <c r="J355" s="23" t="str">
        <f>_xlfn.XLOOKUP(Table7[[#This Row],[Merged Customer ID]],Table3__3_16[Customer ID],Table3__3_16[Weight Status])</f>
        <v>Overweight</v>
      </c>
      <c r="K355" s="23" t="str">
        <f>_xlfn.XLOOKUP(Table7[[#This Row],[Merged Customer ID]],Table3__3_16[Customer ID],Table3__3_16[Sugar Status])</f>
        <v>Normal</v>
      </c>
      <c r="L355" s="26">
        <f>_xlfn.XLOOKUP(Table7[[#This Row],[Merged Customer ID]],Table6_20[Merged Customer ID],Table6_20[Date of Birth])</f>
        <v>28461</v>
      </c>
      <c r="M355" s="30">
        <f>_xlfn.XLOOKUP(Table7[[#This Row],[Merged Customer ID]],Table6_20[Merged Customer ID],Table6_20[charges],"0",0)</f>
        <v>28340.19</v>
      </c>
      <c r="N355" s="30" t="str">
        <f>_xlfn.XLOOKUP(Table7[[#This Row],[Merged Customer ID]],Table6_20[Merged Customer ID],Table6_20[Hospital tier])</f>
        <v>tier - 1</v>
      </c>
      <c r="O355" s="30" t="str">
        <f>_xlfn.XLOOKUP(Table7[[#This Row],[Merged Customer ID]],Table6_20[Merged Customer ID],Table6_20[City tier])</f>
        <v>tier - 2</v>
      </c>
      <c r="P355" s="30" t="str">
        <f>_xlfn.XLOOKUP(Table7[[#This Row],[Merged Customer ID]],Table6_20[Merged Customer ID],Table6_20[State ID])</f>
        <v>R1012</v>
      </c>
      <c r="Q355" s="36">
        <f>_xlfn.XLOOKUP(Table7[[#This Row],[Merged Customer ID]],Table6_20[Merged Customer ID],Table6_20[Age])</f>
        <v>45.516666666666666</v>
      </c>
    </row>
    <row r="356" spans="1:17" x14ac:dyDescent="0.35">
      <c r="A356" s="22" t="s">
        <v>2017</v>
      </c>
      <c r="B356" s="22" t="str">
        <f>_xlfn.XLOOKUP(Table7[[#This Row],[Merged Customer ID]],Table2_1[Merged Customer ID],Table2_1[First Name])</f>
        <v>Sanchez Y Torres</v>
      </c>
      <c r="C356" s="22">
        <f>_xlfn.XLOOKUP(Table7[[#This Row],[Merged Customer ID]],Table3__3_16[Customer ID],Table3__3_16[BMI])</f>
        <v>22.72</v>
      </c>
      <c r="D356" s="22">
        <f>_xlfn.XLOOKUP(Table7[[#This Row],[Merged Customer ID]],Table3__3_16[Customer ID],Table3__3_16[HBA1C])</f>
        <v>5.71</v>
      </c>
      <c r="E356" s="22" t="str">
        <f>_xlfn.XLOOKUP(Table7[[#This Row],[Merged Customer ID]],Table3__3_16[Customer ID],Table3__3_16[Heart Issues])</f>
        <v>No</v>
      </c>
      <c r="F356" s="22" t="str">
        <f>_xlfn.XLOOKUP(Table7[[#This Row],[Merged Customer ID]],Table3__3_16[Customer ID],Table3__3_16[Any Transplants])</f>
        <v>No</v>
      </c>
      <c r="G356" s="22" t="str">
        <f>_xlfn.XLOOKUP(Table7[[#This Row],[Merged Customer ID]],Table3__3_16[Customer ID],Table3__3_16[Cancer history])</f>
        <v>No</v>
      </c>
      <c r="H356" s="22">
        <f>_xlfn.XLOOKUP(Table7[[#This Row],[Merged Customer ID]],Table3__3_16[Customer ID],Table3__3_16[NumberOfMajorSurgeries])</f>
        <v>0</v>
      </c>
      <c r="I356" s="22" t="str">
        <f>_xlfn.XLOOKUP(Table7[[#This Row],[Merged Customer ID]],Table3__3_16[Customer ID],Table3__3_16[smoker])</f>
        <v>Yes</v>
      </c>
      <c r="J356" s="22" t="str">
        <f>_xlfn.XLOOKUP(Table7[[#This Row],[Merged Customer ID]],Table3__3_16[Customer ID],Table3__3_16[Weight Status])</f>
        <v>Normal Weight</v>
      </c>
      <c r="K356" s="22" t="str">
        <f>_xlfn.XLOOKUP(Table7[[#This Row],[Merged Customer ID]],Table3__3_16[Customer ID],Table3__3_16[Sugar Status])</f>
        <v>Prediabetes</v>
      </c>
      <c r="L356" s="25">
        <f>_xlfn.XLOOKUP(Table7[[#This Row],[Merged Customer ID]],Table6_20[Merged Customer ID],Table6_20[Date of Birth])</f>
        <v>33231</v>
      </c>
      <c r="M356" s="29">
        <f>_xlfn.XLOOKUP(Table7[[#This Row],[Merged Customer ID]],Table6_20[Merged Customer ID],Table6_20[charges],"0",0)</f>
        <v>28302.33</v>
      </c>
      <c r="N356" s="29" t="str">
        <f>_xlfn.XLOOKUP(Table7[[#This Row],[Merged Customer ID]],Table6_20[Merged Customer ID],Table6_20[Hospital tier])</f>
        <v>tier - 1</v>
      </c>
      <c r="O356" s="29" t="str">
        <f>_xlfn.XLOOKUP(Table7[[#This Row],[Merged Customer ID]],Table6_20[Merged Customer ID],Table6_20[City tier])</f>
        <v>tier - 2</v>
      </c>
      <c r="P356" s="29" t="str">
        <f>_xlfn.XLOOKUP(Table7[[#This Row],[Merged Customer ID]],Table6_20[Merged Customer ID],Table6_20[State ID])</f>
        <v>R1011</v>
      </c>
      <c r="Q356" s="35">
        <f>_xlfn.XLOOKUP(Table7[[#This Row],[Merged Customer ID]],Table6_20[Merged Customer ID],Table6_20[Age])</f>
        <v>32.455555555555556</v>
      </c>
    </row>
    <row r="357" spans="1:17" x14ac:dyDescent="0.35">
      <c r="A357" s="23" t="s">
        <v>2016</v>
      </c>
      <c r="B357" s="23" t="str">
        <f>_xlfn.XLOOKUP(Table7[[#This Row],[Merged Customer ID]],Table2_1[Merged Customer ID],Table2_1[First Name])</f>
        <v>Daniels</v>
      </c>
      <c r="C357" s="23">
        <f>_xlfn.XLOOKUP(Table7[[#This Row],[Merged Customer ID]],Table3__3_16[Customer ID],Table3__3_16[BMI])</f>
        <v>36.520000000000003</v>
      </c>
      <c r="D357" s="23">
        <f>_xlfn.XLOOKUP(Table7[[#This Row],[Merged Customer ID]],Table3__3_16[Customer ID],Table3__3_16[HBA1C])</f>
        <v>9.07</v>
      </c>
      <c r="E357" s="22" t="str">
        <f>_xlfn.XLOOKUP(Table7[[#This Row],[Merged Customer ID]],Table3__3_16[Customer ID],Table3__3_16[Heart Issues])</f>
        <v>Yes</v>
      </c>
      <c r="F357" s="23" t="str">
        <f>_xlfn.XLOOKUP(Table7[[#This Row],[Merged Customer ID]],Table3__3_16[Customer ID],Table3__3_16[Any Transplants])</f>
        <v>No</v>
      </c>
      <c r="G357" s="23" t="str">
        <f>_xlfn.XLOOKUP(Table7[[#This Row],[Merged Customer ID]],Table3__3_16[Customer ID],Table3__3_16[Cancer history])</f>
        <v>Yes</v>
      </c>
      <c r="H357" s="23">
        <f>_xlfn.XLOOKUP(Table7[[#This Row],[Merged Customer ID]],Table3__3_16[Customer ID],Table3__3_16[NumberOfMajorSurgeries])</f>
        <v>1</v>
      </c>
      <c r="I357" s="23" t="str">
        <f>_xlfn.XLOOKUP(Table7[[#This Row],[Merged Customer ID]],Table3__3_16[Customer ID],Table3__3_16[smoker])</f>
        <v>No</v>
      </c>
      <c r="J357" s="23" t="str">
        <f>_xlfn.XLOOKUP(Table7[[#This Row],[Merged Customer ID]],Table3__3_16[Customer ID],Table3__3_16[Weight Status])</f>
        <v>Obesity</v>
      </c>
      <c r="K357" s="23" t="str">
        <f>_xlfn.XLOOKUP(Table7[[#This Row],[Merged Customer ID]],Table3__3_16[Customer ID],Table3__3_16[Sugar Status])</f>
        <v>Diabetes</v>
      </c>
      <c r="L357" s="26">
        <f>_xlfn.XLOOKUP(Table7[[#This Row],[Merged Customer ID]],Table6_20[Merged Customer ID],Table6_20[Date of Birth])</f>
        <v>23340</v>
      </c>
      <c r="M357" s="30">
        <f>_xlfn.XLOOKUP(Table7[[#This Row],[Merged Customer ID]],Table6_20[Merged Customer ID],Table6_20[charges],"0",0)</f>
        <v>28287.9</v>
      </c>
      <c r="N357" s="30" t="str">
        <f>_xlfn.XLOOKUP(Table7[[#This Row],[Merged Customer ID]],Table6_20[Merged Customer ID],Table6_20[Hospital tier])</f>
        <v>tier - 1</v>
      </c>
      <c r="O357" s="30" t="str">
        <f>_xlfn.XLOOKUP(Table7[[#This Row],[Merged Customer ID]],Table6_20[Merged Customer ID],Table6_20[City tier])</f>
        <v>tier - 1</v>
      </c>
      <c r="P357" s="30" t="str">
        <f>_xlfn.XLOOKUP(Table7[[#This Row],[Merged Customer ID]],Table6_20[Merged Customer ID],Table6_20[State ID])</f>
        <v>R1013</v>
      </c>
      <c r="Q357" s="36">
        <f>_xlfn.XLOOKUP(Table7[[#This Row],[Merged Customer ID]],Table6_20[Merged Customer ID],Table6_20[Age])</f>
        <v>59.536111111111111</v>
      </c>
    </row>
    <row r="358" spans="1:17" x14ac:dyDescent="0.35">
      <c r="A358" s="22" t="s">
        <v>2015</v>
      </c>
      <c r="B358" s="22" t="str">
        <f>_xlfn.XLOOKUP(Table7[[#This Row],[Merged Customer ID]],Table2_1[Merged Customer ID],Table2_1[First Name])</f>
        <v>Pepp</v>
      </c>
      <c r="C358" s="22">
        <f>_xlfn.XLOOKUP(Table7[[#This Row],[Merged Customer ID]],Table3__3_16[Customer ID],Table3__3_16[BMI])</f>
        <v>33.96</v>
      </c>
      <c r="D358" s="22">
        <f>_xlfn.XLOOKUP(Table7[[#This Row],[Merged Customer ID]],Table3__3_16[Customer ID],Table3__3_16[HBA1C])</f>
        <v>4.99</v>
      </c>
      <c r="E358" s="22" t="str">
        <f>_xlfn.XLOOKUP(Table7[[#This Row],[Merged Customer ID]],Table3__3_16[Customer ID],Table3__3_16[Heart Issues])</f>
        <v>No</v>
      </c>
      <c r="F358" s="22" t="str">
        <f>_xlfn.XLOOKUP(Table7[[#This Row],[Merged Customer ID]],Table3__3_16[Customer ID],Table3__3_16[Any Transplants])</f>
        <v>No</v>
      </c>
      <c r="G358" s="22" t="str">
        <f>_xlfn.XLOOKUP(Table7[[#This Row],[Merged Customer ID]],Table3__3_16[Customer ID],Table3__3_16[Cancer history])</f>
        <v>No</v>
      </c>
      <c r="H358" s="22">
        <f>_xlfn.XLOOKUP(Table7[[#This Row],[Merged Customer ID]],Table3__3_16[Customer ID],Table3__3_16[NumberOfMajorSurgeries])</f>
        <v>0</v>
      </c>
      <c r="I358" s="22" t="str">
        <f>_xlfn.XLOOKUP(Table7[[#This Row],[Merged Customer ID]],Table3__3_16[Customer ID],Table3__3_16[smoker])</f>
        <v>Yes</v>
      </c>
      <c r="J358" s="22" t="str">
        <f>_xlfn.XLOOKUP(Table7[[#This Row],[Merged Customer ID]],Table3__3_16[Customer ID],Table3__3_16[Weight Status])</f>
        <v>Obesity</v>
      </c>
      <c r="K358" s="22" t="str">
        <f>_xlfn.XLOOKUP(Table7[[#This Row],[Merged Customer ID]],Table3__3_16[Customer ID],Table3__3_16[Sugar Status])</f>
        <v>Normal</v>
      </c>
      <c r="L358" s="25">
        <f>_xlfn.XLOOKUP(Table7[[#This Row],[Merged Customer ID]],Table6_20[Merged Customer ID],Table6_20[Date of Birth])</f>
        <v>36409</v>
      </c>
      <c r="M358" s="29">
        <f>_xlfn.XLOOKUP(Table7[[#This Row],[Merged Customer ID]],Table6_20[Merged Customer ID],Table6_20[charges],"0",0)</f>
        <v>28245.34</v>
      </c>
      <c r="N358" s="29" t="str">
        <f>_xlfn.XLOOKUP(Table7[[#This Row],[Merged Customer ID]],Table6_20[Merged Customer ID],Table6_20[Hospital tier])</f>
        <v>tier - 1</v>
      </c>
      <c r="O358" s="29" t="str">
        <f>_xlfn.XLOOKUP(Table7[[#This Row],[Merged Customer ID]],Table6_20[Merged Customer ID],Table6_20[City tier])</f>
        <v>tier - 3</v>
      </c>
      <c r="P358" s="29" t="str">
        <f>_xlfn.XLOOKUP(Table7[[#This Row],[Merged Customer ID]],Table6_20[Merged Customer ID],Table6_20[State ID])</f>
        <v>R1011</v>
      </c>
      <c r="Q358" s="35">
        <f>_xlfn.XLOOKUP(Table7[[#This Row],[Merged Customer ID]],Table6_20[Merged Customer ID],Table6_20[Age])</f>
        <v>23.755555555555556</v>
      </c>
    </row>
    <row r="359" spans="1:17" x14ac:dyDescent="0.35">
      <c r="A359" s="23" t="s">
        <v>2014</v>
      </c>
      <c r="B359" s="23" t="str">
        <f>_xlfn.XLOOKUP(Table7[[#This Row],[Merged Customer ID]],Table2_1[Merged Customer ID],Table2_1[First Name])</f>
        <v>Buechler</v>
      </c>
      <c r="C359" s="23">
        <f>_xlfn.XLOOKUP(Table7[[#This Row],[Merged Customer ID]],Table3__3_16[Customer ID],Table3__3_16[BMI])</f>
        <v>26.695</v>
      </c>
      <c r="D359" s="23">
        <f>_xlfn.XLOOKUP(Table7[[#This Row],[Merged Customer ID]],Table3__3_16[Customer ID],Table3__3_16[HBA1C])</f>
        <v>8.31</v>
      </c>
      <c r="E359" s="22" t="str">
        <f>_xlfn.XLOOKUP(Table7[[#This Row],[Merged Customer ID]],Table3__3_16[Customer ID],Table3__3_16[Heart Issues])</f>
        <v>No</v>
      </c>
      <c r="F359" s="23" t="str">
        <f>_xlfn.XLOOKUP(Table7[[#This Row],[Merged Customer ID]],Table3__3_16[Customer ID],Table3__3_16[Any Transplants])</f>
        <v>No</v>
      </c>
      <c r="G359" s="23" t="str">
        <f>_xlfn.XLOOKUP(Table7[[#This Row],[Merged Customer ID]],Table3__3_16[Customer ID],Table3__3_16[Cancer history])</f>
        <v>No</v>
      </c>
      <c r="H359" s="23">
        <f>_xlfn.XLOOKUP(Table7[[#This Row],[Merged Customer ID]],Table3__3_16[Customer ID],Table3__3_16[NumberOfMajorSurgeries])</f>
        <v>0</v>
      </c>
      <c r="I359" s="23" t="str">
        <f>_xlfn.XLOOKUP(Table7[[#This Row],[Merged Customer ID]],Table3__3_16[Customer ID],Table3__3_16[smoker])</f>
        <v>Yes</v>
      </c>
      <c r="J359" s="23" t="str">
        <f>_xlfn.XLOOKUP(Table7[[#This Row],[Merged Customer ID]],Table3__3_16[Customer ID],Table3__3_16[Weight Status])</f>
        <v>Overweight</v>
      </c>
      <c r="K359" s="23" t="str">
        <f>_xlfn.XLOOKUP(Table7[[#This Row],[Merged Customer ID]],Table3__3_16[Customer ID],Table3__3_16[Sugar Status])</f>
        <v>Diabetes</v>
      </c>
      <c r="L359" s="26">
        <f>_xlfn.XLOOKUP(Table7[[#This Row],[Merged Customer ID]],Table6_20[Merged Customer ID],Table6_20[Date of Birth])</f>
        <v>22242</v>
      </c>
      <c r="M359" s="30">
        <f>_xlfn.XLOOKUP(Table7[[#This Row],[Merged Customer ID]],Table6_20[Merged Customer ID],Table6_20[charges],"0",0)</f>
        <v>28101.33</v>
      </c>
      <c r="N359" s="30" t="str">
        <f>_xlfn.XLOOKUP(Table7[[#This Row],[Merged Customer ID]],Table6_20[Merged Customer ID],Table6_20[Hospital tier])</f>
        <v>tier - 1</v>
      </c>
      <c r="O359" s="30" t="str">
        <f>_xlfn.XLOOKUP(Table7[[#This Row],[Merged Customer ID]],Table6_20[Merged Customer ID],Table6_20[City tier])</f>
        <v>tier - 2</v>
      </c>
      <c r="P359" s="30" t="str">
        <f>_xlfn.XLOOKUP(Table7[[#This Row],[Merged Customer ID]],Table6_20[Merged Customer ID],Table6_20[State ID])</f>
        <v>R1019</v>
      </c>
      <c r="Q359" s="36">
        <f>_xlfn.XLOOKUP(Table7[[#This Row],[Merged Customer ID]],Table6_20[Merged Customer ID],Table6_20[Age])</f>
        <v>62.544444444444444</v>
      </c>
    </row>
    <row r="360" spans="1:17" x14ac:dyDescent="0.35">
      <c r="A360" s="22" t="s">
        <v>2013</v>
      </c>
      <c r="B360" s="22" t="str">
        <f>_xlfn.XLOOKUP(Table7[[#This Row],[Merged Customer ID]],Table2_1[Merged Customer ID],Table2_1[First Name])</f>
        <v>Buenting</v>
      </c>
      <c r="C360" s="22">
        <f>_xlfn.XLOOKUP(Table7[[#This Row],[Merged Customer ID]],Table3__3_16[Customer ID],Table3__3_16[BMI])</f>
        <v>18.45</v>
      </c>
      <c r="D360" s="22">
        <f>_xlfn.XLOOKUP(Table7[[#This Row],[Merged Customer ID]],Table3__3_16[Customer ID],Table3__3_16[HBA1C])</f>
        <v>5.07</v>
      </c>
      <c r="E360" s="22" t="str">
        <f>_xlfn.XLOOKUP(Table7[[#This Row],[Merged Customer ID]],Table3__3_16[Customer ID],Table3__3_16[Heart Issues])</f>
        <v>Yes</v>
      </c>
      <c r="F360" s="22" t="str">
        <f>_xlfn.XLOOKUP(Table7[[#This Row],[Merged Customer ID]],Table3__3_16[Customer ID],Table3__3_16[Any Transplants])</f>
        <v>No</v>
      </c>
      <c r="G360" s="22" t="str">
        <f>_xlfn.XLOOKUP(Table7[[#This Row],[Merged Customer ID]],Table3__3_16[Customer ID],Table3__3_16[Cancer history])</f>
        <v>No</v>
      </c>
      <c r="H360" s="22">
        <f>_xlfn.XLOOKUP(Table7[[#This Row],[Merged Customer ID]],Table3__3_16[Customer ID],Table3__3_16[NumberOfMajorSurgeries])</f>
        <v>0</v>
      </c>
      <c r="I360" s="22" t="str">
        <f>_xlfn.XLOOKUP(Table7[[#This Row],[Merged Customer ID]],Table3__3_16[Customer ID],Table3__3_16[smoker])</f>
        <v>Yes</v>
      </c>
      <c r="J360" s="22" t="str">
        <f>_xlfn.XLOOKUP(Table7[[#This Row],[Merged Customer ID]],Table3__3_16[Customer ID],Table3__3_16[Weight Status])</f>
        <v>Underweight</v>
      </c>
      <c r="K360" s="22" t="str">
        <f>_xlfn.XLOOKUP(Table7[[#This Row],[Merged Customer ID]],Table3__3_16[Customer ID],Table3__3_16[Sugar Status])</f>
        <v>Normal</v>
      </c>
      <c r="L360" s="25">
        <f>_xlfn.XLOOKUP(Table7[[#This Row],[Merged Customer ID]],Table6_20[Merged Customer ID],Table6_20[Date of Birth])</f>
        <v>31380</v>
      </c>
      <c r="M360" s="29">
        <f>_xlfn.XLOOKUP(Table7[[#This Row],[Merged Customer ID]],Table6_20[Merged Customer ID],Table6_20[charges],"0",0)</f>
        <v>28006.94</v>
      </c>
      <c r="N360" s="29" t="str">
        <f>_xlfn.XLOOKUP(Table7[[#This Row],[Merged Customer ID]],Table6_20[Merged Customer ID],Table6_20[Hospital tier])</f>
        <v>tier - 1</v>
      </c>
      <c r="O360" s="29" t="str">
        <f>_xlfn.XLOOKUP(Table7[[#This Row],[Merged Customer ID]],Table6_20[Merged Customer ID],Table6_20[City tier])</f>
        <v>tier - 2</v>
      </c>
      <c r="P360" s="29" t="str">
        <f>_xlfn.XLOOKUP(Table7[[#This Row],[Merged Customer ID]],Table6_20[Merged Customer ID],Table6_20[State ID])</f>
        <v>R1011</v>
      </c>
      <c r="Q360" s="35">
        <f>_xlfn.XLOOKUP(Table7[[#This Row],[Merged Customer ID]],Table6_20[Merged Customer ID],Table6_20[Age])</f>
        <v>37.524999999999999</v>
      </c>
    </row>
    <row r="361" spans="1:17" x14ac:dyDescent="0.35">
      <c r="A361" s="23" t="s">
        <v>2012</v>
      </c>
      <c r="B361" s="23" t="str">
        <f>_xlfn.XLOOKUP(Table7[[#This Row],[Merged Customer ID]],Table2_1[Merged Customer ID],Table2_1[First Name])</f>
        <v>Evans</v>
      </c>
      <c r="C361" s="23">
        <f>_xlfn.XLOOKUP(Table7[[#This Row],[Merged Customer ID]],Table3__3_16[Customer ID],Table3__3_16[BMI])</f>
        <v>33.18</v>
      </c>
      <c r="D361" s="23">
        <f>_xlfn.XLOOKUP(Table7[[#This Row],[Merged Customer ID]],Table3__3_16[Customer ID],Table3__3_16[HBA1C])</f>
        <v>4.79</v>
      </c>
      <c r="E361" s="22" t="str">
        <f>_xlfn.XLOOKUP(Table7[[#This Row],[Merged Customer ID]],Table3__3_16[Customer ID],Table3__3_16[Heart Issues])</f>
        <v>No</v>
      </c>
      <c r="F361" s="23" t="str">
        <f>_xlfn.XLOOKUP(Table7[[#This Row],[Merged Customer ID]],Table3__3_16[Customer ID],Table3__3_16[Any Transplants])</f>
        <v>No</v>
      </c>
      <c r="G361" s="23" t="str">
        <f>_xlfn.XLOOKUP(Table7[[#This Row],[Merged Customer ID]],Table3__3_16[Customer ID],Table3__3_16[Cancer history])</f>
        <v>No</v>
      </c>
      <c r="H361" s="23">
        <f>_xlfn.XLOOKUP(Table7[[#This Row],[Merged Customer ID]],Table3__3_16[Customer ID],Table3__3_16[NumberOfMajorSurgeries])</f>
        <v>0</v>
      </c>
      <c r="I361" s="23" t="str">
        <f>_xlfn.XLOOKUP(Table7[[#This Row],[Merged Customer ID]],Table3__3_16[Customer ID],Table3__3_16[smoker])</f>
        <v>Yes</v>
      </c>
      <c r="J361" s="23" t="str">
        <f>_xlfn.XLOOKUP(Table7[[#This Row],[Merged Customer ID]],Table3__3_16[Customer ID],Table3__3_16[Weight Status])</f>
        <v>Obesity</v>
      </c>
      <c r="K361" s="23" t="str">
        <f>_xlfn.XLOOKUP(Table7[[#This Row],[Merged Customer ID]],Table3__3_16[Customer ID],Table3__3_16[Sugar Status])</f>
        <v>Normal</v>
      </c>
      <c r="L361" s="26">
        <f>_xlfn.XLOOKUP(Table7[[#This Row],[Merged Customer ID]],Table6_20[Merged Customer ID],Table6_20[Date of Birth])</f>
        <v>36515</v>
      </c>
      <c r="M361" s="30">
        <f>_xlfn.XLOOKUP(Table7[[#This Row],[Merged Customer ID]],Table6_20[Merged Customer ID],Table6_20[charges],"0",0)</f>
        <v>27980.77</v>
      </c>
      <c r="N361" s="30" t="str">
        <f>_xlfn.XLOOKUP(Table7[[#This Row],[Merged Customer ID]],Table6_20[Merged Customer ID],Table6_20[Hospital tier])</f>
        <v>tier - 1</v>
      </c>
      <c r="O361" s="30" t="str">
        <f>_xlfn.XLOOKUP(Table7[[#This Row],[Merged Customer ID]],Table6_20[Merged Customer ID],Table6_20[City tier])</f>
        <v>tier - 1</v>
      </c>
      <c r="P361" s="30" t="str">
        <f>_xlfn.XLOOKUP(Table7[[#This Row],[Merged Customer ID]],Table6_20[Merged Customer ID],Table6_20[State ID])</f>
        <v>R1011</v>
      </c>
      <c r="Q361" s="36">
        <f>_xlfn.XLOOKUP(Table7[[#This Row],[Merged Customer ID]],Table6_20[Merged Customer ID],Table6_20[Age])</f>
        <v>23.463888888888889</v>
      </c>
    </row>
    <row r="362" spans="1:17" x14ac:dyDescent="0.35">
      <c r="A362" s="22" t="s">
        <v>2011</v>
      </c>
      <c r="B362" s="22" t="str">
        <f>_xlfn.XLOOKUP(Table7[[#This Row],[Merged Customer ID]],Table2_1[Merged Customer ID],Table2_1[First Name])</f>
        <v>Arcand</v>
      </c>
      <c r="C362" s="22">
        <f>_xlfn.XLOOKUP(Table7[[#This Row],[Merged Customer ID]],Table3__3_16[Customer ID],Table3__3_16[BMI])</f>
        <v>36.1</v>
      </c>
      <c r="D362" s="22">
        <f>_xlfn.XLOOKUP(Table7[[#This Row],[Merged Customer ID]],Table3__3_16[Customer ID],Table3__3_16[HBA1C])</f>
        <v>11.39</v>
      </c>
      <c r="E362" s="22" t="str">
        <f>_xlfn.XLOOKUP(Table7[[#This Row],[Merged Customer ID]],Table3__3_16[Customer ID],Table3__3_16[Heart Issues])</f>
        <v>Yes</v>
      </c>
      <c r="F362" s="22" t="str">
        <f>_xlfn.XLOOKUP(Table7[[#This Row],[Merged Customer ID]],Table3__3_16[Customer ID],Table3__3_16[Any Transplants])</f>
        <v>No</v>
      </c>
      <c r="G362" s="22" t="str">
        <f>_xlfn.XLOOKUP(Table7[[#This Row],[Merged Customer ID]],Table3__3_16[Customer ID],Table3__3_16[Cancer history])</f>
        <v>No</v>
      </c>
      <c r="H362" s="22">
        <f>_xlfn.XLOOKUP(Table7[[#This Row],[Merged Customer ID]],Table3__3_16[Customer ID],Table3__3_16[NumberOfMajorSurgeries])</f>
        <v>2</v>
      </c>
      <c r="I362" s="22" t="str">
        <f>_xlfn.XLOOKUP(Table7[[#This Row],[Merged Customer ID]],Table3__3_16[Customer ID],Table3__3_16[smoker])</f>
        <v>No</v>
      </c>
      <c r="J362" s="22" t="str">
        <f>_xlfn.XLOOKUP(Table7[[#This Row],[Merged Customer ID]],Table3__3_16[Customer ID],Table3__3_16[Weight Status])</f>
        <v>Obesity</v>
      </c>
      <c r="K362" s="22" t="str">
        <f>_xlfn.XLOOKUP(Table7[[#This Row],[Merged Customer ID]],Table3__3_16[Customer ID],Table3__3_16[Sugar Status])</f>
        <v>Diabetes</v>
      </c>
      <c r="L362" s="25">
        <f>_xlfn.XLOOKUP(Table7[[#This Row],[Merged Customer ID]],Table6_20[Merged Customer ID],Table6_20[Date of Birth])</f>
        <v>22490</v>
      </c>
      <c r="M362" s="29">
        <f>_xlfn.XLOOKUP(Table7[[#This Row],[Merged Customer ID]],Table6_20[Merged Customer ID],Table6_20[charges],"0",0)</f>
        <v>27941.29</v>
      </c>
      <c r="N362" s="29" t="str">
        <f>_xlfn.XLOOKUP(Table7[[#This Row],[Merged Customer ID]],Table6_20[Merged Customer ID],Table6_20[Hospital tier])</f>
        <v>tier - 1</v>
      </c>
      <c r="O362" s="29" t="str">
        <f>_xlfn.XLOOKUP(Table7[[#This Row],[Merged Customer ID]],Table6_20[Merged Customer ID],Table6_20[City tier])</f>
        <v>tier - 3</v>
      </c>
      <c r="P362" s="29" t="str">
        <f>_xlfn.XLOOKUP(Table7[[#This Row],[Merged Customer ID]],Table6_20[Merged Customer ID],Table6_20[State ID])</f>
        <v>R1011</v>
      </c>
      <c r="Q362" s="35">
        <f>_xlfn.XLOOKUP(Table7[[#This Row],[Merged Customer ID]],Table6_20[Merged Customer ID],Table6_20[Age])</f>
        <v>61.861111111111114</v>
      </c>
    </row>
    <row r="363" spans="1:17" x14ac:dyDescent="0.35">
      <c r="A363" s="23" t="s">
        <v>2010</v>
      </c>
      <c r="B363" s="23" t="str">
        <f>_xlfn.XLOOKUP(Table7[[#This Row],[Merged Customer ID]],Table2_1[Merged Customer ID],Table2_1[First Name])</f>
        <v>Kesack</v>
      </c>
      <c r="C363" s="23">
        <f>_xlfn.XLOOKUP(Table7[[#This Row],[Merged Customer ID]],Table3__3_16[Customer ID],Table3__3_16[BMI])</f>
        <v>22.77</v>
      </c>
      <c r="D363" s="23">
        <f>_xlfn.XLOOKUP(Table7[[#This Row],[Merged Customer ID]],Table3__3_16[Customer ID],Table3__3_16[HBA1C])</f>
        <v>6</v>
      </c>
      <c r="E363" s="22" t="str">
        <f>_xlfn.XLOOKUP(Table7[[#This Row],[Merged Customer ID]],Table3__3_16[Customer ID],Table3__3_16[Heart Issues])</f>
        <v>No</v>
      </c>
      <c r="F363" s="23" t="str">
        <f>_xlfn.XLOOKUP(Table7[[#This Row],[Merged Customer ID]],Table3__3_16[Customer ID],Table3__3_16[Any Transplants])</f>
        <v>No</v>
      </c>
      <c r="G363" s="23" t="str">
        <f>_xlfn.XLOOKUP(Table7[[#This Row],[Merged Customer ID]],Table3__3_16[Customer ID],Table3__3_16[Cancer history])</f>
        <v>No</v>
      </c>
      <c r="H363" s="23">
        <f>_xlfn.XLOOKUP(Table7[[#This Row],[Merged Customer ID]],Table3__3_16[Customer ID],Table3__3_16[NumberOfMajorSurgeries])</f>
        <v>0</v>
      </c>
      <c r="I363" s="23" t="str">
        <f>_xlfn.XLOOKUP(Table7[[#This Row],[Merged Customer ID]],Table3__3_16[Customer ID],Table3__3_16[smoker])</f>
        <v>Yes</v>
      </c>
      <c r="J363" s="23" t="str">
        <f>_xlfn.XLOOKUP(Table7[[#This Row],[Merged Customer ID]],Table3__3_16[Customer ID],Table3__3_16[Weight Status])</f>
        <v>Normal Weight</v>
      </c>
      <c r="K363" s="23" t="str">
        <f>_xlfn.XLOOKUP(Table7[[#This Row],[Merged Customer ID]],Table3__3_16[Customer ID],Table3__3_16[Sugar Status])</f>
        <v>Prediabetes</v>
      </c>
      <c r="L363" s="26">
        <f>_xlfn.XLOOKUP(Table7[[#This Row],[Merged Customer ID]],Table6_20[Merged Customer ID],Table6_20[Date of Birth])</f>
        <v>33393</v>
      </c>
      <c r="M363" s="30">
        <f>_xlfn.XLOOKUP(Table7[[#This Row],[Merged Customer ID]],Table6_20[Merged Customer ID],Table6_20[charges],"0",0)</f>
        <v>27931.11</v>
      </c>
      <c r="N363" s="30" t="str">
        <f>_xlfn.XLOOKUP(Table7[[#This Row],[Merged Customer ID]],Table6_20[Merged Customer ID],Table6_20[Hospital tier])</f>
        <v>tier - 1</v>
      </c>
      <c r="O363" s="30" t="str">
        <f>_xlfn.XLOOKUP(Table7[[#This Row],[Merged Customer ID]],Table6_20[Merged Customer ID],Table6_20[City tier])</f>
        <v>tier - 3</v>
      </c>
      <c r="P363" s="30" t="str">
        <f>_xlfn.XLOOKUP(Table7[[#This Row],[Merged Customer ID]],Table6_20[Merged Customer ID],Table6_20[State ID])</f>
        <v>R1011</v>
      </c>
      <c r="Q363" s="36">
        <f>_xlfn.XLOOKUP(Table7[[#This Row],[Merged Customer ID]],Table6_20[Merged Customer ID],Table6_20[Age])</f>
        <v>32.011111111111113</v>
      </c>
    </row>
    <row r="364" spans="1:17" x14ac:dyDescent="0.35">
      <c r="A364" s="22" t="s">
        <v>2009</v>
      </c>
      <c r="B364" s="22" t="str">
        <f>_xlfn.XLOOKUP(Table7[[#This Row],[Merged Customer ID]],Table2_1[Merged Customer ID],Table2_1[First Name])</f>
        <v>Post</v>
      </c>
      <c r="C364" s="22">
        <f>_xlfn.XLOOKUP(Table7[[#This Row],[Merged Customer ID]],Table3__3_16[Customer ID],Table3__3_16[BMI])</f>
        <v>21.24</v>
      </c>
      <c r="D364" s="22">
        <f>_xlfn.XLOOKUP(Table7[[#This Row],[Merged Customer ID]],Table3__3_16[Customer ID],Table3__3_16[HBA1C])</f>
        <v>5.13</v>
      </c>
      <c r="E364" s="22" t="str">
        <f>_xlfn.XLOOKUP(Table7[[#This Row],[Merged Customer ID]],Table3__3_16[Customer ID],Table3__3_16[Heart Issues])</f>
        <v>No</v>
      </c>
      <c r="F364" s="22" t="str">
        <f>_xlfn.XLOOKUP(Table7[[#This Row],[Merged Customer ID]],Table3__3_16[Customer ID],Table3__3_16[Any Transplants])</f>
        <v>No</v>
      </c>
      <c r="G364" s="22" t="str">
        <f>_xlfn.XLOOKUP(Table7[[#This Row],[Merged Customer ID]],Table3__3_16[Customer ID],Table3__3_16[Cancer history])</f>
        <v>No</v>
      </c>
      <c r="H364" s="22">
        <f>_xlfn.XLOOKUP(Table7[[#This Row],[Merged Customer ID]],Table3__3_16[Customer ID],Table3__3_16[NumberOfMajorSurgeries])</f>
        <v>0</v>
      </c>
      <c r="I364" s="22" t="str">
        <f>_xlfn.XLOOKUP(Table7[[#This Row],[Merged Customer ID]],Table3__3_16[Customer ID],Table3__3_16[smoker])</f>
        <v>Yes</v>
      </c>
      <c r="J364" s="22" t="str">
        <f>_xlfn.XLOOKUP(Table7[[#This Row],[Merged Customer ID]],Table3__3_16[Customer ID],Table3__3_16[Weight Status])</f>
        <v>Normal Weight</v>
      </c>
      <c r="K364" s="22" t="str">
        <f>_xlfn.XLOOKUP(Table7[[#This Row],[Merged Customer ID]],Table3__3_16[Customer ID],Table3__3_16[Sugar Status])</f>
        <v>Normal</v>
      </c>
      <c r="L364" s="25">
        <f>_xlfn.XLOOKUP(Table7[[#This Row],[Merged Customer ID]],Table6_20[Merged Customer ID],Table6_20[Date of Birth])</f>
        <v>32833</v>
      </c>
      <c r="M364" s="29">
        <f>_xlfn.XLOOKUP(Table7[[#This Row],[Merged Customer ID]],Table6_20[Merged Customer ID],Table6_20[charges],"0",0)</f>
        <v>27925.86</v>
      </c>
      <c r="N364" s="29" t="str">
        <f>_xlfn.XLOOKUP(Table7[[#This Row],[Merged Customer ID]],Table6_20[Merged Customer ID],Table6_20[Hospital tier])</f>
        <v>tier - 1</v>
      </c>
      <c r="O364" s="29" t="str">
        <f>_xlfn.XLOOKUP(Table7[[#This Row],[Merged Customer ID]],Table6_20[Merged Customer ID],Table6_20[City tier])</f>
        <v>tier - 2</v>
      </c>
      <c r="P364" s="29" t="str">
        <f>_xlfn.XLOOKUP(Table7[[#This Row],[Merged Customer ID]],Table6_20[Merged Customer ID],Table6_20[State ID])</f>
        <v>R1011</v>
      </c>
      <c r="Q364" s="35">
        <f>_xlfn.XLOOKUP(Table7[[#This Row],[Merged Customer ID]],Table6_20[Merged Customer ID],Table6_20[Age])</f>
        <v>33.547222222222224</v>
      </c>
    </row>
    <row r="365" spans="1:17" x14ac:dyDescent="0.35">
      <c r="A365" s="23" t="s">
        <v>2008</v>
      </c>
      <c r="B365" s="23" t="str">
        <f>_xlfn.XLOOKUP(Table7[[#This Row],[Merged Customer ID]],Table2_1[Merged Customer ID],Table2_1[First Name])</f>
        <v>Dunne</v>
      </c>
      <c r="C365" s="23">
        <f>_xlfn.XLOOKUP(Table7[[#This Row],[Merged Customer ID]],Table3__3_16[Customer ID],Table3__3_16[BMI])</f>
        <v>17.600000000000001</v>
      </c>
      <c r="D365" s="23">
        <f>_xlfn.XLOOKUP(Table7[[#This Row],[Merged Customer ID]],Table3__3_16[Customer ID],Table3__3_16[HBA1C])</f>
        <v>5.26</v>
      </c>
      <c r="E365" s="22" t="str">
        <f>_xlfn.XLOOKUP(Table7[[#This Row],[Merged Customer ID]],Table3__3_16[Customer ID],Table3__3_16[Heart Issues])</f>
        <v>Yes</v>
      </c>
      <c r="F365" s="23" t="str">
        <f>_xlfn.XLOOKUP(Table7[[#This Row],[Merged Customer ID]],Table3__3_16[Customer ID],Table3__3_16[Any Transplants])</f>
        <v>No</v>
      </c>
      <c r="G365" s="23" t="str">
        <f>_xlfn.XLOOKUP(Table7[[#This Row],[Merged Customer ID]],Table3__3_16[Customer ID],Table3__3_16[Cancer history])</f>
        <v>No</v>
      </c>
      <c r="H365" s="23">
        <f>_xlfn.XLOOKUP(Table7[[#This Row],[Merged Customer ID]],Table3__3_16[Customer ID],Table3__3_16[NumberOfMajorSurgeries])</f>
        <v>0</v>
      </c>
      <c r="I365" s="23" t="str">
        <f>_xlfn.XLOOKUP(Table7[[#This Row],[Merged Customer ID]],Table3__3_16[Customer ID],Table3__3_16[smoker])</f>
        <v>Yes</v>
      </c>
      <c r="J365" s="23" t="str">
        <f>_xlfn.XLOOKUP(Table7[[#This Row],[Merged Customer ID]],Table3__3_16[Customer ID],Table3__3_16[Weight Status])</f>
        <v>Underweight</v>
      </c>
      <c r="K365" s="23" t="str">
        <f>_xlfn.XLOOKUP(Table7[[#This Row],[Merged Customer ID]],Table3__3_16[Customer ID],Table3__3_16[Sugar Status])</f>
        <v>Normal</v>
      </c>
      <c r="L365" s="26">
        <f>_xlfn.XLOOKUP(Table7[[#This Row],[Merged Customer ID]],Table6_20[Merged Customer ID],Table6_20[Date of Birth])</f>
        <v>31385</v>
      </c>
      <c r="M365" s="30">
        <f>_xlfn.XLOOKUP(Table7[[#This Row],[Merged Customer ID]],Table6_20[Merged Customer ID],Table6_20[charges],"0",0)</f>
        <v>27849.94</v>
      </c>
      <c r="N365" s="30" t="str">
        <f>_xlfn.XLOOKUP(Table7[[#This Row],[Merged Customer ID]],Table6_20[Merged Customer ID],Table6_20[Hospital tier])</f>
        <v>tier - 1</v>
      </c>
      <c r="O365" s="30" t="str">
        <f>_xlfn.XLOOKUP(Table7[[#This Row],[Merged Customer ID]],Table6_20[Merged Customer ID],Table6_20[City tier])</f>
        <v>tier - 1</v>
      </c>
      <c r="P365" s="30" t="str">
        <f>_xlfn.XLOOKUP(Table7[[#This Row],[Merged Customer ID]],Table6_20[Merged Customer ID],Table6_20[State ID])</f>
        <v>R1011</v>
      </c>
      <c r="Q365" s="36">
        <f>_xlfn.XLOOKUP(Table7[[#This Row],[Merged Customer ID]],Table6_20[Merged Customer ID],Table6_20[Age])</f>
        <v>37.511111111111113</v>
      </c>
    </row>
    <row r="366" spans="1:17" x14ac:dyDescent="0.35">
      <c r="A366" s="22" t="s">
        <v>2007</v>
      </c>
      <c r="B366" s="22" t="str">
        <f>_xlfn.XLOOKUP(Table7[[#This Row],[Merged Customer ID]],Table2_1[Merged Customer ID],Table2_1[First Name])</f>
        <v>Kilel</v>
      </c>
      <c r="C366" s="22">
        <f>_xlfn.XLOOKUP(Table7[[#This Row],[Merged Customer ID]],Table3__3_16[Customer ID],Table3__3_16[BMI])</f>
        <v>26.29</v>
      </c>
      <c r="D366" s="22">
        <f>_xlfn.XLOOKUP(Table7[[#This Row],[Merged Customer ID]],Table3__3_16[Customer ID],Table3__3_16[HBA1C])</f>
        <v>6.84</v>
      </c>
      <c r="E366" s="22" t="str">
        <f>_xlfn.XLOOKUP(Table7[[#This Row],[Merged Customer ID]],Table3__3_16[Customer ID],Table3__3_16[Heart Issues])</f>
        <v>No</v>
      </c>
      <c r="F366" s="22" t="str">
        <f>_xlfn.XLOOKUP(Table7[[#This Row],[Merged Customer ID]],Table3__3_16[Customer ID],Table3__3_16[Any Transplants])</f>
        <v>No</v>
      </c>
      <c r="G366" s="22" t="str">
        <f>_xlfn.XLOOKUP(Table7[[#This Row],[Merged Customer ID]],Table3__3_16[Customer ID],Table3__3_16[Cancer history])</f>
        <v>No</v>
      </c>
      <c r="H366" s="22">
        <f>_xlfn.XLOOKUP(Table7[[#This Row],[Merged Customer ID]],Table3__3_16[Customer ID],Table3__3_16[NumberOfMajorSurgeries])</f>
        <v>0</v>
      </c>
      <c r="I366" s="22" t="str">
        <f>_xlfn.XLOOKUP(Table7[[#This Row],[Merged Customer ID]],Table3__3_16[Customer ID],Table3__3_16[smoker])</f>
        <v>Yes</v>
      </c>
      <c r="J366" s="22" t="str">
        <f>_xlfn.XLOOKUP(Table7[[#This Row],[Merged Customer ID]],Table3__3_16[Customer ID],Table3__3_16[Weight Status])</f>
        <v>Overweight</v>
      </c>
      <c r="K366" s="22" t="str">
        <f>_xlfn.XLOOKUP(Table7[[#This Row],[Merged Customer ID]],Table3__3_16[Customer ID],Table3__3_16[Sugar Status])</f>
        <v>Diabetes</v>
      </c>
      <c r="L366" s="25">
        <f>_xlfn.XLOOKUP(Table7[[#This Row],[Merged Customer ID]],Table6_20[Merged Customer ID],Table6_20[Date of Birth])</f>
        <v>22103</v>
      </c>
      <c r="M366" s="29">
        <f>_xlfn.XLOOKUP(Table7[[#This Row],[Merged Customer ID]],Table6_20[Merged Customer ID],Table6_20[charges],"0",0)</f>
        <v>27808.73</v>
      </c>
      <c r="N366" s="29" t="str">
        <f>_xlfn.XLOOKUP(Table7[[#This Row],[Merged Customer ID]],Table6_20[Merged Customer ID],Table6_20[Hospital tier])</f>
        <v>tier - 1</v>
      </c>
      <c r="O366" s="29" t="str">
        <f>_xlfn.XLOOKUP(Table7[[#This Row],[Merged Customer ID]],Table6_20[Merged Customer ID],Table6_20[City tier])</f>
        <v>tier - 1</v>
      </c>
      <c r="P366" s="29" t="str">
        <f>_xlfn.XLOOKUP(Table7[[#This Row],[Merged Customer ID]],Table6_20[Merged Customer ID],Table6_20[State ID])</f>
        <v>R1013</v>
      </c>
      <c r="Q366" s="35">
        <f>_xlfn.XLOOKUP(Table7[[#This Row],[Merged Customer ID]],Table6_20[Merged Customer ID],Table6_20[Age])</f>
        <v>62.922222222222224</v>
      </c>
    </row>
    <row r="367" spans="1:17" x14ac:dyDescent="0.35">
      <c r="A367" s="23" t="s">
        <v>2006</v>
      </c>
      <c r="B367" s="23" t="str">
        <f>_xlfn.XLOOKUP(Table7[[#This Row],[Merged Customer ID]],Table2_1[Merged Customer ID],Table2_1[First Name])</f>
        <v>Nicholson</v>
      </c>
      <c r="C367" s="23">
        <f>_xlfn.XLOOKUP(Table7[[#This Row],[Merged Customer ID]],Table3__3_16[Customer ID],Table3__3_16[BMI])</f>
        <v>35.31</v>
      </c>
      <c r="D367" s="23">
        <f>_xlfn.XLOOKUP(Table7[[#This Row],[Merged Customer ID]],Table3__3_16[Customer ID],Table3__3_16[HBA1C])</f>
        <v>9.0399999999999991</v>
      </c>
      <c r="E367" s="22" t="str">
        <f>_xlfn.XLOOKUP(Table7[[#This Row],[Merged Customer ID]],Table3__3_16[Customer ID],Table3__3_16[Heart Issues])</f>
        <v>No</v>
      </c>
      <c r="F367" s="23" t="str">
        <f>_xlfn.XLOOKUP(Table7[[#This Row],[Merged Customer ID]],Table3__3_16[Customer ID],Table3__3_16[Any Transplants])</f>
        <v>No</v>
      </c>
      <c r="G367" s="23" t="str">
        <f>_xlfn.XLOOKUP(Table7[[#This Row],[Merged Customer ID]],Table3__3_16[Customer ID],Table3__3_16[Cancer history])</f>
        <v>No</v>
      </c>
      <c r="H367" s="23">
        <f>_xlfn.XLOOKUP(Table7[[#This Row],[Merged Customer ID]],Table3__3_16[Customer ID],Table3__3_16[NumberOfMajorSurgeries])</f>
        <v>0</v>
      </c>
      <c r="I367" s="23" t="str">
        <f>_xlfn.XLOOKUP(Table7[[#This Row],[Merged Customer ID]],Table3__3_16[Customer ID],Table3__3_16[smoker])</f>
        <v>No</v>
      </c>
      <c r="J367" s="23" t="str">
        <f>_xlfn.XLOOKUP(Table7[[#This Row],[Merged Customer ID]],Table3__3_16[Customer ID],Table3__3_16[Weight Status])</f>
        <v>Obesity</v>
      </c>
      <c r="K367" s="23" t="str">
        <f>_xlfn.XLOOKUP(Table7[[#This Row],[Merged Customer ID]],Table3__3_16[Customer ID],Table3__3_16[Sugar Status])</f>
        <v>Diabetes</v>
      </c>
      <c r="L367" s="26">
        <f>_xlfn.XLOOKUP(Table7[[#This Row],[Merged Customer ID]],Table6_20[Merged Customer ID],Table6_20[Date of Birth])</f>
        <v>37596</v>
      </c>
      <c r="M367" s="30">
        <f>_xlfn.XLOOKUP(Table7[[#This Row],[Merged Customer ID]],Table6_20[Merged Customer ID],Table6_20[charges],"0",0)</f>
        <v>27724.29</v>
      </c>
      <c r="N367" s="30" t="str">
        <f>_xlfn.XLOOKUP(Table7[[#This Row],[Merged Customer ID]],Table6_20[Merged Customer ID],Table6_20[Hospital tier])</f>
        <v>tier - 1</v>
      </c>
      <c r="O367" s="30" t="str">
        <f>_xlfn.XLOOKUP(Table7[[#This Row],[Merged Customer ID]],Table6_20[Merged Customer ID],Table6_20[City tier])</f>
        <v>tier - 3</v>
      </c>
      <c r="P367" s="30" t="str">
        <f>_xlfn.XLOOKUP(Table7[[#This Row],[Merged Customer ID]],Table6_20[Merged Customer ID],Table6_20[State ID])</f>
        <v>R1013</v>
      </c>
      <c r="Q367" s="36">
        <f>_xlfn.XLOOKUP(Table7[[#This Row],[Merged Customer ID]],Table6_20[Merged Customer ID],Table6_20[Age])</f>
        <v>20.505555555555556</v>
      </c>
    </row>
    <row r="368" spans="1:17" x14ac:dyDescent="0.35">
      <c r="A368" s="22" t="s">
        <v>2005</v>
      </c>
      <c r="B368" s="22" t="str">
        <f>_xlfn.XLOOKUP(Table7[[#This Row],[Merged Customer ID]],Table2_1[Merged Customer ID],Table2_1[First Name])</f>
        <v>Susmann</v>
      </c>
      <c r="C368" s="22">
        <f>_xlfn.XLOOKUP(Table7[[#This Row],[Merged Customer ID]],Table3__3_16[Customer ID],Table3__3_16[BMI])</f>
        <v>27.04</v>
      </c>
      <c r="D368" s="22">
        <f>_xlfn.XLOOKUP(Table7[[#This Row],[Merged Customer ID]],Table3__3_16[Customer ID],Table3__3_16[HBA1C])</f>
        <v>4.0999999999999996</v>
      </c>
      <c r="E368" s="22" t="str">
        <f>_xlfn.XLOOKUP(Table7[[#This Row],[Merged Customer ID]],Table3__3_16[Customer ID],Table3__3_16[Heart Issues])</f>
        <v>No</v>
      </c>
      <c r="F368" s="22" t="str">
        <f>_xlfn.XLOOKUP(Table7[[#This Row],[Merged Customer ID]],Table3__3_16[Customer ID],Table3__3_16[Any Transplants])</f>
        <v>No</v>
      </c>
      <c r="G368" s="22" t="str">
        <f>_xlfn.XLOOKUP(Table7[[#This Row],[Merged Customer ID]],Table3__3_16[Customer ID],Table3__3_16[Cancer history])</f>
        <v>No</v>
      </c>
      <c r="H368" s="22">
        <f>_xlfn.XLOOKUP(Table7[[#This Row],[Merged Customer ID]],Table3__3_16[Customer ID],Table3__3_16[NumberOfMajorSurgeries])</f>
        <v>1</v>
      </c>
      <c r="I368" s="22" t="str">
        <f>_xlfn.XLOOKUP(Table7[[#This Row],[Merged Customer ID]],Table3__3_16[Customer ID],Table3__3_16[smoker])</f>
        <v>Yes</v>
      </c>
      <c r="J368" s="22" t="str">
        <f>_xlfn.XLOOKUP(Table7[[#This Row],[Merged Customer ID]],Table3__3_16[Customer ID],Table3__3_16[Weight Status])</f>
        <v>Overweight</v>
      </c>
      <c r="K368" s="22" t="str">
        <f>_xlfn.XLOOKUP(Table7[[#This Row],[Merged Customer ID]],Table3__3_16[Customer ID],Table3__3_16[Sugar Status])</f>
        <v>Normal</v>
      </c>
      <c r="L368" s="25">
        <f>_xlfn.XLOOKUP(Table7[[#This Row],[Merged Customer ID]],Table6_20[Merged Customer ID],Table6_20[Date of Birth])</f>
        <v>33788</v>
      </c>
      <c r="M368" s="29">
        <f>_xlfn.XLOOKUP(Table7[[#This Row],[Merged Customer ID]],Table6_20[Merged Customer ID],Table6_20[charges],"0",0)</f>
        <v>27696.11</v>
      </c>
      <c r="N368" s="29" t="str">
        <f>_xlfn.XLOOKUP(Table7[[#This Row],[Merged Customer ID]],Table6_20[Merged Customer ID],Table6_20[Hospital tier])</f>
        <v>tier - 1</v>
      </c>
      <c r="O368" s="29" t="str">
        <f>_xlfn.XLOOKUP(Table7[[#This Row],[Merged Customer ID]],Table6_20[Merged Customer ID],Table6_20[City tier])</f>
        <v>tier - 2</v>
      </c>
      <c r="P368" s="29" t="str">
        <f>_xlfn.XLOOKUP(Table7[[#This Row],[Merged Customer ID]],Table6_20[Merged Customer ID],Table6_20[State ID])</f>
        <v>R1011</v>
      </c>
      <c r="Q368" s="35">
        <f>_xlfn.XLOOKUP(Table7[[#This Row],[Merged Customer ID]],Table6_20[Merged Customer ID],Table6_20[Age])</f>
        <v>30.930555555555557</v>
      </c>
    </row>
    <row r="369" spans="1:17" x14ac:dyDescent="0.35">
      <c r="A369" s="23" t="s">
        <v>2004</v>
      </c>
      <c r="B369" s="23" t="str">
        <f>_xlfn.XLOOKUP(Table7[[#This Row],[Merged Customer ID]],Table2_1[Merged Customer ID],Table2_1[First Name])</f>
        <v>Harsh</v>
      </c>
      <c r="C369" s="23">
        <f>_xlfn.XLOOKUP(Table7[[#This Row],[Merged Customer ID]],Table3__3_16[Customer ID],Table3__3_16[BMI])</f>
        <v>30.23</v>
      </c>
      <c r="D369" s="23">
        <f>_xlfn.XLOOKUP(Table7[[#This Row],[Merged Customer ID]],Table3__3_16[Customer ID],Table3__3_16[HBA1C])</f>
        <v>4.2300000000000004</v>
      </c>
      <c r="E369" s="22" t="str">
        <f>_xlfn.XLOOKUP(Table7[[#This Row],[Merged Customer ID]],Table3__3_16[Customer ID],Table3__3_16[Heart Issues])</f>
        <v>Yes</v>
      </c>
      <c r="F369" s="23" t="str">
        <f>_xlfn.XLOOKUP(Table7[[#This Row],[Merged Customer ID]],Table3__3_16[Customer ID],Table3__3_16[Any Transplants])</f>
        <v>No</v>
      </c>
      <c r="G369" s="23" t="str">
        <f>_xlfn.XLOOKUP(Table7[[#This Row],[Merged Customer ID]],Table3__3_16[Customer ID],Table3__3_16[Cancer history])</f>
        <v>Yes</v>
      </c>
      <c r="H369" s="23">
        <f>_xlfn.XLOOKUP(Table7[[#This Row],[Merged Customer ID]],Table3__3_16[Customer ID],Table3__3_16[NumberOfMajorSurgeries])</f>
        <v>1</v>
      </c>
      <c r="I369" s="23" t="str">
        <f>_xlfn.XLOOKUP(Table7[[#This Row],[Merged Customer ID]],Table3__3_16[Customer ID],Table3__3_16[smoker])</f>
        <v>Yes</v>
      </c>
      <c r="J369" s="23" t="str">
        <f>_xlfn.XLOOKUP(Table7[[#This Row],[Merged Customer ID]],Table3__3_16[Customer ID],Table3__3_16[Weight Status])</f>
        <v>Obesity</v>
      </c>
      <c r="K369" s="23" t="str">
        <f>_xlfn.XLOOKUP(Table7[[#This Row],[Merged Customer ID]],Table3__3_16[Customer ID],Table3__3_16[Sugar Status])</f>
        <v>Normal</v>
      </c>
      <c r="L369" s="26">
        <f>_xlfn.XLOOKUP(Table7[[#This Row],[Merged Customer ID]],Table6_20[Merged Customer ID],Table6_20[Date of Birth])</f>
        <v>35710</v>
      </c>
      <c r="M369" s="30">
        <f>_xlfn.XLOOKUP(Table7[[#This Row],[Merged Customer ID]],Table6_20[Merged Customer ID],Table6_20[charges],"0",0)</f>
        <v>27625.17</v>
      </c>
      <c r="N369" s="30" t="str">
        <f>_xlfn.XLOOKUP(Table7[[#This Row],[Merged Customer ID]],Table6_20[Merged Customer ID],Table6_20[Hospital tier])</f>
        <v>tier - 1</v>
      </c>
      <c r="O369" s="30" t="str">
        <f>_xlfn.XLOOKUP(Table7[[#This Row],[Merged Customer ID]],Table6_20[Merged Customer ID],Table6_20[City tier])</f>
        <v>tier - 1</v>
      </c>
      <c r="P369" s="30" t="str">
        <f>_xlfn.XLOOKUP(Table7[[#This Row],[Merged Customer ID]],Table6_20[Merged Customer ID],Table6_20[State ID])</f>
        <v>R1011</v>
      </c>
      <c r="Q369" s="36">
        <f>_xlfn.XLOOKUP(Table7[[#This Row],[Merged Customer ID]],Table6_20[Merged Customer ID],Table6_20[Age])</f>
        <v>25.669444444444444</v>
      </c>
    </row>
    <row r="370" spans="1:17" x14ac:dyDescent="0.35">
      <c r="A370" s="22" t="s">
        <v>2003</v>
      </c>
      <c r="B370" s="22" t="str">
        <f>_xlfn.XLOOKUP(Table7[[#This Row],[Merged Customer ID]],Table2_1[Merged Customer ID],Table2_1[First Name])</f>
        <v>Pocasangre</v>
      </c>
      <c r="C370" s="22">
        <f>_xlfn.XLOOKUP(Table7[[#This Row],[Merged Customer ID]],Table3__3_16[Customer ID],Table3__3_16[BMI])</f>
        <v>30.6</v>
      </c>
      <c r="D370" s="22">
        <f>_xlfn.XLOOKUP(Table7[[#This Row],[Merged Customer ID]],Table3__3_16[Customer ID],Table3__3_16[HBA1C])</f>
        <v>6.48</v>
      </c>
      <c r="E370" s="22" t="str">
        <f>_xlfn.XLOOKUP(Table7[[#This Row],[Merged Customer ID]],Table3__3_16[Customer ID],Table3__3_16[Heart Issues])</f>
        <v>Yes</v>
      </c>
      <c r="F370" s="22" t="str">
        <f>_xlfn.XLOOKUP(Table7[[#This Row],[Merged Customer ID]],Table3__3_16[Customer ID],Table3__3_16[Any Transplants])</f>
        <v>No</v>
      </c>
      <c r="G370" s="22" t="str">
        <f>_xlfn.XLOOKUP(Table7[[#This Row],[Merged Customer ID]],Table3__3_16[Customer ID],Table3__3_16[Cancer history])</f>
        <v>Yes</v>
      </c>
      <c r="H370" s="22">
        <f>_xlfn.XLOOKUP(Table7[[#This Row],[Merged Customer ID]],Table3__3_16[Customer ID],Table3__3_16[NumberOfMajorSurgeries])</f>
        <v>1</v>
      </c>
      <c r="I370" s="22" t="str">
        <f>_xlfn.XLOOKUP(Table7[[#This Row],[Merged Customer ID]],Table3__3_16[Customer ID],Table3__3_16[smoker])</f>
        <v>Yes</v>
      </c>
      <c r="J370" s="22" t="str">
        <f>_xlfn.XLOOKUP(Table7[[#This Row],[Merged Customer ID]],Table3__3_16[Customer ID],Table3__3_16[Weight Status])</f>
        <v>Obesity</v>
      </c>
      <c r="K370" s="22" t="str">
        <f>_xlfn.XLOOKUP(Table7[[#This Row],[Merged Customer ID]],Table3__3_16[Customer ID],Table3__3_16[Sugar Status])</f>
        <v>Diabetes</v>
      </c>
      <c r="L370" s="25">
        <f>_xlfn.XLOOKUP(Table7[[#This Row],[Merged Customer ID]],Table6_20[Merged Customer ID],Table6_20[Date of Birth])</f>
        <v>35682</v>
      </c>
      <c r="M370" s="29">
        <f>_xlfn.XLOOKUP(Table7[[#This Row],[Merged Customer ID]],Table6_20[Merged Customer ID],Table6_20[charges],"0",0)</f>
        <v>27619.360000000001</v>
      </c>
      <c r="N370" s="29" t="str">
        <f>_xlfn.XLOOKUP(Table7[[#This Row],[Merged Customer ID]],Table6_20[Merged Customer ID],Table6_20[Hospital tier])</f>
        <v>tier - 2</v>
      </c>
      <c r="O370" s="29" t="str">
        <f>_xlfn.XLOOKUP(Table7[[#This Row],[Merged Customer ID]],Table6_20[Merged Customer ID],Table6_20[City tier])</f>
        <v>tier - 3</v>
      </c>
      <c r="P370" s="29" t="str">
        <f>_xlfn.XLOOKUP(Table7[[#This Row],[Merged Customer ID]],Table6_20[Merged Customer ID],Table6_20[State ID])</f>
        <v>R1011</v>
      </c>
      <c r="Q370" s="35">
        <f>_xlfn.XLOOKUP(Table7[[#This Row],[Merged Customer ID]],Table6_20[Merged Customer ID],Table6_20[Age])</f>
        <v>25.747222222222224</v>
      </c>
    </row>
    <row r="371" spans="1:17" x14ac:dyDescent="0.35">
      <c r="A371" s="23" t="s">
        <v>2002</v>
      </c>
      <c r="B371" s="23" t="str">
        <f>_xlfn.XLOOKUP(Table7[[#This Row],[Merged Customer ID]],Table2_1[Merged Customer ID],Table2_1[First Name])</f>
        <v>Martinez Lopez</v>
      </c>
      <c r="C371" s="23">
        <f>_xlfn.XLOOKUP(Table7[[#This Row],[Merged Customer ID]],Table3__3_16[Customer ID],Table3__3_16[BMI])</f>
        <v>26.8</v>
      </c>
      <c r="D371" s="23">
        <f>_xlfn.XLOOKUP(Table7[[#This Row],[Merged Customer ID]],Table3__3_16[Customer ID],Table3__3_16[HBA1C])</f>
        <v>5.53</v>
      </c>
      <c r="E371" s="22" t="str">
        <f>_xlfn.XLOOKUP(Table7[[#This Row],[Merged Customer ID]],Table3__3_16[Customer ID],Table3__3_16[Heart Issues])</f>
        <v>No</v>
      </c>
      <c r="F371" s="23" t="str">
        <f>_xlfn.XLOOKUP(Table7[[#This Row],[Merged Customer ID]],Table3__3_16[Customer ID],Table3__3_16[Any Transplants])</f>
        <v>No</v>
      </c>
      <c r="G371" s="23" t="str">
        <f>_xlfn.XLOOKUP(Table7[[#This Row],[Merged Customer ID]],Table3__3_16[Customer ID],Table3__3_16[Cancer history])</f>
        <v>No</v>
      </c>
      <c r="H371" s="23">
        <f>_xlfn.XLOOKUP(Table7[[#This Row],[Merged Customer ID]],Table3__3_16[Customer ID],Table3__3_16[NumberOfMajorSurgeries])</f>
        <v>1</v>
      </c>
      <c r="I371" s="23" t="str">
        <f>_xlfn.XLOOKUP(Table7[[#This Row],[Merged Customer ID]],Table3__3_16[Customer ID],Table3__3_16[smoker])</f>
        <v>Yes</v>
      </c>
      <c r="J371" s="23" t="str">
        <f>_xlfn.XLOOKUP(Table7[[#This Row],[Merged Customer ID]],Table3__3_16[Customer ID],Table3__3_16[Weight Status])</f>
        <v>Overweight</v>
      </c>
      <c r="K371" s="23" t="str">
        <f>_xlfn.XLOOKUP(Table7[[#This Row],[Merged Customer ID]],Table3__3_16[Customer ID],Table3__3_16[Sugar Status])</f>
        <v>Normal</v>
      </c>
      <c r="L371" s="26">
        <f>_xlfn.XLOOKUP(Table7[[#This Row],[Merged Customer ID]],Table6_20[Merged Customer ID],Table6_20[Date of Birth])</f>
        <v>33766</v>
      </c>
      <c r="M371" s="30">
        <f>_xlfn.XLOOKUP(Table7[[#This Row],[Merged Customer ID]],Table6_20[Merged Customer ID],Table6_20[charges],"0",0)</f>
        <v>27614.71</v>
      </c>
      <c r="N371" s="30" t="str">
        <f>_xlfn.XLOOKUP(Table7[[#This Row],[Merged Customer ID]],Table6_20[Merged Customer ID],Table6_20[Hospital tier])</f>
        <v>tier - 2</v>
      </c>
      <c r="O371" s="30" t="str">
        <f>_xlfn.XLOOKUP(Table7[[#This Row],[Merged Customer ID]],Table6_20[Merged Customer ID],Table6_20[City tier])</f>
        <v>tier - 3</v>
      </c>
      <c r="P371" s="30" t="str">
        <f>_xlfn.XLOOKUP(Table7[[#This Row],[Merged Customer ID]],Table6_20[Merged Customer ID],Table6_20[State ID])</f>
        <v>R1011</v>
      </c>
      <c r="Q371" s="36">
        <f>_xlfn.XLOOKUP(Table7[[#This Row],[Merged Customer ID]],Table6_20[Merged Customer ID],Table6_20[Age])</f>
        <v>30.991666666666667</v>
      </c>
    </row>
    <row r="372" spans="1:17" x14ac:dyDescent="0.35">
      <c r="A372" s="22" t="s">
        <v>2001</v>
      </c>
      <c r="B372" s="22" t="str">
        <f>_xlfn.XLOOKUP(Table7[[#This Row],[Merged Customer ID]],Table2_1[Merged Customer ID],Table2_1[First Name])</f>
        <v>Riegel</v>
      </c>
      <c r="C372" s="22">
        <f>_xlfn.XLOOKUP(Table7[[#This Row],[Merged Customer ID]],Table3__3_16[Customer ID],Table3__3_16[BMI])</f>
        <v>16.86</v>
      </c>
      <c r="D372" s="22">
        <f>_xlfn.XLOOKUP(Table7[[#This Row],[Merged Customer ID]],Table3__3_16[Customer ID],Table3__3_16[HBA1C])</f>
        <v>4.07</v>
      </c>
      <c r="E372" s="22" t="str">
        <f>_xlfn.XLOOKUP(Table7[[#This Row],[Merged Customer ID]],Table3__3_16[Customer ID],Table3__3_16[Heart Issues])</f>
        <v>Yes</v>
      </c>
      <c r="F372" s="22" t="str">
        <f>_xlfn.XLOOKUP(Table7[[#This Row],[Merged Customer ID]],Table3__3_16[Customer ID],Table3__3_16[Any Transplants])</f>
        <v>No</v>
      </c>
      <c r="G372" s="22" t="str">
        <f>_xlfn.XLOOKUP(Table7[[#This Row],[Merged Customer ID]],Table3__3_16[Customer ID],Table3__3_16[Cancer history])</f>
        <v>No</v>
      </c>
      <c r="H372" s="22">
        <f>_xlfn.XLOOKUP(Table7[[#This Row],[Merged Customer ID]],Table3__3_16[Customer ID],Table3__3_16[NumberOfMajorSurgeries])</f>
        <v>0</v>
      </c>
      <c r="I372" s="22" t="str">
        <f>_xlfn.XLOOKUP(Table7[[#This Row],[Merged Customer ID]],Table3__3_16[Customer ID],Table3__3_16[smoker])</f>
        <v>Yes</v>
      </c>
      <c r="J372" s="22" t="str">
        <f>_xlfn.XLOOKUP(Table7[[#This Row],[Merged Customer ID]],Table3__3_16[Customer ID],Table3__3_16[Weight Status])</f>
        <v>Underweight</v>
      </c>
      <c r="K372" s="22" t="str">
        <f>_xlfn.XLOOKUP(Table7[[#This Row],[Merged Customer ID]],Table3__3_16[Customer ID],Table3__3_16[Sugar Status])</f>
        <v>Normal</v>
      </c>
      <c r="L372" s="25">
        <f>_xlfn.XLOOKUP(Table7[[#This Row],[Merged Customer ID]],Table6_20[Merged Customer ID],Table6_20[Date of Birth])</f>
        <v>31357</v>
      </c>
      <c r="M372" s="29">
        <f>_xlfn.XLOOKUP(Table7[[#This Row],[Merged Customer ID]],Table6_20[Merged Customer ID],Table6_20[charges],"0",0)</f>
        <v>27598.93</v>
      </c>
      <c r="N372" s="29" t="str">
        <f>_xlfn.XLOOKUP(Table7[[#This Row],[Merged Customer ID]],Table6_20[Merged Customer ID],Table6_20[Hospital tier])</f>
        <v>tier - 2</v>
      </c>
      <c r="O372" s="29" t="str">
        <f>_xlfn.XLOOKUP(Table7[[#This Row],[Merged Customer ID]],Table6_20[Merged Customer ID],Table6_20[City tier])</f>
        <v>tier - 1</v>
      </c>
      <c r="P372" s="29" t="str">
        <f>_xlfn.XLOOKUP(Table7[[#This Row],[Merged Customer ID]],Table6_20[Merged Customer ID],Table6_20[State ID])</f>
        <v>R1011</v>
      </c>
      <c r="Q372" s="35">
        <f>_xlfn.XLOOKUP(Table7[[#This Row],[Merged Customer ID]],Table6_20[Merged Customer ID],Table6_20[Age])</f>
        <v>37.588888888888889</v>
      </c>
    </row>
    <row r="373" spans="1:17" x14ac:dyDescent="0.35">
      <c r="A373" s="23" t="s">
        <v>2000</v>
      </c>
      <c r="B373" s="23" t="str">
        <f>_xlfn.XLOOKUP(Table7[[#This Row],[Merged Customer ID]],Table2_1[Merged Customer ID],Table2_1[First Name])</f>
        <v>Monson</v>
      </c>
      <c r="C373" s="23">
        <f>_xlfn.XLOOKUP(Table7[[#This Row],[Merged Customer ID]],Table3__3_16[Customer ID],Table3__3_16[BMI])</f>
        <v>16.3</v>
      </c>
      <c r="D373" s="23">
        <f>_xlfn.XLOOKUP(Table7[[#This Row],[Merged Customer ID]],Table3__3_16[Customer ID],Table3__3_16[HBA1C])</f>
        <v>5.51</v>
      </c>
      <c r="E373" s="22" t="str">
        <f>_xlfn.XLOOKUP(Table7[[#This Row],[Merged Customer ID]],Table3__3_16[Customer ID],Table3__3_16[Heart Issues])</f>
        <v>No</v>
      </c>
      <c r="F373" s="23" t="str">
        <f>_xlfn.XLOOKUP(Table7[[#This Row],[Merged Customer ID]],Table3__3_16[Customer ID],Table3__3_16[Any Transplants])</f>
        <v>No</v>
      </c>
      <c r="G373" s="23" t="str">
        <f>_xlfn.XLOOKUP(Table7[[#This Row],[Merged Customer ID]],Table3__3_16[Customer ID],Table3__3_16[Cancer history])</f>
        <v>No</v>
      </c>
      <c r="H373" s="23">
        <f>_xlfn.XLOOKUP(Table7[[#This Row],[Merged Customer ID]],Table3__3_16[Customer ID],Table3__3_16[NumberOfMajorSurgeries])</f>
        <v>1</v>
      </c>
      <c r="I373" s="23" t="str">
        <f>_xlfn.XLOOKUP(Table7[[#This Row],[Merged Customer ID]],Table3__3_16[Customer ID],Table3__3_16[smoker])</f>
        <v>Yes</v>
      </c>
      <c r="J373" s="23" t="str">
        <f>_xlfn.XLOOKUP(Table7[[#This Row],[Merged Customer ID]],Table3__3_16[Customer ID],Table3__3_16[Weight Status])</f>
        <v>Underweight</v>
      </c>
      <c r="K373" s="23" t="str">
        <f>_xlfn.XLOOKUP(Table7[[#This Row],[Merged Customer ID]],Table3__3_16[Customer ID],Table3__3_16[Sugar Status])</f>
        <v>Normal</v>
      </c>
      <c r="L373" s="26">
        <f>_xlfn.XLOOKUP(Table7[[#This Row],[Merged Customer ID]],Table6_20[Merged Customer ID],Table6_20[Date of Birth])</f>
        <v>30885</v>
      </c>
      <c r="M373" s="30">
        <f>_xlfn.XLOOKUP(Table7[[#This Row],[Merged Customer ID]],Table6_20[Merged Customer ID],Table6_20[charges],"0",0)</f>
        <v>27534.53</v>
      </c>
      <c r="N373" s="30" t="str">
        <f>_xlfn.XLOOKUP(Table7[[#This Row],[Merged Customer ID]],Table6_20[Merged Customer ID],Table6_20[Hospital tier])</f>
        <v>tier - 2</v>
      </c>
      <c r="O373" s="30" t="str">
        <f>_xlfn.XLOOKUP(Table7[[#This Row],[Merged Customer ID]],Table6_20[Merged Customer ID],Table6_20[City tier])</f>
        <v>tier - 2</v>
      </c>
      <c r="P373" s="30" t="str">
        <f>_xlfn.XLOOKUP(Table7[[#This Row],[Merged Customer ID]],Table6_20[Merged Customer ID],Table6_20[State ID])</f>
        <v>R1011</v>
      </c>
      <c r="Q373" s="36">
        <f>_xlfn.XLOOKUP(Table7[[#This Row],[Merged Customer ID]],Table6_20[Merged Customer ID],Table6_20[Age])</f>
        <v>38.87777777777778</v>
      </c>
    </row>
    <row r="374" spans="1:17" x14ac:dyDescent="0.35">
      <c r="A374" s="22" t="s">
        <v>1999</v>
      </c>
      <c r="B374" s="22" t="str">
        <f>_xlfn.XLOOKUP(Table7[[#This Row],[Merged Customer ID]],Table2_1[Merged Customer ID],Table2_1[First Name])</f>
        <v>Klubben</v>
      </c>
      <c r="C374" s="22">
        <f>_xlfn.XLOOKUP(Table7[[#This Row],[Merged Customer ID]],Table3__3_16[Customer ID],Table3__3_16[BMI])</f>
        <v>29.81</v>
      </c>
      <c r="D374" s="22">
        <f>_xlfn.XLOOKUP(Table7[[#This Row],[Merged Customer ID]],Table3__3_16[Customer ID],Table3__3_16[HBA1C])</f>
        <v>11.66</v>
      </c>
      <c r="E374" s="22" t="str">
        <f>_xlfn.XLOOKUP(Table7[[#This Row],[Merged Customer ID]],Table3__3_16[Customer ID],Table3__3_16[Heart Issues])</f>
        <v>No</v>
      </c>
      <c r="F374" s="22" t="str">
        <f>_xlfn.XLOOKUP(Table7[[#This Row],[Merged Customer ID]],Table3__3_16[Customer ID],Table3__3_16[Any Transplants])</f>
        <v>No</v>
      </c>
      <c r="G374" s="22" t="str">
        <f>_xlfn.XLOOKUP(Table7[[#This Row],[Merged Customer ID]],Table3__3_16[Customer ID],Table3__3_16[Cancer history])</f>
        <v>No</v>
      </c>
      <c r="H374" s="22">
        <f>_xlfn.XLOOKUP(Table7[[#This Row],[Merged Customer ID]],Table3__3_16[Customer ID],Table3__3_16[NumberOfMajorSurgeries])</f>
        <v>0</v>
      </c>
      <c r="I374" s="22" t="str">
        <f>_xlfn.XLOOKUP(Table7[[#This Row],[Merged Customer ID]],Table3__3_16[Customer ID],Table3__3_16[smoker])</f>
        <v>Yes</v>
      </c>
      <c r="J374" s="22" t="str">
        <f>_xlfn.XLOOKUP(Table7[[#This Row],[Merged Customer ID]],Table3__3_16[Customer ID],Table3__3_16[Weight Status])</f>
        <v>Overweight</v>
      </c>
      <c r="K374" s="22" t="str">
        <f>_xlfn.XLOOKUP(Table7[[#This Row],[Merged Customer ID]],Table3__3_16[Customer ID],Table3__3_16[Sugar Status])</f>
        <v>Diabetes</v>
      </c>
      <c r="L374" s="25">
        <f>_xlfn.XLOOKUP(Table7[[#This Row],[Merged Customer ID]],Table6_20[Merged Customer ID],Table6_20[Date of Birth])</f>
        <v>24034</v>
      </c>
      <c r="M374" s="29">
        <f>_xlfn.XLOOKUP(Table7[[#This Row],[Merged Customer ID]],Table6_20[Merged Customer ID],Table6_20[charges],"0",0)</f>
        <v>27533.91</v>
      </c>
      <c r="N374" s="29" t="str">
        <f>_xlfn.XLOOKUP(Table7[[#This Row],[Merged Customer ID]],Table6_20[Merged Customer ID],Table6_20[Hospital tier])</f>
        <v>tier - 2</v>
      </c>
      <c r="O374" s="29" t="str">
        <f>_xlfn.XLOOKUP(Table7[[#This Row],[Merged Customer ID]],Table6_20[Merged Customer ID],Table6_20[City tier])</f>
        <v>tier - 3</v>
      </c>
      <c r="P374" s="29" t="str">
        <f>_xlfn.XLOOKUP(Table7[[#This Row],[Merged Customer ID]],Table6_20[Merged Customer ID],Table6_20[State ID])</f>
        <v>R1013</v>
      </c>
      <c r="Q374" s="35">
        <f>_xlfn.XLOOKUP(Table7[[#This Row],[Merged Customer ID]],Table6_20[Merged Customer ID],Table6_20[Age])</f>
        <v>57.636111111111113</v>
      </c>
    </row>
    <row r="375" spans="1:17" x14ac:dyDescent="0.35">
      <c r="A375" s="23" t="s">
        <v>1998</v>
      </c>
      <c r="B375" s="23" t="str">
        <f>_xlfn.XLOOKUP(Table7[[#This Row],[Merged Customer ID]],Table2_1[Merged Customer ID],Table2_1[First Name])</f>
        <v>Mascaro</v>
      </c>
      <c r="C375" s="23">
        <f>_xlfn.XLOOKUP(Table7[[#This Row],[Merged Customer ID]],Table3__3_16[Customer ID],Table3__3_16[BMI])</f>
        <v>16.329999999999998</v>
      </c>
      <c r="D375" s="23">
        <f>_xlfn.XLOOKUP(Table7[[#This Row],[Merged Customer ID]],Table3__3_16[Customer ID],Table3__3_16[HBA1C])</f>
        <v>7.26</v>
      </c>
      <c r="E375" s="22" t="str">
        <f>_xlfn.XLOOKUP(Table7[[#This Row],[Merged Customer ID]],Table3__3_16[Customer ID],Table3__3_16[Heart Issues])</f>
        <v>Yes</v>
      </c>
      <c r="F375" s="23" t="str">
        <f>_xlfn.XLOOKUP(Table7[[#This Row],[Merged Customer ID]],Table3__3_16[Customer ID],Table3__3_16[Any Transplants])</f>
        <v>No</v>
      </c>
      <c r="G375" s="23" t="str">
        <f>_xlfn.XLOOKUP(Table7[[#This Row],[Merged Customer ID]],Table3__3_16[Customer ID],Table3__3_16[Cancer history])</f>
        <v>No</v>
      </c>
      <c r="H375" s="23">
        <f>_xlfn.XLOOKUP(Table7[[#This Row],[Merged Customer ID]],Table3__3_16[Customer ID],Table3__3_16[NumberOfMajorSurgeries])</f>
        <v>0</v>
      </c>
      <c r="I375" s="23" t="str">
        <f>_xlfn.XLOOKUP(Table7[[#This Row],[Merged Customer ID]],Table3__3_16[Customer ID],Table3__3_16[smoker])</f>
        <v>Yes</v>
      </c>
      <c r="J375" s="23" t="str">
        <f>_xlfn.XLOOKUP(Table7[[#This Row],[Merged Customer ID]],Table3__3_16[Customer ID],Table3__3_16[Weight Status])</f>
        <v>Underweight</v>
      </c>
      <c r="K375" s="23" t="str">
        <f>_xlfn.XLOOKUP(Table7[[#This Row],[Merged Customer ID]],Table3__3_16[Customer ID],Table3__3_16[Sugar Status])</f>
        <v>Diabetes</v>
      </c>
      <c r="L375" s="26">
        <f>_xlfn.XLOOKUP(Table7[[#This Row],[Merged Customer ID]],Table6_20[Merged Customer ID],Table6_20[Date of Birth])</f>
        <v>29862</v>
      </c>
      <c r="M375" s="30">
        <f>_xlfn.XLOOKUP(Table7[[#This Row],[Merged Customer ID]],Table6_20[Merged Customer ID],Table6_20[charges],"0",0)</f>
        <v>27495.59</v>
      </c>
      <c r="N375" s="30" t="str">
        <f>_xlfn.XLOOKUP(Table7[[#This Row],[Merged Customer ID]],Table6_20[Merged Customer ID],Table6_20[Hospital tier])</f>
        <v>tier - 2</v>
      </c>
      <c r="O375" s="30" t="str">
        <f>_xlfn.XLOOKUP(Table7[[#This Row],[Merged Customer ID]],Table6_20[Merged Customer ID],Table6_20[City tier])</f>
        <v>tier - 1</v>
      </c>
      <c r="P375" s="30" t="str">
        <f>_xlfn.XLOOKUP(Table7[[#This Row],[Merged Customer ID]],Table6_20[Merged Customer ID],Table6_20[State ID])</f>
        <v>R1011</v>
      </c>
      <c r="Q375" s="36">
        <f>_xlfn.XLOOKUP(Table7[[#This Row],[Merged Customer ID]],Table6_20[Merged Customer ID],Table6_20[Age])</f>
        <v>41.680555555555557</v>
      </c>
    </row>
    <row r="376" spans="1:17" x14ac:dyDescent="0.35">
      <c r="A376" s="22" t="s">
        <v>1997</v>
      </c>
      <c r="B376" s="22" t="str">
        <f>_xlfn.XLOOKUP(Table7[[#This Row],[Merged Customer ID]],Table2_1[Merged Customer ID],Table2_1[First Name])</f>
        <v>Norvell</v>
      </c>
      <c r="C376" s="22">
        <f>_xlfn.XLOOKUP(Table7[[#This Row],[Merged Customer ID]],Table3__3_16[Customer ID],Table3__3_16[BMI])</f>
        <v>16.37</v>
      </c>
      <c r="D376" s="22">
        <f>_xlfn.XLOOKUP(Table7[[#This Row],[Merged Customer ID]],Table3__3_16[Customer ID],Table3__3_16[HBA1C])</f>
        <v>4.79</v>
      </c>
      <c r="E376" s="22" t="str">
        <f>_xlfn.XLOOKUP(Table7[[#This Row],[Merged Customer ID]],Table3__3_16[Customer ID],Table3__3_16[Heart Issues])</f>
        <v>Yes</v>
      </c>
      <c r="F376" s="22" t="str">
        <f>_xlfn.XLOOKUP(Table7[[#This Row],[Merged Customer ID]],Table3__3_16[Customer ID],Table3__3_16[Any Transplants])</f>
        <v>No</v>
      </c>
      <c r="G376" s="22" t="str">
        <f>_xlfn.XLOOKUP(Table7[[#This Row],[Merged Customer ID]],Table3__3_16[Customer ID],Table3__3_16[Cancer history])</f>
        <v>No</v>
      </c>
      <c r="H376" s="22">
        <f>_xlfn.XLOOKUP(Table7[[#This Row],[Merged Customer ID]],Table3__3_16[Customer ID],Table3__3_16[NumberOfMajorSurgeries])</f>
        <v>0</v>
      </c>
      <c r="I376" s="22" t="str">
        <f>_xlfn.XLOOKUP(Table7[[#This Row],[Merged Customer ID]],Table3__3_16[Customer ID],Table3__3_16[smoker])</f>
        <v>Yes</v>
      </c>
      <c r="J376" s="22" t="str">
        <f>_xlfn.XLOOKUP(Table7[[#This Row],[Merged Customer ID]],Table3__3_16[Customer ID],Table3__3_16[Weight Status])</f>
        <v>Underweight</v>
      </c>
      <c r="K376" s="22" t="str">
        <f>_xlfn.XLOOKUP(Table7[[#This Row],[Merged Customer ID]],Table3__3_16[Customer ID],Table3__3_16[Sugar Status])</f>
        <v>Normal</v>
      </c>
      <c r="L376" s="25">
        <f>_xlfn.XLOOKUP(Table7[[#This Row],[Merged Customer ID]],Table6_20[Merged Customer ID],Table6_20[Date of Birth])</f>
        <v>31386</v>
      </c>
      <c r="M376" s="29">
        <f>_xlfn.XLOOKUP(Table7[[#This Row],[Merged Customer ID]],Table6_20[Merged Customer ID],Table6_20[charges],"0",0)</f>
        <v>27432.73</v>
      </c>
      <c r="N376" s="29" t="str">
        <f>_xlfn.XLOOKUP(Table7[[#This Row],[Merged Customer ID]],Table6_20[Merged Customer ID],Table6_20[Hospital tier])</f>
        <v>tier - 2</v>
      </c>
      <c r="O376" s="29" t="str">
        <f>_xlfn.XLOOKUP(Table7[[#This Row],[Merged Customer ID]],Table6_20[Merged Customer ID],Table6_20[City tier])</f>
        <v>tier - 1</v>
      </c>
      <c r="P376" s="29" t="str">
        <f>_xlfn.XLOOKUP(Table7[[#This Row],[Merged Customer ID]],Table6_20[Merged Customer ID],Table6_20[State ID])</f>
        <v>R1011</v>
      </c>
      <c r="Q376" s="35">
        <f>_xlfn.XLOOKUP(Table7[[#This Row],[Merged Customer ID]],Table6_20[Merged Customer ID],Table6_20[Age])</f>
        <v>37.508333333333333</v>
      </c>
    </row>
    <row r="377" spans="1:17" x14ac:dyDescent="0.35">
      <c r="A377" s="23" t="s">
        <v>1996</v>
      </c>
      <c r="B377" s="23" t="str">
        <f>_xlfn.XLOOKUP(Table7[[#This Row],[Merged Customer ID]],Table2_1[Merged Customer ID],Table2_1[First Name])</f>
        <v>Ornelas</v>
      </c>
      <c r="C377" s="23">
        <f>_xlfn.XLOOKUP(Table7[[#This Row],[Merged Customer ID]],Table3__3_16[Customer ID],Table3__3_16[BMI])</f>
        <v>22.42</v>
      </c>
      <c r="D377" s="23">
        <f>_xlfn.XLOOKUP(Table7[[#This Row],[Merged Customer ID]],Table3__3_16[Customer ID],Table3__3_16[HBA1C])</f>
        <v>4.68</v>
      </c>
      <c r="E377" s="22" t="str">
        <f>_xlfn.XLOOKUP(Table7[[#This Row],[Merged Customer ID]],Table3__3_16[Customer ID],Table3__3_16[Heart Issues])</f>
        <v>Yes</v>
      </c>
      <c r="F377" s="23" t="str">
        <f>_xlfn.XLOOKUP(Table7[[#This Row],[Merged Customer ID]],Table3__3_16[Customer ID],Table3__3_16[Any Transplants])</f>
        <v>No</v>
      </c>
      <c r="G377" s="23" t="str">
        <f>_xlfn.XLOOKUP(Table7[[#This Row],[Merged Customer ID]],Table3__3_16[Customer ID],Table3__3_16[Cancer history])</f>
        <v>No</v>
      </c>
      <c r="H377" s="23">
        <f>_xlfn.XLOOKUP(Table7[[#This Row],[Merged Customer ID]],Table3__3_16[Customer ID],Table3__3_16[NumberOfMajorSurgeries])</f>
        <v>1</v>
      </c>
      <c r="I377" s="23" t="str">
        <f>_xlfn.XLOOKUP(Table7[[#This Row],[Merged Customer ID]],Table3__3_16[Customer ID],Table3__3_16[smoker])</f>
        <v>No</v>
      </c>
      <c r="J377" s="23" t="str">
        <f>_xlfn.XLOOKUP(Table7[[#This Row],[Merged Customer ID]],Table3__3_16[Customer ID],Table3__3_16[Weight Status])</f>
        <v>Normal Weight</v>
      </c>
      <c r="K377" s="23" t="str">
        <f>_xlfn.XLOOKUP(Table7[[#This Row],[Merged Customer ID]],Table3__3_16[Customer ID],Table3__3_16[Sugar Status])</f>
        <v>Normal</v>
      </c>
      <c r="L377" s="26">
        <f>_xlfn.XLOOKUP(Table7[[#This Row],[Merged Customer ID]],Table6_20[Merged Customer ID],Table6_20[Date of Birth])</f>
        <v>32401</v>
      </c>
      <c r="M377" s="30">
        <f>_xlfn.XLOOKUP(Table7[[#This Row],[Merged Customer ID]],Table6_20[Merged Customer ID],Table6_20[charges],"0",0)</f>
        <v>27375.9</v>
      </c>
      <c r="N377" s="30" t="str">
        <f>_xlfn.XLOOKUP(Table7[[#This Row],[Merged Customer ID]],Table6_20[Merged Customer ID],Table6_20[Hospital tier])</f>
        <v>tier - 2</v>
      </c>
      <c r="O377" s="30" t="str">
        <f>_xlfn.XLOOKUP(Table7[[#This Row],[Merged Customer ID]],Table6_20[Merged Customer ID],Table6_20[City tier])</f>
        <v>tier - 3</v>
      </c>
      <c r="P377" s="30" t="str">
        <f>_xlfn.XLOOKUP(Table7[[#This Row],[Merged Customer ID]],Table6_20[Merged Customer ID],Table6_20[State ID])</f>
        <v>R1015</v>
      </c>
      <c r="Q377" s="36">
        <f>_xlfn.XLOOKUP(Table7[[#This Row],[Merged Customer ID]],Table6_20[Merged Customer ID],Table6_20[Age])</f>
        <v>34.730555555555554</v>
      </c>
    </row>
    <row r="378" spans="1:17" x14ac:dyDescent="0.35">
      <c r="A378" s="22" t="s">
        <v>1995</v>
      </c>
      <c r="B378" s="22" t="str">
        <f>_xlfn.XLOOKUP(Table7[[#This Row],[Merged Customer ID]],Table2_1[Merged Customer ID],Table2_1[First Name])</f>
        <v>Fitzpatrick</v>
      </c>
      <c r="C378" s="22">
        <f>_xlfn.XLOOKUP(Table7[[#This Row],[Merged Customer ID]],Table3__3_16[Customer ID],Table3__3_16[BMI])</f>
        <v>31.35</v>
      </c>
      <c r="D378" s="22">
        <f>_xlfn.XLOOKUP(Table7[[#This Row],[Merged Customer ID]],Table3__3_16[Customer ID],Table3__3_16[HBA1C])</f>
        <v>4.33</v>
      </c>
      <c r="E378" s="22" t="str">
        <f>_xlfn.XLOOKUP(Table7[[#This Row],[Merged Customer ID]],Table3__3_16[Customer ID],Table3__3_16[Heart Issues])</f>
        <v>Yes</v>
      </c>
      <c r="F378" s="22" t="str">
        <f>_xlfn.XLOOKUP(Table7[[#This Row],[Merged Customer ID]],Table3__3_16[Customer ID],Table3__3_16[Any Transplants])</f>
        <v>No</v>
      </c>
      <c r="G378" s="22" t="str">
        <f>_xlfn.XLOOKUP(Table7[[#This Row],[Merged Customer ID]],Table3__3_16[Customer ID],Table3__3_16[Cancer history])</f>
        <v>Yes</v>
      </c>
      <c r="H378" s="22">
        <f>_xlfn.XLOOKUP(Table7[[#This Row],[Merged Customer ID]],Table3__3_16[Customer ID],Table3__3_16[NumberOfMajorSurgeries])</f>
        <v>1</v>
      </c>
      <c r="I378" s="22" t="str">
        <f>_xlfn.XLOOKUP(Table7[[#This Row],[Merged Customer ID]],Table3__3_16[Customer ID],Table3__3_16[smoker])</f>
        <v>No</v>
      </c>
      <c r="J378" s="22" t="str">
        <f>_xlfn.XLOOKUP(Table7[[#This Row],[Merged Customer ID]],Table3__3_16[Customer ID],Table3__3_16[Weight Status])</f>
        <v>Obesity</v>
      </c>
      <c r="K378" s="22" t="str">
        <f>_xlfn.XLOOKUP(Table7[[#This Row],[Merged Customer ID]],Table3__3_16[Customer ID],Table3__3_16[Sugar Status])</f>
        <v>Normal</v>
      </c>
      <c r="L378" s="25">
        <f>_xlfn.XLOOKUP(Table7[[#This Row],[Merged Customer ID]],Table6_20[Merged Customer ID],Table6_20[Date of Birth])</f>
        <v>25492</v>
      </c>
      <c r="M378" s="29">
        <f>_xlfn.XLOOKUP(Table7[[#This Row],[Merged Customer ID]],Table6_20[Merged Customer ID],Table6_20[charges],"0",0)</f>
        <v>27346.04</v>
      </c>
      <c r="N378" s="29" t="str">
        <f>_xlfn.XLOOKUP(Table7[[#This Row],[Merged Customer ID]],Table6_20[Merged Customer ID],Table6_20[Hospital tier])</f>
        <v>tier - 2</v>
      </c>
      <c r="O378" s="29" t="str">
        <f>_xlfn.XLOOKUP(Table7[[#This Row],[Merged Customer ID]],Table6_20[Merged Customer ID],Table6_20[City tier])</f>
        <v>tier - 2</v>
      </c>
      <c r="P378" s="29" t="str">
        <f>_xlfn.XLOOKUP(Table7[[#This Row],[Merged Customer ID]],Table6_20[Merged Customer ID],Table6_20[State ID])</f>
        <v>R1013</v>
      </c>
      <c r="Q378" s="35">
        <f>_xlfn.XLOOKUP(Table7[[#This Row],[Merged Customer ID]],Table6_20[Merged Customer ID],Table6_20[Age])</f>
        <v>53.644444444444446</v>
      </c>
    </row>
    <row r="379" spans="1:17" x14ac:dyDescent="0.35">
      <c r="A379" s="23" t="s">
        <v>1994</v>
      </c>
      <c r="B379" s="23" t="str">
        <f>_xlfn.XLOOKUP(Table7[[#This Row],[Merged Customer ID]],Table2_1[Merged Customer ID],Table2_1[First Name])</f>
        <v>Bloomquist</v>
      </c>
      <c r="C379" s="23">
        <f>_xlfn.XLOOKUP(Table7[[#This Row],[Merged Customer ID]],Table3__3_16[Customer ID],Table3__3_16[BMI])</f>
        <v>31.9</v>
      </c>
      <c r="D379" s="23">
        <f>_xlfn.XLOOKUP(Table7[[#This Row],[Merged Customer ID]],Table3__3_16[Customer ID],Table3__3_16[HBA1C])</f>
        <v>11.89</v>
      </c>
      <c r="E379" s="22" t="str">
        <f>_xlfn.XLOOKUP(Table7[[#This Row],[Merged Customer ID]],Table3__3_16[Customer ID],Table3__3_16[Heart Issues])</f>
        <v>No</v>
      </c>
      <c r="F379" s="23" t="str">
        <f>_xlfn.XLOOKUP(Table7[[#This Row],[Merged Customer ID]],Table3__3_16[Customer ID],Table3__3_16[Any Transplants])</f>
        <v>No</v>
      </c>
      <c r="G379" s="23" t="str">
        <f>_xlfn.XLOOKUP(Table7[[#This Row],[Merged Customer ID]],Table3__3_16[Customer ID],Table3__3_16[Cancer history])</f>
        <v>No</v>
      </c>
      <c r="H379" s="23">
        <f>_xlfn.XLOOKUP(Table7[[#This Row],[Merged Customer ID]],Table3__3_16[Customer ID],Table3__3_16[NumberOfMajorSurgeries])</f>
        <v>0</v>
      </c>
      <c r="I379" s="23" t="str">
        <f>_xlfn.XLOOKUP(Table7[[#This Row],[Merged Customer ID]],Table3__3_16[Customer ID],Table3__3_16[smoker])</f>
        <v>No</v>
      </c>
      <c r="J379" s="23" t="str">
        <f>_xlfn.XLOOKUP(Table7[[#This Row],[Merged Customer ID]],Table3__3_16[Customer ID],Table3__3_16[Weight Status])</f>
        <v>Obesity</v>
      </c>
      <c r="K379" s="23" t="str">
        <f>_xlfn.XLOOKUP(Table7[[#This Row],[Merged Customer ID]],Table3__3_16[Customer ID],Table3__3_16[Sugar Status])</f>
        <v>Diabetes</v>
      </c>
      <c r="L379" s="26">
        <f>_xlfn.XLOOKUP(Table7[[#This Row],[Merged Customer ID]],Table6_20[Merged Customer ID],Table6_20[Date of Birth])</f>
        <v>24995</v>
      </c>
      <c r="M379" s="30">
        <f>_xlfn.XLOOKUP(Table7[[#This Row],[Merged Customer ID]],Table6_20[Merged Customer ID],Table6_20[charges],"0",0)</f>
        <v>27322.73</v>
      </c>
      <c r="N379" s="30" t="str">
        <f>_xlfn.XLOOKUP(Table7[[#This Row],[Merged Customer ID]],Table6_20[Merged Customer ID],Table6_20[Hospital tier])</f>
        <v>tier - 2</v>
      </c>
      <c r="O379" s="30" t="str">
        <f>_xlfn.XLOOKUP(Table7[[#This Row],[Merged Customer ID]],Table6_20[Merged Customer ID],Table6_20[City tier])</f>
        <v>tier - 2</v>
      </c>
      <c r="P379" s="30" t="str">
        <f>_xlfn.XLOOKUP(Table7[[#This Row],[Merged Customer ID]],Table6_20[Merged Customer ID],Table6_20[State ID])</f>
        <v>R1013</v>
      </c>
      <c r="Q379" s="36">
        <f>_xlfn.XLOOKUP(Table7[[#This Row],[Merged Customer ID]],Table6_20[Merged Customer ID],Table6_20[Age])</f>
        <v>55.005555555555553</v>
      </c>
    </row>
    <row r="380" spans="1:17" x14ac:dyDescent="0.35">
      <c r="A380" s="22" t="s">
        <v>1993</v>
      </c>
      <c r="B380" s="22" t="str">
        <f>_xlfn.XLOOKUP(Table7[[#This Row],[Merged Customer ID]],Table2_1[Merged Customer ID],Table2_1[First Name])</f>
        <v>Wick</v>
      </c>
      <c r="C380" s="22">
        <f>_xlfn.XLOOKUP(Table7[[#This Row],[Merged Customer ID]],Table3__3_16[Customer ID],Table3__3_16[BMI])</f>
        <v>30.6</v>
      </c>
      <c r="D380" s="22">
        <f>_xlfn.XLOOKUP(Table7[[#This Row],[Merged Customer ID]],Table3__3_16[Customer ID],Table3__3_16[HBA1C])</f>
        <v>5.24</v>
      </c>
      <c r="E380" s="22" t="str">
        <f>_xlfn.XLOOKUP(Table7[[#This Row],[Merged Customer ID]],Table3__3_16[Customer ID],Table3__3_16[Heart Issues])</f>
        <v>No</v>
      </c>
      <c r="F380" s="22" t="str">
        <f>_xlfn.XLOOKUP(Table7[[#This Row],[Merged Customer ID]],Table3__3_16[Customer ID],Table3__3_16[Any Transplants])</f>
        <v>No</v>
      </c>
      <c r="G380" s="22" t="str">
        <f>_xlfn.XLOOKUP(Table7[[#This Row],[Merged Customer ID]],Table3__3_16[Customer ID],Table3__3_16[Cancer history])</f>
        <v>No</v>
      </c>
      <c r="H380" s="22">
        <f>_xlfn.XLOOKUP(Table7[[#This Row],[Merged Customer ID]],Table3__3_16[Customer ID],Table3__3_16[NumberOfMajorSurgeries])</f>
        <v>0</v>
      </c>
      <c r="I380" s="22" t="str">
        <f>_xlfn.XLOOKUP(Table7[[#This Row],[Merged Customer ID]],Table3__3_16[Customer ID],Table3__3_16[smoker])</f>
        <v>Yes</v>
      </c>
      <c r="J380" s="22" t="str">
        <f>_xlfn.XLOOKUP(Table7[[#This Row],[Merged Customer ID]],Table3__3_16[Customer ID],Table3__3_16[Weight Status])</f>
        <v>Obesity</v>
      </c>
      <c r="K380" s="22" t="str">
        <f>_xlfn.XLOOKUP(Table7[[#This Row],[Merged Customer ID]],Table3__3_16[Customer ID],Table3__3_16[Sugar Status])</f>
        <v>Normal</v>
      </c>
      <c r="L380" s="25">
        <f>_xlfn.XLOOKUP(Table7[[#This Row],[Merged Customer ID]],Table6_20[Merged Customer ID],Table6_20[Date of Birth])</f>
        <v>36496</v>
      </c>
      <c r="M380" s="29">
        <f>_xlfn.XLOOKUP(Table7[[#This Row],[Merged Customer ID]],Table6_20[Merged Customer ID],Table6_20[charges],"0",0)</f>
        <v>27236.959999999999</v>
      </c>
      <c r="N380" s="29" t="str">
        <f>_xlfn.XLOOKUP(Table7[[#This Row],[Merged Customer ID]],Table6_20[Merged Customer ID],Table6_20[Hospital tier])</f>
        <v>tier - 2</v>
      </c>
      <c r="O380" s="29" t="str">
        <f>_xlfn.XLOOKUP(Table7[[#This Row],[Merged Customer ID]],Table6_20[Merged Customer ID],Table6_20[City tier])</f>
        <v>tier - 1</v>
      </c>
      <c r="P380" s="29" t="str">
        <f>_xlfn.XLOOKUP(Table7[[#This Row],[Merged Customer ID]],Table6_20[Merged Customer ID],Table6_20[State ID])</f>
        <v>R1011</v>
      </c>
      <c r="Q380" s="35">
        <f>_xlfn.XLOOKUP(Table7[[#This Row],[Merged Customer ID]],Table6_20[Merged Customer ID],Table6_20[Age])</f>
        <v>23.516666666666666</v>
      </c>
    </row>
    <row r="381" spans="1:17" x14ac:dyDescent="0.35">
      <c r="A381" s="23" t="s">
        <v>1992</v>
      </c>
      <c r="B381" s="23" t="str">
        <f>_xlfn.XLOOKUP(Table7[[#This Row],[Merged Customer ID]],Table2_1[Merged Customer ID],Table2_1[First Name])</f>
        <v>Zappala</v>
      </c>
      <c r="C381" s="23">
        <f>_xlfn.XLOOKUP(Table7[[#This Row],[Merged Customer ID]],Table3__3_16[Customer ID],Table3__3_16[BMI])</f>
        <v>28.975000000000001</v>
      </c>
      <c r="D381" s="23">
        <f>_xlfn.XLOOKUP(Table7[[#This Row],[Merged Customer ID]],Table3__3_16[Customer ID],Table3__3_16[HBA1C])</f>
        <v>7.63</v>
      </c>
      <c r="E381" s="22" t="str">
        <f>_xlfn.XLOOKUP(Table7[[#This Row],[Merged Customer ID]],Table3__3_16[Customer ID],Table3__3_16[Heart Issues])</f>
        <v>No</v>
      </c>
      <c r="F381" s="23" t="str">
        <f>_xlfn.XLOOKUP(Table7[[#This Row],[Merged Customer ID]],Table3__3_16[Customer ID],Table3__3_16[Any Transplants])</f>
        <v>No</v>
      </c>
      <c r="G381" s="23" t="str">
        <f>_xlfn.XLOOKUP(Table7[[#This Row],[Merged Customer ID]],Table3__3_16[Customer ID],Table3__3_16[Cancer history])</f>
        <v>No</v>
      </c>
      <c r="H381" s="23">
        <f>_xlfn.XLOOKUP(Table7[[#This Row],[Merged Customer ID]],Table3__3_16[Customer ID],Table3__3_16[NumberOfMajorSurgeries])</f>
        <v>0</v>
      </c>
      <c r="I381" s="23" t="str">
        <f>_xlfn.XLOOKUP(Table7[[#This Row],[Merged Customer ID]],Table3__3_16[Customer ID],Table3__3_16[smoker])</f>
        <v>Yes</v>
      </c>
      <c r="J381" s="23" t="str">
        <f>_xlfn.XLOOKUP(Table7[[#This Row],[Merged Customer ID]],Table3__3_16[Customer ID],Table3__3_16[Weight Status])</f>
        <v>Overweight</v>
      </c>
      <c r="K381" s="23" t="str">
        <f>_xlfn.XLOOKUP(Table7[[#This Row],[Merged Customer ID]],Table3__3_16[Customer ID],Table3__3_16[Sugar Status])</f>
        <v>Diabetes</v>
      </c>
      <c r="L381" s="26">
        <f>_xlfn.XLOOKUP(Table7[[#This Row],[Merged Customer ID]],Table6_20[Merged Customer ID],Table6_20[Date of Birth])</f>
        <v>24097</v>
      </c>
      <c r="M381" s="30">
        <f>_xlfn.XLOOKUP(Table7[[#This Row],[Merged Customer ID]],Table6_20[Merged Customer ID],Table6_20[charges],"0",0)</f>
        <v>27218.44</v>
      </c>
      <c r="N381" s="30" t="str">
        <f>_xlfn.XLOOKUP(Table7[[#This Row],[Merged Customer ID]],Table6_20[Merged Customer ID],Table6_20[Hospital tier])</f>
        <v>tier - 2</v>
      </c>
      <c r="O381" s="30" t="str">
        <f>_xlfn.XLOOKUP(Table7[[#This Row],[Merged Customer ID]],Table6_20[Merged Customer ID],Table6_20[City tier])</f>
        <v>tier - 1</v>
      </c>
      <c r="P381" s="30" t="str">
        <f>_xlfn.XLOOKUP(Table7[[#This Row],[Merged Customer ID]],Table6_20[Merged Customer ID],Table6_20[State ID])</f>
        <v>R1017</v>
      </c>
      <c r="Q381" s="36">
        <f>_xlfn.XLOOKUP(Table7[[#This Row],[Merged Customer ID]],Table6_20[Merged Customer ID],Table6_20[Age])</f>
        <v>57.463888888888889</v>
      </c>
    </row>
    <row r="382" spans="1:17" x14ac:dyDescent="0.35">
      <c r="A382" s="22" t="s">
        <v>1991</v>
      </c>
      <c r="B382" s="22" t="str">
        <f>_xlfn.XLOOKUP(Table7[[#This Row],[Merged Customer ID]],Table2_1[Merged Customer ID],Table2_1[First Name])</f>
        <v>Earle</v>
      </c>
      <c r="C382" s="22">
        <f>_xlfn.XLOOKUP(Table7[[#This Row],[Merged Customer ID]],Table3__3_16[Customer ID],Table3__3_16[BMI])</f>
        <v>24.86</v>
      </c>
      <c r="D382" s="22">
        <f>_xlfn.XLOOKUP(Table7[[#This Row],[Merged Customer ID]],Table3__3_16[Customer ID],Table3__3_16[HBA1C])</f>
        <v>8.92</v>
      </c>
      <c r="E382" s="22" t="str">
        <f>_xlfn.XLOOKUP(Table7[[#This Row],[Merged Customer ID]],Table3__3_16[Customer ID],Table3__3_16[Heart Issues])</f>
        <v>Yes</v>
      </c>
      <c r="F382" s="22" t="str">
        <f>_xlfn.XLOOKUP(Table7[[#This Row],[Merged Customer ID]],Table3__3_16[Customer ID],Table3__3_16[Any Transplants])</f>
        <v>No</v>
      </c>
      <c r="G382" s="22" t="str">
        <f>_xlfn.XLOOKUP(Table7[[#This Row],[Merged Customer ID]],Table3__3_16[Customer ID],Table3__3_16[Cancer history])</f>
        <v>No</v>
      </c>
      <c r="H382" s="22">
        <f>_xlfn.XLOOKUP(Table7[[#This Row],[Merged Customer ID]],Table3__3_16[Customer ID],Table3__3_16[NumberOfMajorSurgeries])</f>
        <v>2</v>
      </c>
      <c r="I382" s="22" t="str">
        <f>_xlfn.XLOOKUP(Table7[[#This Row],[Merged Customer ID]],Table3__3_16[Customer ID],Table3__3_16[smoker])</f>
        <v>No</v>
      </c>
      <c r="J382" s="22" t="str">
        <f>_xlfn.XLOOKUP(Table7[[#This Row],[Merged Customer ID]],Table3__3_16[Customer ID],Table3__3_16[Weight Status])</f>
        <v>Normal Weight</v>
      </c>
      <c r="K382" s="22" t="str">
        <f>_xlfn.XLOOKUP(Table7[[#This Row],[Merged Customer ID]],Table3__3_16[Customer ID],Table3__3_16[Sugar Status])</f>
        <v>Diabetes</v>
      </c>
      <c r="L382" s="25">
        <f>_xlfn.XLOOKUP(Table7[[#This Row],[Merged Customer ID]],Table6_20[Merged Customer ID],Table6_20[Date of Birth])</f>
        <v>25843</v>
      </c>
      <c r="M382" s="29">
        <f>_xlfn.XLOOKUP(Table7[[#This Row],[Merged Customer ID]],Table6_20[Merged Customer ID],Table6_20[charges],"0",0)</f>
        <v>27117.99</v>
      </c>
      <c r="N382" s="29" t="str">
        <f>_xlfn.XLOOKUP(Table7[[#This Row],[Merged Customer ID]],Table6_20[Merged Customer ID],Table6_20[Hospital tier])</f>
        <v>tier - 2</v>
      </c>
      <c r="O382" s="29" t="str">
        <f>_xlfn.XLOOKUP(Table7[[#This Row],[Merged Customer ID]],Table6_20[Merged Customer ID],Table6_20[City tier])</f>
        <v>tier - 2</v>
      </c>
      <c r="P382" s="29" t="str">
        <f>_xlfn.XLOOKUP(Table7[[#This Row],[Merged Customer ID]],Table6_20[Merged Customer ID],Table6_20[State ID])</f>
        <v>R1013</v>
      </c>
      <c r="Q382" s="35">
        <f>_xlfn.XLOOKUP(Table7[[#This Row],[Merged Customer ID]],Table6_20[Merged Customer ID],Table6_20[Age])</f>
        <v>52.68333333333333</v>
      </c>
    </row>
    <row r="383" spans="1:17" x14ac:dyDescent="0.35">
      <c r="A383" s="23" t="s">
        <v>1990</v>
      </c>
      <c r="B383" s="23" t="str">
        <f>_xlfn.XLOOKUP(Table7[[#This Row],[Merged Customer ID]],Table2_1[Merged Customer ID],Table2_1[First Name])</f>
        <v>Majewski</v>
      </c>
      <c r="C383" s="23">
        <f>_xlfn.XLOOKUP(Table7[[#This Row],[Merged Customer ID]],Table3__3_16[Customer ID],Table3__3_16[BMI])</f>
        <v>19.54</v>
      </c>
      <c r="D383" s="23">
        <f>_xlfn.XLOOKUP(Table7[[#This Row],[Merged Customer ID]],Table3__3_16[Customer ID],Table3__3_16[HBA1C])</f>
        <v>5.37</v>
      </c>
      <c r="E383" s="22" t="str">
        <f>_xlfn.XLOOKUP(Table7[[#This Row],[Merged Customer ID]],Table3__3_16[Customer ID],Table3__3_16[Heart Issues])</f>
        <v>No</v>
      </c>
      <c r="F383" s="23" t="str">
        <f>_xlfn.XLOOKUP(Table7[[#This Row],[Merged Customer ID]],Table3__3_16[Customer ID],Table3__3_16[Any Transplants])</f>
        <v>No</v>
      </c>
      <c r="G383" s="23" t="str">
        <f>_xlfn.XLOOKUP(Table7[[#This Row],[Merged Customer ID]],Table3__3_16[Customer ID],Table3__3_16[Cancer history])</f>
        <v>No</v>
      </c>
      <c r="H383" s="23">
        <f>_xlfn.XLOOKUP(Table7[[#This Row],[Merged Customer ID]],Table3__3_16[Customer ID],Table3__3_16[NumberOfMajorSurgeries])</f>
        <v>0</v>
      </c>
      <c r="I383" s="23" t="str">
        <f>_xlfn.XLOOKUP(Table7[[#This Row],[Merged Customer ID]],Table3__3_16[Customer ID],Table3__3_16[smoker])</f>
        <v>Yes</v>
      </c>
      <c r="J383" s="23" t="str">
        <f>_xlfn.XLOOKUP(Table7[[#This Row],[Merged Customer ID]],Table3__3_16[Customer ID],Table3__3_16[Weight Status])</f>
        <v>Normal Weight</v>
      </c>
      <c r="K383" s="23" t="str">
        <f>_xlfn.XLOOKUP(Table7[[#This Row],[Merged Customer ID]],Table3__3_16[Customer ID],Table3__3_16[Sugar Status])</f>
        <v>Normal</v>
      </c>
      <c r="L383" s="26">
        <f>_xlfn.XLOOKUP(Table7[[#This Row],[Merged Customer ID]],Table6_20[Merged Customer ID],Table6_20[Date of Birth])</f>
        <v>33220</v>
      </c>
      <c r="M383" s="30">
        <f>_xlfn.XLOOKUP(Table7[[#This Row],[Merged Customer ID]],Table6_20[Merged Customer ID],Table6_20[charges],"0",0)</f>
        <v>27092.38</v>
      </c>
      <c r="N383" s="30" t="str">
        <f>_xlfn.XLOOKUP(Table7[[#This Row],[Merged Customer ID]],Table6_20[Merged Customer ID],Table6_20[Hospital tier])</f>
        <v>tier - 2</v>
      </c>
      <c r="O383" s="30" t="str">
        <f>_xlfn.XLOOKUP(Table7[[#This Row],[Merged Customer ID]],Table6_20[Merged Customer ID],Table6_20[City tier])</f>
        <v>tier - 3</v>
      </c>
      <c r="P383" s="30" t="str">
        <f>_xlfn.XLOOKUP(Table7[[#This Row],[Merged Customer ID]],Table6_20[Merged Customer ID],Table6_20[State ID])</f>
        <v>R1011</v>
      </c>
      <c r="Q383" s="36">
        <f>_xlfn.XLOOKUP(Table7[[#This Row],[Merged Customer ID]],Table6_20[Merged Customer ID],Table6_20[Age])</f>
        <v>32.486111111111114</v>
      </c>
    </row>
    <row r="384" spans="1:17" x14ac:dyDescent="0.35">
      <c r="A384" s="22" t="s">
        <v>1989</v>
      </c>
      <c r="B384" s="22" t="str">
        <f>_xlfn.XLOOKUP(Table7[[#This Row],[Merged Customer ID]],Table2_1[Merged Customer ID],Table2_1[First Name])</f>
        <v>Apfelbaum</v>
      </c>
      <c r="C384" s="22">
        <f>_xlfn.XLOOKUP(Table7[[#This Row],[Merged Customer ID]],Table3__3_16[Customer ID],Table3__3_16[BMI])</f>
        <v>26.74</v>
      </c>
      <c r="D384" s="22">
        <f>_xlfn.XLOOKUP(Table7[[#This Row],[Merged Customer ID]],Table3__3_16[Customer ID],Table3__3_16[HBA1C])</f>
        <v>4.3099999999999996</v>
      </c>
      <c r="E384" s="22" t="str">
        <f>_xlfn.XLOOKUP(Table7[[#This Row],[Merged Customer ID]],Table3__3_16[Customer ID],Table3__3_16[Heart Issues])</f>
        <v>No</v>
      </c>
      <c r="F384" s="22" t="str">
        <f>_xlfn.XLOOKUP(Table7[[#This Row],[Merged Customer ID]],Table3__3_16[Customer ID],Table3__3_16[Any Transplants])</f>
        <v>No</v>
      </c>
      <c r="G384" s="22" t="str">
        <f>_xlfn.XLOOKUP(Table7[[#This Row],[Merged Customer ID]],Table3__3_16[Customer ID],Table3__3_16[Cancer history])</f>
        <v>No</v>
      </c>
      <c r="H384" s="22">
        <f>_xlfn.XLOOKUP(Table7[[#This Row],[Merged Customer ID]],Table3__3_16[Customer ID],Table3__3_16[NumberOfMajorSurgeries])</f>
        <v>0</v>
      </c>
      <c r="I384" s="22" t="str">
        <f>_xlfn.XLOOKUP(Table7[[#This Row],[Merged Customer ID]],Table3__3_16[Customer ID],Table3__3_16[smoker])</f>
        <v>Yes</v>
      </c>
      <c r="J384" s="22" t="str">
        <f>_xlfn.XLOOKUP(Table7[[#This Row],[Merged Customer ID]],Table3__3_16[Customer ID],Table3__3_16[Weight Status])</f>
        <v>Overweight</v>
      </c>
      <c r="K384" s="22" t="str">
        <f>_xlfn.XLOOKUP(Table7[[#This Row],[Merged Customer ID]],Table3__3_16[Customer ID],Table3__3_16[Sugar Status])</f>
        <v>Normal</v>
      </c>
      <c r="L384" s="25">
        <f>_xlfn.XLOOKUP(Table7[[#This Row],[Merged Customer ID]],Table6_20[Merged Customer ID],Table6_20[Date of Birth])</f>
        <v>34517</v>
      </c>
      <c r="M384" s="29">
        <f>_xlfn.XLOOKUP(Table7[[#This Row],[Merged Customer ID]],Table6_20[Merged Customer ID],Table6_20[charges],"0",0)</f>
        <v>27080.639999999999</v>
      </c>
      <c r="N384" s="29" t="str">
        <f>_xlfn.XLOOKUP(Table7[[#This Row],[Merged Customer ID]],Table6_20[Merged Customer ID],Table6_20[Hospital tier])</f>
        <v>tier - 2</v>
      </c>
      <c r="O384" s="29" t="str">
        <f>_xlfn.XLOOKUP(Table7[[#This Row],[Merged Customer ID]],Table6_20[Merged Customer ID],Table6_20[City tier])</f>
        <v>tier - 2</v>
      </c>
      <c r="P384" s="29" t="str">
        <f>_xlfn.XLOOKUP(Table7[[#This Row],[Merged Customer ID]],Table6_20[Merged Customer ID],Table6_20[State ID])</f>
        <v>R1011</v>
      </c>
      <c r="Q384" s="35">
        <f>_xlfn.XLOOKUP(Table7[[#This Row],[Merged Customer ID]],Table6_20[Merged Customer ID],Table6_20[Age])</f>
        <v>28.933333333333334</v>
      </c>
    </row>
    <row r="385" spans="1:17" x14ac:dyDescent="0.35">
      <c r="A385" s="23" t="s">
        <v>1988</v>
      </c>
      <c r="B385" s="23" t="str">
        <f>_xlfn.XLOOKUP(Table7[[#This Row],[Merged Customer ID]],Table2_1[Merged Customer ID],Table2_1[First Name])</f>
        <v>Graham</v>
      </c>
      <c r="C385" s="23">
        <f>_xlfn.XLOOKUP(Table7[[#This Row],[Merged Customer ID]],Table3__3_16[Customer ID],Table3__3_16[BMI])</f>
        <v>22.99</v>
      </c>
      <c r="D385" s="23">
        <f>_xlfn.XLOOKUP(Table7[[#This Row],[Merged Customer ID]],Table3__3_16[Customer ID],Table3__3_16[HBA1C])</f>
        <v>10.46</v>
      </c>
      <c r="E385" s="22" t="str">
        <f>_xlfn.XLOOKUP(Table7[[#This Row],[Merged Customer ID]],Table3__3_16[Customer ID],Table3__3_16[Heart Issues])</f>
        <v>No</v>
      </c>
      <c r="F385" s="23" t="str">
        <f>_xlfn.XLOOKUP(Table7[[#This Row],[Merged Customer ID]],Table3__3_16[Customer ID],Table3__3_16[Any Transplants])</f>
        <v>No</v>
      </c>
      <c r="G385" s="23" t="str">
        <f>_xlfn.XLOOKUP(Table7[[#This Row],[Merged Customer ID]],Table3__3_16[Customer ID],Table3__3_16[Cancer history])</f>
        <v>No</v>
      </c>
      <c r="H385" s="23">
        <f>_xlfn.XLOOKUP(Table7[[#This Row],[Merged Customer ID]],Table3__3_16[Customer ID],Table3__3_16[NumberOfMajorSurgeries])</f>
        <v>3</v>
      </c>
      <c r="I385" s="23" t="str">
        <f>_xlfn.XLOOKUP(Table7[[#This Row],[Merged Customer ID]],Table3__3_16[Customer ID],Table3__3_16[smoker])</f>
        <v>Yes</v>
      </c>
      <c r="J385" s="23" t="str">
        <f>_xlfn.XLOOKUP(Table7[[#This Row],[Merged Customer ID]],Table3__3_16[Customer ID],Table3__3_16[Weight Status])</f>
        <v>Normal Weight</v>
      </c>
      <c r="K385" s="23" t="str">
        <f>_xlfn.XLOOKUP(Table7[[#This Row],[Merged Customer ID]],Table3__3_16[Customer ID],Table3__3_16[Sugar Status])</f>
        <v>Diabetes</v>
      </c>
      <c r="L385" s="26">
        <f>_xlfn.XLOOKUP(Table7[[#This Row],[Merged Customer ID]],Table6_20[Merged Customer ID],Table6_20[Date of Birth])</f>
        <v>21366</v>
      </c>
      <c r="M385" s="30">
        <f>_xlfn.XLOOKUP(Table7[[#This Row],[Merged Customer ID]],Table6_20[Merged Customer ID],Table6_20[charges],"0",0)</f>
        <v>27037.91</v>
      </c>
      <c r="N385" s="30" t="str">
        <f>_xlfn.XLOOKUP(Table7[[#This Row],[Merged Customer ID]],Table6_20[Merged Customer ID],Table6_20[Hospital tier])</f>
        <v>tier - 2</v>
      </c>
      <c r="O385" s="30" t="str">
        <f>_xlfn.XLOOKUP(Table7[[#This Row],[Merged Customer ID]],Table6_20[Merged Customer ID],Table6_20[City tier])</f>
        <v>tier - 2</v>
      </c>
      <c r="P385" s="30" t="str">
        <f>_xlfn.XLOOKUP(Table7[[#This Row],[Merged Customer ID]],Table6_20[Merged Customer ID],Table6_20[State ID])</f>
        <v>R1013</v>
      </c>
      <c r="Q385" s="36">
        <f>_xlfn.XLOOKUP(Table7[[#This Row],[Merged Customer ID]],Table6_20[Merged Customer ID],Table6_20[Age])</f>
        <v>64.938888888888883</v>
      </c>
    </row>
    <row r="386" spans="1:17" x14ac:dyDescent="0.35">
      <c r="A386" s="22" t="s">
        <v>1987</v>
      </c>
      <c r="B386" s="22" t="str">
        <f>_xlfn.XLOOKUP(Table7[[#This Row],[Merged Customer ID]],Table2_1[Merged Customer ID],Table2_1[First Name])</f>
        <v>Whitacre</v>
      </c>
      <c r="C386" s="22">
        <f>_xlfn.XLOOKUP(Table7[[#This Row],[Merged Customer ID]],Table3__3_16[Customer ID],Table3__3_16[BMI])</f>
        <v>31.46</v>
      </c>
      <c r="D386" s="22">
        <f>_xlfn.XLOOKUP(Table7[[#This Row],[Merged Customer ID]],Table3__3_16[Customer ID],Table3__3_16[HBA1C])</f>
        <v>7.39</v>
      </c>
      <c r="E386" s="22" t="str">
        <f>_xlfn.XLOOKUP(Table7[[#This Row],[Merged Customer ID]],Table3__3_16[Customer ID],Table3__3_16[Heart Issues])</f>
        <v>No</v>
      </c>
      <c r="F386" s="22" t="str">
        <f>_xlfn.XLOOKUP(Table7[[#This Row],[Merged Customer ID]],Table3__3_16[Customer ID],Table3__3_16[Any Transplants])</f>
        <v>No</v>
      </c>
      <c r="G386" s="22" t="str">
        <f>_xlfn.XLOOKUP(Table7[[#This Row],[Merged Customer ID]],Table3__3_16[Customer ID],Table3__3_16[Cancer history])</f>
        <v>No</v>
      </c>
      <c r="H386" s="22">
        <f>_xlfn.XLOOKUP(Table7[[#This Row],[Merged Customer ID]],Table3__3_16[Customer ID],Table3__3_16[NumberOfMajorSurgeries])</f>
        <v>0</v>
      </c>
      <c r="I386" s="22" t="str">
        <f>_xlfn.XLOOKUP(Table7[[#This Row],[Merged Customer ID]],Table3__3_16[Customer ID],Table3__3_16[smoker])</f>
        <v>No</v>
      </c>
      <c r="J386" s="22" t="str">
        <f>_xlfn.XLOOKUP(Table7[[#This Row],[Merged Customer ID]],Table3__3_16[Customer ID],Table3__3_16[Weight Status])</f>
        <v>Obesity</v>
      </c>
      <c r="K386" s="22" t="str">
        <f>_xlfn.XLOOKUP(Table7[[#This Row],[Merged Customer ID]],Table3__3_16[Customer ID],Table3__3_16[Sugar Status])</f>
        <v>Diabetes</v>
      </c>
      <c r="L386" s="25">
        <f>_xlfn.XLOOKUP(Table7[[#This Row],[Merged Customer ID]],Table6_20[Merged Customer ID],Table6_20[Date of Birth])</f>
        <v>22106</v>
      </c>
      <c r="M386" s="29">
        <f>_xlfn.XLOOKUP(Table7[[#This Row],[Merged Customer ID]],Table6_20[Merged Customer ID],Table6_20[charges],"0",0)</f>
        <v>27000.98</v>
      </c>
      <c r="N386" s="29" t="str">
        <f>_xlfn.XLOOKUP(Table7[[#This Row],[Merged Customer ID]],Table6_20[Merged Customer ID],Table6_20[Hospital tier])</f>
        <v>tier - 2</v>
      </c>
      <c r="O386" s="29" t="str">
        <f>_xlfn.XLOOKUP(Table7[[#This Row],[Merged Customer ID]],Table6_20[Merged Customer ID],Table6_20[City tier])</f>
        <v>tier - 2</v>
      </c>
      <c r="P386" s="29" t="str">
        <f>_xlfn.XLOOKUP(Table7[[#This Row],[Merged Customer ID]],Table6_20[Merged Customer ID],Table6_20[State ID])</f>
        <v>R1013</v>
      </c>
      <c r="Q386" s="35">
        <f>_xlfn.XLOOKUP(Table7[[#This Row],[Merged Customer ID]],Table6_20[Merged Customer ID],Table6_20[Age])</f>
        <v>62.913888888888891</v>
      </c>
    </row>
    <row r="387" spans="1:17" x14ac:dyDescent="0.35">
      <c r="A387" s="23" t="s">
        <v>1986</v>
      </c>
      <c r="B387" s="23" t="str">
        <f>_xlfn.XLOOKUP(Table7[[#This Row],[Merged Customer ID]],Table2_1[Merged Customer ID],Table2_1[First Name])</f>
        <v>Wegener</v>
      </c>
      <c r="C387" s="23">
        <f>_xlfn.XLOOKUP(Table7[[#This Row],[Merged Customer ID]],Table3__3_16[Customer ID],Table3__3_16[BMI])</f>
        <v>30.86</v>
      </c>
      <c r="D387" s="23">
        <f>_xlfn.XLOOKUP(Table7[[#This Row],[Merged Customer ID]],Table3__3_16[Customer ID],Table3__3_16[HBA1C])</f>
        <v>6.18</v>
      </c>
      <c r="E387" s="22" t="str">
        <f>_xlfn.XLOOKUP(Table7[[#This Row],[Merged Customer ID]],Table3__3_16[Customer ID],Table3__3_16[Heart Issues])</f>
        <v>No</v>
      </c>
      <c r="F387" s="23" t="str">
        <f>_xlfn.XLOOKUP(Table7[[#This Row],[Merged Customer ID]],Table3__3_16[Customer ID],Table3__3_16[Any Transplants])</f>
        <v>Yes</v>
      </c>
      <c r="G387" s="23" t="str">
        <f>_xlfn.XLOOKUP(Table7[[#This Row],[Merged Customer ID]],Table3__3_16[Customer ID],Table3__3_16[Cancer history])</f>
        <v>No</v>
      </c>
      <c r="H387" s="23">
        <f>_xlfn.XLOOKUP(Table7[[#This Row],[Merged Customer ID]],Table3__3_16[Customer ID],Table3__3_16[NumberOfMajorSurgeries])</f>
        <v>2</v>
      </c>
      <c r="I387" s="23" t="str">
        <f>_xlfn.XLOOKUP(Table7[[#This Row],[Merged Customer ID]],Table3__3_16[Customer ID],Table3__3_16[smoker])</f>
        <v>Yes</v>
      </c>
      <c r="J387" s="23" t="str">
        <f>_xlfn.XLOOKUP(Table7[[#This Row],[Merged Customer ID]],Table3__3_16[Customer ID],Table3__3_16[Weight Status])</f>
        <v>Obesity</v>
      </c>
      <c r="K387" s="23" t="str">
        <f>_xlfn.XLOOKUP(Table7[[#This Row],[Merged Customer ID]],Table3__3_16[Customer ID],Table3__3_16[Sugar Status])</f>
        <v>Prediabetes</v>
      </c>
      <c r="L387" s="26">
        <f>_xlfn.XLOOKUP(Table7[[#This Row],[Merged Customer ID]],Table6_20[Merged Customer ID],Table6_20[Date of Birth])</f>
        <v>36839</v>
      </c>
      <c r="M387" s="30">
        <f>_xlfn.XLOOKUP(Table7[[#This Row],[Merged Customer ID]],Table6_20[Merged Customer ID],Table6_20[charges],"0",0)</f>
        <v>26936.98</v>
      </c>
      <c r="N387" s="30" t="str">
        <f>_xlfn.XLOOKUP(Table7[[#This Row],[Merged Customer ID]],Table6_20[Merged Customer ID],Table6_20[Hospital tier])</f>
        <v>tier - 2</v>
      </c>
      <c r="O387" s="30" t="str">
        <f>_xlfn.XLOOKUP(Table7[[#This Row],[Merged Customer ID]],Table6_20[Merged Customer ID],Table6_20[City tier])</f>
        <v>tier - 3</v>
      </c>
      <c r="P387" s="30" t="str">
        <f>_xlfn.XLOOKUP(Table7[[#This Row],[Merged Customer ID]],Table6_20[Merged Customer ID],Table6_20[State ID])</f>
        <v>R1011</v>
      </c>
      <c r="Q387" s="36">
        <f>_xlfn.XLOOKUP(Table7[[#This Row],[Merged Customer ID]],Table6_20[Merged Customer ID],Table6_20[Age])</f>
        <v>22.580555555555556</v>
      </c>
    </row>
    <row r="388" spans="1:17" x14ac:dyDescent="0.35">
      <c r="A388" s="22" t="s">
        <v>1985</v>
      </c>
      <c r="B388" s="22" t="str">
        <f>_xlfn.XLOOKUP(Table7[[#This Row],[Merged Customer ID]],Table2_1[Merged Customer ID],Table2_1[First Name])</f>
        <v>Collie</v>
      </c>
      <c r="C388" s="22">
        <f>_xlfn.XLOOKUP(Table7[[#This Row],[Merged Customer ID]],Table3__3_16[Customer ID],Table3__3_16[BMI])</f>
        <v>31.96</v>
      </c>
      <c r="D388" s="22">
        <f>_xlfn.XLOOKUP(Table7[[#This Row],[Merged Customer ID]],Table3__3_16[Customer ID],Table3__3_16[HBA1C])</f>
        <v>8.86</v>
      </c>
      <c r="E388" s="22" t="str">
        <f>_xlfn.XLOOKUP(Table7[[#This Row],[Merged Customer ID]],Table3__3_16[Customer ID],Table3__3_16[Heart Issues])</f>
        <v>No</v>
      </c>
      <c r="F388" s="22" t="str">
        <f>_xlfn.XLOOKUP(Table7[[#This Row],[Merged Customer ID]],Table3__3_16[Customer ID],Table3__3_16[Any Transplants])</f>
        <v>No</v>
      </c>
      <c r="G388" s="22" t="str">
        <f>_xlfn.XLOOKUP(Table7[[#This Row],[Merged Customer ID]],Table3__3_16[Customer ID],Table3__3_16[Cancer history])</f>
        <v>No</v>
      </c>
      <c r="H388" s="22">
        <f>_xlfn.XLOOKUP(Table7[[#This Row],[Merged Customer ID]],Table3__3_16[Customer ID],Table3__3_16[NumberOfMajorSurgeries])</f>
        <v>0</v>
      </c>
      <c r="I388" s="22" t="str">
        <f>_xlfn.XLOOKUP(Table7[[#This Row],[Merged Customer ID]],Table3__3_16[Customer ID],Table3__3_16[smoker])</f>
        <v>Yes</v>
      </c>
      <c r="J388" s="22" t="str">
        <f>_xlfn.XLOOKUP(Table7[[#This Row],[Merged Customer ID]],Table3__3_16[Customer ID],Table3__3_16[Weight Status])</f>
        <v>Obesity</v>
      </c>
      <c r="K388" s="22" t="str">
        <f>_xlfn.XLOOKUP(Table7[[#This Row],[Merged Customer ID]],Table3__3_16[Customer ID],Table3__3_16[Sugar Status])</f>
        <v>Diabetes</v>
      </c>
      <c r="L388" s="25">
        <f>_xlfn.XLOOKUP(Table7[[#This Row],[Merged Customer ID]],Table6_20[Merged Customer ID],Table6_20[Date of Birth])</f>
        <v>37424</v>
      </c>
      <c r="M388" s="29">
        <f>_xlfn.XLOOKUP(Table7[[#This Row],[Merged Customer ID]],Table6_20[Merged Customer ID],Table6_20[charges],"0",0)</f>
        <v>26927.69</v>
      </c>
      <c r="N388" s="29" t="str">
        <f>_xlfn.XLOOKUP(Table7[[#This Row],[Merged Customer ID]],Table6_20[Merged Customer ID],Table6_20[Hospital tier])</f>
        <v>tier - 2</v>
      </c>
      <c r="O388" s="29" t="str">
        <f>_xlfn.XLOOKUP(Table7[[#This Row],[Merged Customer ID]],Table6_20[Merged Customer ID],Table6_20[City tier])</f>
        <v>tier - 2</v>
      </c>
      <c r="P388" s="29" t="str">
        <f>_xlfn.XLOOKUP(Table7[[#This Row],[Merged Customer ID]],Table6_20[Merged Customer ID],Table6_20[State ID])</f>
        <v>R1011</v>
      </c>
      <c r="Q388" s="35">
        <f>_xlfn.XLOOKUP(Table7[[#This Row],[Merged Customer ID]],Table6_20[Merged Customer ID],Table6_20[Age])</f>
        <v>20.975000000000001</v>
      </c>
    </row>
    <row r="389" spans="1:17" x14ac:dyDescent="0.35">
      <c r="A389" s="23" t="s">
        <v>1984</v>
      </c>
      <c r="B389" s="23" t="str">
        <f>_xlfn.XLOOKUP(Table7[[#This Row],[Merged Customer ID]],Table2_1[Merged Customer ID],Table2_1[First Name])</f>
        <v>Murphy</v>
      </c>
      <c r="C389" s="23">
        <f>_xlfn.XLOOKUP(Table7[[#This Row],[Merged Customer ID]],Table3__3_16[Customer ID],Table3__3_16[BMI])</f>
        <v>23.76</v>
      </c>
      <c r="D389" s="23">
        <f>_xlfn.XLOOKUP(Table7[[#This Row],[Merged Customer ID]],Table3__3_16[Customer ID],Table3__3_16[HBA1C])</f>
        <v>10.96</v>
      </c>
      <c r="E389" s="22" t="str">
        <f>_xlfn.XLOOKUP(Table7[[#This Row],[Merged Customer ID]],Table3__3_16[Customer ID],Table3__3_16[Heart Issues])</f>
        <v>No</v>
      </c>
      <c r="F389" s="23" t="str">
        <f>_xlfn.XLOOKUP(Table7[[#This Row],[Merged Customer ID]],Table3__3_16[Customer ID],Table3__3_16[Any Transplants])</f>
        <v>No</v>
      </c>
      <c r="G389" s="23" t="str">
        <f>_xlfn.XLOOKUP(Table7[[#This Row],[Merged Customer ID]],Table3__3_16[Customer ID],Table3__3_16[Cancer history])</f>
        <v>No</v>
      </c>
      <c r="H389" s="23">
        <f>_xlfn.XLOOKUP(Table7[[#This Row],[Merged Customer ID]],Table3__3_16[Customer ID],Table3__3_16[NumberOfMajorSurgeries])</f>
        <v>3</v>
      </c>
      <c r="I389" s="23" t="str">
        <f>_xlfn.XLOOKUP(Table7[[#This Row],[Merged Customer ID]],Table3__3_16[Customer ID],Table3__3_16[smoker])</f>
        <v>Yes</v>
      </c>
      <c r="J389" s="23" t="str">
        <f>_xlfn.XLOOKUP(Table7[[#This Row],[Merged Customer ID]],Table3__3_16[Customer ID],Table3__3_16[Weight Status])</f>
        <v>Normal Weight</v>
      </c>
      <c r="K389" s="23" t="str">
        <f>_xlfn.XLOOKUP(Table7[[#This Row],[Merged Customer ID]],Table3__3_16[Customer ID],Table3__3_16[Sugar Status])</f>
        <v>Diabetes</v>
      </c>
      <c r="L389" s="26">
        <f>_xlfn.XLOOKUP(Table7[[#This Row],[Merged Customer ID]],Table6_20[Merged Customer ID],Table6_20[Date of Birth])</f>
        <v>21544</v>
      </c>
      <c r="M389" s="30">
        <f>_xlfn.XLOOKUP(Table7[[#This Row],[Merged Customer ID]],Table6_20[Merged Customer ID],Table6_20[charges],"0",0)</f>
        <v>26926.51</v>
      </c>
      <c r="N389" s="30" t="str">
        <f>_xlfn.XLOOKUP(Table7[[#This Row],[Merged Customer ID]],Table6_20[Merged Customer ID],Table6_20[Hospital tier])</f>
        <v>tier - 2</v>
      </c>
      <c r="O389" s="30" t="str">
        <f>_xlfn.XLOOKUP(Table7[[#This Row],[Merged Customer ID]],Table6_20[Merged Customer ID],Table6_20[City tier])</f>
        <v>tier - 1</v>
      </c>
      <c r="P389" s="30" t="str">
        <f>_xlfn.XLOOKUP(Table7[[#This Row],[Merged Customer ID]],Table6_20[Merged Customer ID],Table6_20[State ID])</f>
        <v>R1013</v>
      </c>
      <c r="Q389" s="36">
        <f>_xlfn.XLOOKUP(Table7[[#This Row],[Merged Customer ID]],Table6_20[Merged Customer ID],Table6_20[Age])</f>
        <v>64.452777777777783</v>
      </c>
    </row>
    <row r="390" spans="1:17" x14ac:dyDescent="0.35">
      <c r="A390" s="22" t="s">
        <v>1983</v>
      </c>
      <c r="B390" s="22" t="str">
        <f>_xlfn.XLOOKUP(Table7[[#This Row],[Merged Customer ID]],Table2_1[Merged Customer ID],Table2_1[First Name])</f>
        <v>Butters</v>
      </c>
      <c r="C390" s="22">
        <f>_xlfn.XLOOKUP(Table7[[#This Row],[Merged Customer ID]],Table3__3_16[Customer ID],Table3__3_16[BMI])</f>
        <v>19.38</v>
      </c>
      <c r="D390" s="22">
        <f>_xlfn.XLOOKUP(Table7[[#This Row],[Merged Customer ID]],Table3__3_16[Customer ID],Table3__3_16[HBA1C])</f>
        <v>6.28</v>
      </c>
      <c r="E390" s="22" t="str">
        <f>_xlfn.XLOOKUP(Table7[[#This Row],[Merged Customer ID]],Table3__3_16[Customer ID],Table3__3_16[Heart Issues])</f>
        <v>No</v>
      </c>
      <c r="F390" s="22" t="str">
        <f>_xlfn.XLOOKUP(Table7[[#This Row],[Merged Customer ID]],Table3__3_16[Customer ID],Table3__3_16[Any Transplants])</f>
        <v>No</v>
      </c>
      <c r="G390" s="22" t="str">
        <f>_xlfn.XLOOKUP(Table7[[#This Row],[Merged Customer ID]],Table3__3_16[Customer ID],Table3__3_16[Cancer history])</f>
        <v>No</v>
      </c>
      <c r="H390" s="22">
        <f>_xlfn.XLOOKUP(Table7[[#This Row],[Merged Customer ID]],Table3__3_16[Customer ID],Table3__3_16[NumberOfMajorSurgeries])</f>
        <v>0</v>
      </c>
      <c r="I390" s="22" t="str">
        <f>_xlfn.XLOOKUP(Table7[[#This Row],[Merged Customer ID]],Table3__3_16[Customer ID],Table3__3_16[smoker])</f>
        <v>Yes</v>
      </c>
      <c r="J390" s="22" t="str">
        <f>_xlfn.XLOOKUP(Table7[[#This Row],[Merged Customer ID]],Table3__3_16[Customer ID],Table3__3_16[Weight Status])</f>
        <v>Normal Weight</v>
      </c>
      <c r="K390" s="22" t="str">
        <f>_xlfn.XLOOKUP(Table7[[#This Row],[Merged Customer ID]],Table3__3_16[Customer ID],Table3__3_16[Sugar Status])</f>
        <v>Prediabetes</v>
      </c>
      <c r="L390" s="25">
        <f>_xlfn.XLOOKUP(Table7[[#This Row],[Merged Customer ID]],Table6_20[Merged Customer ID],Table6_20[Date of Birth])</f>
        <v>33472</v>
      </c>
      <c r="M390" s="29">
        <f>_xlfn.XLOOKUP(Table7[[#This Row],[Merged Customer ID]],Table6_20[Merged Customer ID],Table6_20[charges],"0",0)</f>
        <v>26912.560000000001</v>
      </c>
      <c r="N390" s="29" t="str">
        <f>_xlfn.XLOOKUP(Table7[[#This Row],[Merged Customer ID]],Table6_20[Merged Customer ID],Table6_20[Hospital tier])</f>
        <v>tier - 2</v>
      </c>
      <c r="O390" s="29" t="str">
        <f>_xlfn.XLOOKUP(Table7[[#This Row],[Merged Customer ID]],Table6_20[Merged Customer ID],Table6_20[City tier])</f>
        <v>tier - 2</v>
      </c>
      <c r="P390" s="29" t="str">
        <f>_xlfn.XLOOKUP(Table7[[#This Row],[Merged Customer ID]],Table6_20[Merged Customer ID],Table6_20[State ID])</f>
        <v>R1011</v>
      </c>
      <c r="Q390" s="35">
        <f>_xlfn.XLOOKUP(Table7[[#This Row],[Merged Customer ID]],Table6_20[Merged Customer ID],Table6_20[Age])</f>
        <v>31.794444444444444</v>
      </c>
    </row>
    <row r="391" spans="1:17" x14ac:dyDescent="0.35">
      <c r="A391" s="23" t="s">
        <v>1982</v>
      </c>
      <c r="B391" s="23" t="str">
        <f>_xlfn.XLOOKUP(Table7[[#This Row],[Merged Customer ID]],Table2_1[Merged Customer ID],Table2_1[First Name])</f>
        <v>Cook</v>
      </c>
      <c r="C391" s="23">
        <f>_xlfn.XLOOKUP(Table7[[#This Row],[Merged Customer ID]],Table3__3_16[Customer ID],Table3__3_16[BMI])</f>
        <v>16.21</v>
      </c>
      <c r="D391" s="23">
        <f>_xlfn.XLOOKUP(Table7[[#This Row],[Merged Customer ID]],Table3__3_16[Customer ID],Table3__3_16[HBA1C])</f>
        <v>6.29</v>
      </c>
      <c r="E391" s="22" t="str">
        <f>_xlfn.XLOOKUP(Table7[[#This Row],[Merged Customer ID]],Table3__3_16[Customer ID],Table3__3_16[Heart Issues])</f>
        <v>Yes</v>
      </c>
      <c r="F391" s="23" t="str">
        <f>_xlfn.XLOOKUP(Table7[[#This Row],[Merged Customer ID]],Table3__3_16[Customer ID],Table3__3_16[Any Transplants])</f>
        <v>No</v>
      </c>
      <c r="G391" s="23" t="str">
        <f>_xlfn.XLOOKUP(Table7[[#This Row],[Merged Customer ID]],Table3__3_16[Customer ID],Table3__3_16[Cancer history])</f>
        <v>No</v>
      </c>
      <c r="H391" s="23">
        <f>_xlfn.XLOOKUP(Table7[[#This Row],[Merged Customer ID]],Table3__3_16[Customer ID],Table3__3_16[NumberOfMajorSurgeries])</f>
        <v>1</v>
      </c>
      <c r="I391" s="23" t="str">
        <f>_xlfn.XLOOKUP(Table7[[#This Row],[Merged Customer ID]],Table3__3_16[Customer ID],Table3__3_16[smoker])</f>
        <v>Yes</v>
      </c>
      <c r="J391" s="23" t="str">
        <f>_xlfn.XLOOKUP(Table7[[#This Row],[Merged Customer ID]],Table3__3_16[Customer ID],Table3__3_16[Weight Status])</f>
        <v>Underweight</v>
      </c>
      <c r="K391" s="23" t="str">
        <f>_xlfn.XLOOKUP(Table7[[#This Row],[Merged Customer ID]],Table3__3_16[Customer ID],Table3__3_16[Sugar Status])</f>
        <v>Prediabetes</v>
      </c>
      <c r="L391" s="26">
        <f>_xlfn.XLOOKUP(Table7[[#This Row],[Merged Customer ID]],Table6_20[Merged Customer ID],Table6_20[Date of Birth])</f>
        <v>32346</v>
      </c>
      <c r="M391" s="30">
        <f>_xlfn.XLOOKUP(Table7[[#This Row],[Merged Customer ID]],Table6_20[Merged Customer ID],Table6_20[charges],"0",0)</f>
        <v>26607.89</v>
      </c>
      <c r="N391" s="30" t="str">
        <f>_xlfn.XLOOKUP(Table7[[#This Row],[Merged Customer ID]],Table6_20[Merged Customer ID],Table6_20[Hospital tier])</f>
        <v>tier - 2</v>
      </c>
      <c r="O391" s="30" t="str">
        <f>_xlfn.XLOOKUP(Table7[[#This Row],[Merged Customer ID]],Table6_20[Merged Customer ID],Table6_20[City tier])</f>
        <v>tier - 1</v>
      </c>
      <c r="P391" s="30" t="str">
        <f>_xlfn.XLOOKUP(Table7[[#This Row],[Merged Customer ID]],Table6_20[Merged Customer ID],Table6_20[State ID])</f>
        <v>R1011</v>
      </c>
      <c r="Q391" s="36">
        <f>_xlfn.XLOOKUP(Table7[[#This Row],[Merged Customer ID]],Table6_20[Merged Customer ID],Table6_20[Age])</f>
        <v>34.87777777777778</v>
      </c>
    </row>
    <row r="392" spans="1:17" x14ac:dyDescent="0.35">
      <c r="A392" s="22" t="s">
        <v>1981</v>
      </c>
      <c r="B392" s="22" t="str">
        <f>_xlfn.XLOOKUP(Table7[[#This Row],[Merged Customer ID]],Table2_1[Merged Customer ID],Table2_1[First Name])</f>
        <v>Breen</v>
      </c>
      <c r="C392" s="22">
        <f>_xlfn.XLOOKUP(Table7[[#This Row],[Merged Customer ID]],Table3__3_16[Customer ID],Table3__3_16[BMI])</f>
        <v>32.54</v>
      </c>
      <c r="D392" s="22">
        <f>_xlfn.XLOOKUP(Table7[[#This Row],[Merged Customer ID]],Table3__3_16[Customer ID],Table3__3_16[HBA1C])</f>
        <v>4.0199999999999996</v>
      </c>
      <c r="E392" s="22" t="str">
        <f>_xlfn.XLOOKUP(Table7[[#This Row],[Merged Customer ID]],Table3__3_16[Customer ID],Table3__3_16[Heart Issues])</f>
        <v>No</v>
      </c>
      <c r="F392" s="22" t="str">
        <f>_xlfn.XLOOKUP(Table7[[#This Row],[Merged Customer ID]],Table3__3_16[Customer ID],Table3__3_16[Any Transplants])</f>
        <v>Yes</v>
      </c>
      <c r="G392" s="22" t="str">
        <f>_xlfn.XLOOKUP(Table7[[#This Row],[Merged Customer ID]],Table3__3_16[Customer ID],Table3__3_16[Cancer history])</f>
        <v>No</v>
      </c>
      <c r="H392" s="22">
        <f>_xlfn.XLOOKUP(Table7[[#This Row],[Merged Customer ID]],Table3__3_16[Customer ID],Table3__3_16[NumberOfMajorSurgeries])</f>
        <v>1</v>
      </c>
      <c r="I392" s="22" t="str">
        <f>_xlfn.XLOOKUP(Table7[[#This Row],[Merged Customer ID]],Table3__3_16[Customer ID],Table3__3_16[smoker])</f>
        <v>Yes</v>
      </c>
      <c r="J392" s="22" t="str">
        <f>_xlfn.XLOOKUP(Table7[[#This Row],[Merged Customer ID]],Table3__3_16[Customer ID],Table3__3_16[Weight Status])</f>
        <v>Obesity</v>
      </c>
      <c r="K392" s="22" t="str">
        <f>_xlfn.XLOOKUP(Table7[[#This Row],[Merged Customer ID]],Table3__3_16[Customer ID],Table3__3_16[Sugar Status])</f>
        <v>Normal</v>
      </c>
      <c r="L392" s="25">
        <f>_xlfn.XLOOKUP(Table7[[#This Row],[Merged Customer ID]],Table6_20[Merged Customer ID],Table6_20[Date of Birth])</f>
        <v>38235</v>
      </c>
      <c r="M392" s="29">
        <f>_xlfn.XLOOKUP(Table7[[#This Row],[Merged Customer ID]],Table6_20[Merged Customer ID],Table6_20[charges],"0",0)</f>
        <v>26479.4</v>
      </c>
      <c r="N392" s="29" t="str">
        <f>_xlfn.XLOOKUP(Table7[[#This Row],[Merged Customer ID]],Table6_20[Merged Customer ID],Table6_20[Hospital tier])</f>
        <v>tier - 2</v>
      </c>
      <c r="O392" s="29" t="str">
        <f>_xlfn.XLOOKUP(Table7[[#This Row],[Merged Customer ID]],Table6_20[Merged Customer ID],Table6_20[City tier])</f>
        <v>tier - 2</v>
      </c>
      <c r="P392" s="29" t="str">
        <f>_xlfn.XLOOKUP(Table7[[#This Row],[Merged Customer ID]],Table6_20[Merged Customer ID],Table6_20[State ID])</f>
        <v>R1011</v>
      </c>
      <c r="Q392" s="35">
        <f>_xlfn.XLOOKUP(Table7[[#This Row],[Merged Customer ID]],Table6_20[Merged Customer ID],Table6_20[Age])</f>
        <v>18.758333333333333</v>
      </c>
    </row>
    <row r="393" spans="1:17" x14ac:dyDescent="0.35">
      <c r="A393" s="23" t="s">
        <v>1980</v>
      </c>
      <c r="B393" s="23" t="str">
        <f>_xlfn.XLOOKUP(Table7[[#This Row],[Merged Customer ID]],Table2_1[Merged Customer ID],Table2_1[First Name])</f>
        <v>Fitzsimons</v>
      </c>
      <c r="C393" s="23">
        <f>_xlfn.XLOOKUP(Table7[[#This Row],[Merged Customer ID]],Table3__3_16[Customer ID],Table3__3_16[BMI])</f>
        <v>36.765000000000001</v>
      </c>
      <c r="D393" s="23">
        <f>_xlfn.XLOOKUP(Table7[[#This Row],[Merged Customer ID]],Table3__3_16[Customer ID],Table3__3_16[HBA1C])</f>
        <v>11.95</v>
      </c>
      <c r="E393" s="22" t="str">
        <f>_xlfn.XLOOKUP(Table7[[#This Row],[Merged Customer ID]],Table3__3_16[Customer ID],Table3__3_16[Heart Issues])</f>
        <v>Yes</v>
      </c>
      <c r="F393" s="23" t="str">
        <f>_xlfn.XLOOKUP(Table7[[#This Row],[Merged Customer ID]],Table3__3_16[Customer ID],Table3__3_16[Any Transplants])</f>
        <v>No</v>
      </c>
      <c r="G393" s="23" t="str">
        <f>_xlfn.XLOOKUP(Table7[[#This Row],[Merged Customer ID]],Table3__3_16[Customer ID],Table3__3_16[Cancer history])</f>
        <v>No</v>
      </c>
      <c r="H393" s="23">
        <f>_xlfn.XLOOKUP(Table7[[#This Row],[Merged Customer ID]],Table3__3_16[Customer ID],Table3__3_16[NumberOfMajorSurgeries])</f>
        <v>2</v>
      </c>
      <c r="I393" s="23" t="str">
        <f>_xlfn.XLOOKUP(Table7[[#This Row],[Merged Customer ID]],Table3__3_16[Customer ID],Table3__3_16[smoker])</f>
        <v>No</v>
      </c>
      <c r="J393" s="23" t="str">
        <f>_xlfn.XLOOKUP(Table7[[#This Row],[Merged Customer ID]],Table3__3_16[Customer ID],Table3__3_16[Weight Status])</f>
        <v>Obesity</v>
      </c>
      <c r="K393" s="23" t="str">
        <f>_xlfn.XLOOKUP(Table7[[#This Row],[Merged Customer ID]],Table3__3_16[Customer ID],Table3__3_16[Sugar Status])</f>
        <v>Diabetes</v>
      </c>
      <c r="L393" s="26">
        <f>_xlfn.XLOOKUP(Table7[[#This Row],[Merged Customer ID]],Table6_20[Merged Customer ID],Table6_20[Date of Birth])</f>
        <v>25807</v>
      </c>
      <c r="M393" s="30">
        <f>_xlfn.XLOOKUP(Table7[[#This Row],[Merged Customer ID]],Table6_20[Merged Customer ID],Table6_20[charges],"0",0)</f>
        <v>26467.1</v>
      </c>
      <c r="N393" s="30" t="str">
        <f>_xlfn.XLOOKUP(Table7[[#This Row],[Merged Customer ID]],Table6_20[Merged Customer ID],Table6_20[Hospital tier])</f>
        <v>tier - 2</v>
      </c>
      <c r="O393" s="30" t="str">
        <f>_xlfn.XLOOKUP(Table7[[#This Row],[Merged Customer ID]],Table6_20[Merged Customer ID],Table6_20[City tier])</f>
        <v>tier - 3</v>
      </c>
      <c r="P393" s="30" t="str">
        <f>_xlfn.XLOOKUP(Table7[[#This Row],[Merged Customer ID]],Table6_20[Merged Customer ID],Table6_20[State ID])</f>
        <v>R1012</v>
      </c>
      <c r="Q393" s="36">
        <f>_xlfn.XLOOKUP(Table7[[#This Row],[Merged Customer ID]],Table6_20[Merged Customer ID],Table6_20[Age])</f>
        <v>52.780555555555559</v>
      </c>
    </row>
    <row r="394" spans="1:17" x14ac:dyDescent="0.35">
      <c r="A394" s="22" t="s">
        <v>1979</v>
      </c>
      <c r="B394" s="22" t="str">
        <f>_xlfn.XLOOKUP(Table7[[#This Row],[Merged Customer ID]],Table2_1[Merged Customer ID],Table2_1[First Name])</f>
        <v>Houle</v>
      </c>
      <c r="C394" s="22">
        <f>_xlfn.XLOOKUP(Table7[[#This Row],[Merged Customer ID]],Table3__3_16[Customer ID],Table3__3_16[BMI])</f>
        <v>35.909999999999997</v>
      </c>
      <c r="D394" s="22">
        <f>_xlfn.XLOOKUP(Table7[[#This Row],[Merged Customer ID]],Table3__3_16[Customer ID],Table3__3_16[HBA1C])</f>
        <v>8.7100000000000009</v>
      </c>
      <c r="E394" s="22" t="str">
        <f>_xlfn.XLOOKUP(Table7[[#This Row],[Merged Customer ID]],Table3__3_16[Customer ID],Table3__3_16[Heart Issues])</f>
        <v>No</v>
      </c>
      <c r="F394" s="22" t="str">
        <f>_xlfn.XLOOKUP(Table7[[#This Row],[Merged Customer ID]],Table3__3_16[Customer ID],Table3__3_16[Any Transplants])</f>
        <v>No</v>
      </c>
      <c r="G394" s="22" t="str">
        <f>_xlfn.XLOOKUP(Table7[[#This Row],[Merged Customer ID]],Table3__3_16[Customer ID],Table3__3_16[Cancer history])</f>
        <v>No</v>
      </c>
      <c r="H394" s="22">
        <f>_xlfn.XLOOKUP(Table7[[#This Row],[Merged Customer ID]],Table3__3_16[Customer ID],Table3__3_16[NumberOfMajorSurgeries])</f>
        <v>0</v>
      </c>
      <c r="I394" s="22" t="str">
        <f>_xlfn.XLOOKUP(Table7[[#This Row],[Merged Customer ID]],Table3__3_16[Customer ID],Table3__3_16[smoker])</f>
        <v>No</v>
      </c>
      <c r="J394" s="22" t="str">
        <f>_xlfn.XLOOKUP(Table7[[#This Row],[Merged Customer ID]],Table3__3_16[Customer ID],Table3__3_16[Weight Status])</f>
        <v>Obesity</v>
      </c>
      <c r="K394" s="22" t="str">
        <f>_xlfn.XLOOKUP(Table7[[#This Row],[Merged Customer ID]],Table3__3_16[Customer ID],Table3__3_16[Sugar Status])</f>
        <v>Diabetes</v>
      </c>
      <c r="L394" s="25">
        <f>_xlfn.XLOOKUP(Table7[[#This Row],[Merged Customer ID]],Table6_20[Merged Customer ID],Table6_20[Date of Birth])</f>
        <v>27293</v>
      </c>
      <c r="M394" s="29">
        <f>_xlfn.XLOOKUP(Table7[[#This Row],[Merged Customer ID]],Table6_20[Merged Customer ID],Table6_20[charges],"0",0)</f>
        <v>26392.26</v>
      </c>
      <c r="N394" s="29" t="str">
        <f>_xlfn.XLOOKUP(Table7[[#This Row],[Merged Customer ID]],Table6_20[Merged Customer ID],Table6_20[Hospital tier])</f>
        <v>tier - 2</v>
      </c>
      <c r="O394" s="29" t="str">
        <f>_xlfn.XLOOKUP(Table7[[#This Row],[Merged Customer ID]],Table6_20[Merged Customer ID],Table6_20[City tier])</f>
        <v>tier - 2</v>
      </c>
      <c r="P394" s="29" t="str">
        <f>_xlfn.XLOOKUP(Table7[[#This Row],[Merged Customer ID]],Table6_20[Merged Customer ID],Table6_20[State ID])</f>
        <v>R1024</v>
      </c>
      <c r="Q394" s="35">
        <f>_xlfn.XLOOKUP(Table7[[#This Row],[Merged Customer ID]],Table6_20[Merged Customer ID],Table6_20[Age])</f>
        <v>48.713888888888889</v>
      </c>
    </row>
    <row r="395" spans="1:17" x14ac:dyDescent="0.35">
      <c r="A395" s="23" t="s">
        <v>1978</v>
      </c>
      <c r="B395" s="23" t="str">
        <f>_xlfn.XLOOKUP(Table7[[#This Row],[Merged Customer ID]],Table2_1[Merged Customer ID],Table2_1[First Name])</f>
        <v>Woodward</v>
      </c>
      <c r="C395" s="23">
        <f>_xlfn.XLOOKUP(Table7[[#This Row],[Merged Customer ID]],Table3__3_16[Customer ID],Table3__3_16[BMI])</f>
        <v>32.06</v>
      </c>
      <c r="D395" s="23">
        <f>_xlfn.XLOOKUP(Table7[[#This Row],[Merged Customer ID]],Table3__3_16[Customer ID],Table3__3_16[HBA1C])</f>
        <v>4.67</v>
      </c>
      <c r="E395" s="22" t="str">
        <f>_xlfn.XLOOKUP(Table7[[#This Row],[Merged Customer ID]],Table3__3_16[Customer ID],Table3__3_16[Heart Issues])</f>
        <v>No</v>
      </c>
      <c r="F395" s="23" t="str">
        <f>_xlfn.XLOOKUP(Table7[[#This Row],[Merged Customer ID]],Table3__3_16[Customer ID],Table3__3_16[Any Transplants])</f>
        <v>Yes</v>
      </c>
      <c r="G395" s="23" t="str">
        <f>_xlfn.XLOOKUP(Table7[[#This Row],[Merged Customer ID]],Table3__3_16[Customer ID],Table3__3_16[Cancer history])</f>
        <v>No</v>
      </c>
      <c r="H395" s="23">
        <f>_xlfn.XLOOKUP(Table7[[#This Row],[Merged Customer ID]],Table3__3_16[Customer ID],Table3__3_16[NumberOfMajorSurgeries])</f>
        <v>1</v>
      </c>
      <c r="I395" s="23" t="str">
        <f>_xlfn.XLOOKUP(Table7[[#This Row],[Merged Customer ID]],Table3__3_16[Customer ID],Table3__3_16[smoker])</f>
        <v>Yes</v>
      </c>
      <c r="J395" s="23" t="str">
        <f>_xlfn.XLOOKUP(Table7[[#This Row],[Merged Customer ID]],Table3__3_16[Customer ID],Table3__3_16[Weight Status])</f>
        <v>Obesity</v>
      </c>
      <c r="K395" s="23" t="str">
        <f>_xlfn.XLOOKUP(Table7[[#This Row],[Merged Customer ID]],Table3__3_16[Customer ID],Table3__3_16[Sugar Status])</f>
        <v>Normal</v>
      </c>
      <c r="L395" s="26">
        <f>_xlfn.XLOOKUP(Table7[[#This Row],[Merged Customer ID]],Table6_20[Merged Customer ID],Table6_20[Date of Birth])</f>
        <v>38326</v>
      </c>
      <c r="M395" s="30">
        <f>_xlfn.XLOOKUP(Table7[[#This Row],[Merged Customer ID]],Table6_20[Merged Customer ID],Table6_20[charges],"0",0)</f>
        <v>26316.59</v>
      </c>
      <c r="N395" s="30" t="str">
        <f>_xlfn.XLOOKUP(Table7[[#This Row],[Merged Customer ID]],Table6_20[Merged Customer ID],Table6_20[Hospital tier])</f>
        <v>tier - 2</v>
      </c>
      <c r="O395" s="30" t="str">
        <f>_xlfn.XLOOKUP(Table7[[#This Row],[Merged Customer ID]],Table6_20[Merged Customer ID],Table6_20[City tier])</f>
        <v>tier - 3</v>
      </c>
      <c r="P395" s="30" t="str">
        <f>_xlfn.XLOOKUP(Table7[[#This Row],[Merged Customer ID]],Table6_20[Merged Customer ID],Table6_20[State ID])</f>
        <v>R1011</v>
      </c>
      <c r="Q395" s="36">
        <f>_xlfn.XLOOKUP(Table7[[#This Row],[Merged Customer ID]],Table6_20[Merged Customer ID],Table6_20[Age])</f>
        <v>18.508333333333333</v>
      </c>
    </row>
    <row r="396" spans="1:17" x14ac:dyDescent="0.35">
      <c r="A396" s="22" t="s">
        <v>1977</v>
      </c>
      <c r="B396" s="22" t="str">
        <f>_xlfn.XLOOKUP(Table7[[#This Row],[Merged Customer ID]],Table2_1[Merged Customer ID],Table2_1[First Name])</f>
        <v>Ray</v>
      </c>
      <c r="C396" s="22">
        <f>_xlfn.XLOOKUP(Table7[[#This Row],[Merged Customer ID]],Table3__3_16[Customer ID],Table3__3_16[BMI])</f>
        <v>24.1</v>
      </c>
      <c r="D396" s="22">
        <f>_xlfn.XLOOKUP(Table7[[#This Row],[Merged Customer ID]],Table3__3_16[Customer ID],Table3__3_16[HBA1C])</f>
        <v>11.14</v>
      </c>
      <c r="E396" s="22" t="str">
        <f>_xlfn.XLOOKUP(Table7[[#This Row],[Merged Customer ID]],Table3__3_16[Customer ID],Table3__3_16[Heart Issues])</f>
        <v>Yes</v>
      </c>
      <c r="F396" s="22" t="str">
        <f>_xlfn.XLOOKUP(Table7[[#This Row],[Merged Customer ID]],Table3__3_16[Customer ID],Table3__3_16[Any Transplants])</f>
        <v>No</v>
      </c>
      <c r="G396" s="22" t="str">
        <f>_xlfn.XLOOKUP(Table7[[#This Row],[Merged Customer ID]],Table3__3_16[Customer ID],Table3__3_16[Cancer history])</f>
        <v>No</v>
      </c>
      <c r="H396" s="22">
        <f>_xlfn.XLOOKUP(Table7[[#This Row],[Merged Customer ID]],Table3__3_16[Customer ID],Table3__3_16[NumberOfMajorSurgeries])</f>
        <v>1</v>
      </c>
      <c r="I396" s="22" t="str">
        <f>_xlfn.XLOOKUP(Table7[[#This Row],[Merged Customer ID]],Table3__3_16[Customer ID],Table3__3_16[smoker])</f>
        <v>No</v>
      </c>
      <c r="J396" s="22" t="str">
        <f>_xlfn.XLOOKUP(Table7[[#This Row],[Merged Customer ID]],Table3__3_16[Customer ID],Table3__3_16[Weight Status])</f>
        <v>Normal Weight</v>
      </c>
      <c r="K396" s="22" t="str">
        <f>_xlfn.XLOOKUP(Table7[[#This Row],[Merged Customer ID]],Table3__3_16[Customer ID],Table3__3_16[Sugar Status])</f>
        <v>Diabetes</v>
      </c>
      <c r="L396" s="25">
        <f>_xlfn.XLOOKUP(Table7[[#This Row],[Merged Customer ID]],Table6_20[Merged Customer ID],Table6_20[Date of Birth])</f>
        <v>27549</v>
      </c>
      <c r="M396" s="29">
        <f>_xlfn.XLOOKUP(Table7[[#This Row],[Merged Customer ID]],Table6_20[Merged Customer ID],Table6_20[charges],"0",0)</f>
        <v>26236.58</v>
      </c>
      <c r="N396" s="29" t="str">
        <f>_xlfn.XLOOKUP(Table7[[#This Row],[Merged Customer ID]],Table6_20[Merged Customer ID],Table6_20[Hospital tier])</f>
        <v>tier - 2</v>
      </c>
      <c r="O396" s="29" t="str">
        <f>_xlfn.XLOOKUP(Table7[[#This Row],[Merged Customer ID]],Table6_20[Merged Customer ID],Table6_20[City tier])</f>
        <v>tier - 1</v>
      </c>
      <c r="P396" s="29" t="str">
        <f>_xlfn.XLOOKUP(Table7[[#This Row],[Merged Customer ID]],Table6_20[Merged Customer ID],Table6_20[State ID])</f>
        <v>R1011</v>
      </c>
      <c r="Q396" s="35">
        <f>_xlfn.XLOOKUP(Table7[[#This Row],[Merged Customer ID]],Table6_20[Merged Customer ID],Table6_20[Age])</f>
        <v>48.011111111111113</v>
      </c>
    </row>
    <row r="397" spans="1:17" x14ac:dyDescent="0.35">
      <c r="A397" s="23" t="s">
        <v>1976</v>
      </c>
      <c r="B397" s="23" t="str">
        <f>_xlfn.XLOOKUP(Table7[[#This Row],[Merged Customer ID]],Table2_1[Merged Customer ID],Table2_1[First Name])</f>
        <v>Jennings</v>
      </c>
      <c r="C397" s="23">
        <f>_xlfn.XLOOKUP(Table7[[#This Row],[Merged Customer ID]],Table3__3_16[Customer ID],Table3__3_16[BMI])</f>
        <v>27.1</v>
      </c>
      <c r="D397" s="23">
        <f>_xlfn.XLOOKUP(Table7[[#This Row],[Merged Customer ID]],Table3__3_16[Customer ID],Table3__3_16[HBA1C])</f>
        <v>9.0500000000000007</v>
      </c>
      <c r="E397" s="22" t="str">
        <f>_xlfn.XLOOKUP(Table7[[#This Row],[Merged Customer ID]],Table3__3_16[Customer ID],Table3__3_16[Heart Issues])</f>
        <v>No</v>
      </c>
      <c r="F397" s="23" t="str">
        <f>_xlfn.XLOOKUP(Table7[[#This Row],[Merged Customer ID]],Table3__3_16[Customer ID],Table3__3_16[Any Transplants])</f>
        <v>No</v>
      </c>
      <c r="G397" s="23" t="str">
        <f>_xlfn.XLOOKUP(Table7[[#This Row],[Merged Customer ID]],Table3__3_16[Customer ID],Table3__3_16[Cancer history])</f>
        <v>No</v>
      </c>
      <c r="H397" s="23">
        <f>_xlfn.XLOOKUP(Table7[[#This Row],[Merged Customer ID]],Table3__3_16[Customer ID],Table3__3_16[NumberOfMajorSurgeries])</f>
        <v>2</v>
      </c>
      <c r="I397" s="23" t="str">
        <f>_xlfn.XLOOKUP(Table7[[#This Row],[Merged Customer ID]],Table3__3_16[Customer ID],Table3__3_16[smoker])</f>
        <v>No</v>
      </c>
      <c r="J397" s="23" t="str">
        <f>_xlfn.XLOOKUP(Table7[[#This Row],[Merged Customer ID]],Table3__3_16[Customer ID],Table3__3_16[Weight Status])</f>
        <v>Overweight</v>
      </c>
      <c r="K397" s="23" t="str">
        <f>_xlfn.XLOOKUP(Table7[[#This Row],[Merged Customer ID]],Table3__3_16[Customer ID],Table3__3_16[Sugar Status])</f>
        <v>Diabetes</v>
      </c>
      <c r="L397" s="26">
        <f>_xlfn.XLOOKUP(Table7[[#This Row],[Merged Customer ID]],Table6_20[Merged Customer ID],Table6_20[Date of Birth])</f>
        <v>26852</v>
      </c>
      <c r="M397" s="30">
        <f>_xlfn.XLOOKUP(Table7[[#This Row],[Merged Customer ID]],Table6_20[Merged Customer ID],Table6_20[charges],"0",0)</f>
        <v>26140.36</v>
      </c>
      <c r="N397" s="30" t="str">
        <f>_xlfn.XLOOKUP(Table7[[#This Row],[Merged Customer ID]],Table6_20[Merged Customer ID],Table6_20[Hospital tier])</f>
        <v>tier - 2</v>
      </c>
      <c r="O397" s="30" t="str">
        <f>_xlfn.XLOOKUP(Table7[[#This Row],[Merged Customer ID]],Table6_20[Merged Customer ID],Table6_20[City tier])</f>
        <v>tier - 3</v>
      </c>
      <c r="P397" s="30" t="str">
        <f>_xlfn.XLOOKUP(Table7[[#This Row],[Merged Customer ID]],Table6_20[Merged Customer ID],Table6_20[State ID])</f>
        <v>R1011</v>
      </c>
      <c r="Q397" s="36">
        <f>_xlfn.XLOOKUP(Table7[[#This Row],[Merged Customer ID]],Table6_20[Merged Customer ID],Table6_20[Age])</f>
        <v>49.919444444444444</v>
      </c>
    </row>
    <row r="398" spans="1:17" x14ac:dyDescent="0.35">
      <c r="A398" s="22" t="s">
        <v>1975</v>
      </c>
      <c r="B398" s="22" t="str">
        <f>_xlfn.XLOOKUP(Table7[[#This Row],[Merged Customer ID]],Table2_1[Merged Customer ID],Table2_1[First Name])</f>
        <v>Fuller</v>
      </c>
      <c r="C398" s="22">
        <f>_xlfn.XLOOKUP(Table7[[#This Row],[Merged Customer ID]],Table3__3_16[Customer ID],Table3__3_16[BMI])</f>
        <v>24.42</v>
      </c>
      <c r="D398" s="22">
        <f>_xlfn.XLOOKUP(Table7[[#This Row],[Merged Customer ID]],Table3__3_16[Customer ID],Table3__3_16[HBA1C])</f>
        <v>11.31</v>
      </c>
      <c r="E398" s="22" t="str">
        <f>_xlfn.XLOOKUP(Table7[[#This Row],[Merged Customer ID]],Table3__3_16[Customer ID],Table3__3_16[Heart Issues])</f>
        <v>No</v>
      </c>
      <c r="F398" s="22" t="str">
        <f>_xlfn.XLOOKUP(Table7[[#This Row],[Merged Customer ID]],Table3__3_16[Customer ID],Table3__3_16[Any Transplants])</f>
        <v>No</v>
      </c>
      <c r="G398" s="22" t="str">
        <f>_xlfn.XLOOKUP(Table7[[#This Row],[Merged Customer ID]],Table3__3_16[Customer ID],Table3__3_16[Cancer history])</f>
        <v>No</v>
      </c>
      <c r="H398" s="22">
        <f>_xlfn.XLOOKUP(Table7[[#This Row],[Merged Customer ID]],Table3__3_16[Customer ID],Table3__3_16[NumberOfMajorSurgeries])</f>
        <v>0</v>
      </c>
      <c r="I398" s="22" t="str">
        <f>_xlfn.XLOOKUP(Table7[[#This Row],[Merged Customer ID]],Table3__3_16[Customer ID],Table3__3_16[smoker])</f>
        <v>Yes</v>
      </c>
      <c r="J398" s="22" t="str">
        <f>_xlfn.XLOOKUP(Table7[[#This Row],[Merged Customer ID]],Table3__3_16[Customer ID],Table3__3_16[Weight Status])</f>
        <v>Normal Weight</v>
      </c>
      <c r="K398" s="22" t="str">
        <f>_xlfn.XLOOKUP(Table7[[#This Row],[Merged Customer ID]],Table3__3_16[Customer ID],Table3__3_16[Sugar Status])</f>
        <v>Diabetes</v>
      </c>
      <c r="L398" s="25">
        <f>_xlfn.XLOOKUP(Table7[[#This Row],[Merged Customer ID]],Table6_20[Merged Customer ID],Table6_20[Date of Birth])</f>
        <v>37540</v>
      </c>
      <c r="M398" s="29">
        <f>_xlfn.XLOOKUP(Table7[[#This Row],[Merged Customer ID]],Table6_20[Merged Customer ID],Table6_20[charges],"0",0)</f>
        <v>26125.67</v>
      </c>
      <c r="N398" s="29" t="str">
        <f>_xlfn.XLOOKUP(Table7[[#This Row],[Merged Customer ID]],Table6_20[Merged Customer ID],Table6_20[Hospital tier])</f>
        <v>tier - 2</v>
      </c>
      <c r="O398" s="29" t="str">
        <f>_xlfn.XLOOKUP(Table7[[#This Row],[Merged Customer ID]],Table6_20[Merged Customer ID],Table6_20[City tier])</f>
        <v>tier - 1</v>
      </c>
      <c r="P398" s="29" t="str">
        <f>_xlfn.XLOOKUP(Table7[[#This Row],[Merged Customer ID]],Table6_20[Merged Customer ID],Table6_20[State ID])</f>
        <v>R1013</v>
      </c>
      <c r="Q398" s="35">
        <f>_xlfn.XLOOKUP(Table7[[#This Row],[Merged Customer ID]],Table6_20[Merged Customer ID],Table6_20[Age])</f>
        <v>20.658333333333335</v>
      </c>
    </row>
    <row r="399" spans="1:17" x14ac:dyDescent="0.35">
      <c r="A399" s="23" t="s">
        <v>1974</v>
      </c>
      <c r="B399" s="23" t="str">
        <f>_xlfn.XLOOKUP(Table7[[#This Row],[Merged Customer ID]],Table2_1[Merged Customer ID],Table2_1[First Name])</f>
        <v>Lovisek</v>
      </c>
      <c r="C399" s="23">
        <f>_xlfn.XLOOKUP(Table7[[#This Row],[Merged Customer ID]],Table3__3_16[Customer ID],Table3__3_16[BMI])</f>
        <v>26.695</v>
      </c>
      <c r="D399" s="23">
        <f>_xlfn.XLOOKUP(Table7[[#This Row],[Merged Customer ID]],Table3__3_16[Customer ID],Table3__3_16[HBA1C])</f>
        <v>4.68</v>
      </c>
      <c r="E399" s="22" t="str">
        <f>_xlfn.XLOOKUP(Table7[[#This Row],[Merged Customer ID]],Table3__3_16[Customer ID],Table3__3_16[Heart Issues])</f>
        <v>Yes</v>
      </c>
      <c r="F399" s="23" t="str">
        <f>_xlfn.XLOOKUP(Table7[[#This Row],[Merged Customer ID]],Table3__3_16[Customer ID],Table3__3_16[Any Transplants])</f>
        <v>No</v>
      </c>
      <c r="G399" s="23" t="str">
        <f>_xlfn.XLOOKUP(Table7[[#This Row],[Merged Customer ID]],Table3__3_16[Customer ID],Table3__3_16[Cancer history])</f>
        <v>No</v>
      </c>
      <c r="H399" s="23">
        <f>_xlfn.XLOOKUP(Table7[[#This Row],[Merged Customer ID]],Table3__3_16[Customer ID],Table3__3_16[NumberOfMajorSurgeries])</f>
        <v>2</v>
      </c>
      <c r="I399" s="23" t="str">
        <f>_xlfn.XLOOKUP(Table7[[#This Row],[Merged Customer ID]],Table3__3_16[Customer ID],Table3__3_16[smoker])</f>
        <v>Yes</v>
      </c>
      <c r="J399" s="23" t="str">
        <f>_xlfn.XLOOKUP(Table7[[#This Row],[Merged Customer ID]],Table3__3_16[Customer ID],Table3__3_16[Weight Status])</f>
        <v>Overweight</v>
      </c>
      <c r="K399" s="23" t="str">
        <f>_xlfn.XLOOKUP(Table7[[#This Row],[Merged Customer ID]],Table3__3_16[Customer ID],Table3__3_16[Sugar Status])</f>
        <v>Normal</v>
      </c>
      <c r="L399" s="26">
        <f>_xlfn.XLOOKUP(Table7[[#This Row],[Merged Customer ID]],Table6_20[Merged Customer ID],Table6_20[Date of Birth])</f>
        <v>24297</v>
      </c>
      <c r="M399" s="30">
        <f>_xlfn.XLOOKUP(Table7[[#This Row],[Merged Customer ID]],Table6_20[Merged Customer ID],Table6_20[charges],"0",0)</f>
        <v>26109.33</v>
      </c>
      <c r="N399" s="30" t="str">
        <f>_xlfn.XLOOKUP(Table7[[#This Row],[Merged Customer ID]],Table6_20[Merged Customer ID],Table6_20[Hospital tier])</f>
        <v>tier - 2</v>
      </c>
      <c r="O399" s="30" t="str">
        <f>_xlfn.XLOOKUP(Table7[[#This Row],[Merged Customer ID]],Table6_20[Merged Customer ID],Table6_20[City tier])</f>
        <v>tier - 3</v>
      </c>
      <c r="P399" s="30" t="str">
        <f>_xlfn.XLOOKUP(Table7[[#This Row],[Merged Customer ID]],Table6_20[Merged Customer ID],Table6_20[State ID])</f>
        <v>R1012</v>
      </c>
      <c r="Q399" s="36">
        <f>_xlfn.XLOOKUP(Table7[[#This Row],[Merged Customer ID]],Table6_20[Merged Customer ID],Table6_20[Age])</f>
        <v>56.913888888888891</v>
      </c>
    </row>
    <row r="400" spans="1:17" x14ac:dyDescent="0.35">
      <c r="A400" s="22" t="s">
        <v>1973</v>
      </c>
      <c r="B400" s="22" t="str">
        <f>_xlfn.XLOOKUP(Table7[[#This Row],[Merged Customer ID]],Table2_1[Merged Customer ID],Table2_1[First Name])</f>
        <v>Painter</v>
      </c>
      <c r="C400" s="22">
        <f>_xlfn.XLOOKUP(Table7[[#This Row],[Merged Customer ID]],Table3__3_16[Customer ID],Table3__3_16[BMI])</f>
        <v>27.79</v>
      </c>
      <c r="D400" s="22">
        <f>_xlfn.XLOOKUP(Table7[[#This Row],[Merged Customer ID]],Table3__3_16[Customer ID],Table3__3_16[HBA1C])</f>
        <v>6.05</v>
      </c>
      <c r="E400" s="22" t="str">
        <f>_xlfn.XLOOKUP(Table7[[#This Row],[Merged Customer ID]],Table3__3_16[Customer ID],Table3__3_16[Heart Issues])</f>
        <v>Yes</v>
      </c>
      <c r="F400" s="22" t="str">
        <f>_xlfn.XLOOKUP(Table7[[#This Row],[Merged Customer ID]],Table3__3_16[Customer ID],Table3__3_16[Any Transplants])</f>
        <v>Yes</v>
      </c>
      <c r="G400" s="22" t="str">
        <f>_xlfn.XLOOKUP(Table7[[#This Row],[Merged Customer ID]],Table3__3_16[Customer ID],Table3__3_16[Cancer history])</f>
        <v>No</v>
      </c>
      <c r="H400" s="22">
        <f>_xlfn.XLOOKUP(Table7[[#This Row],[Merged Customer ID]],Table3__3_16[Customer ID],Table3__3_16[NumberOfMajorSurgeries])</f>
        <v>1</v>
      </c>
      <c r="I400" s="22" t="str">
        <f>_xlfn.XLOOKUP(Table7[[#This Row],[Merged Customer ID]],Table3__3_16[Customer ID],Table3__3_16[smoker])</f>
        <v>Yes</v>
      </c>
      <c r="J400" s="22" t="str">
        <f>_xlfn.XLOOKUP(Table7[[#This Row],[Merged Customer ID]],Table3__3_16[Customer ID],Table3__3_16[Weight Status])</f>
        <v>Overweight</v>
      </c>
      <c r="K400" s="22" t="str">
        <f>_xlfn.XLOOKUP(Table7[[#This Row],[Merged Customer ID]],Table3__3_16[Customer ID],Table3__3_16[Sugar Status])</f>
        <v>Prediabetes</v>
      </c>
      <c r="L400" s="25">
        <f>_xlfn.XLOOKUP(Table7[[#This Row],[Merged Customer ID]],Table6_20[Merged Customer ID],Table6_20[Date of Birth])</f>
        <v>36886</v>
      </c>
      <c r="M400" s="29">
        <f>_xlfn.XLOOKUP(Table7[[#This Row],[Merged Customer ID]],Table6_20[Merged Customer ID],Table6_20[charges],"0",0)</f>
        <v>26026.97</v>
      </c>
      <c r="N400" s="29" t="str">
        <f>_xlfn.XLOOKUP(Table7[[#This Row],[Merged Customer ID]],Table6_20[Merged Customer ID],Table6_20[Hospital tier])</f>
        <v>tier - 2</v>
      </c>
      <c r="O400" s="29" t="str">
        <f>_xlfn.XLOOKUP(Table7[[#This Row],[Merged Customer ID]],Table6_20[Merged Customer ID],Table6_20[City tier])</f>
        <v>tier - 3</v>
      </c>
      <c r="P400" s="29" t="str">
        <f>_xlfn.XLOOKUP(Table7[[#This Row],[Merged Customer ID]],Table6_20[Merged Customer ID],Table6_20[State ID])</f>
        <v>R1011</v>
      </c>
      <c r="Q400" s="35">
        <f>_xlfn.XLOOKUP(Table7[[#This Row],[Merged Customer ID]],Table6_20[Merged Customer ID],Table6_20[Age])</f>
        <v>22.45</v>
      </c>
    </row>
    <row r="401" spans="1:17" x14ac:dyDescent="0.35">
      <c r="A401" s="23" t="s">
        <v>1972</v>
      </c>
      <c r="B401" s="23" t="str">
        <f>_xlfn.XLOOKUP(Table7[[#This Row],[Merged Customer ID]],Table2_1[Merged Customer ID],Table2_1[First Name])</f>
        <v>Edwards</v>
      </c>
      <c r="C401" s="23">
        <f>_xlfn.XLOOKUP(Table7[[#This Row],[Merged Customer ID]],Table3__3_16[Customer ID],Table3__3_16[BMI])</f>
        <v>32.68</v>
      </c>
      <c r="D401" s="23">
        <f>_xlfn.XLOOKUP(Table7[[#This Row],[Merged Customer ID]],Table3__3_16[Customer ID],Table3__3_16[HBA1C])</f>
        <v>4.68</v>
      </c>
      <c r="E401" s="22" t="str">
        <f>_xlfn.XLOOKUP(Table7[[#This Row],[Merged Customer ID]],Table3__3_16[Customer ID],Table3__3_16[Heart Issues])</f>
        <v>Yes</v>
      </c>
      <c r="F401" s="23" t="str">
        <f>_xlfn.XLOOKUP(Table7[[#This Row],[Merged Customer ID]],Table3__3_16[Customer ID],Table3__3_16[Any Transplants])</f>
        <v>No</v>
      </c>
      <c r="G401" s="23" t="str">
        <f>_xlfn.XLOOKUP(Table7[[#This Row],[Merged Customer ID]],Table3__3_16[Customer ID],Table3__3_16[Cancer history])</f>
        <v>No</v>
      </c>
      <c r="H401" s="23">
        <f>_xlfn.XLOOKUP(Table7[[#This Row],[Merged Customer ID]],Table3__3_16[Customer ID],Table3__3_16[NumberOfMajorSurgeries])</f>
        <v>0</v>
      </c>
      <c r="I401" s="23" t="str">
        <f>_xlfn.XLOOKUP(Table7[[#This Row],[Merged Customer ID]],Table3__3_16[Customer ID],Table3__3_16[smoker])</f>
        <v>No</v>
      </c>
      <c r="J401" s="23" t="str">
        <f>_xlfn.XLOOKUP(Table7[[#This Row],[Merged Customer ID]],Table3__3_16[Customer ID],Table3__3_16[Weight Status])</f>
        <v>Obesity</v>
      </c>
      <c r="K401" s="23" t="str">
        <f>_xlfn.XLOOKUP(Table7[[#This Row],[Merged Customer ID]],Table3__3_16[Customer ID],Table3__3_16[Sugar Status])</f>
        <v>Normal</v>
      </c>
      <c r="L401" s="26">
        <f>_xlfn.XLOOKUP(Table7[[#This Row],[Merged Customer ID]],Table6_20[Merged Customer ID],Table6_20[Date of Birth])</f>
        <v>37047</v>
      </c>
      <c r="M401" s="30">
        <f>_xlfn.XLOOKUP(Table7[[#This Row],[Merged Customer ID]],Table6_20[Merged Customer ID],Table6_20[charges],"0",0)</f>
        <v>26018.95</v>
      </c>
      <c r="N401" s="30" t="str">
        <f>_xlfn.XLOOKUP(Table7[[#This Row],[Merged Customer ID]],Table6_20[Merged Customer ID],Table6_20[Hospital tier])</f>
        <v>tier - 2</v>
      </c>
      <c r="O401" s="30" t="str">
        <f>_xlfn.XLOOKUP(Table7[[#This Row],[Merged Customer ID]],Table6_20[Merged Customer ID],Table6_20[City tier])</f>
        <v>tier - 2</v>
      </c>
      <c r="P401" s="30" t="str">
        <f>_xlfn.XLOOKUP(Table7[[#This Row],[Merged Customer ID]],Table6_20[Merged Customer ID],Table6_20[State ID])</f>
        <v>R1012</v>
      </c>
      <c r="Q401" s="36">
        <f>_xlfn.XLOOKUP(Table7[[#This Row],[Merged Customer ID]],Table6_20[Merged Customer ID],Table6_20[Age])</f>
        <v>22.008333333333333</v>
      </c>
    </row>
    <row r="402" spans="1:17" x14ac:dyDescent="0.35">
      <c r="A402" s="22" t="s">
        <v>1971</v>
      </c>
      <c r="B402" s="22" t="str">
        <f>_xlfn.XLOOKUP(Table7[[#This Row],[Merged Customer ID]],Table2_1[Merged Customer ID],Table2_1[First Name])</f>
        <v>Liebl</v>
      </c>
      <c r="C402" s="22">
        <f>_xlfn.XLOOKUP(Table7[[#This Row],[Merged Customer ID]],Table3__3_16[Customer ID],Table3__3_16[BMI])</f>
        <v>26.4</v>
      </c>
      <c r="D402" s="22">
        <f>_xlfn.XLOOKUP(Table7[[#This Row],[Merged Customer ID]],Table3__3_16[Customer ID],Table3__3_16[HBA1C])</f>
        <v>9.5</v>
      </c>
      <c r="E402" s="22" t="str">
        <f>_xlfn.XLOOKUP(Table7[[#This Row],[Merged Customer ID]],Table3__3_16[Customer ID],Table3__3_16[Heart Issues])</f>
        <v>Yes</v>
      </c>
      <c r="F402" s="22" t="str">
        <f>_xlfn.XLOOKUP(Table7[[#This Row],[Merged Customer ID]],Table3__3_16[Customer ID],Table3__3_16[Any Transplants])</f>
        <v>No</v>
      </c>
      <c r="G402" s="22" t="str">
        <f>_xlfn.XLOOKUP(Table7[[#This Row],[Merged Customer ID]],Table3__3_16[Customer ID],Table3__3_16[Cancer history])</f>
        <v>No</v>
      </c>
      <c r="H402" s="22">
        <f>_xlfn.XLOOKUP(Table7[[#This Row],[Merged Customer ID]],Table3__3_16[Customer ID],Table3__3_16[NumberOfMajorSurgeries])</f>
        <v>2</v>
      </c>
      <c r="I402" s="22" t="str">
        <f>_xlfn.XLOOKUP(Table7[[#This Row],[Merged Customer ID]],Table3__3_16[Customer ID],Table3__3_16[smoker])</f>
        <v>No</v>
      </c>
      <c r="J402" s="22" t="str">
        <f>_xlfn.XLOOKUP(Table7[[#This Row],[Merged Customer ID]],Table3__3_16[Customer ID],Table3__3_16[Weight Status])</f>
        <v>Overweight</v>
      </c>
      <c r="K402" s="22" t="str">
        <f>_xlfn.XLOOKUP(Table7[[#This Row],[Merged Customer ID]],Table3__3_16[Customer ID],Table3__3_16[Sugar Status])</f>
        <v>Diabetes</v>
      </c>
      <c r="L402" s="25">
        <f>_xlfn.XLOOKUP(Table7[[#This Row],[Merged Customer ID]],Table6_20[Merged Customer ID],Table6_20[Date of Birth])</f>
        <v>25905</v>
      </c>
      <c r="M402" s="29">
        <f>_xlfn.XLOOKUP(Table7[[#This Row],[Merged Customer ID]],Table6_20[Merged Customer ID],Table6_20[charges],"0",0)</f>
        <v>25992.82</v>
      </c>
      <c r="N402" s="29" t="str">
        <f>_xlfn.XLOOKUP(Table7[[#This Row],[Merged Customer ID]],Table6_20[Merged Customer ID],Table6_20[Hospital tier])</f>
        <v>tier - 2</v>
      </c>
      <c r="O402" s="29" t="str">
        <f>_xlfn.XLOOKUP(Table7[[#This Row],[Merged Customer ID]],Table6_20[Merged Customer ID],Table6_20[City tier])</f>
        <v>tier - 2</v>
      </c>
      <c r="P402" s="29" t="str">
        <f>_xlfn.XLOOKUP(Table7[[#This Row],[Merged Customer ID]],Table6_20[Merged Customer ID],Table6_20[State ID])</f>
        <v>R1013</v>
      </c>
      <c r="Q402" s="35">
        <f>_xlfn.XLOOKUP(Table7[[#This Row],[Merged Customer ID]],Table6_20[Merged Customer ID],Table6_20[Age])</f>
        <v>52.513888888888886</v>
      </c>
    </row>
    <row r="403" spans="1:17" x14ac:dyDescent="0.35">
      <c r="A403" s="23" t="s">
        <v>1970</v>
      </c>
      <c r="B403" s="23" t="str">
        <f>_xlfn.XLOOKUP(Table7[[#This Row],[Merged Customer ID]],Table2_1[Merged Customer ID],Table2_1[First Name])</f>
        <v>Kasabian-Larson</v>
      </c>
      <c r="C403" s="23">
        <f>_xlfn.XLOOKUP(Table7[[#This Row],[Merged Customer ID]],Table3__3_16[Customer ID],Table3__3_16[BMI])</f>
        <v>23.655000000000001</v>
      </c>
      <c r="D403" s="23">
        <f>_xlfn.XLOOKUP(Table7[[#This Row],[Merged Customer ID]],Table3__3_16[Customer ID],Table3__3_16[HBA1C])</f>
        <v>10.84</v>
      </c>
      <c r="E403" s="22" t="str">
        <f>_xlfn.XLOOKUP(Table7[[#This Row],[Merged Customer ID]],Table3__3_16[Customer ID],Table3__3_16[Heart Issues])</f>
        <v>Yes</v>
      </c>
      <c r="F403" s="23" t="str">
        <f>_xlfn.XLOOKUP(Table7[[#This Row],[Merged Customer ID]],Table3__3_16[Customer ID],Table3__3_16[Any Transplants])</f>
        <v>No</v>
      </c>
      <c r="G403" s="23" t="str">
        <f>_xlfn.XLOOKUP(Table7[[#This Row],[Merged Customer ID]],Table3__3_16[Customer ID],Table3__3_16[Cancer history])</f>
        <v>Yes</v>
      </c>
      <c r="H403" s="23">
        <f>_xlfn.XLOOKUP(Table7[[#This Row],[Merged Customer ID]],Table3__3_16[Customer ID],Table3__3_16[NumberOfMajorSurgeries])</f>
        <v>1</v>
      </c>
      <c r="I403" s="23" t="str">
        <f>_xlfn.XLOOKUP(Table7[[#This Row],[Merged Customer ID]],Table3__3_16[Customer ID],Table3__3_16[smoker])</f>
        <v>Yes</v>
      </c>
      <c r="J403" s="23" t="str">
        <f>_xlfn.XLOOKUP(Table7[[#This Row],[Merged Customer ID]],Table3__3_16[Customer ID],Table3__3_16[Weight Status])</f>
        <v>Normal Weight</v>
      </c>
      <c r="K403" s="23" t="str">
        <f>_xlfn.XLOOKUP(Table7[[#This Row],[Merged Customer ID]],Table3__3_16[Customer ID],Table3__3_16[Sugar Status])</f>
        <v>Diabetes</v>
      </c>
      <c r="L403" s="26">
        <f>_xlfn.XLOOKUP(Table7[[#This Row],[Merged Customer ID]],Table6_20[Merged Customer ID],Table6_20[Date of Birth])</f>
        <v>23244</v>
      </c>
      <c r="M403" s="30">
        <f>_xlfn.XLOOKUP(Table7[[#This Row],[Merged Customer ID]],Table6_20[Merged Customer ID],Table6_20[charges],"0",0)</f>
        <v>25678.78</v>
      </c>
      <c r="N403" s="30" t="str">
        <f>_xlfn.XLOOKUP(Table7[[#This Row],[Merged Customer ID]],Table6_20[Merged Customer ID],Table6_20[Hospital tier])</f>
        <v>tier - 2</v>
      </c>
      <c r="O403" s="30" t="str">
        <f>_xlfn.XLOOKUP(Table7[[#This Row],[Merged Customer ID]],Table6_20[Merged Customer ID],Table6_20[City tier])</f>
        <v>tier - 3</v>
      </c>
      <c r="P403" s="30" t="str">
        <f>_xlfn.XLOOKUP(Table7[[#This Row],[Merged Customer ID]],Table6_20[Merged Customer ID],Table6_20[State ID])</f>
        <v>R1012</v>
      </c>
      <c r="Q403" s="36">
        <f>_xlfn.XLOOKUP(Table7[[#This Row],[Merged Customer ID]],Table6_20[Merged Customer ID],Table6_20[Age])</f>
        <v>59.797222222222224</v>
      </c>
    </row>
    <row r="404" spans="1:17" x14ac:dyDescent="0.35">
      <c r="A404" s="22" t="s">
        <v>1969</v>
      </c>
      <c r="B404" s="22" t="str">
        <f>_xlfn.XLOOKUP(Table7[[#This Row],[Merged Customer ID]],Table2_1[Merged Customer ID],Table2_1[First Name])</f>
        <v>Creamer</v>
      </c>
      <c r="C404" s="22">
        <f>_xlfn.XLOOKUP(Table7[[#This Row],[Merged Customer ID]],Table3__3_16[Customer ID],Table3__3_16[BMI])</f>
        <v>27.36</v>
      </c>
      <c r="D404" s="22">
        <f>_xlfn.XLOOKUP(Table7[[#This Row],[Merged Customer ID]],Table3__3_16[Customer ID],Table3__3_16[HBA1C])</f>
        <v>5.88</v>
      </c>
      <c r="E404" s="22" t="str">
        <f>_xlfn.XLOOKUP(Table7[[#This Row],[Merged Customer ID]],Table3__3_16[Customer ID],Table3__3_16[Heart Issues])</f>
        <v>No</v>
      </c>
      <c r="F404" s="22" t="str">
        <f>_xlfn.XLOOKUP(Table7[[#This Row],[Merged Customer ID]],Table3__3_16[Customer ID],Table3__3_16[Any Transplants])</f>
        <v>No</v>
      </c>
      <c r="G404" s="22" t="str">
        <f>_xlfn.XLOOKUP(Table7[[#This Row],[Merged Customer ID]],Table3__3_16[Customer ID],Table3__3_16[Cancer history])</f>
        <v>No</v>
      </c>
      <c r="H404" s="22">
        <f>_xlfn.XLOOKUP(Table7[[#This Row],[Merged Customer ID]],Table3__3_16[Customer ID],Table3__3_16[NumberOfMajorSurgeries])</f>
        <v>2</v>
      </c>
      <c r="I404" s="22" t="str">
        <f>_xlfn.XLOOKUP(Table7[[#This Row],[Merged Customer ID]],Table3__3_16[Customer ID],Table3__3_16[smoker])</f>
        <v>No</v>
      </c>
      <c r="J404" s="22" t="str">
        <f>_xlfn.XLOOKUP(Table7[[#This Row],[Merged Customer ID]],Table3__3_16[Customer ID],Table3__3_16[Weight Status])</f>
        <v>Overweight</v>
      </c>
      <c r="K404" s="22" t="str">
        <f>_xlfn.XLOOKUP(Table7[[#This Row],[Merged Customer ID]],Table3__3_16[Customer ID],Table3__3_16[Sugar Status])</f>
        <v>Prediabetes</v>
      </c>
      <c r="L404" s="25">
        <f>_xlfn.XLOOKUP(Table7[[#This Row],[Merged Customer ID]],Table6_20[Merged Customer ID],Table6_20[Date of Birth])</f>
        <v>26497</v>
      </c>
      <c r="M404" s="29">
        <f>_xlfn.XLOOKUP(Table7[[#This Row],[Merged Customer ID]],Table6_20[Merged Customer ID],Table6_20[charges],"0",0)</f>
        <v>25656.58</v>
      </c>
      <c r="N404" s="29" t="str">
        <f>_xlfn.XLOOKUP(Table7[[#This Row],[Merged Customer ID]],Table6_20[Merged Customer ID],Table6_20[Hospital tier])</f>
        <v>tier - 2</v>
      </c>
      <c r="O404" s="29" t="str">
        <f>_xlfn.XLOOKUP(Table7[[#This Row],[Merged Customer ID]],Table6_20[Merged Customer ID],Table6_20[City tier])</f>
        <v>tier - 3</v>
      </c>
      <c r="P404" s="29" t="str">
        <f>_xlfn.XLOOKUP(Table7[[#This Row],[Merged Customer ID]],Table6_20[Merged Customer ID],Table6_20[State ID])</f>
        <v>R1024</v>
      </c>
      <c r="Q404" s="35">
        <f>_xlfn.XLOOKUP(Table7[[#This Row],[Merged Customer ID]],Table6_20[Merged Customer ID],Table6_20[Age])</f>
        <v>50.891666666666666</v>
      </c>
    </row>
    <row r="405" spans="1:17" x14ac:dyDescent="0.35">
      <c r="A405" s="23" t="s">
        <v>1968</v>
      </c>
      <c r="B405" s="23" t="str">
        <f>_xlfn.XLOOKUP(Table7[[#This Row],[Merged Customer ID]],Table2_1[Merged Customer ID],Table2_1[First Name])</f>
        <v>Kimbel</v>
      </c>
      <c r="C405" s="23">
        <f>_xlfn.XLOOKUP(Table7[[#This Row],[Merged Customer ID]],Table3__3_16[Customer ID],Table3__3_16[BMI])</f>
        <v>27.82</v>
      </c>
      <c r="D405" s="23">
        <f>_xlfn.XLOOKUP(Table7[[#This Row],[Merged Customer ID]],Table3__3_16[Customer ID],Table3__3_16[HBA1C])</f>
        <v>5.24</v>
      </c>
      <c r="E405" s="22" t="str">
        <f>_xlfn.XLOOKUP(Table7[[#This Row],[Merged Customer ID]],Table3__3_16[Customer ID],Table3__3_16[Heart Issues])</f>
        <v>Yes</v>
      </c>
      <c r="F405" s="23" t="str">
        <f>_xlfn.XLOOKUP(Table7[[#This Row],[Merged Customer ID]],Table3__3_16[Customer ID],Table3__3_16[Any Transplants])</f>
        <v>No</v>
      </c>
      <c r="G405" s="23" t="str">
        <f>_xlfn.XLOOKUP(Table7[[#This Row],[Merged Customer ID]],Table3__3_16[Customer ID],Table3__3_16[Cancer history])</f>
        <v>No</v>
      </c>
      <c r="H405" s="23">
        <f>_xlfn.XLOOKUP(Table7[[#This Row],[Merged Customer ID]],Table3__3_16[Customer ID],Table3__3_16[NumberOfMajorSurgeries])</f>
        <v>0</v>
      </c>
      <c r="I405" s="23" t="str">
        <f>_xlfn.XLOOKUP(Table7[[#This Row],[Merged Customer ID]],Table3__3_16[Customer ID],Table3__3_16[smoker])</f>
        <v>Yes</v>
      </c>
      <c r="J405" s="23" t="str">
        <f>_xlfn.XLOOKUP(Table7[[#This Row],[Merged Customer ID]],Table3__3_16[Customer ID],Table3__3_16[Weight Status])</f>
        <v>Overweight</v>
      </c>
      <c r="K405" s="23" t="str">
        <f>_xlfn.XLOOKUP(Table7[[#This Row],[Merged Customer ID]],Table3__3_16[Customer ID],Table3__3_16[Sugar Status])</f>
        <v>Normal</v>
      </c>
      <c r="L405" s="26">
        <f>_xlfn.XLOOKUP(Table7[[#This Row],[Merged Customer ID]],Table6_20[Merged Customer ID],Table6_20[Date of Birth])</f>
        <v>37105</v>
      </c>
      <c r="M405" s="30">
        <f>_xlfn.XLOOKUP(Table7[[#This Row],[Merged Customer ID]],Table6_20[Merged Customer ID],Table6_20[charges],"0",0)</f>
        <v>25648.98</v>
      </c>
      <c r="N405" s="30" t="str">
        <f>_xlfn.XLOOKUP(Table7[[#This Row],[Merged Customer ID]],Table6_20[Merged Customer ID],Table6_20[Hospital tier])</f>
        <v>tier - 2</v>
      </c>
      <c r="O405" s="30" t="str">
        <f>_xlfn.XLOOKUP(Table7[[#This Row],[Merged Customer ID]],Table6_20[Merged Customer ID],Table6_20[City tier])</f>
        <v>tier - 1</v>
      </c>
      <c r="P405" s="30" t="str">
        <f>_xlfn.XLOOKUP(Table7[[#This Row],[Merged Customer ID]],Table6_20[Merged Customer ID],Table6_20[State ID])</f>
        <v>R1011</v>
      </c>
      <c r="Q405" s="36">
        <f>_xlfn.XLOOKUP(Table7[[#This Row],[Merged Customer ID]],Table6_20[Merged Customer ID],Table6_20[Age])</f>
        <v>21.85</v>
      </c>
    </row>
    <row r="406" spans="1:17" x14ac:dyDescent="0.35">
      <c r="A406" s="22" t="s">
        <v>1967</v>
      </c>
      <c r="B406" s="22" t="str">
        <f>_xlfn.XLOOKUP(Table7[[#This Row],[Merged Customer ID]],Table2_1[Merged Customer ID],Table2_1[First Name])</f>
        <v>Livensparger</v>
      </c>
      <c r="C406" s="22">
        <f>_xlfn.XLOOKUP(Table7[[#This Row],[Merged Customer ID]],Table3__3_16[Customer ID],Table3__3_16[BMI])</f>
        <v>25.46</v>
      </c>
      <c r="D406" s="22">
        <f>_xlfn.XLOOKUP(Table7[[#This Row],[Merged Customer ID]],Table3__3_16[Customer ID],Table3__3_16[HBA1C])</f>
        <v>11.75</v>
      </c>
      <c r="E406" s="22" t="str">
        <f>_xlfn.XLOOKUP(Table7[[#This Row],[Merged Customer ID]],Table3__3_16[Customer ID],Table3__3_16[Heart Issues])</f>
        <v>No</v>
      </c>
      <c r="F406" s="22" t="str">
        <f>_xlfn.XLOOKUP(Table7[[#This Row],[Merged Customer ID]],Table3__3_16[Customer ID],Table3__3_16[Any Transplants])</f>
        <v>No</v>
      </c>
      <c r="G406" s="22" t="str">
        <f>_xlfn.XLOOKUP(Table7[[#This Row],[Merged Customer ID]],Table3__3_16[Customer ID],Table3__3_16[Cancer history])</f>
        <v>No</v>
      </c>
      <c r="H406" s="22">
        <f>_xlfn.XLOOKUP(Table7[[#This Row],[Merged Customer ID]],Table3__3_16[Customer ID],Table3__3_16[NumberOfMajorSurgeries])</f>
        <v>0</v>
      </c>
      <c r="I406" s="22" t="str">
        <f>_xlfn.XLOOKUP(Table7[[#This Row],[Merged Customer ID]],Table3__3_16[Customer ID],Table3__3_16[smoker])</f>
        <v>No</v>
      </c>
      <c r="J406" s="22" t="str">
        <f>_xlfn.XLOOKUP(Table7[[#This Row],[Merged Customer ID]],Table3__3_16[Customer ID],Table3__3_16[Weight Status])</f>
        <v>Overweight</v>
      </c>
      <c r="K406" s="22" t="str">
        <f>_xlfn.XLOOKUP(Table7[[#This Row],[Merged Customer ID]],Table3__3_16[Customer ID],Table3__3_16[Sugar Status])</f>
        <v>Diabetes</v>
      </c>
      <c r="L406" s="25">
        <f>_xlfn.XLOOKUP(Table7[[#This Row],[Merged Customer ID]],Table6_20[Merged Customer ID],Table6_20[Date of Birth])</f>
        <v>25183</v>
      </c>
      <c r="M406" s="29">
        <f>_xlfn.XLOOKUP(Table7[[#This Row],[Merged Customer ID]],Table6_20[Merged Customer ID],Table6_20[charges],"0",0)</f>
        <v>25517.11</v>
      </c>
      <c r="N406" s="29" t="str">
        <f>_xlfn.XLOOKUP(Table7[[#This Row],[Merged Customer ID]],Table6_20[Merged Customer ID],Table6_20[Hospital tier])</f>
        <v>tier - 2</v>
      </c>
      <c r="O406" s="29" t="str">
        <f>_xlfn.XLOOKUP(Table7[[#This Row],[Merged Customer ID]],Table6_20[Merged Customer ID],Table6_20[City tier])</f>
        <v>tier - 3</v>
      </c>
      <c r="P406" s="29" t="str">
        <f>_xlfn.XLOOKUP(Table7[[#This Row],[Merged Customer ID]],Table6_20[Merged Customer ID],Table6_20[State ID])</f>
        <v>R1017</v>
      </c>
      <c r="Q406" s="35">
        <f>_xlfn.XLOOKUP(Table7[[#This Row],[Merged Customer ID]],Table6_20[Merged Customer ID],Table6_20[Age])</f>
        <v>54.491666666666667</v>
      </c>
    </row>
    <row r="407" spans="1:17" x14ac:dyDescent="0.35">
      <c r="A407" s="23" t="s">
        <v>1966</v>
      </c>
      <c r="B407" s="23" t="str">
        <f>_xlfn.XLOOKUP(Table7[[#This Row],[Merged Customer ID]],Table2_1[Merged Customer ID],Table2_1[First Name])</f>
        <v>Grange</v>
      </c>
      <c r="C407" s="23">
        <f>_xlfn.XLOOKUP(Table7[[#This Row],[Merged Customer ID]],Table3__3_16[Customer ID],Table3__3_16[BMI])</f>
        <v>25.1</v>
      </c>
      <c r="D407" s="23">
        <f>_xlfn.XLOOKUP(Table7[[#This Row],[Merged Customer ID]],Table3__3_16[Customer ID],Table3__3_16[HBA1C])</f>
        <v>6.97</v>
      </c>
      <c r="E407" s="22" t="str">
        <f>_xlfn.XLOOKUP(Table7[[#This Row],[Merged Customer ID]],Table3__3_16[Customer ID],Table3__3_16[Heart Issues])</f>
        <v>No</v>
      </c>
      <c r="F407" s="23" t="str">
        <f>_xlfn.XLOOKUP(Table7[[#This Row],[Merged Customer ID]],Table3__3_16[Customer ID],Table3__3_16[Any Transplants])</f>
        <v>No</v>
      </c>
      <c r="G407" s="23" t="str">
        <f>_xlfn.XLOOKUP(Table7[[#This Row],[Merged Customer ID]],Table3__3_16[Customer ID],Table3__3_16[Cancer history])</f>
        <v>No</v>
      </c>
      <c r="H407" s="23">
        <f>_xlfn.XLOOKUP(Table7[[#This Row],[Merged Customer ID]],Table3__3_16[Customer ID],Table3__3_16[NumberOfMajorSurgeries])</f>
        <v>0</v>
      </c>
      <c r="I407" s="23" t="str">
        <f>_xlfn.XLOOKUP(Table7[[#This Row],[Merged Customer ID]],Table3__3_16[Customer ID],Table3__3_16[smoker])</f>
        <v>Yes</v>
      </c>
      <c r="J407" s="23" t="str">
        <f>_xlfn.XLOOKUP(Table7[[#This Row],[Merged Customer ID]],Table3__3_16[Customer ID],Table3__3_16[Weight Status])</f>
        <v>Overweight</v>
      </c>
      <c r="K407" s="23" t="str">
        <f>_xlfn.XLOOKUP(Table7[[#This Row],[Merged Customer ID]],Table3__3_16[Customer ID],Table3__3_16[Sugar Status])</f>
        <v>Diabetes</v>
      </c>
      <c r="L407" s="26">
        <f>_xlfn.XLOOKUP(Table7[[#This Row],[Merged Customer ID]],Table6_20[Merged Customer ID],Table6_20[Date of Birth])</f>
        <v>25072</v>
      </c>
      <c r="M407" s="30">
        <f>_xlfn.XLOOKUP(Table7[[#This Row],[Merged Customer ID]],Table6_20[Merged Customer ID],Table6_20[charges],"0",0)</f>
        <v>25382.3</v>
      </c>
      <c r="N407" s="30" t="str">
        <f>_xlfn.XLOOKUP(Table7[[#This Row],[Merged Customer ID]],Table6_20[Merged Customer ID],Table6_20[Hospital tier])</f>
        <v>tier - 2</v>
      </c>
      <c r="O407" s="30" t="str">
        <f>_xlfn.XLOOKUP(Table7[[#This Row],[Merged Customer ID]],Table6_20[Merged Customer ID],Table6_20[City tier])</f>
        <v>tier - 2</v>
      </c>
      <c r="P407" s="30" t="str">
        <f>_xlfn.XLOOKUP(Table7[[#This Row],[Merged Customer ID]],Table6_20[Merged Customer ID],Table6_20[State ID])</f>
        <v>R1011</v>
      </c>
      <c r="Q407" s="36">
        <f>_xlfn.XLOOKUP(Table7[[#This Row],[Merged Customer ID]],Table6_20[Merged Customer ID],Table6_20[Age])</f>
        <v>54.794444444444444</v>
      </c>
    </row>
    <row r="408" spans="1:17" x14ac:dyDescent="0.35">
      <c r="A408" s="22" t="s">
        <v>1965</v>
      </c>
      <c r="B408" s="22" t="str">
        <f>_xlfn.XLOOKUP(Table7[[#This Row],[Merged Customer ID]],Table2_1[Merged Customer ID],Table2_1[First Name])</f>
        <v>Nunlist</v>
      </c>
      <c r="C408" s="22">
        <f>_xlfn.XLOOKUP(Table7[[#This Row],[Merged Customer ID]],Table3__3_16[Customer ID],Table3__3_16[BMI])</f>
        <v>32.11</v>
      </c>
      <c r="D408" s="22">
        <f>_xlfn.XLOOKUP(Table7[[#This Row],[Merged Customer ID]],Table3__3_16[Customer ID],Table3__3_16[HBA1C])</f>
        <v>4.76</v>
      </c>
      <c r="E408" s="22" t="str">
        <f>_xlfn.XLOOKUP(Table7[[#This Row],[Merged Customer ID]],Table3__3_16[Customer ID],Table3__3_16[Heart Issues])</f>
        <v>No</v>
      </c>
      <c r="F408" s="22" t="str">
        <f>_xlfn.XLOOKUP(Table7[[#This Row],[Merged Customer ID]],Table3__3_16[Customer ID],Table3__3_16[Any Transplants])</f>
        <v>No</v>
      </c>
      <c r="G408" s="22" t="str">
        <f>_xlfn.XLOOKUP(Table7[[#This Row],[Merged Customer ID]],Table3__3_16[Customer ID],Table3__3_16[Cancer history])</f>
        <v>No</v>
      </c>
      <c r="H408" s="22">
        <f>_xlfn.XLOOKUP(Table7[[#This Row],[Merged Customer ID]],Table3__3_16[Customer ID],Table3__3_16[NumberOfMajorSurgeries])</f>
        <v>2</v>
      </c>
      <c r="I408" s="22" t="str">
        <f>_xlfn.XLOOKUP(Table7[[#This Row],[Merged Customer ID]],Table3__3_16[Customer ID],Table3__3_16[smoker])</f>
        <v>No</v>
      </c>
      <c r="J408" s="22" t="str">
        <f>_xlfn.XLOOKUP(Table7[[#This Row],[Merged Customer ID]],Table3__3_16[Customer ID],Table3__3_16[Weight Status])</f>
        <v>Obesity</v>
      </c>
      <c r="K408" s="22" t="str">
        <f>_xlfn.XLOOKUP(Table7[[#This Row],[Merged Customer ID]],Table3__3_16[Customer ID],Table3__3_16[Sugar Status])</f>
        <v>Normal</v>
      </c>
      <c r="L408" s="25">
        <f>_xlfn.XLOOKUP(Table7[[#This Row],[Merged Customer ID]],Table6_20[Merged Customer ID],Table6_20[Date of Birth])</f>
        <v>26568</v>
      </c>
      <c r="M408" s="29">
        <f>_xlfn.XLOOKUP(Table7[[#This Row],[Merged Customer ID]],Table6_20[Merged Customer ID],Table6_20[charges],"0",0)</f>
        <v>25333.33</v>
      </c>
      <c r="N408" s="29" t="str">
        <f>_xlfn.XLOOKUP(Table7[[#This Row],[Merged Customer ID]],Table6_20[Merged Customer ID],Table6_20[Hospital tier])</f>
        <v>tier - 2</v>
      </c>
      <c r="O408" s="29" t="str">
        <f>_xlfn.XLOOKUP(Table7[[#This Row],[Merged Customer ID]],Table6_20[Merged Customer ID],Table6_20[City tier])</f>
        <v>tier - 2</v>
      </c>
      <c r="P408" s="29" t="str">
        <f>_xlfn.XLOOKUP(Table7[[#This Row],[Merged Customer ID]],Table6_20[Merged Customer ID],Table6_20[State ID])</f>
        <v>R1017</v>
      </c>
      <c r="Q408" s="35">
        <f>_xlfn.XLOOKUP(Table7[[#This Row],[Merged Customer ID]],Table6_20[Merged Customer ID],Table6_20[Age])</f>
        <v>50.7</v>
      </c>
    </row>
    <row r="409" spans="1:17" x14ac:dyDescent="0.35">
      <c r="A409" s="23" t="s">
        <v>1964</v>
      </c>
      <c r="B409" s="23" t="str">
        <f>_xlfn.XLOOKUP(Table7[[#This Row],[Merged Customer ID]],Table2_1[Merged Customer ID],Table2_1[First Name])</f>
        <v>Cutter</v>
      </c>
      <c r="C409" s="23">
        <f>_xlfn.XLOOKUP(Table7[[#This Row],[Merged Customer ID]],Table3__3_16[Customer ID],Table3__3_16[BMI])</f>
        <v>29.8</v>
      </c>
      <c r="D409" s="23">
        <f>_xlfn.XLOOKUP(Table7[[#This Row],[Merged Customer ID]],Table3__3_16[Customer ID],Table3__3_16[HBA1C])</f>
        <v>8.24</v>
      </c>
      <c r="E409" s="22" t="str">
        <f>_xlfn.XLOOKUP(Table7[[#This Row],[Merged Customer ID]],Table3__3_16[Customer ID],Table3__3_16[Heart Issues])</f>
        <v>Yes</v>
      </c>
      <c r="F409" s="23" t="str">
        <f>_xlfn.XLOOKUP(Table7[[#This Row],[Merged Customer ID]],Table3__3_16[Customer ID],Table3__3_16[Any Transplants])</f>
        <v>No</v>
      </c>
      <c r="G409" s="23" t="str">
        <f>_xlfn.XLOOKUP(Table7[[#This Row],[Merged Customer ID]],Table3__3_16[Customer ID],Table3__3_16[Cancer history])</f>
        <v>No</v>
      </c>
      <c r="H409" s="23">
        <f>_xlfn.XLOOKUP(Table7[[#This Row],[Merged Customer ID]],Table3__3_16[Customer ID],Table3__3_16[NumberOfMajorSurgeries])</f>
        <v>1</v>
      </c>
      <c r="I409" s="23" t="str">
        <f>_xlfn.XLOOKUP(Table7[[#This Row],[Merged Customer ID]],Table3__3_16[Customer ID],Table3__3_16[smoker])</f>
        <v>Yes</v>
      </c>
      <c r="J409" s="23" t="str">
        <f>_xlfn.XLOOKUP(Table7[[#This Row],[Merged Customer ID]],Table3__3_16[Customer ID],Table3__3_16[Weight Status])</f>
        <v>Overweight</v>
      </c>
      <c r="K409" s="23" t="str">
        <f>_xlfn.XLOOKUP(Table7[[#This Row],[Merged Customer ID]],Table3__3_16[Customer ID],Table3__3_16[Sugar Status])</f>
        <v>Diabetes</v>
      </c>
      <c r="L409" s="26">
        <f>_xlfn.XLOOKUP(Table7[[#This Row],[Merged Customer ID]],Table6_20[Merged Customer ID],Table6_20[Date of Birth])</f>
        <v>27742</v>
      </c>
      <c r="M409" s="30">
        <f>_xlfn.XLOOKUP(Table7[[#This Row],[Merged Customer ID]],Table6_20[Merged Customer ID],Table6_20[charges],"0",0)</f>
        <v>25309.49</v>
      </c>
      <c r="N409" s="30" t="str">
        <f>_xlfn.XLOOKUP(Table7[[#This Row],[Merged Customer ID]],Table6_20[Merged Customer ID],Table6_20[Hospital tier])</f>
        <v>tier - 2</v>
      </c>
      <c r="O409" s="30" t="str">
        <f>_xlfn.XLOOKUP(Table7[[#This Row],[Merged Customer ID]],Table6_20[Merged Customer ID],Table6_20[City tier])</f>
        <v>tier - 1</v>
      </c>
      <c r="P409" s="30" t="str">
        <f>_xlfn.XLOOKUP(Table7[[#This Row],[Merged Customer ID]],Table6_20[Merged Customer ID],Table6_20[State ID])</f>
        <v>R1011</v>
      </c>
      <c r="Q409" s="36">
        <f>_xlfn.XLOOKUP(Table7[[#This Row],[Merged Customer ID]],Table6_20[Merged Customer ID],Table6_20[Age])</f>
        <v>47.483333333333334</v>
      </c>
    </row>
    <row r="410" spans="1:17" x14ac:dyDescent="0.35">
      <c r="A410" s="22" t="s">
        <v>1963</v>
      </c>
      <c r="B410" s="22" t="str">
        <f>_xlfn.XLOOKUP(Table7[[#This Row],[Merged Customer ID]],Table2_1[Merged Customer ID],Table2_1[First Name])</f>
        <v>Martin</v>
      </c>
      <c r="C410" s="22">
        <f>_xlfn.XLOOKUP(Table7[[#This Row],[Merged Customer ID]],Table3__3_16[Customer ID],Table3__3_16[BMI])</f>
        <v>24.01</v>
      </c>
      <c r="D410" s="22">
        <f>_xlfn.XLOOKUP(Table7[[#This Row],[Merged Customer ID]],Table3__3_16[Customer ID],Table3__3_16[HBA1C])</f>
        <v>4.76</v>
      </c>
      <c r="E410" s="22" t="str">
        <f>_xlfn.XLOOKUP(Table7[[#This Row],[Merged Customer ID]],Table3__3_16[Customer ID],Table3__3_16[Heart Issues])</f>
        <v>No</v>
      </c>
      <c r="F410" s="22" t="str">
        <f>_xlfn.XLOOKUP(Table7[[#This Row],[Merged Customer ID]],Table3__3_16[Customer ID],Table3__3_16[Any Transplants])</f>
        <v>No</v>
      </c>
      <c r="G410" s="22" t="str">
        <f>_xlfn.XLOOKUP(Table7[[#This Row],[Merged Customer ID]],Table3__3_16[Customer ID],Table3__3_16[Cancer history])</f>
        <v>No</v>
      </c>
      <c r="H410" s="22">
        <f>_xlfn.XLOOKUP(Table7[[#This Row],[Merged Customer ID]],Table3__3_16[Customer ID],Table3__3_16[NumberOfMajorSurgeries])</f>
        <v>1</v>
      </c>
      <c r="I410" s="22" t="str">
        <f>_xlfn.XLOOKUP(Table7[[#This Row],[Merged Customer ID]],Table3__3_16[Customer ID],Table3__3_16[smoker])</f>
        <v>Yes</v>
      </c>
      <c r="J410" s="22" t="str">
        <f>_xlfn.XLOOKUP(Table7[[#This Row],[Merged Customer ID]],Table3__3_16[Customer ID],Table3__3_16[Weight Status])</f>
        <v>Normal Weight</v>
      </c>
      <c r="K410" s="22" t="str">
        <f>_xlfn.XLOOKUP(Table7[[#This Row],[Merged Customer ID]],Table3__3_16[Customer ID],Table3__3_16[Sugar Status])</f>
        <v>Normal</v>
      </c>
      <c r="L410" s="25">
        <f>_xlfn.XLOOKUP(Table7[[#This Row],[Merged Customer ID]],Table6_20[Merged Customer ID],Table6_20[Date of Birth])</f>
        <v>36123</v>
      </c>
      <c r="M410" s="29">
        <f>_xlfn.XLOOKUP(Table7[[#This Row],[Merged Customer ID]],Table6_20[Merged Customer ID],Table6_20[charges],"0",0)</f>
        <v>25127.22</v>
      </c>
      <c r="N410" s="29" t="str">
        <f>_xlfn.XLOOKUP(Table7[[#This Row],[Merged Customer ID]],Table6_20[Merged Customer ID],Table6_20[Hospital tier])</f>
        <v>tier - 2</v>
      </c>
      <c r="O410" s="29" t="str">
        <f>_xlfn.XLOOKUP(Table7[[#This Row],[Merged Customer ID]],Table6_20[Merged Customer ID],Table6_20[City tier])</f>
        <v>tier - 3</v>
      </c>
      <c r="P410" s="29" t="str">
        <f>_xlfn.XLOOKUP(Table7[[#This Row],[Merged Customer ID]],Table6_20[Merged Customer ID],Table6_20[State ID])</f>
        <v>R1011</v>
      </c>
      <c r="Q410" s="35">
        <f>_xlfn.XLOOKUP(Table7[[#This Row],[Merged Customer ID]],Table6_20[Merged Customer ID],Table6_20[Age])</f>
        <v>24.538888888888888</v>
      </c>
    </row>
    <row r="411" spans="1:17" x14ac:dyDescent="0.35">
      <c r="A411" s="23" t="s">
        <v>1962</v>
      </c>
      <c r="B411" s="23" t="str">
        <f>_xlfn.XLOOKUP(Table7[[#This Row],[Merged Customer ID]],Table2_1[Merged Customer ID],Table2_1[First Name])</f>
        <v>Cooney</v>
      </c>
      <c r="C411" s="23">
        <f>_xlfn.XLOOKUP(Table7[[#This Row],[Merged Customer ID]],Table3__3_16[Customer ID],Table3__3_16[BMI])</f>
        <v>23.21</v>
      </c>
      <c r="D411" s="23">
        <f>_xlfn.XLOOKUP(Table7[[#This Row],[Merged Customer ID]],Table3__3_16[Customer ID],Table3__3_16[HBA1C])</f>
        <v>6.03</v>
      </c>
      <c r="E411" s="22" t="str">
        <f>_xlfn.XLOOKUP(Table7[[#This Row],[Merged Customer ID]],Table3__3_16[Customer ID],Table3__3_16[Heart Issues])</f>
        <v>No</v>
      </c>
      <c r="F411" s="23" t="str">
        <f>_xlfn.XLOOKUP(Table7[[#This Row],[Merged Customer ID]],Table3__3_16[Customer ID],Table3__3_16[Any Transplants])</f>
        <v>No</v>
      </c>
      <c r="G411" s="23" t="str">
        <f>_xlfn.XLOOKUP(Table7[[#This Row],[Merged Customer ID]],Table3__3_16[Customer ID],Table3__3_16[Cancer history])</f>
        <v>No</v>
      </c>
      <c r="H411" s="23">
        <f>_xlfn.XLOOKUP(Table7[[#This Row],[Merged Customer ID]],Table3__3_16[Customer ID],Table3__3_16[NumberOfMajorSurgeries])</f>
        <v>1</v>
      </c>
      <c r="I411" s="23" t="str">
        <f>_xlfn.XLOOKUP(Table7[[#This Row],[Merged Customer ID]],Table3__3_16[Customer ID],Table3__3_16[smoker])</f>
        <v>No</v>
      </c>
      <c r="J411" s="23" t="str">
        <f>_xlfn.XLOOKUP(Table7[[#This Row],[Merged Customer ID]],Table3__3_16[Customer ID],Table3__3_16[Weight Status])</f>
        <v>Normal Weight</v>
      </c>
      <c r="K411" s="23" t="str">
        <f>_xlfn.XLOOKUP(Table7[[#This Row],[Merged Customer ID]],Table3__3_16[Customer ID],Table3__3_16[Sugar Status])</f>
        <v>Prediabetes</v>
      </c>
      <c r="L411" s="26">
        <f>_xlfn.XLOOKUP(Table7[[#This Row],[Merged Customer ID]],Table6_20[Merged Customer ID],Table6_20[Date of Birth])</f>
        <v>35960</v>
      </c>
      <c r="M411" s="30">
        <f>_xlfn.XLOOKUP(Table7[[#This Row],[Merged Customer ID]],Table6_20[Merged Customer ID],Table6_20[charges],"0",0)</f>
        <v>25081.77</v>
      </c>
      <c r="N411" s="30" t="str">
        <f>_xlfn.XLOOKUP(Table7[[#This Row],[Merged Customer ID]],Table6_20[Merged Customer ID],Table6_20[Hospital tier])</f>
        <v>tier - 2</v>
      </c>
      <c r="O411" s="30" t="str">
        <f>_xlfn.XLOOKUP(Table7[[#This Row],[Merged Customer ID]],Table6_20[Merged Customer ID],Table6_20[City tier])</f>
        <v>tier - 2</v>
      </c>
      <c r="P411" s="30" t="str">
        <f>_xlfn.XLOOKUP(Table7[[#This Row],[Merged Customer ID]],Table6_20[Merged Customer ID],Table6_20[State ID])</f>
        <v>R1013</v>
      </c>
      <c r="Q411" s="36">
        <f>_xlfn.XLOOKUP(Table7[[#This Row],[Merged Customer ID]],Table6_20[Merged Customer ID],Table6_20[Age])</f>
        <v>24.983333333333334</v>
      </c>
    </row>
    <row r="412" spans="1:17" x14ac:dyDescent="0.35">
      <c r="A412" s="22" t="s">
        <v>1961</v>
      </c>
      <c r="B412" s="22" t="str">
        <f>_xlfn.XLOOKUP(Table7[[#This Row],[Merged Customer ID]],Table2_1[Merged Customer ID],Table2_1[First Name])</f>
        <v>Bier</v>
      </c>
      <c r="C412" s="22">
        <f>_xlfn.XLOOKUP(Table7[[#This Row],[Merged Customer ID]],Table3__3_16[Customer ID],Table3__3_16[BMI])</f>
        <v>21.2</v>
      </c>
      <c r="D412" s="22">
        <f>_xlfn.XLOOKUP(Table7[[#This Row],[Merged Customer ID]],Table3__3_16[Customer ID],Table3__3_16[HBA1C])</f>
        <v>4.07</v>
      </c>
      <c r="E412" s="22" t="str">
        <f>_xlfn.XLOOKUP(Table7[[#This Row],[Merged Customer ID]],Table3__3_16[Customer ID],Table3__3_16[Heart Issues])</f>
        <v>Yes</v>
      </c>
      <c r="F412" s="22" t="str">
        <f>_xlfn.XLOOKUP(Table7[[#This Row],[Merged Customer ID]],Table3__3_16[Customer ID],Table3__3_16[Any Transplants])</f>
        <v>No</v>
      </c>
      <c r="G412" s="22" t="str">
        <f>_xlfn.XLOOKUP(Table7[[#This Row],[Merged Customer ID]],Table3__3_16[Customer ID],Table3__3_16[Cancer history])</f>
        <v>No</v>
      </c>
      <c r="H412" s="22">
        <f>_xlfn.XLOOKUP(Table7[[#This Row],[Merged Customer ID]],Table3__3_16[Customer ID],Table3__3_16[NumberOfMajorSurgeries])</f>
        <v>1</v>
      </c>
      <c r="I412" s="22" t="str">
        <f>_xlfn.XLOOKUP(Table7[[#This Row],[Merged Customer ID]],Table3__3_16[Customer ID],Table3__3_16[smoker])</f>
        <v>Yes</v>
      </c>
      <c r="J412" s="22" t="str">
        <f>_xlfn.XLOOKUP(Table7[[#This Row],[Merged Customer ID]],Table3__3_16[Customer ID],Table3__3_16[Weight Status])</f>
        <v>Normal Weight</v>
      </c>
      <c r="K412" s="22" t="str">
        <f>_xlfn.XLOOKUP(Table7[[#This Row],[Merged Customer ID]],Table3__3_16[Customer ID],Table3__3_16[Sugar Status])</f>
        <v>Normal</v>
      </c>
      <c r="L412" s="25">
        <f>_xlfn.XLOOKUP(Table7[[#This Row],[Merged Customer ID]],Table6_20[Merged Customer ID],Table6_20[Date of Birth])</f>
        <v>35037</v>
      </c>
      <c r="M412" s="29">
        <f>_xlfn.XLOOKUP(Table7[[#This Row],[Merged Customer ID]],Table6_20[Merged Customer ID],Table6_20[charges],"0",0)</f>
        <v>25075.97</v>
      </c>
      <c r="N412" s="29" t="str">
        <f>_xlfn.XLOOKUP(Table7[[#This Row],[Merged Customer ID]],Table6_20[Merged Customer ID],Table6_20[Hospital tier])</f>
        <v>tier - 2</v>
      </c>
      <c r="O412" s="29" t="str">
        <f>_xlfn.XLOOKUP(Table7[[#This Row],[Merged Customer ID]],Table6_20[Merged Customer ID],Table6_20[City tier])</f>
        <v>tier - 2</v>
      </c>
      <c r="P412" s="29" t="str">
        <f>_xlfn.XLOOKUP(Table7[[#This Row],[Merged Customer ID]],Table6_20[Merged Customer ID],Table6_20[State ID])</f>
        <v>R1011</v>
      </c>
      <c r="Q412" s="35">
        <f>_xlfn.XLOOKUP(Table7[[#This Row],[Merged Customer ID]],Table6_20[Merged Customer ID],Table6_20[Age])</f>
        <v>27.511111111111113</v>
      </c>
    </row>
    <row r="413" spans="1:17" x14ac:dyDescent="0.35">
      <c r="A413" s="23" t="s">
        <v>1960</v>
      </c>
      <c r="B413" s="23" t="str">
        <f>_xlfn.XLOOKUP(Table7[[#This Row],[Merged Customer ID]],Table2_1[Merged Customer ID],Table2_1[First Name])</f>
        <v>Muskopf</v>
      </c>
      <c r="C413" s="23">
        <f>_xlfn.XLOOKUP(Table7[[#This Row],[Merged Customer ID]],Table3__3_16[Customer ID],Table3__3_16[BMI])</f>
        <v>28.215</v>
      </c>
      <c r="D413" s="23">
        <f>_xlfn.XLOOKUP(Table7[[#This Row],[Merged Customer ID]],Table3__3_16[Customer ID],Table3__3_16[HBA1C])</f>
        <v>8.26</v>
      </c>
      <c r="E413" s="22" t="str">
        <f>_xlfn.XLOOKUP(Table7[[#This Row],[Merged Customer ID]],Table3__3_16[Customer ID],Table3__3_16[Heart Issues])</f>
        <v>Yes</v>
      </c>
      <c r="F413" s="23" t="str">
        <f>_xlfn.XLOOKUP(Table7[[#This Row],[Merged Customer ID]],Table3__3_16[Customer ID],Table3__3_16[Any Transplants])</f>
        <v>No</v>
      </c>
      <c r="G413" s="23" t="str">
        <f>_xlfn.XLOOKUP(Table7[[#This Row],[Merged Customer ID]],Table3__3_16[Customer ID],Table3__3_16[Cancer history])</f>
        <v>No</v>
      </c>
      <c r="H413" s="23">
        <f>_xlfn.XLOOKUP(Table7[[#This Row],[Merged Customer ID]],Table3__3_16[Customer ID],Table3__3_16[NumberOfMajorSurgeries])</f>
        <v>1</v>
      </c>
      <c r="I413" s="23" t="str">
        <f>_xlfn.XLOOKUP(Table7[[#This Row],[Merged Customer ID]],Table3__3_16[Customer ID],Table3__3_16[smoker])</f>
        <v>Yes</v>
      </c>
      <c r="J413" s="23" t="str">
        <f>_xlfn.XLOOKUP(Table7[[#This Row],[Merged Customer ID]],Table3__3_16[Customer ID],Table3__3_16[Weight Status])</f>
        <v>Overweight</v>
      </c>
      <c r="K413" s="23" t="str">
        <f>_xlfn.XLOOKUP(Table7[[#This Row],[Merged Customer ID]],Table3__3_16[Customer ID],Table3__3_16[Sugar Status])</f>
        <v>Diabetes</v>
      </c>
      <c r="L413" s="26">
        <f>_xlfn.XLOOKUP(Table7[[#This Row],[Merged Customer ID]],Table6_20[Merged Customer ID],Table6_20[Date of Birth])</f>
        <v>27712</v>
      </c>
      <c r="M413" s="30">
        <f>_xlfn.XLOOKUP(Table7[[#This Row],[Merged Customer ID]],Table6_20[Merged Customer ID],Table6_20[charges],"0",0)</f>
        <v>24915.22</v>
      </c>
      <c r="N413" s="30" t="str">
        <f>_xlfn.XLOOKUP(Table7[[#This Row],[Merged Customer ID]],Table6_20[Merged Customer ID],Table6_20[Hospital tier])</f>
        <v>tier - 2</v>
      </c>
      <c r="O413" s="30" t="str">
        <f>_xlfn.XLOOKUP(Table7[[#This Row],[Merged Customer ID]],Table6_20[Merged Customer ID],Table6_20[City tier])</f>
        <v>tier - 3</v>
      </c>
      <c r="P413" s="30" t="str">
        <f>_xlfn.XLOOKUP(Table7[[#This Row],[Merged Customer ID]],Table6_20[Merged Customer ID],Table6_20[State ID])</f>
        <v>R1012</v>
      </c>
      <c r="Q413" s="36">
        <f>_xlfn.XLOOKUP(Table7[[#This Row],[Merged Customer ID]],Table6_20[Merged Customer ID],Table6_20[Age])</f>
        <v>47.56666666666667</v>
      </c>
    </row>
    <row r="414" spans="1:17" x14ac:dyDescent="0.35">
      <c r="A414" s="22" t="s">
        <v>1959</v>
      </c>
      <c r="B414" s="22" t="str">
        <f>_xlfn.XLOOKUP(Table7[[#This Row],[Merged Customer ID]],Table2_1[Merged Customer ID],Table2_1[First Name])</f>
        <v>Sirak</v>
      </c>
      <c r="C414" s="22">
        <f>_xlfn.XLOOKUP(Table7[[#This Row],[Merged Customer ID]],Table3__3_16[Customer ID],Table3__3_16[BMI])</f>
        <v>38.094999999999999</v>
      </c>
      <c r="D414" s="22">
        <f>_xlfn.XLOOKUP(Table7[[#This Row],[Merged Customer ID]],Table3__3_16[Customer ID],Table3__3_16[HBA1C])</f>
        <v>4.76</v>
      </c>
      <c r="E414" s="22" t="str">
        <f>_xlfn.XLOOKUP(Table7[[#This Row],[Merged Customer ID]],Table3__3_16[Customer ID],Table3__3_16[Heart Issues])</f>
        <v>No</v>
      </c>
      <c r="F414" s="22" t="str">
        <f>_xlfn.XLOOKUP(Table7[[#This Row],[Merged Customer ID]],Table3__3_16[Customer ID],Table3__3_16[Any Transplants])</f>
        <v>No</v>
      </c>
      <c r="G414" s="22" t="str">
        <f>_xlfn.XLOOKUP(Table7[[#This Row],[Merged Customer ID]],Table3__3_16[Customer ID],Table3__3_16[Cancer history])</f>
        <v>No</v>
      </c>
      <c r="H414" s="22">
        <f>_xlfn.XLOOKUP(Table7[[#This Row],[Merged Customer ID]],Table3__3_16[Customer ID],Table3__3_16[NumberOfMajorSurgeries])</f>
        <v>1</v>
      </c>
      <c r="I414" s="22" t="str">
        <f>_xlfn.XLOOKUP(Table7[[#This Row],[Merged Customer ID]],Table3__3_16[Customer ID],Table3__3_16[smoker])</f>
        <v>No</v>
      </c>
      <c r="J414" s="22" t="str">
        <f>_xlfn.XLOOKUP(Table7[[#This Row],[Merged Customer ID]],Table3__3_16[Customer ID],Table3__3_16[Weight Status])</f>
        <v>Obesity</v>
      </c>
      <c r="K414" s="22" t="str">
        <f>_xlfn.XLOOKUP(Table7[[#This Row],[Merged Customer ID]],Table3__3_16[Customer ID],Table3__3_16[Sugar Status])</f>
        <v>Normal</v>
      </c>
      <c r="L414" s="25">
        <f>_xlfn.XLOOKUP(Table7[[#This Row],[Merged Customer ID]],Table6_20[Merged Customer ID],Table6_20[Date of Birth])</f>
        <v>31942</v>
      </c>
      <c r="M414" s="29">
        <f>_xlfn.XLOOKUP(Table7[[#This Row],[Merged Customer ID]],Table6_20[Merged Customer ID],Table6_20[charges],"0",0)</f>
        <v>24915.05</v>
      </c>
      <c r="N414" s="29" t="str">
        <f>_xlfn.XLOOKUP(Table7[[#This Row],[Merged Customer ID]],Table6_20[Merged Customer ID],Table6_20[Hospital tier])</f>
        <v>tier - 2</v>
      </c>
      <c r="O414" s="29" t="str">
        <f>_xlfn.XLOOKUP(Table7[[#This Row],[Merged Customer ID]],Table6_20[Merged Customer ID],Table6_20[City tier])</f>
        <v>tier - 1</v>
      </c>
      <c r="P414" s="29" t="str">
        <f>_xlfn.XLOOKUP(Table7[[#This Row],[Merged Customer ID]],Table6_20[Merged Customer ID],Table6_20[State ID])</f>
        <v>R1024</v>
      </c>
      <c r="Q414" s="35">
        <f>_xlfn.XLOOKUP(Table7[[#This Row],[Merged Customer ID]],Table6_20[Merged Customer ID],Table6_20[Age])</f>
        <v>35.983333333333334</v>
      </c>
    </row>
    <row r="415" spans="1:17" x14ac:dyDescent="0.35">
      <c r="A415" s="23" t="s">
        <v>1958</v>
      </c>
      <c r="B415" s="23" t="str">
        <f>_xlfn.XLOOKUP(Table7[[#This Row],[Merged Customer ID]],Table2_1[Merged Customer ID],Table2_1[First Name])</f>
        <v>Nelsen</v>
      </c>
      <c r="C415" s="23">
        <f>_xlfn.XLOOKUP(Table7[[#This Row],[Merged Customer ID]],Table3__3_16[Customer ID],Table3__3_16[BMI])</f>
        <v>22.61</v>
      </c>
      <c r="D415" s="23">
        <f>_xlfn.XLOOKUP(Table7[[#This Row],[Merged Customer ID]],Table3__3_16[Customer ID],Table3__3_16[HBA1C])</f>
        <v>6.13</v>
      </c>
      <c r="E415" s="22" t="str">
        <f>_xlfn.XLOOKUP(Table7[[#This Row],[Merged Customer ID]],Table3__3_16[Customer ID],Table3__3_16[Heart Issues])</f>
        <v>Yes</v>
      </c>
      <c r="F415" s="23" t="str">
        <f>_xlfn.XLOOKUP(Table7[[#This Row],[Merged Customer ID]],Table3__3_16[Customer ID],Table3__3_16[Any Transplants])</f>
        <v>No</v>
      </c>
      <c r="G415" s="23" t="str">
        <f>_xlfn.XLOOKUP(Table7[[#This Row],[Merged Customer ID]],Table3__3_16[Customer ID],Table3__3_16[Cancer history])</f>
        <v>Yes</v>
      </c>
      <c r="H415" s="23">
        <f>_xlfn.XLOOKUP(Table7[[#This Row],[Merged Customer ID]],Table3__3_16[Customer ID],Table3__3_16[NumberOfMajorSurgeries])</f>
        <v>1</v>
      </c>
      <c r="I415" s="23" t="str">
        <f>_xlfn.XLOOKUP(Table7[[#This Row],[Merged Customer ID]],Table3__3_16[Customer ID],Table3__3_16[smoker])</f>
        <v>Yes</v>
      </c>
      <c r="J415" s="23" t="str">
        <f>_xlfn.XLOOKUP(Table7[[#This Row],[Merged Customer ID]],Table3__3_16[Customer ID],Table3__3_16[Weight Status])</f>
        <v>Normal Weight</v>
      </c>
      <c r="K415" s="23" t="str">
        <f>_xlfn.XLOOKUP(Table7[[#This Row],[Merged Customer ID]],Table3__3_16[Customer ID],Table3__3_16[Sugar Status])</f>
        <v>Prediabetes</v>
      </c>
      <c r="L415" s="26">
        <f>_xlfn.XLOOKUP(Table7[[#This Row],[Merged Customer ID]],Table6_20[Merged Customer ID],Table6_20[Date of Birth])</f>
        <v>25407</v>
      </c>
      <c r="M415" s="30">
        <f>_xlfn.XLOOKUP(Table7[[#This Row],[Merged Customer ID]],Table6_20[Merged Customer ID],Table6_20[charges],"0",0)</f>
        <v>24873.38</v>
      </c>
      <c r="N415" s="30" t="str">
        <f>_xlfn.XLOOKUP(Table7[[#This Row],[Merged Customer ID]],Table6_20[Merged Customer ID],Table6_20[Hospital tier])</f>
        <v>tier - 2</v>
      </c>
      <c r="O415" s="30" t="str">
        <f>_xlfn.XLOOKUP(Table7[[#This Row],[Merged Customer ID]],Table6_20[Merged Customer ID],Table6_20[City tier])</f>
        <v>tier - 1</v>
      </c>
      <c r="P415" s="30" t="str">
        <f>_xlfn.XLOOKUP(Table7[[#This Row],[Merged Customer ID]],Table6_20[Merged Customer ID],Table6_20[State ID])</f>
        <v>R1024</v>
      </c>
      <c r="Q415" s="36">
        <f>_xlfn.XLOOKUP(Table7[[#This Row],[Merged Customer ID]],Table6_20[Merged Customer ID],Table6_20[Age])</f>
        <v>53.875</v>
      </c>
    </row>
    <row r="416" spans="1:17" x14ac:dyDescent="0.35">
      <c r="A416" s="22" t="s">
        <v>1957</v>
      </c>
      <c r="B416" s="22" t="str">
        <f>_xlfn.XLOOKUP(Table7[[#This Row],[Merged Customer ID]],Table2_1[Merged Customer ID],Table2_1[First Name])</f>
        <v>Schallner</v>
      </c>
      <c r="C416" s="22">
        <f>_xlfn.XLOOKUP(Table7[[#This Row],[Merged Customer ID]],Table3__3_16[Customer ID],Table3__3_16[BMI])</f>
        <v>24.32</v>
      </c>
      <c r="D416" s="22">
        <f>_xlfn.XLOOKUP(Table7[[#This Row],[Merged Customer ID]],Table3__3_16[Customer ID],Table3__3_16[HBA1C])</f>
        <v>10.47</v>
      </c>
      <c r="E416" s="22" t="str">
        <f>_xlfn.XLOOKUP(Table7[[#This Row],[Merged Customer ID]],Table3__3_16[Customer ID],Table3__3_16[Heart Issues])</f>
        <v>Yes</v>
      </c>
      <c r="F416" s="22" t="str">
        <f>_xlfn.XLOOKUP(Table7[[#This Row],[Merged Customer ID]],Table3__3_16[Customer ID],Table3__3_16[Any Transplants])</f>
        <v>No</v>
      </c>
      <c r="G416" s="22" t="str">
        <f>_xlfn.XLOOKUP(Table7[[#This Row],[Merged Customer ID]],Table3__3_16[Customer ID],Table3__3_16[Cancer history])</f>
        <v>No</v>
      </c>
      <c r="H416" s="22">
        <f>_xlfn.XLOOKUP(Table7[[#This Row],[Merged Customer ID]],Table3__3_16[Customer ID],Table3__3_16[NumberOfMajorSurgeries])</f>
        <v>2</v>
      </c>
      <c r="I416" s="22" t="str">
        <f>_xlfn.XLOOKUP(Table7[[#This Row],[Merged Customer ID]],Table3__3_16[Customer ID],Table3__3_16[smoker])</f>
        <v>Yes</v>
      </c>
      <c r="J416" s="22" t="str">
        <f>_xlfn.XLOOKUP(Table7[[#This Row],[Merged Customer ID]],Table3__3_16[Customer ID],Table3__3_16[Weight Status])</f>
        <v>Normal Weight</v>
      </c>
      <c r="K416" s="22" t="str">
        <f>_xlfn.XLOOKUP(Table7[[#This Row],[Merged Customer ID]],Table3__3_16[Customer ID],Table3__3_16[Sugar Status])</f>
        <v>Diabetes</v>
      </c>
      <c r="L416" s="25">
        <f>_xlfn.XLOOKUP(Table7[[#This Row],[Merged Customer ID]],Table6_20[Merged Customer ID],Table6_20[Date of Birth])</f>
        <v>25898</v>
      </c>
      <c r="M416" s="29">
        <f>_xlfn.XLOOKUP(Table7[[#This Row],[Merged Customer ID]],Table6_20[Merged Customer ID],Table6_20[charges],"0",0)</f>
        <v>24869.84</v>
      </c>
      <c r="N416" s="29" t="str">
        <f>_xlfn.XLOOKUP(Table7[[#This Row],[Merged Customer ID]],Table6_20[Merged Customer ID],Table6_20[Hospital tier])</f>
        <v>tier - 2</v>
      </c>
      <c r="O416" s="29" t="str">
        <f>_xlfn.XLOOKUP(Table7[[#This Row],[Merged Customer ID]],Table6_20[Merged Customer ID],Table6_20[City tier])</f>
        <v>tier - 2</v>
      </c>
      <c r="P416" s="29" t="str">
        <f>_xlfn.XLOOKUP(Table7[[#This Row],[Merged Customer ID]],Table6_20[Merged Customer ID],Table6_20[State ID])</f>
        <v>R1016</v>
      </c>
      <c r="Q416" s="35">
        <f>_xlfn.XLOOKUP(Table7[[#This Row],[Merged Customer ID]],Table6_20[Merged Customer ID],Table6_20[Age])</f>
        <v>52.533333333333331</v>
      </c>
    </row>
    <row r="417" spans="1:17" x14ac:dyDescent="0.35">
      <c r="A417" s="23" t="s">
        <v>1956</v>
      </c>
      <c r="B417" s="23" t="str">
        <f>_xlfn.XLOOKUP(Table7[[#This Row],[Merged Customer ID]],Table2_1[Merged Customer ID],Table2_1[First Name])</f>
        <v>Dunlap</v>
      </c>
      <c r="C417" s="23">
        <f>_xlfn.XLOOKUP(Table7[[#This Row],[Merged Customer ID]],Table3__3_16[Customer ID],Table3__3_16[BMI])</f>
        <v>20.96</v>
      </c>
      <c r="D417" s="23">
        <f>_xlfn.XLOOKUP(Table7[[#This Row],[Merged Customer ID]],Table3__3_16[Customer ID],Table3__3_16[HBA1C])</f>
        <v>4.04</v>
      </c>
      <c r="E417" s="22" t="str">
        <f>_xlfn.XLOOKUP(Table7[[#This Row],[Merged Customer ID]],Table3__3_16[Customer ID],Table3__3_16[Heart Issues])</f>
        <v>Yes</v>
      </c>
      <c r="F417" s="23" t="str">
        <f>_xlfn.XLOOKUP(Table7[[#This Row],[Merged Customer ID]],Table3__3_16[Customer ID],Table3__3_16[Any Transplants])</f>
        <v>No</v>
      </c>
      <c r="G417" s="23" t="str">
        <f>_xlfn.XLOOKUP(Table7[[#This Row],[Merged Customer ID]],Table3__3_16[Customer ID],Table3__3_16[Cancer history])</f>
        <v>No</v>
      </c>
      <c r="H417" s="23">
        <f>_xlfn.XLOOKUP(Table7[[#This Row],[Merged Customer ID]],Table3__3_16[Customer ID],Table3__3_16[NumberOfMajorSurgeries])</f>
        <v>1</v>
      </c>
      <c r="I417" s="23" t="str">
        <f>_xlfn.XLOOKUP(Table7[[#This Row],[Merged Customer ID]],Table3__3_16[Customer ID],Table3__3_16[smoker])</f>
        <v>Yes</v>
      </c>
      <c r="J417" s="23" t="str">
        <f>_xlfn.XLOOKUP(Table7[[#This Row],[Merged Customer ID]],Table3__3_16[Customer ID],Table3__3_16[Weight Status])</f>
        <v>Normal Weight</v>
      </c>
      <c r="K417" s="23" t="str">
        <f>_xlfn.XLOOKUP(Table7[[#This Row],[Merged Customer ID]],Table3__3_16[Customer ID],Table3__3_16[Sugar Status])</f>
        <v>Normal</v>
      </c>
      <c r="L417" s="26">
        <f>_xlfn.XLOOKUP(Table7[[#This Row],[Merged Customer ID]],Table6_20[Merged Customer ID],Table6_20[Date of Birth])</f>
        <v>34860</v>
      </c>
      <c r="M417" s="30">
        <f>_xlfn.XLOOKUP(Table7[[#This Row],[Merged Customer ID]],Table6_20[Merged Customer ID],Table6_20[charges],"0",0)</f>
        <v>24863.25</v>
      </c>
      <c r="N417" s="30" t="str">
        <f>_xlfn.XLOOKUP(Table7[[#This Row],[Merged Customer ID]],Table6_20[Merged Customer ID],Table6_20[Hospital tier])</f>
        <v>tier - 2</v>
      </c>
      <c r="O417" s="30" t="str">
        <f>_xlfn.XLOOKUP(Table7[[#This Row],[Merged Customer ID]],Table6_20[Merged Customer ID],Table6_20[City tier])</f>
        <v>tier - 3</v>
      </c>
      <c r="P417" s="30" t="str">
        <f>_xlfn.XLOOKUP(Table7[[#This Row],[Merged Customer ID]],Table6_20[Merged Customer ID],Table6_20[State ID])</f>
        <v>R1011</v>
      </c>
      <c r="Q417" s="36">
        <f>_xlfn.XLOOKUP(Table7[[#This Row],[Merged Customer ID]],Table6_20[Merged Customer ID],Table6_20[Age])</f>
        <v>27.994444444444444</v>
      </c>
    </row>
    <row r="418" spans="1:17" x14ac:dyDescent="0.35">
      <c r="A418" s="22" t="s">
        <v>1955</v>
      </c>
      <c r="B418" s="22" t="str">
        <f>_xlfn.XLOOKUP(Table7[[#This Row],[Merged Customer ID]],Table2_1[Merged Customer ID],Table2_1[First Name])</f>
        <v>Messing</v>
      </c>
      <c r="C418" s="22">
        <f>_xlfn.XLOOKUP(Table7[[#This Row],[Merged Customer ID]],Table3__3_16[Customer ID],Table3__3_16[BMI])</f>
        <v>19.68</v>
      </c>
      <c r="D418" s="22">
        <f>_xlfn.XLOOKUP(Table7[[#This Row],[Merged Customer ID]],Table3__3_16[Customer ID],Table3__3_16[HBA1C])</f>
        <v>5.74</v>
      </c>
      <c r="E418" s="22" t="str">
        <f>_xlfn.XLOOKUP(Table7[[#This Row],[Merged Customer ID]],Table3__3_16[Customer ID],Table3__3_16[Heart Issues])</f>
        <v>No</v>
      </c>
      <c r="F418" s="22" t="str">
        <f>_xlfn.XLOOKUP(Table7[[#This Row],[Merged Customer ID]],Table3__3_16[Customer ID],Table3__3_16[Any Transplants])</f>
        <v>No</v>
      </c>
      <c r="G418" s="22" t="str">
        <f>_xlfn.XLOOKUP(Table7[[#This Row],[Merged Customer ID]],Table3__3_16[Customer ID],Table3__3_16[Cancer history])</f>
        <v>No</v>
      </c>
      <c r="H418" s="22">
        <f>_xlfn.XLOOKUP(Table7[[#This Row],[Merged Customer ID]],Table3__3_16[Customer ID],Table3__3_16[NumberOfMajorSurgeries])</f>
        <v>0</v>
      </c>
      <c r="I418" s="22" t="str">
        <f>_xlfn.XLOOKUP(Table7[[#This Row],[Merged Customer ID]],Table3__3_16[Customer ID],Table3__3_16[smoker])</f>
        <v>Yes</v>
      </c>
      <c r="J418" s="22" t="str">
        <f>_xlfn.XLOOKUP(Table7[[#This Row],[Merged Customer ID]],Table3__3_16[Customer ID],Table3__3_16[Weight Status])</f>
        <v>Normal Weight</v>
      </c>
      <c r="K418" s="22" t="str">
        <f>_xlfn.XLOOKUP(Table7[[#This Row],[Merged Customer ID]],Table3__3_16[Customer ID],Table3__3_16[Sugar Status])</f>
        <v>Prediabetes</v>
      </c>
      <c r="L418" s="25">
        <f>_xlfn.XLOOKUP(Table7[[#This Row],[Merged Customer ID]],Table6_20[Merged Customer ID],Table6_20[Date of Birth])</f>
        <v>34586</v>
      </c>
      <c r="M418" s="29">
        <f>_xlfn.XLOOKUP(Table7[[#This Row],[Merged Customer ID]],Table6_20[Merged Customer ID],Table6_20[charges],"0",0)</f>
        <v>24817.25</v>
      </c>
      <c r="N418" s="29" t="str">
        <f>_xlfn.XLOOKUP(Table7[[#This Row],[Merged Customer ID]],Table6_20[Merged Customer ID],Table6_20[Hospital tier])</f>
        <v>tier - 2</v>
      </c>
      <c r="O418" s="29" t="str">
        <f>_xlfn.XLOOKUP(Table7[[#This Row],[Merged Customer ID]],Table6_20[Merged Customer ID],Table6_20[City tier])</f>
        <v>tier - 2</v>
      </c>
      <c r="P418" s="29" t="str">
        <f>_xlfn.XLOOKUP(Table7[[#This Row],[Merged Customer ID]],Table6_20[Merged Customer ID],Table6_20[State ID])</f>
        <v>R1011</v>
      </c>
      <c r="Q418" s="35">
        <f>_xlfn.XLOOKUP(Table7[[#This Row],[Merged Customer ID]],Table6_20[Merged Customer ID],Table6_20[Age])</f>
        <v>28.747222222222224</v>
      </c>
    </row>
    <row r="419" spans="1:17" x14ac:dyDescent="0.35">
      <c r="A419" s="23" t="s">
        <v>1954</v>
      </c>
      <c r="B419" s="23" t="str">
        <f>_xlfn.XLOOKUP(Table7[[#This Row],[Merged Customer ID]],Table2_1[Merged Customer ID],Table2_1[First Name])</f>
        <v>Bondell</v>
      </c>
      <c r="C419" s="23">
        <f>_xlfn.XLOOKUP(Table7[[#This Row],[Merged Customer ID]],Table3__3_16[Customer ID],Table3__3_16[BMI])</f>
        <v>18.100000000000001</v>
      </c>
      <c r="D419" s="23">
        <f>_xlfn.XLOOKUP(Table7[[#This Row],[Merged Customer ID]],Table3__3_16[Customer ID],Table3__3_16[HBA1C])</f>
        <v>6.33</v>
      </c>
      <c r="E419" s="22" t="str">
        <f>_xlfn.XLOOKUP(Table7[[#This Row],[Merged Customer ID]],Table3__3_16[Customer ID],Table3__3_16[Heart Issues])</f>
        <v>No</v>
      </c>
      <c r="F419" s="23" t="str">
        <f>_xlfn.XLOOKUP(Table7[[#This Row],[Merged Customer ID]],Table3__3_16[Customer ID],Table3__3_16[Any Transplants])</f>
        <v>No</v>
      </c>
      <c r="G419" s="23" t="str">
        <f>_xlfn.XLOOKUP(Table7[[#This Row],[Merged Customer ID]],Table3__3_16[Customer ID],Table3__3_16[Cancer history])</f>
        <v>No</v>
      </c>
      <c r="H419" s="23">
        <f>_xlfn.XLOOKUP(Table7[[#This Row],[Merged Customer ID]],Table3__3_16[Customer ID],Table3__3_16[NumberOfMajorSurgeries])</f>
        <v>1</v>
      </c>
      <c r="I419" s="23" t="str">
        <f>_xlfn.XLOOKUP(Table7[[#This Row],[Merged Customer ID]],Table3__3_16[Customer ID],Table3__3_16[smoker])</f>
        <v>Yes</v>
      </c>
      <c r="J419" s="23" t="str">
        <f>_xlfn.XLOOKUP(Table7[[#This Row],[Merged Customer ID]],Table3__3_16[Customer ID],Table3__3_16[Weight Status])</f>
        <v>Underweight</v>
      </c>
      <c r="K419" s="23" t="str">
        <f>_xlfn.XLOOKUP(Table7[[#This Row],[Merged Customer ID]],Table3__3_16[Customer ID],Table3__3_16[Sugar Status])</f>
        <v>Prediabetes</v>
      </c>
      <c r="L419" s="26">
        <f>_xlfn.XLOOKUP(Table7[[#This Row],[Merged Customer ID]],Table6_20[Merged Customer ID],Table6_20[Date of Birth])</f>
        <v>33888</v>
      </c>
      <c r="M419" s="30">
        <f>_xlfn.XLOOKUP(Table7[[#This Row],[Merged Customer ID]],Table6_20[Merged Customer ID],Table6_20[charges],"0",0)</f>
        <v>24795.040000000001</v>
      </c>
      <c r="N419" s="30" t="str">
        <f>_xlfn.XLOOKUP(Table7[[#This Row],[Merged Customer ID]],Table6_20[Merged Customer ID],Table6_20[Hospital tier])</f>
        <v>tier - 2</v>
      </c>
      <c r="O419" s="30" t="str">
        <f>_xlfn.XLOOKUP(Table7[[#This Row],[Merged Customer ID]],Table6_20[Merged Customer ID],Table6_20[City tier])</f>
        <v>tier - 3</v>
      </c>
      <c r="P419" s="30" t="str">
        <f>_xlfn.XLOOKUP(Table7[[#This Row],[Merged Customer ID]],Table6_20[Merged Customer ID],Table6_20[State ID])</f>
        <v>R1011</v>
      </c>
      <c r="Q419" s="36">
        <f>_xlfn.XLOOKUP(Table7[[#This Row],[Merged Customer ID]],Table6_20[Merged Customer ID],Table6_20[Age])</f>
        <v>30.658333333333335</v>
      </c>
    </row>
    <row r="420" spans="1:17" x14ac:dyDescent="0.35">
      <c r="A420" s="22" t="s">
        <v>1953</v>
      </c>
      <c r="B420" s="22" t="str">
        <f>_xlfn.XLOOKUP(Table7[[#This Row],[Merged Customer ID]],Table2_1[Merged Customer ID],Table2_1[First Name])</f>
        <v>Gaughan</v>
      </c>
      <c r="C420" s="22">
        <f>_xlfn.XLOOKUP(Table7[[#This Row],[Merged Customer ID]],Table3__3_16[Customer ID],Table3__3_16[BMI])</f>
        <v>29.64</v>
      </c>
      <c r="D420" s="22">
        <f>_xlfn.XLOOKUP(Table7[[#This Row],[Merged Customer ID]],Table3__3_16[Customer ID],Table3__3_16[HBA1C])</f>
        <v>4.28</v>
      </c>
      <c r="E420" s="22" t="str">
        <f>_xlfn.XLOOKUP(Table7[[#This Row],[Merged Customer ID]],Table3__3_16[Customer ID],Table3__3_16[Heart Issues])</f>
        <v>Yes</v>
      </c>
      <c r="F420" s="22" t="str">
        <f>_xlfn.XLOOKUP(Table7[[#This Row],[Merged Customer ID]],Table3__3_16[Customer ID],Table3__3_16[Any Transplants])</f>
        <v>No</v>
      </c>
      <c r="G420" s="22" t="str">
        <f>_xlfn.XLOOKUP(Table7[[#This Row],[Merged Customer ID]],Table3__3_16[Customer ID],Table3__3_16[Cancer history])</f>
        <v>No</v>
      </c>
      <c r="H420" s="22">
        <f>_xlfn.XLOOKUP(Table7[[#This Row],[Merged Customer ID]],Table3__3_16[Customer ID],Table3__3_16[NumberOfMajorSurgeries])</f>
        <v>0</v>
      </c>
      <c r="I420" s="22" t="str">
        <f>_xlfn.XLOOKUP(Table7[[#This Row],[Merged Customer ID]],Table3__3_16[Customer ID],Table3__3_16[smoker])</f>
        <v>No</v>
      </c>
      <c r="J420" s="22" t="str">
        <f>_xlfn.XLOOKUP(Table7[[#This Row],[Merged Customer ID]],Table3__3_16[Customer ID],Table3__3_16[Weight Status])</f>
        <v>Overweight</v>
      </c>
      <c r="K420" s="22" t="str">
        <f>_xlfn.XLOOKUP(Table7[[#This Row],[Merged Customer ID]],Table3__3_16[Customer ID],Table3__3_16[Sugar Status])</f>
        <v>Normal</v>
      </c>
      <c r="L420" s="25">
        <f>_xlfn.XLOOKUP(Table7[[#This Row],[Merged Customer ID]],Table6_20[Merged Customer ID],Table6_20[Date of Birth])</f>
        <v>35305</v>
      </c>
      <c r="M420" s="29">
        <f>_xlfn.XLOOKUP(Table7[[#This Row],[Merged Customer ID]],Table6_20[Merged Customer ID],Table6_20[charges],"0",0)</f>
        <v>24671.66</v>
      </c>
      <c r="N420" s="29" t="str">
        <f>_xlfn.XLOOKUP(Table7[[#This Row],[Merged Customer ID]],Table6_20[Merged Customer ID],Table6_20[Hospital tier])</f>
        <v>tier - 2</v>
      </c>
      <c r="O420" s="29" t="str">
        <f>_xlfn.XLOOKUP(Table7[[#This Row],[Merged Customer ID]],Table6_20[Merged Customer ID],Table6_20[City tier])</f>
        <v>tier - 1</v>
      </c>
      <c r="P420" s="29" t="str">
        <f>_xlfn.XLOOKUP(Table7[[#This Row],[Merged Customer ID]],Table6_20[Merged Customer ID],Table6_20[State ID])</f>
        <v>R1024</v>
      </c>
      <c r="Q420" s="35">
        <f>_xlfn.XLOOKUP(Table7[[#This Row],[Merged Customer ID]],Table6_20[Merged Customer ID],Table6_20[Age])</f>
        <v>26.777777777777779</v>
      </c>
    </row>
    <row r="421" spans="1:17" x14ac:dyDescent="0.35">
      <c r="A421" s="23" t="s">
        <v>1952</v>
      </c>
      <c r="B421" s="23" t="str">
        <f>_xlfn.XLOOKUP(Table7[[#This Row],[Merged Customer ID]],Table2_1[Merged Customer ID],Table2_1[First Name])</f>
        <v>Gruman</v>
      </c>
      <c r="C421" s="23">
        <f>_xlfn.XLOOKUP(Table7[[#This Row],[Merged Customer ID]],Table3__3_16[Customer ID],Table3__3_16[BMI])</f>
        <v>25.3</v>
      </c>
      <c r="D421" s="23">
        <f>_xlfn.XLOOKUP(Table7[[#This Row],[Merged Customer ID]],Table3__3_16[Customer ID],Table3__3_16[HBA1C])</f>
        <v>9.4700000000000006</v>
      </c>
      <c r="E421" s="22" t="str">
        <f>_xlfn.XLOOKUP(Table7[[#This Row],[Merged Customer ID]],Table3__3_16[Customer ID],Table3__3_16[Heart Issues])</f>
        <v>Yes</v>
      </c>
      <c r="F421" s="23" t="str">
        <f>_xlfn.XLOOKUP(Table7[[#This Row],[Merged Customer ID]],Table3__3_16[Customer ID],Table3__3_16[Any Transplants])</f>
        <v>No</v>
      </c>
      <c r="G421" s="23" t="str">
        <f>_xlfn.XLOOKUP(Table7[[#This Row],[Merged Customer ID]],Table3__3_16[Customer ID],Table3__3_16[Cancer history])</f>
        <v>No</v>
      </c>
      <c r="H421" s="23">
        <f>_xlfn.XLOOKUP(Table7[[#This Row],[Merged Customer ID]],Table3__3_16[Customer ID],Table3__3_16[NumberOfMajorSurgeries])</f>
        <v>2</v>
      </c>
      <c r="I421" s="23" t="str">
        <f>_xlfn.XLOOKUP(Table7[[#This Row],[Merged Customer ID]],Table3__3_16[Customer ID],Table3__3_16[smoker])</f>
        <v>Yes</v>
      </c>
      <c r="J421" s="23" t="str">
        <f>_xlfn.XLOOKUP(Table7[[#This Row],[Merged Customer ID]],Table3__3_16[Customer ID],Table3__3_16[Weight Status])</f>
        <v>Overweight</v>
      </c>
      <c r="K421" s="23" t="str">
        <f>_xlfn.XLOOKUP(Table7[[#This Row],[Merged Customer ID]],Table3__3_16[Customer ID],Table3__3_16[Sugar Status])</f>
        <v>Diabetes</v>
      </c>
      <c r="L421" s="26">
        <f>_xlfn.XLOOKUP(Table7[[#This Row],[Merged Customer ID]],Table6_20[Merged Customer ID],Table6_20[Date of Birth])</f>
        <v>25731</v>
      </c>
      <c r="M421" s="30">
        <f>_xlfn.XLOOKUP(Table7[[#This Row],[Merged Customer ID]],Table6_20[Merged Customer ID],Table6_20[charges],"0",0)</f>
        <v>24667.42</v>
      </c>
      <c r="N421" s="30" t="str">
        <f>_xlfn.XLOOKUP(Table7[[#This Row],[Merged Customer ID]],Table6_20[Merged Customer ID],Table6_20[Hospital tier])</f>
        <v>tier - 2</v>
      </c>
      <c r="O421" s="30" t="str">
        <f>_xlfn.XLOOKUP(Table7[[#This Row],[Merged Customer ID]],Table6_20[Merged Customer ID],Table6_20[City tier])</f>
        <v>tier - 3</v>
      </c>
      <c r="P421" s="30" t="str">
        <f>_xlfn.XLOOKUP(Table7[[#This Row],[Merged Customer ID]],Table6_20[Merged Customer ID],Table6_20[State ID])</f>
        <v>R1013</v>
      </c>
      <c r="Q421" s="36">
        <f>_xlfn.XLOOKUP(Table7[[#This Row],[Merged Customer ID]],Table6_20[Merged Customer ID],Table6_20[Age])</f>
        <v>52.988888888888887</v>
      </c>
    </row>
    <row r="422" spans="1:17" x14ac:dyDescent="0.35">
      <c r="A422" s="22" t="s">
        <v>1951</v>
      </c>
      <c r="B422" s="22" t="str">
        <f>_xlfn.XLOOKUP(Table7[[#This Row],[Merged Customer ID]],Table2_1[Merged Customer ID],Table2_1[First Name])</f>
        <v>Whitlow</v>
      </c>
      <c r="C422" s="22">
        <f>_xlfn.XLOOKUP(Table7[[#This Row],[Merged Customer ID]],Table3__3_16[Customer ID],Table3__3_16[BMI])</f>
        <v>27.6</v>
      </c>
      <c r="D422" s="22">
        <f>_xlfn.XLOOKUP(Table7[[#This Row],[Merged Customer ID]],Table3__3_16[Customer ID],Table3__3_16[HBA1C])</f>
        <v>4.8499999999999996</v>
      </c>
      <c r="E422" s="22" t="str">
        <f>_xlfn.XLOOKUP(Table7[[#This Row],[Merged Customer ID]],Table3__3_16[Customer ID],Table3__3_16[Heart Issues])</f>
        <v>Yes</v>
      </c>
      <c r="F422" s="22" t="str">
        <f>_xlfn.XLOOKUP(Table7[[#This Row],[Merged Customer ID]],Table3__3_16[Customer ID],Table3__3_16[Any Transplants])</f>
        <v>No</v>
      </c>
      <c r="G422" s="22" t="str">
        <f>_xlfn.XLOOKUP(Table7[[#This Row],[Merged Customer ID]],Table3__3_16[Customer ID],Table3__3_16[Cancer history])</f>
        <v>No</v>
      </c>
      <c r="H422" s="22">
        <f>_xlfn.XLOOKUP(Table7[[#This Row],[Merged Customer ID]],Table3__3_16[Customer ID],Table3__3_16[NumberOfMajorSurgeries])</f>
        <v>0</v>
      </c>
      <c r="I422" s="22" t="str">
        <f>_xlfn.XLOOKUP(Table7[[#This Row],[Merged Customer ID]],Table3__3_16[Customer ID],Table3__3_16[smoker])</f>
        <v>No</v>
      </c>
      <c r="J422" s="22" t="str">
        <f>_xlfn.XLOOKUP(Table7[[#This Row],[Merged Customer ID]],Table3__3_16[Customer ID],Table3__3_16[Weight Status])</f>
        <v>Overweight</v>
      </c>
      <c r="K422" s="22" t="str">
        <f>_xlfn.XLOOKUP(Table7[[#This Row],[Merged Customer ID]],Table3__3_16[Customer ID],Table3__3_16[Sugar Status])</f>
        <v>Normal</v>
      </c>
      <c r="L422" s="25">
        <f>_xlfn.XLOOKUP(Table7[[#This Row],[Merged Customer ID]],Table6_20[Merged Customer ID],Table6_20[Date of Birth])</f>
        <v>28045</v>
      </c>
      <c r="M422" s="29">
        <f>_xlfn.XLOOKUP(Table7[[#This Row],[Merged Customer ID]],Table6_20[Merged Customer ID],Table6_20[charges],"0",0)</f>
        <v>24603.05</v>
      </c>
      <c r="N422" s="29" t="str">
        <f>_xlfn.XLOOKUP(Table7[[#This Row],[Merged Customer ID]],Table6_20[Merged Customer ID],Table6_20[Hospital tier])</f>
        <v>tier - 2</v>
      </c>
      <c r="O422" s="29" t="str">
        <f>_xlfn.XLOOKUP(Table7[[#This Row],[Merged Customer ID]],Table6_20[Merged Customer ID],Table6_20[City tier])</f>
        <v>tier - 2</v>
      </c>
      <c r="P422" s="29" t="str">
        <f>_xlfn.XLOOKUP(Table7[[#This Row],[Merged Customer ID]],Table6_20[Merged Customer ID],Table6_20[State ID])</f>
        <v>R1011</v>
      </c>
      <c r="Q422" s="35">
        <f>_xlfn.XLOOKUP(Table7[[#This Row],[Merged Customer ID]],Table6_20[Merged Customer ID],Table6_20[Age])</f>
        <v>46.655555555555559</v>
      </c>
    </row>
    <row r="423" spans="1:17" x14ac:dyDescent="0.35">
      <c r="A423" s="23" t="s">
        <v>1950</v>
      </c>
      <c r="B423" s="23" t="str">
        <f>_xlfn.XLOOKUP(Table7[[#This Row],[Merged Customer ID]],Table2_1[Merged Customer ID],Table2_1[First Name])</f>
        <v>Robinson</v>
      </c>
      <c r="C423" s="23">
        <f>_xlfn.XLOOKUP(Table7[[#This Row],[Merged Customer ID]],Table3__3_16[Customer ID],Table3__3_16[BMI])</f>
        <v>27.645</v>
      </c>
      <c r="D423" s="23">
        <f>_xlfn.XLOOKUP(Table7[[#This Row],[Merged Customer ID]],Table3__3_16[Customer ID],Table3__3_16[HBA1C])</f>
        <v>11.03</v>
      </c>
      <c r="E423" s="22" t="str">
        <f>_xlfn.XLOOKUP(Table7[[#This Row],[Merged Customer ID]],Table3__3_16[Customer ID],Table3__3_16[Heart Issues])</f>
        <v>Yes</v>
      </c>
      <c r="F423" s="23" t="str">
        <f>_xlfn.XLOOKUP(Table7[[#This Row],[Merged Customer ID]],Table3__3_16[Customer ID],Table3__3_16[Any Transplants])</f>
        <v>No</v>
      </c>
      <c r="G423" s="23" t="str">
        <f>_xlfn.XLOOKUP(Table7[[#This Row],[Merged Customer ID]],Table3__3_16[Customer ID],Table3__3_16[Cancer history])</f>
        <v>No</v>
      </c>
      <c r="H423" s="23">
        <f>_xlfn.XLOOKUP(Table7[[#This Row],[Merged Customer ID]],Table3__3_16[Customer ID],Table3__3_16[NumberOfMajorSurgeries])</f>
        <v>1</v>
      </c>
      <c r="I423" s="23" t="str">
        <f>_xlfn.XLOOKUP(Table7[[#This Row],[Merged Customer ID]],Table3__3_16[Customer ID],Table3__3_16[smoker])</f>
        <v>Yes</v>
      </c>
      <c r="J423" s="23" t="str">
        <f>_xlfn.XLOOKUP(Table7[[#This Row],[Merged Customer ID]],Table3__3_16[Customer ID],Table3__3_16[Weight Status])</f>
        <v>Overweight</v>
      </c>
      <c r="K423" s="23" t="str">
        <f>_xlfn.XLOOKUP(Table7[[#This Row],[Merged Customer ID]],Table3__3_16[Customer ID],Table3__3_16[Sugar Status])</f>
        <v>Diabetes</v>
      </c>
      <c r="L423" s="26">
        <f>_xlfn.XLOOKUP(Table7[[#This Row],[Merged Customer ID]],Table6_20[Merged Customer ID],Table6_20[Date of Birth])</f>
        <v>27558</v>
      </c>
      <c r="M423" s="30">
        <f>_xlfn.XLOOKUP(Table7[[#This Row],[Merged Customer ID]],Table6_20[Merged Customer ID],Table6_20[charges],"0",0)</f>
        <v>24535.7</v>
      </c>
      <c r="N423" s="30" t="str">
        <f>_xlfn.XLOOKUP(Table7[[#This Row],[Merged Customer ID]],Table6_20[Merged Customer ID],Table6_20[Hospital tier])</f>
        <v>tier - 2</v>
      </c>
      <c r="O423" s="30" t="str">
        <f>_xlfn.XLOOKUP(Table7[[#This Row],[Merged Customer ID]],Table6_20[Merged Customer ID],Table6_20[City tier])</f>
        <v>tier - 2</v>
      </c>
      <c r="P423" s="30" t="str">
        <f>_xlfn.XLOOKUP(Table7[[#This Row],[Merged Customer ID]],Table6_20[Merged Customer ID],Table6_20[State ID])</f>
        <v>R1012</v>
      </c>
      <c r="Q423" s="36">
        <f>_xlfn.XLOOKUP(Table7[[#This Row],[Merged Customer ID]],Table6_20[Merged Customer ID],Table6_20[Age])</f>
        <v>47.986111111111114</v>
      </c>
    </row>
    <row r="424" spans="1:17" x14ac:dyDescent="0.35">
      <c r="A424" s="22" t="s">
        <v>1949</v>
      </c>
      <c r="B424" s="22" t="str">
        <f>_xlfn.XLOOKUP(Table7[[#This Row],[Merged Customer ID]],Table2_1[Merged Customer ID],Table2_1[First Name])</f>
        <v>Sabo</v>
      </c>
      <c r="C424" s="22">
        <f>_xlfn.XLOOKUP(Table7[[#This Row],[Merged Customer ID]],Table3__3_16[Customer ID],Table3__3_16[BMI])</f>
        <v>27.6</v>
      </c>
      <c r="D424" s="22">
        <f>_xlfn.XLOOKUP(Table7[[#This Row],[Merged Customer ID]],Table3__3_16[Customer ID],Table3__3_16[HBA1C])</f>
        <v>5.22</v>
      </c>
      <c r="E424" s="22" t="str">
        <f>_xlfn.XLOOKUP(Table7[[#This Row],[Merged Customer ID]],Table3__3_16[Customer ID],Table3__3_16[Heart Issues])</f>
        <v>No</v>
      </c>
      <c r="F424" s="22" t="str">
        <f>_xlfn.XLOOKUP(Table7[[#This Row],[Merged Customer ID]],Table3__3_16[Customer ID],Table3__3_16[Any Transplants])</f>
        <v>No</v>
      </c>
      <c r="G424" s="22" t="str">
        <f>_xlfn.XLOOKUP(Table7[[#This Row],[Merged Customer ID]],Table3__3_16[Customer ID],Table3__3_16[Cancer history])</f>
        <v>No</v>
      </c>
      <c r="H424" s="22">
        <f>_xlfn.XLOOKUP(Table7[[#This Row],[Merged Customer ID]],Table3__3_16[Customer ID],Table3__3_16[NumberOfMajorSurgeries])</f>
        <v>2</v>
      </c>
      <c r="I424" s="22" t="str">
        <f>_xlfn.XLOOKUP(Table7[[#This Row],[Merged Customer ID]],Table3__3_16[Customer ID],Table3__3_16[smoker])</f>
        <v>Yes</v>
      </c>
      <c r="J424" s="22" t="str">
        <f>_xlfn.XLOOKUP(Table7[[#This Row],[Merged Customer ID]],Table3__3_16[Customer ID],Table3__3_16[Weight Status])</f>
        <v>Overweight</v>
      </c>
      <c r="K424" s="22" t="str">
        <f>_xlfn.XLOOKUP(Table7[[#This Row],[Merged Customer ID]],Table3__3_16[Customer ID],Table3__3_16[Sugar Status])</f>
        <v>Normal</v>
      </c>
      <c r="L424" s="25">
        <f>_xlfn.XLOOKUP(Table7[[#This Row],[Merged Customer ID]],Table6_20[Merged Customer ID],Table6_20[Date of Birth])</f>
        <v>26556</v>
      </c>
      <c r="M424" s="29">
        <f>_xlfn.XLOOKUP(Table7[[#This Row],[Merged Customer ID]],Table6_20[Merged Customer ID],Table6_20[charges],"0",0)</f>
        <v>24520.26</v>
      </c>
      <c r="N424" s="29" t="str">
        <f>_xlfn.XLOOKUP(Table7[[#This Row],[Merged Customer ID]],Table6_20[Merged Customer ID],Table6_20[Hospital tier])</f>
        <v>tier - 2</v>
      </c>
      <c r="O424" s="29" t="str">
        <f>_xlfn.XLOOKUP(Table7[[#This Row],[Merged Customer ID]],Table6_20[Merged Customer ID],Table6_20[City tier])</f>
        <v>tier - 3</v>
      </c>
      <c r="P424" s="29" t="str">
        <f>_xlfn.XLOOKUP(Table7[[#This Row],[Merged Customer ID]],Table6_20[Merged Customer ID],Table6_20[State ID])</f>
        <v>R1011</v>
      </c>
      <c r="Q424" s="35">
        <f>_xlfn.XLOOKUP(Table7[[#This Row],[Merged Customer ID]],Table6_20[Merged Customer ID],Table6_20[Age])</f>
        <v>50.733333333333334</v>
      </c>
    </row>
    <row r="425" spans="1:17" x14ac:dyDescent="0.35">
      <c r="A425" s="23" t="s">
        <v>1948</v>
      </c>
      <c r="B425" s="23" t="str">
        <f>_xlfn.XLOOKUP(Table7[[#This Row],[Merged Customer ID]],Table2_1[Merged Customer ID],Table2_1[First Name])</f>
        <v>Nazarian</v>
      </c>
      <c r="C425" s="23">
        <f>_xlfn.XLOOKUP(Table7[[#This Row],[Merged Customer ID]],Table3__3_16[Customer ID],Table3__3_16[BMI])</f>
        <v>25.08</v>
      </c>
      <c r="D425" s="23">
        <f>_xlfn.XLOOKUP(Table7[[#This Row],[Merged Customer ID]],Table3__3_16[Customer ID],Table3__3_16[HBA1C])</f>
        <v>9.52</v>
      </c>
      <c r="E425" s="22" t="str">
        <f>_xlfn.XLOOKUP(Table7[[#This Row],[Merged Customer ID]],Table3__3_16[Customer ID],Table3__3_16[Heart Issues])</f>
        <v>Yes</v>
      </c>
      <c r="F425" s="23" t="str">
        <f>_xlfn.XLOOKUP(Table7[[#This Row],[Merged Customer ID]],Table3__3_16[Customer ID],Table3__3_16[Any Transplants])</f>
        <v>No</v>
      </c>
      <c r="G425" s="23" t="str">
        <f>_xlfn.XLOOKUP(Table7[[#This Row],[Merged Customer ID]],Table3__3_16[Customer ID],Table3__3_16[Cancer history])</f>
        <v>No</v>
      </c>
      <c r="H425" s="23">
        <f>_xlfn.XLOOKUP(Table7[[#This Row],[Merged Customer ID]],Table3__3_16[Customer ID],Table3__3_16[NumberOfMajorSurgeries])</f>
        <v>2</v>
      </c>
      <c r="I425" s="23" t="str">
        <f>_xlfn.XLOOKUP(Table7[[#This Row],[Merged Customer ID]],Table3__3_16[Customer ID],Table3__3_16[smoker])</f>
        <v>No</v>
      </c>
      <c r="J425" s="23" t="str">
        <f>_xlfn.XLOOKUP(Table7[[#This Row],[Merged Customer ID]],Table3__3_16[Customer ID],Table3__3_16[Weight Status])</f>
        <v>Overweight</v>
      </c>
      <c r="K425" s="23" t="str">
        <f>_xlfn.XLOOKUP(Table7[[#This Row],[Merged Customer ID]],Table3__3_16[Customer ID],Table3__3_16[Sugar Status])</f>
        <v>Diabetes</v>
      </c>
      <c r="L425" s="26">
        <f>_xlfn.XLOOKUP(Table7[[#This Row],[Merged Customer ID]],Table6_20[Merged Customer ID],Table6_20[Date of Birth])</f>
        <v>22575</v>
      </c>
      <c r="M425" s="30">
        <f>_xlfn.XLOOKUP(Table7[[#This Row],[Merged Customer ID]],Table6_20[Merged Customer ID],Table6_20[charges],"0",0)</f>
        <v>24513.09</v>
      </c>
      <c r="N425" s="30" t="str">
        <f>_xlfn.XLOOKUP(Table7[[#This Row],[Merged Customer ID]],Table6_20[Merged Customer ID],Table6_20[Hospital tier])</f>
        <v>tier - 2</v>
      </c>
      <c r="O425" s="30" t="str">
        <f>_xlfn.XLOOKUP(Table7[[#This Row],[Merged Customer ID]],Table6_20[Merged Customer ID],Table6_20[City tier])</f>
        <v>tier - 2</v>
      </c>
      <c r="P425" s="30" t="str">
        <f>_xlfn.XLOOKUP(Table7[[#This Row],[Merged Customer ID]],Table6_20[Merged Customer ID],Table6_20[State ID])</f>
        <v>R1013</v>
      </c>
      <c r="Q425" s="36">
        <f>_xlfn.XLOOKUP(Table7[[#This Row],[Merged Customer ID]],Table6_20[Merged Customer ID],Table6_20[Age])</f>
        <v>61.630555555555553</v>
      </c>
    </row>
    <row r="426" spans="1:17" x14ac:dyDescent="0.35">
      <c r="A426" s="22" t="s">
        <v>1947</v>
      </c>
      <c r="B426" s="22" t="str">
        <f>_xlfn.XLOOKUP(Table7[[#This Row],[Merged Customer ID]],Table2_1[Merged Customer ID],Table2_1[First Name])</f>
        <v>Lerma</v>
      </c>
      <c r="C426" s="22">
        <f>_xlfn.XLOOKUP(Table7[[#This Row],[Merged Customer ID]],Table3__3_16[Customer ID],Table3__3_16[BMI])</f>
        <v>30.02</v>
      </c>
      <c r="D426" s="22">
        <f>_xlfn.XLOOKUP(Table7[[#This Row],[Merged Customer ID]],Table3__3_16[Customer ID],Table3__3_16[HBA1C])</f>
        <v>11.09</v>
      </c>
      <c r="E426" s="22" t="str">
        <f>_xlfn.XLOOKUP(Table7[[#This Row],[Merged Customer ID]],Table3__3_16[Customer ID],Table3__3_16[Heart Issues])</f>
        <v>No</v>
      </c>
      <c r="F426" s="22" t="str">
        <f>_xlfn.XLOOKUP(Table7[[#This Row],[Merged Customer ID]],Table3__3_16[Customer ID],Table3__3_16[Any Transplants])</f>
        <v>No</v>
      </c>
      <c r="G426" s="22" t="str">
        <f>_xlfn.XLOOKUP(Table7[[#This Row],[Merged Customer ID]],Table3__3_16[Customer ID],Table3__3_16[Cancer history])</f>
        <v>No</v>
      </c>
      <c r="H426" s="22">
        <f>_xlfn.XLOOKUP(Table7[[#This Row],[Merged Customer ID]],Table3__3_16[Customer ID],Table3__3_16[NumberOfMajorSurgeries])</f>
        <v>0</v>
      </c>
      <c r="I426" s="22" t="str">
        <f>_xlfn.XLOOKUP(Table7[[#This Row],[Merged Customer ID]],Table3__3_16[Customer ID],Table3__3_16[smoker])</f>
        <v>No</v>
      </c>
      <c r="J426" s="22" t="str">
        <f>_xlfn.XLOOKUP(Table7[[#This Row],[Merged Customer ID]],Table3__3_16[Customer ID],Table3__3_16[Weight Status])</f>
        <v>Obesity</v>
      </c>
      <c r="K426" s="22" t="str">
        <f>_xlfn.XLOOKUP(Table7[[#This Row],[Merged Customer ID]],Table3__3_16[Customer ID],Table3__3_16[Sugar Status])</f>
        <v>Diabetes</v>
      </c>
      <c r="L426" s="25">
        <f>_xlfn.XLOOKUP(Table7[[#This Row],[Merged Customer ID]],Table6_20[Merged Customer ID],Table6_20[Date of Birth])</f>
        <v>25025</v>
      </c>
      <c r="M426" s="29">
        <f>_xlfn.XLOOKUP(Table7[[#This Row],[Merged Customer ID]],Table6_20[Merged Customer ID],Table6_20[charges],"0",0)</f>
        <v>24476.48</v>
      </c>
      <c r="N426" s="29" t="str">
        <f>_xlfn.XLOOKUP(Table7[[#This Row],[Merged Customer ID]],Table6_20[Merged Customer ID],Table6_20[Hospital tier])</f>
        <v>tier - 2</v>
      </c>
      <c r="O426" s="29" t="str">
        <f>_xlfn.XLOOKUP(Table7[[#This Row],[Merged Customer ID]],Table6_20[Merged Customer ID],Table6_20[City tier])</f>
        <v>tier - 2</v>
      </c>
      <c r="P426" s="29" t="str">
        <f>_xlfn.XLOOKUP(Table7[[#This Row],[Merged Customer ID]],Table6_20[Merged Customer ID],Table6_20[State ID])</f>
        <v>R1012</v>
      </c>
      <c r="Q426" s="35">
        <f>_xlfn.XLOOKUP(Table7[[#This Row],[Merged Customer ID]],Table6_20[Merged Customer ID],Table6_20[Age])</f>
        <v>54.922222222222224</v>
      </c>
    </row>
    <row r="427" spans="1:17" x14ac:dyDescent="0.35">
      <c r="A427" s="23" t="s">
        <v>1946</v>
      </c>
      <c r="B427" s="23" t="str">
        <f>_xlfn.XLOOKUP(Table7[[#This Row],[Merged Customer ID]],Table2_1[Merged Customer ID],Table2_1[First Name])</f>
        <v>Dahl</v>
      </c>
      <c r="C427" s="23">
        <f>_xlfn.XLOOKUP(Table7[[#This Row],[Merged Customer ID]],Table3__3_16[Customer ID],Table3__3_16[BMI])</f>
        <v>27.36</v>
      </c>
      <c r="D427" s="23">
        <f>_xlfn.XLOOKUP(Table7[[#This Row],[Merged Customer ID]],Table3__3_16[Customer ID],Table3__3_16[HBA1C])</f>
        <v>9.4499999999999993</v>
      </c>
      <c r="E427" s="22" t="str">
        <f>_xlfn.XLOOKUP(Table7[[#This Row],[Merged Customer ID]],Table3__3_16[Customer ID],Table3__3_16[Heart Issues])</f>
        <v>Yes</v>
      </c>
      <c r="F427" s="23" t="str">
        <f>_xlfn.XLOOKUP(Table7[[#This Row],[Merged Customer ID]],Table3__3_16[Customer ID],Table3__3_16[Any Transplants])</f>
        <v>No</v>
      </c>
      <c r="G427" s="23" t="str">
        <f>_xlfn.XLOOKUP(Table7[[#This Row],[Merged Customer ID]],Table3__3_16[Customer ID],Table3__3_16[Cancer history])</f>
        <v>No</v>
      </c>
      <c r="H427" s="23">
        <f>_xlfn.XLOOKUP(Table7[[#This Row],[Merged Customer ID]],Table3__3_16[Customer ID],Table3__3_16[NumberOfMajorSurgeries])</f>
        <v>2</v>
      </c>
      <c r="I427" s="23" t="str">
        <f>_xlfn.XLOOKUP(Table7[[#This Row],[Merged Customer ID]],Table3__3_16[Customer ID],Table3__3_16[smoker])</f>
        <v>Yes</v>
      </c>
      <c r="J427" s="23" t="str">
        <f>_xlfn.XLOOKUP(Table7[[#This Row],[Merged Customer ID]],Table3__3_16[Customer ID],Table3__3_16[Weight Status])</f>
        <v>Overweight</v>
      </c>
      <c r="K427" s="23" t="str">
        <f>_xlfn.XLOOKUP(Table7[[#This Row],[Merged Customer ID]],Table3__3_16[Customer ID],Table3__3_16[Sugar Status])</f>
        <v>Diabetes</v>
      </c>
      <c r="L427" s="26">
        <f>_xlfn.XLOOKUP(Table7[[#This Row],[Merged Customer ID]],Table6_20[Merged Customer ID],Table6_20[Date of Birth])</f>
        <v>25902</v>
      </c>
      <c r="M427" s="30">
        <f>_xlfn.XLOOKUP(Table7[[#This Row],[Merged Customer ID]],Table6_20[Merged Customer ID],Table6_20[charges],"0",0)</f>
        <v>24393.62</v>
      </c>
      <c r="N427" s="30" t="str">
        <f>_xlfn.XLOOKUP(Table7[[#This Row],[Merged Customer ID]],Table6_20[Merged Customer ID],Table6_20[Hospital tier])</f>
        <v>tier - 2</v>
      </c>
      <c r="O427" s="30" t="str">
        <f>_xlfn.XLOOKUP(Table7[[#This Row],[Merged Customer ID]],Table6_20[Merged Customer ID],Table6_20[City tier])</f>
        <v>tier - 3</v>
      </c>
      <c r="P427" s="30" t="str">
        <f>_xlfn.XLOOKUP(Table7[[#This Row],[Merged Customer ID]],Table6_20[Merged Customer ID],Table6_20[State ID])</f>
        <v>R1012</v>
      </c>
      <c r="Q427" s="36">
        <f>_xlfn.XLOOKUP(Table7[[#This Row],[Merged Customer ID]],Table6_20[Merged Customer ID],Table6_20[Age])</f>
        <v>52.522222222222226</v>
      </c>
    </row>
    <row r="428" spans="1:17" x14ac:dyDescent="0.35">
      <c r="A428" s="22" t="s">
        <v>1945</v>
      </c>
      <c r="B428" s="22" t="str">
        <f>_xlfn.XLOOKUP(Table7[[#This Row],[Merged Customer ID]],Table2_1[Merged Customer ID],Table2_1[First Name])</f>
        <v>Surtees</v>
      </c>
      <c r="C428" s="22">
        <f>_xlfn.XLOOKUP(Table7[[#This Row],[Merged Customer ID]],Table3__3_16[Customer ID],Table3__3_16[BMI])</f>
        <v>22.2</v>
      </c>
      <c r="D428" s="22">
        <f>_xlfn.XLOOKUP(Table7[[#This Row],[Merged Customer ID]],Table3__3_16[Customer ID],Table3__3_16[HBA1C])</f>
        <v>5.51</v>
      </c>
      <c r="E428" s="22" t="str">
        <f>_xlfn.XLOOKUP(Table7[[#This Row],[Merged Customer ID]],Table3__3_16[Customer ID],Table3__3_16[Heart Issues])</f>
        <v>No</v>
      </c>
      <c r="F428" s="22" t="str">
        <f>_xlfn.XLOOKUP(Table7[[#This Row],[Merged Customer ID]],Table3__3_16[Customer ID],Table3__3_16[Any Transplants])</f>
        <v>No</v>
      </c>
      <c r="G428" s="22" t="str">
        <f>_xlfn.XLOOKUP(Table7[[#This Row],[Merged Customer ID]],Table3__3_16[Customer ID],Table3__3_16[Cancer history])</f>
        <v>No</v>
      </c>
      <c r="H428" s="22">
        <f>_xlfn.XLOOKUP(Table7[[#This Row],[Merged Customer ID]],Table3__3_16[Customer ID],Table3__3_16[NumberOfMajorSurgeries])</f>
        <v>0</v>
      </c>
      <c r="I428" s="22" t="str">
        <f>_xlfn.XLOOKUP(Table7[[#This Row],[Merged Customer ID]],Table3__3_16[Customer ID],Table3__3_16[smoker])</f>
        <v>Yes</v>
      </c>
      <c r="J428" s="22" t="str">
        <f>_xlfn.XLOOKUP(Table7[[#This Row],[Merged Customer ID]],Table3__3_16[Customer ID],Table3__3_16[Weight Status])</f>
        <v>Normal Weight</v>
      </c>
      <c r="K428" s="22" t="str">
        <f>_xlfn.XLOOKUP(Table7[[#This Row],[Merged Customer ID]],Table3__3_16[Customer ID],Table3__3_16[Sugar Status])</f>
        <v>Normal</v>
      </c>
      <c r="L428" s="25">
        <f>_xlfn.XLOOKUP(Table7[[#This Row],[Merged Customer ID]],Table6_20[Merged Customer ID],Table6_20[Date of Birth])</f>
        <v>36440</v>
      </c>
      <c r="M428" s="29">
        <f>_xlfn.XLOOKUP(Table7[[#This Row],[Merged Customer ID]],Table6_20[Merged Customer ID],Table6_20[charges],"0",0)</f>
        <v>24387.74</v>
      </c>
      <c r="N428" s="29" t="str">
        <f>_xlfn.XLOOKUP(Table7[[#This Row],[Merged Customer ID]],Table6_20[Merged Customer ID],Table6_20[Hospital tier])</f>
        <v>tier - 2</v>
      </c>
      <c r="O428" s="29" t="str">
        <f>_xlfn.XLOOKUP(Table7[[#This Row],[Merged Customer ID]],Table6_20[Merged Customer ID],Table6_20[City tier])</f>
        <v>tier - 1</v>
      </c>
      <c r="P428" s="29" t="str">
        <f>_xlfn.XLOOKUP(Table7[[#This Row],[Merged Customer ID]],Table6_20[Merged Customer ID],Table6_20[State ID])</f>
        <v>R1011</v>
      </c>
      <c r="Q428" s="35">
        <f>_xlfn.XLOOKUP(Table7[[#This Row],[Merged Customer ID]],Table6_20[Merged Customer ID],Table6_20[Age])</f>
        <v>23.669444444444444</v>
      </c>
    </row>
    <row r="429" spans="1:17" x14ac:dyDescent="0.35">
      <c r="A429" s="23" t="s">
        <v>1944</v>
      </c>
      <c r="B429" s="23" t="str">
        <f>_xlfn.XLOOKUP(Table7[[#This Row],[Merged Customer ID]],Table2_1[Merged Customer ID],Table2_1[First Name])</f>
        <v>Spetner</v>
      </c>
      <c r="C429" s="23">
        <f>_xlfn.XLOOKUP(Table7[[#This Row],[Merged Customer ID]],Table3__3_16[Customer ID],Table3__3_16[BMI])</f>
        <v>25.71</v>
      </c>
      <c r="D429" s="23">
        <f>_xlfn.XLOOKUP(Table7[[#This Row],[Merged Customer ID]],Table3__3_16[Customer ID],Table3__3_16[HBA1C])</f>
        <v>4.18</v>
      </c>
      <c r="E429" s="22" t="str">
        <f>_xlfn.XLOOKUP(Table7[[#This Row],[Merged Customer ID]],Table3__3_16[Customer ID],Table3__3_16[Heart Issues])</f>
        <v>No</v>
      </c>
      <c r="F429" s="23" t="str">
        <f>_xlfn.XLOOKUP(Table7[[#This Row],[Merged Customer ID]],Table3__3_16[Customer ID],Table3__3_16[Any Transplants])</f>
        <v>Yes</v>
      </c>
      <c r="G429" s="23" t="str">
        <f>_xlfn.XLOOKUP(Table7[[#This Row],[Merged Customer ID]],Table3__3_16[Customer ID],Table3__3_16[Cancer history])</f>
        <v>No</v>
      </c>
      <c r="H429" s="23">
        <f>_xlfn.XLOOKUP(Table7[[#This Row],[Merged Customer ID]],Table3__3_16[Customer ID],Table3__3_16[NumberOfMajorSurgeries])</f>
        <v>1</v>
      </c>
      <c r="I429" s="23" t="str">
        <f>_xlfn.XLOOKUP(Table7[[#This Row],[Merged Customer ID]],Table3__3_16[Customer ID],Table3__3_16[smoker])</f>
        <v>Yes</v>
      </c>
      <c r="J429" s="23" t="str">
        <f>_xlfn.XLOOKUP(Table7[[#This Row],[Merged Customer ID]],Table3__3_16[Customer ID],Table3__3_16[Weight Status])</f>
        <v>Overweight</v>
      </c>
      <c r="K429" s="23" t="str">
        <f>_xlfn.XLOOKUP(Table7[[#This Row],[Merged Customer ID]],Table3__3_16[Customer ID],Table3__3_16[Sugar Status])</f>
        <v>Normal</v>
      </c>
      <c r="L429" s="26">
        <f>_xlfn.XLOOKUP(Table7[[#This Row],[Merged Customer ID]],Table6_20[Merged Customer ID],Table6_20[Date of Birth])</f>
        <v>38202</v>
      </c>
      <c r="M429" s="30">
        <f>_xlfn.XLOOKUP(Table7[[#This Row],[Merged Customer ID]],Table6_20[Merged Customer ID],Table6_20[charges],"0",0)</f>
        <v>24294.02</v>
      </c>
      <c r="N429" s="30" t="str">
        <f>_xlfn.XLOOKUP(Table7[[#This Row],[Merged Customer ID]],Table6_20[Merged Customer ID],Table6_20[Hospital tier])</f>
        <v>tier - 2</v>
      </c>
      <c r="O429" s="30" t="str">
        <f>_xlfn.XLOOKUP(Table7[[#This Row],[Merged Customer ID]],Table6_20[Merged Customer ID],Table6_20[City tier])</f>
        <v>tier - 1</v>
      </c>
      <c r="P429" s="30" t="str">
        <f>_xlfn.XLOOKUP(Table7[[#This Row],[Merged Customer ID]],Table6_20[Merged Customer ID],Table6_20[State ID])</f>
        <v>R1011</v>
      </c>
      <c r="Q429" s="36">
        <f>_xlfn.XLOOKUP(Table7[[#This Row],[Merged Customer ID]],Table6_20[Merged Customer ID],Table6_20[Age])</f>
        <v>18.847222222222221</v>
      </c>
    </row>
    <row r="430" spans="1:17" x14ac:dyDescent="0.35">
      <c r="A430" s="22" t="s">
        <v>1943</v>
      </c>
      <c r="B430" s="22" t="str">
        <f>_xlfn.XLOOKUP(Table7[[#This Row],[Merged Customer ID]],Table2_1[Merged Customer ID],Table2_1[First Name])</f>
        <v>Brandon</v>
      </c>
      <c r="C430" s="22">
        <f>_xlfn.XLOOKUP(Table7[[#This Row],[Merged Customer ID]],Table3__3_16[Customer ID],Table3__3_16[BMI])</f>
        <v>41.91</v>
      </c>
      <c r="D430" s="22">
        <f>_xlfn.XLOOKUP(Table7[[#This Row],[Merged Customer ID]],Table3__3_16[Customer ID],Table3__3_16[HBA1C])</f>
        <v>5.98</v>
      </c>
      <c r="E430" s="22" t="str">
        <f>_xlfn.XLOOKUP(Table7[[#This Row],[Merged Customer ID]],Table3__3_16[Customer ID],Table3__3_16[Heart Issues])</f>
        <v>Yes</v>
      </c>
      <c r="F430" s="22" t="str">
        <f>_xlfn.XLOOKUP(Table7[[#This Row],[Merged Customer ID]],Table3__3_16[Customer ID],Table3__3_16[Any Transplants])</f>
        <v>No</v>
      </c>
      <c r="G430" s="22" t="str">
        <f>_xlfn.XLOOKUP(Table7[[#This Row],[Merged Customer ID]],Table3__3_16[Customer ID],Table3__3_16[Cancer history])</f>
        <v>No</v>
      </c>
      <c r="H430" s="22">
        <f>_xlfn.XLOOKUP(Table7[[#This Row],[Merged Customer ID]],Table3__3_16[Customer ID],Table3__3_16[NumberOfMajorSurgeries])</f>
        <v>1</v>
      </c>
      <c r="I430" s="22" t="str">
        <f>_xlfn.XLOOKUP(Table7[[#This Row],[Merged Customer ID]],Table3__3_16[Customer ID],Table3__3_16[smoker])</f>
        <v>No</v>
      </c>
      <c r="J430" s="22" t="str">
        <f>_xlfn.XLOOKUP(Table7[[#This Row],[Merged Customer ID]],Table3__3_16[Customer ID],Table3__3_16[Weight Status])</f>
        <v>Obesity</v>
      </c>
      <c r="K430" s="22" t="str">
        <f>_xlfn.XLOOKUP(Table7[[#This Row],[Merged Customer ID]],Table3__3_16[Customer ID],Table3__3_16[Sugar Status])</f>
        <v>Prediabetes</v>
      </c>
      <c r="L430" s="25">
        <f>_xlfn.XLOOKUP(Table7[[#This Row],[Merged Customer ID]],Table6_20[Merged Customer ID],Table6_20[Date of Birth])</f>
        <v>23727</v>
      </c>
      <c r="M430" s="29">
        <f>_xlfn.XLOOKUP(Table7[[#This Row],[Merged Customer ID]],Table6_20[Merged Customer ID],Table6_20[charges],"0",0)</f>
        <v>24227.34</v>
      </c>
      <c r="N430" s="29" t="str">
        <f>_xlfn.XLOOKUP(Table7[[#This Row],[Merged Customer ID]],Table6_20[Merged Customer ID],Table6_20[Hospital tier])</f>
        <v>tier - 2</v>
      </c>
      <c r="O430" s="29" t="str">
        <f>_xlfn.XLOOKUP(Table7[[#This Row],[Merged Customer ID]],Table6_20[Merged Customer ID],Table6_20[City tier])</f>
        <v>tier - 1</v>
      </c>
      <c r="P430" s="29" t="str">
        <f>_xlfn.XLOOKUP(Table7[[#This Row],[Merged Customer ID]],Table6_20[Merged Customer ID],Table6_20[State ID])</f>
        <v>R1013</v>
      </c>
      <c r="Q430" s="35">
        <f>_xlfn.XLOOKUP(Table7[[#This Row],[Merged Customer ID]],Table6_20[Merged Customer ID],Table6_20[Age])</f>
        <v>58.477777777777774</v>
      </c>
    </row>
    <row r="431" spans="1:17" x14ac:dyDescent="0.35">
      <c r="A431" s="23" t="s">
        <v>1942</v>
      </c>
      <c r="B431" s="23" t="str">
        <f>_xlfn.XLOOKUP(Table7[[#This Row],[Merged Customer ID]],Table2_1[Merged Customer ID],Table2_1[First Name])</f>
        <v>Eley</v>
      </c>
      <c r="C431" s="23">
        <f>_xlfn.XLOOKUP(Table7[[#This Row],[Merged Customer ID]],Table3__3_16[Customer ID],Table3__3_16[BMI])</f>
        <v>25.85</v>
      </c>
      <c r="D431" s="23">
        <f>_xlfn.XLOOKUP(Table7[[#This Row],[Merged Customer ID]],Table3__3_16[Customer ID],Table3__3_16[HBA1C])</f>
        <v>10.16</v>
      </c>
      <c r="E431" s="22" t="str">
        <f>_xlfn.XLOOKUP(Table7[[#This Row],[Merged Customer ID]],Table3__3_16[Customer ID],Table3__3_16[Heart Issues])</f>
        <v>No</v>
      </c>
      <c r="F431" s="23" t="str">
        <f>_xlfn.XLOOKUP(Table7[[#This Row],[Merged Customer ID]],Table3__3_16[Customer ID],Table3__3_16[Any Transplants])</f>
        <v>No</v>
      </c>
      <c r="G431" s="23" t="str">
        <f>_xlfn.XLOOKUP(Table7[[#This Row],[Merged Customer ID]],Table3__3_16[Customer ID],Table3__3_16[Cancer history])</f>
        <v>No</v>
      </c>
      <c r="H431" s="23">
        <f>_xlfn.XLOOKUP(Table7[[#This Row],[Merged Customer ID]],Table3__3_16[Customer ID],Table3__3_16[NumberOfMajorSurgeries])</f>
        <v>0</v>
      </c>
      <c r="I431" s="23" t="str">
        <f>_xlfn.XLOOKUP(Table7[[#This Row],[Merged Customer ID]],Table3__3_16[Customer ID],Table3__3_16[smoker])</f>
        <v>Yes</v>
      </c>
      <c r="J431" s="23" t="str">
        <f>_xlfn.XLOOKUP(Table7[[#This Row],[Merged Customer ID]],Table3__3_16[Customer ID],Table3__3_16[Weight Status])</f>
        <v>Overweight</v>
      </c>
      <c r="K431" s="23" t="str">
        <f>_xlfn.XLOOKUP(Table7[[#This Row],[Merged Customer ID]],Table3__3_16[Customer ID],Table3__3_16[Sugar Status])</f>
        <v>Diabetes</v>
      </c>
      <c r="L431" s="26">
        <f>_xlfn.XLOOKUP(Table7[[#This Row],[Merged Customer ID]],Table6_20[Merged Customer ID],Table6_20[Date of Birth])</f>
        <v>27282</v>
      </c>
      <c r="M431" s="30">
        <f>_xlfn.XLOOKUP(Table7[[#This Row],[Merged Customer ID]],Table6_20[Merged Customer ID],Table6_20[charges],"0",0)</f>
        <v>24180.93</v>
      </c>
      <c r="N431" s="30" t="str">
        <f>_xlfn.XLOOKUP(Table7[[#This Row],[Merged Customer ID]],Table6_20[Merged Customer ID],Table6_20[Hospital tier])</f>
        <v>tier - 2</v>
      </c>
      <c r="O431" s="30" t="str">
        <f>_xlfn.XLOOKUP(Table7[[#This Row],[Merged Customer ID]],Table6_20[Merged Customer ID],Table6_20[City tier])</f>
        <v>tier - 1</v>
      </c>
      <c r="P431" s="30" t="str">
        <f>_xlfn.XLOOKUP(Table7[[#This Row],[Merged Customer ID]],Table6_20[Merged Customer ID],Table6_20[State ID])</f>
        <v>R1013</v>
      </c>
      <c r="Q431" s="36">
        <f>_xlfn.XLOOKUP(Table7[[#This Row],[Merged Customer ID]],Table6_20[Merged Customer ID],Table6_20[Age])</f>
        <v>48.744444444444447</v>
      </c>
    </row>
    <row r="432" spans="1:17" x14ac:dyDescent="0.35">
      <c r="A432" s="22" t="s">
        <v>1941</v>
      </c>
      <c r="B432" s="22" t="str">
        <f>_xlfn.XLOOKUP(Table7[[#This Row],[Merged Customer ID]],Table2_1[Merged Customer ID],Table2_1[First Name])</f>
        <v>Sedicum</v>
      </c>
      <c r="C432" s="22">
        <f>_xlfn.XLOOKUP(Table7[[#This Row],[Merged Customer ID]],Table3__3_16[Customer ID],Table3__3_16[BMI])</f>
        <v>23.844999999999999</v>
      </c>
      <c r="D432" s="22">
        <f>_xlfn.XLOOKUP(Table7[[#This Row],[Merged Customer ID]],Table3__3_16[Customer ID],Table3__3_16[HBA1C])</f>
        <v>11.71</v>
      </c>
      <c r="E432" s="22" t="str">
        <f>_xlfn.XLOOKUP(Table7[[#This Row],[Merged Customer ID]],Table3__3_16[Customer ID],Table3__3_16[Heart Issues])</f>
        <v>No</v>
      </c>
      <c r="F432" s="22" t="str">
        <f>_xlfn.XLOOKUP(Table7[[#This Row],[Merged Customer ID]],Table3__3_16[Customer ID],Table3__3_16[Any Transplants])</f>
        <v>No</v>
      </c>
      <c r="G432" s="22" t="str">
        <f>_xlfn.XLOOKUP(Table7[[#This Row],[Merged Customer ID]],Table3__3_16[Customer ID],Table3__3_16[Cancer history])</f>
        <v>No</v>
      </c>
      <c r="H432" s="22">
        <f>_xlfn.XLOOKUP(Table7[[#This Row],[Merged Customer ID]],Table3__3_16[Customer ID],Table3__3_16[NumberOfMajorSurgeries])</f>
        <v>2</v>
      </c>
      <c r="I432" s="22" t="str">
        <f>_xlfn.XLOOKUP(Table7[[#This Row],[Merged Customer ID]],Table3__3_16[Customer ID],Table3__3_16[smoker])</f>
        <v>Yes</v>
      </c>
      <c r="J432" s="22" t="str">
        <f>_xlfn.XLOOKUP(Table7[[#This Row],[Merged Customer ID]],Table3__3_16[Customer ID],Table3__3_16[Weight Status])</f>
        <v>Normal Weight</v>
      </c>
      <c r="K432" s="22" t="str">
        <f>_xlfn.XLOOKUP(Table7[[#This Row],[Merged Customer ID]],Table3__3_16[Customer ID],Table3__3_16[Sugar Status])</f>
        <v>Diabetes</v>
      </c>
      <c r="L432" s="25">
        <f>_xlfn.XLOOKUP(Table7[[#This Row],[Merged Customer ID]],Table6_20[Merged Customer ID],Table6_20[Date of Birth])</f>
        <v>26828</v>
      </c>
      <c r="M432" s="29">
        <f>_xlfn.XLOOKUP(Table7[[#This Row],[Merged Customer ID]],Table6_20[Merged Customer ID],Table6_20[charges],"0",0)</f>
        <v>24106.91</v>
      </c>
      <c r="N432" s="29" t="str">
        <f>_xlfn.XLOOKUP(Table7[[#This Row],[Merged Customer ID]],Table6_20[Merged Customer ID],Table6_20[Hospital tier])</f>
        <v>tier - 2</v>
      </c>
      <c r="O432" s="29" t="str">
        <f>_xlfn.XLOOKUP(Table7[[#This Row],[Merged Customer ID]],Table6_20[Merged Customer ID],Table6_20[City tier])</f>
        <v>tier - 2</v>
      </c>
      <c r="P432" s="29" t="str">
        <f>_xlfn.XLOOKUP(Table7[[#This Row],[Merged Customer ID]],Table6_20[Merged Customer ID],Table6_20[State ID])</f>
        <v>R1024</v>
      </c>
      <c r="Q432" s="35">
        <f>_xlfn.XLOOKUP(Table7[[#This Row],[Merged Customer ID]],Table6_20[Merged Customer ID],Table6_20[Age])</f>
        <v>49.986111111111114</v>
      </c>
    </row>
    <row r="433" spans="1:17" x14ac:dyDescent="0.35">
      <c r="A433" s="23" t="s">
        <v>1940</v>
      </c>
      <c r="B433" s="23" t="str">
        <f>_xlfn.XLOOKUP(Table7[[#This Row],[Merged Customer ID]],Table2_1[Merged Customer ID],Table2_1[First Name])</f>
        <v>Markle</v>
      </c>
      <c r="C433" s="23">
        <f>_xlfn.XLOOKUP(Table7[[#This Row],[Merged Customer ID]],Table3__3_16[Customer ID],Table3__3_16[BMI])</f>
        <v>30.59</v>
      </c>
      <c r="D433" s="23">
        <f>_xlfn.XLOOKUP(Table7[[#This Row],[Merged Customer ID]],Table3__3_16[Customer ID],Table3__3_16[HBA1C])</f>
        <v>5.23</v>
      </c>
      <c r="E433" s="22" t="str">
        <f>_xlfn.XLOOKUP(Table7[[#This Row],[Merged Customer ID]],Table3__3_16[Customer ID],Table3__3_16[Heart Issues])</f>
        <v>No</v>
      </c>
      <c r="F433" s="23" t="str">
        <f>_xlfn.XLOOKUP(Table7[[#This Row],[Merged Customer ID]],Table3__3_16[Customer ID],Table3__3_16[Any Transplants])</f>
        <v>No</v>
      </c>
      <c r="G433" s="23" t="str">
        <f>_xlfn.XLOOKUP(Table7[[#This Row],[Merged Customer ID]],Table3__3_16[Customer ID],Table3__3_16[Cancer history])</f>
        <v>Yes</v>
      </c>
      <c r="H433" s="23">
        <f>_xlfn.XLOOKUP(Table7[[#This Row],[Merged Customer ID]],Table3__3_16[Customer ID],Table3__3_16[NumberOfMajorSurgeries])</f>
        <v>1</v>
      </c>
      <c r="I433" s="23" t="str">
        <f>_xlfn.XLOOKUP(Table7[[#This Row],[Merged Customer ID]],Table3__3_16[Customer ID],Table3__3_16[smoker])</f>
        <v>No</v>
      </c>
      <c r="J433" s="23" t="str">
        <f>_xlfn.XLOOKUP(Table7[[#This Row],[Merged Customer ID]],Table3__3_16[Customer ID],Table3__3_16[Weight Status])</f>
        <v>Obesity</v>
      </c>
      <c r="K433" s="23" t="str">
        <f>_xlfn.XLOOKUP(Table7[[#This Row],[Merged Customer ID]],Table3__3_16[Customer ID],Table3__3_16[Sugar Status])</f>
        <v>Normal</v>
      </c>
      <c r="L433" s="26">
        <f>_xlfn.XLOOKUP(Table7[[#This Row],[Merged Customer ID]],Table6_20[Merged Customer ID],Table6_20[Date of Birth])</f>
        <v>37985</v>
      </c>
      <c r="M433" s="30">
        <f>_xlfn.XLOOKUP(Table7[[#This Row],[Merged Customer ID]],Table6_20[Merged Customer ID],Table6_20[charges],"0",0)</f>
        <v>24059.68</v>
      </c>
      <c r="N433" s="30" t="str">
        <f>_xlfn.XLOOKUP(Table7[[#This Row],[Merged Customer ID]],Table6_20[Merged Customer ID],Table6_20[Hospital tier])</f>
        <v>tier - 2</v>
      </c>
      <c r="O433" s="30" t="str">
        <f>_xlfn.XLOOKUP(Table7[[#This Row],[Merged Customer ID]],Table6_20[Merged Customer ID],Table6_20[City tier])</f>
        <v>tier - 2</v>
      </c>
      <c r="P433" s="30" t="str">
        <f>_xlfn.XLOOKUP(Table7[[#This Row],[Merged Customer ID]],Table6_20[Merged Customer ID],Table6_20[State ID])</f>
        <v>R1012</v>
      </c>
      <c r="Q433" s="36">
        <f>_xlfn.XLOOKUP(Table7[[#This Row],[Merged Customer ID]],Table6_20[Merged Customer ID],Table6_20[Age])</f>
        <v>19.43888888888889</v>
      </c>
    </row>
    <row r="434" spans="1:17" x14ac:dyDescent="0.35">
      <c r="A434" s="22" t="s">
        <v>1939</v>
      </c>
      <c r="B434" s="22" t="str">
        <f>_xlfn.XLOOKUP(Table7[[#This Row],[Merged Customer ID]],Table2_1[Merged Customer ID],Table2_1[First Name])</f>
        <v>Kunz</v>
      </c>
      <c r="C434" s="22">
        <f>_xlfn.XLOOKUP(Table7[[#This Row],[Merged Customer ID]],Table3__3_16[Customer ID],Table3__3_16[BMI])</f>
        <v>24.795000000000002</v>
      </c>
      <c r="D434" s="22">
        <f>_xlfn.XLOOKUP(Table7[[#This Row],[Merged Customer ID]],Table3__3_16[Customer ID],Table3__3_16[HBA1C])</f>
        <v>6.85</v>
      </c>
      <c r="E434" s="22" t="str">
        <f>_xlfn.XLOOKUP(Table7[[#This Row],[Merged Customer ID]],Table3__3_16[Customer ID],Table3__3_16[Heart Issues])</f>
        <v>No</v>
      </c>
      <c r="F434" s="22" t="str">
        <f>_xlfn.XLOOKUP(Table7[[#This Row],[Merged Customer ID]],Table3__3_16[Customer ID],Table3__3_16[Any Transplants])</f>
        <v>No</v>
      </c>
      <c r="G434" s="22" t="str">
        <f>_xlfn.XLOOKUP(Table7[[#This Row],[Merged Customer ID]],Table3__3_16[Customer ID],Table3__3_16[Cancer history])</f>
        <v>No</v>
      </c>
      <c r="H434" s="22">
        <f>_xlfn.XLOOKUP(Table7[[#This Row],[Merged Customer ID]],Table3__3_16[Customer ID],Table3__3_16[NumberOfMajorSurgeries])</f>
        <v>0</v>
      </c>
      <c r="I434" s="22" t="str">
        <f>_xlfn.XLOOKUP(Table7[[#This Row],[Merged Customer ID]],Table3__3_16[Customer ID],Table3__3_16[smoker])</f>
        <v>Yes</v>
      </c>
      <c r="J434" s="22" t="str">
        <f>_xlfn.XLOOKUP(Table7[[#This Row],[Merged Customer ID]],Table3__3_16[Customer ID],Table3__3_16[Weight Status])</f>
        <v>Normal Weight</v>
      </c>
      <c r="K434" s="22" t="str">
        <f>_xlfn.XLOOKUP(Table7[[#This Row],[Merged Customer ID]],Table3__3_16[Customer ID],Table3__3_16[Sugar Status])</f>
        <v>Diabetes</v>
      </c>
      <c r="L434" s="25">
        <f>_xlfn.XLOOKUP(Table7[[#This Row],[Merged Customer ID]],Table6_20[Merged Customer ID],Table6_20[Date of Birth])</f>
        <v>26124</v>
      </c>
      <c r="M434" s="29">
        <f>_xlfn.XLOOKUP(Table7[[#This Row],[Merged Customer ID]],Table6_20[Merged Customer ID],Table6_20[charges],"0",0)</f>
        <v>23967.38</v>
      </c>
      <c r="N434" s="29" t="str">
        <f>_xlfn.XLOOKUP(Table7[[#This Row],[Merged Customer ID]],Table6_20[Merged Customer ID],Table6_20[Hospital tier])</f>
        <v>tier - 2</v>
      </c>
      <c r="O434" s="29" t="str">
        <f>_xlfn.XLOOKUP(Table7[[#This Row],[Merged Customer ID]],Table6_20[Merged Customer ID],Table6_20[City tier])</f>
        <v>tier - 2</v>
      </c>
      <c r="P434" s="29" t="str">
        <f>_xlfn.XLOOKUP(Table7[[#This Row],[Merged Customer ID]],Table6_20[Merged Customer ID],Table6_20[State ID])</f>
        <v>R1012</v>
      </c>
      <c r="Q434" s="35">
        <f>_xlfn.XLOOKUP(Table7[[#This Row],[Merged Customer ID]],Table6_20[Merged Customer ID],Table6_20[Age])</f>
        <v>51.911111111111111</v>
      </c>
    </row>
    <row r="435" spans="1:17" x14ac:dyDescent="0.35">
      <c r="A435" s="23" t="s">
        <v>1938</v>
      </c>
      <c r="B435" s="23" t="str">
        <f>_xlfn.XLOOKUP(Table7[[#This Row],[Merged Customer ID]],Table2_1[Merged Customer ID],Table2_1[First Name])</f>
        <v>Wimert</v>
      </c>
      <c r="C435" s="23">
        <f>_xlfn.XLOOKUP(Table7[[#This Row],[Merged Customer ID]],Table3__3_16[Customer ID],Table3__3_16[BMI])</f>
        <v>24.13</v>
      </c>
      <c r="D435" s="23">
        <f>_xlfn.XLOOKUP(Table7[[#This Row],[Merged Customer ID]],Table3__3_16[Customer ID],Table3__3_16[HBA1C])</f>
        <v>7.05</v>
      </c>
      <c r="E435" s="22" t="str">
        <f>_xlfn.XLOOKUP(Table7[[#This Row],[Merged Customer ID]],Table3__3_16[Customer ID],Table3__3_16[Heart Issues])</f>
        <v>Yes</v>
      </c>
      <c r="F435" s="23" t="str">
        <f>_xlfn.XLOOKUP(Table7[[#This Row],[Merged Customer ID]],Table3__3_16[Customer ID],Table3__3_16[Any Transplants])</f>
        <v>No</v>
      </c>
      <c r="G435" s="23" t="str">
        <f>_xlfn.XLOOKUP(Table7[[#This Row],[Merged Customer ID]],Table3__3_16[Customer ID],Table3__3_16[Cancer history])</f>
        <v>No</v>
      </c>
      <c r="H435" s="23">
        <f>_xlfn.XLOOKUP(Table7[[#This Row],[Merged Customer ID]],Table3__3_16[Customer ID],Table3__3_16[NumberOfMajorSurgeries])</f>
        <v>2</v>
      </c>
      <c r="I435" s="23" t="str">
        <f>_xlfn.XLOOKUP(Table7[[#This Row],[Merged Customer ID]],Table3__3_16[Customer ID],Table3__3_16[smoker])</f>
        <v>Yes</v>
      </c>
      <c r="J435" s="23" t="str">
        <f>_xlfn.XLOOKUP(Table7[[#This Row],[Merged Customer ID]],Table3__3_16[Customer ID],Table3__3_16[Weight Status])</f>
        <v>Normal Weight</v>
      </c>
      <c r="K435" s="23" t="str">
        <f>_xlfn.XLOOKUP(Table7[[#This Row],[Merged Customer ID]],Table3__3_16[Customer ID],Table3__3_16[Sugar Status])</f>
        <v>Diabetes</v>
      </c>
      <c r="L435" s="26">
        <f>_xlfn.XLOOKUP(Table7[[#This Row],[Merged Customer ID]],Table6_20[Merged Customer ID],Table6_20[Date of Birth])</f>
        <v>25788</v>
      </c>
      <c r="M435" s="30">
        <f>_xlfn.XLOOKUP(Table7[[#This Row],[Merged Customer ID]],Table6_20[Merged Customer ID],Table6_20[charges],"0",0)</f>
        <v>23887.66</v>
      </c>
      <c r="N435" s="30" t="str">
        <f>_xlfn.XLOOKUP(Table7[[#This Row],[Merged Customer ID]],Table6_20[Merged Customer ID],Table6_20[Hospital tier])</f>
        <v>tier - 2</v>
      </c>
      <c r="O435" s="30" t="str">
        <f>_xlfn.XLOOKUP(Table7[[#This Row],[Merged Customer ID]],Table6_20[Merged Customer ID],Table6_20[City tier])</f>
        <v>tier - 3</v>
      </c>
      <c r="P435" s="30" t="str">
        <f>_xlfn.XLOOKUP(Table7[[#This Row],[Merged Customer ID]],Table6_20[Merged Customer ID],Table6_20[State ID])</f>
        <v>R1012</v>
      </c>
      <c r="Q435" s="36">
        <f>_xlfn.XLOOKUP(Table7[[#This Row],[Merged Customer ID]],Table6_20[Merged Customer ID],Table6_20[Age])</f>
        <v>52.833333333333336</v>
      </c>
    </row>
    <row r="436" spans="1:17" x14ac:dyDescent="0.35">
      <c r="A436" s="22" t="s">
        <v>1937</v>
      </c>
      <c r="B436" s="22" t="str">
        <f>_xlfn.XLOOKUP(Table7[[#This Row],[Merged Customer ID]],Table2_1[Merged Customer ID],Table2_1[First Name])</f>
        <v>Peterson</v>
      </c>
      <c r="C436" s="22">
        <f>_xlfn.XLOOKUP(Table7[[#This Row],[Merged Customer ID]],Table3__3_16[Customer ID],Table3__3_16[BMI])</f>
        <v>25.84</v>
      </c>
      <c r="D436" s="22">
        <f>_xlfn.XLOOKUP(Table7[[#This Row],[Merged Customer ID]],Table3__3_16[Customer ID],Table3__3_16[HBA1C])</f>
        <v>11.64</v>
      </c>
      <c r="E436" s="22" t="str">
        <f>_xlfn.XLOOKUP(Table7[[#This Row],[Merged Customer ID]],Table3__3_16[Customer ID],Table3__3_16[Heart Issues])</f>
        <v>No</v>
      </c>
      <c r="F436" s="22" t="str">
        <f>_xlfn.XLOOKUP(Table7[[#This Row],[Merged Customer ID]],Table3__3_16[Customer ID],Table3__3_16[Any Transplants])</f>
        <v>No</v>
      </c>
      <c r="G436" s="22" t="str">
        <f>_xlfn.XLOOKUP(Table7[[#This Row],[Merged Customer ID]],Table3__3_16[Customer ID],Table3__3_16[Cancer history])</f>
        <v>No</v>
      </c>
      <c r="H436" s="22">
        <f>_xlfn.XLOOKUP(Table7[[#This Row],[Merged Customer ID]],Table3__3_16[Customer ID],Table3__3_16[NumberOfMajorSurgeries])</f>
        <v>2</v>
      </c>
      <c r="I436" s="22" t="str">
        <f>_xlfn.XLOOKUP(Table7[[#This Row],[Merged Customer ID]],Table3__3_16[Customer ID],Table3__3_16[smoker])</f>
        <v>Yes</v>
      </c>
      <c r="J436" s="22" t="str">
        <f>_xlfn.XLOOKUP(Table7[[#This Row],[Merged Customer ID]],Table3__3_16[Customer ID],Table3__3_16[Weight Status])</f>
        <v>Overweight</v>
      </c>
      <c r="K436" s="22" t="str">
        <f>_xlfn.XLOOKUP(Table7[[#This Row],[Merged Customer ID]],Table3__3_16[Customer ID],Table3__3_16[Sugar Status])</f>
        <v>Diabetes</v>
      </c>
      <c r="L436" s="25">
        <f>_xlfn.XLOOKUP(Table7[[#This Row],[Merged Customer ID]],Table6_20[Merged Customer ID],Table6_20[Date of Birth])</f>
        <v>26842</v>
      </c>
      <c r="M436" s="29">
        <f>_xlfn.XLOOKUP(Table7[[#This Row],[Merged Customer ID]],Table6_20[Merged Customer ID],Table6_20[charges],"0",0)</f>
        <v>23807.24</v>
      </c>
      <c r="N436" s="29" t="str">
        <f>_xlfn.XLOOKUP(Table7[[#This Row],[Merged Customer ID]],Table6_20[Merged Customer ID],Table6_20[Hospital tier])</f>
        <v>tier - 2</v>
      </c>
      <c r="O436" s="29" t="str">
        <f>_xlfn.XLOOKUP(Table7[[#This Row],[Merged Customer ID]],Table6_20[Merged Customer ID],Table6_20[City tier])</f>
        <v>tier - 3</v>
      </c>
      <c r="P436" s="29" t="str">
        <f>_xlfn.XLOOKUP(Table7[[#This Row],[Merged Customer ID]],Table6_20[Merged Customer ID],Table6_20[State ID])</f>
        <v>R1012</v>
      </c>
      <c r="Q436" s="35">
        <f>_xlfn.XLOOKUP(Table7[[#This Row],[Merged Customer ID]],Table6_20[Merged Customer ID],Table6_20[Age])</f>
        <v>49.947222222222223</v>
      </c>
    </row>
    <row r="437" spans="1:17" x14ac:dyDescent="0.35">
      <c r="A437" s="23" t="s">
        <v>1936</v>
      </c>
      <c r="B437" s="23" t="str">
        <f>_xlfn.XLOOKUP(Table7[[#This Row],[Merged Customer ID]],Table2_1[Merged Customer ID],Table2_1[First Name])</f>
        <v>Mercier</v>
      </c>
      <c r="C437" s="23">
        <f>_xlfn.XLOOKUP(Table7[[#This Row],[Merged Customer ID]],Table3__3_16[Customer ID],Table3__3_16[BMI])</f>
        <v>28</v>
      </c>
      <c r="D437" s="23">
        <f>_xlfn.XLOOKUP(Table7[[#This Row],[Merged Customer ID]],Table3__3_16[Customer ID],Table3__3_16[HBA1C])</f>
        <v>10.52</v>
      </c>
      <c r="E437" s="22" t="str">
        <f>_xlfn.XLOOKUP(Table7[[#This Row],[Merged Customer ID]],Table3__3_16[Customer ID],Table3__3_16[Heart Issues])</f>
        <v>No</v>
      </c>
      <c r="F437" s="23" t="str">
        <f>_xlfn.XLOOKUP(Table7[[#This Row],[Merged Customer ID]],Table3__3_16[Customer ID],Table3__3_16[Any Transplants])</f>
        <v>No</v>
      </c>
      <c r="G437" s="23" t="str">
        <f>_xlfn.XLOOKUP(Table7[[#This Row],[Merged Customer ID]],Table3__3_16[Customer ID],Table3__3_16[Cancer history])</f>
        <v>No</v>
      </c>
      <c r="H437" s="23">
        <f>_xlfn.XLOOKUP(Table7[[#This Row],[Merged Customer ID]],Table3__3_16[Customer ID],Table3__3_16[NumberOfMajorSurgeries])</f>
        <v>0</v>
      </c>
      <c r="I437" s="23" t="str">
        <f>_xlfn.XLOOKUP(Table7[[#This Row],[Merged Customer ID]],Table3__3_16[Customer ID],Table3__3_16[smoker])</f>
        <v>Yes</v>
      </c>
      <c r="J437" s="23" t="str">
        <f>_xlfn.XLOOKUP(Table7[[#This Row],[Merged Customer ID]],Table3__3_16[Customer ID],Table3__3_16[Weight Status])</f>
        <v>Overweight</v>
      </c>
      <c r="K437" s="23" t="str">
        <f>_xlfn.XLOOKUP(Table7[[#This Row],[Merged Customer ID]],Table3__3_16[Customer ID],Table3__3_16[Sugar Status])</f>
        <v>Diabetes</v>
      </c>
      <c r="L437" s="26">
        <f>_xlfn.XLOOKUP(Table7[[#This Row],[Merged Customer ID]],Table6_20[Merged Customer ID],Table6_20[Date of Birth])</f>
        <v>27182</v>
      </c>
      <c r="M437" s="30">
        <f>_xlfn.XLOOKUP(Table7[[#This Row],[Merged Customer ID]],Table6_20[Merged Customer ID],Table6_20[charges],"0",0)</f>
        <v>23568.27</v>
      </c>
      <c r="N437" s="30" t="str">
        <f>_xlfn.XLOOKUP(Table7[[#This Row],[Merged Customer ID]],Table6_20[Merged Customer ID],Table6_20[Hospital tier])</f>
        <v>tier - 2</v>
      </c>
      <c r="O437" s="30" t="str">
        <f>_xlfn.XLOOKUP(Table7[[#This Row],[Merged Customer ID]],Table6_20[Merged Customer ID],Table6_20[City tier])</f>
        <v>tier - 2</v>
      </c>
      <c r="P437" s="30" t="str">
        <f>_xlfn.XLOOKUP(Table7[[#This Row],[Merged Customer ID]],Table6_20[Merged Customer ID],Table6_20[State ID])</f>
        <v>R1011</v>
      </c>
      <c r="Q437" s="36">
        <f>_xlfn.XLOOKUP(Table7[[#This Row],[Merged Customer ID]],Table6_20[Merged Customer ID],Table6_20[Age])</f>
        <v>49.016666666666666</v>
      </c>
    </row>
    <row r="438" spans="1:17" x14ac:dyDescent="0.35">
      <c r="A438" s="22" t="s">
        <v>1935</v>
      </c>
      <c r="B438" s="22" t="str">
        <f>_xlfn.XLOOKUP(Table7[[#This Row],[Merged Customer ID]],Table2_1[Merged Customer ID],Table2_1[First Name])</f>
        <v>Laurie</v>
      </c>
      <c r="C438" s="22">
        <f>_xlfn.XLOOKUP(Table7[[#This Row],[Merged Customer ID]],Table3__3_16[Customer ID],Table3__3_16[BMI])</f>
        <v>34.1</v>
      </c>
      <c r="D438" s="22">
        <f>_xlfn.XLOOKUP(Table7[[#This Row],[Merged Customer ID]],Table3__3_16[Customer ID],Table3__3_16[HBA1C])</f>
        <v>4.01</v>
      </c>
      <c r="E438" s="22" t="str">
        <f>_xlfn.XLOOKUP(Table7[[#This Row],[Merged Customer ID]],Table3__3_16[Customer ID],Table3__3_16[Heart Issues])</f>
        <v>Yes</v>
      </c>
      <c r="F438" s="22" t="str">
        <f>_xlfn.XLOOKUP(Table7[[#This Row],[Merged Customer ID]],Table3__3_16[Customer ID],Table3__3_16[Any Transplants])</f>
        <v>No</v>
      </c>
      <c r="G438" s="22" t="str">
        <f>_xlfn.XLOOKUP(Table7[[#This Row],[Merged Customer ID]],Table3__3_16[Customer ID],Table3__3_16[Cancer history])</f>
        <v>Yes</v>
      </c>
      <c r="H438" s="22">
        <f>_xlfn.XLOOKUP(Table7[[#This Row],[Merged Customer ID]],Table3__3_16[Customer ID],Table3__3_16[NumberOfMajorSurgeries])</f>
        <v>1</v>
      </c>
      <c r="I438" s="22" t="str">
        <f>_xlfn.XLOOKUP(Table7[[#This Row],[Merged Customer ID]],Table3__3_16[Customer ID],Table3__3_16[smoker])</f>
        <v>No</v>
      </c>
      <c r="J438" s="22" t="str">
        <f>_xlfn.XLOOKUP(Table7[[#This Row],[Merged Customer ID]],Table3__3_16[Customer ID],Table3__3_16[Weight Status])</f>
        <v>Obesity</v>
      </c>
      <c r="K438" s="22" t="str">
        <f>_xlfn.XLOOKUP(Table7[[#This Row],[Merged Customer ID]],Table3__3_16[Customer ID],Table3__3_16[Sugar Status])</f>
        <v>Normal</v>
      </c>
      <c r="L438" s="25">
        <f>_xlfn.XLOOKUP(Table7[[#This Row],[Merged Customer ID]],Table6_20[Merged Customer ID],Table6_20[Date of Birth])</f>
        <v>30554</v>
      </c>
      <c r="M438" s="29">
        <f>_xlfn.XLOOKUP(Table7[[#This Row],[Merged Customer ID]],Table6_20[Merged Customer ID],Table6_20[charges],"0",0)</f>
        <v>23563.02</v>
      </c>
      <c r="N438" s="29" t="str">
        <f>_xlfn.XLOOKUP(Table7[[#This Row],[Merged Customer ID]],Table6_20[Merged Customer ID],Table6_20[Hospital tier])</f>
        <v>tier - 2</v>
      </c>
      <c r="O438" s="29" t="str">
        <f>_xlfn.XLOOKUP(Table7[[#This Row],[Merged Customer ID]],Table6_20[Merged Customer ID],Table6_20[City tier])</f>
        <v>tier - 2</v>
      </c>
      <c r="P438" s="29" t="str">
        <f>_xlfn.XLOOKUP(Table7[[#This Row],[Merged Customer ID]],Table6_20[Merged Customer ID],Table6_20[State ID])</f>
        <v>R1013</v>
      </c>
      <c r="Q438" s="35">
        <f>_xlfn.XLOOKUP(Table7[[#This Row],[Merged Customer ID]],Table6_20[Merged Customer ID],Table6_20[Age])</f>
        <v>39.783333333333331</v>
      </c>
    </row>
    <row r="439" spans="1:17" x14ac:dyDescent="0.35">
      <c r="A439" s="23" t="s">
        <v>1934</v>
      </c>
      <c r="B439" s="23" t="str">
        <f>_xlfn.XLOOKUP(Table7[[#This Row],[Merged Customer ID]],Table2_1[Merged Customer ID],Table2_1[First Name])</f>
        <v>Sekaquaptewa</v>
      </c>
      <c r="C439" s="23">
        <f>_xlfn.XLOOKUP(Table7[[#This Row],[Merged Customer ID]],Table3__3_16[Customer ID],Table3__3_16[BMI])</f>
        <v>26.125</v>
      </c>
      <c r="D439" s="23">
        <f>_xlfn.XLOOKUP(Table7[[#This Row],[Merged Customer ID]],Table3__3_16[Customer ID],Table3__3_16[HBA1C])</f>
        <v>8.56</v>
      </c>
      <c r="E439" s="22" t="str">
        <f>_xlfn.XLOOKUP(Table7[[#This Row],[Merged Customer ID]],Table3__3_16[Customer ID],Table3__3_16[Heart Issues])</f>
        <v>Yes</v>
      </c>
      <c r="F439" s="23" t="str">
        <f>_xlfn.XLOOKUP(Table7[[#This Row],[Merged Customer ID]],Table3__3_16[Customer ID],Table3__3_16[Any Transplants])</f>
        <v>No</v>
      </c>
      <c r="G439" s="23" t="str">
        <f>_xlfn.XLOOKUP(Table7[[#This Row],[Merged Customer ID]],Table3__3_16[Customer ID],Table3__3_16[Cancer history])</f>
        <v>No</v>
      </c>
      <c r="H439" s="23">
        <f>_xlfn.XLOOKUP(Table7[[#This Row],[Merged Customer ID]],Table3__3_16[Customer ID],Table3__3_16[NumberOfMajorSurgeries])</f>
        <v>1</v>
      </c>
      <c r="I439" s="23" t="str">
        <f>_xlfn.XLOOKUP(Table7[[#This Row],[Merged Customer ID]],Table3__3_16[Customer ID],Table3__3_16[smoker])</f>
        <v>Yes</v>
      </c>
      <c r="J439" s="23" t="str">
        <f>_xlfn.XLOOKUP(Table7[[#This Row],[Merged Customer ID]],Table3__3_16[Customer ID],Table3__3_16[Weight Status])</f>
        <v>Overweight</v>
      </c>
      <c r="K439" s="23" t="str">
        <f>_xlfn.XLOOKUP(Table7[[#This Row],[Merged Customer ID]],Table3__3_16[Customer ID],Table3__3_16[Sugar Status])</f>
        <v>Diabetes</v>
      </c>
      <c r="L439" s="26">
        <f>_xlfn.XLOOKUP(Table7[[#This Row],[Merged Customer ID]],Table6_20[Merged Customer ID],Table6_20[Date of Birth])</f>
        <v>27711</v>
      </c>
      <c r="M439" s="30">
        <f>_xlfn.XLOOKUP(Table7[[#This Row],[Merged Customer ID]],Table6_20[Merged Customer ID],Table6_20[charges],"0",0)</f>
        <v>23401.31</v>
      </c>
      <c r="N439" s="30" t="str">
        <f>_xlfn.XLOOKUP(Table7[[#This Row],[Merged Customer ID]],Table6_20[Merged Customer ID],Table6_20[Hospital tier])</f>
        <v>tier - 2</v>
      </c>
      <c r="O439" s="30" t="str">
        <f>_xlfn.XLOOKUP(Table7[[#This Row],[Merged Customer ID]],Table6_20[Merged Customer ID],Table6_20[City tier])</f>
        <v>tier - 3</v>
      </c>
      <c r="P439" s="30" t="str">
        <f>_xlfn.XLOOKUP(Table7[[#This Row],[Merged Customer ID]],Table6_20[Merged Customer ID],Table6_20[State ID])</f>
        <v>R1024</v>
      </c>
      <c r="Q439" s="36">
        <f>_xlfn.XLOOKUP(Table7[[#This Row],[Merged Customer ID]],Table6_20[Merged Customer ID],Table6_20[Age])</f>
        <v>47.569444444444443</v>
      </c>
    </row>
    <row r="440" spans="1:17" x14ac:dyDescent="0.35">
      <c r="A440" s="22" t="s">
        <v>1933</v>
      </c>
      <c r="B440" s="22" t="str">
        <f>_xlfn.XLOOKUP(Table7[[#This Row],[Merged Customer ID]],Table2_1[Merged Customer ID],Table2_1[First Name])</f>
        <v>Frash</v>
      </c>
      <c r="C440" s="22">
        <f>_xlfn.XLOOKUP(Table7[[#This Row],[Merged Customer ID]],Table3__3_16[Customer ID],Table3__3_16[BMI])</f>
        <v>25.6</v>
      </c>
      <c r="D440" s="22">
        <f>_xlfn.XLOOKUP(Table7[[#This Row],[Merged Customer ID]],Table3__3_16[Customer ID],Table3__3_16[HBA1C])</f>
        <v>10.5</v>
      </c>
      <c r="E440" s="22" t="str">
        <f>_xlfn.XLOOKUP(Table7[[#This Row],[Merged Customer ID]],Table3__3_16[Customer ID],Table3__3_16[Heart Issues])</f>
        <v>No</v>
      </c>
      <c r="F440" s="22" t="str">
        <f>_xlfn.XLOOKUP(Table7[[#This Row],[Merged Customer ID]],Table3__3_16[Customer ID],Table3__3_16[Any Transplants])</f>
        <v>No</v>
      </c>
      <c r="G440" s="22" t="str">
        <f>_xlfn.XLOOKUP(Table7[[#This Row],[Merged Customer ID]],Table3__3_16[Customer ID],Table3__3_16[Cancer history])</f>
        <v>No</v>
      </c>
      <c r="H440" s="22">
        <f>_xlfn.XLOOKUP(Table7[[#This Row],[Merged Customer ID]],Table3__3_16[Customer ID],Table3__3_16[NumberOfMajorSurgeries])</f>
        <v>2</v>
      </c>
      <c r="I440" s="22" t="str">
        <f>_xlfn.XLOOKUP(Table7[[#This Row],[Merged Customer ID]],Table3__3_16[Customer ID],Table3__3_16[smoker])</f>
        <v>Yes</v>
      </c>
      <c r="J440" s="22" t="str">
        <f>_xlfn.XLOOKUP(Table7[[#This Row],[Merged Customer ID]],Table3__3_16[Customer ID],Table3__3_16[Weight Status])</f>
        <v>Overweight</v>
      </c>
      <c r="K440" s="22" t="str">
        <f>_xlfn.XLOOKUP(Table7[[#This Row],[Merged Customer ID]],Table3__3_16[Customer ID],Table3__3_16[Sugar Status])</f>
        <v>Diabetes</v>
      </c>
      <c r="L440" s="25">
        <f>_xlfn.XLOOKUP(Table7[[#This Row],[Merged Customer ID]],Table6_20[Merged Customer ID],Table6_20[Date of Birth])</f>
        <v>26959</v>
      </c>
      <c r="M440" s="29">
        <f>_xlfn.XLOOKUP(Table7[[#This Row],[Merged Customer ID]],Table6_20[Merged Customer ID],Table6_20[charges],"0",0)</f>
        <v>23306.55</v>
      </c>
      <c r="N440" s="29" t="str">
        <f>_xlfn.XLOOKUP(Table7[[#This Row],[Merged Customer ID]],Table6_20[Merged Customer ID],Table6_20[Hospital tier])</f>
        <v>tier - 2</v>
      </c>
      <c r="O440" s="29" t="str">
        <f>_xlfn.XLOOKUP(Table7[[#This Row],[Merged Customer ID]],Table6_20[Merged Customer ID],Table6_20[City tier])</f>
        <v>tier - 2</v>
      </c>
      <c r="P440" s="29" t="str">
        <f>_xlfn.XLOOKUP(Table7[[#This Row],[Merged Customer ID]],Table6_20[Merged Customer ID],Table6_20[State ID])</f>
        <v>R1011</v>
      </c>
      <c r="Q440" s="35">
        <f>_xlfn.XLOOKUP(Table7[[#This Row],[Merged Customer ID]],Table6_20[Merged Customer ID],Table6_20[Age])</f>
        <v>49.62777777777778</v>
      </c>
    </row>
    <row r="441" spans="1:17" x14ac:dyDescent="0.35">
      <c r="A441" s="23" t="s">
        <v>1932</v>
      </c>
      <c r="B441" s="23" t="str">
        <f>_xlfn.XLOOKUP(Table7[[#This Row],[Merged Customer ID]],Table2_1[Merged Customer ID],Table2_1[First Name])</f>
        <v>Bukowski</v>
      </c>
      <c r="C441" s="23">
        <f>_xlfn.XLOOKUP(Table7[[#This Row],[Merged Customer ID]],Table3__3_16[Customer ID],Table3__3_16[BMI])</f>
        <v>24.32</v>
      </c>
      <c r="D441" s="23">
        <f>_xlfn.XLOOKUP(Table7[[#This Row],[Merged Customer ID]],Table3__3_16[Customer ID],Table3__3_16[HBA1C])</f>
        <v>6.39</v>
      </c>
      <c r="E441" s="22" t="str">
        <f>_xlfn.XLOOKUP(Table7[[#This Row],[Merged Customer ID]],Table3__3_16[Customer ID],Table3__3_16[Heart Issues])</f>
        <v>No</v>
      </c>
      <c r="F441" s="23" t="str">
        <f>_xlfn.XLOOKUP(Table7[[#This Row],[Merged Customer ID]],Table3__3_16[Customer ID],Table3__3_16[Any Transplants])</f>
        <v>No</v>
      </c>
      <c r="G441" s="23" t="str">
        <f>_xlfn.XLOOKUP(Table7[[#This Row],[Merged Customer ID]],Table3__3_16[Customer ID],Table3__3_16[Cancer history])</f>
        <v>No</v>
      </c>
      <c r="H441" s="23">
        <f>_xlfn.XLOOKUP(Table7[[#This Row],[Merged Customer ID]],Table3__3_16[Customer ID],Table3__3_16[NumberOfMajorSurgeries])</f>
        <v>0</v>
      </c>
      <c r="I441" s="23" t="str">
        <f>_xlfn.XLOOKUP(Table7[[#This Row],[Merged Customer ID]],Table3__3_16[Customer ID],Table3__3_16[smoker])</f>
        <v>No</v>
      </c>
      <c r="J441" s="23" t="str">
        <f>_xlfn.XLOOKUP(Table7[[#This Row],[Merged Customer ID]],Table3__3_16[Customer ID],Table3__3_16[Weight Status])</f>
        <v>Normal Weight</v>
      </c>
      <c r="K441" s="23" t="str">
        <f>_xlfn.XLOOKUP(Table7[[#This Row],[Merged Customer ID]],Table3__3_16[Customer ID],Table3__3_16[Sugar Status])</f>
        <v>Prediabetes</v>
      </c>
      <c r="L441" s="26">
        <f>_xlfn.XLOOKUP(Table7[[#This Row],[Merged Customer ID]],Table6_20[Merged Customer ID],Table6_20[Date of Birth])</f>
        <v>34610</v>
      </c>
      <c r="M441" s="30">
        <f>_xlfn.XLOOKUP(Table7[[#This Row],[Merged Customer ID]],Table6_20[Merged Customer ID],Table6_20[charges],"0",0)</f>
        <v>23288.93</v>
      </c>
      <c r="N441" s="30" t="str">
        <f>_xlfn.XLOOKUP(Table7[[#This Row],[Merged Customer ID]],Table6_20[Merged Customer ID],Table6_20[Hospital tier])</f>
        <v>tier - 2</v>
      </c>
      <c r="O441" s="30" t="str">
        <f>_xlfn.XLOOKUP(Table7[[#This Row],[Merged Customer ID]],Table6_20[Merged Customer ID],Table6_20[City tier])</f>
        <v>tier - 3</v>
      </c>
      <c r="P441" s="30" t="str">
        <f>_xlfn.XLOOKUP(Table7[[#This Row],[Merged Customer ID]],Table6_20[Merged Customer ID],Table6_20[State ID])</f>
        <v>R1024</v>
      </c>
      <c r="Q441" s="36">
        <f>_xlfn.XLOOKUP(Table7[[#This Row],[Merged Customer ID]],Table6_20[Merged Customer ID],Table6_20[Age])</f>
        <v>28.680555555555557</v>
      </c>
    </row>
    <row r="442" spans="1:17" x14ac:dyDescent="0.35">
      <c r="A442" s="22" t="s">
        <v>1931</v>
      </c>
      <c r="B442" s="22" t="str">
        <f>_xlfn.XLOOKUP(Table7[[#This Row],[Merged Customer ID]],Table2_1[Merged Customer ID],Table2_1[First Name])</f>
        <v>Sandahl</v>
      </c>
      <c r="C442" s="22">
        <f>_xlfn.XLOOKUP(Table7[[#This Row],[Merged Customer ID]],Table3__3_16[Customer ID],Table3__3_16[BMI])</f>
        <v>22.88</v>
      </c>
      <c r="D442" s="22">
        <f>_xlfn.XLOOKUP(Table7[[#This Row],[Merged Customer ID]],Table3__3_16[Customer ID],Table3__3_16[HBA1C])</f>
        <v>5.71</v>
      </c>
      <c r="E442" s="22" t="str">
        <f>_xlfn.XLOOKUP(Table7[[#This Row],[Merged Customer ID]],Table3__3_16[Customer ID],Table3__3_16[Heart Issues])</f>
        <v>Yes</v>
      </c>
      <c r="F442" s="22" t="str">
        <f>_xlfn.XLOOKUP(Table7[[#This Row],[Merged Customer ID]],Table3__3_16[Customer ID],Table3__3_16[Any Transplants])</f>
        <v>No</v>
      </c>
      <c r="G442" s="22" t="str">
        <f>_xlfn.XLOOKUP(Table7[[#This Row],[Merged Customer ID]],Table3__3_16[Customer ID],Table3__3_16[Cancer history])</f>
        <v>Yes</v>
      </c>
      <c r="H442" s="22">
        <f>_xlfn.XLOOKUP(Table7[[#This Row],[Merged Customer ID]],Table3__3_16[Customer ID],Table3__3_16[NumberOfMajorSurgeries])</f>
        <v>1</v>
      </c>
      <c r="I442" s="22" t="str">
        <f>_xlfn.XLOOKUP(Table7[[#This Row],[Merged Customer ID]],Table3__3_16[Customer ID],Table3__3_16[smoker])</f>
        <v>Yes</v>
      </c>
      <c r="J442" s="22" t="str">
        <f>_xlfn.XLOOKUP(Table7[[#This Row],[Merged Customer ID]],Table3__3_16[Customer ID],Table3__3_16[Weight Status])</f>
        <v>Normal Weight</v>
      </c>
      <c r="K442" s="22" t="str">
        <f>_xlfn.XLOOKUP(Table7[[#This Row],[Merged Customer ID]],Table3__3_16[Customer ID],Table3__3_16[Sugar Status])</f>
        <v>Prediabetes</v>
      </c>
      <c r="L442" s="25">
        <f>_xlfn.XLOOKUP(Table7[[#This Row],[Merged Customer ID]],Table6_20[Merged Customer ID],Table6_20[Date of Birth])</f>
        <v>25521</v>
      </c>
      <c r="M442" s="29">
        <f>_xlfn.XLOOKUP(Table7[[#This Row],[Merged Customer ID]],Table6_20[Merged Customer ID],Table6_20[charges],"0",0)</f>
        <v>23244.79</v>
      </c>
      <c r="N442" s="29" t="str">
        <f>_xlfn.XLOOKUP(Table7[[#This Row],[Merged Customer ID]],Table6_20[Merged Customer ID],Table6_20[Hospital tier])</f>
        <v>tier - 2</v>
      </c>
      <c r="O442" s="29" t="str">
        <f>_xlfn.XLOOKUP(Table7[[#This Row],[Merged Customer ID]],Table6_20[Merged Customer ID],Table6_20[City tier])</f>
        <v>tier - 3</v>
      </c>
      <c r="P442" s="29" t="str">
        <f>_xlfn.XLOOKUP(Table7[[#This Row],[Merged Customer ID]],Table6_20[Merged Customer ID],Table6_20[State ID])</f>
        <v>R1013</v>
      </c>
      <c r="Q442" s="35">
        <f>_xlfn.XLOOKUP(Table7[[#This Row],[Merged Customer ID]],Table6_20[Merged Customer ID],Table6_20[Age])</f>
        <v>53.56666666666667</v>
      </c>
    </row>
    <row r="443" spans="1:17" x14ac:dyDescent="0.35">
      <c r="A443" s="23" t="s">
        <v>1930</v>
      </c>
      <c r="B443" s="23" t="str">
        <f>_xlfn.XLOOKUP(Table7[[#This Row],[Merged Customer ID]],Table2_1[Merged Customer ID],Table2_1[First Name])</f>
        <v>Speight</v>
      </c>
      <c r="C443" s="23">
        <f>_xlfn.XLOOKUP(Table7[[#This Row],[Merged Customer ID]],Table3__3_16[Customer ID],Table3__3_16[BMI])</f>
        <v>24.984999999999999</v>
      </c>
      <c r="D443" s="23">
        <f>_xlfn.XLOOKUP(Table7[[#This Row],[Merged Customer ID]],Table3__3_16[Customer ID],Table3__3_16[HBA1C])</f>
        <v>4.43</v>
      </c>
      <c r="E443" s="22" t="str">
        <f>_xlfn.XLOOKUP(Table7[[#This Row],[Merged Customer ID]],Table3__3_16[Customer ID],Table3__3_16[Heart Issues])</f>
        <v>Yes</v>
      </c>
      <c r="F443" s="23" t="str">
        <f>_xlfn.XLOOKUP(Table7[[#This Row],[Merged Customer ID]],Table3__3_16[Customer ID],Table3__3_16[Any Transplants])</f>
        <v>No</v>
      </c>
      <c r="G443" s="23" t="str">
        <f>_xlfn.XLOOKUP(Table7[[#This Row],[Merged Customer ID]],Table3__3_16[Customer ID],Table3__3_16[Cancer history])</f>
        <v>Yes</v>
      </c>
      <c r="H443" s="23">
        <f>_xlfn.XLOOKUP(Table7[[#This Row],[Merged Customer ID]],Table3__3_16[Customer ID],Table3__3_16[NumberOfMajorSurgeries])</f>
        <v>1</v>
      </c>
      <c r="I443" s="23" t="str">
        <f>_xlfn.XLOOKUP(Table7[[#This Row],[Merged Customer ID]],Table3__3_16[Customer ID],Table3__3_16[smoker])</f>
        <v>No</v>
      </c>
      <c r="J443" s="23" t="str">
        <f>_xlfn.XLOOKUP(Table7[[#This Row],[Merged Customer ID]],Table3__3_16[Customer ID],Table3__3_16[Weight Status])</f>
        <v>Normal Weight</v>
      </c>
      <c r="K443" s="23" t="str">
        <f>_xlfn.XLOOKUP(Table7[[#This Row],[Merged Customer ID]],Table3__3_16[Customer ID],Table3__3_16[Sugar Status])</f>
        <v>Normal</v>
      </c>
      <c r="L443" s="26">
        <f>_xlfn.XLOOKUP(Table7[[#This Row],[Merged Customer ID]],Table6_20[Merged Customer ID],Table6_20[Date of Birth])</f>
        <v>35649</v>
      </c>
      <c r="M443" s="30">
        <f>_xlfn.XLOOKUP(Table7[[#This Row],[Merged Customer ID]],Table6_20[Merged Customer ID],Table6_20[charges],"0",0)</f>
        <v>23241.47</v>
      </c>
      <c r="N443" s="30" t="str">
        <f>_xlfn.XLOOKUP(Table7[[#This Row],[Merged Customer ID]],Table6_20[Merged Customer ID],Table6_20[Hospital tier])</f>
        <v>tier - 2</v>
      </c>
      <c r="O443" s="30" t="str">
        <f>_xlfn.XLOOKUP(Table7[[#This Row],[Merged Customer ID]],Table6_20[Merged Customer ID],Table6_20[City tier])</f>
        <v>tier - 3</v>
      </c>
      <c r="P443" s="30" t="str">
        <f>_xlfn.XLOOKUP(Table7[[#This Row],[Merged Customer ID]],Table6_20[Merged Customer ID],Table6_20[State ID])</f>
        <v>R1018</v>
      </c>
      <c r="Q443" s="36">
        <f>_xlfn.XLOOKUP(Table7[[#This Row],[Merged Customer ID]],Table6_20[Merged Customer ID],Table6_20[Age])</f>
        <v>25.836111111111112</v>
      </c>
    </row>
    <row r="444" spans="1:17" x14ac:dyDescent="0.35">
      <c r="A444" s="22" t="s">
        <v>1929</v>
      </c>
      <c r="B444" s="22" t="str">
        <f>_xlfn.XLOOKUP(Table7[[#This Row],[Merged Customer ID]],Table2_1[Merged Customer ID],Table2_1[First Name])</f>
        <v>Lee</v>
      </c>
      <c r="C444" s="22">
        <f>_xlfn.XLOOKUP(Table7[[#This Row],[Merged Customer ID]],Table3__3_16[Customer ID],Table3__3_16[BMI])</f>
        <v>33.1</v>
      </c>
      <c r="D444" s="22">
        <f>_xlfn.XLOOKUP(Table7[[#This Row],[Merged Customer ID]],Table3__3_16[Customer ID],Table3__3_16[HBA1C])</f>
        <v>5.52</v>
      </c>
      <c r="E444" s="22" t="str">
        <f>_xlfn.XLOOKUP(Table7[[#This Row],[Merged Customer ID]],Table3__3_16[Customer ID],Table3__3_16[Heart Issues])</f>
        <v>No</v>
      </c>
      <c r="F444" s="22" t="str">
        <f>_xlfn.XLOOKUP(Table7[[#This Row],[Merged Customer ID]],Table3__3_16[Customer ID],Table3__3_16[Any Transplants])</f>
        <v>No</v>
      </c>
      <c r="G444" s="22" t="str">
        <f>_xlfn.XLOOKUP(Table7[[#This Row],[Merged Customer ID]],Table3__3_16[Customer ID],Table3__3_16[Cancer history])</f>
        <v>Yes</v>
      </c>
      <c r="H444" s="22">
        <f>_xlfn.XLOOKUP(Table7[[#This Row],[Merged Customer ID]],Table3__3_16[Customer ID],Table3__3_16[NumberOfMajorSurgeries])</f>
        <v>1</v>
      </c>
      <c r="I444" s="22" t="str">
        <f>_xlfn.XLOOKUP(Table7[[#This Row],[Merged Customer ID]],Table3__3_16[Customer ID],Table3__3_16[smoker])</f>
        <v>No</v>
      </c>
      <c r="J444" s="22" t="str">
        <f>_xlfn.XLOOKUP(Table7[[#This Row],[Merged Customer ID]],Table3__3_16[Customer ID],Table3__3_16[Weight Status])</f>
        <v>Obesity</v>
      </c>
      <c r="K444" s="22" t="str">
        <f>_xlfn.XLOOKUP(Table7[[#This Row],[Merged Customer ID]],Table3__3_16[Customer ID],Table3__3_16[Sugar Status])</f>
        <v>Normal</v>
      </c>
      <c r="L444" s="25">
        <f>_xlfn.XLOOKUP(Table7[[#This Row],[Merged Customer ID]],Table6_20[Merged Customer ID],Table6_20[Date of Birth])</f>
        <v>37969</v>
      </c>
      <c r="M444" s="29">
        <f>_xlfn.XLOOKUP(Table7[[#This Row],[Merged Customer ID]],Table6_20[Merged Customer ID],Table6_20[charges],"0",0)</f>
        <v>23082.959999999999</v>
      </c>
      <c r="N444" s="29" t="str">
        <f>_xlfn.XLOOKUP(Table7[[#This Row],[Merged Customer ID]],Table6_20[Merged Customer ID],Table6_20[Hospital tier])</f>
        <v>tier - 2</v>
      </c>
      <c r="O444" s="29" t="str">
        <f>_xlfn.XLOOKUP(Table7[[#This Row],[Merged Customer ID]],Table6_20[Merged Customer ID],Table6_20[City tier])</f>
        <v>tier - 2</v>
      </c>
      <c r="P444" s="29" t="str">
        <f>_xlfn.XLOOKUP(Table7[[#This Row],[Merged Customer ID]],Table6_20[Merged Customer ID],Table6_20[State ID])</f>
        <v>R1011</v>
      </c>
      <c r="Q444" s="35">
        <f>_xlfn.XLOOKUP(Table7[[#This Row],[Merged Customer ID]],Table6_20[Merged Customer ID],Table6_20[Age])</f>
        <v>19.483333333333334</v>
      </c>
    </row>
    <row r="445" spans="1:17" x14ac:dyDescent="0.35">
      <c r="A445" s="23" t="s">
        <v>1928</v>
      </c>
      <c r="B445" s="23" t="str">
        <f>_xlfn.XLOOKUP(Table7[[#This Row],[Merged Customer ID]],Table2_1[Merged Customer ID],Table2_1[First Name])</f>
        <v>Nielsen</v>
      </c>
      <c r="C445" s="23">
        <f>_xlfn.XLOOKUP(Table7[[#This Row],[Merged Customer ID]],Table3__3_16[Customer ID],Table3__3_16[BMI])</f>
        <v>27.83</v>
      </c>
      <c r="D445" s="23">
        <f>_xlfn.XLOOKUP(Table7[[#This Row],[Merged Customer ID]],Table3__3_16[Customer ID],Table3__3_16[HBA1C])</f>
        <v>9.1999999999999993</v>
      </c>
      <c r="E445" s="22" t="str">
        <f>_xlfn.XLOOKUP(Table7[[#This Row],[Merged Customer ID]],Table3__3_16[Customer ID],Table3__3_16[Heart Issues])</f>
        <v>Yes</v>
      </c>
      <c r="F445" s="23" t="str">
        <f>_xlfn.XLOOKUP(Table7[[#This Row],[Merged Customer ID]],Table3__3_16[Customer ID],Table3__3_16[Any Transplants])</f>
        <v>No</v>
      </c>
      <c r="G445" s="23" t="str">
        <f>_xlfn.XLOOKUP(Table7[[#This Row],[Merged Customer ID]],Table3__3_16[Customer ID],Table3__3_16[Cancer history])</f>
        <v>No</v>
      </c>
      <c r="H445" s="23">
        <f>_xlfn.XLOOKUP(Table7[[#This Row],[Merged Customer ID]],Table3__3_16[Customer ID],Table3__3_16[NumberOfMajorSurgeries])</f>
        <v>1</v>
      </c>
      <c r="I445" s="23" t="str">
        <f>_xlfn.XLOOKUP(Table7[[#This Row],[Merged Customer ID]],Table3__3_16[Customer ID],Table3__3_16[smoker])</f>
        <v>Yes</v>
      </c>
      <c r="J445" s="23" t="str">
        <f>_xlfn.XLOOKUP(Table7[[#This Row],[Merged Customer ID]],Table3__3_16[Customer ID],Table3__3_16[Weight Status])</f>
        <v>Overweight</v>
      </c>
      <c r="K445" s="23" t="str">
        <f>_xlfn.XLOOKUP(Table7[[#This Row],[Merged Customer ID]],Table3__3_16[Customer ID],Table3__3_16[Sugar Status])</f>
        <v>Diabetes</v>
      </c>
      <c r="L445" s="26">
        <f>_xlfn.XLOOKUP(Table7[[#This Row],[Merged Customer ID]],Table6_20[Merged Customer ID],Table6_20[Date of Birth])</f>
        <v>27646</v>
      </c>
      <c r="M445" s="30">
        <f>_xlfn.XLOOKUP(Table7[[#This Row],[Merged Customer ID]],Table6_20[Merged Customer ID],Table6_20[charges],"0",0)</f>
        <v>23065.42</v>
      </c>
      <c r="N445" s="30" t="str">
        <f>_xlfn.XLOOKUP(Table7[[#This Row],[Merged Customer ID]],Table6_20[Merged Customer ID],Table6_20[Hospital tier])</f>
        <v>tier - 2</v>
      </c>
      <c r="O445" s="30" t="str">
        <f>_xlfn.XLOOKUP(Table7[[#This Row],[Merged Customer ID]],Table6_20[Merged Customer ID],Table6_20[City tier])</f>
        <v>tier - 2</v>
      </c>
      <c r="P445" s="30" t="str">
        <f>_xlfn.XLOOKUP(Table7[[#This Row],[Merged Customer ID]],Table6_20[Merged Customer ID],Table6_20[State ID])</f>
        <v>R1013</v>
      </c>
      <c r="Q445" s="36">
        <f>_xlfn.XLOOKUP(Table7[[#This Row],[Merged Customer ID]],Table6_20[Merged Customer ID],Table6_20[Age])</f>
        <v>47.74722222222222</v>
      </c>
    </row>
    <row r="446" spans="1:17" x14ac:dyDescent="0.35">
      <c r="A446" s="22" t="s">
        <v>1927</v>
      </c>
      <c r="B446" s="22" t="str">
        <f>_xlfn.XLOOKUP(Table7[[#This Row],[Merged Customer ID]],Table2_1[Merged Customer ID],Table2_1[First Name])</f>
        <v>Zirdok</v>
      </c>
      <c r="C446" s="22">
        <f>_xlfn.XLOOKUP(Table7[[#This Row],[Merged Customer ID]],Table3__3_16[Customer ID],Table3__3_16[BMI])</f>
        <v>30.875</v>
      </c>
      <c r="D446" s="22">
        <f>_xlfn.XLOOKUP(Table7[[#This Row],[Merged Customer ID]],Table3__3_16[Customer ID],Table3__3_16[HBA1C])</f>
        <v>10.97</v>
      </c>
      <c r="E446" s="22" t="str">
        <f>_xlfn.XLOOKUP(Table7[[#This Row],[Merged Customer ID]],Table3__3_16[Customer ID],Table3__3_16[Heart Issues])</f>
        <v>Yes</v>
      </c>
      <c r="F446" s="22" t="str">
        <f>_xlfn.XLOOKUP(Table7[[#This Row],[Merged Customer ID]],Table3__3_16[Customer ID],Table3__3_16[Any Transplants])</f>
        <v>No</v>
      </c>
      <c r="G446" s="22" t="str">
        <f>_xlfn.XLOOKUP(Table7[[#This Row],[Merged Customer ID]],Table3__3_16[Customer ID],Table3__3_16[Cancer history])</f>
        <v>No</v>
      </c>
      <c r="H446" s="22">
        <f>_xlfn.XLOOKUP(Table7[[#This Row],[Merged Customer ID]],Table3__3_16[Customer ID],Table3__3_16[NumberOfMajorSurgeries])</f>
        <v>2</v>
      </c>
      <c r="I446" s="22" t="str">
        <f>_xlfn.XLOOKUP(Table7[[#This Row],[Merged Customer ID]],Table3__3_16[Customer ID],Table3__3_16[smoker])</f>
        <v>No</v>
      </c>
      <c r="J446" s="22" t="str">
        <f>_xlfn.XLOOKUP(Table7[[#This Row],[Merged Customer ID]],Table3__3_16[Customer ID],Table3__3_16[Weight Status])</f>
        <v>Obesity</v>
      </c>
      <c r="K446" s="22" t="str">
        <f>_xlfn.XLOOKUP(Table7[[#This Row],[Merged Customer ID]],Table3__3_16[Customer ID],Table3__3_16[Sugar Status])</f>
        <v>Diabetes</v>
      </c>
      <c r="L446" s="25">
        <f>_xlfn.XLOOKUP(Table7[[#This Row],[Merged Customer ID]],Table6_20[Merged Customer ID],Table6_20[Date of Birth])</f>
        <v>25881</v>
      </c>
      <c r="M446" s="29">
        <f>_xlfn.XLOOKUP(Table7[[#This Row],[Merged Customer ID]],Table6_20[Merged Customer ID],Table6_20[charges],"0",0)</f>
        <v>23045.57</v>
      </c>
      <c r="N446" s="29" t="str">
        <f>_xlfn.XLOOKUP(Table7[[#This Row],[Merged Customer ID]],Table6_20[Merged Customer ID],Table6_20[Hospital tier])</f>
        <v>tier - 2</v>
      </c>
      <c r="O446" s="29" t="str">
        <f>_xlfn.XLOOKUP(Table7[[#This Row],[Merged Customer ID]],Table6_20[Merged Customer ID],Table6_20[City tier])</f>
        <v>tier - 2</v>
      </c>
      <c r="P446" s="29" t="str">
        <f>_xlfn.XLOOKUP(Table7[[#This Row],[Merged Customer ID]],Table6_20[Merged Customer ID],Table6_20[State ID])</f>
        <v>R1024</v>
      </c>
      <c r="Q446" s="35">
        <f>_xlfn.XLOOKUP(Table7[[#This Row],[Merged Customer ID]],Table6_20[Merged Customer ID],Table6_20[Age])</f>
        <v>52.580555555555556</v>
      </c>
    </row>
    <row r="447" spans="1:17" x14ac:dyDescent="0.35">
      <c r="A447" s="23" t="s">
        <v>1926</v>
      </c>
      <c r="B447" s="23" t="str">
        <f>_xlfn.XLOOKUP(Table7[[#This Row],[Merged Customer ID]],Table2_1[Merged Customer ID],Table2_1[First Name])</f>
        <v>Crudale</v>
      </c>
      <c r="C447" s="23">
        <f>_xlfn.XLOOKUP(Table7[[#This Row],[Merged Customer ID]],Table3__3_16[Customer ID],Table3__3_16[BMI])</f>
        <v>27.265000000000001</v>
      </c>
      <c r="D447" s="23">
        <f>_xlfn.XLOOKUP(Table7[[#This Row],[Merged Customer ID]],Table3__3_16[Customer ID],Table3__3_16[HBA1C])</f>
        <v>4.25</v>
      </c>
      <c r="E447" s="22" t="str">
        <f>_xlfn.XLOOKUP(Table7[[#This Row],[Merged Customer ID]],Table3__3_16[Customer ID],Table3__3_16[Heart Issues])</f>
        <v>No</v>
      </c>
      <c r="F447" s="23" t="str">
        <f>_xlfn.XLOOKUP(Table7[[#This Row],[Merged Customer ID]],Table3__3_16[Customer ID],Table3__3_16[Any Transplants])</f>
        <v>No</v>
      </c>
      <c r="G447" s="23" t="str">
        <f>_xlfn.XLOOKUP(Table7[[#This Row],[Merged Customer ID]],Table3__3_16[Customer ID],Table3__3_16[Cancer history])</f>
        <v>Yes</v>
      </c>
      <c r="H447" s="23">
        <f>_xlfn.XLOOKUP(Table7[[#This Row],[Merged Customer ID]],Table3__3_16[Customer ID],Table3__3_16[NumberOfMajorSurgeries])</f>
        <v>1</v>
      </c>
      <c r="I447" s="23" t="str">
        <f>_xlfn.XLOOKUP(Table7[[#This Row],[Merged Customer ID]],Table3__3_16[Customer ID],Table3__3_16[smoker])</f>
        <v>No</v>
      </c>
      <c r="J447" s="23" t="str">
        <f>_xlfn.XLOOKUP(Table7[[#This Row],[Merged Customer ID]],Table3__3_16[Customer ID],Table3__3_16[Weight Status])</f>
        <v>Overweight</v>
      </c>
      <c r="K447" s="23" t="str">
        <f>_xlfn.XLOOKUP(Table7[[#This Row],[Merged Customer ID]],Table3__3_16[Customer ID],Table3__3_16[Sugar Status])</f>
        <v>Normal</v>
      </c>
      <c r="L447" s="26">
        <f>_xlfn.XLOOKUP(Table7[[#This Row],[Merged Customer ID]],Table6_20[Merged Customer ID],Table6_20[Date of Birth])</f>
        <v>37827</v>
      </c>
      <c r="M447" s="30">
        <f>_xlfn.XLOOKUP(Table7[[#This Row],[Merged Customer ID]],Table6_20[Merged Customer ID],Table6_20[charges],"0",0)</f>
        <v>22493.66</v>
      </c>
      <c r="N447" s="30" t="str">
        <f>_xlfn.XLOOKUP(Table7[[#This Row],[Merged Customer ID]],Table6_20[Merged Customer ID],Table6_20[Hospital tier])</f>
        <v>tier - 2</v>
      </c>
      <c r="O447" s="30" t="str">
        <f>_xlfn.XLOOKUP(Table7[[#This Row],[Merged Customer ID]],Table6_20[Merged Customer ID],Table6_20[City tier])</f>
        <v>tier - 1</v>
      </c>
      <c r="P447" s="30" t="str">
        <f>_xlfn.XLOOKUP(Table7[[#This Row],[Merged Customer ID]],Table6_20[Merged Customer ID],Table6_20[State ID])</f>
        <v>R1012</v>
      </c>
      <c r="Q447" s="36">
        <f>_xlfn.XLOOKUP(Table7[[#This Row],[Merged Customer ID]],Table6_20[Merged Customer ID],Table6_20[Age])</f>
        <v>19.869444444444444</v>
      </c>
    </row>
    <row r="448" spans="1:17" x14ac:dyDescent="0.35">
      <c r="A448" s="22" t="s">
        <v>1925</v>
      </c>
      <c r="B448" s="22" t="str">
        <f>_xlfn.XLOOKUP(Table7[[#This Row],[Merged Customer ID]],Table2_1[Merged Customer ID],Table2_1[First Name])</f>
        <v>Koopmans</v>
      </c>
      <c r="C448" s="22">
        <f>_xlfn.XLOOKUP(Table7[[#This Row],[Merged Customer ID]],Table3__3_16[Customer ID],Table3__3_16[BMI])</f>
        <v>26.7</v>
      </c>
      <c r="D448" s="22">
        <f>_xlfn.XLOOKUP(Table7[[#This Row],[Merged Customer ID]],Table3__3_16[Customer ID],Table3__3_16[HBA1C])</f>
        <v>5.23</v>
      </c>
      <c r="E448" s="22" t="str">
        <f>_xlfn.XLOOKUP(Table7[[#This Row],[Merged Customer ID]],Table3__3_16[Customer ID],Table3__3_16[Heart Issues])</f>
        <v>No</v>
      </c>
      <c r="F448" s="22" t="str">
        <f>_xlfn.XLOOKUP(Table7[[#This Row],[Merged Customer ID]],Table3__3_16[Customer ID],Table3__3_16[Any Transplants])</f>
        <v>No</v>
      </c>
      <c r="G448" s="22" t="str">
        <f>_xlfn.XLOOKUP(Table7[[#This Row],[Merged Customer ID]],Table3__3_16[Customer ID],Table3__3_16[Cancer history])</f>
        <v>Yes</v>
      </c>
      <c r="H448" s="22">
        <f>_xlfn.XLOOKUP(Table7[[#This Row],[Merged Customer ID]],Table3__3_16[Customer ID],Table3__3_16[NumberOfMajorSurgeries])</f>
        <v>1</v>
      </c>
      <c r="I448" s="22" t="str">
        <f>_xlfn.XLOOKUP(Table7[[#This Row],[Merged Customer ID]],Table3__3_16[Customer ID],Table3__3_16[smoker])</f>
        <v>Yes</v>
      </c>
      <c r="J448" s="22" t="str">
        <f>_xlfn.XLOOKUP(Table7[[#This Row],[Merged Customer ID]],Table3__3_16[Customer ID],Table3__3_16[Weight Status])</f>
        <v>Overweight</v>
      </c>
      <c r="K448" s="22" t="str">
        <f>_xlfn.XLOOKUP(Table7[[#This Row],[Merged Customer ID]],Table3__3_16[Customer ID],Table3__3_16[Sugar Status])</f>
        <v>Normal</v>
      </c>
      <c r="L448" s="25">
        <f>_xlfn.XLOOKUP(Table7[[#This Row],[Merged Customer ID]],Table6_20[Merged Customer ID],Table6_20[Date of Birth])</f>
        <v>29173</v>
      </c>
      <c r="M448" s="29">
        <f>_xlfn.XLOOKUP(Table7[[#This Row],[Merged Customer ID]],Table6_20[Merged Customer ID],Table6_20[charges],"0",0)</f>
        <v>22478.6</v>
      </c>
      <c r="N448" s="29" t="str">
        <f>_xlfn.XLOOKUP(Table7[[#This Row],[Merged Customer ID]],Table6_20[Merged Customer ID],Table6_20[Hospital tier])</f>
        <v>tier - 3</v>
      </c>
      <c r="O448" s="29" t="str">
        <f>_xlfn.XLOOKUP(Table7[[#This Row],[Merged Customer ID]],Table6_20[Merged Customer ID],Table6_20[City tier])</f>
        <v>tier - 2</v>
      </c>
      <c r="P448" s="29" t="str">
        <f>_xlfn.XLOOKUP(Table7[[#This Row],[Merged Customer ID]],Table6_20[Merged Customer ID],Table6_20[State ID])</f>
        <v>R1011</v>
      </c>
      <c r="Q448" s="35">
        <f>_xlfn.XLOOKUP(Table7[[#This Row],[Merged Customer ID]],Table6_20[Merged Customer ID],Table6_20[Age])</f>
        <v>43.56666666666667</v>
      </c>
    </row>
    <row r="449" spans="1:17" x14ac:dyDescent="0.35">
      <c r="A449" s="23" t="s">
        <v>1924</v>
      </c>
      <c r="B449" s="23" t="str">
        <f>_xlfn.XLOOKUP(Table7[[#This Row],[Merged Customer ID]],Table2_1[Merged Customer ID],Table2_1[First Name])</f>
        <v>Milani</v>
      </c>
      <c r="C449" s="23">
        <f>_xlfn.XLOOKUP(Table7[[#This Row],[Merged Customer ID]],Table3__3_16[Customer ID],Table3__3_16[BMI])</f>
        <v>29.925000000000001</v>
      </c>
      <c r="D449" s="23">
        <f>_xlfn.XLOOKUP(Table7[[#This Row],[Merged Customer ID]],Table3__3_16[Customer ID],Table3__3_16[HBA1C])</f>
        <v>5.96</v>
      </c>
      <c r="E449" s="22" t="str">
        <f>_xlfn.XLOOKUP(Table7[[#This Row],[Merged Customer ID]],Table3__3_16[Customer ID],Table3__3_16[Heart Issues])</f>
        <v>Yes</v>
      </c>
      <c r="F449" s="23" t="str">
        <f>_xlfn.XLOOKUP(Table7[[#This Row],[Merged Customer ID]],Table3__3_16[Customer ID],Table3__3_16[Any Transplants])</f>
        <v>No</v>
      </c>
      <c r="G449" s="23" t="str">
        <f>_xlfn.XLOOKUP(Table7[[#This Row],[Merged Customer ID]],Table3__3_16[Customer ID],Table3__3_16[Cancer history])</f>
        <v>Yes</v>
      </c>
      <c r="H449" s="23">
        <f>_xlfn.XLOOKUP(Table7[[#This Row],[Merged Customer ID]],Table3__3_16[Customer ID],Table3__3_16[NumberOfMajorSurgeries])</f>
        <v>1</v>
      </c>
      <c r="I449" s="23" t="str">
        <f>_xlfn.XLOOKUP(Table7[[#This Row],[Merged Customer ID]],Table3__3_16[Customer ID],Table3__3_16[smoker])</f>
        <v>Yes</v>
      </c>
      <c r="J449" s="23" t="str">
        <f>_xlfn.XLOOKUP(Table7[[#This Row],[Merged Customer ID]],Table3__3_16[Customer ID],Table3__3_16[Weight Status])</f>
        <v>Overweight</v>
      </c>
      <c r="K449" s="23" t="str">
        <f>_xlfn.XLOOKUP(Table7[[#This Row],[Merged Customer ID]],Table3__3_16[Customer ID],Table3__3_16[Sugar Status])</f>
        <v>Prediabetes</v>
      </c>
      <c r="L449" s="26">
        <f>_xlfn.XLOOKUP(Table7[[#This Row],[Merged Customer ID]],Table6_20[Merged Customer ID],Table6_20[Date of Birth])</f>
        <v>30671</v>
      </c>
      <c r="M449" s="30">
        <f>_xlfn.XLOOKUP(Table7[[#This Row],[Merged Customer ID]],Table6_20[Merged Customer ID],Table6_20[charges],"0",0)</f>
        <v>22462.04</v>
      </c>
      <c r="N449" s="30" t="str">
        <f>_xlfn.XLOOKUP(Table7[[#This Row],[Merged Customer ID]],Table6_20[Merged Customer ID],Table6_20[Hospital tier])</f>
        <v>tier - 3</v>
      </c>
      <c r="O449" s="30" t="str">
        <f>_xlfn.XLOOKUP(Table7[[#This Row],[Merged Customer ID]],Table6_20[Merged Customer ID],Table6_20[City tier])</f>
        <v>tier - 1</v>
      </c>
      <c r="P449" s="30" t="str">
        <f>_xlfn.XLOOKUP(Table7[[#This Row],[Merged Customer ID]],Table6_20[Merged Customer ID],Table6_20[State ID])</f>
        <v>R1019</v>
      </c>
      <c r="Q449" s="36">
        <f>_xlfn.XLOOKUP(Table7[[#This Row],[Merged Customer ID]],Table6_20[Merged Customer ID],Table6_20[Age])</f>
        <v>39.463888888888889</v>
      </c>
    </row>
    <row r="450" spans="1:17" x14ac:dyDescent="0.35">
      <c r="A450" s="22" t="s">
        <v>1923</v>
      </c>
      <c r="B450" s="22" t="str">
        <f>_xlfn.XLOOKUP(Table7[[#This Row],[Merged Customer ID]],Table2_1[Merged Customer ID],Table2_1[First Name])</f>
        <v>Kelly</v>
      </c>
      <c r="C450" s="22">
        <f>_xlfn.XLOOKUP(Table7[[#This Row],[Merged Customer ID]],Table3__3_16[Customer ID],Table3__3_16[BMI])</f>
        <v>19.95</v>
      </c>
      <c r="D450" s="22">
        <f>_xlfn.XLOOKUP(Table7[[#This Row],[Merged Customer ID]],Table3__3_16[Customer ID],Table3__3_16[HBA1C])</f>
        <v>4.29</v>
      </c>
      <c r="E450" s="22" t="str">
        <f>_xlfn.XLOOKUP(Table7[[#This Row],[Merged Customer ID]],Table3__3_16[Customer ID],Table3__3_16[Heart Issues])</f>
        <v>Yes</v>
      </c>
      <c r="F450" s="22" t="str">
        <f>_xlfn.XLOOKUP(Table7[[#This Row],[Merged Customer ID]],Table3__3_16[Customer ID],Table3__3_16[Any Transplants])</f>
        <v>No</v>
      </c>
      <c r="G450" s="22" t="str">
        <f>_xlfn.XLOOKUP(Table7[[#This Row],[Merged Customer ID]],Table3__3_16[Customer ID],Table3__3_16[Cancer history])</f>
        <v>No</v>
      </c>
      <c r="H450" s="22">
        <f>_xlfn.XLOOKUP(Table7[[#This Row],[Merged Customer ID]],Table3__3_16[Customer ID],Table3__3_16[NumberOfMajorSurgeries])</f>
        <v>2</v>
      </c>
      <c r="I450" s="22" t="str">
        <f>_xlfn.XLOOKUP(Table7[[#This Row],[Merged Customer ID]],Table3__3_16[Customer ID],Table3__3_16[smoker])</f>
        <v>Yes</v>
      </c>
      <c r="J450" s="22" t="str">
        <f>_xlfn.XLOOKUP(Table7[[#This Row],[Merged Customer ID]],Table3__3_16[Customer ID],Table3__3_16[Weight Status])</f>
        <v>Normal Weight</v>
      </c>
      <c r="K450" s="22" t="str">
        <f>_xlfn.XLOOKUP(Table7[[#This Row],[Merged Customer ID]],Table3__3_16[Customer ID],Table3__3_16[Sugar Status])</f>
        <v>Normal</v>
      </c>
      <c r="L450" s="25">
        <f>_xlfn.XLOOKUP(Table7[[#This Row],[Merged Customer ID]],Table6_20[Merged Customer ID],Table6_20[Date of Birth])</f>
        <v>24337</v>
      </c>
      <c r="M450" s="29">
        <f>_xlfn.XLOOKUP(Table7[[#This Row],[Merged Customer ID]],Table6_20[Merged Customer ID],Table6_20[charges],"0",0)</f>
        <v>22412.65</v>
      </c>
      <c r="N450" s="29" t="str">
        <f>_xlfn.XLOOKUP(Table7[[#This Row],[Merged Customer ID]],Table6_20[Merged Customer ID],Table6_20[Hospital tier])</f>
        <v>tier - 3</v>
      </c>
      <c r="O450" s="29" t="str">
        <f>_xlfn.XLOOKUP(Table7[[#This Row],[Merged Customer ID]],Table6_20[Merged Customer ID],Table6_20[City tier])</f>
        <v>tier - 3</v>
      </c>
      <c r="P450" s="29" t="str">
        <f>_xlfn.XLOOKUP(Table7[[#This Row],[Merged Customer ID]],Table6_20[Merged Customer ID],Table6_20[State ID])</f>
        <v>R1014</v>
      </c>
      <c r="Q450" s="35">
        <f>_xlfn.XLOOKUP(Table7[[#This Row],[Merged Customer ID]],Table6_20[Merged Customer ID],Table6_20[Age])</f>
        <v>56.805555555555557</v>
      </c>
    </row>
    <row r="451" spans="1:17" x14ac:dyDescent="0.35">
      <c r="A451" s="23" t="s">
        <v>1922</v>
      </c>
      <c r="B451" s="23" t="str">
        <f>_xlfn.XLOOKUP(Table7[[#This Row],[Merged Customer ID]],Table2_1[Merged Customer ID],Table2_1[First Name])</f>
        <v>Finelli</v>
      </c>
      <c r="C451" s="23">
        <f>_xlfn.XLOOKUP(Table7[[#This Row],[Merged Customer ID]],Table3__3_16[Customer ID],Table3__3_16[BMI])</f>
        <v>24.225000000000001</v>
      </c>
      <c r="D451" s="23">
        <f>_xlfn.XLOOKUP(Table7[[#This Row],[Merged Customer ID]],Table3__3_16[Customer ID],Table3__3_16[HBA1C])</f>
        <v>4.09</v>
      </c>
      <c r="E451" s="22" t="str">
        <f>_xlfn.XLOOKUP(Table7[[#This Row],[Merged Customer ID]],Table3__3_16[Customer ID],Table3__3_16[Heart Issues])</f>
        <v>No</v>
      </c>
      <c r="F451" s="23" t="str">
        <f>_xlfn.XLOOKUP(Table7[[#This Row],[Merged Customer ID]],Table3__3_16[Customer ID],Table3__3_16[Any Transplants])</f>
        <v>No</v>
      </c>
      <c r="G451" s="23" t="str">
        <f>_xlfn.XLOOKUP(Table7[[#This Row],[Merged Customer ID]],Table3__3_16[Customer ID],Table3__3_16[Cancer history])</f>
        <v>No</v>
      </c>
      <c r="H451" s="23">
        <f>_xlfn.XLOOKUP(Table7[[#This Row],[Merged Customer ID]],Table3__3_16[Customer ID],Table3__3_16[NumberOfMajorSurgeries])</f>
        <v>0</v>
      </c>
      <c r="I451" s="23" t="str">
        <f>_xlfn.XLOOKUP(Table7[[#This Row],[Merged Customer ID]],Table3__3_16[Customer ID],Table3__3_16[smoker])</f>
        <v>No</v>
      </c>
      <c r="J451" s="23" t="str">
        <f>_xlfn.XLOOKUP(Table7[[#This Row],[Merged Customer ID]],Table3__3_16[Customer ID],Table3__3_16[Weight Status])</f>
        <v>Normal Weight</v>
      </c>
      <c r="K451" s="23" t="str">
        <f>_xlfn.XLOOKUP(Table7[[#This Row],[Merged Customer ID]],Table3__3_16[Customer ID],Table3__3_16[Sugar Status])</f>
        <v>Normal</v>
      </c>
      <c r="L451" s="26">
        <f>_xlfn.XLOOKUP(Table7[[#This Row],[Merged Customer ID]],Table6_20[Merged Customer ID],Table6_20[Date of Birth])</f>
        <v>36398</v>
      </c>
      <c r="M451" s="30">
        <f>_xlfn.XLOOKUP(Table7[[#This Row],[Merged Customer ID]],Table6_20[Merged Customer ID],Table6_20[charges],"0",0)</f>
        <v>22395.74</v>
      </c>
      <c r="N451" s="30" t="str">
        <f>_xlfn.XLOOKUP(Table7[[#This Row],[Merged Customer ID]],Table6_20[Merged Customer ID],Table6_20[Hospital tier])</f>
        <v>tier - 3</v>
      </c>
      <c r="O451" s="30" t="str">
        <f>_xlfn.XLOOKUP(Table7[[#This Row],[Merged Customer ID]],Table6_20[Merged Customer ID],Table6_20[City tier])</f>
        <v>tier - 2</v>
      </c>
      <c r="P451" s="30" t="str">
        <f>_xlfn.XLOOKUP(Table7[[#This Row],[Merged Customer ID]],Table6_20[Merged Customer ID],Table6_20[State ID])</f>
        <v>R1024</v>
      </c>
      <c r="Q451" s="36">
        <f>_xlfn.XLOOKUP(Table7[[#This Row],[Merged Customer ID]],Table6_20[Merged Customer ID],Table6_20[Age])</f>
        <v>23.783333333333335</v>
      </c>
    </row>
    <row r="452" spans="1:17" x14ac:dyDescent="0.35">
      <c r="A452" s="22" t="s">
        <v>1921</v>
      </c>
      <c r="B452" s="22" t="str">
        <f>_xlfn.XLOOKUP(Table7[[#This Row],[Merged Customer ID]],Table2_1[Merged Customer ID],Table2_1[First Name])</f>
        <v>Palmer</v>
      </c>
      <c r="C452" s="22">
        <f>_xlfn.XLOOKUP(Table7[[#This Row],[Merged Customer ID]],Table3__3_16[Customer ID],Table3__3_16[BMI])</f>
        <v>28.12</v>
      </c>
      <c r="D452" s="22">
        <f>_xlfn.XLOOKUP(Table7[[#This Row],[Merged Customer ID]],Table3__3_16[Customer ID],Table3__3_16[HBA1C])</f>
        <v>4.88</v>
      </c>
      <c r="E452" s="22" t="str">
        <f>_xlfn.XLOOKUP(Table7[[#This Row],[Merged Customer ID]],Table3__3_16[Customer ID],Table3__3_16[Heart Issues])</f>
        <v>No</v>
      </c>
      <c r="F452" s="22" t="str">
        <f>_xlfn.XLOOKUP(Table7[[#This Row],[Merged Customer ID]],Table3__3_16[Customer ID],Table3__3_16[Any Transplants])</f>
        <v>No</v>
      </c>
      <c r="G452" s="22" t="str">
        <f>_xlfn.XLOOKUP(Table7[[#This Row],[Merged Customer ID]],Table3__3_16[Customer ID],Table3__3_16[Cancer history])</f>
        <v>No</v>
      </c>
      <c r="H452" s="22">
        <f>_xlfn.XLOOKUP(Table7[[#This Row],[Merged Customer ID]],Table3__3_16[Customer ID],Table3__3_16[NumberOfMajorSurgeries])</f>
        <v>0</v>
      </c>
      <c r="I452" s="22" t="str">
        <f>_xlfn.XLOOKUP(Table7[[#This Row],[Merged Customer ID]],Table3__3_16[Customer ID],Table3__3_16[smoker])</f>
        <v>Yes</v>
      </c>
      <c r="J452" s="22" t="str">
        <f>_xlfn.XLOOKUP(Table7[[#This Row],[Merged Customer ID]],Table3__3_16[Customer ID],Table3__3_16[Weight Status])</f>
        <v>Overweight</v>
      </c>
      <c r="K452" s="22" t="str">
        <f>_xlfn.XLOOKUP(Table7[[#This Row],[Merged Customer ID]],Table3__3_16[Customer ID],Table3__3_16[Sugar Status])</f>
        <v>Normal</v>
      </c>
      <c r="L452" s="25">
        <f>_xlfn.XLOOKUP(Table7[[#This Row],[Merged Customer ID]],Table6_20[Merged Customer ID],Table6_20[Date of Birth])</f>
        <v>30312</v>
      </c>
      <c r="M452" s="29">
        <f>_xlfn.XLOOKUP(Table7[[#This Row],[Merged Customer ID]],Table6_20[Merged Customer ID],Table6_20[charges],"0",0)</f>
        <v>22331.57</v>
      </c>
      <c r="N452" s="29" t="str">
        <f>_xlfn.XLOOKUP(Table7[[#This Row],[Merged Customer ID]],Table6_20[Merged Customer ID],Table6_20[Hospital tier])</f>
        <v>tier - 2</v>
      </c>
      <c r="O452" s="29" t="str">
        <f>_xlfn.XLOOKUP(Table7[[#This Row],[Merged Customer ID]],Table6_20[Merged Customer ID],Table6_20[City tier])</f>
        <v>tier - 3</v>
      </c>
      <c r="P452" s="29" t="str">
        <f>_xlfn.XLOOKUP(Table7[[#This Row],[Merged Customer ID]],Table6_20[Merged Customer ID],Table6_20[State ID])</f>
        <v>R1024</v>
      </c>
      <c r="Q452" s="35">
        <f>_xlfn.XLOOKUP(Table7[[#This Row],[Merged Customer ID]],Table6_20[Merged Customer ID],Table6_20[Age])</f>
        <v>40.447222222222223</v>
      </c>
    </row>
    <row r="453" spans="1:17" x14ac:dyDescent="0.35">
      <c r="A453" s="23" t="s">
        <v>1920</v>
      </c>
      <c r="B453" s="23" t="str">
        <f>_xlfn.XLOOKUP(Table7[[#This Row],[Merged Customer ID]],Table2_1[Merged Customer ID],Table2_1[First Name])</f>
        <v>Wang</v>
      </c>
      <c r="C453" s="23">
        <f>_xlfn.XLOOKUP(Table7[[#This Row],[Merged Customer ID]],Table3__3_16[Customer ID],Table3__3_16[BMI])</f>
        <v>23.21</v>
      </c>
      <c r="D453" s="23">
        <f>_xlfn.XLOOKUP(Table7[[#This Row],[Merged Customer ID]],Table3__3_16[Customer ID],Table3__3_16[HBA1C])</f>
        <v>6.76</v>
      </c>
      <c r="E453" s="22" t="str">
        <f>_xlfn.XLOOKUP(Table7[[#This Row],[Merged Customer ID]],Table3__3_16[Customer ID],Table3__3_16[Heart Issues])</f>
        <v>No</v>
      </c>
      <c r="F453" s="23" t="str">
        <f>_xlfn.XLOOKUP(Table7[[#This Row],[Merged Customer ID]],Table3__3_16[Customer ID],Table3__3_16[Any Transplants])</f>
        <v>No</v>
      </c>
      <c r="G453" s="23" t="str">
        <f>_xlfn.XLOOKUP(Table7[[#This Row],[Merged Customer ID]],Table3__3_16[Customer ID],Table3__3_16[Cancer history])</f>
        <v>No</v>
      </c>
      <c r="H453" s="23">
        <f>_xlfn.XLOOKUP(Table7[[#This Row],[Merged Customer ID]],Table3__3_16[Customer ID],Table3__3_16[NumberOfMajorSurgeries])</f>
        <v>0</v>
      </c>
      <c r="I453" s="23" t="str">
        <f>_xlfn.XLOOKUP(Table7[[#This Row],[Merged Customer ID]],Table3__3_16[Customer ID],Table3__3_16[smoker])</f>
        <v>Yes</v>
      </c>
      <c r="J453" s="23" t="str">
        <f>_xlfn.XLOOKUP(Table7[[#This Row],[Merged Customer ID]],Table3__3_16[Customer ID],Table3__3_16[Weight Status])</f>
        <v>Normal Weight</v>
      </c>
      <c r="K453" s="23" t="str">
        <f>_xlfn.XLOOKUP(Table7[[#This Row],[Merged Customer ID]],Table3__3_16[Customer ID],Table3__3_16[Sugar Status])</f>
        <v>Diabetes</v>
      </c>
      <c r="L453" s="26">
        <f>_xlfn.XLOOKUP(Table7[[#This Row],[Merged Customer ID]],Table6_20[Merged Customer ID],Table6_20[Date of Birth])</f>
        <v>26100</v>
      </c>
      <c r="M453" s="30">
        <f>_xlfn.XLOOKUP(Table7[[#This Row],[Merged Customer ID]],Table6_20[Merged Customer ID],Table6_20[charges],"0",0)</f>
        <v>22218.11</v>
      </c>
      <c r="N453" s="30" t="str">
        <f>_xlfn.XLOOKUP(Table7[[#This Row],[Merged Customer ID]],Table6_20[Merged Customer ID],Table6_20[Hospital tier])</f>
        <v>tier - 2</v>
      </c>
      <c r="O453" s="30" t="str">
        <f>_xlfn.XLOOKUP(Table7[[#This Row],[Merged Customer ID]],Table6_20[Merged Customer ID],Table6_20[City tier])</f>
        <v>tier - 3</v>
      </c>
      <c r="P453" s="30" t="str">
        <f>_xlfn.XLOOKUP(Table7[[#This Row],[Merged Customer ID]],Table6_20[Merged Customer ID],Table6_20[State ID])</f>
        <v>R1013</v>
      </c>
      <c r="Q453" s="36">
        <f>_xlfn.XLOOKUP(Table7[[#This Row],[Merged Customer ID]],Table6_20[Merged Customer ID],Table6_20[Age])</f>
        <v>51.977777777777774</v>
      </c>
    </row>
    <row r="454" spans="1:17" x14ac:dyDescent="0.35">
      <c r="A454" s="22" t="s">
        <v>1919</v>
      </c>
      <c r="B454" s="22" t="str">
        <f>_xlfn.XLOOKUP(Table7[[#This Row],[Merged Customer ID]],Table2_1[Merged Customer ID],Table2_1[First Name])</f>
        <v>Beasley</v>
      </c>
      <c r="C454" s="22">
        <f>_xlfn.XLOOKUP(Table7[[#This Row],[Merged Customer ID]],Table3__3_16[Customer ID],Table3__3_16[BMI])</f>
        <v>23.98</v>
      </c>
      <c r="D454" s="22">
        <f>_xlfn.XLOOKUP(Table7[[#This Row],[Merged Customer ID]],Table3__3_16[Customer ID],Table3__3_16[HBA1C])</f>
        <v>10.67</v>
      </c>
      <c r="E454" s="22" t="str">
        <f>_xlfn.XLOOKUP(Table7[[#This Row],[Merged Customer ID]],Table3__3_16[Customer ID],Table3__3_16[Heart Issues])</f>
        <v>No</v>
      </c>
      <c r="F454" s="22" t="str">
        <f>_xlfn.XLOOKUP(Table7[[#This Row],[Merged Customer ID]],Table3__3_16[Customer ID],Table3__3_16[Any Transplants])</f>
        <v>No</v>
      </c>
      <c r="G454" s="22" t="str">
        <f>_xlfn.XLOOKUP(Table7[[#This Row],[Merged Customer ID]],Table3__3_16[Customer ID],Table3__3_16[Cancer history])</f>
        <v>No</v>
      </c>
      <c r="H454" s="22">
        <f>_xlfn.XLOOKUP(Table7[[#This Row],[Merged Customer ID]],Table3__3_16[Customer ID],Table3__3_16[NumberOfMajorSurgeries])</f>
        <v>0</v>
      </c>
      <c r="I454" s="22" t="str">
        <f>_xlfn.XLOOKUP(Table7[[#This Row],[Merged Customer ID]],Table3__3_16[Customer ID],Table3__3_16[smoker])</f>
        <v>No</v>
      </c>
      <c r="J454" s="22" t="str">
        <f>_xlfn.XLOOKUP(Table7[[#This Row],[Merged Customer ID]],Table3__3_16[Customer ID],Table3__3_16[Weight Status])</f>
        <v>Normal Weight</v>
      </c>
      <c r="K454" s="22" t="str">
        <f>_xlfn.XLOOKUP(Table7[[#This Row],[Merged Customer ID]],Table3__3_16[Customer ID],Table3__3_16[Sugar Status])</f>
        <v>Diabetes</v>
      </c>
      <c r="L454" s="25">
        <f>_xlfn.XLOOKUP(Table7[[#This Row],[Merged Customer ID]],Table6_20[Merged Customer ID],Table6_20[Date of Birth])</f>
        <v>23978</v>
      </c>
      <c r="M454" s="29">
        <f>_xlfn.XLOOKUP(Table7[[#This Row],[Merged Customer ID]],Table6_20[Merged Customer ID],Table6_20[charges],"0",0)</f>
        <v>22192.44</v>
      </c>
      <c r="N454" s="29" t="str">
        <f>_xlfn.XLOOKUP(Table7[[#This Row],[Merged Customer ID]],Table6_20[Merged Customer ID],Table6_20[Hospital tier])</f>
        <v>tier - 3</v>
      </c>
      <c r="O454" s="29" t="str">
        <f>_xlfn.XLOOKUP(Table7[[#This Row],[Merged Customer ID]],Table6_20[Merged Customer ID],Table6_20[City tier])</f>
        <v>tier - 1</v>
      </c>
      <c r="P454" s="29" t="str">
        <f>_xlfn.XLOOKUP(Table7[[#This Row],[Merged Customer ID]],Table6_20[Merged Customer ID],Table6_20[State ID])</f>
        <v>R1013</v>
      </c>
      <c r="Q454" s="35">
        <f>_xlfn.XLOOKUP(Table7[[#This Row],[Merged Customer ID]],Table6_20[Merged Customer ID],Table6_20[Age])</f>
        <v>57.788888888888891</v>
      </c>
    </row>
    <row r="455" spans="1:17" x14ac:dyDescent="0.35">
      <c r="A455" s="23" t="s">
        <v>1918</v>
      </c>
      <c r="B455" s="23" t="str">
        <f>_xlfn.XLOOKUP(Table7[[#This Row],[Merged Customer ID]],Table2_1[Merged Customer ID],Table2_1[First Name])</f>
        <v>Bedbury</v>
      </c>
      <c r="C455" s="23">
        <f>_xlfn.XLOOKUP(Table7[[#This Row],[Merged Customer ID]],Table3__3_16[Customer ID],Table3__3_16[BMI])</f>
        <v>30</v>
      </c>
      <c r="D455" s="23">
        <f>_xlfn.XLOOKUP(Table7[[#This Row],[Merged Customer ID]],Table3__3_16[Customer ID],Table3__3_16[HBA1C])</f>
        <v>6.21</v>
      </c>
      <c r="E455" s="22" t="str">
        <f>_xlfn.XLOOKUP(Table7[[#This Row],[Merged Customer ID]],Table3__3_16[Customer ID],Table3__3_16[Heart Issues])</f>
        <v>No</v>
      </c>
      <c r="F455" s="23" t="str">
        <f>_xlfn.XLOOKUP(Table7[[#This Row],[Merged Customer ID]],Table3__3_16[Customer ID],Table3__3_16[Any Transplants])</f>
        <v>No</v>
      </c>
      <c r="G455" s="23" t="str">
        <f>_xlfn.XLOOKUP(Table7[[#This Row],[Merged Customer ID]],Table3__3_16[Customer ID],Table3__3_16[Cancer history])</f>
        <v>No</v>
      </c>
      <c r="H455" s="23">
        <f>_xlfn.XLOOKUP(Table7[[#This Row],[Merged Customer ID]],Table3__3_16[Customer ID],Table3__3_16[NumberOfMajorSurgeries])</f>
        <v>0</v>
      </c>
      <c r="I455" s="23" t="str">
        <f>_xlfn.XLOOKUP(Table7[[#This Row],[Merged Customer ID]],Table3__3_16[Customer ID],Table3__3_16[smoker])</f>
        <v>Yes</v>
      </c>
      <c r="J455" s="23" t="str">
        <f>_xlfn.XLOOKUP(Table7[[#This Row],[Merged Customer ID]],Table3__3_16[Customer ID],Table3__3_16[Weight Status])</f>
        <v>Overweight</v>
      </c>
      <c r="K455" s="23" t="str">
        <f>_xlfn.XLOOKUP(Table7[[#This Row],[Merged Customer ID]],Table3__3_16[Customer ID],Table3__3_16[Sugar Status])</f>
        <v>Prediabetes</v>
      </c>
      <c r="L455" s="26">
        <f>_xlfn.XLOOKUP(Table7[[#This Row],[Merged Customer ID]],Table6_20[Merged Customer ID],Table6_20[Date of Birth])</f>
        <v>29476</v>
      </c>
      <c r="M455" s="30">
        <f>_xlfn.XLOOKUP(Table7[[#This Row],[Merged Customer ID]],Table6_20[Merged Customer ID],Table6_20[charges],"0",0)</f>
        <v>22144.03</v>
      </c>
      <c r="N455" s="30" t="str">
        <f>_xlfn.XLOOKUP(Table7[[#This Row],[Merged Customer ID]],Table6_20[Merged Customer ID],Table6_20[Hospital tier])</f>
        <v>tier - 2</v>
      </c>
      <c r="O455" s="30" t="str">
        <f>_xlfn.XLOOKUP(Table7[[#This Row],[Merged Customer ID]],Table6_20[Merged Customer ID],Table6_20[City tier])</f>
        <v>tier - 2</v>
      </c>
      <c r="P455" s="30" t="str">
        <f>_xlfn.XLOOKUP(Table7[[#This Row],[Merged Customer ID]],Table6_20[Merged Customer ID],Table6_20[State ID])</f>
        <v>R1011</v>
      </c>
      <c r="Q455" s="36">
        <f>_xlfn.XLOOKUP(Table7[[#This Row],[Merged Customer ID]],Table6_20[Merged Customer ID],Table6_20[Age])</f>
        <v>42.738888888888887</v>
      </c>
    </row>
    <row r="456" spans="1:17" x14ac:dyDescent="0.35">
      <c r="A456" s="22" t="s">
        <v>1917</v>
      </c>
      <c r="B456" s="22" t="str">
        <f>_xlfn.XLOOKUP(Table7[[#This Row],[Merged Customer ID]],Table2_1[Merged Customer ID],Table2_1[First Name])</f>
        <v>Stemberger</v>
      </c>
      <c r="C456" s="22">
        <f>_xlfn.XLOOKUP(Table7[[#This Row],[Merged Customer ID]],Table3__3_16[Customer ID],Table3__3_16[BMI])</f>
        <v>17.350000000000001</v>
      </c>
      <c r="D456" s="22">
        <f>_xlfn.XLOOKUP(Table7[[#This Row],[Merged Customer ID]],Table3__3_16[Customer ID],Table3__3_16[HBA1C])</f>
        <v>5.03</v>
      </c>
      <c r="E456" s="22" t="str">
        <f>_xlfn.XLOOKUP(Table7[[#This Row],[Merged Customer ID]],Table3__3_16[Customer ID],Table3__3_16[Heart Issues])</f>
        <v>Yes</v>
      </c>
      <c r="F456" s="22" t="str">
        <f>_xlfn.XLOOKUP(Table7[[#This Row],[Merged Customer ID]],Table3__3_16[Customer ID],Table3__3_16[Any Transplants])</f>
        <v>No</v>
      </c>
      <c r="G456" s="22" t="str">
        <f>_xlfn.XLOOKUP(Table7[[#This Row],[Merged Customer ID]],Table3__3_16[Customer ID],Table3__3_16[Cancer history])</f>
        <v>No</v>
      </c>
      <c r="H456" s="22">
        <f>_xlfn.XLOOKUP(Table7[[#This Row],[Merged Customer ID]],Table3__3_16[Customer ID],Table3__3_16[NumberOfMajorSurgeries])</f>
        <v>0</v>
      </c>
      <c r="I456" s="22" t="str">
        <f>_xlfn.XLOOKUP(Table7[[#This Row],[Merged Customer ID]],Table3__3_16[Customer ID],Table3__3_16[smoker])</f>
        <v>Yes</v>
      </c>
      <c r="J456" s="22" t="str">
        <f>_xlfn.XLOOKUP(Table7[[#This Row],[Merged Customer ID]],Table3__3_16[Customer ID],Table3__3_16[Weight Status])</f>
        <v>Underweight</v>
      </c>
      <c r="K456" s="22" t="str">
        <f>_xlfn.XLOOKUP(Table7[[#This Row],[Merged Customer ID]],Table3__3_16[Customer ID],Table3__3_16[Sugar Status])</f>
        <v>Normal</v>
      </c>
      <c r="L456" s="25">
        <f>_xlfn.XLOOKUP(Table7[[#This Row],[Merged Customer ID]],Table6_20[Merged Customer ID],Table6_20[Date of Birth])</f>
        <v>37131</v>
      </c>
      <c r="M456" s="29">
        <f>_xlfn.XLOOKUP(Table7[[#This Row],[Merged Customer ID]],Table6_20[Merged Customer ID],Table6_20[charges],"0",0)</f>
        <v>22097.62</v>
      </c>
      <c r="N456" s="29" t="str">
        <f>_xlfn.XLOOKUP(Table7[[#This Row],[Merged Customer ID]],Table6_20[Merged Customer ID],Table6_20[Hospital tier])</f>
        <v>tier - 3</v>
      </c>
      <c r="O456" s="29" t="str">
        <f>_xlfn.XLOOKUP(Table7[[#This Row],[Merged Customer ID]],Table6_20[Merged Customer ID],Table6_20[City tier])</f>
        <v>tier - 1</v>
      </c>
      <c r="P456" s="29" t="str">
        <f>_xlfn.XLOOKUP(Table7[[#This Row],[Merged Customer ID]],Table6_20[Merged Customer ID],Table6_20[State ID])</f>
        <v>R1011</v>
      </c>
      <c r="Q456" s="35">
        <f>_xlfn.XLOOKUP(Table7[[#This Row],[Merged Customer ID]],Table6_20[Merged Customer ID],Table6_20[Age])</f>
        <v>21.777777777777779</v>
      </c>
    </row>
    <row r="457" spans="1:17" x14ac:dyDescent="0.35">
      <c r="A457" s="23" t="s">
        <v>1916</v>
      </c>
      <c r="B457" s="23" t="str">
        <f>_xlfn.XLOOKUP(Table7[[#This Row],[Merged Customer ID]],Table2_1[Merged Customer ID],Table2_1[First Name])</f>
        <v>Chebet</v>
      </c>
      <c r="C457" s="23">
        <f>_xlfn.XLOOKUP(Table7[[#This Row],[Merged Customer ID]],Table3__3_16[Customer ID],Table3__3_16[BMI])</f>
        <v>22.704999999999998</v>
      </c>
      <c r="D457" s="23">
        <f>_xlfn.XLOOKUP(Table7[[#This Row],[Merged Customer ID]],Table3__3_16[Customer ID],Table3__3_16[HBA1C])</f>
        <v>5.27</v>
      </c>
      <c r="E457" s="22" t="str">
        <f>_xlfn.XLOOKUP(Table7[[#This Row],[Merged Customer ID]],Table3__3_16[Customer ID],Table3__3_16[Heart Issues])</f>
        <v>No</v>
      </c>
      <c r="F457" s="23" t="str">
        <f>_xlfn.XLOOKUP(Table7[[#This Row],[Merged Customer ID]],Table3__3_16[Customer ID],Table3__3_16[Any Transplants])</f>
        <v>No</v>
      </c>
      <c r="G457" s="23" t="str">
        <f>_xlfn.XLOOKUP(Table7[[#This Row],[Merged Customer ID]],Table3__3_16[Customer ID],Table3__3_16[Cancer history])</f>
        <v>No</v>
      </c>
      <c r="H457" s="23">
        <f>_xlfn.XLOOKUP(Table7[[#This Row],[Merged Customer ID]],Table3__3_16[Customer ID],Table3__3_16[NumberOfMajorSurgeries])</f>
        <v>0</v>
      </c>
      <c r="I457" s="23" t="str">
        <f>_xlfn.XLOOKUP(Table7[[#This Row],[Merged Customer ID]],Table3__3_16[Customer ID],Table3__3_16[smoker])</f>
        <v>No</v>
      </c>
      <c r="J457" s="23" t="str">
        <f>_xlfn.XLOOKUP(Table7[[#This Row],[Merged Customer ID]],Table3__3_16[Customer ID],Table3__3_16[Weight Status])</f>
        <v>Normal Weight</v>
      </c>
      <c r="K457" s="23" t="str">
        <f>_xlfn.XLOOKUP(Table7[[#This Row],[Merged Customer ID]],Table3__3_16[Customer ID],Table3__3_16[Sugar Status])</f>
        <v>Normal</v>
      </c>
      <c r="L457" s="26">
        <f>_xlfn.XLOOKUP(Table7[[#This Row],[Merged Customer ID]],Table6_20[Merged Customer ID],Table6_20[Date of Birth])</f>
        <v>32795</v>
      </c>
      <c r="M457" s="30">
        <f>_xlfn.XLOOKUP(Table7[[#This Row],[Merged Customer ID]],Table6_20[Merged Customer ID],Table6_20[charges],"0",0)</f>
        <v>21984.47</v>
      </c>
      <c r="N457" s="30" t="str">
        <f>_xlfn.XLOOKUP(Table7[[#This Row],[Merged Customer ID]],Table6_20[Merged Customer ID],Table6_20[Hospital tier])</f>
        <v>tier - 3</v>
      </c>
      <c r="O457" s="30" t="str">
        <f>_xlfn.XLOOKUP(Table7[[#This Row],[Merged Customer ID]],Table6_20[Merged Customer ID],Table6_20[City tier])</f>
        <v>tier - 1</v>
      </c>
      <c r="P457" s="30" t="str">
        <f>_xlfn.XLOOKUP(Table7[[#This Row],[Merged Customer ID]],Table6_20[Merged Customer ID],Table6_20[State ID])</f>
        <v>R1012</v>
      </c>
      <c r="Q457" s="36">
        <f>_xlfn.XLOOKUP(Table7[[#This Row],[Merged Customer ID]],Table6_20[Merged Customer ID],Table6_20[Age])</f>
        <v>33.65</v>
      </c>
    </row>
    <row r="458" spans="1:17" x14ac:dyDescent="0.35">
      <c r="A458" s="22" t="s">
        <v>1915</v>
      </c>
      <c r="B458" s="22" t="str">
        <f>_xlfn.XLOOKUP(Table7[[#This Row],[Merged Customer ID]],Table2_1[Merged Customer ID],Table2_1[First Name])</f>
        <v>Muir</v>
      </c>
      <c r="C458" s="22">
        <f>_xlfn.XLOOKUP(Table7[[#This Row],[Merged Customer ID]],Table3__3_16[Customer ID],Table3__3_16[BMI])</f>
        <v>25.41</v>
      </c>
      <c r="D458" s="22">
        <f>_xlfn.XLOOKUP(Table7[[#This Row],[Merged Customer ID]],Table3__3_16[Customer ID],Table3__3_16[HBA1C])</f>
        <v>10.53</v>
      </c>
      <c r="E458" s="22" t="str">
        <f>_xlfn.XLOOKUP(Table7[[#This Row],[Merged Customer ID]],Table3__3_16[Customer ID],Table3__3_16[Heart Issues])</f>
        <v>Yes</v>
      </c>
      <c r="F458" s="22" t="str">
        <f>_xlfn.XLOOKUP(Table7[[#This Row],[Merged Customer ID]],Table3__3_16[Customer ID],Table3__3_16[Any Transplants])</f>
        <v>No</v>
      </c>
      <c r="G458" s="22" t="str">
        <f>_xlfn.XLOOKUP(Table7[[#This Row],[Merged Customer ID]],Table3__3_16[Customer ID],Table3__3_16[Cancer history])</f>
        <v>No</v>
      </c>
      <c r="H458" s="22">
        <f>_xlfn.XLOOKUP(Table7[[#This Row],[Merged Customer ID]],Table3__3_16[Customer ID],Table3__3_16[NumberOfMajorSurgeries])</f>
        <v>1</v>
      </c>
      <c r="I458" s="22" t="str">
        <f>_xlfn.XLOOKUP(Table7[[#This Row],[Merged Customer ID]],Table3__3_16[Customer ID],Table3__3_16[smoker])</f>
        <v>Yes</v>
      </c>
      <c r="J458" s="22" t="str">
        <f>_xlfn.XLOOKUP(Table7[[#This Row],[Merged Customer ID]],Table3__3_16[Customer ID],Table3__3_16[Weight Status])</f>
        <v>Overweight</v>
      </c>
      <c r="K458" s="22" t="str">
        <f>_xlfn.XLOOKUP(Table7[[#This Row],[Merged Customer ID]],Table3__3_16[Customer ID],Table3__3_16[Sugar Status])</f>
        <v>Diabetes</v>
      </c>
      <c r="L458" s="25">
        <f>_xlfn.XLOOKUP(Table7[[#This Row],[Merged Customer ID]],Table6_20[Merged Customer ID],Table6_20[Date of Birth])</f>
        <v>27747</v>
      </c>
      <c r="M458" s="29">
        <f>_xlfn.XLOOKUP(Table7[[#This Row],[Merged Customer ID]],Table6_20[Merged Customer ID],Table6_20[charges],"0",0)</f>
        <v>21978.68</v>
      </c>
      <c r="N458" s="29" t="str">
        <f>_xlfn.XLOOKUP(Table7[[#This Row],[Merged Customer ID]],Table6_20[Merged Customer ID],Table6_20[Hospital tier])</f>
        <v>tier - 3</v>
      </c>
      <c r="O458" s="29" t="str">
        <f>_xlfn.XLOOKUP(Table7[[#This Row],[Merged Customer ID]],Table6_20[Merged Customer ID],Table6_20[City tier])</f>
        <v>tier - 3</v>
      </c>
      <c r="P458" s="29" t="str">
        <f>_xlfn.XLOOKUP(Table7[[#This Row],[Merged Customer ID]],Table6_20[Merged Customer ID],Table6_20[State ID])</f>
        <v>R1013</v>
      </c>
      <c r="Q458" s="35">
        <f>_xlfn.XLOOKUP(Table7[[#This Row],[Merged Customer ID]],Table6_20[Merged Customer ID],Table6_20[Age])</f>
        <v>47.469444444444441</v>
      </c>
    </row>
    <row r="459" spans="1:17" x14ac:dyDescent="0.35">
      <c r="A459" s="23" t="s">
        <v>1914</v>
      </c>
      <c r="B459" s="23" t="str">
        <f>_xlfn.XLOOKUP(Table7[[#This Row],[Merged Customer ID]],Table2_1[Merged Customer ID],Table2_1[First Name])</f>
        <v>Yang</v>
      </c>
      <c r="C459" s="23">
        <f>_xlfn.XLOOKUP(Table7[[#This Row],[Merged Customer ID]],Table3__3_16[Customer ID],Table3__3_16[BMI])</f>
        <v>18.23</v>
      </c>
      <c r="D459" s="23">
        <f>_xlfn.XLOOKUP(Table7[[#This Row],[Merged Customer ID]],Table3__3_16[Customer ID],Table3__3_16[HBA1C])</f>
        <v>5.78</v>
      </c>
      <c r="E459" s="22" t="str">
        <f>_xlfn.XLOOKUP(Table7[[#This Row],[Merged Customer ID]],Table3__3_16[Customer ID],Table3__3_16[Heart Issues])</f>
        <v>No</v>
      </c>
      <c r="F459" s="23" t="str">
        <f>_xlfn.XLOOKUP(Table7[[#This Row],[Merged Customer ID]],Table3__3_16[Customer ID],Table3__3_16[Any Transplants])</f>
        <v>No</v>
      </c>
      <c r="G459" s="23" t="str">
        <f>_xlfn.XLOOKUP(Table7[[#This Row],[Merged Customer ID]],Table3__3_16[Customer ID],Table3__3_16[Cancer history])</f>
        <v>Yes</v>
      </c>
      <c r="H459" s="23">
        <f>_xlfn.XLOOKUP(Table7[[#This Row],[Merged Customer ID]],Table3__3_16[Customer ID],Table3__3_16[NumberOfMajorSurgeries])</f>
        <v>1</v>
      </c>
      <c r="I459" s="23" t="str">
        <f>_xlfn.XLOOKUP(Table7[[#This Row],[Merged Customer ID]],Table3__3_16[Customer ID],Table3__3_16[smoker])</f>
        <v>Yes</v>
      </c>
      <c r="J459" s="23" t="str">
        <f>_xlfn.XLOOKUP(Table7[[#This Row],[Merged Customer ID]],Table3__3_16[Customer ID],Table3__3_16[Weight Status])</f>
        <v>Underweight</v>
      </c>
      <c r="K459" s="23" t="str">
        <f>_xlfn.XLOOKUP(Table7[[#This Row],[Merged Customer ID]],Table3__3_16[Customer ID],Table3__3_16[Sugar Status])</f>
        <v>Prediabetes</v>
      </c>
      <c r="L459" s="26">
        <f>_xlfn.XLOOKUP(Table7[[#This Row],[Merged Customer ID]],Table6_20[Merged Customer ID],Table6_20[Date of Birth])</f>
        <v>37892</v>
      </c>
      <c r="M459" s="30">
        <f>_xlfn.XLOOKUP(Table7[[#This Row],[Merged Customer ID]],Table6_20[Merged Customer ID],Table6_20[charges],"0",0)</f>
        <v>21882.400000000001</v>
      </c>
      <c r="N459" s="30" t="str">
        <f>_xlfn.XLOOKUP(Table7[[#This Row],[Merged Customer ID]],Table6_20[Merged Customer ID],Table6_20[Hospital tier])</f>
        <v>tier - 2</v>
      </c>
      <c r="O459" s="30" t="str">
        <f>_xlfn.XLOOKUP(Table7[[#This Row],[Merged Customer ID]],Table6_20[Merged Customer ID],Table6_20[City tier])</f>
        <v>tier - 1</v>
      </c>
      <c r="P459" s="30" t="str">
        <f>_xlfn.XLOOKUP(Table7[[#This Row],[Merged Customer ID]],Table6_20[Merged Customer ID],Table6_20[State ID])</f>
        <v>R1011</v>
      </c>
      <c r="Q459" s="36">
        <f>_xlfn.XLOOKUP(Table7[[#This Row],[Merged Customer ID]],Table6_20[Merged Customer ID],Table6_20[Age])</f>
        <v>19.694444444444443</v>
      </c>
    </row>
    <row r="460" spans="1:17" x14ac:dyDescent="0.35">
      <c r="A460" s="22" t="s">
        <v>1913</v>
      </c>
      <c r="B460" s="22" t="str">
        <f>_xlfn.XLOOKUP(Table7[[#This Row],[Merged Customer ID]],Table2_1[Merged Customer ID],Table2_1[First Name])</f>
        <v>Gravel</v>
      </c>
      <c r="C460" s="22">
        <f>_xlfn.XLOOKUP(Table7[[#This Row],[Merged Customer ID]],Table3__3_16[Customer ID],Table3__3_16[BMI])</f>
        <v>24.7</v>
      </c>
      <c r="D460" s="22">
        <f>_xlfn.XLOOKUP(Table7[[#This Row],[Merged Customer ID]],Table3__3_16[Customer ID],Table3__3_16[HBA1C])</f>
        <v>4.3600000000000003</v>
      </c>
      <c r="E460" s="22" t="str">
        <f>_xlfn.XLOOKUP(Table7[[#This Row],[Merged Customer ID]],Table3__3_16[Customer ID],Table3__3_16[Heart Issues])</f>
        <v>No</v>
      </c>
      <c r="F460" s="22" t="str">
        <f>_xlfn.XLOOKUP(Table7[[#This Row],[Merged Customer ID]],Table3__3_16[Customer ID],Table3__3_16[Any Transplants])</f>
        <v>No</v>
      </c>
      <c r="G460" s="22" t="str">
        <f>_xlfn.XLOOKUP(Table7[[#This Row],[Merged Customer ID]],Table3__3_16[Customer ID],Table3__3_16[Cancer history])</f>
        <v>Yes</v>
      </c>
      <c r="H460" s="22">
        <f>_xlfn.XLOOKUP(Table7[[#This Row],[Merged Customer ID]],Table3__3_16[Customer ID],Table3__3_16[NumberOfMajorSurgeries])</f>
        <v>1</v>
      </c>
      <c r="I460" s="22" t="str">
        <f>_xlfn.XLOOKUP(Table7[[#This Row],[Merged Customer ID]],Table3__3_16[Customer ID],Table3__3_16[smoker])</f>
        <v>Yes</v>
      </c>
      <c r="J460" s="22" t="str">
        <f>_xlfn.XLOOKUP(Table7[[#This Row],[Merged Customer ID]],Table3__3_16[Customer ID],Table3__3_16[Weight Status])</f>
        <v>Normal Weight</v>
      </c>
      <c r="K460" s="22" t="str">
        <f>_xlfn.XLOOKUP(Table7[[#This Row],[Merged Customer ID]],Table3__3_16[Customer ID],Table3__3_16[Sugar Status])</f>
        <v>Normal</v>
      </c>
      <c r="L460" s="25">
        <f>_xlfn.XLOOKUP(Table7[[#This Row],[Merged Customer ID]],Table6_20[Merged Customer ID],Table6_20[Date of Birth])</f>
        <v>29084</v>
      </c>
      <c r="M460" s="29">
        <f>_xlfn.XLOOKUP(Table7[[#This Row],[Merged Customer ID]],Table6_20[Merged Customer ID],Table6_20[charges],"0",0)</f>
        <v>21880.82</v>
      </c>
      <c r="N460" s="29" t="str">
        <f>_xlfn.XLOOKUP(Table7[[#This Row],[Merged Customer ID]],Table6_20[Merged Customer ID],Table6_20[Hospital tier])</f>
        <v>tier - 3</v>
      </c>
      <c r="O460" s="29" t="str">
        <f>_xlfn.XLOOKUP(Table7[[#This Row],[Merged Customer ID]],Table6_20[Merged Customer ID],Table6_20[City tier])</f>
        <v>tier - 1</v>
      </c>
      <c r="P460" s="29" t="str">
        <f>_xlfn.XLOOKUP(Table7[[#This Row],[Merged Customer ID]],Table6_20[Merged Customer ID],Table6_20[State ID])</f>
        <v>R1012</v>
      </c>
      <c r="Q460" s="35">
        <f>_xlfn.XLOOKUP(Table7[[#This Row],[Merged Customer ID]],Table6_20[Merged Customer ID],Table6_20[Age])</f>
        <v>43.80833333333333</v>
      </c>
    </row>
    <row r="461" spans="1:17" x14ac:dyDescent="0.35">
      <c r="A461" s="23" t="s">
        <v>1912</v>
      </c>
      <c r="B461" s="23" t="str">
        <f>_xlfn.XLOOKUP(Table7[[#This Row],[Merged Customer ID]],Table2_1[Merged Customer ID],Table2_1[First Name])</f>
        <v>Smith</v>
      </c>
      <c r="C461" s="23">
        <f>_xlfn.XLOOKUP(Table7[[#This Row],[Merged Customer ID]],Table3__3_16[Customer ID],Table3__3_16[BMI])</f>
        <v>37.4</v>
      </c>
      <c r="D461" s="23">
        <f>_xlfn.XLOOKUP(Table7[[#This Row],[Merged Customer ID]],Table3__3_16[Customer ID],Table3__3_16[HBA1C])</f>
        <v>9.7200000000000006</v>
      </c>
      <c r="E461" s="22" t="str">
        <f>_xlfn.XLOOKUP(Table7[[#This Row],[Merged Customer ID]],Table3__3_16[Customer ID],Table3__3_16[Heart Issues])</f>
        <v>Yes</v>
      </c>
      <c r="F461" s="23" t="str">
        <f>_xlfn.XLOOKUP(Table7[[#This Row],[Merged Customer ID]],Table3__3_16[Customer ID],Table3__3_16[Any Transplants])</f>
        <v>No</v>
      </c>
      <c r="G461" s="23" t="str">
        <f>_xlfn.XLOOKUP(Table7[[#This Row],[Merged Customer ID]],Table3__3_16[Customer ID],Table3__3_16[Cancer history])</f>
        <v>Yes</v>
      </c>
      <c r="H461" s="23">
        <f>_xlfn.XLOOKUP(Table7[[#This Row],[Merged Customer ID]],Table3__3_16[Customer ID],Table3__3_16[NumberOfMajorSurgeries])</f>
        <v>1</v>
      </c>
      <c r="I461" s="23" t="str">
        <f>_xlfn.XLOOKUP(Table7[[#This Row],[Merged Customer ID]],Table3__3_16[Customer ID],Table3__3_16[smoker])</f>
        <v>No</v>
      </c>
      <c r="J461" s="23" t="str">
        <f>_xlfn.XLOOKUP(Table7[[#This Row],[Merged Customer ID]],Table3__3_16[Customer ID],Table3__3_16[Weight Status])</f>
        <v>Obesity</v>
      </c>
      <c r="K461" s="23" t="str">
        <f>_xlfn.XLOOKUP(Table7[[#This Row],[Merged Customer ID]],Table3__3_16[Customer ID],Table3__3_16[Sugar Status])</f>
        <v>Diabetes</v>
      </c>
      <c r="L461" s="26">
        <f>_xlfn.XLOOKUP(Table7[[#This Row],[Merged Customer ID]],Table6_20[Merged Customer ID],Table6_20[Date of Birth])</f>
        <v>23250</v>
      </c>
      <c r="M461" s="30">
        <f>_xlfn.XLOOKUP(Table7[[#This Row],[Merged Customer ID]],Table6_20[Merged Customer ID],Table6_20[charges],"0",0)</f>
        <v>21797</v>
      </c>
      <c r="N461" s="30" t="str">
        <f>_xlfn.XLOOKUP(Table7[[#This Row],[Merged Customer ID]],Table6_20[Merged Customer ID],Table6_20[Hospital tier])</f>
        <v>tier - 3</v>
      </c>
      <c r="O461" s="30" t="str">
        <f>_xlfn.XLOOKUP(Table7[[#This Row],[Merged Customer ID]],Table6_20[Merged Customer ID],Table6_20[City tier])</f>
        <v>tier - 1</v>
      </c>
      <c r="P461" s="30" t="str">
        <f>_xlfn.XLOOKUP(Table7[[#This Row],[Merged Customer ID]],Table6_20[Merged Customer ID],Table6_20[State ID])</f>
        <v>R1011</v>
      </c>
      <c r="Q461" s="36">
        <f>_xlfn.XLOOKUP(Table7[[#This Row],[Merged Customer ID]],Table6_20[Merged Customer ID],Table6_20[Age])</f>
        <v>59.780555555555559</v>
      </c>
    </row>
    <row r="462" spans="1:17" x14ac:dyDescent="0.35">
      <c r="A462" s="22" t="s">
        <v>1911</v>
      </c>
      <c r="B462" s="22" t="str">
        <f>_xlfn.XLOOKUP(Table7[[#This Row],[Merged Customer ID]],Table2_1[Merged Customer ID],Table2_1[First Name])</f>
        <v>Williams</v>
      </c>
      <c r="C462" s="22">
        <f>_xlfn.XLOOKUP(Table7[[#This Row],[Merged Customer ID]],Table3__3_16[Customer ID],Table3__3_16[BMI])</f>
        <v>26.885000000000002</v>
      </c>
      <c r="D462" s="22">
        <f>_xlfn.XLOOKUP(Table7[[#This Row],[Merged Customer ID]],Table3__3_16[Customer ID],Table3__3_16[HBA1C])</f>
        <v>5.18</v>
      </c>
      <c r="E462" s="22" t="str">
        <f>_xlfn.XLOOKUP(Table7[[#This Row],[Merged Customer ID]],Table3__3_16[Customer ID],Table3__3_16[Heart Issues])</f>
        <v>No</v>
      </c>
      <c r="F462" s="22" t="str">
        <f>_xlfn.XLOOKUP(Table7[[#This Row],[Merged Customer ID]],Table3__3_16[Customer ID],Table3__3_16[Any Transplants])</f>
        <v>No</v>
      </c>
      <c r="G462" s="22" t="str">
        <f>_xlfn.XLOOKUP(Table7[[#This Row],[Merged Customer ID]],Table3__3_16[Customer ID],Table3__3_16[Cancer history])</f>
        <v>Yes</v>
      </c>
      <c r="H462" s="22">
        <f>_xlfn.XLOOKUP(Table7[[#This Row],[Merged Customer ID]],Table3__3_16[Customer ID],Table3__3_16[NumberOfMajorSurgeries])</f>
        <v>1</v>
      </c>
      <c r="I462" s="22" t="str">
        <f>_xlfn.XLOOKUP(Table7[[#This Row],[Merged Customer ID]],Table3__3_16[Customer ID],Table3__3_16[smoker])</f>
        <v>Yes</v>
      </c>
      <c r="J462" s="22" t="str">
        <f>_xlfn.XLOOKUP(Table7[[#This Row],[Merged Customer ID]],Table3__3_16[Customer ID],Table3__3_16[Weight Status])</f>
        <v>Overweight</v>
      </c>
      <c r="K462" s="22" t="str">
        <f>_xlfn.XLOOKUP(Table7[[#This Row],[Merged Customer ID]],Table3__3_16[Customer ID],Table3__3_16[Sugar Status])</f>
        <v>Normal</v>
      </c>
      <c r="L462" s="25">
        <f>_xlfn.XLOOKUP(Table7[[#This Row],[Merged Customer ID]],Table6_20[Merged Customer ID],Table6_20[Date of Birth])</f>
        <v>29126</v>
      </c>
      <c r="M462" s="29">
        <f>_xlfn.XLOOKUP(Table7[[#This Row],[Merged Customer ID]],Table6_20[Merged Customer ID],Table6_20[charges],"0",0)</f>
        <v>21774.32</v>
      </c>
      <c r="N462" s="29" t="str">
        <f>_xlfn.XLOOKUP(Table7[[#This Row],[Merged Customer ID]],Table6_20[Merged Customer ID],Table6_20[Hospital tier])</f>
        <v>tier - 3</v>
      </c>
      <c r="O462" s="29" t="str">
        <f>_xlfn.XLOOKUP(Table7[[#This Row],[Merged Customer ID]],Table6_20[Merged Customer ID],Table6_20[City tier])</f>
        <v>tier - 2</v>
      </c>
      <c r="P462" s="29" t="str">
        <f>_xlfn.XLOOKUP(Table7[[#This Row],[Merged Customer ID]],Table6_20[Merged Customer ID],Table6_20[State ID])</f>
        <v>R1012</v>
      </c>
      <c r="Q462" s="35">
        <f>_xlfn.XLOOKUP(Table7[[#This Row],[Merged Customer ID]],Table6_20[Merged Customer ID],Table6_20[Age])</f>
        <v>43.694444444444443</v>
      </c>
    </row>
    <row r="463" spans="1:17" x14ac:dyDescent="0.35">
      <c r="A463" s="23" t="s">
        <v>1910</v>
      </c>
      <c r="B463" s="23" t="str">
        <f>_xlfn.XLOOKUP(Table7[[#This Row],[Merged Customer ID]],Table2_1[Merged Customer ID],Table2_1[First Name])</f>
        <v>Meyer</v>
      </c>
      <c r="C463" s="23">
        <f>_xlfn.XLOOKUP(Table7[[#This Row],[Merged Customer ID]],Table3__3_16[Customer ID],Table3__3_16[BMI])</f>
        <v>25.27</v>
      </c>
      <c r="D463" s="23">
        <f>_xlfn.XLOOKUP(Table7[[#This Row],[Merged Customer ID]],Table3__3_16[Customer ID],Table3__3_16[HBA1C])</f>
        <v>5.29</v>
      </c>
      <c r="E463" s="22" t="str">
        <f>_xlfn.XLOOKUP(Table7[[#This Row],[Merged Customer ID]],Table3__3_16[Customer ID],Table3__3_16[Heart Issues])</f>
        <v>No</v>
      </c>
      <c r="F463" s="23" t="str">
        <f>_xlfn.XLOOKUP(Table7[[#This Row],[Merged Customer ID]],Table3__3_16[Customer ID],Table3__3_16[Any Transplants])</f>
        <v>No</v>
      </c>
      <c r="G463" s="23" t="str">
        <f>_xlfn.XLOOKUP(Table7[[#This Row],[Merged Customer ID]],Table3__3_16[Customer ID],Table3__3_16[Cancer history])</f>
        <v>Yes</v>
      </c>
      <c r="H463" s="23">
        <f>_xlfn.XLOOKUP(Table7[[#This Row],[Merged Customer ID]],Table3__3_16[Customer ID],Table3__3_16[NumberOfMajorSurgeries])</f>
        <v>1</v>
      </c>
      <c r="I463" s="23" t="str">
        <f>_xlfn.XLOOKUP(Table7[[#This Row],[Merged Customer ID]],Table3__3_16[Customer ID],Table3__3_16[smoker])</f>
        <v>Yes</v>
      </c>
      <c r="J463" s="23" t="str">
        <f>_xlfn.XLOOKUP(Table7[[#This Row],[Merged Customer ID]],Table3__3_16[Customer ID],Table3__3_16[Weight Status])</f>
        <v>Overweight</v>
      </c>
      <c r="K463" s="23" t="str">
        <f>_xlfn.XLOOKUP(Table7[[#This Row],[Merged Customer ID]],Table3__3_16[Customer ID],Table3__3_16[Sugar Status])</f>
        <v>Normal</v>
      </c>
      <c r="L463" s="26">
        <f>_xlfn.XLOOKUP(Table7[[#This Row],[Merged Customer ID]],Table6_20[Merged Customer ID],Table6_20[Date of Birth])</f>
        <v>29118</v>
      </c>
      <c r="M463" s="30">
        <f>_xlfn.XLOOKUP(Table7[[#This Row],[Merged Customer ID]],Table6_20[Merged Customer ID],Table6_20[charges],"0",0)</f>
        <v>21771.34</v>
      </c>
      <c r="N463" s="30" t="str">
        <f>_xlfn.XLOOKUP(Table7[[#This Row],[Merged Customer ID]],Table6_20[Merged Customer ID],Table6_20[Hospital tier])</f>
        <v>tier - 3</v>
      </c>
      <c r="O463" s="30" t="str">
        <f>_xlfn.XLOOKUP(Table7[[#This Row],[Merged Customer ID]],Table6_20[Merged Customer ID],Table6_20[City tier])</f>
        <v>tier - 1</v>
      </c>
      <c r="P463" s="30" t="str">
        <f>_xlfn.XLOOKUP(Table7[[#This Row],[Merged Customer ID]],Table6_20[Merged Customer ID],Table6_20[State ID])</f>
        <v>R1024</v>
      </c>
      <c r="Q463" s="36">
        <f>_xlfn.XLOOKUP(Table7[[#This Row],[Merged Customer ID]],Table6_20[Merged Customer ID],Table6_20[Age])</f>
        <v>43.716666666666669</v>
      </c>
    </row>
    <row r="464" spans="1:17" x14ac:dyDescent="0.35">
      <c r="A464" s="22" t="s">
        <v>1909</v>
      </c>
      <c r="B464" s="22" t="str">
        <f>_xlfn.XLOOKUP(Table7[[#This Row],[Merged Customer ID]],Table2_1[Merged Customer ID],Table2_1[First Name])</f>
        <v>Jamieson</v>
      </c>
      <c r="C464" s="22">
        <f>_xlfn.XLOOKUP(Table7[[#This Row],[Merged Customer ID]],Table3__3_16[Customer ID],Table3__3_16[BMI])</f>
        <v>23.655000000000001</v>
      </c>
      <c r="D464" s="22">
        <f>_xlfn.XLOOKUP(Table7[[#This Row],[Merged Customer ID]],Table3__3_16[Customer ID],Table3__3_16[HBA1C])</f>
        <v>4.8600000000000003</v>
      </c>
      <c r="E464" s="22" t="str">
        <f>_xlfn.XLOOKUP(Table7[[#This Row],[Merged Customer ID]],Table3__3_16[Customer ID],Table3__3_16[Heart Issues])</f>
        <v>Yes</v>
      </c>
      <c r="F464" s="22" t="str">
        <f>_xlfn.XLOOKUP(Table7[[#This Row],[Merged Customer ID]],Table3__3_16[Customer ID],Table3__3_16[Any Transplants])</f>
        <v>No</v>
      </c>
      <c r="G464" s="22" t="str">
        <f>_xlfn.XLOOKUP(Table7[[#This Row],[Merged Customer ID]],Table3__3_16[Customer ID],Table3__3_16[Cancer history])</f>
        <v>No</v>
      </c>
      <c r="H464" s="22">
        <f>_xlfn.XLOOKUP(Table7[[#This Row],[Merged Customer ID]],Table3__3_16[Customer ID],Table3__3_16[NumberOfMajorSurgeries])</f>
        <v>0</v>
      </c>
      <c r="I464" s="22" t="str">
        <f>_xlfn.XLOOKUP(Table7[[#This Row],[Merged Customer ID]],Table3__3_16[Customer ID],Table3__3_16[smoker])</f>
        <v>Yes</v>
      </c>
      <c r="J464" s="22" t="str">
        <f>_xlfn.XLOOKUP(Table7[[#This Row],[Merged Customer ID]],Table3__3_16[Customer ID],Table3__3_16[Weight Status])</f>
        <v>Normal Weight</v>
      </c>
      <c r="K464" s="22" t="str">
        <f>_xlfn.XLOOKUP(Table7[[#This Row],[Merged Customer ID]],Table3__3_16[Customer ID],Table3__3_16[Sugar Status])</f>
        <v>Normal</v>
      </c>
      <c r="L464" s="25">
        <f>_xlfn.XLOOKUP(Table7[[#This Row],[Merged Customer ID]],Table6_20[Merged Customer ID],Table6_20[Date of Birth])</f>
        <v>27959</v>
      </c>
      <c r="M464" s="29">
        <f>_xlfn.XLOOKUP(Table7[[#This Row],[Merged Customer ID]],Table6_20[Merged Customer ID],Table6_20[charges],"0",0)</f>
        <v>21677.279999999999</v>
      </c>
      <c r="N464" s="29" t="str">
        <f>_xlfn.XLOOKUP(Table7[[#This Row],[Merged Customer ID]],Table6_20[Merged Customer ID],Table6_20[Hospital tier])</f>
        <v>tier - 3</v>
      </c>
      <c r="O464" s="29" t="str">
        <f>_xlfn.XLOOKUP(Table7[[#This Row],[Merged Customer ID]],Table6_20[Merged Customer ID],Table6_20[City tier])</f>
        <v>tier - 1</v>
      </c>
      <c r="P464" s="29" t="str">
        <f>_xlfn.XLOOKUP(Table7[[#This Row],[Merged Customer ID]],Table6_20[Merged Customer ID],Table6_20[State ID])</f>
        <v>R1012</v>
      </c>
      <c r="Q464" s="35">
        <f>_xlfn.XLOOKUP(Table7[[#This Row],[Merged Customer ID]],Table6_20[Merged Customer ID],Table6_20[Age])</f>
        <v>46.888888888888886</v>
      </c>
    </row>
    <row r="465" spans="1:17" x14ac:dyDescent="0.35">
      <c r="A465" s="23" t="s">
        <v>1908</v>
      </c>
      <c r="B465" s="23" t="str">
        <f>_xlfn.XLOOKUP(Table7[[#This Row],[Merged Customer ID]],Table2_1[Merged Customer ID],Table2_1[First Name])</f>
        <v>Dufeal</v>
      </c>
      <c r="C465" s="23">
        <f>_xlfn.XLOOKUP(Table7[[#This Row],[Merged Customer ID]],Table3__3_16[Customer ID],Table3__3_16[BMI])</f>
        <v>55.05</v>
      </c>
      <c r="D465" s="23">
        <f>_xlfn.XLOOKUP(Table7[[#This Row],[Merged Customer ID]],Table3__3_16[Customer ID],Table3__3_16[HBA1C])</f>
        <v>7.66</v>
      </c>
      <c r="E465" s="22" t="str">
        <f>_xlfn.XLOOKUP(Table7[[#This Row],[Merged Customer ID]],Table3__3_16[Customer ID],Table3__3_16[Heart Issues])</f>
        <v>No</v>
      </c>
      <c r="F465" s="23" t="str">
        <f>_xlfn.XLOOKUP(Table7[[#This Row],[Merged Customer ID]],Table3__3_16[Customer ID],Table3__3_16[Any Transplants])</f>
        <v>No</v>
      </c>
      <c r="G465" s="23" t="str">
        <f>_xlfn.XLOOKUP(Table7[[#This Row],[Merged Customer ID]],Table3__3_16[Customer ID],Table3__3_16[Cancer history])</f>
        <v>No</v>
      </c>
      <c r="H465" s="23">
        <f>_xlfn.XLOOKUP(Table7[[#This Row],[Merged Customer ID]],Table3__3_16[Customer ID],Table3__3_16[NumberOfMajorSurgeries])</f>
        <v>0</v>
      </c>
      <c r="I465" s="23" t="str">
        <f>_xlfn.XLOOKUP(Table7[[#This Row],[Merged Customer ID]],Table3__3_16[Customer ID],Table3__3_16[smoker])</f>
        <v>No</v>
      </c>
      <c r="J465" s="23" t="str">
        <f>_xlfn.XLOOKUP(Table7[[#This Row],[Merged Customer ID]],Table3__3_16[Customer ID],Table3__3_16[Weight Status])</f>
        <v>Obesity</v>
      </c>
      <c r="K465" s="23" t="str">
        <f>_xlfn.XLOOKUP(Table7[[#This Row],[Merged Customer ID]],Table3__3_16[Customer ID],Table3__3_16[Sugar Status])</f>
        <v>Diabetes</v>
      </c>
      <c r="L465" s="26">
        <f>_xlfn.XLOOKUP(Table7[[#This Row],[Merged Customer ID]],Table6_20[Merged Customer ID],Table6_20[Date of Birth])</f>
        <v>22966</v>
      </c>
      <c r="M465" s="30">
        <f>_xlfn.XLOOKUP(Table7[[#This Row],[Merged Customer ID]],Table6_20[Merged Customer ID],Table6_20[charges],"0",0)</f>
        <v>21661.16</v>
      </c>
      <c r="N465" s="30" t="str">
        <f>_xlfn.XLOOKUP(Table7[[#This Row],[Merged Customer ID]],Table6_20[Merged Customer ID],Table6_20[Hospital tier])</f>
        <v>tier - 2</v>
      </c>
      <c r="O465" s="30" t="str">
        <f>_xlfn.XLOOKUP(Table7[[#This Row],[Merged Customer ID]],Table6_20[Merged Customer ID],Table6_20[City tier])</f>
        <v>tier - 2</v>
      </c>
      <c r="P465" s="30" t="str">
        <f>_xlfn.XLOOKUP(Table7[[#This Row],[Merged Customer ID]],Table6_20[Merged Customer ID],Table6_20[State ID])</f>
        <v>R1012</v>
      </c>
      <c r="Q465" s="36">
        <f>_xlfn.XLOOKUP(Table7[[#This Row],[Merged Customer ID]],Table6_20[Merged Customer ID],Table6_20[Age])</f>
        <v>60.56111111111111</v>
      </c>
    </row>
    <row r="466" spans="1:17" x14ac:dyDescent="0.35">
      <c r="A466" s="22" t="s">
        <v>1907</v>
      </c>
      <c r="B466" s="22" t="str">
        <f>_xlfn.XLOOKUP(Table7[[#This Row],[Merged Customer ID]],Table2_1[Merged Customer ID],Table2_1[First Name])</f>
        <v>Sansonetti</v>
      </c>
      <c r="C466" s="22">
        <f>_xlfn.XLOOKUP(Table7[[#This Row],[Merged Customer ID]],Table3__3_16[Customer ID],Table3__3_16[BMI])</f>
        <v>24.89</v>
      </c>
      <c r="D466" s="22">
        <f>_xlfn.XLOOKUP(Table7[[#This Row],[Merged Customer ID]],Table3__3_16[Customer ID],Table3__3_16[HBA1C])</f>
        <v>6.1</v>
      </c>
      <c r="E466" s="22" t="str">
        <f>_xlfn.XLOOKUP(Table7[[#This Row],[Merged Customer ID]],Table3__3_16[Customer ID],Table3__3_16[Heart Issues])</f>
        <v>Yes</v>
      </c>
      <c r="F466" s="22" t="str">
        <f>_xlfn.XLOOKUP(Table7[[#This Row],[Merged Customer ID]],Table3__3_16[Customer ID],Table3__3_16[Any Transplants])</f>
        <v>No</v>
      </c>
      <c r="G466" s="22" t="str">
        <f>_xlfn.XLOOKUP(Table7[[#This Row],[Merged Customer ID]],Table3__3_16[Customer ID],Table3__3_16[Cancer history])</f>
        <v>Yes</v>
      </c>
      <c r="H466" s="22">
        <f>_xlfn.XLOOKUP(Table7[[#This Row],[Merged Customer ID]],Table3__3_16[Customer ID],Table3__3_16[NumberOfMajorSurgeries])</f>
        <v>1</v>
      </c>
      <c r="I466" s="22" t="str">
        <f>_xlfn.XLOOKUP(Table7[[#This Row],[Merged Customer ID]],Table3__3_16[Customer ID],Table3__3_16[smoker])</f>
        <v>Yes</v>
      </c>
      <c r="J466" s="22" t="str">
        <f>_xlfn.XLOOKUP(Table7[[#This Row],[Merged Customer ID]],Table3__3_16[Customer ID],Table3__3_16[Weight Status])</f>
        <v>Normal Weight</v>
      </c>
      <c r="K466" s="22" t="str">
        <f>_xlfn.XLOOKUP(Table7[[#This Row],[Merged Customer ID]],Table3__3_16[Customer ID],Table3__3_16[Sugar Status])</f>
        <v>Prediabetes</v>
      </c>
      <c r="L466" s="25">
        <f>_xlfn.XLOOKUP(Table7[[#This Row],[Merged Customer ID]],Table6_20[Merged Customer ID],Table6_20[Date of Birth])</f>
        <v>30675</v>
      </c>
      <c r="M466" s="29">
        <f>_xlfn.XLOOKUP(Table7[[#This Row],[Merged Customer ID]],Table6_20[Merged Customer ID],Table6_20[charges],"0",0)</f>
        <v>21659.93</v>
      </c>
      <c r="N466" s="29" t="str">
        <f>_xlfn.XLOOKUP(Table7[[#This Row],[Merged Customer ID]],Table6_20[Merged Customer ID],Table6_20[Hospital tier])</f>
        <v>tier - 3</v>
      </c>
      <c r="O466" s="29" t="str">
        <f>_xlfn.XLOOKUP(Table7[[#This Row],[Merged Customer ID]],Table6_20[Merged Customer ID],Table6_20[City tier])</f>
        <v>tier - 3</v>
      </c>
      <c r="P466" s="29" t="str">
        <f>_xlfn.XLOOKUP(Table7[[#This Row],[Merged Customer ID]],Table6_20[Merged Customer ID],Table6_20[State ID])</f>
        <v>R1024</v>
      </c>
      <c r="Q466" s="35">
        <f>_xlfn.XLOOKUP(Table7[[#This Row],[Merged Customer ID]],Table6_20[Merged Customer ID],Table6_20[Age])</f>
        <v>39.452777777777776</v>
      </c>
    </row>
    <row r="467" spans="1:17" x14ac:dyDescent="0.35">
      <c r="A467" s="23" t="s">
        <v>1906</v>
      </c>
      <c r="B467" s="23" t="str">
        <f>_xlfn.XLOOKUP(Table7[[#This Row],[Merged Customer ID]],Table2_1[Merged Customer ID],Table2_1[First Name])</f>
        <v>Koneazny</v>
      </c>
      <c r="C467" s="23">
        <f>_xlfn.XLOOKUP(Table7[[#This Row],[Merged Customer ID]],Table3__3_16[Customer ID],Table3__3_16[BMI])</f>
        <v>18.715</v>
      </c>
      <c r="D467" s="23">
        <f>_xlfn.XLOOKUP(Table7[[#This Row],[Merged Customer ID]],Table3__3_16[Customer ID],Table3__3_16[HBA1C])</f>
        <v>4.4400000000000004</v>
      </c>
      <c r="E467" s="22" t="str">
        <f>_xlfn.XLOOKUP(Table7[[#This Row],[Merged Customer ID]],Table3__3_16[Customer ID],Table3__3_16[Heart Issues])</f>
        <v>No</v>
      </c>
      <c r="F467" s="23" t="str">
        <f>_xlfn.XLOOKUP(Table7[[#This Row],[Merged Customer ID]],Table3__3_16[Customer ID],Table3__3_16[Any Transplants])</f>
        <v>No</v>
      </c>
      <c r="G467" s="23" t="str">
        <f>_xlfn.XLOOKUP(Table7[[#This Row],[Merged Customer ID]],Table3__3_16[Customer ID],Table3__3_16[Cancer history])</f>
        <v>No</v>
      </c>
      <c r="H467" s="23">
        <f>_xlfn.XLOOKUP(Table7[[#This Row],[Merged Customer ID]],Table3__3_16[Customer ID],Table3__3_16[NumberOfMajorSurgeries])</f>
        <v>0</v>
      </c>
      <c r="I467" s="23" t="str">
        <f>_xlfn.XLOOKUP(Table7[[#This Row],[Merged Customer ID]],Table3__3_16[Customer ID],Table3__3_16[smoker])</f>
        <v>No</v>
      </c>
      <c r="J467" s="23" t="str">
        <f>_xlfn.XLOOKUP(Table7[[#This Row],[Merged Customer ID]],Table3__3_16[Customer ID],Table3__3_16[Weight Status])</f>
        <v>Normal Weight</v>
      </c>
      <c r="K467" s="23" t="str">
        <f>_xlfn.XLOOKUP(Table7[[#This Row],[Merged Customer ID]],Table3__3_16[Customer ID],Table3__3_16[Sugar Status])</f>
        <v>Normal</v>
      </c>
      <c r="L467" s="26">
        <f>_xlfn.XLOOKUP(Table7[[#This Row],[Merged Customer ID]],Table6_20[Merged Customer ID],Table6_20[Date of Birth])</f>
        <v>36323</v>
      </c>
      <c r="M467" s="30">
        <f>_xlfn.XLOOKUP(Table7[[#This Row],[Merged Customer ID]],Table6_20[Merged Customer ID],Table6_20[charges],"0",0)</f>
        <v>21595.38</v>
      </c>
      <c r="N467" s="30" t="str">
        <f>_xlfn.XLOOKUP(Table7[[#This Row],[Merged Customer ID]],Table6_20[Merged Customer ID],Table6_20[Hospital tier])</f>
        <v>tier - 2</v>
      </c>
      <c r="O467" s="30" t="str">
        <f>_xlfn.XLOOKUP(Table7[[#This Row],[Merged Customer ID]],Table6_20[Merged Customer ID],Table6_20[City tier])</f>
        <v>tier - 3</v>
      </c>
      <c r="P467" s="30" t="str">
        <f>_xlfn.XLOOKUP(Table7[[#This Row],[Merged Customer ID]],Table6_20[Merged Customer ID],Table6_20[State ID])</f>
        <v>R1012</v>
      </c>
      <c r="Q467" s="36">
        <f>_xlfn.XLOOKUP(Table7[[#This Row],[Merged Customer ID]],Table6_20[Merged Customer ID],Table6_20[Age])</f>
        <v>23.988888888888887</v>
      </c>
    </row>
    <row r="468" spans="1:17" x14ac:dyDescent="0.35">
      <c r="A468" s="22" t="s">
        <v>1905</v>
      </c>
      <c r="B468" s="22" t="str">
        <f>_xlfn.XLOOKUP(Table7[[#This Row],[Merged Customer ID]],Table2_1[Merged Customer ID],Table2_1[First Name])</f>
        <v>Johnson</v>
      </c>
      <c r="C468" s="22">
        <f>_xlfn.XLOOKUP(Table7[[#This Row],[Merged Customer ID]],Table3__3_16[Customer ID],Table3__3_16[BMI])</f>
        <v>28.12</v>
      </c>
      <c r="D468" s="22">
        <f>_xlfn.XLOOKUP(Table7[[#This Row],[Merged Customer ID]],Table3__3_16[Customer ID],Table3__3_16[HBA1C])</f>
        <v>6.15</v>
      </c>
      <c r="E468" s="22" t="str">
        <f>_xlfn.XLOOKUP(Table7[[#This Row],[Merged Customer ID]],Table3__3_16[Customer ID],Table3__3_16[Heart Issues])</f>
        <v>No</v>
      </c>
      <c r="F468" s="22" t="str">
        <f>_xlfn.XLOOKUP(Table7[[#This Row],[Merged Customer ID]],Table3__3_16[Customer ID],Table3__3_16[Any Transplants])</f>
        <v>No</v>
      </c>
      <c r="G468" s="22" t="str">
        <f>_xlfn.XLOOKUP(Table7[[#This Row],[Merged Customer ID]],Table3__3_16[Customer ID],Table3__3_16[Cancer history])</f>
        <v>No</v>
      </c>
      <c r="H468" s="22">
        <f>_xlfn.XLOOKUP(Table7[[#This Row],[Merged Customer ID]],Table3__3_16[Customer ID],Table3__3_16[NumberOfMajorSurgeries])</f>
        <v>0</v>
      </c>
      <c r="I468" s="22" t="str">
        <f>_xlfn.XLOOKUP(Table7[[#This Row],[Merged Customer ID]],Table3__3_16[Customer ID],Table3__3_16[smoker])</f>
        <v>Yes</v>
      </c>
      <c r="J468" s="22" t="str">
        <f>_xlfn.XLOOKUP(Table7[[#This Row],[Merged Customer ID]],Table3__3_16[Customer ID],Table3__3_16[Weight Status])</f>
        <v>Overweight</v>
      </c>
      <c r="K468" s="22" t="str">
        <f>_xlfn.XLOOKUP(Table7[[#This Row],[Merged Customer ID]],Table3__3_16[Customer ID],Table3__3_16[Sugar Status])</f>
        <v>Prediabetes</v>
      </c>
      <c r="L468" s="25">
        <f>_xlfn.XLOOKUP(Table7[[#This Row],[Merged Customer ID]],Table6_20[Merged Customer ID],Table6_20[Date of Birth])</f>
        <v>33198</v>
      </c>
      <c r="M468" s="29">
        <f>_xlfn.XLOOKUP(Table7[[#This Row],[Merged Customer ID]],Table6_20[Merged Customer ID],Table6_20[charges],"0",0)</f>
        <v>21472.48</v>
      </c>
      <c r="N468" s="29" t="str">
        <f>_xlfn.XLOOKUP(Table7[[#This Row],[Merged Customer ID]],Table6_20[Merged Customer ID],Table6_20[Hospital tier])</f>
        <v>tier - 2</v>
      </c>
      <c r="O468" s="29" t="str">
        <f>_xlfn.XLOOKUP(Table7[[#This Row],[Merged Customer ID]],Table6_20[Merged Customer ID],Table6_20[City tier])</f>
        <v>tier - 2</v>
      </c>
      <c r="P468" s="29" t="str">
        <f>_xlfn.XLOOKUP(Table7[[#This Row],[Merged Customer ID]],Table6_20[Merged Customer ID],Table6_20[State ID])</f>
        <v>R1012</v>
      </c>
      <c r="Q468" s="35">
        <f>_xlfn.XLOOKUP(Table7[[#This Row],[Merged Customer ID]],Table6_20[Merged Customer ID],Table6_20[Age])</f>
        <v>32.547222222222224</v>
      </c>
    </row>
    <row r="469" spans="1:17" x14ac:dyDescent="0.35">
      <c r="A469" s="23" t="s">
        <v>1904</v>
      </c>
      <c r="B469" s="23" t="str">
        <f>_xlfn.XLOOKUP(Table7[[#This Row],[Merged Customer ID]],Table2_1[Merged Customer ID],Table2_1[First Name])</f>
        <v>Glasson</v>
      </c>
      <c r="C469" s="23">
        <f>_xlfn.XLOOKUP(Table7[[#This Row],[Merged Customer ID]],Table3__3_16[Customer ID],Table3__3_16[BMI])</f>
        <v>26.6</v>
      </c>
      <c r="D469" s="23">
        <f>_xlfn.XLOOKUP(Table7[[#This Row],[Merged Customer ID]],Table3__3_16[Customer ID],Table3__3_16[HBA1C])</f>
        <v>4.53</v>
      </c>
      <c r="E469" s="22" t="str">
        <f>_xlfn.XLOOKUP(Table7[[#This Row],[Merged Customer ID]],Table3__3_16[Customer ID],Table3__3_16[Heart Issues])</f>
        <v>No</v>
      </c>
      <c r="F469" s="23" t="str">
        <f>_xlfn.XLOOKUP(Table7[[#This Row],[Merged Customer ID]],Table3__3_16[Customer ID],Table3__3_16[Any Transplants])</f>
        <v>No</v>
      </c>
      <c r="G469" s="23" t="str">
        <f>_xlfn.XLOOKUP(Table7[[#This Row],[Merged Customer ID]],Table3__3_16[Customer ID],Table3__3_16[Cancer history])</f>
        <v>No</v>
      </c>
      <c r="H469" s="23">
        <f>_xlfn.XLOOKUP(Table7[[#This Row],[Merged Customer ID]],Table3__3_16[Customer ID],Table3__3_16[NumberOfMajorSurgeries])</f>
        <v>0</v>
      </c>
      <c r="I469" s="23" t="str">
        <f>_xlfn.XLOOKUP(Table7[[#This Row],[Merged Customer ID]],Table3__3_16[Customer ID],Table3__3_16[smoker])</f>
        <v>Yes</v>
      </c>
      <c r="J469" s="23" t="str">
        <f>_xlfn.XLOOKUP(Table7[[#This Row],[Merged Customer ID]],Table3__3_16[Customer ID],Table3__3_16[Weight Status])</f>
        <v>Overweight</v>
      </c>
      <c r="K469" s="23" t="str">
        <f>_xlfn.XLOOKUP(Table7[[#This Row],[Merged Customer ID]],Table3__3_16[Customer ID],Table3__3_16[Sugar Status])</f>
        <v>Normal</v>
      </c>
      <c r="L469" s="26">
        <f>_xlfn.XLOOKUP(Table7[[#This Row],[Merged Customer ID]],Table6_20[Merged Customer ID],Table6_20[Date of Birth])</f>
        <v>29468</v>
      </c>
      <c r="M469" s="30">
        <f>_xlfn.XLOOKUP(Table7[[#This Row],[Merged Customer ID]],Table6_20[Merged Customer ID],Table6_20[charges],"0",0)</f>
        <v>21348.71</v>
      </c>
      <c r="N469" s="30" t="str">
        <f>_xlfn.XLOOKUP(Table7[[#This Row],[Merged Customer ID]],Table6_20[Merged Customer ID],Table6_20[Hospital tier])</f>
        <v>tier - 2</v>
      </c>
      <c r="O469" s="30" t="str">
        <f>_xlfn.XLOOKUP(Table7[[#This Row],[Merged Customer ID]],Table6_20[Merged Customer ID],Table6_20[City tier])</f>
        <v>tier - 1</v>
      </c>
      <c r="P469" s="30" t="str">
        <f>_xlfn.XLOOKUP(Table7[[#This Row],[Merged Customer ID]],Table6_20[Merged Customer ID],Table6_20[State ID])</f>
        <v>R1012</v>
      </c>
      <c r="Q469" s="36">
        <f>_xlfn.XLOOKUP(Table7[[#This Row],[Merged Customer ID]],Table6_20[Merged Customer ID],Table6_20[Age])</f>
        <v>42.761111111111113</v>
      </c>
    </row>
    <row r="470" spans="1:17" x14ac:dyDescent="0.35">
      <c r="A470" s="22" t="s">
        <v>1903</v>
      </c>
      <c r="B470" s="22" t="str">
        <f>_xlfn.XLOOKUP(Table7[[#This Row],[Merged Customer ID]],Table2_1[Merged Customer ID],Table2_1[First Name])</f>
        <v>Canitz</v>
      </c>
      <c r="C470" s="22">
        <f>_xlfn.XLOOKUP(Table7[[#This Row],[Merged Customer ID]],Table3__3_16[Customer ID],Table3__3_16[BMI])</f>
        <v>30.114999999999998</v>
      </c>
      <c r="D470" s="22">
        <f>_xlfn.XLOOKUP(Table7[[#This Row],[Merged Customer ID]],Table3__3_16[Customer ID],Table3__3_16[HBA1C])</f>
        <v>5.48</v>
      </c>
      <c r="E470" s="22" t="str">
        <f>_xlfn.XLOOKUP(Table7[[#This Row],[Merged Customer ID]],Table3__3_16[Customer ID],Table3__3_16[Heart Issues])</f>
        <v>No</v>
      </c>
      <c r="F470" s="22" t="str">
        <f>_xlfn.XLOOKUP(Table7[[#This Row],[Merged Customer ID]],Table3__3_16[Customer ID],Table3__3_16[Any Transplants])</f>
        <v>Yes</v>
      </c>
      <c r="G470" s="22" t="str">
        <f>_xlfn.XLOOKUP(Table7[[#This Row],[Merged Customer ID]],Table3__3_16[Customer ID],Table3__3_16[Cancer history])</f>
        <v>No</v>
      </c>
      <c r="H470" s="22">
        <f>_xlfn.XLOOKUP(Table7[[#This Row],[Merged Customer ID]],Table3__3_16[Customer ID],Table3__3_16[NumberOfMajorSurgeries])</f>
        <v>1</v>
      </c>
      <c r="I470" s="22" t="str">
        <f>_xlfn.XLOOKUP(Table7[[#This Row],[Merged Customer ID]],Table3__3_16[Customer ID],Table3__3_16[smoker])</f>
        <v>No</v>
      </c>
      <c r="J470" s="22" t="str">
        <f>_xlfn.XLOOKUP(Table7[[#This Row],[Merged Customer ID]],Table3__3_16[Customer ID],Table3__3_16[Weight Status])</f>
        <v>Obesity</v>
      </c>
      <c r="K470" s="22" t="str">
        <f>_xlfn.XLOOKUP(Table7[[#This Row],[Merged Customer ID]],Table3__3_16[Customer ID],Table3__3_16[Sugar Status])</f>
        <v>Normal</v>
      </c>
      <c r="L470" s="25">
        <f>_xlfn.XLOOKUP(Table7[[#This Row],[Merged Customer ID]],Table6_20[Merged Customer ID],Table6_20[Date of Birth])</f>
        <v>38203</v>
      </c>
      <c r="M470" s="29">
        <f>_xlfn.XLOOKUP(Table7[[#This Row],[Merged Customer ID]],Table6_20[Merged Customer ID],Table6_20[charges],"0",0)</f>
        <v>21344.85</v>
      </c>
      <c r="N470" s="29" t="str">
        <f>_xlfn.XLOOKUP(Table7[[#This Row],[Merged Customer ID]],Table6_20[Merged Customer ID],Table6_20[Hospital tier])</f>
        <v>tier - 3</v>
      </c>
      <c r="O470" s="29" t="str">
        <f>_xlfn.XLOOKUP(Table7[[#This Row],[Merged Customer ID]],Table6_20[Merged Customer ID],Table6_20[City tier])</f>
        <v>tier - 1</v>
      </c>
      <c r="P470" s="29" t="str">
        <f>_xlfn.XLOOKUP(Table7[[#This Row],[Merged Customer ID]],Table6_20[Merged Customer ID],Table6_20[State ID])</f>
        <v>R1024</v>
      </c>
      <c r="Q470" s="35">
        <f>_xlfn.XLOOKUP(Table7[[#This Row],[Merged Customer ID]],Table6_20[Merged Customer ID],Table6_20[Age])</f>
        <v>18.844444444444445</v>
      </c>
    </row>
    <row r="471" spans="1:17" x14ac:dyDescent="0.35">
      <c r="A471" s="23" t="s">
        <v>1902</v>
      </c>
      <c r="B471" s="23" t="str">
        <f>_xlfn.XLOOKUP(Table7[[#This Row],[Merged Customer ID]],Table2_1[Merged Customer ID],Table2_1[First Name])</f>
        <v>Li</v>
      </c>
      <c r="C471" s="23">
        <f>_xlfn.XLOOKUP(Table7[[#This Row],[Merged Customer ID]],Table3__3_16[Customer ID],Table3__3_16[BMI])</f>
        <v>24.605</v>
      </c>
      <c r="D471" s="23">
        <f>_xlfn.XLOOKUP(Table7[[#This Row],[Merged Customer ID]],Table3__3_16[Customer ID],Table3__3_16[HBA1C])</f>
        <v>5.48</v>
      </c>
      <c r="E471" s="22" t="str">
        <f>_xlfn.XLOOKUP(Table7[[#This Row],[Merged Customer ID]],Table3__3_16[Customer ID],Table3__3_16[Heart Issues])</f>
        <v>No</v>
      </c>
      <c r="F471" s="23" t="str">
        <f>_xlfn.XLOOKUP(Table7[[#This Row],[Merged Customer ID]],Table3__3_16[Customer ID],Table3__3_16[Any Transplants])</f>
        <v>No</v>
      </c>
      <c r="G471" s="23" t="str">
        <f>_xlfn.XLOOKUP(Table7[[#This Row],[Merged Customer ID]],Table3__3_16[Customer ID],Table3__3_16[Cancer history])</f>
        <v>No</v>
      </c>
      <c r="H471" s="23">
        <f>_xlfn.XLOOKUP(Table7[[#This Row],[Merged Customer ID]],Table3__3_16[Customer ID],Table3__3_16[NumberOfMajorSurgeries])</f>
        <v>0</v>
      </c>
      <c r="I471" s="23" t="str">
        <f>_xlfn.XLOOKUP(Table7[[#This Row],[Merged Customer ID]],Table3__3_16[Customer ID],Table3__3_16[smoker])</f>
        <v>Yes</v>
      </c>
      <c r="J471" s="23" t="str">
        <f>_xlfn.XLOOKUP(Table7[[#This Row],[Merged Customer ID]],Table3__3_16[Customer ID],Table3__3_16[Weight Status])</f>
        <v>Normal Weight</v>
      </c>
      <c r="K471" s="23" t="str">
        <f>_xlfn.XLOOKUP(Table7[[#This Row],[Merged Customer ID]],Table3__3_16[Customer ID],Table3__3_16[Sugar Status])</f>
        <v>Normal</v>
      </c>
      <c r="L471" s="26">
        <f>_xlfn.XLOOKUP(Table7[[#This Row],[Merged Customer ID]],Table6_20[Merged Customer ID],Table6_20[Date of Birth])</f>
        <v>29565</v>
      </c>
      <c r="M471" s="30">
        <f>_xlfn.XLOOKUP(Table7[[#This Row],[Merged Customer ID]],Table6_20[Merged Customer ID],Table6_20[charges],"0",0)</f>
        <v>21259.38</v>
      </c>
      <c r="N471" s="30" t="str">
        <f>_xlfn.XLOOKUP(Table7[[#This Row],[Merged Customer ID]],Table6_20[Merged Customer ID],Table6_20[Hospital tier])</f>
        <v>tier - 3</v>
      </c>
      <c r="O471" s="30" t="str">
        <f>_xlfn.XLOOKUP(Table7[[#This Row],[Merged Customer ID]],Table6_20[Merged Customer ID],Table6_20[City tier])</f>
        <v>tier - 3</v>
      </c>
      <c r="P471" s="30" t="str">
        <f>_xlfn.XLOOKUP(Table7[[#This Row],[Merged Customer ID]],Table6_20[Merged Customer ID],Table6_20[State ID])</f>
        <v>R1019</v>
      </c>
      <c r="Q471" s="36">
        <f>_xlfn.XLOOKUP(Table7[[#This Row],[Merged Customer ID]],Table6_20[Merged Customer ID],Table6_20[Age])</f>
        <v>42.494444444444447</v>
      </c>
    </row>
    <row r="472" spans="1:17" x14ac:dyDescent="0.35">
      <c r="A472" s="22" t="s">
        <v>1901</v>
      </c>
      <c r="B472" s="22" t="str">
        <f>_xlfn.XLOOKUP(Table7[[#This Row],[Merged Customer ID]],Table2_1[Merged Customer ID],Table2_1[First Name])</f>
        <v>Parsons</v>
      </c>
      <c r="C472" s="22">
        <f>_xlfn.XLOOKUP(Table7[[#This Row],[Merged Customer ID]],Table3__3_16[Customer ID],Table3__3_16[BMI])</f>
        <v>29.6</v>
      </c>
      <c r="D472" s="22">
        <f>_xlfn.XLOOKUP(Table7[[#This Row],[Merged Customer ID]],Table3__3_16[Customer ID],Table3__3_16[HBA1C])</f>
        <v>8.1</v>
      </c>
      <c r="E472" s="22" t="str">
        <f>_xlfn.XLOOKUP(Table7[[#This Row],[Merged Customer ID]],Table3__3_16[Customer ID],Table3__3_16[Heart Issues])</f>
        <v>No</v>
      </c>
      <c r="F472" s="22" t="str">
        <f>_xlfn.XLOOKUP(Table7[[#This Row],[Merged Customer ID]],Table3__3_16[Customer ID],Table3__3_16[Any Transplants])</f>
        <v>No</v>
      </c>
      <c r="G472" s="22" t="str">
        <f>_xlfn.XLOOKUP(Table7[[#This Row],[Merged Customer ID]],Table3__3_16[Customer ID],Table3__3_16[Cancer history])</f>
        <v>No</v>
      </c>
      <c r="H472" s="22">
        <f>_xlfn.XLOOKUP(Table7[[#This Row],[Merged Customer ID]],Table3__3_16[Customer ID],Table3__3_16[NumberOfMajorSurgeries])</f>
        <v>0</v>
      </c>
      <c r="I472" s="22" t="str">
        <f>_xlfn.XLOOKUP(Table7[[#This Row],[Merged Customer ID]],Table3__3_16[Customer ID],Table3__3_16[smoker])</f>
        <v>No</v>
      </c>
      <c r="J472" s="22" t="str">
        <f>_xlfn.XLOOKUP(Table7[[#This Row],[Merged Customer ID]],Table3__3_16[Customer ID],Table3__3_16[Weight Status])</f>
        <v>Overweight</v>
      </c>
      <c r="K472" s="22" t="str">
        <f>_xlfn.XLOOKUP(Table7[[#This Row],[Merged Customer ID]],Table3__3_16[Customer ID],Table3__3_16[Sugar Status])</f>
        <v>Diabetes</v>
      </c>
      <c r="L472" s="25">
        <f>_xlfn.XLOOKUP(Table7[[#This Row],[Merged Customer ID]],Table6_20[Merged Customer ID],Table6_20[Date of Birth])</f>
        <v>27275</v>
      </c>
      <c r="M472" s="29">
        <f>_xlfn.XLOOKUP(Table7[[#This Row],[Merged Customer ID]],Table6_20[Merged Customer ID],Table6_20[charges],"0",0)</f>
        <v>21232.18</v>
      </c>
      <c r="N472" s="29" t="str">
        <f>_xlfn.XLOOKUP(Table7[[#This Row],[Merged Customer ID]],Table6_20[Merged Customer ID],Table6_20[Hospital tier])</f>
        <v>tier - 3</v>
      </c>
      <c r="O472" s="29" t="str">
        <f>_xlfn.XLOOKUP(Table7[[#This Row],[Merged Customer ID]],Table6_20[Merged Customer ID],Table6_20[City tier])</f>
        <v>tier - 2</v>
      </c>
      <c r="P472" s="29" t="str">
        <f>_xlfn.XLOOKUP(Table7[[#This Row],[Merged Customer ID]],Table6_20[Merged Customer ID],Table6_20[State ID])</f>
        <v>R1011</v>
      </c>
      <c r="Q472" s="35">
        <f>_xlfn.XLOOKUP(Table7[[#This Row],[Merged Customer ID]],Table6_20[Merged Customer ID],Table6_20[Age])</f>
        <v>48.763888888888886</v>
      </c>
    </row>
    <row r="473" spans="1:17" x14ac:dyDescent="0.35">
      <c r="A473" s="23" t="s">
        <v>1900</v>
      </c>
      <c r="B473" s="23" t="str">
        <f>_xlfn.XLOOKUP(Table7[[#This Row],[Merged Customer ID]],Table2_1[Merged Customer ID],Table2_1[First Name])</f>
        <v>Raulli</v>
      </c>
      <c r="C473" s="23">
        <f>_xlfn.XLOOKUP(Table7[[#This Row],[Merged Customer ID]],Table3__3_16[Customer ID],Table3__3_16[BMI])</f>
        <v>24.42</v>
      </c>
      <c r="D473" s="23">
        <f>_xlfn.XLOOKUP(Table7[[#This Row],[Merged Customer ID]],Table3__3_16[Customer ID],Table3__3_16[HBA1C])</f>
        <v>7.16</v>
      </c>
      <c r="E473" s="22" t="str">
        <f>_xlfn.XLOOKUP(Table7[[#This Row],[Merged Customer ID]],Table3__3_16[Customer ID],Table3__3_16[Heart Issues])</f>
        <v>No</v>
      </c>
      <c r="F473" s="23" t="str">
        <f>_xlfn.XLOOKUP(Table7[[#This Row],[Merged Customer ID]],Table3__3_16[Customer ID],Table3__3_16[Any Transplants])</f>
        <v>No</v>
      </c>
      <c r="G473" s="23" t="str">
        <f>_xlfn.XLOOKUP(Table7[[#This Row],[Merged Customer ID]],Table3__3_16[Customer ID],Table3__3_16[Cancer history])</f>
        <v>No</v>
      </c>
      <c r="H473" s="23">
        <f>_xlfn.XLOOKUP(Table7[[#This Row],[Merged Customer ID]],Table3__3_16[Customer ID],Table3__3_16[NumberOfMajorSurgeries])</f>
        <v>0</v>
      </c>
      <c r="I473" s="23" t="str">
        <f>_xlfn.XLOOKUP(Table7[[#This Row],[Merged Customer ID]],Table3__3_16[Customer ID],Table3__3_16[smoker])</f>
        <v>Yes</v>
      </c>
      <c r="J473" s="23" t="str">
        <f>_xlfn.XLOOKUP(Table7[[#This Row],[Merged Customer ID]],Table3__3_16[Customer ID],Table3__3_16[Weight Status])</f>
        <v>Normal Weight</v>
      </c>
      <c r="K473" s="23" t="str">
        <f>_xlfn.XLOOKUP(Table7[[#This Row],[Merged Customer ID]],Table3__3_16[Customer ID],Table3__3_16[Sugar Status])</f>
        <v>Diabetes</v>
      </c>
      <c r="L473" s="26">
        <f>_xlfn.XLOOKUP(Table7[[#This Row],[Merged Customer ID]],Table6_20[Merged Customer ID],Table6_20[Date of Birth])</f>
        <v>27316</v>
      </c>
      <c r="M473" s="30">
        <f>_xlfn.XLOOKUP(Table7[[#This Row],[Merged Customer ID]],Table6_20[Merged Customer ID],Table6_20[charges],"0",0)</f>
        <v>21223.68</v>
      </c>
      <c r="N473" s="30" t="str">
        <f>_xlfn.XLOOKUP(Table7[[#This Row],[Merged Customer ID]],Table6_20[Merged Customer ID],Table6_20[Hospital tier])</f>
        <v>tier - 3</v>
      </c>
      <c r="O473" s="30" t="str">
        <f>_xlfn.XLOOKUP(Table7[[#This Row],[Merged Customer ID]],Table6_20[Merged Customer ID],Table6_20[City tier])</f>
        <v>tier - 2</v>
      </c>
      <c r="P473" s="30" t="str">
        <f>_xlfn.XLOOKUP(Table7[[#This Row],[Merged Customer ID]],Table6_20[Merged Customer ID],Table6_20[State ID])</f>
        <v>R1013</v>
      </c>
      <c r="Q473" s="36">
        <f>_xlfn.XLOOKUP(Table7[[#This Row],[Merged Customer ID]],Table6_20[Merged Customer ID],Table6_20[Age])</f>
        <v>48.65</v>
      </c>
    </row>
    <row r="474" spans="1:17" x14ac:dyDescent="0.35">
      <c r="A474" s="22" t="s">
        <v>1899</v>
      </c>
      <c r="B474" s="22" t="str">
        <f>_xlfn.XLOOKUP(Table7[[#This Row],[Merged Customer ID]],Table2_1[Merged Customer ID],Table2_1[First Name])</f>
        <v>Frome</v>
      </c>
      <c r="C474" s="22">
        <f>_xlfn.XLOOKUP(Table7[[#This Row],[Merged Customer ID]],Table3__3_16[Customer ID],Table3__3_16[BMI])</f>
        <v>20.9</v>
      </c>
      <c r="D474" s="22">
        <f>_xlfn.XLOOKUP(Table7[[#This Row],[Merged Customer ID]],Table3__3_16[Customer ID],Table3__3_16[HBA1C])</f>
        <v>4.55</v>
      </c>
      <c r="E474" s="22" t="str">
        <f>_xlfn.XLOOKUP(Table7[[#This Row],[Merged Customer ID]],Table3__3_16[Customer ID],Table3__3_16[Heart Issues])</f>
        <v>Yes</v>
      </c>
      <c r="F474" s="22" t="str">
        <f>_xlfn.XLOOKUP(Table7[[#This Row],[Merged Customer ID]],Table3__3_16[Customer ID],Table3__3_16[Any Transplants])</f>
        <v>No</v>
      </c>
      <c r="G474" s="22" t="str">
        <f>_xlfn.XLOOKUP(Table7[[#This Row],[Merged Customer ID]],Table3__3_16[Customer ID],Table3__3_16[Cancer history])</f>
        <v>Yes</v>
      </c>
      <c r="H474" s="22">
        <f>_xlfn.XLOOKUP(Table7[[#This Row],[Merged Customer ID]],Table3__3_16[Customer ID],Table3__3_16[NumberOfMajorSurgeries])</f>
        <v>1</v>
      </c>
      <c r="I474" s="22" t="str">
        <f>_xlfn.XLOOKUP(Table7[[#This Row],[Merged Customer ID]],Table3__3_16[Customer ID],Table3__3_16[smoker])</f>
        <v>Yes</v>
      </c>
      <c r="J474" s="22" t="str">
        <f>_xlfn.XLOOKUP(Table7[[#This Row],[Merged Customer ID]],Table3__3_16[Customer ID],Table3__3_16[Weight Status])</f>
        <v>Normal Weight</v>
      </c>
      <c r="K474" s="22" t="str">
        <f>_xlfn.XLOOKUP(Table7[[#This Row],[Merged Customer ID]],Table3__3_16[Customer ID],Table3__3_16[Sugar Status])</f>
        <v>Normal</v>
      </c>
      <c r="L474" s="25">
        <f>_xlfn.XLOOKUP(Table7[[#This Row],[Merged Customer ID]],Table6_20[Merged Customer ID],Table6_20[Date of Birth])</f>
        <v>25441</v>
      </c>
      <c r="M474" s="29">
        <f>_xlfn.XLOOKUP(Table7[[#This Row],[Merged Customer ID]],Table6_20[Merged Customer ID],Table6_20[charges],"0",0)</f>
        <v>21195.82</v>
      </c>
      <c r="N474" s="29" t="str">
        <f>_xlfn.XLOOKUP(Table7[[#This Row],[Merged Customer ID]],Table6_20[Merged Customer ID],Table6_20[Hospital tier])</f>
        <v>tier - 3</v>
      </c>
      <c r="O474" s="29" t="str">
        <f>_xlfn.XLOOKUP(Table7[[#This Row],[Merged Customer ID]],Table6_20[Merged Customer ID],Table6_20[City tier])</f>
        <v>tier - 1</v>
      </c>
      <c r="P474" s="29" t="str">
        <f>_xlfn.XLOOKUP(Table7[[#This Row],[Merged Customer ID]],Table6_20[Merged Customer ID],Table6_20[State ID])</f>
        <v>R1013</v>
      </c>
      <c r="Q474" s="35">
        <f>_xlfn.XLOOKUP(Table7[[#This Row],[Merged Customer ID]],Table6_20[Merged Customer ID],Table6_20[Age])</f>
        <v>53.783333333333331</v>
      </c>
    </row>
    <row r="475" spans="1:17" x14ac:dyDescent="0.35">
      <c r="A475" s="23" t="s">
        <v>1898</v>
      </c>
      <c r="B475" s="23" t="str">
        <f>_xlfn.XLOOKUP(Table7[[#This Row],[Merged Customer ID]],Table2_1[Merged Customer ID],Table2_1[First Name])</f>
        <v>Sevcik</v>
      </c>
      <c r="C475" s="23">
        <f>_xlfn.XLOOKUP(Table7[[#This Row],[Merged Customer ID]],Table3__3_16[Customer ID],Table3__3_16[BMI])</f>
        <v>22.895</v>
      </c>
      <c r="D475" s="23">
        <f>_xlfn.XLOOKUP(Table7[[#This Row],[Merged Customer ID]],Table3__3_16[Customer ID],Table3__3_16[HBA1C])</f>
        <v>6.03</v>
      </c>
      <c r="E475" s="22" t="str">
        <f>_xlfn.XLOOKUP(Table7[[#This Row],[Merged Customer ID]],Table3__3_16[Customer ID],Table3__3_16[Heart Issues])</f>
        <v>No</v>
      </c>
      <c r="F475" s="23" t="str">
        <f>_xlfn.XLOOKUP(Table7[[#This Row],[Merged Customer ID]],Table3__3_16[Customer ID],Table3__3_16[Any Transplants])</f>
        <v>No</v>
      </c>
      <c r="G475" s="23" t="str">
        <f>_xlfn.XLOOKUP(Table7[[#This Row],[Merged Customer ID]],Table3__3_16[Customer ID],Table3__3_16[Cancer history])</f>
        <v>No</v>
      </c>
      <c r="H475" s="23">
        <f>_xlfn.XLOOKUP(Table7[[#This Row],[Merged Customer ID]],Table3__3_16[Customer ID],Table3__3_16[NumberOfMajorSurgeries])</f>
        <v>0</v>
      </c>
      <c r="I475" s="23" t="str">
        <f>_xlfn.XLOOKUP(Table7[[#This Row],[Merged Customer ID]],Table3__3_16[Customer ID],Table3__3_16[smoker])</f>
        <v>Yes</v>
      </c>
      <c r="J475" s="23" t="str">
        <f>_xlfn.XLOOKUP(Table7[[#This Row],[Merged Customer ID]],Table3__3_16[Customer ID],Table3__3_16[Weight Status])</f>
        <v>Normal Weight</v>
      </c>
      <c r="K475" s="23" t="str">
        <f>_xlfn.XLOOKUP(Table7[[#This Row],[Merged Customer ID]],Table3__3_16[Customer ID],Table3__3_16[Sugar Status])</f>
        <v>Prediabetes</v>
      </c>
      <c r="L475" s="26">
        <f>_xlfn.XLOOKUP(Table7[[#This Row],[Merged Customer ID]],Table6_20[Merged Customer ID],Table6_20[Date of Birth])</f>
        <v>28452</v>
      </c>
      <c r="M475" s="30">
        <f>_xlfn.XLOOKUP(Table7[[#This Row],[Merged Customer ID]],Table6_20[Merged Customer ID],Table6_20[charges],"0",0)</f>
        <v>21098.55</v>
      </c>
      <c r="N475" s="30" t="str">
        <f>_xlfn.XLOOKUP(Table7[[#This Row],[Merged Customer ID]],Table6_20[Merged Customer ID],Table6_20[Hospital tier])</f>
        <v>tier - 3</v>
      </c>
      <c r="O475" s="30" t="str">
        <f>_xlfn.XLOOKUP(Table7[[#This Row],[Merged Customer ID]],Table6_20[Merged Customer ID],Table6_20[City tier])</f>
        <v>tier - 3</v>
      </c>
      <c r="P475" s="30" t="str">
        <f>_xlfn.XLOOKUP(Table7[[#This Row],[Merged Customer ID]],Table6_20[Merged Customer ID],Table6_20[State ID])</f>
        <v>R1012</v>
      </c>
      <c r="Q475" s="36">
        <f>_xlfn.XLOOKUP(Table7[[#This Row],[Merged Customer ID]],Table6_20[Merged Customer ID],Table6_20[Age])</f>
        <v>45.541666666666664</v>
      </c>
    </row>
    <row r="476" spans="1:17" x14ac:dyDescent="0.35">
      <c r="A476" s="22" t="s">
        <v>1897</v>
      </c>
      <c r="B476" s="22" t="str">
        <f>_xlfn.XLOOKUP(Table7[[#This Row],[Merged Customer ID]],Table2_1[Merged Customer ID],Table2_1[First Name])</f>
        <v>Narang</v>
      </c>
      <c r="C476" s="22">
        <f>_xlfn.XLOOKUP(Table7[[#This Row],[Merged Customer ID]],Table3__3_16[Customer ID],Table3__3_16[BMI])</f>
        <v>28.3</v>
      </c>
      <c r="D476" s="22">
        <f>_xlfn.XLOOKUP(Table7[[#This Row],[Merged Customer ID]],Table3__3_16[Customer ID],Table3__3_16[HBA1C])</f>
        <v>5.47</v>
      </c>
      <c r="E476" s="22" t="str">
        <f>_xlfn.XLOOKUP(Table7[[#This Row],[Merged Customer ID]],Table3__3_16[Customer ID],Table3__3_16[Heart Issues])</f>
        <v>Yes</v>
      </c>
      <c r="F476" s="22" t="str">
        <f>_xlfn.XLOOKUP(Table7[[#This Row],[Merged Customer ID]],Table3__3_16[Customer ID],Table3__3_16[Any Transplants])</f>
        <v>No</v>
      </c>
      <c r="G476" s="22" t="str">
        <f>_xlfn.XLOOKUP(Table7[[#This Row],[Merged Customer ID]],Table3__3_16[Customer ID],Table3__3_16[Cancer history])</f>
        <v>Yes</v>
      </c>
      <c r="H476" s="22">
        <f>_xlfn.XLOOKUP(Table7[[#This Row],[Merged Customer ID]],Table3__3_16[Customer ID],Table3__3_16[NumberOfMajorSurgeries])</f>
        <v>1</v>
      </c>
      <c r="I476" s="22" t="str">
        <f>_xlfn.XLOOKUP(Table7[[#This Row],[Merged Customer ID]],Table3__3_16[Customer ID],Table3__3_16[smoker])</f>
        <v>Yes</v>
      </c>
      <c r="J476" s="22" t="str">
        <f>_xlfn.XLOOKUP(Table7[[#This Row],[Merged Customer ID]],Table3__3_16[Customer ID],Table3__3_16[Weight Status])</f>
        <v>Overweight</v>
      </c>
      <c r="K476" s="22" t="str">
        <f>_xlfn.XLOOKUP(Table7[[#This Row],[Merged Customer ID]],Table3__3_16[Customer ID],Table3__3_16[Sugar Status])</f>
        <v>Normal</v>
      </c>
      <c r="L476" s="25">
        <f>_xlfn.XLOOKUP(Table7[[#This Row],[Merged Customer ID]],Table6_20[Merged Customer ID],Table6_20[Date of Birth])</f>
        <v>30499</v>
      </c>
      <c r="M476" s="29">
        <f>_xlfn.XLOOKUP(Table7[[#This Row],[Merged Customer ID]],Table6_20[Merged Customer ID],Table6_20[charges],"0",0)</f>
        <v>21082.16</v>
      </c>
      <c r="N476" s="29" t="str">
        <f>_xlfn.XLOOKUP(Table7[[#This Row],[Merged Customer ID]],Table6_20[Merged Customer ID],Table6_20[Hospital tier])</f>
        <v>tier - 3</v>
      </c>
      <c r="O476" s="29" t="str">
        <f>_xlfn.XLOOKUP(Table7[[#This Row],[Merged Customer ID]],Table6_20[Merged Customer ID],Table6_20[City tier])</f>
        <v>tier - 2</v>
      </c>
      <c r="P476" s="29" t="str">
        <f>_xlfn.XLOOKUP(Table7[[#This Row],[Merged Customer ID]],Table6_20[Merged Customer ID],Table6_20[State ID])</f>
        <v>R1011</v>
      </c>
      <c r="Q476" s="35">
        <f>_xlfn.XLOOKUP(Table7[[#This Row],[Merged Customer ID]],Table6_20[Merged Customer ID],Table6_20[Age])</f>
        <v>39.93333333333333</v>
      </c>
    </row>
    <row r="477" spans="1:17" x14ac:dyDescent="0.35">
      <c r="A477" s="23" t="s">
        <v>1895</v>
      </c>
      <c r="B477" s="23" t="str">
        <f>_xlfn.XLOOKUP(Table7[[#This Row],[Merged Customer ID]],Table2_1[Merged Customer ID],Table2_1[First Name])</f>
        <v>Royston</v>
      </c>
      <c r="C477" s="23">
        <f>_xlfn.XLOOKUP(Table7[[#This Row],[Merged Customer ID]],Table3__3_16[Customer ID],Table3__3_16[BMI])</f>
        <v>54.3</v>
      </c>
      <c r="D477" s="23">
        <f>_xlfn.XLOOKUP(Table7[[#This Row],[Merged Customer ID]],Table3__3_16[Customer ID],Table3__3_16[HBA1C])</f>
        <v>4.1500000000000004</v>
      </c>
      <c r="E477" s="22" t="str">
        <f>_xlfn.XLOOKUP(Table7[[#This Row],[Merged Customer ID]],Table3__3_16[Customer ID],Table3__3_16[Heart Issues])</f>
        <v>Yes</v>
      </c>
      <c r="F477" s="23" t="str">
        <f>_xlfn.XLOOKUP(Table7[[#This Row],[Merged Customer ID]],Table3__3_16[Customer ID],Table3__3_16[Any Transplants])</f>
        <v>No</v>
      </c>
      <c r="G477" s="23" t="str">
        <f>_xlfn.XLOOKUP(Table7[[#This Row],[Merged Customer ID]],Table3__3_16[Customer ID],Table3__3_16[Cancer history])</f>
        <v>No</v>
      </c>
      <c r="H477" s="23">
        <f>_xlfn.XLOOKUP(Table7[[#This Row],[Merged Customer ID]],Table3__3_16[Customer ID],Table3__3_16[NumberOfMajorSurgeries])</f>
        <v>1</v>
      </c>
      <c r="I477" s="23" t="str">
        <f>_xlfn.XLOOKUP(Table7[[#This Row],[Merged Customer ID]],Table3__3_16[Customer ID],Table3__3_16[smoker])</f>
        <v>No</v>
      </c>
      <c r="J477" s="23" t="str">
        <f>_xlfn.XLOOKUP(Table7[[#This Row],[Merged Customer ID]],Table3__3_16[Customer ID],Table3__3_16[Weight Status])</f>
        <v>Obesity</v>
      </c>
      <c r="K477" s="23" t="str">
        <f>_xlfn.XLOOKUP(Table7[[#This Row],[Merged Customer ID]],Table3__3_16[Customer ID],Table3__3_16[Sugar Status])</f>
        <v>Normal</v>
      </c>
      <c r="L477" s="26">
        <f>_xlfn.XLOOKUP(Table7[[#This Row],[Merged Customer ID]],Table6_20[Merged Customer ID],Table6_20[Date of Birth])</f>
        <v>23700</v>
      </c>
      <c r="M477" s="30">
        <f>_xlfn.XLOOKUP(Table7[[#This Row],[Merged Customer ID]],Table6_20[Merged Customer ID],Table6_20[charges],"0",0)</f>
        <v>20893.060000000001</v>
      </c>
      <c r="N477" s="30" t="str">
        <f>_xlfn.XLOOKUP(Table7[[#This Row],[Merged Customer ID]],Table6_20[Merged Customer ID],Table6_20[Hospital tier])</f>
        <v>tier - 2</v>
      </c>
      <c r="O477" s="30" t="str">
        <f>_xlfn.XLOOKUP(Table7[[#This Row],[Merged Customer ID]],Table6_20[Merged Customer ID],Table6_20[City tier])</f>
        <v>tier - 3</v>
      </c>
      <c r="P477" s="30" t="str">
        <f>_xlfn.XLOOKUP(Table7[[#This Row],[Merged Customer ID]],Table6_20[Merged Customer ID],Table6_20[State ID])</f>
        <v>R1012</v>
      </c>
      <c r="Q477" s="36">
        <f>_xlfn.XLOOKUP(Table7[[#This Row],[Merged Customer ID]],Table6_20[Merged Customer ID],Table6_20[Age])</f>
        <v>58.552777777777777</v>
      </c>
    </row>
    <row r="478" spans="1:17" x14ac:dyDescent="0.35">
      <c r="A478" s="22" t="s">
        <v>1894</v>
      </c>
      <c r="B478" s="22" t="str">
        <f>_xlfn.XLOOKUP(Table7[[#This Row],[Merged Customer ID]],Table2_1[Merged Customer ID],Table2_1[First Name])</f>
        <v>Tieri</v>
      </c>
      <c r="C478" s="22">
        <f>_xlfn.XLOOKUP(Table7[[#This Row],[Merged Customer ID]],Table3__3_16[Customer ID],Table3__3_16[BMI])</f>
        <v>33.344999999999999</v>
      </c>
      <c r="D478" s="22">
        <f>_xlfn.XLOOKUP(Table7[[#This Row],[Merged Customer ID]],Table3__3_16[Customer ID],Table3__3_16[HBA1C])</f>
        <v>11.32</v>
      </c>
      <c r="E478" s="22" t="str">
        <f>_xlfn.XLOOKUP(Table7[[#This Row],[Merged Customer ID]],Table3__3_16[Customer ID],Table3__3_16[Heart Issues])</f>
        <v>Yes</v>
      </c>
      <c r="F478" s="22" t="str">
        <f>_xlfn.XLOOKUP(Table7[[#This Row],[Merged Customer ID]],Table3__3_16[Customer ID],Table3__3_16[Any Transplants])</f>
        <v>No</v>
      </c>
      <c r="G478" s="22" t="str">
        <f>_xlfn.XLOOKUP(Table7[[#This Row],[Merged Customer ID]],Table3__3_16[Customer ID],Table3__3_16[Cancer history])</f>
        <v>No</v>
      </c>
      <c r="H478" s="22">
        <f>_xlfn.XLOOKUP(Table7[[#This Row],[Merged Customer ID]],Table3__3_16[Customer ID],Table3__3_16[NumberOfMajorSurgeries])</f>
        <v>1</v>
      </c>
      <c r="I478" s="22" t="str">
        <f>_xlfn.XLOOKUP(Table7[[#This Row],[Merged Customer ID]],Table3__3_16[Customer ID],Table3__3_16[smoker])</f>
        <v>No</v>
      </c>
      <c r="J478" s="22" t="str">
        <f>_xlfn.XLOOKUP(Table7[[#This Row],[Merged Customer ID]],Table3__3_16[Customer ID],Table3__3_16[Weight Status])</f>
        <v>Obesity</v>
      </c>
      <c r="K478" s="22" t="str">
        <f>_xlfn.XLOOKUP(Table7[[#This Row],[Merged Customer ID]],Table3__3_16[Customer ID],Table3__3_16[Sugar Status])</f>
        <v>Diabetes</v>
      </c>
      <c r="L478" s="25">
        <f>_xlfn.XLOOKUP(Table7[[#This Row],[Merged Customer ID]],Table6_20[Merged Customer ID],Table6_20[Date of Birth])</f>
        <v>27736</v>
      </c>
      <c r="M478" s="29">
        <f>_xlfn.XLOOKUP(Table7[[#This Row],[Merged Customer ID]],Table6_20[Merged Customer ID],Table6_20[charges],"0",0)</f>
        <v>20878.78</v>
      </c>
      <c r="N478" s="29" t="str">
        <f>_xlfn.XLOOKUP(Table7[[#This Row],[Merged Customer ID]],Table6_20[Merged Customer ID],Table6_20[Hospital tier])</f>
        <v>tier - 2</v>
      </c>
      <c r="O478" s="29" t="str">
        <f>_xlfn.XLOOKUP(Table7[[#This Row],[Merged Customer ID]],Table6_20[Merged Customer ID],Table6_20[City tier])</f>
        <v>tier - 1</v>
      </c>
      <c r="P478" s="29" t="str">
        <f>_xlfn.XLOOKUP(Table7[[#This Row],[Merged Customer ID]],Table6_20[Merged Customer ID],Table6_20[State ID])</f>
        <v>R1024</v>
      </c>
      <c r="Q478" s="35">
        <f>_xlfn.XLOOKUP(Table7[[#This Row],[Merged Customer ID]],Table6_20[Merged Customer ID],Table6_20[Age])</f>
        <v>47.5</v>
      </c>
    </row>
    <row r="479" spans="1:17" x14ac:dyDescent="0.35">
      <c r="A479" s="23" t="s">
        <v>1893</v>
      </c>
      <c r="B479" s="23" t="str">
        <f>_xlfn.XLOOKUP(Table7[[#This Row],[Merged Customer ID]],Table2_1[Merged Customer ID],Table2_1[First Name])</f>
        <v>Whitney</v>
      </c>
      <c r="C479" s="23">
        <f>_xlfn.XLOOKUP(Table7[[#This Row],[Merged Customer ID]],Table3__3_16[Customer ID],Table3__3_16[BMI])</f>
        <v>33</v>
      </c>
      <c r="D479" s="23">
        <f>_xlfn.XLOOKUP(Table7[[#This Row],[Merged Customer ID]],Table3__3_16[Customer ID],Table3__3_16[HBA1C])</f>
        <v>9.51</v>
      </c>
      <c r="E479" s="22" t="str">
        <f>_xlfn.XLOOKUP(Table7[[#This Row],[Merged Customer ID]],Table3__3_16[Customer ID],Table3__3_16[Heart Issues])</f>
        <v>Yes</v>
      </c>
      <c r="F479" s="23" t="str">
        <f>_xlfn.XLOOKUP(Table7[[#This Row],[Merged Customer ID]],Table3__3_16[Customer ID],Table3__3_16[Any Transplants])</f>
        <v>No</v>
      </c>
      <c r="G479" s="23" t="str">
        <f>_xlfn.XLOOKUP(Table7[[#This Row],[Merged Customer ID]],Table3__3_16[Customer ID],Table3__3_16[Cancer history])</f>
        <v>No</v>
      </c>
      <c r="H479" s="23">
        <f>_xlfn.XLOOKUP(Table7[[#This Row],[Merged Customer ID]],Table3__3_16[Customer ID],Table3__3_16[NumberOfMajorSurgeries])</f>
        <v>0</v>
      </c>
      <c r="I479" s="23" t="str">
        <f>_xlfn.XLOOKUP(Table7[[#This Row],[Merged Customer ID]],Table3__3_16[Customer ID],Table3__3_16[smoker])</f>
        <v>No</v>
      </c>
      <c r="J479" s="23" t="str">
        <f>_xlfn.XLOOKUP(Table7[[#This Row],[Merged Customer ID]],Table3__3_16[Customer ID],Table3__3_16[Weight Status])</f>
        <v>Obesity</v>
      </c>
      <c r="K479" s="23" t="str">
        <f>_xlfn.XLOOKUP(Table7[[#This Row],[Merged Customer ID]],Table3__3_16[Customer ID],Table3__3_16[Sugar Status])</f>
        <v>Diabetes</v>
      </c>
      <c r="L479" s="26">
        <f>_xlfn.XLOOKUP(Table7[[#This Row],[Merged Customer ID]],Table6_20[Merged Customer ID],Table6_20[Date of Birth])</f>
        <v>24723</v>
      </c>
      <c r="M479" s="30">
        <f>_xlfn.XLOOKUP(Table7[[#This Row],[Merged Customer ID]],Table6_20[Merged Customer ID],Table6_20[charges],"0",0)</f>
        <v>20781.490000000002</v>
      </c>
      <c r="N479" s="30" t="str">
        <f>_xlfn.XLOOKUP(Table7[[#This Row],[Merged Customer ID]],Table6_20[Merged Customer ID],Table6_20[Hospital tier])</f>
        <v>tier - 2</v>
      </c>
      <c r="O479" s="30" t="str">
        <f>_xlfn.XLOOKUP(Table7[[#This Row],[Merged Customer ID]],Table6_20[Merged Customer ID],Table6_20[City tier])</f>
        <v>tier - 3</v>
      </c>
      <c r="P479" s="30" t="str">
        <f>_xlfn.XLOOKUP(Table7[[#This Row],[Merged Customer ID]],Table6_20[Merged Customer ID],Table6_20[State ID])</f>
        <v>R1013</v>
      </c>
      <c r="Q479" s="36">
        <f>_xlfn.XLOOKUP(Table7[[#This Row],[Merged Customer ID]],Table6_20[Merged Customer ID],Table6_20[Age])</f>
        <v>55.75</v>
      </c>
    </row>
    <row r="480" spans="1:17" x14ac:dyDescent="0.35">
      <c r="A480" s="22" t="s">
        <v>1892</v>
      </c>
      <c r="B480" s="22" t="str">
        <f>_xlfn.XLOOKUP(Table7[[#This Row],[Merged Customer ID]],Table2_1[Merged Customer ID],Table2_1[First Name])</f>
        <v>Wandzilak</v>
      </c>
      <c r="C480" s="22">
        <f>_xlfn.XLOOKUP(Table7[[#This Row],[Merged Customer ID]],Table3__3_16[Customer ID],Table3__3_16[BMI])</f>
        <v>28.024999999999999</v>
      </c>
      <c r="D480" s="22">
        <f>_xlfn.XLOOKUP(Table7[[#This Row],[Merged Customer ID]],Table3__3_16[Customer ID],Table3__3_16[HBA1C])</f>
        <v>7.67</v>
      </c>
      <c r="E480" s="22" t="str">
        <f>_xlfn.XLOOKUP(Table7[[#This Row],[Merged Customer ID]],Table3__3_16[Customer ID],Table3__3_16[Heart Issues])</f>
        <v>Yes</v>
      </c>
      <c r="F480" s="22" t="str">
        <f>_xlfn.XLOOKUP(Table7[[#This Row],[Merged Customer ID]],Table3__3_16[Customer ID],Table3__3_16[Any Transplants])</f>
        <v>No</v>
      </c>
      <c r="G480" s="22" t="str">
        <f>_xlfn.XLOOKUP(Table7[[#This Row],[Merged Customer ID]],Table3__3_16[Customer ID],Table3__3_16[Cancer history])</f>
        <v>No</v>
      </c>
      <c r="H480" s="22">
        <f>_xlfn.XLOOKUP(Table7[[#This Row],[Merged Customer ID]],Table3__3_16[Customer ID],Table3__3_16[NumberOfMajorSurgeries])</f>
        <v>1</v>
      </c>
      <c r="I480" s="22" t="str">
        <f>_xlfn.XLOOKUP(Table7[[#This Row],[Merged Customer ID]],Table3__3_16[Customer ID],Table3__3_16[smoker])</f>
        <v>Yes</v>
      </c>
      <c r="J480" s="22" t="str">
        <f>_xlfn.XLOOKUP(Table7[[#This Row],[Merged Customer ID]],Table3__3_16[Customer ID],Table3__3_16[Weight Status])</f>
        <v>Overweight</v>
      </c>
      <c r="K480" s="22" t="str">
        <f>_xlfn.XLOOKUP(Table7[[#This Row],[Merged Customer ID]],Table3__3_16[Customer ID],Table3__3_16[Sugar Status])</f>
        <v>Diabetes</v>
      </c>
      <c r="L480" s="25">
        <f>_xlfn.XLOOKUP(Table7[[#This Row],[Merged Customer ID]],Table6_20[Merged Customer ID],Table6_20[Date of Birth])</f>
        <v>31628</v>
      </c>
      <c r="M480" s="29">
        <f>_xlfn.XLOOKUP(Table7[[#This Row],[Merged Customer ID]],Table6_20[Merged Customer ID],Table6_20[charges],"0",0)</f>
        <v>20773.63</v>
      </c>
      <c r="N480" s="29" t="str">
        <f>_xlfn.XLOOKUP(Table7[[#This Row],[Merged Customer ID]],Table6_20[Merged Customer ID],Table6_20[Hospital tier])</f>
        <v>tier - 2</v>
      </c>
      <c r="O480" s="29" t="str">
        <f>_xlfn.XLOOKUP(Table7[[#This Row],[Merged Customer ID]],Table6_20[Merged Customer ID],Table6_20[City tier])</f>
        <v>tier - 3</v>
      </c>
      <c r="P480" s="29" t="str">
        <f>_xlfn.XLOOKUP(Table7[[#This Row],[Merged Customer ID]],Table6_20[Merged Customer ID],Table6_20[State ID])</f>
        <v>R1017</v>
      </c>
      <c r="Q480" s="35">
        <f>_xlfn.XLOOKUP(Table7[[#This Row],[Merged Customer ID]],Table6_20[Merged Customer ID],Table6_20[Age])</f>
        <v>36.844444444444441</v>
      </c>
    </row>
    <row r="481" spans="1:17" x14ac:dyDescent="0.35">
      <c r="A481" s="23" t="s">
        <v>1891</v>
      </c>
      <c r="B481" s="23" t="str">
        <f>_xlfn.XLOOKUP(Table7[[#This Row],[Merged Customer ID]],Table2_1[Merged Customer ID],Table2_1[First Name])</f>
        <v>Valenzona</v>
      </c>
      <c r="C481" s="23">
        <f>_xlfn.XLOOKUP(Table7[[#This Row],[Merged Customer ID]],Table3__3_16[Customer ID],Table3__3_16[BMI])</f>
        <v>28.69</v>
      </c>
      <c r="D481" s="23">
        <f>_xlfn.XLOOKUP(Table7[[#This Row],[Merged Customer ID]],Table3__3_16[Customer ID],Table3__3_16[HBA1C])</f>
        <v>6.23</v>
      </c>
      <c r="E481" s="22" t="str">
        <f>_xlfn.XLOOKUP(Table7[[#This Row],[Merged Customer ID]],Table3__3_16[Customer ID],Table3__3_16[Heart Issues])</f>
        <v>No</v>
      </c>
      <c r="F481" s="23" t="str">
        <f>_xlfn.XLOOKUP(Table7[[#This Row],[Merged Customer ID]],Table3__3_16[Customer ID],Table3__3_16[Any Transplants])</f>
        <v>No</v>
      </c>
      <c r="G481" s="23" t="str">
        <f>_xlfn.XLOOKUP(Table7[[#This Row],[Merged Customer ID]],Table3__3_16[Customer ID],Table3__3_16[Cancer history])</f>
        <v>No</v>
      </c>
      <c r="H481" s="23">
        <f>_xlfn.XLOOKUP(Table7[[#This Row],[Merged Customer ID]],Table3__3_16[Customer ID],Table3__3_16[NumberOfMajorSurgeries])</f>
        <v>1</v>
      </c>
      <c r="I481" s="23" t="str">
        <f>_xlfn.XLOOKUP(Table7[[#This Row],[Merged Customer ID]],Table3__3_16[Customer ID],Table3__3_16[smoker])</f>
        <v>Yes</v>
      </c>
      <c r="J481" s="23" t="str">
        <f>_xlfn.XLOOKUP(Table7[[#This Row],[Merged Customer ID]],Table3__3_16[Customer ID],Table3__3_16[Weight Status])</f>
        <v>Overweight</v>
      </c>
      <c r="K481" s="23" t="str">
        <f>_xlfn.XLOOKUP(Table7[[#This Row],[Merged Customer ID]],Table3__3_16[Customer ID],Table3__3_16[Sugar Status])</f>
        <v>Prediabetes</v>
      </c>
      <c r="L481" s="26">
        <f>_xlfn.XLOOKUP(Table7[[#This Row],[Merged Customer ID]],Table6_20[Merged Customer ID],Table6_20[Date of Birth])</f>
        <v>33861</v>
      </c>
      <c r="M481" s="30">
        <f>_xlfn.XLOOKUP(Table7[[#This Row],[Merged Customer ID]],Table6_20[Merged Customer ID],Table6_20[charges],"0",0)</f>
        <v>20745.990000000002</v>
      </c>
      <c r="N481" s="30" t="str">
        <f>_xlfn.XLOOKUP(Table7[[#This Row],[Merged Customer ID]],Table6_20[Merged Customer ID],Table6_20[Hospital tier])</f>
        <v>tier - 3</v>
      </c>
      <c r="O481" s="30" t="str">
        <f>_xlfn.XLOOKUP(Table7[[#This Row],[Merged Customer ID]],Table6_20[Merged Customer ID],Table6_20[City tier])</f>
        <v>tier - 1</v>
      </c>
      <c r="P481" s="30" t="str">
        <f>_xlfn.XLOOKUP(Table7[[#This Row],[Merged Customer ID]],Table6_20[Merged Customer ID],Table6_20[State ID])</f>
        <v>R1012</v>
      </c>
      <c r="Q481" s="36">
        <f>_xlfn.XLOOKUP(Table7[[#This Row],[Merged Customer ID]],Table6_20[Merged Customer ID],Table6_20[Age])</f>
        <v>30.733333333333334</v>
      </c>
    </row>
    <row r="482" spans="1:17" x14ac:dyDescent="0.35">
      <c r="A482" s="22" t="s">
        <v>1890</v>
      </c>
      <c r="B482" s="22" t="str">
        <f>_xlfn.XLOOKUP(Table7[[#This Row],[Merged Customer ID]],Table2_1[Merged Customer ID],Table2_1[First Name])</f>
        <v>Young</v>
      </c>
      <c r="C482" s="22">
        <f>_xlfn.XLOOKUP(Table7[[#This Row],[Merged Customer ID]],Table3__3_16[Customer ID],Table3__3_16[BMI])</f>
        <v>40.28</v>
      </c>
      <c r="D482" s="22">
        <f>_xlfn.XLOOKUP(Table7[[#This Row],[Merged Customer ID]],Table3__3_16[Customer ID],Table3__3_16[HBA1C])</f>
        <v>8.9</v>
      </c>
      <c r="E482" s="22" t="str">
        <f>_xlfn.XLOOKUP(Table7[[#This Row],[Merged Customer ID]],Table3__3_16[Customer ID],Table3__3_16[Heart Issues])</f>
        <v>No</v>
      </c>
      <c r="F482" s="22" t="str">
        <f>_xlfn.XLOOKUP(Table7[[#This Row],[Merged Customer ID]],Table3__3_16[Customer ID],Table3__3_16[Any Transplants])</f>
        <v>No</v>
      </c>
      <c r="G482" s="22" t="str">
        <f>_xlfn.XLOOKUP(Table7[[#This Row],[Merged Customer ID]],Table3__3_16[Customer ID],Table3__3_16[Cancer history])</f>
        <v>No</v>
      </c>
      <c r="H482" s="22">
        <f>_xlfn.XLOOKUP(Table7[[#This Row],[Merged Customer ID]],Table3__3_16[Customer ID],Table3__3_16[NumberOfMajorSurgeries])</f>
        <v>0</v>
      </c>
      <c r="I482" s="22" t="str">
        <f>_xlfn.XLOOKUP(Table7[[#This Row],[Merged Customer ID]],Table3__3_16[Customer ID],Table3__3_16[smoker])</f>
        <v>No</v>
      </c>
      <c r="J482" s="22" t="str">
        <f>_xlfn.XLOOKUP(Table7[[#This Row],[Merged Customer ID]],Table3__3_16[Customer ID],Table3__3_16[Weight Status])</f>
        <v>Obesity</v>
      </c>
      <c r="K482" s="22" t="str">
        <f>_xlfn.XLOOKUP(Table7[[#This Row],[Merged Customer ID]],Table3__3_16[Customer ID],Table3__3_16[Sugar Status])</f>
        <v>Diabetes</v>
      </c>
      <c r="L482" s="25">
        <f>_xlfn.XLOOKUP(Table7[[#This Row],[Merged Customer ID]],Table6_20[Merged Customer ID],Table6_20[Date of Birth])</f>
        <v>23955</v>
      </c>
      <c r="M482" s="29">
        <f>_xlfn.XLOOKUP(Table7[[#This Row],[Merged Customer ID]],Table6_20[Merged Customer ID],Table6_20[charges],"0",0)</f>
        <v>20709.02</v>
      </c>
      <c r="N482" s="29" t="str">
        <f>_xlfn.XLOOKUP(Table7[[#This Row],[Merged Customer ID]],Table6_20[Merged Customer ID],Table6_20[Hospital tier])</f>
        <v>tier - 3</v>
      </c>
      <c r="O482" s="29" t="str">
        <f>_xlfn.XLOOKUP(Table7[[#This Row],[Merged Customer ID]],Table6_20[Merged Customer ID],Table6_20[City tier])</f>
        <v>tier - 2</v>
      </c>
      <c r="P482" s="29" t="str">
        <f>_xlfn.XLOOKUP(Table7[[#This Row],[Merged Customer ID]],Table6_20[Merged Customer ID],Table6_20[State ID])</f>
        <v>R1019</v>
      </c>
      <c r="Q482" s="35">
        <f>_xlfn.XLOOKUP(Table7[[#This Row],[Merged Customer ID]],Table6_20[Merged Customer ID],Table6_20[Age])</f>
        <v>57.852777777777774</v>
      </c>
    </row>
    <row r="483" spans="1:17" x14ac:dyDescent="0.35">
      <c r="A483" s="23" t="s">
        <v>1889</v>
      </c>
      <c r="B483" s="23" t="str">
        <f>_xlfn.XLOOKUP(Table7[[#This Row],[Merged Customer ID]],Table2_1[Merged Customer ID],Table2_1[First Name])</f>
        <v>Richards</v>
      </c>
      <c r="C483" s="23">
        <f>_xlfn.XLOOKUP(Table7[[#This Row],[Merged Customer ID]],Table3__3_16[Customer ID],Table3__3_16[BMI])</f>
        <v>37.299999999999997</v>
      </c>
      <c r="D483" s="23">
        <f>_xlfn.XLOOKUP(Table7[[#This Row],[Merged Customer ID]],Table3__3_16[Customer ID],Table3__3_16[HBA1C])</f>
        <v>7.79</v>
      </c>
      <c r="E483" s="22" t="str">
        <f>_xlfn.XLOOKUP(Table7[[#This Row],[Merged Customer ID]],Table3__3_16[Customer ID],Table3__3_16[Heart Issues])</f>
        <v>Yes</v>
      </c>
      <c r="F483" s="23" t="str">
        <f>_xlfn.XLOOKUP(Table7[[#This Row],[Merged Customer ID]],Table3__3_16[Customer ID],Table3__3_16[Any Transplants])</f>
        <v>No</v>
      </c>
      <c r="G483" s="23" t="str">
        <f>_xlfn.XLOOKUP(Table7[[#This Row],[Merged Customer ID]],Table3__3_16[Customer ID],Table3__3_16[Cancer history])</f>
        <v>No</v>
      </c>
      <c r="H483" s="23">
        <f>_xlfn.XLOOKUP(Table7[[#This Row],[Merged Customer ID]],Table3__3_16[Customer ID],Table3__3_16[NumberOfMajorSurgeries])</f>
        <v>0</v>
      </c>
      <c r="I483" s="23" t="str">
        <f>_xlfn.XLOOKUP(Table7[[#This Row],[Merged Customer ID]],Table3__3_16[Customer ID],Table3__3_16[smoker])</f>
        <v>No</v>
      </c>
      <c r="J483" s="23" t="str">
        <f>_xlfn.XLOOKUP(Table7[[#This Row],[Merged Customer ID]],Table3__3_16[Customer ID],Table3__3_16[Weight Status])</f>
        <v>Obesity</v>
      </c>
      <c r="K483" s="23" t="str">
        <f>_xlfn.XLOOKUP(Table7[[#This Row],[Merged Customer ID]],Table3__3_16[Customer ID],Table3__3_16[Sugar Status])</f>
        <v>Diabetes</v>
      </c>
      <c r="L483" s="26">
        <f>_xlfn.XLOOKUP(Table7[[#This Row],[Merged Customer ID]],Table6_20[Merged Customer ID],Table6_20[Date of Birth])</f>
        <v>24823</v>
      </c>
      <c r="M483" s="30">
        <f>_xlfn.XLOOKUP(Table7[[#This Row],[Merged Customer ID]],Table6_20[Merged Customer ID],Table6_20[charges],"0",0)</f>
        <v>20630.28</v>
      </c>
      <c r="N483" s="30" t="str">
        <f>_xlfn.XLOOKUP(Table7[[#This Row],[Merged Customer ID]],Table6_20[Merged Customer ID],Table6_20[Hospital tier])</f>
        <v>tier - 2</v>
      </c>
      <c r="O483" s="30" t="str">
        <f>_xlfn.XLOOKUP(Table7[[#This Row],[Merged Customer ID]],Table6_20[Merged Customer ID],Table6_20[City tier])</f>
        <v>tier - 3</v>
      </c>
      <c r="P483" s="30" t="str">
        <f>_xlfn.XLOOKUP(Table7[[#This Row],[Merged Customer ID]],Table6_20[Merged Customer ID],Table6_20[State ID])</f>
        <v>R1011</v>
      </c>
      <c r="Q483" s="36">
        <f>_xlfn.XLOOKUP(Table7[[#This Row],[Merged Customer ID]],Table6_20[Merged Customer ID],Table6_20[Age])</f>
        <v>55.475000000000001</v>
      </c>
    </row>
    <row r="484" spans="1:17" x14ac:dyDescent="0.35">
      <c r="A484" s="22" t="s">
        <v>1888</v>
      </c>
      <c r="B484" s="22" t="str">
        <f>_xlfn.XLOOKUP(Table7[[#This Row],[Merged Customer ID]],Table2_1[Merged Customer ID],Table2_1[First Name])</f>
        <v>Alexson</v>
      </c>
      <c r="C484" s="22">
        <f>_xlfn.XLOOKUP(Table7[[#This Row],[Merged Customer ID]],Table3__3_16[Customer ID],Table3__3_16[BMI])</f>
        <v>54.47</v>
      </c>
      <c r="D484" s="22">
        <f>_xlfn.XLOOKUP(Table7[[#This Row],[Merged Customer ID]],Table3__3_16[Customer ID],Table3__3_16[HBA1C])</f>
        <v>4.49</v>
      </c>
      <c r="E484" s="22" t="str">
        <f>_xlfn.XLOOKUP(Table7[[#This Row],[Merged Customer ID]],Table3__3_16[Customer ID],Table3__3_16[Heart Issues])</f>
        <v>Yes</v>
      </c>
      <c r="F484" s="22" t="str">
        <f>_xlfn.XLOOKUP(Table7[[#This Row],[Merged Customer ID]],Table3__3_16[Customer ID],Table3__3_16[Any Transplants])</f>
        <v>No</v>
      </c>
      <c r="G484" s="22" t="str">
        <f>_xlfn.XLOOKUP(Table7[[#This Row],[Merged Customer ID]],Table3__3_16[Customer ID],Table3__3_16[Cancer history])</f>
        <v>No</v>
      </c>
      <c r="H484" s="22">
        <f>_xlfn.XLOOKUP(Table7[[#This Row],[Merged Customer ID]],Table3__3_16[Customer ID],Table3__3_16[NumberOfMajorSurgeries])</f>
        <v>2</v>
      </c>
      <c r="I484" s="22" t="str">
        <f>_xlfn.XLOOKUP(Table7[[#This Row],[Merged Customer ID]],Table3__3_16[Customer ID],Table3__3_16[smoker])</f>
        <v>No</v>
      </c>
      <c r="J484" s="22" t="str">
        <f>_xlfn.XLOOKUP(Table7[[#This Row],[Merged Customer ID]],Table3__3_16[Customer ID],Table3__3_16[Weight Status])</f>
        <v>Obesity</v>
      </c>
      <c r="K484" s="22" t="str">
        <f>_xlfn.XLOOKUP(Table7[[#This Row],[Merged Customer ID]],Table3__3_16[Customer ID],Table3__3_16[Sugar Status])</f>
        <v>Normal</v>
      </c>
      <c r="L484" s="25">
        <f>_xlfn.XLOOKUP(Table7[[#This Row],[Merged Customer ID]],Table6_20[Merged Customer ID],Table6_20[Date of Birth])</f>
        <v>24297</v>
      </c>
      <c r="M484" s="29">
        <f>_xlfn.XLOOKUP(Table7[[#This Row],[Merged Customer ID]],Table6_20[Merged Customer ID],Table6_20[charges],"0",0)</f>
        <v>20568.32</v>
      </c>
      <c r="N484" s="29" t="str">
        <f>_xlfn.XLOOKUP(Table7[[#This Row],[Merged Customer ID]],Table6_20[Merged Customer ID],Table6_20[Hospital tier])</f>
        <v>tier - 3</v>
      </c>
      <c r="O484" s="29" t="str">
        <f>_xlfn.XLOOKUP(Table7[[#This Row],[Merged Customer ID]],Table6_20[Merged Customer ID],Table6_20[City tier])</f>
        <v>tier - 2</v>
      </c>
      <c r="P484" s="29" t="str">
        <f>_xlfn.XLOOKUP(Table7[[#This Row],[Merged Customer ID]],Table6_20[Merged Customer ID],Table6_20[State ID])</f>
        <v>R1012</v>
      </c>
      <c r="Q484" s="35">
        <f>_xlfn.XLOOKUP(Table7[[#This Row],[Merged Customer ID]],Table6_20[Merged Customer ID],Table6_20[Age])</f>
        <v>56.913888888888891</v>
      </c>
    </row>
    <row r="485" spans="1:17" x14ac:dyDescent="0.35">
      <c r="A485" s="23" t="s">
        <v>1887</v>
      </c>
      <c r="B485" s="23" t="str">
        <f>_xlfn.XLOOKUP(Table7[[#This Row],[Merged Customer ID]],Table2_1[Merged Customer ID],Table2_1[First Name])</f>
        <v>Wright</v>
      </c>
      <c r="C485" s="23">
        <f>_xlfn.XLOOKUP(Table7[[#This Row],[Merged Customer ID]],Table3__3_16[Customer ID],Table3__3_16[BMI])</f>
        <v>38.06</v>
      </c>
      <c r="D485" s="23">
        <f>_xlfn.XLOOKUP(Table7[[#This Row],[Merged Customer ID]],Table3__3_16[Customer ID],Table3__3_16[HBA1C])</f>
        <v>5.24</v>
      </c>
      <c r="E485" s="22" t="str">
        <f>_xlfn.XLOOKUP(Table7[[#This Row],[Merged Customer ID]],Table3__3_16[Customer ID],Table3__3_16[Heart Issues])</f>
        <v>Yes</v>
      </c>
      <c r="F485" s="23" t="str">
        <f>_xlfn.XLOOKUP(Table7[[#This Row],[Merged Customer ID]],Table3__3_16[Customer ID],Table3__3_16[Any Transplants])</f>
        <v>No</v>
      </c>
      <c r="G485" s="23" t="str">
        <f>_xlfn.XLOOKUP(Table7[[#This Row],[Merged Customer ID]],Table3__3_16[Customer ID],Table3__3_16[Cancer history])</f>
        <v>Yes</v>
      </c>
      <c r="H485" s="23">
        <f>_xlfn.XLOOKUP(Table7[[#This Row],[Merged Customer ID]],Table3__3_16[Customer ID],Table3__3_16[NumberOfMajorSurgeries])</f>
        <v>1</v>
      </c>
      <c r="I485" s="23" t="str">
        <f>_xlfn.XLOOKUP(Table7[[#This Row],[Merged Customer ID]],Table3__3_16[Customer ID],Table3__3_16[smoker])</f>
        <v>No</v>
      </c>
      <c r="J485" s="23" t="str">
        <f>_xlfn.XLOOKUP(Table7[[#This Row],[Merged Customer ID]],Table3__3_16[Customer ID],Table3__3_16[Weight Status])</f>
        <v>Obesity</v>
      </c>
      <c r="K485" s="23" t="str">
        <f>_xlfn.XLOOKUP(Table7[[#This Row],[Merged Customer ID]],Table3__3_16[Customer ID],Table3__3_16[Sugar Status])</f>
        <v>Normal</v>
      </c>
      <c r="L485" s="26">
        <f>_xlfn.XLOOKUP(Table7[[#This Row],[Merged Customer ID]],Table6_20[Merged Customer ID],Table6_20[Date of Birth])</f>
        <v>25489</v>
      </c>
      <c r="M485" s="30">
        <f>_xlfn.XLOOKUP(Table7[[#This Row],[Merged Customer ID]],Table6_20[Merged Customer ID],Table6_20[charges],"0",0)</f>
        <v>20463</v>
      </c>
      <c r="N485" s="30" t="str">
        <f>_xlfn.XLOOKUP(Table7[[#This Row],[Merged Customer ID]],Table6_20[Merged Customer ID],Table6_20[Hospital tier])</f>
        <v>tier - 2</v>
      </c>
      <c r="O485" s="30" t="str">
        <f>_xlfn.XLOOKUP(Table7[[#This Row],[Merged Customer ID]],Table6_20[Merged Customer ID],Table6_20[City tier])</f>
        <v>tier - 2</v>
      </c>
      <c r="P485" s="30" t="str">
        <f>_xlfn.XLOOKUP(Table7[[#This Row],[Merged Customer ID]],Table6_20[Merged Customer ID],Table6_20[State ID])</f>
        <v>R1013</v>
      </c>
      <c r="Q485" s="36">
        <f>_xlfn.XLOOKUP(Table7[[#This Row],[Merged Customer ID]],Table6_20[Merged Customer ID],Table6_20[Age])</f>
        <v>53.652777777777779</v>
      </c>
    </row>
    <row r="486" spans="1:17" x14ac:dyDescent="0.35">
      <c r="A486" s="22" t="s">
        <v>1886</v>
      </c>
      <c r="B486" s="22" t="str">
        <f>_xlfn.XLOOKUP(Table7[[#This Row],[Merged Customer ID]],Table2_1[Merged Customer ID],Table2_1[First Name])</f>
        <v>McKenna</v>
      </c>
      <c r="C486" s="22">
        <f>_xlfn.XLOOKUP(Table7[[#This Row],[Merged Customer ID]],Table3__3_16[Customer ID],Table3__3_16[BMI])</f>
        <v>51.47</v>
      </c>
      <c r="D486" s="22">
        <f>_xlfn.XLOOKUP(Table7[[#This Row],[Merged Customer ID]],Table3__3_16[Customer ID],Table3__3_16[HBA1C])</f>
        <v>9.6</v>
      </c>
      <c r="E486" s="22" t="str">
        <f>_xlfn.XLOOKUP(Table7[[#This Row],[Merged Customer ID]],Table3__3_16[Customer ID],Table3__3_16[Heart Issues])</f>
        <v>No</v>
      </c>
      <c r="F486" s="22" t="str">
        <f>_xlfn.XLOOKUP(Table7[[#This Row],[Merged Customer ID]],Table3__3_16[Customer ID],Table3__3_16[Any Transplants])</f>
        <v>No</v>
      </c>
      <c r="G486" s="22" t="str">
        <f>_xlfn.XLOOKUP(Table7[[#This Row],[Merged Customer ID]],Table3__3_16[Customer ID],Table3__3_16[Cancer history])</f>
        <v>No</v>
      </c>
      <c r="H486" s="22">
        <f>_xlfn.XLOOKUP(Table7[[#This Row],[Merged Customer ID]],Table3__3_16[Customer ID],Table3__3_16[NumberOfMajorSurgeries])</f>
        <v>0</v>
      </c>
      <c r="I486" s="22" t="str">
        <f>_xlfn.XLOOKUP(Table7[[#This Row],[Merged Customer ID]],Table3__3_16[Customer ID],Table3__3_16[smoker])</f>
        <v>No</v>
      </c>
      <c r="J486" s="22" t="str">
        <f>_xlfn.XLOOKUP(Table7[[#This Row],[Merged Customer ID]],Table3__3_16[Customer ID],Table3__3_16[Weight Status])</f>
        <v>Obesity</v>
      </c>
      <c r="K486" s="22" t="str">
        <f>_xlfn.XLOOKUP(Table7[[#This Row],[Merged Customer ID]],Table3__3_16[Customer ID],Table3__3_16[Sugar Status])</f>
        <v>Diabetes</v>
      </c>
      <c r="L486" s="25">
        <f>_xlfn.XLOOKUP(Table7[[#This Row],[Merged Customer ID]],Table6_20[Merged Customer ID],Table6_20[Date of Birth])</f>
        <v>22937</v>
      </c>
      <c r="M486" s="29">
        <f>_xlfn.XLOOKUP(Table7[[#This Row],[Merged Customer ID]],Table6_20[Merged Customer ID],Table6_20[charges],"0",0)</f>
        <v>20446.849999999999</v>
      </c>
      <c r="N486" s="29" t="str">
        <f>_xlfn.XLOOKUP(Table7[[#This Row],[Merged Customer ID]],Table6_20[Merged Customer ID],Table6_20[Hospital tier])</f>
        <v>tier - 2</v>
      </c>
      <c r="O486" s="29" t="str">
        <f>_xlfn.XLOOKUP(Table7[[#This Row],[Merged Customer ID]],Table6_20[Merged Customer ID],Table6_20[City tier])</f>
        <v>tier - 1</v>
      </c>
      <c r="P486" s="29" t="str">
        <f>_xlfn.XLOOKUP(Table7[[#This Row],[Merged Customer ID]],Table6_20[Merged Customer ID],Table6_20[State ID])</f>
        <v>R1012</v>
      </c>
      <c r="Q486" s="35">
        <f>_xlfn.XLOOKUP(Table7[[#This Row],[Merged Customer ID]],Table6_20[Merged Customer ID],Table6_20[Age])</f>
        <v>60.638888888888886</v>
      </c>
    </row>
    <row r="487" spans="1:17" x14ac:dyDescent="0.35">
      <c r="A487" s="23" t="s">
        <v>1885</v>
      </c>
      <c r="B487" s="23" t="str">
        <f>_xlfn.XLOOKUP(Table7[[#This Row],[Merged Customer ID]],Table2_1[Merged Customer ID],Table2_1[First Name])</f>
        <v>Sallade</v>
      </c>
      <c r="C487" s="23">
        <f>_xlfn.XLOOKUP(Table7[[#This Row],[Merged Customer ID]],Table3__3_16[Customer ID],Table3__3_16[BMI])</f>
        <v>29.8</v>
      </c>
      <c r="D487" s="23">
        <f>_xlfn.XLOOKUP(Table7[[#This Row],[Merged Customer ID]],Table3__3_16[Customer ID],Table3__3_16[HBA1C])</f>
        <v>5.78</v>
      </c>
      <c r="E487" s="22" t="str">
        <f>_xlfn.XLOOKUP(Table7[[#This Row],[Merged Customer ID]],Table3__3_16[Customer ID],Table3__3_16[Heart Issues])</f>
        <v>Yes</v>
      </c>
      <c r="F487" s="23" t="str">
        <f>_xlfn.XLOOKUP(Table7[[#This Row],[Merged Customer ID]],Table3__3_16[Customer ID],Table3__3_16[Any Transplants])</f>
        <v>No</v>
      </c>
      <c r="G487" s="23" t="str">
        <f>_xlfn.XLOOKUP(Table7[[#This Row],[Merged Customer ID]],Table3__3_16[Customer ID],Table3__3_16[Cancer history])</f>
        <v>No</v>
      </c>
      <c r="H487" s="23">
        <f>_xlfn.XLOOKUP(Table7[[#This Row],[Merged Customer ID]],Table3__3_16[Customer ID],Table3__3_16[NumberOfMajorSurgeries])</f>
        <v>0</v>
      </c>
      <c r="I487" s="23" t="str">
        <f>_xlfn.XLOOKUP(Table7[[#This Row],[Merged Customer ID]],Table3__3_16[Customer ID],Table3__3_16[smoker])</f>
        <v>No</v>
      </c>
      <c r="J487" s="23" t="str">
        <f>_xlfn.XLOOKUP(Table7[[#This Row],[Merged Customer ID]],Table3__3_16[Customer ID],Table3__3_16[Weight Status])</f>
        <v>Overweight</v>
      </c>
      <c r="K487" s="23" t="str">
        <f>_xlfn.XLOOKUP(Table7[[#This Row],[Merged Customer ID]],Table3__3_16[Customer ID],Table3__3_16[Sugar Status])</f>
        <v>Prediabetes</v>
      </c>
      <c r="L487" s="26">
        <f>_xlfn.XLOOKUP(Table7[[#This Row],[Merged Customer ID]],Table6_20[Merged Customer ID],Table6_20[Date of Birth])</f>
        <v>31240</v>
      </c>
      <c r="M487" s="30">
        <f>_xlfn.XLOOKUP(Table7[[#This Row],[Merged Customer ID]],Table6_20[Merged Customer ID],Table6_20[charges],"0",0)</f>
        <v>20420.599999999999</v>
      </c>
      <c r="N487" s="30" t="str">
        <f>_xlfn.XLOOKUP(Table7[[#This Row],[Merged Customer ID]],Table6_20[Merged Customer ID],Table6_20[Hospital tier])</f>
        <v>tier - 3</v>
      </c>
      <c r="O487" s="30" t="str">
        <f>_xlfn.XLOOKUP(Table7[[#This Row],[Merged Customer ID]],Table6_20[Merged Customer ID],Table6_20[City tier])</f>
        <v>tier - 2</v>
      </c>
      <c r="P487" s="30" t="str">
        <f>_xlfn.XLOOKUP(Table7[[#This Row],[Merged Customer ID]],Table6_20[Merged Customer ID],Table6_20[State ID])</f>
        <v>R1011</v>
      </c>
      <c r="Q487" s="36">
        <f>_xlfn.XLOOKUP(Table7[[#This Row],[Merged Customer ID]],Table6_20[Merged Customer ID],Table6_20[Age])</f>
        <v>37.905555555555559</v>
      </c>
    </row>
    <row r="488" spans="1:17" x14ac:dyDescent="0.35">
      <c r="A488" s="22" t="s">
        <v>1884</v>
      </c>
      <c r="B488" s="22" t="str">
        <f>_xlfn.XLOOKUP(Table7[[#This Row],[Merged Customer ID]],Table2_1[Merged Customer ID],Table2_1[First Name])</f>
        <v>Argall</v>
      </c>
      <c r="C488" s="22">
        <f>_xlfn.XLOOKUP(Table7[[#This Row],[Merged Customer ID]],Table3__3_16[Customer ID],Table3__3_16[BMI])</f>
        <v>49.77</v>
      </c>
      <c r="D488" s="22">
        <f>_xlfn.XLOOKUP(Table7[[#This Row],[Merged Customer ID]],Table3__3_16[Customer ID],Table3__3_16[HBA1C])</f>
        <v>7.02</v>
      </c>
      <c r="E488" s="22" t="str">
        <f>_xlfn.XLOOKUP(Table7[[#This Row],[Merged Customer ID]],Table3__3_16[Customer ID],Table3__3_16[Heart Issues])</f>
        <v>No</v>
      </c>
      <c r="F488" s="22" t="str">
        <f>_xlfn.XLOOKUP(Table7[[#This Row],[Merged Customer ID]],Table3__3_16[Customer ID],Table3__3_16[Any Transplants])</f>
        <v>No</v>
      </c>
      <c r="G488" s="22" t="str">
        <f>_xlfn.XLOOKUP(Table7[[#This Row],[Merged Customer ID]],Table3__3_16[Customer ID],Table3__3_16[Cancer history])</f>
        <v>No</v>
      </c>
      <c r="H488" s="22">
        <f>_xlfn.XLOOKUP(Table7[[#This Row],[Merged Customer ID]],Table3__3_16[Customer ID],Table3__3_16[NumberOfMajorSurgeries])</f>
        <v>0</v>
      </c>
      <c r="I488" s="22" t="str">
        <f>_xlfn.XLOOKUP(Table7[[#This Row],[Merged Customer ID]],Table3__3_16[Customer ID],Table3__3_16[smoker])</f>
        <v>No</v>
      </c>
      <c r="J488" s="22" t="str">
        <f>_xlfn.XLOOKUP(Table7[[#This Row],[Merged Customer ID]],Table3__3_16[Customer ID],Table3__3_16[Weight Status])</f>
        <v>Obesity</v>
      </c>
      <c r="K488" s="22" t="str">
        <f>_xlfn.XLOOKUP(Table7[[#This Row],[Merged Customer ID]],Table3__3_16[Customer ID],Table3__3_16[Sugar Status])</f>
        <v>Diabetes</v>
      </c>
      <c r="L488" s="25">
        <f>_xlfn.XLOOKUP(Table7[[#This Row],[Merged Customer ID]],Table6_20[Merged Customer ID],Table6_20[Date of Birth])</f>
        <v>22829</v>
      </c>
      <c r="M488" s="29">
        <f>_xlfn.XLOOKUP(Table7[[#This Row],[Merged Customer ID]],Table6_20[Merged Customer ID],Table6_20[charges],"0",0)</f>
        <v>20354.5</v>
      </c>
      <c r="N488" s="29" t="str">
        <f>_xlfn.XLOOKUP(Table7[[#This Row],[Merged Customer ID]],Table6_20[Merged Customer ID],Table6_20[Hospital tier])</f>
        <v>tier - 3</v>
      </c>
      <c r="O488" s="29" t="str">
        <f>_xlfn.XLOOKUP(Table7[[#This Row],[Merged Customer ID]],Table6_20[Merged Customer ID],Table6_20[City tier])</f>
        <v>tier - 2</v>
      </c>
      <c r="P488" s="29" t="str">
        <f>_xlfn.XLOOKUP(Table7[[#This Row],[Merged Customer ID]],Table6_20[Merged Customer ID],Table6_20[State ID])</f>
        <v>R1026</v>
      </c>
      <c r="Q488" s="35">
        <f>_xlfn.XLOOKUP(Table7[[#This Row],[Merged Customer ID]],Table6_20[Merged Customer ID],Table6_20[Age])</f>
        <v>60.93333333333333</v>
      </c>
    </row>
    <row r="489" spans="1:17" x14ac:dyDescent="0.35">
      <c r="A489" s="23" t="s">
        <v>1883</v>
      </c>
      <c r="B489" s="23" t="str">
        <f>_xlfn.XLOOKUP(Table7[[#This Row],[Merged Customer ID]],Table2_1[Merged Customer ID],Table2_1[First Name])</f>
        <v>Patchell</v>
      </c>
      <c r="C489" s="23">
        <f>_xlfn.XLOOKUP(Table7[[#This Row],[Merged Customer ID]],Table3__3_16[Customer ID],Table3__3_16[BMI])</f>
        <v>25.555</v>
      </c>
      <c r="D489" s="23">
        <f>_xlfn.XLOOKUP(Table7[[#This Row],[Merged Customer ID]],Table3__3_16[Customer ID],Table3__3_16[HBA1C])</f>
        <v>4.09</v>
      </c>
      <c r="E489" s="22" t="str">
        <f>_xlfn.XLOOKUP(Table7[[#This Row],[Merged Customer ID]],Table3__3_16[Customer ID],Table3__3_16[Heart Issues])</f>
        <v>Yes</v>
      </c>
      <c r="F489" s="23" t="str">
        <f>_xlfn.XLOOKUP(Table7[[#This Row],[Merged Customer ID]],Table3__3_16[Customer ID],Table3__3_16[Any Transplants])</f>
        <v>No</v>
      </c>
      <c r="G489" s="23" t="str">
        <f>_xlfn.XLOOKUP(Table7[[#This Row],[Merged Customer ID]],Table3__3_16[Customer ID],Table3__3_16[Cancer history])</f>
        <v>No</v>
      </c>
      <c r="H489" s="23">
        <f>_xlfn.XLOOKUP(Table7[[#This Row],[Merged Customer ID]],Table3__3_16[Customer ID],Table3__3_16[NumberOfMajorSurgeries])</f>
        <v>0</v>
      </c>
      <c r="I489" s="23" t="str">
        <f>_xlfn.XLOOKUP(Table7[[#This Row],[Merged Customer ID]],Table3__3_16[Customer ID],Table3__3_16[smoker])</f>
        <v>Yes</v>
      </c>
      <c r="J489" s="23" t="str">
        <f>_xlfn.XLOOKUP(Table7[[#This Row],[Merged Customer ID]],Table3__3_16[Customer ID],Table3__3_16[Weight Status])</f>
        <v>Overweight</v>
      </c>
      <c r="K489" s="23" t="str">
        <f>_xlfn.XLOOKUP(Table7[[#This Row],[Merged Customer ID]],Table3__3_16[Customer ID],Table3__3_16[Sugar Status])</f>
        <v>Normal</v>
      </c>
      <c r="L489" s="26">
        <f>_xlfn.XLOOKUP(Table7[[#This Row],[Merged Customer ID]],Table6_20[Merged Customer ID],Table6_20[Date of Birth])</f>
        <v>31307</v>
      </c>
      <c r="M489" s="30">
        <f>_xlfn.XLOOKUP(Table7[[#This Row],[Merged Customer ID]],Table6_20[Merged Customer ID],Table6_20[charges],"0",0)</f>
        <v>20296.86</v>
      </c>
      <c r="N489" s="30" t="str">
        <f>_xlfn.XLOOKUP(Table7[[#This Row],[Merged Customer ID]],Table6_20[Merged Customer ID],Table6_20[Hospital tier])</f>
        <v>tier - 3</v>
      </c>
      <c r="O489" s="30" t="str">
        <f>_xlfn.XLOOKUP(Table7[[#This Row],[Merged Customer ID]],Table6_20[Merged Customer ID],Table6_20[City tier])</f>
        <v>tier - 1</v>
      </c>
      <c r="P489" s="30" t="str">
        <f>_xlfn.XLOOKUP(Table7[[#This Row],[Merged Customer ID]],Table6_20[Merged Customer ID],Table6_20[State ID])</f>
        <v>R1024</v>
      </c>
      <c r="Q489" s="36">
        <f>_xlfn.XLOOKUP(Table7[[#This Row],[Merged Customer ID]],Table6_20[Merged Customer ID],Table6_20[Age])</f>
        <v>37.725000000000001</v>
      </c>
    </row>
    <row r="490" spans="1:17" x14ac:dyDescent="0.35">
      <c r="A490" s="22" t="s">
        <v>1882</v>
      </c>
      <c r="B490" s="22" t="str">
        <f>_xlfn.XLOOKUP(Table7[[#This Row],[Merged Customer ID]],Table2_1[Merged Customer ID],Table2_1[First Name])</f>
        <v>Catoggio</v>
      </c>
      <c r="C490" s="22">
        <f>_xlfn.XLOOKUP(Table7[[#This Row],[Merged Customer ID]],Table3__3_16[Customer ID],Table3__3_16[BMI])</f>
        <v>29.64</v>
      </c>
      <c r="D490" s="22">
        <f>_xlfn.XLOOKUP(Table7[[#This Row],[Merged Customer ID]],Table3__3_16[Customer ID],Table3__3_16[HBA1C])</f>
        <v>4.93</v>
      </c>
      <c r="E490" s="22" t="str">
        <f>_xlfn.XLOOKUP(Table7[[#This Row],[Merged Customer ID]],Table3__3_16[Customer ID],Table3__3_16[Heart Issues])</f>
        <v>No</v>
      </c>
      <c r="F490" s="22" t="str">
        <f>_xlfn.XLOOKUP(Table7[[#This Row],[Merged Customer ID]],Table3__3_16[Customer ID],Table3__3_16[Any Transplants])</f>
        <v>No</v>
      </c>
      <c r="G490" s="22" t="str">
        <f>_xlfn.XLOOKUP(Table7[[#This Row],[Merged Customer ID]],Table3__3_16[Customer ID],Table3__3_16[Cancer history])</f>
        <v>Yes</v>
      </c>
      <c r="H490" s="22">
        <f>_xlfn.XLOOKUP(Table7[[#This Row],[Merged Customer ID]],Table3__3_16[Customer ID],Table3__3_16[NumberOfMajorSurgeries])</f>
        <v>1</v>
      </c>
      <c r="I490" s="22" t="str">
        <f>_xlfn.XLOOKUP(Table7[[#This Row],[Merged Customer ID]],Table3__3_16[Customer ID],Table3__3_16[smoker])</f>
        <v>No</v>
      </c>
      <c r="J490" s="22" t="str">
        <f>_xlfn.XLOOKUP(Table7[[#This Row],[Merged Customer ID]],Table3__3_16[Customer ID],Table3__3_16[Weight Status])</f>
        <v>Overweight</v>
      </c>
      <c r="K490" s="22" t="str">
        <f>_xlfn.XLOOKUP(Table7[[#This Row],[Merged Customer ID]],Table3__3_16[Customer ID],Table3__3_16[Sugar Status])</f>
        <v>Normal</v>
      </c>
      <c r="L490" s="25">
        <f>_xlfn.XLOOKUP(Table7[[#This Row],[Merged Customer ID]],Table6_20[Merged Customer ID],Table6_20[Date of Birth])</f>
        <v>34219</v>
      </c>
      <c r="M490" s="29">
        <f>_xlfn.XLOOKUP(Table7[[#This Row],[Merged Customer ID]],Table6_20[Merged Customer ID],Table6_20[charges],"0",0)</f>
        <v>20277.810000000001</v>
      </c>
      <c r="N490" s="29" t="str">
        <f>_xlfn.XLOOKUP(Table7[[#This Row],[Merged Customer ID]],Table6_20[Merged Customer ID],Table6_20[Hospital tier])</f>
        <v>tier - 3</v>
      </c>
      <c r="O490" s="29" t="str">
        <f>_xlfn.XLOOKUP(Table7[[#This Row],[Merged Customer ID]],Table6_20[Merged Customer ID],Table6_20[City tier])</f>
        <v>tier - 3</v>
      </c>
      <c r="P490" s="29" t="str">
        <f>_xlfn.XLOOKUP(Table7[[#This Row],[Merged Customer ID]],Table6_20[Merged Customer ID],Table6_20[State ID])</f>
        <v>R1016</v>
      </c>
      <c r="Q490" s="35">
        <f>_xlfn.XLOOKUP(Table7[[#This Row],[Merged Customer ID]],Table6_20[Merged Customer ID],Table6_20[Age])</f>
        <v>29.752777777777776</v>
      </c>
    </row>
    <row r="491" spans="1:17" x14ac:dyDescent="0.35">
      <c r="A491" s="23" t="s">
        <v>1881</v>
      </c>
      <c r="B491" s="23" t="str">
        <f>_xlfn.XLOOKUP(Table7[[#This Row],[Merged Customer ID]],Table2_1[Merged Customer ID],Table2_1[First Name])</f>
        <v>Adams</v>
      </c>
      <c r="C491" s="23">
        <f>_xlfn.XLOOKUP(Table7[[#This Row],[Merged Customer ID]],Table3__3_16[Customer ID],Table3__3_16[BMI])</f>
        <v>53.93</v>
      </c>
      <c r="D491" s="23">
        <f>_xlfn.XLOOKUP(Table7[[#This Row],[Merged Customer ID]],Table3__3_16[Customer ID],Table3__3_16[HBA1C])</f>
        <v>5.34</v>
      </c>
      <c r="E491" s="22" t="str">
        <f>_xlfn.XLOOKUP(Table7[[#This Row],[Merged Customer ID]],Table3__3_16[Customer ID],Table3__3_16[Heart Issues])</f>
        <v>Yes</v>
      </c>
      <c r="F491" s="23" t="str">
        <f>_xlfn.XLOOKUP(Table7[[#This Row],[Merged Customer ID]],Table3__3_16[Customer ID],Table3__3_16[Any Transplants])</f>
        <v>No</v>
      </c>
      <c r="G491" s="23" t="str">
        <f>_xlfn.XLOOKUP(Table7[[#This Row],[Merged Customer ID]],Table3__3_16[Customer ID],Table3__3_16[Cancer history])</f>
        <v>No</v>
      </c>
      <c r="H491" s="23">
        <f>_xlfn.XLOOKUP(Table7[[#This Row],[Merged Customer ID]],Table3__3_16[Customer ID],Table3__3_16[NumberOfMajorSurgeries])</f>
        <v>2</v>
      </c>
      <c r="I491" s="23" t="str">
        <f>_xlfn.XLOOKUP(Table7[[#This Row],[Merged Customer ID]],Table3__3_16[Customer ID],Table3__3_16[smoker])</f>
        <v>No</v>
      </c>
      <c r="J491" s="23" t="str">
        <f>_xlfn.XLOOKUP(Table7[[#This Row],[Merged Customer ID]],Table3__3_16[Customer ID],Table3__3_16[Weight Status])</f>
        <v>Obesity</v>
      </c>
      <c r="K491" s="23" t="str">
        <f>_xlfn.XLOOKUP(Table7[[#This Row],[Merged Customer ID]],Table3__3_16[Customer ID],Table3__3_16[Sugar Status])</f>
        <v>Normal</v>
      </c>
      <c r="L491" s="26">
        <f>_xlfn.XLOOKUP(Table7[[#This Row],[Merged Customer ID]],Table6_20[Merged Customer ID],Table6_20[Date of Birth])</f>
        <v>24341</v>
      </c>
      <c r="M491" s="30">
        <f>_xlfn.XLOOKUP(Table7[[#This Row],[Merged Customer ID]],Table6_20[Merged Customer ID],Table6_20[charges],"0",0)</f>
        <v>20253.84</v>
      </c>
      <c r="N491" s="30" t="str">
        <f>_xlfn.XLOOKUP(Table7[[#This Row],[Merged Customer ID]],Table6_20[Merged Customer ID],Table6_20[Hospital tier])</f>
        <v>tier - 2</v>
      </c>
      <c r="O491" s="30" t="str">
        <f>_xlfn.XLOOKUP(Table7[[#This Row],[Merged Customer ID]],Table6_20[Merged Customer ID],Table6_20[City tier])</f>
        <v>tier - 3</v>
      </c>
      <c r="P491" s="30" t="str">
        <f>_xlfn.XLOOKUP(Table7[[#This Row],[Merged Customer ID]],Table6_20[Merged Customer ID],Table6_20[State ID])</f>
        <v>R1012</v>
      </c>
      <c r="Q491" s="36">
        <f>_xlfn.XLOOKUP(Table7[[#This Row],[Merged Customer ID]],Table6_20[Merged Customer ID],Table6_20[Age])</f>
        <v>56.794444444444444</v>
      </c>
    </row>
    <row r="492" spans="1:17" x14ac:dyDescent="0.35">
      <c r="A492" s="22" t="s">
        <v>1880</v>
      </c>
      <c r="B492" s="22" t="str">
        <f>_xlfn.XLOOKUP(Table7[[#This Row],[Merged Customer ID]],Table2_1[Merged Customer ID],Table2_1[First Name])</f>
        <v>Windt</v>
      </c>
      <c r="C492" s="22">
        <f>_xlfn.XLOOKUP(Table7[[#This Row],[Merged Customer ID]],Table3__3_16[Customer ID],Table3__3_16[BMI])</f>
        <v>28.024999999999999</v>
      </c>
      <c r="D492" s="22">
        <f>_xlfn.XLOOKUP(Table7[[#This Row],[Merged Customer ID]],Table3__3_16[Customer ID],Table3__3_16[HBA1C])</f>
        <v>5.65</v>
      </c>
      <c r="E492" s="22" t="str">
        <f>_xlfn.XLOOKUP(Table7[[#This Row],[Merged Customer ID]],Table3__3_16[Customer ID],Table3__3_16[Heart Issues])</f>
        <v>No</v>
      </c>
      <c r="F492" s="22" t="str">
        <f>_xlfn.XLOOKUP(Table7[[#This Row],[Merged Customer ID]],Table3__3_16[Customer ID],Table3__3_16[Any Transplants])</f>
        <v>No</v>
      </c>
      <c r="G492" s="22" t="str">
        <f>_xlfn.XLOOKUP(Table7[[#This Row],[Merged Customer ID]],Table3__3_16[Customer ID],Table3__3_16[Cancer history])</f>
        <v>No</v>
      </c>
      <c r="H492" s="22">
        <f>_xlfn.XLOOKUP(Table7[[#This Row],[Merged Customer ID]],Table3__3_16[Customer ID],Table3__3_16[NumberOfMajorSurgeries])</f>
        <v>1</v>
      </c>
      <c r="I492" s="22" t="str">
        <f>_xlfn.XLOOKUP(Table7[[#This Row],[Merged Customer ID]],Table3__3_16[Customer ID],Table3__3_16[smoker])</f>
        <v>Yes</v>
      </c>
      <c r="J492" s="22" t="str">
        <f>_xlfn.XLOOKUP(Table7[[#This Row],[Merged Customer ID]],Table3__3_16[Customer ID],Table3__3_16[Weight Status])</f>
        <v>Overweight</v>
      </c>
      <c r="K492" s="22" t="str">
        <f>_xlfn.XLOOKUP(Table7[[#This Row],[Merged Customer ID]],Table3__3_16[Customer ID],Table3__3_16[Sugar Status])</f>
        <v>Normal</v>
      </c>
      <c r="L492" s="25">
        <f>_xlfn.XLOOKUP(Table7[[#This Row],[Merged Customer ID]],Table6_20[Merged Customer ID],Table6_20[Date of Birth])</f>
        <v>32067</v>
      </c>
      <c r="M492" s="29">
        <f>_xlfn.XLOOKUP(Table7[[#This Row],[Merged Customer ID]],Table6_20[Merged Customer ID],Table6_20[charges],"0",0)</f>
        <v>20234.849999999999</v>
      </c>
      <c r="N492" s="29" t="str">
        <f>_xlfn.XLOOKUP(Table7[[#This Row],[Merged Customer ID]],Table6_20[Merged Customer ID],Table6_20[Hospital tier])</f>
        <v>tier - 2</v>
      </c>
      <c r="O492" s="29" t="str">
        <f>_xlfn.XLOOKUP(Table7[[#This Row],[Merged Customer ID]],Table6_20[Merged Customer ID],Table6_20[City tier])</f>
        <v>tier - 3</v>
      </c>
      <c r="P492" s="29" t="str">
        <f>_xlfn.XLOOKUP(Table7[[#This Row],[Merged Customer ID]],Table6_20[Merged Customer ID],Table6_20[State ID])</f>
        <v>R1012</v>
      </c>
      <c r="Q492" s="35">
        <f>_xlfn.XLOOKUP(Table7[[#This Row],[Merged Customer ID]],Table6_20[Merged Customer ID],Table6_20[Age])</f>
        <v>35.641666666666666</v>
      </c>
    </row>
    <row r="493" spans="1:17" x14ac:dyDescent="0.35">
      <c r="A493" s="23" t="s">
        <v>1879</v>
      </c>
      <c r="B493" s="23" t="str">
        <f>_xlfn.XLOOKUP(Table7[[#This Row],[Merged Customer ID]],Table2_1[Merged Customer ID],Table2_1[First Name])</f>
        <v>Ryan</v>
      </c>
      <c r="C493" s="23">
        <f>_xlfn.XLOOKUP(Table7[[#This Row],[Merged Customer ID]],Table3__3_16[Customer ID],Table3__3_16[BMI])</f>
        <v>27.5</v>
      </c>
      <c r="D493" s="23">
        <f>_xlfn.XLOOKUP(Table7[[#This Row],[Merged Customer ID]],Table3__3_16[Customer ID],Table3__3_16[HBA1C])</f>
        <v>4.49</v>
      </c>
      <c r="E493" s="22" t="str">
        <f>_xlfn.XLOOKUP(Table7[[#This Row],[Merged Customer ID]],Table3__3_16[Customer ID],Table3__3_16[Heart Issues])</f>
        <v>No</v>
      </c>
      <c r="F493" s="23" t="str">
        <f>_xlfn.XLOOKUP(Table7[[#This Row],[Merged Customer ID]],Table3__3_16[Customer ID],Table3__3_16[Any Transplants])</f>
        <v>No</v>
      </c>
      <c r="G493" s="23" t="str">
        <f>_xlfn.XLOOKUP(Table7[[#This Row],[Merged Customer ID]],Table3__3_16[Customer ID],Table3__3_16[Cancer history])</f>
        <v>No</v>
      </c>
      <c r="H493" s="23">
        <f>_xlfn.XLOOKUP(Table7[[#This Row],[Merged Customer ID]],Table3__3_16[Customer ID],Table3__3_16[NumberOfMajorSurgeries])</f>
        <v>0</v>
      </c>
      <c r="I493" s="23" t="str">
        <f>_xlfn.XLOOKUP(Table7[[#This Row],[Merged Customer ID]],Table3__3_16[Customer ID],Table3__3_16[smoker])</f>
        <v>No</v>
      </c>
      <c r="J493" s="23" t="str">
        <f>_xlfn.XLOOKUP(Table7[[#This Row],[Merged Customer ID]],Table3__3_16[Customer ID],Table3__3_16[Weight Status])</f>
        <v>Overweight</v>
      </c>
      <c r="K493" s="23" t="str">
        <f>_xlfn.XLOOKUP(Table7[[#This Row],[Merged Customer ID]],Table3__3_16[Customer ID],Table3__3_16[Sugar Status])</f>
        <v>Normal</v>
      </c>
      <c r="L493" s="26">
        <f>_xlfn.XLOOKUP(Table7[[#This Row],[Merged Customer ID]],Table6_20[Merged Customer ID],Table6_20[Date of Birth])</f>
        <v>34493</v>
      </c>
      <c r="M493" s="30">
        <f>_xlfn.XLOOKUP(Table7[[#This Row],[Merged Customer ID]],Table6_20[Merged Customer ID],Table6_20[charges],"0",0)</f>
        <v>20177.669999999998</v>
      </c>
      <c r="N493" s="30" t="str">
        <f>_xlfn.XLOOKUP(Table7[[#This Row],[Merged Customer ID]],Table6_20[Merged Customer ID],Table6_20[Hospital tier])</f>
        <v>tier - 2</v>
      </c>
      <c r="O493" s="30" t="str">
        <f>_xlfn.XLOOKUP(Table7[[#This Row],[Merged Customer ID]],Table6_20[Merged Customer ID],Table6_20[City tier])</f>
        <v>tier - 1</v>
      </c>
      <c r="P493" s="30" t="str">
        <f>_xlfn.XLOOKUP(Table7[[#This Row],[Merged Customer ID]],Table6_20[Merged Customer ID],Table6_20[State ID])</f>
        <v>R1011</v>
      </c>
      <c r="Q493" s="36">
        <f>_xlfn.XLOOKUP(Table7[[#This Row],[Merged Customer ID]],Table6_20[Merged Customer ID],Table6_20[Age])</f>
        <v>29</v>
      </c>
    </row>
    <row r="494" spans="1:17" x14ac:dyDescent="0.35">
      <c r="A494" s="22" t="s">
        <v>1878</v>
      </c>
      <c r="B494" s="22" t="str">
        <f>_xlfn.XLOOKUP(Table7[[#This Row],[Merged Customer ID]],Table2_1[Merged Customer ID],Table2_1[First Name])</f>
        <v>Marion</v>
      </c>
      <c r="C494" s="22">
        <f>_xlfn.XLOOKUP(Table7[[#This Row],[Merged Customer ID]],Table3__3_16[Customer ID],Table3__3_16[BMI])</f>
        <v>21.8</v>
      </c>
      <c r="D494" s="22">
        <f>_xlfn.XLOOKUP(Table7[[#This Row],[Merged Customer ID]],Table3__3_16[Customer ID],Table3__3_16[HBA1C])</f>
        <v>10.55</v>
      </c>
      <c r="E494" s="22" t="str">
        <f>_xlfn.XLOOKUP(Table7[[#This Row],[Merged Customer ID]],Table3__3_16[Customer ID],Table3__3_16[Heart Issues])</f>
        <v>No</v>
      </c>
      <c r="F494" s="22" t="str">
        <f>_xlfn.XLOOKUP(Table7[[#This Row],[Merged Customer ID]],Table3__3_16[Customer ID],Table3__3_16[Any Transplants])</f>
        <v>No</v>
      </c>
      <c r="G494" s="22" t="str">
        <f>_xlfn.XLOOKUP(Table7[[#This Row],[Merged Customer ID]],Table3__3_16[Customer ID],Table3__3_16[Cancer history])</f>
        <v>No</v>
      </c>
      <c r="H494" s="22">
        <f>_xlfn.XLOOKUP(Table7[[#This Row],[Merged Customer ID]],Table3__3_16[Customer ID],Table3__3_16[NumberOfMajorSurgeries])</f>
        <v>0</v>
      </c>
      <c r="I494" s="22" t="str">
        <f>_xlfn.XLOOKUP(Table7[[#This Row],[Merged Customer ID]],Table3__3_16[Customer ID],Table3__3_16[smoker])</f>
        <v>Yes</v>
      </c>
      <c r="J494" s="22" t="str">
        <f>_xlfn.XLOOKUP(Table7[[#This Row],[Merged Customer ID]],Table3__3_16[Customer ID],Table3__3_16[Weight Status])</f>
        <v>Normal Weight</v>
      </c>
      <c r="K494" s="22" t="str">
        <f>_xlfn.XLOOKUP(Table7[[#This Row],[Merged Customer ID]],Table3__3_16[Customer ID],Table3__3_16[Sugar Status])</f>
        <v>Diabetes</v>
      </c>
      <c r="L494" s="25">
        <f>_xlfn.XLOOKUP(Table7[[#This Row],[Merged Customer ID]],Table6_20[Merged Customer ID],Table6_20[Date of Birth])</f>
        <v>37446</v>
      </c>
      <c r="M494" s="29">
        <f>_xlfn.XLOOKUP(Table7[[#This Row],[Merged Customer ID]],Table6_20[Merged Customer ID],Table6_20[charges],"0",0)</f>
        <v>20167.34</v>
      </c>
      <c r="N494" s="29" t="str">
        <f>_xlfn.XLOOKUP(Table7[[#This Row],[Merged Customer ID]],Table6_20[Merged Customer ID],Table6_20[Hospital tier])</f>
        <v>tier - 3</v>
      </c>
      <c r="O494" s="29" t="str">
        <f>_xlfn.XLOOKUP(Table7[[#This Row],[Merged Customer ID]],Table6_20[Merged Customer ID],Table6_20[City tier])</f>
        <v>tier - 3</v>
      </c>
      <c r="P494" s="29" t="str">
        <f>_xlfn.XLOOKUP(Table7[[#This Row],[Merged Customer ID]],Table6_20[Merged Customer ID],Table6_20[State ID])</f>
        <v>R1011</v>
      </c>
      <c r="Q494" s="35">
        <f>_xlfn.XLOOKUP(Table7[[#This Row],[Merged Customer ID]],Table6_20[Merged Customer ID],Table6_20[Age])</f>
        <v>20.913888888888888</v>
      </c>
    </row>
    <row r="495" spans="1:17" x14ac:dyDescent="0.35">
      <c r="A495" s="23" t="s">
        <v>1877</v>
      </c>
      <c r="B495" s="23" t="str">
        <f>_xlfn.XLOOKUP(Table7[[#This Row],[Merged Customer ID]],Table2_1[Merged Customer ID],Table2_1[First Name])</f>
        <v>Raffetto</v>
      </c>
      <c r="C495" s="23">
        <f>_xlfn.XLOOKUP(Table7[[#This Row],[Merged Customer ID]],Table3__3_16[Customer ID],Table3__3_16[BMI])</f>
        <v>26.41</v>
      </c>
      <c r="D495" s="23">
        <f>_xlfn.XLOOKUP(Table7[[#This Row],[Merged Customer ID]],Table3__3_16[Customer ID],Table3__3_16[HBA1C])</f>
        <v>4.92</v>
      </c>
      <c r="E495" s="22" t="str">
        <f>_xlfn.XLOOKUP(Table7[[#This Row],[Merged Customer ID]],Table3__3_16[Customer ID],Table3__3_16[Heart Issues])</f>
        <v>Yes</v>
      </c>
      <c r="F495" s="23" t="str">
        <f>_xlfn.XLOOKUP(Table7[[#This Row],[Merged Customer ID]],Table3__3_16[Customer ID],Table3__3_16[Any Transplants])</f>
        <v>No</v>
      </c>
      <c r="G495" s="23" t="str">
        <f>_xlfn.XLOOKUP(Table7[[#This Row],[Merged Customer ID]],Table3__3_16[Customer ID],Table3__3_16[Cancer history])</f>
        <v>Yes</v>
      </c>
      <c r="H495" s="23">
        <f>_xlfn.XLOOKUP(Table7[[#This Row],[Merged Customer ID]],Table3__3_16[Customer ID],Table3__3_16[NumberOfMajorSurgeries])</f>
        <v>1</v>
      </c>
      <c r="I495" s="23" t="str">
        <f>_xlfn.XLOOKUP(Table7[[#This Row],[Merged Customer ID]],Table3__3_16[Customer ID],Table3__3_16[smoker])</f>
        <v>Yes</v>
      </c>
      <c r="J495" s="23" t="str">
        <f>_xlfn.XLOOKUP(Table7[[#This Row],[Merged Customer ID]],Table3__3_16[Customer ID],Table3__3_16[Weight Status])</f>
        <v>Overweight</v>
      </c>
      <c r="K495" s="23" t="str">
        <f>_xlfn.XLOOKUP(Table7[[#This Row],[Merged Customer ID]],Table3__3_16[Customer ID],Table3__3_16[Sugar Status])</f>
        <v>Normal</v>
      </c>
      <c r="L495" s="26">
        <f>_xlfn.XLOOKUP(Table7[[#This Row],[Merged Customer ID]],Table6_20[Merged Customer ID],Table6_20[Date of Birth])</f>
        <v>30595</v>
      </c>
      <c r="M495" s="30">
        <f>_xlfn.XLOOKUP(Table7[[#This Row],[Merged Customer ID]],Table6_20[Merged Customer ID],Table6_20[charges],"0",0)</f>
        <v>20149.32</v>
      </c>
      <c r="N495" s="30" t="str">
        <f>_xlfn.XLOOKUP(Table7[[#This Row],[Merged Customer ID]],Table6_20[Merged Customer ID],Table6_20[Hospital tier])</f>
        <v>tier - 2</v>
      </c>
      <c r="O495" s="30" t="str">
        <f>_xlfn.XLOOKUP(Table7[[#This Row],[Merged Customer ID]],Table6_20[Merged Customer ID],Table6_20[City tier])</f>
        <v>tier - 1</v>
      </c>
      <c r="P495" s="30" t="str">
        <f>_xlfn.XLOOKUP(Table7[[#This Row],[Merged Customer ID]],Table6_20[Merged Customer ID],Table6_20[State ID])</f>
        <v>R1016</v>
      </c>
      <c r="Q495" s="36">
        <f>_xlfn.XLOOKUP(Table7[[#This Row],[Merged Customer ID]],Table6_20[Merged Customer ID],Table6_20[Age])</f>
        <v>39.672222222222224</v>
      </c>
    </row>
    <row r="496" spans="1:17" x14ac:dyDescent="0.35">
      <c r="A496" s="22" t="s">
        <v>1876</v>
      </c>
      <c r="B496" s="22" t="str">
        <f>_xlfn.XLOOKUP(Table7[[#This Row],[Merged Customer ID]],Table2_1[Merged Customer ID],Table2_1[First Name])</f>
        <v>Young</v>
      </c>
      <c r="C496" s="22">
        <f>_xlfn.XLOOKUP(Table7[[#This Row],[Merged Customer ID]],Table3__3_16[Customer ID],Table3__3_16[BMI])</f>
        <v>27.835000000000001</v>
      </c>
      <c r="D496" s="22">
        <f>_xlfn.XLOOKUP(Table7[[#This Row],[Merged Customer ID]],Table3__3_16[Customer ID],Table3__3_16[HBA1C])</f>
        <v>5.9</v>
      </c>
      <c r="E496" s="22" t="str">
        <f>_xlfn.XLOOKUP(Table7[[#This Row],[Merged Customer ID]],Table3__3_16[Customer ID],Table3__3_16[Heart Issues])</f>
        <v>Yes</v>
      </c>
      <c r="F496" s="22" t="str">
        <f>_xlfn.XLOOKUP(Table7[[#This Row],[Merged Customer ID]],Table3__3_16[Customer ID],Table3__3_16[Any Transplants])</f>
        <v>No</v>
      </c>
      <c r="G496" s="22" t="str">
        <f>_xlfn.XLOOKUP(Table7[[#This Row],[Merged Customer ID]],Table3__3_16[Customer ID],Table3__3_16[Cancer history])</f>
        <v>No</v>
      </c>
      <c r="H496" s="22">
        <f>_xlfn.XLOOKUP(Table7[[#This Row],[Merged Customer ID]],Table3__3_16[Customer ID],Table3__3_16[NumberOfMajorSurgeries])</f>
        <v>1</v>
      </c>
      <c r="I496" s="22" t="str">
        <f>_xlfn.XLOOKUP(Table7[[#This Row],[Merged Customer ID]],Table3__3_16[Customer ID],Table3__3_16[smoker])</f>
        <v>Yes</v>
      </c>
      <c r="J496" s="22" t="str">
        <f>_xlfn.XLOOKUP(Table7[[#This Row],[Merged Customer ID]],Table3__3_16[Customer ID],Table3__3_16[Weight Status])</f>
        <v>Overweight</v>
      </c>
      <c r="K496" s="22" t="str">
        <f>_xlfn.XLOOKUP(Table7[[#This Row],[Merged Customer ID]],Table3__3_16[Customer ID],Table3__3_16[Sugar Status])</f>
        <v>Prediabetes</v>
      </c>
      <c r="L496" s="25">
        <f>_xlfn.XLOOKUP(Table7[[#This Row],[Merged Customer ID]],Table6_20[Merged Customer ID],Table6_20[Date of Birth])</f>
        <v>32349</v>
      </c>
      <c r="M496" s="29">
        <f>_xlfn.XLOOKUP(Table7[[#This Row],[Merged Customer ID]],Table6_20[Merged Customer ID],Table6_20[charges],"0",0)</f>
        <v>20009.63</v>
      </c>
      <c r="N496" s="29" t="str">
        <f>_xlfn.XLOOKUP(Table7[[#This Row],[Merged Customer ID]],Table6_20[Merged Customer ID],Table6_20[Hospital tier])</f>
        <v>tier - 2</v>
      </c>
      <c r="O496" s="29" t="str">
        <f>_xlfn.XLOOKUP(Table7[[#This Row],[Merged Customer ID]],Table6_20[Merged Customer ID],Table6_20[City tier])</f>
        <v>tier - 1</v>
      </c>
      <c r="P496" s="29" t="str">
        <f>_xlfn.XLOOKUP(Table7[[#This Row],[Merged Customer ID]],Table6_20[Merged Customer ID],Table6_20[State ID])</f>
        <v>R1012</v>
      </c>
      <c r="Q496" s="35">
        <f>_xlfn.XLOOKUP(Table7[[#This Row],[Merged Customer ID]],Table6_20[Merged Customer ID],Table6_20[Age])</f>
        <v>34.869444444444447</v>
      </c>
    </row>
    <row r="497" spans="1:17" x14ac:dyDescent="0.35">
      <c r="A497" s="23" t="s">
        <v>1875</v>
      </c>
      <c r="B497" s="23" t="str">
        <f>_xlfn.XLOOKUP(Table7[[#This Row],[Merged Customer ID]],Table2_1[Merged Customer ID],Table2_1[First Name])</f>
        <v>Oehlke</v>
      </c>
      <c r="C497" s="23">
        <f>_xlfn.XLOOKUP(Table7[[#This Row],[Merged Customer ID]],Table3__3_16[Customer ID],Table3__3_16[BMI])</f>
        <v>51.74</v>
      </c>
      <c r="D497" s="23">
        <f>_xlfn.XLOOKUP(Table7[[#This Row],[Merged Customer ID]],Table3__3_16[Customer ID],Table3__3_16[HBA1C])</f>
        <v>4.9800000000000004</v>
      </c>
      <c r="E497" s="22" t="str">
        <f>_xlfn.XLOOKUP(Table7[[#This Row],[Merged Customer ID]],Table3__3_16[Customer ID],Table3__3_16[Heart Issues])</f>
        <v>Yes</v>
      </c>
      <c r="F497" s="23" t="str">
        <f>_xlfn.XLOOKUP(Table7[[#This Row],[Merged Customer ID]],Table3__3_16[Customer ID],Table3__3_16[Any Transplants])</f>
        <v>No</v>
      </c>
      <c r="G497" s="23" t="str">
        <f>_xlfn.XLOOKUP(Table7[[#This Row],[Merged Customer ID]],Table3__3_16[Customer ID],Table3__3_16[Cancer history])</f>
        <v>No</v>
      </c>
      <c r="H497" s="23">
        <f>_xlfn.XLOOKUP(Table7[[#This Row],[Merged Customer ID]],Table3__3_16[Customer ID],Table3__3_16[NumberOfMajorSurgeries])</f>
        <v>2</v>
      </c>
      <c r="I497" s="23" t="str">
        <f>_xlfn.XLOOKUP(Table7[[#This Row],[Merged Customer ID]],Table3__3_16[Customer ID],Table3__3_16[smoker])</f>
        <v>No</v>
      </c>
      <c r="J497" s="23" t="str">
        <f>_xlfn.XLOOKUP(Table7[[#This Row],[Merged Customer ID]],Table3__3_16[Customer ID],Table3__3_16[Weight Status])</f>
        <v>Obesity</v>
      </c>
      <c r="K497" s="23" t="str">
        <f>_xlfn.XLOOKUP(Table7[[#This Row],[Merged Customer ID]],Table3__3_16[Customer ID],Table3__3_16[Sugar Status])</f>
        <v>Normal</v>
      </c>
      <c r="L497" s="26">
        <f>_xlfn.XLOOKUP(Table7[[#This Row],[Merged Customer ID]],Table6_20[Merged Customer ID],Table6_20[Date of Birth])</f>
        <v>24329</v>
      </c>
      <c r="M497" s="30">
        <f>_xlfn.XLOOKUP(Table7[[#This Row],[Merged Customer ID]],Table6_20[Merged Customer ID],Table6_20[charges],"0",0)</f>
        <v>19995.29</v>
      </c>
      <c r="N497" s="30" t="str">
        <f>_xlfn.XLOOKUP(Table7[[#This Row],[Merged Customer ID]],Table6_20[Merged Customer ID],Table6_20[Hospital tier])</f>
        <v>tier - 1</v>
      </c>
      <c r="O497" s="30" t="str">
        <f>_xlfn.XLOOKUP(Table7[[#This Row],[Merged Customer ID]],Table6_20[Merged Customer ID],Table6_20[City tier])</f>
        <v>tier - 3</v>
      </c>
      <c r="P497" s="30" t="str">
        <f>_xlfn.XLOOKUP(Table7[[#This Row],[Merged Customer ID]],Table6_20[Merged Customer ID],Table6_20[State ID])</f>
        <v>R1026</v>
      </c>
      <c r="Q497" s="36">
        <f>_xlfn.XLOOKUP(Table7[[#This Row],[Merged Customer ID]],Table6_20[Merged Customer ID],Table6_20[Age])</f>
        <v>56.827777777777776</v>
      </c>
    </row>
    <row r="498" spans="1:17" x14ac:dyDescent="0.35">
      <c r="A498" s="22" t="s">
        <v>1874</v>
      </c>
      <c r="B498" s="22" t="str">
        <f>_xlfn.XLOOKUP(Table7[[#This Row],[Merged Customer ID]],Table2_1[Merged Customer ID],Table2_1[First Name])</f>
        <v>Sudol</v>
      </c>
      <c r="C498" s="22">
        <f>_xlfn.XLOOKUP(Table7[[#This Row],[Merged Customer ID]],Table3__3_16[Customer ID],Table3__3_16[BMI])</f>
        <v>23.37</v>
      </c>
      <c r="D498" s="22">
        <f>_xlfn.XLOOKUP(Table7[[#This Row],[Merged Customer ID]],Table3__3_16[Customer ID],Table3__3_16[HBA1C])</f>
        <v>5.8</v>
      </c>
      <c r="E498" s="22" t="str">
        <f>_xlfn.XLOOKUP(Table7[[#This Row],[Merged Customer ID]],Table3__3_16[Customer ID],Table3__3_16[Heart Issues])</f>
        <v>No</v>
      </c>
      <c r="F498" s="22" t="str">
        <f>_xlfn.XLOOKUP(Table7[[#This Row],[Merged Customer ID]],Table3__3_16[Customer ID],Table3__3_16[Any Transplants])</f>
        <v>No</v>
      </c>
      <c r="G498" s="22" t="str">
        <f>_xlfn.XLOOKUP(Table7[[#This Row],[Merged Customer ID]],Table3__3_16[Customer ID],Table3__3_16[Cancer history])</f>
        <v>No</v>
      </c>
      <c r="H498" s="22">
        <f>_xlfn.XLOOKUP(Table7[[#This Row],[Merged Customer ID]],Table3__3_16[Customer ID],Table3__3_16[NumberOfMajorSurgeries])</f>
        <v>0</v>
      </c>
      <c r="I498" s="22" t="str">
        <f>_xlfn.XLOOKUP(Table7[[#This Row],[Merged Customer ID]],Table3__3_16[Customer ID],Table3__3_16[smoker])</f>
        <v>Yes</v>
      </c>
      <c r="J498" s="22" t="str">
        <f>_xlfn.XLOOKUP(Table7[[#This Row],[Merged Customer ID]],Table3__3_16[Customer ID],Table3__3_16[Weight Status])</f>
        <v>Normal Weight</v>
      </c>
      <c r="K498" s="22" t="str">
        <f>_xlfn.XLOOKUP(Table7[[#This Row],[Merged Customer ID]],Table3__3_16[Customer ID],Table3__3_16[Sugar Status])</f>
        <v>Prediabetes</v>
      </c>
      <c r="L498" s="25">
        <f>_xlfn.XLOOKUP(Table7[[#This Row],[Merged Customer ID]],Table6_20[Merged Customer ID],Table6_20[Date of Birth])</f>
        <v>29503</v>
      </c>
      <c r="M498" s="29">
        <f>_xlfn.XLOOKUP(Table7[[#This Row],[Merged Customer ID]],Table6_20[Merged Customer ID],Table6_20[charges],"0",0)</f>
        <v>19964.75</v>
      </c>
      <c r="N498" s="29" t="str">
        <f>_xlfn.XLOOKUP(Table7[[#This Row],[Merged Customer ID]],Table6_20[Merged Customer ID],Table6_20[Hospital tier])</f>
        <v>tier - 1</v>
      </c>
      <c r="O498" s="29" t="str">
        <f>_xlfn.XLOOKUP(Table7[[#This Row],[Merged Customer ID]],Table6_20[Merged Customer ID],Table6_20[City tier])</f>
        <v>tier - 2</v>
      </c>
      <c r="P498" s="29" t="str">
        <f>_xlfn.XLOOKUP(Table7[[#This Row],[Merged Customer ID]],Table6_20[Merged Customer ID],Table6_20[State ID])</f>
        <v>R1024</v>
      </c>
      <c r="Q498" s="35">
        <f>_xlfn.XLOOKUP(Table7[[#This Row],[Merged Customer ID]],Table6_20[Merged Customer ID],Table6_20[Age])</f>
        <v>42.663888888888891</v>
      </c>
    </row>
    <row r="499" spans="1:17" x14ac:dyDescent="0.35">
      <c r="A499" s="23" t="s">
        <v>1873</v>
      </c>
      <c r="B499" s="23" t="str">
        <f>_xlfn.XLOOKUP(Table7[[#This Row],[Merged Customer ID]],Table2_1[Merged Customer ID],Table2_1[First Name])</f>
        <v>Van Es</v>
      </c>
      <c r="C499" s="23">
        <f>_xlfn.XLOOKUP(Table7[[#This Row],[Merged Customer ID]],Table3__3_16[Customer ID],Table3__3_16[BMI])</f>
        <v>29.7</v>
      </c>
      <c r="D499" s="23">
        <f>_xlfn.XLOOKUP(Table7[[#This Row],[Merged Customer ID]],Table3__3_16[Customer ID],Table3__3_16[HBA1C])</f>
        <v>6.21</v>
      </c>
      <c r="E499" s="22" t="str">
        <f>_xlfn.XLOOKUP(Table7[[#This Row],[Merged Customer ID]],Table3__3_16[Customer ID],Table3__3_16[Heart Issues])</f>
        <v>Yes</v>
      </c>
      <c r="F499" s="23" t="str">
        <f>_xlfn.XLOOKUP(Table7[[#This Row],[Merged Customer ID]],Table3__3_16[Customer ID],Table3__3_16[Any Transplants])</f>
        <v>No</v>
      </c>
      <c r="G499" s="23" t="str">
        <f>_xlfn.XLOOKUP(Table7[[#This Row],[Merged Customer ID]],Table3__3_16[Customer ID],Table3__3_16[Cancer history])</f>
        <v>Yes</v>
      </c>
      <c r="H499" s="23">
        <f>_xlfn.XLOOKUP(Table7[[#This Row],[Merged Customer ID]],Table3__3_16[Customer ID],Table3__3_16[NumberOfMajorSurgeries])</f>
        <v>1</v>
      </c>
      <c r="I499" s="23" t="str">
        <f>_xlfn.XLOOKUP(Table7[[#This Row],[Merged Customer ID]],Table3__3_16[Customer ID],Table3__3_16[smoker])</f>
        <v>Yes</v>
      </c>
      <c r="J499" s="23" t="str">
        <f>_xlfn.XLOOKUP(Table7[[#This Row],[Merged Customer ID]],Table3__3_16[Customer ID],Table3__3_16[Weight Status])</f>
        <v>Overweight</v>
      </c>
      <c r="K499" s="23" t="str">
        <f>_xlfn.XLOOKUP(Table7[[#This Row],[Merged Customer ID]],Table3__3_16[Customer ID],Table3__3_16[Sugar Status])</f>
        <v>Prediabetes</v>
      </c>
      <c r="L499" s="26">
        <f>_xlfn.XLOOKUP(Table7[[#This Row],[Merged Customer ID]],Table6_20[Merged Customer ID],Table6_20[Date of Birth])</f>
        <v>35721</v>
      </c>
      <c r="M499" s="30">
        <f>_xlfn.XLOOKUP(Table7[[#This Row],[Merged Customer ID]],Table6_20[Merged Customer ID],Table6_20[charges],"0",0)</f>
        <v>19933.46</v>
      </c>
      <c r="N499" s="30" t="str">
        <f>_xlfn.XLOOKUP(Table7[[#This Row],[Merged Customer ID]],Table6_20[Merged Customer ID],Table6_20[Hospital tier])</f>
        <v>tier - 1</v>
      </c>
      <c r="O499" s="30" t="str">
        <f>_xlfn.XLOOKUP(Table7[[#This Row],[Merged Customer ID]],Table6_20[Merged Customer ID],Table6_20[City tier])</f>
        <v>tier - 3</v>
      </c>
      <c r="P499" s="30" t="str">
        <f>_xlfn.XLOOKUP(Table7[[#This Row],[Merged Customer ID]],Table6_20[Merged Customer ID],Table6_20[State ID])</f>
        <v>R1011</v>
      </c>
      <c r="Q499" s="36">
        <f>_xlfn.XLOOKUP(Table7[[#This Row],[Merged Customer ID]],Table6_20[Merged Customer ID],Table6_20[Age])</f>
        <v>25.638888888888889</v>
      </c>
    </row>
    <row r="500" spans="1:17" x14ac:dyDescent="0.35">
      <c r="A500" s="22" t="s">
        <v>1872</v>
      </c>
      <c r="B500" s="22" t="str">
        <f>_xlfn.XLOOKUP(Table7[[#This Row],[Merged Customer ID]],Table2_1[Merged Customer ID],Table2_1[First Name])</f>
        <v>Dolge</v>
      </c>
      <c r="C500" s="22">
        <f>_xlfn.XLOOKUP(Table7[[#This Row],[Merged Customer ID]],Table3__3_16[Customer ID],Table3__3_16[BMI])</f>
        <v>20.045000000000002</v>
      </c>
      <c r="D500" s="22">
        <f>_xlfn.XLOOKUP(Table7[[#This Row],[Merged Customer ID]],Table3__3_16[Customer ID],Table3__3_16[HBA1C])</f>
        <v>6.17</v>
      </c>
      <c r="E500" s="22" t="str">
        <f>_xlfn.XLOOKUP(Table7[[#This Row],[Merged Customer ID]],Table3__3_16[Customer ID],Table3__3_16[Heart Issues])</f>
        <v>No</v>
      </c>
      <c r="F500" s="22" t="str">
        <f>_xlfn.XLOOKUP(Table7[[#This Row],[Merged Customer ID]],Table3__3_16[Customer ID],Table3__3_16[Any Transplants])</f>
        <v>No</v>
      </c>
      <c r="G500" s="22" t="str">
        <f>_xlfn.XLOOKUP(Table7[[#This Row],[Merged Customer ID]],Table3__3_16[Customer ID],Table3__3_16[Cancer history])</f>
        <v>Yes</v>
      </c>
      <c r="H500" s="22">
        <f>_xlfn.XLOOKUP(Table7[[#This Row],[Merged Customer ID]],Table3__3_16[Customer ID],Table3__3_16[NumberOfMajorSurgeries])</f>
        <v>1</v>
      </c>
      <c r="I500" s="22" t="str">
        <f>_xlfn.XLOOKUP(Table7[[#This Row],[Merged Customer ID]],Table3__3_16[Customer ID],Table3__3_16[smoker])</f>
        <v>Yes</v>
      </c>
      <c r="J500" s="22" t="str">
        <f>_xlfn.XLOOKUP(Table7[[#This Row],[Merged Customer ID]],Table3__3_16[Customer ID],Table3__3_16[Weight Status])</f>
        <v>Normal Weight</v>
      </c>
      <c r="K500" s="22" t="str">
        <f>_xlfn.XLOOKUP(Table7[[#This Row],[Merged Customer ID]],Table3__3_16[Customer ID],Table3__3_16[Sugar Status])</f>
        <v>Prediabetes</v>
      </c>
      <c r="L500" s="25">
        <f>_xlfn.XLOOKUP(Table7[[#This Row],[Merged Customer ID]],Table6_20[Merged Customer ID],Table6_20[Date of Birth])</f>
        <v>29158</v>
      </c>
      <c r="M500" s="29">
        <f>_xlfn.XLOOKUP(Table7[[#This Row],[Merged Customer ID]],Table6_20[Merged Customer ID],Table6_20[charges],"0",0)</f>
        <v>19798.05</v>
      </c>
      <c r="N500" s="29" t="str">
        <f>_xlfn.XLOOKUP(Table7[[#This Row],[Merged Customer ID]],Table6_20[Merged Customer ID],Table6_20[Hospital tier])</f>
        <v>tier - 1</v>
      </c>
      <c r="O500" s="29" t="str">
        <f>_xlfn.XLOOKUP(Table7[[#This Row],[Merged Customer ID]],Table6_20[Merged Customer ID],Table6_20[City tier])</f>
        <v>tier - 1</v>
      </c>
      <c r="P500" s="29" t="str">
        <f>_xlfn.XLOOKUP(Table7[[#This Row],[Merged Customer ID]],Table6_20[Merged Customer ID],Table6_20[State ID])</f>
        <v>R1024</v>
      </c>
      <c r="Q500" s="35">
        <f>_xlfn.XLOOKUP(Table7[[#This Row],[Merged Customer ID]],Table6_20[Merged Customer ID],Table6_20[Age])</f>
        <v>43.605555555555554</v>
      </c>
    </row>
    <row r="501" spans="1:17" x14ac:dyDescent="0.35">
      <c r="A501" s="23" t="s">
        <v>1871</v>
      </c>
      <c r="B501" s="23" t="str">
        <f>_xlfn.XLOOKUP(Table7[[#This Row],[Merged Customer ID]],Table2_1[Merged Customer ID],Table2_1[First Name])</f>
        <v>Marlier</v>
      </c>
      <c r="C501" s="23">
        <f>_xlfn.XLOOKUP(Table7[[#This Row],[Merged Customer ID]],Table3__3_16[Customer ID],Table3__3_16[BMI])</f>
        <v>27.83</v>
      </c>
      <c r="D501" s="23">
        <f>_xlfn.XLOOKUP(Table7[[#This Row],[Merged Customer ID]],Table3__3_16[Customer ID],Table3__3_16[HBA1C])</f>
        <v>5.36</v>
      </c>
      <c r="E501" s="22" t="str">
        <f>_xlfn.XLOOKUP(Table7[[#This Row],[Merged Customer ID]],Table3__3_16[Customer ID],Table3__3_16[Heart Issues])</f>
        <v>No</v>
      </c>
      <c r="F501" s="23" t="str">
        <f>_xlfn.XLOOKUP(Table7[[#This Row],[Merged Customer ID]],Table3__3_16[Customer ID],Table3__3_16[Any Transplants])</f>
        <v>No</v>
      </c>
      <c r="G501" s="23" t="str">
        <f>_xlfn.XLOOKUP(Table7[[#This Row],[Merged Customer ID]],Table3__3_16[Customer ID],Table3__3_16[Cancer history])</f>
        <v>No</v>
      </c>
      <c r="H501" s="23">
        <f>_xlfn.XLOOKUP(Table7[[#This Row],[Merged Customer ID]],Table3__3_16[Customer ID],Table3__3_16[NumberOfMajorSurgeries])</f>
        <v>2</v>
      </c>
      <c r="I501" s="23" t="str">
        <f>_xlfn.XLOOKUP(Table7[[#This Row],[Merged Customer ID]],Table3__3_16[Customer ID],Table3__3_16[smoker])</f>
        <v>No</v>
      </c>
      <c r="J501" s="23" t="str">
        <f>_xlfn.XLOOKUP(Table7[[#This Row],[Merged Customer ID]],Table3__3_16[Customer ID],Table3__3_16[Weight Status])</f>
        <v>Overweight</v>
      </c>
      <c r="K501" s="23" t="str">
        <f>_xlfn.XLOOKUP(Table7[[#This Row],[Merged Customer ID]],Table3__3_16[Customer ID],Table3__3_16[Sugar Status])</f>
        <v>Normal</v>
      </c>
      <c r="L501" s="26">
        <f>_xlfn.XLOOKUP(Table7[[#This Row],[Merged Customer ID]],Table6_20[Merged Customer ID],Table6_20[Date of Birth])</f>
        <v>26464</v>
      </c>
      <c r="M501" s="30">
        <f>_xlfn.XLOOKUP(Table7[[#This Row],[Merged Customer ID]],Table6_20[Merged Customer ID],Table6_20[charges],"0",0)</f>
        <v>19749.38</v>
      </c>
      <c r="N501" s="30" t="str">
        <f>_xlfn.XLOOKUP(Table7[[#This Row],[Merged Customer ID]],Table6_20[Merged Customer ID],Table6_20[Hospital tier])</f>
        <v>tier - 1</v>
      </c>
      <c r="O501" s="30" t="str">
        <f>_xlfn.XLOOKUP(Table7[[#This Row],[Merged Customer ID]],Table6_20[Merged Customer ID],Table6_20[City tier])</f>
        <v>tier - 3</v>
      </c>
      <c r="P501" s="30" t="str">
        <f>_xlfn.XLOOKUP(Table7[[#This Row],[Merged Customer ID]],Table6_20[Merged Customer ID],Table6_20[State ID])</f>
        <v>R1013</v>
      </c>
      <c r="Q501" s="36">
        <f>_xlfn.XLOOKUP(Table7[[#This Row],[Merged Customer ID]],Table6_20[Merged Customer ID],Table6_20[Age])</f>
        <v>50.983333333333334</v>
      </c>
    </row>
    <row r="502" spans="1:17" x14ac:dyDescent="0.35">
      <c r="A502" s="22" t="s">
        <v>1870</v>
      </c>
      <c r="B502" s="22" t="str">
        <f>_xlfn.XLOOKUP(Table7[[#This Row],[Merged Customer ID]],Table2_1[Merged Customer ID],Table2_1[First Name])</f>
        <v>Girard</v>
      </c>
      <c r="C502" s="22">
        <f>_xlfn.XLOOKUP(Table7[[#This Row],[Merged Customer ID]],Table3__3_16[Customer ID],Table3__3_16[BMI])</f>
        <v>28.93</v>
      </c>
      <c r="D502" s="22">
        <f>_xlfn.XLOOKUP(Table7[[#This Row],[Merged Customer ID]],Table3__3_16[Customer ID],Table3__3_16[HBA1C])</f>
        <v>5.2</v>
      </c>
      <c r="E502" s="22" t="str">
        <f>_xlfn.XLOOKUP(Table7[[#This Row],[Merged Customer ID]],Table3__3_16[Customer ID],Table3__3_16[Heart Issues])</f>
        <v>No</v>
      </c>
      <c r="F502" s="22" t="str">
        <f>_xlfn.XLOOKUP(Table7[[#This Row],[Merged Customer ID]],Table3__3_16[Customer ID],Table3__3_16[Any Transplants])</f>
        <v>No</v>
      </c>
      <c r="G502" s="22" t="str">
        <f>_xlfn.XLOOKUP(Table7[[#This Row],[Merged Customer ID]],Table3__3_16[Customer ID],Table3__3_16[Cancer history])</f>
        <v>No</v>
      </c>
      <c r="H502" s="22">
        <f>_xlfn.XLOOKUP(Table7[[#This Row],[Merged Customer ID]],Table3__3_16[Customer ID],Table3__3_16[NumberOfMajorSurgeries])</f>
        <v>0</v>
      </c>
      <c r="I502" s="22" t="str">
        <f>_xlfn.XLOOKUP(Table7[[#This Row],[Merged Customer ID]],Table3__3_16[Customer ID],Table3__3_16[smoker])</f>
        <v>Yes</v>
      </c>
      <c r="J502" s="22" t="str">
        <f>_xlfn.XLOOKUP(Table7[[#This Row],[Merged Customer ID]],Table3__3_16[Customer ID],Table3__3_16[Weight Status])</f>
        <v>Overweight</v>
      </c>
      <c r="K502" s="22" t="str">
        <f>_xlfn.XLOOKUP(Table7[[#This Row],[Merged Customer ID]],Table3__3_16[Customer ID],Table3__3_16[Sugar Status])</f>
        <v>Normal</v>
      </c>
      <c r="L502" s="25">
        <f>_xlfn.XLOOKUP(Table7[[#This Row],[Merged Customer ID]],Table6_20[Merged Customer ID],Table6_20[Date of Birth])</f>
        <v>33093</v>
      </c>
      <c r="M502" s="29">
        <f>_xlfn.XLOOKUP(Table7[[#This Row],[Merged Customer ID]],Table6_20[Merged Customer ID],Table6_20[charges],"0",0)</f>
        <v>19719.689999999999</v>
      </c>
      <c r="N502" s="29" t="str">
        <f>_xlfn.XLOOKUP(Table7[[#This Row],[Merged Customer ID]],Table6_20[Merged Customer ID],Table6_20[Hospital tier])</f>
        <v>tier - 1</v>
      </c>
      <c r="O502" s="29" t="str">
        <f>_xlfn.XLOOKUP(Table7[[#This Row],[Merged Customer ID]],Table6_20[Merged Customer ID],Table6_20[City tier])</f>
        <v>tier - 2</v>
      </c>
      <c r="P502" s="29" t="str">
        <f>_xlfn.XLOOKUP(Table7[[#This Row],[Merged Customer ID]],Table6_20[Merged Customer ID],Table6_20[State ID])</f>
        <v>R1013</v>
      </c>
      <c r="Q502" s="35">
        <f>_xlfn.XLOOKUP(Table7[[#This Row],[Merged Customer ID]],Table6_20[Merged Customer ID],Table6_20[Age])</f>
        <v>32.833333333333336</v>
      </c>
    </row>
    <row r="503" spans="1:17" x14ac:dyDescent="0.35">
      <c r="A503" s="23" t="s">
        <v>1869</v>
      </c>
      <c r="B503" s="23" t="str">
        <f>_xlfn.XLOOKUP(Table7[[#This Row],[Merged Customer ID]],Table2_1[Merged Customer ID],Table2_1[First Name])</f>
        <v>Lee</v>
      </c>
      <c r="C503" s="23">
        <f>_xlfn.XLOOKUP(Table7[[#This Row],[Merged Customer ID]],Table3__3_16[Customer ID],Table3__3_16[BMI])</f>
        <v>33.82</v>
      </c>
      <c r="D503" s="23">
        <f>_xlfn.XLOOKUP(Table7[[#This Row],[Merged Customer ID]],Table3__3_16[Customer ID],Table3__3_16[HBA1C])</f>
        <v>5.42</v>
      </c>
      <c r="E503" s="22" t="str">
        <f>_xlfn.XLOOKUP(Table7[[#This Row],[Merged Customer ID]],Table3__3_16[Customer ID],Table3__3_16[Heart Issues])</f>
        <v>No</v>
      </c>
      <c r="F503" s="23" t="str">
        <f>_xlfn.XLOOKUP(Table7[[#This Row],[Merged Customer ID]],Table3__3_16[Customer ID],Table3__3_16[Any Transplants])</f>
        <v>No</v>
      </c>
      <c r="G503" s="23" t="str">
        <f>_xlfn.XLOOKUP(Table7[[#This Row],[Merged Customer ID]],Table3__3_16[Customer ID],Table3__3_16[Cancer history])</f>
        <v>No</v>
      </c>
      <c r="H503" s="23">
        <f>_xlfn.XLOOKUP(Table7[[#This Row],[Merged Customer ID]],Table3__3_16[Customer ID],Table3__3_16[NumberOfMajorSurgeries])</f>
        <v>0</v>
      </c>
      <c r="I503" s="23" t="str">
        <f>_xlfn.XLOOKUP(Table7[[#This Row],[Merged Customer ID]],Table3__3_16[Customer ID],Table3__3_16[smoker])</f>
        <v>No</v>
      </c>
      <c r="J503" s="23" t="str">
        <f>_xlfn.XLOOKUP(Table7[[#This Row],[Merged Customer ID]],Table3__3_16[Customer ID],Table3__3_16[Weight Status])</f>
        <v>Obesity</v>
      </c>
      <c r="K503" s="23" t="str">
        <f>_xlfn.XLOOKUP(Table7[[#This Row],[Merged Customer ID]],Table3__3_16[Customer ID],Table3__3_16[Sugar Status])</f>
        <v>Normal</v>
      </c>
      <c r="L503" s="26">
        <f>_xlfn.XLOOKUP(Table7[[#This Row],[Merged Customer ID]],Table6_20[Merged Customer ID],Table6_20[Date of Birth])</f>
        <v>34573</v>
      </c>
      <c r="M503" s="30">
        <f>_xlfn.XLOOKUP(Table7[[#This Row],[Merged Customer ID]],Table6_20[Merged Customer ID],Table6_20[charges],"0",0)</f>
        <v>19673.34</v>
      </c>
      <c r="N503" s="30" t="str">
        <f>_xlfn.XLOOKUP(Table7[[#This Row],[Merged Customer ID]],Table6_20[Merged Customer ID],Table6_20[Hospital tier])</f>
        <v>tier - 1</v>
      </c>
      <c r="O503" s="30" t="str">
        <f>_xlfn.XLOOKUP(Table7[[#This Row],[Merged Customer ID]],Table6_20[Merged Customer ID],Table6_20[City tier])</f>
        <v>tier - 2</v>
      </c>
      <c r="P503" s="30" t="str">
        <f>_xlfn.XLOOKUP(Table7[[#This Row],[Merged Customer ID]],Table6_20[Merged Customer ID],Table6_20[State ID])</f>
        <v>R1012</v>
      </c>
      <c r="Q503" s="36">
        <f>_xlfn.XLOOKUP(Table7[[#This Row],[Merged Customer ID]],Table6_20[Merged Customer ID],Table6_20[Age])</f>
        <v>28.780555555555555</v>
      </c>
    </row>
    <row r="504" spans="1:17" x14ac:dyDescent="0.35">
      <c r="A504" s="22" t="s">
        <v>1868</v>
      </c>
      <c r="B504" s="22" t="str">
        <f>_xlfn.XLOOKUP(Table7[[#This Row],[Merged Customer ID]],Table2_1[Merged Customer ID],Table2_1[First Name])</f>
        <v>Hubbard</v>
      </c>
      <c r="C504" s="22">
        <f>_xlfn.XLOOKUP(Table7[[#This Row],[Merged Customer ID]],Table3__3_16[Customer ID],Table3__3_16[BMI])</f>
        <v>20.234999999999999</v>
      </c>
      <c r="D504" s="22">
        <f>_xlfn.XLOOKUP(Table7[[#This Row],[Merged Customer ID]],Table3__3_16[Customer ID],Table3__3_16[HBA1C])</f>
        <v>6.84</v>
      </c>
      <c r="E504" s="22" t="str">
        <f>_xlfn.XLOOKUP(Table7[[#This Row],[Merged Customer ID]],Table3__3_16[Customer ID],Table3__3_16[Heart Issues])</f>
        <v>No</v>
      </c>
      <c r="F504" s="22" t="str">
        <f>_xlfn.XLOOKUP(Table7[[#This Row],[Merged Customer ID]],Table3__3_16[Customer ID],Table3__3_16[Any Transplants])</f>
        <v>No</v>
      </c>
      <c r="G504" s="22" t="str">
        <f>_xlfn.XLOOKUP(Table7[[#This Row],[Merged Customer ID]],Table3__3_16[Customer ID],Table3__3_16[Cancer history])</f>
        <v>No</v>
      </c>
      <c r="H504" s="22">
        <f>_xlfn.XLOOKUP(Table7[[#This Row],[Merged Customer ID]],Table3__3_16[Customer ID],Table3__3_16[NumberOfMajorSurgeries])</f>
        <v>0</v>
      </c>
      <c r="I504" s="22" t="str">
        <f>_xlfn.XLOOKUP(Table7[[#This Row],[Merged Customer ID]],Table3__3_16[Customer ID],Table3__3_16[smoker])</f>
        <v>Yes</v>
      </c>
      <c r="J504" s="22" t="str">
        <f>_xlfn.XLOOKUP(Table7[[#This Row],[Merged Customer ID]],Table3__3_16[Customer ID],Table3__3_16[Weight Status])</f>
        <v>Normal Weight</v>
      </c>
      <c r="K504" s="22" t="str">
        <f>_xlfn.XLOOKUP(Table7[[#This Row],[Merged Customer ID]],Table3__3_16[Customer ID],Table3__3_16[Sugar Status])</f>
        <v>Diabetes</v>
      </c>
      <c r="L504" s="25">
        <f>_xlfn.XLOOKUP(Table7[[#This Row],[Merged Customer ID]],Table6_20[Merged Customer ID],Table6_20[Date of Birth])</f>
        <v>28757</v>
      </c>
      <c r="M504" s="29">
        <f>_xlfn.XLOOKUP(Table7[[#This Row],[Merged Customer ID]],Table6_20[Merged Customer ID],Table6_20[charges],"0",0)</f>
        <v>19594.810000000001</v>
      </c>
      <c r="N504" s="29" t="str">
        <f>_xlfn.XLOOKUP(Table7[[#This Row],[Merged Customer ID]],Table6_20[Merged Customer ID],Table6_20[Hospital tier])</f>
        <v>tier - 1</v>
      </c>
      <c r="O504" s="29" t="str">
        <f>_xlfn.XLOOKUP(Table7[[#This Row],[Merged Customer ID]],Table6_20[Merged Customer ID],Table6_20[City tier])</f>
        <v>tier - 1</v>
      </c>
      <c r="P504" s="29" t="str">
        <f>_xlfn.XLOOKUP(Table7[[#This Row],[Merged Customer ID]],Table6_20[Merged Customer ID],Table6_20[State ID])</f>
        <v>R1024</v>
      </c>
      <c r="Q504" s="35">
        <f>_xlfn.XLOOKUP(Table7[[#This Row],[Merged Customer ID]],Table6_20[Merged Customer ID],Table6_20[Age])</f>
        <v>44.705555555555556</v>
      </c>
    </row>
    <row r="505" spans="1:17" x14ac:dyDescent="0.35">
      <c r="A505" s="23" t="s">
        <v>1867</v>
      </c>
      <c r="B505" s="23" t="str">
        <f>_xlfn.XLOOKUP(Table7[[#This Row],[Merged Customer ID]],Table2_1[Merged Customer ID],Table2_1[First Name])</f>
        <v>Koester</v>
      </c>
      <c r="C505" s="23">
        <f>_xlfn.XLOOKUP(Table7[[#This Row],[Merged Customer ID]],Table3__3_16[Customer ID],Table3__3_16[BMI])</f>
        <v>49.2</v>
      </c>
      <c r="D505" s="23">
        <f>_xlfn.XLOOKUP(Table7[[#This Row],[Merged Customer ID]],Table3__3_16[Customer ID],Table3__3_16[HBA1C])</f>
        <v>10.9</v>
      </c>
      <c r="E505" s="22" t="str">
        <f>_xlfn.XLOOKUP(Table7[[#This Row],[Merged Customer ID]],Table3__3_16[Customer ID],Table3__3_16[Heart Issues])</f>
        <v>Yes</v>
      </c>
      <c r="F505" s="23" t="str">
        <f>_xlfn.XLOOKUP(Table7[[#This Row],[Merged Customer ID]],Table3__3_16[Customer ID],Table3__3_16[Any Transplants])</f>
        <v>No</v>
      </c>
      <c r="G505" s="23" t="str">
        <f>_xlfn.XLOOKUP(Table7[[#This Row],[Merged Customer ID]],Table3__3_16[Customer ID],Table3__3_16[Cancer history])</f>
        <v>Yes</v>
      </c>
      <c r="H505" s="23">
        <f>_xlfn.XLOOKUP(Table7[[#This Row],[Merged Customer ID]],Table3__3_16[Customer ID],Table3__3_16[NumberOfMajorSurgeries])</f>
        <v>1</v>
      </c>
      <c r="I505" s="23" t="str">
        <f>_xlfn.XLOOKUP(Table7[[#This Row],[Merged Customer ID]],Table3__3_16[Customer ID],Table3__3_16[smoker])</f>
        <v>No</v>
      </c>
      <c r="J505" s="23" t="str">
        <f>_xlfn.XLOOKUP(Table7[[#This Row],[Merged Customer ID]],Table3__3_16[Customer ID],Table3__3_16[Weight Status])</f>
        <v>Obesity</v>
      </c>
      <c r="K505" s="23" t="str">
        <f>_xlfn.XLOOKUP(Table7[[#This Row],[Merged Customer ID]],Table3__3_16[Customer ID],Table3__3_16[Sugar Status])</f>
        <v>Diabetes</v>
      </c>
      <c r="L505" s="26">
        <f>_xlfn.XLOOKUP(Table7[[#This Row],[Merged Customer ID]],Table6_20[Merged Customer ID],Table6_20[Date of Birth])</f>
        <v>23206</v>
      </c>
      <c r="M505" s="30">
        <f>_xlfn.XLOOKUP(Table7[[#This Row],[Merged Customer ID]],Table6_20[Merged Customer ID],Table6_20[charges],"0",0)</f>
        <v>19551.34</v>
      </c>
      <c r="N505" s="30" t="str">
        <f>_xlfn.XLOOKUP(Table7[[#This Row],[Merged Customer ID]],Table6_20[Merged Customer ID],Table6_20[Hospital tier])</f>
        <v>tier - 1</v>
      </c>
      <c r="O505" s="30" t="str">
        <f>_xlfn.XLOOKUP(Table7[[#This Row],[Merged Customer ID]],Table6_20[Merged Customer ID],Table6_20[City tier])</f>
        <v>tier - 3</v>
      </c>
      <c r="P505" s="30" t="str">
        <f>_xlfn.XLOOKUP(Table7[[#This Row],[Merged Customer ID]],Table6_20[Merged Customer ID],Table6_20[State ID])</f>
        <v>R1012</v>
      </c>
      <c r="Q505" s="36">
        <f>_xlfn.XLOOKUP(Table7[[#This Row],[Merged Customer ID]],Table6_20[Merged Customer ID],Table6_20[Age])</f>
        <v>59.9</v>
      </c>
    </row>
    <row r="506" spans="1:17" x14ac:dyDescent="0.35">
      <c r="A506" s="22" t="s">
        <v>1866</v>
      </c>
      <c r="B506" s="22" t="str">
        <f>_xlfn.XLOOKUP(Table7[[#This Row],[Merged Customer ID]],Table2_1[Merged Customer ID],Table2_1[First Name])</f>
        <v>Matthews</v>
      </c>
      <c r="C506" s="22">
        <f>_xlfn.XLOOKUP(Table7[[#This Row],[Merged Customer ID]],Table3__3_16[Customer ID],Table3__3_16[BMI])</f>
        <v>26.4</v>
      </c>
      <c r="D506" s="22">
        <f>_xlfn.XLOOKUP(Table7[[#This Row],[Merged Customer ID]],Table3__3_16[Customer ID],Table3__3_16[HBA1C])</f>
        <v>4.87</v>
      </c>
      <c r="E506" s="22" t="str">
        <f>_xlfn.XLOOKUP(Table7[[#This Row],[Merged Customer ID]],Table3__3_16[Customer ID],Table3__3_16[Heart Issues])</f>
        <v>Yes</v>
      </c>
      <c r="F506" s="22" t="str">
        <f>_xlfn.XLOOKUP(Table7[[#This Row],[Merged Customer ID]],Table3__3_16[Customer ID],Table3__3_16[Any Transplants])</f>
        <v>No</v>
      </c>
      <c r="G506" s="22" t="str">
        <f>_xlfn.XLOOKUP(Table7[[#This Row],[Merged Customer ID]],Table3__3_16[Customer ID],Table3__3_16[Cancer history])</f>
        <v>No</v>
      </c>
      <c r="H506" s="22">
        <f>_xlfn.XLOOKUP(Table7[[#This Row],[Merged Customer ID]],Table3__3_16[Customer ID],Table3__3_16[NumberOfMajorSurgeries])</f>
        <v>0</v>
      </c>
      <c r="I506" s="22" t="str">
        <f>_xlfn.XLOOKUP(Table7[[#This Row],[Merged Customer ID]],Table3__3_16[Customer ID],Table3__3_16[smoker])</f>
        <v>Yes</v>
      </c>
      <c r="J506" s="22" t="str">
        <f>_xlfn.XLOOKUP(Table7[[#This Row],[Merged Customer ID]],Table3__3_16[Customer ID],Table3__3_16[Weight Status])</f>
        <v>Overweight</v>
      </c>
      <c r="K506" s="22" t="str">
        <f>_xlfn.XLOOKUP(Table7[[#This Row],[Merged Customer ID]],Table3__3_16[Customer ID],Table3__3_16[Sugar Status])</f>
        <v>Normal</v>
      </c>
      <c r="L506" s="25">
        <f>_xlfn.XLOOKUP(Table7[[#This Row],[Merged Customer ID]],Table6_20[Merged Customer ID],Table6_20[Date of Birth])</f>
        <v>31307</v>
      </c>
      <c r="M506" s="29">
        <f>_xlfn.XLOOKUP(Table7[[#This Row],[Merged Customer ID]],Table6_20[Merged Customer ID],Table6_20[charges],"0",0)</f>
        <v>19539.240000000002</v>
      </c>
      <c r="N506" s="29" t="str">
        <f>_xlfn.XLOOKUP(Table7[[#This Row],[Merged Customer ID]],Table6_20[Merged Customer ID],Table6_20[Hospital tier])</f>
        <v>tier - 1</v>
      </c>
      <c r="O506" s="29" t="str">
        <f>_xlfn.XLOOKUP(Table7[[#This Row],[Merged Customer ID]],Table6_20[Merged Customer ID],Table6_20[City tier])</f>
        <v>tier - 1</v>
      </c>
      <c r="P506" s="29" t="str">
        <f>_xlfn.XLOOKUP(Table7[[#This Row],[Merged Customer ID]],Table6_20[Merged Customer ID],Table6_20[State ID])</f>
        <v>R1013</v>
      </c>
      <c r="Q506" s="35">
        <f>_xlfn.XLOOKUP(Table7[[#This Row],[Merged Customer ID]],Table6_20[Merged Customer ID],Table6_20[Age])</f>
        <v>37.725000000000001</v>
      </c>
    </row>
    <row r="507" spans="1:17" x14ac:dyDescent="0.35">
      <c r="A507" s="23" t="s">
        <v>1865</v>
      </c>
      <c r="B507" s="23" t="str">
        <f>_xlfn.XLOOKUP(Table7[[#This Row],[Merged Customer ID]],Table2_1[Merged Customer ID],Table2_1[First Name])</f>
        <v>Rubinich</v>
      </c>
      <c r="C507" s="23">
        <f>_xlfn.XLOOKUP(Table7[[#This Row],[Merged Customer ID]],Table3__3_16[Customer ID],Table3__3_16[BMI])</f>
        <v>28.38</v>
      </c>
      <c r="D507" s="23">
        <f>_xlfn.XLOOKUP(Table7[[#This Row],[Merged Customer ID]],Table3__3_16[Customer ID],Table3__3_16[HBA1C])</f>
        <v>6.07</v>
      </c>
      <c r="E507" s="22" t="str">
        <f>_xlfn.XLOOKUP(Table7[[#This Row],[Merged Customer ID]],Table3__3_16[Customer ID],Table3__3_16[Heart Issues])</f>
        <v>No</v>
      </c>
      <c r="F507" s="23" t="str">
        <f>_xlfn.XLOOKUP(Table7[[#This Row],[Merged Customer ID]],Table3__3_16[Customer ID],Table3__3_16[Any Transplants])</f>
        <v>No</v>
      </c>
      <c r="G507" s="23" t="str">
        <f>_xlfn.XLOOKUP(Table7[[#This Row],[Merged Customer ID]],Table3__3_16[Customer ID],Table3__3_16[Cancer history])</f>
        <v>No</v>
      </c>
      <c r="H507" s="23">
        <f>_xlfn.XLOOKUP(Table7[[#This Row],[Merged Customer ID]],Table3__3_16[Customer ID],Table3__3_16[NumberOfMajorSurgeries])</f>
        <v>1</v>
      </c>
      <c r="I507" s="23" t="str">
        <f>_xlfn.XLOOKUP(Table7[[#This Row],[Merged Customer ID]],Table3__3_16[Customer ID],Table3__3_16[smoker])</f>
        <v>Yes</v>
      </c>
      <c r="J507" s="23" t="str">
        <f>_xlfn.XLOOKUP(Table7[[#This Row],[Merged Customer ID]],Table3__3_16[Customer ID],Table3__3_16[Weight Status])</f>
        <v>Overweight</v>
      </c>
      <c r="K507" s="23" t="str">
        <f>_xlfn.XLOOKUP(Table7[[#This Row],[Merged Customer ID]],Table3__3_16[Customer ID],Table3__3_16[Sugar Status])</f>
        <v>Prediabetes</v>
      </c>
      <c r="L507" s="26">
        <f>_xlfn.XLOOKUP(Table7[[#This Row],[Merged Customer ID]],Table6_20[Merged Customer ID],Table6_20[Date of Birth])</f>
        <v>33835</v>
      </c>
      <c r="M507" s="30">
        <f>_xlfn.XLOOKUP(Table7[[#This Row],[Merged Customer ID]],Table6_20[Merged Customer ID],Table6_20[charges],"0",0)</f>
        <v>19521.97</v>
      </c>
      <c r="N507" s="30" t="str">
        <f>_xlfn.XLOOKUP(Table7[[#This Row],[Merged Customer ID]],Table6_20[Merged Customer ID],Table6_20[Hospital tier])</f>
        <v>tier - 1</v>
      </c>
      <c r="O507" s="30" t="str">
        <f>_xlfn.XLOOKUP(Table7[[#This Row],[Merged Customer ID]],Table6_20[Merged Customer ID],Table6_20[City tier])</f>
        <v>tier - 2</v>
      </c>
      <c r="P507" s="30" t="str">
        <f>_xlfn.XLOOKUP(Table7[[#This Row],[Merged Customer ID]],Table6_20[Merged Customer ID],Table6_20[State ID])</f>
        <v>R1013</v>
      </c>
      <c r="Q507" s="36">
        <f>_xlfn.XLOOKUP(Table7[[#This Row],[Merged Customer ID]],Table6_20[Merged Customer ID],Table6_20[Age])</f>
        <v>30.802777777777777</v>
      </c>
    </row>
    <row r="508" spans="1:17" x14ac:dyDescent="0.35">
      <c r="A508" s="22" t="s">
        <v>1864</v>
      </c>
      <c r="B508" s="22" t="str">
        <f>_xlfn.XLOOKUP(Table7[[#This Row],[Merged Customer ID]],Table2_1[Merged Customer ID],Table2_1[First Name])</f>
        <v>Alban</v>
      </c>
      <c r="C508" s="22">
        <f>_xlfn.XLOOKUP(Table7[[#This Row],[Merged Customer ID]],Table3__3_16[Customer ID],Table3__3_16[BMI])</f>
        <v>24.64</v>
      </c>
      <c r="D508" s="22">
        <f>_xlfn.XLOOKUP(Table7[[#This Row],[Merged Customer ID]],Table3__3_16[Customer ID],Table3__3_16[HBA1C])</f>
        <v>4.33</v>
      </c>
      <c r="E508" s="22" t="str">
        <f>_xlfn.XLOOKUP(Table7[[#This Row],[Merged Customer ID]],Table3__3_16[Customer ID],Table3__3_16[Heart Issues])</f>
        <v>No</v>
      </c>
      <c r="F508" s="22" t="str">
        <f>_xlfn.XLOOKUP(Table7[[#This Row],[Merged Customer ID]],Table3__3_16[Customer ID],Table3__3_16[Any Transplants])</f>
        <v>No</v>
      </c>
      <c r="G508" s="22" t="str">
        <f>_xlfn.XLOOKUP(Table7[[#This Row],[Merged Customer ID]],Table3__3_16[Customer ID],Table3__3_16[Cancer history])</f>
        <v>No</v>
      </c>
      <c r="H508" s="22">
        <f>_xlfn.XLOOKUP(Table7[[#This Row],[Merged Customer ID]],Table3__3_16[Customer ID],Table3__3_16[NumberOfMajorSurgeries])</f>
        <v>0</v>
      </c>
      <c r="I508" s="22" t="str">
        <f>_xlfn.XLOOKUP(Table7[[#This Row],[Merged Customer ID]],Table3__3_16[Customer ID],Table3__3_16[smoker])</f>
        <v>Yes</v>
      </c>
      <c r="J508" s="22" t="str">
        <f>_xlfn.XLOOKUP(Table7[[#This Row],[Merged Customer ID]],Table3__3_16[Customer ID],Table3__3_16[Weight Status])</f>
        <v>Normal Weight</v>
      </c>
      <c r="K508" s="22" t="str">
        <f>_xlfn.XLOOKUP(Table7[[#This Row],[Merged Customer ID]],Table3__3_16[Customer ID],Table3__3_16[Sugar Status])</f>
        <v>Normal</v>
      </c>
      <c r="L508" s="25">
        <f>_xlfn.XLOOKUP(Table7[[#This Row],[Merged Customer ID]],Table6_20[Merged Customer ID],Table6_20[Date of Birth])</f>
        <v>29533</v>
      </c>
      <c r="M508" s="29">
        <f>_xlfn.XLOOKUP(Table7[[#This Row],[Merged Customer ID]],Table6_20[Merged Customer ID],Table6_20[charges],"0",0)</f>
        <v>19515.54</v>
      </c>
      <c r="N508" s="29" t="str">
        <f>_xlfn.XLOOKUP(Table7[[#This Row],[Merged Customer ID]],Table6_20[Merged Customer ID],Table6_20[Hospital tier])</f>
        <v>tier - 1</v>
      </c>
      <c r="O508" s="29" t="str">
        <f>_xlfn.XLOOKUP(Table7[[#This Row],[Merged Customer ID]],Table6_20[Merged Customer ID],Table6_20[City tier])</f>
        <v>tier - 1</v>
      </c>
      <c r="P508" s="29" t="str">
        <f>_xlfn.XLOOKUP(Table7[[#This Row],[Merged Customer ID]],Table6_20[Merged Customer ID],Table6_20[State ID])</f>
        <v>R1013</v>
      </c>
      <c r="Q508" s="35">
        <f>_xlfn.XLOOKUP(Table7[[#This Row],[Merged Customer ID]],Table6_20[Merged Customer ID],Table6_20[Age])</f>
        <v>42.583333333333336</v>
      </c>
    </row>
    <row r="509" spans="1:17" x14ac:dyDescent="0.35">
      <c r="A509" s="23" t="s">
        <v>1863</v>
      </c>
      <c r="B509" s="23" t="str">
        <f>_xlfn.XLOOKUP(Table7[[#This Row],[Merged Customer ID]],Table2_1[Merged Customer ID],Table2_1[First Name])</f>
        <v>Corcoran</v>
      </c>
      <c r="C509" s="23">
        <f>_xlfn.XLOOKUP(Table7[[#This Row],[Merged Customer ID]],Table3__3_16[Customer ID],Table3__3_16[BMI])</f>
        <v>39.71</v>
      </c>
      <c r="D509" s="23">
        <f>_xlfn.XLOOKUP(Table7[[#This Row],[Merged Customer ID]],Table3__3_16[Customer ID],Table3__3_16[HBA1C])</f>
        <v>5.83</v>
      </c>
      <c r="E509" s="22" t="str">
        <f>_xlfn.XLOOKUP(Table7[[#This Row],[Merged Customer ID]],Table3__3_16[Customer ID],Table3__3_16[Heart Issues])</f>
        <v>No</v>
      </c>
      <c r="F509" s="23" t="str">
        <f>_xlfn.XLOOKUP(Table7[[#This Row],[Merged Customer ID]],Table3__3_16[Customer ID],Table3__3_16[Any Transplants])</f>
        <v>No</v>
      </c>
      <c r="G509" s="23" t="str">
        <f>_xlfn.XLOOKUP(Table7[[#This Row],[Merged Customer ID]],Table3__3_16[Customer ID],Table3__3_16[Cancer history])</f>
        <v>No</v>
      </c>
      <c r="H509" s="23">
        <f>_xlfn.XLOOKUP(Table7[[#This Row],[Merged Customer ID]],Table3__3_16[Customer ID],Table3__3_16[NumberOfMajorSurgeries])</f>
        <v>1</v>
      </c>
      <c r="I509" s="23" t="str">
        <f>_xlfn.XLOOKUP(Table7[[#This Row],[Merged Customer ID]],Table3__3_16[Customer ID],Table3__3_16[smoker])</f>
        <v>No</v>
      </c>
      <c r="J509" s="23" t="str">
        <f>_xlfn.XLOOKUP(Table7[[#This Row],[Merged Customer ID]],Table3__3_16[Customer ID],Table3__3_16[Weight Status])</f>
        <v>Obesity</v>
      </c>
      <c r="K509" s="23" t="str">
        <f>_xlfn.XLOOKUP(Table7[[#This Row],[Merged Customer ID]],Table3__3_16[Customer ID],Table3__3_16[Sugar Status])</f>
        <v>Prediabetes</v>
      </c>
      <c r="L509" s="26">
        <f>_xlfn.XLOOKUP(Table7[[#This Row],[Merged Customer ID]],Table6_20[Merged Customer ID],Table6_20[Date of Birth])</f>
        <v>32111</v>
      </c>
      <c r="M509" s="30">
        <f>_xlfn.XLOOKUP(Table7[[#This Row],[Merged Customer ID]],Table6_20[Merged Customer ID],Table6_20[charges],"0",0)</f>
        <v>19496.72</v>
      </c>
      <c r="N509" s="30" t="str">
        <f>_xlfn.XLOOKUP(Table7[[#This Row],[Merged Customer ID]],Table6_20[Merged Customer ID],Table6_20[Hospital tier])</f>
        <v>tier - 1</v>
      </c>
      <c r="O509" s="30" t="str">
        <f>_xlfn.XLOOKUP(Table7[[#This Row],[Merged Customer ID]],Table6_20[Merged Customer ID],Table6_20[City tier])</f>
        <v>tier - 3</v>
      </c>
      <c r="P509" s="30" t="str">
        <f>_xlfn.XLOOKUP(Table7[[#This Row],[Merged Customer ID]],Table6_20[Merged Customer ID],Table6_20[State ID])</f>
        <v>R1019</v>
      </c>
      <c r="Q509" s="36">
        <f>_xlfn.XLOOKUP(Table7[[#This Row],[Merged Customer ID]],Table6_20[Merged Customer ID],Table6_20[Age])</f>
        <v>35.522222222222226</v>
      </c>
    </row>
    <row r="510" spans="1:17" x14ac:dyDescent="0.35">
      <c r="A510" s="22" t="s">
        <v>1862</v>
      </c>
      <c r="B510" s="22" t="str">
        <f>_xlfn.XLOOKUP(Table7[[#This Row],[Merged Customer ID]],Table2_1[Merged Customer ID],Table2_1[First Name])</f>
        <v>Sargent</v>
      </c>
      <c r="C510" s="22">
        <f>_xlfn.XLOOKUP(Table7[[#This Row],[Merged Customer ID]],Table3__3_16[Customer ID],Table3__3_16[BMI])</f>
        <v>22.22</v>
      </c>
      <c r="D510" s="22">
        <f>_xlfn.XLOOKUP(Table7[[#This Row],[Merged Customer ID]],Table3__3_16[Customer ID],Table3__3_16[HBA1C])</f>
        <v>5.5</v>
      </c>
      <c r="E510" s="22" t="str">
        <f>_xlfn.XLOOKUP(Table7[[#This Row],[Merged Customer ID]],Table3__3_16[Customer ID],Table3__3_16[Heart Issues])</f>
        <v>No</v>
      </c>
      <c r="F510" s="22" t="str">
        <f>_xlfn.XLOOKUP(Table7[[#This Row],[Merged Customer ID]],Table3__3_16[Customer ID],Table3__3_16[Any Transplants])</f>
        <v>No</v>
      </c>
      <c r="G510" s="22" t="str">
        <f>_xlfn.XLOOKUP(Table7[[#This Row],[Merged Customer ID]],Table3__3_16[Customer ID],Table3__3_16[Cancer history])</f>
        <v>No</v>
      </c>
      <c r="H510" s="22">
        <f>_xlfn.XLOOKUP(Table7[[#This Row],[Merged Customer ID]],Table3__3_16[Customer ID],Table3__3_16[NumberOfMajorSurgeries])</f>
        <v>0</v>
      </c>
      <c r="I510" s="22" t="str">
        <f>_xlfn.XLOOKUP(Table7[[#This Row],[Merged Customer ID]],Table3__3_16[Customer ID],Table3__3_16[smoker])</f>
        <v>Yes</v>
      </c>
      <c r="J510" s="22" t="str">
        <f>_xlfn.XLOOKUP(Table7[[#This Row],[Merged Customer ID]],Table3__3_16[Customer ID],Table3__3_16[Weight Status])</f>
        <v>Normal Weight</v>
      </c>
      <c r="K510" s="22" t="str">
        <f>_xlfn.XLOOKUP(Table7[[#This Row],[Merged Customer ID]],Table3__3_16[Customer ID],Table3__3_16[Sugar Status])</f>
        <v>Normal</v>
      </c>
      <c r="L510" s="25">
        <f>_xlfn.XLOOKUP(Table7[[#This Row],[Merged Customer ID]],Table6_20[Merged Customer ID],Table6_20[Date of Birth])</f>
        <v>30300</v>
      </c>
      <c r="M510" s="29">
        <f>_xlfn.XLOOKUP(Table7[[#This Row],[Merged Customer ID]],Table6_20[Merged Customer ID],Table6_20[charges],"0",0)</f>
        <v>19444.27</v>
      </c>
      <c r="N510" s="29" t="str">
        <f>_xlfn.XLOOKUP(Table7[[#This Row],[Merged Customer ID]],Table6_20[Merged Customer ID],Table6_20[Hospital tier])</f>
        <v>tier - 1</v>
      </c>
      <c r="O510" s="29" t="str">
        <f>_xlfn.XLOOKUP(Table7[[#This Row],[Merged Customer ID]],Table6_20[Merged Customer ID],Table6_20[City tier])</f>
        <v>tier - 1</v>
      </c>
      <c r="P510" s="29" t="str">
        <f>_xlfn.XLOOKUP(Table7[[#This Row],[Merged Customer ID]],Table6_20[Merged Customer ID],Table6_20[State ID])</f>
        <v>R1013</v>
      </c>
      <c r="Q510" s="35">
        <f>_xlfn.XLOOKUP(Table7[[#This Row],[Merged Customer ID]],Table6_20[Merged Customer ID],Table6_20[Age])</f>
        <v>40.480555555555554</v>
      </c>
    </row>
    <row r="511" spans="1:17" x14ac:dyDescent="0.35">
      <c r="A511" s="23" t="s">
        <v>1861</v>
      </c>
      <c r="B511" s="23" t="str">
        <f>_xlfn.XLOOKUP(Table7[[#This Row],[Merged Customer ID]],Table2_1[Merged Customer ID],Table2_1[First Name])</f>
        <v>Watson</v>
      </c>
      <c r="C511" s="23">
        <f>_xlfn.XLOOKUP(Table7[[#This Row],[Merged Customer ID]],Table3__3_16[Customer ID],Table3__3_16[BMI])</f>
        <v>33.344999999999999</v>
      </c>
      <c r="D511" s="23">
        <f>_xlfn.XLOOKUP(Table7[[#This Row],[Merged Customer ID]],Table3__3_16[Customer ID],Table3__3_16[HBA1C])</f>
        <v>4.79</v>
      </c>
      <c r="E511" s="22" t="str">
        <f>_xlfn.XLOOKUP(Table7[[#This Row],[Merged Customer ID]],Table3__3_16[Customer ID],Table3__3_16[Heart Issues])</f>
        <v>No</v>
      </c>
      <c r="F511" s="23" t="str">
        <f>_xlfn.XLOOKUP(Table7[[#This Row],[Merged Customer ID]],Table3__3_16[Customer ID],Table3__3_16[Any Transplants])</f>
        <v>No</v>
      </c>
      <c r="G511" s="23" t="str">
        <f>_xlfn.XLOOKUP(Table7[[#This Row],[Merged Customer ID]],Table3__3_16[Customer ID],Table3__3_16[Cancer history])</f>
        <v>Yes</v>
      </c>
      <c r="H511" s="23">
        <f>_xlfn.XLOOKUP(Table7[[#This Row],[Merged Customer ID]],Table3__3_16[Customer ID],Table3__3_16[NumberOfMajorSurgeries])</f>
        <v>1</v>
      </c>
      <c r="I511" s="23" t="str">
        <f>_xlfn.XLOOKUP(Table7[[#This Row],[Merged Customer ID]],Table3__3_16[Customer ID],Table3__3_16[smoker])</f>
        <v>No</v>
      </c>
      <c r="J511" s="23" t="str">
        <f>_xlfn.XLOOKUP(Table7[[#This Row],[Merged Customer ID]],Table3__3_16[Customer ID],Table3__3_16[Weight Status])</f>
        <v>Obesity</v>
      </c>
      <c r="K511" s="23" t="str">
        <f>_xlfn.XLOOKUP(Table7[[#This Row],[Merged Customer ID]],Table3__3_16[Customer ID],Table3__3_16[Sugar Status])</f>
        <v>Normal</v>
      </c>
      <c r="L511" s="26">
        <f>_xlfn.XLOOKUP(Table7[[#This Row],[Merged Customer ID]],Table6_20[Merged Customer ID],Table6_20[Date of Birth])</f>
        <v>34218</v>
      </c>
      <c r="M511" s="30">
        <f>_xlfn.XLOOKUP(Table7[[#This Row],[Merged Customer ID]],Table6_20[Merged Customer ID],Table6_20[charges],"0",0)</f>
        <v>19442.349999999999</v>
      </c>
      <c r="N511" s="30" t="str">
        <f>_xlfn.XLOOKUP(Table7[[#This Row],[Merged Customer ID]],Table6_20[Merged Customer ID],Table6_20[Hospital tier])</f>
        <v>tier - 1</v>
      </c>
      <c r="O511" s="30" t="str">
        <f>_xlfn.XLOOKUP(Table7[[#This Row],[Merged Customer ID]],Table6_20[Merged Customer ID],Table6_20[City tier])</f>
        <v>tier - 3</v>
      </c>
      <c r="P511" s="30" t="str">
        <f>_xlfn.XLOOKUP(Table7[[#This Row],[Merged Customer ID]],Table6_20[Merged Customer ID],Table6_20[State ID])</f>
        <v>R1012</v>
      </c>
      <c r="Q511" s="36">
        <f>_xlfn.XLOOKUP(Table7[[#This Row],[Merged Customer ID]],Table6_20[Merged Customer ID],Table6_20[Age])</f>
        <v>29.755555555555556</v>
      </c>
    </row>
    <row r="512" spans="1:17" x14ac:dyDescent="0.35">
      <c r="A512" s="22" t="s">
        <v>1860</v>
      </c>
      <c r="B512" s="22" t="str">
        <f>_xlfn.XLOOKUP(Table7[[#This Row],[Merged Customer ID]],Table2_1[Merged Customer ID],Table2_1[First Name])</f>
        <v>Esponda</v>
      </c>
      <c r="C512" s="22">
        <f>_xlfn.XLOOKUP(Table7[[#This Row],[Merged Customer ID]],Table3__3_16[Customer ID],Table3__3_16[BMI])</f>
        <v>24.42</v>
      </c>
      <c r="D512" s="22">
        <f>_xlfn.XLOOKUP(Table7[[#This Row],[Merged Customer ID]],Table3__3_16[Customer ID],Table3__3_16[HBA1C])</f>
        <v>5.81</v>
      </c>
      <c r="E512" s="22" t="str">
        <f>_xlfn.XLOOKUP(Table7[[#This Row],[Merged Customer ID]],Table3__3_16[Customer ID],Table3__3_16[Heart Issues])</f>
        <v>No</v>
      </c>
      <c r="F512" s="22" t="str">
        <f>_xlfn.XLOOKUP(Table7[[#This Row],[Merged Customer ID]],Table3__3_16[Customer ID],Table3__3_16[Any Transplants])</f>
        <v>No</v>
      </c>
      <c r="G512" s="22" t="str">
        <f>_xlfn.XLOOKUP(Table7[[#This Row],[Merged Customer ID]],Table3__3_16[Customer ID],Table3__3_16[Cancer history])</f>
        <v>No</v>
      </c>
      <c r="H512" s="22">
        <f>_xlfn.XLOOKUP(Table7[[#This Row],[Merged Customer ID]],Table3__3_16[Customer ID],Table3__3_16[NumberOfMajorSurgeries])</f>
        <v>1</v>
      </c>
      <c r="I512" s="22" t="str">
        <f>_xlfn.XLOOKUP(Table7[[#This Row],[Merged Customer ID]],Table3__3_16[Customer ID],Table3__3_16[smoker])</f>
        <v>Yes</v>
      </c>
      <c r="J512" s="22" t="str">
        <f>_xlfn.XLOOKUP(Table7[[#This Row],[Merged Customer ID]],Table3__3_16[Customer ID],Table3__3_16[Weight Status])</f>
        <v>Normal Weight</v>
      </c>
      <c r="K512" s="22" t="str">
        <f>_xlfn.XLOOKUP(Table7[[#This Row],[Merged Customer ID]],Table3__3_16[Customer ID],Table3__3_16[Sugar Status])</f>
        <v>Prediabetes</v>
      </c>
      <c r="L512" s="25">
        <f>_xlfn.XLOOKUP(Table7[[#This Row],[Merged Customer ID]],Table6_20[Merged Customer ID],Table6_20[Date of Birth])</f>
        <v>31958</v>
      </c>
      <c r="M512" s="29">
        <f>_xlfn.XLOOKUP(Table7[[#This Row],[Merged Customer ID]],Table6_20[Merged Customer ID],Table6_20[charges],"0",0)</f>
        <v>19362</v>
      </c>
      <c r="N512" s="29" t="str">
        <f>_xlfn.XLOOKUP(Table7[[#This Row],[Merged Customer ID]],Table6_20[Merged Customer ID],Table6_20[Hospital tier])</f>
        <v>tier - 1</v>
      </c>
      <c r="O512" s="29" t="str">
        <f>_xlfn.XLOOKUP(Table7[[#This Row],[Merged Customer ID]],Table6_20[Merged Customer ID],Table6_20[City tier])</f>
        <v>tier - 3</v>
      </c>
      <c r="P512" s="29" t="str">
        <f>_xlfn.XLOOKUP(Table7[[#This Row],[Merged Customer ID]],Table6_20[Merged Customer ID],Table6_20[State ID])</f>
        <v>R1013</v>
      </c>
      <c r="Q512" s="35">
        <f>_xlfn.XLOOKUP(Table7[[#This Row],[Merged Customer ID]],Table6_20[Merged Customer ID],Table6_20[Age])</f>
        <v>35.93888888888889</v>
      </c>
    </row>
    <row r="513" spans="1:17" x14ac:dyDescent="0.35">
      <c r="A513" s="23" t="s">
        <v>1859</v>
      </c>
      <c r="B513" s="23" t="str">
        <f>_xlfn.XLOOKUP(Table7[[#This Row],[Merged Customer ID]],Table2_1[Merged Customer ID],Table2_1[First Name])</f>
        <v>Krall</v>
      </c>
      <c r="C513" s="23">
        <f>_xlfn.XLOOKUP(Table7[[#This Row],[Merged Customer ID]],Table3__3_16[Customer ID],Table3__3_16[BMI])</f>
        <v>29.81</v>
      </c>
      <c r="D513" s="23">
        <f>_xlfn.XLOOKUP(Table7[[#This Row],[Merged Customer ID]],Table3__3_16[Customer ID],Table3__3_16[HBA1C])</f>
        <v>5.58</v>
      </c>
      <c r="E513" s="22" t="str">
        <f>_xlfn.XLOOKUP(Table7[[#This Row],[Merged Customer ID]],Table3__3_16[Customer ID],Table3__3_16[Heart Issues])</f>
        <v>No</v>
      </c>
      <c r="F513" s="23" t="str">
        <f>_xlfn.XLOOKUP(Table7[[#This Row],[Merged Customer ID]],Table3__3_16[Customer ID],Table3__3_16[Any Transplants])</f>
        <v>No</v>
      </c>
      <c r="G513" s="23" t="str">
        <f>_xlfn.XLOOKUP(Table7[[#This Row],[Merged Customer ID]],Table3__3_16[Customer ID],Table3__3_16[Cancer history])</f>
        <v>No</v>
      </c>
      <c r="H513" s="23">
        <f>_xlfn.XLOOKUP(Table7[[#This Row],[Merged Customer ID]],Table3__3_16[Customer ID],Table3__3_16[NumberOfMajorSurgeries])</f>
        <v>0</v>
      </c>
      <c r="I513" s="23" t="str">
        <f>_xlfn.XLOOKUP(Table7[[#This Row],[Merged Customer ID]],Table3__3_16[Customer ID],Table3__3_16[smoker])</f>
        <v>Yes</v>
      </c>
      <c r="J513" s="23" t="str">
        <f>_xlfn.XLOOKUP(Table7[[#This Row],[Merged Customer ID]],Table3__3_16[Customer ID],Table3__3_16[Weight Status])</f>
        <v>Overweight</v>
      </c>
      <c r="K513" s="23" t="str">
        <f>_xlfn.XLOOKUP(Table7[[#This Row],[Merged Customer ID]],Table3__3_16[Customer ID],Table3__3_16[Sugar Status])</f>
        <v>Normal</v>
      </c>
      <c r="L513" s="26">
        <f>_xlfn.XLOOKUP(Table7[[#This Row],[Merged Customer ID]],Table6_20[Merged Customer ID],Table6_20[Date of Birth])</f>
        <v>33474</v>
      </c>
      <c r="M513" s="30">
        <f>_xlfn.XLOOKUP(Table7[[#This Row],[Merged Customer ID]],Table6_20[Merged Customer ID],Table6_20[charges],"0",0)</f>
        <v>19350.37</v>
      </c>
      <c r="N513" s="30" t="str">
        <f>_xlfn.XLOOKUP(Table7[[#This Row],[Merged Customer ID]],Table6_20[Merged Customer ID],Table6_20[Hospital tier])</f>
        <v>tier - 1</v>
      </c>
      <c r="O513" s="30" t="str">
        <f>_xlfn.XLOOKUP(Table7[[#This Row],[Merged Customer ID]],Table6_20[Merged Customer ID],Table6_20[City tier])</f>
        <v>tier - 3</v>
      </c>
      <c r="P513" s="30" t="str">
        <f>_xlfn.XLOOKUP(Table7[[#This Row],[Merged Customer ID]],Table6_20[Merged Customer ID],Table6_20[State ID])</f>
        <v>R1013</v>
      </c>
      <c r="Q513" s="36">
        <f>_xlfn.XLOOKUP(Table7[[#This Row],[Merged Customer ID]],Table6_20[Merged Customer ID],Table6_20[Age])</f>
        <v>31.788888888888888</v>
      </c>
    </row>
    <row r="514" spans="1:17" x14ac:dyDescent="0.35">
      <c r="A514" s="22" t="s">
        <v>1858</v>
      </c>
      <c r="B514" s="22" t="str">
        <f>_xlfn.XLOOKUP(Table7[[#This Row],[Merged Customer ID]],Table2_1[Merged Customer ID],Table2_1[First Name])</f>
        <v>Poskin</v>
      </c>
      <c r="C514" s="22">
        <f>_xlfn.XLOOKUP(Table7[[#This Row],[Merged Customer ID]],Table3__3_16[Customer ID],Table3__3_16[BMI])</f>
        <v>51.18</v>
      </c>
      <c r="D514" s="22">
        <f>_xlfn.XLOOKUP(Table7[[#This Row],[Merged Customer ID]],Table3__3_16[Customer ID],Table3__3_16[HBA1C])</f>
        <v>4.4000000000000004</v>
      </c>
      <c r="E514" s="22" t="str">
        <f>_xlfn.XLOOKUP(Table7[[#This Row],[Merged Customer ID]],Table3__3_16[Customer ID],Table3__3_16[Heart Issues])</f>
        <v>Yes</v>
      </c>
      <c r="F514" s="22" t="str">
        <f>_xlfn.XLOOKUP(Table7[[#This Row],[Merged Customer ID]],Table3__3_16[Customer ID],Table3__3_16[Any Transplants])</f>
        <v>No</v>
      </c>
      <c r="G514" s="22" t="str">
        <f>_xlfn.XLOOKUP(Table7[[#This Row],[Merged Customer ID]],Table3__3_16[Customer ID],Table3__3_16[Cancer history])</f>
        <v>No</v>
      </c>
      <c r="H514" s="22">
        <f>_xlfn.XLOOKUP(Table7[[#This Row],[Merged Customer ID]],Table3__3_16[Customer ID],Table3__3_16[NumberOfMajorSurgeries])</f>
        <v>2</v>
      </c>
      <c r="I514" s="22" t="str">
        <f>_xlfn.XLOOKUP(Table7[[#This Row],[Merged Customer ID]],Table3__3_16[Customer ID],Table3__3_16[smoker])</f>
        <v>No</v>
      </c>
      <c r="J514" s="22" t="str">
        <f>_xlfn.XLOOKUP(Table7[[#This Row],[Merged Customer ID]],Table3__3_16[Customer ID],Table3__3_16[Weight Status])</f>
        <v>Obesity</v>
      </c>
      <c r="K514" s="22" t="str">
        <f>_xlfn.XLOOKUP(Table7[[#This Row],[Merged Customer ID]],Table3__3_16[Customer ID],Table3__3_16[Sugar Status])</f>
        <v>Normal</v>
      </c>
      <c r="L514" s="25">
        <f>_xlfn.XLOOKUP(Table7[[#This Row],[Merged Customer ID]],Table6_20[Merged Customer ID],Table6_20[Date of Birth])</f>
        <v>24426</v>
      </c>
      <c r="M514" s="29">
        <f>_xlfn.XLOOKUP(Table7[[#This Row],[Merged Customer ID]],Table6_20[Merged Customer ID],Table6_20[charges],"0",0)</f>
        <v>19321.060000000001</v>
      </c>
      <c r="N514" s="29" t="str">
        <f>_xlfn.XLOOKUP(Table7[[#This Row],[Merged Customer ID]],Table6_20[Merged Customer ID],Table6_20[Hospital tier])</f>
        <v>tier - 1</v>
      </c>
      <c r="O514" s="29" t="str">
        <f>_xlfn.XLOOKUP(Table7[[#This Row],[Merged Customer ID]],Table6_20[Merged Customer ID],Table6_20[City tier])</f>
        <v>tier - 1</v>
      </c>
      <c r="P514" s="29" t="str">
        <f>_xlfn.XLOOKUP(Table7[[#This Row],[Merged Customer ID]],Table6_20[Merged Customer ID],Table6_20[State ID])</f>
        <v>R1012</v>
      </c>
      <c r="Q514" s="35">
        <f>_xlfn.XLOOKUP(Table7[[#This Row],[Merged Customer ID]],Table6_20[Merged Customer ID],Table6_20[Age])</f>
        <v>56.56388888888889</v>
      </c>
    </row>
    <row r="515" spans="1:17" x14ac:dyDescent="0.35">
      <c r="A515" s="23" t="s">
        <v>1857</v>
      </c>
      <c r="B515" s="23" t="str">
        <f>_xlfn.XLOOKUP(Table7[[#This Row],[Merged Customer ID]],Table2_1[Merged Customer ID],Table2_1[First Name])</f>
        <v>Halfmann</v>
      </c>
      <c r="C515" s="23">
        <f>_xlfn.XLOOKUP(Table7[[#This Row],[Merged Customer ID]],Table3__3_16[Customer ID],Table3__3_16[BMI])</f>
        <v>51.37</v>
      </c>
      <c r="D515" s="23">
        <f>_xlfn.XLOOKUP(Table7[[#This Row],[Merged Customer ID]],Table3__3_16[Customer ID],Table3__3_16[HBA1C])</f>
        <v>8.18</v>
      </c>
      <c r="E515" s="22" t="str">
        <f>_xlfn.XLOOKUP(Table7[[#This Row],[Merged Customer ID]],Table3__3_16[Customer ID],Table3__3_16[Heart Issues])</f>
        <v>Yes</v>
      </c>
      <c r="F515" s="23" t="str">
        <f>_xlfn.XLOOKUP(Table7[[#This Row],[Merged Customer ID]],Table3__3_16[Customer ID],Table3__3_16[Any Transplants])</f>
        <v>No</v>
      </c>
      <c r="G515" s="23" t="str">
        <f>_xlfn.XLOOKUP(Table7[[#This Row],[Merged Customer ID]],Table3__3_16[Customer ID],Table3__3_16[Cancer history])</f>
        <v>No</v>
      </c>
      <c r="H515" s="23">
        <f>_xlfn.XLOOKUP(Table7[[#This Row],[Merged Customer ID]],Table3__3_16[Customer ID],Table3__3_16[NumberOfMajorSurgeries])</f>
        <v>0</v>
      </c>
      <c r="I515" s="23" t="str">
        <f>_xlfn.XLOOKUP(Table7[[#This Row],[Merged Customer ID]],Table3__3_16[Customer ID],Table3__3_16[smoker])</f>
        <v>No</v>
      </c>
      <c r="J515" s="23" t="str">
        <f>_xlfn.XLOOKUP(Table7[[#This Row],[Merged Customer ID]],Table3__3_16[Customer ID],Table3__3_16[Weight Status])</f>
        <v>Obesity</v>
      </c>
      <c r="K515" s="23" t="str">
        <f>_xlfn.XLOOKUP(Table7[[#This Row],[Merged Customer ID]],Table3__3_16[Customer ID],Table3__3_16[Sugar Status])</f>
        <v>Diabetes</v>
      </c>
      <c r="L515" s="26">
        <f>_xlfn.XLOOKUP(Table7[[#This Row],[Merged Customer ID]],Table6_20[Merged Customer ID],Table6_20[Date of Birth])</f>
        <v>24682</v>
      </c>
      <c r="M515" s="30">
        <f>_xlfn.XLOOKUP(Table7[[#This Row],[Merged Customer ID]],Table6_20[Merged Customer ID],Table6_20[charges],"0",0)</f>
        <v>19259.96</v>
      </c>
      <c r="N515" s="30" t="str">
        <f>_xlfn.XLOOKUP(Table7[[#This Row],[Merged Customer ID]],Table6_20[Merged Customer ID],Table6_20[Hospital tier])</f>
        <v>tier - 1</v>
      </c>
      <c r="O515" s="30" t="str">
        <f>_xlfn.XLOOKUP(Table7[[#This Row],[Merged Customer ID]],Table6_20[Merged Customer ID],Table6_20[City tier])</f>
        <v>tier - 1</v>
      </c>
      <c r="P515" s="30" t="str">
        <f>_xlfn.XLOOKUP(Table7[[#This Row],[Merged Customer ID]],Table6_20[Merged Customer ID],Table6_20[State ID])</f>
        <v>R1012</v>
      </c>
      <c r="Q515" s="36">
        <f>_xlfn.XLOOKUP(Table7[[#This Row],[Merged Customer ID]],Table6_20[Merged Customer ID],Table6_20[Age])</f>
        <v>55.858333333333334</v>
      </c>
    </row>
    <row r="516" spans="1:17" x14ac:dyDescent="0.35">
      <c r="A516" s="22" t="s">
        <v>1856</v>
      </c>
      <c r="B516" s="22" t="str">
        <f>_xlfn.XLOOKUP(Table7[[#This Row],[Merged Customer ID]],Table2_1[Merged Customer ID],Table2_1[First Name])</f>
        <v>Klapper</v>
      </c>
      <c r="C516" s="22">
        <f>_xlfn.XLOOKUP(Table7[[#This Row],[Merged Customer ID]],Table3__3_16[Customer ID],Table3__3_16[BMI])</f>
        <v>36.19</v>
      </c>
      <c r="D516" s="22">
        <f>_xlfn.XLOOKUP(Table7[[#This Row],[Merged Customer ID]],Table3__3_16[Customer ID],Table3__3_16[HBA1C])</f>
        <v>5.52</v>
      </c>
      <c r="E516" s="22" t="str">
        <f>_xlfn.XLOOKUP(Table7[[#This Row],[Merged Customer ID]],Table3__3_16[Customer ID],Table3__3_16[Heart Issues])</f>
        <v>Yes</v>
      </c>
      <c r="F516" s="22" t="str">
        <f>_xlfn.XLOOKUP(Table7[[#This Row],[Merged Customer ID]],Table3__3_16[Customer ID],Table3__3_16[Any Transplants])</f>
        <v>No</v>
      </c>
      <c r="G516" s="22" t="str">
        <f>_xlfn.XLOOKUP(Table7[[#This Row],[Merged Customer ID]],Table3__3_16[Customer ID],Table3__3_16[Cancer history])</f>
        <v>No</v>
      </c>
      <c r="H516" s="22">
        <f>_xlfn.XLOOKUP(Table7[[#This Row],[Merged Customer ID]],Table3__3_16[Customer ID],Table3__3_16[NumberOfMajorSurgeries])</f>
        <v>0</v>
      </c>
      <c r="I516" s="22" t="str">
        <f>_xlfn.XLOOKUP(Table7[[#This Row],[Merged Customer ID]],Table3__3_16[Customer ID],Table3__3_16[smoker])</f>
        <v>No</v>
      </c>
      <c r="J516" s="22" t="str">
        <f>_xlfn.XLOOKUP(Table7[[#This Row],[Merged Customer ID]],Table3__3_16[Customer ID],Table3__3_16[Weight Status])</f>
        <v>Obesity</v>
      </c>
      <c r="K516" s="22" t="str">
        <f>_xlfn.XLOOKUP(Table7[[#This Row],[Merged Customer ID]],Table3__3_16[Customer ID],Table3__3_16[Sugar Status])</f>
        <v>Normal</v>
      </c>
      <c r="L516" s="25">
        <f>_xlfn.XLOOKUP(Table7[[#This Row],[Merged Customer ID]],Table6_20[Merged Customer ID],Table6_20[Date of Birth])</f>
        <v>31409</v>
      </c>
      <c r="M516" s="29">
        <f>_xlfn.XLOOKUP(Table7[[#This Row],[Merged Customer ID]],Table6_20[Merged Customer ID],Table6_20[charges],"0",0)</f>
        <v>19214.71</v>
      </c>
      <c r="N516" s="29" t="str">
        <f>_xlfn.XLOOKUP(Table7[[#This Row],[Merged Customer ID]],Table6_20[Merged Customer ID],Table6_20[Hospital tier])</f>
        <v>tier - 1</v>
      </c>
      <c r="O516" s="29" t="str">
        <f>_xlfn.XLOOKUP(Table7[[#This Row],[Merged Customer ID]],Table6_20[Merged Customer ID],Table6_20[City tier])</f>
        <v>tier - 3</v>
      </c>
      <c r="P516" s="29" t="str">
        <f>_xlfn.XLOOKUP(Table7[[#This Row],[Merged Customer ID]],Table6_20[Merged Customer ID],Table6_20[State ID])</f>
        <v>R1013</v>
      </c>
      <c r="Q516" s="35">
        <f>_xlfn.XLOOKUP(Table7[[#This Row],[Merged Customer ID]],Table6_20[Merged Customer ID],Table6_20[Age])</f>
        <v>37.444444444444443</v>
      </c>
    </row>
    <row r="517" spans="1:17" x14ac:dyDescent="0.35">
      <c r="A517" s="23" t="s">
        <v>1855</v>
      </c>
      <c r="B517" s="23" t="str">
        <f>_xlfn.XLOOKUP(Table7[[#This Row],[Merged Customer ID]],Table2_1[Merged Customer ID],Table2_1[First Name])</f>
        <v>George</v>
      </c>
      <c r="C517" s="23">
        <f>_xlfn.XLOOKUP(Table7[[#This Row],[Merged Customer ID]],Table3__3_16[Customer ID],Table3__3_16[BMI])</f>
        <v>25.9</v>
      </c>
      <c r="D517" s="23">
        <f>_xlfn.XLOOKUP(Table7[[#This Row],[Merged Customer ID]],Table3__3_16[Customer ID],Table3__3_16[HBA1C])</f>
        <v>4.84</v>
      </c>
      <c r="E517" s="22" t="str">
        <f>_xlfn.XLOOKUP(Table7[[#This Row],[Merged Customer ID]],Table3__3_16[Customer ID],Table3__3_16[Heart Issues])</f>
        <v>No</v>
      </c>
      <c r="F517" s="23" t="str">
        <f>_xlfn.XLOOKUP(Table7[[#This Row],[Merged Customer ID]],Table3__3_16[Customer ID],Table3__3_16[Any Transplants])</f>
        <v>No</v>
      </c>
      <c r="G517" s="23" t="str">
        <f>_xlfn.XLOOKUP(Table7[[#This Row],[Merged Customer ID]],Table3__3_16[Customer ID],Table3__3_16[Cancer history])</f>
        <v>No</v>
      </c>
      <c r="H517" s="23">
        <f>_xlfn.XLOOKUP(Table7[[#This Row],[Merged Customer ID]],Table3__3_16[Customer ID],Table3__3_16[NumberOfMajorSurgeries])</f>
        <v>0</v>
      </c>
      <c r="I517" s="23" t="str">
        <f>_xlfn.XLOOKUP(Table7[[#This Row],[Merged Customer ID]],Table3__3_16[Customer ID],Table3__3_16[smoker])</f>
        <v>Yes</v>
      </c>
      <c r="J517" s="23" t="str">
        <f>_xlfn.XLOOKUP(Table7[[#This Row],[Merged Customer ID]],Table3__3_16[Customer ID],Table3__3_16[Weight Status])</f>
        <v>Overweight</v>
      </c>
      <c r="K517" s="23" t="str">
        <f>_xlfn.XLOOKUP(Table7[[#This Row],[Merged Customer ID]],Table3__3_16[Customer ID],Table3__3_16[Sugar Status])</f>
        <v>Normal</v>
      </c>
      <c r="L517" s="26">
        <f>_xlfn.XLOOKUP(Table7[[#This Row],[Merged Customer ID]],Table6_20[Merged Customer ID],Table6_20[Date of Birth])</f>
        <v>33497</v>
      </c>
      <c r="M517" s="30">
        <f>_xlfn.XLOOKUP(Table7[[#This Row],[Merged Customer ID]],Table6_20[Merged Customer ID],Table6_20[charges],"0",0)</f>
        <v>19199.939999999999</v>
      </c>
      <c r="N517" s="30" t="str">
        <f>_xlfn.XLOOKUP(Table7[[#This Row],[Merged Customer ID]],Table6_20[Merged Customer ID],Table6_20[Hospital tier])</f>
        <v>tier - 1</v>
      </c>
      <c r="O517" s="30" t="str">
        <f>_xlfn.XLOOKUP(Table7[[#This Row],[Merged Customer ID]],Table6_20[Merged Customer ID],Table6_20[City tier])</f>
        <v>tier - 3</v>
      </c>
      <c r="P517" s="30" t="str">
        <f>_xlfn.XLOOKUP(Table7[[#This Row],[Merged Customer ID]],Table6_20[Merged Customer ID],Table6_20[State ID])</f>
        <v>R1011</v>
      </c>
      <c r="Q517" s="36">
        <f>_xlfn.XLOOKUP(Table7[[#This Row],[Merged Customer ID]],Table6_20[Merged Customer ID],Table6_20[Age])</f>
        <v>31.727777777777778</v>
      </c>
    </row>
    <row r="518" spans="1:17" x14ac:dyDescent="0.35">
      <c r="A518" s="22" t="s">
        <v>1854</v>
      </c>
      <c r="B518" s="22" t="str">
        <f>_xlfn.XLOOKUP(Table7[[#This Row],[Merged Customer ID]],Table2_1[Merged Customer ID],Table2_1[First Name])</f>
        <v>Hicks</v>
      </c>
      <c r="C518" s="22">
        <f>_xlfn.XLOOKUP(Table7[[#This Row],[Merged Customer ID]],Table3__3_16[Customer ID],Table3__3_16[BMI])</f>
        <v>35.72</v>
      </c>
      <c r="D518" s="22">
        <f>_xlfn.XLOOKUP(Table7[[#This Row],[Merged Customer ID]],Table3__3_16[Customer ID],Table3__3_16[HBA1C])</f>
        <v>4.08</v>
      </c>
      <c r="E518" s="22" t="str">
        <f>_xlfn.XLOOKUP(Table7[[#This Row],[Merged Customer ID]],Table3__3_16[Customer ID],Table3__3_16[Heart Issues])</f>
        <v>No</v>
      </c>
      <c r="F518" s="22" t="str">
        <f>_xlfn.XLOOKUP(Table7[[#This Row],[Merged Customer ID]],Table3__3_16[Customer ID],Table3__3_16[Any Transplants])</f>
        <v>No</v>
      </c>
      <c r="G518" s="22" t="str">
        <f>_xlfn.XLOOKUP(Table7[[#This Row],[Merged Customer ID]],Table3__3_16[Customer ID],Table3__3_16[Cancer history])</f>
        <v>Yes</v>
      </c>
      <c r="H518" s="22">
        <f>_xlfn.XLOOKUP(Table7[[#This Row],[Merged Customer ID]],Table3__3_16[Customer ID],Table3__3_16[NumberOfMajorSurgeries])</f>
        <v>1</v>
      </c>
      <c r="I518" s="22" t="str">
        <f>_xlfn.XLOOKUP(Table7[[#This Row],[Merged Customer ID]],Table3__3_16[Customer ID],Table3__3_16[smoker])</f>
        <v>No</v>
      </c>
      <c r="J518" s="22" t="str">
        <f>_xlfn.XLOOKUP(Table7[[#This Row],[Merged Customer ID]],Table3__3_16[Customer ID],Table3__3_16[Weight Status])</f>
        <v>Obesity</v>
      </c>
      <c r="K518" s="22" t="str">
        <f>_xlfn.XLOOKUP(Table7[[#This Row],[Merged Customer ID]],Table3__3_16[Customer ID],Table3__3_16[Sugar Status])</f>
        <v>Normal</v>
      </c>
      <c r="L518" s="25">
        <f>_xlfn.XLOOKUP(Table7[[#This Row],[Merged Customer ID]],Table6_20[Merged Customer ID],Table6_20[Date of Birth])</f>
        <v>29038</v>
      </c>
      <c r="M518" s="29">
        <f>_xlfn.XLOOKUP(Table7[[#This Row],[Merged Customer ID]],Table6_20[Merged Customer ID],Table6_20[charges],"0",0)</f>
        <v>19144.580000000002</v>
      </c>
      <c r="N518" s="29" t="str">
        <f>_xlfn.XLOOKUP(Table7[[#This Row],[Merged Customer ID]],Table6_20[Merged Customer ID],Table6_20[Hospital tier])</f>
        <v>tier - 1</v>
      </c>
      <c r="O518" s="29" t="str">
        <f>_xlfn.XLOOKUP(Table7[[#This Row],[Merged Customer ID]],Table6_20[Merged Customer ID],Table6_20[City tier])</f>
        <v>tier - 1</v>
      </c>
      <c r="P518" s="29" t="str">
        <f>_xlfn.XLOOKUP(Table7[[#This Row],[Merged Customer ID]],Table6_20[Merged Customer ID],Table6_20[State ID])</f>
        <v>R1024</v>
      </c>
      <c r="Q518" s="35">
        <f>_xlfn.XLOOKUP(Table7[[#This Row],[Merged Customer ID]],Table6_20[Merged Customer ID],Table6_20[Age])</f>
        <v>43.93333333333333</v>
      </c>
    </row>
    <row r="519" spans="1:17" x14ac:dyDescent="0.35">
      <c r="A519" s="23" t="s">
        <v>1853</v>
      </c>
      <c r="B519" s="23" t="str">
        <f>_xlfn.XLOOKUP(Table7[[#This Row],[Merged Customer ID]],Table2_1[Merged Customer ID],Table2_1[First Name])</f>
        <v>Lockyer</v>
      </c>
      <c r="C519" s="23">
        <f>_xlfn.XLOOKUP(Table7[[#This Row],[Merged Customer ID]],Table3__3_16[Customer ID],Table3__3_16[BMI])</f>
        <v>27.94</v>
      </c>
      <c r="D519" s="23">
        <f>_xlfn.XLOOKUP(Table7[[#This Row],[Merged Customer ID]],Table3__3_16[Customer ID],Table3__3_16[HBA1C])</f>
        <v>4.4800000000000004</v>
      </c>
      <c r="E519" s="22" t="str">
        <f>_xlfn.XLOOKUP(Table7[[#This Row],[Merged Customer ID]],Table3__3_16[Customer ID],Table3__3_16[Heart Issues])</f>
        <v>No</v>
      </c>
      <c r="F519" s="23" t="str">
        <f>_xlfn.XLOOKUP(Table7[[#This Row],[Merged Customer ID]],Table3__3_16[Customer ID],Table3__3_16[Any Transplants])</f>
        <v>No</v>
      </c>
      <c r="G519" s="23" t="str">
        <f>_xlfn.XLOOKUP(Table7[[#This Row],[Merged Customer ID]],Table3__3_16[Customer ID],Table3__3_16[Cancer history])</f>
        <v>Yes</v>
      </c>
      <c r="H519" s="23">
        <f>_xlfn.XLOOKUP(Table7[[#This Row],[Merged Customer ID]],Table3__3_16[Customer ID],Table3__3_16[NumberOfMajorSurgeries])</f>
        <v>1</v>
      </c>
      <c r="I519" s="23" t="str">
        <f>_xlfn.XLOOKUP(Table7[[#This Row],[Merged Customer ID]],Table3__3_16[Customer ID],Table3__3_16[smoker])</f>
        <v>Yes</v>
      </c>
      <c r="J519" s="23" t="str">
        <f>_xlfn.XLOOKUP(Table7[[#This Row],[Merged Customer ID]],Table3__3_16[Customer ID],Table3__3_16[Weight Status])</f>
        <v>Overweight</v>
      </c>
      <c r="K519" s="23" t="str">
        <f>_xlfn.XLOOKUP(Table7[[#This Row],[Merged Customer ID]],Table3__3_16[Customer ID],Table3__3_16[Sugar Status])</f>
        <v>Normal</v>
      </c>
      <c r="L519" s="26">
        <f>_xlfn.XLOOKUP(Table7[[#This Row],[Merged Customer ID]],Table6_20[Merged Customer ID],Table6_20[Date of Birth])</f>
        <v>34240</v>
      </c>
      <c r="M519" s="30">
        <f>_xlfn.XLOOKUP(Table7[[#This Row],[Merged Customer ID]],Table6_20[Merged Customer ID],Table6_20[charges],"0",0)</f>
        <v>19107.78</v>
      </c>
      <c r="N519" s="30" t="str">
        <f>_xlfn.XLOOKUP(Table7[[#This Row],[Merged Customer ID]],Table6_20[Merged Customer ID],Table6_20[Hospital tier])</f>
        <v>tier - 1</v>
      </c>
      <c r="O519" s="30" t="str">
        <f>_xlfn.XLOOKUP(Table7[[#This Row],[Merged Customer ID]],Table6_20[Merged Customer ID],Table6_20[City tier])</f>
        <v>tier - 2</v>
      </c>
      <c r="P519" s="30" t="str">
        <f>_xlfn.XLOOKUP(Table7[[#This Row],[Merged Customer ID]],Table6_20[Merged Customer ID],Table6_20[State ID])</f>
        <v>R1013</v>
      </c>
      <c r="Q519" s="36">
        <f>_xlfn.XLOOKUP(Table7[[#This Row],[Merged Customer ID]],Table6_20[Merged Customer ID],Table6_20[Age])</f>
        <v>29.694444444444443</v>
      </c>
    </row>
    <row r="520" spans="1:17" x14ac:dyDescent="0.35">
      <c r="A520" s="22" t="s">
        <v>1852</v>
      </c>
      <c r="B520" s="22" t="str">
        <f>_xlfn.XLOOKUP(Table7[[#This Row],[Merged Customer ID]],Table2_1[Merged Customer ID],Table2_1[First Name])</f>
        <v>Byrnes</v>
      </c>
      <c r="C520" s="22">
        <f>_xlfn.XLOOKUP(Table7[[#This Row],[Merged Customer ID]],Table3__3_16[Customer ID],Table3__3_16[BMI])</f>
        <v>27.1</v>
      </c>
      <c r="D520" s="22">
        <f>_xlfn.XLOOKUP(Table7[[#This Row],[Merged Customer ID]],Table3__3_16[Customer ID],Table3__3_16[HBA1C])</f>
        <v>5.73</v>
      </c>
      <c r="E520" s="22" t="str">
        <f>_xlfn.XLOOKUP(Table7[[#This Row],[Merged Customer ID]],Table3__3_16[Customer ID],Table3__3_16[Heart Issues])</f>
        <v>No</v>
      </c>
      <c r="F520" s="22" t="str">
        <f>_xlfn.XLOOKUP(Table7[[#This Row],[Merged Customer ID]],Table3__3_16[Customer ID],Table3__3_16[Any Transplants])</f>
        <v>No</v>
      </c>
      <c r="G520" s="22" t="str">
        <f>_xlfn.XLOOKUP(Table7[[#This Row],[Merged Customer ID]],Table3__3_16[Customer ID],Table3__3_16[Cancer history])</f>
        <v>No</v>
      </c>
      <c r="H520" s="22">
        <f>_xlfn.XLOOKUP(Table7[[#This Row],[Merged Customer ID]],Table3__3_16[Customer ID],Table3__3_16[NumberOfMajorSurgeries])</f>
        <v>0</v>
      </c>
      <c r="I520" s="22" t="str">
        <f>_xlfn.XLOOKUP(Table7[[#This Row],[Merged Customer ID]],Table3__3_16[Customer ID],Table3__3_16[smoker])</f>
        <v>Yes</v>
      </c>
      <c r="J520" s="22" t="str">
        <f>_xlfn.XLOOKUP(Table7[[#This Row],[Merged Customer ID]],Table3__3_16[Customer ID],Table3__3_16[Weight Status])</f>
        <v>Overweight</v>
      </c>
      <c r="K520" s="22" t="str">
        <f>_xlfn.XLOOKUP(Table7[[#This Row],[Merged Customer ID]],Table3__3_16[Customer ID],Table3__3_16[Sugar Status])</f>
        <v>Prediabetes</v>
      </c>
      <c r="L520" s="25">
        <f>_xlfn.XLOOKUP(Table7[[#This Row],[Merged Customer ID]],Table6_20[Merged Customer ID],Table6_20[Date of Birth])</f>
        <v>32664</v>
      </c>
      <c r="M520" s="29">
        <f>_xlfn.XLOOKUP(Table7[[#This Row],[Merged Customer ID]],Table6_20[Merged Customer ID],Table6_20[charges],"0",0)</f>
        <v>19040.88</v>
      </c>
      <c r="N520" s="29" t="str">
        <f>_xlfn.XLOOKUP(Table7[[#This Row],[Merged Customer ID]],Table6_20[Merged Customer ID],Table6_20[Hospital tier])</f>
        <v>tier - 1</v>
      </c>
      <c r="O520" s="29" t="str">
        <f>_xlfn.XLOOKUP(Table7[[#This Row],[Merged Customer ID]],Table6_20[Merged Customer ID],Table6_20[City tier])</f>
        <v>tier - 3</v>
      </c>
      <c r="P520" s="29" t="str">
        <f>_xlfn.XLOOKUP(Table7[[#This Row],[Merged Customer ID]],Table6_20[Merged Customer ID],Table6_20[State ID])</f>
        <v>R1011</v>
      </c>
      <c r="Q520" s="35">
        <f>_xlfn.XLOOKUP(Table7[[#This Row],[Merged Customer ID]],Table6_20[Merged Customer ID],Table6_20[Age])</f>
        <v>34.008333333333333</v>
      </c>
    </row>
    <row r="521" spans="1:17" x14ac:dyDescent="0.35">
      <c r="A521" s="23" t="s">
        <v>1851</v>
      </c>
      <c r="B521" s="23" t="str">
        <f>_xlfn.XLOOKUP(Table7[[#This Row],[Merged Customer ID]],Table2_1[Merged Customer ID],Table2_1[First Name])</f>
        <v>Norris</v>
      </c>
      <c r="C521" s="23">
        <f>_xlfn.XLOOKUP(Table7[[#This Row],[Merged Customer ID]],Table3__3_16[Customer ID],Table3__3_16[BMI])</f>
        <v>18.3</v>
      </c>
      <c r="D521" s="23">
        <f>_xlfn.XLOOKUP(Table7[[#This Row],[Merged Customer ID]],Table3__3_16[Customer ID],Table3__3_16[HBA1C])</f>
        <v>5.46</v>
      </c>
      <c r="E521" s="22" t="str">
        <f>_xlfn.XLOOKUP(Table7[[#This Row],[Merged Customer ID]],Table3__3_16[Customer ID],Table3__3_16[Heart Issues])</f>
        <v>Yes</v>
      </c>
      <c r="F521" s="23" t="str">
        <f>_xlfn.XLOOKUP(Table7[[#This Row],[Merged Customer ID]],Table3__3_16[Customer ID],Table3__3_16[Any Transplants])</f>
        <v>No</v>
      </c>
      <c r="G521" s="23" t="str">
        <f>_xlfn.XLOOKUP(Table7[[#This Row],[Merged Customer ID]],Table3__3_16[Customer ID],Table3__3_16[Cancer history])</f>
        <v>Yes</v>
      </c>
      <c r="H521" s="23">
        <f>_xlfn.XLOOKUP(Table7[[#This Row],[Merged Customer ID]],Table3__3_16[Customer ID],Table3__3_16[NumberOfMajorSurgeries])</f>
        <v>1</v>
      </c>
      <c r="I521" s="23" t="str">
        <f>_xlfn.XLOOKUP(Table7[[#This Row],[Merged Customer ID]],Table3__3_16[Customer ID],Table3__3_16[smoker])</f>
        <v>Yes</v>
      </c>
      <c r="J521" s="23" t="str">
        <f>_xlfn.XLOOKUP(Table7[[#This Row],[Merged Customer ID]],Table3__3_16[Customer ID],Table3__3_16[Weight Status])</f>
        <v>Underweight</v>
      </c>
      <c r="K521" s="23" t="str">
        <f>_xlfn.XLOOKUP(Table7[[#This Row],[Merged Customer ID]],Table3__3_16[Customer ID],Table3__3_16[Sugar Status])</f>
        <v>Normal</v>
      </c>
      <c r="L521" s="26">
        <f>_xlfn.XLOOKUP(Table7[[#This Row],[Merged Customer ID]],Table6_20[Merged Customer ID],Table6_20[Date of Birth])</f>
        <v>30669</v>
      </c>
      <c r="M521" s="30">
        <f>_xlfn.XLOOKUP(Table7[[#This Row],[Merged Customer ID]],Table6_20[Merged Customer ID],Table6_20[charges],"0",0)</f>
        <v>19023.259999999998</v>
      </c>
      <c r="N521" s="30" t="str">
        <f>_xlfn.XLOOKUP(Table7[[#This Row],[Merged Customer ID]],Table6_20[Merged Customer ID],Table6_20[Hospital tier])</f>
        <v>tier - 1</v>
      </c>
      <c r="O521" s="30" t="str">
        <f>_xlfn.XLOOKUP(Table7[[#This Row],[Merged Customer ID]],Table6_20[Merged Customer ID],Table6_20[City tier])</f>
        <v>tier - 3</v>
      </c>
      <c r="P521" s="30" t="str">
        <f>_xlfn.XLOOKUP(Table7[[#This Row],[Merged Customer ID]],Table6_20[Merged Customer ID],Table6_20[State ID])</f>
        <v>R1011</v>
      </c>
      <c r="Q521" s="36">
        <f>_xlfn.XLOOKUP(Table7[[#This Row],[Merged Customer ID]],Table6_20[Merged Customer ID],Table6_20[Age])</f>
        <v>39.469444444444441</v>
      </c>
    </row>
    <row r="522" spans="1:17" x14ac:dyDescent="0.35">
      <c r="A522" s="22" t="s">
        <v>1850</v>
      </c>
      <c r="B522" s="22" t="str">
        <f>_xlfn.XLOOKUP(Table7[[#This Row],[Merged Customer ID]],Table2_1[Merged Customer ID],Table2_1[First Name])</f>
        <v>Darda</v>
      </c>
      <c r="C522" s="22">
        <f>_xlfn.XLOOKUP(Table7[[#This Row],[Merged Customer ID]],Table3__3_16[Customer ID],Table3__3_16[BMI])</f>
        <v>25.3</v>
      </c>
      <c r="D522" s="22">
        <f>_xlfn.XLOOKUP(Table7[[#This Row],[Merged Customer ID]],Table3__3_16[Customer ID],Table3__3_16[HBA1C])</f>
        <v>5.0199999999999996</v>
      </c>
      <c r="E522" s="22" t="str">
        <f>_xlfn.XLOOKUP(Table7[[#This Row],[Merged Customer ID]],Table3__3_16[Customer ID],Table3__3_16[Heart Issues])</f>
        <v>Yes</v>
      </c>
      <c r="F522" s="22" t="str">
        <f>_xlfn.XLOOKUP(Table7[[#This Row],[Merged Customer ID]],Table3__3_16[Customer ID],Table3__3_16[Any Transplants])</f>
        <v>No</v>
      </c>
      <c r="G522" s="22" t="str">
        <f>_xlfn.XLOOKUP(Table7[[#This Row],[Merged Customer ID]],Table3__3_16[Customer ID],Table3__3_16[Cancer history])</f>
        <v>No</v>
      </c>
      <c r="H522" s="22">
        <f>_xlfn.XLOOKUP(Table7[[#This Row],[Merged Customer ID]],Table3__3_16[Customer ID],Table3__3_16[NumberOfMajorSurgeries])</f>
        <v>1</v>
      </c>
      <c r="I522" s="22" t="str">
        <f>_xlfn.XLOOKUP(Table7[[#This Row],[Merged Customer ID]],Table3__3_16[Customer ID],Table3__3_16[smoker])</f>
        <v>Yes</v>
      </c>
      <c r="J522" s="22" t="str">
        <f>_xlfn.XLOOKUP(Table7[[#This Row],[Merged Customer ID]],Table3__3_16[Customer ID],Table3__3_16[Weight Status])</f>
        <v>Overweight</v>
      </c>
      <c r="K522" s="22" t="str">
        <f>_xlfn.XLOOKUP(Table7[[#This Row],[Merged Customer ID]],Table3__3_16[Customer ID],Table3__3_16[Sugar Status])</f>
        <v>Normal</v>
      </c>
      <c r="L522" s="25">
        <f>_xlfn.XLOOKUP(Table7[[#This Row],[Merged Customer ID]],Table6_20[Merged Customer ID],Table6_20[Date of Birth])</f>
        <v>32440</v>
      </c>
      <c r="M522" s="29">
        <f>_xlfn.XLOOKUP(Table7[[#This Row],[Merged Customer ID]],Table6_20[Merged Customer ID],Table6_20[charges],"0",0)</f>
        <v>18972.5</v>
      </c>
      <c r="N522" s="29" t="str">
        <f>_xlfn.XLOOKUP(Table7[[#This Row],[Merged Customer ID]],Table6_20[Merged Customer ID],Table6_20[Hospital tier])</f>
        <v>tier - 1</v>
      </c>
      <c r="O522" s="29" t="str">
        <f>_xlfn.XLOOKUP(Table7[[#This Row],[Merged Customer ID]],Table6_20[Merged Customer ID],Table6_20[City tier])</f>
        <v>tier - 3</v>
      </c>
      <c r="P522" s="29" t="str">
        <f>_xlfn.XLOOKUP(Table7[[#This Row],[Merged Customer ID]],Table6_20[Merged Customer ID],Table6_20[State ID])</f>
        <v>R1013</v>
      </c>
      <c r="Q522" s="35">
        <f>_xlfn.XLOOKUP(Table7[[#This Row],[Merged Customer ID]],Table6_20[Merged Customer ID],Table6_20[Age])</f>
        <v>34.62222222222222</v>
      </c>
    </row>
    <row r="523" spans="1:17" x14ac:dyDescent="0.35">
      <c r="A523" s="23" t="s">
        <v>1849</v>
      </c>
      <c r="B523" s="23" t="str">
        <f>_xlfn.XLOOKUP(Table7[[#This Row],[Merged Customer ID]],Table2_1[Merged Customer ID],Table2_1[First Name])</f>
        <v>Otstot</v>
      </c>
      <c r="C523" s="23">
        <f>_xlfn.XLOOKUP(Table7[[#This Row],[Merged Customer ID]],Table3__3_16[Customer ID],Table3__3_16[BMI])</f>
        <v>38.83</v>
      </c>
      <c r="D523" s="23">
        <f>_xlfn.XLOOKUP(Table7[[#This Row],[Merged Customer ID]],Table3__3_16[Customer ID],Table3__3_16[HBA1C])</f>
        <v>6.36</v>
      </c>
      <c r="E523" s="22" t="str">
        <f>_xlfn.XLOOKUP(Table7[[#This Row],[Merged Customer ID]],Table3__3_16[Customer ID],Table3__3_16[Heart Issues])</f>
        <v>No</v>
      </c>
      <c r="F523" s="23" t="str">
        <f>_xlfn.XLOOKUP(Table7[[#This Row],[Merged Customer ID]],Table3__3_16[Customer ID],Table3__3_16[Any Transplants])</f>
        <v>No</v>
      </c>
      <c r="G523" s="23" t="str">
        <f>_xlfn.XLOOKUP(Table7[[#This Row],[Merged Customer ID]],Table3__3_16[Customer ID],Table3__3_16[Cancer history])</f>
        <v>No</v>
      </c>
      <c r="H523" s="23">
        <f>_xlfn.XLOOKUP(Table7[[#This Row],[Merged Customer ID]],Table3__3_16[Customer ID],Table3__3_16[NumberOfMajorSurgeries])</f>
        <v>1</v>
      </c>
      <c r="I523" s="23" t="str">
        <f>_xlfn.XLOOKUP(Table7[[#This Row],[Merged Customer ID]],Table3__3_16[Customer ID],Table3__3_16[smoker])</f>
        <v>No</v>
      </c>
      <c r="J523" s="23" t="str">
        <f>_xlfn.XLOOKUP(Table7[[#This Row],[Merged Customer ID]],Table3__3_16[Customer ID],Table3__3_16[Weight Status])</f>
        <v>Obesity</v>
      </c>
      <c r="K523" s="23" t="str">
        <f>_xlfn.XLOOKUP(Table7[[#This Row],[Merged Customer ID]],Table3__3_16[Customer ID],Table3__3_16[Sugar Status])</f>
        <v>Prediabetes</v>
      </c>
      <c r="L523" s="26">
        <f>_xlfn.XLOOKUP(Table7[[#This Row],[Merged Customer ID]],Table6_20[Merged Customer ID],Table6_20[Date of Birth])</f>
        <v>33938</v>
      </c>
      <c r="M523" s="30">
        <f>_xlfn.XLOOKUP(Table7[[#This Row],[Merged Customer ID]],Table6_20[Merged Customer ID],Table6_20[charges],"0",0)</f>
        <v>18963.169999999998</v>
      </c>
      <c r="N523" s="30" t="str">
        <f>_xlfn.XLOOKUP(Table7[[#This Row],[Merged Customer ID]],Table6_20[Merged Customer ID],Table6_20[Hospital tier])</f>
        <v>tier - 1</v>
      </c>
      <c r="O523" s="30" t="str">
        <f>_xlfn.XLOOKUP(Table7[[#This Row],[Merged Customer ID]],Table6_20[Merged Customer ID],Table6_20[City tier])</f>
        <v>tier - 1</v>
      </c>
      <c r="P523" s="30" t="str">
        <f>_xlfn.XLOOKUP(Table7[[#This Row],[Merged Customer ID]],Table6_20[Merged Customer ID],Table6_20[State ID])</f>
        <v>R1013</v>
      </c>
      <c r="Q523" s="36">
        <f>_xlfn.XLOOKUP(Table7[[#This Row],[Merged Customer ID]],Table6_20[Merged Customer ID],Table6_20[Age])</f>
        <v>30.522222222222222</v>
      </c>
    </row>
    <row r="524" spans="1:17" x14ac:dyDescent="0.35">
      <c r="A524" s="22" t="s">
        <v>1848</v>
      </c>
      <c r="B524" s="22" t="str">
        <f>_xlfn.XLOOKUP(Table7[[#This Row],[Merged Customer ID]],Table2_1[Merged Customer ID],Table2_1[First Name])</f>
        <v>Bowley</v>
      </c>
      <c r="C524" s="22">
        <f>_xlfn.XLOOKUP(Table7[[#This Row],[Merged Customer ID]],Table3__3_16[Customer ID],Table3__3_16[BMI])</f>
        <v>27.6</v>
      </c>
      <c r="D524" s="22">
        <f>_xlfn.XLOOKUP(Table7[[#This Row],[Merged Customer ID]],Table3__3_16[Customer ID],Table3__3_16[HBA1C])</f>
        <v>5.36</v>
      </c>
      <c r="E524" s="22" t="str">
        <f>_xlfn.XLOOKUP(Table7[[#This Row],[Merged Customer ID]],Table3__3_16[Customer ID],Table3__3_16[Heart Issues])</f>
        <v>No</v>
      </c>
      <c r="F524" s="22" t="str">
        <f>_xlfn.XLOOKUP(Table7[[#This Row],[Merged Customer ID]],Table3__3_16[Customer ID],Table3__3_16[Any Transplants])</f>
        <v>No</v>
      </c>
      <c r="G524" s="22" t="str">
        <f>_xlfn.XLOOKUP(Table7[[#This Row],[Merged Customer ID]],Table3__3_16[Customer ID],Table3__3_16[Cancer history])</f>
        <v>No</v>
      </c>
      <c r="H524" s="22">
        <f>_xlfn.XLOOKUP(Table7[[#This Row],[Merged Customer ID]],Table3__3_16[Customer ID],Table3__3_16[NumberOfMajorSurgeries])</f>
        <v>1</v>
      </c>
      <c r="I524" s="22" t="str">
        <f>_xlfn.XLOOKUP(Table7[[#This Row],[Merged Customer ID]],Table3__3_16[Customer ID],Table3__3_16[smoker])</f>
        <v>No</v>
      </c>
      <c r="J524" s="22" t="str">
        <f>_xlfn.XLOOKUP(Table7[[#This Row],[Merged Customer ID]],Table3__3_16[Customer ID],Table3__3_16[Weight Status])</f>
        <v>Overweight</v>
      </c>
      <c r="K524" s="22" t="str">
        <f>_xlfn.XLOOKUP(Table7[[#This Row],[Merged Customer ID]],Table3__3_16[Customer ID],Table3__3_16[Sugar Status])</f>
        <v>Normal</v>
      </c>
      <c r="L524" s="25">
        <f>_xlfn.XLOOKUP(Table7[[#This Row],[Merged Customer ID]],Table6_20[Merged Customer ID],Table6_20[Date of Birth])</f>
        <v>36013</v>
      </c>
      <c r="M524" s="29">
        <f>_xlfn.XLOOKUP(Table7[[#This Row],[Merged Customer ID]],Table6_20[Merged Customer ID],Table6_20[charges],"0",0)</f>
        <v>18955.22</v>
      </c>
      <c r="N524" s="29" t="str">
        <f>_xlfn.XLOOKUP(Table7[[#This Row],[Merged Customer ID]],Table6_20[Merged Customer ID],Table6_20[Hospital tier])</f>
        <v>tier - 1</v>
      </c>
      <c r="O524" s="29" t="str">
        <f>_xlfn.XLOOKUP(Table7[[#This Row],[Merged Customer ID]],Table6_20[Merged Customer ID],Table6_20[City tier])</f>
        <v>tier - 3</v>
      </c>
      <c r="P524" s="29" t="str">
        <f>_xlfn.XLOOKUP(Table7[[#This Row],[Merged Customer ID]],Table6_20[Merged Customer ID],Table6_20[State ID])</f>
        <v>R1011</v>
      </c>
      <c r="Q524" s="35">
        <f>_xlfn.XLOOKUP(Table7[[#This Row],[Merged Customer ID]],Table6_20[Merged Customer ID],Table6_20[Age])</f>
        <v>24.838888888888889</v>
      </c>
    </row>
    <row r="525" spans="1:17" x14ac:dyDescent="0.35">
      <c r="A525" s="23" t="s">
        <v>1847</v>
      </c>
      <c r="B525" s="23" t="str">
        <f>_xlfn.XLOOKUP(Table7[[#This Row],[Merged Customer ID]],Table2_1[Merged Customer ID],Table2_1[First Name])</f>
        <v>Rogers</v>
      </c>
      <c r="C525" s="23">
        <f>_xlfn.XLOOKUP(Table7[[#This Row],[Merged Customer ID]],Table3__3_16[Customer ID],Table3__3_16[BMI])</f>
        <v>46.4</v>
      </c>
      <c r="D525" s="23">
        <f>_xlfn.XLOOKUP(Table7[[#This Row],[Merged Customer ID]],Table3__3_16[Customer ID],Table3__3_16[HBA1C])</f>
        <v>8.3699999999999992</v>
      </c>
      <c r="E525" s="22" t="str">
        <f>_xlfn.XLOOKUP(Table7[[#This Row],[Merged Customer ID]],Table3__3_16[Customer ID],Table3__3_16[Heart Issues])</f>
        <v>Yes</v>
      </c>
      <c r="F525" s="23" t="str">
        <f>_xlfn.XLOOKUP(Table7[[#This Row],[Merged Customer ID]],Table3__3_16[Customer ID],Table3__3_16[Any Transplants])</f>
        <v>No</v>
      </c>
      <c r="G525" s="23" t="str">
        <f>_xlfn.XLOOKUP(Table7[[#This Row],[Merged Customer ID]],Table3__3_16[Customer ID],Table3__3_16[Cancer history])</f>
        <v>Yes</v>
      </c>
      <c r="H525" s="23">
        <f>_xlfn.XLOOKUP(Table7[[#This Row],[Merged Customer ID]],Table3__3_16[Customer ID],Table3__3_16[NumberOfMajorSurgeries])</f>
        <v>1</v>
      </c>
      <c r="I525" s="23" t="str">
        <f>_xlfn.XLOOKUP(Table7[[#This Row],[Merged Customer ID]],Table3__3_16[Customer ID],Table3__3_16[smoker])</f>
        <v>No</v>
      </c>
      <c r="J525" s="23" t="str">
        <f>_xlfn.XLOOKUP(Table7[[#This Row],[Merged Customer ID]],Table3__3_16[Customer ID],Table3__3_16[Weight Status])</f>
        <v>Obesity</v>
      </c>
      <c r="K525" s="23" t="str">
        <f>_xlfn.XLOOKUP(Table7[[#This Row],[Merged Customer ID]],Table3__3_16[Customer ID],Table3__3_16[Sugar Status])</f>
        <v>Diabetes</v>
      </c>
      <c r="L525" s="26">
        <f>_xlfn.XLOOKUP(Table7[[#This Row],[Merged Customer ID]],Table6_20[Merged Customer ID],Table6_20[Date of Birth])</f>
        <v>23304</v>
      </c>
      <c r="M525" s="30">
        <f>_xlfn.XLOOKUP(Table7[[#This Row],[Merged Customer ID]],Table6_20[Merged Customer ID],Table6_20[charges],"0",0)</f>
        <v>18954.560000000001</v>
      </c>
      <c r="N525" s="30" t="str">
        <f>_xlfn.XLOOKUP(Table7[[#This Row],[Merged Customer ID]],Table6_20[Merged Customer ID],Table6_20[Hospital tier])</f>
        <v>tier - 1</v>
      </c>
      <c r="O525" s="30" t="str">
        <f>_xlfn.XLOOKUP(Table7[[#This Row],[Merged Customer ID]],Table6_20[Merged Customer ID],Table6_20[City tier])</f>
        <v>tier - 1</v>
      </c>
      <c r="P525" s="30" t="str">
        <f>_xlfn.XLOOKUP(Table7[[#This Row],[Merged Customer ID]],Table6_20[Merged Customer ID],Table6_20[State ID])</f>
        <v>R1026</v>
      </c>
      <c r="Q525" s="36">
        <f>_xlfn.XLOOKUP(Table7[[#This Row],[Merged Customer ID]],Table6_20[Merged Customer ID],Table6_20[Age])</f>
        <v>59.633333333333333</v>
      </c>
    </row>
    <row r="526" spans="1:17" x14ac:dyDescent="0.35">
      <c r="A526" s="22" t="s">
        <v>1846</v>
      </c>
      <c r="B526" s="22" t="str">
        <f>_xlfn.XLOOKUP(Table7[[#This Row],[Merged Customer ID]],Table2_1[Merged Customer ID],Table2_1[First Name])</f>
        <v>Mclaughlin</v>
      </c>
      <c r="C526" s="22">
        <f>_xlfn.XLOOKUP(Table7[[#This Row],[Merged Customer ID]],Table3__3_16[Customer ID],Table3__3_16[BMI])</f>
        <v>51.92</v>
      </c>
      <c r="D526" s="22">
        <f>_xlfn.XLOOKUP(Table7[[#This Row],[Merged Customer ID]],Table3__3_16[Customer ID],Table3__3_16[HBA1C])</f>
        <v>5.18</v>
      </c>
      <c r="E526" s="22" t="str">
        <f>_xlfn.XLOOKUP(Table7[[#This Row],[Merged Customer ID]],Table3__3_16[Customer ID],Table3__3_16[Heart Issues])</f>
        <v>Yes</v>
      </c>
      <c r="F526" s="22" t="str">
        <f>_xlfn.XLOOKUP(Table7[[#This Row],[Merged Customer ID]],Table3__3_16[Customer ID],Table3__3_16[Any Transplants])</f>
        <v>No</v>
      </c>
      <c r="G526" s="22" t="str">
        <f>_xlfn.XLOOKUP(Table7[[#This Row],[Merged Customer ID]],Table3__3_16[Customer ID],Table3__3_16[Cancer history])</f>
        <v>Yes</v>
      </c>
      <c r="H526" s="22">
        <f>_xlfn.XLOOKUP(Table7[[#This Row],[Merged Customer ID]],Table3__3_16[Customer ID],Table3__3_16[NumberOfMajorSurgeries])</f>
        <v>1</v>
      </c>
      <c r="I526" s="22" t="str">
        <f>_xlfn.XLOOKUP(Table7[[#This Row],[Merged Customer ID]],Table3__3_16[Customer ID],Table3__3_16[smoker])</f>
        <v>No</v>
      </c>
      <c r="J526" s="22" t="str">
        <f>_xlfn.XLOOKUP(Table7[[#This Row],[Merged Customer ID]],Table3__3_16[Customer ID],Table3__3_16[Weight Status])</f>
        <v>Obesity</v>
      </c>
      <c r="K526" s="22" t="str">
        <f>_xlfn.XLOOKUP(Table7[[#This Row],[Merged Customer ID]],Table3__3_16[Customer ID],Table3__3_16[Sugar Status])</f>
        <v>Normal</v>
      </c>
      <c r="L526" s="25">
        <f>_xlfn.XLOOKUP(Table7[[#This Row],[Merged Customer ID]],Table6_20[Merged Customer ID],Table6_20[Date of Birth])</f>
        <v>25418</v>
      </c>
      <c r="M526" s="29">
        <f>_xlfn.XLOOKUP(Table7[[#This Row],[Merged Customer ID]],Table6_20[Merged Customer ID],Table6_20[charges],"0",0)</f>
        <v>18932.810000000001</v>
      </c>
      <c r="N526" s="29" t="str">
        <f>_xlfn.XLOOKUP(Table7[[#This Row],[Merged Customer ID]],Table6_20[Merged Customer ID],Table6_20[Hospital tier])</f>
        <v>tier - 1</v>
      </c>
      <c r="O526" s="29" t="str">
        <f>_xlfn.XLOOKUP(Table7[[#This Row],[Merged Customer ID]],Table6_20[Merged Customer ID],Table6_20[City tier])</f>
        <v>tier - 3</v>
      </c>
      <c r="P526" s="29" t="str">
        <f>_xlfn.XLOOKUP(Table7[[#This Row],[Merged Customer ID]],Table6_20[Merged Customer ID],Table6_20[State ID])</f>
        <v>R1012</v>
      </c>
      <c r="Q526" s="35">
        <f>_xlfn.XLOOKUP(Table7[[#This Row],[Merged Customer ID]],Table6_20[Merged Customer ID],Table6_20[Age])</f>
        <v>53.847222222222221</v>
      </c>
    </row>
    <row r="527" spans="1:17" x14ac:dyDescent="0.35">
      <c r="A527" s="23" t="s">
        <v>1845</v>
      </c>
      <c r="B527" s="23" t="str">
        <f>_xlfn.XLOOKUP(Table7[[#This Row],[Merged Customer ID]],Table2_1[Merged Customer ID],Table2_1[First Name])</f>
        <v>Ziegler</v>
      </c>
      <c r="C527" s="23">
        <f>_xlfn.XLOOKUP(Table7[[#This Row],[Merged Customer ID]],Table3__3_16[Customer ID],Table3__3_16[BMI])</f>
        <v>32.395000000000003</v>
      </c>
      <c r="D527" s="23">
        <f>_xlfn.XLOOKUP(Table7[[#This Row],[Merged Customer ID]],Table3__3_16[Customer ID],Table3__3_16[HBA1C])</f>
        <v>5.68</v>
      </c>
      <c r="E527" s="22" t="str">
        <f>_xlfn.XLOOKUP(Table7[[#This Row],[Merged Customer ID]],Table3__3_16[Customer ID],Table3__3_16[Heart Issues])</f>
        <v>Yes</v>
      </c>
      <c r="F527" s="23" t="str">
        <f>_xlfn.XLOOKUP(Table7[[#This Row],[Merged Customer ID]],Table3__3_16[Customer ID],Table3__3_16[Any Transplants])</f>
        <v>No</v>
      </c>
      <c r="G527" s="23" t="str">
        <f>_xlfn.XLOOKUP(Table7[[#This Row],[Merged Customer ID]],Table3__3_16[Customer ID],Table3__3_16[Cancer history])</f>
        <v>No</v>
      </c>
      <c r="H527" s="23">
        <f>_xlfn.XLOOKUP(Table7[[#This Row],[Merged Customer ID]],Table3__3_16[Customer ID],Table3__3_16[NumberOfMajorSurgeries])</f>
        <v>1</v>
      </c>
      <c r="I527" s="23" t="str">
        <f>_xlfn.XLOOKUP(Table7[[#This Row],[Merged Customer ID]],Table3__3_16[Customer ID],Table3__3_16[smoker])</f>
        <v>No</v>
      </c>
      <c r="J527" s="23" t="str">
        <f>_xlfn.XLOOKUP(Table7[[#This Row],[Merged Customer ID]],Table3__3_16[Customer ID],Table3__3_16[Weight Status])</f>
        <v>Obesity</v>
      </c>
      <c r="K527" s="23" t="str">
        <f>_xlfn.XLOOKUP(Table7[[#This Row],[Merged Customer ID]],Table3__3_16[Customer ID],Table3__3_16[Sugar Status])</f>
        <v>Normal</v>
      </c>
      <c r="L527" s="26">
        <f>_xlfn.XLOOKUP(Table7[[#This Row],[Merged Customer ID]],Table6_20[Merged Customer ID],Table6_20[Date of Birth])</f>
        <v>34969</v>
      </c>
      <c r="M527" s="30">
        <f>_xlfn.XLOOKUP(Table7[[#This Row],[Merged Customer ID]],Table6_20[Merged Customer ID],Table6_20[charges],"0",0)</f>
        <v>18903.490000000002</v>
      </c>
      <c r="N527" s="30" t="str">
        <f>_xlfn.XLOOKUP(Table7[[#This Row],[Merged Customer ID]],Table6_20[Merged Customer ID],Table6_20[Hospital tier])</f>
        <v>tier - 1</v>
      </c>
      <c r="O527" s="30" t="str">
        <f>_xlfn.XLOOKUP(Table7[[#This Row],[Merged Customer ID]],Table6_20[Merged Customer ID],Table6_20[City tier])</f>
        <v>tier - 2</v>
      </c>
      <c r="P527" s="30" t="str">
        <f>_xlfn.XLOOKUP(Table7[[#This Row],[Merged Customer ID]],Table6_20[Merged Customer ID],Table6_20[State ID])</f>
        <v>R1024</v>
      </c>
      <c r="Q527" s="36">
        <f>_xlfn.XLOOKUP(Table7[[#This Row],[Merged Customer ID]],Table6_20[Merged Customer ID],Table6_20[Age])</f>
        <v>27.697222222222223</v>
      </c>
    </row>
    <row r="528" spans="1:17" x14ac:dyDescent="0.35">
      <c r="A528" s="22" t="s">
        <v>1844</v>
      </c>
      <c r="B528" s="22" t="str">
        <f>_xlfn.XLOOKUP(Table7[[#This Row],[Merged Customer ID]],Table2_1[Merged Customer ID],Table2_1[First Name])</f>
        <v>Hughey</v>
      </c>
      <c r="C528" s="22">
        <f>_xlfn.XLOOKUP(Table7[[#This Row],[Merged Customer ID]],Table3__3_16[Customer ID],Table3__3_16[BMI])</f>
        <v>46.19</v>
      </c>
      <c r="D528" s="22">
        <f>_xlfn.XLOOKUP(Table7[[#This Row],[Merged Customer ID]],Table3__3_16[Customer ID],Table3__3_16[HBA1C])</f>
        <v>7.31</v>
      </c>
      <c r="E528" s="22" t="str">
        <f>_xlfn.XLOOKUP(Table7[[#This Row],[Merged Customer ID]],Table3__3_16[Customer ID],Table3__3_16[Heart Issues])</f>
        <v>Yes</v>
      </c>
      <c r="F528" s="22" t="str">
        <f>_xlfn.XLOOKUP(Table7[[#This Row],[Merged Customer ID]],Table3__3_16[Customer ID],Table3__3_16[Any Transplants])</f>
        <v>No</v>
      </c>
      <c r="G528" s="22" t="str">
        <f>_xlfn.XLOOKUP(Table7[[#This Row],[Merged Customer ID]],Table3__3_16[Customer ID],Table3__3_16[Cancer history])</f>
        <v>Yes</v>
      </c>
      <c r="H528" s="22">
        <f>_xlfn.XLOOKUP(Table7[[#This Row],[Merged Customer ID]],Table3__3_16[Customer ID],Table3__3_16[NumberOfMajorSurgeries])</f>
        <v>1</v>
      </c>
      <c r="I528" s="22" t="str">
        <f>_xlfn.XLOOKUP(Table7[[#This Row],[Merged Customer ID]],Table3__3_16[Customer ID],Table3__3_16[smoker])</f>
        <v>No</v>
      </c>
      <c r="J528" s="22" t="str">
        <f>_xlfn.XLOOKUP(Table7[[#This Row],[Merged Customer ID]],Table3__3_16[Customer ID],Table3__3_16[Weight Status])</f>
        <v>Obesity</v>
      </c>
      <c r="K528" s="22" t="str">
        <f>_xlfn.XLOOKUP(Table7[[#This Row],[Merged Customer ID]],Table3__3_16[Customer ID],Table3__3_16[Sugar Status])</f>
        <v>Diabetes</v>
      </c>
      <c r="L528" s="25">
        <f>_xlfn.XLOOKUP(Table7[[#This Row],[Merged Customer ID]],Table6_20[Merged Customer ID],Table6_20[Date of Birth])</f>
        <v>23351</v>
      </c>
      <c r="M528" s="29">
        <f>_xlfn.XLOOKUP(Table7[[#This Row],[Merged Customer ID]],Table6_20[Merged Customer ID],Table6_20[charges],"0",0)</f>
        <v>18883.330000000002</v>
      </c>
      <c r="N528" s="29" t="str">
        <f>_xlfn.XLOOKUP(Table7[[#This Row],[Merged Customer ID]],Table6_20[Merged Customer ID],Table6_20[Hospital tier])</f>
        <v>tier - 1</v>
      </c>
      <c r="O528" s="29" t="str">
        <f>_xlfn.XLOOKUP(Table7[[#This Row],[Merged Customer ID]],Table6_20[Merged Customer ID],Table6_20[City tier])</f>
        <v>tier - 1</v>
      </c>
      <c r="P528" s="29" t="str">
        <f>_xlfn.XLOOKUP(Table7[[#This Row],[Merged Customer ID]],Table6_20[Merged Customer ID],Table6_20[State ID])</f>
        <v>R1026</v>
      </c>
      <c r="Q528" s="35">
        <f>_xlfn.XLOOKUP(Table7[[#This Row],[Merged Customer ID]],Table6_20[Merged Customer ID],Table6_20[Age])</f>
        <v>59.505555555555553</v>
      </c>
    </row>
    <row r="529" spans="1:17" x14ac:dyDescent="0.35">
      <c r="A529" s="23" t="s">
        <v>1843</v>
      </c>
      <c r="B529" s="23" t="str">
        <f>_xlfn.XLOOKUP(Table7[[#This Row],[Merged Customer ID]],Table2_1[Merged Customer ID],Table2_1[First Name])</f>
        <v>Knast</v>
      </c>
      <c r="C529" s="23">
        <f>_xlfn.XLOOKUP(Table7[[#This Row],[Merged Customer ID]],Table3__3_16[Customer ID],Table3__3_16[BMI])</f>
        <v>27.93</v>
      </c>
      <c r="D529" s="23">
        <f>_xlfn.XLOOKUP(Table7[[#This Row],[Merged Customer ID]],Table3__3_16[Customer ID],Table3__3_16[HBA1C])</f>
        <v>4.67</v>
      </c>
      <c r="E529" s="22" t="str">
        <f>_xlfn.XLOOKUP(Table7[[#This Row],[Merged Customer ID]],Table3__3_16[Customer ID],Table3__3_16[Heart Issues])</f>
        <v>No</v>
      </c>
      <c r="F529" s="23" t="str">
        <f>_xlfn.XLOOKUP(Table7[[#This Row],[Merged Customer ID]],Table3__3_16[Customer ID],Table3__3_16[Any Transplants])</f>
        <v>No</v>
      </c>
      <c r="G529" s="23" t="str">
        <f>_xlfn.XLOOKUP(Table7[[#This Row],[Merged Customer ID]],Table3__3_16[Customer ID],Table3__3_16[Cancer history])</f>
        <v>Yes</v>
      </c>
      <c r="H529" s="23">
        <f>_xlfn.XLOOKUP(Table7[[#This Row],[Merged Customer ID]],Table3__3_16[Customer ID],Table3__3_16[NumberOfMajorSurgeries])</f>
        <v>1</v>
      </c>
      <c r="I529" s="23" t="str">
        <f>_xlfn.XLOOKUP(Table7[[#This Row],[Merged Customer ID]],Table3__3_16[Customer ID],Table3__3_16[smoker])</f>
        <v>No</v>
      </c>
      <c r="J529" s="23" t="str">
        <f>_xlfn.XLOOKUP(Table7[[#This Row],[Merged Customer ID]],Table3__3_16[Customer ID],Table3__3_16[Weight Status])</f>
        <v>Overweight</v>
      </c>
      <c r="K529" s="23" t="str">
        <f>_xlfn.XLOOKUP(Table7[[#This Row],[Merged Customer ID]],Table3__3_16[Customer ID],Table3__3_16[Sugar Status])</f>
        <v>Normal</v>
      </c>
      <c r="L529" s="26">
        <f>_xlfn.XLOOKUP(Table7[[#This Row],[Merged Customer ID]],Table6_20[Merged Customer ID],Table6_20[Date of Birth])</f>
        <v>37826</v>
      </c>
      <c r="M529" s="30">
        <f>_xlfn.XLOOKUP(Table7[[#This Row],[Merged Customer ID]],Table6_20[Merged Customer ID],Table6_20[charges],"0",0)</f>
        <v>18838.7</v>
      </c>
      <c r="N529" s="30" t="str">
        <f>_xlfn.XLOOKUP(Table7[[#This Row],[Merged Customer ID]],Table6_20[Merged Customer ID],Table6_20[Hospital tier])</f>
        <v>tier - 1</v>
      </c>
      <c r="O529" s="30" t="str">
        <f>_xlfn.XLOOKUP(Table7[[#This Row],[Merged Customer ID]],Table6_20[Merged Customer ID],Table6_20[City tier])</f>
        <v>tier - 3</v>
      </c>
      <c r="P529" s="30" t="str">
        <f>_xlfn.XLOOKUP(Table7[[#This Row],[Merged Customer ID]],Table6_20[Merged Customer ID],Table6_20[State ID])</f>
        <v>R1012</v>
      </c>
      <c r="Q529" s="36">
        <f>_xlfn.XLOOKUP(Table7[[#This Row],[Merged Customer ID]],Table6_20[Merged Customer ID],Table6_20[Age])</f>
        <v>19.872222222222224</v>
      </c>
    </row>
    <row r="530" spans="1:17" x14ac:dyDescent="0.35">
      <c r="A530" s="22" t="s">
        <v>1842</v>
      </c>
      <c r="B530" s="22" t="str">
        <f>_xlfn.XLOOKUP(Table7[[#This Row],[Merged Customer ID]],Table2_1[Merged Customer ID],Table2_1[First Name])</f>
        <v>Stob</v>
      </c>
      <c r="C530" s="22">
        <f>_xlfn.XLOOKUP(Table7[[#This Row],[Merged Customer ID]],Table3__3_16[Customer ID],Table3__3_16[BMI])</f>
        <v>45.62</v>
      </c>
      <c r="D530" s="22">
        <f>_xlfn.XLOOKUP(Table7[[#This Row],[Merged Customer ID]],Table3__3_16[Customer ID],Table3__3_16[HBA1C])</f>
        <v>6.87</v>
      </c>
      <c r="E530" s="22" t="str">
        <f>_xlfn.XLOOKUP(Table7[[#This Row],[Merged Customer ID]],Table3__3_16[Customer ID],Table3__3_16[Heart Issues])</f>
        <v>No</v>
      </c>
      <c r="F530" s="22" t="str">
        <f>_xlfn.XLOOKUP(Table7[[#This Row],[Merged Customer ID]],Table3__3_16[Customer ID],Table3__3_16[Any Transplants])</f>
        <v>No</v>
      </c>
      <c r="G530" s="22" t="str">
        <f>_xlfn.XLOOKUP(Table7[[#This Row],[Merged Customer ID]],Table3__3_16[Customer ID],Table3__3_16[Cancer history])</f>
        <v>No</v>
      </c>
      <c r="H530" s="22">
        <f>_xlfn.XLOOKUP(Table7[[#This Row],[Merged Customer ID]],Table3__3_16[Customer ID],Table3__3_16[NumberOfMajorSurgeries])</f>
        <v>0</v>
      </c>
      <c r="I530" s="22" t="str">
        <f>_xlfn.XLOOKUP(Table7[[#This Row],[Merged Customer ID]],Table3__3_16[Customer ID],Table3__3_16[smoker])</f>
        <v>No</v>
      </c>
      <c r="J530" s="22" t="str">
        <f>_xlfn.XLOOKUP(Table7[[#This Row],[Merged Customer ID]],Table3__3_16[Customer ID],Table3__3_16[Weight Status])</f>
        <v>Obesity</v>
      </c>
      <c r="K530" s="22" t="str">
        <f>_xlfn.XLOOKUP(Table7[[#This Row],[Merged Customer ID]],Table3__3_16[Customer ID],Table3__3_16[Sugar Status])</f>
        <v>Diabetes</v>
      </c>
      <c r="L530" s="25">
        <f>_xlfn.XLOOKUP(Table7[[#This Row],[Merged Customer ID]],Table6_20[Merged Customer ID],Table6_20[Date of Birth])</f>
        <v>22998</v>
      </c>
      <c r="M530" s="29">
        <f>_xlfn.XLOOKUP(Table7[[#This Row],[Merged Customer ID]],Table6_20[Merged Customer ID],Table6_20[charges],"0",0)</f>
        <v>18815.53</v>
      </c>
      <c r="N530" s="29" t="str">
        <f>_xlfn.XLOOKUP(Table7[[#This Row],[Merged Customer ID]],Table6_20[Merged Customer ID],Table6_20[Hospital tier])</f>
        <v>tier - 1</v>
      </c>
      <c r="O530" s="29" t="str">
        <f>_xlfn.XLOOKUP(Table7[[#This Row],[Merged Customer ID]],Table6_20[Merged Customer ID],Table6_20[City tier])</f>
        <v>tier - 1</v>
      </c>
      <c r="P530" s="29" t="str">
        <f>_xlfn.XLOOKUP(Table7[[#This Row],[Merged Customer ID]],Table6_20[Merged Customer ID],Table6_20[State ID])</f>
        <v>R1023</v>
      </c>
      <c r="Q530" s="35">
        <f>_xlfn.XLOOKUP(Table7[[#This Row],[Merged Customer ID]],Table6_20[Merged Customer ID],Table6_20[Age])</f>
        <v>60.472222222222221</v>
      </c>
    </row>
    <row r="531" spans="1:17" x14ac:dyDescent="0.35">
      <c r="A531" s="23" t="s">
        <v>1841</v>
      </c>
      <c r="B531" s="23" t="str">
        <f>_xlfn.XLOOKUP(Table7[[#This Row],[Merged Customer ID]],Table2_1[Merged Customer ID],Table2_1[First Name])</f>
        <v>Jensen</v>
      </c>
      <c r="C531" s="23">
        <f>_xlfn.XLOOKUP(Table7[[#This Row],[Merged Customer ID]],Table3__3_16[Customer ID],Table3__3_16[BMI])</f>
        <v>35.31</v>
      </c>
      <c r="D531" s="23">
        <f>_xlfn.XLOOKUP(Table7[[#This Row],[Merged Customer ID]],Table3__3_16[Customer ID],Table3__3_16[HBA1C])</f>
        <v>5.87</v>
      </c>
      <c r="E531" s="22" t="str">
        <f>_xlfn.XLOOKUP(Table7[[#This Row],[Merged Customer ID]],Table3__3_16[Customer ID],Table3__3_16[Heart Issues])</f>
        <v>No</v>
      </c>
      <c r="F531" s="23" t="str">
        <f>_xlfn.XLOOKUP(Table7[[#This Row],[Merged Customer ID]],Table3__3_16[Customer ID],Table3__3_16[Any Transplants])</f>
        <v>No</v>
      </c>
      <c r="G531" s="23" t="str">
        <f>_xlfn.XLOOKUP(Table7[[#This Row],[Merged Customer ID]],Table3__3_16[Customer ID],Table3__3_16[Cancer history])</f>
        <v>Yes</v>
      </c>
      <c r="H531" s="23">
        <f>_xlfn.XLOOKUP(Table7[[#This Row],[Merged Customer ID]],Table3__3_16[Customer ID],Table3__3_16[NumberOfMajorSurgeries])</f>
        <v>1</v>
      </c>
      <c r="I531" s="23" t="str">
        <f>_xlfn.XLOOKUP(Table7[[#This Row],[Merged Customer ID]],Table3__3_16[Customer ID],Table3__3_16[smoker])</f>
        <v>No</v>
      </c>
      <c r="J531" s="23" t="str">
        <f>_xlfn.XLOOKUP(Table7[[#This Row],[Merged Customer ID]],Table3__3_16[Customer ID],Table3__3_16[Weight Status])</f>
        <v>Obesity</v>
      </c>
      <c r="K531" s="23" t="str">
        <f>_xlfn.XLOOKUP(Table7[[#This Row],[Merged Customer ID]],Table3__3_16[Customer ID],Table3__3_16[Sugar Status])</f>
        <v>Prediabetes</v>
      </c>
      <c r="L531" s="26">
        <f>_xlfn.XLOOKUP(Table7[[#This Row],[Merged Customer ID]],Table6_20[Merged Customer ID],Table6_20[Date of Birth])</f>
        <v>29143</v>
      </c>
      <c r="M531" s="30">
        <f>_xlfn.XLOOKUP(Table7[[#This Row],[Merged Customer ID]],Table6_20[Merged Customer ID],Table6_20[charges],"0",0)</f>
        <v>18806.150000000001</v>
      </c>
      <c r="N531" s="30" t="str">
        <f>_xlfn.XLOOKUP(Table7[[#This Row],[Merged Customer ID]],Table6_20[Merged Customer ID],Table6_20[Hospital tier])</f>
        <v>tier - 1</v>
      </c>
      <c r="O531" s="30" t="str">
        <f>_xlfn.XLOOKUP(Table7[[#This Row],[Merged Customer ID]],Table6_20[Merged Customer ID],Table6_20[City tier])</f>
        <v>tier - 2</v>
      </c>
      <c r="P531" s="30" t="str">
        <f>_xlfn.XLOOKUP(Table7[[#This Row],[Merged Customer ID]],Table6_20[Merged Customer ID],Table6_20[State ID])</f>
        <v>R1013</v>
      </c>
      <c r="Q531" s="36">
        <f>_xlfn.XLOOKUP(Table7[[#This Row],[Merged Customer ID]],Table6_20[Merged Customer ID],Table6_20[Age])</f>
        <v>43.647222222222226</v>
      </c>
    </row>
    <row r="532" spans="1:17" x14ac:dyDescent="0.35">
      <c r="A532" s="22" t="s">
        <v>1840</v>
      </c>
      <c r="B532" s="22" t="str">
        <f>_xlfn.XLOOKUP(Table7[[#This Row],[Merged Customer ID]],Table2_1[Merged Customer ID],Table2_1[First Name])</f>
        <v>Mutter</v>
      </c>
      <c r="C532" s="22">
        <f>_xlfn.XLOOKUP(Table7[[#This Row],[Merged Customer ID]],Table3__3_16[Customer ID],Table3__3_16[BMI])</f>
        <v>30.4</v>
      </c>
      <c r="D532" s="22">
        <f>_xlfn.XLOOKUP(Table7[[#This Row],[Merged Customer ID]],Table3__3_16[Customer ID],Table3__3_16[HBA1C])</f>
        <v>4.07</v>
      </c>
      <c r="E532" s="22" t="str">
        <f>_xlfn.XLOOKUP(Table7[[#This Row],[Merged Customer ID]],Table3__3_16[Customer ID],Table3__3_16[Heart Issues])</f>
        <v>Yes</v>
      </c>
      <c r="F532" s="22" t="str">
        <f>_xlfn.XLOOKUP(Table7[[#This Row],[Merged Customer ID]],Table3__3_16[Customer ID],Table3__3_16[Any Transplants])</f>
        <v>No</v>
      </c>
      <c r="G532" s="22" t="str">
        <f>_xlfn.XLOOKUP(Table7[[#This Row],[Merged Customer ID]],Table3__3_16[Customer ID],Table3__3_16[Cancer history])</f>
        <v>No</v>
      </c>
      <c r="H532" s="22">
        <f>_xlfn.XLOOKUP(Table7[[#This Row],[Merged Customer ID]],Table3__3_16[Customer ID],Table3__3_16[NumberOfMajorSurgeries])</f>
        <v>1</v>
      </c>
      <c r="I532" s="22" t="str">
        <f>_xlfn.XLOOKUP(Table7[[#This Row],[Merged Customer ID]],Table3__3_16[Customer ID],Table3__3_16[smoker])</f>
        <v>No</v>
      </c>
      <c r="J532" s="22" t="str">
        <f>_xlfn.XLOOKUP(Table7[[#This Row],[Merged Customer ID]],Table3__3_16[Customer ID],Table3__3_16[Weight Status])</f>
        <v>Obesity</v>
      </c>
      <c r="K532" s="22" t="str">
        <f>_xlfn.XLOOKUP(Table7[[#This Row],[Merged Customer ID]],Table3__3_16[Customer ID],Table3__3_16[Sugar Status])</f>
        <v>Normal</v>
      </c>
      <c r="L532" s="25">
        <f>_xlfn.XLOOKUP(Table7[[#This Row],[Merged Customer ID]],Table6_20[Merged Customer ID],Table6_20[Date of Birth])</f>
        <v>35031</v>
      </c>
      <c r="M532" s="29">
        <f>_xlfn.XLOOKUP(Table7[[#This Row],[Merged Customer ID]],Table6_20[Merged Customer ID],Table6_20[charges],"0",0)</f>
        <v>18804.75</v>
      </c>
      <c r="N532" s="29" t="str">
        <f>_xlfn.XLOOKUP(Table7[[#This Row],[Merged Customer ID]],Table6_20[Merged Customer ID],Table6_20[Hospital tier])</f>
        <v>tier - 1</v>
      </c>
      <c r="O532" s="29" t="str">
        <f>_xlfn.XLOOKUP(Table7[[#This Row],[Merged Customer ID]],Table6_20[Merged Customer ID],Table6_20[City tier])</f>
        <v>tier - 1</v>
      </c>
      <c r="P532" s="29" t="str">
        <f>_xlfn.XLOOKUP(Table7[[#This Row],[Merged Customer ID]],Table6_20[Merged Customer ID],Table6_20[State ID])</f>
        <v>R1012</v>
      </c>
      <c r="Q532" s="35">
        <f>_xlfn.XLOOKUP(Table7[[#This Row],[Merged Customer ID]],Table6_20[Merged Customer ID],Table6_20[Age])</f>
        <v>27.527777777777779</v>
      </c>
    </row>
    <row r="533" spans="1:17" x14ac:dyDescent="0.35">
      <c r="A533" s="23" t="s">
        <v>1839</v>
      </c>
      <c r="B533" s="23" t="str">
        <f>_xlfn.XLOOKUP(Table7[[#This Row],[Merged Customer ID]],Table2_1[Merged Customer ID],Table2_1[First Name])</f>
        <v>Ahern</v>
      </c>
      <c r="C533" s="23">
        <f>_xlfn.XLOOKUP(Table7[[#This Row],[Merged Customer ID]],Table3__3_16[Customer ID],Table3__3_16[BMI])</f>
        <v>20.13</v>
      </c>
      <c r="D533" s="23">
        <f>_xlfn.XLOOKUP(Table7[[#This Row],[Merged Customer ID]],Table3__3_16[Customer ID],Table3__3_16[HBA1C])</f>
        <v>6.47</v>
      </c>
      <c r="E533" s="22" t="str">
        <f>_xlfn.XLOOKUP(Table7[[#This Row],[Merged Customer ID]],Table3__3_16[Customer ID],Table3__3_16[Heart Issues])</f>
        <v>No</v>
      </c>
      <c r="F533" s="23" t="str">
        <f>_xlfn.XLOOKUP(Table7[[#This Row],[Merged Customer ID]],Table3__3_16[Customer ID],Table3__3_16[Any Transplants])</f>
        <v>No</v>
      </c>
      <c r="G533" s="23" t="str">
        <f>_xlfn.XLOOKUP(Table7[[#This Row],[Merged Customer ID]],Table3__3_16[Customer ID],Table3__3_16[Cancer history])</f>
        <v>Yes</v>
      </c>
      <c r="H533" s="23">
        <f>_xlfn.XLOOKUP(Table7[[#This Row],[Merged Customer ID]],Table3__3_16[Customer ID],Table3__3_16[NumberOfMajorSurgeries])</f>
        <v>1</v>
      </c>
      <c r="I533" s="23" t="str">
        <f>_xlfn.XLOOKUP(Table7[[#This Row],[Merged Customer ID]],Table3__3_16[Customer ID],Table3__3_16[smoker])</f>
        <v>Yes</v>
      </c>
      <c r="J533" s="23" t="str">
        <f>_xlfn.XLOOKUP(Table7[[#This Row],[Merged Customer ID]],Table3__3_16[Customer ID],Table3__3_16[Weight Status])</f>
        <v>Normal Weight</v>
      </c>
      <c r="K533" s="23" t="str">
        <f>_xlfn.XLOOKUP(Table7[[#This Row],[Merged Customer ID]],Table3__3_16[Customer ID],Table3__3_16[Sugar Status])</f>
        <v>Diabetes</v>
      </c>
      <c r="L533" s="26">
        <f>_xlfn.XLOOKUP(Table7[[#This Row],[Merged Customer ID]],Table6_20[Merged Customer ID],Table6_20[Date of Birth])</f>
        <v>29178</v>
      </c>
      <c r="M533" s="30">
        <f>_xlfn.XLOOKUP(Table7[[#This Row],[Merged Customer ID]],Table6_20[Merged Customer ID],Table6_20[charges],"0",0)</f>
        <v>18767.740000000002</v>
      </c>
      <c r="N533" s="30" t="str">
        <f>_xlfn.XLOOKUP(Table7[[#This Row],[Merged Customer ID]],Table6_20[Merged Customer ID],Table6_20[Hospital tier])</f>
        <v>tier - 1</v>
      </c>
      <c r="O533" s="30" t="str">
        <f>_xlfn.XLOOKUP(Table7[[#This Row],[Merged Customer ID]],Table6_20[Merged Customer ID],Table6_20[City tier])</f>
        <v>tier - 1</v>
      </c>
      <c r="P533" s="30" t="str">
        <f>_xlfn.XLOOKUP(Table7[[#This Row],[Merged Customer ID]],Table6_20[Merged Customer ID],Table6_20[State ID])</f>
        <v>R1013</v>
      </c>
      <c r="Q533" s="36">
        <f>_xlfn.XLOOKUP(Table7[[#This Row],[Merged Customer ID]],Table6_20[Merged Customer ID],Table6_20[Age])</f>
        <v>43.552777777777777</v>
      </c>
    </row>
    <row r="534" spans="1:17" x14ac:dyDescent="0.35">
      <c r="A534" s="22" t="s">
        <v>1838</v>
      </c>
      <c r="B534" s="22" t="str">
        <f>_xlfn.XLOOKUP(Table7[[#This Row],[Merged Customer ID]],Table2_1[Merged Customer ID],Table2_1[First Name])</f>
        <v>Chviruk</v>
      </c>
      <c r="C534" s="22">
        <f>_xlfn.XLOOKUP(Table7[[#This Row],[Merged Customer ID]],Table3__3_16[Customer ID],Table3__3_16[BMI])</f>
        <v>23.655000000000001</v>
      </c>
      <c r="D534" s="22">
        <f>_xlfn.XLOOKUP(Table7[[#This Row],[Merged Customer ID]],Table3__3_16[Customer ID],Table3__3_16[HBA1C])</f>
        <v>5.14</v>
      </c>
      <c r="E534" s="22" t="str">
        <f>_xlfn.XLOOKUP(Table7[[#This Row],[Merged Customer ID]],Table3__3_16[Customer ID],Table3__3_16[Heart Issues])</f>
        <v>No</v>
      </c>
      <c r="F534" s="22" t="str">
        <f>_xlfn.XLOOKUP(Table7[[#This Row],[Merged Customer ID]],Table3__3_16[Customer ID],Table3__3_16[Any Transplants])</f>
        <v>No</v>
      </c>
      <c r="G534" s="22" t="str">
        <f>_xlfn.XLOOKUP(Table7[[#This Row],[Merged Customer ID]],Table3__3_16[Customer ID],Table3__3_16[Cancer history])</f>
        <v>No</v>
      </c>
      <c r="H534" s="22">
        <f>_xlfn.XLOOKUP(Table7[[#This Row],[Merged Customer ID]],Table3__3_16[Customer ID],Table3__3_16[NumberOfMajorSurgeries])</f>
        <v>1</v>
      </c>
      <c r="I534" s="22" t="str">
        <f>_xlfn.XLOOKUP(Table7[[#This Row],[Merged Customer ID]],Table3__3_16[Customer ID],Table3__3_16[smoker])</f>
        <v>Yes</v>
      </c>
      <c r="J534" s="22" t="str">
        <f>_xlfn.XLOOKUP(Table7[[#This Row],[Merged Customer ID]],Table3__3_16[Customer ID],Table3__3_16[Weight Status])</f>
        <v>Normal Weight</v>
      </c>
      <c r="K534" s="22" t="str">
        <f>_xlfn.XLOOKUP(Table7[[#This Row],[Merged Customer ID]],Table3__3_16[Customer ID],Table3__3_16[Sugar Status])</f>
        <v>Normal</v>
      </c>
      <c r="L534" s="25">
        <f>_xlfn.XLOOKUP(Table7[[#This Row],[Merged Customer ID]],Table6_20[Merged Customer ID],Table6_20[Date of Birth])</f>
        <v>33965</v>
      </c>
      <c r="M534" s="29">
        <f>_xlfn.XLOOKUP(Table7[[#This Row],[Merged Customer ID]],Table6_20[Merged Customer ID],Table6_20[charges],"0",0)</f>
        <v>18765.88</v>
      </c>
      <c r="N534" s="29" t="str">
        <f>_xlfn.XLOOKUP(Table7[[#This Row],[Merged Customer ID]],Table6_20[Merged Customer ID],Table6_20[Hospital tier])</f>
        <v>tier - 1</v>
      </c>
      <c r="O534" s="29" t="str">
        <f>_xlfn.XLOOKUP(Table7[[#This Row],[Merged Customer ID]],Table6_20[Merged Customer ID],Table6_20[City tier])</f>
        <v>tier - 2</v>
      </c>
      <c r="P534" s="29" t="str">
        <f>_xlfn.XLOOKUP(Table7[[#This Row],[Merged Customer ID]],Table6_20[Merged Customer ID],Table6_20[State ID])</f>
        <v>R1012</v>
      </c>
      <c r="Q534" s="35">
        <f>_xlfn.XLOOKUP(Table7[[#This Row],[Merged Customer ID]],Table6_20[Merged Customer ID],Table6_20[Age])</f>
        <v>30.447222222222223</v>
      </c>
    </row>
    <row r="535" spans="1:17" x14ac:dyDescent="0.35">
      <c r="A535" s="23" t="s">
        <v>1837</v>
      </c>
      <c r="B535" s="23" t="str">
        <f>_xlfn.XLOOKUP(Table7[[#This Row],[Merged Customer ID]],Table2_1[Merged Customer ID],Table2_1[First Name])</f>
        <v>Meehan</v>
      </c>
      <c r="C535" s="23">
        <f>_xlfn.XLOOKUP(Table7[[#This Row],[Merged Customer ID]],Table3__3_16[Customer ID],Table3__3_16[BMI])</f>
        <v>49.05</v>
      </c>
      <c r="D535" s="23">
        <f>_xlfn.XLOOKUP(Table7[[#This Row],[Merged Customer ID]],Table3__3_16[Customer ID],Table3__3_16[HBA1C])</f>
        <v>9.77</v>
      </c>
      <c r="E535" s="22" t="str">
        <f>_xlfn.XLOOKUP(Table7[[#This Row],[Merged Customer ID]],Table3__3_16[Customer ID],Table3__3_16[Heart Issues])</f>
        <v>Yes</v>
      </c>
      <c r="F535" s="23" t="str">
        <f>_xlfn.XLOOKUP(Table7[[#This Row],[Merged Customer ID]],Table3__3_16[Customer ID],Table3__3_16[Any Transplants])</f>
        <v>No</v>
      </c>
      <c r="G535" s="23" t="str">
        <f>_xlfn.XLOOKUP(Table7[[#This Row],[Merged Customer ID]],Table3__3_16[Customer ID],Table3__3_16[Cancer history])</f>
        <v>No</v>
      </c>
      <c r="H535" s="23">
        <f>_xlfn.XLOOKUP(Table7[[#This Row],[Merged Customer ID]],Table3__3_16[Customer ID],Table3__3_16[NumberOfMajorSurgeries])</f>
        <v>0</v>
      </c>
      <c r="I535" s="23" t="str">
        <f>_xlfn.XLOOKUP(Table7[[#This Row],[Merged Customer ID]],Table3__3_16[Customer ID],Table3__3_16[smoker])</f>
        <v>No</v>
      </c>
      <c r="J535" s="23" t="str">
        <f>_xlfn.XLOOKUP(Table7[[#This Row],[Merged Customer ID]],Table3__3_16[Customer ID],Table3__3_16[Weight Status])</f>
        <v>Obesity</v>
      </c>
      <c r="K535" s="23" t="str">
        <f>_xlfn.XLOOKUP(Table7[[#This Row],[Merged Customer ID]],Table3__3_16[Customer ID],Table3__3_16[Sugar Status])</f>
        <v>Diabetes</v>
      </c>
      <c r="L535" s="26">
        <f>_xlfn.XLOOKUP(Table7[[#This Row],[Merged Customer ID]],Table6_20[Merged Customer ID],Table6_20[Date of Birth])</f>
        <v>24714</v>
      </c>
      <c r="M535" s="30">
        <f>_xlfn.XLOOKUP(Table7[[#This Row],[Merged Customer ID]],Table6_20[Merged Customer ID],Table6_20[charges],"0",0)</f>
        <v>18694.689999999999</v>
      </c>
      <c r="N535" s="30" t="str">
        <f>_xlfn.XLOOKUP(Table7[[#This Row],[Merged Customer ID]],Table6_20[Merged Customer ID],Table6_20[Hospital tier])</f>
        <v>tier - 1</v>
      </c>
      <c r="O535" s="30" t="str">
        <f>_xlfn.XLOOKUP(Table7[[#This Row],[Merged Customer ID]],Table6_20[Merged Customer ID],Table6_20[City tier])</f>
        <v>tier - 1</v>
      </c>
      <c r="P535" s="30" t="str">
        <f>_xlfn.XLOOKUP(Table7[[#This Row],[Merged Customer ID]],Table6_20[Merged Customer ID],Table6_20[State ID])</f>
        <v>R1023</v>
      </c>
      <c r="Q535" s="36">
        <f>_xlfn.XLOOKUP(Table7[[#This Row],[Merged Customer ID]],Table6_20[Merged Customer ID],Table6_20[Age])</f>
        <v>55.772222222222226</v>
      </c>
    </row>
    <row r="536" spans="1:17" x14ac:dyDescent="0.35">
      <c r="A536" s="22" t="s">
        <v>1836</v>
      </c>
      <c r="B536" s="22" t="str">
        <f>_xlfn.XLOOKUP(Table7[[#This Row],[Merged Customer ID]],Table2_1[Merged Customer ID],Table2_1[First Name])</f>
        <v>Gammon</v>
      </c>
      <c r="C536" s="22">
        <f>_xlfn.XLOOKUP(Table7[[#This Row],[Merged Customer ID]],Table3__3_16[Customer ID],Table3__3_16[BMI])</f>
        <v>51.94</v>
      </c>
      <c r="D536" s="22">
        <f>_xlfn.XLOOKUP(Table7[[#This Row],[Merged Customer ID]],Table3__3_16[Customer ID],Table3__3_16[HBA1C])</f>
        <v>8.8000000000000007</v>
      </c>
      <c r="E536" s="22" t="str">
        <f>_xlfn.XLOOKUP(Table7[[#This Row],[Merged Customer ID]],Table3__3_16[Customer ID],Table3__3_16[Heart Issues])</f>
        <v>Yes</v>
      </c>
      <c r="F536" s="22" t="str">
        <f>_xlfn.XLOOKUP(Table7[[#This Row],[Merged Customer ID]],Table3__3_16[Customer ID],Table3__3_16[Any Transplants])</f>
        <v>No</v>
      </c>
      <c r="G536" s="22" t="str">
        <f>_xlfn.XLOOKUP(Table7[[#This Row],[Merged Customer ID]],Table3__3_16[Customer ID],Table3__3_16[Cancer history])</f>
        <v>No</v>
      </c>
      <c r="H536" s="22">
        <f>_xlfn.XLOOKUP(Table7[[#This Row],[Merged Customer ID]],Table3__3_16[Customer ID],Table3__3_16[NumberOfMajorSurgeries])</f>
        <v>2</v>
      </c>
      <c r="I536" s="22" t="str">
        <f>_xlfn.XLOOKUP(Table7[[#This Row],[Merged Customer ID]],Table3__3_16[Customer ID],Table3__3_16[smoker])</f>
        <v>No</v>
      </c>
      <c r="J536" s="22" t="str">
        <f>_xlfn.XLOOKUP(Table7[[#This Row],[Merged Customer ID]],Table3__3_16[Customer ID],Table3__3_16[Weight Status])</f>
        <v>Obesity</v>
      </c>
      <c r="K536" s="22" t="str">
        <f>_xlfn.XLOOKUP(Table7[[#This Row],[Merged Customer ID]],Table3__3_16[Customer ID],Table3__3_16[Sugar Status])</f>
        <v>Diabetes</v>
      </c>
      <c r="L536" s="25">
        <f>_xlfn.XLOOKUP(Table7[[#This Row],[Merged Customer ID]],Table6_20[Merged Customer ID],Table6_20[Date of Birth])</f>
        <v>25858</v>
      </c>
      <c r="M536" s="29">
        <f>_xlfn.XLOOKUP(Table7[[#This Row],[Merged Customer ID]],Table6_20[Merged Customer ID],Table6_20[charges],"0",0)</f>
        <v>18682.740000000002</v>
      </c>
      <c r="N536" s="29" t="str">
        <f>_xlfn.XLOOKUP(Table7[[#This Row],[Merged Customer ID]],Table6_20[Merged Customer ID],Table6_20[Hospital tier])</f>
        <v>tier - 1</v>
      </c>
      <c r="O536" s="29" t="str">
        <f>_xlfn.XLOOKUP(Table7[[#This Row],[Merged Customer ID]],Table6_20[Merged Customer ID],Table6_20[City tier])</f>
        <v>tier - 3</v>
      </c>
      <c r="P536" s="29" t="str">
        <f>_xlfn.XLOOKUP(Table7[[#This Row],[Merged Customer ID]],Table6_20[Merged Customer ID],Table6_20[State ID])</f>
        <v>R1012</v>
      </c>
      <c r="Q536" s="35">
        <f>_xlfn.XLOOKUP(Table7[[#This Row],[Merged Customer ID]],Table6_20[Merged Customer ID],Table6_20[Age])</f>
        <v>52.641666666666666</v>
      </c>
    </row>
    <row r="537" spans="1:17" x14ac:dyDescent="0.35">
      <c r="A537" s="23" t="s">
        <v>1835</v>
      </c>
      <c r="B537" s="23" t="str">
        <f>_xlfn.XLOOKUP(Table7[[#This Row],[Merged Customer ID]],Table2_1[Merged Customer ID],Table2_1[First Name])</f>
        <v>Lee</v>
      </c>
      <c r="C537" s="23">
        <f>_xlfn.XLOOKUP(Table7[[#This Row],[Merged Customer ID]],Table3__3_16[Customer ID],Table3__3_16[BMI])</f>
        <v>29.83</v>
      </c>
      <c r="D537" s="23">
        <f>_xlfn.XLOOKUP(Table7[[#This Row],[Merged Customer ID]],Table3__3_16[Customer ID],Table3__3_16[HBA1C])</f>
        <v>5.84</v>
      </c>
      <c r="E537" s="22" t="str">
        <f>_xlfn.XLOOKUP(Table7[[#This Row],[Merged Customer ID]],Table3__3_16[Customer ID],Table3__3_16[Heart Issues])</f>
        <v>No</v>
      </c>
      <c r="F537" s="23" t="str">
        <f>_xlfn.XLOOKUP(Table7[[#This Row],[Merged Customer ID]],Table3__3_16[Customer ID],Table3__3_16[Any Transplants])</f>
        <v>No</v>
      </c>
      <c r="G537" s="23" t="str">
        <f>_xlfn.XLOOKUP(Table7[[#This Row],[Merged Customer ID]],Table3__3_16[Customer ID],Table3__3_16[Cancer history])</f>
        <v>No</v>
      </c>
      <c r="H537" s="23">
        <f>_xlfn.XLOOKUP(Table7[[#This Row],[Merged Customer ID]],Table3__3_16[Customer ID],Table3__3_16[NumberOfMajorSurgeries])</f>
        <v>1</v>
      </c>
      <c r="I537" s="23" t="str">
        <f>_xlfn.XLOOKUP(Table7[[#This Row],[Merged Customer ID]],Table3__3_16[Customer ID],Table3__3_16[smoker])</f>
        <v>Yes</v>
      </c>
      <c r="J537" s="23" t="str">
        <f>_xlfn.XLOOKUP(Table7[[#This Row],[Merged Customer ID]],Table3__3_16[Customer ID],Table3__3_16[Weight Status])</f>
        <v>Overweight</v>
      </c>
      <c r="K537" s="23" t="str">
        <f>_xlfn.XLOOKUP(Table7[[#This Row],[Merged Customer ID]],Table3__3_16[Customer ID],Table3__3_16[Sugar Status])</f>
        <v>Prediabetes</v>
      </c>
      <c r="L537" s="26">
        <f>_xlfn.XLOOKUP(Table7[[#This Row],[Merged Customer ID]],Table6_20[Merged Customer ID],Table6_20[Date of Birth])</f>
        <v>36061</v>
      </c>
      <c r="M537" s="30">
        <f>_xlfn.XLOOKUP(Table7[[#This Row],[Merged Customer ID]],Table6_20[Merged Customer ID],Table6_20[charges],"0",0)</f>
        <v>18648.419999999998</v>
      </c>
      <c r="N537" s="30" t="str">
        <f>_xlfn.XLOOKUP(Table7[[#This Row],[Merged Customer ID]],Table6_20[Merged Customer ID],Table6_20[Hospital tier])</f>
        <v>tier - 1</v>
      </c>
      <c r="O537" s="30" t="str">
        <f>_xlfn.XLOOKUP(Table7[[#This Row],[Merged Customer ID]],Table6_20[Merged Customer ID],Table6_20[City tier])</f>
        <v>tier - 1</v>
      </c>
      <c r="P537" s="30" t="str">
        <f>_xlfn.XLOOKUP(Table7[[#This Row],[Merged Customer ID]],Table6_20[Merged Customer ID],Table6_20[State ID])</f>
        <v>R1019</v>
      </c>
      <c r="Q537" s="36">
        <f>_xlfn.XLOOKUP(Table7[[#This Row],[Merged Customer ID]],Table6_20[Merged Customer ID],Table6_20[Age])</f>
        <v>24.708333333333332</v>
      </c>
    </row>
    <row r="538" spans="1:17" x14ac:dyDescent="0.35">
      <c r="A538" s="22" t="s">
        <v>1834</v>
      </c>
      <c r="B538" s="22" t="str">
        <f>_xlfn.XLOOKUP(Table7[[#This Row],[Merged Customer ID]],Table2_1[Merged Customer ID],Table2_1[First Name])</f>
        <v>Franco</v>
      </c>
      <c r="C538" s="22">
        <f>_xlfn.XLOOKUP(Table7[[#This Row],[Merged Customer ID]],Table3__3_16[Customer ID],Table3__3_16[BMI])</f>
        <v>22.6</v>
      </c>
      <c r="D538" s="22">
        <f>_xlfn.XLOOKUP(Table7[[#This Row],[Merged Customer ID]],Table3__3_16[Customer ID],Table3__3_16[HBA1C])</f>
        <v>10.43</v>
      </c>
      <c r="E538" s="22" t="str">
        <f>_xlfn.XLOOKUP(Table7[[#This Row],[Merged Customer ID]],Table3__3_16[Customer ID],Table3__3_16[Heart Issues])</f>
        <v>Yes</v>
      </c>
      <c r="F538" s="22" t="str">
        <f>_xlfn.XLOOKUP(Table7[[#This Row],[Merged Customer ID]],Table3__3_16[Customer ID],Table3__3_16[Any Transplants])</f>
        <v>No</v>
      </c>
      <c r="G538" s="22" t="str">
        <f>_xlfn.XLOOKUP(Table7[[#This Row],[Merged Customer ID]],Table3__3_16[Customer ID],Table3__3_16[Cancer history])</f>
        <v>No</v>
      </c>
      <c r="H538" s="22">
        <f>_xlfn.XLOOKUP(Table7[[#This Row],[Merged Customer ID]],Table3__3_16[Customer ID],Table3__3_16[NumberOfMajorSurgeries])</f>
        <v>1</v>
      </c>
      <c r="I538" s="22" t="str">
        <f>_xlfn.XLOOKUP(Table7[[#This Row],[Merged Customer ID]],Table3__3_16[Customer ID],Table3__3_16[smoker])</f>
        <v>Yes</v>
      </c>
      <c r="J538" s="22" t="str">
        <f>_xlfn.XLOOKUP(Table7[[#This Row],[Merged Customer ID]],Table3__3_16[Customer ID],Table3__3_16[Weight Status])</f>
        <v>Normal Weight</v>
      </c>
      <c r="K538" s="22" t="str">
        <f>_xlfn.XLOOKUP(Table7[[#This Row],[Merged Customer ID]],Table3__3_16[Customer ID],Table3__3_16[Sugar Status])</f>
        <v>Diabetes</v>
      </c>
      <c r="L538" s="25">
        <f>_xlfn.XLOOKUP(Table7[[#This Row],[Merged Customer ID]],Table6_20[Merged Customer ID],Table6_20[Date of Birth])</f>
        <v>31636</v>
      </c>
      <c r="M538" s="29">
        <f>_xlfn.XLOOKUP(Table7[[#This Row],[Merged Customer ID]],Table6_20[Merged Customer ID],Table6_20[charges],"0",0)</f>
        <v>18608.259999999998</v>
      </c>
      <c r="N538" s="29" t="str">
        <f>_xlfn.XLOOKUP(Table7[[#This Row],[Merged Customer ID]],Table6_20[Merged Customer ID],Table6_20[Hospital tier])</f>
        <v>tier - 1</v>
      </c>
      <c r="O538" s="29" t="str">
        <f>_xlfn.XLOOKUP(Table7[[#This Row],[Merged Customer ID]],Table6_20[Merged Customer ID],Table6_20[City tier])</f>
        <v>tier - 3</v>
      </c>
      <c r="P538" s="29" t="str">
        <f>_xlfn.XLOOKUP(Table7[[#This Row],[Merged Customer ID]],Table6_20[Merged Customer ID],Table6_20[State ID])</f>
        <v>R1011</v>
      </c>
      <c r="Q538" s="35">
        <f>_xlfn.XLOOKUP(Table7[[#This Row],[Merged Customer ID]],Table6_20[Merged Customer ID],Table6_20[Age])</f>
        <v>36.822222222222223</v>
      </c>
    </row>
    <row r="539" spans="1:17" x14ac:dyDescent="0.35">
      <c r="A539" s="23" t="s">
        <v>1833</v>
      </c>
      <c r="B539" s="23" t="str">
        <f>_xlfn.XLOOKUP(Table7[[#This Row],[Merged Customer ID]],Table2_1[Merged Customer ID],Table2_1[First Name])</f>
        <v>Patterson</v>
      </c>
      <c r="C539" s="23">
        <f>_xlfn.XLOOKUP(Table7[[#This Row],[Merged Customer ID]],Table3__3_16[Customer ID],Table3__3_16[BMI])</f>
        <v>46.69</v>
      </c>
      <c r="D539" s="23">
        <f>_xlfn.XLOOKUP(Table7[[#This Row],[Merged Customer ID]],Table3__3_16[Customer ID],Table3__3_16[HBA1C])</f>
        <v>4.25</v>
      </c>
      <c r="E539" s="22" t="str">
        <f>_xlfn.XLOOKUP(Table7[[#This Row],[Merged Customer ID]],Table3__3_16[Customer ID],Table3__3_16[Heart Issues])</f>
        <v>Yes</v>
      </c>
      <c r="F539" s="23" t="str">
        <f>_xlfn.XLOOKUP(Table7[[#This Row],[Merged Customer ID]],Table3__3_16[Customer ID],Table3__3_16[Any Transplants])</f>
        <v>No</v>
      </c>
      <c r="G539" s="23" t="str">
        <f>_xlfn.XLOOKUP(Table7[[#This Row],[Merged Customer ID]],Table3__3_16[Customer ID],Table3__3_16[Cancer history])</f>
        <v>No</v>
      </c>
      <c r="H539" s="23">
        <f>_xlfn.XLOOKUP(Table7[[#This Row],[Merged Customer ID]],Table3__3_16[Customer ID],Table3__3_16[NumberOfMajorSurgeries])</f>
        <v>1</v>
      </c>
      <c r="I539" s="23" t="str">
        <f>_xlfn.XLOOKUP(Table7[[#This Row],[Merged Customer ID]],Table3__3_16[Customer ID],Table3__3_16[smoker])</f>
        <v>No</v>
      </c>
      <c r="J539" s="23" t="str">
        <f>_xlfn.XLOOKUP(Table7[[#This Row],[Merged Customer ID]],Table3__3_16[Customer ID],Table3__3_16[Weight Status])</f>
        <v>Obesity</v>
      </c>
      <c r="K539" s="23" t="str">
        <f>_xlfn.XLOOKUP(Table7[[#This Row],[Merged Customer ID]],Table3__3_16[Customer ID],Table3__3_16[Sugar Status])</f>
        <v>Normal</v>
      </c>
      <c r="L539" s="26">
        <f>_xlfn.XLOOKUP(Table7[[#This Row],[Merged Customer ID]],Table6_20[Merged Customer ID],Table6_20[Date of Birth])</f>
        <v>23646</v>
      </c>
      <c r="M539" s="30">
        <f>_xlfn.XLOOKUP(Table7[[#This Row],[Merged Customer ID]],Table6_20[Merged Customer ID],Table6_20[charges],"0",0)</f>
        <v>18443.11</v>
      </c>
      <c r="N539" s="30" t="str">
        <f>_xlfn.XLOOKUP(Table7[[#This Row],[Merged Customer ID]],Table6_20[Merged Customer ID],Table6_20[Hospital tier])</f>
        <v>tier - 1</v>
      </c>
      <c r="O539" s="30" t="str">
        <f>_xlfn.XLOOKUP(Table7[[#This Row],[Merged Customer ID]],Table6_20[Merged Customer ID],Table6_20[City tier])</f>
        <v>tier - 2</v>
      </c>
      <c r="P539" s="30" t="str">
        <f>_xlfn.XLOOKUP(Table7[[#This Row],[Merged Customer ID]],Table6_20[Merged Customer ID],Table6_20[State ID])</f>
        <v>R1012</v>
      </c>
      <c r="Q539" s="36">
        <f>_xlfn.XLOOKUP(Table7[[#This Row],[Merged Customer ID]],Table6_20[Merged Customer ID],Table6_20[Age])</f>
        <v>58.7</v>
      </c>
    </row>
    <row r="540" spans="1:17" x14ac:dyDescent="0.35">
      <c r="A540" s="22" t="s">
        <v>1832</v>
      </c>
      <c r="B540" s="22" t="str">
        <f>_xlfn.XLOOKUP(Table7[[#This Row],[Merged Customer ID]],Table2_1[Merged Customer ID],Table2_1[First Name])</f>
        <v>Valdes</v>
      </c>
      <c r="C540" s="22">
        <f>_xlfn.XLOOKUP(Table7[[#This Row],[Merged Customer ID]],Table3__3_16[Customer ID],Table3__3_16[BMI])</f>
        <v>28.49</v>
      </c>
      <c r="D540" s="22">
        <f>_xlfn.XLOOKUP(Table7[[#This Row],[Merged Customer ID]],Table3__3_16[Customer ID],Table3__3_16[HBA1C])</f>
        <v>4.8899999999999997</v>
      </c>
      <c r="E540" s="22" t="str">
        <f>_xlfn.XLOOKUP(Table7[[#This Row],[Merged Customer ID]],Table3__3_16[Customer ID],Table3__3_16[Heart Issues])</f>
        <v>No</v>
      </c>
      <c r="F540" s="22" t="str">
        <f>_xlfn.XLOOKUP(Table7[[#This Row],[Merged Customer ID]],Table3__3_16[Customer ID],Table3__3_16[Any Transplants])</f>
        <v>No</v>
      </c>
      <c r="G540" s="22" t="str">
        <f>_xlfn.XLOOKUP(Table7[[#This Row],[Merged Customer ID]],Table3__3_16[Customer ID],Table3__3_16[Cancer history])</f>
        <v>No</v>
      </c>
      <c r="H540" s="22">
        <f>_xlfn.XLOOKUP(Table7[[#This Row],[Merged Customer ID]],Table3__3_16[Customer ID],Table3__3_16[NumberOfMajorSurgeries])</f>
        <v>0</v>
      </c>
      <c r="I540" s="22" t="str">
        <f>_xlfn.XLOOKUP(Table7[[#This Row],[Merged Customer ID]],Table3__3_16[Customer ID],Table3__3_16[smoker])</f>
        <v>Yes</v>
      </c>
      <c r="J540" s="22" t="str">
        <f>_xlfn.XLOOKUP(Table7[[#This Row],[Merged Customer ID]],Table3__3_16[Customer ID],Table3__3_16[Weight Status])</f>
        <v>Overweight</v>
      </c>
      <c r="K540" s="22" t="str">
        <f>_xlfn.XLOOKUP(Table7[[#This Row],[Merged Customer ID]],Table3__3_16[Customer ID],Table3__3_16[Sugar Status])</f>
        <v>Normal</v>
      </c>
      <c r="L540" s="25">
        <f>_xlfn.XLOOKUP(Table7[[#This Row],[Merged Customer ID]],Table6_20[Merged Customer ID],Table6_20[Date of Birth])</f>
        <v>36509</v>
      </c>
      <c r="M540" s="29">
        <f>_xlfn.XLOOKUP(Table7[[#This Row],[Merged Customer ID]],Table6_20[Merged Customer ID],Table6_20[charges],"0",0)</f>
        <v>18328.240000000002</v>
      </c>
      <c r="N540" s="29" t="str">
        <f>_xlfn.XLOOKUP(Table7[[#This Row],[Merged Customer ID]],Table6_20[Merged Customer ID],Table6_20[Hospital tier])</f>
        <v>tier - 1</v>
      </c>
      <c r="O540" s="29" t="str">
        <f>_xlfn.XLOOKUP(Table7[[#This Row],[Merged Customer ID]],Table6_20[Merged Customer ID],Table6_20[City tier])</f>
        <v>tier - 2</v>
      </c>
      <c r="P540" s="29" t="str">
        <f>_xlfn.XLOOKUP(Table7[[#This Row],[Merged Customer ID]],Table6_20[Merged Customer ID],Table6_20[State ID])</f>
        <v>R1013</v>
      </c>
      <c r="Q540" s="35">
        <f>_xlfn.XLOOKUP(Table7[[#This Row],[Merged Customer ID]],Table6_20[Merged Customer ID],Table6_20[Age])</f>
        <v>23.480555555555554</v>
      </c>
    </row>
    <row r="541" spans="1:17" x14ac:dyDescent="0.35">
      <c r="A541" s="23" t="s">
        <v>1831</v>
      </c>
      <c r="B541" s="23" t="str">
        <f>_xlfn.XLOOKUP(Table7[[#This Row],[Merged Customer ID]],Table2_1[Merged Customer ID],Table2_1[First Name])</f>
        <v>Craig</v>
      </c>
      <c r="C541" s="23">
        <f>_xlfn.XLOOKUP(Table7[[#This Row],[Merged Customer ID]],Table3__3_16[Customer ID],Table3__3_16[BMI])</f>
        <v>28.5</v>
      </c>
      <c r="D541" s="23">
        <f>_xlfn.XLOOKUP(Table7[[#This Row],[Merged Customer ID]],Table3__3_16[Customer ID],Table3__3_16[HBA1C])</f>
        <v>5.55</v>
      </c>
      <c r="E541" s="22" t="str">
        <f>_xlfn.XLOOKUP(Table7[[#This Row],[Merged Customer ID]],Table3__3_16[Customer ID],Table3__3_16[Heart Issues])</f>
        <v>Yes</v>
      </c>
      <c r="F541" s="23" t="str">
        <f>_xlfn.XLOOKUP(Table7[[#This Row],[Merged Customer ID]],Table3__3_16[Customer ID],Table3__3_16[Any Transplants])</f>
        <v>No</v>
      </c>
      <c r="G541" s="23" t="str">
        <f>_xlfn.XLOOKUP(Table7[[#This Row],[Merged Customer ID]],Table3__3_16[Customer ID],Table3__3_16[Cancer history])</f>
        <v>No</v>
      </c>
      <c r="H541" s="23">
        <f>_xlfn.XLOOKUP(Table7[[#This Row],[Merged Customer ID]],Table3__3_16[Customer ID],Table3__3_16[NumberOfMajorSurgeries])</f>
        <v>1</v>
      </c>
      <c r="I541" s="23" t="str">
        <f>_xlfn.XLOOKUP(Table7[[#This Row],[Merged Customer ID]],Table3__3_16[Customer ID],Table3__3_16[smoker])</f>
        <v>Yes</v>
      </c>
      <c r="J541" s="23" t="str">
        <f>_xlfn.XLOOKUP(Table7[[#This Row],[Merged Customer ID]],Table3__3_16[Customer ID],Table3__3_16[Weight Status])</f>
        <v>Overweight</v>
      </c>
      <c r="K541" s="23" t="str">
        <f>_xlfn.XLOOKUP(Table7[[#This Row],[Merged Customer ID]],Table3__3_16[Customer ID],Table3__3_16[Sugar Status])</f>
        <v>Normal</v>
      </c>
      <c r="L541" s="26">
        <f>_xlfn.XLOOKUP(Table7[[#This Row],[Merged Customer ID]],Table6_20[Merged Customer ID],Table6_20[Date of Birth])</f>
        <v>34884</v>
      </c>
      <c r="M541" s="30">
        <f>_xlfn.XLOOKUP(Table7[[#This Row],[Merged Customer ID]],Table6_20[Merged Customer ID],Table6_20[charges],"0",0)</f>
        <v>18310.740000000002</v>
      </c>
      <c r="N541" s="30" t="str">
        <f>_xlfn.XLOOKUP(Table7[[#This Row],[Merged Customer ID]],Table6_20[Merged Customer ID],Table6_20[Hospital tier])</f>
        <v>tier - 1</v>
      </c>
      <c r="O541" s="30" t="str">
        <f>_xlfn.XLOOKUP(Table7[[#This Row],[Merged Customer ID]],Table6_20[Merged Customer ID],Table6_20[City tier])</f>
        <v>tier - 3</v>
      </c>
      <c r="P541" s="30" t="str">
        <f>_xlfn.XLOOKUP(Table7[[#This Row],[Merged Customer ID]],Table6_20[Merged Customer ID],Table6_20[State ID])</f>
        <v>R1012</v>
      </c>
      <c r="Q541" s="36">
        <f>_xlfn.XLOOKUP(Table7[[#This Row],[Merged Customer ID]],Table6_20[Merged Customer ID],Table6_20[Age])</f>
        <v>27.927777777777777</v>
      </c>
    </row>
    <row r="542" spans="1:17" x14ac:dyDescent="0.35">
      <c r="A542" s="22" t="s">
        <v>1830</v>
      </c>
      <c r="B542" s="22" t="str">
        <f>_xlfn.XLOOKUP(Table7[[#This Row],[Merged Customer ID]],Table2_1[Merged Customer ID],Table2_1[First Name])</f>
        <v>Whipple</v>
      </c>
      <c r="C542" s="22">
        <f>_xlfn.XLOOKUP(Table7[[#This Row],[Merged Customer ID]],Table3__3_16[Customer ID],Table3__3_16[BMI])</f>
        <v>24.4</v>
      </c>
      <c r="D542" s="22">
        <f>_xlfn.XLOOKUP(Table7[[#This Row],[Merged Customer ID]],Table3__3_16[Customer ID],Table3__3_16[HBA1C])</f>
        <v>4.5199999999999996</v>
      </c>
      <c r="E542" s="22" t="str">
        <f>_xlfn.XLOOKUP(Table7[[#This Row],[Merged Customer ID]],Table3__3_16[Customer ID],Table3__3_16[Heart Issues])</f>
        <v>No</v>
      </c>
      <c r="F542" s="22" t="str">
        <f>_xlfn.XLOOKUP(Table7[[#This Row],[Merged Customer ID]],Table3__3_16[Customer ID],Table3__3_16[Any Transplants])</f>
        <v>No</v>
      </c>
      <c r="G542" s="22" t="str">
        <f>_xlfn.XLOOKUP(Table7[[#This Row],[Merged Customer ID]],Table3__3_16[Customer ID],Table3__3_16[Cancer history])</f>
        <v>No</v>
      </c>
      <c r="H542" s="22">
        <f>_xlfn.XLOOKUP(Table7[[#This Row],[Merged Customer ID]],Table3__3_16[Customer ID],Table3__3_16[NumberOfMajorSurgeries])</f>
        <v>1</v>
      </c>
      <c r="I542" s="22" t="str">
        <f>_xlfn.XLOOKUP(Table7[[#This Row],[Merged Customer ID]],Table3__3_16[Customer ID],Table3__3_16[smoker])</f>
        <v>Yes</v>
      </c>
      <c r="J542" s="22" t="str">
        <f>_xlfn.XLOOKUP(Table7[[#This Row],[Merged Customer ID]],Table3__3_16[Customer ID],Table3__3_16[Weight Status])</f>
        <v>Normal Weight</v>
      </c>
      <c r="K542" s="22" t="str">
        <f>_xlfn.XLOOKUP(Table7[[#This Row],[Merged Customer ID]],Table3__3_16[Customer ID],Table3__3_16[Sugar Status])</f>
        <v>Normal</v>
      </c>
      <c r="L542" s="25">
        <f>_xlfn.XLOOKUP(Table7[[#This Row],[Merged Customer ID]],Table6_20[Merged Customer ID],Table6_20[Date of Birth])</f>
        <v>33963</v>
      </c>
      <c r="M542" s="29">
        <f>_xlfn.XLOOKUP(Table7[[#This Row],[Merged Customer ID]],Table6_20[Merged Customer ID],Table6_20[charges],"0",0)</f>
        <v>18259.22</v>
      </c>
      <c r="N542" s="29" t="str">
        <f>_xlfn.XLOOKUP(Table7[[#This Row],[Merged Customer ID]],Table6_20[Merged Customer ID],Table6_20[Hospital tier])</f>
        <v>tier - 1</v>
      </c>
      <c r="O542" s="29" t="str">
        <f>_xlfn.XLOOKUP(Table7[[#This Row],[Merged Customer ID]],Table6_20[Merged Customer ID],Table6_20[City tier])</f>
        <v>tier - 3</v>
      </c>
      <c r="P542" s="29" t="str">
        <f>_xlfn.XLOOKUP(Table7[[#This Row],[Merged Customer ID]],Table6_20[Merged Customer ID],Table6_20[State ID])</f>
        <v>R1011</v>
      </c>
      <c r="Q542" s="35">
        <f>_xlfn.XLOOKUP(Table7[[#This Row],[Merged Customer ID]],Table6_20[Merged Customer ID],Table6_20[Age])</f>
        <v>30.452777777777779</v>
      </c>
    </row>
    <row r="543" spans="1:17" x14ac:dyDescent="0.35">
      <c r="A543" s="23" t="s">
        <v>1829</v>
      </c>
      <c r="B543" s="23" t="str">
        <f>_xlfn.XLOOKUP(Table7[[#This Row],[Merged Customer ID]],Table2_1[Merged Customer ID],Table2_1[First Name])</f>
        <v>Marton</v>
      </c>
      <c r="C543" s="23">
        <f>_xlfn.XLOOKUP(Table7[[#This Row],[Merged Customer ID]],Table3__3_16[Customer ID],Table3__3_16[BMI])</f>
        <v>29.15</v>
      </c>
      <c r="D543" s="23">
        <f>_xlfn.XLOOKUP(Table7[[#This Row],[Merged Customer ID]],Table3__3_16[Customer ID],Table3__3_16[HBA1C])</f>
        <v>4.45</v>
      </c>
      <c r="E543" s="22" t="str">
        <f>_xlfn.XLOOKUP(Table7[[#This Row],[Merged Customer ID]],Table3__3_16[Customer ID],Table3__3_16[Heart Issues])</f>
        <v>Yes</v>
      </c>
      <c r="F543" s="23" t="str">
        <f>_xlfn.XLOOKUP(Table7[[#This Row],[Merged Customer ID]],Table3__3_16[Customer ID],Table3__3_16[Any Transplants])</f>
        <v>No</v>
      </c>
      <c r="G543" s="23" t="str">
        <f>_xlfn.XLOOKUP(Table7[[#This Row],[Merged Customer ID]],Table3__3_16[Customer ID],Table3__3_16[Cancer history])</f>
        <v>No</v>
      </c>
      <c r="H543" s="23">
        <f>_xlfn.XLOOKUP(Table7[[#This Row],[Merged Customer ID]],Table3__3_16[Customer ID],Table3__3_16[NumberOfMajorSurgeries])</f>
        <v>1</v>
      </c>
      <c r="I543" s="23" t="str">
        <f>_xlfn.XLOOKUP(Table7[[#This Row],[Merged Customer ID]],Table3__3_16[Customer ID],Table3__3_16[smoker])</f>
        <v>Yes</v>
      </c>
      <c r="J543" s="23" t="str">
        <f>_xlfn.XLOOKUP(Table7[[#This Row],[Merged Customer ID]],Table3__3_16[Customer ID],Table3__3_16[Weight Status])</f>
        <v>Overweight</v>
      </c>
      <c r="K543" s="23" t="str">
        <f>_xlfn.XLOOKUP(Table7[[#This Row],[Merged Customer ID]],Table3__3_16[Customer ID],Table3__3_16[Sugar Status])</f>
        <v>Normal</v>
      </c>
      <c r="L543" s="26">
        <f>_xlfn.XLOOKUP(Table7[[#This Row],[Merged Customer ID]],Table6_20[Merged Customer ID],Table6_20[Date of Birth])</f>
        <v>34914</v>
      </c>
      <c r="M543" s="30">
        <f>_xlfn.XLOOKUP(Table7[[#This Row],[Merged Customer ID]],Table6_20[Merged Customer ID],Table6_20[charges],"0",0)</f>
        <v>18246.5</v>
      </c>
      <c r="N543" s="30" t="str">
        <f>_xlfn.XLOOKUP(Table7[[#This Row],[Merged Customer ID]],Table6_20[Merged Customer ID],Table6_20[Hospital tier])</f>
        <v>tier - 1</v>
      </c>
      <c r="O543" s="30" t="str">
        <f>_xlfn.XLOOKUP(Table7[[#This Row],[Merged Customer ID]],Table6_20[Merged Customer ID],Table6_20[City tier])</f>
        <v>tier - 1</v>
      </c>
      <c r="P543" s="30" t="str">
        <f>_xlfn.XLOOKUP(Table7[[#This Row],[Merged Customer ID]],Table6_20[Merged Customer ID],Table6_20[State ID])</f>
        <v>R1013</v>
      </c>
      <c r="Q543" s="36">
        <f>_xlfn.XLOOKUP(Table7[[#This Row],[Merged Customer ID]],Table6_20[Merged Customer ID],Table6_20[Age])</f>
        <v>27.847222222222221</v>
      </c>
    </row>
    <row r="544" spans="1:17" x14ac:dyDescent="0.35">
      <c r="A544" s="22" t="s">
        <v>1828</v>
      </c>
      <c r="B544" s="22" t="str">
        <f>_xlfn.XLOOKUP(Table7[[#This Row],[Merged Customer ID]],Table2_1[Merged Customer ID],Table2_1[First Name])</f>
        <v>Hildebrandt</v>
      </c>
      <c r="C544" s="22">
        <f>_xlfn.XLOOKUP(Table7[[#This Row],[Merged Customer ID]],Table3__3_16[Customer ID],Table3__3_16[BMI])</f>
        <v>27.28</v>
      </c>
      <c r="D544" s="22">
        <f>_xlfn.XLOOKUP(Table7[[#This Row],[Merged Customer ID]],Table3__3_16[Customer ID],Table3__3_16[HBA1C])</f>
        <v>4.72</v>
      </c>
      <c r="E544" s="22" t="str">
        <f>_xlfn.XLOOKUP(Table7[[#This Row],[Merged Customer ID]],Table3__3_16[Customer ID],Table3__3_16[Heart Issues])</f>
        <v>No</v>
      </c>
      <c r="F544" s="22" t="str">
        <f>_xlfn.XLOOKUP(Table7[[#This Row],[Merged Customer ID]],Table3__3_16[Customer ID],Table3__3_16[Any Transplants])</f>
        <v>Yes</v>
      </c>
      <c r="G544" s="22" t="str">
        <f>_xlfn.XLOOKUP(Table7[[#This Row],[Merged Customer ID]],Table3__3_16[Customer ID],Table3__3_16[Cancer history])</f>
        <v>No</v>
      </c>
      <c r="H544" s="22">
        <f>_xlfn.XLOOKUP(Table7[[#This Row],[Merged Customer ID]],Table3__3_16[Customer ID],Table3__3_16[NumberOfMajorSurgeries])</f>
        <v>1</v>
      </c>
      <c r="I544" s="22" t="str">
        <f>_xlfn.XLOOKUP(Table7[[#This Row],[Merged Customer ID]],Table3__3_16[Customer ID],Table3__3_16[smoker])</f>
        <v>Yes</v>
      </c>
      <c r="J544" s="22" t="str">
        <f>_xlfn.XLOOKUP(Table7[[#This Row],[Merged Customer ID]],Table3__3_16[Customer ID],Table3__3_16[Weight Status])</f>
        <v>Overweight</v>
      </c>
      <c r="K544" s="22" t="str">
        <f>_xlfn.XLOOKUP(Table7[[#This Row],[Merged Customer ID]],Table3__3_16[Customer ID],Table3__3_16[Sugar Status])</f>
        <v>Normal</v>
      </c>
      <c r="L544" s="25">
        <f>_xlfn.XLOOKUP(Table7[[#This Row],[Merged Customer ID]],Table6_20[Merged Customer ID],Table6_20[Date of Birth])</f>
        <v>38240</v>
      </c>
      <c r="M544" s="29">
        <f>_xlfn.XLOOKUP(Table7[[#This Row],[Merged Customer ID]],Table6_20[Merged Customer ID],Table6_20[charges],"0",0)</f>
        <v>18223.45</v>
      </c>
      <c r="N544" s="29" t="str">
        <f>_xlfn.XLOOKUP(Table7[[#This Row],[Merged Customer ID]],Table6_20[Merged Customer ID],Table6_20[Hospital tier])</f>
        <v>tier - 1</v>
      </c>
      <c r="O544" s="29" t="str">
        <f>_xlfn.XLOOKUP(Table7[[#This Row],[Merged Customer ID]],Table6_20[Merged Customer ID],Table6_20[City tier])</f>
        <v>tier - 3</v>
      </c>
      <c r="P544" s="29" t="str">
        <f>_xlfn.XLOOKUP(Table7[[#This Row],[Merged Customer ID]],Table6_20[Merged Customer ID],Table6_20[State ID])</f>
        <v>R1013</v>
      </c>
      <c r="Q544" s="35">
        <f>_xlfn.XLOOKUP(Table7[[#This Row],[Merged Customer ID]],Table6_20[Merged Customer ID],Table6_20[Age])</f>
        <v>18.744444444444444</v>
      </c>
    </row>
    <row r="545" spans="1:17" x14ac:dyDescent="0.35">
      <c r="A545" s="23" t="s">
        <v>1827</v>
      </c>
      <c r="B545" s="23" t="str">
        <f>_xlfn.XLOOKUP(Table7[[#This Row],[Merged Customer ID]],Table2_1[Merged Customer ID],Table2_1[First Name])</f>
        <v>Biggs</v>
      </c>
      <c r="C545" s="23">
        <f>_xlfn.XLOOKUP(Table7[[#This Row],[Merged Customer ID]],Table3__3_16[Customer ID],Table3__3_16[BMI])</f>
        <v>32.229999999999997</v>
      </c>
      <c r="D545" s="23">
        <f>_xlfn.XLOOKUP(Table7[[#This Row],[Merged Customer ID]],Table3__3_16[Customer ID],Table3__3_16[HBA1C])</f>
        <v>4.6500000000000004</v>
      </c>
      <c r="E545" s="22" t="str">
        <f>_xlfn.XLOOKUP(Table7[[#This Row],[Merged Customer ID]],Table3__3_16[Customer ID],Table3__3_16[Heart Issues])</f>
        <v>Yes</v>
      </c>
      <c r="F545" s="23" t="str">
        <f>_xlfn.XLOOKUP(Table7[[#This Row],[Merged Customer ID]],Table3__3_16[Customer ID],Table3__3_16[Any Transplants])</f>
        <v>No</v>
      </c>
      <c r="G545" s="23" t="str">
        <f>_xlfn.XLOOKUP(Table7[[#This Row],[Merged Customer ID]],Table3__3_16[Customer ID],Table3__3_16[Cancer history])</f>
        <v>Yes</v>
      </c>
      <c r="H545" s="23">
        <f>_xlfn.XLOOKUP(Table7[[#This Row],[Merged Customer ID]],Table3__3_16[Customer ID],Table3__3_16[NumberOfMajorSurgeries])</f>
        <v>1</v>
      </c>
      <c r="I545" s="23" t="str">
        <f>_xlfn.XLOOKUP(Table7[[#This Row],[Merged Customer ID]],Table3__3_16[Customer ID],Table3__3_16[smoker])</f>
        <v>No</v>
      </c>
      <c r="J545" s="23" t="str">
        <f>_xlfn.XLOOKUP(Table7[[#This Row],[Merged Customer ID]],Table3__3_16[Customer ID],Table3__3_16[Weight Status])</f>
        <v>Obesity</v>
      </c>
      <c r="K545" s="23" t="str">
        <f>_xlfn.XLOOKUP(Table7[[#This Row],[Merged Customer ID]],Table3__3_16[Customer ID],Table3__3_16[Sugar Status])</f>
        <v>Normal</v>
      </c>
      <c r="L545" s="26">
        <f>_xlfn.XLOOKUP(Table7[[#This Row],[Merged Customer ID]],Table6_20[Merged Customer ID],Table6_20[Date of Birth])</f>
        <v>35596</v>
      </c>
      <c r="M545" s="30">
        <f>_xlfn.XLOOKUP(Table7[[#This Row],[Merged Customer ID]],Table6_20[Merged Customer ID],Table6_20[charges],"0",0)</f>
        <v>18218.16</v>
      </c>
      <c r="N545" s="30" t="str">
        <f>_xlfn.XLOOKUP(Table7[[#This Row],[Merged Customer ID]],Table6_20[Merged Customer ID],Table6_20[Hospital tier])</f>
        <v>tier - 1</v>
      </c>
      <c r="O545" s="30" t="str">
        <f>_xlfn.XLOOKUP(Table7[[#This Row],[Merged Customer ID]],Table6_20[Merged Customer ID],Table6_20[City tier])</f>
        <v>tier - 1</v>
      </c>
      <c r="P545" s="30" t="str">
        <f>_xlfn.XLOOKUP(Table7[[#This Row],[Merged Customer ID]],Table6_20[Merged Customer ID],Table6_20[State ID])</f>
        <v>R1013</v>
      </c>
      <c r="Q545" s="36">
        <f>_xlfn.XLOOKUP(Table7[[#This Row],[Merged Customer ID]],Table6_20[Merged Customer ID],Table6_20[Age])</f>
        <v>25.980555555555554</v>
      </c>
    </row>
    <row r="546" spans="1:17" x14ac:dyDescent="0.35">
      <c r="A546" s="22" t="s">
        <v>1826</v>
      </c>
      <c r="B546" s="22" t="str">
        <f>_xlfn.XLOOKUP(Table7[[#This Row],[Merged Customer ID]],Table2_1[Merged Customer ID],Table2_1[First Name])</f>
        <v>Shigezumi</v>
      </c>
      <c r="C546" s="22">
        <f>_xlfn.XLOOKUP(Table7[[#This Row],[Merged Customer ID]],Table3__3_16[Customer ID],Table3__3_16[BMI])</f>
        <v>44.2</v>
      </c>
      <c r="D546" s="22">
        <f>_xlfn.XLOOKUP(Table7[[#This Row],[Merged Customer ID]],Table3__3_16[Customer ID],Table3__3_16[HBA1C])</f>
        <v>11.34</v>
      </c>
      <c r="E546" s="22" t="str">
        <f>_xlfn.XLOOKUP(Table7[[#This Row],[Merged Customer ID]],Table3__3_16[Customer ID],Table3__3_16[Heart Issues])</f>
        <v>Yes</v>
      </c>
      <c r="F546" s="22" t="str">
        <f>_xlfn.XLOOKUP(Table7[[#This Row],[Merged Customer ID]],Table3__3_16[Customer ID],Table3__3_16[Any Transplants])</f>
        <v>No</v>
      </c>
      <c r="G546" s="22" t="str">
        <f>_xlfn.XLOOKUP(Table7[[#This Row],[Merged Customer ID]],Table3__3_16[Customer ID],Table3__3_16[Cancer history])</f>
        <v>Yes</v>
      </c>
      <c r="H546" s="22">
        <f>_xlfn.XLOOKUP(Table7[[#This Row],[Merged Customer ID]],Table3__3_16[Customer ID],Table3__3_16[NumberOfMajorSurgeries])</f>
        <v>1</v>
      </c>
      <c r="I546" s="22" t="str">
        <f>_xlfn.XLOOKUP(Table7[[#This Row],[Merged Customer ID]],Table3__3_16[Customer ID],Table3__3_16[smoker])</f>
        <v>No</v>
      </c>
      <c r="J546" s="22" t="str">
        <f>_xlfn.XLOOKUP(Table7[[#This Row],[Merged Customer ID]],Table3__3_16[Customer ID],Table3__3_16[Weight Status])</f>
        <v>Obesity</v>
      </c>
      <c r="K546" s="22" t="str">
        <f>_xlfn.XLOOKUP(Table7[[#This Row],[Merged Customer ID]],Table3__3_16[Customer ID],Table3__3_16[Sugar Status])</f>
        <v>Diabetes</v>
      </c>
      <c r="L546" s="25">
        <f>_xlfn.XLOOKUP(Table7[[#This Row],[Merged Customer ID]],Table6_20[Merged Customer ID],Table6_20[Date of Birth])</f>
        <v>23196</v>
      </c>
      <c r="M546" s="29">
        <f>_xlfn.XLOOKUP(Table7[[#This Row],[Merged Customer ID]],Table6_20[Merged Customer ID],Table6_20[charges],"0",0)</f>
        <v>18208.34</v>
      </c>
      <c r="N546" s="29" t="str">
        <f>_xlfn.XLOOKUP(Table7[[#This Row],[Merged Customer ID]],Table6_20[Merged Customer ID],Table6_20[Hospital tier])</f>
        <v>tier - 1</v>
      </c>
      <c r="O546" s="29" t="str">
        <f>_xlfn.XLOOKUP(Table7[[#This Row],[Merged Customer ID]],Table6_20[Merged Customer ID],Table6_20[City tier])</f>
        <v>tier - 2</v>
      </c>
      <c r="P546" s="29" t="str">
        <f>_xlfn.XLOOKUP(Table7[[#This Row],[Merged Customer ID]],Table6_20[Merged Customer ID],Table6_20[State ID])</f>
        <v>R1026</v>
      </c>
      <c r="Q546" s="35">
        <f>_xlfn.XLOOKUP(Table7[[#This Row],[Merged Customer ID]],Table6_20[Merged Customer ID],Table6_20[Age])</f>
        <v>59.927777777777777</v>
      </c>
    </row>
    <row r="547" spans="1:17" x14ac:dyDescent="0.35">
      <c r="A547" s="23" t="s">
        <v>1825</v>
      </c>
      <c r="B547" s="23" t="str">
        <f>_xlfn.XLOOKUP(Table7[[#This Row],[Merged Customer ID]],Table2_1[Merged Customer ID],Table2_1[First Name])</f>
        <v>Meineke</v>
      </c>
      <c r="C547" s="23">
        <f>_xlfn.XLOOKUP(Table7[[#This Row],[Merged Customer ID]],Table3__3_16[Customer ID],Table3__3_16[BMI])</f>
        <v>29.734999999999999</v>
      </c>
      <c r="D547" s="23">
        <f>_xlfn.XLOOKUP(Table7[[#This Row],[Merged Customer ID]],Table3__3_16[Customer ID],Table3__3_16[HBA1C])</f>
        <v>4.53</v>
      </c>
      <c r="E547" s="22" t="str">
        <f>_xlfn.XLOOKUP(Table7[[#This Row],[Merged Customer ID]],Table3__3_16[Customer ID],Table3__3_16[Heart Issues])</f>
        <v>No</v>
      </c>
      <c r="F547" s="23" t="str">
        <f>_xlfn.XLOOKUP(Table7[[#This Row],[Merged Customer ID]],Table3__3_16[Customer ID],Table3__3_16[Any Transplants])</f>
        <v>No</v>
      </c>
      <c r="G547" s="23" t="str">
        <f>_xlfn.XLOOKUP(Table7[[#This Row],[Merged Customer ID]],Table3__3_16[Customer ID],Table3__3_16[Cancer history])</f>
        <v>Yes</v>
      </c>
      <c r="H547" s="23">
        <f>_xlfn.XLOOKUP(Table7[[#This Row],[Merged Customer ID]],Table3__3_16[Customer ID],Table3__3_16[NumberOfMajorSurgeries])</f>
        <v>1</v>
      </c>
      <c r="I547" s="23" t="str">
        <f>_xlfn.XLOOKUP(Table7[[#This Row],[Merged Customer ID]],Table3__3_16[Customer ID],Table3__3_16[smoker])</f>
        <v>No</v>
      </c>
      <c r="J547" s="23" t="str">
        <f>_xlfn.XLOOKUP(Table7[[#This Row],[Merged Customer ID]],Table3__3_16[Customer ID],Table3__3_16[Weight Status])</f>
        <v>Overweight</v>
      </c>
      <c r="K547" s="23" t="str">
        <f>_xlfn.XLOOKUP(Table7[[#This Row],[Merged Customer ID]],Table3__3_16[Customer ID],Table3__3_16[Sugar Status])</f>
        <v>Normal</v>
      </c>
      <c r="L547" s="26">
        <f>_xlfn.XLOOKUP(Table7[[#This Row],[Merged Customer ID]],Table6_20[Merged Customer ID],Table6_20[Date of Birth])</f>
        <v>34162</v>
      </c>
      <c r="M547" s="30">
        <f>_xlfn.XLOOKUP(Table7[[#This Row],[Merged Customer ID]],Table6_20[Merged Customer ID],Table6_20[charges],"0",0)</f>
        <v>18157.88</v>
      </c>
      <c r="N547" s="30" t="str">
        <f>_xlfn.XLOOKUP(Table7[[#This Row],[Merged Customer ID]],Table6_20[Merged Customer ID],Table6_20[Hospital tier])</f>
        <v>tier - 1</v>
      </c>
      <c r="O547" s="30" t="str">
        <f>_xlfn.XLOOKUP(Table7[[#This Row],[Merged Customer ID]],Table6_20[Merged Customer ID],Table6_20[City tier])</f>
        <v>tier - 1</v>
      </c>
      <c r="P547" s="30" t="str">
        <f>_xlfn.XLOOKUP(Table7[[#This Row],[Merged Customer ID]],Table6_20[Merged Customer ID],Table6_20[State ID])</f>
        <v>R1012</v>
      </c>
      <c r="Q547" s="36">
        <f>_xlfn.XLOOKUP(Table7[[#This Row],[Merged Customer ID]],Table6_20[Merged Customer ID],Table6_20[Age])</f>
        <v>29.905555555555555</v>
      </c>
    </row>
    <row r="548" spans="1:17" x14ac:dyDescent="0.35">
      <c r="A548" s="22" t="s">
        <v>1824</v>
      </c>
      <c r="B548" s="22" t="str">
        <f>_xlfn.XLOOKUP(Table7[[#This Row],[Merged Customer ID]],Table2_1[Merged Customer ID],Table2_1[First Name])</f>
        <v>Ludington</v>
      </c>
      <c r="C548" s="22">
        <f>_xlfn.XLOOKUP(Table7[[#This Row],[Merged Customer ID]],Table3__3_16[Customer ID],Table3__3_16[BMI])</f>
        <v>28.31</v>
      </c>
      <c r="D548" s="22">
        <f>_xlfn.XLOOKUP(Table7[[#This Row],[Merged Customer ID]],Table3__3_16[Customer ID],Table3__3_16[HBA1C])</f>
        <v>6.35</v>
      </c>
      <c r="E548" s="22" t="str">
        <f>_xlfn.XLOOKUP(Table7[[#This Row],[Merged Customer ID]],Table3__3_16[Customer ID],Table3__3_16[Heart Issues])</f>
        <v>No</v>
      </c>
      <c r="F548" s="22" t="str">
        <f>_xlfn.XLOOKUP(Table7[[#This Row],[Merged Customer ID]],Table3__3_16[Customer ID],Table3__3_16[Any Transplants])</f>
        <v>No</v>
      </c>
      <c r="G548" s="22" t="str">
        <f>_xlfn.XLOOKUP(Table7[[#This Row],[Merged Customer ID]],Table3__3_16[Customer ID],Table3__3_16[Cancer history])</f>
        <v>No</v>
      </c>
      <c r="H548" s="22">
        <f>_xlfn.XLOOKUP(Table7[[#This Row],[Merged Customer ID]],Table3__3_16[Customer ID],Table3__3_16[NumberOfMajorSurgeries])</f>
        <v>0</v>
      </c>
      <c r="I548" s="22" t="str">
        <f>_xlfn.XLOOKUP(Table7[[#This Row],[Merged Customer ID]],Table3__3_16[Customer ID],Table3__3_16[smoker])</f>
        <v>Yes</v>
      </c>
      <c r="J548" s="22" t="str">
        <f>_xlfn.XLOOKUP(Table7[[#This Row],[Merged Customer ID]],Table3__3_16[Customer ID],Table3__3_16[Weight Status])</f>
        <v>Overweight</v>
      </c>
      <c r="K548" s="22" t="str">
        <f>_xlfn.XLOOKUP(Table7[[#This Row],[Merged Customer ID]],Table3__3_16[Customer ID],Table3__3_16[Sugar Status])</f>
        <v>Prediabetes</v>
      </c>
      <c r="L548" s="25">
        <f>_xlfn.XLOOKUP(Table7[[#This Row],[Merged Customer ID]],Table6_20[Merged Customer ID],Table6_20[Date of Birth])</f>
        <v>36457</v>
      </c>
      <c r="M548" s="29">
        <f>_xlfn.XLOOKUP(Table7[[#This Row],[Merged Customer ID]],Table6_20[Merged Customer ID],Table6_20[charges],"0",0)</f>
        <v>18033.97</v>
      </c>
      <c r="N548" s="29" t="str">
        <f>_xlfn.XLOOKUP(Table7[[#This Row],[Merged Customer ID]],Table6_20[Merged Customer ID],Table6_20[Hospital tier])</f>
        <v>tier - 1</v>
      </c>
      <c r="O548" s="29" t="str">
        <f>_xlfn.XLOOKUP(Table7[[#This Row],[Merged Customer ID]],Table6_20[Merged Customer ID],Table6_20[City tier])</f>
        <v>tier - 1</v>
      </c>
      <c r="P548" s="29" t="str">
        <f>_xlfn.XLOOKUP(Table7[[#This Row],[Merged Customer ID]],Table6_20[Merged Customer ID],Table6_20[State ID])</f>
        <v>R1012</v>
      </c>
      <c r="Q548" s="35">
        <f>_xlfn.XLOOKUP(Table7[[#This Row],[Merged Customer ID]],Table6_20[Merged Customer ID],Table6_20[Age])</f>
        <v>23.622222222222224</v>
      </c>
    </row>
    <row r="549" spans="1:17" x14ac:dyDescent="0.35">
      <c r="A549" s="23" t="s">
        <v>1823</v>
      </c>
      <c r="B549" s="23" t="str">
        <f>_xlfn.XLOOKUP(Table7[[#This Row],[Merged Customer ID]],Table2_1[Merged Customer ID],Table2_1[First Name])</f>
        <v>Perrich</v>
      </c>
      <c r="C549" s="23">
        <f>_xlfn.XLOOKUP(Table7[[#This Row],[Merged Customer ID]],Table3__3_16[Customer ID],Table3__3_16[BMI])</f>
        <v>46.62</v>
      </c>
      <c r="D549" s="23">
        <f>_xlfn.XLOOKUP(Table7[[#This Row],[Merged Customer ID]],Table3__3_16[Customer ID],Table3__3_16[HBA1C])</f>
        <v>8.51</v>
      </c>
      <c r="E549" s="22" t="str">
        <f>_xlfn.XLOOKUP(Table7[[#This Row],[Merged Customer ID]],Table3__3_16[Customer ID],Table3__3_16[Heart Issues])</f>
        <v>No</v>
      </c>
      <c r="F549" s="23" t="str">
        <f>_xlfn.XLOOKUP(Table7[[#This Row],[Merged Customer ID]],Table3__3_16[Customer ID],Table3__3_16[Any Transplants])</f>
        <v>No</v>
      </c>
      <c r="G549" s="23" t="str">
        <f>_xlfn.XLOOKUP(Table7[[#This Row],[Merged Customer ID]],Table3__3_16[Customer ID],Table3__3_16[Cancer history])</f>
        <v>No</v>
      </c>
      <c r="H549" s="23">
        <f>_xlfn.XLOOKUP(Table7[[#This Row],[Merged Customer ID]],Table3__3_16[Customer ID],Table3__3_16[NumberOfMajorSurgeries])</f>
        <v>0</v>
      </c>
      <c r="I549" s="23" t="str">
        <f>_xlfn.XLOOKUP(Table7[[#This Row],[Merged Customer ID]],Table3__3_16[Customer ID],Table3__3_16[smoker])</f>
        <v>No</v>
      </c>
      <c r="J549" s="23" t="str">
        <f>_xlfn.XLOOKUP(Table7[[#This Row],[Merged Customer ID]],Table3__3_16[Customer ID],Table3__3_16[Weight Status])</f>
        <v>Obesity</v>
      </c>
      <c r="K549" s="23" t="str">
        <f>_xlfn.XLOOKUP(Table7[[#This Row],[Merged Customer ID]],Table3__3_16[Customer ID],Table3__3_16[Sugar Status])</f>
        <v>Diabetes</v>
      </c>
      <c r="L549" s="26">
        <f>_xlfn.XLOOKUP(Table7[[#This Row],[Merged Customer ID]],Table6_20[Merged Customer ID],Table6_20[Date of Birth])</f>
        <v>24032</v>
      </c>
      <c r="M549" s="30">
        <f>_xlfn.XLOOKUP(Table7[[#This Row],[Merged Customer ID]],Table6_20[Merged Customer ID],Table6_20[charges],"0",0)</f>
        <v>18031.189999999999</v>
      </c>
      <c r="N549" s="30" t="str">
        <f>_xlfn.XLOOKUP(Table7[[#This Row],[Merged Customer ID]],Table6_20[Merged Customer ID],Table6_20[Hospital tier])</f>
        <v>tier - 1</v>
      </c>
      <c r="O549" s="30" t="str">
        <f>_xlfn.XLOOKUP(Table7[[#This Row],[Merged Customer ID]],Table6_20[Merged Customer ID],Table6_20[City tier])</f>
        <v>tier - 2</v>
      </c>
      <c r="P549" s="30" t="str">
        <f>_xlfn.XLOOKUP(Table7[[#This Row],[Merged Customer ID]],Table6_20[Merged Customer ID],Table6_20[State ID])</f>
        <v>R1012</v>
      </c>
      <c r="Q549" s="36">
        <f>_xlfn.XLOOKUP(Table7[[#This Row],[Merged Customer ID]],Table6_20[Merged Customer ID],Table6_20[Age])</f>
        <v>57.641666666666666</v>
      </c>
    </row>
    <row r="550" spans="1:17" x14ac:dyDescent="0.35">
      <c r="A550" s="22" t="s">
        <v>1822</v>
      </c>
      <c r="B550" s="22" t="str">
        <f>_xlfn.XLOOKUP(Table7[[#This Row],[Merged Customer ID]],Table2_1[Merged Customer ID],Table2_1[First Name])</f>
        <v>Cervantes</v>
      </c>
      <c r="C550" s="22">
        <f>_xlfn.XLOOKUP(Table7[[#This Row],[Merged Customer ID]],Table3__3_16[Customer ID],Table3__3_16[BMI])</f>
        <v>51.75</v>
      </c>
      <c r="D550" s="22">
        <f>_xlfn.XLOOKUP(Table7[[#This Row],[Merged Customer ID]],Table3__3_16[Customer ID],Table3__3_16[HBA1C])</f>
        <v>8.59</v>
      </c>
      <c r="E550" s="22" t="str">
        <f>_xlfn.XLOOKUP(Table7[[#This Row],[Merged Customer ID]],Table3__3_16[Customer ID],Table3__3_16[Heart Issues])</f>
        <v>Yes</v>
      </c>
      <c r="F550" s="22" t="str">
        <f>_xlfn.XLOOKUP(Table7[[#This Row],[Merged Customer ID]],Table3__3_16[Customer ID],Table3__3_16[Any Transplants])</f>
        <v>No</v>
      </c>
      <c r="G550" s="22" t="str">
        <f>_xlfn.XLOOKUP(Table7[[#This Row],[Merged Customer ID]],Table3__3_16[Customer ID],Table3__3_16[Cancer history])</f>
        <v>No</v>
      </c>
      <c r="H550" s="22">
        <f>_xlfn.XLOOKUP(Table7[[#This Row],[Merged Customer ID]],Table3__3_16[Customer ID],Table3__3_16[NumberOfMajorSurgeries])</f>
        <v>1</v>
      </c>
      <c r="I550" s="22" t="str">
        <f>_xlfn.XLOOKUP(Table7[[#This Row],[Merged Customer ID]],Table3__3_16[Customer ID],Table3__3_16[smoker])</f>
        <v>No</v>
      </c>
      <c r="J550" s="22" t="str">
        <f>_xlfn.XLOOKUP(Table7[[#This Row],[Merged Customer ID]],Table3__3_16[Customer ID],Table3__3_16[Weight Status])</f>
        <v>Obesity</v>
      </c>
      <c r="K550" s="22" t="str">
        <f>_xlfn.XLOOKUP(Table7[[#This Row],[Merged Customer ID]],Table3__3_16[Customer ID],Table3__3_16[Sugar Status])</f>
        <v>Diabetes</v>
      </c>
      <c r="L550" s="25">
        <f>_xlfn.XLOOKUP(Table7[[#This Row],[Merged Customer ID]],Table6_20[Merged Customer ID],Table6_20[Date of Birth])</f>
        <v>27572</v>
      </c>
      <c r="M550" s="29">
        <f>_xlfn.XLOOKUP(Table7[[#This Row],[Merged Customer ID]],Table6_20[Merged Customer ID],Table6_20[charges],"0",0)</f>
        <v>18031.16</v>
      </c>
      <c r="N550" s="29" t="str">
        <f>_xlfn.XLOOKUP(Table7[[#This Row],[Merged Customer ID]],Table6_20[Merged Customer ID],Table6_20[Hospital tier])</f>
        <v>tier - 1</v>
      </c>
      <c r="O550" s="29" t="str">
        <f>_xlfn.XLOOKUP(Table7[[#This Row],[Merged Customer ID]],Table6_20[Merged Customer ID],Table6_20[City tier])</f>
        <v>tier - 3</v>
      </c>
      <c r="P550" s="29" t="str">
        <f>_xlfn.XLOOKUP(Table7[[#This Row],[Merged Customer ID]],Table6_20[Merged Customer ID],Table6_20[State ID])</f>
        <v>R1023</v>
      </c>
      <c r="Q550" s="35">
        <f>_xlfn.XLOOKUP(Table7[[#This Row],[Merged Customer ID]],Table6_20[Merged Customer ID],Table6_20[Age])</f>
        <v>47.947222222222223</v>
      </c>
    </row>
    <row r="551" spans="1:17" x14ac:dyDescent="0.35">
      <c r="A551" s="23" t="s">
        <v>1821</v>
      </c>
      <c r="B551" s="23" t="str">
        <f>_xlfn.XLOOKUP(Table7[[#This Row],[Merged Customer ID]],Table2_1[Merged Customer ID],Table2_1[First Name])</f>
        <v>Andrews</v>
      </c>
      <c r="C551" s="23">
        <f>_xlfn.XLOOKUP(Table7[[#This Row],[Merged Customer ID]],Table3__3_16[Customer ID],Table3__3_16[BMI])</f>
        <v>25.7</v>
      </c>
      <c r="D551" s="23">
        <f>_xlfn.XLOOKUP(Table7[[#This Row],[Merged Customer ID]],Table3__3_16[Customer ID],Table3__3_16[HBA1C])</f>
        <v>4.13</v>
      </c>
      <c r="E551" s="22" t="str">
        <f>_xlfn.XLOOKUP(Table7[[#This Row],[Merged Customer ID]],Table3__3_16[Customer ID],Table3__3_16[Heart Issues])</f>
        <v>Yes</v>
      </c>
      <c r="F551" s="23" t="str">
        <f>_xlfn.XLOOKUP(Table7[[#This Row],[Merged Customer ID]],Table3__3_16[Customer ID],Table3__3_16[Any Transplants])</f>
        <v>No</v>
      </c>
      <c r="G551" s="23" t="str">
        <f>_xlfn.XLOOKUP(Table7[[#This Row],[Merged Customer ID]],Table3__3_16[Customer ID],Table3__3_16[Cancer history])</f>
        <v>No</v>
      </c>
      <c r="H551" s="23">
        <f>_xlfn.XLOOKUP(Table7[[#This Row],[Merged Customer ID]],Table3__3_16[Customer ID],Table3__3_16[NumberOfMajorSurgeries])</f>
        <v>0</v>
      </c>
      <c r="I551" s="23" t="str">
        <f>_xlfn.XLOOKUP(Table7[[#This Row],[Merged Customer ID]],Table3__3_16[Customer ID],Table3__3_16[smoker])</f>
        <v>Yes</v>
      </c>
      <c r="J551" s="23" t="str">
        <f>_xlfn.XLOOKUP(Table7[[#This Row],[Merged Customer ID]],Table3__3_16[Customer ID],Table3__3_16[Weight Status])</f>
        <v>Overweight</v>
      </c>
      <c r="K551" s="23" t="str">
        <f>_xlfn.XLOOKUP(Table7[[#This Row],[Merged Customer ID]],Table3__3_16[Customer ID],Table3__3_16[Sugar Status])</f>
        <v>Normal</v>
      </c>
      <c r="L551" s="26">
        <f>_xlfn.XLOOKUP(Table7[[#This Row],[Merged Customer ID]],Table6_20[Merged Customer ID],Table6_20[Date of Birth])</f>
        <v>37162</v>
      </c>
      <c r="M551" s="30">
        <f>_xlfn.XLOOKUP(Table7[[#This Row],[Merged Customer ID]],Table6_20[Merged Customer ID],Table6_20[charges],"0",0)</f>
        <v>17942.11</v>
      </c>
      <c r="N551" s="30" t="str">
        <f>_xlfn.XLOOKUP(Table7[[#This Row],[Merged Customer ID]],Table6_20[Merged Customer ID],Table6_20[Hospital tier])</f>
        <v>tier - 1</v>
      </c>
      <c r="O551" s="30" t="str">
        <f>_xlfn.XLOOKUP(Table7[[#This Row],[Merged Customer ID]],Table6_20[Merged Customer ID],Table6_20[City tier])</f>
        <v>tier - 2</v>
      </c>
      <c r="P551" s="30" t="str">
        <f>_xlfn.XLOOKUP(Table7[[#This Row],[Merged Customer ID]],Table6_20[Merged Customer ID],Table6_20[State ID])</f>
        <v>R1011</v>
      </c>
      <c r="Q551" s="36">
        <f>_xlfn.XLOOKUP(Table7[[#This Row],[Merged Customer ID]],Table6_20[Merged Customer ID],Table6_20[Age])</f>
        <v>21.694444444444443</v>
      </c>
    </row>
    <row r="552" spans="1:17" x14ac:dyDescent="0.35">
      <c r="A552" s="22" t="s">
        <v>1820</v>
      </c>
      <c r="B552" s="22" t="str">
        <f>_xlfn.XLOOKUP(Table7[[#This Row],[Merged Customer ID]],Table2_1[Merged Customer ID],Table2_1[First Name])</f>
        <v>Ruvalcaba</v>
      </c>
      <c r="C552" s="22">
        <f>_xlfn.XLOOKUP(Table7[[#This Row],[Merged Customer ID]],Table3__3_16[Customer ID],Table3__3_16[BMI])</f>
        <v>31.79</v>
      </c>
      <c r="D552" s="22">
        <f>_xlfn.XLOOKUP(Table7[[#This Row],[Merged Customer ID]],Table3__3_16[Customer ID],Table3__3_16[HBA1C])</f>
        <v>4.55</v>
      </c>
      <c r="E552" s="22" t="str">
        <f>_xlfn.XLOOKUP(Table7[[#This Row],[Merged Customer ID]],Table3__3_16[Customer ID],Table3__3_16[Heart Issues])</f>
        <v>No</v>
      </c>
      <c r="F552" s="22" t="str">
        <f>_xlfn.XLOOKUP(Table7[[#This Row],[Merged Customer ID]],Table3__3_16[Customer ID],Table3__3_16[Any Transplants])</f>
        <v>No</v>
      </c>
      <c r="G552" s="22" t="str">
        <f>_xlfn.XLOOKUP(Table7[[#This Row],[Merged Customer ID]],Table3__3_16[Customer ID],Table3__3_16[Cancer history])</f>
        <v>No</v>
      </c>
      <c r="H552" s="22">
        <f>_xlfn.XLOOKUP(Table7[[#This Row],[Merged Customer ID]],Table3__3_16[Customer ID],Table3__3_16[NumberOfMajorSurgeries])</f>
        <v>0</v>
      </c>
      <c r="I552" s="22" t="str">
        <f>_xlfn.XLOOKUP(Table7[[#This Row],[Merged Customer ID]],Table3__3_16[Customer ID],Table3__3_16[smoker])</f>
        <v>No</v>
      </c>
      <c r="J552" s="22" t="str">
        <f>_xlfn.XLOOKUP(Table7[[#This Row],[Merged Customer ID]],Table3__3_16[Customer ID],Table3__3_16[Weight Status])</f>
        <v>Obesity</v>
      </c>
      <c r="K552" s="22" t="str">
        <f>_xlfn.XLOOKUP(Table7[[#This Row],[Merged Customer ID]],Table3__3_16[Customer ID],Table3__3_16[Sugar Status])</f>
        <v>Normal</v>
      </c>
      <c r="L552" s="25">
        <f>_xlfn.XLOOKUP(Table7[[#This Row],[Merged Customer ID]],Table6_20[Merged Customer ID],Table6_20[Date of Birth])</f>
        <v>28415</v>
      </c>
      <c r="M552" s="29">
        <f>_xlfn.XLOOKUP(Table7[[#This Row],[Merged Customer ID]],Table6_20[Merged Customer ID],Table6_20[charges],"0",0)</f>
        <v>17929.3</v>
      </c>
      <c r="N552" s="29" t="str">
        <f>_xlfn.XLOOKUP(Table7[[#This Row],[Merged Customer ID]],Table6_20[Merged Customer ID],Table6_20[Hospital tier])</f>
        <v>tier - 1</v>
      </c>
      <c r="O552" s="29" t="str">
        <f>_xlfn.XLOOKUP(Table7[[#This Row],[Merged Customer ID]],Table6_20[Merged Customer ID],Table6_20[City tier])</f>
        <v>tier - 2</v>
      </c>
      <c r="P552" s="29" t="str">
        <f>_xlfn.XLOOKUP(Table7[[#This Row],[Merged Customer ID]],Table6_20[Merged Customer ID],Table6_20[State ID])</f>
        <v>R1013</v>
      </c>
      <c r="Q552" s="35">
        <f>_xlfn.XLOOKUP(Table7[[#This Row],[Merged Customer ID]],Table6_20[Merged Customer ID],Table6_20[Age])</f>
        <v>45.641666666666666</v>
      </c>
    </row>
    <row r="553" spans="1:17" x14ac:dyDescent="0.35">
      <c r="A553" s="23" t="s">
        <v>1819</v>
      </c>
      <c r="B553" s="23" t="str">
        <f>_xlfn.XLOOKUP(Table7[[#This Row],[Merged Customer ID]],Table2_1[Merged Customer ID],Table2_1[First Name])</f>
        <v>King</v>
      </c>
      <c r="C553" s="23">
        <f>_xlfn.XLOOKUP(Table7[[#This Row],[Merged Customer ID]],Table3__3_16[Customer ID],Table3__3_16[BMI])</f>
        <v>24.795000000000002</v>
      </c>
      <c r="D553" s="23">
        <f>_xlfn.XLOOKUP(Table7[[#This Row],[Merged Customer ID]],Table3__3_16[Customer ID],Table3__3_16[HBA1C])</f>
        <v>4.5199999999999996</v>
      </c>
      <c r="E553" s="22" t="str">
        <f>_xlfn.XLOOKUP(Table7[[#This Row],[Merged Customer ID]],Table3__3_16[Customer ID],Table3__3_16[Heart Issues])</f>
        <v>No</v>
      </c>
      <c r="F553" s="23" t="str">
        <f>_xlfn.XLOOKUP(Table7[[#This Row],[Merged Customer ID]],Table3__3_16[Customer ID],Table3__3_16[Any Transplants])</f>
        <v>No</v>
      </c>
      <c r="G553" s="23" t="str">
        <f>_xlfn.XLOOKUP(Table7[[#This Row],[Merged Customer ID]],Table3__3_16[Customer ID],Table3__3_16[Cancer history])</f>
        <v>No</v>
      </c>
      <c r="H553" s="23">
        <f>_xlfn.XLOOKUP(Table7[[#This Row],[Merged Customer ID]],Table3__3_16[Customer ID],Table3__3_16[NumberOfMajorSurgeries])</f>
        <v>0</v>
      </c>
      <c r="I553" s="23" t="str">
        <f>_xlfn.XLOOKUP(Table7[[#This Row],[Merged Customer ID]],Table3__3_16[Customer ID],Table3__3_16[smoker])</f>
        <v>Yes</v>
      </c>
      <c r="J553" s="23" t="str">
        <f>_xlfn.XLOOKUP(Table7[[#This Row],[Merged Customer ID]],Table3__3_16[Customer ID],Table3__3_16[Weight Status])</f>
        <v>Normal Weight</v>
      </c>
      <c r="K553" s="23" t="str">
        <f>_xlfn.XLOOKUP(Table7[[#This Row],[Merged Customer ID]],Table3__3_16[Customer ID],Table3__3_16[Sugar Status])</f>
        <v>Normal</v>
      </c>
      <c r="L553" s="26">
        <f>_xlfn.XLOOKUP(Table7[[#This Row],[Merged Customer ID]],Table6_20[Merged Customer ID],Table6_20[Date of Birth])</f>
        <v>32846</v>
      </c>
      <c r="M553" s="30">
        <f>_xlfn.XLOOKUP(Table7[[#This Row],[Merged Customer ID]],Table6_20[Merged Customer ID],Table6_20[charges],"0",0)</f>
        <v>17904.53</v>
      </c>
      <c r="N553" s="30" t="str">
        <f>_xlfn.XLOOKUP(Table7[[#This Row],[Merged Customer ID]],Table6_20[Merged Customer ID],Table6_20[Hospital tier])</f>
        <v>tier - 1</v>
      </c>
      <c r="O553" s="30" t="str">
        <f>_xlfn.XLOOKUP(Table7[[#This Row],[Merged Customer ID]],Table6_20[Merged Customer ID],Table6_20[City tier])</f>
        <v>tier - 2</v>
      </c>
      <c r="P553" s="30" t="str">
        <f>_xlfn.XLOOKUP(Table7[[#This Row],[Merged Customer ID]],Table6_20[Merged Customer ID],Table6_20[State ID])</f>
        <v>R1017</v>
      </c>
      <c r="Q553" s="36">
        <f>_xlfn.XLOOKUP(Table7[[#This Row],[Merged Customer ID]],Table6_20[Merged Customer ID],Table6_20[Age])</f>
        <v>33.511111111111113</v>
      </c>
    </row>
    <row r="554" spans="1:17" x14ac:dyDescent="0.35">
      <c r="A554" s="22" t="s">
        <v>1818</v>
      </c>
      <c r="B554" s="22" t="str">
        <f>_xlfn.XLOOKUP(Table7[[#This Row],[Merged Customer ID]],Table2_1[Merged Customer ID],Table2_1[First Name])</f>
        <v>Stone</v>
      </c>
      <c r="C554" s="22">
        <f>_xlfn.XLOOKUP(Table7[[#This Row],[Merged Customer ID]],Table3__3_16[Customer ID],Table3__3_16[BMI])</f>
        <v>53.98</v>
      </c>
      <c r="D554" s="22">
        <f>_xlfn.XLOOKUP(Table7[[#This Row],[Merged Customer ID]],Table3__3_16[Customer ID],Table3__3_16[HBA1C])</f>
        <v>5.07</v>
      </c>
      <c r="E554" s="22" t="str">
        <f>_xlfn.XLOOKUP(Table7[[#This Row],[Merged Customer ID]],Table3__3_16[Customer ID],Table3__3_16[Heart Issues])</f>
        <v>No</v>
      </c>
      <c r="F554" s="22" t="str">
        <f>_xlfn.XLOOKUP(Table7[[#This Row],[Merged Customer ID]],Table3__3_16[Customer ID],Table3__3_16[Any Transplants])</f>
        <v>No</v>
      </c>
      <c r="G554" s="22" t="str">
        <f>_xlfn.XLOOKUP(Table7[[#This Row],[Merged Customer ID]],Table3__3_16[Customer ID],Table3__3_16[Cancer history])</f>
        <v>Yes</v>
      </c>
      <c r="H554" s="22">
        <f>_xlfn.XLOOKUP(Table7[[#This Row],[Merged Customer ID]],Table3__3_16[Customer ID],Table3__3_16[NumberOfMajorSurgeries])</f>
        <v>1</v>
      </c>
      <c r="I554" s="22" t="str">
        <f>_xlfn.XLOOKUP(Table7[[#This Row],[Merged Customer ID]],Table3__3_16[Customer ID],Table3__3_16[smoker])</f>
        <v>No</v>
      </c>
      <c r="J554" s="22" t="str">
        <f>_xlfn.XLOOKUP(Table7[[#This Row],[Merged Customer ID]],Table3__3_16[Customer ID],Table3__3_16[Weight Status])</f>
        <v>Obesity</v>
      </c>
      <c r="K554" s="22" t="str">
        <f>_xlfn.XLOOKUP(Table7[[#This Row],[Merged Customer ID]],Table3__3_16[Customer ID],Table3__3_16[Sugar Status])</f>
        <v>Normal</v>
      </c>
      <c r="L554" s="25">
        <f>_xlfn.XLOOKUP(Table7[[#This Row],[Merged Customer ID]],Table6_20[Merged Customer ID],Table6_20[Date of Birth])</f>
        <v>29171</v>
      </c>
      <c r="M554" s="29">
        <f>_xlfn.XLOOKUP(Table7[[#This Row],[Merged Customer ID]],Table6_20[Merged Customer ID],Table6_20[charges],"0",0)</f>
        <v>17882.669999999998</v>
      </c>
      <c r="N554" s="29" t="str">
        <f>_xlfn.XLOOKUP(Table7[[#This Row],[Merged Customer ID]],Table6_20[Merged Customer ID],Table6_20[Hospital tier])</f>
        <v>tier - 1</v>
      </c>
      <c r="O554" s="29" t="str">
        <f>_xlfn.XLOOKUP(Table7[[#This Row],[Merged Customer ID]],Table6_20[Merged Customer ID],Table6_20[City tier])</f>
        <v>tier - 3</v>
      </c>
      <c r="P554" s="29" t="str">
        <f>_xlfn.XLOOKUP(Table7[[#This Row],[Merged Customer ID]],Table6_20[Merged Customer ID],Table6_20[State ID])</f>
        <v>R1012</v>
      </c>
      <c r="Q554" s="35">
        <f>_xlfn.XLOOKUP(Table7[[#This Row],[Merged Customer ID]],Table6_20[Merged Customer ID],Table6_20[Age])</f>
        <v>43.572222222222223</v>
      </c>
    </row>
    <row r="555" spans="1:17" x14ac:dyDescent="0.35">
      <c r="A555" s="23" t="s">
        <v>1817</v>
      </c>
      <c r="B555" s="23" t="str">
        <f>_xlfn.XLOOKUP(Table7[[#This Row],[Merged Customer ID]],Table2_1[Merged Customer ID],Table2_1[First Name])</f>
        <v>Campbell</v>
      </c>
      <c r="C555" s="23">
        <f>_xlfn.XLOOKUP(Table7[[#This Row],[Merged Customer ID]],Table3__3_16[Customer ID],Table3__3_16[BMI])</f>
        <v>41.325000000000003</v>
      </c>
      <c r="D555" s="23">
        <f>_xlfn.XLOOKUP(Table7[[#This Row],[Merged Customer ID]],Table3__3_16[Customer ID],Table3__3_16[HBA1C])</f>
        <v>4.04</v>
      </c>
      <c r="E555" s="22" t="str">
        <f>_xlfn.XLOOKUP(Table7[[#This Row],[Merged Customer ID]],Table3__3_16[Customer ID],Table3__3_16[Heart Issues])</f>
        <v>Yes</v>
      </c>
      <c r="F555" s="23" t="str">
        <f>_xlfn.XLOOKUP(Table7[[#This Row],[Merged Customer ID]],Table3__3_16[Customer ID],Table3__3_16[Any Transplants])</f>
        <v>No</v>
      </c>
      <c r="G555" s="23" t="str">
        <f>_xlfn.XLOOKUP(Table7[[#This Row],[Merged Customer ID]],Table3__3_16[Customer ID],Table3__3_16[Cancer history])</f>
        <v>Yes</v>
      </c>
      <c r="H555" s="23">
        <f>_xlfn.XLOOKUP(Table7[[#This Row],[Merged Customer ID]],Table3__3_16[Customer ID],Table3__3_16[NumberOfMajorSurgeries])</f>
        <v>1</v>
      </c>
      <c r="I555" s="23" t="str">
        <f>_xlfn.XLOOKUP(Table7[[#This Row],[Merged Customer ID]],Table3__3_16[Customer ID],Table3__3_16[smoker])</f>
        <v>No</v>
      </c>
      <c r="J555" s="23" t="str">
        <f>_xlfn.XLOOKUP(Table7[[#This Row],[Merged Customer ID]],Table3__3_16[Customer ID],Table3__3_16[Weight Status])</f>
        <v>Obesity</v>
      </c>
      <c r="K555" s="23" t="str">
        <f>_xlfn.XLOOKUP(Table7[[#This Row],[Merged Customer ID]],Table3__3_16[Customer ID],Table3__3_16[Sugar Status])</f>
        <v>Normal</v>
      </c>
      <c r="L555" s="26">
        <f>_xlfn.XLOOKUP(Table7[[#This Row],[Merged Customer ID]],Table6_20[Merged Customer ID],Table6_20[Date of Birth])</f>
        <v>35668</v>
      </c>
      <c r="M555" s="30">
        <f>_xlfn.XLOOKUP(Table7[[#This Row],[Merged Customer ID]],Table6_20[Merged Customer ID],Table6_20[charges],"0",0)</f>
        <v>17878.900000000001</v>
      </c>
      <c r="N555" s="30" t="str">
        <f>_xlfn.XLOOKUP(Table7[[#This Row],[Merged Customer ID]],Table6_20[Merged Customer ID],Table6_20[Hospital tier])</f>
        <v>tier - 1</v>
      </c>
      <c r="O555" s="30" t="str">
        <f>_xlfn.XLOOKUP(Table7[[#This Row],[Merged Customer ID]],Table6_20[Merged Customer ID],Table6_20[City tier])</f>
        <v>tier - 2</v>
      </c>
      <c r="P555" s="30" t="str">
        <f>_xlfn.XLOOKUP(Table7[[#This Row],[Merged Customer ID]],Table6_20[Merged Customer ID],Table6_20[State ID])</f>
        <v>R1024</v>
      </c>
      <c r="Q555" s="36">
        <f>_xlfn.XLOOKUP(Table7[[#This Row],[Merged Customer ID]],Table6_20[Merged Customer ID],Table6_20[Age])</f>
        <v>25.783333333333335</v>
      </c>
    </row>
    <row r="556" spans="1:17" x14ac:dyDescent="0.35">
      <c r="A556" s="22" t="s">
        <v>1816</v>
      </c>
      <c r="B556" s="22" t="str">
        <f>_xlfn.XLOOKUP(Table7[[#This Row],[Merged Customer ID]],Table2_1[Merged Customer ID],Table2_1[First Name])</f>
        <v>Asher</v>
      </c>
      <c r="C556" s="22">
        <f>_xlfn.XLOOKUP(Table7[[#This Row],[Merged Customer ID]],Table3__3_16[Customer ID],Table3__3_16[BMI])</f>
        <v>51.65</v>
      </c>
      <c r="D556" s="22">
        <f>_xlfn.XLOOKUP(Table7[[#This Row],[Merged Customer ID]],Table3__3_16[Customer ID],Table3__3_16[HBA1C])</f>
        <v>5.3</v>
      </c>
      <c r="E556" s="22" t="str">
        <f>_xlfn.XLOOKUP(Table7[[#This Row],[Merged Customer ID]],Table3__3_16[Customer ID],Table3__3_16[Heart Issues])</f>
        <v>Yes</v>
      </c>
      <c r="F556" s="22" t="str">
        <f>_xlfn.XLOOKUP(Table7[[#This Row],[Merged Customer ID]],Table3__3_16[Customer ID],Table3__3_16[Any Transplants])</f>
        <v>No</v>
      </c>
      <c r="G556" s="22" t="str">
        <f>_xlfn.XLOOKUP(Table7[[#This Row],[Merged Customer ID]],Table3__3_16[Customer ID],Table3__3_16[Cancer history])</f>
        <v>No</v>
      </c>
      <c r="H556" s="22">
        <f>_xlfn.XLOOKUP(Table7[[#This Row],[Merged Customer ID]],Table3__3_16[Customer ID],Table3__3_16[NumberOfMajorSurgeries])</f>
        <v>0</v>
      </c>
      <c r="I556" s="22" t="str">
        <f>_xlfn.XLOOKUP(Table7[[#This Row],[Merged Customer ID]],Table3__3_16[Customer ID],Table3__3_16[smoker])</f>
        <v>No</v>
      </c>
      <c r="J556" s="22" t="str">
        <f>_xlfn.XLOOKUP(Table7[[#This Row],[Merged Customer ID]],Table3__3_16[Customer ID],Table3__3_16[Weight Status])</f>
        <v>Obesity</v>
      </c>
      <c r="K556" s="22" t="str">
        <f>_xlfn.XLOOKUP(Table7[[#This Row],[Merged Customer ID]],Table3__3_16[Customer ID],Table3__3_16[Sugar Status])</f>
        <v>Normal</v>
      </c>
      <c r="L556" s="25">
        <f>_xlfn.XLOOKUP(Table7[[#This Row],[Merged Customer ID]],Table6_20[Merged Customer ID],Table6_20[Date of Birth])</f>
        <v>28106</v>
      </c>
      <c r="M556" s="29">
        <f>_xlfn.XLOOKUP(Table7[[#This Row],[Merged Customer ID]],Table6_20[Merged Customer ID],Table6_20[charges],"0",0)</f>
        <v>17862.919999999998</v>
      </c>
      <c r="N556" s="29" t="str">
        <f>_xlfn.XLOOKUP(Table7[[#This Row],[Merged Customer ID]],Table6_20[Merged Customer ID],Table6_20[Hospital tier])</f>
        <v>tier - 1</v>
      </c>
      <c r="O556" s="29" t="str">
        <f>_xlfn.XLOOKUP(Table7[[#This Row],[Merged Customer ID]],Table6_20[Merged Customer ID],Table6_20[City tier])</f>
        <v>tier - 2</v>
      </c>
      <c r="P556" s="29" t="str">
        <f>_xlfn.XLOOKUP(Table7[[#This Row],[Merged Customer ID]],Table6_20[Merged Customer ID],Table6_20[State ID])</f>
        <v>R1012</v>
      </c>
      <c r="Q556" s="35">
        <f>_xlfn.XLOOKUP(Table7[[#This Row],[Merged Customer ID]],Table6_20[Merged Customer ID],Table6_20[Age])</f>
        <v>46.488888888888887</v>
      </c>
    </row>
    <row r="557" spans="1:17" x14ac:dyDescent="0.35">
      <c r="A557" s="23" t="s">
        <v>1815</v>
      </c>
      <c r="B557" s="23" t="str">
        <f>_xlfn.XLOOKUP(Table7[[#This Row],[Merged Customer ID]],Table2_1[Merged Customer ID],Table2_1[First Name])</f>
        <v>Mazzotta</v>
      </c>
      <c r="C557" s="23">
        <f>_xlfn.XLOOKUP(Table7[[#This Row],[Merged Customer ID]],Table3__3_16[Customer ID],Table3__3_16[BMI])</f>
        <v>44.52</v>
      </c>
      <c r="D557" s="23">
        <f>_xlfn.XLOOKUP(Table7[[#This Row],[Merged Customer ID]],Table3__3_16[Customer ID],Table3__3_16[HBA1C])</f>
        <v>8.64</v>
      </c>
      <c r="E557" s="22" t="str">
        <f>_xlfn.XLOOKUP(Table7[[#This Row],[Merged Customer ID]],Table3__3_16[Customer ID],Table3__3_16[Heart Issues])</f>
        <v>Yes</v>
      </c>
      <c r="F557" s="23" t="str">
        <f>_xlfn.XLOOKUP(Table7[[#This Row],[Merged Customer ID]],Table3__3_16[Customer ID],Table3__3_16[Any Transplants])</f>
        <v>No</v>
      </c>
      <c r="G557" s="23" t="str">
        <f>_xlfn.XLOOKUP(Table7[[#This Row],[Merged Customer ID]],Table3__3_16[Customer ID],Table3__3_16[Cancer history])</f>
        <v>Yes</v>
      </c>
      <c r="H557" s="23">
        <f>_xlfn.XLOOKUP(Table7[[#This Row],[Merged Customer ID]],Table3__3_16[Customer ID],Table3__3_16[NumberOfMajorSurgeries])</f>
        <v>1</v>
      </c>
      <c r="I557" s="23" t="str">
        <f>_xlfn.XLOOKUP(Table7[[#This Row],[Merged Customer ID]],Table3__3_16[Customer ID],Table3__3_16[smoker])</f>
        <v>No</v>
      </c>
      <c r="J557" s="23" t="str">
        <f>_xlfn.XLOOKUP(Table7[[#This Row],[Merged Customer ID]],Table3__3_16[Customer ID],Table3__3_16[Weight Status])</f>
        <v>Obesity</v>
      </c>
      <c r="K557" s="23" t="str">
        <f>_xlfn.XLOOKUP(Table7[[#This Row],[Merged Customer ID]],Table3__3_16[Customer ID],Table3__3_16[Sugar Status])</f>
        <v>Diabetes</v>
      </c>
      <c r="L557" s="26">
        <f>_xlfn.XLOOKUP(Table7[[#This Row],[Merged Customer ID]],Table6_20[Merged Customer ID],Table6_20[Date of Birth])</f>
        <v>23353</v>
      </c>
      <c r="M557" s="30">
        <f>_xlfn.XLOOKUP(Table7[[#This Row],[Merged Customer ID]],Table6_20[Merged Customer ID],Table6_20[charges],"0",0)</f>
        <v>17832.599999999999</v>
      </c>
      <c r="N557" s="30" t="str">
        <f>_xlfn.XLOOKUP(Table7[[#This Row],[Merged Customer ID]],Table6_20[Merged Customer ID],Table6_20[Hospital tier])</f>
        <v>tier - 1</v>
      </c>
      <c r="O557" s="30" t="str">
        <f>_xlfn.XLOOKUP(Table7[[#This Row],[Merged Customer ID]],Table6_20[Merged Customer ID],Table6_20[City tier])</f>
        <v>tier - 2</v>
      </c>
      <c r="P557" s="30" t="str">
        <f>_xlfn.XLOOKUP(Table7[[#This Row],[Merged Customer ID]],Table6_20[Merged Customer ID],Table6_20[State ID])</f>
        <v>R1012</v>
      </c>
      <c r="Q557" s="36">
        <f>_xlfn.XLOOKUP(Table7[[#This Row],[Merged Customer ID]],Table6_20[Merged Customer ID],Table6_20[Age])</f>
        <v>59.5</v>
      </c>
    </row>
    <row r="558" spans="1:17" x14ac:dyDescent="0.35">
      <c r="A558" s="22" t="s">
        <v>1814</v>
      </c>
      <c r="B558" s="22" t="str">
        <f>_xlfn.XLOOKUP(Table7[[#This Row],[Merged Customer ID]],Table2_1[Merged Customer ID],Table2_1[First Name])</f>
        <v>Huttl</v>
      </c>
      <c r="C558" s="22">
        <f>_xlfn.XLOOKUP(Table7[[#This Row],[Merged Customer ID]],Table3__3_16[Customer ID],Table3__3_16[BMI])</f>
        <v>53.29</v>
      </c>
      <c r="D558" s="22">
        <f>_xlfn.XLOOKUP(Table7[[#This Row],[Merged Customer ID]],Table3__3_16[Customer ID],Table3__3_16[HBA1C])</f>
        <v>4.03</v>
      </c>
      <c r="E558" s="22" t="str">
        <f>_xlfn.XLOOKUP(Table7[[#This Row],[Merged Customer ID]],Table3__3_16[Customer ID],Table3__3_16[Heart Issues])</f>
        <v>No</v>
      </c>
      <c r="F558" s="22" t="str">
        <f>_xlfn.XLOOKUP(Table7[[#This Row],[Merged Customer ID]],Table3__3_16[Customer ID],Table3__3_16[Any Transplants])</f>
        <v>No</v>
      </c>
      <c r="G558" s="22" t="str">
        <f>_xlfn.XLOOKUP(Table7[[#This Row],[Merged Customer ID]],Table3__3_16[Customer ID],Table3__3_16[Cancer history])</f>
        <v>Yes</v>
      </c>
      <c r="H558" s="22">
        <f>_xlfn.XLOOKUP(Table7[[#This Row],[Merged Customer ID]],Table3__3_16[Customer ID],Table3__3_16[NumberOfMajorSurgeries])</f>
        <v>1</v>
      </c>
      <c r="I558" s="22" t="str">
        <f>_xlfn.XLOOKUP(Table7[[#This Row],[Merged Customer ID]],Table3__3_16[Customer ID],Table3__3_16[smoker])</f>
        <v>No</v>
      </c>
      <c r="J558" s="22" t="str">
        <f>_xlfn.XLOOKUP(Table7[[#This Row],[Merged Customer ID]],Table3__3_16[Customer ID],Table3__3_16[Weight Status])</f>
        <v>Obesity</v>
      </c>
      <c r="K558" s="22" t="str">
        <f>_xlfn.XLOOKUP(Table7[[#This Row],[Merged Customer ID]],Table3__3_16[Customer ID],Table3__3_16[Sugar Status])</f>
        <v>Normal</v>
      </c>
      <c r="L558" s="25">
        <f>_xlfn.XLOOKUP(Table7[[#This Row],[Merged Customer ID]],Table6_20[Merged Customer ID],Table6_20[Date of Birth])</f>
        <v>29138</v>
      </c>
      <c r="M558" s="29">
        <f>_xlfn.XLOOKUP(Table7[[#This Row],[Merged Customer ID]],Table6_20[Merged Customer ID],Table6_20[charges],"0",0)</f>
        <v>17779.939999999999</v>
      </c>
      <c r="N558" s="29" t="str">
        <f>_xlfn.XLOOKUP(Table7[[#This Row],[Merged Customer ID]],Table6_20[Merged Customer ID],Table6_20[Hospital tier])</f>
        <v>tier - 1</v>
      </c>
      <c r="O558" s="29" t="str">
        <f>_xlfn.XLOOKUP(Table7[[#This Row],[Merged Customer ID]],Table6_20[Merged Customer ID],Table6_20[City tier])</f>
        <v>tier - 2</v>
      </c>
      <c r="P558" s="29" t="str">
        <f>_xlfn.XLOOKUP(Table7[[#This Row],[Merged Customer ID]],Table6_20[Merged Customer ID],Table6_20[State ID])</f>
        <v>R1012</v>
      </c>
      <c r="Q558" s="35">
        <f>_xlfn.XLOOKUP(Table7[[#This Row],[Merged Customer ID]],Table6_20[Merged Customer ID],Table6_20[Age])</f>
        <v>43.661111111111111</v>
      </c>
    </row>
    <row r="559" spans="1:17" x14ac:dyDescent="0.35">
      <c r="A559" s="23" t="s">
        <v>1813</v>
      </c>
      <c r="B559" s="23" t="str">
        <f>_xlfn.XLOOKUP(Table7[[#This Row],[Merged Customer ID]],Table2_1[Merged Customer ID],Table2_1[First Name])</f>
        <v>Ferron</v>
      </c>
      <c r="C559" s="23">
        <f>_xlfn.XLOOKUP(Table7[[#This Row],[Merged Customer ID]],Table3__3_16[Customer ID],Table3__3_16[BMI])</f>
        <v>46.63</v>
      </c>
      <c r="D559" s="23">
        <f>_xlfn.XLOOKUP(Table7[[#This Row],[Merged Customer ID]],Table3__3_16[Customer ID],Table3__3_16[HBA1C])</f>
        <v>4.26</v>
      </c>
      <c r="E559" s="22" t="str">
        <f>_xlfn.XLOOKUP(Table7[[#This Row],[Merged Customer ID]],Table3__3_16[Customer ID],Table3__3_16[Heart Issues])</f>
        <v>Yes</v>
      </c>
      <c r="F559" s="23" t="str">
        <f>_xlfn.XLOOKUP(Table7[[#This Row],[Merged Customer ID]],Table3__3_16[Customer ID],Table3__3_16[Any Transplants])</f>
        <v>No</v>
      </c>
      <c r="G559" s="23" t="str">
        <f>_xlfn.XLOOKUP(Table7[[#This Row],[Merged Customer ID]],Table3__3_16[Customer ID],Table3__3_16[Cancer history])</f>
        <v>No</v>
      </c>
      <c r="H559" s="23">
        <f>_xlfn.XLOOKUP(Table7[[#This Row],[Merged Customer ID]],Table3__3_16[Customer ID],Table3__3_16[NumberOfMajorSurgeries])</f>
        <v>2</v>
      </c>
      <c r="I559" s="23" t="str">
        <f>_xlfn.XLOOKUP(Table7[[#This Row],[Merged Customer ID]],Table3__3_16[Customer ID],Table3__3_16[smoker])</f>
        <v>No</v>
      </c>
      <c r="J559" s="23" t="str">
        <f>_xlfn.XLOOKUP(Table7[[#This Row],[Merged Customer ID]],Table3__3_16[Customer ID],Table3__3_16[Weight Status])</f>
        <v>Obesity</v>
      </c>
      <c r="K559" s="23" t="str">
        <f>_xlfn.XLOOKUP(Table7[[#This Row],[Merged Customer ID]],Table3__3_16[Customer ID],Table3__3_16[Sugar Status])</f>
        <v>Normal</v>
      </c>
      <c r="L559" s="26">
        <f>_xlfn.XLOOKUP(Table7[[#This Row],[Merged Customer ID]],Table6_20[Merged Customer ID],Table6_20[Date of Birth])</f>
        <v>24279</v>
      </c>
      <c r="M559" s="30">
        <f>_xlfn.XLOOKUP(Table7[[#This Row],[Merged Customer ID]],Table6_20[Merged Customer ID],Table6_20[charges],"0",0)</f>
        <v>17777.73</v>
      </c>
      <c r="N559" s="30" t="str">
        <f>_xlfn.XLOOKUP(Table7[[#This Row],[Merged Customer ID]],Table6_20[Merged Customer ID],Table6_20[Hospital tier])</f>
        <v>tier - 1</v>
      </c>
      <c r="O559" s="30" t="str">
        <f>_xlfn.XLOOKUP(Table7[[#This Row],[Merged Customer ID]],Table6_20[Merged Customer ID],Table6_20[City tier])</f>
        <v>tier - 3</v>
      </c>
      <c r="P559" s="30" t="str">
        <f>_xlfn.XLOOKUP(Table7[[#This Row],[Merged Customer ID]],Table6_20[Merged Customer ID],Table6_20[State ID])</f>
        <v>R1012</v>
      </c>
      <c r="Q559" s="36">
        <f>_xlfn.XLOOKUP(Table7[[#This Row],[Merged Customer ID]],Table6_20[Merged Customer ID],Table6_20[Age])</f>
        <v>56.963888888888889</v>
      </c>
    </row>
    <row r="560" spans="1:17" x14ac:dyDescent="0.35">
      <c r="A560" s="22" t="s">
        <v>1812</v>
      </c>
      <c r="B560" s="22" t="str">
        <f>_xlfn.XLOOKUP(Table7[[#This Row],[Merged Customer ID]],Table2_1[Merged Customer ID],Table2_1[First Name])</f>
        <v>Colarusso</v>
      </c>
      <c r="C560" s="22">
        <f>_xlfn.XLOOKUP(Table7[[#This Row],[Merged Customer ID]],Table3__3_16[Customer ID],Table3__3_16[BMI])</f>
        <v>28.88</v>
      </c>
      <c r="D560" s="22">
        <f>_xlfn.XLOOKUP(Table7[[#This Row],[Merged Customer ID]],Table3__3_16[Customer ID],Table3__3_16[HBA1C])</f>
        <v>5.35</v>
      </c>
      <c r="E560" s="22" t="str">
        <f>_xlfn.XLOOKUP(Table7[[#This Row],[Merged Customer ID]],Table3__3_16[Customer ID],Table3__3_16[Heart Issues])</f>
        <v>No</v>
      </c>
      <c r="F560" s="22" t="str">
        <f>_xlfn.XLOOKUP(Table7[[#This Row],[Merged Customer ID]],Table3__3_16[Customer ID],Table3__3_16[Any Transplants])</f>
        <v>No</v>
      </c>
      <c r="G560" s="22" t="str">
        <f>_xlfn.XLOOKUP(Table7[[#This Row],[Merged Customer ID]],Table3__3_16[Customer ID],Table3__3_16[Cancer history])</f>
        <v>Yes</v>
      </c>
      <c r="H560" s="22">
        <f>_xlfn.XLOOKUP(Table7[[#This Row],[Merged Customer ID]],Table3__3_16[Customer ID],Table3__3_16[NumberOfMajorSurgeries])</f>
        <v>1</v>
      </c>
      <c r="I560" s="22" t="str">
        <f>_xlfn.XLOOKUP(Table7[[#This Row],[Merged Customer ID]],Table3__3_16[Customer ID],Table3__3_16[smoker])</f>
        <v>Yes</v>
      </c>
      <c r="J560" s="22" t="str">
        <f>_xlfn.XLOOKUP(Table7[[#This Row],[Merged Customer ID]],Table3__3_16[Customer ID],Table3__3_16[Weight Status])</f>
        <v>Overweight</v>
      </c>
      <c r="K560" s="22" t="str">
        <f>_xlfn.XLOOKUP(Table7[[#This Row],[Merged Customer ID]],Table3__3_16[Customer ID],Table3__3_16[Sugar Status])</f>
        <v>Normal</v>
      </c>
      <c r="L560" s="25">
        <f>_xlfn.XLOOKUP(Table7[[#This Row],[Merged Customer ID]],Table6_20[Merged Customer ID],Table6_20[Date of Birth])</f>
        <v>37816</v>
      </c>
      <c r="M560" s="29">
        <f>_xlfn.XLOOKUP(Table7[[#This Row],[Merged Customer ID]],Table6_20[Merged Customer ID],Table6_20[charges],"0",0)</f>
        <v>17748.509999999998</v>
      </c>
      <c r="N560" s="29" t="str">
        <f>_xlfn.XLOOKUP(Table7[[#This Row],[Merged Customer ID]],Table6_20[Merged Customer ID],Table6_20[Hospital tier])</f>
        <v>tier - 1</v>
      </c>
      <c r="O560" s="29" t="str">
        <f>_xlfn.XLOOKUP(Table7[[#This Row],[Merged Customer ID]],Table6_20[Merged Customer ID],Table6_20[City tier])</f>
        <v>tier - 1</v>
      </c>
      <c r="P560" s="29" t="str">
        <f>_xlfn.XLOOKUP(Table7[[#This Row],[Merged Customer ID]],Table6_20[Merged Customer ID],Table6_20[State ID])</f>
        <v>R1012</v>
      </c>
      <c r="Q560" s="35">
        <f>_xlfn.XLOOKUP(Table7[[#This Row],[Merged Customer ID]],Table6_20[Merged Customer ID],Table6_20[Age])</f>
        <v>19.899999999999999</v>
      </c>
    </row>
    <row r="561" spans="1:17" x14ac:dyDescent="0.35">
      <c r="A561" s="23" t="s">
        <v>1811</v>
      </c>
      <c r="B561" s="23" t="str">
        <f>_xlfn.XLOOKUP(Table7[[#This Row],[Merged Customer ID]],Table2_1[Merged Customer ID],Table2_1[First Name])</f>
        <v>Pearlman</v>
      </c>
      <c r="C561" s="23">
        <f>_xlfn.XLOOKUP(Table7[[#This Row],[Merged Customer ID]],Table3__3_16[Customer ID],Table3__3_16[BMI])</f>
        <v>23.98</v>
      </c>
      <c r="D561" s="23">
        <f>_xlfn.XLOOKUP(Table7[[#This Row],[Merged Customer ID]],Table3__3_16[Customer ID],Table3__3_16[HBA1C])</f>
        <v>4.9000000000000004</v>
      </c>
      <c r="E561" s="22" t="str">
        <f>_xlfn.XLOOKUP(Table7[[#This Row],[Merged Customer ID]],Table3__3_16[Customer ID],Table3__3_16[Heart Issues])</f>
        <v>No</v>
      </c>
      <c r="F561" s="23" t="str">
        <f>_xlfn.XLOOKUP(Table7[[#This Row],[Merged Customer ID]],Table3__3_16[Customer ID],Table3__3_16[Any Transplants])</f>
        <v>No</v>
      </c>
      <c r="G561" s="23" t="str">
        <f>_xlfn.XLOOKUP(Table7[[#This Row],[Merged Customer ID]],Table3__3_16[Customer ID],Table3__3_16[Cancer history])</f>
        <v>No</v>
      </c>
      <c r="H561" s="23">
        <f>_xlfn.XLOOKUP(Table7[[#This Row],[Merged Customer ID]],Table3__3_16[Customer ID],Table3__3_16[NumberOfMajorSurgeries])</f>
        <v>0</v>
      </c>
      <c r="I561" s="23" t="str">
        <f>_xlfn.XLOOKUP(Table7[[#This Row],[Merged Customer ID]],Table3__3_16[Customer ID],Table3__3_16[smoker])</f>
        <v>No</v>
      </c>
      <c r="J561" s="23" t="str">
        <f>_xlfn.XLOOKUP(Table7[[#This Row],[Merged Customer ID]],Table3__3_16[Customer ID],Table3__3_16[Weight Status])</f>
        <v>Normal Weight</v>
      </c>
      <c r="K561" s="23" t="str">
        <f>_xlfn.XLOOKUP(Table7[[#This Row],[Merged Customer ID]],Table3__3_16[Customer ID],Table3__3_16[Sugar Status])</f>
        <v>Normal</v>
      </c>
      <c r="L561" s="26">
        <f>_xlfn.XLOOKUP(Table7[[#This Row],[Merged Customer ID]],Table6_20[Merged Customer ID],Table6_20[Date of Birth])</f>
        <v>34516</v>
      </c>
      <c r="M561" s="30">
        <f>_xlfn.XLOOKUP(Table7[[#This Row],[Merged Customer ID]],Table6_20[Merged Customer ID],Table6_20[charges],"0",0)</f>
        <v>17663.14</v>
      </c>
      <c r="N561" s="30" t="str">
        <f>_xlfn.XLOOKUP(Table7[[#This Row],[Merged Customer ID]],Table6_20[Merged Customer ID],Table6_20[Hospital tier])</f>
        <v>tier - 1</v>
      </c>
      <c r="O561" s="30" t="str">
        <f>_xlfn.XLOOKUP(Table7[[#This Row],[Merged Customer ID]],Table6_20[Merged Customer ID],Table6_20[City tier])</f>
        <v>tier - 3</v>
      </c>
      <c r="P561" s="30" t="str">
        <f>_xlfn.XLOOKUP(Table7[[#This Row],[Merged Customer ID]],Table6_20[Merged Customer ID],Table6_20[State ID])</f>
        <v>R1013</v>
      </c>
      <c r="Q561" s="36">
        <f>_xlfn.XLOOKUP(Table7[[#This Row],[Merged Customer ID]],Table6_20[Merged Customer ID],Table6_20[Age])</f>
        <v>28.93611111111111</v>
      </c>
    </row>
    <row r="562" spans="1:17" x14ac:dyDescent="0.35">
      <c r="A562" s="22" t="s">
        <v>1810</v>
      </c>
      <c r="B562" s="22" t="str">
        <f>_xlfn.XLOOKUP(Table7[[#This Row],[Merged Customer ID]],Table2_1[Merged Customer ID],Table2_1[First Name])</f>
        <v>O'Mara</v>
      </c>
      <c r="C562" s="22">
        <f>_xlfn.XLOOKUP(Table7[[#This Row],[Merged Customer ID]],Table3__3_16[Customer ID],Table3__3_16[BMI])</f>
        <v>23.65</v>
      </c>
      <c r="D562" s="22">
        <f>_xlfn.XLOOKUP(Table7[[#This Row],[Merged Customer ID]],Table3__3_16[Customer ID],Table3__3_16[HBA1C])</f>
        <v>4.5</v>
      </c>
      <c r="E562" s="22" t="str">
        <f>_xlfn.XLOOKUP(Table7[[#This Row],[Merged Customer ID]],Table3__3_16[Customer ID],Table3__3_16[Heart Issues])</f>
        <v>No</v>
      </c>
      <c r="F562" s="22" t="str">
        <f>_xlfn.XLOOKUP(Table7[[#This Row],[Merged Customer ID]],Table3__3_16[Customer ID],Table3__3_16[Any Transplants])</f>
        <v>No</v>
      </c>
      <c r="G562" s="22" t="str">
        <f>_xlfn.XLOOKUP(Table7[[#This Row],[Merged Customer ID]],Table3__3_16[Customer ID],Table3__3_16[Cancer history])</f>
        <v>No</v>
      </c>
      <c r="H562" s="22">
        <f>_xlfn.XLOOKUP(Table7[[#This Row],[Merged Customer ID]],Table3__3_16[Customer ID],Table3__3_16[NumberOfMajorSurgeries])</f>
        <v>0</v>
      </c>
      <c r="I562" s="22" t="str">
        <f>_xlfn.XLOOKUP(Table7[[#This Row],[Merged Customer ID]],Table3__3_16[Customer ID],Table3__3_16[smoker])</f>
        <v>No</v>
      </c>
      <c r="J562" s="22" t="str">
        <f>_xlfn.XLOOKUP(Table7[[#This Row],[Merged Customer ID]],Table3__3_16[Customer ID],Table3__3_16[Weight Status])</f>
        <v>Normal Weight</v>
      </c>
      <c r="K562" s="22" t="str">
        <f>_xlfn.XLOOKUP(Table7[[#This Row],[Merged Customer ID]],Table3__3_16[Customer ID],Table3__3_16[Sugar Status])</f>
        <v>Normal</v>
      </c>
      <c r="L562" s="25">
        <f>_xlfn.XLOOKUP(Table7[[#This Row],[Merged Customer ID]],Table6_20[Merged Customer ID],Table6_20[Date of Birth])</f>
        <v>33171</v>
      </c>
      <c r="M562" s="29">
        <f>_xlfn.XLOOKUP(Table7[[#This Row],[Merged Customer ID]],Table6_20[Merged Customer ID],Table6_20[charges],"0",0)</f>
        <v>17626.240000000002</v>
      </c>
      <c r="N562" s="29" t="str">
        <f>_xlfn.XLOOKUP(Table7[[#This Row],[Merged Customer ID]],Table6_20[Merged Customer ID],Table6_20[Hospital tier])</f>
        <v>tier - 1</v>
      </c>
      <c r="O562" s="29" t="str">
        <f>_xlfn.XLOOKUP(Table7[[#This Row],[Merged Customer ID]],Table6_20[Merged Customer ID],Table6_20[City tier])</f>
        <v>tier - 3</v>
      </c>
      <c r="P562" s="29" t="str">
        <f>_xlfn.XLOOKUP(Table7[[#This Row],[Merged Customer ID]],Table6_20[Merged Customer ID],Table6_20[State ID])</f>
        <v>R1013</v>
      </c>
      <c r="Q562" s="35">
        <f>_xlfn.XLOOKUP(Table7[[#This Row],[Merged Customer ID]],Table6_20[Merged Customer ID],Table6_20[Age])</f>
        <v>32.619444444444447</v>
      </c>
    </row>
    <row r="563" spans="1:17" x14ac:dyDescent="0.35">
      <c r="A563" s="23" t="s">
        <v>1809</v>
      </c>
      <c r="B563" s="23" t="str">
        <f>_xlfn.XLOOKUP(Table7[[#This Row],[Merged Customer ID]],Table2_1[Merged Customer ID],Table2_1[First Name])</f>
        <v>Niska</v>
      </c>
      <c r="C563" s="23">
        <f>_xlfn.XLOOKUP(Table7[[#This Row],[Merged Customer ID]],Table3__3_16[Customer ID],Table3__3_16[BMI])</f>
        <v>49.09</v>
      </c>
      <c r="D563" s="23">
        <f>_xlfn.XLOOKUP(Table7[[#This Row],[Merged Customer ID]],Table3__3_16[Customer ID],Table3__3_16[HBA1C])</f>
        <v>8.3800000000000008</v>
      </c>
      <c r="E563" s="22" t="str">
        <f>_xlfn.XLOOKUP(Table7[[#This Row],[Merged Customer ID]],Table3__3_16[Customer ID],Table3__3_16[Heart Issues])</f>
        <v>Yes</v>
      </c>
      <c r="F563" s="23" t="str">
        <f>_xlfn.XLOOKUP(Table7[[#This Row],[Merged Customer ID]],Table3__3_16[Customer ID],Table3__3_16[Any Transplants])</f>
        <v>No</v>
      </c>
      <c r="G563" s="23" t="str">
        <f>_xlfn.XLOOKUP(Table7[[#This Row],[Merged Customer ID]],Table3__3_16[Customer ID],Table3__3_16[Cancer history])</f>
        <v>No</v>
      </c>
      <c r="H563" s="23">
        <f>_xlfn.XLOOKUP(Table7[[#This Row],[Merged Customer ID]],Table3__3_16[Customer ID],Table3__3_16[NumberOfMajorSurgeries])</f>
        <v>2</v>
      </c>
      <c r="I563" s="23" t="str">
        <f>_xlfn.XLOOKUP(Table7[[#This Row],[Merged Customer ID]],Table3__3_16[Customer ID],Table3__3_16[smoker])</f>
        <v>No</v>
      </c>
      <c r="J563" s="23" t="str">
        <f>_xlfn.XLOOKUP(Table7[[#This Row],[Merged Customer ID]],Table3__3_16[Customer ID],Table3__3_16[Weight Status])</f>
        <v>Obesity</v>
      </c>
      <c r="K563" s="23" t="str">
        <f>_xlfn.XLOOKUP(Table7[[#This Row],[Merged Customer ID]],Table3__3_16[Customer ID],Table3__3_16[Sugar Status])</f>
        <v>Diabetes</v>
      </c>
      <c r="L563" s="26">
        <f>_xlfn.XLOOKUP(Table7[[#This Row],[Merged Customer ID]],Table6_20[Merged Customer ID],Table6_20[Date of Birth])</f>
        <v>25775</v>
      </c>
      <c r="M563" s="30">
        <f>_xlfn.XLOOKUP(Table7[[#This Row],[Merged Customer ID]],Table6_20[Merged Customer ID],Table6_20[charges],"0",0)</f>
        <v>17584.72</v>
      </c>
      <c r="N563" s="30" t="str">
        <f>_xlfn.XLOOKUP(Table7[[#This Row],[Merged Customer ID]],Table6_20[Merged Customer ID],Table6_20[Hospital tier])</f>
        <v>tier - 1</v>
      </c>
      <c r="O563" s="30" t="str">
        <f>_xlfn.XLOOKUP(Table7[[#This Row],[Merged Customer ID]],Table6_20[Merged Customer ID],Table6_20[City tier])</f>
        <v>tier - 3</v>
      </c>
      <c r="P563" s="30" t="str">
        <f>_xlfn.XLOOKUP(Table7[[#This Row],[Merged Customer ID]],Table6_20[Merged Customer ID],Table6_20[State ID])</f>
        <v>R1012</v>
      </c>
      <c r="Q563" s="36">
        <f>_xlfn.XLOOKUP(Table7[[#This Row],[Merged Customer ID]],Table6_20[Merged Customer ID],Table6_20[Age])</f>
        <v>52.866666666666667</v>
      </c>
    </row>
    <row r="564" spans="1:17" x14ac:dyDescent="0.35">
      <c r="A564" s="22" t="s">
        <v>1808</v>
      </c>
      <c r="B564" s="22" t="str">
        <f>_xlfn.XLOOKUP(Table7[[#This Row],[Merged Customer ID]],Table2_1[Merged Customer ID],Table2_1[First Name])</f>
        <v>Schlich</v>
      </c>
      <c r="C564" s="22">
        <f>_xlfn.XLOOKUP(Table7[[#This Row],[Merged Customer ID]],Table3__3_16[Customer ID],Table3__3_16[BMI])</f>
        <v>28.024999999999999</v>
      </c>
      <c r="D564" s="22">
        <f>_xlfn.XLOOKUP(Table7[[#This Row],[Merged Customer ID]],Table3__3_16[Customer ID],Table3__3_16[HBA1C])</f>
        <v>7.03</v>
      </c>
      <c r="E564" s="22" t="str">
        <f>_xlfn.XLOOKUP(Table7[[#This Row],[Merged Customer ID]],Table3__3_16[Customer ID],Table3__3_16[Heart Issues])</f>
        <v>No</v>
      </c>
      <c r="F564" s="22" t="str">
        <f>_xlfn.XLOOKUP(Table7[[#This Row],[Merged Customer ID]],Table3__3_16[Customer ID],Table3__3_16[Any Transplants])</f>
        <v>No</v>
      </c>
      <c r="G564" s="22" t="str">
        <f>_xlfn.XLOOKUP(Table7[[#This Row],[Merged Customer ID]],Table3__3_16[Customer ID],Table3__3_16[Cancer history])</f>
        <v>No</v>
      </c>
      <c r="H564" s="22">
        <f>_xlfn.XLOOKUP(Table7[[#This Row],[Merged Customer ID]],Table3__3_16[Customer ID],Table3__3_16[NumberOfMajorSurgeries])</f>
        <v>0</v>
      </c>
      <c r="I564" s="22" t="str">
        <f>_xlfn.XLOOKUP(Table7[[#This Row],[Merged Customer ID]],Table3__3_16[Customer ID],Table3__3_16[smoker])</f>
        <v>Yes</v>
      </c>
      <c r="J564" s="22" t="str">
        <f>_xlfn.XLOOKUP(Table7[[#This Row],[Merged Customer ID]],Table3__3_16[Customer ID],Table3__3_16[Weight Status])</f>
        <v>Overweight</v>
      </c>
      <c r="K564" s="22" t="str">
        <f>_xlfn.XLOOKUP(Table7[[#This Row],[Merged Customer ID]],Table3__3_16[Customer ID],Table3__3_16[Sugar Status])</f>
        <v>Diabetes</v>
      </c>
      <c r="L564" s="25">
        <f>_xlfn.XLOOKUP(Table7[[#This Row],[Merged Customer ID]],Table6_20[Merged Customer ID],Table6_20[Date of Birth])</f>
        <v>37493</v>
      </c>
      <c r="M564" s="29">
        <f>_xlfn.XLOOKUP(Table7[[#This Row],[Merged Customer ID]],Table6_20[Merged Customer ID],Table6_20[charges],"0",0)</f>
        <v>17560.38</v>
      </c>
      <c r="N564" s="29" t="str">
        <f>_xlfn.XLOOKUP(Table7[[#This Row],[Merged Customer ID]],Table6_20[Merged Customer ID],Table6_20[Hospital tier])</f>
        <v>tier - 1</v>
      </c>
      <c r="O564" s="29" t="str">
        <f>_xlfn.XLOOKUP(Table7[[#This Row],[Merged Customer ID]],Table6_20[Merged Customer ID],Table6_20[City tier])</f>
        <v>tier - 1</v>
      </c>
      <c r="P564" s="29" t="str">
        <f>_xlfn.XLOOKUP(Table7[[#This Row],[Merged Customer ID]],Table6_20[Merged Customer ID],Table6_20[State ID])</f>
        <v>R1012</v>
      </c>
      <c r="Q564" s="35">
        <f>_xlfn.XLOOKUP(Table7[[#This Row],[Merged Customer ID]],Table6_20[Merged Customer ID],Table6_20[Age])</f>
        <v>20.786111111111111</v>
      </c>
    </row>
    <row r="565" spans="1:17" x14ac:dyDescent="0.35">
      <c r="A565" s="23" t="s">
        <v>1807</v>
      </c>
      <c r="B565" s="23" t="str">
        <f>_xlfn.XLOOKUP(Table7[[#This Row],[Merged Customer ID]],Table2_1[Merged Customer ID],Table2_1[First Name])</f>
        <v>Zidek</v>
      </c>
      <c r="C565" s="23">
        <f>_xlfn.XLOOKUP(Table7[[#This Row],[Merged Customer ID]],Table3__3_16[Customer ID],Table3__3_16[BMI])</f>
        <v>43.32</v>
      </c>
      <c r="D565" s="23">
        <f>_xlfn.XLOOKUP(Table7[[#This Row],[Merged Customer ID]],Table3__3_16[Customer ID],Table3__3_16[HBA1C])</f>
        <v>8.75</v>
      </c>
      <c r="E565" s="22" t="str">
        <f>_xlfn.XLOOKUP(Table7[[#This Row],[Merged Customer ID]],Table3__3_16[Customer ID],Table3__3_16[Heart Issues])</f>
        <v>Yes</v>
      </c>
      <c r="F565" s="23" t="str">
        <f>_xlfn.XLOOKUP(Table7[[#This Row],[Merged Customer ID]],Table3__3_16[Customer ID],Table3__3_16[Any Transplants])</f>
        <v>No</v>
      </c>
      <c r="G565" s="23" t="str">
        <f>_xlfn.XLOOKUP(Table7[[#This Row],[Merged Customer ID]],Table3__3_16[Customer ID],Table3__3_16[Cancer history])</f>
        <v>Yes</v>
      </c>
      <c r="H565" s="23">
        <f>_xlfn.XLOOKUP(Table7[[#This Row],[Merged Customer ID]],Table3__3_16[Customer ID],Table3__3_16[NumberOfMajorSurgeries])</f>
        <v>1</v>
      </c>
      <c r="I565" s="23" t="str">
        <f>_xlfn.XLOOKUP(Table7[[#This Row],[Merged Customer ID]],Table3__3_16[Customer ID],Table3__3_16[smoker])</f>
        <v>No</v>
      </c>
      <c r="J565" s="23" t="str">
        <f>_xlfn.XLOOKUP(Table7[[#This Row],[Merged Customer ID]],Table3__3_16[Customer ID],Table3__3_16[Weight Status])</f>
        <v>Obesity</v>
      </c>
      <c r="K565" s="23" t="str">
        <f>_xlfn.XLOOKUP(Table7[[#This Row],[Merged Customer ID]],Table3__3_16[Customer ID],Table3__3_16[Sugar Status])</f>
        <v>Diabetes</v>
      </c>
      <c r="L565" s="26">
        <f>_xlfn.XLOOKUP(Table7[[#This Row],[Merged Customer ID]],Table6_20[Merged Customer ID],Table6_20[Date of Birth])</f>
        <v>23331</v>
      </c>
      <c r="M565" s="30">
        <f>_xlfn.XLOOKUP(Table7[[#This Row],[Merged Customer ID]],Table6_20[Merged Customer ID],Table6_20[charges],"0",0)</f>
        <v>17556.88</v>
      </c>
      <c r="N565" s="30" t="str">
        <f>_xlfn.XLOOKUP(Table7[[#This Row],[Merged Customer ID]],Table6_20[Merged Customer ID],Table6_20[Hospital tier])</f>
        <v>tier - 1</v>
      </c>
      <c r="O565" s="30" t="str">
        <f>_xlfn.XLOOKUP(Table7[[#This Row],[Merged Customer ID]],Table6_20[Merged Customer ID],Table6_20[City tier])</f>
        <v>tier - 2</v>
      </c>
      <c r="P565" s="30" t="str">
        <f>_xlfn.XLOOKUP(Table7[[#This Row],[Merged Customer ID]],Table6_20[Merged Customer ID],Table6_20[State ID])</f>
        <v>R1012</v>
      </c>
      <c r="Q565" s="36">
        <f>_xlfn.XLOOKUP(Table7[[#This Row],[Merged Customer ID]],Table6_20[Merged Customer ID],Table6_20[Age])</f>
        <v>59.56111111111111</v>
      </c>
    </row>
    <row r="566" spans="1:17" x14ac:dyDescent="0.35">
      <c r="A566" s="22" t="s">
        <v>1806</v>
      </c>
      <c r="B566" s="22" t="str">
        <f>_xlfn.XLOOKUP(Table7[[#This Row],[Merged Customer ID]],Table2_1[Merged Customer ID],Table2_1[First Name])</f>
        <v>Ellgass</v>
      </c>
      <c r="C566" s="22">
        <f>_xlfn.XLOOKUP(Table7[[#This Row],[Merged Customer ID]],Table3__3_16[Customer ID],Table3__3_16[BMI])</f>
        <v>45.92</v>
      </c>
      <c r="D566" s="22">
        <f>_xlfn.XLOOKUP(Table7[[#This Row],[Merged Customer ID]],Table3__3_16[Customer ID],Table3__3_16[HBA1C])</f>
        <v>9.51</v>
      </c>
      <c r="E566" s="22" t="str">
        <f>_xlfn.XLOOKUP(Table7[[#This Row],[Merged Customer ID]],Table3__3_16[Customer ID],Table3__3_16[Heart Issues])</f>
        <v>No</v>
      </c>
      <c r="F566" s="22" t="str">
        <f>_xlfn.XLOOKUP(Table7[[#This Row],[Merged Customer ID]],Table3__3_16[Customer ID],Table3__3_16[Any Transplants])</f>
        <v>No</v>
      </c>
      <c r="G566" s="22" t="str">
        <f>_xlfn.XLOOKUP(Table7[[#This Row],[Merged Customer ID]],Table3__3_16[Customer ID],Table3__3_16[Cancer history])</f>
        <v>No</v>
      </c>
      <c r="H566" s="22">
        <f>_xlfn.XLOOKUP(Table7[[#This Row],[Merged Customer ID]],Table3__3_16[Customer ID],Table3__3_16[NumberOfMajorSurgeries])</f>
        <v>0</v>
      </c>
      <c r="I566" s="22" t="str">
        <f>_xlfn.XLOOKUP(Table7[[#This Row],[Merged Customer ID]],Table3__3_16[Customer ID],Table3__3_16[smoker])</f>
        <v>No</v>
      </c>
      <c r="J566" s="22" t="str">
        <f>_xlfn.XLOOKUP(Table7[[#This Row],[Merged Customer ID]],Table3__3_16[Customer ID],Table3__3_16[Weight Status])</f>
        <v>Obesity</v>
      </c>
      <c r="K566" s="22" t="str">
        <f>_xlfn.XLOOKUP(Table7[[#This Row],[Merged Customer ID]],Table3__3_16[Customer ID],Table3__3_16[Sugar Status])</f>
        <v>Diabetes</v>
      </c>
      <c r="L566" s="25">
        <f>_xlfn.XLOOKUP(Table7[[#This Row],[Merged Customer ID]],Table6_20[Merged Customer ID],Table6_20[Date of Birth])</f>
        <v>25031</v>
      </c>
      <c r="M566" s="29">
        <f>_xlfn.XLOOKUP(Table7[[#This Row],[Merged Customer ID]],Table6_20[Merged Customer ID],Table6_20[charges],"0",0)</f>
        <v>17507.47</v>
      </c>
      <c r="N566" s="29" t="str">
        <f>_xlfn.XLOOKUP(Table7[[#This Row],[Merged Customer ID]],Table6_20[Merged Customer ID],Table6_20[Hospital tier])</f>
        <v>tier - 1</v>
      </c>
      <c r="O566" s="29" t="str">
        <f>_xlfn.XLOOKUP(Table7[[#This Row],[Merged Customer ID]],Table6_20[Merged Customer ID],Table6_20[City tier])</f>
        <v>tier - 1</v>
      </c>
      <c r="P566" s="29" t="str">
        <f>_xlfn.XLOOKUP(Table7[[#This Row],[Merged Customer ID]],Table6_20[Merged Customer ID],Table6_20[State ID])</f>
        <v>R1026</v>
      </c>
      <c r="Q566" s="35">
        <f>_xlfn.XLOOKUP(Table7[[#This Row],[Merged Customer ID]],Table6_20[Merged Customer ID],Table6_20[Age])</f>
        <v>54.905555555555559</v>
      </c>
    </row>
    <row r="567" spans="1:17" x14ac:dyDescent="0.35">
      <c r="A567" s="23" t="s">
        <v>1805</v>
      </c>
      <c r="B567" s="23" t="str">
        <f>_xlfn.XLOOKUP(Table7[[#This Row],[Merged Customer ID]],Table2_1[Merged Customer ID],Table2_1[First Name])</f>
        <v>Lowe</v>
      </c>
      <c r="C567" s="23">
        <f>_xlfn.XLOOKUP(Table7[[#This Row],[Merged Customer ID]],Table3__3_16[Customer ID],Table3__3_16[BMI])</f>
        <v>44.03</v>
      </c>
      <c r="D567" s="23">
        <f>_xlfn.XLOOKUP(Table7[[#This Row],[Merged Customer ID]],Table3__3_16[Customer ID],Table3__3_16[HBA1C])</f>
        <v>9.36</v>
      </c>
      <c r="E567" s="22" t="str">
        <f>_xlfn.XLOOKUP(Table7[[#This Row],[Merged Customer ID]],Table3__3_16[Customer ID],Table3__3_16[Heart Issues])</f>
        <v>No</v>
      </c>
      <c r="F567" s="23" t="str">
        <f>_xlfn.XLOOKUP(Table7[[#This Row],[Merged Customer ID]],Table3__3_16[Customer ID],Table3__3_16[Any Transplants])</f>
        <v>No</v>
      </c>
      <c r="G567" s="23" t="str">
        <f>_xlfn.XLOOKUP(Table7[[#This Row],[Merged Customer ID]],Table3__3_16[Customer ID],Table3__3_16[Cancer history])</f>
        <v>No</v>
      </c>
      <c r="H567" s="23">
        <f>_xlfn.XLOOKUP(Table7[[#This Row],[Merged Customer ID]],Table3__3_16[Customer ID],Table3__3_16[NumberOfMajorSurgeries])</f>
        <v>0</v>
      </c>
      <c r="I567" s="23" t="str">
        <f>_xlfn.XLOOKUP(Table7[[#This Row],[Merged Customer ID]],Table3__3_16[Customer ID],Table3__3_16[smoker])</f>
        <v>No</v>
      </c>
      <c r="J567" s="23" t="str">
        <f>_xlfn.XLOOKUP(Table7[[#This Row],[Merged Customer ID]],Table3__3_16[Customer ID],Table3__3_16[Weight Status])</f>
        <v>Obesity</v>
      </c>
      <c r="K567" s="23" t="str">
        <f>_xlfn.XLOOKUP(Table7[[#This Row],[Merged Customer ID]],Table3__3_16[Customer ID],Table3__3_16[Sugar Status])</f>
        <v>Diabetes</v>
      </c>
      <c r="L567" s="26">
        <f>_xlfn.XLOOKUP(Table7[[#This Row],[Merged Customer ID]],Table6_20[Merged Customer ID],Table6_20[Date of Birth])</f>
        <v>23909</v>
      </c>
      <c r="M567" s="30">
        <f>_xlfn.XLOOKUP(Table7[[#This Row],[Merged Customer ID]],Table6_20[Merged Customer ID],Table6_20[charges],"0",0)</f>
        <v>17505.650000000001</v>
      </c>
      <c r="N567" s="30" t="str">
        <f>_xlfn.XLOOKUP(Table7[[#This Row],[Merged Customer ID]],Table6_20[Merged Customer ID],Table6_20[Hospital tier])</f>
        <v>tier - 1</v>
      </c>
      <c r="O567" s="30" t="str">
        <f>_xlfn.XLOOKUP(Table7[[#This Row],[Merged Customer ID]],Table6_20[Merged Customer ID],Table6_20[City tier])</f>
        <v>tier - 2</v>
      </c>
      <c r="P567" s="30" t="str">
        <f>_xlfn.XLOOKUP(Table7[[#This Row],[Merged Customer ID]],Table6_20[Merged Customer ID],Table6_20[State ID])</f>
        <v>R1023</v>
      </c>
      <c r="Q567" s="36">
        <f>_xlfn.XLOOKUP(Table7[[#This Row],[Merged Customer ID]],Table6_20[Merged Customer ID],Table6_20[Age])</f>
        <v>57.977777777777774</v>
      </c>
    </row>
    <row r="568" spans="1:17" x14ac:dyDescent="0.35">
      <c r="A568" s="22" t="s">
        <v>1804</v>
      </c>
      <c r="B568" s="22" t="str">
        <f>_xlfn.XLOOKUP(Table7[[#This Row],[Merged Customer ID]],Table2_1[Merged Customer ID],Table2_1[First Name])</f>
        <v>Malone</v>
      </c>
      <c r="C568" s="22">
        <f>_xlfn.XLOOKUP(Table7[[#This Row],[Merged Customer ID]],Table3__3_16[Customer ID],Table3__3_16[BMI])</f>
        <v>24.6</v>
      </c>
      <c r="D568" s="22">
        <f>_xlfn.XLOOKUP(Table7[[#This Row],[Merged Customer ID]],Table3__3_16[Customer ID],Table3__3_16[HBA1C])</f>
        <v>4.8099999999999996</v>
      </c>
      <c r="E568" s="22" t="str">
        <f>_xlfn.XLOOKUP(Table7[[#This Row],[Merged Customer ID]],Table3__3_16[Customer ID],Table3__3_16[Heart Issues])</f>
        <v>No</v>
      </c>
      <c r="F568" s="22" t="str">
        <f>_xlfn.XLOOKUP(Table7[[#This Row],[Merged Customer ID]],Table3__3_16[Customer ID],Table3__3_16[Any Transplants])</f>
        <v>No</v>
      </c>
      <c r="G568" s="22" t="str">
        <f>_xlfn.XLOOKUP(Table7[[#This Row],[Merged Customer ID]],Table3__3_16[Customer ID],Table3__3_16[Cancer history])</f>
        <v>No</v>
      </c>
      <c r="H568" s="22">
        <f>_xlfn.XLOOKUP(Table7[[#This Row],[Merged Customer ID]],Table3__3_16[Customer ID],Table3__3_16[NumberOfMajorSurgeries])</f>
        <v>0</v>
      </c>
      <c r="I568" s="22" t="str">
        <f>_xlfn.XLOOKUP(Table7[[#This Row],[Merged Customer ID]],Table3__3_16[Customer ID],Table3__3_16[smoker])</f>
        <v>Yes</v>
      </c>
      <c r="J568" s="22" t="str">
        <f>_xlfn.XLOOKUP(Table7[[#This Row],[Merged Customer ID]],Table3__3_16[Customer ID],Table3__3_16[Weight Status])</f>
        <v>Normal Weight</v>
      </c>
      <c r="K568" s="22" t="str">
        <f>_xlfn.XLOOKUP(Table7[[#This Row],[Merged Customer ID]],Table3__3_16[Customer ID],Table3__3_16[Sugar Status])</f>
        <v>Normal</v>
      </c>
      <c r="L568" s="25">
        <f>_xlfn.XLOOKUP(Table7[[#This Row],[Merged Customer ID]],Table6_20[Merged Customer ID],Table6_20[Date of Birth])</f>
        <v>33236</v>
      </c>
      <c r="M568" s="29">
        <f>_xlfn.XLOOKUP(Table7[[#This Row],[Merged Customer ID]],Table6_20[Merged Customer ID],Table6_20[charges],"0",0)</f>
        <v>17496.310000000001</v>
      </c>
      <c r="N568" s="29" t="str">
        <f>_xlfn.XLOOKUP(Table7[[#This Row],[Merged Customer ID]],Table6_20[Merged Customer ID],Table6_20[Hospital tier])</f>
        <v>tier - 1</v>
      </c>
      <c r="O568" s="29" t="str">
        <f>_xlfn.XLOOKUP(Table7[[#This Row],[Merged Customer ID]],Table6_20[Merged Customer ID],Table6_20[City tier])</f>
        <v>tier - 2</v>
      </c>
      <c r="P568" s="29" t="str">
        <f>_xlfn.XLOOKUP(Table7[[#This Row],[Merged Customer ID]],Table6_20[Merged Customer ID],Table6_20[State ID])</f>
        <v>R1011</v>
      </c>
      <c r="Q568" s="35">
        <f>_xlfn.XLOOKUP(Table7[[#This Row],[Merged Customer ID]],Table6_20[Merged Customer ID],Table6_20[Age])</f>
        <v>32.44166666666667</v>
      </c>
    </row>
    <row r="569" spans="1:17" x14ac:dyDescent="0.35">
      <c r="A569" s="23" t="s">
        <v>1803</v>
      </c>
      <c r="B569" s="23" t="str">
        <f>_xlfn.XLOOKUP(Table7[[#This Row],[Merged Customer ID]],Table2_1[Merged Customer ID],Table2_1[First Name])</f>
        <v>Dumke</v>
      </c>
      <c r="C569" s="23">
        <f>_xlfn.XLOOKUP(Table7[[#This Row],[Merged Customer ID]],Table3__3_16[Customer ID],Table3__3_16[BMI])</f>
        <v>49.15</v>
      </c>
      <c r="D569" s="23">
        <f>_xlfn.XLOOKUP(Table7[[#This Row],[Merged Customer ID]],Table3__3_16[Customer ID],Table3__3_16[HBA1C])</f>
        <v>8.08</v>
      </c>
      <c r="E569" s="22" t="str">
        <f>_xlfn.XLOOKUP(Table7[[#This Row],[Merged Customer ID]],Table3__3_16[Customer ID],Table3__3_16[Heart Issues])</f>
        <v>No</v>
      </c>
      <c r="F569" s="23" t="str">
        <f>_xlfn.XLOOKUP(Table7[[#This Row],[Merged Customer ID]],Table3__3_16[Customer ID],Table3__3_16[Any Transplants])</f>
        <v>No</v>
      </c>
      <c r="G569" s="23" t="str">
        <f>_xlfn.XLOOKUP(Table7[[#This Row],[Merged Customer ID]],Table3__3_16[Customer ID],Table3__3_16[Cancer history])</f>
        <v>No</v>
      </c>
      <c r="H569" s="23">
        <f>_xlfn.XLOOKUP(Table7[[#This Row],[Merged Customer ID]],Table3__3_16[Customer ID],Table3__3_16[NumberOfMajorSurgeries])</f>
        <v>0</v>
      </c>
      <c r="I569" s="23" t="str">
        <f>_xlfn.XLOOKUP(Table7[[#This Row],[Merged Customer ID]],Table3__3_16[Customer ID],Table3__3_16[smoker])</f>
        <v>No</v>
      </c>
      <c r="J569" s="23" t="str">
        <f>_xlfn.XLOOKUP(Table7[[#This Row],[Merged Customer ID]],Table3__3_16[Customer ID],Table3__3_16[Weight Status])</f>
        <v>Obesity</v>
      </c>
      <c r="K569" s="23" t="str">
        <f>_xlfn.XLOOKUP(Table7[[#This Row],[Merged Customer ID]],Table3__3_16[Customer ID],Table3__3_16[Sugar Status])</f>
        <v>Diabetes</v>
      </c>
      <c r="L569" s="26">
        <f>_xlfn.XLOOKUP(Table7[[#This Row],[Merged Customer ID]],Table6_20[Merged Customer ID],Table6_20[Date of Birth])</f>
        <v>26092</v>
      </c>
      <c r="M569" s="30">
        <f>_xlfn.XLOOKUP(Table7[[#This Row],[Merged Customer ID]],Table6_20[Merged Customer ID],Table6_20[charges],"0",0)</f>
        <v>17479.53</v>
      </c>
      <c r="N569" s="30" t="str">
        <f>_xlfn.XLOOKUP(Table7[[#This Row],[Merged Customer ID]],Table6_20[Merged Customer ID],Table6_20[Hospital tier])</f>
        <v>tier - 1</v>
      </c>
      <c r="O569" s="30" t="str">
        <f>_xlfn.XLOOKUP(Table7[[#This Row],[Merged Customer ID]],Table6_20[Merged Customer ID],Table6_20[City tier])</f>
        <v>tier - 1</v>
      </c>
      <c r="P569" s="30" t="str">
        <f>_xlfn.XLOOKUP(Table7[[#This Row],[Merged Customer ID]],Table6_20[Merged Customer ID],Table6_20[State ID])</f>
        <v>R1012</v>
      </c>
      <c r="Q569" s="36">
        <f>_xlfn.XLOOKUP(Table7[[#This Row],[Merged Customer ID]],Table6_20[Merged Customer ID],Table6_20[Age])</f>
        <v>52</v>
      </c>
    </row>
    <row r="570" spans="1:17" x14ac:dyDescent="0.35">
      <c r="A570" s="22" t="s">
        <v>1802</v>
      </c>
      <c r="B570" s="22" t="str">
        <f>_xlfn.XLOOKUP(Table7[[#This Row],[Merged Customer ID]],Table2_1[Merged Customer ID],Table2_1[First Name])</f>
        <v>Strong</v>
      </c>
      <c r="C570" s="22">
        <f>_xlfn.XLOOKUP(Table7[[#This Row],[Merged Customer ID]],Table3__3_16[Customer ID],Table3__3_16[BMI])</f>
        <v>28.31</v>
      </c>
      <c r="D570" s="22">
        <f>_xlfn.XLOOKUP(Table7[[#This Row],[Merged Customer ID]],Table3__3_16[Customer ID],Table3__3_16[HBA1C])</f>
        <v>6.29</v>
      </c>
      <c r="E570" s="22" t="str">
        <f>_xlfn.XLOOKUP(Table7[[#This Row],[Merged Customer ID]],Table3__3_16[Customer ID],Table3__3_16[Heart Issues])</f>
        <v>No</v>
      </c>
      <c r="F570" s="22" t="str">
        <f>_xlfn.XLOOKUP(Table7[[#This Row],[Merged Customer ID]],Table3__3_16[Customer ID],Table3__3_16[Any Transplants])</f>
        <v>No</v>
      </c>
      <c r="G570" s="22" t="str">
        <f>_xlfn.XLOOKUP(Table7[[#This Row],[Merged Customer ID]],Table3__3_16[Customer ID],Table3__3_16[Cancer history])</f>
        <v>Yes</v>
      </c>
      <c r="H570" s="22">
        <f>_xlfn.XLOOKUP(Table7[[#This Row],[Merged Customer ID]],Table3__3_16[Customer ID],Table3__3_16[NumberOfMajorSurgeries])</f>
        <v>1</v>
      </c>
      <c r="I570" s="22" t="str">
        <f>_xlfn.XLOOKUP(Table7[[#This Row],[Merged Customer ID]],Table3__3_16[Customer ID],Table3__3_16[smoker])</f>
        <v>Yes</v>
      </c>
      <c r="J570" s="22" t="str">
        <f>_xlfn.XLOOKUP(Table7[[#This Row],[Merged Customer ID]],Table3__3_16[Customer ID],Table3__3_16[Weight Status])</f>
        <v>Overweight</v>
      </c>
      <c r="K570" s="22" t="str">
        <f>_xlfn.XLOOKUP(Table7[[#This Row],[Merged Customer ID]],Table3__3_16[Customer ID],Table3__3_16[Sugar Status])</f>
        <v>Prediabetes</v>
      </c>
      <c r="L570" s="25">
        <f>_xlfn.XLOOKUP(Table7[[#This Row],[Merged Customer ID]],Table6_20[Merged Customer ID],Table6_20[Date of Birth])</f>
        <v>37927</v>
      </c>
      <c r="M570" s="29">
        <f>_xlfn.XLOOKUP(Table7[[#This Row],[Merged Customer ID]],Table6_20[Merged Customer ID],Table6_20[charges],"0",0)</f>
        <v>17468.98</v>
      </c>
      <c r="N570" s="29" t="str">
        <f>_xlfn.XLOOKUP(Table7[[#This Row],[Merged Customer ID]],Table6_20[Merged Customer ID],Table6_20[Hospital tier])</f>
        <v>tier - 2</v>
      </c>
      <c r="O570" s="29" t="str">
        <f>_xlfn.XLOOKUP(Table7[[#This Row],[Merged Customer ID]],Table6_20[Merged Customer ID],Table6_20[City tier])</f>
        <v>tier - 1</v>
      </c>
      <c r="P570" s="29" t="str">
        <f>_xlfn.XLOOKUP(Table7[[#This Row],[Merged Customer ID]],Table6_20[Merged Customer ID],Table6_20[State ID])</f>
        <v>R1012</v>
      </c>
      <c r="Q570" s="35">
        <f>_xlfn.XLOOKUP(Table7[[#This Row],[Merged Customer ID]],Table6_20[Merged Customer ID],Table6_20[Age])</f>
        <v>19.600000000000001</v>
      </c>
    </row>
    <row r="571" spans="1:17" x14ac:dyDescent="0.35">
      <c r="A571" s="23" t="s">
        <v>1801</v>
      </c>
      <c r="B571" s="23" t="str">
        <f>_xlfn.XLOOKUP(Table7[[#This Row],[Merged Customer ID]],Table2_1[Merged Customer ID],Table2_1[First Name])</f>
        <v>Ferguson</v>
      </c>
      <c r="C571" s="23">
        <f>_xlfn.XLOOKUP(Table7[[#This Row],[Merged Customer ID]],Table3__3_16[Customer ID],Table3__3_16[BMI])</f>
        <v>22.99</v>
      </c>
      <c r="D571" s="23">
        <f>_xlfn.XLOOKUP(Table7[[#This Row],[Merged Customer ID]],Table3__3_16[Customer ID],Table3__3_16[HBA1C])</f>
        <v>6.29</v>
      </c>
      <c r="E571" s="22" t="str">
        <f>_xlfn.XLOOKUP(Table7[[#This Row],[Merged Customer ID]],Table3__3_16[Customer ID],Table3__3_16[Heart Issues])</f>
        <v>No</v>
      </c>
      <c r="F571" s="23" t="str">
        <f>_xlfn.XLOOKUP(Table7[[#This Row],[Merged Customer ID]],Table3__3_16[Customer ID],Table3__3_16[Any Transplants])</f>
        <v>No</v>
      </c>
      <c r="G571" s="23" t="str">
        <f>_xlfn.XLOOKUP(Table7[[#This Row],[Merged Customer ID]],Table3__3_16[Customer ID],Table3__3_16[Cancer history])</f>
        <v>No</v>
      </c>
      <c r="H571" s="23">
        <f>_xlfn.XLOOKUP(Table7[[#This Row],[Merged Customer ID]],Table3__3_16[Customer ID],Table3__3_16[NumberOfMajorSurgeries])</f>
        <v>1</v>
      </c>
      <c r="I571" s="23" t="str">
        <f>_xlfn.XLOOKUP(Table7[[#This Row],[Merged Customer ID]],Table3__3_16[Customer ID],Table3__3_16[smoker])</f>
        <v>Yes</v>
      </c>
      <c r="J571" s="23" t="str">
        <f>_xlfn.XLOOKUP(Table7[[#This Row],[Merged Customer ID]],Table3__3_16[Customer ID],Table3__3_16[Weight Status])</f>
        <v>Normal Weight</v>
      </c>
      <c r="K571" s="23" t="str">
        <f>_xlfn.XLOOKUP(Table7[[#This Row],[Merged Customer ID]],Table3__3_16[Customer ID],Table3__3_16[Sugar Status])</f>
        <v>Prediabetes</v>
      </c>
      <c r="L571" s="26">
        <f>_xlfn.XLOOKUP(Table7[[#This Row],[Merged Customer ID]],Table6_20[Merged Customer ID],Table6_20[Date of Birth])</f>
        <v>33895</v>
      </c>
      <c r="M571" s="30">
        <f>_xlfn.XLOOKUP(Table7[[#This Row],[Merged Customer ID]],Table6_20[Merged Customer ID],Table6_20[charges],"0",0)</f>
        <v>17361.77</v>
      </c>
      <c r="N571" s="30" t="str">
        <f>_xlfn.XLOOKUP(Table7[[#This Row],[Merged Customer ID]],Table6_20[Merged Customer ID],Table6_20[Hospital tier])</f>
        <v>tier - 2</v>
      </c>
      <c r="O571" s="30" t="str">
        <f>_xlfn.XLOOKUP(Table7[[#This Row],[Merged Customer ID]],Table6_20[Merged Customer ID],Table6_20[City tier])</f>
        <v>tier - 1</v>
      </c>
      <c r="P571" s="30" t="str">
        <f>_xlfn.XLOOKUP(Table7[[#This Row],[Merged Customer ID]],Table6_20[Merged Customer ID],Table6_20[State ID])</f>
        <v>R1012</v>
      </c>
      <c r="Q571" s="36">
        <f>_xlfn.XLOOKUP(Table7[[#This Row],[Merged Customer ID]],Table6_20[Merged Customer ID],Table6_20[Age])</f>
        <v>30.638888888888889</v>
      </c>
    </row>
    <row r="572" spans="1:17" x14ac:dyDescent="0.35">
      <c r="A572" s="22" t="s">
        <v>1800</v>
      </c>
      <c r="B572" s="22" t="str">
        <f>_xlfn.XLOOKUP(Table7[[#This Row],[Merged Customer ID]],Table2_1[Merged Customer ID],Table2_1[First Name])</f>
        <v>Klein</v>
      </c>
      <c r="C572" s="22">
        <f>_xlfn.XLOOKUP(Table7[[#This Row],[Merged Customer ID]],Table3__3_16[Customer ID],Table3__3_16[BMI])</f>
        <v>29.07</v>
      </c>
      <c r="D572" s="22">
        <f>_xlfn.XLOOKUP(Table7[[#This Row],[Merged Customer ID]],Table3__3_16[Customer ID],Table3__3_16[HBA1C])</f>
        <v>5.12</v>
      </c>
      <c r="E572" s="22" t="str">
        <f>_xlfn.XLOOKUP(Table7[[#This Row],[Merged Customer ID]],Table3__3_16[Customer ID],Table3__3_16[Heart Issues])</f>
        <v>No</v>
      </c>
      <c r="F572" s="22" t="str">
        <f>_xlfn.XLOOKUP(Table7[[#This Row],[Merged Customer ID]],Table3__3_16[Customer ID],Table3__3_16[Any Transplants])</f>
        <v>No</v>
      </c>
      <c r="G572" s="22" t="str">
        <f>_xlfn.XLOOKUP(Table7[[#This Row],[Merged Customer ID]],Table3__3_16[Customer ID],Table3__3_16[Cancer history])</f>
        <v>Yes</v>
      </c>
      <c r="H572" s="22">
        <f>_xlfn.XLOOKUP(Table7[[#This Row],[Merged Customer ID]],Table3__3_16[Customer ID],Table3__3_16[NumberOfMajorSurgeries])</f>
        <v>1</v>
      </c>
      <c r="I572" s="22" t="str">
        <f>_xlfn.XLOOKUP(Table7[[#This Row],[Merged Customer ID]],Table3__3_16[Customer ID],Table3__3_16[smoker])</f>
        <v>Yes</v>
      </c>
      <c r="J572" s="22" t="str">
        <f>_xlfn.XLOOKUP(Table7[[#This Row],[Merged Customer ID]],Table3__3_16[Customer ID],Table3__3_16[Weight Status])</f>
        <v>Overweight</v>
      </c>
      <c r="K572" s="22" t="str">
        <f>_xlfn.XLOOKUP(Table7[[#This Row],[Merged Customer ID]],Table3__3_16[Customer ID],Table3__3_16[Sugar Status])</f>
        <v>Normal</v>
      </c>
      <c r="L572" s="25">
        <f>_xlfn.XLOOKUP(Table7[[#This Row],[Merged Customer ID]],Table6_20[Merged Customer ID],Table6_20[Date of Birth])</f>
        <v>37926</v>
      </c>
      <c r="M572" s="29">
        <f>_xlfn.XLOOKUP(Table7[[#This Row],[Merged Customer ID]],Table6_20[Merged Customer ID],Table6_20[charges],"0",0)</f>
        <v>17352.68</v>
      </c>
      <c r="N572" s="29" t="str">
        <f>_xlfn.XLOOKUP(Table7[[#This Row],[Merged Customer ID]],Table6_20[Merged Customer ID],Table6_20[Hospital tier])</f>
        <v>tier - 2</v>
      </c>
      <c r="O572" s="29" t="str">
        <f>_xlfn.XLOOKUP(Table7[[#This Row],[Merged Customer ID]],Table6_20[Merged Customer ID],Table6_20[City tier])</f>
        <v>tier - 3</v>
      </c>
      <c r="P572" s="29" t="str">
        <f>_xlfn.XLOOKUP(Table7[[#This Row],[Merged Customer ID]],Table6_20[Merged Customer ID],Table6_20[State ID])</f>
        <v>R1012</v>
      </c>
      <c r="Q572" s="35">
        <f>_xlfn.XLOOKUP(Table7[[#This Row],[Merged Customer ID]],Table6_20[Merged Customer ID],Table6_20[Age])</f>
        <v>19.602777777777778</v>
      </c>
    </row>
    <row r="573" spans="1:17" x14ac:dyDescent="0.35">
      <c r="A573" s="23" t="s">
        <v>1799</v>
      </c>
      <c r="B573" s="23" t="str">
        <f>_xlfn.XLOOKUP(Table7[[#This Row],[Merged Customer ID]],Table2_1[Merged Customer ID],Table2_1[First Name])</f>
        <v>Eusebio</v>
      </c>
      <c r="C573" s="23">
        <f>_xlfn.XLOOKUP(Table7[[#This Row],[Merged Customer ID]],Table3__3_16[Customer ID],Table3__3_16[BMI])</f>
        <v>42.02</v>
      </c>
      <c r="D573" s="23">
        <f>_xlfn.XLOOKUP(Table7[[#This Row],[Merged Customer ID]],Table3__3_16[Customer ID],Table3__3_16[HBA1C])</f>
        <v>9.9499999999999993</v>
      </c>
      <c r="E573" s="22" t="str">
        <f>_xlfn.XLOOKUP(Table7[[#This Row],[Merged Customer ID]],Table3__3_16[Customer ID],Table3__3_16[Heart Issues])</f>
        <v>Yes</v>
      </c>
      <c r="F573" s="23" t="str">
        <f>_xlfn.XLOOKUP(Table7[[#This Row],[Merged Customer ID]],Table3__3_16[Customer ID],Table3__3_16[Any Transplants])</f>
        <v>No</v>
      </c>
      <c r="G573" s="23" t="str">
        <f>_xlfn.XLOOKUP(Table7[[#This Row],[Merged Customer ID]],Table3__3_16[Customer ID],Table3__3_16[Cancer history])</f>
        <v>Yes</v>
      </c>
      <c r="H573" s="23">
        <f>_xlfn.XLOOKUP(Table7[[#This Row],[Merged Customer ID]],Table3__3_16[Customer ID],Table3__3_16[NumberOfMajorSurgeries])</f>
        <v>1</v>
      </c>
      <c r="I573" s="23" t="str">
        <f>_xlfn.XLOOKUP(Table7[[#This Row],[Merged Customer ID]],Table3__3_16[Customer ID],Table3__3_16[smoker])</f>
        <v>No</v>
      </c>
      <c r="J573" s="23" t="str">
        <f>_xlfn.XLOOKUP(Table7[[#This Row],[Merged Customer ID]],Table3__3_16[Customer ID],Table3__3_16[Weight Status])</f>
        <v>Obesity</v>
      </c>
      <c r="K573" s="23" t="str">
        <f>_xlfn.XLOOKUP(Table7[[#This Row],[Merged Customer ID]],Table3__3_16[Customer ID],Table3__3_16[Sugar Status])</f>
        <v>Diabetes</v>
      </c>
      <c r="L573" s="26">
        <f>_xlfn.XLOOKUP(Table7[[#This Row],[Merged Customer ID]],Table6_20[Merged Customer ID],Table6_20[Date of Birth])</f>
        <v>23204</v>
      </c>
      <c r="M573" s="30">
        <f>_xlfn.XLOOKUP(Table7[[#This Row],[Merged Customer ID]],Table6_20[Merged Customer ID],Table6_20[charges],"0",0)</f>
        <v>17337.580000000002</v>
      </c>
      <c r="N573" s="30" t="str">
        <f>_xlfn.XLOOKUP(Table7[[#This Row],[Merged Customer ID]],Table6_20[Merged Customer ID],Table6_20[Hospital tier])</f>
        <v>tier - 2</v>
      </c>
      <c r="O573" s="30" t="str">
        <f>_xlfn.XLOOKUP(Table7[[#This Row],[Merged Customer ID]],Table6_20[Merged Customer ID],Table6_20[City tier])</f>
        <v>tier - 3</v>
      </c>
      <c r="P573" s="30" t="str">
        <f>_xlfn.XLOOKUP(Table7[[#This Row],[Merged Customer ID]],Table6_20[Merged Customer ID],Table6_20[State ID])</f>
        <v>R1023</v>
      </c>
      <c r="Q573" s="36">
        <f>_xlfn.XLOOKUP(Table7[[#This Row],[Merged Customer ID]],Table6_20[Merged Customer ID],Table6_20[Age])</f>
        <v>59.905555555555559</v>
      </c>
    </row>
    <row r="574" spans="1:17" x14ac:dyDescent="0.35">
      <c r="A574" s="22" t="s">
        <v>1798</v>
      </c>
      <c r="B574" s="22" t="str">
        <f>_xlfn.XLOOKUP(Table7[[#This Row],[Merged Customer ID]],Table2_1[Merged Customer ID],Table2_1[First Name])</f>
        <v>Szolosi</v>
      </c>
      <c r="C574" s="22">
        <f>_xlfn.XLOOKUP(Table7[[#This Row],[Merged Customer ID]],Table3__3_16[Customer ID],Table3__3_16[BMI])</f>
        <v>49.07</v>
      </c>
      <c r="D574" s="22">
        <f>_xlfn.XLOOKUP(Table7[[#This Row],[Merged Customer ID]],Table3__3_16[Customer ID],Table3__3_16[HBA1C])</f>
        <v>9.08</v>
      </c>
      <c r="E574" s="22" t="str">
        <f>_xlfn.XLOOKUP(Table7[[#This Row],[Merged Customer ID]],Table3__3_16[Customer ID],Table3__3_16[Heart Issues])</f>
        <v>Yes</v>
      </c>
      <c r="F574" s="22" t="str">
        <f>_xlfn.XLOOKUP(Table7[[#This Row],[Merged Customer ID]],Table3__3_16[Customer ID],Table3__3_16[Any Transplants])</f>
        <v>No</v>
      </c>
      <c r="G574" s="22" t="str">
        <f>_xlfn.XLOOKUP(Table7[[#This Row],[Merged Customer ID]],Table3__3_16[Customer ID],Table3__3_16[Cancer history])</f>
        <v>No</v>
      </c>
      <c r="H574" s="22">
        <f>_xlfn.XLOOKUP(Table7[[#This Row],[Merged Customer ID]],Table3__3_16[Customer ID],Table3__3_16[NumberOfMajorSurgeries])</f>
        <v>1</v>
      </c>
      <c r="I574" s="22" t="str">
        <f>_xlfn.XLOOKUP(Table7[[#This Row],[Merged Customer ID]],Table3__3_16[Customer ID],Table3__3_16[smoker])</f>
        <v>No</v>
      </c>
      <c r="J574" s="22" t="str">
        <f>_xlfn.XLOOKUP(Table7[[#This Row],[Merged Customer ID]],Table3__3_16[Customer ID],Table3__3_16[Weight Status])</f>
        <v>Obesity</v>
      </c>
      <c r="K574" s="22" t="str">
        <f>_xlfn.XLOOKUP(Table7[[#This Row],[Merged Customer ID]],Table3__3_16[Customer ID],Table3__3_16[Sugar Status])</f>
        <v>Diabetes</v>
      </c>
      <c r="L574" s="25">
        <f>_xlfn.XLOOKUP(Table7[[#This Row],[Merged Customer ID]],Table6_20[Merged Customer ID],Table6_20[Date of Birth])</f>
        <v>27631</v>
      </c>
      <c r="M574" s="29">
        <f>_xlfn.XLOOKUP(Table7[[#This Row],[Merged Customer ID]],Table6_20[Merged Customer ID],Table6_20[charges],"0",0)</f>
        <v>17253.43</v>
      </c>
      <c r="N574" s="29" t="str">
        <f>_xlfn.XLOOKUP(Table7[[#This Row],[Merged Customer ID]],Table6_20[Merged Customer ID],Table6_20[Hospital tier])</f>
        <v>tier - 2</v>
      </c>
      <c r="O574" s="29" t="str">
        <f>_xlfn.XLOOKUP(Table7[[#This Row],[Merged Customer ID]],Table6_20[Merged Customer ID],Table6_20[City tier])</f>
        <v>tier - 3</v>
      </c>
      <c r="P574" s="29" t="str">
        <f>_xlfn.XLOOKUP(Table7[[#This Row],[Merged Customer ID]],Table6_20[Merged Customer ID],Table6_20[State ID])</f>
        <v>R1026</v>
      </c>
      <c r="Q574" s="35">
        <f>_xlfn.XLOOKUP(Table7[[#This Row],[Merged Customer ID]],Table6_20[Merged Customer ID],Table6_20[Age])</f>
        <v>47.786111111111111</v>
      </c>
    </row>
    <row r="575" spans="1:17" x14ac:dyDescent="0.35">
      <c r="A575" s="23" t="s">
        <v>1797</v>
      </c>
      <c r="B575" s="23" t="str">
        <f>_xlfn.XLOOKUP(Table7[[#This Row],[Merged Customer ID]],Table2_1[Merged Customer ID],Table2_1[First Name])</f>
        <v>Butler</v>
      </c>
      <c r="C575" s="23">
        <f>_xlfn.XLOOKUP(Table7[[#This Row],[Merged Customer ID]],Table3__3_16[Customer ID],Table3__3_16[BMI])</f>
        <v>19.8</v>
      </c>
      <c r="D575" s="23">
        <f>_xlfn.XLOOKUP(Table7[[#This Row],[Merged Customer ID]],Table3__3_16[Customer ID],Table3__3_16[HBA1C])</f>
        <v>4.82</v>
      </c>
      <c r="E575" s="22" t="str">
        <f>_xlfn.XLOOKUP(Table7[[#This Row],[Merged Customer ID]],Table3__3_16[Customer ID],Table3__3_16[Heart Issues])</f>
        <v>No</v>
      </c>
      <c r="F575" s="23" t="str">
        <f>_xlfn.XLOOKUP(Table7[[#This Row],[Merged Customer ID]],Table3__3_16[Customer ID],Table3__3_16[Any Transplants])</f>
        <v>No</v>
      </c>
      <c r="G575" s="23" t="str">
        <f>_xlfn.XLOOKUP(Table7[[#This Row],[Merged Customer ID]],Table3__3_16[Customer ID],Table3__3_16[Cancer history])</f>
        <v>No</v>
      </c>
      <c r="H575" s="23">
        <f>_xlfn.XLOOKUP(Table7[[#This Row],[Merged Customer ID]],Table3__3_16[Customer ID],Table3__3_16[NumberOfMajorSurgeries])</f>
        <v>0</v>
      </c>
      <c r="I575" s="23" t="str">
        <f>_xlfn.XLOOKUP(Table7[[#This Row],[Merged Customer ID]],Table3__3_16[Customer ID],Table3__3_16[smoker])</f>
        <v>Yes</v>
      </c>
      <c r="J575" s="23" t="str">
        <f>_xlfn.XLOOKUP(Table7[[#This Row],[Merged Customer ID]],Table3__3_16[Customer ID],Table3__3_16[Weight Status])</f>
        <v>Normal Weight</v>
      </c>
      <c r="K575" s="23" t="str">
        <f>_xlfn.XLOOKUP(Table7[[#This Row],[Merged Customer ID]],Table3__3_16[Customer ID],Table3__3_16[Sugar Status])</f>
        <v>Normal</v>
      </c>
      <c r="L575" s="26">
        <f>_xlfn.XLOOKUP(Table7[[#This Row],[Merged Customer ID]],Table6_20[Merged Customer ID],Table6_20[Date of Birth])</f>
        <v>30246</v>
      </c>
      <c r="M575" s="30">
        <f>_xlfn.XLOOKUP(Table7[[#This Row],[Merged Customer ID]],Table6_20[Merged Customer ID],Table6_20[charges],"0",0)</f>
        <v>17179.52</v>
      </c>
      <c r="N575" s="30" t="str">
        <f>_xlfn.XLOOKUP(Table7[[#This Row],[Merged Customer ID]],Table6_20[Merged Customer ID],Table6_20[Hospital tier])</f>
        <v>tier - 2</v>
      </c>
      <c r="O575" s="30" t="str">
        <f>_xlfn.XLOOKUP(Table7[[#This Row],[Merged Customer ID]],Table6_20[Merged Customer ID],Table6_20[City tier])</f>
        <v>tier - 1</v>
      </c>
      <c r="P575" s="30" t="str">
        <f>_xlfn.XLOOKUP(Table7[[#This Row],[Merged Customer ID]],Table6_20[Merged Customer ID],Table6_20[State ID])</f>
        <v>R1013</v>
      </c>
      <c r="Q575" s="36">
        <f>_xlfn.XLOOKUP(Table7[[#This Row],[Merged Customer ID]],Table6_20[Merged Customer ID],Table6_20[Age])</f>
        <v>40.62777777777778</v>
      </c>
    </row>
    <row r="576" spans="1:17" x14ac:dyDescent="0.35">
      <c r="A576" s="22" t="s">
        <v>1796</v>
      </c>
      <c r="B576" s="22" t="str">
        <f>_xlfn.XLOOKUP(Table7[[#This Row],[Merged Customer ID]],Table2_1[Merged Customer ID],Table2_1[First Name])</f>
        <v>Fukuchi</v>
      </c>
      <c r="C576" s="22">
        <f>_xlfn.XLOOKUP(Table7[[#This Row],[Merged Customer ID]],Table3__3_16[Customer ID],Table3__3_16[BMI])</f>
        <v>27.36</v>
      </c>
      <c r="D576" s="22">
        <f>_xlfn.XLOOKUP(Table7[[#This Row],[Merged Customer ID]],Table3__3_16[Customer ID],Table3__3_16[HBA1C])</f>
        <v>4.6500000000000004</v>
      </c>
      <c r="E576" s="22" t="str">
        <f>_xlfn.XLOOKUP(Table7[[#This Row],[Merged Customer ID]],Table3__3_16[Customer ID],Table3__3_16[Heart Issues])</f>
        <v>No</v>
      </c>
      <c r="F576" s="22" t="str">
        <f>_xlfn.XLOOKUP(Table7[[#This Row],[Merged Customer ID]],Table3__3_16[Customer ID],Table3__3_16[Any Transplants])</f>
        <v>Yes</v>
      </c>
      <c r="G576" s="22" t="str">
        <f>_xlfn.XLOOKUP(Table7[[#This Row],[Merged Customer ID]],Table3__3_16[Customer ID],Table3__3_16[Cancer history])</f>
        <v>No</v>
      </c>
      <c r="H576" s="22">
        <f>_xlfn.XLOOKUP(Table7[[#This Row],[Merged Customer ID]],Table3__3_16[Customer ID],Table3__3_16[NumberOfMajorSurgeries])</f>
        <v>1</v>
      </c>
      <c r="I576" s="22" t="str">
        <f>_xlfn.XLOOKUP(Table7[[#This Row],[Merged Customer ID]],Table3__3_16[Customer ID],Table3__3_16[smoker])</f>
        <v>Yes</v>
      </c>
      <c r="J576" s="22" t="str">
        <f>_xlfn.XLOOKUP(Table7[[#This Row],[Merged Customer ID]],Table3__3_16[Customer ID],Table3__3_16[Weight Status])</f>
        <v>Overweight</v>
      </c>
      <c r="K576" s="22" t="str">
        <f>_xlfn.XLOOKUP(Table7[[#This Row],[Merged Customer ID]],Table3__3_16[Customer ID],Table3__3_16[Sugar Status])</f>
        <v>Normal</v>
      </c>
      <c r="L576" s="25">
        <f>_xlfn.XLOOKUP(Table7[[#This Row],[Merged Customer ID]],Table6_20[Merged Customer ID],Table6_20[Date of Birth])</f>
        <v>38217</v>
      </c>
      <c r="M576" s="29">
        <f>_xlfn.XLOOKUP(Table7[[#This Row],[Merged Customer ID]],Table6_20[Merged Customer ID],Table6_20[charges],"0",0)</f>
        <v>17178.68</v>
      </c>
      <c r="N576" s="29" t="str">
        <f>_xlfn.XLOOKUP(Table7[[#This Row],[Merged Customer ID]],Table6_20[Merged Customer ID],Table6_20[Hospital tier])</f>
        <v>tier - 2</v>
      </c>
      <c r="O576" s="29" t="str">
        <f>_xlfn.XLOOKUP(Table7[[#This Row],[Merged Customer ID]],Table6_20[Merged Customer ID],Table6_20[City tier])</f>
        <v>tier - 2</v>
      </c>
      <c r="P576" s="29" t="str">
        <f>_xlfn.XLOOKUP(Table7[[#This Row],[Merged Customer ID]],Table6_20[Merged Customer ID],Table6_20[State ID])</f>
        <v>R1019</v>
      </c>
      <c r="Q576" s="35">
        <f>_xlfn.XLOOKUP(Table7[[#This Row],[Merged Customer ID]],Table6_20[Merged Customer ID],Table6_20[Age])</f>
        <v>18.805555555555557</v>
      </c>
    </row>
    <row r="577" spans="1:17" x14ac:dyDescent="0.35">
      <c r="A577" s="23" t="s">
        <v>1795</v>
      </c>
      <c r="B577" s="23" t="str">
        <f>_xlfn.XLOOKUP(Table7[[#This Row],[Merged Customer ID]],Table2_1[Merged Customer ID],Table2_1[First Name])</f>
        <v>Drucker</v>
      </c>
      <c r="C577" s="23">
        <f>_xlfn.XLOOKUP(Table7[[#This Row],[Merged Customer ID]],Table3__3_16[Customer ID],Table3__3_16[BMI])</f>
        <v>42.95</v>
      </c>
      <c r="D577" s="23">
        <f>_xlfn.XLOOKUP(Table7[[#This Row],[Merged Customer ID]],Table3__3_16[Customer ID],Table3__3_16[HBA1C])</f>
        <v>5.16</v>
      </c>
      <c r="E577" s="22" t="str">
        <f>_xlfn.XLOOKUP(Table7[[#This Row],[Merged Customer ID]],Table3__3_16[Customer ID],Table3__3_16[Heart Issues])</f>
        <v>Yes</v>
      </c>
      <c r="F577" s="23" t="str">
        <f>_xlfn.XLOOKUP(Table7[[#This Row],[Merged Customer ID]],Table3__3_16[Customer ID],Table3__3_16[Any Transplants])</f>
        <v>No</v>
      </c>
      <c r="G577" s="23" t="str">
        <f>_xlfn.XLOOKUP(Table7[[#This Row],[Merged Customer ID]],Table3__3_16[Customer ID],Table3__3_16[Cancer history])</f>
        <v>No</v>
      </c>
      <c r="H577" s="23">
        <f>_xlfn.XLOOKUP(Table7[[#This Row],[Merged Customer ID]],Table3__3_16[Customer ID],Table3__3_16[NumberOfMajorSurgeries])</f>
        <v>1</v>
      </c>
      <c r="I577" s="23" t="str">
        <f>_xlfn.XLOOKUP(Table7[[#This Row],[Merged Customer ID]],Table3__3_16[Customer ID],Table3__3_16[smoker])</f>
        <v>No</v>
      </c>
      <c r="J577" s="23" t="str">
        <f>_xlfn.XLOOKUP(Table7[[#This Row],[Merged Customer ID]],Table3__3_16[Customer ID],Table3__3_16[Weight Status])</f>
        <v>Obesity</v>
      </c>
      <c r="K577" s="23" t="str">
        <f>_xlfn.XLOOKUP(Table7[[#This Row],[Merged Customer ID]],Table3__3_16[Customer ID],Table3__3_16[Sugar Status])</f>
        <v>Normal</v>
      </c>
      <c r="L577" s="26">
        <f>_xlfn.XLOOKUP(Table7[[#This Row],[Merged Customer ID]],Table6_20[Merged Customer ID],Table6_20[Date of Birth])</f>
        <v>23535</v>
      </c>
      <c r="M577" s="30">
        <f>_xlfn.XLOOKUP(Table7[[#This Row],[Merged Customer ID]],Table6_20[Merged Customer ID],Table6_20[charges],"0",0)</f>
        <v>17174.52</v>
      </c>
      <c r="N577" s="30" t="str">
        <f>_xlfn.XLOOKUP(Table7[[#This Row],[Merged Customer ID]],Table6_20[Merged Customer ID],Table6_20[Hospital tier])</f>
        <v>tier - 2</v>
      </c>
      <c r="O577" s="30" t="str">
        <f>_xlfn.XLOOKUP(Table7[[#This Row],[Merged Customer ID]],Table6_20[Merged Customer ID],Table6_20[City tier])</f>
        <v>tier - 2</v>
      </c>
      <c r="P577" s="30" t="str">
        <f>_xlfn.XLOOKUP(Table7[[#This Row],[Merged Customer ID]],Table6_20[Merged Customer ID],Table6_20[State ID])</f>
        <v>R1012</v>
      </c>
      <c r="Q577" s="36">
        <f>_xlfn.XLOOKUP(Table7[[#This Row],[Merged Customer ID]],Table6_20[Merged Customer ID],Table6_20[Age])</f>
        <v>59.00277777777778</v>
      </c>
    </row>
    <row r="578" spans="1:17" x14ac:dyDescent="0.35">
      <c r="A578" s="22" t="s">
        <v>1794</v>
      </c>
      <c r="B578" s="22" t="str">
        <f>_xlfn.XLOOKUP(Table7[[#This Row],[Merged Customer ID]],Table2_1[Merged Customer ID],Table2_1[First Name])</f>
        <v>Aziz</v>
      </c>
      <c r="C578" s="22">
        <f>_xlfn.XLOOKUP(Table7[[#This Row],[Merged Customer ID]],Table3__3_16[Customer ID],Table3__3_16[BMI])</f>
        <v>42.66</v>
      </c>
      <c r="D578" s="22">
        <f>_xlfn.XLOOKUP(Table7[[#This Row],[Merged Customer ID]],Table3__3_16[Customer ID],Table3__3_16[HBA1C])</f>
        <v>10.44</v>
      </c>
      <c r="E578" s="22" t="str">
        <f>_xlfn.XLOOKUP(Table7[[#This Row],[Merged Customer ID]],Table3__3_16[Customer ID],Table3__3_16[Heart Issues])</f>
        <v>No</v>
      </c>
      <c r="F578" s="22" t="str">
        <f>_xlfn.XLOOKUP(Table7[[#This Row],[Merged Customer ID]],Table3__3_16[Customer ID],Table3__3_16[Any Transplants])</f>
        <v>No</v>
      </c>
      <c r="G578" s="22" t="str">
        <f>_xlfn.XLOOKUP(Table7[[#This Row],[Merged Customer ID]],Table3__3_16[Customer ID],Table3__3_16[Cancer history])</f>
        <v>No</v>
      </c>
      <c r="H578" s="22">
        <f>_xlfn.XLOOKUP(Table7[[#This Row],[Merged Customer ID]],Table3__3_16[Customer ID],Table3__3_16[NumberOfMajorSurgeries])</f>
        <v>0</v>
      </c>
      <c r="I578" s="22" t="str">
        <f>_xlfn.XLOOKUP(Table7[[#This Row],[Merged Customer ID]],Table3__3_16[Customer ID],Table3__3_16[smoker])</f>
        <v>No</v>
      </c>
      <c r="J578" s="22" t="str">
        <f>_xlfn.XLOOKUP(Table7[[#This Row],[Merged Customer ID]],Table3__3_16[Customer ID],Table3__3_16[Weight Status])</f>
        <v>Obesity</v>
      </c>
      <c r="K578" s="22" t="str">
        <f>_xlfn.XLOOKUP(Table7[[#This Row],[Merged Customer ID]],Table3__3_16[Customer ID],Table3__3_16[Sugar Status])</f>
        <v>Diabetes</v>
      </c>
      <c r="L578" s="25">
        <f>_xlfn.XLOOKUP(Table7[[#This Row],[Merged Customer ID]],Table6_20[Merged Customer ID],Table6_20[Date of Birth])</f>
        <v>24001</v>
      </c>
      <c r="M578" s="29">
        <f>_xlfn.XLOOKUP(Table7[[#This Row],[Merged Customer ID]],Table6_20[Merged Customer ID],Table6_20[charges],"0",0)</f>
        <v>17172.27</v>
      </c>
      <c r="N578" s="29" t="str">
        <f>_xlfn.XLOOKUP(Table7[[#This Row],[Merged Customer ID]],Table6_20[Merged Customer ID],Table6_20[Hospital tier])</f>
        <v>tier - 2</v>
      </c>
      <c r="O578" s="29" t="str">
        <f>_xlfn.XLOOKUP(Table7[[#This Row],[Merged Customer ID]],Table6_20[Merged Customer ID],Table6_20[City tier])</f>
        <v>tier - 2</v>
      </c>
      <c r="P578" s="29" t="str">
        <f>_xlfn.XLOOKUP(Table7[[#This Row],[Merged Customer ID]],Table6_20[Merged Customer ID],Table6_20[State ID])</f>
        <v>R1026</v>
      </c>
      <c r="Q578" s="35">
        <f>_xlfn.XLOOKUP(Table7[[#This Row],[Merged Customer ID]],Table6_20[Merged Customer ID],Table6_20[Age])</f>
        <v>57.727777777777774</v>
      </c>
    </row>
    <row r="579" spans="1:17" x14ac:dyDescent="0.35">
      <c r="A579" s="23" t="s">
        <v>1793</v>
      </c>
      <c r="B579" s="23" t="str">
        <f>_xlfn.XLOOKUP(Table7[[#This Row],[Merged Customer ID]],Table2_1[Merged Customer ID],Table2_1[First Name])</f>
        <v>Pak</v>
      </c>
      <c r="C579" s="23">
        <f>_xlfn.XLOOKUP(Table7[[#This Row],[Merged Customer ID]],Table3__3_16[Customer ID],Table3__3_16[BMI])</f>
        <v>33.630000000000003</v>
      </c>
      <c r="D579" s="23">
        <f>_xlfn.XLOOKUP(Table7[[#This Row],[Merged Customer ID]],Table3__3_16[Customer ID],Table3__3_16[HBA1C])</f>
        <v>5.69</v>
      </c>
      <c r="E579" s="22" t="str">
        <f>_xlfn.XLOOKUP(Table7[[#This Row],[Merged Customer ID]],Table3__3_16[Customer ID],Table3__3_16[Heart Issues])</f>
        <v>No</v>
      </c>
      <c r="F579" s="23" t="str">
        <f>_xlfn.XLOOKUP(Table7[[#This Row],[Merged Customer ID]],Table3__3_16[Customer ID],Table3__3_16[Any Transplants])</f>
        <v>No</v>
      </c>
      <c r="G579" s="23" t="str">
        <f>_xlfn.XLOOKUP(Table7[[#This Row],[Merged Customer ID]],Table3__3_16[Customer ID],Table3__3_16[Cancer history])</f>
        <v>No</v>
      </c>
      <c r="H579" s="23">
        <f>_xlfn.XLOOKUP(Table7[[#This Row],[Merged Customer ID]],Table3__3_16[Customer ID],Table3__3_16[NumberOfMajorSurgeries])</f>
        <v>1</v>
      </c>
      <c r="I579" s="23" t="str">
        <f>_xlfn.XLOOKUP(Table7[[#This Row],[Merged Customer ID]],Table3__3_16[Customer ID],Table3__3_16[smoker])</f>
        <v>No</v>
      </c>
      <c r="J579" s="23" t="str">
        <f>_xlfn.XLOOKUP(Table7[[#This Row],[Merged Customer ID]],Table3__3_16[Customer ID],Table3__3_16[Weight Status])</f>
        <v>Obesity</v>
      </c>
      <c r="K579" s="23" t="str">
        <f>_xlfn.XLOOKUP(Table7[[#This Row],[Merged Customer ID]],Table3__3_16[Customer ID],Table3__3_16[Sugar Status])</f>
        <v>Normal</v>
      </c>
      <c r="L579" s="26">
        <f>_xlfn.XLOOKUP(Table7[[#This Row],[Merged Customer ID]],Table6_20[Merged Customer ID],Table6_20[Date of Birth])</f>
        <v>35949</v>
      </c>
      <c r="M579" s="30">
        <f>_xlfn.XLOOKUP(Table7[[#This Row],[Merged Customer ID]],Table6_20[Merged Customer ID],Table6_20[charges],"0",0)</f>
        <v>17128.43</v>
      </c>
      <c r="N579" s="30" t="str">
        <f>_xlfn.XLOOKUP(Table7[[#This Row],[Merged Customer ID]],Table6_20[Merged Customer ID],Table6_20[Hospital tier])</f>
        <v>tier - 2</v>
      </c>
      <c r="O579" s="30" t="str">
        <f>_xlfn.XLOOKUP(Table7[[#This Row],[Merged Customer ID]],Table6_20[Merged Customer ID],Table6_20[City tier])</f>
        <v>tier - 3</v>
      </c>
      <c r="P579" s="30" t="str">
        <f>_xlfn.XLOOKUP(Table7[[#This Row],[Merged Customer ID]],Table6_20[Merged Customer ID],Table6_20[State ID])</f>
        <v>R1016</v>
      </c>
      <c r="Q579" s="36">
        <f>_xlfn.XLOOKUP(Table7[[#This Row],[Merged Customer ID]],Table6_20[Merged Customer ID],Table6_20[Age])</f>
        <v>25.013888888888889</v>
      </c>
    </row>
    <row r="580" spans="1:17" x14ac:dyDescent="0.35">
      <c r="A580" s="22" t="s">
        <v>1792</v>
      </c>
      <c r="B580" s="22" t="str">
        <f>_xlfn.XLOOKUP(Table7[[#This Row],[Merged Customer ID]],Table2_1[Merged Customer ID],Table2_1[First Name])</f>
        <v>Kieta</v>
      </c>
      <c r="C580" s="22">
        <f>_xlfn.XLOOKUP(Table7[[#This Row],[Merged Customer ID]],Table3__3_16[Customer ID],Table3__3_16[BMI])</f>
        <v>26.84</v>
      </c>
      <c r="D580" s="22">
        <f>_xlfn.XLOOKUP(Table7[[#This Row],[Merged Customer ID]],Table3__3_16[Customer ID],Table3__3_16[HBA1C])</f>
        <v>6.5</v>
      </c>
      <c r="E580" s="22" t="str">
        <f>_xlfn.XLOOKUP(Table7[[#This Row],[Merged Customer ID]],Table3__3_16[Customer ID],Table3__3_16[Heart Issues])</f>
        <v>No</v>
      </c>
      <c r="F580" s="22" t="str">
        <f>_xlfn.XLOOKUP(Table7[[#This Row],[Merged Customer ID]],Table3__3_16[Customer ID],Table3__3_16[Any Transplants])</f>
        <v>No</v>
      </c>
      <c r="G580" s="22" t="str">
        <f>_xlfn.XLOOKUP(Table7[[#This Row],[Merged Customer ID]],Table3__3_16[Customer ID],Table3__3_16[Cancer history])</f>
        <v>No</v>
      </c>
      <c r="H580" s="22">
        <f>_xlfn.XLOOKUP(Table7[[#This Row],[Merged Customer ID]],Table3__3_16[Customer ID],Table3__3_16[NumberOfMajorSurgeries])</f>
        <v>0</v>
      </c>
      <c r="I580" s="22" t="str">
        <f>_xlfn.XLOOKUP(Table7[[#This Row],[Merged Customer ID]],Table3__3_16[Customer ID],Table3__3_16[smoker])</f>
        <v>Yes</v>
      </c>
      <c r="J580" s="22" t="str">
        <f>_xlfn.XLOOKUP(Table7[[#This Row],[Merged Customer ID]],Table3__3_16[Customer ID],Table3__3_16[Weight Status])</f>
        <v>Overweight</v>
      </c>
      <c r="K580" s="22" t="str">
        <f>_xlfn.XLOOKUP(Table7[[#This Row],[Merged Customer ID]],Table3__3_16[Customer ID],Table3__3_16[Sugar Status])</f>
        <v>Diabetes</v>
      </c>
      <c r="L580" s="25">
        <f>_xlfn.XLOOKUP(Table7[[#This Row],[Merged Customer ID]],Table6_20[Merged Customer ID],Table6_20[Date of Birth])</f>
        <v>37435</v>
      </c>
      <c r="M580" s="29">
        <f>_xlfn.XLOOKUP(Table7[[#This Row],[Merged Customer ID]],Table6_20[Merged Customer ID],Table6_20[charges],"0",0)</f>
        <v>17085.27</v>
      </c>
      <c r="N580" s="29" t="str">
        <f>_xlfn.XLOOKUP(Table7[[#This Row],[Merged Customer ID]],Table6_20[Merged Customer ID],Table6_20[Hospital tier])</f>
        <v>tier - 2</v>
      </c>
      <c r="O580" s="29" t="str">
        <f>_xlfn.XLOOKUP(Table7[[#This Row],[Merged Customer ID]],Table6_20[Merged Customer ID],Table6_20[City tier])</f>
        <v>tier - 3</v>
      </c>
      <c r="P580" s="29" t="str">
        <f>_xlfn.XLOOKUP(Table7[[#This Row],[Merged Customer ID]],Table6_20[Merged Customer ID],Table6_20[State ID])</f>
        <v>R1013</v>
      </c>
      <c r="Q580" s="35">
        <f>_xlfn.XLOOKUP(Table7[[#This Row],[Merged Customer ID]],Table6_20[Merged Customer ID],Table6_20[Age])</f>
        <v>20.944444444444443</v>
      </c>
    </row>
    <row r="581" spans="1:17" x14ac:dyDescent="0.35">
      <c r="A581" s="23" t="s">
        <v>1791</v>
      </c>
      <c r="B581" s="23" t="str">
        <f>_xlfn.XLOOKUP(Table7[[#This Row],[Merged Customer ID]],Table2_1[Merged Customer ID],Table2_1[First Name])</f>
        <v>Velez</v>
      </c>
      <c r="C581" s="23">
        <f>_xlfn.XLOOKUP(Table7[[#This Row],[Merged Customer ID]],Table3__3_16[Customer ID],Table3__3_16[BMI])</f>
        <v>28.3</v>
      </c>
      <c r="D581" s="23">
        <f>_xlfn.XLOOKUP(Table7[[#This Row],[Merged Customer ID]],Table3__3_16[Customer ID],Table3__3_16[HBA1C])</f>
        <v>5.73</v>
      </c>
      <c r="E581" s="22" t="str">
        <f>_xlfn.XLOOKUP(Table7[[#This Row],[Merged Customer ID]],Table3__3_16[Customer ID],Table3__3_16[Heart Issues])</f>
        <v>No</v>
      </c>
      <c r="F581" s="23" t="str">
        <f>_xlfn.XLOOKUP(Table7[[#This Row],[Merged Customer ID]],Table3__3_16[Customer ID],Table3__3_16[Any Transplants])</f>
        <v>No</v>
      </c>
      <c r="G581" s="23" t="str">
        <f>_xlfn.XLOOKUP(Table7[[#This Row],[Merged Customer ID]],Table3__3_16[Customer ID],Table3__3_16[Cancer history])</f>
        <v>Yes</v>
      </c>
      <c r="H581" s="23">
        <f>_xlfn.XLOOKUP(Table7[[#This Row],[Merged Customer ID]],Table3__3_16[Customer ID],Table3__3_16[NumberOfMajorSurgeries])</f>
        <v>1</v>
      </c>
      <c r="I581" s="23" t="str">
        <f>_xlfn.XLOOKUP(Table7[[#This Row],[Merged Customer ID]],Table3__3_16[Customer ID],Table3__3_16[smoker])</f>
        <v>Yes</v>
      </c>
      <c r="J581" s="23" t="str">
        <f>_xlfn.XLOOKUP(Table7[[#This Row],[Merged Customer ID]],Table3__3_16[Customer ID],Table3__3_16[Weight Status])</f>
        <v>Overweight</v>
      </c>
      <c r="K581" s="23" t="str">
        <f>_xlfn.XLOOKUP(Table7[[#This Row],[Merged Customer ID]],Table3__3_16[Customer ID],Table3__3_16[Sugar Status])</f>
        <v>Prediabetes</v>
      </c>
      <c r="L581" s="26">
        <f>_xlfn.XLOOKUP(Table7[[#This Row],[Merged Customer ID]],Table6_20[Merged Customer ID],Table6_20[Date of Birth])</f>
        <v>37981</v>
      </c>
      <c r="M581" s="30">
        <f>_xlfn.XLOOKUP(Table7[[#This Row],[Merged Customer ID]],Table6_20[Merged Customer ID],Table6_20[charges],"0",0)</f>
        <v>17081.080000000002</v>
      </c>
      <c r="N581" s="30" t="str">
        <f>_xlfn.XLOOKUP(Table7[[#This Row],[Merged Customer ID]],Table6_20[Merged Customer ID],Table6_20[Hospital tier])</f>
        <v>tier - 2</v>
      </c>
      <c r="O581" s="30" t="str">
        <f>_xlfn.XLOOKUP(Table7[[#This Row],[Merged Customer ID]],Table6_20[Merged Customer ID],Table6_20[City tier])</f>
        <v>tier - 2</v>
      </c>
      <c r="P581" s="30" t="str">
        <f>_xlfn.XLOOKUP(Table7[[#This Row],[Merged Customer ID]],Table6_20[Merged Customer ID],Table6_20[State ID])</f>
        <v>R1011</v>
      </c>
      <c r="Q581" s="36">
        <f>_xlfn.XLOOKUP(Table7[[#This Row],[Merged Customer ID]],Table6_20[Merged Customer ID],Table6_20[Age])</f>
        <v>19.45</v>
      </c>
    </row>
    <row r="582" spans="1:17" x14ac:dyDescent="0.35">
      <c r="A582" s="22" t="s">
        <v>1790</v>
      </c>
      <c r="B582" s="22" t="str">
        <f>_xlfn.XLOOKUP(Table7[[#This Row],[Merged Customer ID]],Table2_1[Merged Customer ID],Table2_1[First Name])</f>
        <v>Bussiere</v>
      </c>
      <c r="C582" s="22">
        <f>_xlfn.XLOOKUP(Table7[[#This Row],[Merged Customer ID]],Table3__3_16[Customer ID],Table3__3_16[BMI])</f>
        <v>27.06</v>
      </c>
      <c r="D582" s="22">
        <f>_xlfn.XLOOKUP(Table7[[#This Row],[Merged Customer ID]],Table3__3_16[Customer ID],Table3__3_16[HBA1C])</f>
        <v>5.74</v>
      </c>
      <c r="E582" s="22" t="str">
        <f>_xlfn.XLOOKUP(Table7[[#This Row],[Merged Customer ID]],Table3__3_16[Customer ID],Table3__3_16[Heart Issues])</f>
        <v>Yes</v>
      </c>
      <c r="F582" s="22" t="str">
        <f>_xlfn.XLOOKUP(Table7[[#This Row],[Merged Customer ID]],Table3__3_16[Customer ID],Table3__3_16[Any Transplants])</f>
        <v>No</v>
      </c>
      <c r="G582" s="22" t="str">
        <f>_xlfn.XLOOKUP(Table7[[#This Row],[Merged Customer ID]],Table3__3_16[Customer ID],Table3__3_16[Cancer history])</f>
        <v>No</v>
      </c>
      <c r="H582" s="22">
        <f>_xlfn.XLOOKUP(Table7[[#This Row],[Merged Customer ID]],Table3__3_16[Customer ID],Table3__3_16[NumberOfMajorSurgeries])</f>
        <v>0</v>
      </c>
      <c r="I582" s="22" t="str">
        <f>_xlfn.XLOOKUP(Table7[[#This Row],[Merged Customer ID]],Table3__3_16[Customer ID],Table3__3_16[smoker])</f>
        <v>Yes</v>
      </c>
      <c r="J582" s="22" t="str">
        <f>_xlfn.XLOOKUP(Table7[[#This Row],[Merged Customer ID]],Table3__3_16[Customer ID],Table3__3_16[Weight Status])</f>
        <v>Overweight</v>
      </c>
      <c r="K582" s="22" t="str">
        <f>_xlfn.XLOOKUP(Table7[[#This Row],[Merged Customer ID]],Table3__3_16[Customer ID],Table3__3_16[Sugar Status])</f>
        <v>Prediabetes</v>
      </c>
      <c r="L582" s="25">
        <f>_xlfn.XLOOKUP(Table7[[#This Row],[Merged Customer ID]],Table6_20[Merged Customer ID],Table6_20[Date of Birth])</f>
        <v>35226</v>
      </c>
      <c r="M582" s="29">
        <f>_xlfn.XLOOKUP(Table7[[#This Row],[Merged Customer ID]],Table6_20[Merged Customer ID],Table6_20[charges],"0",0)</f>
        <v>17043.34</v>
      </c>
      <c r="N582" s="29" t="str">
        <f>_xlfn.XLOOKUP(Table7[[#This Row],[Merged Customer ID]],Table6_20[Merged Customer ID],Table6_20[Hospital tier])</f>
        <v>tier - 2</v>
      </c>
      <c r="O582" s="29" t="str">
        <f>_xlfn.XLOOKUP(Table7[[#This Row],[Merged Customer ID]],Table6_20[Merged Customer ID],Table6_20[City tier])</f>
        <v>tier - 3</v>
      </c>
      <c r="P582" s="29" t="str">
        <f>_xlfn.XLOOKUP(Table7[[#This Row],[Merged Customer ID]],Table6_20[Merged Customer ID],Table6_20[State ID])</f>
        <v>R1013</v>
      </c>
      <c r="Q582" s="35">
        <f>_xlfn.XLOOKUP(Table7[[#This Row],[Merged Customer ID]],Table6_20[Merged Customer ID],Table6_20[Age])</f>
        <v>26.994444444444444</v>
      </c>
    </row>
    <row r="583" spans="1:17" x14ac:dyDescent="0.35">
      <c r="A583" s="23" t="s">
        <v>1789</v>
      </c>
      <c r="B583" s="23" t="str">
        <f>_xlfn.XLOOKUP(Table7[[#This Row],[Merged Customer ID]],Table2_1[Merged Customer ID],Table2_1[First Name])</f>
        <v>McCartney</v>
      </c>
      <c r="C583" s="23">
        <f>_xlfn.XLOOKUP(Table7[[#This Row],[Merged Customer ID]],Table3__3_16[Customer ID],Table3__3_16[BMI])</f>
        <v>47.13</v>
      </c>
      <c r="D583" s="23">
        <f>_xlfn.XLOOKUP(Table7[[#This Row],[Merged Customer ID]],Table3__3_16[Customer ID],Table3__3_16[HBA1C])</f>
        <v>8.6999999999999993</v>
      </c>
      <c r="E583" s="22" t="str">
        <f>_xlfn.XLOOKUP(Table7[[#This Row],[Merged Customer ID]],Table3__3_16[Customer ID],Table3__3_16[Heart Issues])</f>
        <v>No</v>
      </c>
      <c r="F583" s="23" t="str">
        <f>_xlfn.XLOOKUP(Table7[[#This Row],[Merged Customer ID]],Table3__3_16[Customer ID],Table3__3_16[Any Transplants])</f>
        <v>No</v>
      </c>
      <c r="G583" s="23" t="str">
        <f>_xlfn.XLOOKUP(Table7[[#This Row],[Merged Customer ID]],Table3__3_16[Customer ID],Table3__3_16[Cancer history])</f>
        <v>No</v>
      </c>
      <c r="H583" s="23">
        <f>_xlfn.XLOOKUP(Table7[[#This Row],[Merged Customer ID]],Table3__3_16[Customer ID],Table3__3_16[NumberOfMajorSurgeries])</f>
        <v>0</v>
      </c>
      <c r="I583" s="23" t="str">
        <f>_xlfn.XLOOKUP(Table7[[#This Row],[Merged Customer ID]],Table3__3_16[Customer ID],Table3__3_16[smoker])</f>
        <v>No</v>
      </c>
      <c r="J583" s="23" t="str">
        <f>_xlfn.XLOOKUP(Table7[[#This Row],[Merged Customer ID]],Table3__3_16[Customer ID],Table3__3_16[Weight Status])</f>
        <v>Obesity</v>
      </c>
      <c r="K583" s="23" t="str">
        <f>_xlfn.XLOOKUP(Table7[[#This Row],[Merged Customer ID]],Table3__3_16[Customer ID],Table3__3_16[Sugar Status])</f>
        <v>Diabetes</v>
      </c>
      <c r="L583" s="26">
        <f>_xlfn.XLOOKUP(Table7[[#This Row],[Merged Customer ID]],Table6_20[Merged Customer ID],Table6_20[Date of Birth])</f>
        <v>26167</v>
      </c>
      <c r="M583" s="30">
        <f>_xlfn.XLOOKUP(Table7[[#This Row],[Merged Customer ID]],Table6_20[Merged Customer ID],Table6_20[charges],"0",0)</f>
        <v>17016.009999999998</v>
      </c>
      <c r="N583" s="30" t="str">
        <f>_xlfn.XLOOKUP(Table7[[#This Row],[Merged Customer ID]],Table6_20[Merged Customer ID],Table6_20[Hospital tier])</f>
        <v>tier - 2</v>
      </c>
      <c r="O583" s="30" t="str">
        <f>_xlfn.XLOOKUP(Table7[[#This Row],[Merged Customer ID]],Table6_20[Merged Customer ID],Table6_20[City tier])</f>
        <v>tier - 2</v>
      </c>
      <c r="P583" s="30" t="str">
        <f>_xlfn.XLOOKUP(Table7[[#This Row],[Merged Customer ID]],Table6_20[Merged Customer ID],Table6_20[State ID])</f>
        <v>R1023</v>
      </c>
      <c r="Q583" s="36">
        <f>_xlfn.XLOOKUP(Table7[[#This Row],[Merged Customer ID]],Table6_20[Merged Customer ID],Table6_20[Age])</f>
        <v>51.794444444444444</v>
      </c>
    </row>
    <row r="584" spans="1:17" x14ac:dyDescent="0.35">
      <c r="A584" s="22" t="s">
        <v>1788</v>
      </c>
      <c r="B584" s="22" t="str">
        <f>_xlfn.XLOOKUP(Table7[[#This Row],[Merged Customer ID]],Table2_1[Merged Customer ID],Table2_1[First Name])</f>
        <v>Bambauer</v>
      </c>
      <c r="C584" s="22">
        <f>_xlfn.XLOOKUP(Table7[[#This Row],[Merged Customer ID]],Table3__3_16[Customer ID],Table3__3_16[BMI])</f>
        <v>51.72</v>
      </c>
      <c r="D584" s="22">
        <f>_xlfn.XLOOKUP(Table7[[#This Row],[Merged Customer ID]],Table3__3_16[Customer ID],Table3__3_16[HBA1C])</f>
        <v>5.09</v>
      </c>
      <c r="E584" s="22" t="str">
        <f>_xlfn.XLOOKUP(Table7[[#This Row],[Merged Customer ID]],Table3__3_16[Customer ID],Table3__3_16[Heart Issues])</f>
        <v>No</v>
      </c>
      <c r="F584" s="22" t="str">
        <f>_xlfn.XLOOKUP(Table7[[#This Row],[Merged Customer ID]],Table3__3_16[Customer ID],Table3__3_16[Any Transplants])</f>
        <v>No</v>
      </c>
      <c r="G584" s="22" t="str">
        <f>_xlfn.XLOOKUP(Table7[[#This Row],[Merged Customer ID]],Table3__3_16[Customer ID],Table3__3_16[Cancer history])</f>
        <v>No</v>
      </c>
      <c r="H584" s="22">
        <f>_xlfn.XLOOKUP(Table7[[#This Row],[Merged Customer ID]],Table3__3_16[Customer ID],Table3__3_16[NumberOfMajorSurgeries])</f>
        <v>0</v>
      </c>
      <c r="I584" s="22" t="str">
        <f>_xlfn.XLOOKUP(Table7[[#This Row],[Merged Customer ID]],Table3__3_16[Customer ID],Table3__3_16[smoker])</f>
        <v>No</v>
      </c>
      <c r="J584" s="22" t="str">
        <f>_xlfn.XLOOKUP(Table7[[#This Row],[Merged Customer ID]],Table3__3_16[Customer ID],Table3__3_16[Weight Status])</f>
        <v>Obesity</v>
      </c>
      <c r="K584" s="22" t="str">
        <f>_xlfn.XLOOKUP(Table7[[#This Row],[Merged Customer ID]],Table3__3_16[Customer ID],Table3__3_16[Sugar Status])</f>
        <v>Normal</v>
      </c>
      <c r="L584" s="25">
        <f>_xlfn.XLOOKUP(Table7[[#This Row],[Merged Customer ID]],Table6_20[Merged Customer ID],Table6_20[Date of Birth])</f>
        <v>29418</v>
      </c>
      <c r="M584" s="29">
        <f>_xlfn.XLOOKUP(Table7[[#This Row],[Merged Customer ID]],Table6_20[Merged Customer ID],Table6_20[charges],"0",0)</f>
        <v>16990.55</v>
      </c>
      <c r="N584" s="29" t="str">
        <f>_xlfn.XLOOKUP(Table7[[#This Row],[Merged Customer ID]],Table6_20[Merged Customer ID],Table6_20[Hospital tier])</f>
        <v>tier - 2</v>
      </c>
      <c r="O584" s="29" t="str">
        <f>_xlfn.XLOOKUP(Table7[[#This Row],[Merged Customer ID]],Table6_20[Merged Customer ID],Table6_20[City tier])</f>
        <v>tier - 3</v>
      </c>
      <c r="P584" s="29" t="str">
        <f>_xlfn.XLOOKUP(Table7[[#This Row],[Merged Customer ID]],Table6_20[Merged Customer ID],Table6_20[State ID])</f>
        <v>R1012</v>
      </c>
      <c r="Q584" s="35">
        <f>_xlfn.XLOOKUP(Table7[[#This Row],[Merged Customer ID]],Table6_20[Merged Customer ID],Table6_20[Age])</f>
        <v>42.894444444444446</v>
      </c>
    </row>
    <row r="585" spans="1:17" x14ac:dyDescent="0.35">
      <c r="A585" s="23" t="s">
        <v>1787</v>
      </c>
      <c r="B585" s="23" t="str">
        <f>_xlfn.XLOOKUP(Table7[[#This Row],[Merged Customer ID]],Table2_1[Merged Customer ID],Table2_1[First Name])</f>
        <v>Mertz</v>
      </c>
      <c r="C585" s="23">
        <f>_xlfn.XLOOKUP(Table7[[#This Row],[Merged Customer ID]],Table3__3_16[Customer ID],Table3__3_16[BMI])</f>
        <v>48.59</v>
      </c>
      <c r="D585" s="23">
        <f>_xlfn.XLOOKUP(Table7[[#This Row],[Merged Customer ID]],Table3__3_16[Customer ID],Table3__3_16[HBA1C])</f>
        <v>5.57</v>
      </c>
      <c r="E585" s="22" t="str">
        <f>_xlfn.XLOOKUP(Table7[[#This Row],[Merged Customer ID]],Table3__3_16[Customer ID],Table3__3_16[Heart Issues])</f>
        <v>No</v>
      </c>
      <c r="F585" s="23" t="str">
        <f>_xlfn.XLOOKUP(Table7[[#This Row],[Merged Customer ID]],Table3__3_16[Customer ID],Table3__3_16[Any Transplants])</f>
        <v>No</v>
      </c>
      <c r="G585" s="23" t="str">
        <f>_xlfn.XLOOKUP(Table7[[#This Row],[Merged Customer ID]],Table3__3_16[Customer ID],Table3__3_16[Cancer history])</f>
        <v>No</v>
      </c>
      <c r="H585" s="23">
        <f>_xlfn.XLOOKUP(Table7[[#This Row],[Merged Customer ID]],Table3__3_16[Customer ID],Table3__3_16[NumberOfMajorSurgeries])</f>
        <v>0</v>
      </c>
      <c r="I585" s="23" t="str">
        <f>_xlfn.XLOOKUP(Table7[[#This Row],[Merged Customer ID]],Table3__3_16[Customer ID],Table3__3_16[smoker])</f>
        <v>No</v>
      </c>
      <c r="J585" s="23" t="str">
        <f>_xlfn.XLOOKUP(Table7[[#This Row],[Merged Customer ID]],Table3__3_16[Customer ID],Table3__3_16[Weight Status])</f>
        <v>Obesity</v>
      </c>
      <c r="K585" s="23" t="str">
        <f>_xlfn.XLOOKUP(Table7[[#This Row],[Merged Customer ID]],Table3__3_16[Customer ID],Table3__3_16[Sugar Status])</f>
        <v>Normal</v>
      </c>
      <c r="L585" s="26">
        <f>_xlfn.XLOOKUP(Table7[[#This Row],[Merged Customer ID]],Table6_20[Merged Customer ID],Table6_20[Date of Birth])</f>
        <v>28362</v>
      </c>
      <c r="M585" s="30">
        <f>_xlfn.XLOOKUP(Table7[[#This Row],[Merged Customer ID]],Table6_20[Merged Customer ID],Table6_20[charges],"0",0)</f>
        <v>16921.09</v>
      </c>
      <c r="N585" s="30" t="str">
        <f>_xlfn.XLOOKUP(Table7[[#This Row],[Merged Customer ID]],Table6_20[Merged Customer ID],Table6_20[Hospital tier])</f>
        <v>tier - 2</v>
      </c>
      <c r="O585" s="30" t="str">
        <f>_xlfn.XLOOKUP(Table7[[#This Row],[Merged Customer ID]],Table6_20[Merged Customer ID],Table6_20[City tier])</f>
        <v>tier - 3</v>
      </c>
      <c r="P585" s="30" t="str">
        <f>_xlfn.XLOOKUP(Table7[[#This Row],[Merged Customer ID]],Table6_20[Merged Customer ID],Table6_20[State ID])</f>
        <v>R1023</v>
      </c>
      <c r="Q585" s="36">
        <f>_xlfn.XLOOKUP(Table7[[#This Row],[Merged Customer ID]],Table6_20[Merged Customer ID],Table6_20[Age])</f>
        <v>45.786111111111111</v>
      </c>
    </row>
    <row r="586" spans="1:17" x14ac:dyDescent="0.35">
      <c r="A586" s="22" t="s">
        <v>1786</v>
      </c>
      <c r="B586" s="22" t="str">
        <f>_xlfn.XLOOKUP(Table7[[#This Row],[Merged Customer ID]],Table2_1[Merged Customer ID],Table2_1[First Name])</f>
        <v>Mason</v>
      </c>
      <c r="C586" s="22">
        <f>_xlfn.XLOOKUP(Table7[[#This Row],[Merged Customer ID]],Table3__3_16[Customer ID],Table3__3_16[BMI])</f>
        <v>45.18</v>
      </c>
      <c r="D586" s="22">
        <f>_xlfn.XLOOKUP(Table7[[#This Row],[Merged Customer ID]],Table3__3_16[Customer ID],Table3__3_16[HBA1C])</f>
        <v>10.87</v>
      </c>
      <c r="E586" s="22" t="str">
        <f>_xlfn.XLOOKUP(Table7[[#This Row],[Merged Customer ID]],Table3__3_16[Customer ID],Table3__3_16[Heart Issues])</f>
        <v>No</v>
      </c>
      <c r="F586" s="22" t="str">
        <f>_xlfn.XLOOKUP(Table7[[#This Row],[Merged Customer ID]],Table3__3_16[Customer ID],Table3__3_16[Any Transplants])</f>
        <v>No</v>
      </c>
      <c r="G586" s="22" t="str">
        <f>_xlfn.XLOOKUP(Table7[[#This Row],[Merged Customer ID]],Table3__3_16[Customer ID],Table3__3_16[Cancer history])</f>
        <v>No</v>
      </c>
      <c r="H586" s="22">
        <f>_xlfn.XLOOKUP(Table7[[#This Row],[Merged Customer ID]],Table3__3_16[Customer ID],Table3__3_16[NumberOfMajorSurgeries])</f>
        <v>0</v>
      </c>
      <c r="I586" s="22" t="str">
        <f>_xlfn.XLOOKUP(Table7[[#This Row],[Merged Customer ID]],Table3__3_16[Customer ID],Table3__3_16[smoker])</f>
        <v>No</v>
      </c>
      <c r="J586" s="22" t="str">
        <f>_xlfn.XLOOKUP(Table7[[#This Row],[Merged Customer ID]],Table3__3_16[Customer ID],Table3__3_16[Weight Status])</f>
        <v>Obesity</v>
      </c>
      <c r="K586" s="22" t="str">
        <f>_xlfn.XLOOKUP(Table7[[#This Row],[Merged Customer ID]],Table3__3_16[Customer ID],Table3__3_16[Sugar Status])</f>
        <v>Diabetes</v>
      </c>
      <c r="L586" s="25">
        <f>_xlfn.XLOOKUP(Table7[[#This Row],[Merged Customer ID]],Table6_20[Merged Customer ID],Table6_20[Date of Birth])</f>
        <v>25132</v>
      </c>
      <c r="M586" s="29">
        <f>_xlfn.XLOOKUP(Table7[[#This Row],[Merged Customer ID]],Table6_20[Merged Customer ID],Table6_20[charges],"0",0)</f>
        <v>16903.5</v>
      </c>
      <c r="N586" s="29" t="str">
        <f>_xlfn.XLOOKUP(Table7[[#This Row],[Merged Customer ID]],Table6_20[Merged Customer ID],Table6_20[Hospital tier])</f>
        <v>tier - 2</v>
      </c>
      <c r="O586" s="29" t="str">
        <f>_xlfn.XLOOKUP(Table7[[#This Row],[Merged Customer ID]],Table6_20[Merged Customer ID],Table6_20[City tier])</f>
        <v>tier - 3</v>
      </c>
      <c r="P586" s="29" t="str">
        <f>_xlfn.XLOOKUP(Table7[[#This Row],[Merged Customer ID]],Table6_20[Merged Customer ID],Table6_20[State ID])</f>
        <v>R1012</v>
      </c>
      <c r="Q586" s="35">
        <f>_xlfn.XLOOKUP(Table7[[#This Row],[Merged Customer ID]],Table6_20[Merged Customer ID],Table6_20[Age])</f>
        <v>54.630555555555553</v>
      </c>
    </row>
    <row r="587" spans="1:17" x14ac:dyDescent="0.35">
      <c r="A587" s="23" t="s">
        <v>1785</v>
      </c>
      <c r="B587" s="23" t="str">
        <f>_xlfn.XLOOKUP(Table7[[#This Row],[Merged Customer ID]],Table2_1[Merged Customer ID],Table2_1[First Name])</f>
        <v>Rotich</v>
      </c>
      <c r="C587" s="23">
        <f>_xlfn.XLOOKUP(Table7[[#This Row],[Merged Customer ID]],Table3__3_16[Customer ID],Table3__3_16[BMI])</f>
        <v>27.9</v>
      </c>
      <c r="D587" s="23">
        <f>_xlfn.XLOOKUP(Table7[[#This Row],[Merged Customer ID]],Table3__3_16[Customer ID],Table3__3_16[HBA1C])</f>
        <v>6.02</v>
      </c>
      <c r="E587" s="22" t="str">
        <f>_xlfn.XLOOKUP(Table7[[#This Row],[Merged Customer ID]],Table3__3_16[Customer ID],Table3__3_16[Heart Issues])</f>
        <v>No</v>
      </c>
      <c r="F587" s="23" t="str">
        <f>_xlfn.XLOOKUP(Table7[[#This Row],[Merged Customer ID]],Table3__3_16[Customer ID],Table3__3_16[Any Transplants])</f>
        <v>No</v>
      </c>
      <c r="G587" s="23" t="str">
        <f>_xlfn.XLOOKUP(Table7[[#This Row],[Merged Customer ID]],Table3__3_16[Customer ID],Table3__3_16[Cancer history])</f>
        <v>Yes</v>
      </c>
      <c r="H587" s="23">
        <f>_xlfn.XLOOKUP(Table7[[#This Row],[Merged Customer ID]],Table3__3_16[Customer ID],Table3__3_16[NumberOfMajorSurgeries])</f>
        <v>1</v>
      </c>
      <c r="I587" s="23" t="str">
        <f>_xlfn.XLOOKUP(Table7[[#This Row],[Merged Customer ID]],Table3__3_16[Customer ID],Table3__3_16[smoker])</f>
        <v>Yes</v>
      </c>
      <c r="J587" s="23" t="str">
        <f>_xlfn.XLOOKUP(Table7[[#This Row],[Merged Customer ID]],Table3__3_16[Customer ID],Table3__3_16[Weight Status])</f>
        <v>Overweight</v>
      </c>
      <c r="K587" s="23" t="str">
        <f>_xlfn.XLOOKUP(Table7[[#This Row],[Merged Customer ID]],Table3__3_16[Customer ID],Table3__3_16[Sugar Status])</f>
        <v>Prediabetes</v>
      </c>
      <c r="L587" s="26">
        <f>_xlfn.XLOOKUP(Table7[[#This Row],[Merged Customer ID]],Table6_20[Merged Customer ID],Table6_20[Date of Birth])</f>
        <v>37874</v>
      </c>
      <c r="M587" s="30">
        <f>_xlfn.XLOOKUP(Table7[[#This Row],[Merged Customer ID]],Table6_20[Merged Customer ID],Table6_20[charges],"0",0)</f>
        <v>16884.919999999998</v>
      </c>
      <c r="N587" s="30" t="str">
        <f>_xlfn.XLOOKUP(Table7[[#This Row],[Merged Customer ID]],Table6_20[Merged Customer ID],Table6_20[Hospital tier])</f>
        <v>tier - 2</v>
      </c>
      <c r="O587" s="30" t="str">
        <f>_xlfn.XLOOKUP(Table7[[#This Row],[Merged Customer ID]],Table6_20[Merged Customer ID],Table6_20[City tier])</f>
        <v>tier - 2</v>
      </c>
      <c r="P587" s="30" t="str">
        <f>_xlfn.XLOOKUP(Table7[[#This Row],[Merged Customer ID]],Table6_20[Merged Customer ID],Table6_20[State ID])</f>
        <v>R1011</v>
      </c>
      <c r="Q587" s="36">
        <f>_xlfn.XLOOKUP(Table7[[#This Row],[Merged Customer ID]],Table6_20[Merged Customer ID],Table6_20[Age])</f>
        <v>19.744444444444444</v>
      </c>
    </row>
    <row r="588" spans="1:17" x14ac:dyDescent="0.35">
      <c r="A588" s="22" t="s">
        <v>1784</v>
      </c>
      <c r="B588" s="22" t="str">
        <f>_xlfn.XLOOKUP(Table7[[#This Row],[Merged Customer ID]],Table2_1[Merged Customer ID],Table2_1[First Name])</f>
        <v>Fetzer</v>
      </c>
      <c r="C588" s="22">
        <f>_xlfn.XLOOKUP(Table7[[#This Row],[Merged Customer ID]],Table3__3_16[Customer ID],Table3__3_16[BMI])</f>
        <v>51.33</v>
      </c>
      <c r="D588" s="22">
        <f>_xlfn.XLOOKUP(Table7[[#This Row],[Merged Customer ID]],Table3__3_16[Customer ID],Table3__3_16[HBA1C])</f>
        <v>7</v>
      </c>
      <c r="E588" s="22" t="str">
        <f>_xlfn.XLOOKUP(Table7[[#This Row],[Merged Customer ID]],Table3__3_16[Customer ID],Table3__3_16[Heart Issues])</f>
        <v>No</v>
      </c>
      <c r="F588" s="22" t="str">
        <f>_xlfn.XLOOKUP(Table7[[#This Row],[Merged Customer ID]],Table3__3_16[Customer ID],Table3__3_16[Any Transplants])</f>
        <v>No</v>
      </c>
      <c r="G588" s="22" t="str">
        <f>_xlfn.XLOOKUP(Table7[[#This Row],[Merged Customer ID]],Table3__3_16[Customer ID],Table3__3_16[Cancer history])</f>
        <v>No</v>
      </c>
      <c r="H588" s="22">
        <f>_xlfn.XLOOKUP(Table7[[#This Row],[Merged Customer ID]],Table3__3_16[Customer ID],Table3__3_16[NumberOfMajorSurgeries])</f>
        <v>0</v>
      </c>
      <c r="I588" s="22" t="str">
        <f>_xlfn.XLOOKUP(Table7[[#This Row],[Merged Customer ID]],Table3__3_16[Customer ID],Table3__3_16[smoker])</f>
        <v>No</v>
      </c>
      <c r="J588" s="22" t="str">
        <f>_xlfn.XLOOKUP(Table7[[#This Row],[Merged Customer ID]],Table3__3_16[Customer ID],Table3__3_16[Weight Status])</f>
        <v>Obesity</v>
      </c>
      <c r="K588" s="22" t="str">
        <f>_xlfn.XLOOKUP(Table7[[#This Row],[Merged Customer ID]],Table3__3_16[Customer ID],Table3__3_16[Sugar Status])</f>
        <v>Diabetes</v>
      </c>
      <c r="L588" s="25">
        <f>_xlfn.XLOOKUP(Table7[[#This Row],[Merged Customer ID]],Table6_20[Merged Customer ID],Table6_20[Date of Birth])</f>
        <v>27249</v>
      </c>
      <c r="M588" s="29">
        <f>_xlfn.XLOOKUP(Table7[[#This Row],[Merged Customer ID]],Table6_20[Merged Customer ID],Table6_20[charges],"0",0)</f>
        <v>16841.32</v>
      </c>
      <c r="N588" s="29" t="str">
        <f>_xlfn.XLOOKUP(Table7[[#This Row],[Merged Customer ID]],Table6_20[Merged Customer ID],Table6_20[Hospital tier])</f>
        <v>tier - 2</v>
      </c>
      <c r="O588" s="29" t="str">
        <f>_xlfn.XLOOKUP(Table7[[#This Row],[Merged Customer ID]],Table6_20[Merged Customer ID],Table6_20[City tier])</f>
        <v>tier - 3</v>
      </c>
      <c r="P588" s="29" t="str">
        <f>_xlfn.XLOOKUP(Table7[[#This Row],[Merged Customer ID]],Table6_20[Merged Customer ID],Table6_20[State ID])</f>
        <v>R1011</v>
      </c>
      <c r="Q588" s="35">
        <f>_xlfn.XLOOKUP(Table7[[#This Row],[Merged Customer ID]],Table6_20[Merged Customer ID],Table6_20[Age])</f>
        <v>48.833333333333336</v>
      </c>
    </row>
    <row r="589" spans="1:17" x14ac:dyDescent="0.35">
      <c r="A589" s="23" t="s">
        <v>1783</v>
      </c>
      <c r="B589" s="23" t="str">
        <f>_xlfn.XLOOKUP(Table7[[#This Row],[Merged Customer ID]],Table2_1[Merged Customer ID],Table2_1[First Name])</f>
        <v>Mattis</v>
      </c>
      <c r="C589" s="23">
        <f>_xlfn.XLOOKUP(Table7[[#This Row],[Merged Customer ID]],Table3__3_16[Customer ID],Table3__3_16[BMI])</f>
        <v>30.59</v>
      </c>
      <c r="D589" s="23">
        <f>_xlfn.XLOOKUP(Table7[[#This Row],[Merged Customer ID]],Table3__3_16[Customer ID],Table3__3_16[HBA1C])</f>
        <v>5.56</v>
      </c>
      <c r="E589" s="22" t="str">
        <f>_xlfn.XLOOKUP(Table7[[#This Row],[Merged Customer ID]],Table3__3_16[Customer ID],Table3__3_16[Heart Issues])</f>
        <v>Yes</v>
      </c>
      <c r="F589" s="23" t="str">
        <f>_xlfn.XLOOKUP(Table7[[#This Row],[Merged Customer ID]],Table3__3_16[Customer ID],Table3__3_16[Any Transplants])</f>
        <v>No</v>
      </c>
      <c r="G589" s="23" t="str">
        <f>_xlfn.XLOOKUP(Table7[[#This Row],[Merged Customer ID]],Table3__3_16[Customer ID],Table3__3_16[Cancer history])</f>
        <v>No</v>
      </c>
      <c r="H589" s="23">
        <f>_xlfn.XLOOKUP(Table7[[#This Row],[Merged Customer ID]],Table3__3_16[Customer ID],Table3__3_16[NumberOfMajorSurgeries])</f>
        <v>1</v>
      </c>
      <c r="I589" s="23" t="str">
        <f>_xlfn.XLOOKUP(Table7[[#This Row],[Merged Customer ID]],Table3__3_16[Customer ID],Table3__3_16[smoker])</f>
        <v>No</v>
      </c>
      <c r="J589" s="23" t="str">
        <f>_xlfn.XLOOKUP(Table7[[#This Row],[Merged Customer ID]],Table3__3_16[Customer ID],Table3__3_16[Weight Status])</f>
        <v>Obesity</v>
      </c>
      <c r="K589" s="23" t="str">
        <f>_xlfn.XLOOKUP(Table7[[#This Row],[Merged Customer ID]],Table3__3_16[Customer ID],Table3__3_16[Sugar Status])</f>
        <v>Normal</v>
      </c>
      <c r="L589" s="26">
        <f>_xlfn.XLOOKUP(Table7[[#This Row],[Merged Customer ID]],Table6_20[Merged Customer ID],Table6_20[Date of Birth])</f>
        <v>34991</v>
      </c>
      <c r="M589" s="30">
        <f>_xlfn.XLOOKUP(Table7[[#This Row],[Merged Customer ID]],Table6_20[Merged Customer ID],Table6_20[charges],"0",0)</f>
        <v>16796.41</v>
      </c>
      <c r="N589" s="30" t="str">
        <f>_xlfn.XLOOKUP(Table7[[#This Row],[Merged Customer ID]],Table6_20[Merged Customer ID],Table6_20[Hospital tier])</f>
        <v>tier - 2</v>
      </c>
      <c r="O589" s="30" t="str">
        <f>_xlfn.XLOOKUP(Table7[[#This Row],[Merged Customer ID]],Table6_20[Merged Customer ID],Table6_20[City tier])</f>
        <v>tier - 3</v>
      </c>
      <c r="P589" s="30" t="str">
        <f>_xlfn.XLOOKUP(Table7[[#This Row],[Merged Customer ID]],Table6_20[Merged Customer ID],Table6_20[State ID])</f>
        <v>R1024</v>
      </c>
      <c r="Q589" s="36">
        <f>_xlfn.XLOOKUP(Table7[[#This Row],[Merged Customer ID]],Table6_20[Merged Customer ID],Table6_20[Age])</f>
        <v>27.636111111111113</v>
      </c>
    </row>
    <row r="590" spans="1:17" x14ac:dyDescent="0.35">
      <c r="A590" s="22" t="s">
        <v>1782</v>
      </c>
      <c r="B590" s="22" t="str">
        <f>_xlfn.XLOOKUP(Table7[[#This Row],[Merged Customer ID]],Table2_1[Merged Customer ID],Table2_1[First Name])</f>
        <v>Cochran</v>
      </c>
      <c r="C590" s="22">
        <f>_xlfn.XLOOKUP(Table7[[#This Row],[Merged Customer ID]],Table3__3_16[Customer ID],Table3__3_16[BMI])</f>
        <v>39.229999999999997</v>
      </c>
      <c r="D590" s="22">
        <f>_xlfn.XLOOKUP(Table7[[#This Row],[Merged Customer ID]],Table3__3_16[Customer ID],Table3__3_16[HBA1C])</f>
        <v>8.4499999999999993</v>
      </c>
      <c r="E590" s="22" t="str">
        <f>_xlfn.XLOOKUP(Table7[[#This Row],[Merged Customer ID]],Table3__3_16[Customer ID],Table3__3_16[Heart Issues])</f>
        <v>No</v>
      </c>
      <c r="F590" s="22" t="str">
        <f>_xlfn.XLOOKUP(Table7[[#This Row],[Merged Customer ID]],Table3__3_16[Customer ID],Table3__3_16[Any Transplants])</f>
        <v>No</v>
      </c>
      <c r="G590" s="22" t="str">
        <f>_xlfn.XLOOKUP(Table7[[#This Row],[Merged Customer ID]],Table3__3_16[Customer ID],Table3__3_16[Cancer history])</f>
        <v>No</v>
      </c>
      <c r="H590" s="22">
        <f>_xlfn.XLOOKUP(Table7[[#This Row],[Merged Customer ID]],Table3__3_16[Customer ID],Table3__3_16[NumberOfMajorSurgeries])</f>
        <v>0</v>
      </c>
      <c r="I590" s="22" t="str">
        <f>_xlfn.XLOOKUP(Table7[[#This Row],[Merged Customer ID]],Table3__3_16[Customer ID],Table3__3_16[smoker])</f>
        <v>No</v>
      </c>
      <c r="J590" s="22" t="str">
        <f>_xlfn.XLOOKUP(Table7[[#This Row],[Merged Customer ID]],Table3__3_16[Customer ID],Table3__3_16[Weight Status])</f>
        <v>Obesity</v>
      </c>
      <c r="K590" s="22" t="str">
        <f>_xlfn.XLOOKUP(Table7[[#This Row],[Merged Customer ID]],Table3__3_16[Customer ID],Table3__3_16[Sugar Status])</f>
        <v>Diabetes</v>
      </c>
      <c r="L590" s="25">
        <f>_xlfn.XLOOKUP(Table7[[#This Row],[Merged Customer ID]],Table6_20[Merged Customer ID],Table6_20[Date of Birth])</f>
        <v>22856</v>
      </c>
      <c r="M590" s="29">
        <f>_xlfn.XLOOKUP(Table7[[#This Row],[Merged Customer ID]],Table6_20[Merged Customer ID],Table6_20[charges],"0",0)</f>
        <v>16779.400000000001</v>
      </c>
      <c r="N590" s="29" t="str">
        <f>_xlfn.XLOOKUP(Table7[[#This Row],[Merged Customer ID]],Table6_20[Merged Customer ID],Table6_20[Hospital tier])</f>
        <v>tier - 2</v>
      </c>
      <c r="O590" s="29" t="str">
        <f>_xlfn.XLOOKUP(Table7[[#This Row],[Merged Customer ID]],Table6_20[Merged Customer ID],Table6_20[City tier])</f>
        <v>tier - 2</v>
      </c>
      <c r="P590" s="29" t="str">
        <f>_xlfn.XLOOKUP(Table7[[#This Row],[Merged Customer ID]],Table6_20[Merged Customer ID],Table6_20[State ID])</f>
        <v>R1026</v>
      </c>
      <c r="Q590" s="35">
        <f>_xlfn.XLOOKUP(Table7[[#This Row],[Merged Customer ID]],Table6_20[Merged Customer ID],Table6_20[Age])</f>
        <v>60.858333333333334</v>
      </c>
    </row>
    <row r="591" spans="1:17" x14ac:dyDescent="0.35">
      <c r="A591" s="23" t="s">
        <v>1781</v>
      </c>
      <c r="B591" s="23" t="str">
        <f>_xlfn.XLOOKUP(Table7[[#This Row],[Merged Customer ID]],Table2_1[Merged Customer ID],Table2_1[First Name])</f>
        <v>Balinsky</v>
      </c>
      <c r="C591" s="23">
        <f>_xlfn.XLOOKUP(Table7[[#This Row],[Merged Customer ID]],Table3__3_16[Customer ID],Table3__3_16[BMI])</f>
        <v>19.094999999999999</v>
      </c>
      <c r="D591" s="23">
        <f>_xlfn.XLOOKUP(Table7[[#This Row],[Merged Customer ID]],Table3__3_16[Customer ID],Table3__3_16[HBA1C])</f>
        <v>6.19</v>
      </c>
      <c r="E591" s="22" t="str">
        <f>_xlfn.XLOOKUP(Table7[[#This Row],[Merged Customer ID]],Table3__3_16[Customer ID],Table3__3_16[Heart Issues])</f>
        <v>No</v>
      </c>
      <c r="F591" s="23" t="str">
        <f>_xlfn.XLOOKUP(Table7[[#This Row],[Merged Customer ID]],Table3__3_16[Customer ID],Table3__3_16[Any Transplants])</f>
        <v>No</v>
      </c>
      <c r="G591" s="23" t="str">
        <f>_xlfn.XLOOKUP(Table7[[#This Row],[Merged Customer ID]],Table3__3_16[Customer ID],Table3__3_16[Cancer history])</f>
        <v>No</v>
      </c>
      <c r="H591" s="23">
        <f>_xlfn.XLOOKUP(Table7[[#This Row],[Merged Customer ID]],Table3__3_16[Customer ID],Table3__3_16[NumberOfMajorSurgeries])</f>
        <v>0</v>
      </c>
      <c r="I591" s="23" t="str">
        <f>_xlfn.XLOOKUP(Table7[[#This Row],[Merged Customer ID]],Table3__3_16[Customer ID],Table3__3_16[smoker])</f>
        <v>Yes</v>
      </c>
      <c r="J591" s="23" t="str">
        <f>_xlfn.XLOOKUP(Table7[[#This Row],[Merged Customer ID]],Table3__3_16[Customer ID],Table3__3_16[Weight Status])</f>
        <v>Normal Weight</v>
      </c>
      <c r="K591" s="23" t="str">
        <f>_xlfn.XLOOKUP(Table7[[#This Row],[Merged Customer ID]],Table3__3_16[Customer ID],Table3__3_16[Sugar Status])</f>
        <v>Prediabetes</v>
      </c>
      <c r="L591" s="26">
        <f>_xlfn.XLOOKUP(Table7[[#This Row],[Merged Customer ID]],Table6_20[Merged Customer ID],Table6_20[Date of Birth])</f>
        <v>32774</v>
      </c>
      <c r="M591" s="30">
        <f>_xlfn.XLOOKUP(Table7[[#This Row],[Merged Customer ID]],Table6_20[Merged Customer ID],Table6_20[charges],"0",0)</f>
        <v>16776.3</v>
      </c>
      <c r="N591" s="30" t="str">
        <f>_xlfn.XLOOKUP(Table7[[#This Row],[Merged Customer ID]],Table6_20[Merged Customer ID],Table6_20[Hospital tier])</f>
        <v>tier - 2</v>
      </c>
      <c r="O591" s="30" t="str">
        <f>_xlfn.XLOOKUP(Table7[[#This Row],[Merged Customer ID]],Table6_20[Merged Customer ID],Table6_20[City tier])</f>
        <v>tier - 2</v>
      </c>
      <c r="P591" s="30" t="str">
        <f>_xlfn.XLOOKUP(Table7[[#This Row],[Merged Customer ID]],Table6_20[Merged Customer ID],Table6_20[State ID])</f>
        <v>R1024</v>
      </c>
      <c r="Q591" s="36">
        <f>_xlfn.XLOOKUP(Table7[[#This Row],[Merged Customer ID]],Table6_20[Merged Customer ID],Table6_20[Age])</f>
        <v>33.708333333333336</v>
      </c>
    </row>
    <row r="592" spans="1:17" x14ac:dyDescent="0.35">
      <c r="A592" s="22" t="s">
        <v>1780</v>
      </c>
      <c r="B592" s="22" t="str">
        <f>_xlfn.XLOOKUP(Table7[[#This Row],[Merged Customer ID]],Table2_1[Merged Customer ID],Table2_1[First Name])</f>
        <v>Reilly</v>
      </c>
      <c r="C592" s="22">
        <f>_xlfn.XLOOKUP(Table7[[#This Row],[Merged Customer ID]],Table3__3_16[Customer ID],Table3__3_16[BMI])</f>
        <v>49.72</v>
      </c>
      <c r="D592" s="22">
        <f>_xlfn.XLOOKUP(Table7[[#This Row],[Merged Customer ID]],Table3__3_16[Customer ID],Table3__3_16[HBA1C])</f>
        <v>7.71</v>
      </c>
      <c r="E592" s="22" t="str">
        <f>_xlfn.XLOOKUP(Table7[[#This Row],[Merged Customer ID]],Table3__3_16[Customer ID],Table3__3_16[Heart Issues])</f>
        <v>No</v>
      </c>
      <c r="F592" s="22" t="str">
        <f>_xlfn.XLOOKUP(Table7[[#This Row],[Merged Customer ID]],Table3__3_16[Customer ID],Table3__3_16[Any Transplants])</f>
        <v>No</v>
      </c>
      <c r="G592" s="22" t="str">
        <f>_xlfn.XLOOKUP(Table7[[#This Row],[Merged Customer ID]],Table3__3_16[Customer ID],Table3__3_16[Cancer history])</f>
        <v>No</v>
      </c>
      <c r="H592" s="22">
        <f>_xlfn.XLOOKUP(Table7[[#This Row],[Merged Customer ID]],Table3__3_16[Customer ID],Table3__3_16[NumberOfMajorSurgeries])</f>
        <v>0</v>
      </c>
      <c r="I592" s="22" t="str">
        <f>_xlfn.XLOOKUP(Table7[[#This Row],[Merged Customer ID]],Table3__3_16[Customer ID],Table3__3_16[smoker])</f>
        <v>No</v>
      </c>
      <c r="J592" s="22" t="str">
        <f>_xlfn.XLOOKUP(Table7[[#This Row],[Merged Customer ID]],Table3__3_16[Customer ID],Table3__3_16[Weight Status])</f>
        <v>Obesity</v>
      </c>
      <c r="K592" s="22" t="str">
        <f>_xlfn.XLOOKUP(Table7[[#This Row],[Merged Customer ID]],Table3__3_16[Customer ID],Table3__3_16[Sugar Status])</f>
        <v>Diabetes</v>
      </c>
      <c r="L592" s="25">
        <f>_xlfn.XLOOKUP(Table7[[#This Row],[Merged Customer ID]],Table6_20[Merged Customer ID],Table6_20[Date of Birth])</f>
        <v>27269</v>
      </c>
      <c r="M592" s="29">
        <f>_xlfn.XLOOKUP(Table7[[#This Row],[Merged Customer ID]],Table6_20[Merged Customer ID],Table6_20[charges],"0",0)</f>
        <v>16770.990000000002</v>
      </c>
      <c r="N592" s="29" t="str">
        <f>_xlfn.XLOOKUP(Table7[[#This Row],[Merged Customer ID]],Table6_20[Merged Customer ID],Table6_20[Hospital tier])</f>
        <v>tier - 2</v>
      </c>
      <c r="O592" s="29" t="str">
        <f>_xlfn.XLOOKUP(Table7[[#This Row],[Merged Customer ID]],Table6_20[Merged Customer ID],Table6_20[City tier])</f>
        <v>tier - 1</v>
      </c>
      <c r="P592" s="29" t="str">
        <f>_xlfn.XLOOKUP(Table7[[#This Row],[Merged Customer ID]],Table6_20[Merged Customer ID],Table6_20[State ID])</f>
        <v>R1012</v>
      </c>
      <c r="Q592" s="35">
        <f>_xlfn.XLOOKUP(Table7[[#This Row],[Merged Customer ID]],Table6_20[Merged Customer ID],Table6_20[Age])</f>
        <v>48.777777777777779</v>
      </c>
    </row>
    <row r="593" spans="1:17" x14ac:dyDescent="0.35">
      <c r="A593" s="23" t="s">
        <v>1779</v>
      </c>
      <c r="B593" s="23" t="str">
        <f>_xlfn.XLOOKUP(Table7[[#This Row],[Merged Customer ID]],Table2_1[Merged Customer ID],Table2_1[First Name])</f>
        <v>Johnson</v>
      </c>
      <c r="C593" s="23">
        <f>_xlfn.XLOOKUP(Table7[[#This Row],[Merged Customer ID]],Table3__3_16[Customer ID],Table3__3_16[BMI])</f>
        <v>21.754999999999999</v>
      </c>
      <c r="D593" s="23">
        <f>_xlfn.XLOOKUP(Table7[[#This Row],[Merged Customer ID]],Table3__3_16[Customer ID],Table3__3_16[HBA1C])</f>
        <v>4.63</v>
      </c>
      <c r="E593" s="22" t="str">
        <f>_xlfn.XLOOKUP(Table7[[#This Row],[Merged Customer ID]],Table3__3_16[Customer ID],Table3__3_16[Heart Issues])</f>
        <v>No</v>
      </c>
      <c r="F593" s="23" t="str">
        <f>_xlfn.XLOOKUP(Table7[[#This Row],[Merged Customer ID]],Table3__3_16[Customer ID],Table3__3_16[Any Transplants])</f>
        <v>No</v>
      </c>
      <c r="G593" s="23" t="str">
        <f>_xlfn.XLOOKUP(Table7[[#This Row],[Merged Customer ID]],Table3__3_16[Customer ID],Table3__3_16[Cancer history])</f>
        <v>Yes</v>
      </c>
      <c r="H593" s="23">
        <f>_xlfn.XLOOKUP(Table7[[#This Row],[Merged Customer ID]],Table3__3_16[Customer ID],Table3__3_16[NumberOfMajorSurgeries])</f>
        <v>1</v>
      </c>
      <c r="I593" s="23" t="str">
        <f>_xlfn.XLOOKUP(Table7[[#This Row],[Merged Customer ID]],Table3__3_16[Customer ID],Table3__3_16[smoker])</f>
        <v>Yes</v>
      </c>
      <c r="J593" s="23" t="str">
        <f>_xlfn.XLOOKUP(Table7[[#This Row],[Merged Customer ID]],Table3__3_16[Customer ID],Table3__3_16[Weight Status])</f>
        <v>Normal Weight</v>
      </c>
      <c r="K593" s="23" t="str">
        <f>_xlfn.XLOOKUP(Table7[[#This Row],[Merged Customer ID]],Table3__3_16[Customer ID],Table3__3_16[Sugar Status])</f>
        <v>Normal</v>
      </c>
      <c r="L593" s="26">
        <f>_xlfn.XLOOKUP(Table7[[#This Row],[Merged Customer ID]],Table6_20[Merged Customer ID],Table6_20[Date of Birth])</f>
        <v>34278</v>
      </c>
      <c r="M593" s="30">
        <f>_xlfn.XLOOKUP(Table7[[#This Row],[Merged Customer ID]],Table6_20[Merged Customer ID],Table6_20[charges],"0",0)</f>
        <v>16657.72</v>
      </c>
      <c r="N593" s="30" t="str">
        <f>_xlfn.XLOOKUP(Table7[[#This Row],[Merged Customer ID]],Table6_20[Merged Customer ID],Table6_20[Hospital tier])</f>
        <v>tier - 2</v>
      </c>
      <c r="O593" s="30" t="str">
        <f>_xlfn.XLOOKUP(Table7[[#This Row],[Merged Customer ID]],Table6_20[Merged Customer ID],Table6_20[City tier])</f>
        <v>tier - 1</v>
      </c>
      <c r="P593" s="30" t="str">
        <f>_xlfn.XLOOKUP(Table7[[#This Row],[Merged Customer ID]],Table6_20[Merged Customer ID],Table6_20[State ID])</f>
        <v>R1024</v>
      </c>
      <c r="Q593" s="36">
        <f>_xlfn.XLOOKUP(Table7[[#This Row],[Merged Customer ID]],Table6_20[Merged Customer ID],Table6_20[Age])</f>
        <v>29.591666666666665</v>
      </c>
    </row>
    <row r="594" spans="1:17" x14ac:dyDescent="0.35">
      <c r="A594" s="22" t="s">
        <v>1778</v>
      </c>
      <c r="B594" s="22" t="str">
        <f>_xlfn.XLOOKUP(Table7[[#This Row],[Merged Customer ID]],Table2_1[Merged Customer ID],Table2_1[First Name])</f>
        <v>Petry</v>
      </c>
      <c r="C594" s="22">
        <f>_xlfn.XLOOKUP(Table7[[#This Row],[Merged Customer ID]],Table3__3_16[Customer ID],Table3__3_16[BMI])</f>
        <v>48.39</v>
      </c>
      <c r="D594" s="22">
        <f>_xlfn.XLOOKUP(Table7[[#This Row],[Merged Customer ID]],Table3__3_16[Customer ID],Table3__3_16[HBA1C])</f>
        <v>4.6100000000000003</v>
      </c>
      <c r="E594" s="22" t="str">
        <f>_xlfn.XLOOKUP(Table7[[#This Row],[Merged Customer ID]],Table3__3_16[Customer ID],Table3__3_16[Heart Issues])</f>
        <v>No</v>
      </c>
      <c r="F594" s="22" t="str">
        <f>_xlfn.XLOOKUP(Table7[[#This Row],[Merged Customer ID]],Table3__3_16[Customer ID],Table3__3_16[Any Transplants])</f>
        <v>No</v>
      </c>
      <c r="G594" s="22" t="str">
        <f>_xlfn.XLOOKUP(Table7[[#This Row],[Merged Customer ID]],Table3__3_16[Customer ID],Table3__3_16[Cancer history])</f>
        <v>No</v>
      </c>
      <c r="H594" s="22">
        <f>_xlfn.XLOOKUP(Table7[[#This Row],[Merged Customer ID]],Table3__3_16[Customer ID],Table3__3_16[NumberOfMajorSurgeries])</f>
        <v>0</v>
      </c>
      <c r="I594" s="22" t="str">
        <f>_xlfn.XLOOKUP(Table7[[#This Row],[Merged Customer ID]],Table3__3_16[Customer ID],Table3__3_16[smoker])</f>
        <v>No</v>
      </c>
      <c r="J594" s="22" t="str">
        <f>_xlfn.XLOOKUP(Table7[[#This Row],[Merged Customer ID]],Table3__3_16[Customer ID],Table3__3_16[Weight Status])</f>
        <v>Obesity</v>
      </c>
      <c r="K594" s="22" t="str">
        <f>_xlfn.XLOOKUP(Table7[[#This Row],[Merged Customer ID]],Table3__3_16[Customer ID],Table3__3_16[Sugar Status])</f>
        <v>Normal</v>
      </c>
      <c r="L594" s="25">
        <f>_xlfn.XLOOKUP(Table7[[#This Row],[Merged Customer ID]],Table6_20[Merged Customer ID],Table6_20[Date of Birth])</f>
        <v>28393</v>
      </c>
      <c r="M594" s="29">
        <f>_xlfn.XLOOKUP(Table7[[#This Row],[Merged Customer ID]],Table6_20[Merged Customer ID],Table6_20[charges],"0",0)</f>
        <v>16631.61</v>
      </c>
      <c r="N594" s="29" t="str">
        <f>_xlfn.XLOOKUP(Table7[[#This Row],[Merged Customer ID]],Table6_20[Merged Customer ID],Table6_20[Hospital tier])</f>
        <v>tier - 2</v>
      </c>
      <c r="O594" s="29" t="str">
        <f>_xlfn.XLOOKUP(Table7[[#This Row],[Merged Customer ID]],Table6_20[Merged Customer ID],Table6_20[City tier])</f>
        <v>tier - 1</v>
      </c>
      <c r="P594" s="29" t="str">
        <f>_xlfn.XLOOKUP(Table7[[#This Row],[Merged Customer ID]],Table6_20[Merged Customer ID],Table6_20[State ID])</f>
        <v>R1012</v>
      </c>
      <c r="Q594" s="35">
        <f>_xlfn.XLOOKUP(Table7[[#This Row],[Merged Customer ID]],Table6_20[Merged Customer ID],Table6_20[Age])</f>
        <v>45.702777777777776</v>
      </c>
    </row>
    <row r="595" spans="1:17" x14ac:dyDescent="0.35">
      <c r="A595" s="23" t="s">
        <v>1777</v>
      </c>
      <c r="B595" s="23" t="str">
        <f>_xlfn.XLOOKUP(Table7[[#This Row],[Merged Customer ID]],Table2_1[Merged Customer ID],Table2_1[First Name])</f>
        <v>Laleman</v>
      </c>
      <c r="C595" s="23">
        <f>_xlfn.XLOOKUP(Table7[[#This Row],[Merged Customer ID]],Table3__3_16[Customer ID],Table3__3_16[BMI])</f>
        <v>47.15</v>
      </c>
      <c r="D595" s="23">
        <f>_xlfn.XLOOKUP(Table7[[#This Row],[Merged Customer ID]],Table3__3_16[Customer ID],Table3__3_16[HBA1C])</f>
        <v>9.5299999999999994</v>
      </c>
      <c r="E595" s="22" t="str">
        <f>_xlfn.XLOOKUP(Table7[[#This Row],[Merged Customer ID]],Table3__3_16[Customer ID],Table3__3_16[Heart Issues])</f>
        <v>Yes</v>
      </c>
      <c r="F595" s="23" t="str">
        <f>_xlfn.XLOOKUP(Table7[[#This Row],[Merged Customer ID]],Table3__3_16[Customer ID],Table3__3_16[Any Transplants])</f>
        <v>No</v>
      </c>
      <c r="G595" s="23" t="str">
        <f>_xlfn.XLOOKUP(Table7[[#This Row],[Merged Customer ID]],Table3__3_16[Customer ID],Table3__3_16[Cancer history])</f>
        <v>No</v>
      </c>
      <c r="H595" s="23">
        <f>_xlfn.XLOOKUP(Table7[[#This Row],[Merged Customer ID]],Table3__3_16[Customer ID],Table3__3_16[NumberOfMajorSurgeries])</f>
        <v>1</v>
      </c>
      <c r="I595" s="23" t="str">
        <f>_xlfn.XLOOKUP(Table7[[#This Row],[Merged Customer ID]],Table3__3_16[Customer ID],Table3__3_16[smoker])</f>
        <v>No</v>
      </c>
      <c r="J595" s="23" t="str">
        <f>_xlfn.XLOOKUP(Table7[[#This Row],[Merged Customer ID]],Table3__3_16[Customer ID],Table3__3_16[Weight Status])</f>
        <v>Obesity</v>
      </c>
      <c r="K595" s="23" t="str">
        <f>_xlfn.XLOOKUP(Table7[[#This Row],[Merged Customer ID]],Table3__3_16[Customer ID],Table3__3_16[Sugar Status])</f>
        <v>Diabetes</v>
      </c>
      <c r="L595" s="26">
        <f>_xlfn.XLOOKUP(Table7[[#This Row],[Merged Customer ID]],Table6_20[Merged Customer ID],Table6_20[Date of Birth])</f>
        <v>27599</v>
      </c>
      <c r="M595" s="30">
        <f>_xlfn.XLOOKUP(Table7[[#This Row],[Merged Customer ID]],Table6_20[Merged Customer ID],Table6_20[charges],"0",0)</f>
        <v>16602.18</v>
      </c>
      <c r="N595" s="30" t="str">
        <f>_xlfn.XLOOKUP(Table7[[#This Row],[Merged Customer ID]],Table6_20[Merged Customer ID],Table6_20[Hospital tier])</f>
        <v>tier - 2</v>
      </c>
      <c r="O595" s="30" t="str">
        <f>_xlfn.XLOOKUP(Table7[[#This Row],[Merged Customer ID]],Table6_20[Merged Customer ID],Table6_20[City tier])</f>
        <v>tier - 1</v>
      </c>
      <c r="P595" s="30" t="str">
        <f>_xlfn.XLOOKUP(Table7[[#This Row],[Merged Customer ID]],Table6_20[Merged Customer ID],Table6_20[State ID])</f>
        <v>R1026</v>
      </c>
      <c r="Q595" s="36">
        <f>_xlfn.XLOOKUP(Table7[[#This Row],[Merged Customer ID]],Table6_20[Merged Customer ID],Table6_20[Age])</f>
        <v>47.87222222222222</v>
      </c>
    </row>
    <row r="596" spans="1:17" x14ac:dyDescent="0.35">
      <c r="A596" s="22" t="s">
        <v>1776</v>
      </c>
      <c r="B596" s="22" t="str">
        <f>_xlfn.XLOOKUP(Table7[[#This Row],[Merged Customer ID]],Table2_1[Merged Customer ID],Table2_1[First Name])</f>
        <v>Colby</v>
      </c>
      <c r="C596" s="22">
        <f>_xlfn.XLOOKUP(Table7[[#This Row],[Merged Customer ID]],Table3__3_16[Customer ID],Table3__3_16[BMI])</f>
        <v>47.59</v>
      </c>
      <c r="D596" s="22">
        <f>_xlfn.XLOOKUP(Table7[[#This Row],[Merged Customer ID]],Table3__3_16[Customer ID],Table3__3_16[HBA1C])</f>
        <v>11.43</v>
      </c>
      <c r="E596" s="22" t="str">
        <f>_xlfn.XLOOKUP(Table7[[#This Row],[Merged Customer ID]],Table3__3_16[Customer ID],Table3__3_16[Heart Issues])</f>
        <v>Yes</v>
      </c>
      <c r="F596" s="22" t="str">
        <f>_xlfn.XLOOKUP(Table7[[#This Row],[Merged Customer ID]],Table3__3_16[Customer ID],Table3__3_16[Any Transplants])</f>
        <v>No</v>
      </c>
      <c r="G596" s="22" t="str">
        <f>_xlfn.XLOOKUP(Table7[[#This Row],[Merged Customer ID]],Table3__3_16[Customer ID],Table3__3_16[Cancer history])</f>
        <v>No</v>
      </c>
      <c r="H596" s="22">
        <f>_xlfn.XLOOKUP(Table7[[#This Row],[Merged Customer ID]],Table3__3_16[Customer ID],Table3__3_16[NumberOfMajorSurgeries])</f>
        <v>2</v>
      </c>
      <c r="I596" s="22" t="str">
        <f>_xlfn.XLOOKUP(Table7[[#This Row],[Merged Customer ID]],Table3__3_16[Customer ID],Table3__3_16[smoker])</f>
        <v>No</v>
      </c>
      <c r="J596" s="22" t="str">
        <f>_xlfn.XLOOKUP(Table7[[#This Row],[Merged Customer ID]],Table3__3_16[Customer ID],Table3__3_16[Weight Status])</f>
        <v>Obesity</v>
      </c>
      <c r="K596" s="22" t="str">
        <f>_xlfn.XLOOKUP(Table7[[#This Row],[Merged Customer ID]],Table3__3_16[Customer ID],Table3__3_16[Sugar Status])</f>
        <v>Diabetes</v>
      </c>
      <c r="L596" s="25">
        <f>_xlfn.XLOOKUP(Table7[[#This Row],[Merged Customer ID]],Table6_20[Merged Customer ID],Table6_20[Date of Birth])</f>
        <v>25759</v>
      </c>
      <c r="M596" s="29">
        <f>_xlfn.XLOOKUP(Table7[[#This Row],[Merged Customer ID]],Table6_20[Merged Customer ID],Table6_20[charges],"0",0)</f>
        <v>16600.16</v>
      </c>
      <c r="N596" s="29" t="str">
        <f>_xlfn.XLOOKUP(Table7[[#This Row],[Merged Customer ID]],Table6_20[Merged Customer ID],Table6_20[Hospital tier])</f>
        <v>tier - 2</v>
      </c>
      <c r="O596" s="29" t="str">
        <f>_xlfn.XLOOKUP(Table7[[#This Row],[Merged Customer ID]],Table6_20[Merged Customer ID],Table6_20[City tier])</f>
        <v>tier - 2</v>
      </c>
      <c r="P596" s="29" t="str">
        <f>_xlfn.XLOOKUP(Table7[[#This Row],[Merged Customer ID]],Table6_20[Merged Customer ID],Table6_20[State ID])</f>
        <v>R1011</v>
      </c>
      <c r="Q596" s="35">
        <f>_xlfn.XLOOKUP(Table7[[#This Row],[Merged Customer ID]],Table6_20[Merged Customer ID],Table6_20[Age])</f>
        <v>52.911111111111111</v>
      </c>
    </row>
    <row r="597" spans="1:17" x14ac:dyDescent="0.35">
      <c r="A597" s="23" t="s">
        <v>1775</v>
      </c>
      <c r="B597" s="23" t="str">
        <f>_xlfn.XLOOKUP(Table7[[#This Row],[Merged Customer ID]],Table2_1[Merged Customer ID],Table2_1[First Name])</f>
        <v>Wathke</v>
      </c>
      <c r="C597" s="23">
        <f>_xlfn.XLOOKUP(Table7[[#This Row],[Merged Customer ID]],Table3__3_16[Customer ID],Table3__3_16[BMI])</f>
        <v>39.81</v>
      </c>
      <c r="D597" s="23">
        <f>_xlfn.XLOOKUP(Table7[[#This Row],[Merged Customer ID]],Table3__3_16[Customer ID],Table3__3_16[HBA1C])</f>
        <v>7.65</v>
      </c>
      <c r="E597" s="22" t="str">
        <f>_xlfn.XLOOKUP(Table7[[#This Row],[Merged Customer ID]],Table3__3_16[Customer ID],Table3__3_16[Heart Issues])</f>
        <v>Yes</v>
      </c>
      <c r="F597" s="23" t="str">
        <f>_xlfn.XLOOKUP(Table7[[#This Row],[Merged Customer ID]],Table3__3_16[Customer ID],Table3__3_16[Any Transplants])</f>
        <v>No</v>
      </c>
      <c r="G597" s="23" t="str">
        <f>_xlfn.XLOOKUP(Table7[[#This Row],[Merged Customer ID]],Table3__3_16[Customer ID],Table3__3_16[Cancer history])</f>
        <v>Yes</v>
      </c>
      <c r="H597" s="23">
        <f>_xlfn.XLOOKUP(Table7[[#This Row],[Merged Customer ID]],Table3__3_16[Customer ID],Table3__3_16[NumberOfMajorSurgeries])</f>
        <v>1</v>
      </c>
      <c r="I597" s="23" t="str">
        <f>_xlfn.XLOOKUP(Table7[[#This Row],[Merged Customer ID]],Table3__3_16[Customer ID],Table3__3_16[smoker])</f>
        <v>No</v>
      </c>
      <c r="J597" s="23" t="str">
        <f>_xlfn.XLOOKUP(Table7[[#This Row],[Merged Customer ID]],Table3__3_16[Customer ID],Table3__3_16[Weight Status])</f>
        <v>Obesity</v>
      </c>
      <c r="K597" s="23" t="str">
        <f>_xlfn.XLOOKUP(Table7[[#This Row],[Merged Customer ID]],Table3__3_16[Customer ID],Table3__3_16[Sugar Status])</f>
        <v>Diabetes</v>
      </c>
      <c r="L597" s="26">
        <f>_xlfn.XLOOKUP(Table7[[#This Row],[Merged Customer ID]],Table6_20[Merged Customer ID],Table6_20[Date of Birth])</f>
        <v>23187</v>
      </c>
      <c r="M597" s="30">
        <f>_xlfn.XLOOKUP(Table7[[#This Row],[Merged Customer ID]],Table6_20[Merged Customer ID],Table6_20[charges],"0",0)</f>
        <v>16587.96</v>
      </c>
      <c r="N597" s="30" t="str">
        <f>_xlfn.XLOOKUP(Table7[[#This Row],[Merged Customer ID]],Table6_20[Merged Customer ID],Table6_20[Hospital tier])</f>
        <v>tier - 2</v>
      </c>
      <c r="O597" s="30" t="str">
        <f>_xlfn.XLOOKUP(Table7[[#This Row],[Merged Customer ID]],Table6_20[Merged Customer ID],Table6_20[City tier])</f>
        <v>tier - 2</v>
      </c>
      <c r="P597" s="30" t="str">
        <f>_xlfn.XLOOKUP(Table7[[#This Row],[Merged Customer ID]],Table6_20[Merged Customer ID],Table6_20[State ID])</f>
        <v>R1023</v>
      </c>
      <c r="Q597" s="36">
        <f>_xlfn.XLOOKUP(Table7[[#This Row],[Merged Customer ID]],Table6_20[Merged Customer ID],Table6_20[Age])</f>
        <v>59.952777777777776</v>
      </c>
    </row>
    <row r="598" spans="1:17" x14ac:dyDescent="0.35">
      <c r="A598" s="22" t="s">
        <v>1774</v>
      </c>
      <c r="B598" s="22" t="str">
        <f>_xlfn.XLOOKUP(Table7[[#This Row],[Merged Customer ID]],Table2_1[Merged Customer ID],Table2_1[First Name])</f>
        <v>Daly</v>
      </c>
      <c r="C598" s="22">
        <f>_xlfn.XLOOKUP(Table7[[#This Row],[Merged Customer ID]],Table3__3_16[Customer ID],Table3__3_16[BMI])</f>
        <v>31.02</v>
      </c>
      <c r="D598" s="22">
        <f>_xlfn.XLOOKUP(Table7[[#This Row],[Merged Customer ID]],Table3__3_16[Customer ID],Table3__3_16[HBA1C])</f>
        <v>5.87</v>
      </c>
      <c r="E598" s="22" t="str">
        <f>_xlfn.XLOOKUP(Table7[[#This Row],[Merged Customer ID]],Table3__3_16[Customer ID],Table3__3_16[Heart Issues])</f>
        <v>Yes</v>
      </c>
      <c r="F598" s="22" t="str">
        <f>_xlfn.XLOOKUP(Table7[[#This Row],[Merged Customer ID]],Table3__3_16[Customer ID],Table3__3_16[Any Transplants])</f>
        <v>No</v>
      </c>
      <c r="G598" s="22" t="str">
        <f>_xlfn.XLOOKUP(Table7[[#This Row],[Merged Customer ID]],Table3__3_16[Customer ID],Table3__3_16[Cancer history])</f>
        <v>No</v>
      </c>
      <c r="H598" s="22">
        <f>_xlfn.XLOOKUP(Table7[[#This Row],[Merged Customer ID]],Table3__3_16[Customer ID],Table3__3_16[NumberOfMajorSurgeries])</f>
        <v>0</v>
      </c>
      <c r="I598" s="22" t="str">
        <f>_xlfn.XLOOKUP(Table7[[#This Row],[Merged Customer ID]],Table3__3_16[Customer ID],Table3__3_16[smoker])</f>
        <v>No</v>
      </c>
      <c r="J598" s="22" t="str">
        <f>_xlfn.XLOOKUP(Table7[[#This Row],[Merged Customer ID]],Table3__3_16[Customer ID],Table3__3_16[Weight Status])</f>
        <v>Obesity</v>
      </c>
      <c r="K598" s="22" t="str">
        <f>_xlfn.XLOOKUP(Table7[[#This Row],[Merged Customer ID]],Table3__3_16[Customer ID],Table3__3_16[Sugar Status])</f>
        <v>Prediabetes</v>
      </c>
      <c r="L598" s="25">
        <f>_xlfn.XLOOKUP(Table7[[#This Row],[Merged Customer ID]],Table6_20[Merged Customer ID],Table6_20[Date of Birth])</f>
        <v>37067</v>
      </c>
      <c r="M598" s="29">
        <f>_xlfn.XLOOKUP(Table7[[#This Row],[Merged Customer ID]],Table6_20[Merged Customer ID],Table6_20[charges],"0",0)</f>
        <v>16586.5</v>
      </c>
      <c r="N598" s="29" t="str">
        <f>_xlfn.XLOOKUP(Table7[[#This Row],[Merged Customer ID]],Table6_20[Merged Customer ID],Table6_20[Hospital tier])</f>
        <v>tier - 2</v>
      </c>
      <c r="O598" s="29" t="str">
        <f>_xlfn.XLOOKUP(Table7[[#This Row],[Merged Customer ID]],Table6_20[Merged Customer ID],Table6_20[City tier])</f>
        <v>tier - 1</v>
      </c>
      <c r="P598" s="29" t="str">
        <f>_xlfn.XLOOKUP(Table7[[#This Row],[Merged Customer ID]],Table6_20[Merged Customer ID],Table6_20[State ID])</f>
        <v>R1013</v>
      </c>
      <c r="Q598" s="35">
        <f>_xlfn.XLOOKUP(Table7[[#This Row],[Merged Customer ID]],Table6_20[Merged Customer ID],Table6_20[Age])</f>
        <v>21.952777777777779</v>
      </c>
    </row>
    <row r="599" spans="1:17" x14ac:dyDescent="0.35">
      <c r="A599" s="23" t="s">
        <v>1773</v>
      </c>
      <c r="B599" s="23" t="str">
        <f>_xlfn.XLOOKUP(Table7[[#This Row],[Merged Customer ID]],Table2_1[Merged Customer ID],Table2_1[First Name])</f>
        <v>Dillon</v>
      </c>
      <c r="C599" s="23">
        <f>_xlfn.XLOOKUP(Table7[[#This Row],[Merged Customer ID]],Table3__3_16[Customer ID],Table3__3_16[BMI])</f>
        <v>24.75</v>
      </c>
      <c r="D599" s="23">
        <f>_xlfn.XLOOKUP(Table7[[#This Row],[Merged Customer ID]],Table3__3_16[Customer ID],Table3__3_16[HBA1C])</f>
        <v>4.3600000000000003</v>
      </c>
      <c r="E599" s="22" t="str">
        <f>_xlfn.XLOOKUP(Table7[[#This Row],[Merged Customer ID]],Table3__3_16[Customer ID],Table3__3_16[Heart Issues])</f>
        <v>Yes</v>
      </c>
      <c r="F599" s="23" t="str">
        <f>_xlfn.XLOOKUP(Table7[[#This Row],[Merged Customer ID]],Table3__3_16[Customer ID],Table3__3_16[Any Transplants])</f>
        <v>No</v>
      </c>
      <c r="G599" s="23" t="str">
        <f>_xlfn.XLOOKUP(Table7[[#This Row],[Merged Customer ID]],Table3__3_16[Customer ID],Table3__3_16[Cancer history])</f>
        <v>No</v>
      </c>
      <c r="H599" s="23">
        <f>_xlfn.XLOOKUP(Table7[[#This Row],[Merged Customer ID]],Table3__3_16[Customer ID],Table3__3_16[NumberOfMajorSurgeries])</f>
        <v>1</v>
      </c>
      <c r="I599" s="23" t="str">
        <f>_xlfn.XLOOKUP(Table7[[#This Row],[Merged Customer ID]],Table3__3_16[Customer ID],Table3__3_16[smoker])</f>
        <v>Yes</v>
      </c>
      <c r="J599" s="23" t="str">
        <f>_xlfn.XLOOKUP(Table7[[#This Row],[Merged Customer ID]],Table3__3_16[Customer ID],Table3__3_16[Weight Status])</f>
        <v>Normal Weight</v>
      </c>
      <c r="K599" s="23" t="str">
        <f>_xlfn.XLOOKUP(Table7[[#This Row],[Merged Customer ID]],Table3__3_16[Customer ID],Table3__3_16[Sugar Status])</f>
        <v>Normal</v>
      </c>
      <c r="L599" s="26">
        <f>_xlfn.XLOOKUP(Table7[[#This Row],[Merged Customer ID]],Table6_20[Merged Customer ID],Table6_20[Date of Birth])</f>
        <v>35056</v>
      </c>
      <c r="M599" s="30">
        <f>_xlfn.XLOOKUP(Table7[[#This Row],[Merged Customer ID]],Table6_20[Merged Customer ID],Table6_20[charges],"0",0)</f>
        <v>16577.78</v>
      </c>
      <c r="N599" s="30" t="str">
        <f>_xlfn.XLOOKUP(Table7[[#This Row],[Merged Customer ID]],Table6_20[Merged Customer ID],Table6_20[Hospital tier])</f>
        <v>tier - 2</v>
      </c>
      <c r="O599" s="30" t="str">
        <f>_xlfn.XLOOKUP(Table7[[#This Row],[Merged Customer ID]],Table6_20[Merged Customer ID],Table6_20[City tier])</f>
        <v>tier - 1</v>
      </c>
      <c r="P599" s="30" t="str">
        <f>_xlfn.XLOOKUP(Table7[[#This Row],[Merged Customer ID]],Table6_20[Merged Customer ID],Table6_20[State ID])</f>
        <v>R1013</v>
      </c>
      <c r="Q599" s="36">
        <f>_xlfn.XLOOKUP(Table7[[#This Row],[Merged Customer ID]],Table6_20[Merged Customer ID],Table6_20[Age])</f>
        <v>27.458333333333332</v>
      </c>
    </row>
    <row r="600" spans="1:17" x14ac:dyDescent="0.35">
      <c r="A600" s="22" t="s">
        <v>1772</v>
      </c>
      <c r="B600" s="22" t="str">
        <f>_xlfn.XLOOKUP(Table7[[#This Row],[Merged Customer ID]],Table2_1[Merged Customer ID],Table2_1[First Name])</f>
        <v>Pontes</v>
      </c>
      <c r="C600" s="22">
        <f>_xlfn.XLOOKUP(Table7[[#This Row],[Merged Customer ID]],Table3__3_16[Customer ID],Table3__3_16[BMI])</f>
        <v>30.114999999999998</v>
      </c>
      <c r="D600" s="22">
        <f>_xlfn.XLOOKUP(Table7[[#This Row],[Merged Customer ID]],Table3__3_16[Customer ID],Table3__3_16[HBA1C])</f>
        <v>10.119999999999999</v>
      </c>
      <c r="E600" s="22" t="str">
        <f>_xlfn.XLOOKUP(Table7[[#This Row],[Merged Customer ID]],Table3__3_16[Customer ID],Table3__3_16[Heart Issues])</f>
        <v>No</v>
      </c>
      <c r="F600" s="22" t="str">
        <f>_xlfn.XLOOKUP(Table7[[#This Row],[Merged Customer ID]],Table3__3_16[Customer ID],Table3__3_16[Any Transplants])</f>
        <v>No</v>
      </c>
      <c r="G600" s="22" t="str">
        <f>_xlfn.XLOOKUP(Table7[[#This Row],[Merged Customer ID]],Table3__3_16[Customer ID],Table3__3_16[Cancer history])</f>
        <v>No</v>
      </c>
      <c r="H600" s="22">
        <f>_xlfn.XLOOKUP(Table7[[#This Row],[Merged Customer ID]],Table3__3_16[Customer ID],Table3__3_16[NumberOfMajorSurgeries])</f>
        <v>3</v>
      </c>
      <c r="I600" s="22" t="str">
        <f>_xlfn.XLOOKUP(Table7[[#This Row],[Merged Customer ID]],Table3__3_16[Customer ID],Table3__3_16[smoker])</f>
        <v>No</v>
      </c>
      <c r="J600" s="22" t="str">
        <f>_xlfn.XLOOKUP(Table7[[#This Row],[Merged Customer ID]],Table3__3_16[Customer ID],Table3__3_16[Weight Status])</f>
        <v>Obesity</v>
      </c>
      <c r="K600" s="22" t="str">
        <f>_xlfn.XLOOKUP(Table7[[#This Row],[Merged Customer ID]],Table3__3_16[Customer ID],Table3__3_16[Sugar Status])</f>
        <v>Diabetes</v>
      </c>
      <c r="L600" s="25">
        <f>_xlfn.XLOOKUP(Table7[[#This Row],[Merged Customer ID]],Table6_20[Merged Customer ID],Table6_20[Date of Birth])</f>
        <v>21468</v>
      </c>
      <c r="M600" s="29">
        <f>_xlfn.XLOOKUP(Table7[[#This Row],[Merged Customer ID]],Table6_20[Merged Customer ID],Table6_20[charges],"0",0)</f>
        <v>16455.71</v>
      </c>
      <c r="N600" s="29" t="str">
        <f>_xlfn.XLOOKUP(Table7[[#This Row],[Merged Customer ID]],Table6_20[Merged Customer ID],Table6_20[Hospital tier])</f>
        <v>tier - 2</v>
      </c>
      <c r="O600" s="29" t="str">
        <f>_xlfn.XLOOKUP(Table7[[#This Row],[Merged Customer ID]],Table6_20[Merged Customer ID],Table6_20[City tier])</f>
        <v>tier - 2</v>
      </c>
      <c r="P600" s="29" t="str">
        <f>_xlfn.XLOOKUP(Table7[[#This Row],[Merged Customer ID]],Table6_20[Merged Customer ID],Table6_20[State ID])</f>
        <v>R1012</v>
      </c>
      <c r="Q600" s="35">
        <f>_xlfn.XLOOKUP(Table7[[#This Row],[Merged Customer ID]],Table6_20[Merged Customer ID],Table6_20[Age])</f>
        <v>64.661111111111111</v>
      </c>
    </row>
    <row r="601" spans="1:17" x14ac:dyDescent="0.35">
      <c r="A601" s="23" t="s">
        <v>1771</v>
      </c>
      <c r="B601" s="23" t="str">
        <f>_xlfn.XLOOKUP(Table7[[#This Row],[Merged Customer ID]],Table2_1[Merged Customer ID],Table2_1[First Name])</f>
        <v>Spies</v>
      </c>
      <c r="C601" s="23">
        <f>_xlfn.XLOOKUP(Table7[[#This Row],[Merged Customer ID]],Table3__3_16[Customer ID],Table3__3_16[BMI])</f>
        <v>26.03</v>
      </c>
      <c r="D601" s="23">
        <f>_xlfn.XLOOKUP(Table7[[#This Row],[Merged Customer ID]],Table3__3_16[Customer ID],Table3__3_16[HBA1C])</f>
        <v>4.01</v>
      </c>
      <c r="E601" s="22" t="str">
        <f>_xlfn.XLOOKUP(Table7[[#This Row],[Merged Customer ID]],Table3__3_16[Customer ID],Table3__3_16[Heart Issues])</f>
        <v>No</v>
      </c>
      <c r="F601" s="23" t="str">
        <f>_xlfn.XLOOKUP(Table7[[#This Row],[Merged Customer ID]],Table3__3_16[Customer ID],Table3__3_16[Any Transplants])</f>
        <v>No</v>
      </c>
      <c r="G601" s="23" t="str">
        <f>_xlfn.XLOOKUP(Table7[[#This Row],[Merged Customer ID]],Table3__3_16[Customer ID],Table3__3_16[Cancer history])</f>
        <v>Yes</v>
      </c>
      <c r="H601" s="23">
        <f>_xlfn.XLOOKUP(Table7[[#This Row],[Merged Customer ID]],Table3__3_16[Customer ID],Table3__3_16[NumberOfMajorSurgeries])</f>
        <v>1</v>
      </c>
      <c r="I601" s="23" t="str">
        <f>_xlfn.XLOOKUP(Table7[[#This Row],[Merged Customer ID]],Table3__3_16[Customer ID],Table3__3_16[smoker])</f>
        <v>Yes</v>
      </c>
      <c r="J601" s="23" t="str">
        <f>_xlfn.XLOOKUP(Table7[[#This Row],[Merged Customer ID]],Table3__3_16[Customer ID],Table3__3_16[Weight Status])</f>
        <v>Overweight</v>
      </c>
      <c r="K601" s="23" t="str">
        <f>_xlfn.XLOOKUP(Table7[[#This Row],[Merged Customer ID]],Table3__3_16[Customer ID],Table3__3_16[Sugar Status])</f>
        <v>Normal</v>
      </c>
      <c r="L601" s="26">
        <f>_xlfn.XLOOKUP(Table7[[#This Row],[Merged Customer ID]],Table6_20[Merged Customer ID],Table6_20[Date of Birth])</f>
        <v>37975</v>
      </c>
      <c r="M601" s="30">
        <f>_xlfn.XLOOKUP(Table7[[#This Row],[Merged Customer ID]],Table6_20[Merged Customer ID],Table6_20[charges],"0",0)</f>
        <v>16450.89</v>
      </c>
      <c r="N601" s="30" t="str">
        <f>_xlfn.XLOOKUP(Table7[[#This Row],[Merged Customer ID]],Table6_20[Merged Customer ID],Table6_20[Hospital tier])</f>
        <v>tier - 2</v>
      </c>
      <c r="O601" s="30" t="str">
        <f>_xlfn.XLOOKUP(Table7[[#This Row],[Merged Customer ID]],Table6_20[Merged Customer ID],Table6_20[City tier])</f>
        <v>tier - 1</v>
      </c>
      <c r="P601" s="30" t="str">
        <f>_xlfn.XLOOKUP(Table7[[#This Row],[Merged Customer ID]],Table6_20[Merged Customer ID],Table6_20[State ID])</f>
        <v>R1012</v>
      </c>
      <c r="Q601" s="36">
        <f>_xlfn.XLOOKUP(Table7[[#This Row],[Merged Customer ID]],Table6_20[Merged Customer ID],Table6_20[Age])</f>
        <v>19.466666666666665</v>
      </c>
    </row>
    <row r="602" spans="1:17" x14ac:dyDescent="0.35">
      <c r="A602" s="22" t="s">
        <v>1770</v>
      </c>
      <c r="B602" s="22" t="str">
        <f>_xlfn.XLOOKUP(Table7[[#This Row],[Merged Customer ID]],Table2_1[Merged Customer ID],Table2_1[First Name])</f>
        <v>Greig</v>
      </c>
      <c r="C602" s="22">
        <f>_xlfn.XLOOKUP(Table7[[#This Row],[Merged Customer ID]],Table3__3_16[Customer ID],Table3__3_16[BMI])</f>
        <v>20.045000000000002</v>
      </c>
      <c r="D602" s="22">
        <f>_xlfn.XLOOKUP(Table7[[#This Row],[Merged Customer ID]],Table3__3_16[Customer ID],Table3__3_16[HBA1C])</f>
        <v>4.7699999999999996</v>
      </c>
      <c r="E602" s="22" t="str">
        <f>_xlfn.XLOOKUP(Table7[[#This Row],[Merged Customer ID]],Table3__3_16[Customer ID],Table3__3_16[Heart Issues])</f>
        <v>Yes</v>
      </c>
      <c r="F602" s="22" t="str">
        <f>_xlfn.XLOOKUP(Table7[[#This Row],[Merged Customer ID]],Table3__3_16[Customer ID],Table3__3_16[Any Transplants])</f>
        <v>No</v>
      </c>
      <c r="G602" s="22" t="str">
        <f>_xlfn.XLOOKUP(Table7[[#This Row],[Merged Customer ID]],Table3__3_16[Customer ID],Table3__3_16[Cancer history])</f>
        <v>No</v>
      </c>
      <c r="H602" s="22">
        <f>_xlfn.XLOOKUP(Table7[[#This Row],[Merged Customer ID]],Table3__3_16[Customer ID],Table3__3_16[NumberOfMajorSurgeries])</f>
        <v>1</v>
      </c>
      <c r="I602" s="22" t="str">
        <f>_xlfn.XLOOKUP(Table7[[#This Row],[Merged Customer ID]],Table3__3_16[Customer ID],Table3__3_16[smoker])</f>
        <v>Yes</v>
      </c>
      <c r="J602" s="22" t="str">
        <f>_xlfn.XLOOKUP(Table7[[#This Row],[Merged Customer ID]],Table3__3_16[Customer ID],Table3__3_16[Weight Status])</f>
        <v>Normal Weight</v>
      </c>
      <c r="K602" s="22" t="str">
        <f>_xlfn.XLOOKUP(Table7[[#This Row],[Merged Customer ID]],Table3__3_16[Customer ID],Table3__3_16[Sugar Status])</f>
        <v>Normal</v>
      </c>
      <c r="L602" s="25">
        <f>_xlfn.XLOOKUP(Table7[[#This Row],[Merged Customer ID]],Table6_20[Merged Customer ID],Table6_20[Date of Birth])</f>
        <v>34970</v>
      </c>
      <c r="M602" s="29">
        <f>_xlfn.XLOOKUP(Table7[[#This Row],[Merged Customer ID]],Table6_20[Merged Customer ID],Table6_20[charges],"0",0)</f>
        <v>16420.490000000002</v>
      </c>
      <c r="N602" s="29" t="str">
        <f>_xlfn.XLOOKUP(Table7[[#This Row],[Merged Customer ID]],Table6_20[Merged Customer ID],Table6_20[Hospital tier])</f>
        <v>tier - 2</v>
      </c>
      <c r="O602" s="29" t="str">
        <f>_xlfn.XLOOKUP(Table7[[#This Row],[Merged Customer ID]],Table6_20[Merged Customer ID],Table6_20[City tier])</f>
        <v>tier - 3</v>
      </c>
      <c r="P602" s="29" t="str">
        <f>_xlfn.XLOOKUP(Table7[[#This Row],[Merged Customer ID]],Table6_20[Merged Customer ID],Table6_20[State ID])</f>
        <v>R1012</v>
      </c>
      <c r="Q602" s="35">
        <f>_xlfn.XLOOKUP(Table7[[#This Row],[Merged Customer ID]],Table6_20[Merged Customer ID],Table6_20[Age])</f>
        <v>27.694444444444443</v>
      </c>
    </row>
    <row r="603" spans="1:17" x14ac:dyDescent="0.35">
      <c r="A603" s="23" t="s">
        <v>1769</v>
      </c>
      <c r="B603" s="23" t="str">
        <f>_xlfn.XLOOKUP(Table7[[#This Row],[Merged Customer ID]],Table2_1[Merged Customer ID],Table2_1[First Name])</f>
        <v>Scott</v>
      </c>
      <c r="C603" s="23">
        <f>_xlfn.XLOOKUP(Table7[[#This Row],[Merged Customer ID]],Table3__3_16[Customer ID],Table3__3_16[BMI])</f>
        <v>40.24</v>
      </c>
      <c r="D603" s="23">
        <f>_xlfn.XLOOKUP(Table7[[#This Row],[Merged Customer ID]],Table3__3_16[Customer ID],Table3__3_16[HBA1C])</f>
        <v>6.83</v>
      </c>
      <c r="E603" s="22" t="str">
        <f>_xlfn.XLOOKUP(Table7[[#This Row],[Merged Customer ID]],Table3__3_16[Customer ID],Table3__3_16[Heart Issues])</f>
        <v>No</v>
      </c>
      <c r="F603" s="23" t="str">
        <f>_xlfn.XLOOKUP(Table7[[#This Row],[Merged Customer ID]],Table3__3_16[Customer ID],Table3__3_16[Any Transplants])</f>
        <v>No</v>
      </c>
      <c r="G603" s="23" t="str">
        <f>_xlfn.XLOOKUP(Table7[[#This Row],[Merged Customer ID]],Table3__3_16[Customer ID],Table3__3_16[Cancer history])</f>
        <v>No</v>
      </c>
      <c r="H603" s="23">
        <f>_xlfn.XLOOKUP(Table7[[#This Row],[Merged Customer ID]],Table3__3_16[Customer ID],Table3__3_16[NumberOfMajorSurgeries])</f>
        <v>0</v>
      </c>
      <c r="I603" s="23" t="str">
        <f>_xlfn.XLOOKUP(Table7[[#This Row],[Merged Customer ID]],Table3__3_16[Customer ID],Table3__3_16[smoker])</f>
        <v>No</v>
      </c>
      <c r="J603" s="23" t="str">
        <f>_xlfn.XLOOKUP(Table7[[#This Row],[Merged Customer ID]],Table3__3_16[Customer ID],Table3__3_16[Weight Status])</f>
        <v>Obesity</v>
      </c>
      <c r="K603" s="23" t="str">
        <f>_xlfn.XLOOKUP(Table7[[#This Row],[Merged Customer ID]],Table3__3_16[Customer ID],Table3__3_16[Sugar Status])</f>
        <v>Diabetes</v>
      </c>
      <c r="L603" s="26">
        <f>_xlfn.XLOOKUP(Table7[[#This Row],[Merged Customer ID]],Table6_20[Merged Customer ID],Table6_20[Date of Birth])</f>
        <v>24081</v>
      </c>
      <c r="M603" s="30">
        <f>_xlfn.XLOOKUP(Table7[[#This Row],[Merged Customer ID]],Table6_20[Merged Customer ID],Table6_20[charges],"0",0)</f>
        <v>16351.42</v>
      </c>
      <c r="N603" s="30" t="str">
        <f>_xlfn.XLOOKUP(Table7[[#This Row],[Merged Customer ID]],Table6_20[Merged Customer ID],Table6_20[Hospital tier])</f>
        <v>tier - 2</v>
      </c>
      <c r="O603" s="30" t="str">
        <f>_xlfn.XLOOKUP(Table7[[#This Row],[Merged Customer ID]],Table6_20[Merged Customer ID],Table6_20[City tier])</f>
        <v>tier - 3</v>
      </c>
      <c r="P603" s="30" t="str">
        <f>_xlfn.XLOOKUP(Table7[[#This Row],[Merged Customer ID]],Table6_20[Merged Customer ID],Table6_20[State ID])</f>
        <v>R1026</v>
      </c>
      <c r="Q603" s="36">
        <f>_xlfn.XLOOKUP(Table7[[#This Row],[Merged Customer ID]],Table6_20[Merged Customer ID],Table6_20[Age])</f>
        <v>57.508333333333333</v>
      </c>
    </row>
    <row r="604" spans="1:17" x14ac:dyDescent="0.35">
      <c r="A604" s="22" t="s">
        <v>1768</v>
      </c>
      <c r="B604" s="22" t="str">
        <f>_xlfn.XLOOKUP(Table7[[#This Row],[Merged Customer ID]],Table2_1[Merged Customer ID],Table2_1[First Name])</f>
        <v>Erlandson</v>
      </c>
      <c r="C604" s="22">
        <f>_xlfn.XLOOKUP(Table7[[#This Row],[Merged Customer ID]],Table3__3_16[Customer ID],Table3__3_16[BMI])</f>
        <v>43.15</v>
      </c>
      <c r="D604" s="22">
        <f>_xlfn.XLOOKUP(Table7[[#This Row],[Merged Customer ID]],Table3__3_16[Customer ID],Table3__3_16[HBA1C])</f>
        <v>6.14</v>
      </c>
      <c r="E604" s="22" t="str">
        <f>_xlfn.XLOOKUP(Table7[[#This Row],[Merged Customer ID]],Table3__3_16[Customer ID],Table3__3_16[Heart Issues])</f>
        <v>Yes</v>
      </c>
      <c r="F604" s="22" t="str">
        <f>_xlfn.XLOOKUP(Table7[[#This Row],[Merged Customer ID]],Table3__3_16[Customer ID],Table3__3_16[Any Transplants])</f>
        <v>No</v>
      </c>
      <c r="G604" s="22" t="str">
        <f>_xlfn.XLOOKUP(Table7[[#This Row],[Merged Customer ID]],Table3__3_16[Customer ID],Table3__3_16[Cancer history])</f>
        <v>Yes</v>
      </c>
      <c r="H604" s="22">
        <f>_xlfn.XLOOKUP(Table7[[#This Row],[Merged Customer ID]],Table3__3_16[Customer ID],Table3__3_16[NumberOfMajorSurgeries])</f>
        <v>1</v>
      </c>
      <c r="I604" s="22" t="str">
        <f>_xlfn.XLOOKUP(Table7[[#This Row],[Merged Customer ID]],Table3__3_16[Customer ID],Table3__3_16[smoker])</f>
        <v>No</v>
      </c>
      <c r="J604" s="22" t="str">
        <f>_xlfn.XLOOKUP(Table7[[#This Row],[Merged Customer ID]],Table3__3_16[Customer ID],Table3__3_16[Weight Status])</f>
        <v>Obesity</v>
      </c>
      <c r="K604" s="22" t="str">
        <f>_xlfn.XLOOKUP(Table7[[#This Row],[Merged Customer ID]],Table3__3_16[Customer ID],Table3__3_16[Sugar Status])</f>
        <v>Prediabetes</v>
      </c>
      <c r="L604" s="25">
        <f>_xlfn.XLOOKUP(Table7[[#This Row],[Merged Customer ID]],Table6_20[Merged Customer ID],Table6_20[Date of Birth])</f>
        <v>25423</v>
      </c>
      <c r="M604" s="29">
        <f>_xlfn.XLOOKUP(Table7[[#This Row],[Merged Customer ID]],Table6_20[Merged Customer ID],Table6_20[charges],"0",0)</f>
        <v>16311.05</v>
      </c>
      <c r="N604" s="29" t="str">
        <f>_xlfn.XLOOKUP(Table7[[#This Row],[Merged Customer ID]],Table6_20[Merged Customer ID],Table6_20[Hospital tier])</f>
        <v>tier - 2</v>
      </c>
      <c r="O604" s="29" t="str">
        <f>_xlfn.XLOOKUP(Table7[[#This Row],[Merged Customer ID]],Table6_20[Merged Customer ID],Table6_20[City tier])</f>
        <v>tier - 3</v>
      </c>
      <c r="P604" s="29" t="str">
        <f>_xlfn.XLOOKUP(Table7[[#This Row],[Merged Customer ID]],Table6_20[Merged Customer ID],Table6_20[State ID])</f>
        <v>R1026</v>
      </c>
      <c r="Q604" s="35">
        <f>_xlfn.XLOOKUP(Table7[[#This Row],[Merged Customer ID]],Table6_20[Merged Customer ID],Table6_20[Age])</f>
        <v>53.833333333333336</v>
      </c>
    </row>
    <row r="605" spans="1:17" x14ac:dyDescent="0.35">
      <c r="A605" s="23" t="s">
        <v>1767</v>
      </c>
      <c r="B605" s="23" t="str">
        <f>_xlfn.XLOOKUP(Table7[[#This Row],[Merged Customer ID]],Table2_1[Merged Customer ID],Table2_1[First Name])</f>
        <v>Autrey</v>
      </c>
      <c r="C605" s="23">
        <f>_xlfn.XLOOKUP(Table7[[#This Row],[Merged Customer ID]],Table3__3_16[Customer ID],Table3__3_16[BMI])</f>
        <v>27.7</v>
      </c>
      <c r="D605" s="23">
        <f>_xlfn.XLOOKUP(Table7[[#This Row],[Merged Customer ID]],Table3__3_16[Customer ID],Table3__3_16[HBA1C])</f>
        <v>5.6</v>
      </c>
      <c r="E605" s="22" t="str">
        <f>_xlfn.XLOOKUP(Table7[[#This Row],[Merged Customer ID]],Table3__3_16[Customer ID],Table3__3_16[Heart Issues])</f>
        <v>No</v>
      </c>
      <c r="F605" s="23" t="str">
        <f>_xlfn.XLOOKUP(Table7[[#This Row],[Merged Customer ID]],Table3__3_16[Customer ID],Table3__3_16[Any Transplants])</f>
        <v>No</v>
      </c>
      <c r="G605" s="23" t="str">
        <f>_xlfn.XLOOKUP(Table7[[#This Row],[Merged Customer ID]],Table3__3_16[Customer ID],Table3__3_16[Cancer history])</f>
        <v>Yes</v>
      </c>
      <c r="H605" s="23">
        <f>_xlfn.XLOOKUP(Table7[[#This Row],[Merged Customer ID]],Table3__3_16[Customer ID],Table3__3_16[NumberOfMajorSurgeries])</f>
        <v>1</v>
      </c>
      <c r="I605" s="23" t="str">
        <f>_xlfn.XLOOKUP(Table7[[#This Row],[Merged Customer ID]],Table3__3_16[Customer ID],Table3__3_16[smoker])</f>
        <v>Yes</v>
      </c>
      <c r="J605" s="23" t="str">
        <f>_xlfn.XLOOKUP(Table7[[#This Row],[Merged Customer ID]],Table3__3_16[Customer ID],Table3__3_16[Weight Status])</f>
        <v>Overweight</v>
      </c>
      <c r="K605" s="23" t="str">
        <f>_xlfn.XLOOKUP(Table7[[#This Row],[Merged Customer ID]],Table3__3_16[Customer ID],Table3__3_16[Sugar Status])</f>
        <v>Normal</v>
      </c>
      <c r="L605" s="26">
        <f>_xlfn.XLOOKUP(Table7[[#This Row],[Merged Customer ID]],Table6_20[Merged Customer ID],Table6_20[Date of Birth])</f>
        <v>37857</v>
      </c>
      <c r="M605" s="30">
        <f>_xlfn.XLOOKUP(Table7[[#This Row],[Merged Customer ID]],Table6_20[Merged Customer ID],Table6_20[charges],"0",0)</f>
        <v>16297.85</v>
      </c>
      <c r="N605" s="30" t="str">
        <f>_xlfn.XLOOKUP(Table7[[#This Row],[Merged Customer ID]],Table6_20[Merged Customer ID],Table6_20[Hospital tier])</f>
        <v>tier - 2</v>
      </c>
      <c r="O605" s="30" t="str">
        <f>_xlfn.XLOOKUP(Table7[[#This Row],[Merged Customer ID]],Table6_20[Merged Customer ID],Table6_20[City tier])</f>
        <v>tier - 3</v>
      </c>
      <c r="P605" s="30" t="str">
        <f>_xlfn.XLOOKUP(Table7[[#This Row],[Merged Customer ID]],Table6_20[Merged Customer ID],Table6_20[State ID])</f>
        <v>R1011</v>
      </c>
      <c r="Q605" s="36">
        <f>_xlfn.XLOOKUP(Table7[[#This Row],[Merged Customer ID]],Table6_20[Merged Customer ID],Table6_20[Age])</f>
        <v>19.788888888888888</v>
      </c>
    </row>
    <row r="606" spans="1:17" x14ac:dyDescent="0.35">
      <c r="A606" s="22" t="s">
        <v>1766</v>
      </c>
      <c r="B606" s="22" t="str">
        <f>_xlfn.XLOOKUP(Table7[[#This Row],[Merged Customer ID]],Table2_1[Merged Customer ID],Table2_1[First Name])</f>
        <v>Alleman</v>
      </c>
      <c r="C606" s="22">
        <f>_xlfn.XLOOKUP(Table7[[#This Row],[Merged Customer ID]],Table3__3_16[Customer ID],Table3__3_16[BMI])</f>
        <v>45.68</v>
      </c>
      <c r="D606" s="22">
        <f>_xlfn.XLOOKUP(Table7[[#This Row],[Merged Customer ID]],Table3__3_16[Customer ID],Table3__3_16[HBA1C])</f>
        <v>4.8</v>
      </c>
      <c r="E606" s="22" t="str">
        <f>_xlfn.XLOOKUP(Table7[[#This Row],[Merged Customer ID]],Table3__3_16[Customer ID],Table3__3_16[Heart Issues])</f>
        <v>No</v>
      </c>
      <c r="F606" s="22" t="str">
        <f>_xlfn.XLOOKUP(Table7[[#This Row],[Merged Customer ID]],Table3__3_16[Customer ID],Table3__3_16[Any Transplants])</f>
        <v>No</v>
      </c>
      <c r="G606" s="22" t="str">
        <f>_xlfn.XLOOKUP(Table7[[#This Row],[Merged Customer ID]],Table3__3_16[Customer ID],Table3__3_16[Cancer history])</f>
        <v>No</v>
      </c>
      <c r="H606" s="22">
        <f>_xlfn.XLOOKUP(Table7[[#This Row],[Merged Customer ID]],Table3__3_16[Customer ID],Table3__3_16[NumberOfMajorSurgeries])</f>
        <v>2</v>
      </c>
      <c r="I606" s="22" t="str">
        <f>_xlfn.XLOOKUP(Table7[[#This Row],[Merged Customer ID]],Table3__3_16[Customer ID],Table3__3_16[smoker])</f>
        <v>No</v>
      </c>
      <c r="J606" s="22" t="str">
        <f>_xlfn.XLOOKUP(Table7[[#This Row],[Merged Customer ID]],Table3__3_16[Customer ID],Table3__3_16[Weight Status])</f>
        <v>Obesity</v>
      </c>
      <c r="K606" s="22" t="str">
        <f>_xlfn.XLOOKUP(Table7[[#This Row],[Merged Customer ID]],Table3__3_16[Customer ID],Table3__3_16[Sugar Status])</f>
        <v>Normal</v>
      </c>
      <c r="L606" s="25">
        <f>_xlfn.XLOOKUP(Table7[[#This Row],[Merged Customer ID]],Table6_20[Merged Customer ID],Table6_20[Date of Birth])</f>
        <v>26510</v>
      </c>
      <c r="M606" s="29">
        <f>_xlfn.XLOOKUP(Table7[[#This Row],[Merged Customer ID]],Table6_20[Merged Customer ID],Table6_20[charges],"0",0)</f>
        <v>16267.32</v>
      </c>
      <c r="N606" s="29" t="str">
        <f>_xlfn.XLOOKUP(Table7[[#This Row],[Merged Customer ID]],Table6_20[Merged Customer ID],Table6_20[Hospital tier])</f>
        <v>tier - 2</v>
      </c>
      <c r="O606" s="29" t="str">
        <f>_xlfn.XLOOKUP(Table7[[#This Row],[Merged Customer ID]],Table6_20[Merged Customer ID],Table6_20[City tier])</f>
        <v>tier - 2</v>
      </c>
      <c r="P606" s="29" t="str">
        <f>_xlfn.XLOOKUP(Table7[[#This Row],[Merged Customer ID]],Table6_20[Merged Customer ID],Table6_20[State ID])</f>
        <v>R1023</v>
      </c>
      <c r="Q606" s="35">
        <f>_xlfn.XLOOKUP(Table7[[#This Row],[Merged Customer ID]],Table6_20[Merged Customer ID],Table6_20[Age])</f>
        <v>50.855555555555554</v>
      </c>
    </row>
    <row r="607" spans="1:17" x14ac:dyDescent="0.35">
      <c r="A607" s="23" t="s">
        <v>1765</v>
      </c>
      <c r="B607" s="23" t="str">
        <f>_xlfn.XLOOKUP(Table7[[#This Row],[Merged Customer ID]],Table2_1[Merged Customer ID],Table2_1[First Name])</f>
        <v>Michalski</v>
      </c>
      <c r="C607" s="23">
        <f>_xlfn.XLOOKUP(Table7[[#This Row],[Merged Customer ID]],Table3__3_16[Customer ID],Table3__3_16[BMI])</f>
        <v>27.3</v>
      </c>
      <c r="D607" s="23">
        <f>_xlfn.XLOOKUP(Table7[[#This Row],[Merged Customer ID]],Table3__3_16[Customer ID],Table3__3_16[HBA1C])</f>
        <v>11.89</v>
      </c>
      <c r="E607" s="22" t="str">
        <f>_xlfn.XLOOKUP(Table7[[#This Row],[Merged Customer ID]],Table3__3_16[Customer ID],Table3__3_16[Heart Issues])</f>
        <v>No</v>
      </c>
      <c r="F607" s="23" t="str">
        <f>_xlfn.XLOOKUP(Table7[[#This Row],[Merged Customer ID]],Table3__3_16[Customer ID],Table3__3_16[Any Transplants])</f>
        <v>No</v>
      </c>
      <c r="G607" s="23" t="str">
        <f>_xlfn.XLOOKUP(Table7[[#This Row],[Merged Customer ID]],Table3__3_16[Customer ID],Table3__3_16[Cancer history])</f>
        <v>No</v>
      </c>
      <c r="H607" s="23">
        <f>_xlfn.XLOOKUP(Table7[[#This Row],[Merged Customer ID]],Table3__3_16[Customer ID],Table3__3_16[NumberOfMajorSurgeries])</f>
        <v>0</v>
      </c>
      <c r="I607" s="23" t="str">
        <f>_xlfn.XLOOKUP(Table7[[#This Row],[Merged Customer ID]],Table3__3_16[Customer ID],Table3__3_16[smoker])</f>
        <v>Yes</v>
      </c>
      <c r="J607" s="23" t="str">
        <f>_xlfn.XLOOKUP(Table7[[#This Row],[Merged Customer ID]],Table3__3_16[Customer ID],Table3__3_16[Weight Status])</f>
        <v>Overweight</v>
      </c>
      <c r="K607" s="23" t="str">
        <f>_xlfn.XLOOKUP(Table7[[#This Row],[Merged Customer ID]],Table3__3_16[Customer ID],Table3__3_16[Sugar Status])</f>
        <v>Diabetes</v>
      </c>
      <c r="L607" s="26">
        <f>_xlfn.XLOOKUP(Table7[[#This Row],[Merged Customer ID]],Table6_20[Merged Customer ID],Table6_20[Date of Birth])</f>
        <v>37507</v>
      </c>
      <c r="M607" s="30">
        <f>_xlfn.XLOOKUP(Table7[[#This Row],[Merged Customer ID]],Table6_20[Merged Customer ID],Table6_20[charges],"0",0)</f>
        <v>16232.85</v>
      </c>
      <c r="N607" s="30" t="str">
        <f>_xlfn.XLOOKUP(Table7[[#This Row],[Merged Customer ID]],Table6_20[Merged Customer ID],Table6_20[Hospital tier])</f>
        <v>tier - 2</v>
      </c>
      <c r="O607" s="30" t="str">
        <f>_xlfn.XLOOKUP(Table7[[#This Row],[Merged Customer ID]],Table6_20[Merged Customer ID],Table6_20[City tier])</f>
        <v>tier - 1</v>
      </c>
      <c r="P607" s="30" t="str">
        <f>_xlfn.XLOOKUP(Table7[[#This Row],[Merged Customer ID]],Table6_20[Merged Customer ID],Table6_20[State ID])</f>
        <v>R1011</v>
      </c>
      <c r="Q607" s="36">
        <f>_xlfn.XLOOKUP(Table7[[#This Row],[Merged Customer ID]],Table6_20[Merged Customer ID],Table6_20[Age])</f>
        <v>20.75</v>
      </c>
    </row>
    <row r="608" spans="1:17" x14ac:dyDescent="0.35">
      <c r="A608" s="22" t="s">
        <v>1764</v>
      </c>
      <c r="B608" s="22" t="str">
        <f>_xlfn.XLOOKUP(Table7[[#This Row],[Merged Customer ID]],Table2_1[Merged Customer ID],Table2_1[First Name])</f>
        <v>Grillo</v>
      </c>
      <c r="C608" s="22">
        <f>_xlfn.XLOOKUP(Table7[[#This Row],[Merged Customer ID]],Table3__3_16[Customer ID],Table3__3_16[BMI])</f>
        <v>54.45</v>
      </c>
      <c r="D608" s="22">
        <f>_xlfn.XLOOKUP(Table7[[#This Row],[Merged Customer ID]],Table3__3_16[Customer ID],Table3__3_16[HBA1C])</f>
        <v>4.7300000000000004</v>
      </c>
      <c r="E608" s="22" t="str">
        <f>_xlfn.XLOOKUP(Table7[[#This Row],[Merged Customer ID]],Table3__3_16[Customer ID],Table3__3_16[Heart Issues])</f>
        <v>Yes</v>
      </c>
      <c r="F608" s="22" t="str">
        <f>_xlfn.XLOOKUP(Table7[[#This Row],[Merged Customer ID]],Table3__3_16[Customer ID],Table3__3_16[Any Transplants])</f>
        <v>No</v>
      </c>
      <c r="G608" s="22" t="str">
        <f>_xlfn.XLOOKUP(Table7[[#This Row],[Merged Customer ID]],Table3__3_16[Customer ID],Table3__3_16[Cancer history])</f>
        <v>No</v>
      </c>
      <c r="H608" s="22">
        <f>_xlfn.XLOOKUP(Table7[[#This Row],[Merged Customer ID]],Table3__3_16[Customer ID],Table3__3_16[NumberOfMajorSurgeries])</f>
        <v>1</v>
      </c>
      <c r="I608" s="22" t="str">
        <f>_xlfn.XLOOKUP(Table7[[#This Row],[Merged Customer ID]],Table3__3_16[Customer ID],Table3__3_16[smoker])</f>
        <v>No</v>
      </c>
      <c r="J608" s="22" t="str">
        <f>_xlfn.XLOOKUP(Table7[[#This Row],[Merged Customer ID]],Table3__3_16[Customer ID],Table3__3_16[Weight Status])</f>
        <v>Obesity</v>
      </c>
      <c r="K608" s="22" t="str">
        <f>_xlfn.XLOOKUP(Table7[[#This Row],[Merged Customer ID]],Table3__3_16[Customer ID],Table3__3_16[Sugar Status])</f>
        <v>Normal</v>
      </c>
      <c r="L608" s="25">
        <f>_xlfn.XLOOKUP(Table7[[#This Row],[Merged Customer ID]],Table6_20[Merged Customer ID],Table6_20[Date of Birth])</f>
        <v>32376</v>
      </c>
      <c r="M608" s="29">
        <f>_xlfn.XLOOKUP(Table7[[#This Row],[Merged Customer ID]],Table6_20[Merged Customer ID],Table6_20[charges],"0",0)</f>
        <v>16205.88</v>
      </c>
      <c r="N608" s="29" t="str">
        <f>_xlfn.XLOOKUP(Table7[[#This Row],[Merged Customer ID]],Table6_20[Merged Customer ID],Table6_20[Hospital tier])</f>
        <v>tier - 2</v>
      </c>
      <c r="O608" s="29" t="str">
        <f>_xlfn.XLOOKUP(Table7[[#This Row],[Merged Customer ID]],Table6_20[Merged Customer ID],Table6_20[City tier])</f>
        <v>tier - 1</v>
      </c>
      <c r="P608" s="29" t="str">
        <f>_xlfn.XLOOKUP(Table7[[#This Row],[Merged Customer ID]],Table6_20[Merged Customer ID],Table6_20[State ID])</f>
        <v>R1012</v>
      </c>
      <c r="Q608" s="35">
        <f>_xlfn.XLOOKUP(Table7[[#This Row],[Merged Customer ID]],Table6_20[Merged Customer ID],Table6_20[Age])</f>
        <v>34.797222222222224</v>
      </c>
    </row>
    <row r="609" spans="1:17" x14ac:dyDescent="0.35">
      <c r="A609" s="23" t="s">
        <v>1763</v>
      </c>
      <c r="B609" s="23" t="str">
        <f>_xlfn.XLOOKUP(Table7[[#This Row],[Merged Customer ID]],Table2_1[Merged Customer ID],Table2_1[First Name])</f>
        <v>Coronado</v>
      </c>
      <c r="C609" s="23">
        <f>_xlfn.XLOOKUP(Table7[[#This Row],[Merged Customer ID]],Table3__3_16[Customer ID],Table3__3_16[BMI])</f>
        <v>54.43</v>
      </c>
      <c r="D609" s="23">
        <f>_xlfn.XLOOKUP(Table7[[#This Row],[Merged Customer ID]],Table3__3_16[Customer ID],Table3__3_16[HBA1C])</f>
        <v>4.6100000000000003</v>
      </c>
      <c r="E609" s="22" t="str">
        <f>_xlfn.XLOOKUP(Table7[[#This Row],[Merged Customer ID]],Table3__3_16[Customer ID],Table3__3_16[Heart Issues])</f>
        <v>Yes</v>
      </c>
      <c r="F609" s="23" t="str">
        <f>_xlfn.XLOOKUP(Table7[[#This Row],[Merged Customer ID]],Table3__3_16[Customer ID],Table3__3_16[Any Transplants])</f>
        <v>No</v>
      </c>
      <c r="G609" s="23" t="str">
        <f>_xlfn.XLOOKUP(Table7[[#This Row],[Merged Customer ID]],Table3__3_16[Customer ID],Table3__3_16[Cancer history])</f>
        <v>No</v>
      </c>
      <c r="H609" s="23">
        <f>_xlfn.XLOOKUP(Table7[[#This Row],[Merged Customer ID]],Table3__3_16[Customer ID],Table3__3_16[NumberOfMajorSurgeries])</f>
        <v>1</v>
      </c>
      <c r="I609" s="23" t="str">
        <f>_xlfn.XLOOKUP(Table7[[#This Row],[Merged Customer ID]],Table3__3_16[Customer ID],Table3__3_16[smoker])</f>
        <v>No</v>
      </c>
      <c r="J609" s="23" t="str">
        <f>_xlfn.XLOOKUP(Table7[[#This Row],[Merged Customer ID]],Table3__3_16[Customer ID],Table3__3_16[Weight Status])</f>
        <v>Obesity</v>
      </c>
      <c r="K609" s="23" t="str">
        <f>_xlfn.XLOOKUP(Table7[[#This Row],[Merged Customer ID]],Table3__3_16[Customer ID],Table3__3_16[Sugar Status])</f>
        <v>Normal</v>
      </c>
      <c r="L609" s="26">
        <f>_xlfn.XLOOKUP(Table7[[#This Row],[Merged Customer ID]],Table6_20[Merged Customer ID],Table6_20[Date of Birth])</f>
        <v>32361</v>
      </c>
      <c r="M609" s="30">
        <f>_xlfn.XLOOKUP(Table7[[#This Row],[Merged Customer ID]],Table6_20[Merged Customer ID],Table6_20[charges],"0",0)</f>
        <v>16199.1</v>
      </c>
      <c r="N609" s="30" t="str">
        <f>_xlfn.XLOOKUP(Table7[[#This Row],[Merged Customer ID]],Table6_20[Merged Customer ID],Table6_20[Hospital tier])</f>
        <v>tier - 2</v>
      </c>
      <c r="O609" s="30" t="str">
        <f>_xlfn.XLOOKUP(Table7[[#This Row],[Merged Customer ID]],Table6_20[Merged Customer ID],Table6_20[City tier])</f>
        <v>tier - 2</v>
      </c>
      <c r="P609" s="30" t="str">
        <f>_xlfn.XLOOKUP(Table7[[#This Row],[Merged Customer ID]],Table6_20[Merged Customer ID],Table6_20[State ID])</f>
        <v>R1012</v>
      </c>
      <c r="Q609" s="36">
        <f>_xlfn.XLOOKUP(Table7[[#This Row],[Merged Customer ID]],Table6_20[Merged Customer ID],Table6_20[Age])</f>
        <v>34.838888888888889</v>
      </c>
    </row>
    <row r="610" spans="1:17" x14ac:dyDescent="0.35">
      <c r="A610" s="22" t="s">
        <v>1762</v>
      </c>
      <c r="B610" s="22" t="str">
        <f>_xlfn.XLOOKUP(Table7[[#This Row],[Merged Customer ID]],Table2_1[Merged Customer ID],Table2_1[First Name])</f>
        <v>Dewine</v>
      </c>
      <c r="C610" s="22">
        <f>_xlfn.XLOOKUP(Table7[[#This Row],[Merged Customer ID]],Table3__3_16[Customer ID],Table3__3_16[BMI])</f>
        <v>48.01</v>
      </c>
      <c r="D610" s="22">
        <f>_xlfn.XLOOKUP(Table7[[#This Row],[Merged Customer ID]],Table3__3_16[Customer ID],Table3__3_16[HBA1C])</f>
        <v>7.3</v>
      </c>
      <c r="E610" s="22" t="str">
        <f>_xlfn.XLOOKUP(Table7[[#This Row],[Merged Customer ID]],Table3__3_16[Customer ID],Table3__3_16[Heart Issues])</f>
        <v>No</v>
      </c>
      <c r="F610" s="22" t="str">
        <f>_xlfn.XLOOKUP(Table7[[#This Row],[Merged Customer ID]],Table3__3_16[Customer ID],Table3__3_16[Any Transplants])</f>
        <v>No</v>
      </c>
      <c r="G610" s="22" t="str">
        <f>_xlfn.XLOOKUP(Table7[[#This Row],[Merged Customer ID]],Table3__3_16[Customer ID],Table3__3_16[Cancer history])</f>
        <v>No</v>
      </c>
      <c r="H610" s="22">
        <f>_xlfn.XLOOKUP(Table7[[#This Row],[Merged Customer ID]],Table3__3_16[Customer ID],Table3__3_16[NumberOfMajorSurgeries])</f>
        <v>0</v>
      </c>
      <c r="I610" s="22" t="str">
        <f>_xlfn.XLOOKUP(Table7[[#This Row],[Merged Customer ID]],Table3__3_16[Customer ID],Table3__3_16[smoker])</f>
        <v>No</v>
      </c>
      <c r="J610" s="22" t="str">
        <f>_xlfn.XLOOKUP(Table7[[#This Row],[Merged Customer ID]],Table3__3_16[Customer ID],Table3__3_16[Weight Status])</f>
        <v>Obesity</v>
      </c>
      <c r="K610" s="22" t="str">
        <f>_xlfn.XLOOKUP(Table7[[#This Row],[Merged Customer ID]],Table3__3_16[Customer ID],Table3__3_16[Sugar Status])</f>
        <v>Diabetes</v>
      </c>
      <c r="L610" s="25">
        <f>_xlfn.XLOOKUP(Table7[[#This Row],[Merged Customer ID]],Table6_20[Merged Customer ID],Table6_20[Date of Birth])</f>
        <v>27283</v>
      </c>
      <c r="M610" s="29">
        <f>_xlfn.XLOOKUP(Table7[[#This Row],[Merged Customer ID]],Table6_20[Merged Customer ID],Table6_20[charges],"0",0)</f>
        <v>16190.97</v>
      </c>
      <c r="N610" s="29" t="str">
        <f>_xlfn.XLOOKUP(Table7[[#This Row],[Merged Customer ID]],Table6_20[Merged Customer ID],Table6_20[Hospital tier])</f>
        <v>tier - 2</v>
      </c>
      <c r="O610" s="29" t="str">
        <f>_xlfn.XLOOKUP(Table7[[#This Row],[Merged Customer ID]],Table6_20[Merged Customer ID],Table6_20[City tier])</f>
        <v>tier - 3</v>
      </c>
      <c r="P610" s="29" t="str">
        <f>_xlfn.XLOOKUP(Table7[[#This Row],[Merged Customer ID]],Table6_20[Merged Customer ID],Table6_20[State ID])</f>
        <v>R1012</v>
      </c>
      <c r="Q610" s="35">
        <f>_xlfn.XLOOKUP(Table7[[#This Row],[Merged Customer ID]],Table6_20[Merged Customer ID],Table6_20[Age])</f>
        <v>48.741666666666667</v>
      </c>
    </row>
    <row r="611" spans="1:17" x14ac:dyDescent="0.35">
      <c r="A611" s="23" t="s">
        <v>1761</v>
      </c>
      <c r="B611" s="23" t="str">
        <f>_xlfn.XLOOKUP(Table7[[#This Row],[Merged Customer ID]],Table2_1[Merged Customer ID],Table2_1[First Name])</f>
        <v>Carman</v>
      </c>
      <c r="C611" s="23">
        <f>_xlfn.XLOOKUP(Table7[[#This Row],[Merged Customer ID]],Table3__3_16[Customer ID],Table3__3_16[BMI])</f>
        <v>48.32</v>
      </c>
      <c r="D611" s="23">
        <f>_xlfn.XLOOKUP(Table7[[#This Row],[Merged Customer ID]],Table3__3_16[Customer ID],Table3__3_16[HBA1C])</f>
        <v>5.88</v>
      </c>
      <c r="E611" s="22" t="str">
        <f>_xlfn.XLOOKUP(Table7[[#This Row],[Merged Customer ID]],Table3__3_16[Customer ID],Table3__3_16[Heart Issues])</f>
        <v>No</v>
      </c>
      <c r="F611" s="23" t="str">
        <f>_xlfn.XLOOKUP(Table7[[#This Row],[Merged Customer ID]],Table3__3_16[Customer ID],Table3__3_16[Any Transplants])</f>
        <v>No</v>
      </c>
      <c r="G611" s="23" t="str">
        <f>_xlfn.XLOOKUP(Table7[[#This Row],[Merged Customer ID]],Table3__3_16[Customer ID],Table3__3_16[Cancer history])</f>
        <v>No</v>
      </c>
      <c r="H611" s="23">
        <f>_xlfn.XLOOKUP(Table7[[#This Row],[Merged Customer ID]],Table3__3_16[Customer ID],Table3__3_16[NumberOfMajorSurgeries])</f>
        <v>0</v>
      </c>
      <c r="I611" s="23" t="str">
        <f>_xlfn.XLOOKUP(Table7[[#This Row],[Merged Customer ID]],Table3__3_16[Customer ID],Table3__3_16[smoker])</f>
        <v>No</v>
      </c>
      <c r="J611" s="23" t="str">
        <f>_xlfn.XLOOKUP(Table7[[#This Row],[Merged Customer ID]],Table3__3_16[Customer ID],Table3__3_16[Weight Status])</f>
        <v>Obesity</v>
      </c>
      <c r="K611" s="23" t="str">
        <f>_xlfn.XLOOKUP(Table7[[#This Row],[Merged Customer ID]],Table3__3_16[Customer ID],Table3__3_16[Sugar Status])</f>
        <v>Prediabetes</v>
      </c>
      <c r="L611" s="26">
        <f>_xlfn.XLOOKUP(Table7[[#This Row],[Merged Customer ID]],Table6_20[Merged Customer ID],Table6_20[Date of Birth])</f>
        <v>30138</v>
      </c>
      <c r="M611" s="30">
        <f>_xlfn.XLOOKUP(Table7[[#This Row],[Merged Customer ID]],Table6_20[Merged Customer ID],Table6_20[charges],"0",0)</f>
        <v>16152.04</v>
      </c>
      <c r="N611" s="30" t="str">
        <f>_xlfn.XLOOKUP(Table7[[#This Row],[Merged Customer ID]],Table6_20[Merged Customer ID],Table6_20[Hospital tier])</f>
        <v>tier - 2</v>
      </c>
      <c r="O611" s="30" t="str">
        <f>_xlfn.XLOOKUP(Table7[[#This Row],[Merged Customer ID]],Table6_20[Merged Customer ID],Table6_20[City tier])</f>
        <v>tier - 1</v>
      </c>
      <c r="P611" s="30" t="str">
        <f>_xlfn.XLOOKUP(Table7[[#This Row],[Merged Customer ID]],Table6_20[Merged Customer ID],Table6_20[State ID])</f>
        <v>R1026</v>
      </c>
      <c r="Q611" s="36">
        <f>_xlfn.XLOOKUP(Table7[[#This Row],[Merged Customer ID]],Table6_20[Merged Customer ID],Table6_20[Age])</f>
        <v>40.922222222222224</v>
      </c>
    </row>
    <row r="612" spans="1:17" x14ac:dyDescent="0.35">
      <c r="A612" s="22" t="s">
        <v>1760</v>
      </c>
      <c r="B612" s="22" t="str">
        <f>_xlfn.XLOOKUP(Table7[[#This Row],[Merged Customer ID]],Table2_1[Merged Customer ID],Table2_1[First Name])</f>
        <v>Neems</v>
      </c>
      <c r="C612" s="22">
        <f>_xlfn.XLOOKUP(Table7[[#This Row],[Merged Customer ID]],Table3__3_16[Customer ID],Table3__3_16[BMI])</f>
        <v>22.895</v>
      </c>
      <c r="D612" s="22">
        <f>_xlfn.XLOOKUP(Table7[[#This Row],[Merged Customer ID]],Table3__3_16[Customer ID],Table3__3_16[HBA1C])</f>
        <v>4.0599999999999996</v>
      </c>
      <c r="E612" s="22" t="str">
        <f>_xlfn.XLOOKUP(Table7[[#This Row],[Merged Customer ID]],Table3__3_16[Customer ID],Table3__3_16[Heart Issues])</f>
        <v>No</v>
      </c>
      <c r="F612" s="22" t="str">
        <f>_xlfn.XLOOKUP(Table7[[#This Row],[Merged Customer ID]],Table3__3_16[Customer ID],Table3__3_16[Any Transplants])</f>
        <v>No</v>
      </c>
      <c r="G612" s="22" t="str">
        <f>_xlfn.XLOOKUP(Table7[[#This Row],[Merged Customer ID]],Table3__3_16[Customer ID],Table3__3_16[Cancer history])</f>
        <v>Yes</v>
      </c>
      <c r="H612" s="22">
        <f>_xlfn.XLOOKUP(Table7[[#This Row],[Merged Customer ID]],Table3__3_16[Customer ID],Table3__3_16[NumberOfMajorSurgeries])</f>
        <v>1</v>
      </c>
      <c r="I612" s="22" t="str">
        <f>_xlfn.XLOOKUP(Table7[[#This Row],[Merged Customer ID]],Table3__3_16[Customer ID],Table3__3_16[smoker])</f>
        <v>Yes</v>
      </c>
      <c r="J612" s="22" t="str">
        <f>_xlfn.XLOOKUP(Table7[[#This Row],[Merged Customer ID]],Table3__3_16[Customer ID],Table3__3_16[Weight Status])</f>
        <v>Normal Weight</v>
      </c>
      <c r="K612" s="22" t="str">
        <f>_xlfn.XLOOKUP(Table7[[#This Row],[Merged Customer ID]],Table3__3_16[Customer ID],Table3__3_16[Sugar Status])</f>
        <v>Normal</v>
      </c>
      <c r="L612" s="25">
        <f>_xlfn.XLOOKUP(Table7[[#This Row],[Merged Customer ID]],Table6_20[Merged Customer ID],Table6_20[Date of Birth])</f>
        <v>34315</v>
      </c>
      <c r="M612" s="29">
        <f>_xlfn.XLOOKUP(Table7[[#This Row],[Merged Customer ID]],Table6_20[Merged Customer ID],Table6_20[charges],"0",0)</f>
        <v>16138.76</v>
      </c>
      <c r="N612" s="29" t="str">
        <f>_xlfn.XLOOKUP(Table7[[#This Row],[Merged Customer ID]],Table6_20[Merged Customer ID],Table6_20[Hospital tier])</f>
        <v>tier - 2</v>
      </c>
      <c r="O612" s="29" t="str">
        <f>_xlfn.XLOOKUP(Table7[[#This Row],[Merged Customer ID]],Table6_20[Merged Customer ID],Table6_20[City tier])</f>
        <v>tier - 3</v>
      </c>
      <c r="P612" s="29" t="str">
        <f>_xlfn.XLOOKUP(Table7[[#This Row],[Merged Customer ID]],Table6_20[Merged Customer ID],Table6_20[State ID])</f>
        <v>R1017</v>
      </c>
      <c r="Q612" s="35">
        <f>_xlfn.XLOOKUP(Table7[[#This Row],[Merged Customer ID]],Table6_20[Merged Customer ID],Table6_20[Age])</f>
        <v>29.488888888888887</v>
      </c>
    </row>
    <row r="613" spans="1:17" x14ac:dyDescent="0.35">
      <c r="A613" s="23" t="s">
        <v>1759</v>
      </c>
      <c r="B613" s="23" t="str">
        <f>_xlfn.XLOOKUP(Table7[[#This Row],[Merged Customer ID]],Table2_1[Merged Customer ID],Table2_1[First Name])</f>
        <v>Pesyna</v>
      </c>
      <c r="C613" s="23">
        <f>_xlfn.XLOOKUP(Table7[[#This Row],[Merged Customer ID]],Table3__3_16[Customer ID],Table3__3_16[BMI])</f>
        <v>54.85</v>
      </c>
      <c r="D613" s="23">
        <f>_xlfn.XLOOKUP(Table7[[#This Row],[Merged Customer ID]],Table3__3_16[Customer ID],Table3__3_16[HBA1C])</f>
        <v>4.9000000000000004</v>
      </c>
      <c r="E613" s="22" t="str">
        <f>_xlfn.XLOOKUP(Table7[[#This Row],[Merged Customer ID]],Table3__3_16[Customer ID],Table3__3_16[Heart Issues])</f>
        <v>No</v>
      </c>
      <c r="F613" s="23" t="str">
        <f>_xlfn.XLOOKUP(Table7[[#This Row],[Merged Customer ID]],Table3__3_16[Customer ID],Table3__3_16[Any Transplants])</f>
        <v>No</v>
      </c>
      <c r="G613" s="23" t="str">
        <f>_xlfn.XLOOKUP(Table7[[#This Row],[Merged Customer ID]],Table3__3_16[Customer ID],Table3__3_16[Cancer history])</f>
        <v>No</v>
      </c>
      <c r="H613" s="23">
        <f>_xlfn.XLOOKUP(Table7[[#This Row],[Merged Customer ID]],Table3__3_16[Customer ID],Table3__3_16[NumberOfMajorSurgeries])</f>
        <v>1</v>
      </c>
      <c r="I613" s="23" t="str">
        <f>_xlfn.XLOOKUP(Table7[[#This Row],[Merged Customer ID]],Table3__3_16[Customer ID],Table3__3_16[smoker])</f>
        <v>No</v>
      </c>
      <c r="J613" s="23" t="str">
        <f>_xlfn.XLOOKUP(Table7[[#This Row],[Merged Customer ID]],Table3__3_16[Customer ID],Table3__3_16[Weight Status])</f>
        <v>Obesity</v>
      </c>
      <c r="K613" s="23" t="str">
        <f>_xlfn.XLOOKUP(Table7[[#This Row],[Merged Customer ID]],Table3__3_16[Customer ID],Table3__3_16[Sugar Status])</f>
        <v>Normal</v>
      </c>
      <c r="L613" s="26">
        <f>_xlfn.XLOOKUP(Table7[[#This Row],[Merged Customer ID]],Table6_20[Merged Customer ID],Table6_20[Date of Birth])</f>
        <v>32056</v>
      </c>
      <c r="M613" s="30">
        <f>_xlfn.XLOOKUP(Table7[[#This Row],[Merged Customer ID]],Table6_20[Merged Customer ID],Table6_20[charges],"0",0)</f>
        <v>16122.65</v>
      </c>
      <c r="N613" s="30" t="str">
        <f>_xlfn.XLOOKUP(Table7[[#This Row],[Merged Customer ID]],Table6_20[Merged Customer ID],Table6_20[Hospital tier])</f>
        <v>tier - 2</v>
      </c>
      <c r="O613" s="30" t="str">
        <f>_xlfn.XLOOKUP(Table7[[#This Row],[Merged Customer ID]],Table6_20[Merged Customer ID],Table6_20[City tier])</f>
        <v>tier - 1</v>
      </c>
      <c r="P613" s="30" t="str">
        <f>_xlfn.XLOOKUP(Table7[[#This Row],[Merged Customer ID]],Table6_20[Merged Customer ID],Table6_20[State ID])</f>
        <v>R1011</v>
      </c>
      <c r="Q613" s="36">
        <f>_xlfn.XLOOKUP(Table7[[#This Row],[Merged Customer ID]],Table6_20[Merged Customer ID],Table6_20[Age])</f>
        <v>35.672222222222224</v>
      </c>
    </row>
    <row r="614" spans="1:17" x14ac:dyDescent="0.35">
      <c r="A614" s="22" t="s">
        <v>1758</v>
      </c>
      <c r="B614" s="22" t="str">
        <f>_xlfn.XLOOKUP(Table7[[#This Row],[Merged Customer ID]],Table2_1[Merged Customer ID],Table2_1[First Name])</f>
        <v>Meling</v>
      </c>
      <c r="C614" s="22">
        <f>_xlfn.XLOOKUP(Table7[[#This Row],[Merged Customer ID]],Table3__3_16[Customer ID],Table3__3_16[BMI])</f>
        <v>21.85</v>
      </c>
      <c r="D614" s="22">
        <f>_xlfn.XLOOKUP(Table7[[#This Row],[Merged Customer ID]],Table3__3_16[Customer ID],Table3__3_16[HBA1C])</f>
        <v>5.52</v>
      </c>
      <c r="E614" s="22" t="str">
        <f>_xlfn.XLOOKUP(Table7[[#This Row],[Merged Customer ID]],Table3__3_16[Customer ID],Table3__3_16[Heart Issues])</f>
        <v>No</v>
      </c>
      <c r="F614" s="22" t="str">
        <f>_xlfn.XLOOKUP(Table7[[#This Row],[Merged Customer ID]],Table3__3_16[Customer ID],Table3__3_16[Any Transplants])</f>
        <v>No</v>
      </c>
      <c r="G614" s="22" t="str">
        <f>_xlfn.XLOOKUP(Table7[[#This Row],[Merged Customer ID]],Table3__3_16[Customer ID],Table3__3_16[Cancer history])</f>
        <v>Yes</v>
      </c>
      <c r="H614" s="22">
        <f>_xlfn.XLOOKUP(Table7[[#This Row],[Merged Customer ID]],Table3__3_16[Customer ID],Table3__3_16[NumberOfMajorSurgeries])</f>
        <v>1</v>
      </c>
      <c r="I614" s="22" t="str">
        <f>_xlfn.XLOOKUP(Table7[[#This Row],[Merged Customer ID]],Table3__3_16[Customer ID],Table3__3_16[smoker])</f>
        <v>Yes</v>
      </c>
      <c r="J614" s="22" t="str">
        <f>_xlfn.XLOOKUP(Table7[[#This Row],[Merged Customer ID]],Table3__3_16[Customer ID],Table3__3_16[Weight Status])</f>
        <v>Normal Weight</v>
      </c>
      <c r="K614" s="22" t="str">
        <f>_xlfn.XLOOKUP(Table7[[#This Row],[Merged Customer ID]],Table3__3_16[Customer ID],Table3__3_16[Sugar Status])</f>
        <v>Normal</v>
      </c>
      <c r="L614" s="25">
        <f>_xlfn.XLOOKUP(Table7[[#This Row],[Merged Customer ID]],Table6_20[Merged Customer ID],Table6_20[Date of Birth])</f>
        <v>34189</v>
      </c>
      <c r="M614" s="29">
        <f>_xlfn.XLOOKUP(Table7[[#This Row],[Merged Customer ID]],Table6_20[Merged Customer ID],Table6_20[charges],"0",0)</f>
        <v>16115.3</v>
      </c>
      <c r="N614" s="29" t="str">
        <f>_xlfn.XLOOKUP(Table7[[#This Row],[Merged Customer ID]],Table6_20[Merged Customer ID],Table6_20[Hospital tier])</f>
        <v>tier - 2</v>
      </c>
      <c r="O614" s="29" t="str">
        <f>_xlfn.XLOOKUP(Table7[[#This Row],[Merged Customer ID]],Table6_20[Merged Customer ID],Table6_20[City tier])</f>
        <v>tier - 1</v>
      </c>
      <c r="P614" s="29" t="str">
        <f>_xlfn.XLOOKUP(Table7[[#This Row],[Merged Customer ID]],Table6_20[Merged Customer ID],Table6_20[State ID])</f>
        <v>R1024</v>
      </c>
      <c r="Q614" s="35">
        <f>_xlfn.XLOOKUP(Table7[[#This Row],[Merged Customer ID]],Table6_20[Merged Customer ID],Table6_20[Age])</f>
        <v>29.833333333333332</v>
      </c>
    </row>
    <row r="615" spans="1:17" x14ac:dyDescent="0.35">
      <c r="A615" s="23" t="s">
        <v>1757</v>
      </c>
      <c r="B615" s="23" t="str">
        <f>_xlfn.XLOOKUP(Table7[[#This Row],[Merged Customer ID]],Table2_1[Merged Customer ID],Table2_1[First Name])</f>
        <v>Widlowski</v>
      </c>
      <c r="C615" s="23">
        <f>_xlfn.XLOOKUP(Table7[[#This Row],[Merged Customer ID]],Table3__3_16[Customer ID],Table3__3_16[BMI])</f>
        <v>51.86</v>
      </c>
      <c r="D615" s="23">
        <f>_xlfn.XLOOKUP(Table7[[#This Row],[Merged Customer ID]],Table3__3_16[Customer ID],Table3__3_16[HBA1C])</f>
        <v>5.2</v>
      </c>
      <c r="E615" s="22" t="str">
        <f>_xlfn.XLOOKUP(Table7[[#This Row],[Merged Customer ID]],Table3__3_16[Customer ID],Table3__3_16[Heart Issues])</f>
        <v>Yes</v>
      </c>
      <c r="F615" s="23" t="str">
        <f>_xlfn.XLOOKUP(Table7[[#This Row],[Merged Customer ID]],Table3__3_16[Customer ID],Table3__3_16[Any Transplants])</f>
        <v>No</v>
      </c>
      <c r="G615" s="23" t="str">
        <f>_xlfn.XLOOKUP(Table7[[#This Row],[Merged Customer ID]],Table3__3_16[Customer ID],Table3__3_16[Cancer history])</f>
        <v>No</v>
      </c>
      <c r="H615" s="23">
        <f>_xlfn.XLOOKUP(Table7[[#This Row],[Merged Customer ID]],Table3__3_16[Customer ID],Table3__3_16[NumberOfMajorSurgeries])</f>
        <v>0</v>
      </c>
      <c r="I615" s="23" t="str">
        <f>_xlfn.XLOOKUP(Table7[[#This Row],[Merged Customer ID]],Table3__3_16[Customer ID],Table3__3_16[smoker])</f>
        <v>No</v>
      </c>
      <c r="J615" s="23" t="str">
        <f>_xlfn.XLOOKUP(Table7[[#This Row],[Merged Customer ID]],Table3__3_16[Customer ID],Table3__3_16[Weight Status])</f>
        <v>Obesity</v>
      </c>
      <c r="K615" s="23" t="str">
        <f>_xlfn.XLOOKUP(Table7[[#This Row],[Merged Customer ID]],Table3__3_16[Customer ID],Table3__3_16[Sugar Status])</f>
        <v>Normal</v>
      </c>
      <c r="L615" s="26">
        <f>_xlfn.XLOOKUP(Table7[[#This Row],[Merged Customer ID]],Table6_20[Merged Customer ID],Table6_20[Date of Birth])</f>
        <v>31286</v>
      </c>
      <c r="M615" s="30">
        <f>_xlfn.XLOOKUP(Table7[[#This Row],[Merged Customer ID]],Table6_20[Merged Customer ID],Table6_20[charges],"0",0)</f>
        <v>16097.94</v>
      </c>
      <c r="N615" s="30" t="str">
        <f>_xlfn.XLOOKUP(Table7[[#This Row],[Merged Customer ID]],Table6_20[Merged Customer ID],Table6_20[Hospital tier])</f>
        <v>tier - 2</v>
      </c>
      <c r="O615" s="30" t="str">
        <f>_xlfn.XLOOKUP(Table7[[#This Row],[Merged Customer ID]],Table6_20[Merged Customer ID],Table6_20[City tier])</f>
        <v>tier - 3</v>
      </c>
      <c r="P615" s="30" t="str">
        <f>_xlfn.XLOOKUP(Table7[[#This Row],[Merged Customer ID]],Table6_20[Merged Customer ID],Table6_20[State ID])</f>
        <v>R1012</v>
      </c>
      <c r="Q615" s="36">
        <f>_xlfn.XLOOKUP(Table7[[#This Row],[Merged Customer ID]],Table6_20[Merged Customer ID],Table6_20[Age])</f>
        <v>37.780555555555559</v>
      </c>
    </row>
    <row r="616" spans="1:17" x14ac:dyDescent="0.35">
      <c r="A616" s="22" t="s">
        <v>1756</v>
      </c>
      <c r="B616" s="22" t="str">
        <f>_xlfn.XLOOKUP(Table7[[#This Row],[Merged Customer ID]],Table2_1[Merged Customer ID],Table2_1[First Name])</f>
        <v>Nadar</v>
      </c>
      <c r="C616" s="22">
        <f>_xlfn.XLOOKUP(Table7[[#This Row],[Merged Customer ID]],Table3__3_16[Customer ID],Table3__3_16[BMI])</f>
        <v>39.049999999999997</v>
      </c>
      <c r="D616" s="22">
        <f>_xlfn.XLOOKUP(Table7[[#This Row],[Merged Customer ID]],Table3__3_16[Customer ID],Table3__3_16[HBA1C])</f>
        <v>7.59</v>
      </c>
      <c r="E616" s="22" t="str">
        <f>_xlfn.XLOOKUP(Table7[[#This Row],[Merged Customer ID]],Table3__3_16[Customer ID],Table3__3_16[Heart Issues])</f>
        <v>No</v>
      </c>
      <c r="F616" s="22" t="str">
        <f>_xlfn.XLOOKUP(Table7[[#This Row],[Merged Customer ID]],Table3__3_16[Customer ID],Table3__3_16[Any Transplants])</f>
        <v>No</v>
      </c>
      <c r="G616" s="22" t="str">
        <f>_xlfn.XLOOKUP(Table7[[#This Row],[Merged Customer ID]],Table3__3_16[Customer ID],Table3__3_16[Cancer history])</f>
        <v>No</v>
      </c>
      <c r="H616" s="22">
        <f>_xlfn.XLOOKUP(Table7[[#This Row],[Merged Customer ID]],Table3__3_16[Customer ID],Table3__3_16[NumberOfMajorSurgeries])</f>
        <v>3</v>
      </c>
      <c r="I616" s="22" t="str">
        <f>_xlfn.XLOOKUP(Table7[[#This Row],[Merged Customer ID]],Table3__3_16[Customer ID],Table3__3_16[smoker])</f>
        <v>No</v>
      </c>
      <c r="J616" s="22" t="str">
        <f>_xlfn.XLOOKUP(Table7[[#This Row],[Merged Customer ID]],Table3__3_16[Customer ID],Table3__3_16[Weight Status])</f>
        <v>Obesity</v>
      </c>
      <c r="K616" s="22" t="str">
        <f>_xlfn.XLOOKUP(Table7[[#This Row],[Merged Customer ID]],Table3__3_16[Customer ID],Table3__3_16[Sugar Status])</f>
        <v>Diabetes</v>
      </c>
      <c r="L616" s="25">
        <f>_xlfn.XLOOKUP(Table7[[#This Row],[Merged Customer ID]],Table6_20[Merged Customer ID],Table6_20[Date of Birth])</f>
        <v>21357</v>
      </c>
      <c r="M616" s="29">
        <f>_xlfn.XLOOKUP(Table7[[#This Row],[Merged Customer ID]],Table6_20[Merged Customer ID],Table6_20[charges],"0",0)</f>
        <v>16085.13</v>
      </c>
      <c r="N616" s="29" t="str">
        <f>_xlfn.XLOOKUP(Table7[[#This Row],[Merged Customer ID]],Table6_20[Merged Customer ID],Table6_20[Hospital tier])</f>
        <v>tier - 2</v>
      </c>
      <c r="O616" s="29" t="str">
        <f>_xlfn.XLOOKUP(Table7[[#This Row],[Merged Customer ID]],Table6_20[Merged Customer ID],Table6_20[City tier])</f>
        <v>tier - 2</v>
      </c>
      <c r="P616" s="29" t="str">
        <f>_xlfn.XLOOKUP(Table7[[#This Row],[Merged Customer ID]],Table6_20[Merged Customer ID],Table6_20[State ID])</f>
        <v>R1013</v>
      </c>
      <c r="Q616" s="35">
        <f>_xlfn.XLOOKUP(Table7[[#This Row],[Merged Customer ID]],Table6_20[Merged Customer ID],Table6_20[Age])</f>
        <v>64.963888888888889</v>
      </c>
    </row>
    <row r="617" spans="1:17" x14ac:dyDescent="0.35">
      <c r="A617" s="23" t="s">
        <v>1755</v>
      </c>
      <c r="B617" s="23" t="str">
        <f>_xlfn.XLOOKUP(Table7[[#This Row],[Merged Customer ID]],Table2_1[Merged Customer ID],Table2_1[First Name])</f>
        <v>Turner</v>
      </c>
      <c r="C617" s="23">
        <f>_xlfn.XLOOKUP(Table7[[#This Row],[Merged Customer ID]],Table3__3_16[Customer ID],Table3__3_16[BMI])</f>
        <v>31.824999999999999</v>
      </c>
      <c r="D617" s="23">
        <f>_xlfn.XLOOKUP(Table7[[#This Row],[Merged Customer ID]],Table3__3_16[Customer ID],Table3__3_16[HBA1C])</f>
        <v>8.2799999999999994</v>
      </c>
      <c r="E617" s="22" t="str">
        <f>_xlfn.XLOOKUP(Table7[[#This Row],[Merged Customer ID]],Table3__3_16[Customer ID],Table3__3_16[Heart Issues])</f>
        <v>No</v>
      </c>
      <c r="F617" s="23" t="str">
        <f>_xlfn.XLOOKUP(Table7[[#This Row],[Merged Customer ID]],Table3__3_16[Customer ID],Table3__3_16[Any Transplants])</f>
        <v>No</v>
      </c>
      <c r="G617" s="23" t="str">
        <f>_xlfn.XLOOKUP(Table7[[#This Row],[Merged Customer ID]],Table3__3_16[Customer ID],Table3__3_16[Cancer history])</f>
        <v>No</v>
      </c>
      <c r="H617" s="23">
        <f>_xlfn.XLOOKUP(Table7[[#This Row],[Merged Customer ID]],Table3__3_16[Customer ID],Table3__3_16[NumberOfMajorSurgeries])</f>
        <v>3</v>
      </c>
      <c r="I617" s="23" t="str">
        <f>_xlfn.XLOOKUP(Table7[[#This Row],[Merged Customer ID]],Table3__3_16[Customer ID],Table3__3_16[smoker])</f>
        <v>No</v>
      </c>
      <c r="J617" s="23" t="str">
        <f>_xlfn.XLOOKUP(Table7[[#This Row],[Merged Customer ID]],Table3__3_16[Customer ID],Table3__3_16[Weight Status])</f>
        <v>Obesity</v>
      </c>
      <c r="K617" s="23" t="str">
        <f>_xlfn.XLOOKUP(Table7[[#This Row],[Merged Customer ID]],Table3__3_16[Customer ID],Table3__3_16[Sugar Status])</f>
        <v>Diabetes</v>
      </c>
      <c r="L617" s="26">
        <f>_xlfn.XLOOKUP(Table7[[#This Row],[Merged Customer ID]],Table6_20[Merged Customer ID],Table6_20[Date of Birth])</f>
        <v>21480</v>
      </c>
      <c r="M617" s="30">
        <f>_xlfn.XLOOKUP(Table7[[#This Row],[Merged Customer ID]],Table6_20[Merged Customer ID],Table6_20[charges],"0",0)</f>
        <v>16069.08</v>
      </c>
      <c r="N617" s="30" t="str">
        <f>_xlfn.XLOOKUP(Table7[[#This Row],[Merged Customer ID]],Table6_20[Merged Customer ID],Table6_20[Hospital tier])</f>
        <v>tier - 2</v>
      </c>
      <c r="O617" s="30" t="str">
        <f>_xlfn.XLOOKUP(Table7[[#This Row],[Merged Customer ID]],Table6_20[Merged Customer ID],Table6_20[City tier])</f>
        <v>tier - 2</v>
      </c>
      <c r="P617" s="30" t="str">
        <f>_xlfn.XLOOKUP(Table7[[#This Row],[Merged Customer ID]],Table6_20[Merged Customer ID],Table6_20[State ID])</f>
        <v>R1024</v>
      </c>
      <c r="Q617" s="36">
        <f>_xlfn.XLOOKUP(Table7[[#This Row],[Merged Customer ID]],Table6_20[Merged Customer ID],Table6_20[Age])</f>
        <v>64.62777777777778</v>
      </c>
    </row>
    <row r="618" spans="1:17" x14ac:dyDescent="0.35">
      <c r="A618" s="22" t="s">
        <v>1754</v>
      </c>
      <c r="B618" s="22" t="str">
        <f>_xlfn.XLOOKUP(Table7[[#This Row],[Merged Customer ID]],Table2_1[Merged Customer ID],Table2_1[First Name])</f>
        <v>Walker</v>
      </c>
      <c r="C618" s="22">
        <f>_xlfn.XLOOKUP(Table7[[#This Row],[Merged Customer ID]],Table3__3_16[Customer ID],Table3__3_16[BMI])</f>
        <v>46.43</v>
      </c>
      <c r="D618" s="22">
        <f>_xlfn.XLOOKUP(Table7[[#This Row],[Merged Customer ID]],Table3__3_16[Customer ID],Table3__3_16[HBA1C])</f>
        <v>6.72</v>
      </c>
      <c r="E618" s="22" t="str">
        <f>_xlfn.XLOOKUP(Table7[[#This Row],[Merged Customer ID]],Table3__3_16[Customer ID],Table3__3_16[Heart Issues])</f>
        <v>No</v>
      </c>
      <c r="F618" s="22" t="str">
        <f>_xlfn.XLOOKUP(Table7[[#This Row],[Merged Customer ID]],Table3__3_16[Customer ID],Table3__3_16[Any Transplants])</f>
        <v>No</v>
      </c>
      <c r="G618" s="22" t="str">
        <f>_xlfn.XLOOKUP(Table7[[#This Row],[Merged Customer ID]],Table3__3_16[Customer ID],Table3__3_16[Cancer history])</f>
        <v>No</v>
      </c>
      <c r="H618" s="22">
        <f>_xlfn.XLOOKUP(Table7[[#This Row],[Merged Customer ID]],Table3__3_16[Customer ID],Table3__3_16[NumberOfMajorSurgeries])</f>
        <v>0</v>
      </c>
      <c r="I618" s="22" t="str">
        <f>_xlfn.XLOOKUP(Table7[[#This Row],[Merged Customer ID]],Table3__3_16[Customer ID],Table3__3_16[smoker])</f>
        <v>No</v>
      </c>
      <c r="J618" s="22" t="str">
        <f>_xlfn.XLOOKUP(Table7[[#This Row],[Merged Customer ID]],Table3__3_16[Customer ID],Table3__3_16[Weight Status])</f>
        <v>Obesity</v>
      </c>
      <c r="K618" s="22" t="str">
        <f>_xlfn.XLOOKUP(Table7[[#This Row],[Merged Customer ID]],Table3__3_16[Customer ID],Table3__3_16[Sugar Status])</f>
        <v>Diabetes</v>
      </c>
      <c r="L618" s="25">
        <f>_xlfn.XLOOKUP(Table7[[#This Row],[Merged Customer ID]],Table6_20[Merged Customer ID],Table6_20[Date of Birth])</f>
        <v>28749</v>
      </c>
      <c r="M618" s="29">
        <f>_xlfn.XLOOKUP(Table7[[#This Row],[Merged Customer ID]],Table6_20[Merged Customer ID],Table6_20[charges],"0",0)</f>
        <v>16062.89</v>
      </c>
      <c r="N618" s="29" t="str">
        <f>_xlfn.XLOOKUP(Table7[[#This Row],[Merged Customer ID]],Table6_20[Merged Customer ID],Table6_20[Hospital tier])</f>
        <v>tier - 2</v>
      </c>
      <c r="O618" s="29" t="str">
        <f>_xlfn.XLOOKUP(Table7[[#This Row],[Merged Customer ID]],Table6_20[Merged Customer ID],Table6_20[City tier])</f>
        <v>tier - 2</v>
      </c>
      <c r="P618" s="29" t="str">
        <f>_xlfn.XLOOKUP(Table7[[#This Row],[Merged Customer ID]],Table6_20[Merged Customer ID],Table6_20[State ID])</f>
        <v>R1026</v>
      </c>
      <c r="Q618" s="35">
        <f>_xlfn.XLOOKUP(Table7[[#This Row],[Merged Customer ID]],Table6_20[Merged Customer ID],Table6_20[Age])</f>
        <v>44.727777777777774</v>
      </c>
    </row>
    <row r="619" spans="1:17" x14ac:dyDescent="0.35">
      <c r="A619" s="23" t="s">
        <v>1753</v>
      </c>
      <c r="B619" s="23" t="str">
        <f>_xlfn.XLOOKUP(Table7[[#This Row],[Merged Customer ID]],Table2_1[Merged Customer ID],Table2_1[First Name])</f>
        <v>Leedham</v>
      </c>
      <c r="C619" s="23">
        <f>_xlfn.XLOOKUP(Table7[[#This Row],[Merged Customer ID]],Table3__3_16[Customer ID],Table3__3_16[BMI])</f>
        <v>53.63</v>
      </c>
      <c r="D619" s="23">
        <f>_xlfn.XLOOKUP(Table7[[#This Row],[Merged Customer ID]],Table3__3_16[Customer ID],Table3__3_16[HBA1C])</f>
        <v>5.47</v>
      </c>
      <c r="E619" s="22" t="str">
        <f>_xlfn.XLOOKUP(Table7[[#This Row],[Merged Customer ID]],Table3__3_16[Customer ID],Table3__3_16[Heart Issues])</f>
        <v>Yes</v>
      </c>
      <c r="F619" s="23" t="str">
        <f>_xlfn.XLOOKUP(Table7[[#This Row],[Merged Customer ID]],Table3__3_16[Customer ID],Table3__3_16[Any Transplants])</f>
        <v>No</v>
      </c>
      <c r="G619" s="23" t="str">
        <f>_xlfn.XLOOKUP(Table7[[#This Row],[Merged Customer ID]],Table3__3_16[Customer ID],Table3__3_16[Cancer history])</f>
        <v>No</v>
      </c>
      <c r="H619" s="23">
        <f>_xlfn.XLOOKUP(Table7[[#This Row],[Merged Customer ID]],Table3__3_16[Customer ID],Table3__3_16[NumberOfMajorSurgeries])</f>
        <v>1</v>
      </c>
      <c r="I619" s="23" t="str">
        <f>_xlfn.XLOOKUP(Table7[[#This Row],[Merged Customer ID]],Table3__3_16[Customer ID],Table3__3_16[smoker])</f>
        <v>No</v>
      </c>
      <c r="J619" s="23" t="str">
        <f>_xlfn.XLOOKUP(Table7[[#This Row],[Merged Customer ID]],Table3__3_16[Customer ID],Table3__3_16[Weight Status])</f>
        <v>Obesity</v>
      </c>
      <c r="K619" s="23" t="str">
        <f>_xlfn.XLOOKUP(Table7[[#This Row],[Merged Customer ID]],Table3__3_16[Customer ID],Table3__3_16[Sugar Status])</f>
        <v>Normal</v>
      </c>
      <c r="L619" s="26">
        <f>_xlfn.XLOOKUP(Table7[[#This Row],[Merged Customer ID]],Table6_20[Merged Customer ID],Table6_20[Date of Birth])</f>
        <v>32482</v>
      </c>
      <c r="M619" s="30">
        <f>_xlfn.XLOOKUP(Table7[[#This Row],[Merged Customer ID]],Table6_20[Merged Customer ID],Table6_20[charges],"0",0)</f>
        <v>16059.06</v>
      </c>
      <c r="N619" s="30" t="str">
        <f>_xlfn.XLOOKUP(Table7[[#This Row],[Merged Customer ID]],Table6_20[Merged Customer ID],Table6_20[Hospital tier])</f>
        <v>tier - 2</v>
      </c>
      <c r="O619" s="30" t="str">
        <f>_xlfn.XLOOKUP(Table7[[#This Row],[Merged Customer ID]],Table6_20[Merged Customer ID],Table6_20[City tier])</f>
        <v>tier - 3</v>
      </c>
      <c r="P619" s="30" t="str">
        <f>_xlfn.XLOOKUP(Table7[[#This Row],[Merged Customer ID]],Table6_20[Merged Customer ID],Table6_20[State ID])</f>
        <v>R1012</v>
      </c>
      <c r="Q619" s="36">
        <f>_xlfn.XLOOKUP(Table7[[#This Row],[Merged Customer ID]],Table6_20[Merged Customer ID],Table6_20[Age])</f>
        <v>34.508333333333333</v>
      </c>
    </row>
    <row r="620" spans="1:17" x14ac:dyDescent="0.35">
      <c r="A620" s="22" t="s">
        <v>1752</v>
      </c>
      <c r="B620" s="22" t="str">
        <f>_xlfn.XLOOKUP(Table7[[#This Row],[Merged Customer ID]],Table2_1[Merged Customer ID],Table2_1[First Name])</f>
        <v>Haglund</v>
      </c>
      <c r="C620" s="22">
        <f>_xlfn.XLOOKUP(Table7[[#This Row],[Merged Customer ID]],Table3__3_16[Customer ID],Table3__3_16[BMI])</f>
        <v>48.7</v>
      </c>
      <c r="D620" s="22">
        <f>_xlfn.XLOOKUP(Table7[[#This Row],[Merged Customer ID]],Table3__3_16[Customer ID],Table3__3_16[HBA1C])</f>
        <v>4.71</v>
      </c>
      <c r="E620" s="22" t="str">
        <f>_xlfn.XLOOKUP(Table7[[#This Row],[Merged Customer ID]],Table3__3_16[Customer ID],Table3__3_16[Heart Issues])</f>
        <v>No</v>
      </c>
      <c r="F620" s="22" t="str">
        <f>_xlfn.XLOOKUP(Table7[[#This Row],[Merged Customer ID]],Table3__3_16[Customer ID],Table3__3_16[Any Transplants])</f>
        <v>No</v>
      </c>
      <c r="G620" s="22" t="str">
        <f>_xlfn.XLOOKUP(Table7[[#This Row],[Merged Customer ID]],Table3__3_16[Customer ID],Table3__3_16[Cancer history])</f>
        <v>No</v>
      </c>
      <c r="H620" s="22">
        <f>_xlfn.XLOOKUP(Table7[[#This Row],[Merged Customer ID]],Table3__3_16[Customer ID],Table3__3_16[NumberOfMajorSurgeries])</f>
        <v>0</v>
      </c>
      <c r="I620" s="22" t="str">
        <f>_xlfn.XLOOKUP(Table7[[#This Row],[Merged Customer ID]],Table3__3_16[Customer ID],Table3__3_16[smoker])</f>
        <v>No</v>
      </c>
      <c r="J620" s="22" t="str">
        <f>_xlfn.XLOOKUP(Table7[[#This Row],[Merged Customer ID]],Table3__3_16[Customer ID],Table3__3_16[Weight Status])</f>
        <v>Obesity</v>
      </c>
      <c r="K620" s="22" t="str">
        <f>_xlfn.XLOOKUP(Table7[[#This Row],[Merged Customer ID]],Table3__3_16[Customer ID],Table3__3_16[Sugar Status])</f>
        <v>Normal</v>
      </c>
      <c r="L620" s="25">
        <f>_xlfn.XLOOKUP(Table7[[#This Row],[Merged Customer ID]],Table6_20[Merged Customer ID],Table6_20[Date of Birth])</f>
        <v>29483</v>
      </c>
      <c r="M620" s="29">
        <f>_xlfn.XLOOKUP(Table7[[#This Row],[Merged Customer ID]],Table6_20[Merged Customer ID],Table6_20[charges],"0",0)</f>
        <v>15966.19</v>
      </c>
      <c r="N620" s="29" t="str">
        <f>_xlfn.XLOOKUP(Table7[[#This Row],[Merged Customer ID]],Table6_20[Merged Customer ID],Table6_20[Hospital tier])</f>
        <v>tier - 2</v>
      </c>
      <c r="O620" s="29" t="str">
        <f>_xlfn.XLOOKUP(Table7[[#This Row],[Merged Customer ID]],Table6_20[Merged Customer ID],Table6_20[City tier])</f>
        <v>tier - 2</v>
      </c>
      <c r="P620" s="29" t="str">
        <f>_xlfn.XLOOKUP(Table7[[#This Row],[Merged Customer ID]],Table6_20[Merged Customer ID],Table6_20[State ID])</f>
        <v>R1012</v>
      </c>
      <c r="Q620" s="35">
        <f>_xlfn.XLOOKUP(Table7[[#This Row],[Merged Customer ID]],Table6_20[Merged Customer ID],Table6_20[Age])</f>
        <v>42.719444444444441</v>
      </c>
    </row>
    <row r="621" spans="1:17" x14ac:dyDescent="0.35">
      <c r="A621" s="23" t="s">
        <v>1751</v>
      </c>
      <c r="B621" s="23" t="str">
        <f>_xlfn.XLOOKUP(Table7[[#This Row],[Merged Customer ID]],Table2_1[Merged Customer ID],Table2_1[First Name])</f>
        <v>Mills</v>
      </c>
      <c r="C621" s="23">
        <f>_xlfn.XLOOKUP(Table7[[#This Row],[Merged Customer ID]],Table3__3_16[Customer ID],Table3__3_16[BMI])</f>
        <v>48.81</v>
      </c>
      <c r="D621" s="23">
        <f>_xlfn.XLOOKUP(Table7[[#This Row],[Merged Customer ID]],Table3__3_16[Customer ID],Table3__3_16[HBA1C])</f>
        <v>5.49</v>
      </c>
      <c r="E621" s="22" t="str">
        <f>_xlfn.XLOOKUP(Table7[[#This Row],[Merged Customer ID]],Table3__3_16[Customer ID],Table3__3_16[Heart Issues])</f>
        <v>No</v>
      </c>
      <c r="F621" s="23" t="str">
        <f>_xlfn.XLOOKUP(Table7[[#This Row],[Merged Customer ID]],Table3__3_16[Customer ID],Table3__3_16[Any Transplants])</f>
        <v>No</v>
      </c>
      <c r="G621" s="23" t="str">
        <f>_xlfn.XLOOKUP(Table7[[#This Row],[Merged Customer ID]],Table3__3_16[Customer ID],Table3__3_16[Cancer history])</f>
        <v>No</v>
      </c>
      <c r="H621" s="23">
        <f>_xlfn.XLOOKUP(Table7[[#This Row],[Merged Customer ID]],Table3__3_16[Customer ID],Table3__3_16[NumberOfMajorSurgeries])</f>
        <v>0</v>
      </c>
      <c r="I621" s="23" t="str">
        <f>_xlfn.XLOOKUP(Table7[[#This Row],[Merged Customer ID]],Table3__3_16[Customer ID],Table3__3_16[smoker])</f>
        <v>No</v>
      </c>
      <c r="J621" s="23" t="str">
        <f>_xlfn.XLOOKUP(Table7[[#This Row],[Merged Customer ID]],Table3__3_16[Customer ID],Table3__3_16[Weight Status])</f>
        <v>Obesity</v>
      </c>
      <c r="K621" s="23" t="str">
        <f>_xlfn.XLOOKUP(Table7[[#This Row],[Merged Customer ID]],Table3__3_16[Customer ID],Table3__3_16[Sugar Status])</f>
        <v>Normal</v>
      </c>
      <c r="L621" s="26">
        <f>_xlfn.XLOOKUP(Table7[[#This Row],[Merged Customer ID]],Table6_20[Merged Customer ID],Table6_20[Date of Birth])</f>
        <v>30156</v>
      </c>
      <c r="M621" s="30">
        <f>_xlfn.XLOOKUP(Table7[[#This Row],[Merged Customer ID]],Table6_20[Merged Customer ID],Table6_20[charges],"0",0)</f>
        <v>15965.29</v>
      </c>
      <c r="N621" s="30" t="str">
        <f>_xlfn.XLOOKUP(Table7[[#This Row],[Merged Customer ID]],Table6_20[Merged Customer ID],Table6_20[Hospital tier])</f>
        <v>tier - 2</v>
      </c>
      <c r="O621" s="30" t="str">
        <f>_xlfn.XLOOKUP(Table7[[#This Row],[Merged Customer ID]],Table6_20[Merged Customer ID],Table6_20[City tier])</f>
        <v>tier - 1</v>
      </c>
      <c r="P621" s="30" t="str">
        <f>_xlfn.XLOOKUP(Table7[[#This Row],[Merged Customer ID]],Table6_20[Merged Customer ID],Table6_20[State ID])</f>
        <v>R1012</v>
      </c>
      <c r="Q621" s="36">
        <f>_xlfn.XLOOKUP(Table7[[#This Row],[Merged Customer ID]],Table6_20[Merged Customer ID],Table6_20[Age])</f>
        <v>40.87222222222222</v>
      </c>
    </row>
    <row r="622" spans="1:17" x14ac:dyDescent="0.35">
      <c r="A622" s="22" t="s">
        <v>1750</v>
      </c>
      <c r="B622" s="22" t="str">
        <f>_xlfn.XLOOKUP(Table7[[#This Row],[Merged Customer ID]],Table2_1[Merged Customer ID],Table2_1[First Name])</f>
        <v>Drnjevich</v>
      </c>
      <c r="C622" s="22">
        <f>_xlfn.XLOOKUP(Table7[[#This Row],[Merged Customer ID]],Table3__3_16[Customer ID],Table3__3_16[BMI])</f>
        <v>47.53</v>
      </c>
      <c r="D622" s="22">
        <f>_xlfn.XLOOKUP(Table7[[#This Row],[Merged Customer ID]],Table3__3_16[Customer ID],Table3__3_16[HBA1C])</f>
        <v>4.72</v>
      </c>
      <c r="E622" s="22" t="str">
        <f>_xlfn.XLOOKUP(Table7[[#This Row],[Merged Customer ID]],Table3__3_16[Customer ID],Table3__3_16[Heart Issues])</f>
        <v>No</v>
      </c>
      <c r="F622" s="22" t="str">
        <f>_xlfn.XLOOKUP(Table7[[#This Row],[Merged Customer ID]],Table3__3_16[Customer ID],Table3__3_16[Any Transplants])</f>
        <v>No</v>
      </c>
      <c r="G622" s="22" t="str">
        <f>_xlfn.XLOOKUP(Table7[[#This Row],[Merged Customer ID]],Table3__3_16[Customer ID],Table3__3_16[Cancer history])</f>
        <v>No</v>
      </c>
      <c r="H622" s="22">
        <f>_xlfn.XLOOKUP(Table7[[#This Row],[Merged Customer ID]],Table3__3_16[Customer ID],Table3__3_16[NumberOfMajorSurgeries])</f>
        <v>0</v>
      </c>
      <c r="I622" s="22" t="str">
        <f>_xlfn.XLOOKUP(Table7[[#This Row],[Merged Customer ID]],Table3__3_16[Customer ID],Table3__3_16[smoker])</f>
        <v>No</v>
      </c>
      <c r="J622" s="22" t="str">
        <f>_xlfn.XLOOKUP(Table7[[#This Row],[Merged Customer ID]],Table3__3_16[Customer ID],Table3__3_16[Weight Status])</f>
        <v>Obesity</v>
      </c>
      <c r="K622" s="22" t="str">
        <f>_xlfn.XLOOKUP(Table7[[#This Row],[Merged Customer ID]],Table3__3_16[Customer ID],Table3__3_16[Sugar Status])</f>
        <v>Normal</v>
      </c>
      <c r="L622" s="25">
        <f>_xlfn.XLOOKUP(Table7[[#This Row],[Merged Customer ID]],Table6_20[Merged Customer ID],Table6_20[Date of Birth])</f>
        <v>29506</v>
      </c>
      <c r="M622" s="29">
        <f>_xlfn.XLOOKUP(Table7[[#This Row],[Merged Customer ID]],Table6_20[Merged Customer ID],Table6_20[charges],"0",0)</f>
        <v>15922.29</v>
      </c>
      <c r="N622" s="29" t="str">
        <f>_xlfn.XLOOKUP(Table7[[#This Row],[Merged Customer ID]],Table6_20[Merged Customer ID],Table6_20[Hospital tier])</f>
        <v>tier - 2</v>
      </c>
      <c r="O622" s="29" t="str">
        <f>_xlfn.XLOOKUP(Table7[[#This Row],[Merged Customer ID]],Table6_20[Merged Customer ID],Table6_20[City tier])</f>
        <v>tier - 3</v>
      </c>
      <c r="P622" s="29" t="str">
        <f>_xlfn.XLOOKUP(Table7[[#This Row],[Merged Customer ID]],Table6_20[Merged Customer ID],Table6_20[State ID])</f>
        <v>R1026</v>
      </c>
      <c r="Q622" s="35">
        <f>_xlfn.XLOOKUP(Table7[[#This Row],[Merged Customer ID]],Table6_20[Merged Customer ID],Table6_20[Age])</f>
        <v>42.655555555555559</v>
      </c>
    </row>
    <row r="623" spans="1:17" x14ac:dyDescent="0.35">
      <c r="A623" s="23" t="s">
        <v>1749</v>
      </c>
      <c r="B623" s="23" t="str">
        <f>_xlfn.XLOOKUP(Table7[[#This Row],[Merged Customer ID]],Table2_1[Merged Customer ID],Table2_1[First Name])</f>
        <v>Clay</v>
      </c>
      <c r="C623" s="23">
        <f>_xlfn.XLOOKUP(Table7[[#This Row],[Merged Customer ID]],Table3__3_16[Customer ID],Table3__3_16[BMI])</f>
        <v>36.85</v>
      </c>
      <c r="D623" s="23">
        <f>_xlfn.XLOOKUP(Table7[[#This Row],[Merged Customer ID]],Table3__3_16[Customer ID],Table3__3_16[HBA1C])</f>
        <v>6.7</v>
      </c>
      <c r="E623" s="22" t="str">
        <f>_xlfn.XLOOKUP(Table7[[#This Row],[Merged Customer ID]],Table3__3_16[Customer ID],Table3__3_16[Heart Issues])</f>
        <v>No</v>
      </c>
      <c r="F623" s="23" t="str">
        <f>_xlfn.XLOOKUP(Table7[[#This Row],[Merged Customer ID]],Table3__3_16[Customer ID],Table3__3_16[Any Transplants])</f>
        <v>No</v>
      </c>
      <c r="G623" s="23" t="str">
        <f>_xlfn.XLOOKUP(Table7[[#This Row],[Merged Customer ID]],Table3__3_16[Customer ID],Table3__3_16[Cancer history])</f>
        <v>No</v>
      </c>
      <c r="H623" s="23">
        <f>_xlfn.XLOOKUP(Table7[[#This Row],[Merged Customer ID]],Table3__3_16[Customer ID],Table3__3_16[NumberOfMajorSurgeries])</f>
        <v>0</v>
      </c>
      <c r="I623" s="23" t="str">
        <f>_xlfn.XLOOKUP(Table7[[#This Row],[Merged Customer ID]],Table3__3_16[Customer ID],Table3__3_16[smoker])</f>
        <v>No</v>
      </c>
      <c r="J623" s="23" t="str">
        <f>_xlfn.XLOOKUP(Table7[[#This Row],[Merged Customer ID]],Table3__3_16[Customer ID],Table3__3_16[Weight Status])</f>
        <v>Obesity</v>
      </c>
      <c r="K623" s="23" t="str">
        <f>_xlfn.XLOOKUP(Table7[[#This Row],[Merged Customer ID]],Table3__3_16[Customer ID],Table3__3_16[Sugar Status])</f>
        <v>Diabetes</v>
      </c>
      <c r="L623" s="26">
        <f>_xlfn.XLOOKUP(Table7[[#This Row],[Merged Customer ID]],Table6_20[Merged Customer ID],Table6_20[Date of Birth])</f>
        <v>23005</v>
      </c>
      <c r="M623" s="30">
        <f>_xlfn.XLOOKUP(Table7[[#This Row],[Merged Customer ID]],Table6_20[Merged Customer ID],Table6_20[charges],"0",0)</f>
        <v>15840.81</v>
      </c>
      <c r="N623" s="30" t="str">
        <f>_xlfn.XLOOKUP(Table7[[#This Row],[Merged Customer ID]],Table6_20[Merged Customer ID],Table6_20[Hospital tier])</f>
        <v>tier - 2</v>
      </c>
      <c r="O623" s="30" t="str">
        <f>_xlfn.XLOOKUP(Table7[[#This Row],[Merged Customer ID]],Table6_20[Merged Customer ID],Table6_20[City tier])</f>
        <v>tier - 1</v>
      </c>
      <c r="P623" s="30" t="str">
        <f>_xlfn.XLOOKUP(Table7[[#This Row],[Merged Customer ID]],Table6_20[Merged Customer ID],Table6_20[State ID])</f>
        <v>R1022</v>
      </c>
      <c r="Q623" s="36">
        <f>_xlfn.XLOOKUP(Table7[[#This Row],[Merged Customer ID]],Table6_20[Merged Customer ID],Table6_20[Age])</f>
        <v>60.452777777777776</v>
      </c>
    </row>
    <row r="624" spans="1:17" x14ac:dyDescent="0.35">
      <c r="A624" s="22" t="s">
        <v>1748</v>
      </c>
      <c r="B624" s="22" t="str">
        <f>_xlfn.XLOOKUP(Table7[[#This Row],[Merged Customer ID]],Table2_1[Merged Customer ID],Table2_1[First Name])</f>
        <v>Marbury</v>
      </c>
      <c r="C624" s="22">
        <f>_xlfn.XLOOKUP(Table7[[#This Row],[Merged Customer ID]],Table3__3_16[Customer ID],Table3__3_16[BMI])</f>
        <v>29.3</v>
      </c>
      <c r="D624" s="22">
        <f>_xlfn.XLOOKUP(Table7[[#This Row],[Merged Customer ID]],Table3__3_16[Customer ID],Table3__3_16[HBA1C])</f>
        <v>5.5</v>
      </c>
      <c r="E624" s="22" t="str">
        <f>_xlfn.XLOOKUP(Table7[[#This Row],[Merged Customer ID]],Table3__3_16[Customer ID],Table3__3_16[Heart Issues])</f>
        <v>No</v>
      </c>
      <c r="F624" s="22" t="str">
        <f>_xlfn.XLOOKUP(Table7[[#This Row],[Merged Customer ID]],Table3__3_16[Customer ID],Table3__3_16[Any Transplants])</f>
        <v>No</v>
      </c>
      <c r="G624" s="22" t="str">
        <f>_xlfn.XLOOKUP(Table7[[#This Row],[Merged Customer ID]],Table3__3_16[Customer ID],Table3__3_16[Cancer history])</f>
        <v>No</v>
      </c>
      <c r="H624" s="22">
        <f>_xlfn.XLOOKUP(Table7[[#This Row],[Merged Customer ID]],Table3__3_16[Customer ID],Table3__3_16[NumberOfMajorSurgeries])</f>
        <v>0</v>
      </c>
      <c r="I624" s="22" t="str">
        <f>_xlfn.XLOOKUP(Table7[[#This Row],[Merged Customer ID]],Table3__3_16[Customer ID],Table3__3_16[smoker])</f>
        <v>No</v>
      </c>
      <c r="J624" s="22" t="str">
        <f>_xlfn.XLOOKUP(Table7[[#This Row],[Merged Customer ID]],Table3__3_16[Customer ID],Table3__3_16[Weight Status])</f>
        <v>Overweight</v>
      </c>
      <c r="K624" s="22" t="str">
        <f>_xlfn.XLOOKUP(Table7[[#This Row],[Merged Customer ID]],Table3__3_16[Customer ID],Table3__3_16[Sugar Status])</f>
        <v>Normal</v>
      </c>
      <c r="L624" s="25">
        <f>_xlfn.XLOOKUP(Table7[[#This Row],[Merged Customer ID]],Table6_20[Merged Customer ID],Table6_20[Date of Birth])</f>
        <v>30266</v>
      </c>
      <c r="M624" s="29">
        <f>_xlfn.XLOOKUP(Table7[[#This Row],[Merged Customer ID]],Table6_20[Merged Customer ID],Table6_20[charges],"0",0)</f>
        <v>15828.82</v>
      </c>
      <c r="N624" s="29" t="str">
        <f>_xlfn.XLOOKUP(Table7[[#This Row],[Merged Customer ID]],Table6_20[Merged Customer ID],Table6_20[Hospital tier])</f>
        <v>tier - 2</v>
      </c>
      <c r="O624" s="29" t="str">
        <f>_xlfn.XLOOKUP(Table7[[#This Row],[Merged Customer ID]],Table6_20[Merged Customer ID],Table6_20[City tier])</f>
        <v>tier - 3</v>
      </c>
      <c r="P624" s="29" t="str">
        <f>_xlfn.XLOOKUP(Table7[[#This Row],[Merged Customer ID]],Table6_20[Merged Customer ID],Table6_20[State ID])</f>
        <v>R1011</v>
      </c>
      <c r="Q624" s="35">
        <f>_xlfn.XLOOKUP(Table7[[#This Row],[Merged Customer ID]],Table6_20[Merged Customer ID],Table6_20[Age])</f>
        <v>40.575000000000003</v>
      </c>
    </row>
    <row r="625" spans="1:17" x14ac:dyDescent="0.35">
      <c r="A625" s="23" t="s">
        <v>1747</v>
      </c>
      <c r="B625" s="23" t="str">
        <f>_xlfn.XLOOKUP(Table7[[#This Row],[Merged Customer ID]],Table2_1[Merged Customer ID],Table2_1[First Name])</f>
        <v>Coon</v>
      </c>
      <c r="C625" s="23">
        <f>_xlfn.XLOOKUP(Table7[[#This Row],[Merged Customer ID]],Table3__3_16[Customer ID],Table3__3_16[BMI])</f>
        <v>19.3</v>
      </c>
      <c r="D625" s="23">
        <f>_xlfn.XLOOKUP(Table7[[#This Row],[Merged Customer ID]],Table3__3_16[Customer ID],Table3__3_16[HBA1C])</f>
        <v>4.46</v>
      </c>
      <c r="E625" s="22" t="str">
        <f>_xlfn.XLOOKUP(Table7[[#This Row],[Merged Customer ID]],Table3__3_16[Customer ID],Table3__3_16[Heart Issues])</f>
        <v>No</v>
      </c>
      <c r="F625" s="23" t="str">
        <f>_xlfn.XLOOKUP(Table7[[#This Row],[Merged Customer ID]],Table3__3_16[Customer ID],Table3__3_16[Any Transplants])</f>
        <v>No</v>
      </c>
      <c r="G625" s="23" t="str">
        <f>_xlfn.XLOOKUP(Table7[[#This Row],[Merged Customer ID]],Table3__3_16[Customer ID],Table3__3_16[Cancer history])</f>
        <v>No</v>
      </c>
      <c r="H625" s="23">
        <f>_xlfn.XLOOKUP(Table7[[#This Row],[Merged Customer ID]],Table3__3_16[Customer ID],Table3__3_16[NumberOfMajorSurgeries])</f>
        <v>1</v>
      </c>
      <c r="I625" s="23" t="str">
        <f>_xlfn.XLOOKUP(Table7[[#This Row],[Merged Customer ID]],Table3__3_16[Customer ID],Table3__3_16[smoker])</f>
        <v>Yes</v>
      </c>
      <c r="J625" s="23" t="str">
        <f>_xlfn.XLOOKUP(Table7[[#This Row],[Merged Customer ID]],Table3__3_16[Customer ID],Table3__3_16[Weight Status])</f>
        <v>Normal Weight</v>
      </c>
      <c r="K625" s="23" t="str">
        <f>_xlfn.XLOOKUP(Table7[[#This Row],[Merged Customer ID]],Table3__3_16[Customer ID],Table3__3_16[Sugar Status])</f>
        <v>Normal</v>
      </c>
      <c r="L625" s="26">
        <f>_xlfn.XLOOKUP(Table7[[#This Row],[Merged Customer ID]],Table6_20[Merged Customer ID],Table6_20[Date of Birth])</f>
        <v>30859</v>
      </c>
      <c r="M625" s="30">
        <f>_xlfn.XLOOKUP(Table7[[#This Row],[Merged Customer ID]],Table6_20[Merged Customer ID],Table6_20[charges],"0",0)</f>
        <v>15820.7</v>
      </c>
      <c r="N625" s="30" t="str">
        <f>_xlfn.XLOOKUP(Table7[[#This Row],[Merged Customer ID]],Table6_20[Merged Customer ID],Table6_20[Hospital tier])</f>
        <v>tier - 2</v>
      </c>
      <c r="O625" s="30" t="str">
        <f>_xlfn.XLOOKUP(Table7[[#This Row],[Merged Customer ID]],Table6_20[Merged Customer ID],Table6_20[City tier])</f>
        <v>tier - 3</v>
      </c>
      <c r="P625" s="30" t="str">
        <f>_xlfn.XLOOKUP(Table7[[#This Row],[Merged Customer ID]],Table6_20[Merged Customer ID],Table6_20[State ID])</f>
        <v>R1011</v>
      </c>
      <c r="Q625" s="36">
        <f>_xlfn.XLOOKUP(Table7[[#This Row],[Merged Customer ID]],Table6_20[Merged Customer ID],Table6_20[Age])</f>
        <v>38.950000000000003</v>
      </c>
    </row>
    <row r="626" spans="1:17" x14ac:dyDescent="0.35">
      <c r="A626" s="22" t="s">
        <v>1746</v>
      </c>
      <c r="B626" s="22" t="str">
        <f>_xlfn.XLOOKUP(Table7[[#This Row],[Merged Customer ID]],Table2_1[Merged Customer ID],Table2_1[First Name])</f>
        <v>Vanttinen</v>
      </c>
      <c r="C626" s="22">
        <f>_xlfn.XLOOKUP(Table7[[#This Row],[Merged Customer ID]],Table3__3_16[Customer ID],Table3__3_16[BMI])</f>
        <v>24.13</v>
      </c>
      <c r="D626" s="22">
        <f>_xlfn.XLOOKUP(Table7[[#This Row],[Merged Customer ID]],Table3__3_16[Customer ID],Table3__3_16[HBA1C])</f>
        <v>5.29</v>
      </c>
      <c r="E626" s="22" t="str">
        <f>_xlfn.XLOOKUP(Table7[[#This Row],[Merged Customer ID]],Table3__3_16[Customer ID],Table3__3_16[Heart Issues])</f>
        <v>Yes</v>
      </c>
      <c r="F626" s="22" t="str">
        <f>_xlfn.XLOOKUP(Table7[[#This Row],[Merged Customer ID]],Table3__3_16[Customer ID],Table3__3_16[Any Transplants])</f>
        <v>No</v>
      </c>
      <c r="G626" s="22" t="str">
        <f>_xlfn.XLOOKUP(Table7[[#This Row],[Merged Customer ID]],Table3__3_16[Customer ID],Table3__3_16[Cancer history])</f>
        <v>Yes</v>
      </c>
      <c r="H626" s="22">
        <f>_xlfn.XLOOKUP(Table7[[#This Row],[Merged Customer ID]],Table3__3_16[Customer ID],Table3__3_16[NumberOfMajorSurgeries])</f>
        <v>1</v>
      </c>
      <c r="I626" s="22" t="str">
        <f>_xlfn.XLOOKUP(Table7[[#This Row],[Merged Customer ID]],Table3__3_16[Customer ID],Table3__3_16[smoker])</f>
        <v>Yes</v>
      </c>
      <c r="J626" s="22" t="str">
        <f>_xlfn.XLOOKUP(Table7[[#This Row],[Merged Customer ID]],Table3__3_16[Customer ID],Table3__3_16[Weight Status])</f>
        <v>Normal Weight</v>
      </c>
      <c r="K626" s="22" t="str">
        <f>_xlfn.XLOOKUP(Table7[[#This Row],[Merged Customer ID]],Table3__3_16[Customer ID],Table3__3_16[Sugar Status])</f>
        <v>Normal</v>
      </c>
      <c r="L626" s="25">
        <f>_xlfn.XLOOKUP(Table7[[#This Row],[Merged Customer ID]],Table6_20[Merged Customer ID],Table6_20[Date of Birth])</f>
        <v>35712</v>
      </c>
      <c r="M626" s="29">
        <f>_xlfn.XLOOKUP(Table7[[#This Row],[Merged Customer ID]],Table6_20[Merged Customer ID],Table6_20[charges],"0",0)</f>
        <v>15817.99</v>
      </c>
      <c r="N626" s="29" t="str">
        <f>_xlfn.XLOOKUP(Table7[[#This Row],[Merged Customer ID]],Table6_20[Merged Customer ID],Table6_20[Hospital tier])</f>
        <v>tier - 2</v>
      </c>
      <c r="O626" s="29" t="str">
        <f>_xlfn.XLOOKUP(Table7[[#This Row],[Merged Customer ID]],Table6_20[Merged Customer ID],Table6_20[City tier])</f>
        <v>tier - 2</v>
      </c>
      <c r="P626" s="29" t="str">
        <f>_xlfn.XLOOKUP(Table7[[#This Row],[Merged Customer ID]],Table6_20[Merged Customer ID],Table6_20[State ID])</f>
        <v>R1012</v>
      </c>
      <c r="Q626" s="35">
        <f>_xlfn.XLOOKUP(Table7[[#This Row],[Merged Customer ID]],Table6_20[Merged Customer ID],Table6_20[Age])</f>
        <v>25.663888888888888</v>
      </c>
    </row>
    <row r="627" spans="1:17" x14ac:dyDescent="0.35">
      <c r="A627" s="23" t="s">
        <v>1745</v>
      </c>
      <c r="B627" s="23" t="str">
        <f>_xlfn.XLOOKUP(Table7[[#This Row],[Merged Customer ID]],Table2_1[Merged Customer ID],Table2_1[First Name])</f>
        <v>Garges</v>
      </c>
      <c r="C627" s="23">
        <f>_xlfn.XLOOKUP(Table7[[#This Row],[Merged Customer ID]],Table3__3_16[Customer ID],Table3__3_16[BMI])</f>
        <v>46.7</v>
      </c>
      <c r="D627" s="23">
        <f>_xlfn.XLOOKUP(Table7[[#This Row],[Merged Customer ID]],Table3__3_16[Customer ID],Table3__3_16[HBA1C])</f>
        <v>10.99</v>
      </c>
      <c r="E627" s="22" t="str">
        <f>_xlfn.XLOOKUP(Table7[[#This Row],[Merged Customer ID]],Table3__3_16[Customer ID],Table3__3_16[Heart Issues])</f>
        <v>No</v>
      </c>
      <c r="F627" s="23" t="str">
        <f>_xlfn.XLOOKUP(Table7[[#This Row],[Merged Customer ID]],Table3__3_16[Customer ID],Table3__3_16[Any Transplants])</f>
        <v>No</v>
      </c>
      <c r="G627" s="23" t="str">
        <f>_xlfn.XLOOKUP(Table7[[#This Row],[Merged Customer ID]],Table3__3_16[Customer ID],Table3__3_16[Cancer history])</f>
        <v>No</v>
      </c>
      <c r="H627" s="23">
        <f>_xlfn.XLOOKUP(Table7[[#This Row],[Merged Customer ID]],Table3__3_16[Customer ID],Table3__3_16[NumberOfMajorSurgeries])</f>
        <v>0</v>
      </c>
      <c r="I627" s="23" t="str">
        <f>_xlfn.XLOOKUP(Table7[[#This Row],[Merged Customer ID]],Table3__3_16[Customer ID],Table3__3_16[smoker])</f>
        <v>No</v>
      </c>
      <c r="J627" s="23" t="str">
        <f>_xlfn.XLOOKUP(Table7[[#This Row],[Merged Customer ID]],Table3__3_16[Customer ID],Table3__3_16[Weight Status])</f>
        <v>Obesity</v>
      </c>
      <c r="K627" s="23" t="str">
        <f>_xlfn.XLOOKUP(Table7[[#This Row],[Merged Customer ID]],Table3__3_16[Customer ID],Table3__3_16[Sugar Status])</f>
        <v>Diabetes</v>
      </c>
      <c r="L627" s="26">
        <f>_xlfn.XLOOKUP(Table7[[#This Row],[Merged Customer ID]],Table6_20[Merged Customer ID],Table6_20[Date of Birth])</f>
        <v>27270</v>
      </c>
      <c r="M627" s="30">
        <f>_xlfn.XLOOKUP(Table7[[#This Row],[Merged Customer ID]],Table6_20[Merged Customer ID],Table6_20[charges],"0",0)</f>
        <v>15746.62</v>
      </c>
      <c r="N627" s="30" t="str">
        <f>_xlfn.XLOOKUP(Table7[[#This Row],[Merged Customer ID]],Table6_20[Merged Customer ID],Table6_20[Hospital tier])</f>
        <v>tier - 2</v>
      </c>
      <c r="O627" s="30" t="str">
        <f>_xlfn.XLOOKUP(Table7[[#This Row],[Merged Customer ID]],Table6_20[Merged Customer ID],Table6_20[City tier])</f>
        <v>tier - 1</v>
      </c>
      <c r="P627" s="30" t="str">
        <f>_xlfn.XLOOKUP(Table7[[#This Row],[Merged Customer ID]],Table6_20[Merged Customer ID],Table6_20[State ID])</f>
        <v>R1012</v>
      </c>
      <c r="Q627" s="36">
        <f>_xlfn.XLOOKUP(Table7[[#This Row],[Merged Customer ID]],Table6_20[Merged Customer ID],Table6_20[Age])</f>
        <v>48.774999999999999</v>
      </c>
    </row>
    <row r="628" spans="1:17" x14ac:dyDescent="0.35">
      <c r="A628" s="22" t="s">
        <v>1744</v>
      </c>
      <c r="B628" s="22" t="str">
        <f>_xlfn.XLOOKUP(Table7[[#This Row],[Merged Customer ID]],Table2_1[Merged Customer ID],Table2_1[First Name])</f>
        <v>Rivel</v>
      </c>
      <c r="C628" s="22">
        <f>_xlfn.XLOOKUP(Table7[[#This Row],[Merged Customer ID]],Table3__3_16[Customer ID],Table3__3_16[BMI])</f>
        <v>45.27</v>
      </c>
      <c r="D628" s="22">
        <f>_xlfn.XLOOKUP(Table7[[#This Row],[Merged Customer ID]],Table3__3_16[Customer ID],Table3__3_16[HBA1C])</f>
        <v>5.2</v>
      </c>
      <c r="E628" s="22" t="str">
        <f>_xlfn.XLOOKUP(Table7[[#This Row],[Merged Customer ID]],Table3__3_16[Customer ID],Table3__3_16[Heart Issues])</f>
        <v>Yes</v>
      </c>
      <c r="F628" s="22" t="str">
        <f>_xlfn.XLOOKUP(Table7[[#This Row],[Merged Customer ID]],Table3__3_16[Customer ID],Table3__3_16[Any Transplants])</f>
        <v>No</v>
      </c>
      <c r="G628" s="22" t="str">
        <f>_xlfn.XLOOKUP(Table7[[#This Row],[Merged Customer ID]],Table3__3_16[Customer ID],Table3__3_16[Cancer history])</f>
        <v>No</v>
      </c>
      <c r="H628" s="22">
        <f>_xlfn.XLOOKUP(Table7[[#This Row],[Merged Customer ID]],Table3__3_16[Customer ID],Table3__3_16[NumberOfMajorSurgeries])</f>
        <v>0</v>
      </c>
      <c r="I628" s="22" t="str">
        <f>_xlfn.XLOOKUP(Table7[[#This Row],[Merged Customer ID]],Table3__3_16[Customer ID],Table3__3_16[smoker])</f>
        <v>No</v>
      </c>
      <c r="J628" s="22" t="str">
        <f>_xlfn.XLOOKUP(Table7[[#This Row],[Merged Customer ID]],Table3__3_16[Customer ID],Table3__3_16[Weight Status])</f>
        <v>Obesity</v>
      </c>
      <c r="K628" s="22" t="str">
        <f>_xlfn.XLOOKUP(Table7[[#This Row],[Merged Customer ID]],Table3__3_16[Customer ID],Table3__3_16[Sugar Status])</f>
        <v>Normal</v>
      </c>
      <c r="L628" s="25">
        <f>_xlfn.XLOOKUP(Table7[[#This Row],[Merged Customer ID]],Table6_20[Merged Customer ID],Table6_20[Date of Birth])</f>
        <v>28023</v>
      </c>
      <c r="M628" s="29">
        <f>_xlfn.XLOOKUP(Table7[[#This Row],[Merged Customer ID]],Table6_20[Merged Customer ID],Table6_20[charges],"0",0)</f>
        <v>15698.86</v>
      </c>
      <c r="N628" s="29" t="str">
        <f>_xlfn.XLOOKUP(Table7[[#This Row],[Merged Customer ID]],Table6_20[Merged Customer ID],Table6_20[Hospital tier])</f>
        <v>tier - 2</v>
      </c>
      <c r="O628" s="29" t="str">
        <f>_xlfn.XLOOKUP(Table7[[#This Row],[Merged Customer ID]],Table6_20[Merged Customer ID],Table6_20[City tier])</f>
        <v>tier - 2</v>
      </c>
      <c r="P628" s="29" t="str">
        <f>_xlfn.XLOOKUP(Table7[[#This Row],[Merged Customer ID]],Table6_20[Merged Customer ID],Table6_20[State ID])</f>
        <v>R1012</v>
      </c>
      <c r="Q628" s="35">
        <f>_xlfn.XLOOKUP(Table7[[#This Row],[Merged Customer ID]],Table6_20[Merged Customer ID],Table6_20[Age])</f>
        <v>46.716666666666669</v>
      </c>
    </row>
    <row r="629" spans="1:17" x14ac:dyDescent="0.35">
      <c r="A629" s="23" t="s">
        <v>1743</v>
      </c>
      <c r="B629" s="23" t="str">
        <f>_xlfn.XLOOKUP(Table7[[#This Row],[Merged Customer ID]],Table2_1[Merged Customer ID],Table2_1[First Name])</f>
        <v>Lawson</v>
      </c>
      <c r="C629" s="23">
        <f>_xlfn.XLOOKUP(Table7[[#This Row],[Merged Customer ID]],Table3__3_16[Customer ID],Table3__3_16[BMI])</f>
        <v>44.29</v>
      </c>
      <c r="D629" s="23">
        <f>_xlfn.XLOOKUP(Table7[[#This Row],[Merged Customer ID]],Table3__3_16[Customer ID],Table3__3_16[HBA1C])</f>
        <v>9.66</v>
      </c>
      <c r="E629" s="22" t="str">
        <f>_xlfn.XLOOKUP(Table7[[#This Row],[Merged Customer ID]],Table3__3_16[Customer ID],Table3__3_16[Heart Issues])</f>
        <v>No</v>
      </c>
      <c r="F629" s="23" t="str">
        <f>_xlfn.XLOOKUP(Table7[[#This Row],[Merged Customer ID]],Table3__3_16[Customer ID],Table3__3_16[Any Transplants])</f>
        <v>No</v>
      </c>
      <c r="G629" s="23" t="str">
        <f>_xlfn.XLOOKUP(Table7[[#This Row],[Merged Customer ID]],Table3__3_16[Customer ID],Table3__3_16[Cancer history])</f>
        <v>No</v>
      </c>
      <c r="H629" s="23">
        <f>_xlfn.XLOOKUP(Table7[[#This Row],[Merged Customer ID]],Table3__3_16[Customer ID],Table3__3_16[NumberOfMajorSurgeries])</f>
        <v>2</v>
      </c>
      <c r="I629" s="23" t="str">
        <f>_xlfn.XLOOKUP(Table7[[#This Row],[Merged Customer ID]],Table3__3_16[Customer ID],Table3__3_16[smoker])</f>
        <v>No</v>
      </c>
      <c r="J629" s="23" t="str">
        <f>_xlfn.XLOOKUP(Table7[[#This Row],[Merged Customer ID]],Table3__3_16[Customer ID],Table3__3_16[Weight Status])</f>
        <v>Obesity</v>
      </c>
      <c r="K629" s="23" t="str">
        <f>_xlfn.XLOOKUP(Table7[[#This Row],[Merged Customer ID]],Table3__3_16[Customer ID],Table3__3_16[Sugar Status])</f>
        <v>Diabetes</v>
      </c>
      <c r="L629" s="26">
        <f>_xlfn.XLOOKUP(Table7[[#This Row],[Merged Customer ID]],Table6_20[Merged Customer ID],Table6_20[Date of Birth])</f>
        <v>26841</v>
      </c>
      <c r="M629" s="30">
        <f>_xlfn.XLOOKUP(Table7[[#This Row],[Merged Customer ID]],Table6_20[Merged Customer ID],Table6_20[charges],"0",0)</f>
        <v>15670.3</v>
      </c>
      <c r="N629" s="30" t="str">
        <f>_xlfn.XLOOKUP(Table7[[#This Row],[Merged Customer ID]],Table6_20[Merged Customer ID],Table6_20[Hospital tier])</f>
        <v>tier - 2</v>
      </c>
      <c r="O629" s="30" t="str">
        <f>_xlfn.XLOOKUP(Table7[[#This Row],[Merged Customer ID]],Table6_20[Merged Customer ID],Table6_20[City tier])</f>
        <v>tier - 2</v>
      </c>
      <c r="P629" s="30" t="str">
        <f>_xlfn.XLOOKUP(Table7[[#This Row],[Merged Customer ID]],Table6_20[Merged Customer ID],Table6_20[State ID])</f>
        <v>R1026</v>
      </c>
      <c r="Q629" s="36">
        <f>_xlfn.XLOOKUP(Table7[[#This Row],[Merged Customer ID]],Table6_20[Merged Customer ID],Table6_20[Age])</f>
        <v>49.95</v>
      </c>
    </row>
    <row r="630" spans="1:17" x14ac:dyDescent="0.35">
      <c r="A630" s="22" t="s">
        <v>1742</v>
      </c>
      <c r="B630" s="22" t="str">
        <f>_xlfn.XLOOKUP(Table7[[#This Row],[Merged Customer ID]],Table2_1[Merged Customer ID],Table2_1[First Name])</f>
        <v>Cale</v>
      </c>
      <c r="C630" s="22">
        <f>_xlfn.XLOOKUP(Table7[[#This Row],[Merged Customer ID]],Table3__3_16[Customer ID],Table3__3_16[BMI])</f>
        <v>54.59</v>
      </c>
      <c r="D630" s="22">
        <f>_xlfn.XLOOKUP(Table7[[#This Row],[Merged Customer ID]],Table3__3_16[Customer ID],Table3__3_16[HBA1C])</f>
        <v>4.22</v>
      </c>
      <c r="E630" s="22" t="str">
        <f>_xlfn.XLOOKUP(Table7[[#This Row],[Merged Customer ID]],Table3__3_16[Customer ID],Table3__3_16[Heart Issues])</f>
        <v>Yes</v>
      </c>
      <c r="F630" s="22" t="str">
        <f>_xlfn.XLOOKUP(Table7[[#This Row],[Merged Customer ID]],Table3__3_16[Customer ID],Table3__3_16[Any Transplants])</f>
        <v>No</v>
      </c>
      <c r="G630" s="22" t="str">
        <f>_xlfn.XLOOKUP(Table7[[#This Row],[Merged Customer ID]],Table3__3_16[Customer ID],Table3__3_16[Cancer history])</f>
        <v>No</v>
      </c>
      <c r="H630" s="22">
        <f>_xlfn.XLOOKUP(Table7[[#This Row],[Merged Customer ID]],Table3__3_16[Customer ID],Table3__3_16[NumberOfMajorSurgeries])</f>
        <v>1</v>
      </c>
      <c r="I630" s="22" t="str">
        <f>_xlfn.XLOOKUP(Table7[[#This Row],[Merged Customer ID]],Table3__3_16[Customer ID],Table3__3_16[smoker])</f>
        <v>No</v>
      </c>
      <c r="J630" s="22" t="str">
        <f>_xlfn.XLOOKUP(Table7[[#This Row],[Merged Customer ID]],Table3__3_16[Customer ID],Table3__3_16[Weight Status])</f>
        <v>Obesity</v>
      </c>
      <c r="K630" s="22" t="str">
        <f>_xlfn.XLOOKUP(Table7[[#This Row],[Merged Customer ID]],Table3__3_16[Customer ID],Table3__3_16[Sugar Status])</f>
        <v>Normal</v>
      </c>
      <c r="L630" s="25">
        <f>_xlfn.XLOOKUP(Table7[[#This Row],[Merged Customer ID]],Table6_20[Merged Customer ID],Table6_20[Date of Birth])</f>
        <v>32499</v>
      </c>
      <c r="M630" s="29">
        <f>_xlfn.XLOOKUP(Table7[[#This Row],[Merged Customer ID]],Table6_20[Merged Customer ID],Table6_20[charges],"0",0)</f>
        <v>15646.28</v>
      </c>
      <c r="N630" s="29" t="str">
        <f>_xlfn.XLOOKUP(Table7[[#This Row],[Merged Customer ID]],Table6_20[Merged Customer ID],Table6_20[Hospital tier])</f>
        <v>tier - 2</v>
      </c>
      <c r="O630" s="29" t="str">
        <f>_xlfn.XLOOKUP(Table7[[#This Row],[Merged Customer ID]],Table6_20[Merged Customer ID],Table6_20[City tier])</f>
        <v>tier - 2</v>
      </c>
      <c r="P630" s="29" t="str">
        <f>_xlfn.XLOOKUP(Table7[[#This Row],[Merged Customer ID]],Table6_20[Merged Customer ID],Table6_20[State ID])</f>
        <v>R1011</v>
      </c>
      <c r="Q630" s="35">
        <f>_xlfn.XLOOKUP(Table7[[#This Row],[Merged Customer ID]],Table6_20[Merged Customer ID],Table6_20[Age])</f>
        <v>34.461111111111109</v>
      </c>
    </row>
    <row r="631" spans="1:17" x14ac:dyDescent="0.35">
      <c r="A631" s="23" t="s">
        <v>1741</v>
      </c>
      <c r="B631" s="23" t="str">
        <f>_xlfn.XLOOKUP(Table7[[#This Row],[Merged Customer ID]],Table2_1[Merged Customer ID],Table2_1[First Name])</f>
        <v>Phillips</v>
      </c>
      <c r="C631" s="23">
        <f>_xlfn.XLOOKUP(Table7[[#This Row],[Merged Customer ID]],Table3__3_16[Customer ID],Table3__3_16[BMI])</f>
        <v>32.965000000000003</v>
      </c>
      <c r="D631" s="23">
        <f>_xlfn.XLOOKUP(Table7[[#This Row],[Merged Customer ID]],Table3__3_16[Customer ID],Table3__3_16[HBA1C])</f>
        <v>11.78</v>
      </c>
      <c r="E631" s="22" t="str">
        <f>_xlfn.XLOOKUP(Table7[[#This Row],[Merged Customer ID]],Table3__3_16[Customer ID],Table3__3_16[Heart Issues])</f>
        <v>No</v>
      </c>
      <c r="F631" s="23" t="str">
        <f>_xlfn.XLOOKUP(Table7[[#This Row],[Merged Customer ID]],Table3__3_16[Customer ID],Table3__3_16[Any Transplants])</f>
        <v>No</v>
      </c>
      <c r="G631" s="23" t="str">
        <f>_xlfn.XLOOKUP(Table7[[#This Row],[Merged Customer ID]],Table3__3_16[Customer ID],Table3__3_16[Cancer history])</f>
        <v>No</v>
      </c>
      <c r="H631" s="23">
        <f>_xlfn.XLOOKUP(Table7[[#This Row],[Merged Customer ID]],Table3__3_16[Customer ID],Table3__3_16[NumberOfMajorSurgeries])</f>
        <v>0</v>
      </c>
      <c r="I631" s="23" t="str">
        <f>_xlfn.XLOOKUP(Table7[[#This Row],[Merged Customer ID]],Table3__3_16[Customer ID],Table3__3_16[smoker])</f>
        <v>No</v>
      </c>
      <c r="J631" s="23" t="str">
        <f>_xlfn.XLOOKUP(Table7[[#This Row],[Merged Customer ID]],Table3__3_16[Customer ID],Table3__3_16[Weight Status])</f>
        <v>Obesity</v>
      </c>
      <c r="K631" s="23" t="str">
        <f>_xlfn.XLOOKUP(Table7[[#This Row],[Merged Customer ID]],Table3__3_16[Customer ID],Table3__3_16[Sugar Status])</f>
        <v>Diabetes</v>
      </c>
      <c r="L631" s="26">
        <f>_xlfn.XLOOKUP(Table7[[#This Row],[Merged Customer ID]],Table6_20[Merged Customer ID],Table6_20[Date of Birth])</f>
        <v>22073</v>
      </c>
      <c r="M631" s="30">
        <f>_xlfn.XLOOKUP(Table7[[#This Row],[Merged Customer ID]],Table6_20[Merged Customer ID],Table6_20[charges],"0",0)</f>
        <v>15612.19</v>
      </c>
      <c r="N631" s="30" t="str">
        <f>_xlfn.XLOOKUP(Table7[[#This Row],[Merged Customer ID]],Table6_20[Merged Customer ID],Table6_20[Hospital tier])</f>
        <v>tier - 2</v>
      </c>
      <c r="O631" s="30" t="str">
        <f>_xlfn.XLOOKUP(Table7[[#This Row],[Merged Customer ID]],Table6_20[Merged Customer ID],Table6_20[City tier])</f>
        <v>tier - 2</v>
      </c>
      <c r="P631" s="30" t="str">
        <f>_xlfn.XLOOKUP(Table7[[#This Row],[Merged Customer ID]],Table6_20[Merged Customer ID],Table6_20[State ID])</f>
        <v>R1012</v>
      </c>
      <c r="Q631" s="36">
        <f>_xlfn.XLOOKUP(Table7[[#This Row],[Merged Customer ID]],Table6_20[Merged Customer ID],Table6_20[Age])</f>
        <v>63.005555555555553</v>
      </c>
    </row>
    <row r="632" spans="1:17" x14ac:dyDescent="0.35">
      <c r="A632" s="22" t="s">
        <v>1740</v>
      </c>
      <c r="B632" s="22" t="str">
        <f>_xlfn.XLOOKUP(Table7[[#This Row],[Merged Customer ID]],Table2_1[Merged Customer ID],Table2_1[First Name])</f>
        <v>Stewart</v>
      </c>
      <c r="C632" s="22">
        <f>_xlfn.XLOOKUP(Table7[[#This Row],[Merged Customer ID]],Table3__3_16[Customer ID],Table3__3_16[BMI])</f>
        <v>38.049999999999997</v>
      </c>
      <c r="D632" s="22">
        <f>_xlfn.XLOOKUP(Table7[[#This Row],[Merged Customer ID]],Table3__3_16[Customer ID],Table3__3_16[HBA1C])</f>
        <v>9.6199999999999992</v>
      </c>
      <c r="E632" s="22" t="str">
        <f>_xlfn.XLOOKUP(Table7[[#This Row],[Merged Customer ID]],Table3__3_16[Customer ID],Table3__3_16[Heart Issues])</f>
        <v>No</v>
      </c>
      <c r="F632" s="22" t="str">
        <f>_xlfn.XLOOKUP(Table7[[#This Row],[Merged Customer ID]],Table3__3_16[Customer ID],Table3__3_16[Any Transplants])</f>
        <v>No</v>
      </c>
      <c r="G632" s="22" t="str">
        <f>_xlfn.XLOOKUP(Table7[[#This Row],[Merged Customer ID]],Table3__3_16[Customer ID],Table3__3_16[Cancer history])</f>
        <v>No</v>
      </c>
      <c r="H632" s="22">
        <f>_xlfn.XLOOKUP(Table7[[#This Row],[Merged Customer ID]],Table3__3_16[Customer ID],Table3__3_16[NumberOfMajorSurgeries])</f>
        <v>0</v>
      </c>
      <c r="I632" s="22" t="str">
        <f>_xlfn.XLOOKUP(Table7[[#This Row],[Merged Customer ID]],Table3__3_16[Customer ID],Table3__3_16[smoker])</f>
        <v>No</v>
      </c>
      <c r="J632" s="22" t="str">
        <f>_xlfn.XLOOKUP(Table7[[#This Row],[Merged Customer ID]],Table3__3_16[Customer ID],Table3__3_16[Weight Status])</f>
        <v>Obesity</v>
      </c>
      <c r="K632" s="22" t="str">
        <f>_xlfn.XLOOKUP(Table7[[#This Row],[Merged Customer ID]],Table3__3_16[Customer ID],Table3__3_16[Sugar Status])</f>
        <v>Diabetes</v>
      </c>
      <c r="L632" s="25">
        <f>_xlfn.XLOOKUP(Table7[[#This Row],[Merged Customer ID]],Table6_20[Merged Customer ID],Table6_20[Date of Birth])</f>
        <v>24043</v>
      </c>
      <c r="M632" s="29">
        <f>_xlfn.XLOOKUP(Table7[[#This Row],[Merged Customer ID]],Table6_20[Merged Customer ID],Table6_20[charges],"0",0)</f>
        <v>15608.58</v>
      </c>
      <c r="N632" s="29" t="str">
        <f>_xlfn.XLOOKUP(Table7[[#This Row],[Merged Customer ID]],Table6_20[Merged Customer ID],Table6_20[Hospital tier])</f>
        <v>tier - 2</v>
      </c>
      <c r="O632" s="29" t="str">
        <f>_xlfn.XLOOKUP(Table7[[#This Row],[Merged Customer ID]],Table6_20[Merged Customer ID],Table6_20[City tier])</f>
        <v>tier - 2</v>
      </c>
      <c r="P632" s="29" t="str">
        <f>_xlfn.XLOOKUP(Table7[[#This Row],[Merged Customer ID]],Table6_20[Merged Customer ID],Table6_20[State ID])</f>
        <v>R1026</v>
      </c>
      <c r="Q632" s="35">
        <f>_xlfn.XLOOKUP(Table7[[#This Row],[Merged Customer ID]],Table6_20[Merged Customer ID],Table6_20[Age])</f>
        <v>57.611111111111114</v>
      </c>
    </row>
    <row r="633" spans="1:17" x14ac:dyDescent="0.35">
      <c r="A633" s="23" t="s">
        <v>1739</v>
      </c>
      <c r="B633" s="23" t="str">
        <f>_xlfn.XLOOKUP(Table7[[#This Row],[Merged Customer ID]],Table2_1[Merged Customer ID],Table2_1[First Name])</f>
        <v>Drotz</v>
      </c>
      <c r="C633" s="23">
        <f>_xlfn.XLOOKUP(Table7[[#This Row],[Merged Customer ID]],Table3__3_16[Customer ID],Table3__3_16[BMI])</f>
        <v>46.14</v>
      </c>
      <c r="D633" s="23">
        <f>_xlfn.XLOOKUP(Table7[[#This Row],[Merged Customer ID]],Table3__3_16[Customer ID],Table3__3_16[HBA1C])</f>
        <v>10.78</v>
      </c>
      <c r="E633" s="22" t="str">
        <f>_xlfn.XLOOKUP(Table7[[#This Row],[Merged Customer ID]],Table3__3_16[Customer ID],Table3__3_16[Heart Issues])</f>
        <v>No</v>
      </c>
      <c r="F633" s="23" t="str">
        <f>_xlfn.XLOOKUP(Table7[[#This Row],[Merged Customer ID]],Table3__3_16[Customer ID],Table3__3_16[Any Transplants])</f>
        <v>No</v>
      </c>
      <c r="G633" s="23" t="str">
        <f>_xlfn.XLOOKUP(Table7[[#This Row],[Merged Customer ID]],Table3__3_16[Customer ID],Table3__3_16[Cancer history])</f>
        <v>No</v>
      </c>
      <c r="H633" s="23">
        <f>_xlfn.XLOOKUP(Table7[[#This Row],[Merged Customer ID]],Table3__3_16[Customer ID],Table3__3_16[NumberOfMajorSurgeries])</f>
        <v>0</v>
      </c>
      <c r="I633" s="23" t="str">
        <f>_xlfn.XLOOKUP(Table7[[#This Row],[Merged Customer ID]],Table3__3_16[Customer ID],Table3__3_16[smoker])</f>
        <v>No</v>
      </c>
      <c r="J633" s="23" t="str">
        <f>_xlfn.XLOOKUP(Table7[[#This Row],[Merged Customer ID]],Table3__3_16[Customer ID],Table3__3_16[Weight Status])</f>
        <v>Obesity</v>
      </c>
      <c r="K633" s="23" t="str">
        <f>_xlfn.XLOOKUP(Table7[[#This Row],[Merged Customer ID]],Table3__3_16[Customer ID],Table3__3_16[Sugar Status])</f>
        <v>Diabetes</v>
      </c>
      <c r="L633" s="26">
        <f>_xlfn.XLOOKUP(Table7[[#This Row],[Merged Customer ID]],Table6_20[Merged Customer ID],Table6_20[Date of Birth])</f>
        <v>27240</v>
      </c>
      <c r="M633" s="30">
        <f>_xlfn.XLOOKUP(Table7[[#This Row],[Merged Customer ID]],Table6_20[Merged Customer ID],Table6_20[charges],"0",0)</f>
        <v>15556.67</v>
      </c>
      <c r="N633" s="30" t="str">
        <f>_xlfn.XLOOKUP(Table7[[#This Row],[Merged Customer ID]],Table6_20[Merged Customer ID],Table6_20[Hospital tier])</f>
        <v>tier - 2</v>
      </c>
      <c r="O633" s="30" t="str">
        <f>_xlfn.XLOOKUP(Table7[[#This Row],[Merged Customer ID]],Table6_20[Merged Customer ID],Table6_20[City tier])</f>
        <v>tier - 2</v>
      </c>
      <c r="P633" s="30" t="str">
        <f>_xlfn.XLOOKUP(Table7[[#This Row],[Merged Customer ID]],Table6_20[Merged Customer ID],Table6_20[State ID])</f>
        <v>R1012</v>
      </c>
      <c r="Q633" s="36">
        <f>_xlfn.XLOOKUP(Table7[[#This Row],[Merged Customer ID]],Table6_20[Merged Customer ID],Table6_20[Age])</f>
        <v>48.855555555555554</v>
      </c>
    </row>
    <row r="634" spans="1:17" x14ac:dyDescent="0.35">
      <c r="A634" s="22" t="s">
        <v>1738</v>
      </c>
      <c r="B634" s="22" t="str">
        <f>_xlfn.XLOOKUP(Table7[[#This Row],[Merged Customer ID]],Table2_1[Merged Customer ID],Table2_1[First Name])</f>
        <v>Mutai</v>
      </c>
      <c r="C634" s="22">
        <f>_xlfn.XLOOKUP(Table7[[#This Row],[Merged Customer ID]],Table3__3_16[Customer ID],Table3__3_16[BMI])</f>
        <v>41.325000000000003</v>
      </c>
      <c r="D634" s="22">
        <f>_xlfn.XLOOKUP(Table7[[#This Row],[Merged Customer ID]],Table3__3_16[Customer ID],Table3__3_16[HBA1C])</f>
        <v>5.1100000000000003</v>
      </c>
      <c r="E634" s="22" t="str">
        <f>_xlfn.XLOOKUP(Table7[[#This Row],[Merged Customer ID]],Table3__3_16[Customer ID],Table3__3_16[Heart Issues])</f>
        <v>Yes</v>
      </c>
      <c r="F634" s="22" t="str">
        <f>_xlfn.XLOOKUP(Table7[[#This Row],[Merged Customer ID]],Table3__3_16[Customer ID],Table3__3_16[Any Transplants])</f>
        <v>No</v>
      </c>
      <c r="G634" s="22" t="str">
        <f>_xlfn.XLOOKUP(Table7[[#This Row],[Merged Customer ID]],Table3__3_16[Customer ID],Table3__3_16[Cancer history])</f>
        <v>No</v>
      </c>
      <c r="H634" s="22">
        <f>_xlfn.XLOOKUP(Table7[[#This Row],[Merged Customer ID]],Table3__3_16[Customer ID],Table3__3_16[NumberOfMajorSurgeries])</f>
        <v>2</v>
      </c>
      <c r="I634" s="22" t="str">
        <f>_xlfn.XLOOKUP(Table7[[#This Row],[Merged Customer ID]],Table3__3_16[Customer ID],Table3__3_16[smoker])</f>
        <v>No</v>
      </c>
      <c r="J634" s="22" t="str">
        <f>_xlfn.XLOOKUP(Table7[[#This Row],[Merged Customer ID]],Table3__3_16[Customer ID],Table3__3_16[Weight Status])</f>
        <v>Obesity</v>
      </c>
      <c r="K634" s="22" t="str">
        <f>_xlfn.XLOOKUP(Table7[[#This Row],[Merged Customer ID]],Table3__3_16[Customer ID],Table3__3_16[Sugar Status])</f>
        <v>Normal</v>
      </c>
      <c r="L634" s="25">
        <f>_xlfn.XLOOKUP(Table7[[#This Row],[Merged Customer ID]],Table6_20[Merged Customer ID],Table6_20[Date of Birth])</f>
        <v>21825</v>
      </c>
      <c r="M634" s="29">
        <f>_xlfn.XLOOKUP(Table7[[#This Row],[Merged Customer ID]],Table6_20[Merged Customer ID],Table6_20[charges],"0",0)</f>
        <v>15555.19</v>
      </c>
      <c r="N634" s="29" t="str">
        <f>_xlfn.XLOOKUP(Table7[[#This Row],[Merged Customer ID]],Table6_20[Merged Customer ID],Table6_20[Hospital tier])</f>
        <v>tier - 2</v>
      </c>
      <c r="O634" s="29" t="str">
        <f>_xlfn.XLOOKUP(Table7[[#This Row],[Merged Customer ID]],Table6_20[Merged Customer ID],Table6_20[City tier])</f>
        <v>tier - 3</v>
      </c>
      <c r="P634" s="29" t="str">
        <f>_xlfn.XLOOKUP(Table7[[#This Row],[Merged Customer ID]],Table6_20[Merged Customer ID],Table6_20[State ID])</f>
        <v>R1012</v>
      </c>
      <c r="Q634" s="35">
        <f>_xlfn.XLOOKUP(Table7[[#This Row],[Merged Customer ID]],Table6_20[Merged Customer ID],Table6_20[Age])</f>
        <v>63.68333333333333</v>
      </c>
    </row>
    <row r="635" spans="1:17" x14ac:dyDescent="0.35">
      <c r="A635" s="23" t="s">
        <v>1737</v>
      </c>
      <c r="B635" s="23" t="str">
        <f>_xlfn.XLOOKUP(Table7[[#This Row],[Merged Customer ID]],Table2_1[Merged Customer ID],Table2_1[First Name])</f>
        <v>Lovlien</v>
      </c>
      <c r="C635" s="23">
        <f>_xlfn.XLOOKUP(Table7[[#This Row],[Merged Customer ID]],Table3__3_16[Customer ID],Table3__3_16[BMI])</f>
        <v>44.64</v>
      </c>
      <c r="D635" s="23">
        <f>_xlfn.XLOOKUP(Table7[[#This Row],[Merged Customer ID]],Table3__3_16[Customer ID],Table3__3_16[HBA1C])</f>
        <v>7.18</v>
      </c>
      <c r="E635" s="22" t="str">
        <f>_xlfn.XLOOKUP(Table7[[#This Row],[Merged Customer ID]],Table3__3_16[Customer ID],Table3__3_16[Heart Issues])</f>
        <v>No</v>
      </c>
      <c r="F635" s="23" t="str">
        <f>_xlfn.XLOOKUP(Table7[[#This Row],[Merged Customer ID]],Table3__3_16[Customer ID],Table3__3_16[Any Transplants])</f>
        <v>No</v>
      </c>
      <c r="G635" s="23" t="str">
        <f>_xlfn.XLOOKUP(Table7[[#This Row],[Merged Customer ID]],Table3__3_16[Customer ID],Table3__3_16[Cancer history])</f>
        <v>No</v>
      </c>
      <c r="H635" s="23">
        <f>_xlfn.XLOOKUP(Table7[[#This Row],[Merged Customer ID]],Table3__3_16[Customer ID],Table3__3_16[NumberOfMajorSurgeries])</f>
        <v>0</v>
      </c>
      <c r="I635" s="23" t="str">
        <f>_xlfn.XLOOKUP(Table7[[#This Row],[Merged Customer ID]],Table3__3_16[Customer ID],Table3__3_16[smoker])</f>
        <v>No</v>
      </c>
      <c r="J635" s="23" t="str">
        <f>_xlfn.XLOOKUP(Table7[[#This Row],[Merged Customer ID]],Table3__3_16[Customer ID],Table3__3_16[Weight Status])</f>
        <v>Obesity</v>
      </c>
      <c r="K635" s="23" t="str">
        <f>_xlfn.XLOOKUP(Table7[[#This Row],[Merged Customer ID]],Table3__3_16[Customer ID],Table3__3_16[Sugar Status])</f>
        <v>Diabetes</v>
      </c>
      <c r="L635" s="26">
        <f>_xlfn.XLOOKUP(Table7[[#This Row],[Merged Customer ID]],Table6_20[Merged Customer ID],Table6_20[Date of Birth])</f>
        <v>27208</v>
      </c>
      <c r="M635" s="30">
        <f>_xlfn.XLOOKUP(Table7[[#This Row],[Merged Customer ID]],Table6_20[Merged Customer ID],Table6_20[charges],"0",0)</f>
        <v>15532.16</v>
      </c>
      <c r="N635" s="30" t="str">
        <f>_xlfn.XLOOKUP(Table7[[#This Row],[Merged Customer ID]],Table6_20[Merged Customer ID],Table6_20[Hospital tier])</f>
        <v>tier - 2</v>
      </c>
      <c r="O635" s="30" t="str">
        <f>_xlfn.XLOOKUP(Table7[[#This Row],[Merged Customer ID]],Table6_20[Merged Customer ID],Table6_20[City tier])</f>
        <v>tier - 2</v>
      </c>
      <c r="P635" s="30" t="str">
        <f>_xlfn.XLOOKUP(Table7[[#This Row],[Merged Customer ID]],Table6_20[Merged Customer ID],Table6_20[State ID])</f>
        <v>R1026</v>
      </c>
      <c r="Q635" s="36">
        <f>_xlfn.XLOOKUP(Table7[[#This Row],[Merged Customer ID]],Table6_20[Merged Customer ID],Table6_20[Age])</f>
        <v>48.944444444444443</v>
      </c>
    </row>
    <row r="636" spans="1:17" x14ac:dyDescent="0.35">
      <c r="A636" s="22" t="s">
        <v>1736</v>
      </c>
      <c r="B636" s="22" t="str">
        <f>_xlfn.XLOOKUP(Table7[[#This Row],[Merged Customer ID]],Table2_1[Merged Customer ID],Table2_1[First Name])</f>
        <v>Bruns</v>
      </c>
      <c r="C636" s="22">
        <f>_xlfn.XLOOKUP(Table7[[#This Row],[Merged Customer ID]],Table3__3_16[Customer ID],Table3__3_16[BMI])</f>
        <v>25.175000000000001</v>
      </c>
      <c r="D636" s="22">
        <f>_xlfn.XLOOKUP(Table7[[#This Row],[Merged Customer ID]],Table3__3_16[Customer ID],Table3__3_16[HBA1C])</f>
        <v>4.96</v>
      </c>
      <c r="E636" s="22" t="str">
        <f>_xlfn.XLOOKUP(Table7[[#This Row],[Merged Customer ID]],Table3__3_16[Customer ID],Table3__3_16[Heart Issues])</f>
        <v>No</v>
      </c>
      <c r="F636" s="22" t="str">
        <f>_xlfn.XLOOKUP(Table7[[#This Row],[Merged Customer ID]],Table3__3_16[Customer ID],Table3__3_16[Any Transplants])</f>
        <v>Yes</v>
      </c>
      <c r="G636" s="22" t="str">
        <f>_xlfn.XLOOKUP(Table7[[#This Row],[Merged Customer ID]],Table3__3_16[Customer ID],Table3__3_16[Cancer history])</f>
        <v>No</v>
      </c>
      <c r="H636" s="22">
        <f>_xlfn.XLOOKUP(Table7[[#This Row],[Merged Customer ID]],Table3__3_16[Customer ID],Table3__3_16[NumberOfMajorSurgeries])</f>
        <v>1</v>
      </c>
      <c r="I636" s="22" t="str">
        <f>_xlfn.XLOOKUP(Table7[[#This Row],[Merged Customer ID]],Table3__3_16[Customer ID],Table3__3_16[smoker])</f>
        <v>No</v>
      </c>
      <c r="J636" s="22" t="str">
        <f>_xlfn.XLOOKUP(Table7[[#This Row],[Merged Customer ID]],Table3__3_16[Customer ID],Table3__3_16[Weight Status])</f>
        <v>Overweight</v>
      </c>
      <c r="K636" s="22" t="str">
        <f>_xlfn.XLOOKUP(Table7[[#This Row],[Merged Customer ID]],Table3__3_16[Customer ID],Table3__3_16[Sugar Status])</f>
        <v>Normal</v>
      </c>
      <c r="L636" s="25">
        <f>_xlfn.XLOOKUP(Table7[[#This Row],[Merged Customer ID]],Table6_20[Merged Customer ID],Table6_20[Date of Birth])</f>
        <v>38185</v>
      </c>
      <c r="M636" s="29">
        <f>_xlfn.XLOOKUP(Table7[[#This Row],[Merged Customer ID]],Table6_20[Merged Customer ID],Table6_20[charges],"0",0)</f>
        <v>15518.18</v>
      </c>
      <c r="N636" s="29" t="str">
        <f>_xlfn.XLOOKUP(Table7[[#This Row],[Merged Customer ID]],Table6_20[Merged Customer ID],Table6_20[Hospital tier])</f>
        <v>tier - 2</v>
      </c>
      <c r="O636" s="29" t="str">
        <f>_xlfn.XLOOKUP(Table7[[#This Row],[Merged Customer ID]],Table6_20[Merged Customer ID],Table6_20[City tier])</f>
        <v>tier - 3</v>
      </c>
      <c r="P636" s="29" t="str">
        <f>_xlfn.XLOOKUP(Table7[[#This Row],[Merged Customer ID]],Table6_20[Merged Customer ID],Table6_20[State ID])</f>
        <v>R1015</v>
      </c>
      <c r="Q636" s="35">
        <f>_xlfn.XLOOKUP(Table7[[#This Row],[Merged Customer ID]],Table6_20[Merged Customer ID],Table6_20[Age])</f>
        <v>18.891666666666666</v>
      </c>
    </row>
    <row r="637" spans="1:17" x14ac:dyDescent="0.35">
      <c r="A637" s="23" t="s">
        <v>1735</v>
      </c>
      <c r="B637" s="23" t="str">
        <f>_xlfn.XLOOKUP(Table7[[#This Row],[Merged Customer ID]],Table2_1[Merged Customer ID],Table2_1[First Name])</f>
        <v>Stoney</v>
      </c>
      <c r="C637" s="23">
        <f>_xlfn.XLOOKUP(Table7[[#This Row],[Merged Customer ID]],Table3__3_16[Customer ID],Table3__3_16[BMI])</f>
        <v>43.11</v>
      </c>
      <c r="D637" s="23">
        <f>_xlfn.XLOOKUP(Table7[[#This Row],[Merged Customer ID]],Table3__3_16[Customer ID],Table3__3_16[HBA1C])</f>
        <v>4.67</v>
      </c>
      <c r="E637" s="22" t="str">
        <f>_xlfn.XLOOKUP(Table7[[#This Row],[Merged Customer ID]],Table3__3_16[Customer ID],Table3__3_16[Heart Issues])</f>
        <v>Yes</v>
      </c>
      <c r="F637" s="23" t="str">
        <f>_xlfn.XLOOKUP(Table7[[#This Row],[Merged Customer ID]],Table3__3_16[Customer ID],Table3__3_16[Any Transplants])</f>
        <v>No</v>
      </c>
      <c r="G637" s="23" t="str">
        <f>_xlfn.XLOOKUP(Table7[[#This Row],[Merged Customer ID]],Table3__3_16[Customer ID],Table3__3_16[Cancer history])</f>
        <v>No</v>
      </c>
      <c r="H637" s="23">
        <f>_xlfn.XLOOKUP(Table7[[#This Row],[Merged Customer ID]],Table3__3_16[Customer ID],Table3__3_16[NumberOfMajorSurgeries])</f>
        <v>0</v>
      </c>
      <c r="I637" s="23" t="str">
        <f>_xlfn.XLOOKUP(Table7[[#This Row],[Merged Customer ID]],Table3__3_16[Customer ID],Table3__3_16[smoker])</f>
        <v>No</v>
      </c>
      <c r="J637" s="23" t="str">
        <f>_xlfn.XLOOKUP(Table7[[#This Row],[Merged Customer ID]],Table3__3_16[Customer ID],Table3__3_16[Weight Status])</f>
        <v>Obesity</v>
      </c>
      <c r="K637" s="23" t="str">
        <f>_xlfn.XLOOKUP(Table7[[#This Row],[Merged Customer ID]],Table3__3_16[Customer ID],Table3__3_16[Sugar Status])</f>
        <v>Normal</v>
      </c>
      <c r="L637" s="26">
        <f>_xlfn.XLOOKUP(Table7[[#This Row],[Merged Customer ID]],Table6_20[Merged Customer ID],Table6_20[Date of Birth])</f>
        <v>27961</v>
      </c>
      <c r="M637" s="30">
        <f>_xlfn.XLOOKUP(Table7[[#This Row],[Merged Customer ID]],Table6_20[Merged Customer ID],Table6_20[charges],"0",0)</f>
        <v>15450.48</v>
      </c>
      <c r="N637" s="30" t="str">
        <f>_xlfn.XLOOKUP(Table7[[#This Row],[Merged Customer ID]],Table6_20[Merged Customer ID],Table6_20[Hospital tier])</f>
        <v>tier - 2</v>
      </c>
      <c r="O637" s="30" t="str">
        <f>_xlfn.XLOOKUP(Table7[[#This Row],[Merged Customer ID]],Table6_20[Merged Customer ID],Table6_20[City tier])</f>
        <v>tier - 1</v>
      </c>
      <c r="P637" s="30" t="str">
        <f>_xlfn.XLOOKUP(Table7[[#This Row],[Merged Customer ID]],Table6_20[Merged Customer ID],Table6_20[State ID])</f>
        <v>R1026</v>
      </c>
      <c r="Q637" s="36">
        <f>_xlfn.XLOOKUP(Table7[[#This Row],[Merged Customer ID]],Table6_20[Merged Customer ID],Table6_20[Age])</f>
        <v>46.883333333333333</v>
      </c>
    </row>
    <row r="638" spans="1:17" x14ac:dyDescent="0.35">
      <c r="A638" s="22" t="s">
        <v>1734</v>
      </c>
      <c r="B638" s="22" t="str">
        <f>_xlfn.XLOOKUP(Table7[[#This Row],[Merged Customer ID]],Table2_1[Merged Customer ID],Table2_1[First Name])</f>
        <v>Markert</v>
      </c>
      <c r="C638" s="22">
        <f>_xlfn.XLOOKUP(Table7[[#This Row],[Merged Customer ID]],Table3__3_16[Customer ID],Table3__3_16[BMI])</f>
        <v>53.32</v>
      </c>
      <c r="D638" s="22">
        <f>_xlfn.XLOOKUP(Table7[[#This Row],[Merged Customer ID]],Table3__3_16[Customer ID],Table3__3_16[HBA1C])</f>
        <v>5.0599999999999996</v>
      </c>
      <c r="E638" s="22" t="str">
        <f>_xlfn.XLOOKUP(Table7[[#This Row],[Merged Customer ID]],Table3__3_16[Customer ID],Table3__3_16[Heart Issues])</f>
        <v>No</v>
      </c>
      <c r="F638" s="22" t="str">
        <f>_xlfn.XLOOKUP(Table7[[#This Row],[Merged Customer ID]],Table3__3_16[Customer ID],Table3__3_16[Any Transplants])</f>
        <v>No</v>
      </c>
      <c r="G638" s="22" t="str">
        <f>_xlfn.XLOOKUP(Table7[[#This Row],[Merged Customer ID]],Table3__3_16[Customer ID],Table3__3_16[Cancer history])</f>
        <v>No</v>
      </c>
      <c r="H638" s="22">
        <f>_xlfn.XLOOKUP(Table7[[#This Row],[Merged Customer ID]],Table3__3_16[Customer ID],Table3__3_16[NumberOfMajorSurgeries])</f>
        <v>0</v>
      </c>
      <c r="I638" s="22" t="str">
        <f>_xlfn.XLOOKUP(Table7[[#This Row],[Merged Customer ID]],Table3__3_16[Customer ID],Table3__3_16[smoker])</f>
        <v>No</v>
      </c>
      <c r="J638" s="22" t="str">
        <f>_xlfn.XLOOKUP(Table7[[#This Row],[Merged Customer ID]],Table3__3_16[Customer ID],Table3__3_16[Weight Status])</f>
        <v>Obesity</v>
      </c>
      <c r="K638" s="22" t="str">
        <f>_xlfn.XLOOKUP(Table7[[#This Row],[Merged Customer ID]],Table3__3_16[Customer ID],Table3__3_16[Sugar Status])</f>
        <v>Normal</v>
      </c>
      <c r="L638" s="25">
        <f>_xlfn.XLOOKUP(Table7[[#This Row],[Merged Customer ID]],Table6_20[Merged Customer ID],Table6_20[Date of Birth])</f>
        <v>33171</v>
      </c>
      <c r="M638" s="29">
        <f>_xlfn.XLOOKUP(Table7[[#This Row],[Merged Customer ID]],Table6_20[Merged Customer ID],Table6_20[charges],"0",0)</f>
        <v>15440.2</v>
      </c>
      <c r="N638" s="29" t="str">
        <f>_xlfn.XLOOKUP(Table7[[#This Row],[Merged Customer ID]],Table6_20[Merged Customer ID],Table6_20[Hospital tier])</f>
        <v>tier - 2</v>
      </c>
      <c r="O638" s="29" t="str">
        <f>_xlfn.XLOOKUP(Table7[[#This Row],[Merged Customer ID]],Table6_20[Merged Customer ID],Table6_20[City tier])</f>
        <v>tier - 1</v>
      </c>
      <c r="P638" s="29" t="str">
        <f>_xlfn.XLOOKUP(Table7[[#This Row],[Merged Customer ID]],Table6_20[Merged Customer ID],Table6_20[State ID])</f>
        <v>R1012</v>
      </c>
      <c r="Q638" s="35">
        <f>_xlfn.XLOOKUP(Table7[[#This Row],[Merged Customer ID]],Table6_20[Merged Customer ID],Table6_20[Age])</f>
        <v>32.619444444444447</v>
      </c>
    </row>
    <row r="639" spans="1:17" x14ac:dyDescent="0.35">
      <c r="A639" s="23" t="s">
        <v>1733</v>
      </c>
      <c r="B639" s="23" t="str">
        <f>_xlfn.XLOOKUP(Table7[[#This Row],[Merged Customer ID]],Table2_1[Merged Customer ID],Table2_1[First Name])</f>
        <v>McLucas</v>
      </c>
      <c r="C639" s="23">
        <f>_xlfn.XLOOKUP(Table7[[#This Row],[Merged Customer ID]],Table3__3_16[Customer ID],Table3__3_16[BMI])</f>
        <v>38.04</v>
      </c>
      <c r="D639" s="23">
        <f>_xlfn.XLOOKUP(Table7[[#This Row],[Merged Customer ID]],Table3__3_16[Customer ID],Table3__3_16[HBA1C])</f>
        <v>5.0199999999999996</v>
      </c>
      <c r="E639" s="22" t="str">
        <f>_xlfn.XLOOKUP(Table7[[#This Row],[Merged Customer ID]],Table3__3_16[Customer ID],Table3__3_16[Heart Issues])</f>
        <v>Yes</v>
      </c>
      <c r="F639" s="23" t="str">
        <f>_xlfn.XLOOKUP(Table7[[#This Row],[Merged Customer ID]],Table3__3_16[Customer ID],Table3__3_16[Any Transplants])</f>
        <v>No</v>
      </c>
      <c r="G639" s="23" t="str">
        <f>_xlfn.XLOOKUP(Table7[[#This Row],[Merged Customer ID]],Table3__3_16[Customer ID],Table3__3_16[Cancer history])</f>
        <v>No</v>
      </c>
      <c r="H639" s="23">
        <f>_xlfn.XLOOKUP(Table7[[#This Row],[Merged Customer ID]],Table3__3_16[Customer ID],Table3__3_16[NumberOfMajorSurgeries])</f>
        <v>1</v>
      </c>
      <c r="I639" s="23" t="str">
        <f>_xlfn.XLOOKUP(Table7[[#This Row],[Merged Customer ID]],Table3__3_16[Customer ID],Table3__3_16[smoker])</f>
        <v>No</v>
      </c>
      <c r="J639" s="23" t="str">
        <f>_xlfn.XLOOKUP(Table7[[#This Row],[Merged Customer ID]],Table3__3_16[Customer ID],Table3__3_16[Weight Status])</f>
        <v>Obesity</v>
      </c>
      <c r="K639" s="23" t="str">
        <f>_xlfn.XLOOKUP(Table7[[#This Row],[Merged Customer ID]],Table3__3_16[Customer ID],Table3__3_16[Sugar Status])</f>
        <v>Normal</v>
      </c>
      <c r="L639" s="26">
        <f>_xlfn.XLOOKUP(Table7[[#This Row],[Merged Customer ID]],Table6_20[Merged Customer ID],Table6_20[Date of Birth])</f>
        <v>23624</v>
      </c>
      <c r="M639" s="30">
        <f>_xlfn.XLOOKUP(Table7[[#This Row],[Merged Customer ID]],Table6_20[Merged Customer ID],Table6_20[charges],"0",0)</f>
        <v>15377.77</v>
      </c>
      <c r="N639" s="30" t="str">
        <f>_xlfn.XLOOKUP(Table7[[#This Row],[Merged Customer ID]],Table6_20[Merged Customer ID],Table6_20[Hospital tier])</f>
        <v>tier - 2</v>
      </c>
      <c r="O639" s="30" t="str">
        <f>_xlfn.XLOOKUP(Table7[[#This Row],[Merged Customer ID]],Table6_20[Merged Customer ID],Table6_20[City tier])</f>
        <v>tier - 2</v>
      </c>
      <c r="P639" s="30" t="str">
        <f>_xlfn.XLOOKUP(Table7[[#This Row],[Merged Customer ID]],Table6_20[Merged Customer ID],Table6_20[State ID])</f>
        <v>R1012</v>
      </c>
      <c r="Q639" s="36">
        <f>_xlfn.XLOOKUP(Table7[[#This Row],[Merged Customer ID]],Table6_20[Merged Customer ID],Table6_20[Age])</f>
        <v>58.761111111111113</v>
      </c>
    </row>
    <row r="640" spans="1:17" x14ac:dyDescent="0.35">
      <c r="A640" s="22" t="s">
        <v>1732</v>
      </c>
      <c r="B640" s="22" t="str">
        <f>_xlfn.XLOOKUP(Table7[[#This Row],[Merged Customer ID]],Table2_1[Merged Customer ID],Table2_1[First Name])</f>
        <v>Erwin</v>
      </c>
      <c r="C640" s="22">
        <f>_xlfn.XLOOKUP(Table7[[#This Row],[Merged Customer ID]],Table3__3_16[Customer ID],Table3__3_16[BMI])</f>
        <v>37.9</v>
      </c>
      <c r="D640" s="22">
        <f>_xlfn.XLOOKUP(Table7[[#This Row],[Merged Customer ID]],Table3__3_16[Customer ID],Table3__3_16[HBA1C])</f>
        <v>7.76</v>
      </c>
      <c r="E640" s="22" t="str">
        <f>_xlfn.XLOOKUP(Table7[[#This Row],[Merged Customer ID]],Table3__3_16[Customer ID],Table3__3_16[Heart Issues])</f>
        <v>No</v>
      </c>
      <c r="F640" s="22" t="str">
        <f>_xlfn.XLOOKUP(Table7[[#This Row],[Merged Customer ID]],Table3__3_16[Customer ID],Table3__3_16[Any Transplants])</f>
        <v>No</v>
      </c>
      <c r="G640" s="22" t="str">
        <f>_xlfn.XLOOKUP(Table7[[#This Row],[Merged Customer ID]],Table3__3_16[Customer ID],Table3__3_16[Cancer history])</f>
        <v>No</v>
      </c>
      <c r="H640" s="22">
        <f>_xlfn.XLOOKUP(Table7[[#This Row],[Merged Customer ID]],Table3__3_16[Customer ID],Table3__3_16[NumberOfMajorSurgeries])</f>
        <v>0</v>
      </c>
      <c r="I640" s="22" t="str">
        <f>_xlfn.XLOOKUP(Table7[[#This Row],[Merged Customer ID]],Table3__3_16[Customer ID],Table3__3_16[smoker])</f>
        <v>No</v>
      </c>
      <c r="J640" s="22" t="str">
        <f>_xlfn.XLOOKUP(Table7[[#This Row],[Merged Customer ID]],Table3__3_16[Customer ID],Table3__3_16[Weight Status])</f>
        <v>Obesity</v>
      </c>
      <c r="K640" s="22" t="str">
        <f>_xlfn.XLOOKUP(Table7[[#This Row],[Merged Customer ID]],Table3__3_16[Customer ID],Table3__3_16[Sugar Status])</f>
        <v>Diabetes</v>
      </c>
      <c r="L640" s="25">
        <f>_xlfn.XLOOKUP(Table7[[#This Row],[Merged Customer ID]],Table6_20[Merged Customer ID],Table6_20[Date of Birth])</f>
        <v>22895</v>
      </c>
      <c r="M640" s="29">
        <f>_xlfn.XLOOKUP(Table7[[#This Row],[Merged Customer ID]],Table6_20[Merged Customer ID],Table6_20[charges],"0",0)</f>
        <v>15368.22</v>
      </c>
      <c r="N640" s="29" t="str">
        <f>_xlfn.XLOOKUP(Table7[[#This Row],[Merged Customer ID]],Table6_20[Merged Customer ID],Table6_20[Hospital tier])</f>
        <v>tier - 2</v>
      </c>
      <c r="O640" s="29" t="str">
        <f>_xlfn.XLOOKUP(Table7[[#This Row],[Merged Customer ID]],Table6_20[Merged Customer ID],Table6_20[City tier])</f>
        <v>tier - 2</v>
      </c>
      <c r="P640" s="29" t="str">
        <f>_xlfn.XLOOKUP(Table7[[#This Row],[Merged Customer ID]],Table6_20[Merged Customer ID],Table6_20[State ID])</f>
        <v>R1011</v>
      </c>
      <c r="Q640" s="35">
        <f>_xlfn.XLOOKUP(Table7[[#This Row],[Merged Customer ID]],Table6_20[Merged Customer ID],Table6_20[Age])</f>
        <v>60.755555555555553</v>
      </c>
    </row>
    <row r="641" spans="1:17" x14ac:dyDescent="0.35">
      <c r="A641" s="23" t="s">
        <v>1731</v>
      </c>
      <c r="B641" s="23" t="str">
        <f>_xlfn.XLOOKUP(Table7[[#This Row],[Merged Customer ID]],Table2_1[Merged Customer ID],Table2_1[First Name])</f>
        <v>Osborne</v>
      </c>
      <c r="C641" s="23">
        <f>_xlfn.XLOOKUP(Table7[[#This Row],[Merged Customer ID]],Table3__3_16[Customer ID],Table3__3_16[BMI])</f>
        <v>39.6</v>
      </c>
      <c r="D641" s="23">
        <f>_xlfn.XLOOKUP(Table7[[#This Row],[Merged Customer ID]],Table3__3_16[Customer ID],Table3__3_16[HBA1C])</f>
        <v>9.32</v>
      </c>
      <c r="E641" s="22" t="str">
        <f>_xlfn.XLOOKUP(Table7[[#This Row],[Merged Customer ID]],Table3__3_16[Customer ID],Table3__3_16[Heart Issues])</f>
        <v>No</v>
      </c>
      <c r="F641" s="23" t="str">
        <f>_xlfn.XLOOKUP(Table7[[#This Row],[Merged Customer ID]],Table3__3_16[Customer ID],Table3__3_16[Any Transplants])</f>
        <v>No</v>
      </c>
      <c r="G641" s="23" t="str">
        <f>_xlfn.XLOOKUP(Table7[[#This Row],[Merged Customer ID]],Table3__3_16[Customer ID],Table3__3_16[Cancer history])</f>
        <v>No</v>
      </c>
      <c r="H641" s="23">
        <f>_xlfn.XLOOKUP(Table7[[#This Row],[Merged Customer ID]],Table3__3_16[Customer ID],Table3__3_16[NumberOfMajorSurgeries])</f>
        <v>0</v>
      </c>
      <c r="I641" s="23" t="str">
        <f>_xlfn.XLOOKUP(Table7[[#This Row],[Merged Customer ID]],Table3__3_16[Customer ID],Table3__3_16[smoker])</f>
        <v>No</v>
      </c>
      <c r="J641" s="23" t="str">
        <f>_xlfn.XLOOKUP(Table7[[#This Row],[Merged Customer ID]],Table3__3_16[Customer ID],Table3__3_16[Weight Status])</f>
        <v>Obesity</v>
      </c>
      <c r="K641" s="23" t="str">
        <f>_xlfn.XLOOKUP(Table7[[#This Row],[Merged Customer ID]],Table3__3_16[Customer ID],Table3__3_16[Sugar Status])</f>
        <v>Diabetes</v>
      </c>
      <c r="L641" s="26">
        <f>_xlfn.XLOOKUP(Table7[[#This Row],[Merged Customer ID]],Table6_20[Merged Customer ID],Table6_20[Date of Birth])</f>
        <v>25037</v>
      </c>
      <c r="M641" s="30">
        <f>_xlfn.XLOOKUP(Table7[[#This Row],[Merged Customer ID]],Table6_20[Merged Customer ID],Table6_20[charges],"0",0)</f>
        <v>15363.77</v>
      </c>
      <c r="N641" s="30" t="str">
        <f>_xlfn.XLOOKUP(Table7[[#This Row],[Merged Customer ID]],Table6_20[Merged Customer ID],Table6_20[Hospital tier])</f>
        <v>tier - 2</v>
      </c>
      <c r="O641" s="30" t="str">
        <f>_xlfn.XLOOKUP(Table7[[#This Row],[Merged Customer ID]],Table6_20[Merged Customer ID],Table6_20[City tier])</f>
        <v>tier - 1</v>
      </c>
      <c r="P641" s="30" t="str">
        <f>_xlfn.XLOOKUP(Table7[[#This Row],[Merged Customer ID]],Table6_20[Merged Customer ID],Table6_20[State ID])</f>
        <v>R1026</v>
      </c>
      <c r="Q641" s="36">
        <f>_xlfn.XLOOKUP(Table7[[#This Row],[Merged Customer ID]],Table6_20[Merged Customer ID],Table6_20[Age])</f>
        <v>54.888888888888886</v>
      </c>
    </row>
    <row r="642" spans="1:17" x14ac:dyDescent="0.35">
      <c r="A642" s="22" t="s">
        <v>1730</v>
      </c>
      <c r="B642" s="22" t="str">
        <f>_xlfn.XLOOKUP(Table7[[#This Row],[Merged Customer ID]],Table2_1[Merged Customer ID],Table2_1[First Name])</f>
        <v>Otsuka</v>
      </c>
      <c r="C642" s="22">
        <f>_xlfn.XLOOKUP(Table7[[#This Row],[Merged Customer ID]],Table3__3_16[Customer ID],Table3__3_16[BMI])</f>
        <v>50.92</v>
      </c>
      <c r="D642" s="22">
        <f>_xlfn.XLOOKUP(Table7[[#This Row],[Merged Customer ID]],Table3__3_16[Customer ID],Table3__3_16[HBA1C])</f>
        <v>5.31</v>
      </c>
      <c r="E642" s="22" t="str">
        <f>_xlfn.XLOOKUP(Table7[[#This Row],[Merged Customer ID]],Table3__3_16[Customer ID],Table3__3_16[Heart Issues])</f>
        <v>Yes</v>
      </c>
      <c r="F642" s="22" t="str">
        <f>_xlfn.XLOOKUP(Table7[[#This Row],[Merged Customer ID]],Table3__3_16[Customer ID],Table3__3_16[Any Transplants])</f>
        <v>No</v>
      </c>
      <c r="G642" s="22" t="str">
        <f>_xlfn.XLOOKUP(Table7[[#This Row],[Merged Customer ID]],Table3__3_16[Customer ID],Table3__3_16[Cancer history])</f>
        <v>No</v>
      </c>
      <c r="H642" s="22">
        <f>_xlfn.XLOOKUP(Table7[[#This Row],[Merged Customer ID]],Table3__3_16[Customer ID],Table3__3_16[NumberOfMajorSurgeries])</f>
        <v>1</v>
      </c>
      <c r="I642" s="22" t="str">
        <f>_xlfn.XLOOKUP(Table7[[#This Row],[Merged Customer ID]],Table3__3_16[Customer ID],Table3__3_16[smoker])</f>
        <v>No</v>
      </c>
      <c r="J642" s="22" t="str">
        <f>_xlfn.XLOOKUP(Table7[[#This Row],[Merged Customer ID]],Table3__3_16[Customer ID],Table3__3_16[Weight Status])</f>
        <v>Obesity</v>
      </c>
      <c r="K642" s="22" t="str">
        <f>_xlfn.XLOOKUP(Table7[[#This Row],[Merged Customer ID]],Table3__3_16[Customer ID],Table3__3_16[Sugar Status])</f>
        <v>Normal</v>
      </c>
      <c r="L642" s="25">
        <f>_xlfn.XLOOKUP(Table7[[#This Row],[Merged Customer ID]],Table6_20[Merged Customer ID],Table6_20[Date of Birth])</f>
        <v>32494</v>
      </c>
      <c r="M642" s="29">
        <f>_xlfn.XLOOKUP(Table7[[#This Row],[Merged Customer ID]],Table6_20[Merged Customer ID],Table6_20[charges],"0",0)</f>
        <v>15361.5</v>
      </c>
      <c r="N642" s="29" t="str">
        <f>_xlfn.XLOOKUP(Table7[[#This Row],[Merged Customer ID]],Table6_20[Merged Customer ID],Table6_20[Hospital tier])</f>
        <v>tier - 2</v>
      </c>
      <c r="O642" s="29" t="str">
        <f>_xlfn.XLOOKUP(Table7[[#This Row],[Merged Customer ID]],Table6_20[Merged Customer ID],Table6_20[City tier])</f>
        <v>tier - 3</v>
      </c>
      <c r="P642" s="29" t="str">
        <f>_xlfn.XLOOKUP(Table7[[#This Row],[Merged Customer ID]],Table6_20[Merged Customer ID],Table6_20[State ID])</f>
        <v>R1023</v>
      </c>
      <c r="Q642" s="35">
        <f>_xlfn.XLOOKUP(Table7[[#This Row],[Merged Customer ID]],Table6_20[Merged Customer ID],Table6_20[Age])</f>
        <v>34.475000000000001</v>
      </c>
    </row>
    <row r="643" spans="1:17" x14ac:dyDescent="0.35">
      <c r="A643" s="23" t="s">
        <v>1729</v>
      </c>
      <c r="B643" s="23" t="str">
        <f>_xlfn.XLOOKUP(Table7[[#This Row],[Merged Customer ID]],Table2_1[Merged Customer ID],Table2_1[First Name])</f>
        <v>Smith</v>
      </c>
      <c r="C643" s="23">
        <f>_xlfn.XLOOKUP(Table7[[#This Row],[Merged Customer ID]],Table3__3_16[Customer ID],Table3__3_16[BMI])</f>
        <v>21.85</v>
      </c>
      <c r="D643" s="23">
        <f>_xlfn.XLOOKUP(Table7[[#This Row],[Merged Customer ID]],Table3__3_16[Customer ID],Table3__3_16[HBA1C])</f>
        <v>5.56</v>
      </c>
      <c r="E643" s="22" t="str">
        <f>_xlfn.XLOOKUP(Table7[[#This Row],[Merged Customer ID]],Table3__3_16[Customer ID],Table3__3_16[Heart Issues])</f>
        <v>Yes</v>
      </c>
      <c r="F643" s="23" t="str">
        <f>_xlfn.XLOOKUP(Table7[[#This Row],[Merged Customer ID]],Table3__3_16[Customer ID],Table3__3_16[Any Transplants])</f>
        <v>No</v>
      </c>
      <c r="G643" s="23" t="str">
        <f>_xlfn.XLOOKUP(Table7[[#This Row],[Merged Customer ID]],Table3__3_16[Customer ID],Table3__3_16[Cancer history])</f>
        <v>No</v>
      </c>
      <c r="H643" s="23">
        <f>_xlfn.XLOOKUP(Table7[[#This Row],[Merged Customer ID]],Table3__3_16[Customer ID],Table3__3_16[NumberOfMajorSurgeries])</f>
        <v>0</v>
      </c>
      <c r="I643" s="23" t="str">
        <f>_xlfn.XLOOKUP(Table7[[#This Row],[Merged Customer ID]],Table3__3_16[Customer ID],Table3__3_16[smoker])</f>
        <v>Yes</v>
      </c>
      <c r="J643" s="23" t="str">
        <f>_xlfn.XLOOKUP(Table7[[#This Row],[Merged Customer ID]],Table3__3_16[Customer ID],Table3__3_16[Weight Status])</f>
        <v>Normal Weight</v>
      </c>
      <c r="K643" s="23" t="str">
        <f>_xlfn.XLOOKUP(Table7[[#This Row],[Merged Customer ID]],Table3__3_16[Customer ID],Table3__3_16[Sugar Status])</f>
        <v>Normal</v>
      </c>
      <c r="L643" s="26">
        <f>_xlfn.XLOOKUP(Table7[[#This Row],[Merged Customer ID]],Table6_20[Merged Customer ID],Table6_20[Date of Birth])</f>
        <v>37086</v>
      </c>
      <c r="M643" s="30">
        <f>_xlfn.XLOOKUP(Table7[[#This Row],[Merged Customer ID]],Table6_20[Merged Customer ID],Table6_20[charges],"0",0)</f>
        <v>15359.1</v>
      </c>
      <c r="N643" s="30" t="str">
        <f>_xlfn.XLOOKUP(Table7[[#This Row],[Merged Customer ID]],Table6_20[Merged Customer ID],Table6_20[Hospital tier])</f>
        <v>tier - 2</v>
      </c>
      <c r="O643" s="30" t="str">
        <f>_xlfn.XLOOKUP(Table7[[#This Row],[Merged Customer ID]],Table6_20[Merged Customer ID],Table6_20[City tier])</f>
        <v>tier - 3</v>
      </c>
      <c r="P643" s="30" t="str">
        <f>_xlfn.XLOOKUP(Table7[[#This Row],[Merged Customer ID]],Table6_20[Merged Customer ID],Table6_20[State ID])</f>
        <v>R1024</v>
      </c>
      <c r="Q643" s="36">
        <f>_xlfn.XLOOKUP(Table7[[#This Row],[Merged Customer ID]],Table6_20[Merged Customer ID],Table6_20[Age])</f>
        <v>21.9</v>
      </c>
    </row>
    <row r="644" spans="1:17" x14ac:dyDescent="0.35">
      <c r="A644" s="22" t="s">
        <v>1728</v>
      </c>
      <c r="B644" s="22" t="str">
        <f>_xlfn.XLOOKUP(Table7[[#This Row],[Merged Customer ID]],Table2_1[Merged Customer ID],Table2_1[First Name])</f>
        <v>Myers</v>
      </c>
      <c r="C644" s="22">
        <f>_xlfn.XLOOKUP(Table7[[#This Row],[Merged Customer ID]],Table3__3_16[Customer ID],Table3__3_16[BMI])</f>
        <v>36.08</v>
      </c>
      <c r="D644" s="22">
        <f>_xlfn.XLOOKUP(Table7[[#This Row],[Merged Customer ID]],Table3__3_16[Customer ID],Table3__3_16[HBA1C])</f>
        <v>7.11</v>
      </c>
      <c r="E644" s="22" t="str">
        <f>_xlfn.XLOOKUP(Table7[[#This Row],[Merged Customer ID]],Table3__3_16[Customer ID],Table3__3_16[Heart Issues])</f>
        <v>Yes</v>
      </c>
      <c r="F644" s="22" t="str">
        <f>_xlfn.XLOOKUP(Table7[[#This Row],[Merged Customer ID]],Table3__3_16[Customer ID],Table3__3_16[Any Transplants])</f>
        <v>No</v>
      </c>
      <c r="G644" s="22" t="str">
        <f>_xlfn.XLOOKUP(Table7[[#This Row],[Merged Customer ID]],Table3__3_16[Customer ID],Table3__3_16[Cancer history])</f>
        <v>Yes</v>
      </c>
      <c r="H644" s="22">
        <f>_xlfn.XLOOKUP(Table7[[#This Row],[Merged Customer ID]],Table3__3_16[Customer ID],Table3__3_16[NumberOfMajorSurgeries])</f>
        <v>1</v>
      </c>
      <c r="I644" s="22" t="str">
        <f>_xlfn.XLOOKUP(Table7[[#This Row],[Merged Customer ID]],Table3__3_16[Customer ID],Table3__3_16[smoker])</f>
        <v>No</v>
      </c>
      <c r="J644" s="22" t="str">
        <f>_xlfn.XLOOKUP(Table7[[#This Row],[Merged Customer ID]],Table3__3_16[Customer ID],Table3__3_16[Weight Status])</f>
        <v>Obesity</v>
      </c>
      <c r="K644" s="22" t="str">
        <f>_xlfn.XLOOKUP(Table7[[#This Row],[Merged Customer ID]],Table3__3_16[Customer ID],Table3__3_16[Sugar Status])</f>
        <v>Diabetes</v>
      </c>
      <c r="L644" s="25">
        <f>_xlfn.XLOOKUP(Table7[[#This Row],[Merged Customer ID]],Table6_20[Merged Customer ID],Table6_20[Date of Birth])</f>
        <v>23358</v>
      </c>
      <c r="M644" s="29">
        <f>_xlfn.XLOOKUP(Table7[[#This Row],[Merged Customer ID]],Table6_20[Merged Customer ID],Table6_20[charges],"0",0)</f>
        <v>15322.77</v>
      </c>
      <c r="N644" s="29" t="str">
        <f>_xlfn.XLOOKUP(Table7[[#This Row],[Merged Customer ID]],Table6_20[Merged Customer ID],Table6_20[Hospital tier])</f>
        <v>tier - 2</v>
      </c>
      <c r="O644" s="29" t="str">
        <f>_xlfn.XLOOKUP(Table7[[#This Row],[Merged Customer ID]],Table6_20[Merged Customer ID],Table6_20[City tier])</f>
        <v>tier - 3</v>
      </c>
      <c r="P644" s="29" t="str">
        <f>_xlfn.XLOOKUP(Table7[[#This Row],[Merged Customer ID]],Table6_20[Merged Customer ID],Table6_20[State ID])</f>
        <v>R1021</v>
      </c>
      <c r="Q644" s="35">
        <f>_xlfn.XLOOKUP(Table7[[#This Row],[Merged Customer ID]],Table6_20[Merged Customer ID],Table6_20[Age])</f>
        <v>59.486111111111114</v>
      </c>
    </row>
    <row r="645" spans="1:17" x14ac:dyDescent="0.35">
      <c r="A645" s="23" t="s">
        <v>1727</v>
      </c>
      <c r="B645" s="23" t="str">
        <f>_xlfn.XLOOKUP(Table7[[#This Row],[Merged Customer ID]],Table2_1[Merged Customer ID],Table2_1[First Name])</f>
        <v>Cote</v>
      </c>
      <c r="C645" s="23">
        <f>_xlfn.XLOOKUP(Table7[[#This Row],[Merged Customer ID]],Table3__3_16[Customer ID],Table3__3_16[BMI])</f>
        <v>40.44</v>
      </c>
      <c r="D645" s="23">
        <f>_xlfn.XLOOKUP(Table7[[#This Row],[Merged Customer ID]],Table3__3_16[Customer ID],Table3__3_16[HBA1C])</f>
        <v>5.13</v>
      </c>
      <c r="E645" s="22" t="str">
        <f>_xlfn.XLOOKUP(Table7[[#This Row],[Merged Customer ID]],Table3__3_16[Customer ID],Table3__3_16[Heart Issues])</f>
        <v>Yes</v>
      </c>
      <c r="F645" s="23" t="str">
        <f>_xlfn.XLOOKUP(Table7[[#This Row],[Merged Customer ID]],Table3__3_16[Customer ID],Table3__3_16[Any Transplants])</f>
        <v>No</v>
      </c>
      <c r="G645" s="23" t="str">
        <f>_xlfn.XLOOKUP(Table7[[#This Row],[Merged Customer ID]],Table3__3_16[Customer ID],Table3__3_16[Cancer history])</f>
        <v>Yes</v>
      </c>
      <c r="H645" s="23">
        <f>_xlfn.XLOOKUP(Table7[[#This Row],[Merged Customer ID]],Table3__3_16[Customer ID],Table3__3_16[NumberOfMajorSurgeries])</f>
        <v>1</v>
      </c>
      <c r="I645" s="23" t="str">
        <f>_xlfn.XLOOKUP(Table7[[#This Row],[Merged Customer ID]],Table3__3_16[Customer ID],Table3__3_16[smoker])</f>
        <v>No</v>
      </c>
      <c r="J645" s="23" t="str">
        <f>_xlfn.XLOOKUP(Table7[[#This Row],[Merged Customer ID]],Table3__3_16[Customer ID],Table3__3_16[Weight Status])</f>
        <v>Obesity</v>
      </c>
      <c r="K645" s="23" t="str">
        <f>_xlfn.XLOOKUP(Table7[[#This Row],[Merged Customer ID]],Table3__3_16[Customer ID],Table3__3_16[Sugar Status])</f>
        <v>Normal</v>
      </c>
      <c r="L645" s="26">
        <f>_xlfn.XLOOKUP(Table7[[#This Row],[Merged Customer ID]],Table6_20[Merged Customer ID],Table6_20[Date of Birth])</f>
        <v>25462</v>
      </c>
      <c r="M645" s="30">
        <f>_xlfn.XLOOKUP(Table7[[#This Row],[Merged Customer ID]],Table6_20[Merged Customer ID],Table6_20[charges],"0",0)</f>
        <v>15260.52</v>
      </c>
      <c r="N645" s="30" t="str">
        <f>_xlfn.XLOOKUP(Table7[[#This Row],[Merged Customer ID]],Table6_20[Merged Customer ID],Table6_20[Hospital tier])</f>
        <v>tier - 2</v>
      </c>
      <c r="O645" s="30" t="str">
        <f>_xlfn.XLOOKUP(Table7[[#This Row],[Merged Customer ID]],Table6_20[Merged Customer ID],Table6_20[City tier])</f>
        <v>tier - 2</v>
      </c>
      <c r="P645" s="30" t="str">
        <f>_xlfn.XLOOKUP(Table7[[#This Row],[Merged Customer ID]],Table6_20[Merged Customer ID],Table6_20[State ID])</f>
        <v>R1023</v>
      </c>
      <c r="Q645" s="36">
        <f>_xlfn.XLOOKUP(Table7[[#This Row],[Merged Customer ID]],Table6_20[Merged Customer ID],Table6_20[Age])</f>
        <v>53.727777777777774</v>
      </c>
    </row>
    <row r="646" spans="1:17" x14ac:dyDescent="0.35">
      <c r="A646" s="22" t="s">
        <v>1726</v>
      </c>
      <c r="B646" s="22" t="str">
        <f>_xlfn.XLOOKUP(Table7[[#This Row],[Merged Customer ID]],Table2_1[Merged Customer ID],Table2_1[First Name])</f>
        <v>Ehrhardt</v>
      </c>
      <c r="C646" s="22">
        <f>_xlfn.XLOOKUP(Table7[[#This Row],[Merged Customer ID]],Table3__3_16[Customer ID],Table3__3_16[BMI])</f>
        <v>38.094999999999999</v>
      </c>
      <c r="D646" s="22">
        <f>_xlfn.XLOOKUP(Table7[[#This Row],[Merged Customer ID]],Table3__3_16[Customer ID],Table3__3_16[HBA1C])</f>
        <v>10.199999999999999</v>
      </c>
      <c r="E646" s="22" t="str">
        <f>_xlfn.XLOOKUP(Table7[[#This Row],[Merged Customer ID]],Table3__3_16[Customer ID],Table3__3_16[Heart Issues])</f>
        <v>No</v>
      </c>
      <c r="F646" s="22" t="str">
        <f>_xlfn.XLOOKUP(Table7[[#This Row],[Merged Customer ID]],Table3__3_16[Customer ID],Table3__3_16[Any Transplants])</f>
        <v>No</v>
      </c>
      <c r="G646" s="22" t="str">
        <f>_xlfn.XLOOKUP(Table7[[#This Row],[Merged Customer ID]],Table3__3_16[Customer ID],Table3__3_16[Cancer history])</f>
        <v>No</v>
      </c>
      <c r="H646" s="22">
        <f>_xlfn.XLOOKUP(Table7[[#This Row],[Merged Customer ID]],Table3__3_16[Customer ID],Table3__3_16[NumberOfMajorSurgeries])</f>
        <v>0</v>
      </c>
      <c r="I646" s="22" t="str">
        <f>_xlfn.XLOOKUP(Table7[[#This Row],[Merged Customer ID]],Table3__3_16[Customer ID],Table3__3_16[smoker])</f>
        <v>No</v>
      </c>
      <c r="J646" s="22" t="str">
        <f>_xlfn.XLOOKUP(Table7[[#This Row],[Merged Customer ID]],Table3__3_16[Customer ID],Table3__3_16[Weight Status])</f>
        <v>Obesity</v>
      </c>
      <c r="K646" s="22" t="str">
        <f>_xlfn.XLOOKUP(Table7[[#This Row],[Merged Customer ID]],Table3__3_16[Customer ID],Table3__3_16[Sugar Status])</f>
        <v>Diabetes</v>
      </c>
      <c r="L646" s="25">
        <f>_xlfn.XLOOKUP(Table7[[#This Row],[Merged Customer ID]],Table6_20[Merged Customer ID],Table6_20[Date of Birth])</f>
        <v>22122</v>
      </c>
      <c r="M646" s="29">
        <f>_xlfn.XLOOKUP(Table7[[#This Row],[Merged Customer ID]],Table6_20[Merged Customer ID],Table6_20[charges],"0",0)</f>
        <v>15230.32</v>
      </c>
      <c r="N646" s="29" t="str">
        <f>_xlfn.XLOOKUP(Table7[[#This Row],[Merged Customer ID]],Table6_20[Merged Customer ID],Table6_20[Hospital tier])</f>
        <v>tier - 2</v>
      </c>
      <c r="O646" s="29" t="str">
        <f>_xlfn.XLOOKUP(Table7[[#This Row],[Merged Customer ID]],Table6_20[Merged Customer ID],Table6_20[City tier])</f>
        <v>tier - 2</v>
      </c>
      <c r="P646" s="29" t="str">
        <f>_xlfn.XLOOKUP(Table7[[#This Row],[Merged Customer ID]],Table6_20[Merged Customer ID],Table6_20[State ID])</f>
        <v>R1024</v>
      </c>
      <c r="Q646" s="35">
        <f>_xlfn.XLOOKUP(Table7[[#This Row],[Merged Customer ID]],Table6_20[Merged Customer ID],Table6_20[Age])</f>
        <v>62.869444444444447</v>
      </c>
    </row>
    <row r="647" spans="1:17" x14ac:dyDescent="0.35">
      <c r="A647" s="23" t="s">
        <v>1725</v>
      </c>
      <c r="B647" s="23" t="str">
        <f>_xlfn.XLOOKUP(Table7[[#This Row],[Merged Customer ID]],Table2_1[Merged Customer ID],Table2_1[First Name])</f>
        <v>Petersen</v>
      </c>
      <c r="C647" s="23">
        <f>_xlfn.XLOOKUP(Table7[[#This Row],[Merged Customer ID]],Table3__3_16[Customer ID],Table3__3_16[BMI])</f>
        <v>44.95</v>
      </c>
      <c r="D647" s="23">
        <f>_xlfn.XLOOKUP(Table7[[#This Row],[Merged Customer ID]],Table3__3_16[Customer ID],Table3__3_16[HBA1C])</f>
        <v>10.4</v>
      </c>
      <c r="E647" s="22" t="str">
        <f>_xlfn.XLOOKUP(Table7[[#This Row],[Merged Customer ID]],Table3__3_16[Customer ID],Table3__3_16[Heart Issues])</f>
        <v>No</v>
      </c>
      <c r="F647" s="23" t="str">
        <f>_xlfn.XLOOKUP(Table7[[#This Row],[Merged Customer ID]],Table3__3_16[Customer ID],Table3__3_16[Any Transplants])</f>
        <v>No</v>
      </c>
      <c r="G647" s="23" t="str">
        <f>_xlfn.XLOOKUP(Table7[[#This Row],[Merged Customer ID]],Table3__3_16[Customer ID],Table3__3_16[Cancer history])</f>
        <v>No</v>
      </c>
      <c r="H647" s="23">
        <f>_xlfn.XLOOKUP(Table7[[#This Row],[Merged Customer ID]],Table3__3_16[Customer ID],Table3__3_16[NumberOfMajorSurgeries])</f>
        <v>0</v>
      </c>
      <c r="I647" s="23" t="str">
        <f>_xlfn.XLOOKUP(Table7[[#This Row],[Merged Customer ID]],Table3__3_16[Customer ID],Table3__3_16[smoker])</f>
        <v>No</v>
      </c>
      <c r="J647" s="23" t="str">
        <f>_xlfn.XLOOKUP(Table7[[#This Row],[Merged Customer ID]],Table3__3_16[Customer ID],Table3__3_16[Weight Status])</f>
        <v>Obesity</v>
      </c>
      <c r="K647" s="23" t="str">
        <f>_xlfn.XLOOKUP(Table7[[#This Row],[Merged Customer ID]],Table3__3_16[Customer ID],Table3__3_16[Sugar Status])</f>
        <v>Diabetes</v>
      </c>
      <c r="L647" s="26">
        <f>_xlfn.XLOOKUP(Table7[[#This Row],[Merged Customer ID]],Table6_20[Merged Customer ID],Table6_20[Date of Birth])</f>
        <v>28817</v>
      </c>
      <c r="M647" s="30">
        <f>_xlfn.XLOOKUP(Table7[[#This Row],[Merged Customer ID]],Table6_20[Merged Customer ID],Table6_20[charges],"0",0)</f>
        <v>15207.92</v>
      </c>
      <c r="N647" s="30" t="str">
        <f>_xlfn.XLOOKUP(Table7[[#This Row],[Merged Customer ID]],Table6_20[Merged Customer ID],Table6_20[Hospital tier])</f>
        <v>tier - 2</v>
      </c>
      <c r="O647" s="30" t="str">
        <f>_xlfn.XLOOKUP(Table7[[#This Row],[Merged Customer ID]],Table6_20[Merged Customer ID],Table6_20[City tier])</f>
        <v>tier - 1</v>
      </c>
      <c r="P647" s="30" t="str">
        <f>_xlfn.XLOOKUP(Table7[[#This Row],[Merged Customer ID]],Table6_20[Merged Customer ID],Table6_20[State ID])</f>
        <v>R1012</v>
      </c>
      <c r="Q647" s="36">
        <f>_xlfn.XLOOKUP(Table7[[#This Row],[Merged Customer ID]],Table6_20[Merged Customer ID],Table6_20[Age])</f>
        <v>44.541666666666664</v>
      </c>
    </row>
    <row r="648" spans="1:17" x14ac:dyDescent="0.35">
      <c r="A648" s="22" t="s">
        <v>1724</v>
      </c>
      <c r="B648" s="22" t="str">
        <f>_xlfn.XLOOKUP(Table7[[#This Row],[Merged Customer ID]],Table2_1[Merged Customer ID],Table2_1[First Name])</f>
        <v>Ertel</v>
      </c>
      <c r="C648" s="22">
        <f>_xlfn.XLOOKUP(Table7[[#This Row],[Merged Customer ID]],Table3__3_16[Customer ID],Table3__3_16[BMI])</f>
        <v>35.54</v>
      </c>
      <c r="D648" s="22">
        <f>_xlfn.XLOOKUP(Table7[[#This Row],[Merged Customer ID]],Table3__3_16[Customer ID],Table3__3_16[HBA1C])</f>
        <v>10.67</v>
      </c>
      <c r="E648" s="22" t="str">
        <f>_xlfn.XLOOKUP(Table7[[#This Row],[Merged Customer ID]],Table3__3_16[Customer ID],Table3__3_16[Heart Issues])</f>
        <v>No</v>
      </c>
      <c r="F648" s="22" t="str">
        <f>_xlfn.XLOOKUP(Table7[[#This Row],[Merged Customer ID]],Table3__3_16[Customer ID],Table3__3_16[Any Transplants])</f>
        <v>No</v>
      </c>
      <c r="G648" s="22" t="str">
        <f>_xlfn.XLOOKUP(Table7[[#This Row],[Merged Customer ID]],Table3__3_16[Customer ID],Table3__3_16[Cancer history])</f>
        <v>No</v>
      </c>
      <c r="H648" s="22">
        <f>_xlfn.XLOOKUP(Table7[[#This Row],[Merged Customer ID]],Table3__3_16[Customer ID],Table3__3_16[NumberOfMajorSurgeries])</f>
        <v>0</v>
      </c>
      <c r="I648" s="22" t="str">
        <f>_xlfn.XLOOKUP(Table7[[#This Row],[Merged Customer ID]],Table3__3_16[Customer ID],Table3__3_16[smoker])</f>
        <v>No</v>
      </c>
      <c r="J648" s="22" t="str">
        <f>_xlfn.XLOOKUP(Table7[[#This Row],[Merged Customer ID]],Table3__3_16[Customer ID],Table3__3_16[Weight Status])</f>
        <v>Obesity</v>
      </c>
      <c r="K648" s="22" t="str">
        <f>_xlfn.XLOOKUP(Table7[[#This Row],[Merged Customer ID]],Table3__3_16[Customer ID],Table3__3_16[Sugar Status])</f>
        <v>Diabetes</v>
      </c>
      <c r="L648" s="25">
        <f>_xlfn.XLOOKUP(Table7[[#This Row],[Merged Customer ID]],Table6_20[Merged Customer ID],Table6_20[Date of Birth])</f>
        <v>22814</v>
      </c>
      <c r="M648" s="29">
        <f>_xlfn.XLOOKUP(Table7[[#This Row],[Merged Customer ID]],Table6_20[Merged Customer ID],Table6_20[charges],"0",0)</f>
        <v>15174.81</v>
      </c>
      <c r="N648" s="29" t="str">
        <f>_xlfn.XLOOKUP(Table7[[#This Row],[Merged Customer ID]],Table6_20[Merged Customer ID],Table6_20[Hospital tier])</f>
        <v>tier - 2</v>
      </c>
      <c r="O648" s="29" t="str">
        <f>_xlfn.XLOOKUP(Table7[[#This Row],[Merged Customer ID]],Table6_20[Merged Customer ID],Table6_20[City tier])</f>
        <v>tier - 1</v>
      </c>
      <c r="P648" s="29" t="str">
        <f>_xlfn.XLOOKUP(Table7[[#This Row],[Merged Customer ID]],Table6_20[Merged Customer ID],Table6_20[State ID])</f>
        <v>R1012</v>
      </c>
      <c r="Q648" s="35">
        <f>_xlfn.XLOOKUP(Table7[[#This Row],[Merged Customer ID]],Table6_20[Merged Customer ID],Table6_20[Age])</f>
        <v>60.975000000000001</v>
      </c>
    </row>
    <row r="649" spans="1:17" x14ac:dyDescent="0.35">
      <c r="A649" s="23" t="s">
        <v>1723</v>
      </c>
      <c r="B649" s="23" t="str">
        <f>_xlfn.XLOOKUP(Table7[[#This Row],[Merged Customer ID]],Table2_1[Merged Customer ID],Table2_1[First Name])</f>
        <v>Lanza</v>
      </c>
      <c r="C649" s="23">
        <f>_xlfn.XLOOKUP(Table7[[#This Row],[Merged Customer ID]],Table3__3_16[Customer ID],Table3__3_16[BMI])</f>
        <v>39.799999999999997</v>
      </c>
      <c r="D649" s="23">
        <f>_xlfn.XLOOKUP(Table7[[#This Row],[Merged Customer ID]],Table3__3_16[Customer ID],Table3__3_16[HBA1C])</f>
        <v>4.6500000000000004</v>
      </c>
      <c r="E649" s="22" t="str">
        <f>_xlfn.XLOOKUP(Table7[[#This Row],[Merged Customer ID]],Table3__3_16[Customer ID],Table3__3_16[Heart Issues])</f>
        <v>Yes</v>
      </c>
      <c r="F649" s="23" t="str">
        <f>_xlfn.XLOOKUP(Table7[[#This Row],[Merged Customer ID]],Table3__3_16[Customer ID],Table3__3_16[Any Transplants])</f>
        <v>No</v>
      </c>
      <c r="G649" s="23" t="str">
        <f>_xlfn.XLOOKUP(Table7[[#This Row],[Merged Customer ID]],Table3__3_16[Customer ID],Table3__3_16[Cancer history])</f>
        <v>No</v>
      </c>
      <c r="H649" s="23">
        <f>_xlfn.XLOOKUP(Table7[[#This Row],[Merged Customer ID]],Table3__3_16[Customer ID],Table3__3_16[NumberOfMajorSurgeries])</f>
        <v>2</v>
      </c>
      <c r="I649" s="23" t="str">
        <f>_xlfn.XLOOKUP(Table7[[#This Row],[Merged Customer ID]],Table3__3_16[Customer ID],Table3__3_16[smoker])</f>
        <v>No</v>
      </c>
      <c r="J649" s="23" t="str">
        <f>_xlfn.XLOOKUP(Table7[[#This Row],[Merged Customer ID]],Table3__3_16[Customer ID],Table3__3_16[Weight Status])</f>
        <v>Obesity</v>
      </c>
      <c r="K649" s="23" t="str">
        <f>_xlfn.XLOOKUP(Table7[[#This Row],[Merged Customer ID]],Table3__3_16[Customer ID],Table3__3_16[Sugar Status])</f>
        <v>Normal</v>
      </c>
      <c r="L649" s="26">
        <f>_xlfn.XLOOKUP(Table7[[#This Row],[Merged Customer ID]],Table6_20[Merged Customer ID],Table6_20[Date of Birth])</f>
        <v>21887</v>
      </c>
      <c r="M649" s="30">
        <f>_xlfn.XLOOKUP(Table7[[#This Row],[Merged Customer ID]],Table6_20[Merged Customer ID],Table6_20[charges],"0",0)</f>
        <v>15170.07</v>
      </c>
      <c r="N649" s="30" t="str">
        <f>_xlfn.XLOOKUP(Table7[[#This Row],[Merged Customer ID]],Table6_20[Merged Customer ID],Table6_20[Hospital tier])</f>
        <v>tier - 2</v>
      </c>
      <c r="O649" s="30" t="str">
        <f>_xlfn.XLOOKUP(Table7[[#This Row],[Merged Customer ID]],Table6_20[Merged Customer ID],Table6_20[City tier])</f>
        <v>tier - 3</v>
      </c>
      <c r="P649" s="30" t="str">
        <f>_xlfn.XLOOKUP(Table7[[#This Row],[Merged Customer ID]],Table6_20[Merged Customer ID],Table6_20[State ID])</f>
        <v>R1011</v>
      </c>
      <c r="Q649" s="36">
        <f>_xlfn.XLOOKUP(Table7[[#This Row],[Merged Customer ID]],Table6_20[Merged Customer ID],Table6_20[Age])</f>
        <v>63.513888888888886</v>
      </c>
    </row>
    <row r="650" spans="1:17" x14ac:dyDescent="0.35">
      <c r="A650" s="22" t="s">
        <v>1722</v>
      </c>
      <c r="B650" s="22" t="str">
        <f>_xlfn.XLOOKUP(Table7[[#This Row],[Merged Customer ID]],Table2_1[Merged Customer ID],Table2_1[First Name])</f>
        <v>Picklesimer</v>
      </c>
      <c r="C650" s="22">
        <f>_xlfn.XLOOKUP(Table7[[#This Row],[Merged Customer ID]],Table3__3_16[Customer ID],Table3__3_16[BMI])</f>
        <v>33.659999999999997</v>
      </c>
      <c r="D650" s="22">
        <f>_xlfn.XLOOKUP(Table7[[#This Row],[Merged Customer ID]],Table3__3_16[Customer ID],Table3__3_16[HBA1C])</f>
        <v>5.65</v>
      </c>
      <c r="E650" s="22" t="str">
        <f>_xlfn.XLOOKUP(Table7[[#This Row],[Merged Customer ID]],Table3__3_16[Customer ID],Table3__3_16[Heart Issues])</f>
        <v>Yes</v>
      </c>
      <c r="F650" s="22" t="str">
        <f>_xlfn.XLOOKUP(Table7[[#This Row],[Merged Customer ID]],Table3__3_16[Customer ID],Table3__3_16[Any Transplants])</f>
        <v>No</v>
      </c>
      <c r="G650" s="22" t="str">
        <f>_xlfn.XLOOKUP(Table7[[#This Row],[Merged Customer ID]],Table3__3_16[Customer ID],Table3__3_16[Cancer history])</f>
        <v>No</v>
      </c>
      <c r="H650" s="22">
        <f>_xlfn.XLOOKUP(Table7[[#This Row],[Merged Customer ID]],Table3__3_16[Customer ID],Table3__3_16[NumberOfMajorSurgeries])</f>
        <v>2</v>
      </c>
      <c r="I650" s="22" t="str">
        <f>_xlfn.XLOOKUP(Table7[[#This Row],[Merged Customer ID]],Table3__3_16[Customer ID],Table3__3_16[smoker])</f>
        <v>No</v>
      </c>
      <c r="J650" s="22" t="str">
        <f>_xlfn.XLOOKUP(Table7[[#This Row],[Merged Customer ID]],Table3__3_16[Customer ID],Table3__3_16[Weight Status])</f>
        <v>Obesity</v>
      </c>
      <c r="K650" s="22" t="str">
        <f>_xlfn.XLOOKUP(Table7[[#This Row],[Merged Customer ID]],Table3__3_16[Customer ID],Table3__3_16[Sugar Status])</f>
        <v>Normal</v>
      </c>
      <c r="L650" s="25">
        <f>_xlfn.XLOOKUP(Table7[[#This Row],[Merged Customer ID]],Table6_20[Merged Customer ID],Table6_20[Date of Birth])</f>
        <v>21705</v>
      </c>
      <c r="M650" s="29">
        <f>_xlfn.XLOOKUP(Table7[[#This Row],[Merged Customer ID]],Table6_20[Merged Customer ID],Table6_20[charges],"0",0)</f>
        <v>15161.53</v>
      </c>
      <c r="N650" s="29" t="str">
        <f>_xlfn.XLOOKUP(Table7[[#This Row],[Merged Customer ID]],Table6_20[Merged Customer ID],Table6_20[Hospital tier])</f>
        <v>tier - 2</v>
      </c>
      <c r="O650" s="29" t="str">
        <f>_xlfn.XLOOKUP(Table7[[#This Row],[Merged Customer ID]],Table6_20[Merged Customer ID],Table6_20[City tier])</f>
        <v>tier - 1</v>
      </c>
      <c r="P650" s="29" t="str">
        <f>_xlfn.XLOOKUP(Table7[[#This Row],[Merged Customer ID]],Table6_20[Merged Customer ID],Table6_20[State ID])</f>
        <v>R1013</v>
      </c>
      <c r="Q650" s="35">
        <f>_xlfn.XLOOKUP(Table7[[#This Row],[Merged Customer ID]],Table6_20[Merged Customer ID],Table6_20[Age])</f>
        <v>64.011111111111106</v>
      </c>
    </row>
    <row r="651" spans="1:17" x14ac:dyDescent="0.35">
      <c r="A651" s="23" t="s">
        <v>1721</v>
      </c>
      <c r="B651" s="23" t="str">
        <f>_xlfn.XLOOKUP(Table7[[#This Row],[Merged Customer ID]],Table2_1[Merged Customer ID],Table2_1[First Name])</f>
        <v>Giles</v>
      </c>
      <c r="C651" s="23">
        <f>_xlfn.XLOOKUP(Table7[[#This Row],[Merged Customer ID]],Table3__3_16[Customer ID],Table3__3_16[BMI])</f>
        <v>35.5</v>
      </c>
      <c r="D651" s="23">
        <f>_xlfn.XLOOKUP(Table7[[#This Row],[Merged Customer ID]],Table3__3_16[Customer ID],Table3__3_16[HBA1C])</f>
        <v>11.97</v>
      </c>
      <c r="E651" s="22" t="str">
        <f>_xlfn.XLOOKUP(Table7[[#This Row],[Merged Customer ID]],Table3__3_16[Customer ID],Table3__3_16[Heart Issues])</f>
        <v>No</v>
      </c>
      <c r="F651" s="23" t="str">
        <f>_xlfn.XLOOKUP(Table7[[#This Row],[Merged Customer ID]],Table3__3_16[Customer ID],Table3__3_16[Any Transplants])</f>
        <v>No</v>
      </c>
      <c r="G651" s="23" t="str">
        <f>_xlfn.XLOOKUP(Table7[[#This Row],[Merged Customer ID]],Table3__3_16[Customer ID],Table3__3_16[Cancer history])</f>
        <v>No</v>
      </c>
      <c r="H651" s="23">
        <f>_xlfn.XLOOKUP(Table7[[#This Row],[Merged Customer ID]],Table3__3_16[Customer ID],Table3__3_16[NumberOfMajorSurgeries])</f>
        <v>0</v>
      </c>
      <c r="I651" s="23" t="str">
        <f>_xlfn.XLOOKUP(Table7[[#This Row],[Merged Customer ID]],Table3__3_16[Customer ID],Table3__3_16[smoker])</f>
        <v>No</v>
      </c>
      <c r="J651" s="23" t="str">
        <f>_xlfn.XLOOKUP(Table7[[#This Row],[Merged Customer ID]],Table3__3_16[Customer ID],Table3__3_16[Weight Status])</f>
        <v>Obesity</v>
      </c>
      <c r="K651" s="23" t="str">
        <f>_xlfn.XLOOKUP(Table7[[#This Row],[Merged Customer ID]],Table3__3_16[Customer ID],Table3__3_16[Sugar Status])</f>
        <v>Diabetes</v>
      </c>
      <c r="L651" s="26">
        <f>_xlfn.XLOOKUP(Table7[[#This Row],[Merged Customer ID]],Table6_20[Merged Customer ID],Table6_20[Date of Birth])</f>
        <v>22944</v>
      </c>
      <c r="M651" s="30">
        <f>_xlfn.XLOOKUP(Table7[[#This Row],[Merged Customer ID]],Table6_20[Merged Customer ID],Table6_20[charges],"0",0)</f>
        <v>15161.25</v>
      </c>
      <c r="N651" s="30" t="str">
        <f>_xlfn.XLOOKUP(Table7[[#This Row],[Merged Customer ID]],Table6_20[Merged Customer ID],Table6_20[Hospital tier])</f>
        <v>tier - 2</v>
      </c>
      <c r="O651" s="30" t="str">
        <f>_xlfn.XLOOKUP(Table7[[#This Row],[Merged Customer ID]],Table6_20[Merged Customer ID],Table6_20[City tier])</f>
        <v>tier - 2</v>
      </c>
      <c r="P651" s="30" t="str">
        <f>_xlfn.XLOOKUP(Table7[[#This Row],[Merged Customer ID]],Table6_20[Merged Customer ID],Table6_20[State ID])</f>
        <v>R1012</v>
      </c>
      <c r="Q651" s="36">
        <f>_xlfn.XLOOKUP(Table7[[#This Row],[Merged Customer ID]],Table6_20[Merged Customer ID],Table6_20[Age])</f>
        <v>60.619444444444447</v>
      </c>
    </row>
    <row r="652" spans="1:17" x14ac:dyDescent="0.35">
      <c r="A652" s="22" t="s">
        <v>1720</v>
      </c>
      <c r="B652" s="22" t="str">
        <f>_xlfn.XLOOKUP(Table7[[#This Row],[Merged Customer ID]],Table2_1[Merged Customer ID],Table2_1[First Name])</f>
        <v>Harmon</v>
      </c>
      <c r="C652" s="22">
        <f>_xlfn.XLOOKUP(Table7[[#This Row],[Merged Customer ID]],Table3__3_16[Customer ID],Table3__3_16[BMI])</f>
        <v>41.63</v>
      </c>
      <c r="D652" s="22">
        <f>_xlfn.XLOOKUP(Table7[[#This Row],[Merged Customer ID]],Table3__3_16[Customer ID],Table3__3_16[HBA1C])</f>
        <v>6.71</v>
      </c>
      <c r="E652" s="22" t="str">
        <f>_xlfn.XLOOKUP(Table7[[#This Row],[Merged Customer ID]],Table3__3_16[Customer ID],Table3__3_16[Heart Issues])</f>
        <v>No</v>
      </c>
      <c r="F652" s="22" t="str">
        <f>_xlfn.XLOOKUP(Table7[[#This Row],[Merged Customer ID]],Table3__3_16[Customer ID],Table3__3_16[Any Transplants])</f>
        <v>No</v>
      </c>
      <c r="G652" s="22" t="str">
        <f>_xlfn.XLOOKUP(Table7[[#This Row],[Merged Customer ID]],Table3__3_16[Customer ID],Table3__3_16[Cancer history])</f>
        <v>No</v>
      </c>
      <c r="H652" s="22">
        <f>_xlfn.XLOOKUP(Table7[[#This Row],[Merged Customer ID]],Table3__3_16[Customer ID],Table3__3_16[NumberOfMajorSurgeries])</f>
        <v>0</v>
      </c>
      <c r="I652" s="22" t="str">
        <f>_xlfn.XLOOKUP(Table7[[#This Row],[Merged Customer ID]],Table3__3_16[Customer ID],Table3__3_16[smoker])</f>
        <v>No</v>
      </c>
      <c r="J652" s="22" t="str">
        <f>_xlfn.XLOOKUP(Table7[[#This Row],[Merged Customer ID]],Table3__3_16[Customer ID],Table3__3_16[Weight Status])</f>
        <v>Obesity</v>
      </c>
      <c r="K652" s="22" t="str">
        <f>_xlfn.XLOOKUP(Table7[[#This Row],[Merged Customer ID]],Table3__3_16[Customer ID],Table3__3_16[Sugar Status])</f>
        <v>Diabetes</v>
      </c>
      <c r="L652" s="25">
        <f>_xlfn.XLOOKUP(Table7[[#This Row],[Merged Customer ID]],Table6_20[Merged Customer ID],Table6_20[Date of Birth])</f>
        <v>26262</v>
      </c>
      <c r="M652" s="29">
        <f>_xlfn.XLOOKUP(Table7[[#This Row],[Merged Customer ID]],Table6_20[Merged Customer ID],Table6_20[charges],"0",0)</f>
        <v>15150.44</v>
      </c>
      <c r="N652" s="29" t="str">
        <f>_xlfn.XLOOKUP(Table7[[#This Row],[Merged Customer ID]],Table6_20[Merged Customer ID],Table6_20[Hospital tier])</f>
        <v>tier - 2</v>
      </c>
      <c r="O652" s="29" t="str">
        <f>_xlfn.XLOOKUP(Table7[[#This Row],[Merged Customer ID]],Table6_20[Merged Customer ID],Table6_20[City tier])</f>
        <v>tier - 1</v>
      </c>
      <c r="P652" s="29" t="str">
        <f>_xlfn.XLOOKUP(Table7[[#This Row],[Merged Customer ID]],Table6_20[Merged Customer ID],Table6_20[State ID])</f>
        <v>R1023</v>
      </c>
      <c r="Q652" s="35">
        <f>_xlfn.XLOOKUP(Table7[[#This Row],[Merged Customer ID]],Table6_20[Merged Customer ID],Table6_20[Age])</f>
        <v>51.536111111111111</v>
      </c>
    </row>
    <row r="653" spans="1:17" x14ac:dyDescent="0.35">
      <c r="A653" s="23" t="s">
        <v>1719</v>
      </c>
      <c r="B653" s="23" t="str">
        <f>_xlfn.XLOOKUP(Table7[[#This Row],[Merged Customer ID]],Table2_1[Merged Customer ID],Table2_1[First Name])</f>
        <v>Pennings</v>
      </c>
      <c r="C653" s="23">
        <f>_xlfn.XLOOKUP(Table7[[#This Row],[Merged Customer ID]],Table3__3_16[Customer ID],Table3__3_16[BMI])</f>
        <v>46.49</v>
      </c>
      <c r="D653" s="23">
        <f>_xlfn.XLOOKUP(Table7[[#This Row],[Merged Customer ID]],Table3__3_16[Customer ID],Table3__3_16[HBA1C])</f>
        <v>11.92</v>
      </c>
      <c r="E653" s="22" t="str">
        <f>_xlfn.XLOOKUP(Table7[[#This Row],[Merged Customer ID]],Table3__3_16[Customer ID],Table3__3_16[Heart Issues])</f>
        <v>No</v>
      </c>
      <c r="F653" s="23" t="str">
        <f>_xlfn.XLOOKUP(Table7[[#This Row],[Merged Customer ID]],Table3__3_16[Customer ID],Table3__3_16[Any Transplants])</f>
        <v>No</v>
      </c>
      <c r="G653" s="23" t="str">
        <f>_xlfn.XLOOKUP(Table7[[#This Row],[Merged Customer ID]],Table3__3_16[Customer ID],Table3__3_16[Cancer history])</f>
        <v>No</v>
      </c>
      <c r="H653" s="23">
        <f>_xlfn.XLOOKUP(Table7[[#This Row],[Merged Customer ID]],Table3__3_16[Customer ID],Table3__3_16[NumberOfMajorSurgeries])</f>
        <v>0</v>
      </c>
      <c r="I653" s="23" t="str">
        <f>_xlfn.XLOOKUP(Table7[[#This Row],[Merged Customer ID]],Table3__3_16[Customer ID],Table3__3_16[smoker])</f>
        <v>No</v>
      </c>
      <c r="J653" s="23" t="str">
        <f>_xlfn.XLOOKUP(Table7[[#This Row],[Merged Customer ID]],Table3__3_16[Customer ID],Table3__3_16[Weight Status])</f>
        <v>Obesity</v>
      </c>
      <c r="K653" s="23" t="str">
        <f>_xlfn.XLOOKUP(Table7[[#This Row],[Merged Customer ID]],Table3__3_16[Customer ID],Table3__3_16[Sugar Status])</f>
        <v>Diabetes</v>
      </c>
      <c r="L653" s="26">
        <f>_xlfn.XLOOKUP(Table7[[#This Row],[Merged Customer ID]],Table6_20[Merged Customer ID],Table6_20[Date of Birth])</f>
        <v>28738</v>
      </c>
      <c r="M653" s="30">
        <f>_xlfn.XLOOKUP(Table7[[#This Row],[Merged Customer ID]],Table6_20[Merged Customer ID],Table6_20[charges],"0",0)</f>
        <v>15123.19</v>
      </c>
      <c r="N653" s="30" t="str">
        <f>_xlfn.XLOOKUP(Table7[[#This Row],[Merged Customer ID]],Table6_20[Merged Customer ID],Table6_20[Hospital tier])</f>
        <v>tier - 2</v>
      </c>
      <c r="O653" s="30" t="str">
        <f>_xlfn.XLOOKUP(Table7[[#This Row],[Merged Customer ID]],Table6_20[Merged Customer ID],Table6_20[City tier])</f>
        <v>tier - 1</v>
      </c>
      <c r="P653" s="30" t="str">
        <f>_xlfn.XLOOKUP(Table7[[#This Row],[Merged Customer ID]],Table6_20[Merged Customer ID],Table6_20[State ID])</f>
        <v>R1011</v>
      </c>
      <c r="Q653" s="36">
        <f>_xlfn.XLOOKUP(Table7[[#This Row],[Merged Customer ID]],Table6_20[Merged Customer ID],Table6_20[Age])</f>
        <v>44.758333333333333</v>
      </c>
    </row>
    <row r="654" spans="1:17" x14ac:dyDescent="0.35">
      <c r="A654" s="22" t="s">
        <v>1718</v>
      </c>
      <c r="B654" s="22" t="str">
        <f>_xlfn.XLOOKUP(Table7[[#This Row],[Merged Customer ID]],Table2_1[Merged Customer ID],Table2_1[First Name])</f>
        <v>Tseronis</v>
      </c>
      <c r="C654" s="22">
        <f>_xlfn.XLOOKUP(Table7[[#This Row],[Merged Customer ID]],Table3__3_16[Customer ID],Table3__3_16[BMI])</f>
        <v>43.29</v>
      </c>
      <c r="D654" s="22">
        <f>_xlfn.XLOOKUP(Table7[[#This Row],[Merged Customer ID]],Table3__3_16[Customer ID],Table3__3_16[HBA1C])</f>
        <v>5.35</v>
      </c>
      <c r="E654" s="22" t="str">
        <f>_xlfn.XLOOKUP(Table7[[#This Row],[Merged Customer ID]],Table3__3_16[Customer ID],Table3__3_16[Heart Issues])</f>
        <v>No</v>
      </c>
      <c r="F654" s="22" t="str">
        <f>_xlfn.XLOOKUP(Table7[[#This Row],[Merged Customer ID]],Table3__3_16[Customer ID],Table3__3_16[Any Transplants])</f>
        <v>No</v>
      </c>
      <c r="G654" s="22" t="str">
        <f>_xlfn.XLOOKUP(Table7[[#This Row],[Merged Customer ID]],Table3__3_16[Customer ID],Table3__3_16[Cancer history])</f>
        <v>No</v>
      </c>
      <c r="H654" s="22">
        <f>_xlfn.XLOOKUP(Table7[[#This Row],[Merged Customer ID]],Table3__3_16[Customer ID],Table3__3_16[NumberOfMajorSurgeries])</f>
        <v>2</v>
      </c>
      <c r="I654" s="22" t="str">
        <f>_xlfn.XLOOKUP(Table7[[#This Row],[Merged Customer ID]],Table3__3_16[Customer ID],Table3__3_16[smoker])</f>
        <v>No</v>
      </c>
      <c r="J654" s="22" t="str">
        <f>_xlfn.XLOOKUP(Table7[[#This Row],[Merged Customer ID]],Table3__3_16[Customer ID],Table3__3_16[Weight Status])</f>
        <v>Obesity</v>
      </c>
      <c r="K654" s="22" t="str">
        <f>_xlfn.XLOOKUP(Table7[[#This Row],[Merged Customer ID]],Table3__3_16[Customer ID],Table3__3_16[Sugar Status])</f>
        <v>Normal</v>
      </c>
      <c r="L654" s="25">
        <f>_xlfn.XLOOKUP(Table7[[#This Row],[Merged Customer ID]],Table6_20[Merged Customer ID],Table6_20[Date of Birth])</f>
        <v>26610</v>
      </c>
      <c r="M654" s="29">
        <f>_xlfn.XLOOKUP(Table7[[#This Row],[Merged Customer ID]],Table6_20[Merged Customer ID],Table6_20[charges],"0",0)</f>
        <v>15103.69</v>
      </c>
      <c r="N654" s="29" t="str">
        <f>_xlfn.XLOOKUP(Table7[[#This Row],[Merged Customer ID]],Table6_20[Merged Customer ID],Table6_20[Hospital tier])</f>
        <v>tier - 2</v>
      </c>
      <c r="O654" s="29" t="str">
        <f>_xlfn.XLOOKUP(Table7[[#This Row],[Merged Customer ID]],Table6_20[Merged Customer ID],Table6_20[City tier])</f>
        <v>tier - 1</v>
      </c>
      <c r="P654" s="29" t="str">
        <f>_xlfn.XLOOKUP(Table7[[#This Row],[Merged Customer ID]],Table6_20[Merged Customer ID],Table6_20[State ID])</f>
        <v>R1012</v>
      </c>
      <c r="Q654" s="35">
        <f>_xlfn.XLOOKUP(Table7[[#This Row],[Merged Customer ID]],Table6_20[Merged Customer ID],Table6_20[Age])</f>
        <v>50.586111111111109</v>
      </c>
    </row>
    <row r="655" spans="1:17" x14ac:dyDescent="0.35">
      <c r="A655" s="23" t="s">
        <v>1717</v>
      </c>
      <c r="B655" s="23" t="str">
        <f>_xlfn.XLOOKUP(Table7[[#This Row],[Merged Customer ID]],Table2_1[Merged Customer ID],Table2_1[First Name])</f>
        <v>Aliff</v>
      </c>
      <c r="C655" s="23">
        <f>_xlfn.XLOOKUP(Table7[[#This Row],[Merged Customer ID]],Table3__3_16[Customer ID],Table3__3_16[BMI])</f>
        <v>43.08</v>
      </c>
      <c r="D655" s="23">
        <f>_xlfn.XLOOKUP(Table7[[#This Row],[Merged Customer ID]],Table3__3_16[Customer ID],Table3__3_16[HBA1C])</f>
        <v>8.9600000000000009</v>
      </c>
      <c r="E655" s="22" t="str">
        <f>_xlfn.XLOOKUP(Table7[[#This Row],[Merged Customer ID]],Table3__3_16[Customer ID],Table3__3_16[Heart Issues])</f>
        <v>Yes</v>
      </c>
      <c r="F655" s="23" t="str">
        <f>_xlfn.XLOOKUP(Table7[[#This Row],[Merged Customer ID]],Table3__3_16[Customer ID],Table3__3_16[Any Transplants])</f>
        <v>No</v>
      </c>
      <c r="G655" s="23" t="str">
        <f>_xlfn.XLOOKUP(Table7[[#This Row],[Merged Customer ID]],Table3__3_16[Customer ID],Table3__3_16[Cancer history])</f>
        <v>No</v>
      </c>
      <c r="H655" s="23">
        <f>_xlfn.XLOOKUP(Table7[[#This Row],[Merged Customer ID]],Table3__3_16[Customer ID],Table3__3_16[NumberOfMajorSurgeries])</f>
        <v>1</v>
      </c>
      <c r="I655" s="23" t="str">
        <f>_xlfn.XLOOKUP(Table7[[#This Row],[Merged Customer ID]],Table3__3_16[Customer ID],Table3__3_16[smoker])</f>
        <v>No</v>
      </c>
      <c r="J655" s="23" t="str">
        <f>_xlfn.XLOOKUP(Table7[[#This Row],[Merged Customer ID]],Table3__3_16[Customer ID],Table3__3_16[Weight Status])</f>
        <v>Obesity</v>
      </c>
      <c r="K655" s="23" t="str">
        <f>_xlfn.XLOOKUP(Table7[[#This Row],[Merged Customer ID]],Table3__3_16[Customer ID],Table3__3_16[Sugar Status])</f>
        <v>Diabetes</v>
      </c>
      <c r="L655" s="26">
        <f>_xlfn.XLOOKUP(Table7[[#This Row],[Merged Customer ID]],Table6_20[Merged Customer ID],Table6_20[Date of Birth])</f>
        <v>27693</v>
      </c>
      <c r="M655" s="30">
        <f>_xlfn.XLOOKUP(Table7[[#This Row],[Merged Customer ID]],Table6_20[Merged Customer ID],Table6_20[charges],"0",0)</f>
        <v>15090.35</v>
      </c>
      <c r="N655" s="30" t="str">
        <f>_xlfn.XLOOKUP(Table7[[#This Row],[Merged Customer ID]],Table6_20[Merged Customer ID],Table6_20[Hospital tier])</f>
        <v>tier - 2</v>
      </c>
      <c r="O655" s="30" t="str">
        <f>_xlfn.XLOOKUP(Table7[[#This Row],[Merged Customer ID]],Table6_20[Merged Customer ID],Table6_20[City tier])</f>
        <v>tier - 1</v>
      </c>
      <c r="P655" s="30" t="str">
        <f>_xlfn.XLOOKUP(Table7[[#This Row],[Merged Customer ID]],Table6_20[Merged Customer ID],Table6_20[State ID])</f>
        <v>R1023</v>
      </c>
      <c r="Q655" s="36">
        <f>_xlfn.XLOOKUP(Table7[[#This Row],[Merged Customer ID]],Table6_20[Merged Customer ID],Table6_20[Age])</f>
        <v>47.616666666666667</v>
      </c>
    </row>
    <row r="656" spans="1:17" x14ac:dyDescent="0.35">
      <c r="A656" s="22" t="s">
        <v>1716</v>
      </c>
      <c r="B656" s="22" t="str">
        <f>_xlfn.XLOOKUP(Table7[[#This Row],[Merged Customer ID]],Table2_1[Merged Customer ID],Table2_1[First Name])</f>
        <v>Willenberg</v>
      </c>
      <c r="C656" s="22">
        <f>_xlfn.XLOOKUP(Table7[[#This Row],[Merged Customer ID]],Table3__3_16[Customer ID],Table3__3_16[BMI])</f>
        <v>39.07</v>
      </c>
      <c r="D656" s="22">
        <f>_xlfn.XLOOKUP(Table7[[#This Row],[Merged Customer ID]],Table3__3_16[Customer ID],Table3__3_16[HBA1C])</f>
        <v>11.93</v>
      </c>
      <c r="E656" s="22" t="str">
        <f>_xlfn.XLOOKUP(Table7[[#This Row],[Merged Customer ID]],Table3__3_16[Customer ID],Table3__3_16[Heart Issues])</f>
        <v>No</v>
      </c>
      <c r="F656" s="22" t="str">
        <f>_xlfn.XLOOKUP(Table7[[#This Row],[Merged Customer ID]],Table3__3_16[Customer ID],Table3__3_16[Any Transplants])</f>
        <v>No</v>
      </c>
      <c r="G656" s="22" t="str">
        <f>_xlfn.XLOOKUP(Table7[[#This Row],[Merged Customer ID]],Table3__3_16[Customer ID],Table3__3_16[Cancer history])</f>
        <v>No</v>
      </c>
      <c r="H656" s="22">
        <f>_xlfn.XLOOKUP(Table7[[#This Row],[Merged Customer ID]],Table3__3_16[Customer ID],Table3__3_16[NumberOfMajorSurgeries])</f>
        <v>0</v>
      </c>
      <c r="I656" s="22" t="str">
        <f>_xlfn.XLOOKUP(Table7[[#This Row],[Merged Customer ID]],Table3__3_16[Customer ID],Table3__3_16[smoker])</f>
        <v>No</v>
      </c>
      <c r="J656" s="22" t="str">
        <f>_xlfn.XLOOKUP(Table7[[#This Row],[Merged Customer ID]],Table3__3_16[Customer ID],Table3__3_16[Weight Status])</f>
        <v>Obesity</v>
      </c>
      <c r="K656" s="22" t="str">
        <f>_xlfn.XLOOKUP(Table7[[#This Row],[Merged Customer ID]],Table3__3_16[Customer ID],Table3__3_16[Sugar Status])</f>
        <v>Diabetes</v>
      </c>
      <c r="L656" s="25">
        <f>_xlfn.XLOOKUP(Table7[[#This Row],[Merged Customer ID]],Table6_20[Merged Customer ID],Table6_20[Date of Birth])</f>
        <v>25001</v>
      </c>
      <c r="M656" s="29">
        <f>_xlfn.XLOOKUP(Table7[[#This Row],[Merged Customer ID]],Table6_20[Merged Customer ID],Table6_20[charges],"0",0)</f>
        <v>15052.68</v>
      </c>
      <c r="N656" s="29" t="str">
        <f>_xlfn.XLOOKUP(Table7[[#This Row],[Merged Customer ID]],Table6_20[Merged Customer ID],Table6_20[Hospital tier])</f>
        <v>tier - 2</v>
      </c>
      <c r="O656" s="29" t="str">
        <f>_xlfn.XLOOKUP(Table7[[#This Row],[Merged Customer ID]],Table6_20[Merged Customer ID],Table6_20[City tier])</f>
        <v>tier - 2</v>
      </c>
      <c r="P656" s="29" t="str">
        <f>_xlfn.XLOOKUP(Table7[[#This Row],[Merged Customer ID]],Table6_20[Merged Customer ID],Table6_20[State ID])</f>
        <v>R1022</v>
      </c>
      <c r="Q656" s="35">
        <f>_xlfn.XLOOKUP(Table7[[#This Row],[Merged Customer ID]],Table6_20[Merged Customer ID],Table6_20[Age])</f>
        <v>54.988888888888887</v>
      </c>
    </row>
    <row r="657" spans="1:17" x14ac:dyDescent="0.35">
      <c r="A657" s="23" t="s">
        <v>1715</v>
      </c>
      <c r="B657" s="23" t="str">
        <f>_xlfn.XLOOKUP(Table7[[#This Row],[Merged Customer ID]],Table2_1[Merged Customer ID],Table2_1[First Name])</f>
        <v>Millett</v>
      </c>
      <c r="C657" s="23">
        <f>_xlfn.XLOOKUP(Table7[[#This Row],[Merged Customer ID]],Table3__3_16[Customer ID],Table3__3_16[BMI])</f>
        <v>41.3</v>
      </c>
      <c r="D657" s="23">
        <f>_xlfn.XLOOKUP(Table7[[#This Row],[Merged Customer ID]],Table3__3_16[Customer ID],Table3__3_16[HBA1C])</f>
        <v>9.59</v>
      </c>
      <c r="E657" s="22" t="str">
        <f>_xlfn.XLOOKUP(Table7[[#This Row],[Merged Customer ID]],Table3__3_16[Customer ID],Table3__3_16[Heart Issues])</f>
        <v>No</v>
      </c>
      <c r="F657" s="23" t="str">
        <f>_xlfn.XLOOKUP(Table7[[#This Row],[Merged Customer ID]],Table3__3_16[Customer ID],Table3__3_16[Any Transplants])</f>
        <v>No</v>
      </c>
      <c r="G657" s="23" t="str">
        <f>_xlfn.XLOOKUP(Table7[[#This Row],[Merged Customer ID]],Table3__3_16[Customer ID],Table3__3_16[Cancer history])</f>
        <v>No</v>
      </c>
      <c r="H657" s="23">
        <f>_xlfn.XLOOKUP(Table7[[#This Row],[Merged Customer ID]],Table3__3_16[Customer ID],Table3__3_16[NumberOfMajorSurgeries])</f>
        <v>0</v>
      </c>
      <c r="I657" s="23" t="str">
        <f>_xlfn.XLOOKUP(Table7[[#This Row],[Merged Customer ID]],Table3__3_16[Customer ID],Table3__3_16[smoker])</f>
        <v>No</v>
      </c>
      <c r="J657" s="23" t="str">
        <f>_xlfn.XLOOKUP(Table7[[#This Row],[Merged Customer ID]],Table3__3_16[Customer ID],Table3__3_16[Weight Status])</f>
        <v>Obesity</v>
      </c>
      <c r="K657" s="23" t="str">
        <f>_xlfn.XLOOKUP(Table7[[#This Row],[Merged Customer ID]],Table3__3_16[Customer ID],Table3__3_16[Sugar Status])</f>
        <v>Diabetes</v>
      </c>
      <c r="L657" s="26">
        <f>_xlfn.XLOOKUP(Table7[[#This Row],[Merged Customer ID]],Table6_20[Merged Customer ID],Table6_20[Date of Birth])</f>
        <v>26160</v>
      </c>
      <c r="M657" s="30">
        <f>_xlfn.XLOOKUP(Table7[[#This Row],[Merged Customer ID]],Table6_20[Merged Customer ID],Table6_20[charges],"0",0)</f>
        <v>15038.51</v>
      </c>
      <c r="N657" s="30" t="str">
        <f>_xlfn.XLOOKUP(Table7[[#This Row],[Merged Customer ID]],Table6_20[Merged Customer ID],Table6_20[Hospital tier])</f>
        <v>tier - 2</v>
      </c>
      <c r="O657" s="30" t="str">
        <f>_xlfn.XLOOKUP(Table7[[#This Row],[Merged Customer ID]],Table6_20[Merged Customer ID],Table6_20[City tier])</f>
        <v>tier - 3</v>
      </c>
      <c r="P657" s="30" t="str">
        <f>_xlfn.XLOOKUP(Table7[[#This Row],[Merged Customer ID]],Table6_20[Merged Customer ID],Table6_20[State ID])</f>
        <v>R1023</v>
      </c>
      <c r="Q657" s="36">
        <f>_xlfn.XLOOKUP(Table7[[#This Row],[Merged Customer ID]],Table6_20[Merged Customer ID],Table6_20[Age])</f>
        <v>51.81388888888889</v>
      </c>
    </row>
    <row r="658" spans="1:17" x14ac:dyDescent="0.35">
      <c r="A658" s="22" t="s">
        <v>1714</v>
      </c>
      <c r="B658" s="22" t="str">
        <f>_xlfn.XLOOKUP(Table7[[#This Row],[Merged Customer ID]],Table2_1[Merged Customer ID],Table2_1[First Name])</f>
        <v>Haley</v>
      </c>
      <c r="C658" s="22">
        <f>_xlfn.XLOOKUP(Table7[[#This Row],[Merged Customer ID]],Table3__3_16[Customer ID],Table3__3_16[BMI])</f>
        <v>42.95</v>
      </c>
      <c r="D658" s="22">
        <f>_xlfn.XLOOKUP(Table7[[#This Row],[Merged Customer ID]],Table3__3_16[Customer ID],Table3__3_16[HBA1C])</f>
        <v>11.88</v>
      </c>
      <c r="E658" s="22" t="str">
        <f>_xlfn.XLOOKUP(Table7[[#This Row],[Merged Customer ID]],Table3__3_16[Customer ID],Table3__3_16[Heart Issues])</f>
        <v>Yes</v>
      </c>
      <c r="F658" s="22" t="str">
        <f>_xlfn.XLOOKUP(Table7[[#This Row],[Merged Customer ID]],Table3__3_16[Customer ID],Table3__3_16[Any Transplants])</f>
        <v>No</v>
      </c>
      <c r="G658" s="22" t="str">
        <f>_xlfn.XLOOKUP(Table7[[#This Row],[Merged Customer ID]],Table3__3_16[Customer ID],Table3__3_16[Cancer history])</f>
        <v>No</v>
      </c>
      <c r="H658" s="22">
        <f>_xlfn.XLOOKUP(Table7[[#This Row],[Merged Customer ID]],Table3__3_16[Customer ID],Table3__3_16[NumberOfMajorSurgeries])</f>
        <v>2</v>
      </c>
      <c r="I658" s="22" t="str">
        <f>_xlfn.XLOOKUP(Table7[[#This Row],[Merged Customer ID]],Table3__3_16[Customer ID],Table3__3_16[smoker])</f>
        <v>No</v>
      </c>
      <c r="J658" s="22" t="str">
        <f>_xlfn.XLOOKUP(Table7[[#This Row],[Merged Customer ID]],Table3__3_16[Customer ID],Table3__3_16[Weight Status])</f>
        <v>Obesity</v>
      </c>
      <c r="K658" s="22" t="str">
        <f>_xlfn.XLOOKUP(Table7[[#This Row],[Merged Customer ID]],Table3__3_16[Customer ID],Table3__3_16[Sugar Status])</f>
        <v>Diabetes</v>
      </c>
      <c r="L658" s="25">
        <f>_xlfn.XLOOKUP(Table7[[#This Row],[Merged Customer ID]],Table6_20[Merged Customer ID],Table6_20[Date of Birth])</f>
        <v>25822</v>
      </c>
      <c r="M658" s="29">
        <f>_xlfn.XLOOKUP(Table7[[#This Row],[Merged Customer ID]],Table6_20[Merged Customer ID],Table6_20[charges],"0",0)</f>
        <v>15026.3</v>
      </c>
      <c r="N658" s="29" t="str">
        <f>_xlfn.XLOOKUP(Table7[[#This Row],[Merged Customer ID]],Table6_20[Merged Customer ID],Table6_20[Hospital tier])</f>
        <v>tier - 2</v>
      </c>
      <c r="O658" s="29" t="str">
        <f>_xlfn.XLOOKUP(Table7[[#This Row],[Merged Customer ID]],Table6_20[Merged Customer ID],Table6_20[City tier])</f>
        <v>tier - 3</v>
      </c>
      <c r="P658" s="29" t="str">
        <f>_xlfn.XLOOKUP(Table7[[#This Row],[Merged Customer ID]],Table6_20[Merged Customer ID],Table6_20[State ID])</f>
        <v>R1011</v>
      </c>
      <c r="Q658" s="35">
        <f>_xlfn.XLOOKUP(Table7[[#This Row],[Merged Customer ID]],Table6_20[Merged Customer ID],Table6_20[Age])</f>
        <v>52.741666666666667</v>
      </c>
    </row>
    <row r="659" spans="1:17" x14ac:dyDescent="0.35">
      <c r="A659" s="23" t="s">
        <v>1713</v>
      </c>
      <c r="B659" s="23" t="str">
        <f>_xlfn.XLOOKUP(Table7[[#This Row],[Merged Customer ID]],Table2_1[Merged Customer ID],Table2_1[First Name])</f>
        <v>Ackerman</v>
      </c>
      <c r="C659" s="23">
        <f>_xlfn.XLOOKUP(Table7[[#This Row],[Merged Customer ID]],Table3__3_16[Customer ID],Table3__3_16[BMI])</f>
        <v>46.96</v>
      </c>
      <c r="D659" s="23">
        <f>_xlfn.XLOOKUP(Table7[[#This Row],[Merged Customer ID]],Table3__3_16[Customer ID],Table3__3_16[HBA1C])</f>
        <v>4.6399999999999997</v>
      </c>
      <c r="E659" s="22" t="str">
        <f>_xlfn.XLOOKUP(Table7[[#This Row],[Merged Customer ID]],Table3__3_16[Customer ID],Table3__3_16[Heart Issues])</f>
        <v>No</v>
      </c>
      <c r="F659" s="23" t="str">
        <f>_xlfn.XLOOKUP(Table7[[#This Row],[Merged Customer ID]],Table3__3_16[Customer ID],Table3__3_16[Any Transplants])</f>
        <v>No</v>
      </c>
      <c r="G659" s="23" t="str">
        <f>_xlfn.XLOOKUP(Table7[[#This Row],[Merged Customer ID]],Table3__3_16[Customer ID],Table3__3_16[Cancer history])</f>
        <v>Yes</v>
      </c>
      <c r="H659" s="23">
        <f>_xlfn.XLOOKUP(Table7[[#This Row],[Merged Customer ID]],Table3__3_16[Customer ID],Table3__3_16[NumberOfMajorSurgeries])</f>
        <v>1</v>
      </c>
      <c r="I659" s="23" t="str">
        <f>_xlfn.XLOOKUP(Table7[[#This Row],[Merged Customer ID]],Table3__3_16[Customer ID],Table3__3_16[smoker])</f>
        <v>No</v>
      </c>
      <c r="J659" s="23" t="str">
        <f>_xlfn.XLOOKUP(Table7[[#This Row],[Merged Customer ID]],Table3__3_16[Customer ID],Table3__3_16[Weight Status])</f>
        <v>Obesity</v>
      </c>
      <c r="K659" s="23" t="str">
        <f>_xlfn.XLOOKUP(Table7[[#This Row],[Merged Customer ID]],Table3__3_16[Customer ID],Table3__3_16[Sugar Status])</f>
        <v>Normal</v>
      </c>
      <c r="L659" s="26">
        <f>_xlfn.XLOOKUP(Table7[[#This Row],[Merged Customer ID]],Table6_20[Merged Customer ID],Table6_20[Date of Birth])</f>
        <v>29184</v>
      </c>
      <c r="M659" s="30">
        <f>_xlfn.XLOOKUP(Table7[[#This Row],[Merged Customer ID]],Table6_20[Merged Customer ID],Table6_20[charges],"0",0)</f>
        <v>15025.76</v>
      </c>
      <c r="N659" s="30" t="str">
        <f>_xlfn.XLOOKUP(Table7[[#This Row],[Merged Customer ID]],Table6_20[Merged Customer ID],Table6_20[Hospital tier])</f>
        <v>tier - 2</v>
      </c>
      <c r="O659" s="30" t="str">
        <f>_xlfn.XLOOKUP(Table7[[#This Row],[Merged Customer ID]],Table6_20[Merged Customer ID],Table6_20[City tier])</f>
        <v>tier - 1</v>
      </c>
      <c r="P659" s="30" t="str">
        <f>_xlfn.XLOOKUP(Table7[[#This Row],[Merged Customer ID]],Table6_20[Merged Customer ID],Table6_20[State ID])</f>
        <v>R1011</v>
      </c>
      <c r="Q659" s="36">
        <f>_xlfn.XLOOKUP(Table7[[#This Row],[Merged Customer ID]],Table6_20[Merged Customer ID],Table6_20[Age])</f>
        <v>43.536111111111111</v>
      </c>
    </row>
    <row r="660" spans="1:17" x14ac:dyDescent="0.35">
      <c r="A660" s="22" t="s">
        <v>1712</v>
      </c>
      <c r="B660" s="22" t="str">
        <f>_xlfn.XLOOKUP(Table7[[#This Row],[Merged Customer ID]],Table2_1[Merged Customer ID],Table2_1[First Name])</f>
        <v>Valdez</v>
      </c>
      <c r="C660" s="22">
        <f>_xlfn.XLOOKUP(Table7[[#This Row],[Merged Customer ID]],Table3__3_16[Customer ID],Table3__3_16[BMI])</f>
        <v>30.495000000000001</v>
      </c>
      <c r="D660" s="22">
        <f>_xlfn.XLOOKUP(Table7[[#This Row],[Merged Customer ID]],Table3__3_16[Customer ID],Table3__3_16[HBA1C])</f>
        <v>9.5299999999999994</v>
      </c>
      <c r="E660" s="22" t="str">
        <f>_xlfn.XLOOKUP(Table7[[#This Row],[Merged Customer ID]],Table3__3_16[Customer ID],Table3__3_16[Heart Issues])</f>
        <v>No</v>
      </c>
      <c r="F660" s="22" t="str">
        <f>_xlfn.XLOOKUP(Table7[[#This Row],[Merged Customer ID]],Table3__3_16[Customer ID],Table3__3_16[Any Transplants])</f>
        <v>No</v>
      </c>
      <c r="G660" s="22" t="str">
        <f>_xlfn.XLOOKUP(Table7[[#This Row],[Merged Customer ID]],Table3__3_16[Customer ID],Table3__3_16[Cancer history])</f>
        <v>No</v>
      </c>
      <c r="H660" s="22">
        <f>_xlfn.XLOOKUP(Table7[[#This Row],[Merged Customer ID]],Table3__3_16[Customer ID],Table3__3_16[NumberOfMajorSurgeries])</f>
        <v>0</v>
      </c>
      <c r="I660" s="22" t="str">
        <f>_xlfn.XLOOKUP(Table7[[#This Row],[Merged Customer ID]],Table3__3_16[Customer ID],Table3__3_16[smoker])</f>
        <v>No</v>
      </c>
      <c r="J660" s="22" t="str">
        <f>_xlfn.XLOOKUP(Table7[[#This Row],[Merged Customer ID]],Table3__3_16[Customer ID],Table3__3_16[Weight Status])</f>
        <v>Obesity</v>
      </c>
      <c r="K660" s="22" t="str">
        <f>_xlfn.XLOOKUP(Table7[[#This Row],[Merged Customer ID]],Table3__3_16[Customer ID],Table3__3_16[Sugar Status])</f>
        <v>Diabetes</v>
      </c>
      <c r="L660" s="25">
        <f>_xlfn.XLOOKUP(Table7[[#This Row],[Merged Customer ID]],Table6_20[Merged Customer ID],Table6_20[Date of Birth])</f>
        <v>22136</v>
      </c>
      <c r="M660" s="29">
        <f>_xlfn.XLOOKUP(Table7[[#This Row],[Merged Customer ID]],Table6_20[Merged Customer ID],Table6_20[charges],"0",0)</f>
        <v>15019.76</v>
      </c>
      <c r="N660" s="29" t="str">
        <f>_xlfn.XLOOKUP(Table7[[#This Row],[Merged Customer ID]],Table6_20[Merged Customer ID],Table6_20[Hospital tier])</f>
        <v>tier - 2</v>
      </c>
      <c r="O660" s="29" t="str">
        <f>_xlfn.XLOOKUP(Table7[[#This Row],[Merged Customer ID]],Table6_20[Merged Customer ID],Table6_20[City tier])</f>
        <v>tier - 2</v>
      </c>
      <c r="P660" s="29" t="str">
        <f>_xlfn.XLOOKUP(Table7[[#This Row],[Merged Customer ID]],Table6_20[Merged Customer ID],Table6_20[State ID])</f>
        <v>R1012</v>
      </c>
      <c r="Q660" s="35">
        <f>_xlfn.XLOOKUP(Table7[[#This Row],[Merged Customer ID]],Table6_20[Merged Customer ID],Table6_20[Age])</f>
        <v>62.833333333333336</v>
      </c>
    </row>
    <row r="661" spans="1:17" x14ac:dyDescent="0.35">
      <c r="A661" s="23" t="s">
        <v>1711</v>
      </c>
      <c r="B661" s="23" t="str">
        <f>_xlfn.XLOOKUP(Table7[[#This Row],[Merged Customer ID]],Table2_1[Merged Customer ID],Table2_1[First Name])</f>
        <v>Michaud</v>
      </c>
      <c r="C661" s="23">
        <f>_xlfn.XLOOKUP(Table7[[#This Row],[Merged Customer ID]],Table3__3_16[Customer ID],Table3__3_16[BMI])</f>
        <v>17.954999999999998</v>
      </c>
      <c r="D661" s="23">
        <f>_xlfn.XLOOKUP(Table7[[#This Row],[Merged Customer ID]],Table3__3_16[Customer ID],Table3__3_16[HBA1C])</f>
        <v>5.29</v>
      </c>
      <c r="E661" s="22" t="str">
        <f>_xlfn.XLOOKUP(Table7[[#This Row],[Merged Customer ID]],Table3__3_16[Customer ID],Table3__3_16[Heart Issues])</f>
        <v>Yes</v>
      </c>
      <c r="F661" s="23" t="str">
        <f>_xlfn.XLOOKUP(Table7[[#This Row],[Merged Customer ID]],Table3__3_16[Customer ID],Table3__3_16[Any Transplants])</f>
        <v>No</v>
      </c>
      <c r="G661" s="23" t="str">
        <f>_xlfn.XLOOKUP(Table7[[#This Row],[Merged Customer ID]],Table3__3_16[Customer ID],Table3__3_16[Cancer history])</f>
        <v>No</v>
      </c>
      <c r="H661" s="23">
        <f>_xlfn.XLOOKUP(Table7[[#This Row],[Merged Customer ID]],Table3__3_16[Customer ID],Table3__3_16[NumberOfMajorSurgeries])</f>
        <v>1</v>
      </c>
      <c r="I661" s="23" t="str">
        <f>_xlfn.XLOOKUP(Table7[[#This Row],[Merged Customer ID]],Table3__3_16[Customer ID],Table3__3_16[smoker])</f>
        <v>Yes</v>
      </c>
      <c r="J661" s="23" t="str">
        <f>_xlfn.XLOOKUP(Table7[[#This Row],[Merged Customer ID]],Table3__3_16[Customer ID],Table3__3_16[Weight Status])</f>
        <v>Underweight</v>
      </c>
      <c r="K661" s="23" t="str">
        <f>_xlfn.XLOOKUP(Table7[[#This Row],[Merged Customer ID]],Table3__3_16[Customer ID],Table3__3_16[Sugar Status])</f>
        <v>Normal</v>
      </c>
      <c r="L661" s="26">
        <f>_xlfn.XLOOKUP(Table7[[#This Row],[Merged Customer ID]],Table6_20[Merged Customer ID],Table6_20[Date of Birth])</f>
        <v>34913</v>
      </c>
      <c r="M661" s="30">
        <f>_xlfn.XLOOKUP(Table7[[#This Row],[Merged Customer ID]],Table6_20[Merged Customer ID],Table6_20[charges],"0",0)</f>
        <v>15006.58</v>
      </c>
      <c r="N661" s="30" t="str">
        <f>_xlfn.XLOOKUP(Table7[[#This Row],[Merged Customer ID]],Table6_20[Merged Customer ID],Table6_20[Hospital tier])</f>
        <v>tier - 2</v>
      </c>
      <c r="O661" s="30" t="str">
        <f>_xlfn.XLOOKUP(Table7[[#This Row],[Merged Customer ID]],Table6_20[Merged Customer ID],Table6_20[City tier])</f>
        <v>tier - 2</v>
      </c>
      <c r="P661" s="30" t="str">
        <f>_xlfn.XLOOKUP(Table7[[#This Row],[Merged Customer ID]],Table6_20[Merged Customer ID],Table6_20[State ID])</f>
        <v>R1024</v>
      </c>
      <c r="Q661" s="36">
        <f>_xlfn.XLOOKUP(Table7[[#This Row],[Merged Customer ID]],Table6_20[Merged Customer ID],Table6_20[Age])</f>
        <v>27.85</v>
      </c>
    </row>
    <row r="662" spans="1:17" x14ac:dyDescent="0.35">
      <c r="A662" s="22" t="s">
        <v>1710</v>
      </c>
      <c r="B662" s="22" t="str">
        <f>_xlfn.XLOOKUP(Table7[[#This Row],[Merged Customer ID]],Table2_1[Merged Customer ID],Table2_1[First Name])</f>
        <v>Gunnink</v>
      </c>
      <c r="C662" s="22">
        <f>_xlfn.XLOOKUP(Table7[[#This Row],[Merged Customer ID]],Table3__3_16[Customer ID],Table3__3_16[BMI])</f>
        <v>25.6</v>
      </c>
      <c r="D662" s="22">
        <f>_xlfn.XLOOKUP(Table7[[#This Row],[Merged Customer ID]],Table3__3_16[Customer ID],Table3__3_16[HBA1C])</f>
        <v>10.95</v>
      </c>
      <c r="E662" s="22" t="str">
        <f>_xlfn.XLOOKUP(Table7[[#This Row],[Merged Customer ID]],Table3__3_16[Customer ID],Table3__3_16[Heart Issues])</f>
        <v>No</v>
      </c>
      <c r="F662" s="22" t="str">
        <f>_xlfn.XLOOKUP(Table7[[#This Row],[Merged Customer ID]],Table3__3_16[Customer ID],Table3__3_16[Any Transplants])</f>
        <v>No</v>
      </c>
      <c r="G662" s="22" t="str">
        <f>_xlfn.XLOOKUP(Table7[[#This Row],[Merged Customer ID]],Table3__3_16[Customer ID],Table3__3_16[Cancer history])</f>
        <v>No</v>
      </c>
      <c r="H662" s="22">
        <f>_xlfn.XLOOKUP(Table7[[#This Row],[Merged Customer ID]],Table3__3_16[Customer ID],Table3__3_16[NumberOfMajorSurgeries])</f>
        <v>3</v>
      </c>
      <c r="I662" s="22" t="str">
        <f>_xlfn.XLOOKUP(Table7[[#This Row],[Merged Customer ID]],Table3__3_16[Customer ID],Table3__3_16[smoker])</f>
        <v>No</v>
      </c>
      <c r="J662" s="22" t="str">
        <f>_xlfn.XLOOKUP(Table7[[#This Row],[Merged Customer ID]],Table3__3_16[Customer ID],Table3__3_16[Weight Status])</f>
        <v>Overweight</v>
      </c>
      <c r="K662" s="22" t="str">
        <f>_xlfn.XLOOKUP(Table7[[#This Row],[Merged Customer ID]],Table3__3_16[Customer ID],Table3__3_16[Sugar Status])</f>
        <v>Diabetes</v>
      </c>
      <c r="L662" s="25">
        <f>_xlfn.XLOOKUP(Table7[[#This Row],[Merged Customer ID]],Table6_20[Merged Customer ID],Table6_20[Date of Birth])</f>
        <v>21395</v>
      </c>
      <c r="M662" s="29">
        <f>_xlfn.XLOOKUP(Table7[[#This Row],[Merged Customer ID]],Table6_20[Merged Customer ID],Table6_20[charges],"0",0)</f>
        <v>14988.43</v>
      </c>
      <c r="N662" s="29" t="str">
        <f>_xlfn.XLOOKUP(Table7[[#This Row],[Merged Customer ID]],Table6_20[Merged Customer ID],Table6_20[Hospital tier])</f>
        <v>tier - 2</v>
      </c>
      <c r="O662" s="29" t="str">
        <f>_xlfn.XLOOKUP(Table7[[#This Row],[Merged Customer ID]],Table6_20[Merged Customer ID],Table6_20[City tier])</f>
        <v>tier - 3</v>
      </c>
      <c r="P662" s="29" t="str">
        <f>_xlfn.XLOOKUP(Table7[[#This Row],[Merged Customer ID]],Table6_20[Merged Customer ID],Table6_20[State ID])</f>
        <v>R1011</v>
      </c>
      <c r="Q662" s="35">
        <f>_xlfn.XLOOKUP(Table7[[#This Row],[Merged Customer ID]],Table6_20[Merged Customer ID],Table6_20[Age])</f>
        <v>64.858333333333334</v>
      </c>
    </row>
    <row r="663" spans="1:17" x14ac:dyDescent="0.35">
      <c r="A663" s="23" t="s">
        <v>1709</v>
      </c>
      <c r="B663" s="23" t="str">
        <f>_xlfn.XLOOKUP(Table7[[#This Row],[Merged Customer ID]],Table2_1[Merged Customer ID],Table2_1[First Name])</f>
        <v>Knight</v>
      </c>
      <c r="C663" s="23">
        <f>_xlfn.XLOOKUP(Table7[[#This Row],[Merged Customer ID]],Table3__3_16[Customer ID],Table3__3_16[BMI])</f>
        <v>34.21</v>
      </c>
      <c r="D663" s="23">
        <f>_xlfn.XLOOKUP(Table7[[#This Row],[Merged Customer ID]],Table3__3_16[Customer ID],Table3__3_16[HBA1C])</f>
        <v>9.17</v>
      </c>
      <c r="E663" s="22" t="str">
        <f>_xlfn.XLOOKUP(Table7[[#This Row],[Merged Customer ID]],Table3__3_16[Customer ID],Table3__3_16[Heart Issues])</f>
        <v>No</v>
      </c>
      <c r="F663" s="23" t="str">
        <f>_xlfn.XLOOKUP(Table7[[#This Row],[Merged Customer ID]],Table3__3_16[Customer ID],Table3__3_16[Any Transplants])</f>
        <v>No</v>
      </c>
      <c r="G663" s="23" t="str">
        <f>_xlfn.XLOOKUP(Table7[[#This Row],[Merged Customer ID]],Table3__3_16[Customer ID],Table3__3_16[Cancer history])</f>
        <v>No</v>
      </c>
      <c r="H663" s="23">
        <f>_xlfn.XLOOKUP(Table7[[#This Row],[Merged Customer ID]],Table3__3_16[Customer ID],Table3__3_16[NumberOfMajorSurgeries])</f>
        <v>0</v>
      </c>
      <c r="I663" s="23" t="str">
        <f>_xlfn.XLOOKUP(Table7[[#This Row],[Merged Customer ID]],Table3__3_16[Customer ID],Table3__3_16[smoker])</f>
        <v>No</v>
      </c>
      <c r="J663" s="23" t="str">
        <f>_xlfn.XLOOKUP(Table7[[#This Row],[Merged Customer ID]],Table3__3_16[Customer ID],Table3__3_16[Weight Status])</f>
        <v>Obesity</v>
      </c>
      <c r="K663" s="23" t="str">
        <f>_xlfn.XLOOKUP(Table7[[#This Row],[Merged Customer ID]],Table3__3_16[Customer ID],Table3__3_16[Sugar Status])</f>
        <v>Diabetes</v>
      </c>
      <c r="L663" s="26">
        <f>_xlfn.XLOOKUP(Table7[[#This Row],[Merged Customer ID]],Table6_20[Merged Customer ID],Table6_20[Date of Birth])</f>
        <v>22979</v>
      </c>
      <c r="M663" s="30">
        <f>_xlfn.XLOOKUP(Table7[[#This Row],[Merged Customer ID]],Table6_20[Merged Customer ID],Table6_20[charges],"0",0)</f>
        <v>14945.34</v>
      </c>
      <c r="N663" s="30" t="str">
        <f>_xlfn.XLOOKUP(Table7[[#This Row],[Merged Customer ID]],Table6_20[Merged Customer ID],Table6_20[Hospital tier])</f>
        <v>tier - 2</v>
      </c>
      <c r="O663" s="30" t="str">
        <f>_xlfn.XLOOKUP(Table7[[#This Row],[Merged Customer ID]],Table6_20[Merged Customer ID],Table6_20[City tier])</f>
        <v>tier - 1</v>
      </c>
      <c r="P663" s="30" t="str">
        <f>_xlfn.XLOOKUP(Table7[[#This Row],[Merged Customer ID]],Table6_20[Merged Customer ID],Table6_20[State ID])</f>
        <v>R1021</v>
      </c>
      <c r="Q663" s="36">
        <f>_xlfn.XLOOKUP(Table7[[#This Row],[Merged Customer ID]],Table6_20[Merged Customer ID],Table6_20[Age])</f>
        <v>60.524999999999999</v>
      </c>
    </row>
    <row r="664" spans="1:17" x14ac:dyDescent="0.35">
      <c r="A664" s="22" t="s">
        <v>1708</v>
      </c>
      <c r="B664" s="22" t="str">
        <f>_xlfn.XLOOKUP(Table7[[#This Row],[Merged Customer ID]],Table2_1[Merged Customer ID],Table2_1[First Name])</f>
        <v>Grosscup</v>
      </c>
      <c r="C664" s="22">
        <f>_xlfn.XLOOKUP(Table7[[#This Row],[Merged Customer ID]],Table3__3_16[Customer ID],Table3__3_16[BMI])</f>
        <v>39.74</v>
      </c>
      <c r="D664" s="22">
        <f>_xlfn.XLOOKUP(Table7[[#This Row],[Merged Customer ID]],Table3__3_16[Customer ID],Table3__3_16[HBA1C])</f>
        <v>7.39</v>
      </c>
      <c r="E664" s="22" t="str">
        <f>_xlfn.XLOOKUP(Table7[[#This Row],[Merged Customer ID]],Table3__3_16[Customer ID],Table3__3_16[Heart Issues])</f>
        <v>No</v>
      </c>
      <c r="F664" s="22" t="str">
        <f>_xlfn.XLOOKUP(Table7[[#This Row],[Merged Customer ID]],Table3__3_16[Customer ID],Table3__3_16[Any Transplants])</f>
        <v>No</v>
      </c>
      <c r="G664" s="22" t="str">
        <f>_xlfn.XLOOKUP(Table7[[#This Row],[Merged Customer ID]],Table3__3_16[Customer ID],Table3__3_16[Cancer history])</f>
        <v>No</v>
      </c>
      <c r="H664" s="22">
        <f>_xlfn.XLOOKUP(Table7[[#This Row],[Merged Customer ID]],Table3__3_16[Customer ID],Table3__3_16[NumberOfMajorSurgeries])</f>
        <v>0</v>
      </c>
      <c r="I664" s="22" t="str">
        <f>_xlfn.XLOOKUP(Table7[[#This Row],[Merged Customer ID]],Table3__3_16[Customer ID],Table3__3_16[smoker])</f>
        <v>No</v>
      </c>
      <c r="J664" s="22" t="str">
        <f>_xlfn.XLOOKUP(Table7[[#This Row],[Merged Customer ID]],Table3__3_16[Customer ID],Table3__3_16[Weight Status])</f>
        <v>Obesity</v>
      </c>
      <c r="K664" s="22" t="str">
        <f>_xlfn.XLOOKUP(Table7[[#This Row],[Merged Customer ID]],Table3__3_16[Customer ID],Table3__3_16[Sugar Status])</f>
        <v>Diabetes</v>
      </c>
      <c r="L664" s="25">
        <f>_xlfn.XLOOKUP(Table7[[#This Row],[Merged Customer ID]],Table6_20[Merged Customer ID],Table6_20[Date of Birth])</f>
        <v>25150</v>
      </c>
      <c r="M664" s="29">
        <f>_xlfn.XLOOKUP(Table7[[#This Row],[Merged Customer ID]],Table6_20[Merged Customer ID],Table6_20[charges],"0",0)</f>
        <v>14926.97</v>
      </c>
      <c r="N664" s="29" t="str">
        <f>_xlfn.XLOOKUP(Table7[[#This Row],[Merged Customer ID]],Table6_20[Merged Customer ID],Table6_20[Hospital tier])</f>
        <v>tier - 2</v>
      </c>
      <c r="O664" s="29" t="str">
        <f>_xlfn.XLOOKUP(Table7[[#This Row],[Merged Customer ID]],Table6_20[Merged Customer ID],Table6_20[City tier])</f>
        <v>tier - 2</v>
      </c>
      <c r="P664" s="29" t="str">
        <f>_xlfn.XLOOKUP(Table7[[#This Row],[Merged Customer ID]],Table6_20[Merged Customer ID],Table6_20[State ID])</f>
        <v>R1012</v>
      </c>
      <c r="Q664" s="35">
        <f>_xlfn.XLOOKUP(Table7[[#This Row],[Merged Customer ID]],Table6_20[Merged Customer ID],Table6_20[Age])</f>
        <v>54.583333333333336</v>
      </c>
    </row>
    <row r="665" spans="1:17" x14ac:dyDescent="0.35">
      <c r="A665" s="23" t="s">
        <v>1707</v>
      </c>
      <c r="B665" s="23" t="str">
        <f>_xlfn.XLOOKUP(Table7[[#This Row],[Merged Customer ID]],Table2_1[Merged Customer ID],Table2_1[First Name])</f>
        <v>Koniuch</v>
      </c>
      <c r="C665" s="23">
        <f>_xlfn.XLOOKUP(Table7[[#This Row],[Merged Customer ID]],Table3__3_16[Customer ID],Table3__3_16[BMI])</f>
        <v>49.53</v>
      </c>
      <c r="D665" s="23">
        <f>_xlfn.XLOOKUP(Table7[[#This Row],[Merged Customer ID]],Table3__3_16[Customer ID],Table3__3_16[HBA1C])</f>
        <v>9.1300000000000008</v>
      </c>
      <c r="E665" s="22" t="str">
        <f>_xlfn.XLOOKUP(Table7[[#This Row],[Merged Customer ID]],Table3__3_16[Customer ID],Table3__3_16[Heart Issues])</f>
        <v>Yes</v>
      </c>
      <c r="F665" s="23" t="str">
        <f>_xlfn.XLOOKUP(Table7[[#This Row],[Merged Customer ID]],Table3__3_16[Customer ID],Table3__3_16[Any Transplants])</f>
        <v>No</v>
      </c>
      <c r="G665" s="23" t="str">
        <f>_xlfn.XLOOKUP(Table7[[#This Row],[Merged Customer ID]],Table3__3_16[Customer ID],Table3__3_16[Cancer history])</f>
        <v>No</v>
      </c>
      <c r="H665" s="23">
        <f>_xlfn.XLOOKUP(Table7[[#This Row],[Merged Customer ID]],Table3__3_16[Customer ID],Table3__3_16[NumberOfMajorSurgeries])</f>
        <v>0</v>
      </c>
      <c r="I665" s="23" t="str">
        <f>_xlfn.XLOOKUP(Table7[[#This Row],[Merged Customer ID]],Table3__3_16[Customer ID],Table3__3_16[smoker])</f>
        <v>No</v>
      </c>
      <c r="J665" s="23" t="str">
        <f>_xlfn.XLOOKUP(Table7[[#This Row],[Merged Customer ID]],Table3__3_16[Customer ID],Table3__3_16[Weight Status])</f>
        <v>Obesity</v>
      </c>
      <c r="K665" s="23" t="str">
        <f>_xlfn.XLOOKUP(Table7[[#This Row],[Merged Customer ID]],Table3__3_16[Customer ID],Table3__3_16[Sugar Status])</f>
        <v>Diabetes</v>
      </c>
      <c r="L665" s="26">
        <f>_xlfn.XLOOKUP(Table7[[#This Row],[Merged Customer ID]],Table6_20[Merged Customer ID],Table6_20[Date of Birth])</f>
        <v>29771</v>
      </c>
      <c r="M665" s="30">
        <f>_xlfn.XLOOKUP(Table7[[#This Row],[Merged Customer ID]],Table6_20[Merged Customer ID],Table6_20[charges],"0",0)</f>
        <v>14908.27</v>
      </c>
      <c r="N665" s="30" t="str">
        <f>_xlfn.XLOOKUP(Table7[[#This Row],[Merged Customer ID]],Table6_20[Merged Customer ID],Table6_20[Hospital tier])</f>
        <v>tier - 2</v>
      </c>
      <c r="O665" s="30" t="str">
        <f>_xlfn.XLOOKUP(Table7[[#This Row],[Merged Customer ID]],Table6_20[Merged Customer ID],Table6_20[City tier])</f>
        <v>tier - 1</v>
      </c>
      <c r="P665" s="30" t="str">
        <f>_xlfn.XLOOKUP(Table7[[#This Row],[Merged Customer ID]],Table6_20[Merged Customer ID],Table6_20[State ID])</f>
        <v>R1011</v>
      </c>
      <c r="Q665" s="36">
        <f>_xlfn.XLOOKUP(Table7[[#This Row],[Merged Customer ID]],Table6_20[Merged Customer ID],Table6_20[Age])</f>
        <v>41.927777777777777</v>
      </c>
    </row>
    <row r="666" spans="1:17" x14ac:dyDescent="0.35">
      <c r="A666" s="22" t="s">
        <v>1706</v>
      </c>
      <c r="B666" s="22" t="str">
        <f>_xlfn.XLOOKUP(Table7[[#This Row],[Merged Customer ID]],Table2_1[Merged Customer ID],Table2_1[First Name])</f>
        <v>Heitzman</v>
      </c>
      <c r="C666" s="22">
        <f>_xlfn.XLOOKUP(Table7[[#This Row],[Merged Customer ID]],Table3__3_16[Customer ID],Table3__3_16[BMI])</f>
        <v>39.33</v>
      </c>
      <c r="D666" s="22">
        <f>_xlfn.XLOOKUP(Table7[[#This Row],[Merged Customer ID]],Table3__3_16[Customer ID],Table3__3_16[HBA1C])</f>
        <v>10.4</v>
      </c>
      <c r="E666" s="22" t="str">
        <f>_xlfn.XLOOKUP(Table7[[#This Row],[Merged Customer ID]],Table3__3_16[Customer ID],Table3__3_16[Heart Issues])</f>
        <v>No</v>
      </c>
      <c r="F666" s="22" t="str">
        <f>_xlfn.XLOOKUP(Table7[[#This Row],[Merged Customer ID]],Table3__3_16[Customer ID],Table3__3_16[Any Transplants])</f>
        <v>No</v>
      </c>
      <c r="G666" s="22" t="str">
        <f>_xlfn.XLOOKUP(Table7[[#This Row],[Merged Customer ID]],Table3__3_16[Customer ID],Table3__3_16[Cancer history])</f>
        <v>No</v>
      </c>
      <c r="H666" s="22">
        <f>_xlfn.XLOOKUP(Table7[[#This Row],[Merged Customer ID]],Table3__3_16[Customer ID],Table3__3_16[NumberOfMajorSurgeries])</f>
        <v>3</v>
      </c>
      <c r="I666" s="22" t="str">
        <f>_xlfn.XLOOKUP(Table7[[#This Row],[Merged Customer ID]],Table3__3_16[Customer ID],Table3__3_16[smoker])</f>
        <v>No</v>
      </c>
      <c r="J666" s="22" t="str">
        <f>_xlfn.XLOOKUP(Table7[[#This Row],[Merged Customer ID]],Table3__3_16[Customer ID],Table3__3_16[Weight Status])</f>
        <v>Obesity</v>
      </c>
      <c r="K666" s="22" t="str">
        <f>_xlfn.XLOOKUP(Table7[[#This Row],[Merged Customer ID]],Table3__3_16[Customer ID],Table3__3_16[Sugar Status])</f>
        <v>Diabetes</v>
      </c>
      <c r="L666" s="25">
        <f>_xlfn.XLOOKUP(Table7[[#This Row],[Merged Customer ID]],Table6_20[Merged Customer ID],Table6_20[Date of Birth])</f>
        <v>21475</v>
      </c>
      <c r="M666" s="29">
        <f>_xlfn.XLOOKUP(Table7[[#This Row],[Merged Customer ID]],Table6_20[Merged Customer ID],Table6_20[charges],"0",0)</f>
        <v>14901.52</v>
      </c>
      <c r="N666" s="29" t="str">
        <f>_xlfn.XLOOKUP(Table7[[#This Row],[Merged Customer ID]],Table6_20[Merged Customer ID],Table6_20[Hospital tier])</f>
        <v>tier - 2</v>
      </c>
      <c r="O666" s="29" t="str">
        <f>_xlfn.XLOOKUP(Table7[[#This Row],[Merged Customer ID]],Table6_20[Merged Customer ID],Table6_20[City tier])</f>
        <v>tier - 2</v>
      </c>
      <c r="P666" s="29" t="str">
        <f>_xlfn.XLOOKUP(Table7[[#This Row],[Merged Customer ID]],Table6_20[Merged Customer ID],Table6_20[State ID])</f>
        <v>R1024</v>
      </c>
      <c r="Q666" s="35">
        <f>_xlfn.XLOOKUP(Table7[[#This Row],[Merged Customer ID]],Table6_20[Merged Customer ID],Table6_20[Age])</f>
        <v>64.641666666666666</v>
      </c>
    </row>
    <row r="667" spans="1:17" x14ac:dyDescent="0.35">
      <c r="A667" s="23" t="s">
        <v>1705</v>
      </c>
      <c r="B667" s="23" t="str">
        <f>_xlfn.XLOOKUP(Table7[[#This Row],[Merged Customer ID]],Table2_1[Merged Customer ID],Table2_1[First Name])</f>
        <v>Tatton</v>
      </c>
      <c r="C667" s="23">
        <f>_xlfn.XLOOKUP(Table7[[#This Row],[Merged Customer ID]],Table3__3_16[Customer ID],Table3__3_16[BMI])</f>
        <v>39.979999999999997</v>
      </c>
      <c r="D667" s="23">
        <f>_xlfn.XLOOKUP(Table7[[#This Row],[Merged Customer ID]],Table3__3_16[Customer ID],Table3__3_16[HBA1C])</f>
        <v>9.4600000000000009</v>
      </c>
      <c r="E667" s="22" t="str">
        <f>_xlfn.XLOOKUP(Table7[[#This Row],[Merged Customer ID]],Table3__3_16[Customer ID],Table3__3_16[Heart Issues])</f>
        <v>Yes</v>
      </c>
      <c r="F667" s="23" t="str">
        <f>_xlfn.XLOOKUP(Table7[[#This Row],[Merged Customer ID]],Table3__3_16[Customer ID],Table3__3_16[Any Transplants])</f>
        <v>No</v>
      </c>
      <c r="G667" s="23" t="str">
        <f>_xlfn.XLOOKUP(Table7[[#This Row],[Merged Customer ID]],Table3__3_16[Customer ID],Table3__3_16[Cancer history])</f>
        <v>No</v>
      </c>
      <c r="H667" s="23">
        <f>_xlfn.XLOOKUP(Table7[[#This Row],[Merged Customer ID]],Table3__3_16[Customer ID],Table3__3_16[NumberOfMajorSurgeries])</f>
        <v>2</v>
      </c>
      <c r="I667" s="23" t="str">
        <f>_xlfn.XLOOKUP(Table7[[#This Row],[Merged Customer ID]],Table3__3_16[Customer ID],Table3__3_16[smoker])</f>
        <v>No</v>
      </c>
      <c r="J667" s="23" t="str">
        <f>_xlfn.XLOOKUP(Table7[[#This Row],[Merged Customer ID]],Table3__3_16[Customer ID],Table3__3_16[Weight Status])</f>
        <v>Obesity</v>
      </c>
      <c r="K667" s="23" t="str">
        <f>_xlfn.XLOOKUP(Table7[[#This Row],[Merged Customer ID]],Table3__3_16[Customer ID],Table3__3_16[Sugar Status])</f>
        <v>Diabetes</v>
      </c>
      <c r="L667" s="26">
        <f>_xlfn.XLOOKUP(Table7[[#This Row],[Merged Customer ID]],Table6_20[Merged Customer ID],Table6_20[Date of Birth])</f>
        <v>25883</v>
      </c>
      <c r="M667" s="30">
        <f>_xlfn.XLOOKUP(Table7[[#This Row],[Merged Customer ID]],Table6_20[Merged Customer ID],Table6_20[charges],"0",0)</f>
        <v>14847.63</v>
      </c>
      <c r="N667" s="30" t="str">
        <f>_xlfn.XLOOKUP(Table7[[#This Row],[Merged Customer ID]],Table6_20[Merged Customer ID],Table6_20[Hospital tier])</f>
        <v>tier - 2</v>
      </c>
      <c r="O667" s="30" t="str">
        <f>_xlfn.XLOOKUP(Table7[[#This Row],[Merged Customer ID]],Table6_20[Merged Customer ID],Table6_20[City tier])</f>
        <v>tier - 2</v>
      </c>
      <c r="P667" s="30" t="str">
        <f>_xlfn.XLOOKUP(Table7[[#This Row],[Merged Customer ID]],Table6_20[Merged Customer ID],Table6_20[State ID])</f>
        <v>R1023</v>
      </c>
      <c r="Q667" s="36">
        <f>_xlfn.XLOOKUP(Table7[[#This Row],[Merged Customer ID]],Table6_20[Merged Customer ID],Table6_20[Age])</f>
        <v>52.575000000000003</v>
      </c>
    </row>
    <row r="668" spans="1:17" x14ac:dyDescent="0.35">
      <c r="A668" s="22" t="s">
        <v>1704</v>
      </c>
      <c r="B668" s="22" t="str">
        <f>_xlfn.XLOOKUP(Table7[[#This Row],[Merged Customer ID]],Table2_1[Merged Customer ID],Table2_1[First Name])</f>
        <v>Flanagan</v>
      </c>
      <c r="C668" s="22">
        <f>_xlfn.XLOOKUP(Table7[[#This Row],[Merged Customer ID]],Table3__3_16[Customer ID],Table3__3_16[BMI])</f>
        <v>46.51</v>
      </c>
      <c r="D668" s="22">
        <f>_xlfn.XLOOKUP(Table7[[#This Row],[Merged Customer ID]],Table3__3_16[Customer ID],Table3__3_16[HBA1C])</f>
        <v>8.69</v>
      </c>
      <c r="E668" s="22" t="str">
        <f>_xlfn.XLOOKUP(Table7[[#This Row],[Merged Customer ID]],Table3__3_16[Customer ID],Table3__3_16[Heart Issues])</f>
        <v>Yes</v>
      </c>
      <c r="F668" s="22" t="str">
        <f>_xlfn.XLOOKUP(Table7[[#This Row],[Merged Customer ID]],Table3__3_16[Customer ID],Table3__3_16[Any Transplants])</f>
        <v>No</v>
      </c>
      <c r="G668" s="22" t="str">
        <f>_xlfn.XLOOKUP(Table7[[#This Row],[Merged Customer ID]],Table3__3_16[Customer ID],Table3__3_16[Cancer history])</f>
        <v>No</v>
      </c>
      <c r="H668" s="22">
        <f>_xlfn.XLOOKUP(Table7[[#This Row],[Merged Customer ID]],Table3__3_16[Customer ID],Table3__3_16[NumberOfMajorSurgeries])</f>
        <v>0</v>
      </c>
      <c r="I668" s="22" t="str">
        <f>_xlfn.XLOOKUP(Table7[[#This Row],[Merged Customer ID]],Table3__3_16[Customer ID],Table3__3_16[smoker])</f>
        <v>No</v>
      </c>
      <c r="J668" s="22" t="str">
        <f>_xlfn.XLOOKUP(Table7[[#This Row],[Merged Customer ID]],Table3__3_16[Customer ID],Table3__3_16[Weight Status])</f>
        <v>Obesity</v>
      </c>
      <c r="K668" s="22" t="str">
        <f>_xlfn.XLOOKUP(Table7[[#This Row],[Merged Customer ID]],Table3__3_16[Customer ID],Table3__3_16[Sugar Status])</f>
        <v>Diabetes</v>
      </c>
      <c r="L668" s="25">
        <f>_xlfn.XLOOKUP(Table7[[#This Row],[Merged Customer ID]],Table6_20[Merged Customer ID],Table6_20[Date of Birth])</f>
        <v>29742</v>
      </c>
      <c r="M668" s="29">
        <f>_xlfn.XLOOKUP(Table7[[#This Row],[Merged Customer ID]],Table6_20[Merged Customer ID],Table6_20[charges],"0",0)</f>
        <v>14843.96</v>
      </c>
      <c r="N668" s="29" t="str">
        <f>_xlfn.XLOOKUP(Table7[[#This Row],[Merged Customer ID]],Table6_20[Merged Customer ID],Table6_20[Hospital tier])</f>
        <v>tier - 2</v>
      </c>
      <c r="O668" s="29" t="str">
        <f>_xlfn.XLOOKUP(Table7[[#This Row],[Merged Customer ID]],Table6_20[Merged Customer ID],Table6_20[City tier])</f>
        <v>tier - 3</v>
      </c>
      <c r="P668" s="29" t="str">
        <f>_xlfn.XLOOKUP(Table7[[#This Row],[Merged Customer ID]],Table6_20[Merged Customer ID],Table6_20[State ID])</f>
        <v>R1026</v>
      </c>
      <c r="Q668" s="35">
        <f>_xlfn.XLOOKUP(Table7[[#This Row],[Merged Customer ID]],Table6_20[Merged Customer ID],Table6_20[Age])</f>
        <v>42.008333333333333</v>
      </c>
    </row>
    <row r="669" spans="1:17" x14ac:dyDescent="0.35">
      <c r="A669" s="23" t="s">
        <v>1703</v>
      </c>
      <c r="B669" s="23" t="str">
        <f>_xlfn.XLOOKUP(Table7[[#This Row],[Merged Customer ID]],Table2_1[Merged Customer ID],Table2_1[First Name])</f>
        <v>Funk</v>
      </c>
      <c r="C669" s="23">
        <f>_xlfn.XLOOKUP(Table7[[#This Row],[Merged Customer ID]],Table3__3_16[Customer ID],Table3__3_16[BMI])</f>
        <v>43.58</v>
      </c>
      <c r="D669" s="23">
        <f>_xlfn.XLOOKUP(Table7[[#This Row],[Merged Customer ID]],Table3__3_16[Customer ID],Table3__3_16[HBA1C])</f>
        <v>4.2300000000000004</v>
      </c>
      <c r="E669" s="22" t="str">
        <f>_xlfn.XLOOKUP(Table7[[#This Row],[Merged Customer ID]],Table3__3_16[Customer ID],Table3__3_16[Heart Issues])</f>
        <v>No</v>
      </c>
      <c r="F669" s="23" t="str">
        <f>_xlfn.XLOOKUP(Table7[[#This Row],[Merged Customer ID]],Table3__3_16[Customer ID],Table3__3_16[Any Transplants])</f>
        <v>No</v>
      </c>
      <c r="G669" s="23" t="str">
        <f>_xlfn.XLOOKUP(Table7[[#This Row],[Merged Customer ID]],Table3__3_16[Customer ID],Table3__3_16[Cancer history])</f>
        <v>Yes</v>
      </c>
      <c r="H669" s="23">
        <f>_xlfn.XLOOKUP(Table7[[#This Row],[Merged Customer ID]],Table3__3_16[Customer ID],Table3__3_16[NumberOfMajorSurgeries])</f>
        <v>1</v>
      </c>
      <c r="I669" s="23" t="str">
        <f>_xlfn.XLOOKUP(Table7[[#This Row],[Merged Customer ID]],Table3__3_16[Customer ID],Table3__3_16[smoker])</f>
        <v>No</v>
      </c>
      <c r="J669" s="23" t="str">
        <f>_xlfn.XLOOKUP(Table7[[#This Row],[Merged Customer ID]],Table3__3_16[Customer ID],Table3__3_16[Weight Status])</f>
        <v>Obesity</v>
      </c>
      <c r="K669" s="23" t="str">
        <f>_xlfn.XLOOKUP(Table7[[#This Row],[Merged Customer ID]],Table3__3_16[Customer ID],Table3__3_16[Sugar Status])</f>
        <v>Normal</v>
      </c>
      <c r="L669" s="26">
        <f>_xlfn.XLOOKUP(Table7[[#This Row],[Merged Customer ID]],Table6_20[Merged Customer ID],Table6_20[Date of Birth])</f>
        <v>29146</v>
      </c>
      <c r="M669" s="30">
        <f>_xlfn.XLOOKUP(Table7[[#This Row],[Merged Customer ID]],Table6_20[Merged Customer ID],Table6_20[charges],"0",0)</f>
        <v>14839.34</v>
      </c>
      <c r="N669" s="30" t="str">
        <f>_xlfn.XLOOKUP(Table7[[#This Row],[Merged Customer ID]],Table6_20[Merged Customer ID],Table6_20[Hospital tier])</f>
        <v>tier - 2</v>
      </c>
      <c r="O669" s="30" t="str">
        <f>_xlfn.XLOOKUP(Table7[[#This Row],[Merged Customer ID]],Table6_20[Merged Customer ID],Table6_20[City tier])</f>
        <v>tier - 3</v>
      </c>
      <c r="P669" s="30" t="str">
        <f>_xlfn.XLOOKUP(Table7[[#This Row],[Merged Customer ID]],Table6_20[Merged Customer ID],Table6_20[State ID])</f>
        <v>R1026</v>
      </c>
      <c r="Q669" s="36">
        <f>_xlfn.XLOOKUP(Table7[[#This Row],[Merged Customer ID]],Table6_20[Merged Customer ID],Table6_20[Age])</f>
        <v>43.638888888888886</v>
      </c>
    </row>
    <row r="670" spans="1:17" x14ac:dyDescent="0.35">
      <c r="A670" s="22" t="s">
        <v>1702</v>
      </c>
      <c r="B670" s="22" t="str">
        <f>_xlfn.XLOOKUP(Table7[[#This Row],[Merged Customer ID]],Table2_1[Merged Customer ID],Table2_1[First Name])</f>
        <v>Davenport</v>
      </c>
      <c r="C670" s="22">
        <f>_xlfn.XLOOKUP(Table7[[#This Row],[Merged Customer ID]],Table3__3_16[Customer ID],Table3__3_16[BMI])</f>
        <v>42.28</v>
      </c>
      <c r="D670" s="22">
        <f>_xlfn.XLOOKUP(Table7[[#This Row],[Merged Customer ID]],Table3__3_16[Customer ID],Table3__3_16[HBA1C])</f>
        <v>9.16</v>
      </c>
      <c r="E670" s="22" t="str">
        <f>_xlfn.XLOOKUP(Table7[[#This Row],[Merged Customer ID]],Table3__3_16[Customer ID],Table3__3_16[Heart Issues])</f>
        <v>Yes</v>
      </c>
      <c r="F670" s="22" t="str">
        <f>_xlfn.XLOOKUP(Table7[[#This Row],[Merged Customer ID]],Table3__3_16[Customer ID],Table3__3_16[Any Transplants])</f>
        <v>No</v>
      </c>
      <c r="G670" s="22" t="str">
        <f>_xlfn.XLOOKUP(Table7[[#This Row],[Merged Customer ID]],Table3__3_16[Customer ID],Table3__3_16[Cancer history])</f>
        <v>No</v>
      </c>
      <c r="H670" s="22">
        <f>_xlfn.XLOOKUP(Table7[[#This Row],[Merged Customer ID]],Table3__3_16[Customer ID],Table3__3_16[NumberOfMajorSurgeries])</f>
        <v>1</v>
      </c>
      <c r="I670" s="22" t="str">
        <f>_xlfn.XLOOKUP(Table7[[#This Row],[Merged Customer ID]],Table3__3_16[Customer ID],Table3__3_16[smoker])</f>
        <v>No</v>
      </c>
      <c r="J670" s="22" t="str">
        <f>_xlfn.XLOOKUP(Table7[[#This Row],[Merged Customer ID]],Table3__3_16[Customer ID],Table3__3_16[Weight Status])</f>
        <v>Obesity</v>
      </c>
      <c r="K670" s="22" t="str">
        <f>_xlfn.XLOOKUP(Table7[[#This Row],[Merged Customer ID]],Table3__3_16[Customer ID],Table3__3_16[Sugar Status])</f>
        <v>Diabetes</v>
      </c>
      <c r="L670" s="25">
        <f>_xlfn.XLOOKUP(Table7[[#This Row],[Merged Customer ID]],Table6_20[Merged Customer ID],Table6_20[Date of Birth])</f>
        <v>27738</v>
      </c>
      <c r="M670" s="29">
        <f>_xlfn.XLOOKUP(Table7[[#This Row],[Merged Customer ID]],Table6_20[Merged Customer ID],Table6_20[charges],"0",0)</f>
        <v>14819</v>
      </c>
      <c r="N670" s="29" t="str">
        <f>_xlfn.XLOOKUP(Table7[[#This Row],[Merged Customer ID]],Table6_20[Merged Customer ID],Table6_20[Hospital tier])</f>
        <v>tier - 2</v>
      </c>
      <c r="O670" s="29" t="str">
        <f>_xlfn.XLOOKUP(Table7[[#This Row],[Merged Customer ID]],Table6_20[Merged Customer ID],Table6_20[City tier])</f>
        <v>tier - 3</v>
      </c>
      <c r="P670" s="29" t="str">
        <f>_xlfn.XLOOKUP(Table7[[#This Row],[Merged Customer ID]],Table6_20[Merged Customer ID],Table6_20[State ID])</f>
        <v>R1023</v>
      </c>
      <c r="Q670" s="35">
        <f>_xlfn.XLOOKUP(Table7[[#This Row],[Merged Customer ID]],Table6_20[Merged Customer ID],Table6_20[Age])</f>
        <v>47.494444444444447</v>
      </c>
    </row>
    <row r="671" spans="1:17" x14ac:dyDescent="0.35">
      <c r="A671" s="23" t="s">
        <v>1701</v>
      </c>
      <c r="B671" s="23" t="str">
        <f>_xlfn.XLOOKUP(Table7[[#This Row],[Merged Customer ID]],Table2_1[Merged Customer ID],Table2_1[First Name])</f>
        <v>Nicholson</v>
      </c>
      <c r="C671" s="23">
        <f>_xlfn.XLOOKUP(Table7[[#This Row],[Merged Customer ID]],Table3__3_16[Customer ID],Table3__3_16[BMI])</f>
        <v>35.520000000000003</v>
      </c>
      <c r="D671" s="23">
        <f>_xlfn.XLOOKUP(Table7[[#This Row],[Merged Customer ID]],Table3__3_16[Customer ID],Table3__3_16[HBA1C])</f>
        <v>8.26</v>
      </c>
      <c r="E671" s="22" t="str">
        <f>_xlfn.XLOOKUP(Table7[[#This Row],[Merged Customer ID]],Table3__3_16[Customer ID],Table3__3_16[Heart Issues])</f>
        <v>No</v>
      </c>
      <c r="F671" s="23" t="str">
        <f>_xlfn.XLOOKUP(Table7[[#This Row],[Merged Customer ID]],Table3__3_16[Customer ID],Table3__3_16[Any Transplants])</f>
        <v>No</v>
      </c>
      <c r="G671" s="23" t="str">
        <f>_xlfn.XLOOKUP(Table7[[#This Row],[Merged Customer ID]],Table3__3_16[Customer ID],Table3__3_16[Cancer history])</f>
        <v>No</v>
      </c>
      <c r="H671" s="23">
        <f>_xlfn.XLOOKUP(Table7[[#This Row],[Merged Customer ID]],Table3__3_16[Customer ID],Table3__3_16[NumberOfMajorSurgeries])</f>
        <v>0</v>
      </c>
      <c r="I671" s="23" t="str">
        <f>_xlfn.XLOOKUP(Table7[[#This Row],[Merged Customer ID]],Table3__3_16[Customer ID],Table3__3_16[smoker])</f>
        <v>No</v>
      </c>
      <c r="J671" s="23" t="str">
        <f>_xlfn.XLOOKUP(Table7[[#This Row],[Merged Customer ID]],Table3__3_16[Customer ID],Table3__3_16[Weight Status])</f>
        <v>Obesity</v>
      </c>
      <c r="K671" s="23" t="str">
        <f>_xlfn.XLOOKUP(Table7[[#This Row],[Merged Customer ID]],Table3__3_16[Customer ID],Table3__3_16[Sugar Status])</f>
        <v>Diabetes</v>
      </c>
      <c r="L671" s="26">
        <f>_xlfn.XLOOKUP(Table7[[#This Row],[Merged Customer ID]],Table6_20[Merged Customer ID],Table6_20[Date of Birth])</f>
        <v>23950</v>
      </c>
      <c r="M671" s="30">
        <f>_xlfn.XLOOKUP(Table7[[#This Row],[Merged Customer ID]],Table6_20[Merged Customer ID],Table6_20[charges],"0",0)</f>
        <v>14750.42</v>
      </c>
      <c r="N671" s="30" t="str">
        <f>_xlfn.XLOOKUP(Table7[[#This Row],[Merged Customer ID]],Table6_20[Merged Customer ID],Table6_20[Hospital tier])</f>
        <v>tier - 2</v>
      </c>
      <c r="O671" s="30" t="str">
        <f>_xlfn.XLOOKUP(Table7[[#This Row],[Merged Customer ID]],Table6_20[Merged Customer ID],Table6_20[City tier])</f>
        <v>tier - 2</v>
      </c>
      <c r="P671" s="30" t="str">
        <f>_xlfn.XLOOKUP(Table7[[#This Row],[Merged Customer ID]],Table6_20[Merged Customer ID],Table6_20[State ID])</f>
        <v>R1026</v>
      </c>
      <c r="Q671" s="36">
        <f>_xlfn.XLOOKUP(Table7[[#This Row],[Merged Customer ID]],Table6_20[Merged Customer ID],Table6_20[Age])</f>
        <v>57.863888888888887</v>
      </c>
    </row>
    <row r="672" spans="1:17" x14ac:dyDescent="0.35">
      <c r="A672" s="22" t="s">
        <v>1700</v>
      </c>
      <c r="B672" s="22" t="str">
        <f>_xlfn.XLOOKUP(Table7[[#This Row],[Merged Customer ID]],Table2_1[Merged Customer ID],Table2_1[First Name])</f>
        <v>Lindbloom</v>
      </c>
      <c r="C672" s="22">
        <f>_xlfn.XLOOKUP(Table7[[#This Row],[Merged Customer ID]],Table3__3_16[Customer ID],Table3__3_16[BMI])</f>
        <v>33.6</v>
      </c>
      <c r="D672" s="22">
        <f>_xlfn.XLOOKUP(Table7[[#This Row],[Merged Customer ID]],Table3__3_16[Customer ID],Table3__3_16[HBA1C])</f>
        <v>11.25</v>
      </c>
      <c r="E672" s="22" t="str">
        <f>_xlfn.XLOOKUP(Table7[[#This Row],[Merged Customer ID]],Table3__3_16[Customer ID],Table3__3_16[Heart Issues])</f>
        <v>No</v>
      </c>
      <c r="F672" s="22" t="str">
        <f>_xlfn.XLOOKUP(Table7[[#This Row],[Merged Customer ID]],Table3__3_16[Customer ID],Table3__3_16[Any Transplants])</f>
        <v>No</v>
      </c>
      <c r="G672" s="22" t="str">
        <f>_xlfn.XLOOKUP(Table7[[#This Row],[Merged Customer ID]],Table3__3_16[Customer ID],Table3__3_16[Cancer history])</f>
        <v>No</v>
      </c>
      <c r="H672" s="22">
        <f>_xlfn.XLOOKUP(Table7[[#This Row],[Merged Customer ID]],Table3__3_16[Customer ID],Table3__3_16[NumberOfMajorSurgeries])</f>
        <v>0</v>
      </c>
      <c r="I672" s="22" t="str">
        <f>_xlfn.XLOOKUP(Table7[[#This Row],[Merged Customer ID]],Table3__3_16[Customer ID],Table3__3_16[smoker])</f>
        <v>No</v>
      </c>
      <c r="J672" s="22" t="str">
        <f>_xlfn.XLOOKUP(Table7[[#This Row],[Merged Customer ID]],Table3__3_16[Customer ID],Table3__3_16[Weight Status])</f>
        <v>Obesity</v>
      </c>
      <c r="K672" s="22" t="str">
        <f>_xlfn.XLOOKUP(Table7[[#This Row],[Merged Customer ID]],Table3__3_16[Customer ID],Table3__3_16[Sugar Status])</f>
        <v>Diabetes</v>
      </c>
      <c r="L672" s="25">
        <f>_xlfn.XLOOKUP(Table7[[#This Row],[Merged Customer ID]],Table6_20[Merged Customer ID],Table6_20[Date of Birth])</f>
        <v>22856</v>
      </c>
      <c r="M672" s="29">
        <f>_xlfn.XLOOKUP(Table7[[#This Row],[Merged Customer ID]],Table6_20[Merged Customer ID],Table6_20[charges],"0",0)</f>
        <v>14738.43</v>
      </c>
      <c r="N672" s="29" t="str">
        <f>_xlfn.XLOOKUP(Table7[[#This Row],[Merged Customer ID]],Table6_20[Merged Customer ID],Table6_20[Hospital tier])</f>
        <v>tier - 2</v>
      </c>
      <c r="O672" s="29" t="str">
        <f>_xlfn.XLOOKUP(Table7[[#This Row],[Merged Customer ID]],Table6_20[Merged Customer ID],Table6_20[City tier])</f>
        <v>tier - 3</v>
      </c>
      <c r="P672" s="29" t="str">
        <f>_xlfn.XLOOKUP(Table7[[#This Row],[Merged Customer ID]],Table6_20[Merged Customer ID],Table6_20[State ID])</f>
        <v>R1021</v>
      </c>
      <c r="Q672" s="35">
        <f>_xlfn.XLOOKUP(Table7[[#This Row],[Merged Customer ID]],Table6_20[Merged Customer ID],Table6_20[Age])</f>
        <v>60.858333333333334</v>
      </c>
    </row>
    <row r="673" spans="1:17" x14ac:dyDescent="0.35">
      <c r="A673" s="23" t="s">
        <v>1699</v>
      </c>
      <c r="B673" s="23" t="str">
        <f>_xlfn.XLOOKUP(Table7[[#This Row],[Merged Customer ID]],Table2_1[Merged Customer ID],Table2_1[First Name])</f>
        <v>Wijayaratne</v>
      </c>
      <c r="C673" s="23">
        <f>_xlfn.XLOOKUP(Table7[[#This Row],[Merged Customer ID]],Table3__3_16[Customer ID],Table3__3_16[BMI])</f>
        <v>22.42</v>
      </c>
      <c r="D673" s="23">
        <f>_xlfn.XLOOKUP(Table7[[#This Row],[Merged Customer ID]],Table3__3_16[Customer ID],Table3__3_16[HBA1C])</f>
        <v>6.74</v>
      </c>
      <c r="E673" s="22" t="str">
        <f>_xlfn.XLOOKUP(Table7[[#This Row],[Merged Customer ID]],Table3__3_16[Customer ID],Table3__3_16[Heart Issues])</f>
        <v>No</v>
      </c>
      <c r="F673" s="23" t="str">
        <f>_xlfn.XLOOKUP(Table7[[#This Row],[Merged Customer ID]],Table3__3_16[Customer ID],Table3__3_16[Any Transplants])</f>
        <v>No</v>
      </c>
      <c r="G673" s="23" t="str">
        <f>_xlfn.XLOOKUP(Table7[[#This Row],[Merged Customer ID]],Table3__3_16[Customer ID],Table3__3_16[Cancer history])</f>
        <v>No</v>
      </c>
      <c r="H673" s="23">
        <f>_xlfn.XLOOKUP(Table7[[#This Row],[Merged Customer ID]],Table3__3_16[Customer ID],Table3__3_16[NumberOfMajorSurgeries])</f>
        <v>0</v>
      </c>
      <c r="I673" s="23" t="str">
        <f>_xlfn.XLOOKUP(Table7[[#This Row],[Merged Customer ID]],Table3__3_16[Customer ID],Table3__3_16[smoker])</f>
        <v>Yes</v>
      </c>
      <c r="J673" s="23" t="str">
        <f>_xlfn.XLOOKUP(Table7[[#This Row],[Merged Customer ID]],Table3__3_16[Customer ID],Table3__3_16[Weight Status])</f>
        <v>Normal Weight</v>
      </c>
      <c r="K673" s="23" t="str">
        <f>_xlfn.XLOOKUP(Table7[[#This Row],[Merged Customer ID]],Table3__3_16[Customer ID],Table3__3_16[Sugar Status])</f>
        <v>Diabetes</v>
      </c>
      <c r="L673" s="26">
        <f>_xlfn.XLOOKUP(Table7[[#This Row],[Merged Customer ID]],Table6_20[Merged Customer ID],Table6_20[Date of Birth])</f>
        <v>37523</v>
      </c>
      <c r="M673" s="30">
        <f>_xlfn.XLOOKUP(Table7[[#This Row],[Merged Customer ID]],Table6_20[Merged Customer ID],Table6_20[charges],"0",0)</f>
        <v>14711.74</v>
      </c>
      <c r="N673" s="30" t="str">
        <f>_xlfn.XLOOKUP(Table7[[#This Row],[Merged Customer ID]],Table6_20[Merged Customer ID],Table6_20[Hospital tier])</f>
        <v>tier - 2</v>
      </c>
      <c r="O673" s="30" t="str">
        <f>_xlfn.XLOOKUP(Table7[[#This Row],[Merged Customer ID]],Table6_20[Merged Customer ID],Table6_20[City tier])</f>
        <v>tier - 2</v>
      </c>
      <c r="P673" s="30" t="str">
        <f>_xlfn.XLOOKUP(Table7[[#This Row],[Merged Customer ID]],Table6_20[Merged Customer ID],Table6_20[State ID])</f>
        <v>R1012</v>
      </c>
      <c r="Q673" s="36">
        <f>_xlfn.XLOOKUP(Table7[[#This Row],[Merged Customer ID]],Table6_20[Merged Customer ID],Table6_20[Age])</f>
        <v>20.705555555555556</v>
      </c>
    </row>
    <row r="674" spans="1:17" x14ac:dyDescent="0.35">
      <c r="A674" s="22" t="s">
        <v>1698</v>
      </c>
      <c r="B674" s="22" t="str">
        <f>_xlfn.XLOOKUP(Table7[[#This Row],[Merged Customer ID]],Table2_1[Merged Customer ID],Table2_1[First Name])</f>
        <v>Ainsworth</v>
      </c>
      <c r="C674" s="22">
        <f>_xlfn.XLOOKUP(Table7[[#This Row],[Merged Customer ID]],Table3__3_16[Customer ID],Table3__3_16[BMI])</f>
        <v>46.86</v>
      </c>
      <c r="D674" s="22">
        <f>_xlfn.XLOOKUP(Table7[[#This Row],[Merged Customer ID]],Table3__3_16[Customer ID],Table3__3_16[HBA1C])</f>
        <v>4.87</v>
      </c>
      <c r="E674" s="22" t="str">
        <f>_xlfn.XLOOKUP(Table7[[#This Row],[Merged Customer ID]],Table3__3_16[Customer ID],Table3__3_16[Heart Issues])</f>
        <v>No</v>
      </c>
      <c r="F674" s="22" t="str">
        <f>_xlfn.XLOOKUP(Table7[[#This Row],[Merged Customer ID]],Table3__3_16[Customer ID],Table3__3_16[Any Transplants])</f>
        <v>No</v>
      </c>
      <c r="G674" s="22" t="str">
        <f>_xlfn.XLOOKUP(Table7[[#This Row],[Merged Customer ID]],Table3__3_16[Customer ID],Table3__3_16[Cancer history])</f>
        <v>No</v>
      </c>
      <c r="H674" s="22">
        <f>_xlfn.XLOOKUP(Table7[[#This Row],[Merged Customer ID]],Table3__3_16[Customer ID],Table3__3_16[NumberOfMajorSurgeries])</f>
        <v>0</v>
      </c>
      <c r="I674" s="22" t="str">
        <f>_xlfn.XLOOKUP(Table7[[#This Row],[Merged Customer ID]],Table3__3_16[Customer ID],Table3__3_16[smoker])</f>
        <v>No</v>
      </c>
      <c r="J674" s="22" t="str">
        <f>_xlfn.XLOOKUP(Table7[[#This Row],[Merged Customer ID]],Table3__3_16[Customer ID],Table3__3_16[Weight Status])</f>
        <v>Obesity</v>
      </c>
      <c r="K674" s="22" t="str">
        <f>_xlfn.XLOOKUP(Table7[[#This Row],[Merged Customer ID]],Table3__3_16[Customer ID],Table3__3_16[Sugar Status])</f>
        <v>Normal</v>
      </c>
      <c r="L674" s="25">
        <f>_xlfn.XLOOKUP(Table7[[#This Row],[Merged Customer ID]],Table6_20[Merged Customer ID],Table6_20[Date of Birth])</f>
        <v>30198</v>
      </c>
      <c r="M674" s="29">
        <f>_xlfn.XLOOKUP(Table7[[#This Row],[Merged Customer ID]],Table6_20[Merged Customer ID],Table6_20[charges],"0",0)</f>
        <v>14696.77</v>
      </c>
      <c r="N674" s="29" t="str">
        <f>_xlfn.XLOOKUP(Table7[[#This Row],[Merged Customer ID]],Table6_20[Merged Customer ID],Table6_20[Hospital tier])</f>
        <v>tier - 2</v>
      </c>
      <c r="O674" s="29" t="str">
        <f>_xlfn.XLOOKUP(Table7[[#This Row],[Merged Customer ID]],Table6_20[Merged Customer ID],Table6_20[City tier])</f>
        <v>tier - 2</v>
      </c>
      <c r="P674" s="29" t="str">
        <f>_xlfn.XLOOKUP(Table7[[#This Row],[Merged Customer ID]],Table6_20[Merged Customer ID],Table6_20[State ID])</f>
        <v>R1011</v>
      </c>
      <c r="Q674" s="35">
        <f>_xlfn.XLOOKUP(Table7[[#This Row],[Merged Customer ID]],Table6_20[Merged Customer ID],Table6_20[Age])</f>
        <v>40.761111111111113</v>
      </c>
    </row>
    <row r="675" spans="1:17" x14ac:dyDescent="0.35">
      <c r="A675" s="23" t="s">
        <v>1697</v>
      </c>
      <c r="B675" s="23" t="str">
        <f>_xlfn.XLOOKUP(Table7[[#This Row],[Merged Customer ID]],Table2_1[Merged Customer ID],Table2_1[First Name])</f>
        <v>Gayagoy</v>
      </c>
      <c r="C675" s="23">
        <f>_xlfn.XLOOKUP(Table7[[#This Row],[Merged Customer ID]],Table3__3_16[Customer ID],Table3__3_16[BMI])</f>
        <v>32.965000000000003</v>
      </c>
      <c r="D675" s="23">
        <f>_xlfn.XLOOKUP(Table7[[#This Row],[Merged Customer ID]],Table3__3_16[Customer ID],Table3__3_16[HBA1C])</f>
        <v>6.68</v>
      </c>
      <c r="E675" s="22" t="str">
        <f>_xlfn.XLOOKUP(Table7[[#This Row],[Merged Customer ID]],Table3__3_16[Customer ID],Table3__3_16[Heart Issues])</f>
        <v>No</v>
      </c>
      <c r="F675" s="23" t="str">
        <f>_xlfn.XLOOKUP(Table7[[#This Row],[Merged Customer ID]],Table3__3_16[Customer ID],Table3__3_16[Any Transplants])</f>
        <v>No</v>
      </c>
      <c r="G675" s="23" t="str">
        <f>_xlfn.XLOOKUP(Table7[[#This Row],[Merged Customer ID]],Table3__3_16[Customer ID],Table3__3_16[Cancer history])</f>
        <v>No</v>
      </c>
      <c r="H675" s="23">
        <f>_xlfn.XLOOKUP(Table7[[#This Row],[Merged Customer ID]],Table3__3_16[Customer ID],Table3__3_16[NumberOfMajorSurgeries])</f>
        <v>3</v>
      </c>
      <c r="I675" s="23" t="str">
        <f>_xlfn.XLOOKUP(Table7[[#This Row],[Merged Customer ID]],Table3__3_16[Customer ID],Table3__3_16[smoker])</f>
        <v>No</v>
      </c>
      <c r="J675" s="23" t="str">
        <f>_xlfn.XLOOKUP(Table7[[#This Row],[Merged Customer ID]],Table3__3_16[Customer ID],Table3__3_16[Weight Status])</f>
        <v>Obesity</v>
      </c>
      <c r="K675" s="23" t="str">
        <f>_xlfn.XLOOKUP(Table7[[#This Row],[Merged Customer ID]],Table3__3_16[Customer ID],Table3__3_16[Sugar Status])</f>
        <v>Diabetes</v>
      </c>
      <c r="L675" s="26">
        <f>_xlfn.XLOOKUP(Table7[[#This Row],[Merged Customer ID]],Table6_20[Merged Customer ID],Table6_20[Date of Birth])</f>
        <v>21389</v>
      </c>
      <c r="M675" s="30">
        <f>_xlfn.XLOOKUP(Table7[[#This Row],[Merged Customer ID]],Table6_20[Merged Customer ID],Table6_20[charges],"0",0)</f>
        <v>14692.67</v>
      </c>
      <c r="N675" s="30" t="str">
        <f>_xlfn.XLOOKUP(Table7[[#This Row],[Merged Customer ID]],Table6_20[Merged Customer ID],Table6_20[Hospital tier])</f>
        <v>tier - 2</v>
      </c>
      <c r="O675" s="30" t="str">
        <f>_xlfn.XLOOKUP(Table7[[#This Row],[Merged Customer ID]],Table6_20[Merged Customer ID],Table6_20[City tier])</f>
        <v>tier - 1</v>
      </c>
      <c r="P675" s="30" t="str">
        <f>_xlfn.XLOOKUP(Table7[[#This Row],[Merged Customer ID]],Table6_20[Merged Customer ID],Table6_20[State ID])</f>
        <v>R1012</v>
      </c>
      <c r="Q675" s="36">
        <f>_xlfn.XLOOKUP(Table7[[#This Row],[Merged Customer ID]],Table6_20[Merged Customer ID],Table6_20[Age])</f>
        <v>64.875</v>
      </c>
    </row>
    <row r="676" spans="1:17" x14ac:dyDescent="0.35">
      <c r="A676" s="22" t="s">
        <v>1696</v>
      </c>
      <c r="B676" s="22" t="str">
        <f>_xlfn.XLOOKUP(Table7[[#This Row],[Merged Customer ID]],Table2_1[Merged Customer ID],Table2_1[First Name])</f>
        <v>Fitzmaurice</v>
      </c>
      <c r="C676" s="22">
        <f>_xlfn.XLOOKUP(Table7[[#This Row],[Merged Customer ID]],Table3__3_16[Customer ID],Table3__3_16[BMI])</f>
        <v>39.340000000000003</v>
      </c>
      <c r="D676" s="22">
        <f>_xlfn.XLOOKUP(Table7[[#This Row],[Merged Customer ID]],Table3__3_16[Customer ID],Table3__3_16[HBA1C])</f>
        <v>5.0199999999999996</v>
      </c>
      <c r="E676" s="22" t="str">
        <f>_xlfn.XLOOKUP(Table7[[#This Row],[Merged Customer ID]],Table3__3_16[Customer ID],Table3__3_16[Heart Issues])</f>
        <v>Yes</v>
      </c>
      <c r="F676" s="22" t="str">
        <f>_xlfn.XLOOKUP(Table7[[#This Row],[Merged Customer ID]],Table3__3_16[Customer ID],Table3__3_16[Any Transplants])</f>
        <v>No</v>
      </c>
      <c r="G676" s="22" t="str">
        <f>_xlfn.XLOOKUP(Table7[[#This Row],[Merged Customer ID]],Table3__3_16[Customer ID],Table3__3_16[Cancer history])</f>
        <v>Yes</v>
      </c>
      <c r="H676" s="22">
        <f>_xlfn.XLOOKUP(Table7[[#This Row],[Merged Customer ID]],Table3__3_16[Customer ID],Table3__3_16[NumberOfMajorSurgeries])</f>
        <v>1</v>
      </c>
      <c r="I676" s="22" t="str">
        <f>_xlfn.XLOOKUP(Table7[[#This Row],[Merged Customer ID]],Table3__3_16[Customer ID],Table3__3_16[smoker])</f>
        <v>No</v>
      </c>
      <c r="J676" s="22" t="str">
        <f>_xlfn.XLOOKUP(Table7[[#This Row],[Merged Customer ID]],Table3__3_16[Customer ID],Table3__3_16[Weight Status])</f>
        <v>Obesity</v>
      </c>
      <c r="K676" s="22" t="str">
        <f>_xlfn.XLOOKUP(Table7[[#This Row],[Merged Customer ID]],Table3__3_16[Customer ID],Table3__3_16[Sugar Status])</f>
        <v>Normal</v>
      </c>
      <c r="L676" s="25">
        <f>_xlfn.XLOOKUP(Table7[[#This Row],[Merged Customer ID]],Table6_20[Merged Customer ID],Table6_20[Date of Birth])</f>
        <v>25496</v>
      </c>
      <c r="M676" s="29">
        <f>_xlfn.XLOOKUP(Table7[[#This Row],[Merged Customer ID]],Table6_20[Merged Customer ID],Table6_20[charges],"0",0)</f>
        <v>14665.75</v>
      </c>
      <c r="N676" s="29" t="str">
        <f>_xlfn.XLOOKUP(Table7[[#This Row],[Merged Customer ID]],Table6_20[Merged Customer ID],Table6_20[Hospital tier])</f>
        <v>tier - 2</v>
      </c>
      <c r="O676" s="29" t="str">
        <f>_xlfn.XLOOKUP(Table7[[#This Row],[Merged Customer ID]],Table6_20[Merged Customer ID],Table6_20[City tier])</f>
        <v>tier - 1</v>
      </c>
      <c r="P676" s="29" t="str">
        <f>_xlfn.XLOOKUP(Table7[[#This Row],[Merged Customer ID]],Table6_20[Merged Customer ID],Table6_20[State ID])</f>
        <v>R1012</v>
      </c>
      <c r="Q676" s="35">
        <f>_xlfn.XLOOKUP(Table7[[#This Row],[Merged Customer ID]],Table6_20[Merged Customer ID],Table6_20[Age])</f>
        <v>53.633333333333333</v>
      </c>
    </row>
    <row r="677" spans="1:17" x14ac:dyDescent="0.35">
      <c r="A677" s="23" t="s">
        <v>1695</v>
      </c>
      <c r="B677" s="23" t="str">
        <f>_xlfn.XLOOKUP(Table7[[#This Row],[Merged Customer ID]],Table2_1[Merged Customer ID],Table2_1[First Name])</f>
        <v>Rodriguez</v>
      </c>
      <c r="C677" s="23">
        <f>_xlfn.XLOOKUP(Table7[[#This Row],[Merged Customer ID]],Table3__3_16[Customer ID],Table3__3_16[BMI])</f>
        <v>47</v>
      </c>
      <c r="D677" s="23">
        <f>_xlfn.XLOOKUP(Table7[[#This Row],[Merged Customer ID]],Table3__3_16[Customer ID],Table3__3_16[HBA1C])</f>
        <v>10.64</v>
      </c>
      <c r="E677" s="22" t="str">
        <f>_xlfn.XLOOKUP(Table7[[#This Row],[Merged Customer ID]],Table3__3_16[Customer ID],Table3__3_16[Heart Issues])</f>
        <v>Yes</v>
      </c>
      <c r="F677" s="23" t="str">
        <f>_xlfn.XLOOKUP(Table7[[#This Row],[Merged Customer ID]],Table3__3_16[Customer ID],Table3__3_16[Any Transplants])</f>
        <v>No</v>
      </c>
      <c r="G677" s="23" t="str">
        <f>_xlfn.XLOOKUP(Table7[[#This Row],[Merged Customer ID]],Table3__3_16[Customer ID],Table3__3_16[Cancer history])</f>
        <v>No</v>
      </c>
      <c r="H677" s="23">
        <f>_xlfn.XLOOKUP(Table7[[#This Row],[Merged Customer ID]],Table3__3_16[Customer ID],Table3__3_16[NumberOfMajorSurgeries])</f>
        <v>0</v>
      </c>
      <c r="I677" s="23" t="str">
        <f>_xlfn.XLOOKUP(Table7[[#This Row],[Merged Customer ID]],Table3__3_16[Customer ID],Table3__3_16[smoker])</f>
        <v>No</v>
      </c>
      <c r="J677" s="23" t="str">
        <f>_xlfn.XLOOKUP(Table7[[#This Row],[Merged Customer ID]],Table3__3_16[Customer ID],Table3__3_16[Weight Status])</f>
        <v>Obesity</v>
      </c>
      <c r="K677" s="23" t="str">
        <f>_xlfn.XLOOKUP(Table7[[#This Row],[Merged Customer ID]],Table3__3_16[Customer ID],Table3__3_16[Sugar Status])</f>
        <v>Diabetes</v>
      </c>
      <c r="L677" s="26">
        <f>_xlfn.XLOOKUP(Table7[[#This Row],[Merged Customer ID]],Table6_20[Merged Customer ID],Table6_20[Date of Birth])</f>
        <v>29903</v>
      </c>
      <c r="M677" s="30">
        <f>_xlfn.XLOOKUP(Table7[[#This Row],[Merged Customer ID]],Table6_20[Merged Customer ID],Table6_20[charges],"0",0)</f>
        <v>14657.2</v>
      </c>
      <c r="N677" s="30" t="str">
        <f>_xlfn.XLOOKUP(Table7[[#This Row],[Merged Customer ID]],Table6_20[Merged Customer ID],Table6_20[Hospital tier])</f>
        <v>tier - 2</v>
      </c>
      <c r="O677" s="30" t="str">
        <f>_xlfn.XLOOKUP(Table7[[#This Row],[Merged Customer ID]],Table6_20[Merged Customer ID],Table6_20[City tier])</f>
        <v>tier - 1</v>
      </c>
      <c r="P677" s="30" t="str">
        <f>_xlfn.XLOOKUP(Table7[[#This Row],[Merged Customer ID]],Table6_20[Merged Customer ID],Table6_20[State ID])</f>
        <v>R1012</v>
      </c>
      <c r="Q677" s="36">
        <f>_xlfn.XLOOKUP(Table7[[#This Row],[Merged Customer ID]],Table6_20[Merged Customer ID],Table6_20[Age])</f>
        <v>41.569444444444443</v>
      </c>
    </row>
    <row r="678" spans="1:17" x14ac:dyDescent="0.35">
      <c r="A678" s="22" t="s">
        <v>1694</v>
      </c>
      <c r="B678" s="22" t="str">
        <f>_xlfn.XLOOKUP(Table7[[#This Row],[Merged Customer ID]],Table2_1[Merged Customer ID],Table2_1[First Name])</f>
        <v>Tsoucas</v>
      </c>
      <c r="C678" s="22">
        <f>_xlfn.XLOOKUP(Table7[[#This Row],[Merged Customer ID]],Table3__3_16[Customer ID],Table3__3_16[BMI])</f>
        <v>36.71</v>
      </c>
      <c r="D678" s="22">
        <f>_xlfn.XLOOKUP(Table7[[#This Row],[Merged Customer ID]],Table3__3_16[Customer ID],Table3__3_16[HBA1C])</f>
        <v>8.74</v>
      </c>
      <c r="E678" s="22" t="str">
        <f>_xlfn.XLOOKUP(Table7[[#This Row],[Merged Customer ID]],Table3__3_16[Customer ID],Table3__3_16[Heart Issues])</f>
        <v>Yes</v>
      </c>
      <c r="F678" s="22" t="str">
        <f>_xlfn.XLOOKUP(Table7[[#This Row],[Merged Customer ID]],Table3__3_16[Customer ID],Table3__3_16[Any Transplants])</f>
        <v>No</v>
      </c>
      <c r="G678" s="22" t="str">
        <f>_xlfn.XLOOKUP(Table7[[#This Row],[Merged Customer ID]],Table3__3_16[Customer ID],Table3__3_16[Cancer history])</f>
        <v>No</v>
      </c>
      <c r="H678" s="22">
        <f>_xlfn.XLOOKUP(Table7[[#This Row],[Merged Customer ID]],Table3__3_16[Customer ID],Table3__3_16[NumberOfMajorSurgeries])</f>
        <v>0</v>
      </c>
      <c r="I678" s="22" t="str">
        <f>_xlfn.XLOOKUP(Table7[[#This Row],[Merged Customer ID]],Table3__3_16[Customer ID],Table3__3_16[smoker])</f>
        <v>No</v>
      </c>
      <c r="J678" s="22" t="str">
        <f>_xlfn.XLOOKUP(Table7[[#This Row],[Merged Customer ID]],Table3__3_16[Customer ID],Table3__3_16[Weight Status])</f>
        <v>Obesity</v>
      </c>
      <c r="K678" s="22" t="str">
        <f>_xlfn.XLOOKUP(Table7[[#This Row],[Merged Customer ID]],Table3__3_16[Customer ID],Table3__3_16[Sugar Status])</f>
        <v>Diabetes</v>
      </c>
      <c r="L678" s="25">
        <f>_xlfn.XLOOKUP(Table7[[#This Row],[Merged Customer ID]],Table6_20[Merged Customer ID],Table6_20[Date of Birth])</f>
        <v>24716</v>
      </c>
      <c r="M678" s="29">
        <f>_xlfn.XLOOKUP(Table7[[#This Row],[Merged Customer ID]],Table6_20[Merged Customer ID],Table6_20[charges],"0",0)</f>
        <v>14640.35</v>
      </c>
      <c r="N678" s="29" t="str">
        <f>_xlfn.XLOOKUP(Table7[[#This Row],[Merged Customer ID]],Table6_20[Merged Customer ID],Table6_20[Hospital tier])</f>
        <v>tier - 2</v>
      </c>
      <c r="O678" s="29" t="str">
        <f>_xlfn.XLOOKUP(Table7[[#This Row],[Merged Customer ID]],Table6_20[Merged Customer ID],Table6_20[City tier])</f>
        <v>tier - 3</v>
      </c>
      <c r="P678" s="29" t="str">
        <f>_xlfn.XLOOKUP(Table7[[#This Row],[Merged Customer ID]],Table6_20[Merged Customer ID],Table6_20[State ID])</f>
        <v>R1026</v>
      </c>
      <c r="Q678" s="35">
        <f>_xlfn.XLOOKUP(Table7[[#This Row],[Merged Customer ID]],Table6_20[Merged Customer ID],Table6_20[Age])</f>
        <v>55.769444444444446</v>
      </c>
    </row>
    <row r="679" spans="1:17" x14ac:dyDescent="0.35">
      <c r="A679" s="23" t="s">
        <v>1693</v>
      </c>
      <c r="B679" s="23" t="str">
        <f>_xlfn.XLOOKUP(Table7[[#This Row],[Merged Customer ID]],Table2_1[Merged Customer ID],Table2_1[First Name])</f>
        <v>Muhly</v>
      </c>
      <c r="C679" s="23">
        <f>_xlfn.XLOOKUP(Table7[[#This Row],[Merged Customer ID]],Table3__3_16[Customer ID],Table3__3_16[BMI])</f>
        <v>53.48</v>
      </c>
      <c r="D679" s="23">
        <f>_xlfn.XLOOKUP(Table7[[#This Row],[Merged Customer ID]],Table3__3_16[Customer ID],Table3__3_16[HBA1C])</f>
        <v>5.64</v>
      </c>
      <c r="E679" s="22" t="str">
        <f>_xlfn.XLOOKUP(Table7[[#This Row],[Merged Customer ID]],Table3__3_16[Customer ID],Table3__3_16[Heart Issues])</f>
        <v>No</v>
      </c>
      <c r="F679" s="23" t="str">
        <f>_xlfn.XLOOKUP(Table7[[#This Row],[Merged Customer ID]],Table3__3_16[Customer ID],Table3__3_16[Any Transplants])</f>
        <v>No</v>
      </c>
      <c r="G679" s="23" t="str">
        <f>_xlfn.XLOOKUP(Table7[[#This Row],[Merged Customer ID]],Table3__3_16[Customer ID],Table3__3_16[Cancer history])</f>
        <v>No</v>
      </c>
      <c r="H679" s="23">
        <f>_xlfn.XLOOKUP(Table7[[#This Row],[Merged Customer ID]],Table3__3_16[Customer ID],Table3__3_16[NumberOfMajorSurgeries])</f>
        <v>0</v>
      </c>
      <c r="I679" s="23" t="str">
        <f>_xlfn.XLOOKUP(Table7[[#This Row],[Merged Customer ID]],Table3__3_16[Customer ID],Table3__3_16[smoker])</f>
        <v>No</v>
      </c>
      <c r="J679" s="23" t="str">
        <f>_xlfn.XLOOKUP(Table7[[#This Row],[Merged Customer ID]],Table3__3_16[Customer ID],Table3__3_16[Weight Status])</f>
        <v>Obesity</v>
      </c>
      <c r="K679" s="23" t="str">
        <f>_xlfn.XLOOKUP(Table7[[#This Row],[Merged Customer ID]],Table3__3_16[Customer ID],Table3__3_16[Sugar Status])</f>
        <v>Normal</v>
      </c>
      <c r="L679" s="26">
        <f>_xlfn.XLOOKUP(Table7[[#This Row],[Merged Customer ID]],Table6_20[Merged Customer ID],Table6_20[Date of Birth])</f>
        <v>33471</v>
      </c>
      <c r="M679" s="30">
        <f>_xlfn.XLOOKUP(Table7[[#This Row],[Merged Customer ID]],Table6_20[Merged Customer ID],Table6_20[charges],"0",0)</f>
        <v>14630.52</v>
      </c>
      <c r="N679" s="30" t="str">
        <f>_xlfn.XLOOKUP(Table7[[#This Row],[Merged Customer ID]],Table6_20[Merged Customer ID],Table6_20[Hospital tier])</f>
        <v>tier - 2</v>
      </c>
      <c r="O679" s="30" t="str">
        <f>_xlfn.XLOOKUP(Table7[[#This Row],[Merged Customer ID]],Table6_20[Merged Customer ID],Table6_20[City tier])</f>
        <v>tier - 3</v>
      </c>
      <c r="P679" s="30" t="str">
        <f>_xlfn.XLOOKUP(Table7[[#This Row],[Merged Customer ID]],Table6_20[Merged Customer ID],Table6_20[State ID])</f>
        <v>R1011</v>
      </c>
      <c r="Q679" s="36">
        <f>_xlfn.XLOOKUP(Table7[[#This Row],[Merged Customer ID]],Table6_20[Merged Customer ID],Table6_20[Age])</f>
        <v>31.797222222222221</v>
      </c>
    </row>
    <row r="680" spans="1:17" x14ac:dyDescent="0.35">
      <c r="A680" s="22" t="s">
        <v>1692</v>
      </c>
      <c r="B680" s="22" t="str">
        <f>_xlfn.XLOOKUP(Table7[[#This Row],[Merged Customer ID]],Table2_1[Merged Customer ID],Table2_1[First Name])</f>
        <v>Lund</v>
      </c>
      <c r="C680" s="22">
        <f>_xlfn.XLOOKUP(Table7[[#This Row],[Merged Customer ID]],Table3__3_16[Customer ID],Table3__3_16[BMI])</f>
        <v>35.5</v>
      </c>
      <c r="D680" s="22">
        <f>_xlfn.XLOOKUP(Table7[[#This Row],[Merged Customer ID]],Table3__3_16[Customer ID],Table3__3_16[HBA1C])</f>
        <v>10.37</v>
      </c>
      <c r="E680" s="22" t="str">
        <f>_xlfn.XLOOKUP(Table7[[#This Row],[Merged Customer ID]],Table3__3_16[Customer ID],Table3__3_16[Heart Issues])</f>
        <v>No</v>
      </c>
      <c r="F680" s="22" t="str">
        <f>_xlfn.XLOOKUP(Table7[[#This Row],[Merged Customer ID]],Table3__3_16[Customer ID],Table3__3_16[Any Transplants])</f>
        <v>No</v>
      </c>
      <c r="G680" s="22" t="str">
        <f>_xlfn.XLOOKUP(Table7[[#This Row],[Merged Customer ID]],Table3__3_16[Customer ID],Table3__3_16[Cancer history])</f>
        <v>No</v>
      </c>
      <c r="H680" s="22">
        <f>_xlfn.XLOOKUP(Table7[[#This Row],[Merged Customer ID]],Table3__3_16[Customer ID],Table3__3_16[NumberOfMajorSurgeries])</f>
        <v>0</v>
      </c>
      <c r="I680" s="22" t="str">
        <f>_xlfn.XLOOKUP(Table7[[#This Row],[Merged Customer ID]],Table3__3_16[Customer ID],Table3__3_16[smoker])</f>
        <v>No</v>
      </c>
      <c r="J680" s="22" t="str">
        <f>_xlfn.XLOOKUP(Table7[[#This Row],[Merged Customer ID]],Table3__3_16[Customer ID],Table3__3_16[Weight Status])</f>
        <v>Obesity</v>
      </c>
      <c r="K680" s="22" t="str">
        <f>_xlfn.XLOOKUP(Table7[[#This Row],[Merged Customer ID]],Table3__3_16[Customer ID],Table3__3_16[Sugar Status])</f>
        <v>Diabetes</v>
      </c>
      <c r="L680" s="25">
        <f>_xlfn.XLOOKUP(Table7[[#This Row],[Merged Customer ID]],Table6_20[Merged Customer ID],Table6_20[Date of Birth])</f>
        <v>24054</v>
      </c>
      <c r="M680" s="29">
        <f>_xlfn.XLOOKUP(Table7[[#This Row],[Merged Customer ID]],Table6_20[Merged Customer ID],Table6_20[charges],"0",0)</f>
        <v>14612.33</v>
      </c>
      <c r="N680" s="29" t="str">
        <f>_xlfn.XLOOKUP(Table7[[#This Row],[Merged Customer ID]],Table6_20[Merged Customer ID],Table6_20[Hospital tier])</f>
        <v>tier - 2</v>
      </c>
      <c r="O680" s="29" t="str">
        <f>_xlfn.XLOOKUP(Table7[[#This Row],[Merged Customer ID]],Table6_20[Merged Customer ID],Table6_20[City tier])</f>
        <v>tier - 3</v>
      </c>
      <c r="P680" s="29" t="str">
        <f>_xlfn.XLOOKUP(Table7[[#This Row],[Merged Customer ID]],Table6_20[Merged Customer ID],Table6_20[State ID])</f>
        <v>R1021</v>
      </c>
      <c r="Q680" s="35">
        <f>_xlfn.XLOOKUP(Table7[[#This Row],[Merged Customer ID]],Table6_20[Merged Customer ID],Table6_20[Age])</f>
        <v>57.583333333333336</v>
      </c>
    </row>
    <row r="681" spans="1:17" x14ac:dyDescent="0.35">
      <c r="A681" s="23" t="s">
        <v>1691</v>
      </c>
      <c r="B681" s="23" t="str">
        <f>_xlfn.XLOOKUP(Table7[[#This Row],[Merged Customer ID]],Table2_1[Merged Customer ID],Table2_1[First Name])</f>
        <v>Battaglino</v>
      </c>
      <c r="C681" s="23">
        <f>_xlfn.XLOOKUP(Table7[[#This Row],[Merged Customer ID]],Table3__3_16[Customer ID],Table3__3_16[BMI])</f>
        <v>36.979999999999997</v>
      </c>
      <c r="D681" s="23">
        <f>_xlfn.XLOOKUP(Table7[[#This Row],[Merged Customer ID]],Table3__3_16[Customer ID],Table3__3_16[HBA1C])</f>
        <v>9.56</v>
      </c>
      <c r="E681" s="22" t="str">
        <f>_xlfn.XLOOKUP(Table7[[#This Row],[Merged Customer ID]],Table3__3_16[Customer ID],Table3__3_16[Heart Issues])</f>
        <v>Yes</v>
      </c>
      <c r="F681" s="23" t="str">
        <f>_xlfn.XLOOKUP(Table7[[#This Row],[Merged Customer ID]],Table3__3_16[Customer ID],Table3__3_16[Any Transplants])</f>
        <v>No</v>
      </c>
      <c r="G681" s="23" t="str">
        <f>_xlfn.XLOOKUP(Table7[[#This Row],[Merged Customer ID]],Table3__3_16[Customer ID],Table3__3_16[Cancer history])</f>
        <v>No</v>
      </c>
      <c r="H681" s="23">
        <f>_xlfn.XLOOKUP(Table7[[#This Row],[Merged Customer ID]],Table3__3_16[Customer ID],Table3__3_16[NumberOfMajorSurgeries])</f>
        <v>0</v>
      </c>
      <c r="I681" s="23" t="str">
        <f>_xlfn.XLOOKUP(Table7[[#This Row],[Merged Customer ID]],Table3__3_16[Customer ID],Table3__3_16[smoker])</f>
        <v>No</v>
      </c>
      <c r="J681" s="23" t="str">
        <f>_xlfn.XLOOKUP(Table7[[#This Row],[Merged Customer ID]],Table3__3_16[Customer ID],Table3__3_16[Weight Status])</f>
        <v>Obesity</v>
      </c>
      <c r="K681" s="23" t="str">
        <f>_xlfn.XLOOKUP(Table7[[#This Row],[Merged Customer ID]],Table3__3_16[Customer ID],Table3__3_16[Sugar Status])</f>
        <v>Diabetes</v>
      </c>
      <c r="L681" s="26">
        <f>_xlfn.XLOOKUP(Table7[[#This Row],[Merged Customer ID]],Table6_20[Merged Customer ID],Table6_20[Date of Birth])</f>
        <v>24671</v>
      </c>
      <c r="M681" s="30">
        <f>_xlfn.XLOOKUP(Table7[[#This Row],[Merged Customer ID]],Table6_20[Merged Customer ID],Table6_20[charges],"0",0)</f>
        <v>14600.62</v>
      </c>
      <c r="N681" s="30" t="str">
        <f>_xlfn.XLOOKUP(Table7[[#This Row],[Merged Customer ID]],Table6_20[Merged Customer ID],Table6_20[Hospital tier])</f>
        <v>tier - 2</v>
      </c>
      <c r="O681" s="30" t="str">
        <f>_xlfn.XLOOKUP(Table7[[#This Row],[Merged Customer ID]],Table6_20[Merged Customer ID],Table6_20[City tier])</f>
        <v>tier - 3</v>
      </c>
      <c r="P681" s="30" t="str">
        <f>_xlfn.XLOOKUP(Table7[[#This Row],[Merged Customer ID]],Table6_20[Merged Customer ID],Table6_20[State ID])</f>
        <v>R1022</v>
      </c>
      <c r="Q681" s="36">
        <f>_xlfn.XLOOKUP(Table7[[#This Row],[Merged Customer ID]],Table6_20[Merged Customer ID],Table6_20[Age])</f>
        <v>55.888888888888886</v>
      </c>
    </row>
    <row r="682" spans="1:17" x14ac:dyDescent="0.35">
      <c r="A682" s="22" t="s">
        <v>1690</v>
      </c>
      <c r="B682" s="22" t="str">
        <f>_xlfn.XLOOKUP(Table7[[#This Row],[Merged Customer ID]],Table2_1[Merged Customer ID],Table2_1[First Name])</f>
        <v>Pena</v>
      </c>
      <c r="C682" s="22">
        <f>_xlfn.XLOOKUP(Table7[[#This Row],[Merged Customer ID]],Table3__3_16[Customer ID],Table3__3_16[BMI])</f>
        <v>32.395000000000003</v>
      </c>
      <c r="D682" s="22">
        <f>_xlfn.XLOOKUP(Table7[[#This Row],[Merged Customer ID]],Table3__3_16[Customer ID],Table3__3_16[HBA1C])</f>
        <v>8.23</v>
      </c>
      <c r="E682" s="22" t="str">
        <f>_xlfn.XLOOKUP(Table7[[#This Row],[Merged Customer ID]],Table3__3_16[Customer ID],Table3__3_16[Heart Issues])</f>
        <v>Yes</v>
      </c>
      <c r="F682" s="22" t="str">
        <f>_xlfn.XLOOKUP(Table7[[#This Row],[Merged Customer ID]],Table3__3_16[Customer ID],Table3__3_16[Any Transplants])</f>
        <v>No</v>
      </c>
      <c r="G682" s="22" t="str">
        <f>_xlfn.XLOOKUP(Table7[[#This Row],[Merged Customer ID]],Table3__3_16[Customer ID],Table3__3_16[Cancer history])</f>
        <v>Yes</v>
      </c>
      <c r="H682" s="22">
        <f>_xlfn.XLOOKUP(Table7[[#This Row],[Merged Customer ID]],Table3__3_16[Customer ID],Table3__3_16[NumberOfMajorSurgeries])</f>
        <v>1</v>
      </c>
      <c r="I682" s="22" t="str">
        <f>_xlfn.XLOOKUP(Table7[[#This Row],[Merged Customer ID]],Table3__3_16[Customer ID],Table3__3_16[smoker])</f>
        <v>No</v>
      </c>
      <c r="J682" s="22" t="str">
        <f>_xlfn.XLOOKUP(Table7[[#This Row],[Merged Customer ID]],Table3__3_16[Customer ID],Table3__3_16[Weight Status])</f>
        <v>Obesity</v>
      </c>
      <c r="K682" s="22" t="str">
        <f>_xlfn.XLOOKUP(Table7[[#This Row],[Merged Customer ID]],Table3__3_16[Customer ID],Table3__3_16[Sugar Status])</f>
        <v>Diabetes</v>
      </c>
      <c r="L682" s="25">
        <f>_xlfn.XLOOKUP(Table7[[#This Row],[Merged Customer ID]],Table6_20[Merged Customer ID],Table6_20[Date of Birth])</f>
        <v>23298</v>
      </c>
      <c r="M682" s="29">
        <f>_xlfn.XLOOKUP(Table7[[#This Row],[Merged Customer ID]],Table6_20[Merged Customer ID],Table6_20[charges],"0",0)</f>
        <v>14590.63</v>
      </c>
      <c r="N682" s="29" t="str">
        <f>_xlfn.XLOOKUP(Table7[[#This Row],[Merged Customer ID]],Table6_20[Merged Customer ID],Table6_20[Hospital tier])</f>
        <v>tier - 2</v>
      </c>
      <c r="O682" s="29" t="str">
        <f>_xlfn.XLOOKUP(Table7[[#This Row],[Merged Customer ID]],Table6_20[Merged Customer ID],Table6_20[City tier])</f>
        <v>tier - 1</v>
      </c>
      <c r="P682" s="29" t="str">
        <f>_xlfn.XLOOKUP(Table7[[#This Row],[Merged Customer ID]],Table6_20[Merged Customer ID],Table6_20[State ID])</f>
        <v>R1024</v>
      </c>
      <c r="Q682" s="35">
        <f>_xlfn.XLOOKUP(Table7[[#This Row],[Merged Customer ID]],Table6_20[Merged Customer ID],Table6_20[Age])</f>
        <v>59.65</v>
      </c>
    </row>
    <row r="683" spans="1:17" x14ac:dyDescent="0.35">
      <c r="A683" s="23" t="s">
        <v>1689</v>
      </c>
      <c r="B683" s="23" t="str">
        <f>_xlfn.XLOOKUP(Table7[[#This Row],[Merged Customer ID]],Table2_1[Merged Customer ID],Table2_1[First Name])</f>
        <v>Thomason</v>
      </c>
      <c r="C683" s="23">
        <f>_xlfn.XLOOKUP(Table7[[#This Row],[Merged Customer ID]],Table3__3_16[Customer ID],Table3__3_16[BMI])</f>
        <v>32.729999999999997</v>
      </c>
      <c r="D683" s="23">
        <f>_xlfn.XLOOKUP(Table7[[#This Row],[Merged Customer ID]],Table3__3_16[Customer ID],Table3__3_16[HBA1C])</f>
        <v>7.03</v>
      </c>
      <c r="E683" s="22" t="str">
        <f>_xlfn.XLOOKUP(Table7[[#This Row],[Merged Customer ID]],Table3__3_16[Customer ID],Table3__3_16[Heart Issues])</f>
        <v>No</v>
      </c>
      <c r="F683" s="23" t="str">
        <f>_xlfn.XLOOKUP(Table7[[#This Row],[Merged Customer ID]],Table3__3_16[Customer ID],Table3__3_16[Any Transplants])</f>
        <v>No</v>
      </c>
      <c r="G683" s="23" t="str">
        <f>_xlfn.XLOOKUP(Table7[[#This Row],[Merged Customer ID]],Table3__3_16[Customer ID],Table3__3_16[Cancer history])</f>
        <v>No</v>
      </c>
      <c r="H683" s="23">
        <f>_xlfn.XLOOKUP(Table7[[#This Row],[Merged Customer ID]],Table3__3_16[Customer ID],Table3__3_16[NumberOfMajorSurgeries])</f>
        <v>0</v>
      </c>
      <c r="I683" s="23" t="str">
        <f>_xlfn.XLOOKUP(Table7[[#This Row],[Merged Customer ID]],Table3__3_16[Customer ID],Table3__3_16[smoker])</f>
        <v>No</v>
      </c>
      <c r="J683" s="23" t="str">
        <f>_xlfn.XLOOKUP(Table7[[#This Row],[Merged Customer ID]],Table3__3_16[Customer ID],Table3__3_16[Weight Status])</f>
        <v>Obesity</v>
      </c>
      <c r="K683" s="23" t="str">
        <f>_xlfn.XLOOKUP(Table7[[#This Row],[Merged Customer ID]],Table3__3_16[Customer ID],Table3__3_16[Sugar Status])</f>
        <v>Diabetes</v>
      </c>
      <c r="L683" s="26">
        <f>_xlfn.XLOOKUP(Table7[[#This Row],[Merged Customer ID]],Table6_20[Merged Customer ID],Table6_20[Date of Birth])</f>
        <v>22983</v>
      </c>
      <c r="M683" s="30">
        <f>_xlfn.XLOOKUP(Table7[[#This Row],[Merged Customer ID]],Table6_20[Merged Customer ID],Table6_20[charges],"0",0)</f>
        <v>14574.64</v>
      </c>
      <c r="N683" s="30" t="str">
        <f>_xlfn.XLOOKUP(Table7[[#This Row],[Merged Customer ID]],Table6_20[Merged Customer ID],Table6_20[Hospital tier])</f>
        <v>tier - 2</v>
      </c>
      <c r="O683" s="30" t="str">
        <f>_xlfn.XLOOKUP(Table7[[#This Row],[Merged Customer ID]],Table6_20[Merged Customer ID],Table6_20[City tier])</f>
        <v>tier - 1</v>
      </c>
      <c r="P683" s="30" t="str">
        <f>_xlfn.XLOOKUP(Table7[[#This Row],[Merged Customer ID]],Table6_20[Merged Customer ID],Table6_20[State ID])</f>
        <v>R1025</v>
      </c>
      <c r="Q683" s="36">
        <f>_xlfn.XLOOKUP(Table7[[#This Row],[Merged Customer ID]],Table6_20[Merged Customer ID],Table6_20[Age])</f>
        <v>60.513888888888886</v>
      </c>
    </row>
    <row r="684" spans="1:17" x14ac:dyDescent="0.35">
      <c r="A684" s="22" t="s">
        <v>1688</v>
      </c>
      <c r="B684" s="22" t="str">
        <f>_xlfn.XLOOKUP(Table7[[#This Row],[Merged Customer ID]],Table2_1[Merged Customer ID],Table2_1[First Name])</f>
        <v>Hancox</v>
      </c>
      <c r="C684" s="22">
        <f>_xlfn.XLOOKUP(Table7[[#This Row],[Merged Customer ID]],Table3__3_16[Customer ID],Table3__3_16[BMI])</f>
        <v>20.52</v>
      </c>
      <c r="D684" s="22">
        <f>_xlfn.XLOOKUP(Table7[[#This Row],[Merged Customer ID]],Table3__3_16[Customer ID],Table3__3_16[HBA1C])</f>
        <v>5.45</v>
      </c>
      <c r="E684" s="22" t="str">
        <f>_xlfn.XLOOKUP(Table7[[#This Row],[Merged Customer ID]],Table3__3_16[Customer ID],Table3__3_16[Heart Issues])</f>
        <v>No</v>
      </c>
      <c r="F684" s="22" t="str">
        <f>_xlfn.XLOOKUP(Table7[[#This Row],[Merged Customer ID]],Table3__3_16[Customer ID],Table3__3_16[Any Transplants])</f>
        <v>No</v>
      </c>
      <c r="G684" s="22" t="str">
        <f>_xlfn.XLOOKUP(Table7[[#This Row],[Merged Customer ID]],Table3__3_16[Customer ID],Table3__3_16[Cancer history])</f>
        <v>No</v>
      </c>
      <c r="H684" s="22">
        <f>_xlfn.XLOOKUP(Table7[[#This Row],[Merged Customer ID]],Table3__3_16[Customer ID],Table3__3_16[NumberOfMajorSurgeries])</f>
        <v>1</v>
      </c>
      <c r="I684" s="22" t="str">
        <f>_xlfn.XLOOKUP(Table7[[#This Row],[Merged Customer ID]],Table3__3_16[Customer ID],Table3__3_16[smoker])</f>
        <v>Yes</v>
      </c>
      <c r="J684" s="22" t="str">
        <f>_xlfn.XLOOKUP(Table7[[#This Row],[Merged Customer ID]],Table3__3_16[Customer ID],Table3__3_16[Weight Status])</f>
        <v>Normal Weight</v>
      </c>
      <c r="K684" s="22" t="str">
        <f>_xlfn.XLOOKUP(Table7[[#This Row],[Merged Customer ID]],Table3__3_16[Customer ID],Table3__3_16[Sugar Status])</f>
        <v>Normal</v>
      </c>
      <c r="L684" s="25">
        <f>_xlfn.XLOOKUP(Table7[[#This Row],[Merged Customer ID]],Table6_20[Merged Customer ID],Table6_20[Date of Birth])</f>
        <v>36050</v>
      </c>
      <c r="M684" s="29">
        <f>_xlfn.XLOOKUP(Table7[[#This Row],[Merged Customer ID]],Table6_20[Merged Customer ID],Table6_20[charges],"0",0)</f>
        <v>14571.89</v>
      </c>
      <c r="N684" s="29" t="str">
        <f>_xlfn.XLOOKUP(Table7[[#This Row],[Merged Customer ID]],Table6_20[Merged Customer ID],Table6_20[Hospital tier])</f>
        <v>tier - 2</v>
      </c>
      <c r="O684" s="29" t="str">
        <f>_xlfn.XLOOKUP(Table7[[#This Row],[Merged Customer ID]],Table6_20[Merged Customer ID],Table6_20[City tier])</f>
        <v>tier - 1</v>
      </c>
      <c r="P684" s="29" t="str">
        <f>_xlfn.XLOOKUP(Table7[[#This Row],[Merged Customer ID]],Table6_20[Merged Customer ID],Table6_20[State ID])</f>
        <v>R1024</v>
      </c>
      <c r="Q684" s="35">
        <f>_xlfn.XLOOKUP(Table7[[#This Row],[Merged Customer ID]],Table6_20[Merged Customer ID],Table6_20[Age])</f>
        <v>24.738888888888887</v>
      </c>
    </row>
    <row r="685" spans="1:17" x14ac:dyDescent="0.35">
      <c r="A685" s="23" t="s">
        <v>1687</v>
      </c>
      <c r="B685" s="23" t="str">
        <f>_xlfn.XLOOKUP(Table7[[#This Row],[Merged Customer ID]],Table2_1[Merged Customer ID],Table2_1[First Name])</f>
        <v>Canarecci</v>
      </c>
      <c r="C685" s="23">
        <f>_xlfn.XLOOKUP(Table7[[#This Row],[Merged Customer ID]],Table3__3_16[Customer ID],Table3__3_16[BMI])</f>
        <v>51.72</v>
      </c>
      <c r="D685" s="23">
        <f>_xlfn.XLOOKUP(Table7[[#This Row],[Merged Customer ID]],Table3__3_16[Customer ID],Table3__3_16[HBA1C])</f>
        <v>5.76</v>
      </c>
      <c r="E685" s="22" t="str">
        <f>_xlfn.XLOOKUP(Table7[[#This Row],[Merged Customer ID]],Table3__3_16[Customer ID],Table3__3_16[Heart Issues])</f>
        <v>No</v>
      </c>
      <c r="F685" s="23" t="str">
        <f>_xlfn.XLOOKUP(Table7[[#This Row],[Merged Customer ID]],Table3__3_16[Customer ID],Table3__3_16[Any Transplants])</f>
        <v>No</v>
      </c>
      <c r="G685" s="23" t="str">
        <f>_xlfn.XLOOKUP(Table7[[#This Row],[Merged Customer ID]],Table3__3_16[Customer ID],Table3__3_16[Cancer history])</f>
        <v>No</v>
      </c>
      <c r="H685" s="23">
        <f>_xlfn.XLOOKUP(Table7[[#This Row],[Merged Customer ID]],Table3__3_16[Customer ID],Table3__3_16[NumberOfMajorSurgeries])</f>
        <v>0</v>
      </c>
      <c r="I685" s="23" t="str">
        <f>_xlfn.XLOOKUP(Table7[[#This Row],[Merged Customer ID]],Table3__3_16[Customer ID],Table3__3_16[smoker])</f>
        <v>No</v>
      </c>
      <c r="J685" s="23" t="str">
        <f>_xlfn.XLOOKUP(Table7[[#This Row],[Merged Customer ID]],Table3__3_16[Customer ID],Table3__3_16[Weight Status])</f>
        <v>Obesity</v>
      </c>
      <c r="K685" s="23" t="str">
        <f>_xlfn.XLOOKUP(Table7[[#This Row],[Merged Customer ID]],Table3__3_16[Customer ID],Table3__3_16[Sugar Status])</f>
        <v>Prediabetes</v>
      </c>
      <c r="L685" s="26">
        <f>_xlfn.XLOOKUP(Table7[[#This Row],[Merged Customer ID]],Table6_20[Merged Customer ID],Table6_20[Date of Birth])</f>
        <v>32703</v>
      </c>
      <c r="M685" s="30">
        <f>_xlfn.XLOOKUP(Table7[[#This Row],[Merged Customer ID]],Table6_20[Merged Customer ID],Table6_20[charges],"0",0)</f>
        <v>14547.26</v>
      </c>
      <c r="N685" s="30" t="str">
        <f>_xlfn.XLOOKUP(Table7[[#This Row],[Merged Customer ID]],Table6_20[Merged Customer ID],Table6_20[Hospital tier])</f>
        <v>tier - 2</v>
      </c>
      <c r="O685" s="30" t="str">
        <f>_xlfn.XLOOKUP(Table7[[#This Row],[Merged Customer ID]],Table6_20[Merged Customer ID],Table6_20[City tier])</f>
        <v>tier - 3</v>
      </c>
      <c r="P685" s="30" t="str">
        <f>_xlfn.XLOOKUP(Table7[[#This Row],[Merged Customer ID]],Table6_20[Merged Customer ID],Table6_20[State ID])</f>
        <v>R1011</v>
      </c>
      <c r="Q685" s="36">
        <f>_xlfn.XLOOKUP(Table7[[#This Row],[Merged Customer ID]],Table6_20[Merged Customer ID],Table6_20[Age])</f>
        <v>33.9</v>
      </c>
    </row>
    <row r="686" spans="1:17" x14ac:dyDescent="0.35">
      <c r="A686" s="22" t="s">
        <v>1686</v>
      </c>
      <c r="B686" s="22" t="str">
        <f>_xlfn.XLOOKUP(Table7[[#This Row],[Merged Customer ID]],Table2_1[Merged Customer ID],Table2_1[First Name])</f>
        <v>Toupin</v>
      </c>
      <c r="C686" s="22">
        <f>_xlfn.XLOOKUP(Table7[[#This Row],[Merged Customer ID]],Table3__3_16[Customer ID],Table3__3_16[BMI])</f>
        <v>50.2</v>
      </c>
      <c r="D686" s="22">
        <f>_xlfn.XLOOKUP(Table7[[#This Row],[Merged Customer ID]],Table3__3_16[Customer ID],Table3__3_16[HBA1C])</f>
        <v>5.4</v>
      </c>
      <c r="E686" s="22" t="str">
        <f>_xlfn.XLOOKUP(Table7[[#This Row],[Merged Customer ID]],Table3__3_16[Customer ID],Table3__3_16[Heart Issues])</f>
        <v>No</v>
      </c>
      <c r="F686" s="22" t="str">
        <f>_xlfn.XLOOKUP(Table7[[#This Row],[Merged Customer ID]],Table3__3_16[Customer ID],Table3__3_16[Any Transplants])</f>
        <v>No</v>
      </c>
      <c r="G686" s="22" t="str">
        <f>_xlfn.XLOOKUP(Table7[[#This Row],[Merged Customer ID]],Table3__3_16[Customer ID],Table3__3_16[Cancer history])</f>
        <v>No</v>
      </c>
      <c r="H686" s="22">
        <f>_xlfn.XLOOKUP(Table7[[#This Row],[Merged Customer ID]],Table3__3_16[Customer ID],Table3__3_16[NumberOfMajorSurgeries])</f>
        <v>0</v>
      </c>
      <c r="I686" s="22" t="str">
        <f>_xlfn.XLOOKUP(Table7[[#This Row],[Merged Customer ID]],Table3__3_16[Customer ID],Table3__3_16[smoker])</f>
        <v>No</v>
      </c>
      <c r="J686" s="22" t="str">
        <f>_xlfn.XLOOKUP(Table7[[#This Row],[Merged Customer ID]],Table3__3_16[Customer ID],Table3__3_16[Weight Status])</f>
        <v>Obesity</v>
      </c>
      <c r="K686" s="22" t="str">
        <f>_xlfn.XLOOKUP(Table7[[#This Row],[Merged Customer ID]],Table3__3_16[Customer ID],Table3__3_16[Sugar Status])</f>
        <v>Normal</v>
      </c>
      <c r="L686" s="25">
        <f>_xlfn.XLOOKUP(Table7[[#This Row],[Merged Customer ID]],Table6_20[Merged Customer ID],Table6_20[Date of Birth])</f>
        <v>32711</v>
      </c>
      <c r="M686" s="29">
        <f>_xlfn.XLOOKUP(Table7[[#This Row],[Merged Customer ID]],Table6_20[Merged Customer ID],Table6_20[charges],"0",0)</f>
        <v>14507.46</v>
      </c>
      <c r="N686" s="29" t="str">
        <f>_xlfn.XLOOKUP(Table7[[#This Row],[Merged Customer ID]],Table6_20[Merged Customer ID],Table6_20[Hospital tier])</f>
        <v>tier - 2</v>
      </c>
      <c r="O686" s="29" t="str">
        <f>_xlfn.XLOOKUP(Table7[[#This Row],[Merged Customer ID]],Table6_20[Merged Customer ID],Table6_20[City tier])</f>
        <v>tier - 3</v>
      </c>
      <c r="P686" s="29" t="str">
        <f>_xlfn.XLOOKUP(Table7[[#This Row],[Merged Customer ID]],Table6_20[Merged Customer ID],Table6_20[State ID])</f>
        <v>R1012</v>
      </c>
      <c r="Q686" s="35">
        <f>_xlfn.XLOOKUP(Table7[[#This Row],[Merged Customer ID]],Table6_20[Merged Customer ID],Table6_20[Age])</f>
        <v>33.87777777777778</v>
      </c>
    </row>
    <row r="687" spans="1:17" x14ac:dyDescent="0.35">
      <c r="A687" s="23" t="s">
        <v>1685</v>
      </c>
      <c r="B687" s="23" t="str">
        <f>_xlfn.XLOOKUP(Table7[[#This Row],[Merged Customer ID]],Table2_1[Merged Customer ID],Table2_1[First Name])</f>
        <v>Mulley</v>
      </c>
      <c r="C687" s="23">
        <f>_xlfn.XLOOKUP(Table7[[#This Row],[Merged Customer ID]],Table3__3_16[Customer ID],Table3__3_16[BMI])</f>
        <v>25.52</v>
      </c>
      <c r="D687" s="23">
        <f>_xlfn.XLOOKUP(Table7[[#This Row],[Merged Customer ID]],Table3__3_16[Customer ID],Table3__3_16[HBA1C])</f>
        <v>6.35</v>
      </c>
      <c r="E687" s="22" t="str">
        <f>_xlfn.XLOOKUP(Table7[[#This Row],[Merged Customer ID]],Table3__3_16[Customer ID],Table3__3_16[Heart Issues])</f>
        <v>No</v>
      </c>
      <c r="F687" s="23" t="str">
        <f>_xlfn.XLOOKUP(Table7[[#This Row],[Merged Customer ID]],Table3__3_16[Customer ID],Table3__3_16[Any Transplants])</f>
        <v>No</v>
      </c>
      <c r="G687" s="23" t="str">
        <f>_xlfn.XLOOKUP(Table7[[#This Row],[Merged Customer ID]],Table3__3_16[Customer ID],Table3__3_16[Cancer history])</f>
        <v>Yes</v>
      </c>
      <c r="H687" s="23">
        <f>_xlfn.XLOOKUP(Table7[[#This Row],[Merged Customer ID]],Table3__3_16[Customer ID],Table3__3_16[NumberOfMajorSurgeries])</f>
        <v>1</v>
      </c>
      <c r="I687" s="23" t="str">
        <f>_xlfn.XLOOKUP(Table7[[#This Row],[Merged Customer ID]],Table3__3_16[Customer ID],Table3__3_16[smoker])</f>
        <v>No</v>
      </c>
      <c r="J687" s="23" t="str">
        <f>_xlfn.XLOOKUP(Table7[[#This Row],[Merged Customer ID]],Table3__3_16[Customer ID],Table3__3_16[Weight Status])</f>
        <v>Overweight</v>
      </c>
      <c r="K687" s="23" t="str">
        <f>_xlfn.XLOOKUP(Table7[[#This Row],[Merged Customer ID]],Table3__3_16[Customer ID],Table3__3_16[Sugar Status])</f>
        <v>Prediabetes</v>
      </c>
      <c r="L687" s="26">
        <f>_xlfn.XLOOKUP(Table7[[#This Row],[Merged Customer ID]],Table6_20[Merged Customer ID],Table6_20[Date of Birth])</f>
        <v>29148</v>
      </c>
      <c r="M687" s="30">
        <f>_xlfn.XLOOKUP(Table7[[#This Row],[Merged Customer ID]],Table6_20[Merged Customer ID],Table6_20[charges],"0",0)</f>
        <v>14478.33</v>
      </c>
      <c r="N687" s="30" t="str">
        <f>_xlfn.XLOOKUP(Table7[[#This Row],[Merged Customer ID]],Table6_20[Merged Customer ID],Table6_20[Hospital tier])</f>
        <v>tier - 2</v>
      </c>
      <c r="O687" s="30" t="str">
        <f>_xlfn.XLOOKUP(Table7[[#This Row],[Merged Customer ID]],Table6_20[Merged Customer ID],Table6_20[City tier])</f>
        <v>tier - 2</v>
      </c>
      <c r="P687" s="30" t="str">
        <f>_xlfn.XLOOKUP(Table7[[#This Row],[Merged Customer ID]],Table6_20[Merged Customer ID],Table6_20[State ID])</f>
        <v>R1013</v>
      </c>
      <c r="Q687" s="36">
        <f>_xlfn.XLOOKUP(Table7[[#This Row],[Merged Customer ID]],Table6_20[Merged Customer ID],Table6_20[Age])</f>
        <v>43.633333333333333</v>
      </c>
    </row>
    <row r="688" spans="1:17" x14ac:dyDescent="0.35">
      <c r="A688" s="22" t="s">
        <v>1684</v>
      </c>
      <c r="B688" s="22" t="str">
        <f>_xlfn.XLOOKUP(Table7[[#This Row],[Merged Customer ID]],Table2_1[Merged Customer ID],Table2_1[First Name])</f>
        <v>Parry</v>
      </c>
      <c r="C688" s="22">
        <f>_xlfn.XLOOKUP(Table7[[#This Row],[Merged Customer ID]],Table3__3_16[Customer ID],Table3__3_16[BMI])</f>
        <v>35.200000000000003</v>
      </c>
      <c r="D688" s="22">
        <f>_xlfn.XLOOKUP(Table7[[#This Row],[Merged Customer ID]],Table3__3_16[Customer ID],Table3__3_16[HBA1C])</f>
        <v>6.26</v>
      </c>
      <c r="E688" s="22" t="str">
        <f>_xlfn.XLOOKUP(Table7[[#This Row],[Merged Customer ID]],Table3__3_16[Customer ID],Table3__3_16[Heart Issues])</f>
        <v>Yes</v>
      </c>
      <c r="F688" s="22" t="str">
        <f>_xlfn.XLOOKUP(Table7[[#This Row],[Merged Customer ID]],Table3__3_16[Customer ID],Table3__3_16[Any Transplants])</f>
        <v>No</v>
      </c>
      <c r="G688" s="22" t="str">
        <f>_xlfn.XLOOKUP(Table7[[#This Row],[Merged Customer ID]],Table3__3_16[Customer ID],Table3__3_16[Cancer history])</f>
        <v>No</v>
      </c>
      <c r="H688" s="22">
        <f>_xlfn.XLOOKUP(Table7[[#This Row],[Merged Customer ID]],Table3__3_16[Customer ID],Table3__3_16[NumberOfMajorSurgeries])</f>
        <v>2</v>
      </c>
      <c r="I688" s="22" t="str">
        <f>_xlfn.XLOOKUP(Table7[[#This Row],[Merged Customer ID]],Table3__3_16[Customer ID],Table3__3_16[smoker])</f>
        <v>No</v>
      </c>
      <c r="J688" s="22" t="str">
        <f>_xlfn.XLOOKUP(Table7[[#This Row],[Merged Customer ID]],Table3__3_16[Customer ID],Table3__3_16[Weight Status])</f>
        <v>Obesity</v>
      </c>
      <c r="K688" s="22" t="str">
        <f>_xlfn.XLOOKUP(Table7[[#This Row],[Merged Customer ID]],Table3__3_16[Customer ID],Table3__3_16[Sugar Status])</f>
        <v>Prediabetes</v>
      </c>
      <c r="L688" s="25">
        <f>_xlfn.XLOOKUP(Table7[[#This Row],[Merged Customer ID]],Table6_20[Merged Customer ID],Table6_20[Date of Birth])</f>
        <v>21874</v>
      </c>
      <c r="M688" s="29">
        <f>_xlfn.XLOOKUP(Table7[[#This Row],[Merged Customer ID]],Table6_20[Merged Customer ID],Table6_20[charges],"0",0)</f>
        <v>14474.68</v>
      </c>
      <c r="N688" s="29" t="str">
        <f>_xlfn.XLOOKUP(Table7[[#This Row],[Merged Customer ID]],Table6_20[Merged Customer ID],Table6_20[Hospital tier])</f>
        <v>tier - 2</v>
      </c>
      <c r="O688" s="29" t="str">
        <f>_xlfn.XLOOKUP(Table7[[#This Row],[Merged Customer ID]],Table6_20[Merged Customer ID],Table6_20[City tier])</f>
        <v>tier - 2</v>
      </c>
      <c r="P688" s="29" t="str">
        <f>_xlfn.XLOOKUP(Table7[[#This Row],[Merged Customer ID]],Table6_20[Merged Customer ID],Table6_20[State ID])</f>
        <v>R1013</v>
      </c>
      <c r="Q688" s="35">
        <f>_xlfn.XLOOKUP(Table7[[#This Row],[Merged Customer ID]],Table6_20[Merged Customer ID],Table6_20[Age])</f>
        <v>63.55</v>
      </c>
    </row>
    <row r="689" spans="1:17" x14ac:dyDescent="0.35">
      <c r="A689" s="23" t="s">
        <v>1683</v>
      </c>
      <c r="B689" s="23" t="str">
        <f>_xlfn.XLOOKUP(Table7[[#This Row],[Merged Customer ID]],Table2_1[Merged Customer ID],Table2_1[First Name])</f>
        <v>Mason Cox</v>
      </c>
      <c r="C689" s="23">
        <f>_xlfn.XLOOKUP(Table7[[#This Row],[Merged Customer ID]],Table3__3_16[Customer ID],Table3__3_16[BMI])</f>
        <v>41.26</v>
      </c>
      <c r="D689" s="23">
        <f>_xlfn.XLOOKUP(Table7[[#This Row],[Merged Customer ID]],Table3__3_16[Customer ID],Table3__3_16[HBA1C])</f>
        <v>5.97</v>
      </c>
      <c r="E689" s="22" t="str">
        <f>_xlfn.XLOOKUP(Table7[[#This Row],[Merged Customer ID]],Table3__3_16[Customer ID],Table3__3_16[Heart Issues])</f>
        <v>Yes</v>
      </c>
      <c r="F689" s="23" t="str">
        <f>_xlfn.XLOOKUP(Table7[[#This Row],[Merged Customer ID]],Table3__3_16[Customer ID],Table3__3_16[Any Transplants])</f>
        <v>No</v>
      </c>
      <c r="G689" s="23" t="str">
        <f>_xlfn.XLOOKUP(Table7[[#This Row],[Merged Customer ID]],Table3__3_16[Customer ID],Table3__3_16[Cancer history])</f>
        <v>No</v>
      </c>
      <c r="H689" s="23">
        <f>_xlfn.XLOOKUP(Table7[[#This Row],[Merged Customer ID]],Table3__3_16[Customer ID],Table3__3_16[NumberOfMajorSurgeries])</f>
        <v>0</v>
      </c>
      <c r="I689" s="23" t="str">
        <f>_xlfn.XLOOKUP(Table7[[#This Row],[Merged Customer ID]],Table3__3_16[Customer ID],Table3__3_16[smoker])</f>
        <v>No</v>
      </c>
      <c r="J689" s="23" t="str">
        <f>_xlfn.XLOOKUP(Table7[[#This Row],[Merged Customer ID]],Table3__3_16[Customer ID],Table3__3_16[Weight Status])</f>
        <v>Obesity</v>
      </c>
      <c r="K689" s="23" t="str">
        <f>_xlfn.XLOOKUP(Table7[[#This Row],[Merged Customer ID]],Table3__3_16[Customer ID],Table3__3_16[Sugar Status])</f>
        <v>Prediabetes</v>
      </c>
      <c r="L689" s="26">
        <f>_xlfn.XLOOKUP(Table7[[#This Row],[Merged Customer ID]],Table6_20[Merged Customer ID],Table6_20[Date of Birth])</f>
        <v>28091</v>
      </c>
      <c r="M689" s="30">
        <f>_xlfn.XLOOKUP(Table7[[#This Row],[Merged Customer ID]],Table6_20[Merged Customer ID],Table6_20[charges],"0",0)</f>
        <v>14470.01</v>
      </c>
      <c r="N689" s="30" t="str">
        <f>_xlfn.XLOOKUP(Table7[[#This Row],[Merged Customer ID]],Table6_20[Merged Customer ID],Table6_20[Hospital tier])</f>
        <v>tier - 2</v>
      </c>
      <c r="O689" s="30" t="str">
        <f>_xlfn.XLOOKUP(Table7[[#This Row],[Merged Customer ID]],Table6_20[Merged Customer ID],Table6_20[City tier])</f>
        <v>tier - 3</v>
      </c>
      <c r="P689" s="30" t="str">
        <f>_xlfn.XLOOKUP(Table7[[#This Row],[Merged Customer ID]],Table6_20[Merged Customer ID],Table6_20[State ID])</f>
        <v>R1012</v>
      </c>
      <c r="Q689" s="36">
        <f>_xlfn.XLOOKUP(Table7[[#This Row],[Merged Customer ID]],Table6_20[Merged Customer ID],Table6_20[Age])</f>
        <v>46.530555555555559</v>
      </c>
    </row>
    <row r="690" spans="1:17" x14ac:dyDescent="0.35">
      <c r="A690" s="22" t="s">
        <v>1682</v>
      </c>
      <c r="B690" s="22" t="str">
        <f>_xlfn.XLOOKUP(Table7[[#This Row],[Merged Customer ID]],Table2_1[Merged Customer ID],Table2_1[First Name])</f>
        <v>Thompson</v>
      </c>
      <c r="C690" s="22">
        <f>_xlfn.XLOOKUP(Table7[[#This Row],[Merged Customer ID]],Table3__3_16[Customer ID],Table3__3_16[BMI])</f>
        <v>17.195</v>
      </c>
      <c r="D690" s="22">
        <f>_xlfn.XLOOKUP(Table7[[#This Row],[Merged Customer ID]],Table3__3_16[Customer ID],Table3__3_16[HBA1C])</f>
        <v>5.29</v>
      </c>
      <c r="E690" s="22" t="str">
        <f>_xlfn.XLOOKUP(Table7[[#This Row],[Merged Customer ID]],Table3__3_16[Customer ID],Table3__3_16[Heart Issues])</f>
        <v>Yes</v>
      </c>
      <c r="F690" s="22" t="str">
        <f>_xlfn.XLOOKUP(Table7[[#This Row],[Merged Customer ID]],Table3__3_16[Customer ID],Table3__3_16[Any Transplants])</f>
        <v>No</v>
      </c>
      <c r="G690" s="22" t="str">
        <f>_xlfn.XLOOKUP(Table7[[#This Row],[Merged Customer ID]],Table3__3_16[Customer ID],Table3__3_16[Cancer history])</f>
        <v>No</v>
      </c>
      <c r="H690" s="22">
        <f>_xlfn.XLOOKUP(Table7[[#This Row],[Merged Customer ID]],Table3__3_16[Customer ID],Table3__3_16[NumberOfMajorSurgeries])</f>
        <v>0</v>
      </c>
      <c r="I690" s="22" t="str">
        <f>_xlfn.XLOOKUP(Table7[[#This Row],[Merged Customer ID]],Table3__3_16[Customer ID],Table3__3_16[smoker])</f>
        <v>Yes</v>
      </c>
      <c r="J690" s="22" t="str">
        <f>_xlfn.XLOOKUP(Table7[[#This Row],[Merged Customer ID]],Table3__3_16[Customer ID],Table3__3_16[Weight Status])</f>
        <v>Underweight</v>
      </c>
      <c r="K690" s="22" t="str">
        <f>_xlfn.XLOOKUP(Table7[[#This Row],[Merged Customer ID]],Table3__3_16[Customer ID],Table3__3_16[Sugar Status])</f>
        <v>Normal</v>
      </c>
      <c r="L690" s="25">
        <f>_xlfn.XLOOKUP(Table7[[#This Row],[Merged Customer ID]],Table6_20[Merged Customer ID],Table6_20[Date of Birth])</f>
        <v>35379</v>
      </c>
      <c r="M690" s="29">
        <f>_xlfn.XLOOKUP(Table7[[#This Row],[Merged Customer ID]],Table6_20[Merged Customer ID],Table6_20[charges],"0",0)</f>
        <v>14455.64</v>
      </c>
      <c r="N690" s="29" t="str">
        <f>_xlfn.XLOOKUP(Table7[[#This Row],[Merged Customer ID]],Table6_20[Merged Customer ID],Table6_20[Hospital tier])</f>
        <v>tier - 2</v>
      </c>
      <c r="O690" s="29" t="str">
        <f>_xlfn.XLOOKUP(Table7[[#This Row],[Merged Customer ID]],Table6_20[Merged Customer ID],Table6_20[City tier])</f>
        <v>tier - 3</v>
      </c>
      <c r="P690" s="29" t="str">
        <f>_xlfn.XLOOKUP(Table7[[#This Row],[Merged Customer ID]],Table6_20[Merged Customer ID],Table6_20[State ID])</f>
        <v>R1024</v>
      </c>
      <c r="Q690" s="35">
        <f>_xlfn.XLOOKUP(Table7[[#This Row],[Merged Customer ID]],Table6_20[Merged Customer ID],Table6_20[Age])</f>
        <v>26.577777777777779</v>
      </c>
    </row>
    <row r="691" spans="1:17" x14ac:dyDescent="0.35">
      <c r="A691" s="23" t="s">
        <v>1681</v>
      </c>
      <c r="B691" s="23" t="str">
        <f>_xlfn.XLOOKUP(Table7[[#This Row],[Merged Customer ID]],Table2_1[Merged Customer ID],Table2_1[First Name])</f>
        <v>Nelson</v>
      </c>
      <c r="C691" s="23">
        <f>_xlfn.XLOOKUP(Table7[[#This Row],[Merged Customer ID]],Table3__3_16[Customer ID],Table3__3_16[BMI])</f>
        <v>23.085000000000001</v>
      </c>
      <c r="D691" s="23">
        <f>_xlfn.XLOOKUP(Table7[[#This Row],[Merged Customer ID]],Table3__3_16[Customer ID],Table3__3_16[HBA1C])</f>
        <v>4.2699999999999996</v>
      </c>
      <c r="E691" s="22" t="str">
        <f>_xlfn.XLOOKUP(Table7[[#This Row],[Merged Customer ID]],Table3__3_16[Customer ID],Table3__3_16[Heart Issues])</f>
        <v>Yes</v>
      </c>
      <c r="F691" s="23" t="str">
        <f>_xlfn.XLOOKUP(Table7[[#This Row],[Merged Customer ID]],Table3__3_16[Customer ID],Table3__3_16[Any Transplants])</f>
        <v>No</v>
      </c>
      <c r="G691" s="23" t="str">
        <f>_xlfn.XLOOKUP(Table7[[#This Row],[Merged Customer ID]],Table3__3_16[Customer ID],Table3__3_16[Cancer history])</f>
        <v>No</v>
      </c>
      <c r="H691" s="23">
        <f>_xlfn.XLOOKUP(Table7[[#This Row],[Merged Customer ID]],Table3__3_16[Customer ID],Table3__3_16[NumberOfMajorSurgeries])</f>
        <v>2</v>
      </c>
      <c r="I691" s="23" t="str">
        <f>_xlfn.XLOOKUP(Table7[[#This Row],[Merged Customer ID]],Table3__3_16[Customer ID],Table3__3_16[smoker])</f>
        <v>No</v>
      </c>
      <c r="J691" s="23" t="str">
        <f>_xlfn.XLOOKUP(Table7[[#This Row],[Merged Customer ID]],Table3__3_16[Customer ID],Table3__3_16[Weight Status])</f>
        <v>Normal Weight</v>
      </c>
      <c r="K691" s="23" t="str">
        <f>_xlfn.XLOOKUP(Table7[[#This Row],[Merged Customer ID]],Table3__3_16[Customer ID],Table3__3_16[Sugar Status])</f>
        <v>Normal</v>
      </c>
      <c r="L691" s="26">
        <f>_xlfn.XLOOKUP(Table7[[#This Row],[Merged Customer ID]],Table6_20[Merged Customer ID],Table6_20[Date of Birth])</f>
        <v>21765</v>
      </c>
      <c r="M691" s="30">
        <f>_xlfn.XLOOKUP(Table7[[#This Row],[Merged Customer ID]],Table6_20[Merged Customer ID],Table6_20[charges],"0",0)</f>
        <v>14451.84</v>
      </c>
      <c r="N691" s="30" t="str">
        <f>_xlfn.XLOOKUP(Table7[[#This Row],[Merged Customer ID]],Table6_20[Merged Customer ID],Table6_20[Hospital tier])</f>
        <v>tier - 2</v>
      </c>
      <c r="O691" s="30" t="str">
        <f>_xlfn.XLOOKUP(Table7[[#This Row],[Merged Customer ID]],Table6_20[Merged Customer ID],Table6_20[City tier])</f>
        <v>tier - 3</v>
      </c>
      <c r="P691" s="30" t="str">
        <f>_xlfn.XLOOKUP(Table7[[#This Row],[Merged Customer ID]],Table6_20[Merged Customer ID],Table6_20[State ID])</f>
        <v>R1023</v>
      </c>
      <c r="Q691" s="36">
        <f>_xlfn.XLOOKUP(Table7[[#This Row],[Merged Customer ID]],Table6_20[Merged Customer ID],Table6_20[Age])</f>
        <v>63.847222222222221</v>
      </c>
    </row>
    <row r="692" spans="1:17" x14ac:dyDescent="0.35">
      <c r="A692" s="22" t="s">
        <v>1680</v>
      </c>
      <c r="B692" s="22" t="str">
        <f>_xlfn.XLOOKUP(Table7[[#This Row],[Merged Customer ID]],Table2_1[Merged Customer ID],Table2_1[First Name])</f>
        <v>Forte</v>
      </c>
      <c r="C692" s="22">
        <f>_xlfn.XLOOKUP(Table7[[#This Row],[Merged Customer ID]],Table3__3_16[Customer ID],Table3__3_16[BMI])</f>
        <v>21.66</v>
      </c>
      <c r="D692" s="22">
        <f>_xlfn.XLOOKUP(Table7[[#This Row],[Merged Customer ID]],Table3__3_16[Customer ID],Table3__3_16[HBA1C])</f>
        <v>5.2</v>
      </c>
      <c r="E692" s="22" t="str">
        <f>_xlfn.XLOOKUP(Table7[[#This Row],[Merged Customer ID]],Table3__3_16[Customer ID],Table3__3_16[Heart Issues])</f>
        <v>Yes</v>
      </c>
      <c r="F692" s="22" t="str">
        <f>_xlfn.XLOOKUP(Table7[[#This Row],[Merged Customer ID]],Table3__3_16[Customer ID],Table3__3_16[Any Transplants])</f>
        <v>No</v>
      </c>
      <c r="G692" s="22" t="str">
        <f>_xlfn.XLOOKUP(Table7[[#This Row],[Merged Customer ID]],Table3__3_16[Customer ID],Table3__3_16[Cancer history])</f>
        <v>No</v>
      </c>
      <c r="H692" s="22">
        <f>_xlfn.XLOOKUP(Table7[[#This Row],[Merged Customer ID]],Table3__3_16[Customer ID],Table3__3_16[NumberOfMajorSurgeries])</f>
        <v>2</v>
      </c>
      <c r="I692" s="22" t="str">
        <f>_xlfn.XLOOKUP(Table7[[#This Row],[Merged Customer ID]],Table3__3_16[Customer ID],Table3__3_16[smoker])</f>
        <v>No</v>
      </c>
      <c r="J692" s="22" t="str">
        <f>_xlfn.XLOOKUP(Table7[[#This Row],[Merged Customer ID]],Table3__3_16[Customer ID],Table3__3_16[Weight Status])</f>
        <v>Normal Weight</v>
      </c>
      <c r="K692" s="22" t="str">
        <f>_xlfn.XLOOKUP(Table7[[#This Row],[Merged Customer ID]],Table3__3_16[Customer ID],Table3__3_16[Sugar Status])</f>
        <v>Normal</v>
      </c>
      <c r="L692" s="25">
        <f>_xlfn.XLOOKUP(Table7[[#This Row],[Merged Customer ID]],Table6_20[Merged Customer ID],Table6_20[Date of Birth])</f>
        <v>21730</v>
      </c>
      <c r="M692" s="29">
        <f>_xlfn.XLOOKUP(Table7[[#This Row],[Merged Customer ID]],Table6_20[Merged Customer ID],Table6_20[charges],"0",0)</f>
        <v>14449.85</v>
      </c>
      <c r="N692" s="29" t="str">
        <f>_xlfn.XLOOKUP(Table7[[#This Row],[Merged Customer ID]],Table6_20[Merged Customer ID],Table6_20[Hospital tier])</f>
        <v>tier - 2</v>
      </c>
      <c r="O692" s="29" t="str">
        <f>_xlfn.XLOOKUP(Table7[[#This Row],[Merged Customer ID]],Table6_20[Merged Customer ID],Table6_20[City tier])</f>
        <v>tier - 1</v>
      </c>
      <c r="P692" s="29" t="str">
        <f>_xlfn.XLOOKUP(Table7[[#This Row],[Merged Customer ID]],Table6_20[Merged Customer ID],Table6_20[State ID])</f>
        <v>R1024</v>
      </c>
      <c r="Q692" s="35">
        <f>_xlfn.XLOOKUP(Table7[[#This Row],[Merged Customer ID]],Table6_20[Merged Customer ID],Table6_20[Age])</f>
        <v>63.94166666666667</v>
      </c>
    </row>
    <row r="693" spans="1:17" x14ac:dyDescent="0.35">
      <c r="A693" s="23" t="s">
        <v>1679</v>
      </c>
      <c r="B693" s="23" t="str">
        <f>_xlfn.XLOOKUP(Table7[[#This Row],[Merged Customer ID]],Table2_1[Merged Customer ID],Table2_1[First Name])</f>
        <v>Corona Iturriaga</v>
      </c>
      <c r="C693" s="23">
        <f>_xlfn.XLOOKUP(Table7[[#This Row],[Merged Customer ID]],Table3__3_16[Customer ID],Table3__3_16[BMI])</f>
        <v>36.47</v>
      </c>
      <c r="D693" s="23">
        <f>_xlfn.XLOOKUP(Table7[[#This Row],[Merged Customer ID]],Table3__3_16[Customer ID],Table3__3_16[HBA1C])</f>
        <v>8.23</v>
      </c>
      <c r="E693" s="22" t="str">
        <f>_xlfn.XLOOKUP(Table7[[#This Row],[Merged Customer ID]],Table3__3_16[Customer ID],Table3__3_16[Heart Issues])</f>
        <v>Yes</v>
      </c>
      <c r="F693" s="23" t="str">
        <f>_xlfn.XLOOKUP(Table7[[#This Row],[Merged Customer ID]],Table3__3_16[Customer ID],Table3__3_16[Any Transplants])</f>
        <v>No</v>
      </c>
      <c r="G693" s="23" t="str">
        <f>_xlfn.XLOOKUP(Table7[[#This Row],[Merged Customer ID]],Table3__3_16[Customer ID],Table3__3_16[Cancer history])</f>
        <v>No</v>
      </c>
      <c r="H693" s="23">
        <f>_xlfn.XLOOKUP(Table7[[#This Row],[Merged Customer ID]],Table3__3_16[Customer ID],Table3__3_16[NumberOfMajorSurgeries])</f>
        <v>0</v>
      </c>
      <c r="I693" s="23" t="str">
        <f>_xlfn.XLOOKUP(Table7[[#This Row],[Merged Customer ID]],Table3__3_16[Customer ID],Table3__3_16[smoker])</f>
        <v>No</v>
      </c>
      <c r="J693" s="23" t="str">
        <f>_xlfn.XLOOKUP(Table7[[#This Row],[Merged Customer ID]],Table3__3_16[Customer ID],Table3__3_16[Weight Status])</f>
        <v>Obesity</v>
      </c>
      <c r="K693" s="23" t="str">
        <f>_xlfn.XLOOKUP(Table7[[#This Row],[Merged Customer ID]],Table3__3_16[Customer ID],Table3__3_16[Sugar Status])</f>
        <v>Diabetes</v>
      </c>
      <c r="L693" s="26">
        <f>_xlfn.XLOOKUP(Table7[[#This Row],[Merged Customer ID]],Table6_20[Merged Customer ID],Table6_20[Date of Birth])</f>
        <v>24780</v>
      </c>
      <c r="M693" s="30">
        <f>_xlfn.XLOOKUP(Table7[[#This Row],[Merged Customer ID]],Table6_20[Merged Customer ID],Table6_20[charges],"0",0)</f>
        <v>14427.63</v>
      </c>
      <c r="N693" s="30" t="str">
        <f>_xlfn.XLOOKUP(Table7[[#This Row],[Merged Customer ID]],Table6_20[Merged Customer ID],Table6_20[Hospital tier])</f>
        <v>tier - 2</v>
      </c>
      <c r="O693" s="30" t="str">
        <f>_xlfn.XLOOKUP(Table7[[#This Row],[Merged Customer ID]],Table6_20[Merged Customer ID],Table6_20[City tier])</f>
        <v>tier - 2</v>
      </c>
      <c r="P693" s="30" t="str">
        <f>_xlfn.XLOOKUP(Table7[[#This Row],[Merged Customer ID]],Table6_20[Merged Customer ID],Table6_20[State ID])</f>
        <v>R1021</v>
      </c>
      <c r="Q693" s="36">
        <f>_xlfn.XLOOKUP(Table7[[#This Row],[Merged Customer ID]],Table6_20[Merged Customer ID],Table6_20[Age])</f>
        <v>55.594444444444441</v>
      </c>
    </row>
    <row r="694" spans="1:17" x14ac:dyDescent="0.35">
      <c r="A694" s="22" t="s">
        <v>1678</v>
      </c>
      <c r="B694" s="22" t="str">
        <f>_xlfn.XLOOKUP(Table7[[#This Row],[Merged Customer ID]],Table2_1[Merged Customer ID],Table2_1[First Name])</f>
        <v>McCollum</v>
      </c>
      <c r="C694" s="22">
        <f>_xlfn.XLOOKUP(Table7[[#This Row],[Merged Customer ID]],Table3__3_16[Customer ID],Table3__3_16[BMI])</f>
        <v>36.08</v>
      </c>
      <c r="D694" s="22">
        <f>_xlfn.XLOOKUP(Table7[[#This Row],[Merged Customer ID]],Table3__3_16[Customer ID],Table3__3_16[HBA1C])</f>
        <v>10.33</v>
      </c>
      <c r="E694" s="22" t="str">
        <f>_xlfn.XLOOKUP(Table7[[#This Row],[Merged Customer ID]],Table3__3_16[Customer ID],Table3__3_16[Heart Issues])</f>
        <v>Yes</v>
      </c>
      <c r="F694" s="22" t="str">
        <f>_xlfn.XLOOKUP(Table7[[#This Row],[Merged Customer ID]],Table3__3_16[Customer ID],Table3__3_16[Any Transplants])</f>
        <v>No</v>
      </c>
      <c r="G694" s="22" t="str">
        <f>_xlfn.XLOOKUP(Table7[[#This Row],[Merged Customer ID]],Table3__3_16[Customer ID],Table3__3_16[Cancer history])</f>
        <v>No</v>
      </c>
      <c r="H694" s="22">
        <f>_xlfn.XLOOKUP(Table7[[#This Row],[Merged Customer ID]],Table3__3_16[Customer ID],Table3__3_16[NumberOfMajorSurgeries])</f>
        <v>0</v>
      </c>
      <c r="I694" s="22" t="str">
        <f>_xlfn.XLOOKUP(Table7[[#This Row],[Merged Customer ID]],Table3__3_16[Customer ID],Table3__3_16[smoker])</f>
        <v>No</v>
      </c>
      <c r="J694" s="22" t="str">
        <f>_xlfn.XLOOKUP(Table7[[#This Row],[Merged Customer ID]],Table3__3_16[Customer ID],Table3__3_16[Weight Status])</f>
        <v>Obesity</v>
      </c>
      <c r="K694" s="22" t="str">
        <f>_xlfn.XLOOKUP(Table7[[#This Row],[Merged Customer ID]],Table3__3_16[Customer ID],Table3__3_16[Sugar Status])</f>
        <v>Diabetes</v>
      </c>
      <c r="L694" s="25">
        <f>_xlfn.XLOOKUP(Table7[[#This Row],[Merged Customer ID]],Table6_20[Merged Customer ID],Table6_20[Date of Birth])</f>
        <v>24699</v>
      </c>
      <c r="M694" s="29">
        <f>_xlfn.XLOOKUP(Table7[[#This Row],[Merged Customer ID]],Table6_20[Merged Customer ID],Table6_20[charges],"0",0)</f>
        <v>14426.66</v>
      </c>
      <c r="N694" s="29" t="str">
        <f>_xlfn.XLOOKUP(Table7[[#This Row],[Merged Customer ID]],Table6_20[Merged Customer ID],Table6_20[Hospital tier])</f>
        <v>tier - 2</v>
      </c>
      <c r="O694" s="29" t="str">
        <f>_xlfn.XLOOKUP(Table7[[#This Row],[Merged Customer ID]],Table6_20[Merged Customer ID],Table6_20[City tier])</f>
        <v>tier - 2</v>
      </c>
      <c r="P694" s="29" t="str">
        <f>_xlfn.XLOOKUP(Table7[[#This Row],[Merged Customer ID]],Table6_20[Merged Customer ID],Table6_20[State ID])</f>
        <v>R1026</v>
      </c>
      <c r="Q694" s="35">
        <f>_xlfn.XLOOKUP(Table7[[#This Row],[Merged Customer ID]],Table6_20[Merged Customer ID],Table6_20[Age])</f>
        <v>55.81388888888889</v>
      </c>
    </row>
    <row r="695" spans="1:17" x14ac:dyDescent="0.35">
      <c r="A695" s="23" t="s">
        <v>1677</v>
      </c>
      <c r="B695" s="23" t="str">
        <f>_xlfn.XLOOKUP(Table7[[#This Row],[Merged Customer ID]],Table2_1[Merged Customer ID],Table2_1[First Name])</f>
        <v>Hevner</v>
      </c>
      <c r="C695" s="23">
        <f>_xlfn.XLOOKUP(Table7[[#This Row],[Merged Customer ID]],Table3__3_16[Customer ID],Table3__3_16[BMI])</f>
        <v>23.18</v>
      </c>
      <c r="D695" s="23">
        <f>_xlfn.XLOOKUP(Table7[[#This Row],[Merged Customer ID]],Table3__3_16[Customer ID],Table3__3_16[HBA1C])</f>
        <v>6.13</v>
      </c>
      <c r="E695" s="22" t="str">
        <f>_xlfn.XLOOKUP(Table7[[#This Row],[Merged Customer ID]],Table3__3_16[Customer ID],Table3__3_16[Heart Issues])</f>
        <v>No</v>
      </c>
      <c r="F695" s="23" t="str">
        <f>_xlfn.XLOOKUP(Table7[[#This Row],[Merged Customer ID]],Table3__3_16[Customer ID],Table3__3_16[Any Transplants])</f>
        <v>No</v>
      </c>
      <c r="G695" s="23" t="str">
        <f>_xlfn.XLOOKUP(Table7[[#This Row],[Merged Customer ID]],Table3__3_16[Customer ID],Table3__3_16[Cancer history])</f>
        <v>No</v>
      </c>
      <c r="H695" s="23">
        <f>_xlfn.XLOOKUP(Table7[[#This Row],[Merged Customer ID]],Table3__3_16[Customer ID],Table3__3_16[NumberOfMajorSurgeries])</f>
        <v>0</v>
      </c>
      <c r="I695" s="23" t="str">
        <f>_xlfn.XLOOKUP(Table7[[#This Row],[Merged Customer ID]],Table3__3_16[Customer ID],Table3__3_16[smoker])</f>
        <v>No</v>
      </c>
      <c r="J695" s="23" t="str">
        <f>_xlfn.XLOOKUP(Table7[[#This Row],[Merged Customer ID]],Table3__3_16[Customer ID],Table3__3_16[Weight Status])</f>
        <v>Normal Weight</v>
      </c>
      <c r="K695" s="23" t="str">
        <f>_xlfn.XLOOKUP(Table7[[#This Row],[Merged Customer ID]],Table3__3_16[Customer ID],Table3__3_16[Sugar Status])</f>
        <v>Prediabetes</v>
      </c>
      <c r="L695" s="26">
        <f>_xlfn.XLOOKUP(Table7[[#This Row],[Merged Customer ID]],Table6_20[Merged Customer ID],Table6_20[Date of Birth])</f>
        <v>36382</v>
      </c>
      <c r="M695" s="30">
        <f>_xlfn.XLOOKUP(Table7[[#This Row],[Merged Customer ID]],Table6_20[Merged Customer ID],Table6_20[charges],"0",0)</f>
        <v>14426.07</v>
      </c>
      <c r="N695" s="30" t="str">
        <f>_xlfn.XLOOKUP(Table7[[#This Row],[Merged Customer ID]],Table6_20[Merged Customer ID],Table6_20[Hospital tier])</f>
        <v>tier - 2</v>
      </c>
      <c r="O695" s="30" t="str">
        <f>_xlfn.XLOOKUP(Table7[[#This Row],[Merged Customer ID]],Table6_20[Merged Customer ID],Table6_20[City tier])</f>
        <v>tier - 1</v>
      </c>
      <c r="P695" s="30" t="str">
        <f>_xlfn.XLOOKUP(Table7[[#This Row],[Merged Customer ID]],Table6_20[Merged Customer ID],Table6_20[State ID])</f>
        <v>R1012</v>
      </c>
      <c r="Q695" s="36">
        <f>_xlfn.XLOOKUP(Table7[[#This Row],[Merged Customer ID]],Table6_20[Merged Customer ID],Table6_20[Age])</f>
        <v>23.827777777777779</v>
      </c>
    </row>
    <row r="696" spans="1:17" x14ac:dyDescent="0.35">
      <c r="A696" s="22" t="s">
        <v>1676</v>
      </c>
      <c r="B696" s="22" t="str">
        <f>_xlfn.XLOOKUP(Table7[[#This Row],[Merged Customer ID]],Table2_1[Merged Customer ID],Table2_1[First Name])</f>
        <v>Looi</v>
      </c>
      <c r="C696" s="22">
        <f>_xlfn.XLOOKUP(Table7[[#This Row],[Merged Customer ID]],Table3__3_16[Customer ID],Table3__3_16[BMI])</f>
        <v>39.159999999999997</v>
      </c>
      <c r="D696" s="22">
        <f>_xlfn.XLOOKUP(Table7[[#This Row],[Merged Customer ID]],Table3__3_16[Customer ID],Table3__3_16[HBA1C])</f>
        <v>8.08</v>
      </c>
      <c r="E696" s="22" t="str">
        <f>_xlfn.XLOOKUP(Table7[[#This Row],[Merged Customer ID]],Table3__3_16[Customer ID],Table3__3_16[Heart Issues])</f>
        <v>No</v>
      </c>
      <c r="F696" s="22" t="str">
        <f>_xlfn.XLOOKUP(Table7[[#This Row],[Merged Customer ID]],Table3__3_16[Customer ID],Table3__3_16[Any Transplants])</f>
        <v>No</v>
      </c>
      <c r="G696" s="22" t="str">
        <f>_xlfn.XLOOKUP(Table7[[#This Row],[Merged Customer ID]],Table3__3_16[Customer ID],Table3__3_16[Cancer history])</f>
        <v>No</v>
      </c>
      <c r="H696" s="22">
        <f>_xlfn.XLOOKUP(Table7[[#This Row],[Merged Customer ID]],Table3__3_16[Customer ID],Table3__3_16[NumberOfMajorSurgeries])</f>
        <v>3</v>
      </c>
      <c r="I696" s="22" t="str">
        <f>_xlfn.XLOOKUP(Table7[[#This Row],[Merged Customer ID]],Table3__3_16[Customer ID],Table3__3_16[smoker])</f>
        <v>No</v>
      </c>
      <c r="J696" s="22" t="str">
        <f>_xlfn.XLOOKUP(Table7[[#This Row],[Merged Customer ID]],Table3__3_16[Customer ID],Table3__3_16[Weight Status])</f>
        <v>Obesity</v>
      </c>
      <c r="K696" s="22" t="str">
        <f>_xlfn.XLOOKUP(Table7[[#This Row],[Merged Customer ID]],Table3__3_16[Customer ID],Table3__3_16[Sugar Status])</f>
        <v>Diabetes</v>
      </c>
      <c r="L696" s="25">
        <f>_xlfn.XLOOKUP(Table7[[#This Row],[Merged Customer ID]],Table6_20[Merged Customer ID],Table6_20[Date of Birth])</f>
        <v>21448</v>
      </c>
      <c r="M696" s="29">
        <f>_xlfn.XLOOKUP(Table7[[#This Row],[Merged Customer ID]],Table6_20[Merged Customer ID],Table6_20[charges],"0",0)</f>
        <v>14418.28</v>
      </c>
      <c r="N696" s="29" t="str">
        <f>_xlfn.XLOOKUP(Table7[[#This Row],[Merged Customer ID]],Table6_20[Merged Customer ID],Table6_20[Hospital tier])</f>
        <v>tier - 2</v>
      </c>
      <c r="O696" s="29" t="str">
        <f>_xlfn.XLOOKUP(Table7[[#This Row],[Merged Customer ID]],Table6_20[Merged Customer ID],Table6_20[City tier])</f>
        <v>tier - 3</v>
      </c>
      <c r="P696" s="29" t="str">
        <f>_xlfn.XLOOKUP(Table7[[#This Row],[Merged Customer ID]],Table6_20[Merged Customer ID],Table6_20[State ID])</f>
        <v>R1013</v>
      </c>
      <c r="Q696" s="35">
        <f>_xlfn.XLOOKUP(Table7[[#This Row],[Merged Customer ID]],Table6_20[Merged Customer ID],Table6_20[Age])</f>
        <v>64.716666666666669</v>
      </c>
    </row>
    <row r="697" spans="1:17" x14ac:dyDescent="0.35">
      <c r="A697" s="23" t="s">
        <v>1675</v>
      </c>
      <c r="B697" s="23" t="str">
        <f>_xlfn.XLOOKUP(Table7[[#This Row],[Merged Customer ID]],Table2_1[Merged Customer ID],Table2_1[First Name])</f>
        <v>Power</v>
      </c>
      <c r="C697" s="23">
        <f>_xlfn.XLOOKUP(Table7[[#This Row],[Merged Customer ID]],Table3__3_16[Customer ID],Table3__3_16[BMI])</f>
        <v>38.19</v>
      </c>
      <c r="D697" s="23">
        <f>_xlfn.XLOOKUP(Table7[[#This Row],[Merged Customer ID]],Table3__3_16[Customer ID],Table3__3_16[HBA1C])</f>
        <v>10.49</v>
      </c>
      <c r="E697" s="22" t="str">
        <f>_xlfn.XLOOKUP(Table7[[#This Row],[Merged Customer ID]],Table3__3_16[Customer ID],Table3__3_16[Heart Issues])</f>
        <v>No</v>
      </c>
      <c r="F697" s="23" t="str">
        <f>_xlfn.XLOOKUP(Table7[[#This Row],[Merged Customer ID]],Table3__3_16[Customer ID],Table3__3_16[Any Transplants])</f>
        <v>No</v>
      </c>
      <c r="G697" s="23" t="str">
        <f>_xlfn.XLOOKUP(Table7[[#This Row],[Merged Customer ID]],Table3__3_16[Customer ID],Table3__3_16[Cancer history])</f>
        <v>No</v>
      </c>
      <c r="H697" s="23">
        <f>_xlfn.XLOOKUP(Table7[[#This Row],[Merged Customer ID]],Table3__3_16[Customer ID],Table3__3_16[NumberOfMajorSurgeries])</f>
        <v>3</v>
      </c>
      <c r="I697" s="23" t="str">
        <f>_xlfn.XLOOKUP(Table7[[#This Row],[Merged Customer ID]],Table3__3_16[Customer ID],Table3__3_16[smoker])</f>
        <v>No</v>
      </c>
      <c r="J697" s="23" t="str">
        <f>_xlfn.XLOOKUP(Table7[[#This Row],[Merged Customer ID]],Table3__3_16[Customer ID],Table3__3_16[Weight Status])</f>
        <v>Obesity</v>
      </c>
      <c r="K697" s="23" t="str">
        <f>_xlfn.XLOOKUP(Table7[[#This Row],[Merged Customer ID]],Table3__3_16[Customer ID],Table3__3_16[Sugar Status])</f>
        <v>Diabetes</v>
      </c>
      <c r="L697" s="26">
        <f>_xlfn.XLOOKUP(Table7[[#This Row],[Merged Customer ID]],Table6_20[Merged Customer ID],Table6_20[Date of Birth])</f>
        <v>21395</v>
      </c>
      <c r="M697" s="30">
        <f>_xlfn.XLOOKUP(Table7[[#This Row],[Merged Customer ID]],Table6_20[Merged Customer ID],Table6_20[charges],"0",0)</f>
        <v>14410.93</v>
      </c>
      <c r="N697" s="30" t="str">
        <f>_xlfn.XLOOKUP(Table7[[#This Row],[Merged Customer ID]],Table6_20[Merged Customer ID],Table6_20[Hospital tier])</f>
        <v>tier - 2</v>
      </c>
      <c r="O697" s="30" t="str">
        <f>_xlfn.XLOOKUP(Table7[[#This Row],[Merged Customer ID]],Table6_20[Merged Customer ID],Table6_20[City tier])</f>
        <v>tier - 2</v>
      </c>
      <c r="P697" s="30" t="str">
        <f>_xlfn.XLOOKUP(Table7[[#This Row],[Merged Customer ID]],Table6_20[Merged Customer ID],Table6_20[State ID])</f>
        <v>R1016</v>
      </c>
      <c r="Q697" s="36">
        <f>_xlfn.XLOOKUP(Table7[[#This Row],[Merged Customer ID]],Table6_20[Merged Customer ID],Table6_20[Age])</f>
        <v>64.858333333333334</v>
      </c>
    </row>
    <row r="698" spans="1:17" x14ac:dyDescent="0.35">
      <c r="A698" s="22" t="s">
        <v>1674</v>
      </c>
      <c r="B698" s="22" t="str">
        <f>_xlfn.XLOOKUP(Table7[[#This Row],[Merged Customer ID]],Table2_1[Merged Customer ID],Table2_1[First Name])</f>
        <v>Routon</v>
      </c>
      <c r="C698" s="22">
        <f>_xlfn.XLOOKUP(Table7[[#This Row],[Merged Customer ID]],Table3__3_16[Customer ID],Table3__3_16[BMI])</f>
        <v>26.41</v>
      </c>
      <c r="D698" s="22">
        <f>_xlfn.XLOOKUP(Table7[[#This Row],[Merged Customer ID]],Table3__3_16[Customer ID],Table3__3_16[HBA1C])</f>
        <v>8.11</v>
      </c>
      <c r="E698" s="22" t="str">
        <f>_xlfn.XLOOKUP(Table7[[#This Row],[Merged Customer ID]],Table3__3_16[Customer ID],Table3__3_16[Heart Issues])</f>
        <v>No</v>
      </c>
      <c r="F698" s="22" t="str">
        <f>_xlfn.XLOOKUP(Table7[[#This Row],[Merged Customer ID]],Table3__3_16[Customer ID],Table3__3_16[Any Transplants])</f>
        <v>No</v>
      </c>
      <c r="G698" s="22" t="str">
        <f>_xlfn.XLOOKUP(Table7[[#This Row],[Merged Customer ID]],Table3__3_16[Customer ID],Table3__3_16[Cancer history])</f>
        <v>No</v>
      </c>
      <c r="H698" s="22">
        <f>_xlfn.XLOOKUP(Table7[[#This Row],[Merged Customer ID]],Table3__3_16[Customer ID],Table3__3_16[NumberOfMajorSurgeries])</f>
        <v>3</v>
      </c>
      <c r="I698" s="22" t="str">
        <f>_xlfn.XLOOKUP(Table7[[#This Row],[Merged Customer ID]],Table3__3_16[Customer ID],Table3__3_16[smoker])</f>
        <v>No</v>
      </c>
      <c r="J698" s="22" t="str">
        <f>_xlfn.XLOOKUP(Table7[[#This Row],[Merged Customer ID]],Table3__3_16[Customer ID],Table3__3_16[Weight Status])</f>
        <v>Overweight</v>
      </c>
      <c r="K698" s="22" t="str">
        <f>_xlfn.XLOOKUP(Table7[[#This Row],[Merged Customer ID]],Table3__3_16[Customer ID],Table3__3_16[Sugar Status])</f>
        <v>Diabetes</v>
      </c>
      <c r="L698" s="25">
        <f>_xlfn.XLOOKUP(Table7[[#This Row],[Merged Customer ID]],Table6_20[Merged Customer ID],Table6_20[Date of Birth])</f>
        <v>21442</v>
      </c>
      <c r="M698" s="29">
        <f>_xlfn.XLOOKUP(Table7[[#This Row],[Merged Customer ID]],Table6_20[Merged Customer ID],Table6_20[charges],"0",0)</f>
        <v>14394.56</v>
      </c>
      <c r="N698" s="29" t="str">
        <f>_xlfn.XLOOKUP(Table7[[#This Row],[Merged Customer ID]],Table6_20[Merged Customer ID],Table6_20[Hospital tier])</f>
        <v>tier - 2</v>
      </c>
      <c r="O698" s="29" t="str">
        <f>_xlfn.XLOOKUP(Table7[[#This Row],[Merged Customer ID]],Table6_20[Merged Customer ID],Table6_20[City tier])</f>
        <v>tier - 1</v>
      </c>
      <c r="P698" s="29" t="str">
        <f>_xlfn.XLOOKUP(Table7[[#This Row],[Merged Customer ID]],Table6_20[Merged Customer ID],Table6_20[State ID])</f>
        <v>R1018</v>
      </c>
      <c r="Q698" s="35">
        <f>_xlfn.XLOOKUP(Table7[[#This Row],[Merged Customer ID]],Table6_20[Merged Customer ID],Table6_20[Age])</f>
        <v>64.733333333333334</v>
      </c>
    </row>
    <row r="699" spans="1:17" x14ac:dyDescent="0.35">
      <c r="A699" s="23" t="s">
        <v>1673</v>
      </c>
      <c r="B699" s="23" t="str">
        <f>_xlfn.XLOOKUP(Table7[[#This Row],[Merged Customer ID]],Table2_1[Merged Customer ID],Table2_1[First Name])</f>
        <v>Dochelli</v>
      </c>
      <c r="C699" s="23">
        <f>_xlfn.XLOOKUP(Table7[[#This Row],[Merged Customer ID]],Table3__3_16[Customer ID],Table3__3_16[BMI])</f>
        <v>28.785</v>
      </c>
      <c r="D699" s="23">
        <f>_xlfn.XLOOKUP(Table7[[#This Row],[Merged Customer ID]],Table3__3_16[Customer ID],Table3__3_16[HBA1C])</f>
        <v>6.6</v>
      </c>
      <c r="E699" s="22" t="str">
        <f>_xlfn.XLOOKUP(Table7[[#This Row],[Merged Customer ID]],Table3__3_16[Customer ID],Table3__3_16[Heart Issues])</f>
        <v>No</v>
      </c>
      <c r="F699" s="23" t="str">
        <f>_xlfn.XLOOKUP(Table7[[#This Row],[Merged Customer ID]],Table3__3_16[Customer ID],Table3__3_16[Any Transplants])</f>
        <v>No</v>
      </c>
      <c r="G699" s="23" t="str">
        <f>_xlfn.XLOOKUP(Table7[[#This Row],[Merged Customer ID]],Table3__3_16[Customer ID],Table3__3_16[Cancer history])</f>
        <v>No</v>
      </c>
      <c r="H699" s="23">
        <f>_xlfn.XLOOKUP(Table7[[#This Row],[Merged Customer ID]],Table3__3_16[Customer ID],Table3__3_16[NumberOfMajorSurgeries])</f>
        <v>0</v>
      </c>
      <c r="I699" s="23" t="str">
        <f>_xlfn.XLOOKUP(Table7[[#This Row],[Merged Customer ID]],Table3__3_16[Customer ID],Table3__3_16[smoker])</f>
        <v>No</v>
      </c>
      <c r="J699" s="23" t="str">
        <f>_xlfn.XLOOKUP(Table7[[#This Row],[Merged Customer ID]],Table3__3_16[Customer ID],Table3__3_16[Weight Status])</f>
        <v>Overweight</v>
      </c>
      <c r="K699" s="23" t="str">
        <f>_xlfn.XLOOKUP(Table7[[#This Row],[Merged Customer ID]],Table3__3_16[Customer ID],Table3__3_16[Sugar Status])</f>
        <v>Diabetes</v>
      </c>
      <c r="L699" s="26">
        <f>_xlfn.XLOOKUP(Table7[[#This Row],[Merged Customer ID]],Table6_20[Merged Customer ID],Table6_20[Date of Birth])</f>
        <v>23915</v>
      </c>
      <c r="M699" s="30">
        <f>_xlfn.XLOOKUP(Table7[[#This Row],[Merged Customer ID]],Table6_20[Merged Customer ID],Table6_20[charges],"0",0)</f>
        <v>14394.4</v>
      </c>
      <c r="N699" s="30" t="str">
        <f>_xlfn.XLOOKUP(Table7[[#This Row],[Merged Customer ID]],Table6_20[Merged Customer ID],Table6_20[Hospital tier])</f>
        <v>tier - 2</v>
      </c>
      <c r="O699" s="30" t="str">
        <f>_xlfn.XLOOKUP(Table7[[#This Row],[Merged Customer ID]],Table6_20[Merged Customer ID],Table6_20[City tier])</f>
        <v>tier - 3</v>
      </c>
      <c r="P699" s="30" t="str">
        <f>_xlfn.XLOOKUP(Table7[[#This Row],[Merged Customer ID]],Table6_20[Merged Customer ID],Table6_20[State ID])</f>
        <v>R1024</v>
      </c>
      <c r="Q699" s="36">
        <f>_xlfn.XLOOKUP(Table7[[#This Row],[Merged Customer ID]],Table6_20[Merged Customer ID],Table6_20[Age])</f>
        <v>57.961111111111109</v>
      </c>
    </row>
    <row r="700" spans="1:17" x14ac:dyDescent="0.35">
      <c r="A700" s="22" t="s">
        <v>1672</v>
      </c>
      <c r="B700" s="22" t="str">
        <f>_xlfn.XLOOKUP(Table7[[#This Row],[Merged Customer ID]],Table2_1[Merged Customer ID],Table2_1[First Name])</f>
        <v>Gillespie</v>
      </c>
      <c r="C700" s="22">
        <f>_xlfn.XLOOKUP(Table7[[#This Row],[Merged Customer ID]],Table3__3_16[Customer ID],Table3__3_16[BMI])</f>
        <v>26.695</v>
      </c>
      <c r="D700" s="22">
        <f>_xlfn.XLOOKUP(Table7[[#This Row],[Merged Customer ID]],Table3__3_16[Customer ID],Table3__3_16[HBA1C])</f>
        <v>10.14</v>
      </c>
      <c r="E700" s="22" t="str">
        <f>_xlfn.XLOOKUP(Table7[[#This Row],[Merged Customer ID]],Table3__3_16[Customer ID],Table3__3_16[Heart Issues])</f>
        <v>Yes</v>
      </c>
      <c r="F700" s="22" t="str">
        <f>_xlfn.XLOOKUP(Table7[[#This Row],[Merged Customer ID]],Table3__3_16[Customer ID],Table3__3_16[Any Transplants])</f>
        <v>No</v>
      </c>
      <c r="G700" s="22" t="str">
        <f>_xlfn.XLOOKUP(Table7[[#This Row],[Merged Customer ID]],Table3__3_16[Customer ID],Table3__3_16[Cancer history])</f>
        <v>Yes</v>
      </c>
      <c r="H700" s="22">
        <f>_xlfn.XLOOKUP(Table7[[#This Row],[Merged Customer ID]],Table3__3_16[Customer ID],Table3__3_16[NumberOfMajorSurgeries])</f>
        <v>1</v>
      </c>
      <c r="I700" s="22" t="str">
        <f>_xlfn.XLOOKUP(Table7[[#This Row],[Merged Customer ID]],Table3__3_16[Customer ID],Table3__3_16[smoker])</f>
        <v>No</v>
      </c>
      <c r="J700" s="22" t="str">
        <f>_xlfn.XLOOKUP(Table7[[#This Row],[Merged Customer ID]],Table3__3_16[Customer ID],Table3__3_16[Weight Status])</f>
        <v>Overweight</v>
      </c>
      <c r="K700" s="22" t="str">
        <f>_xlfn.XLOOKUP(Table7[[#This Row],[Merged Customer ID]],Table3__3_16[Customer ID],Table3__3_16[Sugar Status])</f>
        <v>Diabetes</v>
      </c>
      <c r="L700" s="25">
        <f>_xlfn.XLOOKUP(Table7[[#This Row],[Merged Customer ID]],Table6_20[Merged Customer ID],Table6_20[Date of Birth])</f>
        <v>23208</v>
      </c>
      <c r="M700" s="29">
        <f>_xlfn.XLOOKUP(Table7[[#This Row],[Merged Customer ID]],Table6_20[Merged Customer ID],Table6_20[charges],"0",0)</f>
        <v>14382.71</v>
      </c>
      <c r="N700" s="29" t="str">
        <f>_xlfn.XLOOKUP(Table7[[#This Row],[Merged Customer ID]],Table6_20[Merged Customer ID],Table6_20[Hospital tier])</f>
        <v>tier - 2</v>
      </c>
      <c r="O700" s="29" t="str">
        <f>_xlfn.XLOOKUP(Table7[[#This Row],[Merged Customer ID]],Table6_20[Merged Customer ID],Table6_20[City tier])</f>
        <v>tier - 2</v>
      </c>
      <c r="P700" s="29" t="str">
        <f>_xlfn.XLOOKUP(Table7[[#This Row],[Merged Customer ID]],Table6_20[Merged Customer ID],Table6_20[State ID])</f>
        <v>R1012</v>
      </c>
      <c r="Q700" s="35">
        <f>_xlfn.XLOOKUP(Table7[[#This Row],[Merged Customer ID]],Table6_20[Merged Customer ID],Table6_20[Age])</f>
        <v>59.894444444444446</v>
      </c>
    </row>
    <row r="701" spans="1:17" x14ac:dyDescent="0.35">
      <c r="A701" s="23" t="s">
        <v>1671</v>
      </c>
      <c r="B701" s="23" t="str">
        <f>_xlfn.XLOOKUP(Table7[[#This Row],[Merged Customer ID]],Table2_1[Merged Customer ID],Table2_1[First Name])</f>
        <v>Oskvig</v>
      </c>
      <c r="C701" s="23">
        <f>_xlfn.XLOOKUP(Table7[[#This Row],[Merged Customer ID]],Table3__3_16[Customer ID],Table3__3_16[BMI])</f>
        <v>32.799999999999997</v>
      </c>
      <c r="D701" s="23">
        <f>_xlfn.XLOOKUP(Table7[[#This Row],[Merged Customer ID]],Table3__3_16[Customer ID],Table3__3_16[HBA1C])</f>
        <v>6.06</v>
      </c>
      <c r="E701" s="22" t="str">
        <f>_xlfn.XLOOKUP(Table7[[#This Row],[Merged Customer ID]],Table3__3_16[Customer ID],Table3__3_16[Heart Issues])</f>
        <v>Yes</v>
      </c>
      <c r="F701" s="23" t="str">
        <f>_xlfn.XLOOKUP(Table7[[#This Row],[Merged Customer ID]],Table3__3_16[Customer ID],Table3__3_16[Any Transplants])</f>
        <v>No</v>
      </c>
      <c r="G701" s="23" t="str">
        <f>_xlfn.XLOOKUP(Table7[[#This Row],[Merged Customer ID]],Table3__3_16[Customer ID],Table3__3_16[Cancer history])</f>
        <v>No</v>
      </c>
      <c r="H701" s="23">
        <f>_xlfn.XLOOKUP(Table7[[#This Row],[Merged Customer ID]],Table3__3_16[Customer ID],Table3__3_16[NumberOfMajorSurgeries])</f>
        <v>1</v>
      </c>
      <c r="I701" s="23" t="str">
        <f>_xlfn.XLOOKUP(Table7[[#This Row],[Merged Customer ID]],Table3__3_16[Customer ID],Table3__3_16[smoker])</f>
        <v>No</v>
      </c>
      <c r="J701" s="23" t="str">
        <f>_xlfn.XLOOKUP(Table7[[#This Row],[Merged Customer ID]],Table3__3_16[Customer ID],Table3__3_16[Weight Status])</f>
        <v>Obesity</v>
      </c>
      <c r="K701" s="23" t="str">
        <f>_xlfn.XLOOKUP(Table7[[#This Row],[Merged Customer ID]],Table3__3_16[Customer ID],Table3__3_16[Sugar Status])</f>
        <v>Prediabetes</v>
      </c>
      <c r="L701" s="26">
        <f>_xlfn.XLOOKUP(Table7[[#This Row],[Merged Customer ID]],Table6_20[Merged Customer ID],Table6_20[Date of Birth])</f>
        <v>32463</v>
      </c>
      <c r="M701" s="30">
        <f>_xlfn.XLOOKUP(Table7[[#This Row],[Merged Customer ID]],Table6_20[Merged Customer ID],Table6_20[charges],"0",0)</f>
        <v>14358.36</v>
      </c>
      <c r="N701" s="30" t="str">
        <f>_xlfn.XLOOKUP(Table7[[#This Row],[Merged Customer ID]],Table6_20[Merged Customer ID],Table6_20[Hospital tier])</f>
        <v>tier - 2</v>
      </c>
      <c r="O701" s="30" t="str">
        <f>_xlfn.XLOOKUP(Table7[[#This Row],[Merged Customer ID]],Table6_20[Merged Customer ID],Table6_20[City tier])</f>
        <v>tier - 2</v>
      </c>
      <c r="P701" s="30" t="str">
        <f>_xlfn.XLOOKUP(Table7[[#This Row],[Merged Customer ID]],Table6_20[Merged Customer ID],Table6_20[State ID])</f>
        <v>R1011</v>
      </c>
      <c r="Q701" s="36">
        <f>_xlfn.XLOOKUP(Table7[[#This Row],[Merged Customer ID]],Table6_20[Merged Customer ID],Table6_20[Age])</f>
        <v>34.56111111111111</v>
      </c>
    </row>
    <row r="702" spans="1:17" x14ac:dyDescent="0.35">
      <c r="A702" s="22" t="s">
        <v>1670</v>
      </c>
      <c r="B702" s="22" t="str">
        <f>_xlfn.XLOOKUP(Table7[[#This Row],[Merged Customer ID]],Table2_1[Merged Customer ID],Table2_1[First Name])</f>
        <v>Holland-Stergar</v>
      </c>
      <c r="C702" s="22">
        <f>_xlfn.XLOOKUP(Table7[[#This Row],[Merged Customer ID]],Table3__3_16[Customer ID],Table3__3_16[BMI])</f>
        <v>35.869999999999997</v>
      </c>
      <c r="D702" s="22">
        <f>_xlfn.XLOOKUP(Table7[[#This Row],[Merged Customer ID]],Table3__3_16[Customer ID],Table3__3_16[HBA1C])</f>
        <v>9.91</v>
      </c>
      <c r="E702" s="22" t="str">
        <f>_xlfn.XLOOKUP(Table7[[#This Row],[Merged Customer ID]],Table3__3_16[Customer ID],Table3__3_16[Heart Issues])</f>
        <v>Yes</v>
      </c>
      <c r="F702" s="22" t="str">
        <f>_xlfn.XLOOKUP(Table7[[#This Row],[Merged Customer ID]],Table3__3_16[Customer ID],Table3__3_16[Any Transplants])</f>
        <v>No</v>
      </c>
      <c r="G702" s="22" t="str">
        <f>_xlfn.XLOOKUP(Table7[[#This Row],[Merged Customer ID]],Table3__3_16[Customer ID],Table3__3_16[Cancer history])</f>
        <v>No</v>
      </c>
      <c r="H702" s="22">
        <f>_xlfn.XLOOKUP(Table7[[#This Row],[Merged Customer ID]],Table3__3_16[Customer ID],Table3__3_16[NumberOfMajorSurgeries])</f>
        <v>0</v>
      </c>
      <c r="I702" s="22" t="str">
        <f>_xlfn.XLOOKUP(Table7[[#This Row],[Merged Customer ID]],Table3__3_16[Customer ID],Table3__3_16[smoker])</f>
        <v>No</v>
      </c>
      <c r="J702" s="22" t="str">
        <f>_xlfn.XLOOKUP(Table7[[#This Row],[Merged Customer ID]],Table3__3_16[Customer ID],Table3__3_16[Weight Status])</f>
        <v>Obesity</v>
      </c>
      <c r="K702" s="22" t="str">
        <f>_xlfn.XLOOKUP(Table7[[#This Row],[Merged Customer ID]],Table3__3_16[Customer ID],Table3__3_16[Sugar Status])</f>
        <v>Diabetes</v>
      </c>
      <c r="L702" s="25">
        <f>_xlfn.XLOOKUP(Table7[[#This Row],[Merged Customer ID]],Table6_20[Merged Customer ID],Table6_20[Date of Birth])</f>
        <v>24755</v>
      </c>
      <c r="M702" s="29">
        <f>_xlfn.XLOOKUP(Table7[[#This Row],[Merged Customer ID]],Table6_20[Merged Customer ID],Table6_20[charges],"0",0)</f>
        <v>14355.43</v>
      </c>
      <c r="N702" s="29" t="str">
        <f>_xlfn.XLOOKUP(Table7[[#This Row],[Merged Customer ID]],Table6_20[Merged Customer ID],Table6_20[Hospital tier])</f>
        <v>tier - 2</v>
      </c>
      <c r="O702" s="29" t="str">
        <f>_xlfn.XLOOKUP(Table7[[#This Row],[Merged Customer ID]],Table6_20[Merged Customer ID],Table6_20[City tier])</f>
        <v>tier - 1</v>
      </c>
      <c r="P702" s="29" t="str">
        <f>_xlfn.XLOOKUP(Table7[[#This Row],[Merged Customer ID]],Table6_20[Merged Customer ID],Table6_20[State ID])</f>
        <v>R1026</v>
      </c>
      <c r="Q702" s="35">
        <f>_xlfn.XLOOKUP(Table7[[#This Row],[Merged Customer ID]],Table6_20[Merged Customer ID],Table6_20[Age])</f>
        <v>55.661111111111111</v>
      </c>
    </row>
    <row r="703" spans="1:17" x14ac:dyDescent="0.35">
      <c r="A703" s="23" t="s">
        <v>1669</v>
      </c>
      <c r="B703" s="23" t="str">
        <f>_xlfn.XLOOKUP(Table7[[#This Row],[Merged Customer ID]],Table2_1[Merged Customer ID],Table2_1[First Name])</f>
        <v>Arai</v>
      </c>
      <c r="C703" s="23">
        <f>_xlfn.XLOOKUP(Table7[[#This Row],[Merged Customer ID]],Table3__3_16[Customer ID],Table3__3_16[BMI])</f>
        <v>21.66</v>
      </c>
      <c r="D703" s="23">
        <f>_xlfn.XLOOKUP(Table7[[#This Row],[Merged Customer ID]],Table3__3_16[Customer ID],Table3__3_16[HBA1C])</f>
        <v>4.1399999999999997</v>
      </c>
      <c r="E703" s="22" t="str">
        <f>_xlfn.XLOOKUP(Table7[[#This Row],[Merged Customer ID]],Table3__3_16[Customer ID],Table3__3_16[Heart Issues])</f>
        <v>Yes</v>
      </c>
      <c r="F703" s="23" t="str">
        <f>_xlfn.XLOOKUP(Table7[[#This Row],[Merged Customer ID]],Table3__3_16[Customer ID],Table3__3_16[Any Transplants])</f>
        <v>No</v>
      </c>
      <c r="G703" s="23" t="str">
        <f>_xlfn.XLOOKUP(Table7[[#This Row],[Merged Customer ID]],Table3__3_16[Customer ID],Table3__3_16[Cancer history])</f>
        <v>No</v>
      </c>
      <c r="H703" s="23">
        <f>_xlfn.XLOOKUP(Table7[[#This Row],[Merged Customer ID]],Table3__3_16[Customer ID],Table3__3_16[NumberOfMajorSurgeries])</f>
        <v>2</v>
      </c>
      <c r="I703" s="23" t="str">
        <f>_xlfn.XLOOKUP(Table7[[#This Row],[Merged Customer ID]],Table3__3_16[Customer ID],Table3__3_16[smoker])</f>
        <v>No</v>
      </c>
      <c r="J703" s="23" t="str">
        <f>_xlfn.XLOOKUP(Table7[[#This Row],[Merged Customer ID]],Table3__3_16[Customer ID],Table3__3_16[Weight Status])</f>
        <v>Normal Weight</v>
      </c>
      <c r="K703" s="23" t="str">
        <f>_xlfn.XLOOKUP(Table7[[#This Row],[Merged Customer ID]],Table3__3_16[Customer ID],Table3__3_16[Sugar Status])</f>
        <v>Normal</v>
      </c>
      <c r="L703" s="26">
        <f>_xlfn.XLOOKUP(Table7[[#This Row],[Merged Customer ID]],Table6_20[Merged Customer ID],Table6_20[Date of Birth])</f>
        <v>21908</v>
      </c>
      <c r="M703" s="30">
        <f>_xlfn.XLOOKUP(Table7[[#This Row],[Merged Customer ID]],Table6_20[Merged Customer ID],Table6_20[charges],"0",0)</f>
        <v>14349.85</v>
      </c>
      <c r="N703" s="30" t="str">
        <f>_xlfn.XLOOKUP(Table7[[#This Row],[Merged Customer ID]],Table6_20[Merged Customer ID],Table6_20[Hospital tier])</f>
        <v>tier - 2</v>
      </c>
      <c r="O703" s="30" t="str">
        <f>_xlfn.XLOOKUP(Table7[[#This Row],[Merged Customer ID]],Table6_20[Merged Customer ID],Table6_20[City tier])</f>
        <v>tier - 2</v>
      </c>
      <c r="P703" s="30" t="str">
        <f>_xlfn.XLOOKUP(Table7[[#This Row],[Merged Customer ID]],Table6_20[Merged Customer ID],Table6_20[State ID])</f>
        <v>R1012</v>
      </c>
      <c r="Q703" s="36">
        <f>_xlfn.XLOOKUP(Table7[[#This Row],[Merged Customer ID]],Table6_20[Merged Customer ID],Table6_20[Age])</f>
        <v>63.455555555555556</v>
      </c>
    </row>
    <row r="704" spans="1:17" x14ac:dyDescent="0.35">
      <c r="A704" s="22" t="s">
        <v>1668</v>
      </c>
      <c r="B704" s="22" t="str">
        <f>_xlfn.XLOOKUP(Table7[[#This Row],[Merged Customer ID]],Table2_1[Merged Customer ID],Table2_1[First Name])</f>
        <v>Olausson</v>
      </c>
      <c r="C704" s="22">
        <f>_xlfn.XLOOKUP(Table7[[#This Row],[Merged Customer ID]],Table3__3_16[Customer ID],Table3__3_16[BMI])</f>
        <v>37.72</v>
      </c>
      <c r="D704" s="22">
        <f>_xlfn.XLOOKUP(Table7[[#This Row],[Merged Customer ID]],Table3__3_16[Customer ID],Table3__3_16[HBA1C])</f>
        <v>4.38</v>
      </c>
      <c r="E704" s="22" t="str">
        <f>_xlfn.XLOOKUP(Table7[[#This Row],[Merged Customer ID]],Table3__3_16[Customer ID],Table3__3_16[Heart Issues])</f>
        <v>Yes</v>
      </c>
      <c r="F704" s="22" t="str">
        <f>_xlfn.XLOOKUP(Table7[[#This Row],[Merged Customer ID]],Table3__3_16[Customer ID],Table3__3_16[Any Transplants])</f>
        <v>No</v>
      </c>
      <c r="G704" s="22" t="str">
        <f>_xlfn.XLOOKUP(Table7[[#This Row],[Merged Customer ID]],Table3__3_16[Customer ID],Table3__3_16[Cancer history])</f>
        <v>Yes</v>
      </c>
      <c r="H704" s="22">
        <f>_xlfn.XLOOKUP(Table7[[#This Row],[Merged Customer ID]],Table3__3_16[Customer ID],Table3__3_16[NumberOfMajorSurgeries])</f>
        <v>1</v>
      </c>
      <c r="I704" s="22" t="str">
        <f>_xlfn.XLOOKUP(Table7[[#This Row],[Merged Customer ID]],Table3__3_16[Customer ID],Table3__3_16[smoker])</f>
        <v>No</v>
      </c>
      <c r="J704" s="22" t="str">
        <f>_xlfn.XLOOKUP(Table7[[#This Row],[Merged Customer ID]],Table3__3_16[Customer ID],Table3__3_16[Weight Status])</f>
        <v>Obesity</v>
      </c>
      <c r="K704" s="22" t="str">
        <f>_xlfn.XLOOKUP(Table7[[#This Row],[Merged Customer ID]],Table3__3_16[Customer ID],Table3__3_16[Sugar Status])</f>
        <v>Normal</v>
      </c>
      <c r="L704" s="25">
        <f>_xlfn.XLOOKUP(Table7[[#This Row],[Merged Customer ID]],Table6_20[Merged Customer ID],Table6_20[Date of Birth])</f>
        <v>25472</v>
      </c>
      <c r="M704" s="29">
        <f>_xlfn.XLOOKUP(Table7[[#This Row],[Merged Customer ID]],Table6_20[Merged Customer ID],Table6_20[charges],"0",0)</f>
        <v>14337.91</v>
      </c>
      <c r="N704" s="29" t="str">
        <f>_xlfn.XLOOKUP(Table7[[#This Row],[Merged Customer ID]],Table6_20[Merged Customer ID],Table6_20[Hospital tier])</f>
        <v>tier - 2</v>
      </c>
      <c r="O704" s="29" t="str">
        <f>_xlfn.XLOOKUP(Table7[[#This Row],[Merged Customer ID]],Table6_20[Merged Customer ID],Table6_20[City tier])</f>
        <v>tier - 3</v>
      </c>
      <c r="P704" s="29" t="str">
        <f>_xlfn.XLOOKUP(Table7[[#This Row],[Merged Customer ID]],Table6_20[Merged Customer ID],Table6_20[State ID])</f>
        <v>R1022</v>
      </c>
      <c r="Q704" s="35">
        <f>_xlfn.XLOOKUP(Table7[[#This Row],[Merged Customer ID]],Table6_20[Merged Customer ID],Table6_20[Age])</f>
        <v>53.7</v>
      </c>
    </row>
    <row r="705" spans="1:17" x14ac:dyDescent="0.35">
      <c r="A705" s="23" t="s">
        <v>1667</v>
      </c>
      <c r="B705" s="23" t="str">
        <f>_xlfn.XLOOKUP(Table7[[#This Row],[Merged Customer ID]],Table2_1[Merged Customer ID],Table2_1[First Name])</f>
        <v>Wagner</v>
      </c>
      <c r="C705" s="23">
        <f>_xlfn.XLOOKUP(Table7[[#This Row],[Merged Customer ID]],Table3__3_16[Customer ID],Table3__3_16[BMI])</f>
        <v>39.700000000000003</v>
      </c>
      <c r="D705" s="23">
        <f>_xlfn.XLOOKUP(Table7[[#This Row],[Merged Customer ID]],Table3__3_16[Customer ID],Table3__3_16[HBA1C])</f>
        <v>9.83</v>
      </c>
      <c r="E705" s="22" t="str">
        <f>_xlfn.XLOOKUP(Table7[[#This Row],[Merged Customer ID]],Table3__3_16[Customer ID],Table3__3_16[Heart Issues])</f>
        <v>No</v>
      </c>
      <c r="F705" s="23" t="str">
        <f>_xlfn.XLOOKUP(Table7[[#This Row],[Merged Customer ID]],Table3__3_16[Customer ID],Table3__3_16[Any Transplants])</f>
        <v>No</v>
      </c>
      <c r="G705" s="23" t="str">
        <f>_xlfn.XLOOKUP(Table7[[#This Row],[Merged Customer ID]],Table3__3_16[Customer ID],Table3__3_16[Cancer history])</f>
        <v>No</v>
      </c>
      <c r="H705" s="23">
        <f>_xlfn.XLOOKUP(Table7[[#This Row],[Merged Customer ID]],Table3__3_16[Customer ID],Table3__3_16[NumberOfMajorSurgeries])</f>
        <v>3</v>
      </c>
      <c r="I705" s="23" t="str">
        <f>_xlfn.XLOOKUP(Table7[[#This Row],[Merged Customer ID]],Table3__3_16[Customer ID],Table3__3_16[smoker])</f>
        <v>No</v>
      </c>
      <c r="J705" s="23" t="str">
        <f>_xlfn.XLOOKUP(Table7[[#This Row],[Merged Customer ID]],Table3__3_16[Customer ID],Table3__3_16[Weight Status])</f>
        <v>Obesity</v>
      </c>
      <c r="K705" s="23" t="str">
        <f>_xlfn.XLOOKUP(Table7[[#This Row],[Merged Customer ID]],Table3__3_16[Customer ID],Table3__3_16[Sugar Status])</f>
        <v>Diabetes</v>
      </c>
      <c r="L705" s="26">
        <f>_xlfn.XLOOKUP(Table7[[#This Row],[Merged Customer ID]],Table6_20[Merged Customer ID],Table6_20[Date of Birth])</f>
        <v>21376</v>
      </c>
      <c r="M705" s="30">
        <f>_xlfn.XLOOKUP(Table7[[#This Row],[Merged Customer ID]],Table6_20[Merged Customer ID],Table6_20[charges],"0",0)</f>
        <v>14319.03</v>
      </c>
      <c r="N705" s="30" t="str">
        <f>_xlfn.XLOOKUP(Table7[[#This Row],[Merged Customer ID]],Table6_20[Merged Customer ID],Table6_20[Hospital tier])</f>
        <v>tier - 2</v>
      </c>
      <c r="O705" s="30" t="str">
        <f>_xlfn.XLOOKUP(Table7[[#This Row],[Merged Customer ID]],Table6_20[Merged Customer ID],Table6_20[City tier])</f>
        <v>tier - 2</v>
      </c>
      <c r="P705" s="30" t="str">
        <f>_xlfn.XLOOKUP(Table7[[#This Row],[Merged Customer ID]],Table6_20[Merged Customer ID],Table6_20[State ID])</f>
        <v>R1011</v>
      </c>
      <c r="Q705" s="36">
        <f>_xlfn.XLOOKUP(Table7[[#This Row],[Merged Customer ID]],Table6_20[Merged Customer ID],Table6_20[Age])</f>
        <v>64.911111111111111</v>
      </c>
    </row>
    <row r="706" spans="1:17" x14ac:dyDescent="0.35">
      <c r="A706" s="22" t="s">
        <v>1666</v>
      </c>
      <c r="B706" s="22" t="str">
        <f>_xlfn.XLOOKUP(Table7[[#This Row],[Merged Customer ID]],Table2_1[Merged Customer ID],Table2_1[First Name])</f>
        <v>Delong</v>
      </c>
      <c r="C706" s="22">
        <f>_xlfn.XLOOKUP(Table7[[#This Row],[Merged Customer ID]],Table3__3_16[Customer ID],Table3__3_16[BMI])</f>
        <v>35.97</v>
      </c>
      <c r="D706" s="22">
        <f>_xlfn.XLOOKUP(Table7[[#This Row],[Merged Customer ID]],Table3__3_16[Customer ID],Table3__3_16[HBA1C])</f>
        <v>11.08</v>
      </c>
      <c r="E706" s="22" t="str">
        <f>_xlfn.XLOOKUP(Table7[[#This Row],[Merged Customer ID]],Table3__3_16[Customer ID],Table3__3_16[Heart Issues])</f>
        <v>No</v>
      </c>
      <c r="F706" s="22" t="str">
        <f>_xlfn.XLOOKUP(Table7[[#This Row],[Merged Customer ID]],Table3__3_16[Customer ID],Table3__3_16[Any Transplants])</f>
        <v>No</v>
      </c>
      <c r="G706" s="22" t="str">
        <f>_xlfn.XLOOKUP(Table7[[#This Row],[Merged Customer ID]],Table3__3_16[Customer ID],Table3__3_16[Cancer history])</f>
        <v>No</v>
      </c>
      <c r="H706" s="22">
        <f>_xlfn.XLOOKUP(Table7[[#This Row],[Merged Customer ID]],Table3__3_16[Customer ID],Table3__3_16[NumberOfMajorSurgeries])</f>
        <v>3</v>
      </c>
      <c r="I706" s="22" t="str">
        <f>_xlfn.XLOOKUP(Table7[[#This Row],[Merged Customer ID]],Table3__3_16[Customer ID],Table3__3_16[smoker])</f>
        <v>No</v>
      </c>
      <c r="J706" s="22" t="str">
        <f>_xlfn.XLOOKUP(Table7[[#This Row],[Merged Customer ID]],Table3__3_16[Customer ID],Table3__3_16[Weight Status])</f>
        <v>Obesity</v>
      </c>
      <c r="K706" s="22" t="str">
        <f>_xlfn.XLOOKUP(Table7[[#This Row],[Merged Customer ID]],Table3__3_16[Customer ID],Table3__3_16[Sugar Status])</f>
        <v>Diabetes</v>
      </c>
      <c r="L706" s="25">
        <f>_xlfn.XLOOKUP(Table7[[#This Row],[Merged Customer ID]],Table6_20[Merged Customer ID],Table6_20[Date of Birth])</f>
        <v>21473</v>
      </c>
      <c r="M706" s="29">
        <f>_xlfn.XLOOKUP(Table7[[#This Row],[Merged Customer ID]],Table6_20[Merged Customer ID],Table6_20[charges],"0",0)</f>
        <v>14313.85</v>
      </c>
      <c r="N706" s="29" t="str">
        <f>_xlfn.XLOOKUP(Table7[[#This Row],[Merged Customer ID]],Table6_20[Merged Customer ID],Table6_20[Hospital tier])</f>
        <v>tier - 2</v>
      </c>
      <c r="O706" s="29" t="str">
        <f>_xlfn.XLOOKUP(Table7[[#This Row],[Merged Customer ID]],Table6_20[Merged Customer ID],Table6_20[City tier])</f>
        <v>tier - 3</v>
      </c>
      <c r="P706" s="29" t="str">
        <f>_xlfn.XLOOKUP(Table7[[#This Row],[Merged Customer ID]],Table6_20[Merged Customer ID],Table6_20[State ID])</f>
        <v>R1013</v>
      </c>
      <c r="Q706" s="35">
        <f>_xlfn.XLOOKUP(Table7[[#This Row],[Merged Customer ID]],Table6_20[Merged Customer ID],Table6_20[Age])</f>
        <v>64.647222222222226</v>
      </c>
    </row>
    <row r="707" spans="1:17" x14ac:dyDescent="0.35">
      <c r="A707" s="23" t="s">
        <v>1665</v>
      </c>
      <c r="B707" s="23" t="str">
        <f>_xlfn.XLOOKUP(Table7[[#This Row],[Merged Customer ID]],Table2_1[Merged Customer ID],Table2_1[First Name])</f>
        <v>Mehech</v>
      </c>
      <c r="C707" s="23">
        <f>_xlfn.XLOOKUP(Table7[[#This Row],[Merged Customer ID]],Table3__3_16[Customer ID],Table3__3_16[BMI])</f>
        <v>37.85</v>
      </c>
      <c r="D707" s="23">
        <f>_xlfn.XLOOKUP(Table7[[#This Row],[Merged Customer ID]],Table3__3_16[Customer ID],Table3__3_16[HBA1C])</f>
        <v>11.01</v>
      </c>
      <c r="E707" s="22" t="str">
        <f>_xlfn.XLOOKUP(Table7[[#This Row],[Merged Customer ID]],Table3__3_16[Customer ID],Table3__3_16[Heart Issues])</f>
        <v>No</v>
      </c>
      <c r="F707" s="23" t="str">
        <f>_xlfn.XLOOKUP(Table7[[#This Row],[Merged Customer ID]],Table3__3_16[Customer ID],Table3__3_16[Any Transplants])</f>
        <v>No</v>
      </c>
      <c r="G707" s="23" t="str">
        <f>_xlfn.XLOOKUP(Table7[[#This Row],[Merged Customer ID]],Table3__3_16[Customer ID],Table3__3_16[Cancer history])</f>
        <v>No</v>
      </c>
      <c r="H707" s="23">
        <f>_xlfn.XLOOKUP(Table7[[#This Row],[Merged Customer ID]],Table3__3_16[Customer ID],Table3__3_16[NumberOfMajorSurgeries])</f>
        <v>0</v>
      </c>
      <c r="I707" s="23" t="str">
        <f>_xlfn.XLOOKUP(Table7[[#This Row],[Merged Customer ID]],Table3__3_16[Customer ID],Table3__3_16[smoker])</f>
        <v>No</v>
      </c>
      <c r="J707" s="23" t="str">
        <f>_xlfn.XLOOKUP(Table7[[#This Row],[Merged Customer ID]],Table3__3_16[Customer ID],Table3__3_16[Weight Status])</f>
        <v>Obesity</v>
      </c>
      <c r="K707" s="23" t="str">
        <f>_xlfn.XLOOKUP(Table7[[#This Row],[Merged Customer ID]],Table3__3_16[Customer ID],Table3__3_16[Sugar Status])</f>
        <v>Diabetes</v>
      </c>
      <c r="L707" s="26">
        <f>_xlfn.XLOOKUP(Table7[[#This Row],[Merged Customer ID]],Table6_20[Merged Customer ID],Table6_20[Date of Birth])</f>
        <v>25187</v>
      </c>
      <c r="M707" s="30">
        <f>_xlfn.XLOOKUP(Table7[[#This Row],[Merged Customer ID]],Table6_20[Merged Customer ID],Table6_20[charges],"0",0)</f>
        <v>14285.9</v>
      </c>
      <c r="N707" s="30" t="str">
        <f>_xlfn.XLOOKUP(Table7[[#This Row],[Merged Customer ID]],Table6_20[Merged Customer ID],Table6_20[Hospital tier])</f>
        <v>tier - 2</v>
      </c>
      <c r="O707" s="30" t="str">
        <f>_xlfn.XLOOKUP(Table7[[#This Row],[Merged Customer ID]],Table6_20[Merged Customer ID],Table6_20[City tier])</f>
        <v>tier - 3</v>
      </c>
      <c r="P707" s="30" t="str">
        <f>_xlfn.XLOOKUP(Table7[[#This Row],[Merged Customer ID]],Table6_20[Merged Customer ID],Table6_20[State ID])</f>
        <v>R1012</v>
      </c>
      <c r="Q707" s="36">
        <f>_xlfn.XLOOKUP(Table7[[#This Row],[Merged Customer ID]],Table6_20[Merged Customer ID],Table6_20[Age])</f>
        <v>54.480555555555554</v>
      </c>
    </row>
    <row r="708" spans="1:17" x14ac:dyDescent="0.35">
      <c r="A708" s="22" t="s">
        <v>1664</v>
      </c>
      <c r="B708" s="22" t="str">
        <f>_xlfn.XLOOKUP(Table7[[#This Row],[Merged Customer ID]],Table2_1[Merged Customer ID],Table2_1[First Name])</f>
        <v>Machiela</v>
      </c>
      <c r="C708" s="22">
        <f>_xlfn.XLOOKUP(Table7[[#This Row],[Merged Customer ID]],Table3__3_16[Customer ID],Table3__3_16[BMI])</f>
        <v>21.66</v>
      </c>
      <c r="D708" s="22">
        <f>_xlfn.XLOOKUP(Table7[[#This Row],[Merged Customer ID]],Table3__3_16[Customer ID],Table3__3_16[HBA1C])</f>
        <v>4.37</v>
      </c>
      <c r="E708" s="22" t="str">
        <f>_xlfn.XLOOKUP(Table7[[#This Row],[Merged Customer ID]],Table3__3_16[Customer ID],Table3__3_16[Heart Issues])</f>
        <v>No</v>
      </c>
      <c r="F708" s="22" t="str">
        <f>_xlfn.XLOOKUP(Table7[[#This Row],[Merged Customer ID]],Table3__3_16[Customer ID],Table3__3_16[Any Transplants])</f>
        <v>Yes</v>
      </c>
      <c r="G708" s="22" t="str">
        <f>_xlfn.XLOOKUP(Table7[[#This Row],[Merged Customer ID]],Table3__3_16[Customer ID],Table3__3_16[Cancer history])</f>
        <v>No</v>
      </c>
      <c r="H708" s="22">
        <f>_xlfn.XLOOKUP(Table7[[#This Row],[Merged Customer ID]],Table3__3_16[Customer ID],Table3__3_16[NumberOfMajorSurgeries])</f>
        <v>1</v>
      </c>
      <c r="I708" s="22" t="str">
        <f>_xlfn.XLOOKUP(Table7[[#This Row],[Merged Customer ID]],Table3__3_16[Customer ID],Table3__3_16[smoker])</f>
        <v>Yes</v>
      </c>
      <c r="J708" s="22" t="str">
        <f>_xlfn.XLOOKUP(Table7[[#This Row],[Merged Customer ID]],Table3__3_16[Customer ID],Table3__3_16[Weight Status])</f>
        <v>Normal Weight</v>
      </c>
      <c r="K708" s="22" t="str">
        <f>_xlfn.XLOOKUP(Table7[[#This Row],[Merged Customer ID]],Table3__3_16[Customer ID],Table3__3_16[Sugar Status])</f>
        <v>Normal</v>
      </c>
      <c r="L708" s="25">
        <f>_xlfn.XLOOKUP(Table7[[#This Row],[Merged Customer ID]],Table6_20[Merged Customer ID],Table6_20[Date of Birth])</f>
        <v>38236</v>
      </c>
      <c r="M708" s="29">
        <f>_xlfn.XLOOKUP(Table7[[#This Row],[Merged Customer ID]],Table6_20[Merged Customer ID],Table6_20[charges],"0",0)</f>
        <v>14283.46</v>
      </c>
      <c r="N708" s="29" t="str">
        <f>_xlfn.XLOOKUP(Table7[[#This Row],[Merged Customer ID]],Table6_20[Merged Customer ID],Table6_20[Hospital tier])</f>
        <v>tier - 2</v>
      </c>
      <c r="O708" s="29" t="str">
        <f>_xlfn.XLOOKUP(Table7[[#This Row],[Merged Customer ID]],Table6_20[Merged Customer ID],Table6_20[City tier])</f>
        <v>tier - 2</v>
      </c>
      <c r="P708" s="29" t="str">
        <f>_xlfn.XLOOKUP(Table7[[#This Row],[Merged Customer ID]],Table6_20[Merged Customer ID],Table6_20[State ID])</f>
        <v>R1024</v>
      </c>
      <c r="Q708" s="35">
        <f>_xlfn.XLOOKUP(Table7[[#This Row],[Merged Customer ID]],Table6_20[Merged Customer ID],Table6_20[Age])</f>
        <v>18.755555555555556</v>
      </c>
    </row>
    <row r="709" spans="1:17" x14ac:dyDescent="0.35">
      <c r="A709" s="23" t="s">
        <v>1663</v>
      </c>
      <c r="B709" s="23" t="str">
        <f>_xlfn.XLOOKUP(Table7[[#This Row],[Merged Customer ID]],Table2_1[Merged Customer ID],Table2_1[First Name])</f>
        <v>Young</v>
      </c>
      <c r="C709" s="23">
        <f>_xlfn.XLOOKUP(Table7[[#This Row],[Merged Customer ID]],Table3__3_16[Customer ID],Table3__3_16[BMI])</f>
        <v>39.369999999999997</v>
      </c>
      <c r="D709" s="23">
        <f>_xlfn.XLOOKUP(Table7[[#This Row],[Merged Customer ID]],Table3__3_16[Customer ID],Table3__3_16[HBA1C])</f>
        <v>5.91</v>
      </c>
      <c r="E709" s="22" t="str">
        <f>_xlfn.XLOOKUP(Table7[[#This Row],[Merged Customer ID]],Table3__3_16[Customer ID],Table3__3_16[Heart Issues])</f>
        <v>No</v>
      </c>
      <c r="F709" s="23" t="str">
        <f>_xlfn.XLOOKUP(Table7[[#This Row],[Merged Customer ID]],Table3__3_16[Customer ID],Table3__3_16[Any Transplants])</f>
        <v>No</v>
      </c>
      <c r="G709" s="23" t="str">
        <f>_xlfn.XLOOKUP(Table7[[#This Row],[Merged Customer ID]],Table3__3_16[Customer ID],Table3__3_16[Cancer history])</f>
        <v>No</v>
      </c>
      <c r="H709" s="23">
        <f>_xlfn.XLOOKUP(Table7[[#This Row],[Merged Customer ID]],Table3__3_16[Customer ID],Table3__3_16[NumberOfMajorSurgeries])</f>
        <v>2</v>
      </c>
      <c r="I709" s="23" t="str">
        <f>_xlfn.XLOOKUP(Table7[[#This Row],[Merged Customer ID]],Table3__3_16[Customer ID],Table3__3_16[smoker])</f>
        <v>No</v>
      </c>
      <c r="J709" s="23" t="str">
        <f>_xlfn.XLOOKUP(Table7[[#This Row],[Merged Customer ID]],Table3__3_16[Customer ID],Table3__3_16[Weight Status])</f>
        <v>Obesity</v>
      </c>
      <c r="K709" s="23" t="str">
        <f>_xlfn.XLOOKUP(Table7[[#This Row],[Merged Customer ID]],Table3__3_16[Customer ID],Table3__3_16[Sugar Status])</f>
        <v>Prediabetes</v>
      </c>
      <c r="L709" s="26">
        <f>_xlfn.XLOOKUP(Table7[[#This Row],[Merged Customer ID]],Table6_20[Merged Customer ID],Table6_20[Date of Birth])</f>
        <v>26493</v>
      </c>
      <c r="M709" s="30">
        <f>_xlfn.XLOOKUP(Table7[[#This Row],[Merged Customer ID]],Table6_20[Merged Customer ID],Table6_20[charges],"0",0)</f>
        <v>14258.33</v>
      </c>
      <c r="N709" s="30" t="str">
        <f>_xlfn.XLOOKUP(Table7[[#This Row],[Merged Customer ID]],Table6_20[Merged Customer ID],Table6_20[Hospital tier])</f>
        <v>tier - 2</v>
      </c>
      <c r="O709" s="30" t="str">
        <f>_xlfn.XLOOKUP(Table7[[#This Row],[Merged Customer ID]],Table6_20[Merged Customer ID],Table6_20[City tier])</f>
        <v>tier - 2</v>
      </c>
      <c r="P709" s="30" t="str">
        <f>_xlfn.XLOOKUP(Table7[[#This Row],[Merged Customer ID]],Table6_20[Merged Customer ID],Table6_20[State ID])</f>
        <v>R1026</v>
      </c>
      <c r="Q709" s="36">
        <f>_xlfn.XLOOKUP(Table7[[#This Row],[Merged Customer ID]],Table6_20[Merged Customer ID],Table6_20[Age])</f>
        <v>50.902777777777779</v>
      </c>
    </row>
    <row r="710" spans="1:17" x14ac:dyDescent="0.35">
      <c r="A710" s="22" t="s">
        <v>1662</v>
      </c>
      <c r="B710" s="22" t="str">
        <f>_xlfn.XLOOKUP(Table7[[#This Row],[Merged Customer ID]],Table2_1[Merged Customer ID],Table2_1[First Name])</f>
        <v>Dupere</v>
      </c>
      <c r="C710" s="22">
        <f>_xlfn.XLOOKUP(Table7[[#This Row],[Merged Customer ID]],Table3__3_16[Customer ID],Table3__3_16[BMI])</f>
        <v>40.880000000000003</v>
      </c>
      <c r="D710" s="22">
        <f>_xlfn.XLOOKUP(Table7[[#This Row],[Merged Customer ID]],Table3__3_16[Customer ID],Table3__3_16[HBA1C])</f>
        <v>7.65</v>
      </c>
      <c r="E710" s="22" t="str">
        <f>_xlfn.XLOOKUP(Table7[[#This Row],[Merged Customer ID]],Table3__3_16[Customer ID],Table3__3_16[Heart Issues])</f>
        <v>No</v>
      </c>
      <c r="F710" s="22" t="str">
        <f>_xlfn.XLOOKUP(Table7[[#This Row],[Merged Customer ID]],Table3__3_16[Customer ID],Table3__3_16[Any Transplants])</f>
        <v>No</v>
      </c>
      <c r="G710" s="22" t="str">
        <f>_xlfn.XLOOKUP(Table7[[#This Row],[Merged Customer ID]],Table3__3_16[Customer ID],Table3__3_16[Cancer history])</f>
        <v>No</v>
      </c>
      <c r="H710" s="22">
        <f>_xlfn.XLOOKUP(Table7[[#This Row],[Merged Customer ID]],Table3__3_16[Customer ID],Table3__3_16[NumberOfMajorSurgeries])</f>
        <v>0</v>
      </c>
      <c r="I710" s="22" t="str">
        <f>_xlfn.XLOOKUP(Table7[[#This Row],[Merged Customer ID]],Table3__3_16[Customer ID],Table3__3_16[smoker])</f>
        <v>No</v>
      </c>
      <c r="J710" s="22" t="str">
        <f>_xlfn.XLOOKUP(Table7[[#This Row],[Merged Customer ID]],Table3__3_16[Customer ID],Table3__3_16[Weight Status])</f>
        <v>Obesity</v>
      </c>
      <c r="K710" s="22" t="str">
        <f>_xlfn.XLOOKUP(Table7[[#This Row],[Merged Customer ID]],Table3__3_16[Customer ID],Table3__3_16[Sugar Status])</f>
        <v>Diabetes</v>
      </c>
      <c r="L710" s="25">
        <f>_xlfn.XLOOKUP(Table7[[#This Row],[Merged Customer ID]],Table6_20[Merged Customer ID],Table6_20[Date of Birth])</f>
        <v>27389</v>
      </c>
      <c r="M710" s="29">
        <f>_xlfn.XLOOKUP(Table7[[#This Row],[Merged Customer ID]],Table6_20[Merged Customer ID],Table6_20[charges],"0",0)</f>
        <v>14256.79</v>
      </c>
      <c r="N710" s="29" t="str">
        <f>_xlfn.XLOOKUP(Table7[[#This Row],[Merged Customer ID]],Table6_20[Merged Customer ID],Table6_20[Hospital tier])</f>
        <v>tier - 2</v>
      </c>
      <c r="O710" s="29" t="str">
        <f>_xlfn.XLOOKUP(Table7[[#This Row],[Merged Customer ID]],Table6_20[Merged Customer ID],Table6_20[City tier])</f>
        <v>tier - 2</v>
      </c>
      <c r="P710" s="29" t="str">
        <f>_xlfn.XLOOKUP(Table7[[#This Row],[Merged Customer ID]],Table6_20[Merged Customer ID],Table6_20[State ID])</f>
        <v>R1026</v>
      </c>
      <c r="Q710" s="35">
        <f>_xlfn.XLOOKUP(Table7[[#This Row],[Merged Customer ID]],Table6_20[Merged Customer ID],Table6_20[Age])</f>
        <v>48.45</v>
      </c>
    </row>
    <row r="711" spans="1:17" x14ac:dyDescent="0.35">
      <c r="A711" s="23" t="s">
        <v>1661</v>
      </c>
      <c r="B711" s="23" t="str">
        <f>_xlfn.XLOOKUP(Table7[[#This Row],[Merged Customer ID]],Table2_1[Merged Customer ID],Table2_1[First Name])</f>
        <v>Iandolo</v>
      </c>
      <c r="C711" s="23">
        <f>_xlfn.XLOOKUP(Table7[[#This Row],[Merged Customer ID]],Table3__3_16[Customer ID],Table3__3_16[BMI])</f>
        <v>26.22</v>
      </c>
      <c r="D711" s="23">
        <f>_xlfn.XLOOKUP(Table7[[#This Row],[Merged Customer ID]],Table3__3_16[Customer ID],Table3__3_16[HBA1C])</f>
        <v>5.37</v>
      </c>
      <c r="E711" s="22" t="str">
        <f>_xlfn.XLOOKUP(Table7[[#This Row],[Merged Customer ID]],Table3__3_16[Customer ID],Table3__3_16[Heart Issues])</f>
        <v>Yes</v>
      </c>
      <c r="F711" s="23" t="str">
        <f>_xlfn.XLOOKUP(Table7[[#This Row],[Merged Customer ID]],Table3__3_16[Customer ID],Table3__3_16[Any Transplants])</f>
        <v>No</v>
      </c>
      <c r="G711" s="23" t="str">
        <f>_xlfn.XLOOKUP(Table7[[#This Row],[Merged Customer ID]],Table3__3_16[Customer ID],Table3__3_16[Cancer history])</f>
        <v>No</v>
      </c>
      <c r="H711" s="23">
        <f>_xlfn.XLOOKUP(Table7[[#This Row],[Merged Customer ID]],Table3__3_16[Customer ID],Table3__3_16[NumberOfMajorSurgeries])</f>
        <v>2</v>
      </c>
      <c r="I711" s="23" t="str">
        <f>_xlfn.XLOOKUP(Table7[[#This Row],[Merged Customer ID]],Table3__3_16[Customer ID],Table3__3_16[smoker])</f>
        <v>No</v>
      </c>
      <c r="J711" s="23" t="str">
        <f>_xlfn.XLOOKUP(Table7[[#This Row],[Merged Customer ID]],Table3__3_16[Customer ID],Table3__3_16[Weight Status])</f>
        <v>Overweight</v>
      </c>
      <c r="K711" s="23" t="str">
        <f>_xlfn.XLOOKUP(Table7[[#This Row],[Merged Customer ID]],Table3__3_16[Customer ID],Table3__3_16[Sugar Status])</f>
        <v>Normal</v>
      </c>
      <c r="L711" s="26">
        <f>_xlfn.XLOOKUP(Table7[[#This Row],[Merged Customer ID]],Table6_20[Merged Customer ID],Table6_20[Date of Birth])</f>
        <v>21862</v>
      </c>
      <c r="M711" s="30">
        <f>_xlfn.XLOOKUP(Table7[[#This Row],[Merged Customer ID]],Table6_20[Merged Customer ID],Table6_20[charges],"0",0)</f>
        <v>14256.19</v>
      </c>
      <c r="N711" s="30" t="str">
        <f>_xlfn.XLOOKUP(Table7[[#This Row],[Merged Customer ID]],Table6_20[Merged Customer ID],Table6_20[Hospital tier])</f>
        <v>tier - 2</v>
      </c>
      <c r="O711" s="30" t="str">
        <f>_xlfn.XLOOKUP(Table7[[#This Row],[Merged Customer ID]],Table6_20[Merged Customer ID],Table6_20[City tier])</f>
        <v>tier - 3</v>
      </c>
      <c r="P711" s="30" t="str">
        <f>_xlfn.XLOOKUP(Table7[[#This Row],[Merged Customer ID]],Table6_20[Merged Customer ID],Table6_20[State ID])</f>
        <v>R1012</v>
      </c>
      <c r="Q711" s="36">
        <f>_xlfn.XLOOKUP(Table7[[#This Row],[Merged Customer ID]],Table6_20[Merged Customer ID],Table6_20[Age])</f>
        <v>63.583333333333336</v>
      </c>
    </row>
    <row r="712" spans="1:17" x14ac:dyDescent="0.35">
      <c r="A712" s="22" t="s">
        <v>1660</v>
      </c>
      <c r="B712" s="22" t="str">
        <f>_xlfn.XLOOKUP(Table7[[#This Row],[Merged Customer ID]],Table2_1[Merged Customer ID],Table2_1[First Name])</f>
        <v>Ito</v>
      </c>
      <c r="C712" s="22">
        <f>_xlfn.XLOOKUP(Table7[[#This Row],[Merged Customer ID]],Table3__3_16[Customer ID],Table3__3_16[BMI])</f>
        <v>25.08</v>
      </c>
      <c r="D712" s="22">
        <f>_xlfn.XLOOKUP(Table7[[#This Row],[Merged Customer ID]],Table3__3_16[Customer ID],Table3__3_16[HBA1C])</f>
        <v>5.75</v>
      </c>
      <c r="E712" s="22" t="str">
        <f>_xlfn.XLOOKUP(Table7[[#This Row],[Merged Customer ID]],Table3__3_16[Customer ID],Table3__3_16[Heart Issues])</f>
        <v>Yes</v>
      </c>
      <c r="F712" s="22" t="str">
        <f>_xlfn.XLOOKUP(Table7[[#This Row],[Merged Customer ID]],Table3__3_16[Customer ID],Table3__3_16[Any Transplants])</f>
        <v>No</v>
      </c>
      <c r="G712" s="22" t="str">
        <f>_xlfn.XLOOKUP(Table7[[#This Row],[Merged Customer ID]],Table3__3_16[Customer ID],Table3__3_16[Cancer history])</f>
        <v>No</v>
      </c>
      <c r="H712" s="22">
        <f>_xlfn.XLOOKUP(Table7[[#This Row],[Merged Customer ID]],Table3__3_16[Customer ID],Table3__3_16[NumberOfMajorSurgeries])</f>
        <v>2</v>
      </c>
      <c r="I712" s="22" t="str">
        <f>_xlfn.XLOOKUP(Table7[[#This Row],[Merged Customer ID]],Table3__3_16[Customer ID],Table3__3_16[smoker])</f>
        <v>No</v>
      </c>
      <c r="J712" s="22" t="str">
        <f>_xlfn.XLOOKUP(Table7[[#This Row],[Merged Customer ID]],Table3__3_16[Customer ID],Table3__3_16[Weight Status])</f>
        <v>Overweight</v>
      </c>
      <c r="K712" s="22" t="str">
        <f>_xlfn.XLOOKUP(Table7[[#This Row],[Merged Customer ID]],Table3__3_16[Customer ID],Table3__3_16[Sugar Status])</f>
        <v>Prediabetes</v>
      </c>
      <c r="L712" s="25">
        <f>_xlfn.XLOOKUP(Table7[[#This Row],[Merged Customer ID]],Table6_20[Merged Customer ID],Table6_20[Date of Birth])</f>
        <v>21833</v>
      </c>
      <c r="M712" s="29">
        <f>_xlfn.XLOOKUP(Table7[[#This Row],[Merged Customer ID]],Table6_20[Merged Customer ID],Table6_20[charges],"0",0)</f>
        <v>14254.61</v>
      </c>
      <c r="N712" s="29" t="str">
        <f>_xlfn.XLOOKUP(Table7[[#This Row],[Merged Customer ID]],Table6_20[Merged Customer ID],Table6_20[Hospital tier])</f>
        <v>tier - 2</v>
      </c>
      <c r="O712" s="29" t="str">
        <f>_xlfn.XLOOKUP(Table7[[#This Row],[Merged Customer ID]],Table6_20[Merged Customer ID],Table6_20[City tier])</f>
        <v>tier - 1</v>
      </c>
      <c r="P712" s="29" t="str">
        <f>_xlfn.XLOOKUP(Table7[[#This Row],[Merged Customer ID]],Table6_20[Merged Customer ID],Table6_20[State ID])</f>
        <v>R1012</v>
      </c>
      <c r="Q712" s="35">
        <f>_xlfn.XLOOKUP(Table7[[#This Row],[Merged Customer ID]],Table6_20[Merged Customer ID],Table6_20[Age])</f>
        <v>63.661111111111111</v>
      </c>
    </row>
    <row r="713" spans="1:17" x14ac:dyDescent="0.35">
      <c r="A713" s="23" t="s">
        <v>1659</v>
      </c>
      <c r="B713" s="23" t="str">
        <f>_xlfn.XLOOKUP(Table7[[#This Row],[Merged Customer ID]],Table2_1[Merged Customer ID],Table2_1[First Name])</f>
        <v>Barry</v>
      </c>
      <c r="C713" s="23">
        <f>_xlfn.XLOOKUP(Table7[[#This Row],[Merged Customer ID]],Table3__3_16[Customer ID],Table3__3_16[BMI])</f>
        <v>39.1</v>
      </c>
      <c r="D713" s="23">
        <f>_xlfn.XLOOKUP(Table7[[#This Row],[Merged Customer ID]],Table3__3_16[Customer ID],Table3__3_16[HBA1C])</f>
        <v>6.79</v>
      </c>
      <c r="E713" s="22" t="str">
        <f>_xlfn.XLOOKUP(Table7[[#This Row],[Merged Customer ID]],Table3__3_16[Customer ID],Table3__3_16[Heart Issues])</f>
        <v>Yes</v>
      </c>
      <c r="F713" s="23" t="str">
        <f>_xlfn.XLOOKUP(Table7[[#This Row],[Merged Customer ID]],Table3__3_16[Customer ID],Table3__3_16[Any Transplants])</f>
        <v>No</v>
      </c>
      <c r="G713" s="23" t="str">
        <f>_xlfn.XLOOKUP(Table7[[#This Row],[Merged Customer ID]],Table3__3_16[Customer ID],Table3__3_16[Cancer history])</f>
        <v>No</v>
      </c>
      <c r="H713" s="23">
        <f>_xlfn.XLOOKUP(Table7[[#This Row],[Merged Customer ID]],Table3__3_16[Customer ID],Table3__3_16[NumberOfMajorSurgeries])</f>
        <v>2</v>
      </c>
      <c r="I713" s="23" t="str">
        <f>_xlfn.XLOOKUP(Table7[[#This Row],[Merged Customer ID]],Table3__3_16[Customer ID],Table3__3_16[smoker])</f>
        <v>No</v>
      </c>
      <c r="J713" s="23" t="str">
        <f>_xlfn.XLOOKUP(Table7[[#This Row],[Merged Customer ID]],Table3__3_16[Customer ID],Table3__3_16[Weight Status])</f>
        <v>Obesity</v>
      </c>
      <c r="K713" s="23" t="str">
        <f>_xlfn.XLOOKUP(Table7[[#This Row],[Merged Customer ID]],Table3__3_16[Customer ID],Table3__3_16[Sugar Status])</f>
        <v>Diabetes</v>
      </c>
      <c r="L713" s="26">
        <f>_xlfn.XLOOKUP(Table7[[#This Row],[Merged Customer ID]],Table6_20[Merged Customer ID],Table6_20[Date of Birth])</f>
        <v>22549</v>
      </c>
      <c r="M713" s="30">
        <f>_xlfn.XLOOKUP(Table7[[#This Row],[Merged Customer ID]],Table6_20[Merged Customer ID],Table6_20[charges],"0",0)</f>
        <v>14235.07</v>
      </c>
      <c r="N713" s="30" t="str">
        <f>_xlfn.XLOOKUP(Table7[[#This Row],[Merged Customer ID]],Table6_20[Merged Customer ID],Table6_20[Hospital tier])</f>
        <v>tier - 2</v>
      </c>
      <c r="O713" s="30" t="str">
        <f>_xlfn.XLOOKUP(Table7[[#This Row],[Merged Customer ID]],Table6_20[Merged Customer ID],Table6_20[City tier])</f>
        <v>tier - 1</v>
      </c>
      <c r="P713" s="30" t="str">
        <f>_xlfn.XLOOKUP(Table7[[#This Row],[Merged Customer ID]],Table6_20[Merged Customer ID],Table6_20[State ID])</f>
        <v>R1011</v>
      </c>
      <c r="Q713" s="36">
        <f>_xlfn.XLOOKUP(Table7[[#This Row],[Merged Customer ID]],Table6_20[Merged Customer ID],Table6_20[Age])</f>
        <v>61.702777777777776</v>
      </c>
    </row>
    <row r="714" spans="1:17" x14ac:dyDescent="0.35">
      <c r="A714" s="22" t="s">
        <v>1658</v>
      </c>
      <c r="B714" s="22" t="str">
        <f>_xlfn.XLOOKUP(Table7[[#This Row],[Merged Customer ID]],Table2_1[Merged Customer ID],Table2_1[First Name])</f>
        <v>Boyce</v>
      </c>
      <c r="C714" s="22">
        <f>_xlfn.XLOOKUP(Table7[[#This Row],[Merged Customer ID]],Table3__3_16[Customer ID],Table3__3_16[BMI])</f>
        <v>37.905000000000001</v>
      </c>
      <c r="D714" s="22">
        <f>_xlfn.XLOOKUP(Table7[[#This Row],[Merged Customer ID]],Table3__3_16[Customer ID],Table3__3_16[HBA1C])</f>
        <v>7.03</v>
      </c>
      <c r="E714" s="22" t="str">
        <f>_xlfn.XLOOKUP(Table7[[#This Row],[Merged Customer ID]],Table3__3_16[Customer ID],Table3__3_16[Heart Issues])</f>
        <v>No</v>
      </c>
      <c r="F714" s="22" t="str">
        <f>_xlfn.XLOOKUP(Table7[[#This Row],[Merged Customer ID]],Table3__3_16[Customer ID],Table3__3_16[Any Transplants])</f>
        <v>No</v>
      </c>
      <c r="G714" s="22" t="str">
        <f>_xlfn.XLOOKUP(Table7[[#This Row],[Merged Customer ID]],Table3__3_16[Customer ID],Table3__3_16[Cancer history])</f>
        <v>No</v>
      </c>
      <c r="H714" s="22">
        <f>_xlfn.XLOOKUP(Table7[[#This Row],[Merged Customer ID]],Table3__3_16[Customer ID],Table3__3_16[NumberOfMajorSurgeries])</f>
        <v>3</v>
      </c>
      <c r="I714" s="22" t="str">
        <f>_xlfn.XLOOKUP(Table7[[#This Row],[Merged Customer ID]],Table3__3_16[Customer ID],Table3__3_16[smoker])</f>
        <v>No</v>
      </c>
      <c r="J714" s="22" t="str">
        <f>_xlfn.XLOOKUP(Table7[[#This Row],[Merged Customer ID]],Table3__3_16[Customer ID],Table3__3_16[Weight Status])</f>
        <v>Obesity</v>
      </c>
      <c r="K714" s="22" t="str">
        <f>_xlfn.XLOOKUP(Table7[[#This Row],[Merged Customer ID]],Table3__3_16[Customer ID],Table3__3_16[Sugar Status])</f>
        <v>Diabetes</v>
      </c>
      <c r="L714" s="25">
        <f>_xlfn.XLOOKUP(Table7[[#This Row],[Merged Customer ID]],Table6_20[Merged Customer ID],Table6_20[Date of Birth])</f>
        <v>21449</v>
      </c>
      <c r="M714" s="29">
        <f>_xlfn.XLOOKUP(Table7[[#This Row],[Merged Customer ID]],Table6_20[Merged Customer ID],Table6_20[charges],"0",0)</f>
        <v>14210.54</v>
      </c>
      <c r="N714" s="29" t="str">
        <f>_xlfn.XLOOKUP(Table7[[#This Row],[Merged Customer ID]],Table6_20[Merged Customer ID],Table6_20[Hospital tier])</f>
        <v>tier - 2</v>
      </c>
      <c r="O714" s="29" t="str">
        <f>_xlfn.XLOOKUP(Table7[[#This Row],[Merged Customer ID]],Table6_20[Merged Customer ID],Table6_20[City tier])</f>
        <v>tier - 2</v>
      </c>
      <c r="P714" s="29" t="str">
        <f>_xlfn.XLOOKUP(Table7[[#This Row],[Merged Customer ID]],Table6_20[Merged Customer ID],Table6_20[State ID])</f>
        <v>R1012</v>
      </c>
      <c r="Q714" s="35">
        <f>_xlfn.XLOOKUP(Table7[[#This Row],[Merged Customer ID]],Table6_20[Merged Customer ID],Table6_20[Age])</f>
        <v>64.713888888888889</v>
      </c>
    </row>
    <row r="715" spans="1:17" x14ac:dyDescent="0.35">
      <c r="A715" s="23" t="s">
        <v>1657</v>
      </c>
      <c r="B715" s="23" t="str">
        <f>_xlfn.XLOOKUP(Table7[[#This Row],[Merged Customer ID]],Table2_1[Merged Customer ID],Table2_1[First Name])</f>
        <v>Lin</v>
      </c>
      <c r="C715" s="23">
        <f>_xlfn.XLOOKUP(Table7[[#This Row],[Merged Customer ID]],Table3__3_16[Customer ID],Table3__3_16[BMI])</f>
        <v>43.35</v>
      </c>
      <c r="D715" s="23">
        <f>_xlfn.XLOOKUP(Table7[[#This Row],[Merged Customer ID]],Table3__3_16[Customer ID],Table3__3_16[HBA1C])</f>
        <v>5.41</v>
      </c>
      <c r="E715" s="22" t="str">
        <f>_xlfn.XLOOKUP(Table7[[#This Row],[Merged Customer ID]],Table3__3_16[Customer ID],Table3__3_16[Heart Issues])</f>
        <v>Yes</v>
      </c>
      <c r="F715" s="23" t="str">
        <f>_xlfn.XLOOKUP(Table7[[#This Row],[Merged Customer ID]],Table3__3_16[Customer ID],Table3__3_16[Any Transplants])</f>
        <v>No</v>
      </c>
      <c r="G715" s="23" t="str">
        <f>_xlfn.XLOOKUP(Table7[[#This Row],[Merged Customer ID]],Table3__3_16[Customer ID],Table3__3_16[Cancer history])</f>
        <v>Yes</v>
      </c>
      <c r="H715" s="23">
        <f>_xlfn.XLOOKUP(Table7[[#This Row],[Merged Customer ID]],Table3__3_16[Customer ID],Table3__3_16[NumberOfMajorSurgeries])</f>
        <v>1</v>
      </c>
      <c r="I715" s="23" t="str">
        <f>_xlfn.XLOOKUP(Table7[[#This Row],[Merged Customer ID]],Table3__3_16[Customer ID],Table3__3_16[smoker])</f>
        <v>No</v>
      </c>
      <c r="J715" s="23" t="str">
        <f>_xlfn.XLOOKUP(Table7[[#This Row],[Merged Customer ID]],Table3__3_16[Customer ID],Table3__3_16[Weight Status])</f>
        <v>Obesity</v>
      </c>
      <c r="K715" s="23" t="str">
        <f>_xlfn.XLOOKUP(Table7[[#This Row],[Merged Customer ID]],Table3__3_16[Customer ID],Table3__3_16[Sugar Status])</f>
        <v>Normal</v>
      </c>
      <c r="L715" s="26">
        <f>_xlfn.XLOOKUP(Table7[[#This Row],[Merged Customer ID]],Table6_20[Merged Customer ID],Table6_20[Date of Birth])</f>
        <v>30637</v>
      </c>
      <c r="M715" s="30">
        <f>_xlfn.XLOOKUP(Table7[[#This Row],[Merged Customer ID]],Table6_20[Merged Customer ID],Table6_20[charges],"0",0)</f>
        <v>14209.4</v>
      </c>
      <c r="N715" s="30" t="str">
        <f>_xlfn.XLOOKUP(Table7[[#This Row],[Merged Customer ID]],Table6_20[Merged Customer ID],Table6_20[Hospital tier])</f>
        <v>tier - 2</v>
      </c>
      <c r="O715" s="30" t="str">
        <f>_xlfn.XLOOKUP(Table7[[#This Row],[Merged Customer ID]],Table6_20[Merged Customer ID],Table6_20[City tier])</f>
        <v>tier - 1</v>
      </c>
      <c r="P715" s="30" t="str">
        <f>_xlfn.XLOOKUP(Table7[[#This Row],[Merged Customer ID]],Table6_20[Merged Customer ID],Table6_20[State ID])</f>
        <v>R1026</v>
      </c>
      <c r="Q715" s="36">
        <f>_xlfn.XLOOKUP(Table7[[#This Row],[Merged Customer ID]],Table6_20[Merged Customer ID],Table6_20[Age])</f>
        <v>39.55833333333333</v>
      </c>
    </row>
    <row r="716" spans="1:17" x14ac:dyDescent="0.35">
      <c r="A716" s="22" t="s">
        <v>1656</v>
      </c>
      <c r="B716" s="22" t="str">
        <f>_xlfn.XLOOKUP(Table7[[#This Row],[Merged Customer ID]],Table2_1[Merged Customer ID],Table2_1[First Name])</f>
        <v>Smith</v>
      </c>
      <c r="C716" s="22">
        <f>_xlfn.XLOOKUP(Table7[[#This Row],[Merged Customer ID]],Table3__3_16[Customer ID],Table3__3_16[BMI])</f>
        <v>36.15</v>
      </c>
      <c r="D716" s="22">
        <f>_xlfn.XLOOKUP(Table7[[#This Row],[Merged Customer ID]],Table3__3_16[Customer ID],Table3__3_16[HBA1C])</f>
        <v>8.0500000000000007</v>
      </c>
      <c r="E716" s="22" t="str">
        <f>_xlfn.XLOOKUP(Table7[[#This Row],[Merged Customer ID]],Table3__3_16[Customer ID],Table3__3_16[Heart Issues])</f>
        <v>No</v>
      </c>
      <c r="F716" s="22" t="str">
        <f>_xlfn.XLOOKUP(Table7[[#This Row],[Merged Customer ID]],Table3__3_16[Customer ID],Table3__3_16[Any Transplants])</f>
        <v>No</v>
      </c>
      <c r="G716" s="22" t="str">
        <f>_xlfn.XLOOKUP(Table7[[#This Row],[Merged Customer ID]],Table3__3_16[Customer ID],Table3__3_16[Cancer history])</f>
        <v>No</v>
      </c>
      <c r="H716" s="22">
        <f>_xlfn.XLOOKUP(Table7[[#This Row],[Merged Customer ID]],Table3__3_16[Customer ID],Table3__3_16[NumberOfMajorSurgeries])</f>
        <v>0</v>
      </c>
      <c r="I716" s="22" t="str">
        <f>_xlfn.XLOOKUP(Table7[[#This Row],[Merged Customer ID]],Table3__3_16[Customer ID],Table3__3_16[smoker])</f>
        <v>No</v>
      </c>
      <c r="J716" s="22" t="str">
        <f>_xlfn.XLOOKUP(Table7[[#This Row],[Merged Customer ID]],Table3__3_16[Customer ID],Table3__3_16[Weight Status])</f>
        <v>Obesity</v>
      </c>
      <c r="K716" s="22" t="str">
        <f>_xlfn.XLOOKUP(Table7[[#This Row],[Merged Customer ID]],Table3__3_16[Customer ID],Table3__3_16[Sugar Status])</f>
        <v>Diabetes</v>
      </c>
      <c r="L716" s="25">
        <f>_xlfn.XLOOKUP(Table7[[#This Row],[Merged Customer ID]],Table6_20[Merged Customer ID],Table6_20[Date of Birth])</f>
        <v>25197</v>
      </c>
      <c r="M716" s="29">
        <f>_xlfn.XLOOKUP(Table7[[#This Row],[Merged Customer ID]],Table6_20[Merged Customer ID],Table6_20[charges],"0",0)</f>
        <v>14193.55</v>
      </c>
      <c r="N716" s="29" t="str">
        <f>_xlfn.XLOOKUP(Table7[[#This Row],[Merged Customer ID]],Table6_20[Merged Customer ID],Table6_20[Hospital tier])</f>
        <v>tier - 2</v>
      </c>
      <c r="O716" s="29" t="str">
        <f>_xlfn.XLOOKUP(Table7[[#This Row],[Merged Customer ID]],Table6_20[Merged Customer ID],Table6_20[City tier])</f>
        <v>tier - 1</v>
      </c>
      <c r="P716" s="29" t="str">
        <f>_xlfn.XLOOKUP(Table7[[#This Row],[Merged Customer ID]],Table6_20[Merged Customer ID],Table6_20[State ID])</f>
        <v>R1026</v>
      </c>
      <c r="Q716" s="35">
        <f>_xlfn.XLOOKUP(Table7[[#This Row],[Merged Customer ID]],Table6_20[Merged Customer ID],Table6_20[Age])</f>
        <v>54.452777777777776</v>
      </c>
    </row>
    <row r="717" spans="1:17" x14ac:dyDescent="0.35">
      <c r="A717" s="23" t="s">
        <v>1655</v>
      </c>
      <c r="B717" s="23" t="str">
        <f>_xlfn.XLOOKUP(Table7[[#This Row],[Merged Customer ID]],Table2_1[Merged Customer ID],Table2_1[First Name])</f>
        <v>Nalven</v>
      </c>
      <c r="C717" s="23">
        <f>_xlfn.XLOOKUP(Table7[[#This Row],[Merged Customer ID]],Table3__3_16[Customer ID],Table3__3_16[BMI])</f>
        <v>44.98</v>
      </c>
      <c r="D717" s="23">
        <f>_xlfn.XLOOKUP(Table7[[#This Row],[Merged Customer ID]],Table3__3_16[Customer ID],Table3__3_16[HBA1C])</f>
        <v>5.94</v>
      </c>
      <c r="E717" s="22" t="str">
        <f>_xlfn.XLOOKUP(Table7[[#This Row],[Merged Customer ID]],Table3__3_16[Customer ID],Table3__3_16[Heart Issues])</f>
        <v>No</v>
      </c>
      <c r="F717" s="23" t="str">
        <f>_xlfn.XLOOKUP(Table7[[#This Row],[Merged Customer ID]],Table3__3_16[Customer ID],Table3__3_16[Any Transplants])</f>
        <v>No</v>
      </c>
      <c r="G717" s="23" t="str">
        <f>_xlfn.XLOOKUP(Table7[[#This Row],[Merged Customer ID]],Table3__3_16[Customer ID],Table3__3_16[Cancer history])</f>
        <v>No</v>
      </c>
      <c r="H717" s="23">
        <f>_xlfn.XLOOKUP(Table7[[#This Row],[Merged Customer ID]],Table3__3_16[Customer ID],Table3__3_16[NumberOfMajorSurgeries])</f>
        <v>1</v>
      </c>
      <c r="I717" s="23" t="str">
        <f>_xlfn.XLOOKUP(Table7[[#This Row],[Merged Customer ID]],Table3__3_16[Customer ID],Table3__3_16[smoker])</f>
        <v>No</v>
      </c>
      <c r="J717" s="23" t="str">
        <f>_xlfn.XLOOKUP(Table7[[#This Row],[Merged Customer ID]],Table3__3_16[Customer ID],Table3__3_16[Weight Status])</f>
        <v>Obesity</v>
      </c>
      <c r="K717" s="23" t="str">
        <f>_xlfn.XLOOKUP(Table7[[#This Row],[Merged Customer ID]],Table3__3_16[Customer ID],Table3__3_16[Sugar Status])</f>
        <v>Prediabetes</v>
      </c>
      <c r="L717" s="26">
        <f>_xlfn.XLOOKUP(Table7[[#This Row],[Merged Customer ID]],Table6_20[Merged Customer ID],Table6_20[Date of Birth])</f>
        <v>30870</v>
      </c>
      <c r="M717" s="30">
        <f>_xlfn.XLOOKUP(Table7[[#This Row],[Merged Customer ID]],Table6_20[Merged Customer ID],Table6_20[charges],"0",0)</f>
        <v>14152.46</v>
      </c>
      <c r="N717" s="30" t="str">
        <f>_xlfn.XLOOKUP(Table7[[#This Row],[Merged Customer ID]],Table6_20[Merged Customer ID],Table6_20[Hospital tier])</f>
        <v>tier - 2</v>
      </c>
      <c r="O717" s="30" t="str">
        <f>_xlfn.XLOOKUP(Table7[[#This Row],[Merged Customer ID]],Table6_20[Merged Customer ID],Table6_20[City tier])</f>
        <v>tier - 1</v>
      </c>
      <c r="P717" s="30" t="str">
        <f>_xlfn.XLOOKUP(Table7[[#This Row],[Merged Customer ID]],Table6_20[Merged Customer ID],Table6_20[State ID])</f>
        <v>R1012</v>
      </c>
      <c r="Q717" s="36">
        <f>_xlfn.XLOOKUP(Table7[[#This Row],[Merged Customer ID]],Table6_20[Merged Customer ID],Table6_20[Age])</f>
        <v>38.919444444444444</v>
      </c>
    </row>
    <row r="718" spans="1:17" x14ac:dyDescent="0.35">
      <c r="A718" s="22" t="s">
        <v>1654</v>
      </c>
      <c r="B718" s="22" t="str">
        <f>_xlfn.XLOOKUP(Table7[[#This Row],[Merged Customer ID]],Table2_1[Merged Customer ID],Table2_1[First Name])</f>
        <v>Bourgeois</v>
      </c>
      <c r="C718" s="22">
        <f>_xlfn.XLOOKUP(Table7[[#This Row],[Merged Customer ID]],Table3__3_16[Customer ID],Table3__3_16[BMI])</f>
        <v>38.28</v>
      </c>
      <c r="D718" s="22">
        <f>_xlfn.XLOOKUP(Table7[[#This Row],[Merged Customer ID]],Table3__3_16[Customer ID],Table3__3_16[HBA1C])</f>
        <v>5.51</v>
      </c>
      <c r="E718" s="22" t="str">
        <f>_xlfn.XLOOKUP(Table7[[#This Row],[Merged Customer ID]],Table3__3_16[Customer ID],Table3__3_16[Heart Issues])</f>
        <v>No</v>
      </c>
      <c r="F718" s="22" t="str">
        <f>_xlfn.XLOOKUP(Table7[[#This Row],[Merged Customer ID]],Table3__3_16[Customer ID],Table3__3_16[Any Transplants])</f>
        <v>Yes</v>
      </c>
      <c r="G718" s="22" t="str">
        <f>_xlfn.XLOOKUP(Table7[[#This Row],[Merged Customer ID]],Table3__3_16[Customer ID],Table3__3_16[Cancer history])</f>
        <v>No</v>
      </c>
      <c r="H718" s="22">
        <f>_xlfn.XLOOKUP(Table7[[#This Row],[Merged Customer ID]],Table3__3_16[Customer ID],Table3__3_16[NumberOfMajorSurgeries])</f>
        <v>1</v>
      </c>
      <c r="I718" s="22" t="str">
        <f>_xlfn.XLOOKUP(Table7[[#This Row],[Merged Customer ID]],Table3__3_16[Customer ID],Table3__3_16[smoker])</f>
        <v>No</v>
      </c>
      <c r="J718" s="22" t="str">
        <f>_xlfn.XLOOKUP(Table7[[#This Row],[Merged Customer ID]],Table3__3_16[Customer ID],Table3__3_16[Weight Status])</f>
        <v>Obesity</v>
      </c>
      <c r="K718" s="22" t="str">
        <f>_xlfn.XLOOKUP(Table7[[#This Row],[Merged Customer ID]],Table3__3_16[Customer ID],Table3__3_16[Sugar Status])</f>
        <v>Normal</v>
      </c>
      <c r="L718" s="25">
        <f>_xlfn.XLOOKUP(Table7[[#This Row],[Merged Customer ID]],Table6_20[Merged Customer ID],Table6_20[Date of Birth])</f>
        <v>38174</v>
      </c>
      <c r="M718" s="29">
        <f>_xlfn.XLOOKUP(Table7[[#This Row],[Merged Customer ID]],Table6_20[Merged Customer ID],Table6_20[charges],"0",0)</f>
        <v>14133.04</v>
      </c>
      <c r="N718" s="29" t="str">
        <f>_xlfn.XLOOKUP(Table7[[#This Row],[Merged Customer ID]],Table6_20[Merged Customer ID],Table6_20[Hospital tier])</f>
        <v>tier - 2</v>
      </c>
      <c r="O718" s="29" t="str">
        <f>_xlfn.XLOOKUP(Table7[[#This Row],[Merged Customer ID]],Table6_20[Merged Customer ID],Table6_20[City tier])</f>
        <v>tier - 3</v>
      </c>
      <c r="P718" s="29" t="str">
        <f>_xlfn.XLOOKUP(Table7[[#This Row],[Merged Customer ID]],Table6_20[Merged Customer ID],Table6_20[State ID])</f>
        <v>R1013</v>
      </c>
      <c r="Q718" s="35">
        <f>_xlfn.XLOOKUP(Table7[[#This Row],[Merged Customer ID]],Table6_20[Merged Customer ID],Table6_20[Age])</f>
        <v>18.922222222222221</v>
      </c>
    </row>
    <row r="719" spans="1:17" x14ac:dyDescent="0.35">
      <c r="A719" s="23" t="s">
        <v>1653</v>
      </c>
      <c r="B719" s="23" t="str">
        <f>_xlfn.XLOOKUP(Table7[[#This Row],[Merged Customer ID]],Table2_1[Merged Customer ID],Table2_1[First Name])</f>
        <v>Orloff</v>
      </c>
      <c r="C719" s="23">
        <f>_xlfn.XLOOKUP(Table7[[#This Row],[Merged Customer ID]],Table3__3_16[Customer ID],Table3__3_16[BMI])</f>
        <v>32.299999999999997</v>
      </c>
      <c r="D719" s="23">
        <f>_xlfn.XLOOKUP(Table7[[#This Row],[Merged Customer ID]],Table3__3_16[Customer ID],Table3__3_16[HBA1C])</f>
        <v>6.55</v>
      </c>
      <c r="E719" s="22" t="str">
        <f>_xlfn.XLOOKUP(Table7[[#This Row],[Merged Customer ID]],Table3__3_16[Customer ID],Table3__3_16[Heart Issues])</f>
        <v>Yes</v>
      </c>
      <c r="F719" s="23" t="str">
        <f>_xlfn.XLOOKUP(Table7[[#This Row],[Merged Customer ID]],Table3__3_16[Customer ID],Table3__3_16[Any Transplants])</f>
        <v>No</v>
      </c>
      <c r="G719" s="23" t="str">
        <f>_xlfn.XLOOKUP(Table7[[#This Row],[Merged Customer ID]],Table3__3_16[Customer ID],Table3__3_16[Cancer history])</f>
        <v>No</v>
      </c>
      <c r="H719" s="23">
        <f>_xlfn.XLOOKUP(Table7[[#This Row],[Merged Customer ID]],Table3__3_16[Customer ID],Table3__3_16[NumberOfMajorSurgeries])</f>
        <v>2</v>
      </c>
      <c r="I719" s="23" t="str">
        <f>_xlfn.XLOOKUP(Table7[[#This Row],[Merged Customer ID]],Table3__3_16[Customer ID],Table3__3_16[smoker])</f>
        <v>No</v>
      </c>
      <c r="J719" s="23" t="str">
        <f>_xlfn.XLOOKUP(Table7[[#This Row],[Merged Customer ID]],Table3__3_16[Customer ID],Table3__3_16[Weight Status])</f>
        <v>Obesity</v>
      </c>
      <c r="K719" s="23" t="str">
        <f>_xlfn.XLOOKUP(Table7[[#This Row],[Merged Customer ID]],Table3__3_16[Customer ID],Table3__3_16[Sugar Status])</f>
        <v>Diabetes</v>
      </c>
      <c r="L719" s="26">
        <f>_xlfn.XLOOKUP(Table7[[#This Row],[Merged Customer ID]],Table6_20[Merged Customer ID],Table6_20[Date of Birth])</f>
        <v>22446</v>
      </c>
      <c r="M719" s="30">
        <f>_xlfn.XLOOKUP(Table7[[#This Row],[Merged Customer ID]],Table6_20[Merged Customer ID],Table6_20[charges],"0",0)</f>
        <v>14119.62</v>
      </c>
      <c r="N719" s="30" t="str">
        <f>_xlfn.XLOOKUP(Table7[[#This Row],[Merged Customer ID]],Table6_20[Merged Customer ID],Table6_20[Hospital tier])</f>
        <v>tier - 2</v>
      </c>
      <c r="O719" s="30" t="str">
        <f>_xlfn.XLOOKUP(Table7[[#This Row],[Merged Customer ID]],Table6_20[Merged Customer ID],Table6_20[City tier])</f>
        <v>tier - 1</v>
      </c>
      <c r="P719" s="30" t="str">
        <f>_xlfn.XLOOKUP(Table7[[#This Row],[Merged Customer ID]],Table6_20[Merged Customer ID],Table6_20[State ID])</f>
        <v>R1012</v>
      </c>
      <c r="Q719" s="36">
        <f>_xlfn.XLOOKUP(Table7[[#This Row],[Merged Customer ID]],Table6_20[Merged Customer ID],Table6_20[Age])</f>
        <v>61.983333333333334</v>
      </c>
    </row>
    <row r="720" spans="1:17" x14ac:dyDescent="0.35">
      <c r="A720" s="22" t="s">
        <v>1652</v>
      </c>
      <c r="B720" s="22" t="str">
        <f>_xlfn.XLOOKUP(Table7[[#This Row],[Merged Customer ID]],Table2_1[Merged Customer ID],Table2_1[First Name])</f>
        <v>Ramirez</v>
      </c>
      <c r="C720" s="22">
        <f>_xlfn.XLOOKUP(Table7[[#This Row],[Merged Customer ID]],Table3__3_16[Customer ID],Table3__3_16[BMI])</f>
        <v>39.51</v>
      </c>
      <c r="D720" s="22">
        <f>_xlfn.XLOOKUP(Table7[[#This Row],[Merged Customer ID]],Table3__3_16[Customer ID],Table3__3_16[HBA1C])</f>
        <v>5.79</v>
      </c>
      <c r="E720" s="22" t="str">
        <f>_xlfn.XLOOKUP(Table7[[#This Row],[Merged Customer ID]],Table3__3_16[Customer ID],Table3__3_16[Heart Issues])</f>
        <v>Yes</v>
      </c>
      <c r="F720" s="22" t="str">
        <f>_xlfn.XLOOKUP(Table7[[#This Row],[Merged Customer ID]],Table3__3_16[Customer ID],Table3__3_16[Any Transplants])</f>
        <v>No</v>
      </c>
      <c r="G720" s="22" t="str">
        <f>_xlfn.XLOOKUP(Table7[[#This Row],[Merged Customer ID]],Table3__3_16[Customer ID],Table3__3_16[Cancer history])</f>
        <v>No</v>
      </c>
      <c r="H720" s="22">
        <f>_xlfn.XLOOKUP(Table7[[#This Row],[Merged Customer ID]],Table3__3_16[Customer ID],Table3__3_16[NumberOfMajorSurgeries])</f>
        <v>0</v>
      </c>
      <c r="I720" s="22" t="str">
        <f>_xlfn.XLOOKUP(Table7[[#This Row],[Merged Customer ID]],Table3__3_16[Customer ID],Table3__3_16[smoker])</f>
        <v>No</v>
      </c>
      <c r="J720" s="22" t="str">
        <f>_xlfn.XLOOKUP(Table7[[#This Row],[Merged Customer ID]],Table3__3_16[Customer ID],Table3__3_16[Weight Status])</f>
        <v>Obesity</v>
      </c>
      <c r="K720" s="22" t="str">
        <f>_xlfn.XLOOKUP(Table7[[#This Row],[Merged Customer ID]],Table3__3_16[Customer ID],Table3__3_16[Sugar Status])</f>
        <v>Prediabetes</v>
      </c>
      <c r="L720" s="25">
        <f>_xlfn.XLOOKUP(Table7[[#This Row],[Merged Customer ID]],Table6_20[Merged Customer ID],Table6_20[Date of Birth])</f>
        <v>28029</v>
      </c>
      <c r="M720" s="29">
        <f>_xlfn.XLOOKUP(Table7[[#This Row],[Merged Customer ID]],Table6_20[Merged Customer ID],Table6_20[charges],"0",0)</f>
        <v>14098.07</v>
      </c>
      <c r="N720" s="29" t="str">
        <f>_xlfn.XLOOKUP(Table7[[#This Row],[Merged Customer ID]],Table6_20[Merged Customer ID],Table6_20[Hospital tier])</f>
        <v>tier - 2</v>
      </c>
      <c r="O720" s="29" t="str">
        <f>_xlfn.XLOOKUP(Table7[[#This Row],[Merged Customer ID]],Table6_20[Merged Customer ID],Table6_20[City tier])</f>
        <v>tier - 3</v>
      </c>
      <c r="P720" s="29" t="str">
        <f>_xlfn.XLOOKUP(Table7[[#This Row],[Merged Customer ID]],Table6_20[Merged Customer ID],Table6_20[State ID])</f>
        <v>R1023</v>
      </c>
      <c r="Q720" s="35">
        <f>_xlfn.XLOOKUP(Table7[[#This Row],[Merged Customer ID]],Table6_20[Merged Customer ID],Table6_20[Age])</f>
        <v>46.7</v>
      </c>
    </row>
    <row r="721" spans="1:17" x14ac:dyDescent="0.35">
      <c r="A721" s="23" t="s">
        <v>1651</v>
      </c>
      <c r="B721" s="23" t="str">
        <f>_xlfn.XLOOKUP(Table7[[#This Row],[Merged Customer ID]],Table2_1[Merged Customer ID],Table2_1[First Name])</f>
        <v>Fouquet</v>
      </c>
      <c r="C721" s="23">
        <f>_xlfn.XLOOKUP(Table7[[#This Row],[Merged Customer ID]],Table3__3_16[Customer ID],Table3__3_16[BMI])</f>
        <v>50.46</v>
      </c>
      <c r="D721" s="23">
        <f>_xlfn.XLOOKUP(Table7[[#This Row],[Merged Customer ID]],Table3__3_16[Customer ID],Table3__3_16[HBA1C])</f>
        <v>4.5599999999999996</v>
      </c>
      <c r="E721" s="22" t="str">
        <f>_xlfn.XLOOKUP(Table7[[#This Row],[Merged Customer ID]],Table3__3_16[Customer ID],Table3__3_16[Heart Issues])</f>
        <v>No</v>
      </c>
      <c r="F721" s="23" t="str">
        <f>_xlfn.XLOOKUP(Table7[[#This Row],[Merged Customer ID]],Table3__3_16[Customer ID],Table3__3_16[Any Transplants])</f>
        <v>No</v>
      </c>
      <c r="G721" s="23" t="str">
        <f>_xlfn.XLOOKUP(Table7[[#This Row],[Merged Customer ID]],Table3__3_16[Customer ID],Table3__3_16[Cancer history])</f>
        <v>No</v>
      </c>
      <c r="H721" s="23">
        <f>_xlfn.XLOOKUP(Table7[[#This Row],[Merged Customer ID]],Table3__3_16[Customer ID],Table3__3_16[NumberOfMajorSurgeries])</f>
        <v>0</v>
      </c>
      <c r="I721" s="23" t="str">
        <f>_xlfn.XLOOKUP(Table7[[#This Row],[Merged Customer ID]],Table3__3_16[Customer ID],Table3__3_16[smoker])</f>
        <v>No</v>
      </c>
      <c r="J721" s="23" t="str">
        <f>_xlfn.XLOOKUP(Table7[[#This Row],[Merged Customer ID]],Table3__3_16[Customer ID],Table3__3_16[Weight Status])</f>
        <v>Obesity</v>
      </c>
      <c r="K721" s="23" t="str">
        <f>_xlfn.XLOOKUP(Table7[[#This Row],[Merged Customer ID]],Table3__3_16[Customer ID],Table3__3_16[Sugar Status])</f>
        <v>Normal</v>
      </c>
      <c r="L721" s="26">
        <f>_xlfn.XLOOKUP(Table7[[#This Row],[Merged Customer ID]],Table6_20[Merged Customer ID],Table6_20[Date of Birth])</f>
        <v>33493</v>
      </c>
      <c r="M721" s="30">
        <f>_xlfn.XLOOKUP(Table7[[#This Row],[Merged Customer ID]],Table6_20[Merged Customer ID],Table6_20[charges],"0",0)</f>
        <v>14081.93</v>
      </c>
      <c r="N721" s="30" t="str">
        <f>_xlfn.XLOOKUP(Table7[[#This Row],[Merged Customer ID]],Table6_20[Merged Customer ID],Table6_20[Hospital tier])</f>
        <v>tier - 2</v>
      </c>
      <c r="O721" s="30" t="str">
        <f>_xlfn.XLOOKUP(Table7[[#This Row],[Merged Customer ID]],Table6_20[Merged Customer ID],Table6_20[City tier])</f>
        <v>tier - 3</v>
      </c>
      <c r="P721" s="30" t="str">
        <f>_xlfn.XLOOKUP(Table7[[#This Row],[Merged Customer ID]],Table6_20[Merged Customer ID],Table6_20[State ID])</f>
        <v>R1012</v>
      </c>
      <c r="Q721" s="36">
        <f>_xlfn.XLOOKUP(Table7[[#This Row],[Merged Customer ID]],Table6_20[Merged Customer ID],Table6_20[Age])</f>
        <v>31.738888888888887</v>
      </c>
    </row>
    <row r="722" spans="1:17" x14ac:dyDescent="0.35">
      <c r="A722" s="22" t="s">
        <v>1650</v>
      </c>
      <c r="B722" s="22" t="str">
        <f>_xlfn.XLOOKUP(Table7[[#This Row],[Merged Customer ID]],Table2_1[Merged Customer ID],Table2_1[First Name])</f>
        <v>McPhillips</v>
      </c>
      <c r="C722" s="22">
        <f>_xlfn.XLOOKUP(Table7[[#This Row],[Merged Customer ID]],Table3__3_16[Customer ID],Table3__3_16[BMI])</f>
        <v>31.73</v>
      </c>
      <c r="D722" s="22">
        <f>_xlfn.XLOOKUP(Table7[[#This Row],[Merged Customer ID]],Table3__3_16[Customer ID],Table3__3_16[HBA1C])</f>
        <v>7</v>
      </c>
      <c r="E722" s="22" t="str">
        <f>_xlfn.XLOOKUP(Table7[[#This Row],[Merged Customer ID]],Table3__3_16[Customer ID],Table3__3_16[Heart Issues])</f>
        <v>No</v>
      </c>
      <c r="F722" s="22" t="str">
        <f>_xlfn.XLOOKUP(Table7[[#This Row],[Merged Customer ID]],Table3__3_16[Customer ID],Table3__3_16[Any Transplants])</f>
        <v>No</v>
      </c>
      <c r="G722" s="22" t="str">
        <f>_xlfn.XLOOKUP(Table7[[#This Row],[Merged Customer ID]],Table3__3_16[Customer ID],Table3__3_16[Cancer history])</f>
        <v>No</v>
      </c>
      <c r="H722" s="22">
        <f>_xlfn.XLOOKUP(Table7[[#This Row],[Merged Customer ID]],Table3__3_16[Customer ID],Table3__3_16[NumberOfMajorSurgeries])</f>
        <v>0</v>
      </c>
      <c r="I722" s="22" t="str">
        <f>_xlfn.XLOOKUP(Table7[[#This Row],[Merged Customer ID]],Table3__3_16[Customer ID],Table3__3_16[smoker])</f>
        <v>No</v>
      </c>
      <c r="J722" s="22" t="str">
        <f>_xlfn.XLOOKUP(Table7[[#This Row],[Merged Customer ID]],Table3__3_16[Customer ID],Table3__3_16[Weight Status])</f>
        <v>Obesity</v>
      </c>
      <c r="K722" s="22" t="str">
        <f>_xlfn.XLOOKUP(Table7[[#This Row],[Merged Customer ID]],Table3__3_16[Customer ID],Table3__3_16[Sugar Status])</f>
        <v>Diabetes</v>
      </c>
      <c r="L722" s="25">
        <f>_xlfn.XLOOKUP(Table7[[#This Row],[Merged Customer ID]],Table6_20[Merged Customer ID],Table6_20[Date of Birth])</f>
        <v>22228</v>
      </c>
      <c r="M722" s="29">
        <f>_xlfn.XLOOKUP(Table7[[#This Row],[Merged Customer ID]],Table6_20[Merged Customer ID],Table6_20[charges],"0",0)</f>
        <v>14043.48</v>
      </c>
      <c r="N722" s="29" t="str">
        <f>_xlfn.XLOOKUP(Table7[[#This Row],[Merged Customer ID]],Table6_20[Merged Customer ID],Table6_20[Hospital tier])</f>
        <v>tier - 2</v>
      </c>
      <c r="O722" s="29" t="str">
        <f>_xlfn.XLOOKUP(Table7[[#This Row],[Merged Customer ID]],Table6_20[Merged Customer ID],Table6_20[City tier])</f>
        <v>tier - 3</v>
      </c>
      <c r="P722" s="29" t="str">
        <f>_xlfn.XLOOKUP(Table7[[#This Row],[Merged Customer ID]],Table6_20[Merged Customer ID],Table6_20[State ID])</f>
        <v>R1024</v>
      </c>
      <c r="Q722" s="35">
        <f>_xlfn.XLOOKUP(Table7[[#This Row],[Merged Customer ID]],Table6_20[Merged Customer ID],Table6_20[Age])</f>
        <v>62.583333333333336</v>
      </c>
    </row>
    <row r="723" spans="1:17" x14ac:dyDescent="0.35">
      <c r="A723" s="23" t="s">
        <v>1649</v>
      </c>
      <c r="B723" s="23" t="str">
        <f>_xlfn.XLOOKUP(Table7[[#This Row],[Merged Customer ID]],Table2_1[Merged Customer ID],Table2_1[First Name])</f>
        <v>Burgin</v>
      </c>
      <c r="C723" s="23">
        <f>_xlfn.XLOOKUP(Table7[[#This Row],[Merged Customer ID]],Table3__3_16[Customer ID],Table3__3_16[BMI])</f>
        <v>32.1</v>
      </c>
      <c r="D723" s="23">
        <f>_xlfn.XLOOKUP(Table7[[#This Row],[Merged Customer ID]],Table3__3_16[Customer ID],Table3__3_16[HBA1C])</f>
        <v>6.57</v>
      </c>
      <c r="E723" s="22" t="str">
        <f>_xlfn.XLOOKUP(Table7[[#This Row],[Merged Customer ID]],Table3__3_16[Customer ID],Table3__3_16[Heart Issues])</f>
        <v>Yes</v>
      </c>
      <c r="F723" s="23" t="str">
        <f>_xlfn.XLOOKUP(Table7[[#This Row],[Merged Customer ID]],Table3__3_16[Customer ID],Table3__3_16[Any Transplants])</f>
        <v>No</v>
      </c>
      <c r="G723" s="23" t="str">
        <f>_xlfn.XLOOKUP(Table7[[#This Row],[Merged Customer ID]],Table3__3_16[Customer ID],Table3__3_16[Cancer history])</f>
        <v>Yes</v>
      </c>
      <c r="H723" s="23">
        <f>_xlfn.XLOOKUP(Table7[[#This Row],[Merged Customer ID]],Table3__3_16[Customer ID],Table3__3_16[NumberOfMajorSurgeries])</f>
        <v>1</v>
      </c>
      <c r="I723" s="23" t="str">
        <f>_xlfn.XLOOKUP(Table7[[#This Row],[Merged Customer ID]],Table3__3_16[Customer ID],Table3__3_16[smoker])</f>
        <v>No</v>
      </c>
      <c r="J723" s="23" t="str">
        <f>_xlfn.XLOOKUP(Table7[[#This Row],[Merged Customer ID]],Table3__3_16[Customer ID],Table3__3_16[Weight Status])</f>
        <v>Obesity</v>
      </c>
      <c r="K723" s="23" t="str">
        <f>_xlfn.XLOOKUP(Table7[[#This Row],[Merged Customer ID]],Table3__3_16[Customer ID],Table3__3_16[Sugar Status])</f>
        <v>Diabetes</v>
      </c>
      <c r="L723" s="26">
        <f>_xlfn.XLOOKUP(Table7[[#This Row],[Merged Customer ID]],Table6_20[Merged Customer ID],Table6_20[Date of Birth])</f>
        <v>23200</v>
      </c>
      <c r="M723" s="30">
        <f>_xlfn.XLOOKUP(Table7[[#This Row],[Merged Customer ID]],Table6_20[Merged Customer ID],Table6_20[charges],"0",0)</f>
        <v>14007.22</v>
      </c>
      <c r="N723" s="30" t="str">
        <f>_xlfn.XLOOKUP(Table7[[#This Row],[Merged Customer ID]],Table6_20[Merged Customer ID],Table6_20[Hospital tier])</f>
        <v>tier - 2</v>
      </c>
      <c r="O723" s="30" t="str">
        <f>_xlfn.XLOOKUP(Table7[[#This Row],[Merged Customer ID]],Table6_20[Merged Customer ID],Table6_20[City tier])</f>
        <v>tier - 3</v>
      </c>
      <c r="P723" s="30" t="str">
        <f>_xlfn.XLOOKUP(Table7[[#This Row],[Merged Customer ID]],Table6_20[Merged Customer ID],Table6_20[State ID])</f>
        <v>R1011</v>
      </c>
      <c r="Q723" s="36">
        <f>_xlfn.XLOOKUP(Table7[[#This Row],[Merged Customer ID]],Table6_20[Merged Customer ID],Table6_20[Age])</f>
        <v>59.916666666666664</v>
      </c>
    </row>
    <row r="724" spans="1:17" x14ac:dyDescent="0.35">
      <c r="A724" s="22" t="s">
        <v>1648</v>
      </c>
      <c r="B724" s="22" t="str">
        <f>_xlfn.XLOOKUP(Table7[[#This Row],[Merged Customer ID]],Table2_1[Merged Customer ID],Table2_1[First Name])</f>
        <v>Roberts</v>
      </c>
      <c r="C724" s="22">
        <f>_xlfn.XLOOKUP(Table7[[#This Row],[Merged Customer ID]],Table3__3_16[Customer ID],Table3__3_16[BMI])</f>
        <v>27.83</v>
      </c>
      <c r="D724" s="22">
        <f>_xlfn.XLOOKUP(Table7[[#This Row],[Merged Customer ID]],Table3__3_16[Customer ID],Table3__3_16[HBA1C])</f>
        <v>11.61</v>
      </c>
      <c r="E724" s="22" t="str">
        <f>_xlfn.XLOOKUP(Table7[[#This Row],[Merged Customer ID]],Table3__3_16[Customer ID],Table3__3_16[Heart Issues])</f>
        <v>Yes</v>
      </c>
      <c r="F724" s="22" t="str">
        <f>_xlfn.XLOOKUP(Table7[[#This Row],[Merged Customer ID]],Table3__3_16[Customer ID],Table3__3_16[Any Transplants])</f>
        <v>No</v>
      </c>
      <c r="G724" s="22" t="str">
        <f>_xlfn.XLOOKUP(Table7[[#This Row],[Merged Customer ID]],Table3__3_16[Customer ID],Table3__3_16[Cancer history])</f>
        <v>Yes</v>
      </c>
      <c r="H724" s="22">
        <f>_xlfn.XLOOKUP(Table7[[#This Row],[Merged Customer ID]],Table3__3_16[Customer ID],Table3__3_16[NumberOfMajorSurgeries])</f>
        <v>1</v>
      </c>
      <c r="I724" s="22" t="str">
        <f>_xlfn.XLOOKUP(Table7[[#This Row],[Merged Customer ID]],Table3__3_16[Customer ID],Table3__3_16[smoker])</f>
        <v>No</v>
      </c>
      <c r="J724" s="22" t="str">
        <f>_xlfn.XLOOKUP(Table7[[#This Row],[Merged Customer ID]],Table3__3_16[Customer ID],Table3__3_16[Weight Status])</f>
        <v>Overweight</v>
      </c>
      <c r="K724" s="22" t="str">
        <f>_xlfn.XLOOKUP(Table7[[#This Row],[Merged Customer ID]],Table3__3_16[Customer ID],Table3__3_16[Sugar Status])</f>
        <v>Diabetes</v>
      </c>
      <c r="L724" s="25">
        <f>_xlfn.XLOOKUP(Table7[[#This Row],[Merged Customer ID]],Table6_20[Merged Customer ID],Table6_20[Date of Birth])</f>
        <v>23198</v>
      </c>
      <c r="M724" s="29">
        <f>_xlfn.XLOOKUP(Table7[[#This Row],[Merged Customer ID]],Table6_20[Merged Customer ID],Table6_20[charges],"0",0)</f>
        <v>14001.29</v>
      </c>
      <c r="N724" s="29" t="str">
        <f>_xlfn.XLOOKUP(Table7[[#This Row],[Merged Customer ID]],Table6_20[Merged Customer ID],Table6_20[Hospital tier])</f>
        <v>tier - 2</v>
      </c>
      <c r="O724" s="29" t="str">
        <f>_xlfn.XLOOKUP(Table7[[#This Row],[Merged Customer ID]],Table6_20[Merged Customer ID],Table6_20[City tier])</f>
        <v>tier - 2</v>
      </c>
      <c r="P724" s="29" t="str">
        <f>_xlfn.XLOOKUP(Table7[[#This Row],[Merged Customer ID]],Table6_20[Merged Customer ID],Table6_20[State ID])</f>
        <v>R1013</v>
      </c>
      <c r="Q724" s="35">
        <f>_xlfn.XLOOKUP(Table7[[#This Row],[Merged Customer ID]],Table6_20[Merged Customer ID],Table6_20[Age])</f>
        <v>59.922222222222224</v>
      </c>
    </row>
    <row r="725" spans="1:17" x14ac:dyDescent="0.35">
      <c r="A725" s="23" t="s">
        <v>1647</v>
      </c>
      <c r="B725" s="23" t="str">
        <f>_xlfn.XLOOKUP(Table7[[#This Row],[Merged Customer ID]],Table2_1[Merged Customer ID],Table2_1[First Name])</f>
        <v>Nemec</v>
      </c>
      <c r="C725" s="23">
        <f>_xlfn.XLOOKUP(Table7[[#This Row],[Merged Customer ID]],Table3__3_16[Customer ID],Table3__3_16[BMI])</f>
        <v>27.72</v>
      </c>
      <c r="D725" s="23">
        <f>_xlfn.XLOOKUP(Table7[[#This Row],[Merged Customer ID]],Table3__3_16[Customer ID],Table3__3_16[HBA1C])</f>
        <v>8.16</v>
      </c>
      <c r="E725" s="22" t="str">
        <f>_xlfn.XLOOKUP(Table7[[#This Row],[Merged Customer ID]],Table3__3_16[Customer ID],Table3__3_16[Heart Issues])</f>
        <v>Yes</v>
      </c>
      <c r="F725" s="23" t="str">
        <f>_xlfn.XLOOKUP(Table7[[#This Row],[Merged Customer ID]],Table3__3_16[Customer ID],Table3__3_16[Any Transplants])</f>
        <v>No</v>
      </c>
      <c r="G725" s="23" t="str">
        <f>_xlfn.XLOOKUP(Table7[[#This Row],[Merged Customer ID]],Table3__3_16[Customer ID],Table3__3_16[Cancer history])</f>
        <v>Yes</v>
      </c>
      <c r="H725" s="23">
        <f>_xlfn.XLOOKUP(Table7[[#This Row],[Merged Customer ID]],Table3__3_16[Customer ID],Table3__3_16[NumberOfMajorSurgeries])</f>
        <v>1</v>
      </c>
      <c r="I725" s="23" t="str">
        <f>_xlfn.XLOOKUP(Table7[[#This Row],[Merged Customer ID]],Table3__3_16[Customer ID],Table3__3_16[smoker])</f>
        <v>No</v>
      </c>
      <c r="J725" s="23" t="str">
        <f>_xlfn.XLOOKUP(Table7[[#This Row],[Merged Customer ID]],Table3__3_16[Customer ID],Table3__3_16[Weight Status])</f>
        <v>Overweight</v>
      </c>
      <c r="K725" s="23" t="str">
        <f>_xlfn.XLOOKUP(Table7[[#This Row],[Merged Customer ID]],Table3__3_16[Customer ID],Table3__3_16[Sugar Status])</f>
        <v>Diabetes</v>
      </c>
      <c r="L725" s="26">
        <f>_xlfn.XLOOKUP(Table7[[#This Row],[Merged Customer ID]],Table6_20[Merged Customer ID],Table6_20[Date of Birth])</f>
        <v>23368</v>
      </c>
      <c r="M725" s="30">
        <f>_xlfn.XLOOKUP(Table7[[#This Row],[Merged Customer ID]],Table6_20[Merged Customer ID],Table6_20[charges],"0",0)</f>
        <v>14001.13</v>
      </c>
      <c r="N725" s="30" t="str">
        <f>_xlfn.XLOOKUP(Table7[[#This Row],[Merged Customer ID]],Table6_20[Merged Customer ID],Table6_20[Hospital tier])</f>
        <v>tier - 2</v>
      </c>
      <c r="O725" s="30" t="str">
        <f>_xlfn.XLOOKUP(Table7[[#This Row],[Merged Customer ID]],Table6_20[Merged Customer ID],Table6_20[City tier])</f>
        <v>tier - 1</v>
      </c>
      <c r="P725" s="30" t="str">
        <f>_xlfn.XLOOKUP(Table7[[#This Row],[Merged Customer ID]],Table6_20[Merged Customer ID],Table6_20[State ID])</f>
        <v>R1013</v>
      </c>
      <c r="Q725" s="36">
        <f>_xlfn.XLOOKUP(Table7[[#This Row],[Merged Customer ID]],Table6_20[Merged Customer ID],Table6_20[Age])</f>
        <v>59.458333333333336</v>
      </c>
    </row>
    <row r="726" spans="1:17" x14ac:dyDescent="0.35">
      <c r="A726" s="22" t="s">
        <v>1646</v>
      </c>
      <c r="B726" s="22" t="str">
        <f>_xlfn.XLOOKUP(Table7[[#This Row],[Merged Customer ID]],Table2_1[Merged Customer ID],Table2_1[First Name])</f>
        <v>Appman</v>
      </c>
      <c r="C726" s="22">
        <f>_xlfn.XLOOKUP(Table7[[#This Row],[Merged Customer ID]],Table3__3_16[Customer ID],Table3__3_16[BMI])</f>
        <v>36.765000000000001</v>
      </c>
      <c r="D726" s="22">
        <f>_xlfn.XLOOKUP(Table7[[#This Row],[Merged Customer ID]],Table3__3_16[Customer ID],Table3__3_16[HBA1C])</f>
        <v>4.4800000000000004</v>
      </c>
      <c r="E726" s="22" t="str">
        <f>_xlfn.XLOOKUP(Table7[[#This Row],[Merged Customer ID]],Table3__3_16[Customer ID],Table3__3_16[Heart Issues])</f>
        <v>Yes</v>
      </c>
      <c r="F726" s="22" t="str">
        <f>_xlfn.XLOOKUP(Table7[[#This Row],[Merged Customer ID]],Table3__3_16[Customer ID],Table3__3_16[Any Transplants])</f>
        <v>No</v>
      </c>
      <c r="G726" s="22" t="str">
        <f>_xlfn.XLOOKUP(Table7[[#This Row],[Merged Customer ID]],Table3__3_16[Customer ID],Table3__3_16[Cancer history])</f>
        <v>No</v>
      </c>
      <c r="H726" s="22">
        <f>_xlfn.XLOOKUP(Table7[[#This Row],[Merged Customer ID]],Table3__3_16[Customer ID],Table3__3_16[NumberOfMajorSurgeries])</f>
        <v>2</v>
      </c>
      <c r="I726" s="22" t="str">
        <f>_xlfn.XLOOKUP(Table7[[#This Row],[Merged Customer ID]],Table3__3_16[Customer ID],Table3__3_16[smoker])</f>
        <v>No</v>
      </c>
      <c r="J726" s="22" t="str">
        <f>_xlfn.XLOOKUP(Table7[[#This Row],[Merged Customer ID]],Table3__3_16[Customer ID],Table3__3_16[Weight Status])</f>
        <v>Obesity</v>
      </c>
      <c r="K726" s="22" t="str">
        <f>_xlfn.XLOOKUP(Table7[[#This Row],[Merged Customer ID]],Table3__3_16[Customer ID],Table3__3_16[Sugar Status])</f>
        <v>Normal</v>
      </c>
      <c r="L726" s="25">
        <f>_xlfn.XLOOKUP(Table7[[#This Row],[Merged Customer ID]],Table6_20[Merged Customer ID],Table6_20[Date of Birth])</f>
        <v>21799</v>
      </c>
      <c r="M726" s="29">
        <f>_xlfn.XLOOKUP(Table7[[#This Row],[Merged Customer ID]],Table6_20[Merged Customer ID],Table6_20[charges],"0",0)</f>
        <v>13981.85</v>
      </c>
      <c r="N726" s="29" t="str">
        <f>_xlfn.XLOOKUP(Table7[[#This Row],[Merged Customer ID]],Table6_20[Merged Customer ID],Table6_20[Hospital tier])</f>
        <v>tier - 2</v>
      </c>
      <c r="O726" s="29" t="str">
        <f>_xlfn.XLOOKUP(Table7[[#This Row],[Merged Customer ID]],Table6_20[Merged Customer ID],Table6_20[City tier])</f>
        <v>tier - 1</v>
      </c>
      <c r="P726" s="29" t="str">
        <f>_xlfn.XLOOKUP(Table7[[#This Row],[Merged Customer ID]],Table6_20[Merged Customer ID],Table6_20[State ID])</f>
        <v>R1016</v>
      </c>
      <c r="Q726" s="35">
        <f>_xlfn.XLOOKUP(Table7[[#This Row],[Merged Customer ID]],Table6_20[Merged Customer ID],Table6_20[Age])</f>
        <v>63.755555555555553</v>
      </c>
    </row>
    <row r="727" spans="1:17" x14ac:dyDescent="0.35">
      <c r="A727" s="23" t="s">
        <v>1645</v>
      </c>
      <c r="B727" s="23" t="str">
        <f>_xlfn.XLOOKUP(Table7[[#This Row],[Merged Customer ID]],Table2_1[Merged Customer ID],Table2_1[First Name])</f>
        <v>Driscoll</v>
      </c>
      <c r="C727" s="23">
        <f>_xlfn.XLOOKUP(Table7[[#This Row],[Merged Customer ID]],Table3__3_16[Customer ID],Table3__3_16[BMI])</f>
        <v>48.36</v>
      </c>
      <c r="D727" s="23">
        <f>_xlfn.XLOOKUP(Table7[[#This Row],[Merged Customer ID]],Table3__3_16[Customer ID],Table3__3_16[HBA1C])</f>
        <v>4.08</v>
      </c>
      <c r="E727" s="22" t="str">
        <f>_xlfn.XLOOKUP(Table7[[#This Row],[Merged Customer ID]],Table3__3_16[Customer ID],Table3__3_16[Heart Issues])</f>
        <v>No</v>
      </c>
      <c r="F727" s="23" t="str">
        <f>_xlfn.XLOOKUP(Table7[[#This Row],[Merged Customer ID]],Table3__3_16[Customer ID],Table3__3_16[Any Transplants])</f>
        <v>No</v>
      </c>
      <c r="G727" s="23" t="str">
        <f>_xlfn.XLOOKUP(Table7[[#This Row],[Merged Customer ID]],Table3__3_16[Customer ID],Table3__3_16[Cancer history])</f>
        <v>No</v>
      </c>
      <c r="H727" s="23">
        <f>_xlfn.XLOOKUP(Table7[[#This Row],[Merged Customer ID]],Table3__3_16[Customer ID],Table3__3_16[NumberOfMajorSurgeries])</f>
        <v>0</v>
      </c>
      <c r="I727" s="23" t="str">
        <f>_xlfn.XLOOKUP(Table7[[#This Row],[Merged Customer ID]],Table3__3_16[Customer ID],Table3__3_16[smoker])</f>
        <v>No</v>
      </c>
      <c r="J727" s="23" t="str">
        <f>_xlfn.XLOOKUP(Table7[[#This Row],[Merged Customer ID]],Table3__3_16[Customer ID],Table3__3_16[Weight Status])</f>
        <v>Obesity</v>
      </c>
      <c r="K727" s="23" t="str">
        <f>_xlfn.XLOOKUP(Table7[[#This Row],[Merged Customer ID]],Table3__3_16[Customer ID],Table3__3_16[Sugar Status])</f>
        <v>Normal</v>
      </c>
      <c r="L727" s="26">
        <f>_xlfn.XLOOKUP(Table7[[#This Row],[Merged Customer ID]],Table6_20[Merged Customer ID],Table6_20[Date of Birth])</f>
        <v>33067</v>
      </c>
      <c r="M727" s="30">
        <f>_xlfn.XLOOKUP(Table7[[#This Row],[Merged Customer ID]],Table6_20[Merged Customer ID],Table6_20[charges],"0",0)</f>
        <v>13979.45</v>
      </c>
      <c r="N727" s="30" t="str">
        <f>_xlfn.XLOOKUP(Table7[[#This Row],[Merged Customer ID]],Table6_20[Merged Customer ID],Table6_20[Hospital tier])</f>
        <v>tier - 2</v>
      </c>
      <c r="O727" s="30" t="str">
        <f>_xlfn.XLOOKUP(Table7[[#This Row],[Merged Customer ID]],Table6_20[Merged Customer ID],Table6_20[City tier])</f>
        <v>tier - 1</v>
      </c>
      <c r="P727" s="30" t="str">
        <f>_xlfn.XLOOKUP(Table7[[#This Row],[Merged Customer ID]],Table6_20[Merged Customer ID],Table6_20[State ID])</f>
        <v>R1023</v>
      </c>
      <c r="Q727" s="36">
        <f>_xlfn.XLOOKUP(Table7[[#This Row],[Merged Customer ID]],Table6_20[Merged Customer ID],Table6_20[Age])</f>
        <v>32.902777777777779</v>
      </c>
    </row>
    <row r="728" spans="1:17" x14ac:dyDescent="0.35">
      <c r="A728" s="22" t="s">
        <v>1644</v>
      </c>
      <c r="B728" s="22" t="str">
        <f>_xlfn.XLOOKUP(Table7[[#This Row],[Merged Customer ID]],Table2_1[Merged Customer ID],Table2_1[First Name])</f>
        <v>Glotzbach</v>
      </c>
      <c r="C728" s="22">
        <f>_xlfn.XLOOKUP(Table7[[#This Row],[Merged Customer ID]],Table3__3_16[Customer ID],Table3__3_16[BMI])</f>
        <v>31.445</v>
      </c>
      <c r="D728" s="22">
        <f>_xlfn.XLOOKUP(Table7[[#This Row],[Merged Customer ID]],Table3__3_16[Customer ID],Table3__3_16[HBA1C])</f>
        <v>4.4000000000000004</v>
      </c>
      <c r="E728" s="22" t="str">
        <f>_xlfn.XLOOKUP(Table7[[#This Row],[Merged Customer ID]],Table3__3_16[Customer ID],Table3__3_16[Heart Issues])</f>
        <v>Yes</v>
      </c>
      <c r="F728" s="22" t="str">
        <f>_xlfn.XLOOKUP(Table7[[#This Row],[Merged Customer ID]],Table3__3_16[Customer ID],Table3__3_16[Any Transplants])</f>
        <v>No</v>
      </c>
      <c r="G728" s="22" t="str">
        <f>_xlfn.XLOOKUP(Table7[[#This Row],[Merged Customer ID]],Table3__3_16[Customer ID],Table3__3_16[Cancer history])</f>
        <v>No</v>
      </c>
      <c r="H728" s="22">
        <f>_xlfn.XLOOKUP(Table7[[#This Row],[Merged Customer ID]],Table3__3_16[Customer ID],Table3__3_16[NumberOfMajorSurgeries])</f>
        <v>2</v>
      </c>
      <c r="I728" s="22" t="str">
        <f>_xlfn.XLOOKUP(Table7[[#This Row],[Merged Customer ID]],Table3__3_16[Customer ID],Table3__3_16[smoker])</f>
        <v>No</v>
      </c>
      <c r="J728" s="22" t="str">
        <f>_xlfn.XLOOKUP(Table7[[#This Row],[Merged Customer ID]],Table3__3_16[Customer ID],Table3__3_16[Weight Status])</f>
        <v>Obesity</v>
      </c>
      <c r="K728" s="22" t="str">
        <f>_xlfn.XLOOKUP(Table7[[#This Row],[Merged Customer ID]],Table3__3_16[Customer ID],Table3__3_16[Sugar Status])</f>
        <v>Normal</v>
      </c>
      <c r="L728" s="25">
        <f>_xlfn.XLOOKUP(Table7[[#This Row],[Merged Customer ID]],Table6_20[Merged Customer ID],Table6_20[Date of Birth])</f>
        <v>21791</v>
      </c>
      <c r="M728" s="29">
        <f>_xlfn.XLOOKUP(Table7[[#This Row],[Merged Customer ID]],Table6_20[Merged Customer ID],Table6_20[charges],"0",0)</f>
        <v>13974.46</v>
      </c>
      <c r="N728" s="29" t="str">
        <f>_xlfn.XLOOKUP(Table7[[#This Row],[Merged Customer ID]],Table6_20[Merged Customer ID],Table6_20[Hospital tier])</f>
        <v>tier - 2</v>
      </c>
      <c r="O728" s="29" t="str">
        <f>_xlfn.XLOOKUP(Table7[[#This Row],[Merged Customer ID]],Table6_20[Merged Customer ID],Table6_20[City tier])</f>
        <v>tier - 2</v>
      </c>
      <c r="P728" s="29" t="str">
        <f>_xlfn.XLOOKUP(Table7[[#This Row],[Merged Customer ID]],Table6_20[Merged Customer ID],Table6_20[State ID])</f>
        <v>R1019</v>
      </c>
      <c r="Q728" s="35">
        <f>_xlfn.XLOOKUP(Table7[[#This Row],[Merged Customer ID]],Table6_20[Merged Customer ID],Table6_20[Age])</f>
        <v>63.774999999999999</v>
      </c>
    </row>
    <row r="729" spans="1:17" x14ac:dyDescent="0.35">
      <c r="A729" s="23" t="s">
        <v>1643</v>
      </c>
      <c r="B729" s="23" t="str">
        <f>_xlfn.XLOOKUP(Table7[[#This Row],[Merged Customer ID]],Table2_1[Merged Customer ID],Table2_1[First Name])</f>
        <v>Tenforde</v>
      </c>
      <c r="C729" s="23">
        <f>_xlfn.XLOOKUP(Table7[[#This Row],[Merged Customer ID]],Table3__3_16[Customer ID],Table3__3_16[BMI])</f>
        <v>27.55</v>
      </c>
      <c r="D729" s="23">
        <f>_xlfn.XLOOKUP(Table7[[#This Row],[Merged Customer ID]],Table3__3_16[Customer ID],Table3__3_16[HBA1C])</f>
        <v>9.02</v>
      </c>
      <c r="E729" s="22" t="str">
        <f>_xlfn.XLOOKUP(Table7[[#This Row],[Merged Customer ID]],Table3__3_16[Customer ID],Table3__3_16[Heart Issues])</f>
        <v>No</v>
      </c>
      <c r="F729" s="23" t="str">
        <f>_xlfn.XLOOKUP(Table7[[#This Row],[Merged Customer ID]],Table3__3_16[Customer ID],Table3__3_16[Any Transplants])</f>
        <v>No</v>
      </c>
      <c r="G729" s="23" t="str">
        <f>_xlfn.XLOOKUP(Table7[[#This Row],[Merged Customer ID]],Table3__3_16[Customer ID],Table3__3_16[Cancer history])</f>
        <v>No</v>
      </c>
      <c r="H729" s="23">
        <f>_xlfn.XLOOKUP(Table7[[#This Row],[Merged Customer ID]],Table3__3_16[Customer ID],Table3__3_16[NumberOfMajorSurgeries])</f>
        <v>0</v>
      </c>
      <c r="I729" s="23" t="str">
        <f>_xlfn.XLOOKUP(Table7[[#This Row],[Merged Customer ID]],Table3__3_16[Customer ID],Table3__3_16[smoker])</f>
        <v>No</v>
      </c>
      <c r="J729" s="23" t="str">
        <f>_xlfn.XLOOKUP(Table7[[#This Row],[Merged Customer ID]],Table3__3_16[Customer ID],Table3__3_16[Weight Status])</f>
        <v>Overweight</v>
      </c>
      <c r="K729" s="23" t="str">
        <f>_xlfn.XLOOKUP(Table7[[#This Row],[Merged Customer ID]],Table3__3_16[Customer ID],Table3__3_16[Sugar Status])</f>
        <v>Diabetes</v>
      </c>
      <c r="L729" s="26">
        <f>_xlfn.XLOOKUP(Table7[[#This Row],[Merged Customer ID]],Table6_20[Merged Customer ID],Table6_20[Date of Birth])</f>
        <v>22085</v>
      </c>
      <c r="M729" s="30">
        <f>_xlfn.XLOOKUP(Table7[[#This Row],[Merged Customer ID]],Table6_20[Merged Customer ID],Table6_20[charges],"0",0)</f>
        <v>13937.67</v>
      </c>
      <c r="N729" s="30" t="str">
        <f>_xlfn.XLOOKUP(Table7[[#This Row],[Merged Customer ID]],Table6_20[Merged Customer ID],Table6_20[Hospital tier])</f>
        <v>tier - 2</v>
      </c>
      <c r="O729" s="30" t="str">
        <f>_xlfn.XLOOKUP(Table7[[#This Row],[Merged Customer ID]],Table6_20[Merged Customer ID],Table6_20[City tier])</f>
        <v>tier - 1</v>
      </c>
      <c r="P729" s="30" t="str">
        <f>_xlfn.XLOOKUP(Table7[[#This Row],[Merged Customer ID]],Table6_20[Merged Customer ID],Table6_20[State ID])</f>
        <v>R1012</v>
      </c>
      <c r="Q729" s="36">
        <f>_xlfn.XLOOKUP(Table7[[#This Row],[Merged Customer ID]],Table6_20[Merged Customer ID],Table6_20[Age])</f>
        <v>62.972222222222221</v>
      </c>
    </row>
    <row r="730" spans="1:17" x14ac:dyDescent="0.35">
      <c r="A730" s="22" t="s">
        <v>1642</v>
      </c>
      <c r="B730" s="22" t="str">
        <f>_xlfn.XLOOKUP(Table7[[#This Row],[Merged Customer ID]],Table2_1[Merged Customer ID],Table2_1[First Name])</f>
        <v>Ramirez</v>
      </c>
      <c r="C730" s="22">
        <f>_xlfn.XLOOKUP(Table7[[#This Row],[Merged Customer ID]],Table3__3_16[Customer ID],Table3__3_16[BMI])</f>
        <v>33.11</v>
      </c>
      <c r="D730" s="22">
        <f>_xlfn.XLOOKUP(Table7[[#This Row],[Merged Customer ID]],Table3__3_16[Customer ID],Table3__3_16[HBA1C])</f>
        <v>8.06</v>
      </c>
      <c r="E730" s="22" t="str">
        <f>_xlfn.XLOOKUP(Table7[[#This Row],[Merged Customer ID]],Table3__3_16[Customer ID],Table3__3_16[Heart Issues])</f>
        <v>No</v>
      </c>
      <c r="F730" s="22" t="str">
        <f>_xlfn.XLOOKUP(Table7[[#This Row],[Merged Customer ID]],Table3__3_16[Customer ID],Table3__3_16[Any Transplants])</f>
        <v>No</v>
      </c>
      <c r="G730" s="22" t="str">
        <f>_xlfn.XLOOKUP(Table7[[#This Row],[Merged Customer ID]],Table3__3_16[Customer ID],Table3__3_16[Cancer history])</f>
        <v>No</v>
      </c>
      <c r="H730" s="22">
        <f>_xlfn.XLOOKUP(Table7[[#This Row],[Merged Customer ID]],Table3__3_16[Customer ID],Table3__3_16[NumberOfMajorSurgeries])</f>
        <v>0</v>
      </c>
      <c r="I730" s="22" t="str">
        <f>_xlfn.XLOOKUP(Table7[[#This Row],[Merged Customer ID]],Table3__3_16[Customer ID],Table3__3_16[smoker])</f>
        <v>No</v>
      </c>
      <c r="J730" s="22" t="str">
        <f>_xlfn.XLOOKUP(Table7[[#This Row],[Merged Customer ID]],Table3__3_16[Customer ID],Table3__3_16[Weight Status])</f>
        <v>Obesity</v>
      </c>
      <c r="K730" s="22" t="str">
        <f>_xlfn.XLOOKUP(Table7[[#This Row],[Merged Customer ID]],Table3__3_16[Customer ID],Table3__3_16[Sugar Status])</f>
        <v>Diabetes</v>
      </c>
      <c r="L730" s="25">
        <f>_xlfn.XLOOKUP(Table7[[#This Row],[Merged Customer ID]],Table6_20[Merged Customer ID],Table6_20[Date of Birth])</f>
        <v>22854</v>
      </c>
      <c r="M730" s="29">
        <f>_xlfn.XLOOKUP(Table7[[#This Row],[Merged Customer ID]],Table6_20[Merged Customer ID],Table6_20[charges],"0",0)</f>
        <v>13919.82</v>
      </c>
      <c r="N730" s="29" t="str">
        <f>_xlfn.XLOOKUP(Table7[[#This Row],[Merged Customer ID]],Table6_20[Merged Customer ID],Table6_20[Hospital tier])</f>
        <v>tier - 2</v>
      </c>
      <c r="O730" s="29" t="str">
        <f>_xlfn.XLOOKUP(Table7[[#This Row],[Merged Customer ID]],Table6_20[Merged Customer ID],Table6_20[City tier])</f>
        <v>tier - 2</v>
      </c>
      <c r="P730" s="29" t="str">
        <f>_xlfn.XLOOKUP(Table7[[#This Row],[Merged Customer ID]],Table6_20[Merged Customer ID],Table6_20[State ID])</f>
        <v>R1013</v>
      </c>
      <c r="Q730" s="35">
        <f>_xlfn.XLOOKUP(Table7[[#This Row],[Merged Customer ID]],Table6_20[Merged Customer ID],Table6_20[Age])</f>
        <v>60.863888888888887</v>
      </c>
    </row>
    <row r="731" spans="1:17" x14ac:dyDescent="0.35">
      <c r="A731" s="23" t="s">
        <v>1641</v>
      </c>
      <c r="B731" s="23" t="str">
        <f>_xlfn.XLOOKUP(Table7[[#This Row],[Merged Customer ID]],Table2_1[Merged Customer ID],Table2_1[First Name])</f>
        <v>Stanley Torres</v>
      </c>
      <c r="C731" s="23">
        <f>_xlfn.XLOOKUP(Table7[[#This Row],[Merged Customer ID]],Table3__3_16[Customer ID],Table3__3_16[BMI])</f>
        <v>36.85</v>
      </c>
      <c r="D731" s="23">
        <f>_xlfn.XLOOKUP(Table7[[#This Row],[Merged Customer ID]],Table3__3_16[Customer ID],Table3__3_16[HBA1C])</f>
        <v>6.21</v>
      </c>
      <c r="E731" s="22" t="str">
        <f>_xlfn.XLOOKUP(Table7[[#This Row],[Merged Customer ID]],Table3__3_16[Customer ID],Table3__3_16[Heart Issues])</f>
        <v>Yes</v>
      </c>
      <c r="F731" s="23" t="str">
        <f>_xlfn.XLOOKUP(Table7[[#This Row],[Merged Customer ID]],Table3__3_16[Customer ID],Table3__3_16[Any Transplants])</f>
        <v>No</v>
      </c>
      <c r="G731" s="23" t="str">
        <f>_xlfn.XLOOKUP(Table7[[#This Row],[Merged Customer ID]],Table3__3_16[Customer ID],Table3__3_16[Cancer history])</f>
        <v>No</v>
      </c>
      <c r="H731" s="23">
        <f>_xlfn.XLOOKUP(Table7[[#This Row],[Merged Customer ID]],Table3__3_16[Customer ID],Table3__3_16[NumberOfMajorSurgeries])</f>
        <v>2</v>
      </c>
      <c r="I731" s="23" t="str">
        <f>_xlfn.XLOOKUP(Table7[[#This Row],[Merged Customer ID]],Table3__3_16[Customer ID],Table3__3_16[smoker])</f>
        <v>No</v>
      </c>
      <c r="J731" s="23" t="str">
        <f>_xlfn.XLOOKUP(Table7[[#This Row],[Merged Customer ID]],Table3__3_16[Customer ID],Table3__3_16[Weight Status])</f>
        <v>Obesity</v>
      </c>
      <c r="K731" s="23" t="str">
        <f>_xlfn.XLOOKUP(Table7[[#This Row],[Merged Customer ID]],Table3__3_16[Customer ID],Table3__3_16[Sugar Status])</f>
        <v>Prediabetes</v>
      </c>
      <c r="L731" s="26">
        <f>_xlfn.XLOOKUP(Table7[[#This Row],[Merged Customer ID]],Table6_20[Merged Customer ID],Table6_20[Date of Birth])</f>
        <v>21738</v>
      </c>
      <c r="M731" s="30">
        <f>_xlfn.XLOOKUP(Table7[[#This Row],[Merged Customer ID]],Table6_20[Merged Customer ID],Table6_20[charges],"0",0)</f>
        <v>13887.97</v>
      </c>
      <c r="N731" s="30" t="str">
        <f>_xlfn.XLOOKUP(Table7[[#This Row],[Merged Customer ID]],Table6_20[Merged Customer ID],Table6_20[Hospital tier])</f>
        <v>tier - 2</v>
      </c>
      <c r="O731" s="30" t="str">
        <f>_xlfn.XLOOKUP(Table7[[#This Row],[Merged Customer ID]],Table6_20[Merged Customer ID],Table6_20[City tier])</f>
        <v>tier - 2</v>
      </c>
      <c r="P731" s="30" t="str">
        <f>_xlfn.XLOOKUP(Table7[[#This Row],[Merged Customer ID]],Table6_20[Merged Customer ID],Table6_20[State ID])</f>
        <v>R1013</v>
      </c>
      <c r="Q731" s="36">
        <f>_xlfn.XLOOKUP(Table7[[#This Row],[Merged Customer ID]],Table6_20[Merged Customer ID],Table6_20[Age])</f>
        <v>63.919444444444444</v>
      </c>
    </row>
    <row r="732" spans="1:17" x14ac:dyDescent="0.35">
      <c r="A732" s="22" t="s">
        <v>1640</v>
      </c>
      <c r="B732" s="22" t="str">
        <f>_xlfn.XLOOKUP(Table7[[#This Row],[Merged Customer ID]],Table2_1[Merged Customer ID],Table2_1[First Name])</f>
        <v>Vandongen</v>
      </c>
      <c r="C732" s="22">
        <f>_xlfn.XLOOKUP(Table7[[#This Row],[Merged Customer ID]],Table3__3_16[Customer ID],Table3__3_16[BMI])</f>
        <v>36.299999999999997</v>
      </c>
      <c r="D732" s="22">
        <f>_xlfn.XLOOKUP(Table7[[#This Row],[Merged Customer ID]],Table3__3_16[Customer ID],Table3__3_16[HBA1C])</f>
        <v>5.79</v>
      </c>
      <c r="E732" s="22" t="str">
        <f>_xlfn.XLOOKUP(Table7[[#This Row],[Merged Customer ID]],Table3__3_16[Customer ID],Table3__3_16[Heart Issues])</f>
        <v>Yes</v>
      </c>
      <c r="F732" s="22" t="str">
        <f>_xlfn.XLOOKUP(Table7[[#This Row],[Merged Customer ID]],Table3__3_16[Customer ID],Table3__3_16[Any Transplants])</f>
        <v>No</v>
      </c>
      <c r="G732" s="22" t="str">
        <f>_xlfn.XLOOKUP(Table7[[#This Row],[Merged Customer ID]],Table3__3_16[Customer ID],Table3__3_16[Cancer history])</f>
        <v>No</v>
      </c>
      <c r="H732" s="22">
        <f>_xlfn.XLOOKUP(Table7[[#This Row],[Merged Customer ID]],Table3__3_16[Customer ID],Table3__3_16[NumberOfMajorSurgeries])</f>
        <v>2</v>
      </c>
      <c r="I732" s="22" t="str">
        <f>_xlfn.XLOOKUP(Table7[[#This Row],[Merged Customer ID]],Table3__3_16[Customer ID],Table3__3_16[smoker])</f>
        <v>No</v>
      </c>
      <c r="J732" s="22" t="str">
        <f>_xlfn.XLOOKUP(Table7[[#This Row],[Merged Customer ID]],Table3__3_16[Customer ID],Table3__3_16[Weight Status])</f>
        <v>Obesity</v>
      </c>
      <c r="K732" s="22" t="str">
        <f>_xlfn.XLOOKUP(Table7[[#This Row],[Merged Customer ID]],Table3__3_16[Customer ID],Table3__3_16[Sugar Status])</f>
        <v>Prediabetes</v>
      </c>
      <c r="L732" s="25">
        <f>_xlfn.XLOOKUP(Table7[[#This Row],[Merged Customer ID]],Table6_20[Merged Customer ID],Table6_20[Date of Birth])</f>
        <v>21913</v>
      </c>
      <c r="M732" s="29">
        <f>_xlfn.XLOOKUP(Table7[[#This Row],[Merged Customer ID]],Table6_20[Merged Customer ID],Table6_20[charges],"0",0)</f>
        <v>13887.2</v>
      </c>
      <c r="N732" s="29" t="str">
        <f>_xlfn.XLOOKUP(Table7[[#This Row],[Merged Customer ID]],Table6_20[Merged Customer ID],Table6_20[Hospital tier])</f>
        <v>tier - 2</v>
      </c>
      <c r="O732" s="29" t="str">
        <f>_xlfn.XLOOKUP(Table7[[#This Row],[Merged Customer ID]],Table6_20[Merged Customer ID],Table6_20[City tier])</f>
        <v>tier - 3</v>
      </c>
      <c r="P732" s="29" t="str">
        <f>_xlfn.XLOOKUP(Table7[[#This Row],[Merged Customer ID]],Table6_20[Merged Customer ID],Table6_20[State ID])</f>
        <v>R1013</v>
      </c>
      <c r="Q732" s="35">
        <f>_xlfn.XLOOKUP(Table7[[#This Row],[Merged Customer ID]],Table6_20[Merged Customer ID],Table6_20[Age])</f>
        <v>63.44166666666667</v>
      </c>
    </row>
    <row r="733" spans="1:17" x14ac:dyDescent="0.35">
      <c r="A733" s="23" t="s">
        <v>1639</v>
      </c>
      <c r="B733" s="23" t="str">
        <f>_xlfn.XLOOKUP(Table7[[#This Row],[Merged Customer ID]],Table2_1[Merged Customer ID],Table2_1[First Name])</f>
        <v>Liebald</v>
      </c>
      <c r="C733" s="23">
        <f>_xlfn.XLOOKUP(Table7[[#This Row],[Merged Customer ID]],Table3__3_16[Customer ID],Table3__3_16[BMI])</f>
        <v>45.34</v>
      </c>
      <c r="D733" s="23">
        <f>_xlfn.XLOOKUP(Table7[[#This Row],[Merged Customer ID]],Table3__3_16[Customer ID],Table3__3_16[HBA1C])</f>
        <v>5.69</v>
      </c>
      <c r="E733" s="22" t="str">
        <f>_xlfn.XLOOKUP(Table7[[#This Row],[Merged Customer ID]],Table3__3_16[Customer ID],Table3__3_16[Heart Issues])</f>
        <v>Yes</v>
      </c>
      <c r="F733" s="23" t="str">
        <f>_xlfn.XLOOKUP(Table7[[#This Row],[Merged Customer ID]],Table3__3_16[Customer ID],Table3__3_16[Any Transplants])</f>
        <v>No</v>
      </c>
      <c r="G733" s="23" t="str">
        <f>_xlfn.XLOOKUP(Table7[[#This Row],[Merged Customer ID]],Table3__3_16[Customer ID],Table3__3_16[Cancer history])</f>
        <v>No</v>
      </c>
      <c r="H733" s="23">
        <f>_xlfn.XLOOKUP(Table7[[#This Row],[Merged Customer ID]],Table3__3_16[Customer ID],Table3__3_16[NumberOfMajorSurgeries])</f>
        <v>0</v>
      </c>
      <c r="I733" s="23" t="str">
        <f>_xlfn.XLOOKUP(Table7[[#This Row],[Merged Customer ID]],Table3__3_16[Customer ID],Table3__3_16[smoker])</f>
        <v>No</v>
      </c>
      <c r="J733" s="23" t="str">
        <f>_xlfn.XLOOKUP(Table7[[#This Row],[Merged Customer ID]],Table3__3_16[Customer ID],Table3__3_16[Weight Status])</f>
        <v>Obesity</v>
      </c>
      <c r="K733" s="23" t="str">
        <f>_xlfn.XLOOKUP(Table7[[#This Row],[Merged Customer ID]],Table3__3_16[Customer ID],Table3__3_16[Sugar Status])</f>
        <v>Normal</v>
      </c>
      <c r="L733" s="26">
        <f>_xlfn.XLOOKUP(Table7[[#This Row],[Merged Customer ID]],Table6_20[Merged Customer ID],Table6_20[Date of Birth])</f>
        <v>31315</v>
      </c>
      <c r="M733" s="30">
        <f>_xlfn.XLOOKUP(Table7[[#This Row],[Merged Customer ID]],Table6_20[Merged Customer ID],Table6_20[charges],"0",0)</f>
        <v>13886.4</v>
      </c>
      <c r="N733" s="30" t="str">
        <f>_xlfn.XLOOKUP(Table7[[#This Row],[Merged Customer ID]],Table6_20[Merged Customer ID],Table6_20[Hospital tier])</f>
        <v>tier - 2</v>
      </c>
      <c r="O733" s="30" t="str">
        <f>_xlfn.XLOOKUP(Table7[[#This Row],[Merged Customer ID]],Table6_20[Merged Customer ID],Table6_20[City tier])</f>
        <v>tier - 2</v>
      </c>
      <c r="P733" s="30" t="str">
        <f>_xlfn.XLOOKUP(Table7[[#This Row],[Merged Customer ID]],Table6_20[Merged Customer ID],Table6_20[State ID])</f>
        <v>R1012</v>
      </c>
      <c r="Q733" s="36">
        <f>_xlfn.XLOOKUP(Table7[[#This Row],[Merged Customer ID]],Table6_20[Merged Customer ID],Table6_20[Age])</f>
        <v>37.702777777777776</v>
      </c>
    </row>
    <row r="734" spans="1:17" x14ac:dyDescent="0.35">
      <c r="A734" s="22" t="s">
        <v>1638</v>
      </c>
      <c r="B734" s="22" t="str">
        <f>_xlfn.XLOOKUP(Table7[[#This Row],[Merged Customer ID]],Table2_1[Merged Customer ID],Table2_1[First Name])</f>
        <v>Holte</v>
      </c>
      <c r="C734" s="22">
        <f>_xlfn.XLOOKUP(Table7[[#This Row],[Merged Customer ID]],Table3__3_16[Customer ID],Table3__3_16[BMI])</f>
        <v>31.8</v>
      </c>
      <c r="D734" s="22">
        <f>_xlfn.XLOOKUP(Table7[[#This Row],[Merged Customer ID]],Table3__3_16[Customer ID],Table3__3_16[HBA1C])</f>
        <v>5.36</v>
      </c>
      <c r="E734" s="22" t="str">
        <f>_xlfn.XLOOKUP(Table7[[#This Row],[Merged Customer ID]],Table3__3_16[Customer ID],Table3__3_16[Heart Issues])</f>
        <v>Yes</v>
      </c>
      <c r="F734" s="22" t="str">
        <f>_xlfn.XLOOKUP(Table7[[#This Row],[Merged Customer ID]],Table3__3_16[Customer ID],Table3__3_16[Any Transplants])</f>
        <v>No</v>
      </c>
      <c r="G734" s="22" t="str">
        <f>_xlfn.XLOOKUP(Table7[[#This Row],[Merged Customer ID]],Table3__3_16[Customer ID],Table3__3_16[Cancer history])</f>
        <v>No</v>
      </c>
      <c r="H734" s="22">
        <f>_xlfn.XLOOKUP(Table7[[#This Row],[Merged Customer ID]],Table3__3_16[Customer ID],Table3__3_16[NumberOfMajorSurgeries])</f>
        <v>2</v>
      </c>
      <c r="I734" s="22" t="str">
        <f>_xlfn.XLOOKUP(Table7[[#This Row],[Merged Customer ID]],Table3__3_16[Customer ID],Table3__3_16[smoker])</f>
        <v>No</v>
      </c>
      <c r="J734" s="22" t="str">
        <f>_xlfn.XLOOKUP(Table7[[#This Row],[Merged Customer ID]],Table3__3_16[Customer ID],Table3__3_16[Weight Status])</f>
        <v>Obesity</v>
      </c>
      <c r="K734" s="22" t="str">
        <f>_xlfn.XLOOKUP(Table7[[#This Row],[Merged Customer ID]],Table3__3_16[Customer ID],Table3__3_16[Sugar Status])</f>
        <v>Normal</v>
      </c>
      <c r="L734" s="25">
        <f>_xlfn.XLOOKUP(Table7[[#This Row],[Merged Customer ID]],Table6_20[Merged Customer ID],Table6_20[Date of Birth])</f>
        <v>21828</v>
      </c>
      <c r="M734" s="29">
        <f>_xlfn.XLOOKUP(Table7[[#This Row],[Merged Customer ID]],Table6_20[Merged Customer ID],Table6_20[charges],"0",0)</f>
        <v>13880.95</v>
      </c>
      <c r="N734" s="29" t="str">
        <f>_xlfn.XLOOKUP(Table7[[#This Row],[Merged Customer ID]],Table6_20[Merged Customer ID],Table6_20[Hospital tier])</f>
        <v>tier - 2</v>
      </c>
      <c r="O734" s="29" t="str">
        <f>_xlfn.XLOOKUP(Table7[[#This Row],[Merged Customer ID]],Table6_20[Merged Customer ID],Table6_20[City tier])</f>
        <v>tier - 2</v>
      </c>
      <c r="P734" s="29" t="str">
        <f>_xlfn.XLOOKUP(Table7[[#This Row],[Merged Customer ID]],Table6_20[Merged Customer ID],Table6_20[State ID])</f>
        <v>R1011</v>
      </c>
      <c r="Q734" s="35">
        <f>_xlfn.XLOOKUP(Table7[[#This Row],[Merged Customer ID]],Table6_20[Merged Customer ID],Table6_20[Age])</f>
        <v>63.674999999999997</v>
      </c>
    </row>
    <row r="735" spans="1:17" x14ac:dyDescent="0.35">
      <c r="A735" s="23" t="s">
        <v>1637</v>
      </c>
      <c r="B735" s="23" t="str">
        <f>_xlfn.XLOOKUP(Table7[[#This Row],[Merged Customer ID]],Table2_1[Merged Customer ID],Table2_1[First Name])</f>
        <v>Johnson</v>
      </c>
      <c r="C735" s="23">
        <f>_xlfn.XLOOKUP(Table7[[#This Row],[Merged Customer ID]],Table3__3_16[Customer ID],Table3__3_16[BMI])</f>
        <v>41.02</v>
      </c>
      <c r="D735" s="23">
        <f>_xlfn.XLOOKUP(Table7[[#This Row],[Merged Customer ID]],Table3__3_16[Customer ID],Table3__3_16[HBA1C])</f>
        <v>11.37</v>
      </c>
      <c r="E735" s="22" t="str">
        <f>_xlfn.XLOOKUP(Table7[[#This Row],[Merged Customer ID]],Table3__3_16[Customer ID],Table3__3_16[Heart Issues])</f>
        <v>No</v>
      </c>
      <c r="F735" s="23" t="str">
        <f>_xlfn.XLOOKUP(Table7[[#This Row],[Merged Customer ID]],Table3__3_16[Customer ID],Table3__3_16[Any Transplants])</f>
        <v>No</v>
      </c>
      <c r="G735" s="23" t="str">
        <f>_xlfn.XLOOKUP(Table7[[#This Row],[Merged Customer ID]],Table3__3_16[Customer ID],Table3__3_16[Cancer history])</f>
        <v>No</v>
      </c>
      <c r="H735" s="23">
        <f>_xlfn.XLOOKUP(Table7[[#This Row],[Merged Customer ID]],Table3__3_16[Customer ID],Table3__3_16[NumberOfMajorSurgeries])</f>
        <v>0</v>
      </c>
      <c r="I735" s="23" t="str">
        <f>_xlfn.XLOOKUP(Table7[[#This Row],[Merged Customer ID]],Table3__3_16[Customer ID],Table3__3_16[smoker])</f>
        <v>No</v>
      </c>
      <c r="J735" s="23" t="str">
        <f>_xlfn.XLOOKUP(Table7[[#This Row],[Merged Customer ID]],Table3__3_16[Customer ID],Table3__3_16[Weight Status])</f>
        <v>Obesity</v>
      </c>
      <c r="K735" s="23" t="str">
        <f>_xlfn.XLOOKUP(Table7[[#This Row],[Merged Customer ID]],Table3__3_16[Customer ID],Table3__3_16[Sugar Status])</f>
        <v>Diabetes</v>
      </c>
      <c r="L735" s="26">
        <f>_xlfn.XLOOKUP(Table7[[#This Row],[Merged Customer ID]],Table6_20[Merged Customer ID],Table6_20[Date of Birth])</f>
        <v>28843</v>
      </c>
      <c r="M735" s="30">
        <f>_xlfn.XLOOKUP(Table7[[#This Row],[Merged Customer ID]],Table6_20[Merged Customer ID],Table6_20[charges],"0",0)</f>
        <v>13874.89</v>
      </c>
      <c r="N735" s="30" t="str">
        <f>_xlfn.XLOOKUP(Table7[[#This Row],[Merged Customer ID]],Table6_20[Merged Customer ID],Table6_20[Hospital tier])</f>
        <v>tier - 2</v>
      </c>
      <c r="O735" s="30" t="str">
        <f>_xlfn.XLOOKUP(Table7[[#This Row],[Merged Customer ID]],Table6_20[Merged Customer ID],Table6_20[City tier])</f>
        <v>tier - 1</v>
      </c>
      <c r="P735" s="30" t="str">
        <f>_xlfn.XLOOKUP(Table7[[#This Row],[Merged Customer ID]],Table6_20[Merged Customer ID],Table6_20[State ID])</f>
        <v>R1012</v>
      </c>
      <c r="Q735" s="36">
        <f>_xlfn.XLOOKUP(Table7[[#This Row],[Merged Customer ID]],Table6_20[Merged Customer ID],Table6_20[Age])</f>
        <v>44.469444444444441</v>
      </c>
    </row>
    <row r="736" spans="1:17" x14ac:dyDescent="0.35">
      <c r="A736" s="22" t="s">
        <v>1636</v>
      </c>
      <c r="B736" s="22" t="str">
        <f>_xlfn.XLOOKUP(Table7[[#This Row],[Merged Customer ID]],Table2_1[Merged Customer ID],Table2_1[First Name])</f>
        <v>Bartlett</v>
      </c>
      <c r="C736" s="22">
        <f>_xlfn.XLOOKUP(Table7[[#This Row],[Merged Customer ID]],Table3__3_16[Customer ID],Table3__3_16[BMI])</f>
        <v>32.68</v>
      </c>
      <c r="D736" s="22">
        <f>_xlfn.XLOOKUP(Table7[[#This Row],[Merged Customer ID]],Table3__3_16[Customer ID],Table3__3_16[HBA1C])</f>
        <v>11.87</v>
      </c>
      <c r="E736" s="22" t="str">
        <f>_xlfn.XLOOKUP(Table7[[#This Row],[Merged Customer ID]],Table3__3_16[Customer ID],Table3__3_16[Heart Issues])</f>
        <v>No</v>
      </c>
      <c r="F736" s="22" t="str">
        <f>_xlfn.XLOOKUP(Table7[[#This Row],[Merged Customer ID]],Table3__3_16[Customer ID],Table3__3_16[Any Transplants])</f>
        <v>No</v>
      </c>
      <c r="G736" s="22" t="str">
        <f>_xlfn.XLOOKUP(Table7[[#This Row],[Merged Customer ID]],Table3__3_16[Customer ID],Table3__3_16[Cancer history])</f>
        <v>No</v>
      </c>
      <c r="H736" s="22">
        <f>_xlfn.XLOOKUP(Table7[[#This Row],[Merged Customer ID]],Table3__3_16[Customer ID],Table3__3_16[NumberOfMajorSurgeries])</f>
        <v>0</v>
      </c>
      <c r="I736" s="22" t="str">
        <f>_xlfn.XLOOKUP(Table7[[#This Row],[Merged Customer ID]],Table3__3_16[Customer ID],Table3__3_16[smoker])</f>
        <v>No</v>
      </c>
      <c r="J736" s="22" t="str">
        <f>_xlfn.XLOOKUP(Table7[[#This Row],[Merged Customer ID]],Table3__3_16[Customer ID],Table3__3_16[Weight Status])</f>
        <v>Obesity</v>
      </c>
      <c r="K736" s="22" t="str">
        <f>_xlfn.XLOOKUP(Table7[[#This Row],[Merged Customer ID]],Table3__3_16[Customer ID],Table3__3_16[Sugar Status])</f>
        <v>Diabetes</v>
      </c>
      <c r="L736" s="25">
        <f>_xlfn.XLOOKUP(Table7[[#This Row],[Merged Customer ID]],Table6_20[Merged Customer ID],Table6_20[Date of Birth])</f>
        <v>22118</v>
      </c>
      <c r="M736" s="29">
        <f>_xlfn.XLOOKUP(Table7[[#This Row],[Merged Customer ID]],Table6_20[Merged Customer ID],Table6_20[charges],"0",0)</f>
        <v>13844.8</v>
      </c>
      <c r="N736" s="29" t="str">
        <f>_xlfn.XLOOKUP(Table7[[#This Row],[Merged Customer ID]],Table6_20[Merged Customer ID],Table6_20[Hospital tier])</f>
        <v>tier - 2</v>
      </c>
      <c r="O736" s="29" t="str">
        <f>_xlfn.XLOOKUP(Table7[[#This Row],[Merged Customer ID]],Table6_20[Merged Customer ID],Table6_20[City tier])</f>
        <v>tier - 2</v>
      </c>
      <c r="P736" s="29" t="str">
        <f>_xlfn.XLOOKUP(Table7[[#This Row],[Merged Customer ID]],Table6_20[Merged Customer ID],Table6_20[State ID])</f>
        <v>R1012</v>
      </c>
      <c r="Q736" s="35">
        <f>_xlfn.XLOOKUP(Table7[[#This Row],[Merged Customer ID]],Table6_20[Merged Customer ID],Table6_20[Age])</f>
        <v>62.880555555555553</v>
      </c>
    </row>
    <row r="737" spans="1:17" x14ac:dyDescent="0.35">
      <c r="A737" s="23" t="s">
        <v>1635</v>
      </c>
      <c r="B737" s="23" t="str">
        <f>_xlfn.XLOOKUP(Table7[[#This Row],[Merged Customer ID]],Table2_1[Merged Customer ID],Table2_1[First Name])</f>
        <v>Bergman</v>
      </c>
      <c r="C737" s="23">
        <f>_xlfn.XLOOKUP(Table7[[#This Row],[Merged Customer ID]],Table3__3_16[Customer ID],Table3__3_16[BMI])</f>
        <v>21.7</v>
      </c>
      <c r="D737" s="23">
        <f>_xlfn.XLOOKUP(Table7[[#This Row],[Merged Customer ID]],Table3__3_16[Customer ID],Table3__3_16[HBA1C])</f>
        <v>4.9000000000000004</v>
      </c>
      <c r="E737" s="22" t="str">
        <f>_xlfn.XLOOKUP(Table7[[#This Row],[Merged Customer ID]],Table3__3_16[Customer ID],Table3__3_16[Heart Issues])</f>
        <v>No</v>
      </c>
      <c r="F737" s="23" t="str">
        <f>_xlfn.XLOOKUP(Table7[[#This Row],[Merged Customer ID]],Table3__3_16[Customer ID],Table3__3_16[Any Transplants])</f>
        <v>No</v>
      </c>
      <c r="G737" s="23" t="str">
        <f>_xlfn.XLOOKUP(Table7[[#This Row],[Merged Customer ID]],Table3__3_16[Customer ID],Table3__3_16[Cancer history])</f>
        <v>Yes</v>
      </c>
      <c r="H737" s="23">
        <f>_xlfn.XLOOKUP(Table7[[#This Row],[Merged Customer ID]],Table3__3_16[Customer ID],Table3__3_16[NumberOfMajorSurgeries])</f>
        <v>1</v>
      </c>
      <c r="I737" s="23" t="str">
        <f>_xlfn.XLOOKUP(Table7[[#This Row],[Merged Customer ID]],Table3__3_16[Customer ID],Table3__3_16[smoker])</f>
        <v>Yes</v>
      </c>
      <c r="J737" s="23" t="str">
        <f>_xlfn.XLOOKUP(Table7[[#This Row],[Merged Customer ID]],Table3__3_16[Customer ID],Table3__3_16[Weight Status])</f>
        <v>Normal Weight</v>
      </c>
      <c r="K737" s="23" t="str">
        <f>_xlfn.XLOOKUP(Table7[[#This Row],[Merged Customer ID]],Table3__3_16[Customer ID],Table3__3_16[Sugar Status])</f>
        <v>Normal</v>
      </c>
      <c r="L737" s="26">
        <f>_xlfn.XLOOKUP(Table7[[#This Row],[Merged Customer ID]],Table6_20[Merged Customer ID],Table6_20[Date of Birth])</f>
        <v>37779</v>
      </c>
      <c r="M737" s="30">
        <f>_xlfn.XLOOKUP(Table7[[#This Row],[Merged Customer ID]],Table6_20[Merged Customer ID],Table6_20[charges],"0",0)</f>
        <v>13844.51</v>
      </c>
      <c r="N737" s="30" t="str">
        <f>_xlfn.XLOOKUP(Table7[[#This Row],[Merged Customer ID]],Table6_20[Merged Customer ID],Table6_20[Hospital tier])</f>
        <v>tier - 2</v>
      </c>
      <c r="O737" s="30" t="str">
        <f>_xlfn.XLOOKUP(Table7[[#This Row],[Merged Customer ID]],Table6_20[Merged Customer ID],Table6_20[City tier])</f>
        <v>tier - 1</v>
      </c>
      <c r="P737" s="30" t="str">
        <f>_xlfn.XLOOKUP(Table7[[#This Row],[Merged Customer ID]],Table6_20[Merged Customer ID],Table6_20[State ID])</f>
        <v>R1011</v>
      </c>
      <c r="Q737" s="36">
        <f>_xlfn.XLOOKUP(Table7[[#This Row],[Merged Customer ID]],Table6_20[Merged Customer ID],Table6_20[Age])</f>
        <v>20.002777777777776</v>
      </c>
    </row>
    <row r="738" spans="1:17" x14ac:dyDescent="0.35">
      <c r="A738" s="22" t="s">
        <v>1634</v>
      </c>
      <c r="B738" s="22" t="str">
        <f>_xlfn.XLOOKUP(Table7[[#This Row],[Merged Customer ID]],Table2_1[Merged Customer ID],Table2_1[First Name])</f>
        <v>Aitken</v>
      </c>
      <c r="C738" s="22">
        <f>_xlfn.XLOOKUP(Table7[[#This Row],[Merged Customer ID]],Table3__3_16[Customer ID],Table3__3_16[BMI])</f>
        <v>40.479999999999997</v>
      </c>
      <c r="D738" s="22">
        <f>_xlfn.XLOOKUP(Table7[[#This Row],[Merged Customer ID]],Table3__3_16[Customer ID],Table3__3_16[HBA1C])</f>
        <v>6.7</v>
      </c>
      <c r="E738" s="22" t="str">
        <f>_xlfn.XLOOKUP(Table7[[#This Row],[Merged Customer ID]],Table3__3_16[Customer ID],Table3__3_16[Heart Issues])</f>
        <v>No</v>
      </c>
      <c r="F738" s="22" t="str">
        <f>_xlfn.XLOOKUP(Table7[[#This Row],[Merged Customer ID]],Table3__3_16[Customer ID],Table3__3_16[Any Transplants])</f>
        <v>No</v>
      </c>
      <c r="G738" s="22" t="str">
        <f>_xlfn.XLOOKUP(Table7[[#This Row],[Merged Customer ID]],Table3__3_16[Customer ID],Table3__3_16[Cancer history])</f>
        <v>No</v>
      </c>
      <c r="H738" s="22">
        <f>_xlfn.XLOOKUP(Table7[[#This Row],[Merged Customer ID]],Table3__3_16[Customer ID],Table3__3_16[NumberOfMajorSurgeries])</f>
        <v>3</v>
      </c>
      <c r="I738" s="22" t="str">
        <f>_xlfn.XLOOKUP(Table7[[#This Row],[Merged Customer ID]],Table3__3_16[Customer ID],Table3__3_16[smoker])</f>
        <v>No</v>
      </c>
      <c r="J738" s="22" t="str">
        <f>_xlfn.XLOOKUP(Table7[[#This Row],[Merged Customer ID]],Table3__3_16[Customer ID],Table3__3_16[Weight Status])</f>
        <v>Obesity</v>
      </c>
      <c r="K738" s="22" t="str">
        <f>_xlfn.XLOOKUP(Table7[[#This Row],[Merged Customer ID]],Table3__3_16[Customer ID],Table3__3_16[Sugar Status])</f>
        <v>Diabetes</v>
      </c>
      <c r="L738" s="25">
        <f>_xlfn.XLOOKUP(Table7[[#This Row],[Merged Customer ID]],Table6_20[Merged Customer ID],Table6_20[Date of Birth])</f>
        <v>21529</v>
      </c>
      <c r="M738" s="29">
        <f>_xlfn.XLOOKUP(Table7[[#This Row],[Merged Customer ID]],Table6_20[Merged Customer ID],Table6_20[charges],"0",0)</f>
        <v>13831.12</v>
      </c>
      <c r="N738" s="29" t="str">
        <f>_xlfn.XLOOKUP(Table7[[#This Row],[Merged Customer ID]],Table6_20[Merged Customer ID],Table6_20[Hospital tier])</f>
        <v>tier - 3</v>
      </c>
      <c r="O738" s="29" t="str">
        <f>_xlfn.XLOOKUP(Table7[[#This Row],[Merged Customer ID]],Table6_20[Merged Customer ID],Table6_20[City tier])</f>
        <v>tier - 1</v>
      </c>
      <c r="P738" s="29" t="str">
        <f>_xlfn.XLOOKUP(Table7[[#This Row],[Merged Customer ID]],Table6_20[Merged Customer ID],Table6_20[State ID])</f>
        <v>R1013</v>
      </c>
      <c r="Q738" s="35">
        <f>_xlfn.XLOOKUP(Table7[[#This Row],[Merged Customer ID]],Table6_20[Merged Customer ID],Table6_20[Age])</f>
        <v>64.49444444444444</v>
      </c>
    </row>
    <row r="739" spans="1:17" x14ac:dyDescent="0.35">
      <c r="A739" s="23" t="s">
        <v>1633</v>
      </c>
      <c r="B739" s="23" t="str">
        <f>_xlfn.XLOOKUP(Table7[[#This Row],[Merged Customer ID]],Table2_1[Merged Customer ID],Table2_1[First Name])</f>
        <v>Berger</v>
      </c>
      <c r="C739" s="23">
        <f>_xlfn.XLOOKUP(Table7[[#This Row],[Merged Customer ID]],Table3__3_16[Customer ID],Table3__3_16[BMI])</f>
        <v>34.5</v>
      </c>
      <c r="D739" s="23">
        <f>_xlfn.XLOOKUP(Table7[[#This Row],[Merged Customer ID]],Table3__3_16[Customer ID],Table3__3_16[HBA1C])</f>
        <v>10.3</v>
      </c>
      <c r="E739" s="22" t="str">
        <f>_xlfn.XLOOKUP(Table7[[#This Row],[Merged Customer ID]],Table3__3_16[Customer ID],Table3__3_16[Heart Issues])</f>
        <v>No</v>
      </c>
      <c r="F739" s="23" t="str">
        <f>_xlfn.XLOOKUP(Table7[[#This Row],[Merged Customer ID]],Table3__3_16[Customer ID],Table3__3_16[Any Transplants])</f>
        <v>No</v>
      </c>
      <c r="G739" s="23" t="str">
        <f>_xlfn.XLOOKUP(Table7[[#This Row],[Merged Customer ID]],Table3__3_16[Customer ID],Table3__3_16[Cancer history])</f>
        <v>No</v>
      </c>
      <c r="H739" s="23">
        <f>_xlfn.XLOOKUP(Table7[[#This Row],[Merged Customer ID]],Table3__3_16[Customer ID],Table3__3_16[NumberOfMajorSurgeries])</f>
        <v>3</v>
      </c>
      <c r="I739" s="23" t="str">
        <f>_xlfn.XLOOKUP(Table7[[#This Row],[Merged Customer ID]],Table3__3_16[Customer ID],Table3__3_16[smoker])</f>
        <v>No</v>
      </c>
      <c r="J739" s="23" t="str">
        <f>_xlfn.XLOOKUP(Table7[[#This Row],[Merged Customer ID]],Table3__3_16[Customer ID],Table3__3_16[Weight Status])</f>
        <v>Obesity</v>
      </c>
      <c r="K739" s="23" t="str">
        <f>_xlfn.XLOOKUP(Table7[[#This Row],[Merged Customer ID]],Table3__3_16[Customer ID],Table3__3_16[Sugar Status])</f>
        <v>Diabetes</v>
      </c>
      <c r="L739" s="26">
        <f>_xlfn.XLOOKUP(Table7[[#This Row],[Merged Customer ID]],Table6_20[Merged Customer ID],Table6_20[Date of Birth])</f>
        <v>21514</v>
      </c>
      <c r="M739" s="30">
        <f>_xlfn.XLOOKUP(Table7[[#This Row],[Merged Customer ID]],Table6_20[Merged Customer ID],Table6_20[charges],"0",0)</f>
        <v>13822.8</v>
      </c>
      <c r="N739" s="30" t="str">
        <f>_xlfn.XLOOKUP(Table7[[#This Row],[Merged Customer ID]],Table6_20[Merged Customer ID],Table6_20[Hospital tier])</f>
        <v>tier - 3</v>
      </c>
      <c r="O739" s="30" t="str">
        <f>_xlfn.XLOOKUP(Table7[[#This Row],[Merged Customer ID]],Table6_20[Merged Customer ID],Table6_20[City tier])</f>
        <v>tier - 3</v>
      </c>
      <c r="P739" s="30" t="str">
        <f>_xlfn.XLOOKUP(Table7[[#This Row],[Merged Customer ID]],Table6_20[Merged Customer ID],Table6_20[State ID])</f>
        <v>R1011</v>
      </c>
      <c r="Q739" s="36">
        <f>_xlfn.XLOOKUP(Table7[[#This Row],[Merged Customer ID]],Table6_20[Merged Customer ID],Table6_20[Age])</f>
        <v>64.536111111111111</v>
      </c>
    </row>
    <row r="740" spans="1:17" x14ac:dyDescent="0.35">
      <c r="A740" s="22" t="s">
        <v>1632</v>
      </c>
      <c r="B740" s="22" t="str">
        <f>_xlfn.XLOOKUP(Table7[[#This Row],[Merged Customer ID]],Table2_1[Merged Customer ID],Table2_1[First Name])</f>
        <v>Richey</v>
      </c>
      <c r="C740" s="22">
        <f>_xlfn.XLOOKUP(Table7[[#This Row],[Merged Customer ID]],Table3__3_16[Customer ID],Table3__3_16[BMI])</f>
        <v>45.9</v>
      </c>
      <c r="D740" s="22">
        <f>_xlfn.XLOOKUP(Table7[[#This Row],[Merged Customer ID]],Table3__3_16[Customer ID],Table3__3_16[HBA1C])</f>
        <v>11.14</v>
      </c>
      <c r="E740" s="22" t="str">
        <f>_xlfn.XLOOKUP(Table7[[#This Row],[Merged Customer ID]],Table3__3_16[Customer ID],Table3__3_16[Heart Issues])</f>
        <v>Yes</v>
      </c>
      <c r="F740" s="22" t="str">
        <f>_xlfn.XLOOKUP(Table7[[#This Row],[Merged Customer ID]],Table3__3_16[Customer ID],Table3__3_16[Any Transplants])</f>
        <v>No</v>
      </c>
      <c r="G740" s="22" t="str">
        <f>_xlfn.XLOOKUP(Table7[[#This Row],[Merged Customer ID]],Table3__3_16[Customer ID],Table3__3_16[Cancer history])</f>
        <v>No</v>
      </c>
      <c r="H740" s="22">
        <f>_xlfn.XLOOKUP(Table7[[#This Row],[Merged Customer ID]],Table3__3_16[Customer ID],Table3__3_16[NumberOfMajorSurgeries])</f>
        <v>1</v>
      </c>
      <c r="I740" s="22" t="str">
        <f>_xlfn.XLOOKUP(Table7[[#This Row],[Merged Customer ID]],Table3__3_16[Customer ID],Table3__3_16[smoker])</f>
        <v>No</v>
      </c>
      <c r="J740" s="22" t="str">
        <f>_xlfn.XLOOKUP(Table7[[#This Row],[Merged Customer ID]],Table3__3_16[Customer ID],Table3__3_16[Weight Status])</f>
        <v>Obesity</v>
      </c>
      <c r="K740" s="22" t="str">
        <f>_xlfn.XLOOKUP(Table7[[#This Row],[Merged Customer ID]],Table3__3_16[Customer ID],Table3__3_16[Sugar Status])</f>
        <v>Diabetes</v>
      </c>
      <c r="L740" s="25">
        <f>_xlfn.XLOOKUP(Table7[[#This Row],[Merged Customer ID]],Table6_20[Merged Customer ID],Table6_20[Date of Birth])</f>
        <v>31754</v>
      </c>
      <c r="M740" s="29">
        <f>_xlfn.XLOOKUP(Table7[[#This Row],[Merged Customer ID]],Table6_20[Merged Customer ID],Table6_20[charges],"0",0)</f>
        <v>13819.49</v>
      </c>
      <c r="N740" s="29" t="str">
        <f>_xlfn.XLOOKUP(Table7[[#This Row],[Merged Customer ID]],Table6_20[Merged Customer ID],Table6_20[Hospital tier])</f>
        <v>tier - 3</v>
      </c>
      <c r="O740" s="29" t="str">
        <f>_xlfn.XLOOKUP(Table7[[#This Row],[Merged Customer ID]],Table6_20[Merged Customer ID],Table6_20[City tier])</f>
        <v>tier - 2</v>
      </c>
      <c r="P740" s="29" t="str">
        <f>_xlfn.XLOOKUP(Table7[[#This Row],[Merged Customer ID]],Table6_20[Merged Customer ID],Table6_20[State ID])</f>
        <v>R1012</v>
      </c>
      <c r="Q740" s="35">
        <f>_xlfn.XLOOKUP(Table7[[#This Row],[Merged Customer ID]],Table6_20[Merged Customer ID],Table6_20[Age])</f>
        <v>36.5</v>
      </c>
    </row>
    <row r="741" spans="1:17" x14ac:dyDescent="0.35">
      <c r="A741" s="23" t="s">
        <v>1631</v>
      </c>
      <c r="B741" s="23" t="str">
        <f>_xlfn.XLOOKUP(Table7[[#This Row],[Merged Customer ID]],Table2_1[Merged Customer ID],Table2_1[First Name])</f>
        <v>Trotter</v>
      </c>
      <c r="C741" s="23">
        <f>_xlfn.XLOOKUP(Table7[[#This Row],[Merged Customer ID]],Table3__3_16[Customer ID],Table3__3_16[BMI])</f>
        <v>33.479999999999997</v>
      </c>
      <c r="D741" s="23">
        <f>_xlfn.XLOOKUP(Table7[[#This Row],[Merged Customer ID]],Table3__3_16[Customer ID],Table3__3_16[HBA1C])</f>
        <v>4.74</v>
      </c>
      <c r="E741" s="22" t="str">
        <f>_xlfn.XLOOKUP(Table7[[#This Row],[Merged Customer ID]],Table3__3_16[Customer ID],Table3__3_16[Heart Issues])</f>
        <v>Yes</v>
      </c>
      <c r="F741" s="23" t="str">
        <f>_xlfn.XLOOKUP(Table7[[#This Row],[Merged Customer ID]],Table3__3_16[Customer ID],Table3__3_16[Any Transplants])</f>
        <v>No</v>
      </c>
      <c r="G741" s="23" t="str">
        <f>_xlfn.XLOOKUP(Table7[[#This Row],[Merged Customer ID]],Table3__3_16[Customer ID],Table3__3_16[Cancer history])</f>
        <v>No</v>
      </c>
      <c r="H741" s="23">
        <f>_xlfn.XLOOKUP(Table7[[#This Row],[Merged Customer ID]],Table3__3_16[Customer ID],Table3__3_16[NumberOfMajorSurgeries])</f>
        <v>2</v>
      </c>
      <c r="I741" s="23" t="str">
        <f>_xlfn.XLOOKUP(Table7[[#This Row],[Merged Customer ID]],Table3__3_16[Customer ID],Table3__3_16[smoker])</f>
        <v>No</v>
      </c>
      <c r="J741" s="23" t="str">
        <f>_xlfn.XLOOKUP(Table7[[#This Row],[Merged Customer ID]],Table3__3_16[Customer ID],Table3__3_16[Weight Status])</f>
        <v>Obesity</v>
      </c>
      <c r="K741" s="23" t="str">
        <f>_xlfn.XLOOKUP(Table7[[#This Row],[Merged Customer ID]],Table3__3_16[Customer ID],Table3__3_16[Sugar Status])</f>
        <v>Normal</v>
      </c>
      <c r="L741" s="26">
        <f>_xlfn.XLOOKUP(Table7[[#This Row],[Merged Customer ID]],Table6_20[Merged Customer ID],Table6_20[Date of Birth])</f>
        <v>24421</v>
      </c>
      <c r="M741" s="30">
        <f>_xlfn.XLOOKUP(Table7[[#This Row],[Merged Customer ID]],Table6_20[Merged Customer ID],Table6_20[charges],"0",0)</f>
        <v>13801.61</v>
      </c>
      <c r="N741" s="30" t="str">
        <f>_xlfn.XLOOKUP(Table7[[#This Row],[Merged Customer ID]],Table6_20[Merged Customer ID],Table6_20[Hospital tier])</f>
        <v>tier - 3</v>
      </c>
      <c r="O741" s="30" t="str">
        <f>_xlfn.XLOOKUP(Table7[[#This Row],[Merged Customer ID]],Table6_20[Merged Customer ID],Table6_20[City tier])</f>
        <v>tier - 3</v>
      </c>
      <c r="P741" s="30" t="str">
        <f>_xlfn.XLOOKUP(Table7[[#This Row],[Merged Customer ID]],Table6_20[Merged Customer ID],Table6_20[State ID])</f>
        <v>R1026</v>
      </c>
      <c r="Q741" s="36">
        <f>_xlfn.XLOOKUP(Table7[[#This Row],[Merged Customer ID]],Table6_20[Merged Customer ID],Table6_20[Age])</f>
        <v>56.577777777777776</v>
      </c>
    </row>
    <row r="742" spans="1:17" x14ac:dyDescent="0.35">
      <c r="A742" s="22" t="s">
        <v>1630</v>
      </c>
      <c r="B742" s="22" t="str">
        <f>_xlfn.XLOOKUP(Table7[[#This Row],[Merged Customer ID]],Table2_1[Merged Customer ID],Table2_1[First Name])</f>
        <v>Chavez</v>
      </c>
      <c r="C742" s="22">
        <f>_xlfn.XLOOKUP(Table7[[#This Row],[Merged Customer ID]],Table3__3_16[Customer ID],Table3__3_16[BMI])</f>
        <v>28.31</v>
      </c>
      <c r="D742" s="22">
        <f>_xlfn.XLOOKUP(Table7[[#This Row],[Merged Customer ID]],Table3__3_16[Customer ID],Table3__3_16[HBA1C])</f>
        <v>5.96</v>
      </c>
      <c r="E742" s="22" t="str">
        <f>_xlfn.XLOOKUP(Table7[[#This Row],[Merged Customer ID]],Table3__3_16[Customer ID],Table3__3_16[Heart Issues])</f>
        <v>Yes</v>
      </c>
      <c r="F742" s="22" t="str">
        <f>_xlfn.XLOOKUP(Table7[[#This Row],[Merged Customer ID]],Table3__3_16[Customer ID],Table3__3_16[Any Transplants])</f>
        <v>No</v>
      </c>
      <c r="G742" s="22" t="str">
        <f>_xlfn.XLOOKUP(Table7[[#This Row],[Merged Customer ID]],Table3__3_16[Customer ID],Table3__3_16[Cancer history])</f>
        <v>No</v>
      </c>
      <c r="H742" s="22">
        <f>_xlfn.XLOOKUP(Table7[[#This Row],[Merged Customer ID]],Table3__3_16[Customer ID],Table3__3_16[NumberOfMajorSurgeries])</f>
        <v>2</v>
      </c>
      <c r="I742" s="22" t="str">
        <f>_xlfn.XLOOKUP(Table7[[#This Row],[Merged Customer ID]],Table3__3_16[Customer ID],Table3__3_16[smoker])</f>
        <v>No</v>
      </c>
      <c r="J742" s="22" t="str">
        <f>_xlfn.XLOOKUP(Table7[[#This Row],[Merged Customer ID]],Table3__3_16[Customer ID],Table3__3_16[Weight Status])</f>
        <v>Overweight</v>
      </c>
      <c r="K742" s="22" t="str">
        <f>_xlfn.XLOOKUP(Table7[[#This Row],[Merged Customer ID]],Table3__3_16[Customer ID],Table3__3_16[Sugar Status])</f>
        <v>Prediabetes</v>
      </c>
      <c r="L742" s="25">
        <f>_xlfn.XLOOKUP(Table7[[#This Row],[Merged Customer ID]],Table6_20[Merged Customer ID],Table6_20[Date of Birth])</f>
        <v>21768</v>
      </c>
      <c r="M742" s="29">
        <f>_xlfn.XLOOKUP(Table7[[#This Row],[Merged Customer ID]],Table6_20[Merged Customer ID],Table6_20[charges],"0",0)</f>
        <v>13770.1</v>
      </c>
      <c r="N742" s="29" t="str">
        <f>_xlfn.XLOOKUP(Table7[[#This Row],[Merged Customer ID]],Table6_20[Merged Customer ID],Table6_20[Hospital tier])</f>
        <v>tier - 3</v>
      </c>
      <c r="O742" s="29" t="str">
        <f>_xlfn.XLOOKUP(Table7[[#This Row],[Merged Customer ID]],Table6_20[Merged Customer ID],Table6_20[City tier])</f>
        <v>tier - 1</v>
      </c>
      <c r="P742" s="29" t="str">
        <f>_xlfn.XLOOKUP(Table7[[#This Row],[Merged Customer ID]],Table6_20[Merged Customer ID],Table6_20[State ID])</f>
        <v>R1012</v>
      </c>
      <c r="Q742" s="35">
        <f>_xlfn.XLOOKUP(Table7[[#This Row],[Merged Customer ID]],Table6_20[Merged Customer ID],Table6_20[Age])</f>
        <v>63.838888888888889</v>
      </c>
    </row>
    <row r="743" spans="1:17" x14ac:dyDescent="0.35">
      <c r="A743" s="23" t="s">
        <v>1629</v>
      </c>
      <c r="B743" s="23" t="str">
        <f>_xlfn.XLOOKUP(Table7[[#This Row],[Merged Customer ID]],Table2_1[Merged Customer ID],Table2_1[First Name])</f>
        <v>Orifice</v>
      </c>
      <c r="C743" s="23">
        <f>_xlfn.XLOOKUP(Table7[[#This Row],[Merged Customer ID]],Table3__3_16[Customer ID],Table3__3_16[BMI])</f>
        <v>21.565000000000001</v>
      </c>
      <c r="D743" s="23">
        <f>_xlfn.XLOOKUP(Table7[[#This Row],[Merged Customer ID]],Table3__3_16[Customer ID],Table3__3_16[HBA1C])</f>
        <v>4.95</v>
      </c>
      <c r="E743" s="22" t="str">
        <f>_xlfn.XLOOKUP(Table7[[#This Row],[Merged Customer ID]],Table3__3_16[Customer ID],Table3__3_16[Heart Issues])</f>
        <v>No</v>
      </c>
      <c r="F743" s="23" t="str">
        <f>_xlfn.XLOOKUP(Table7[[#This Row],[Merged Customer ID]],Table3__3_16[Customer ID],Table3__3_16[Any Transplants])</f>
        <v>Yes</v>
      </c>
      <c r="G743" s="23" t="str">
        <f>_xlfn.XLOOKUP(Table7[[#This Row],[Merged Customer ID]],Table3__3_16[Customer ID],Table3__3_16[Cancer history])</f>
        <v>No</v>
      </c>
      <c r="H743" s="23">
        <f>_xlfn.XLOOKUP(Table7[[#This Row],[Merged Customer ID]],Table3__3_16[Customer ID],Table3__3_16[NumberOfMajorSurgeries])</f>
        <v>1</v>
      </c>
      <c r="I743" s="23" t="str">
        <f>_xlfn.XLOOKUP(Table7[[#This Row],[Merged Customer ID]],Table3__3_16[Customer ID],Table3__3_16[smoker])</f>
        <v>Yes</v>
      </c>
      <c r="J743" s="23" t="str">
        <f>_xlfn.XLOOKUP(Table7[[#This Row],[Merged Customer ID]],Table3__3_16[Customer ID],Table3__3_16[Weight Status])</f>
        <v>Normal Weight</v>
      </c>
      <c r="K743" s="23" t="str">
        <f>_xlfn.XLOOKUP(Table7[[#This Row],[Merged Customer ID]],Table3__3_16[Customer ID],Table3__3_16[Sugar Status])</f>
        <v>Normal</v>
      </c>
      <c r="L743" s="26">
        <f>_xlfn.XLOOKUP(Table7[[#This Row],[Merged Customer ID]],Table6_20[Merged Customer ID],Table6_20[Date of Birth])</f>
        <v>38184</v>
      </c>
      <c r="M743" s="30">
        <f>_xlfn.XLOOKUP(Table7[[#This Row],[Merged Customer ID]],Table6_20[Merged Customer ID],Table6_20[charges],"0",0)</f>
        <v>13747.87</v>
      </c>
      <c r="N743" s="30" t="str">
        <f>_xlfn.XLOOKUP(Table7[[#This Row],[Merged Customer ID]],Table6_20[Merged Customer ID],Table6_20[Hospital tier])</f>
        <v>tier - 3</v>
      </c>
      <c r="O743" s="30" t="str">
        <f>_xlfn.XLOOKUP(Table7[[#This Row],[Merged Customer ID]],Table6_20[Merged Customer ID],Table6_20[City tier])</f>
        <v>tier - 2</v>
      </c>
      <c r="P743" s="30" t="str">
        <f>_xlfn.XLOOKUP(Table7[[#This Row],[Merged Customer ID]],Table6_20[Merged Customer ID],Table6_20[State ID])</f>
        <v>R1018</v>
      </c>
      <c r="Q743" s="36">
        <f>_xlfn.XLOOKUP(Table7[[#This Row],[Merged Customer ID]],Table6_20[Merged Customer ID],Table6_20[Age])</f>
        <v>18.894444444444446</v>
      </c>
    </row>
    <row r="744" spans="1:17" x14ac:dyDescent="0.35">
      <c r="A744" s="22" t="s">
        <v>1628</v>
      </c>
      <c r="B744" s="22" t="str">
        <f>_xlfn.XLOOKUP(Table7[[#This Row],[Merged Customer ID]],Table2_1[Merged Customer ID],Table2_1[First Name])</f>
        <v>Farkash</v>
      </c>
      <c r="C744" s="22">
        <f>_xlfn.XLOOKUP(Table7[[#This Row],[Merged Customer ID]],Table3__3_16[Customer ID],Table3__3_16[BMI])</f>
        <v>35.590000000000003</v>
      </c>
      <c r="D744" s="22">
        <f>_xlfn.XLOOKUP(Table7[[#This Row],[Merged Customer ID]],Table3__3_16[Customer ID],Table3__3_16[HBA1C])</f>
        <v>5.21</v>
      </c>
      <c r="E744" s="22" t="str">
        <f>_xlfn.XLOOKUP(Table7[[#This Row],[Merged Customer ID]],Table3__3_16[Customer ID],Table3__3_16[Heart Issues])</f>
        <v>Yes</v>
      </c>
      <c r="F744" s="22" t="str">
        <f>_xlfn.XLOOKUP(Table7[[#This Row],[Merged Customer ID]],Table3__3_16[Customer ID],Table3__3_16[Any Transplants])</f>
        <v>No</v>
      </c>
      <c r="G744" s="22" t="str">
        <f>_xlfn.XLOOKUP(Table7[[#This Row],[Merged Customer ID]],Table3__3_16[Customer ID],Table3__3_16[Cancer history])</f>
        <v>Yes</v>
      </c>
      <c r="H744" s="22">
        <f>_xlfn.XLOOKUP(Table7[[#This Row],[Merged Customer ID]],Table3__3_16[Customer ID],Table3__3_16[NumberOfMajorSurgeries])</f>
        <v>1</v>
      </c>
      <c r="I744" s="22" t="str">
        <f>_xlfn.XLOOKUP(Table7[[#This Row],[Merged Customer ID]],Table3__3_16[Customer ID],Table3__3_16[smoker])</f>
        <v>No</v>
      </c>
      <c r="J744" s="22" t="str">
        <f>_xlfn.XLOOKUP(Table7[[#This Row],[Merged Customer ID]],Table3__3_16[Customer ID],Table3__3_16[Weight Status])</f>
        <v>Obesity</v>
      </c>
      <c r="K744" s="22" t="str">
        <f>_xlfn.XLOOKUP(Table7[[#This Row],[Merged Customer ID]],Table3__3_16[Customer ID],Table3__3_16[Sugar Status])</f>
        <v>Normal</v>
      </c>
      <c r="L744" s="25">
        <f>_xlfn.XLOOKUP(Table7[[#This Row],[Merged Customer ID]],Table6_20[Merged Customer ID],Table6_20[Date of Birth])</f>
        <v>25499</v>
      </c>
      <c r="M744" s="29">
        <f>_xlfn.XLOOKUP(Table7[[#This Row],[Merged Customer ID]],Table6_20[Merged Customer ID],Table6_20[charges],"0",0)</f>
        <v>13746.74</v>
      </c>
      <c r="N744" s="29" t="str">
        <f>_xlfn.XLOOKUP(Table7[[#This Row],[Merged Customer ID]],Table6_20[Merged Customer ID],Table6_20[Hospital tier])</f>
        <v>tier - 3</v>
      </c>
      <c r="O744" s="29" t="str">
        <f>_xlfn.XLOOKUP(Table7[[#This Row],[Merged Customer ID]],Table6_20[Merged Customer ID],Table6_20[City tier])</f>
        <v>tier - 2</v>
      </c>
      <c r="P744" s="29" t="str">
        <f>_xlfn.XLOOKUP(Table7[[#This Row],[Merged Customer ID]],Table6_20[Merged Customer ID],Table6_20[State ID])</f>
        <v>R1026</v>
      </c>
      <c r="Q744" s="35">
        <f>_xlfn.XLOOKUP(Table7[[#This Row],[Merged Customer ID]],Table6_20[Merged Customer ID],Table6_20[Age])</f>
        <v>53.625</v>
      </c>
    </row>
    <row r="745" spans="1:17" x14ac:dyDescent="0.35">
      <c r="A745" s="23" t="s">
        <v>1627</v>
      </c>
      <c r="B745" s="23" t="str">
        <f>_xlfn.XLOOKUP(Table7[[#This Row],[Merged Customer ID]],Table2_1[Merged Customer ID],Table2_1[First Name])</f>
        <v>Hribar</v>
      </c>
      <c r="C745" s="23">
        <f>_xlfn.XLOOKUP(Table7[[#This Row],[Merged Customer ID]],Table3__3_16[Customer ID],Table3__3_16[BMI])</f>
        <v>43.44</v>
      </c>
      <c r="D745" s="23">
        <f>_xlfn.XLOOKUP(Table7[[#This Row],[Merged Customer ID]],Table3__3_16[Customer ID],Table3__3_16[HBA1C])</f>
        <v>4.8600000000000003</v>
      </c>
      <c r="E745" s="22" t="str">
        <f>_xlfn.XLOOKUP(Table7[[#This Row],[Merged Customer ID]],Table3__3_16[Customer ID],Table3__3_16[Heart Issues])</f>
        <v>Yes</v>
      </c>
      <c r="F745" s="23" t="str">
        <f>_xlfn.XLOOKUP(Table7[[#This Row],[Merged Customer ID]],Table3__3_16[Customer ID],Table3__3_16[Any Transplants])</f>
        <v>No</v>
      </c>
      <c r="G745" s="23" t="str">
        <f>_xlfn.XLOOKUP(Table7[[#This Row],[Merged Customer ID]],Table3__3_16[Customer ID],Table3__3_16[Cancer history])</f>
        <v>No</v>
      </c>
      <c r="H745" s="23">
        <f>_xlfn.XLOOKUP(Table7[[#This Row],[Merged Customer ID]],Table3__3_16[Customer ID],Table3__3_16[NumberOfMajorSurgeries])</f>
        <v>0</v>
      </c>
      <c r="I745" s="23" t="str">
        <f>_xlfn.XLOOKUP(Table7[[#This Row],[Merged Customer ID]],Table3__3_16[Customer ID],Table3__3_16[smoker])</f>
        <v>No</v>
      </c>
      <c r="J745" s="23" t="str">
        <f>_xlfn.XLOOKUP(Table7[[#This Row],[Merged Customer ID]],Table3__3_16[Customer ID],Table3__3_16[Weight Status])</f>
        <v>Obesity</v>
      </c>
      <c r="K745" s="23" t="str">
        <f>_xlfn.XLOOKUP(Table7[[#This Row],[Merged Customer ID]],Table3__3_16[Customer ID],Table3__3_16[Sugar Status])</f>
        <v>Normal</v>
      </c>
      <c r="L745" s="26">
        <f>_xlfn.XLOOKUP(Table7[[#This Row],[Merged Customer ID]],Table6_20[Merged Customer ID],Table6_20[Date of Birth])</f>
        <v>31288</v>
      </c>
      <c r="M745" s="30">
        <f>_xlfn.XLOOKUP(Table7[[#This Row],[Merged Customer ID]],Table6_20[Merged Customer ID],Table6_20[charges],"0",0)</f>
        <v>13726.21</v>
      </c>
      <c r="N745" s="30" t="str">
        <f>_xlfn.XLOOKUP(Table7[[#This Row],[Merged Customer ID]],Table6_20[Merged Customer ID],Table6_20[Hospital tier])</f>
        <v>tier - 3</v>
      </c>
      <c r="O745" s="30" t="str">
        <f>_xlfn.XLOOKUP(Table7[[#This Row],[Merged Customer ID]],Table6_20[Merged Customer ID],Table6_20[City tier])</f>
        <v>tier - 3</v>
      </c>
      <c r="P745" s="30" t="str">
        <f>_xlfn.XLOOKUP(Table7[[#This Row],[Merged Customer ID]],Table6_20[Merged Customer ID],Table6_20[State ID])</f>
        <v>R1026</v>
      </c>
      <c r="Q745" s="36">
        <f>_xlfn.XLOOKUP(Table7[[#This Row],[Merged Customer ID]],Table6_20[Merged Customer ID],Table6_20[Age])</f>
        <v>37.774999999999999</v>
      </c>
    </row>
    <row r="746" spans="1:17" x14ac:dyDescent="0.35">
      <c r="A746" s="22" t="s">
        <v>1626</v>
      </c>
      <c r="B746" s="22" t="str">
        <f>_xlfn.XLOOKUP(Table7[[#This Row],[Merged Customer ID]],Table2_1[Merged Customer ID],Table2_1[First Name])</f>
        <v>Crawford</v>
      </c>
      <c r="C746" s="22">
        <f>_xlfn.XLOOKUP(Table7[[#This Row],[Merged Customer ID]],Table3__3_16[Customer ID],Table3__3_16[BMI])</f>
        <v>21.754999999999999</v>
      </c>
      <c r="D746" s="22">
        <f>_xlfn.XLOOKUP(Table7[[#This Row],[Merged Customer ID]],Table3__3_16[Customer ID],Table3__3_16[HBA1C])</f>
        <v>7.79</v>
      </c>
      <c r="E746" s="22" t="str">
        <f>_xlfn.XLOOKUP(Table7[[#This Row],[Merged Customer ID]],Table3__3_16[Customer ID],Table3__3_16[Heart Issues])</f>
        <v>Yes</v>
      </c>
      <c r="F746" s="22" t="str">
        <f>_xlfn.XLOOKUP(Table7[[#This Row],[Merged Customer ID]],Table3__3_16[Customer ID],Table3__3_16[Any Transplants])</f>
        <v>No</v>
      </c>
      <c r="G746" s="22" t="str">
        <f>_xlfn.XLOOKUP(Table7[[#This Row],[Merged Customer ID]],Table3__3_16[Customer ID],Table3__3_16[Cancer history])</f>
        <v>No</v>
      </c>
      <c r="H746" s="22">
        <f>_xlfn.XLOOKUP(Table7[[#This Row],[Merged Customer ID]],Table3__3_16[Customer ID],Table3__3_16[NumberOfMajorSurgeries])</f>
        <v>0</v>
      </c>
      <c r="I746" s="22" t="str">
        <f>_xlfn.XLOOKUP(Table7[[#This Row],[Merged Customer ID]],Table3__3_16[Customer ID],Table3__3_16[smoker])</f>
        <v>No</v>
      </c>
      <c r="J746" s="22" t="str">
        <f>_xlfn.XLOOKUP(Table7[[#This Row],[Merged Customer ID]],Table3__3_16[Customer ID],Table3__3_16[Weight Status])</f>
        <v>Normal Weight</v>
      </c>
      <c r="K746" s="22" t="str">
        <f>_xlfn.XLOOKUP(Table7[[#This Row],[Merged Customer ID]],Table3__3_16[Customer ID],Table3__3_16[Sugar Status])</f>
        <v>Diabetes</v>
      </c>
      <c r="L746" s="25">
        <f>_xlfn.XLOOKUP(Table7[[#This Row],[Merged Customer ID]],Table6_20[Merged Customer ID],Table6_20[Date of Birth])</f>
        <v>29800</v>
      </c>
      <c r="M746" s="29">
        <f>_xlfn.XLOOKUP(Table7[[#This Row],[Merged Customer ID]],Table6_20[Merged Customer ID],Table6_20[charges],"0",0)</f>
        <v>13725.47</v>
      </c>
      <c r="N746" s="29" t="str">
        <f>_xlfn.XLOOKUP(Table7[[#This Row],[Merged Customer ID]],Table6_20[Merged Customer ID],Table6_20[Hospital tier])</f>
        <v>tier - 3</v>
      </c>
      <c r="O746" s="29" t="str">
        <f>_xlfn.XLOOKUP(Table7[[#This Row],[Merged Customer ID]],Table6_20[Merged Customer ID],Table6_20[City tier])</f>
        <v>tier - 2</v>
      </c>
      <c r="P746" s="29" t="str">
        <f>_xlfn.XLOOKUP(Table7[[#This Row],[Merged Customer ID]],Table6_20[Merged Customer ID],Table6_20[State ID])</f>
        <v>R1024</v>
      </c>
      <c r="Q746" s="35">
        <f>_xlfn.XLOOKUP(Table7[[#This Row],[Merged Customer ID]],Table6_20[Merged Customer ID],Table6_20[Age])</f>
        <v>41.85</v>
      </c>
    </row>
    <row r="747" spans="1:17" x14ac:dyDescent="0.35">
      <c r="A747" s="23" t="s">
        <v>1625</v>
      </c>
      <c r="B747" s="23" t="str">
        <f>_xlfn.XLOOKUP(Table7[[#This Row],[Merged Customer ID]],Table2_1[Merged Customer ID],Table2_1[First Name])</f>
        <v>Sittlington</v>
      </c>
      <c r="C747" s="23">
        <f>_xlfn.XLOOKUP(Table7[[#This Row],[Merged Customer ID]],Table3__3_16[Customer ID],Table3__3_16[BMI])</f>
        <v>44.55</v>
      </c>
      <c r="D747" s="23">
        <f>_xlfn.XLOOKUP(Table7[[#This Row],[Merged Customer ID]],Table3__3_16[Customer ID],Table3__3_16[HBA1C])</f>
        <v>7.12</v>
      </c>
      <c r="E747" s="22" t="str">
        <f>_xlfn.XLOOKUP(Table7[[#This Row],[Merged Customer ID]],Table3__3_16[Customer ID],Table3__3_16[Heart Issues])</f>
        <v>Yes</v>
      </c>
      <c r="F747" s="23" t="str">
        <f>_xlfn.XLOOKUP(Table7[[#This Row],[Merged Customer ID]],Table3__3_16[Customer ID],Table3__3_16[Any Transplants])</f>
        <v>No</v>
      </c>
      <c r="G747" s="23" t="str">
        <f>_xlfn.XLOOKUP(Table7[[#This Row],[Merged Customer ID]],Table3__3_16[Customer ID],Table3__3_16[Cancer history])</f>
        <v>No</v>
      </c>
      <c r="H747" s="23">
        <f>_xlfn.XLOOKUP(Table7[[#This Row],[Merged Customer ID]],Table3__3_16[Customer ID],Table3__3_16[NumberOfMajorSurgeries])</f>
        <v>1</v>
      </c>
      <c r="I747" s="23" t="str">
        <f>_xlfn.XLOOKUP(Table7[[#This Row],[Merged Customer ID]],Table3__3_16[Customer ID],Table3__3_16[smoker])</f>
        <v>No</v>
      </c>
      <c r="J747" s="23" t="str">
        <f>_xlfn.XLOOKUP(Table7[[#This Row],[Merged Customer ID]],Table3__3_16[Customer ID],Table3__3_16[Weight Status])</f>
        <v>Obesity</v>
      </c>
      <c r="K747" s="23" t="str">
        <f>_xlfn.XLOOKUP(Table7[[#This Row],[Merged Customer ID]],Table3__3_16[Customer ID],Table3__3_16[Sugar Status])</f>
        <v>Diabetes</v>
      </c>
      <c r="L747" s="26">
        <f>_xlfn.XLOOKUP(Table7[[#This Row],[Merged Customer ID]],Table6_20[Merged Customer ID],Table6_20[Date of Birth])</f>
        <v>31740</v>
      </c>
      <c r="M747" s="30">
        <f>_xlfn.XLOOKUP(Table7[[#This Row],[Merged Customer ID]],Table6_20[Merged Customer ID],Table6_20[charges],"0",0)</f>
        <v>13714.55</v>
      </c>
      <c r="N747" s="30" t="str">
        <f>_xlfn.XLOOKUP(Table7[[#This Row],[Merged Customer ID]],Table6_20[Merged Customer ID],Table6_20[Hospital tier])</f>
        <v>tier - 3</v>
      </c>
      <c r="O747" s="30" t="str">
        <f>_xlfn.XLOOKUP(Table7[[#This Row],[Merged Customer ID]],Table6_20[Merged Customer ID],Table6_20[City tier])</f>
        <v>tier - 2</v>
      </c>
      <c r="P747" s="30" t="str">
        <f>_xlfn.XLOOKUP(Table7[[#This Row],[Merged Customer ID]],Table6_20[Merged Customer ID],Table6_20[State ID])</f>
        <v>R1023</v>
      </c>
      <c r="Q747" s="36">
        <f>_xlfn.XLOOKUP(Table7[[#This Row],[Merged Customer ID]],Table6_20[Merged Customer ID],Table6_20[Age])</f>
        <v>36.538888888888891</v>
      </c>
    </row>
    <row r="748" spans="1:17" x14ac:dyDescent="0.35">
      <c r="A748" s="22" t="s">
        <v>1624</v>
      </c>
      <c r="B748" s="22" t="str">
        <f>_xlfn.XLOOKUP(Table7[[#This Row],[Merged Customer ID]],Table2_1[Merged Customer ID],Table2_1[First Name])</f>
        <v>Silbert</v>
      </c>
      <c r="C748" s="22">
        <f>_xlfn.XLOOKUP(Table7[[#This Row],[Merged Customer ID]],Table3__3_16[Customer ID],Table3__3_16[BMI])</f>
        <v>43.32</v>
      </c>
      <c r="D748" s="22">
        <f>_xlfn.XLOOKUP(Table7[[#This Row],[Merged Customer ID]],Table3__3_16[Customer ID],Table3__3_16[HBA1C])</f>
        <v>4.67</v>
      </c>
      <c r="E748" s="22" t="str">
        <f>_xlfn.XLOOKUP(Table7[[#This Row],[Merged Customer ID]],Table3__3_16[Customer ID],Table3__3_16[Heart Issues])</f>
        <v>Yes</v>
      </c>
      <c r="F748" s="22" t="str">
        <f>_xlfn.XLOOKUP(Table7[[#This Row],[Merged Customer ID]],Table3__3_16[Customer ID],Table3__3_16[Any Transplants])</f>
        <v>No</v>
      </c>
      <c r="G748" s="22" t="str">
        <f>_xlfn.XLOOKUP(Table7[[#This Row],[Merged Customer ID]],Table3__3_16[Customer ID],Table3__3_16[Cancer history])</f>
        <v>No</v>
      </c>
      <c r="H748" s="22">
        <f>_xlfn.XLOOKUP(Table7[[#This Row],[Merged Customer ID]],Table3__3_16[Customer ID],Table3__3_16[NumberOfMajorSurgeries])</f>
        <v>0</v>
      </c>
      <c r="I748" s="22" t="str">
        <f>_xlfn.XLOOKUP(Table7[[#This Row],[Merged Customer ID]],Table3__3_16[Customer ID],Table3__3_16[smoker])</f>
        <v>No</v>
      </c>
      <c r="J748" s="22" t="str">
        <f>_xlfn.XLOOKUP(Table7[[#This Row],[Merged Customer ID]],Table3__3_16[Customer ID],Table3__3_16[Weight Status])</f>
        <v>Obesity</v>
      </c>
      <c r="K748" s="22" t="str">
        <f>_xlfn.XLOOKUP(Table7[[#This Row],[Merged Customer ID]],Table3__3_16[Customer ID],Table3__3_16[Sugar Status])</f>
        <v>Normal</v>
      </c>
      <c r="L748" s="25">
        <f>_xlfn.XLOOKUP(Table7[[#This Row],[Merged Customer ID]],Table6_20[Merged Customer ID],Table6_20[Date of Birth])</f>
        <v>31304</v>
      </c>
      <c r="M748" s="29">
        <f>_xlfn.XLOOKUP(Table7[[#This Row],[Merged Customer ID]],Table6_20[Merged Customer ID],Table6_20[charges],"0",0)</f>
        <v>13685.51</v>
      </c>
      <c r="N748" s="29" t="str">
        <f>_xlfn.XLOOKUP(Table7[[#This Row],[Merged Customer ID]],Table6_20[Merged Customer ID],Table6_20[Hospital tier])</f>
        <v>tier - 3</v>
      </c>
      <c r="O748" s="29" t="str">
        <f>_xlfn.XLOOKUP(Table7[[#This Row],[Merged Customer ID]],Table6_20[Merged Customer ID],Table6_20[City tier])</f>
        <v>tier - 1</v>
      </c>
      <c r="P748" s="29" t="str">
        <f>_xlfn.XLOOKUP(Table7[[#This Row],[Merged Customer ID]],Table6_20[Merged Customer ID],Table6_20[State ID])</f>
        <v>R1026</v>
      </c>
      <c r="Q748" s="35">
        <f>_xlfn.XLOOKUP(Table7[[#This Row],[Merged Customer ID]],Table6_20[Merged Customer ID],Table6_20[Age])</f>
        <v>37.733333333333334</v>
      </c>
    </row>
    <row r="749" spans="1:17" x14ac:dyDescent="0.35">
      <c r="A749" s="23" t="s">
        <v>1623</v>
      </c>
      <c r="B749" s="23" t="str">
        <f>_xlfn.XLOOKUP(Table7[[#This Row],[Merged Customer ID]],Table2_1[Merged Customer ID],Table2_1[First Name])</f>
        <v>Carrique</v>
      </c>
      <c r="C749" s="23">
        <f>_xlfn.XLOOKUP(Table7[[#This Row],[Merged Customer ID]],Table3__3_16[Customer ID],Table3__3_16[BMI])</f>
        <v>31.23</v>
      </c>
      <c r="D749" s="23">
        <f>_xlfn.XLOOKUP(Table7[[#This Row],[Merged Customer ID]],Table3__3_16[Customer ID],Table3__3_16[HBA1C])</f>
        <v>9.1199999999999992</v>
      </c>
      <c r="E749" s="22" t="str">
        <f>_xlfn.XLOOKUP(Table7[[#This Row],[Merged Customer ID]],Table3__3_16[Customer ID],Table3__3_16[Heart Issues])</f>
        <v>Yes</v>
      </c>
      <c r="F749" s="23" t="str">
        <f>_xlfn.XLOOKUP(Table7[[#This Row],[Merged Customer ID]],Table3__3_16[Customer ID],Table3__3_16[Any Transplants])</f>
        <v>No</v>
      </c>
      <c r="G749" s="23" t="str">
        <f>_xlfn.XLOOKUP(Table7[[#This Row],[Merged Customer ID]],Table3__3_16[Customer ID],Table3__3_16[Cancer history])</f>
        <v>Yes</v>
      </c>
      <c r="H749" s="23">
        <f>_xlfn.XLOOKUP(Table7[[#This Row],[Merged Customer ID]],Table3__3_16[Customer ID],Table3__3_16[NumberOfMajorSurgeries])</f>
        <v>1</v>
      </c>
      <c r="I749" s="23" t="str">
        <f>_xlfn.XLOOKUP(Table7[[#This Row],[Merged Customer ID]],Table3__3_16[Customer ID],Table3__3_16[smoker])</f>
        <v>No</v>
      </c>
      <c r="J749" s="23" t="str">
        <f>_xlfn.XLOOKUP(Table7[[#This Row],[Merged Customer ID]],Table3__3_16[Customer ID],Table3__3_16[Weight Status])</f>
        <v>Obesity</v>
      </c>
      <c r="K749" s="23" t="str">
        <f>_xlfn.XLOOKUP(Table7[[#This Row],[Merged Customer ID]],Table3__3_16[Customer ID],Table3__3_16[Sugar Status])</f>
        <v>Diabetes</v>
      </c>
      <c r="L749" s="26">
        <f>_xlfn.XLOOKUP(Table7[[#This Row],[Merged Customer ID]],Table6_20[Merged Customer ID],Table6_20[Date of Birth])</f>
        <v>23227</v>
      </c>
      <c r="M749" s="30">
        <f>_xlfn.XLOOKUP(Table7[[#This Row],[Merged Customer ID]],Table6_20[Merged Customer ID],Table6_20[charges],"0",0)</f>
        <v>13677.68</v>
      </c>
      <c r="N749" s="30" t="str">
        <f>_xlfn.XLOOKUP(Table7[[#This Row],[Merged Customer ID]],Table6_20[Merged Customer ID],Table6_20[Hospital tier])</f>
        <v>tier - 3</v>
      </c>
      <c r="O749" s="30" t="str">
        <f>_xlfn.XLOOKUP(Table7[[#This Row],[Merged Customer ID]],Table6_20[Merged Customer ID],Table6_20[City tier])</f>
        <v>tier - 2</v>
      </c>
      <c r="P749" s="30" t="str">
        <f>_xlfn.XLOOKUP(Table7[[#This Row],[Merged Customer ID]],Table6_20[Merged Customer ID],Table6_20[State ID])</f>
        <v>R1021</v>
      </c>
      <c r="Q749" s="36">
        <f>_xlfn.XLOOKUP(Table7[[#This Row],[Merged Customer ID]],Table6_20[Merged Customer ID],Table6_20[Age])</f>
        <v>59.844444444444441</v>
      </c>
    </row>
    <row r="750" spans="1:17" x14ac:dyDescent="0.35">
      <c r="A750" s="22" t="s">
        <v>1622</v>
      </c>
      <c r="B750" s="22" t="str">
        <f>_xlfn.XLOOKUP(Table7[[#This Row],[Merged Customer ID]],Table2_1[Merged Customer ID],Table2_1[First Name])</f>
        <v>Kosla</v>
      </c>
      <c r="C750" s="22">
        <f>_xlfn.XLOOKUP(Table7[[#This Row],[Merged Customer ID]],Table3__3_16[Customer ID],Table3__3_16[BMI])</f>
        <v>42.81</v>
      </c>
      <c r="D750" s="22">
        <f>_xlfn.XLOOKUP(Table7[[#This Row],[Merged Customer ID]],Table3__3_16[Customer ID],Table3__3_16[HBA1C])</f>
        <v>4.1500000000000004</v>
      </c>
      <c r="E750" s="22" t="str">
        <f>_xlfn.XLOOKUP(Table7[[#This Row],[Merged Customer ID]],Table3__3_16[Customer ID],Table3__3_16[Heart Issues])</f>
        <v>No</v>
      </c>
      <c r="F750" s="22" t="str">
        <f>_xlfn.XLOOKUP(Table7[[#This Row],[Merged Customer ID]],Table3__3_16[Customer ID],Table3__3_16[Any Transplants])</f>
        <v>No</v>
      </c>
      <c r="G750" s="22" t="str">
        <f>_xlfn.XLOOKUP(Table7[[#This Row],[Merged Customer ID]],Table3__3_16[Customer ID],Table3__3_16[Cancer history])</f>
        <v>No</v>
      </c>
      <c r="H750" s="22">
        <f>_xlfn.XLOOKUP(Table7[[#This Row],[Merged Customer ID]],Table3__3_16[Customer ID],Table3__3_16[NumberOfMajorSurgeries])</f>
        <v>1</v>
      </c>
      <c r="I750" s="22" t="str">
        <f>_xlfn.XLOOKUP(Table7[[#This Row],[Merged Customer ID]],Table3__3_16[Customer ID],Table3__3_16[smoker])</f>
        <v>No</v>
      </c>
      <c r="J750" s="22" t="str">
        <f>_xlfn.XLOOKUP(Table7[[#This Row],[Merged Customer ID]],Table3__3_16[Customer ID],Table3__3_16[Weight Status])</f>
        <v>Obesity</v>
      </c>
      <c r="K750" s="22" t="str">
        <f>_xlfn.XLOOKUP(Table7[[#This Row],[Merged Customer ID]],Table3__3_16[Customer ID],Table3__3_16[Sugar Status])</f>
        <v>Normal</v>
      </c>
      <c r="L750" s="25">
        <f>_xlfn.XLOOKUP(Table7[[#This Row],[Merged Customer ID]],Table6_20[Merged Customer ID],Table6_20[Date of Birth])</f>
        <v>30883</v>
      </c>
      <c r="M750" s="29">
        <f>_xlfn.XLOOKUP(Table7[[#This Row],[Merged Customer ID]],Table6_20[Merged Customer ID],Table6_20[charges],"0",0)</f>
        <v>13638.06</v>
      </c>
      <c r="N750" s="29" t="str">
        <f>_xlfn.XLOOKUP(Table7[[#This Row],[Merged Customer ID]],Table6_20[Merged Customer ID],Table6_20[Hospital tier])</f>
        <v>tier - 3</v>
      </c>
      <c r="O750" s="29" t="str">
        <f>_xlfn.XLOOKUP(Table7[[#This Row],[Merged Customer ID]],Table6_20[Merged Customer ID],Table6_20[City tier])</f>
        <v>tier - 3</v>
      </c>
      <c r="P750" s="29" t="str">
        <f>_xlfn.XLOOKUP(Table7[[#This Row],[Merged Customer ID]],Table6_20[Merged Customer ID],Table6_20[State ID])</f>
        <v>R1023</v>
      </c>
      <c r="Q750" s="35">
        <f>_xlfn.XLOOKUP(Table7[[#This Row],[Merged Customer ID]],Table6_20[Merged Customer ID],Table6_20[Age])</f>
        <v>38.883333333333333</v>
      </c>
    </row>
    <row r="751" spans="1:17" x14ac:dyDescent="0.35">
      <c r="A751" s="23" t="s">
        <v>1621</v>
      </c>
      <c r="B751" s="23" t="str">
        <f>_xlfn.XLOOKUP(Table7[[#This Row],[Merged Customer ID]],Table2_1[Merged Customer ID],Table2_1[First Name])</f>
        <v>Parker</v>
      </c>
      <c r="C751" s="23">
        <f>_xlfn.XLOOKUP(Table7[[#This Row],[Merged Customer ID]],Table3__3_16[Customer ID],Table3__3_16[BMI])</f>
        <v>35.909999999999997</v>
      </c>
      <c r="D751" s="23">
        <f>_xlfn.XLOOKUP(Table7[[#This Row],[Merged Customer ID]],Table3__3_16[Customer ID],Table3__3_16[HBA1C])</f>
        <v>6.72</v>
      </c>
      <c r="E751" s="22" t="str">
        <f>_xlfn.XLOOKUP(Table7[[#This Row],[Merged Customer ID]],Table3__3_16[Customer ID],Table3__3_16[Heart Issues])</f>
        <v>Yes</v>
      </c>
      <c r="F751" s="23" t="str">
        <f>_xlfn.XLOOKUP(Table7[[#This Row],[Merged Customer ID]],Table3__3_16[Customer ID],Table3__3_16[Any Transplants])</f>
        <v>No</v>
      </c>
      <c r="G751" s="23" t="str">
        <f>_xlfn.XLOOKUP(Table7[[#This Row],[Merged Customer ID]],Table3__3_16[Customer ID],Table3__3_16[Cancer history])</f>
        <v>No</v>
      </c>
      <c r="H751" s="23">
        <f>_xlfn.XLOOKUP(Table7[[#This Row],[Merged Customer ID]],Table3__3_16[Customer ID],Table3__3_16[NumberOfMajorSurgeries])</f>
        <v>2</v>
      </c>
      <c r="I751" s="23" t="str">
        <f>_xlfn.XLOOKUP(Table7[[#This Row],[Merged Customer ID]],Table3__3_16[Customer ID],Table3__3_16[smoker])</f>
        <v>No</v>
      </c>
      <c r="J751" s="23" t="str">
        <f>_xlfn.XLOOKUP(Table7[[#This Row],[Merged Customer ID]],Table3__3_16[Customer ID],Table3__3_16[Weight Status])</f>
        <v>Obesity</v>
      </c>
      <c r="K751" s="23" t="str">
        <f>_xlfn.XLOOKUP(Table7[[#This Row],[Merged Customer ID]],Table3__3_16[Customer ID],Table3__3_16[Sugar Status])</f>
        <v>Diabetes</v>
      </c>
      <c r="L751" s="26">
        <f>_xlfn.XLOOKUP(Table7[[#This Row],[Merged Customer ID]],Table6_20[Merged Customer ID],Table6_20[Date of Birth])</f>
        <v>22639</v>
      </c>
      <c r="M751" s="30">
        <f>_xlfn.XLOOKUP(Table7[[#This Row],[Merged Customer ID]],Table6_20[Merged Customer ID],Table6_20[charges],"0",0)</f>
        <v>13635.64</v>
      </c>
      <c r="N751" s="30" t="str">
        <f>_xlfn.XLOOKUP(Table7[[#This Row],[Merged Customer ID]],Table6_20[Merged Customer ID],Table6_20[Hospital tier])</f>
        <v>tier - 3</v>
      </c>
      <c r="O751" s="30" t="str">
        <f>_xlfn.XLOOKUP(Table7[[#This Row],[Merged Customer ID]],Table6_20[Merged Customer ID],Table6_20[City tier])</f>
        <v>tier - 3</v>
      </c>
      <c r="P751" s="30" t="str">
        <f>_xlfn.XLOOKUP(Table7[[#This Row],[Merged Customer ID]],Table6_20[Merged Customer ID],Table6_20[State ID])</f>
        <v>R1024</v>
      </c>
      <c r="Q751" s="36">
        <f>_xlfn.XLOOKUP(Table7[[#This Row],[Merged Customer ID]],Table6_20[Merged Customer ID],Table6_20[Age])</f>
        <v>61.455555555555556</v>
      </c>
    </row>
    <row r="752" spans="1:17" x14ac:dyDescent="0.35">
      <c r="A752" s="22" t="s">
        <v>1620</v>
      </c>
      <c r="B752" s="22" t="str">
        <f>_xlfn.XLOOKUP(Table7[[#This Row],[Merged Customer ID]],Table2_1[Merged Customer ID],Table2_1[First Name])</f>
        <v>Horton</v>
      </c>
      <c r="C752" s="22">
        <f>_xlfn.XLOOKUP(Table7[[#This Row],[Merged Customer ID]],Table3__3_16[Customer ID],Table3__3_16[BMI])</f>
        <v>36.65</v>
      </c>
      <c r="D752" s="22">
        <f>_xlfn.XLOOKUP(Table7[[#This Row],[Merged Customer ID]],Table3__3_16[Customer ID],Table3__3_16[HBA1C])</f>
        <v>5.01</v>
      </c>
      <c r="E752" s="22" t="str">
        <f>_xlfn.XLOOKUP(Table7[[#This Row],[Merged Customer ID]],Table3__3_16[Customer ID],Table3__3_16[Heart Issues])</f>
        <v>Yes</v>
      </c>
      <c r="F752" s="22" t="str">
        <f>_xlfn.XLOOKUP(Table7[[#This Row],[Merged Customer ID]],Table3__3_16[Customer ID],Table3__3_16[Any Transplants])</f>
        <v>No</v>
      </c>
      <c r="G752" s="22" t="str">
        <f>_xlfn.XLOOKUP(Table7[[#This Row],[Merged Customer ID]],Table3__3_16[Customer ID],Table3__3_16[Cancer history])</f>
        <v>Yes</v>
      </c>
      <c r="H752" s="22">
        <f>_xlfn.XLOOKUP(Table7[[#This Row],[Merged Customer ID]],Table3__3_16[Customer ID],Table3__3_16[NumberOfMajorSurgeries])</f>
        <v>1</v>
      </c>
      <c r="I752" s="22" t="str">
        <f>_xlfn.XLOOKUP(Table7[[#This Row],[Merged Customer ID]],Table3__3_16[Customer ID],Table3__3_16[smoker])</f>
        <v>No</v>
      </c>
      <c r="J752" s="22" t="str">
        <f>_xlfn.XLOOKUP(Table7[[#This Row],[Merged Customer ID]],Table3__3_16[Customer ID],Table3__3_16[Weight Status])</f>
        <v>Obesity</v>
      </c>
      <c r="K752" s="22" t="str">
        <f>_xlfn.XLOOKUP(Table7[[#This Row],[Merged Customer ID]],Table3__3_16[Customer ID],Table3__3_16[Sugar Status])</f>
        <v>Normal</v>
      </c>
      <c r="L752" s="25">
        <f>_xlfn.XLOOKUP(Table7[[#This Row],[Merged Customer ID]],Table6_20[Merged Customer ID],Table6_20[Date of Birth])</f>
        <v>25410</v>
      </c>
      <c r="M752" s="29">
        <f>_xlfn.XLOOKUP(Table7[[#This Row],[Merged Customer ID]],Table6_20[Merged Customer ID],Table6_20[charges],"0",0)</f>
        <v>13622.01</v>
      </c>
      <c r="N752" s="29" t="str">
        <f>_xlfn.XLOOKUP(Table7[[#This Row],[Merged Customer ID]],Table6_20[Merged Customer ID],Table6_20[Hospital tier])</f>
        <v>tier - 3</v>
      </c>
      <c r="O752" s="29" t="str">
        <f>_xlfn.XLOOKUP(Table7[[#This Row],[Merged Customer ID]],Table6_20[Merged Customer ID],Table6_20[City tier])</f>
        <v>tier - 3</v>
      </c>
      <c r="P752" s="29" t="str">
        <f>_xlfn.XLOOKUP(Table7[[#This Row],[Merged Customer ID]],Table6_20[Merged Customer ID],Table6_20[State ID])</f>
        <v>R1012</v>
      </c>
      <c r="Q752" s="35">
        <f>_xlfn.XLOOKUP(Table7[[#This Row],[Merged Customer ID]],Table6_20[Merged Customer ID],Table6_20[Age])</f>
        <v>53.866666666666667</v>
      </c>
    </row>
    <row r="753" spans="1:17" x14ac:dyDescent="0.35">
      <c r="A753" s="23" t="s">
        <v>1619</v>
      </c>
      <c r="B753" s="23" t="str">
        <f>_xlfn.XLOOKUP(Table7[[#This Row],[Merged Customer ID]],Table2_1[Merged Customer ID],Table2_1[First Name])</f>
        <v>Boller</v>
      </c>
      <c r="C753" s="23">
        <f>_xlfn.XLOOKUP(Table7[[#This Row],[Merged Customer ID]],Table3__3_16[Customer ID],Table3__3_16[BMI])</f>
        <v>22.04</v>
      </c>
      <c r="D753" s="23">
        <f>_xlfn.XLOOKUP(Table7[[#This Row],[Merged Customer ID]],Table3__3_16[Customer ID],Table3__3_16[HBA1C])</f>
        <v>10.9</v>
      </c>
      <c r="E753" s="22" t="str">
        <f>_xlfn.XLOOKUP(Table7[[#This Row],[Merged Customer ID]],Table3__3_16[Customer ID],Table3__3_16[Heart Issues])</f>
        <v>Yes</v>
      </c>
      <c r="F753" s="23" t="str">
        <f>_xlfn.XLOOKUP(Table7[[#This Row],[Merged Customer ID]],Table3__3_16[Customer ID],Table3__3_16[Any Transplants])</f>
        <v>No</v>
      </c>
      <c r="G753" s="23" t="str">
        <f>_xlfn.XLOOKUP(Table7[[#This Row],[Merged Customer ID]],Table3__3_16[Customer ID],Table3__3_16[Cancer history])</f>
        <v>No</v>
      </c>
      <c r="H753" s="23">
        <f>_xlfn.XLOOKUP(Table7[[#This Row],[Merged Customer ID]],Table3__3_16[Customer ID],Table3__3_16[NumberOfMajorSurgeries])</f>
        <v>2</v>
      </c>
      <c r="I753" s="23" t="str">
        <f>_xlfn.XLOOKUP(Table7[[#This Row],[Merged Customer ID]],Table3__3_16[Customer ID],Table3__3_16[smoker])</f>
        <v>No</v>
      </c>
      <c r="J753" s="23" t="str">
        <f>_xlfn.XLOOKUP(Table7[[#This Row],[Merged Customer ID]],Table3__3_16[Customer ID],Table3__3_16[Weight Status])</f>
        <v>Normal Weight</v>
      </c>
      <c r="K753" s="23" t="str">
        <f>_xlfn.XLOOKUP(Table7[[#This Row],[Merged Customer ID]],Table3__3_16[Customer ID],Table3__3_16[Sugar Status])</f>
        <v>Diabetes</v>
      </c>
      <c r="L753" s="26">
        <f>_xlfn.XLOOKUP(Table7[[#This Row],[Merged Customer ID]],Table6_20[Merged Customer ID],Table6_20[Date of Birth])</f>
        <v>22603</v>
      </c>
      <c r="M753" s="30">
        <f>_xlfn.XLOOKUP(Table7[[#This Row],[Merged Customer ID]],Table6_20[Merged Customer ID],Table6_20[charges],"0",0)</f>
        <v>13616.36</v>
      </c>
      <c r="N753" s="30" t="str">
        <f>_xlfn.XLOOKUP(Table7[[#This Row],[Merged Customer ID]],Table6_20[Merged Customer ID],Table6_20[Hospital tier])</f>
        <v>tier - 3</v>
      </c>
      <c r="O753" s="30" t="str">
        <f>_xlfn.XLOOKUP(Table7[[#This Row],[Merged Customer ID]],Table6_20[Merged Customer ID],Table6_20[City tier])</f>
        <v>tier - 3</v>
      </c>
      <c r="P753" s="30" t="str">
        <f>_xlfn.XLOOKUP(Table7[[#This Row],[Merged Customer ID]],Table6_20[Merged Customer ID],Table6_20[State ID])</f>
        <v>R1024</v>
      </c>
      <c r="Q753" s="36">
        <f>_xlfn.XLOOKUP(Table7[[#This Row],[Merged Customer ID]],Table6_20[Merged Customer ID],Table6_20[Age])</f>
        <v>61.555555555555557</v>
      </c>
    </row>
    <row r="754" spans="1:17" x14ac:dyDescent="0.35">
      <c r="A754" s="22" t="s">
        <v>1618</v>
      </c>
      <c r="B754" s="22" t="str">
        <f>_xlfn.XLOOKUP(Table7[[#This Row],[Merged Customer ID]],Table2_1[Merged Customer ID],Table2_1[First Name])</f>
        <v>Olaru</v>
      </c>
      <c r="C754" s="22">
        <f>_xlfn.XLOOKUP(Table7[[#This Row],[Merged Customer ID]],Table3__3_16[Customer ID],Table3__3_16[BMI])</f>
        <v>31.824999999999999</v>
      </c>
      <c r="D754" s="22">
        <f>_xlfn.XLOOKUP(Table7[[#This Row],[Merged Customer ID]],Table3__3_16[Customer ID],Table3__3_16[HBA1C])</f>
        <v>5.52</v>
      </c>
      <c r="E754" s="22" t="str">
        <f>_xlfn.XLOOKUP(Table7[[#This Row],[Merged Customer ID]],Table3__3_16[Customer ID],Table3__3_16[Heart Issues])</f>
        <v>Yes</v>
      </c>
      <c r="F754" s="22" t="str">
        <f>_xlfn.XLOOKUP(Table7[[#This Row],[Merged Customer ID]],Table3__3_16[Customer ID],Table3__3_16[Any Transplants])</f>
        <v>No</v>
      </c>
      <c r="G754" s="22" t="str">
        <f>_xlfn.XLOOKUP(Table7[[#This Row],[Merged Customer ID]],Table3__3_16[Customer ID],Table3__3_16[Cancer history])</f>
        <v>No</v>
      </c>
      <c r="H754" s="22">
        <f>_xlfn.XLOOKUP(Table7[[#This Row],[Merged Customer ID]],Table3__3_16[Customer ID],Table3__3_16[NumberOfMajorSurgeries])</f>
        <v>1</v>
      </c>
      <c r="I754" s="22" t="str">
        <f>_xlfn.XLOOKUP(Table7[[#This Row],[Merged Customer ID]],Table3__3_16[Customer ID],Table3__3_16[smoker])</f>
        <v>No</v>
      </c>
      <c r="J754" s="22" t="str">
        <f>_xlfn.XLOOKUP(Table7[[#This Row],[Merged Customer ID]],Table3__3_16[Customer ID],Table3__3_16[Weight Status])</f>
        <v>Obesity</v>
      </c>
      <c r="K754" s="22" t="str">
        <f>_xlfn.XLOOKUP(Table7[[#This Row],[Merged Customer ID]],Table3__3_16[Customer ID],Table3__3_16[Sugar Status])</f>
        <v>Normal</v>
      </c>
      <c r="L754" s="25">
        <f>_xlfn.XLOOKUP(Table7[[#This Row],[Merged Customer ID]],Table6_20[Merged Customer ID],Table6_20[Date of Birth])</f>
        <v>23630</v>
      </c>
      <c r="M754" s="29">
        <f>_xlfn.XLOOKUP(Table7[[#This Row],[Merged Customer ID]],Table6_20[Merged Customer ID],Table6_20[charges],"0",0)</f>
        <v>13607.37</v>
      </c>
      <c r="N754" s="29" t="str">
        <f>_xlfn.XLOOKUP(Table7[[#This Row],[Merged Customer ID]],Table6_20[Merged Customer ID],Table6_20[Hospital tier])</f>
        <v>tier - 3</v>
      </c>
      <c r="O754" s="29" t="str">
        <f>_xlfn.XLOOKUP(Table7[[#This Row],[Merged Customer ID]],Table6_20[Merged Customer ID],Table6_20[City tier])</f>
        <v>tier - 1</v>
      </c>
      <c r="P754" s="29" t="str">
        <f>_xlfn.XLOOKUP(Table7[[#This Row],[Merged Customer ID]],Table6_20[Merged Customer ID],Table6_20[State ID])</f>
        <v>R1024</v>
      </c>
      <c r="Q754" s="35">
        <f>_xlfn.XLOOKUP(Table7[[#This Row],[Merged Customer ID]],Table6_20[Merged Customer ID],Table6_20[Age])</f>
        <v>58.744444444444447</v>
      </c>
    </row>
    <row r="755" spans="1:17" x14ac:dyDescent="0.35">
      <c r="A755" s="23" t="s">
        <v>1617</v>
      </c>
      <c r="B755" s="23" t="str">
        <f>_xlfn.XLOOKUP(Table7[[#This Row],[Merged Customer ID]],Table2_1[Merged Customer ID],Table2_1[First Name])</f>
        <v>Prescott</v>
      </c>
      <c r="C755" s="23">
        <f>_xlfn.XLOOKUP(Table7[[#This Row],[Merged Customer ID]],Table3__3_16[Customer ID],Table3__3_16[BMI])</f>
        <v>53.58</v>
      </c>
      <c r="D755" s="23">
        <f>_xlfn.XLOOKUP(Table7[[#This Row],[Merged Customer ID]],Table3__3_16[Customer ID],Table3__3_16[HBA1C])</f>
        <v>4.55</v>
      </c>
      <c r="E755" s="22" t="str">
        <f>_xlfn.XLOOKUP(Table7[[#This Row],[Merged Customer ID]],Table3__3_16[Customer ID],Table3__3_16[Heart Issues])</f>
        <v>No</v>
      </c>
      <c r="F755" s="23" t="str">
        <f>_xlfn.XLOOKUP(Table7[[#This Row],[Merged Customer ID]],Table3__3_16[Customer ID],Table3__3_16[Any Transplants])</f>
        <v>No</v>
      </c>
      <c r="G755" s="23" t="str">
        <f>_xlfn.XLOOKUP(Table7[[#This Row],[Merged Customer ID]],Table3__3_16[Customer ID],Table3__3_16[Cancer history])</f>
        <v>No</v>
      </c>
      <c r="H755" s="23">
        <f>_xlfn.XLOOKUP(Table7[[#This Row],[Merged Customer ID]],Table3__3_16[Customer ID],Table3__3_16[NumberOfMajorSurgeries])</f>
        <v>1</v>
      </c>
      <c r="I755" s="23" t="str">
        <f>_xlfn.XLOOKUP(Table7[[#This Row],[Merged Customer ID]],Table3__3_16[Customer ID],Table3__3_16[smoker])</f>
        <v>No</v>
      </c>
      <c r="J755" s="23" t="str">
        <f>_xlfn.XLOOKUP(Table7[[#This Row],[Merged Customer ID]],Table3__3_16[Customer ID],Table3__3_16[Weight Status])</f>
        <v>Obesity</v>
      </c>
      <c r="K755" s="23" t="str">
        <f>_xlfn.XLOOKUP(Table7[[#This Row],[Merged Customer ID]],Table3__3_16[Customer ID],Table3__3_16[Sugar Status])</f>
        <v>Normal</v>
      </c>
      <c r="L755" s="26">
        <f>_xlfn.XLOOKUP(Table7[[#This Row],[Merged Customer ID]],Table6_20[Merged Customer ID],Table6_20[Date of Birth])</f>
        <v>33830</v>
      </c>
      <c r="M755" s="30">
        <f>_xlfn.XLOOKUP(Table7[[#This Row],[Merged Customer ID]],Table6_20[Merged Customer ID],Table6_20[charges],"0",0)</f>
        <v>13588.17</v>
      </c>
      <c r="N755" s="30" t="str">
        <f>_xlfn.XLOOKUP(Table7[[#This Row],[Merged Customer ID]],Table6_20[Merged Customer ID],Table6_20[Hospital tier])</f>
        <v>tier - 3</v>
      </c>
      <c r="O755" s="30" t="str">
        <f>_xlfn.XLOOKUP(Table7[[#This Row],[Merged Customer ID]],Table6_20[Merged Customer ID],Table6_20[City tier])</f>
        <v>tier - 1</v>
      </c>
      <c r="P755" s="30" t="str">
        <f>_xlfn.XLOOKUP(Table7[[#This Row],[Merged Customer ID]],Table6_20[Merged Customer ID],Table6_20[State ID])</f>
        <v>R1012</v>
      </c>
      <c r="Q755" s="36">
        <f>_xlfn.XLOOKUP(Table7[[#This Row],[Merged Customer ID]],Table6_20[Merged Customer ID],Table6_20[Age])</f>
        <v>30.816666666666666</v>
      </c>
    </row>
    <row r="756" spans="1:17" x14ac:dyDescent="0.35">
      <c r="A756" s="22" t="s">
        <v>1616</v>
      </c>
      <c r="B756" s="22" t="str">
        <f>_xlfn.XLOOKUP(Table7[[#This Row],[Merged Customer ID]],Table2_1[Merged Customer ID],Table2_1[First Name])</f>
        <v>Hines</v>
      </c>
      <c r="C756" s="22">
        <f>_xlfn.XLOOKUP(Table7[[#This Row],[Merged Customer ID]],Table3__3_16[Customer ID],Table3__3_16[BMI])</f>
        <v>34.299999999999997</v>
      </c>
      <c r="D756" s="22">
        <f>_xlfn.XLOOKUP(Table7[[#This Row],[Merged Customer ID]],Table3__3_16[Customer ID],Table3__3_16[HBA1C])</f>
        <v>11.76</v>
      </c>
      <c r="E756" s="22" t="str">
        <f>_xlfn.XLOOKUP(Table7[[#This Row],[Merged Customer ID]],Table3__3_16[Customer ID],Table3__3_16[Heart Issues])</f>
        <v>No</v>
      </c>
      <c r="F756" s="22" t="str">
        <f>_xlfn.XLOOKUP(Table7[[#This Row],[Merged Customer ID]],Table3__3_16[Customer ID],Table3__3_16[Any Transplants])</f>
        <v>No</v>
      </c>
      <c r="G756" s="22" t="str">
        <f>_xlfn.XLOOKUP(Table7[[#This Row],[Merged Customer ID]],Table3__3_16[Customer ID],Table3__3_16[Cancer history])</f>
        <v>No</v>
      </c>
      <c r="H756" s="22">
        <f>_xlfn.XLOOKUP(Table7[[#This Row],[Merged Customer ID]],Table3__3_16[Customer ID],Table3__3_16[NumberOfMajorSurgeries])</f>
        <v>0</v>
      </c>
      <c r="I756" s="22" t="str">
        <f>_xlfn.XLOOKUP(Table7[[#This Row],[Merged Customer ID]],Table3__3_16[Customer ID],Table3__3_16[smoker])</f>
        <v>No</v>
      </c>
      <c r="J756" s="22" t="str">
        <f>_xlfn.XLOOKUP(Table7[[#This Row],[Merged Customer ID]],Table3__3_16[Customer ID],Table3__3_16[Weight Status])</f>
        <v>Obesity</v>
      </c>
      <c r="K756" s="22" t="str">
        <f>_xlfn.XLOOKUP(Table7[[#This Row],[Merged Customer ID]],Table3__3_16[Customer ID],Table3__3_16[Sugar Status])</f>
        <v>Diabetes</v>
      </c>
      <c r="L756" s="25">
        <f>_xlfn.XLOOKUP(Table7[[#This Row],[Merged Customer ID]],Table6_20[Merged Customer ID],Table6_20[Date of Birth])</f>
        <v>25034</v>
      </c>
      <c r="M756" s="29">
        <f>_xlfn.XLOOKUP(Table7[[#This Row],[Merged Customer ID]],Table6_20[Merged Customer ID],Table6_20[charges],"0",0)</f>
        <v>13566.04</v>
      </c>
      <c r="N756" s="29" t="str">
        <f>_xlfn.XLOOKUP(Table7[[#This Row],[Merged Customer ID]],Table6_20[Merged Customer ID],Table6_20[Hospital tier])</f>
        <v>tier - 3</v>
      </c>
      <c r="O756" s="29" t="str">
        <f>_xlfn.XLOOKUP(Table7[[#This Row],[Merged Customer ID]],Table6_20[Merged Customer ID],Table6_20[City tier])</f>
        <v>tier - 3</v>
      </c>
      <c r="P756" s="29" t="str">
        <f>_xlfn.XLOOKUP(Table7[[#This Row],[Merged Customer ID]],Table6_20[Merged Customer ID],Table6_20[State ID])</f>
        <v>R1026</v>
      </c>
      <c r="Q756" s="35">
        <f>_xlfn.XLOOKUP(Table7[[#This Row],[Merged Customer ID]],Table6_20[Merged Customer ID],Table6_20[Age])</f>
        <v>54.897222222222226</v>
      </c>
    </row>
    <row r="757" spans="1:17" x14ac:dyDescent="0.35">
      <c r="A757" s="23" t="s">
        <v>1615</v>
      </c>
      <c r="B757" s="23" t="str">
        <f>_xlfn.XLOOKUP(Table7[[#This Row],[Merged Customer ID]],Table2_1[Merged Customer ID],Table2_1[First Name])</f>
        <v>Blanton</v>
      </c>
      <c r="C757" s="23">
        <f>_xlfn.XLOOKUP(Table7[[#This Row],[Merged Customer ID]],Table3__3_16[Customer ID],Table3__3_16[BMI])</f>
        <v>32.11</v>
      </c>
      <c r="D757" s="23">
        <f>_xlfn.XLOOKUP(Table7[[#This Row],[Merged Customer ID]],Table3__3_16[Customer ID],Table3__3_16[HBA1C])</f>
        <v>7.06</v>
      </c>
      <c r="E757" s="22" t="str">
        <f>_xlfn.XLOOKUP(Table7[[#This Row],[Merged Customer ID]],Table3__3_16[Customer ID],Table3__3_16[Heart Issues])</f>
        <v>No</v>
      </c>
      <c r="F757" s="23" t="str">
        <f>_xlfn.XLOOKUP(Table7[[#This Row],[Merged Customer ID]],Table3__3_16[Customer ID],Table3__3_16[Any Transplants])</f>
        <v>No</v>
      </c>
      <c r="G757" s="23" t="str">
        <f>_xlfn.XLOOKUP(Table7[[#This Row],[Merged Customer ID]],Table3__3_16[Customer ID],Table3__3_16[Cancer history])</f>
        <v>No</v>
      </c>
      <c r="H757" s="23">
        <f>_xlfn.XLOOKUP(Table7[[#This Row],[Merged Customer ID]],Table3__3_16[Customer ID],Table3__3_16[NumberOfMajorSurgeries])</f>
        <v>0</v>
      </c>
      <c r="I757" s="23" t="str">
        <f>_xlfn.XLOOKUP(Table7[[#This Row],[Merged Customer ID]],Table3__3_16[Customer ID],Table3__3_16[smoker])</f>
        <v>No</v>
      </c>
      <c r="J757" s="23" t="str">
        <f>_xlfn.XLOOKUP(Table7[[#This Row],[Merged Customer ID]],Table3__3_16[Customer ID],Table3__3_16[Weight Status])</f>
        <v>Obesity</v>
      </c>
      <c r="K757" s="23" t="str">
        <f>_xlfn.XLOOKUP(Table7[[#This Row],[Merged Customer ID]],Table3__3_16[Customer ID],Table3__3_16[Sugar Status])</f>
        <v>Diabetes</v>
      </c>
      <c r="L757" s="26">
        <f>_xlfn.XLOOKUP(Table7[[#This Row],[Merged Customer ID]],Table6_20[Merged Customer ID],Table6_20[Date of Birth])</f>
        <v>22108</v>
      </c>
      <c r="M757" s="30">
        <f>_xlfn.XLOOKUP(Table7[[#This Row],[Merged Customer ID]],Table6_20[Merged Customer ID],Table6_20[charges],"0",0)</f>
        <v>13555</v>
      </c>
      <c r="N757" s="30" t="str">
        <f>_xlfn.XLOOKUP(Table7[[#This Row],[Merged Customer ID]],Table6_20[Merged Customer ID],Table6_20[Hospital tier])</f>
        <v>tier - 3</v>
      </c>
      <c r="O757" s="30" t="str">
        <f>_xlfn.XLOOKUP(Table7[[#This Row],[Merged Customer ID]],Table6_20[Merged Customer ID],Table6_20[City tier])</f>
        <v>tier - 3</v>
      </c>
      <c r="P757" s="30" t="str">
        <f>_xlfn.XLOOKUP(Table7[[#This Row],[Merged Customer ID]],Table6_20[Merged Customer ID],Table6_20[State ID])</f>
        <v>R1017</v>
      </c>
      <c r="Q757" s="36">
        <f>_xlfn.XLOOKUP(Table7[[#This Row],[Merged Customer ID]],Table6_20[Merged Customer ID],Table6_20[Age])</f>
        <v>62.908333333333331</v>
      </c>
    </row>
    <row r="758" spans="1:17" x14ac:dyDescent="0.35">
      <c r="A758" s="22" t="s">
        <v>1614</v>
      </c>
      <c r="B758" s="22" t="str">
        <f>_xlfn.XLOOKUP(Table7[[#This Row],[Merged Customer ID]],Table2_1[Merged Customer ID],Table2_1[First Name])</f>
        <v>Bustamante</v>
      </c>
      <c r="C758" s="22">
        <f>_xlfn.XLOOKUP(Table7[[#This Row],[Merged Customer ID]],Table3__3_16[Customer ID],Table3__3_16[BMI])</f>
        <v>31.78</v>
      </c>
      <c r="D758" s="22">
        <f>_xlfn.XLOOKUP(Table7[[#This Row],[Merged Customer ID]],Table3__3_16[Customer ID],Table3__3_16[HBA1C])</f>
        <v>11.35</v>
      </c>
      <c r="E758" s="22" t="str">
        <f>_xlfn.XLOOKUP(Table7[[#This Row],[Merged Customer ID]],Table3__3_16[Customer ID],Table3__3_16[Heart Issues])</f>
        <v>Yes</v>
      </c>
      <c r="F758" s="22" t="str">
        <f>_xlfn.XLOOKUP(Table7[[#This Row],[Merged Customer ID]],Table3__3_16[Customer ID],Table3__3_16[Any Transplants])</f>
        <v>No</v>
      </c>
      <c r="G758" s="22" t="str">
        <f>_xlfn.XLOOKUP(Table7[[#This Row],[Merged Customer ID]],Table3__3_16[Customer ID],Table3__3_16[Cancer history])</f>
        <v>Yes</v>
      </c>
      <c r="H758" s="22">
        <f>_xlfn.XLOOKUP(Table7[[#This Row],[Merged Customer ID]],Table3__3_16[Customer ID],Table3__3_16[NumberOfMajorSurgeries])</f>
        <v>1</v>
      </c>
      <c r="I758" s="22" t="str">
        <f>_xlfn.XLOOKUP(Table7[[#This Row],[Merged Customer ID]],Table3__3_16[Customer ID],Table3__3_16[smoker])</f>
        <v>No</v>
      </c>
      <c r="J758" s="22" t="str">
        <f>_xlfn.XLOOKUP(Table7[[#This Row],[Merged Customer ID]],Table3__3_16[Customer ID],Table3__3_16[Weight Status])</f>
        <v>Obesity</v>
      </c>
      <c r="K758" s="22" t="str">
        <f>_xlfn.XLOOKUP(Table7[[#This Row],[Merged Customer ID]],Table3__3_16[Customer ID],Table3__3_16[Sugar Status])</f>
        <v>Diabetes</v>
      </c>
      <c r="L758" s="25">
        <f>_xlfn.XLOOKUP(Table7[[#This Row],[Merged Customer ID]],Table6_20[Merged Customer ID],Table6_20[Date of Birth])</f>
        <v>23298</v>
      </c>
      <c r="M758" s="29">
        <f>_xlfn.XLOOKUP(Table7[[#This Row],[Merged Customer ID]],Table6_20[Merged Customer ID],Table6_20[charges],"0",0)</f>
        <v>13511.28</v>
      </c>
      <c r="N758" s="29" t="str">
        <f>_xlfn.XLOOKUP(Table7[[#This Row],[Merged Customer ID]],Table6_20[Merged Customer ID],Table6_20[Hospital tier])</f>
        <v>tier - 3</v>
      </c>
      <c r="O758" s="29" t="str">
        <f>_xlfn.XLOOKUP(Table7[[#This Row],[Merged Customer ID]],Table6_20[Merged Customer ID],Table6_20[City tier])</f>
        <v>tier - 1</v>
      </c>
      <c r="P758" s="29" t="str">
        <f>_xlfn.XLOOKUP(Table7[[#This Row],[Merged Customer ID]],Table6_20[Merged Customer ID],Table6_20[State ID])</f>
        <v>R1012</v>
      </c>
      <c r="Q758" s="35">
        <f>_xlfn.XLOOKUP(Table7[[#This Row],[Merged Customer ID]],Table6_20[Merged Customer ID],Table6_20[Age])</f>
        <v>59.65</v>
      </c>
    </row>
    <row r="759" spans="1:17" x14ac:dyDescent="0.35">
      <c r="A759" s="23" t="s">
        <v>1613</v>
      </c>
      <c r="B759" s="23" t="str">
        <f>_xlfn.XLOOKUP(Table7[[#This Row],[Merged Customer ID]],Table2_1[Merged Customer ID],Table2_1[First Name])</f>
        <v>McCann</v>
      </c>
      <c r="C759" s="23">
        <f>_xlfn.XLOOKUP(Table7[[#This Row],[Merged Customer ID]],Table3__3_16[Customer ID],Table3__3_16[BMI])</f>
        <v>46.89</v>
      </c>
      <c r="D759" s="23">
        <f>_xlfn.XLOOKUP(Table7[[#This Row],[Merged Customer ID]],Table3__3_16[Customer ID],Table3__3_16[HBA1C])</f>
        <v>5.52</v>
      </c>
      <c r="E759" s="22" t="str">
        <f>_xlfn.XLOOKUP(Table7[[#This Row],[Merged Customer ID]],Table3__3_16[Customer ID],Table3__3_16[Heart Issues])</f>
        <v>No</v>
      </c>
      <c r="F759" s="23" t="str">
        <f>_xlfn.XLOOKUP(Table7[[#This Row],[Merged Customer ID]],Table3__3_16[Customer ID],Table3__3_16[Any Transplants])</f>
        <v>No</v>
      </c>
      <c r="G759" s="23" t="str">
        <f>_xlfn.XLOOKUP(Table7[[#This Row],[Merged Customer ID]],Table3__3_16[Customer ID],Table3__3_16[Cancer history])</f>
        <v>No</v>
      </c>
      <c r="H759" s="23">
        <f>_xlfn.XLOOKUP(Table7[[#This Row],[Merged Customer ID]],Table3__3_16[Customer ID],Table3__3_16[NumberOfMajorSurgeries])</f>
        <v>0</v>
      </c>
      <c r="I759" s="23" t="str">
        <f>_xlfn.XLOOKUP(Table7[[#This Row],[Merged Customer ID]],Table3__3_16[Customer ID],Table3__3_16[smoker])</f>
        <v>No</v>
      </c>
      <c r="J759" s="23" t="str">
        <f>_xlfn.XLOOKUP(Table7[[#This Row],[Merged Customer ID]],Table3__3_16[Customer ID],Table3__3_16[Weight Status])</f>
        <v>Obesity</v>
      </c>
      <c r="K759" s="23" t="str">
        <f>_xlfn.XLOOKUP(Table7[[#This Row],[Merged Customer ID]],Table3__3_16[Customer ID],Table3__3_16[Sugar Status])</f>
        <v>Normal</v>
      </c>
      <c r="L759" s="26">
        <f>_xlfn.XLOOKUP(Table7[[#This Row],[Merged Customer ID]],Table6_20[Merged Customer ID],Table6_20[Date of Birth])</f>
        <v>33115</v>
      </c>
      <c r="M759" s="30">
        <f>_xlfn.XLOOKUP(Table7[[#This Row],[Merged Customer ID]],Table6_20[Merged Customer ID],Table6_20[charges],"0",0)</f>
        <v>13480.83</v>
      </c>
      <c r="N759" s="30" t="str">
        <f>_xlfn.XLOOKUP(Table7[[#This Row],[Merged Customer ID]],Table6_20[Merged Customer ID],Table6_20[Hospital tier])</f>
        <v>tier - 3</v>
      </c>
      <c r="O759" s="30" t="str">
        <f>_xlfn.XLOOKUP(Table7[[#This Row],[Merged Customer ID]],Table6_20[Merged Customer ID],Table6_20[City tier])</f>
        <v>tier - 2</v>
      </c>
      <c r="P759" s="30" t="str">
        <f>_xlfn.XLOOKUP(Table7[[#This Row],[Merged Customer ID]],Table6_20[Merged Customer ID],Table6_20[State ID])</f>
        <v>R1023</v>
      </c>
      <c r="Q759" s="36">
        <f>_xlfn.XLOOKUP(Table7[[#This Row],[Merged Customer ID]],Table6_20[Merged Customer ID],Table6_20[Age])</f>
        <v>32.772222222222226</v>
      </c>
    </row>
    <row r="760" spans="1:17" x14ac:dyDescent="0.35">
      <c r="A760" s="22" t="s">
        <v>1612</v>
      </c>
      <c r="B760" s="22" t="str">
        <f>_xlfn.XLOOKUP(Table7[[#This Row],[Merged Customer ID]],Table2_1[Merged Customer ID],Table2_1[First Name])</f>
        <v>Schmole</v>
      </c>
      <c r="C760" s="22">
        <f>_xlfn.XLOOKUP(Table7[[#This Row],[Merged Customer ID]],Table3__3_16[Customer ID],Table3__3_16[BMI])</f>
        <v>39.35</v>
      </c>
      <c r="D760" s="22">
        <f>_xlfn.XLOOKUP(Table7[[#This Row],[Merged Customer ID]],Table3__3_16[Customer ID],Table3__3_16[HBA1C])</f>
        <v>7.86</v>
      </c>
      <c r="E760" s="22" t="str">
        <f>_xlfn.XLOOKUP(Table7[[#This Row],[Merged Customer ID]],Table3__3_16[Customer ID],Table3__3_16[Heart Issues])</f>
        <v>Yes</v>
      </c>
      <c r="F760" s="22" t="str">
        <f>_xlfn.XLOOKUP(Table7[[#This Row],[Merged Customer ID]],Table3__3_16[Customer ID],Table3__3_16[Any Transplants])</f>
        <v>No</v>
      </c>
      <c r="G760" s="22" t="str">
        <f>_xlfn.XLOOKUP(Table7[[#This Row],[Merged Customer ID]],Table3__3_16[Customer ID],Table3__3_16[Cancer history])</f>
        <v>No</v>
      </c>
      <c r="H760" s="22">
        <f>_xlfn.XLOOKUP(Table7[[#This Row],[Merged Customer ID]],Table3__3_16[Customer ID],Table3__3_16[NumberOfMajorSurgeries])</f>
        <v>1</v>
      </c>
      <c r="I760" s="22" t="str">
        <f>_xlfn.XLOOKUP(Table7[[#This Row],[Merged Customer ID]],Table3__3_16[Customer ID],Table3__3_16[smoker])</f>
        <v>No</v>
      </c>
      <c r="J760" s="22" t="str">
        <f>_xlfn.XLOOKUP(Table7[[#This Row],[Merged Customer ID]],Table3__3_16[Customer ID],Table3__3_16[Weight Status])</f>
        <v>Obesity</v>
      </c>
      <c r="K760" s="22" t="str">
        <f>_xlfn.XLOOKUP(Table7[[#This Row],[Merged Customer ID]],Table3__3_16[Customer ID],Table3__3_16[Sugar Status])</f>
        <v>Diabetes</v>
      </c>
      <c r="L760" s="25">
        <f>_xlfn.XLOOKUP(Table7[[#This Row],[Merged Customer ID]],Table6_20[Merged Customer ID],Table6_20[Date of Birth])</f>
        <v>27613</v>
      </c>
      <c r="M760" s="29">
        <f>_xlfn.XLOOKUP(Table7[[#This Row],[Merged Customer ID]],Table6_20[Merged Customer ID],Table6_20[charges],"0",0)</f>
        <v>13472.19</v>
      </c>
      <c r="N760" s="29" t="str">
        <f>_xlfn.XLOOKUP(Table7[[#This Row],[Merged Customer ID]],Table6_20[Merged Customer ID],Table6_20[Hospital tier])</f>
        <v>tier - 3</v>
      </c>
      <c r="O760" s="29" t="str">
        <f>_xlfn.XLOOKUP(Table7[[#This Row],[Merged Customer ID]],Table6_20[Merged Customer ID],Table6_20[City tier])</f>
        <v>tier - 2</v>
      </c>
      <c r="P760" s="29" t="str">
        <f>_xlfn.XLOOKUP(Table7[[#This Row],[Merged Customer ID]],Table6_20[Merged Customer ID],Table6_20[State ID])</f>
        <v>R1012</v>
      </c>
      <c r="Q760" s="35">
        <f>_xlfn.XLOOKUP(Table7[[#This Row],[Merged Customer ID]],Table6_20[Merged Customer ID],Table6_20[Age])</f>
        <v>47.836111111111109</v>
      </c>
    </row>
    <row r="761" spans="1:17" x14ac:dyDescent="0.35">
      <c r="A761" s="23" t="s">
        <v>1611</v>
      </c>
      <c r="B761" s="23" t="str">
        <f>_xlfn.XLOOKUP(Table7[[#This Row],[Merged Customer ID]],Table2_1[Merged Customer ID],Table2_1[First Name])</f>
        <v>Barber</v>
      </c>
      <c r="C761" s="23">
        <f>_xlfn.XLOOKUP(Table7[[#This Row],[Merged Customer ID]],Table3__3_16[Customer ID],Table3__3_16[BMI])</f>
        <v>39.200000000000003</v>
      </c>
      <c r="D761" s="23">
        <f>_xlfn.XLOOKUP(Table7[[#This Row],[Merged Customer ID]],Table3__3_16[Customer ID],Table3__3_16[HBA1C])</f>
        <v>11.38</v>
      </c>
      <c r="E761" s="22" t="str">
        <f>_xlfn.XLOOKUP(Table7[[#This Row],[Merged Customer ID]],Table3__3_16[Customer ID],Table3__3_16[Heart Issues])</f>
        <v>No</v>
      </c>
      <c r="F761" s="23" t="str">
        <f>_xlfn.XLOOKUP(Table7[[#This Row],[Merged Customer ID]],Table3__3_16[Customer ID],Table3__3_16[Any Transplants])</f>
        <v>No</v>
      </c>
      <c r="G761" s="23" t="str">
        <f>_xlfn.XLOOKUP(Table7[[#This Row],[Merged Customer ID]],Table3__3_16[Customer ID],Table3__3_16[Cancer history])</f>
        <v>No</v>
      </c>
      <c r="H761" s="23">
        <f>_xlfn.XLOOKUP(Table7[[#This Row],[Merged Customer ID]],Table3__3_16[Customer ID],Table3__3_16[NumberOfMajorSurgeries])</f>
        <v>0</v>
      </c>
      <c r="I761" s="23" t="str">
        <f>_xlfn.XLOOKUP(Table7[[#This Row],[Merged Customer ID]],Table3__3_16[Customer ID],Table3__3_16[smoker])</f>
        <v>No</v>
      </c>
      <c r="J761" s="23" t="str">
        <f>_xlfn.XLOOKUP(Table7[[#This Row],[Merged Customer ID]],Table3__3_16[Customer ID],Table3__3_16[Weight Status])</f>
        <v>Obesity</v>
      </c>
      <c r="K761" s="23" t="str">
        <f>_xlfn.XLOOKUP(Table7[[#This Row],[Merged Customer ID]],Table3__3_16[Customer ID],Table3__3_16[Sugar Status])</f>
        <v>Diabetes</v>
      </c>
      <c r="L761" s="26">
        <f>_xlfn.XLOOKUP(Table7[[#This Row],[Merged Customer ID]],Table6_20[Merged Customer ID],Table6_20[Date of Birth])</f>
        <v>22121</v>
      </c>
      <c r="M761" s="30">
        <f>_xlfn.XLOOKUP(Table7[[#This Row],[Merged Customer ID]],Table6_20[Merged Customer ID],Table6_20[charges],"0",0)</f>
        <v>13470.86</v>
      </c>
      <c r="N761" s="30" t="str">
        <f>_xlfn.XLOOKUP(Table7[[#This Row],[Merged Customer ID]],Table6_20[Merged Customer ID],Table6_20[Hospital tier])</f>
        <v>tier - 3</v>
      </c>
      <c r="O761" s="30" t="str">
        <f>_xlfn.XLOOKUP(Table7[[#This Row],[Merged Customer ID]],Table6_20[Merged Customer ID],Table6_20[City tier])</f>
        <v>tier - 3</v>
      </c>
      <c r="P761" s="30" t="str">
        <f>_xlfn.XLOOKUP(Table7[[#This Row],[Merged Customer ID]],Table6_20[Merged Customer ID],Table6_20[State ID])</f>
        <v>R1011</v>
      </c>
      <c r="Q761" s="36">
        <f>_xlfn.XLOOKUP(Table7[[#This Row],[Merged Customer ID]],Table6_20[Merged Customer ID],Table6_20[Age])</f>
        <v>62.87222222222222</v>
      </c>
    </row>
    <row r="762" spans="1:17" x14ac:dyDescent="0.35">
      <c r="A762" s="22" t="s">
        <v>1610</v>
      </c>
      <c r="B762" s="22" t="str">
        <f>_xlfn.XLOOKUP(Table7[[#This Row],[Merged Customer ID]],Table2_1[Merged Customer ID],Table2_1[First Name])</f>
        <v>Reichmann</v>
      </c>
      <c r="C762" s="22">
        <f>_xlfn.XLOOKUP(Table7[[#This Row],[Merged Customer ID]],Table3__3_16[Customer ID],Table3__3_16[BMI])</f>
        <v>39.159999999999997</v>
      </c>
      <c r="D762" s="22">
        <f>_xlfn.XLOOKUP(Table7[[#This Row],[Merged Customer ID]],Table3__3_16[Customer ID],Table3__3_16[HBA1C])</f>
        <v>10.48</v>
      </c>
      <c r="E762" s="22" t="str">
        <f>_xlfn.XLOOKUP(Table7[[#This Row],[Merged Customer ID]],Table3__3_16[Customer ID],Table3__3_16[Heart Issues])</f>
        <v>No</v>
      </c>
      <c r="F762" s="22" t="str">
        <f>_xlfn.XLOOKUP(Table7[[#This Row],[Merged Customer ID]],Table3__3_16[Customer ID],Table3__3_16[Any Transplants])</f>
        <v>No</v>
      </c>
      <c r="G762" s="22" t="str">
        <f>_xlfn.XLOOKUP(Table7[[#This Row],[Merged Customer ID]],Table3__3_16[Customer ID],Table3__3_16[Cancer history])</f>
        <v>No</v>
      </c>
      <c r="H762" s="22">
        <f>_xlfn.XLOOKUP(Table7[[#This Row],[Merged Customer ID]],Table3__3_16[Customer ID],Table3__3_16[NumberOfMajorSurgeries])</f>
        <v>0</v>
      </c>
      <c r="I762" s="22" t="str">
        <f>_xlfn.XLOOKUP(Table7[[#This Row],[Merged Customer ID]],Table3__3_16[Customer ID],Table3__3_16[smoker])</f>
        <v>No</v>
      </c>
      <c r="J762" s="22" t="str">
        <f>_xlfn.XLOOKUP(Table7[[#This Row],[Merged Customer ID]],Table3__3_16[Customer ID],Table3__3_16[Weight Status])</f>
        <v>Obesity</v>
      </c>
      <c r="K762" s="22" t="str">
        <f>_xlfn.XLOOKUP(Table7[[#This Row],[Merged Customer ID]],Table3__3_16[Customer ID],Table3__3_16[Sugar Status])</f>
        <v>Diabetes</v>
      </c>
      <c r="L762" s="25">
        <f>_xlfn.XLOOKUP(Table7[[#This Row],[Merged Customer ID]],Table6_20[Merged Customer ID],Table6_20[Date of Birth])</f>
        <v>22125</v>
      </c>
      <c r="M762" s="29">
        <f>_xlfn.XLOOKUP(Table7[[#This Row],[Merged Customer ID]],Table6_20[Merged Customer ID],Table6_20[charges],"0",0)</f>
        <v>13470.8</v>
      </c>
      <c r="N762" s="29" t="str">
        <f>_xlfn.XLOOKUP(Table7[[#This Row],[Merged Customer ID]],Table6_20[Merged Customer ID],Table6_20[Hospital tier])</f>
        <v>tier - 3</v>
      </c>
      <c r="O762" s="29" t="str">
        <f>_xlfn.XLOOKUP(Table7[[#This Row],[Merged Customer ID]],Table6_20[Merged Customer ID],Table6_20[City tier])</f>
        <v>tier - 2</v>
      </c>
      <c r="P762" s="29" t="str">
        <f>_xlfn.XLOOKUP(Table7[[#This Row],[Merged Customer ID]],Table6_20[Merged Customer ID],Table6_20[State ID])</f>
        <v>R1013</v>
      </c>
      <c r="Q762" s="35">
        <f>_xlfn.XLOOKUP(Table7[[#This Row],[Merged Customer ID]],Table6_20[Merged Customer ID],Table6_20[Age])</f>
        <v>62.861111111111114</v>
      </c>
    </row>
    <row r="763" spans="1:17" x14ac:dyDescent="0.35">
      <c r="A763" s="23" t="s">
        <v>1609</v>
      </c>
      <c r="B763" s="23" t="str">
        <f>_xlfn.XLOOKUP(Table7[[#This Row],[Merged Customer ID]],Table2_1[Merged Customer ID],Table2_1[First Name])</f>
        <v>Cavatorta</v>
      </c>
      <c r="C763" s="23">
        <f>_xlfn.XLOOKUP(Table7[[#This Row],[Merged Customer ID]],Table3__3_16[Customer ID],Table3__3_16[BMI])</f>
        <v>44.1</v>
      </c>
      <c r="D763" s="23">
        <f>_xlfn.XLOOKUP(Table7[[#This Row],[Merged Customer ID]],Table3__3_16[Customer ID],Table3__3_16[HBA1C])</f>
        <v>5.04</v>
      </c>
      <c r="E763" s="22" t="str">
        <f>_xlfn.XLOOKUP(Table7[[#This Row],[Merged Customer ID]],Table3__3_16[Customer ID],Table3__3_16[Heart Issues])</f>
        <v>Yes</v>
      </c>
      <c r="F763" s="23" t="str">
        <f>_xlfn.XLOOKUP(Table7[[#This Row],[Merged Customer ID]],Table3__3_16[Customer ID],Table3__3_16[Any Transplants])</f>
        <v>No</v>
      </c>
      <c r="G763" s="23" t="str">
        <f>_xlfn.XLOOKUP(Table7[[#This Row],[Merged Customer ID]],Table3__3_16[Customer ID],Table3__3_16[Cancer history])</f>
        <v>No</v>
      </c>
      <c r="H763" s="23">
        <f>_xlfn.XLOOKUP(Table7[[#This Row],[Merged Customer ID]],Table3__3_16[Customer ID],Table3__3_16[NumberOfMajorSurgeries])</f>
        <v>0</v>
      </c>
      <c r="I763" s="23" t="str">
        <f>_xlfn.XLOOKUP(Table7[[#This Row],[Merged Customer ID]],Table3__3_16[Customer ID],Table3__3_16[smoker])</f>
        <v>No</v>
      </c>
      <c r="J763" s="23" t="str">
        <f>_xlfn.XLOOKUP(Table7[[#This Row],[Merged Customer ID]],Table3__3_16[Customer ID],Table3__3_16[Weight Status])</f>
        <v>Obesity</v>
      </c>
      <c r="K763" s="23" t="str">
        <f>_xlfn.XLOOKUP(Table7[[#This Row],[Merged Customer ID]],Table3__3_16[Customer ID],Table3__3_16[Sugar Status])</f>
        <v>Normal</v>
      </c>
      <c r="L763" s="26">
        <f>_xlfn.XLOOKUP(Table7[[#This Row],[Merged Customer ID]],Table6_20[Merged Customer ID],Table6_20[Date of Birth])</f>
        <v>31278</v>
      </c>
      <c r="M763" s="30">
        <f>_xlfn.XLOOKUP(Table7[[#This Row],[Merged Customer ID]],Table6_20[Merged Customer ID],Table6_20[charges],"0",0)</f>
        <v>13465.8</v>
      </c>
      <c r="N763" s="30" t="str">
        <f>_xlfn.XLOOKUP(Table7[[#This Row],[Merged Customer ID]],Table6_20[Merged Customer ID],Table6_20[Hospital tier])</f>
        <v>tier - 3</v>
      </c>
      <c r="O763" s="30" t="str">
        <f>_xlfn.XLOOKUP(Table7[[#This Row],[Merged Customer ID]],Table6_20[Merged Customer ID],Table6_20[City tier])</f>
        <v>tier - 1</v>
      </c>
      <c r="P763" s="30" t="str">
        <f>_xlfn.XLOOKUP(Table7[[#This Row],[Merged Customer ID]],Table6_20[Merged Customer ID],Table6_20[State ID])</f>
        <v>R1012</v>
      </c>
      <c r="Q763" s="36">
        <f>_xlfn.XLOOKUP(Table7[[#This Row],[Merged Customer ID]],Table6_20[Merged Customer ID],Table6_20[Age])</f>
        <v>37.802777777777777</v>
      </c>
    </row>
    <row r="764" spans="1:17" x14ac:dyDescent="0.35">
      <c r="A764" s="22" t="s">
        <v>1608</v>
      </c>
      <c r="B764" s="22" t="str">
        <f>_xlfn.XLOOKUP(Table7[[#This Row],[Merged Customer ID]],Table2_1[Merged Customer ID],Table2_1[First Name])</f>
        <v>Yaeger</v>
      </c>
      <c r="C764" s="22">
        <f>_xlfn.XLOOKUP(Table7[[#This Row],[Merged Customer ID]],Table3__3_16[Customer ID],Table3__3_16[BMI])</f>
        <v>33.200000000000003</v>
      </c>
      <c r="D764" s="22">
        <f>_xlfn.XLOOKUP(Table7[[#This Row],[Merged Customer ID]],Table3__3_16[Customer ID],Table3__3_16[HBA1C])</f>
        <v>9.06</v>
      </c>
      <c r="E764" s="22" t="str">
        <f>_xlfn.XLOOKUP(Table7[[#This Row],[Merged Customer ID]],Table3__3_16[Customer ID],Table3__3_16[Heart Issues])</f>
        <v>No</v>
      </c>
      <c r="F764" s="22" t="str">
        <f>_xlfn.XLOOKUP(Table7[[#This Row],[Merged Customer ID]],Table3__3_16[Customer ID],Table3__3_16[Any Transplants])</f>
        <v>No</v>
      </c>
      <c r="G764" s="22" t="str">
        <f>_xlfn.XLOOKUP(Table7[[#This Row],[Merged Customer ID]],Table3__3_16[Customer ID],Table3__3_16[Cancer history])</f>
        <v>No</v>
      </c>
      <c r="H764" s="22">
        <f>_xlfn.XLOOKUP(Table7[[#This Row],[Merged Customer ID]],Table3__3_16[Customer ID],Table3__3_16[NumberOfMajorSurgeries])</f>
        <v>0</v>
      </c>
      <c r="I764" s="22" t="str">
        <f>_xlfn.XLOOKUP(Table7[[#This Row],[Merged Customer ID]],Table3__3_16[Customer ID],Table3__3_16[smoker])</f>
        <v>No</v>
      </c>
      <c r="J764" s="22" t="str">
        <f>_xlfn.XLOOKUP(Table7[[#This Row],[Merged Customer ID]],Table3__3_16[Customer ID],Table3__3_16[Weight Status])</f>
        <v>Obesity</v>
      </c>
      <c r="K764" s="22" t="str">
        <f>_xlfn.XLOOKUP(Table7[[#This Row],[Merged Customer ID]],Table3__3_16[Customer ID],Table3__3_16[Sugar Status])</f>
        <v>Diabetes</v>
      </c>
      <c r="L764" s="25">
        <f>_xlfn.XLOOKUP(Table7[[#This Row],[Merged Customer ID]],Table6_20[Merged Customer ID],Table6_20[Date of Birth])</f>
        <v>22266</v>
      </c>
      <c r="M764" s="29">
        <f>_xlfn.XLOOKUP(Table7[[#This Row],[Merged Customer ID]],Table6_20[Merged Customer ID],Table6_20[charges],"0",0)</f>
        <v>13462.52</v>
      </c>
      <c r="N764" s="29" t="str">
        <f>_xlfn.XLOOKUP(Table7[[#This Row],[Merged Customer ID]],Table6_20[Merged Customer ID],Table6_20[Hospital tier])</f>
        <v>tier - 3</v>
      </c>
      <c r="O764" s="29" t="str">
        <f>_xlfn.XLOOKUP(Table7[[#This Row],[Merged Customer ID]],Table6_20[Merged Customer ID],Table6_20[City tier])</f>
        <v>tier - 2</v>
      </c>
      <c r="P764" s="29" t="str">
        <f>_xlfn.XLOOKUP(Table7[[#This Row],[Merged Customer ID]],Table6_20[Merged Customer ID],Table6_20[State ID])</f>
        <v>R1011</v>
      </c>
      <c r="Q764" s="35">
        <f>_xlfn.XLOOKUP(Table7[[#This Row],[Merged Customer ID]],Table6_20[Merged Customer ID],Table6_20[Age])</f>
        <v>62.477777777777774</v>
      </c>
    </row>
    <row r="765" spans="1:17" x14ac:dyDescent="0.35">
      <c r="A765" s="23" t="s">
        <v>1607</v>
      </c>
      <c r="B765" s="23" t="str">
        <f>_xlfn.XLOOKUP(Table7[[#This Row],[Merged Customer ID]],Table2_1[Merged Customer ID],Table2_1[First Name])</f>
        <v>Hughes</v>
      </c>
      <c r="C765" s="23">
        <f>_xlfn.XLOOKUP(Table7[[#This Row],[Merged Customer ID]],Table3__3_16[Customer ID],Table3__3_16[BMI])</f>
        <v>29.92</v>
      </c>
      <c r="D765" s="23">
        <f>_xlfn.XLOOKUP(Table7[[#This Row],[Merged Customer ID]],Table3__3_16[Customer ID],Table3__3_16[HBA1C])</f>
        <v>11.07</v>
      </c>
      <c r="E765" s="22" t="str">
        <f>_xlfn.XLOOKUP(Table7[[#This Row],[Merged Customer ID]],Table3__3_16[Customer ID],Table3__3_16[Heart Issues])</f>
        <v>No</v>
      </c>
      <c r="F765" s="23" t="str">
        <f>_xlfn.XLOOKUP(Table7[[#This Row],[Merged Customer ID]],Table3__3_16[Customer ID],Table3__3_16[Any Transplants])</f>
        <v>No</v>
      </c>
      <c r="G765" s="23" t="str">
        <f>_xlfn.XLOOKUP(Table7[[#This Row],[Merged Customer ID]],Table3__3_16[Customer ID],Table3__3_16[Cancer history])</f>
        <v>No</v>
      </c>
      <c r="H765" s="23">
        <f>_xlfn.XLOOKUP(Table7[[#This Row],[Merged Customer ID]],Table3__3_16[Customer ID],Table3__3_16[NumberOfMajorSurgeries])</f>
        <v>0</v>
      </c>
      <c r="I765" s="23" t="str">
        <f>_xlfn.XLOOKUP(Table7[[#This Row],[Merged Customer ID]],Table3__3_16[Customer ID],Table3__3_16[smoker])</f>
        <v>No</v>
      </c>
      <c r="J765" s="23" t="str">
        <f>_xlfn.XLOOKUP(Table7[[#This Row],[Merged Customer ID]],Table3__3_16[Customer ID],Table3__3_16[Weight Status])</f>
        <v>Overweight</v>
      </c>
      <c r="K765" s="23" t="str">
        <f>_xlfn.XLOOKUP(Table7[[#This Row],[Merged Customer ID]],Table3__3_16[Customer ID],Table3__3_16[Sugar Status])</f>
        <v>Diabetes</v>
      </c>
      <c r="L765" s="26">
        <f>_xlfn.XLOOKUP(Table7[[#This Row],[Merged Customer ID]],Table6_20[Merged Customer ID],Table6_20[Date of Birth])</f>
        <v>22108</v>
      </c>
      <c r="M765" s="30">
        <f>_xlfn.XLOOKUP(Table7[[#This Row],[Merged Customer ID]],Table6_20[Merged Customer ID],Table6_20[charges],"0",0)</f>
        <v>13457.96</v>
      </c>
      <c r="N765" s="30" t="str">
        <f>_xlfn.XLOOKUP(Table7[[#This Row],[Merged Customer ID]],Table6_20[Merged Customer ID],Table6_20[Hospital tier])</f>
        <v>tier - 3</v>
      </c>
      <c r="O765" s="30" t="str">
        <f>_xlfn.XLOOKUP(Table7[[#This Row],[Merged Customer ID]],Table6_20[Merged Customer ID],Table6_20[City tier])</f>
        <v>tier - 1</v>
      </c>
      <c r="P765" s="30" t="str">
        <f>_xlfn.XLOOKUP(Table7[[#This Row],[Merged Customer ID]],Table6_20[Merged Customer ID],Table6_20[State ID])</f>
        <v>R1013</v>
      </c>
      <c r="Q765" s="36">
        <f>_xlfn.XLOOKUP(Table7[[#This Row],[Merged Customer ID]],Table6_20[Merged Customer ID],Table6_20[Age])</f>
        <v>62.908333333333331</v>
      </c>
    </row>
    <row r="766" spans="1:17" x14ac:dyDescent="0.35">
      <c r="A766" s="22" t="s">
        <v>1606</v>
      </c>
      <c r="B766" s="22" t="str">
        <f>_xlfn.XLOOKUP(Table7[[#This Row],[Merged Customer ID]],Table2_1[Merged Customer ID],Table2_1[First Name])</f>
        <v>Donahue</v>
      </c>
      <c r="C766" s="22">
        <f>_xlfn.XLOOKUP(Table7[[#This Row],[Merged Customer ID]],Table3__3_16[Customer ID],Table3__3_16[BMI])</f>
        <v>25</v>
      </c>
      <c r="D766" s="22">
        <f>_xlfn.XLOOKUP(Table7[[#This Row],[Merged Customer ID]],Table3__3_16[Customer ID],Table3__3_16[HBA1C])</f>
        <v>10.45</v>
      </c>
      <c r="E766" s="22" t="str">
        <f>_xlfn.XLOOKUP(Table7[[#This Row],[Merged Customer ID]],Table3__3_16[Customer ID],Table3__3_16[Heart Issues])</f>
        <v>No</v>
      </c>
      <c r="F766" s="22" t="str">
        <f>_xlfn.XLOOKUP(Table7[[#This Row],[Merged Customer ID]],Table3__3_16[Customer ID],Table3__3_16[Any Transplants])</f>
        <v>No</v>
      </c>
      <c r="G766" s="22" t="str">
        <f>_xlfn.XLOOKUP(Table7[[#This Row],[Merged Customer ID]],Table3__3_16[Customer ID],Table3__3_16[Cancer history])</f>
        <v>No</v>
      </c>
      <c r="H766" s="22">
        <f>_xlfn.XLOOKUP(Table7[[#This Row],[Merged Customer ID]],Table3__3_16[Customer ID],Table3__3_16[NumberOfMajorSurgeries])</f>
        <v>0</v>
      </c>
      <c r="I766" s="22" t="str">
        <f>_xlfn.XLOOKUP(Table7[[#This Row],[Merged Customer ID]],Table3__3_16[Customer ID],Table3__3_16[smoker])</f>
        <v>No</v>
      </c>
      <c r="J766" s="22" t="str">
        <f>_xlfn.XLOOKUP(Table7[[#This Row],[Merged Customer ID]],Table3__3_16[Customer ID],Table3__3_16[Weight Status])</f>
        <v>Normal Weight</v>
      </c>
      <c r="K766" s="22" t="str">
        <f>_xlfn.XLOOKUP(Table7[[#This Row],[Merged Customer ID]],Table3__3_16[Customer ID],Table3__3_16[Sugar Status])</f>
        <v>Diabetes</v>
      </c>
      <c r="L766" s="25">
        <f>_xlfn.XLOOKUP(Table7[[#This Row],[Merged Customer ID]],Table6_20[Merged Customer ID],Table6_20[Date of Birth])</f>
        <v>22141</v>
      </c>
      <c r="M766" s="29">
        <f>_xlfn.XLOOKUP(Table7[[#This Row],[Merged Customer ID]],Table6_20[Merged Customer ID],Table6_20[charges],"0",0)</f>
        <v>13451.12</v>
      </c>
      <c r="N766" s="29" t="str">
        <f>_xlfn.XLOOKUP(Table7[[#This Row],[Merged Customer ID]],Table6_20[Merged Customer ID],Table6_20[Hospital tier])</f>
        <v>tier - 3</v>
      </c>
      <c r="O766" s="29" t="str">
        <f>_xlfn.XLOOKUP(Table7[[#This Row],[Merged Customer ID]],Table6_20[Merged Customer ID],Table6_20[City tier])</f>
        <v>tier - 1</v>
      </c>
      <c r="P766" s="29" t="str">
        <f>_xlfn.XLOOKUP(Table7[[#This Row],[Merged Customer ID]],Table6_20[Merged Customer ID],Table6_20[State ID])</f>
        <v>R1011</v>
      </c>
      <c r="Q766" s="35">
        <f>_xlfn.XLOOKUP(Table7[[#This Row],[Merged Customer ID]],Table6_20[Merged Customer ID],Table6_20[Age])</f>
        <v>62.819444444444443</v>
      </c>
    </row>
    <row r="767" spans="1:17" x14ac:dyDescent="0.35">
      <c r="A767" s="23" t="s">
        <v>1605</v>
      </c>
      <c r="B767" s="23" t="str">
        <f>_xlfn.XLOOKUP(Table7[[#This Row],[Merged Customer ID]],Table2_1[Merged Customer ID],Table2_1[First Name])</f>
        <v>Greenwell</v>
      </c>
      <c r="C767" s="23">
        <f>_xlfn.XLOOKUP(Table7[[#This Row],[Merged Customer ID]],Table3__3_16[Customer ID],Table3__3_16[BMI])</f>
        <v>38.869999999999997</v>
      </c>
      <c r="D767" s="23">
        <f>_xlfn.XLOOKUP(Table7[[#This Row],[Merged Customer ID]],Table3__3_16[Customer ID],Table3__3_16[HBA1C])</f>
        <v>8.6300000000000008</v>
      </c>
      <c r="E767" s="22" t="str">
        <f>_xlfn.XLOOKUP(Table7[[#This Row],[Merged Customer ID]],Table3__3_16[Customer ID],Table3__3_16[Heart Issues])</f>
        <v>Yes</v>
      </c>
      <c r="F767" s="23" t="str">
        <f>_xlfn.XLOOKUP(Table7[[#This Row],[Merged Customer ID]],Table3__3_16[Customer ID],Table3__3_16[Any Transplants])</f>
        <v>No</v>
      </c>
      <c r="G767" s="23" t="str">
        <f>_xlfn.XLOOKUP(Table7[[#This Row],[Merged Customer ID]],Table3__3_16[Customer ID],Table3__3_16[Cancer history])</f>
        <v>No</v>
      </c>
      <c r="H767" s="23">
        <f>_xlfn.XLOOKUP(Table7[[#This Row],[Merged Customer ID]],Table3__3_16[Customer ID],Table3__3_16[NumberOfMajorSurgeries])</f>
        <v>1</v>
      </c>
      <c r="I767" s="23" t="str">
        <f>_xlfn.XLOOKUP(Table7[[#This Row],[Merged Customer ID]],Table3__3_16[Customer ID],Table3__3_16[smoker])</f>
        <v>No</v>
      </c>
      <c r="J767" s="23" t="str">
        <f>_xlfn.XLOOKUP(Table7[[#This Row],[Merged Customer ID]],Table3__3_16[Customer ID],Table3__3_16[Weight Status])</f>
        <v>Obesity</v>
      </c>
      <c r="K767" s="23" t="str">
        <f>_xlfn.XLOOKUP(Table7[[#This Row],[Merged Customer ID]],Table3__3_16[Customer ID],Table3__3_16[Sugar Status])</f>
        <v>Diabetes</v>
      </c>
      <c r="L767" s="26">
        <f>_xlfn.XLOOKUP(Table7[[#This Row],[Merged Customer ID]],Table6_20[Merged Customer ID],Table6_20[Date of Birth])</f>
        <v>27574</v>
      </c>
      <c r="M767" s="30">
        <f>_xlfn.XLOOKUP(Table7[[#This Row],[Merged Customer ID]],Table6_20[Merged Customer ID],Table6_20[charges],"0",0)</f>
        <v>13440.7</v>
      </c>
      <c r="N767" s="30" t="str">
        <f>_xlfn.XLOOKUP(Table7[[#This Row],[Merged Customer ID]],Table6_20[Merged Customer ID],Table6_20[Hospital tier])</f>
        <v>tier - 3</v>
      </c>
      <c r="O767" s="30" t="str">
        <f>_xlfn.XLOOKUP(Table7[[#This Row],[Merged Customer ID]],Table6_20[Merged Customer ID],Table6_20[City tier])</f>
        <v>tier - 2</v>
      </c>
      <c r="P767" s="30" t="str">
        <f>_xlfn.XLOOKUP(Table7[[#This Row],[Merged Customer ID]],Table6_20[Merged Customer ID],Table6_20[State ID])</f>
        <v>R1012</v>
      </c>
      <c r="Q767" s="36">
        <f>_xlfn.XLOOKUP(Table7[[#This Row],[Merged Customer ID]],Table6_20[Merged Customer ID],Table6_20[Age])</f>
        <v>47.94166666666667</v>
      </c>
    </row>
    <row r="768" spans="1:17" x14ac:dyDescent="0.35">
      <c r="A768" s="22" t="s">
        <v>1604</v>
      </c>
      <c r="B768" s="22" t="str">
        <f>_xlfn.XLOOKUP(Table7[[#This Row],[Merged Customer ID]],Table2_1[Merged Customer ID],Table2_1[First Name])</f>
        <v>Steele</v>
      </c>
      <c r="C768" s="22">
        <f>_xlfn.XLOOKUP(Table7[[#This Row],[Merged Customer ID]],Table3__3_16[Customer ID],Table3__3_16[BMI])</f>
        <v>32.299999999999997</v>
      </c>
      <c r="D768" s="22">
        <f>_xlfn.XLOOKUP(Table7[[#This Row],[Merged Customer ID]],Table3__3_16[Customer ID],Table3__3_16[HBA1C])</f>
        <v>5.28</v>
      </c>
      <c r="E768" s="22" t="str">
        <f>_xlfn.XLOOKUP(Table7[[#This Row],[Merged Customer ID]],Table3__3_16[Customer ID],Table3__3_16[Heart Issues])</f>
        <v>Yes</v>
      </c>
      <c r="F768" s="22" t="str">
        <f>_xlfn.XLOOKUP(Table7[[#This Row],[Merged Customer ID]],Table3__3_16[Customer ID],Table3__3_16[Any Transplants])</f>
        <v>No</v>
      </c>
      <c r="G768" s="22" t="str">
        <f>_xlfn.XLOOKUP(Table7[[#This Row],[Merged Customer ID]],Table3__3_16[Customer ID],Table3__3_16[Cancer history])</f>
        <v>No</v>
      </c>
      <c r="H768" s="22">
        <f>_xlfn.XLOOKUP(Table7[[#This Row],[Merged Customer ID]],Table3__3_16[Customer ID],Table3__3_16[NumberOfMajorSurgeries])</f>
        <v>2</v>
      </c>
      <c r="I768" s="22" t="str">
        <f>_xlfn.XLOOKUP(Table7[[#This Row],[Merged Customer ID]],Table3__3_16[Customer ID],Table3__3_16[smoker])</f>
        <v>No</v>
      </c>
      <c r="J768" s="22" t="str">
        <f>_xlfn.XLOOKUP(Table7[[#This Row],[Merged Customer ID]],Table3__3_16[Customer ID],Table3__3_16[Weight Status])</f>
        <v>Obesity</v>
      </c>
      <c r="K768" s="22" t="str">
        <f>_xlfn.XLOOKUP(Table7[[#This Row],[Merged Customer ID]],Table3__3_16[Customer ID],Table3__3_16[Sugar Status])</f>
        <v>Normal</v>
      </c>
      <c r="L768" s="25">
        <f>_xlfn.XLOOKUP(Table7[[#This Row],[Merged Customer ID]],Table6_20[Merged Customer ID],Table6_20[Date of Birth])</f>
        <v>24425</v>
      </c>
      <c r="M768" s="29">
        <f>_xlfn.XLOOKUP(Table7[[#This Row],[Merged Customer ID]],Table6_20[Merged Customer ID],Table6_20[charges],"0",0)</f>
        <v>13430.27</v>
      </c>
      <c r="N768" s="29" t="str">
        <f>_xlfn.XLOOKUP(Table7[[#This Row],[Merged Customer ID]],Table6_20[Merged Customer ID],Table6_20[Hospital tier])</f>
        <v>tier - 3</v>
      </c>
      <c r="O768" s="29" t="str">
        <f>_xlfn.XLOOKUP(Table7[[#This Row],[Merged Customer ID]],Table6_20[Merged Customer ID],Table6_20[City tier])</f>
        <v>tier - 3</v>
      </c>
      <c r="P768" s="29" t="str">
        <f>_xlfn.XLOOKUP(Table7[[#This Row],[Merged Customer ID]],Table6_20[Merged Customer ID],Table6_20[State ID])</f>
        <v>R1024</v>
      </c>
      <c r="Q768" s="35">
        <f>_xlfn.XLOOKUP(Table7[[#This Row],[Merged Customer ID]],Table6_20[Merged Customer ID],Table6_20[Age])</f>
        <v>56.56666666666667</v>
      </c>
    </row>
    <row r="769" spans="1:17" x14ac:dyDescent="0.35">
      <c r="A769" s="23" t="s">
        <v>1603</v>
      </c>
      <c r="B769" s="23" t="str">
        <f>_xlfn.XLOOKUP(Table7[[#This Row],[Merged Customer ID]],Table2_1[Merged Customer ID],Table2_1[First Name])</f>
        <v>Gunter</v>
      </c>
      <c r="C769" s="23">
        <f>_xlfn.XLOOKUP(Table7[[#This Row],[Merged Customer ID]],Table3__3_16[Customer ID],Table3__3_16[BMI])</f>
        <v>31.16</v>
      </c>
      <c r="D769" s="23">
        <f>_xlfn.XLOOKUP(Table7[[#This Row],[Merged Customer ID]],Table3__3_16[Customer ID],Table3__3_16[HBA1C])</f>
        <v>7.49</v>
      </c>
      <c r="E769" s="22" t="str">
        <f>_xlfn.XLOOKUP(Table7[[#This Row],[Merged Customer ID]],Table3__3_16[Customer ID],Table3__3_16[Heart Issues])</f>
        <v>Yes</v>
      </c>
      <c r="F769" s="23" t="str">
        <f>_xlfn.XLOOKUP(Table7[[#This Row],[Merged Customer ID]],Table3__3_16[Customer ID],Table3__3_16[Any Transplants])</f>
        <v>No</v>
      </c>
      <c r="G769" s="23" t="str">
        <f>_xlfn.XLOOKUP(Table7[[#This Row],[Merged Customer ID]],Table3__3_16[Customer ID],Table3__3_16[Cancer history])</f>
        <v>No</v>
      </c>
      <c r="H769" s="23">
        <f>_xlfn.XLOOKUP(Table7[[#This Row],[Merged Customer ID]],Table3__3_16[Customer ID],Table3__3_16[NumberOfMajorSurgeries])</f>
        <v>2</v>
      </c>
      <c r="I769" s="23" t="str">
        <f>_xlfn.XLOOKUP(Table7[[#This Row],[Merged Customer ID]],Table3__3_16[Customer ID],Table3__3_16[smoker])</f>
        <v>No</v>
      </c>
      <c r="J769" s="23" t="str">
        <f>_xlfn.XLOOKUP(Table7[[#This Row],[Merged Customer ID]],Table3__3_16[Customer ID],Table3__3_16[Weight Status])</f>
        <v>Obesity</v>
      </c>
      <c r="K769" s="23" t="str">
        <f>_xlfn.XLOOKUP(Table7[[#This Row],[Merged Customer ID]],Table3__3_16[Customer ID],Table3__3_16[Sugar Status])</f>
        <v>Diabetes</v>
      </c>
      <c r="L769" s="26">
        <f>_xlfn.XLOOKUP(Table7[[#This Row],[Merged Customer ID]],Table6_20[Merged Customer ID],Table6_20[Date of Birth])</f>
        <v>22588</v>
      </c>
      <c r="M769" s="30">
        <f>_xlfn.XLOOKUP(Table7[[#This Row],[Merged Customer ID]],Table6_20[Merged Customer ID],Table6_20[charges],"0",0)</f>
        <v>13429.04</v>
      </c>
      <c r="N769" s="30" t="str">
        <f>_xlfn.XLOOKUP(Table7[[#This Row],[Merged Customer ID]],Table6_20[Merged Customer ID],Table6_20[Hospital tier])</f>
        <v>tier - 3</v>
      </c>
      <c r="O769" s="30" t="str">
        <f>_xlfn.XLOOKUP(Table7[[#This Row],[Merged Customer ID]],Table6_20[Merged Customer ID],Table6_20[City tier])</f>
        <v>tier - 3</v>
      </c>
      <c r="P769" s="30" t="str">
        <f>_xlfn.XLOOKUP(Table7[[#This Row],[Merged Customer ID]],Table6_20[Merged Customer ID],Table6_20[State ID])</f>
        <v>R1012</v>
      </c>
      <c r="Q769" s="36">
        <f>_xlfn.XLOOKUP(Table7[[#This Row],[Merged Customer ID]],Table6_20[Merged Customer ID],Table6_20[Age])</f>
        <v>61.597222222222221</v>
      </c>
    </row>
    <row r="770" spans="1:17" x14ac:dyDescent="0.35">
      <c r="A770" s="22" t="s">
        <v>1602</v>
      </c>
      <c r="B770" s="22" t="str">
        <f>_xlfn.XLOOKUP(Table7[[#This Row],[Merged Customer ID]],Table2_1[Merged Customer ID],Table2_1[First Name])</f>
        <v>McDonough</v>
      </c>
      <c r="C770" s="22">
        <f>_xlfn.XLOOKUP(Table7[[#This Row],[Merged Customer ID]],Table3__3_16[Customer ID],Table3__3_16[BMI])</f>
        <v>54.59</v>
      </c>
      <c r="D770" s="22">
        <f>_xlfn.XLOOKUP(Table7[[#This Row],[Merged Customer ID]],Table3__3_16[Customer ID],Table3__3_16[HBA1C])</f>
        <v>4.2699999999999996</v>
      </c>
      <c r="E770" s="22" t="str">
        <f>_xlfn.XLOOKUP(Table7[[#This Row],[Merged Customer ID]],Table3__3_16[Customer ID],Table3__3_16[Heart Issues])</f>
        <v>No</v>
      </c>
      <c r="F770" s="22" t="str">
        <f>_xlfn.XLOOKUP(Table7[[#This Row],[Merged Customer ID]],Table3__3_16[Customer ID],Table3__3_16[Any Transplants])</f>
        <v>No</v>
      </c>
      <c r="G770" s="22" t="str">
        <f>_xlfn.XLOOKUP(Table7[[#This Row],[Merged Customer ID]],Table3__3_16[Customer ID],Table3__3_16[Cancer history])</f>
        <v>No</v>
      </c>
      <c r="H770" s="22">
        <f>_xlfn.XLOOKUP(Table7[[#This Row],[Merged Customer ID]],Table3__3_16[Customer ID],Table3__3_16[NumberOfMajorSurgeries])</f>
        <v>0</v>
      </c>
      <c r="I770" s="22" t="str">
        <f>_xlfn.XLOOKUP(Table7[[#This Row],[Merged Customer ID]],Table3__3_16[Customer ID],Table3__3_16[smoker])</f>
        <v>No</v>
      </c>
      <c r="J770" s="22" t="str">
        <f>_xlfn.XLOOKUP(Table7[[#This Row],[Merged Customer ID]],Table3__3_16[Customer ID],Table3__3_16[Weight Status])</f>
        <v>Obesity</v>
      </c>
      <c r="K770" s="22" t="str">
        <f>_xlfn.XLOOKUP(Table7[[#This Row],[Merged Customer ID]],Table3__3_16[Customer ID],Table3__3_16[Sugar Status])</f>
        <v>Normal</v>
      </c>
      <c r="L770" s="25">
        <f>_xlfn.XLOOKUP(Table7[[#This Row],[Merged Customer ID]],Table6_20[Merged Customer ID],Table6_20[Date of Birth])</f>
        <v>34502</v>
      </c>
      <c r="M770" s="29">
        <f>_xlfn.XLOOKUP(Table7[[#This Row],[Merged Customer ID]],Table6_20[Merged Customer ID],Table6_20[charges],"0",0)</f>
        <v>13417.05</v>
      </c>
      <c r="N770" s="29" t="str">
        <f>_xlfn.XLOOKUP(Table7[[#This Row],[Merged Customer ID]],Table6_20[Merged Customer ID],Table6_20[Hospital tier])</f>
        <v>tier - 3</v>
      </c>
      <c r="O770" s="29" t="str">
        <f>_xlfn.XLOOKUP(Table7[[#This Row],[Merged Customer ID]],Table6_20[Merged Customer ID],Table6_20[City tier])</f>
        <v>tier - 3</v>
      </c>
      <c r="P770" s="29" t="str">
        <f>_xlfn.XLOOKUP(Table7[[#This Row],[Merged Customer ID]],Table6_20[Merged Customer ID],Table6_20[State ID])</f>
        <v>R1012</v>
      </c>
      <c r="Q770" s="35">
        <f>_xlfn.XLOOKUP(Table7[[#This Row],[Merged Customer ID]],Table6_20[Merged Customer ID],Table6_20[Age])</f>
        <v>28.975000000000001</v>
      </c>
    </row>
    <row r="771" spans="1:17" x14ac:dyDescent="0.35">
      <c r="A771" s="23" t="s">
        <v>1601</v>
      </c>
      <c r="B771" s="23" t="str">
        <f>_xlfn.XLOOKUP(Table7[[#This Row],[Merged Customer ID]],Table2_1[Merged Customer ID],Table2_1[First Name])</f>
        <v>Sweetland</v>
      </c>
      <c r="C771" s="23">
        <f>_xlfn.XLOOKUP(Table7[[#This Row],[Merged Customer ID]],Table3__3_16[Customer ID],Table3__3_16[BMI])</f>
        <v>21.09</v>
      </c>
      <c r="D771" s="23">
        <f>_xlfn.XLOOKUP(Table7[[#This Row],[Merged Customer ID]],Table3__3_16[Customer ID],Table3__3_16[HBA1C])</f>
        <v>9.2200000000000006</v>
      </c>
      <c r="E771" s="22" t="str">
        <f>_xlfn.XLOOKUP(Table7[[#This Row],[Merged Customer ID]],Table3__3_16[Customer ID],Table3__3_16[Heart Issues])</f>
        <v>Yes</v>
      </c>
      <c r="F771" s="23" t="str">
        <f>_xlfn.XLOOKUP(Table7[[#This Row],[Merged Customer ID]],Table3__3_16[Customer ID],Table3__3_16[Any Transplants])</f>
        <v>No</v>
      </c>
      <c r="G771" s="23" t="str">
        <f>_xlfn.XLOOKUP(Table7[[#This Row],[Merged Customer ID]],Table3__3_16[Customer ID],Table3__3_16[Cancer history])</f>
        <v>No</v>
      </c>
      <c r="H771" s="23">
        <f>_xlfn.XLOOKUP(Table7[[#This Row],[Merged Customer ID]],Table3__3_16[Customer ID],Table3__3_16[NumberOfMajorSurgeries])</f>
        <v>2</v>
      </c>
      <c r="I771" s="23" t="str">
        <f>_xlfn.XLOOKUP(Table7[[#This Row],[Merged Customer ID]],Table3__3_16[Customer ID],Table3__3_16[smoker])</f>
        <v>No</v>
      </c>
      <c r="J771" s="23" t="str">
        <f>_xlfn.XLOOKUP(Table7[[#This Row],[Merged Customer ID]],Table3__3_16[Customer ID],Table3__3_16[Weight Status])</f>
        <v>Normal Weight</v>
      </c>
      <c r="K771" s="23" t="str">
        <f>_xlfn.XLOOKUP(Table7[[#This Row],[Merged Customer ID]],Table3__3_16[Customer ID],Table3__3_16[Sugar Status])</f>
        <v>Diabetes</v>
      </c>
      <c r="L771" s="26">
        <f>_xlfn.XLOOKUP(Table7[[#This Row],[Merged Customer ID]],Table6_20[Merged Customer ID],Table6_20[Date of Birth])</f>
        <v>22484</v>
      </c>
      <c r="M771" s="30">
        <f>_xlfn.XLOOKUP(Table7[[#This Row],[Merged Customer ID]],Table6_20[Merged Customer ID],Table6_20[charges],"0",0)</f>
        <v>13415.04</v>
      </c>
      <c r="N771" s="30" t="str">
        <f>_xlfn.XLOOKUP(Table7[[#This Row],[Merged Customer ID]],Table6_20[Merged Customer ID],Table6_20[Hospital tier])</f>
        <v>tier - 3</v>
      </c>
      <c r="O771" s="30" t="str">
        <f>_xlfn.XLOOKUP(Table7[[#This Row],[Merged Customer ID]],Table6_20[Merged Customer ID],Table6_20[City tier])</f>
        <v>tier - 2</v>
      </c>
      <c r="P771" s="30" t="str">
        <f>_xlfn.XLOOKUP(Table7[[#This Row],[Merged Customer ID]],Table6_20[Merged Customer ID],Table6_20[State ID])</f>
        <v>R1012</v>
      </c>
      <c r="Q771" s="36">
        <f>_xlfn.XLOOKUP(Table7[[#This Row],[Merged Customer ID]],Table6_20[Merged Customer ID],Table6_20[Age])</f>
        <v>61.87777777777778</v>
      </c>
    </row>
    <row r="772" spans="1:17" x14ac:dyDescent="0.35">
      <c r="A772" s="22" t="s">
        <v>1600</v>
      </c>
      <c r="B772" s="22" t="str">
        <f>_xlfn.XLOOKUP(Table7[[#This Row],[Merged Customer ID]],Table2_1[Merged Customer ID],Table2_1[First Name])</f>
        <v>Hammersmith</v>
      </c>
      <c r="C772" s="22">
        <f>_xlfn.XLOOKUP(Table7[[#This Row],[Merged Customer ID]],Table3__3_16[Customer ID],Table3__3_16[BMI])</f>
        <v>52.41</v>
      </c>
      <c r="D772" s="22">
        <f>_xlfn.XLOOKUP(Table7[[#This Row],[Merged Customer ID]],Table3__3_16[Customer ID],Table3__3_16[HBA1C])</f>
        <v>5.99</v>
      </c>
      <c r="E772" s="22" t="str">
        <f>_xlfn.XLOOKUP(Table7[[#This Row],[Merged Customer ID]],Table3__3_16[Customer ID],Table3__3_16[Heart Issues])</f>
        <v>No</v>
      </c>
      <c r="F772" s="22" t="str">
        <f>_xlfn.XLOOKUP(Table7[[#This Row],[Merged Customer ID]],Table3__3_16[Customer ID],Table3__3_16[Any Transplants])</f>
        <v>No</v>
      </c>
      <c r="G772" s="22" t="str">
        <f>_xlfn.XLOOKUP(Table7[[#This Row],[Merged Customer ID]],Table3__3_16[Customer ID],Table3__3_16[Cancer history])</f>
        <v>No</v>
      </c>
      <c r="H772" s="22">
        <f>_xlfn.XLOOKUP(Table7[[#This Row],[Merged Customer ID]],Table3__3_16[Customer ID],Table3__3_16[NumberOfMajorSurgeries])</f>
        <v>1</v>
      </c>
      <c r="I772" s="22" t="str">
        <f>_xlfn.XLOOKUP(Table7[[#This Row],[Merged Customer ID]],Table3__3_16[Customer ID],Table3__3_16[smoker])</f>
        <v>No</v>
      </c>
      <c r="J772" s="22" t="str">
        <f>_xlfn.XLOOKUP(Table7[[#This Row],[Merged Customer ID]],Table3__3_16[Customer ID],Table3__3_16[Weight Status])</f>
        <v>Obesity</v>
      </c>
      <c r="K772" s="22" t="str">
        <f>_xlfn.XLOOKUP(Table7[[#This Row],[Merged Customer ID]],Table3__3_16[Customer ID],Table3__3_16[Sugar Status])</f>
        <v>Prediabetes</v>
      </c>
      <c r="L772" s="25">
        <f>_xlfn.XLOOKUP(Table7[[#This Row],[Merged Customer ID]],Table6_20[Merged Customer ID],Table6_20[Date of Birth])</f>
        <v>33957</v>
      </c>
      <c r="M772" s="29">
        <f>_xlfn.XLOOKUP(Table7[[#This Row],[Merged Customer ID]],Table6_20[Merged Customer ID],Table6_20[charges],"0",0)</f>
        <v>13412.97</v>
      </c>
      <c r="N772" s="29" t="str">
        <f>_xlfn.XLOOKUP(Table7[[#This Row],[Merged Customer ID]],Table6_20[Merged Customer ID],Table6_20[Hospital tier])</f>
        <v>tier - 3</v>
      </c>
      <c r="O772" s="29" t="str">
        <f>_xlfn.XLOOKUP(Table7[[#This Row],[Merged Customer ID]],Table6_20[Merged Customer ID],Table6_20[City tier])</f>
        <v>tier - 3</v>
      </c>
      <c r="P772" s="29" t="str">
        <f>_xlfn.XLOOKUP(Table7[[#This Row],[Merged Customer ID]],Table6_20[Merged Customer ID],Table6_20[State ID])</f>
        <v>R1023</v>
      </c>
      <c r="Q772" s="35">
        <f>_xlfn.XLOOKUP(Table7[[#This Row],[Merged Customer ID]],Table6_20[Merged Customer ID],Table6_20[Age])</f>
        <v>30.469444444444445</v>
      </c>
    </row>
    <row r="773" spans="1:17" x14ac:dyDescent="0.35">
      <c r="A773" s="23" t="s">
        <v>1599</v>
      </c>
      <c r="B773" s="23" t="str">
        <f>_xlfn.XLOOKUP(Table7[[#This Row],[Merged Customer ID]],Table2_1[Merged Customer ID],Table2_1[First Name])</f>
        <v>French</v>
      </c>
      <c r="C773" s="23">
        <f>_xlfn.XLOOKUP(Table7[[#This Row],[Merged Customer ID]],Table3__3_16[Customer ID],Table3__3_16[BMI])</f>
        <v>41.47</v>
      </c>
      <c r="D773" s="23">
        <f>_xlfn.XLOOKUP(Table7[[#This Row],[Merged Customer ID]],Table3__3_16[Customer ID],Table3__3_16[HBA1C])</f>
        <v>5.86</v>
      </c>
      <c r="E773" s="22" t="str">
        <f>_xlfn.XLOOKUP(Table7[[#This Row],[Merged Customer ID]],Table3__3_16[Customer ID],Table3__3_16[Heart Issues])</f>
        <v>Yes</v>
      </c>
      <c r="F773" s="23" t="str">
        <f>_xlfn.XLOOKUP(Table7[[#This Row],[Merged Customer ID]],Table3__3_16[Customer ID],Table3__3_16[Any Transplants])</f>
        <v>No</v>
      </c>
      <c r="G773" s="23" t="str">
        <f>_xlfn.XLOOKUP(Table7[[#This Row],[Merged Customer ID]],Table3__3_16[Customer ID],Table3__3_16[Cancer history])</f>
        <v>No</v>
      </c>
      <c r="H773" s="23">
        <f>_xlfn.XLOOKUP(Table7[[#This Row],[Merged Customer ID]],Table3__3_16[Customer ID],Table3__3_16[NumberOfMajorSurgeries])</f>
        <v>2</v>
      </c>
      <c r="I773" s="23" t="str">
        <f>_xlfn.XLOOKUP(Table7[[#This Row],[Merged Customer ID]],Table3__3_16[Customer ID],Table3__3_16[smoker])</f>
        <v>No</v>
      </c>
      <c r="J773" s="23" t="str">
        <f>_xlfn.XLOOKUP(Table7[[#This Row],[Merged Customer ID]],Table3__3_16[Customer ID],Table3__3_16[Weight Status])</f>
        <v>Obesity</v>
      </c>
      <c r="K773" s="23" t="str">
        <f>_xlfn.XLOOKUP(Table7[[#This Row],[Merged Customer ID]],Table3__3_16[Customer ID],Table3__3_16[Sugar Status])</f>
        <v>Prediabetes</v>
      </c>
      <c r="L773" s="26">
        <f>_xlfn.XLOOKUP(Table7[[#This Row],[Merged Customer ID]],Table6_20[Merged Customer ID],Table6_20[Date of Birth])</f>
        <v>21904</v>
      </c>
      <c r="M773" s="30">
        <f>_xlfn.XLOOKUP(Table7[[#This Row],[Merged Customer ID]],Table6_20[Merged Customer ID],Table6_20[charges],"0",0)</f>
        <v>13405.39</v>
      </c>
      <c r="N773" s="30" t="str">
        <f>_xlfn.XLOOKUP(Table7[[#This Row],[Merged Customer ID]],Table6_20[Merged Customer ID],Table6_20[Hospital tier])</f>
        <v>tier - 3</v>
      </c>
      <c r="O773" s="30" t="str">
        <f>_xlfn.XLOOKUP(Table7[[#This Row],[Merged Customer ID]],Table6_20[Merged Customer ID],Table6_20[City tier])</f>
        <v>tier - 3</v>
      </c>
      <c r="P773" s="30" t="str">
        <f>_xlfn.XLOOKUP(Table7[[#This Row],[Merged Customer ID]],Table6_20[Merged Customer ID],Table6_20[State ID])</f>
        <v>R1013</v>
      </c>
      <c r="Q773" s="36">
        <f>_xlfn.XLOOKUP(Table7[[#This Row],[Merged Customer ID]],Table6_20[Merged Customer ID],Table6_20[Age])</f>
        <v>63.466666666666669</v>
      </c>
    </row>
    <row r="774" spans="1:17" x14ac:dyDescent="0.35">
      <c r="A774" s="22" t="s">
        <v>1598</v>
      </c>
      <c r="B774" s="22" t="str">
        <f>_xlfn.XLOOKUP(Table7[[#This Row],[Merged Customer ID]],Table2_1[Merged Customer ID],Table2_1[First Name])</f>
        <v>Garbe</v>
      </c>
      <c r="C774" s="22">
        <f>_xlfn.XLOOKUP(Table7[[#This Row],[Merged Customer ID]],Table3__3_16[Customer ID],Table3__3_16[BMI])</f>
        <v>33.1</v>
      </c>
      <c r="D774" s="22">
        <f>_xlfn.XLOOKUP(Table7[[#This Row],[Merged Customer ID]],Table3__3_16[Customer ID],Table3__3_16[HBA1C])</f>
        <v>5.19</v>
      </c>
      <c r="E774" s="22" t="str">
        <f>_xlfn.XLOOKUP(Table7[[#This Row],[Merged Customer ID]],Table3__3_16[Customer ID],Table3__3_16[Heart Issues])</f>
        <v>Yes</v>
      </c>
      <c r="F774" s="22" t="str">
        <f>_xlfn.XLOOKUP(Table7[[#This Row],[Merged Customer ID]],Table3__3_16[Customer ID],Table3__3_16[Any Transplants])</f>
        <v>No</v>
      </c>
      <c r="G774" s="22" t="str">
        <f>_xlfn.XLOOKUP(Table7[[#This Row],[Merged Customer ID]],Table3__3_16[Customer ID],Table3__3_16[Cancer history])</f>
        <v>No</v>
      </c>
      <c r="H774" s="22">
        <f>_xlfn.XLOOKUP(Table7[[#This Row],[Merged Customer ID]],Table3__3_16[Customer ID],Table3__3_16[NumberOfMajorSurgeries])</f>
        <v>2</v>
      </c>
      <c r="I774" s="22" t="str">
        <f>_xlfn.XLOOKUP(Table7[[#This Row],[Merged Customer ID]],Table3__3_16[Customer ID],Table3__3_16[smoker])</f>
        <v>No</v>
      </c>
      <c r="J774" s="22" t="str">
        <f>_xlfn.XLOOKUP(Table7[[#This Row],[Merged Customer ID]],Table3__3_16[Customer ID],Table3__3_16[Weight Status])</f>
        <v>Obesity</v>
      </c>
      <c r="K774" s="22" t="str">
        <f>_xlfn.XLOOKUP(Table7[[#This Row],[Merged Customer ID]],Table3__3_16[Customer ID],Table3__3_16[Sugar Status])</f>
        <v>Normal</v>
      </c>
      <c r="L774" s="25">
        <f>_xlfn.XLOOKUP(Table7[[#This Row],[Merged Customer ID]],Table6_20[Merged Customer ID],Table6_20[Date of Birth])</f>
        <v>21879</v>
      </c>
      <c r="M774" s="29">
        <f>_xlfn.XLOOKUP(Table7[[#This Row],[Merged Customer ID]],Table6_20[Merged Customer ID],Table6_20[charges],"0",0)</f>
        <v>13393.76</v>
      </c>
      <c r="N774" s="29" t="str">
        <f>_xlfn.XLOOKUP(Table7[[#This Row],[Merged Customer ID]],Table6_20[Merged Customer ID],Table6_20[Hospital tier])</f>
        <v>tier - 3</v>
      </c>
      <c r="O774" s="29" t="str">
        <f>_xlfn.XLOOKUP(Table7[[#This Row],[Merged Customer ID]],Table6_20[Merged Customer ID],Table6_20[City tier])</f>
        <v>tier - 1</v>
      </c>
      <c r="P774" s="29" t="str">
        <f>_xlfn.XLOOKUP(Table7[[#This Row],[Merged Customer ID]],Table6_20[Merged Customer ID],Table6_20[State ID])</f>
        <v>R1011</v>
      </c>
      <c r="Q774" s="35">
        <f>_xlfn.XLOOKUP(Table7[[#This Row],[Merged Customer ID]],Table6_20[Merged Customer ID],Table6_20[Age])</f>
        <v>63.536111111111111</v>
      </c>
    </row>
    <row r="775" spans="1:17" x14ac:dyDescent="0.35">
      <c r="A775" s="23" t="s">
        <v>1597</v>
      </c>
      <c r="B775" s="23" t="str">
        <f>_xlfn.XLOOKUP(Table7[[#This Row],[Merged Customer ID]],Table2_1[Merged Customer ID],Table2_1[First Name])</f>
        <v>Duncan</v>
      </c>
      <c r="C775" s="23">
        <f>_xlfn.XLOOKUP(Table7[[#This Row],[Merged Customer ID]],Table3__3_16[Customer ID],Table3__3_16[BMI])</f>
        <v>30.8</v>
      </c>
      <c r="D775" s="23">
        <f>_xlfn.XLOOKUP(Table7[[#This Row],[Merged Customer ID]],Table3__3_16[Customer ID],Table3__3_16[HBA1C])</f>
        <v>4.37</v>
      </c>
      <c r="E775" s="22" t="str">
        <f>_xlfn.XLOOKUP(Table7[[#This Row],[Merged Customer ID]],Table3__3_16[Customer ID],Table3__3_16[Heart Issues])</f>
        <v>Yes</v>
      </c>
      <c r="F775" s="23" t="str">
        <f>_xlfn.XLOOKUP(Table7[[#This Row],[Merged Customer ID]],Table3__3_16[Customer ID],Table3__3_16[Any Transplants])</f>
        <v>No</v>
      </c>
      <c r="G775" s="23" t="str">
        <f>_xlfn.XLOOKUP(Table7[[#This Row],[Merged Customer ID]],Table3__3_16[Customer ID],Table3__3_16[Cancer history])</f>
        <v>No</v>
      </c>
      <c r="H775" s="23">
        <f>_xlfn.XLOOKUP(Table7[[#This Row],[Merged Customer ID]],Table3__3_16[Customer ID],Table3__3_16[NumberOfMajorSurgeries])</f>
        <v>2</v>
      </c>
      <c r="I775" s="23" t="str">
        <f>_xlfn.XLOOKUP(Table7[[#This Row],[Merged Customer ID]],Table3__3_16[Customer ID],Table3__3_16[smoker])</f>
        <v>No</v>
      </c>
      <c r="J775" s="23" t="str">
        <f>_xlfn.XLOOKUP(Table7[[#This Row],[Merged Customer ID]],Table3__3_16[Customer ID],Table3__3_16[Weight Status])</f>
        <v>Obesity</v>
      </c>
      <c r="K775" s="23" t="str">
        <f>_xlfn.XLOOKUP(Table7[[#This Row],[Merged Customer ID]],Table3__3_16[Customer ID],Table3__3_16[Sugar Status])</f>
        <v>Normal</v>
      </c>
      <c r="L775" s="26">
        <f>_xlfn.XLOOKUP(Table7[[#This Row],[Merged Customer ID]],Table6_20[Merged Customer ID],Table6_20[Date of Birth])</f>
        <v>21893</v>
      </c>
      <c r="M775" s="30">
        <f>_xlfn.XLOOKUP(Table7[[#This Row],[Merged Customer ID]],Table6_20[Merged Customer ID],Table6_20[charges],"0",0)</f>
        <v>13390.56</v>
      </c>
      <c r="N775" s="30" t="str">
        <f>_xlfn.XLOOKUP(Table7[[#This Row],[Merged Customer ID]],Table6_20[Merged Customer ID],Table6_20[Hospital tier])</f>
        <v>tier - 3</v>
      </c>
      <c r="O775" s="30" t="str">
        <f>_xlfn.XLOOKUP(Table7[[#This Row],[Merged Customer ID]],Table6_20[Merged Customer ID],Table6_20[City tier])</f>
        <v>tier - 3</v>
      </c>
      <c r="P775" s="30" t="str">
        <f>_xlfn.XLOOKUP(Table7[[#This Row],[Merged Customer ID]],Table6_20[Merged Customer ID],Table6_20[State ID])</f>
        <v>R1011</v>
      </c>
      <c r="Q775" s="36">
        <f>_xlfn.XLOOKUP(Table7[[#This Row],[Merged Customer ID]],Table6_20[Merged Customer ID],Table6_20[Age])</f>
        <v>63.49722222222222</v>
      </c>
    </row>
    <row r="776" spans="1:17" x14ac:dyDescent="0.35">
      <c r="A776" s="22" t="s">
        <v>1596</v>
      </c>
      <c r="B776" s="22" t="str">
        <f>_xlfn.XLOOKUP(Table7[[#This Row],[Merged Customer ID]],Table2_1[Merged Customer ID],Table2_1[First Name])</f>
        <v>Wallace</v>
      </c>
      <c r="C776" s="22">
        <f>_xlfn.XLOOKUP(Table7[[#This Row],[Merged Customer ID]],Table3__3_16[Customer ID],Table3__3_16[BMI])</f>
        <v>42.06</v>
      </c>
      <c r="D776" s="22">
        <f>_xlfn.XLOOKUP(Table7[[#This Row],[Merged Customer ID]],Table3__3_16[Customer ID],Table3__3_16[HBA1C])</f>
        <v>5.32</v>
      </c>
      <c r="E776" s="22" t="str">
        <f>_xlfn.XLOOKUP(Table7[[#This Row],[Merged Customer ID]],Table3__3_16[Customer ID],Table3__3_16[Heart Issues])</f>
        <v>No</v>
      </c>
      <c r="F776" s="22" t="str">
        <f>_xlfn.XLOOKUP(Table7[[#This Row],[Merged Customer ID]],Table3__3_16[Customer ID],Table3__3_16[Any Transplants])</f>
        <v>No</v>
      </c>
      <c r="G776" s="22" t="str">
        <f>_xlfn.XLOOKUP(Table7[[#This Row],[Merged Customer ID]],Table3__3_16[Customer ID],Table3__3_16[Cancer history])</f>
        <v>No</v>
      </c>
      <c r="H776" s="22">
        <f>_xlfn.XLOOKUP(Table7[[#This Row],[Merged Customer ID]],Table3__3_16[Customer ID],Table3__3_16[NumberOfMajorSurgeries])</f>
        <v>1</v>
      </c>
      <c r="I776" s="22" t="str">
        <f>_xlfn.XLOOKUP(Table7[[#This Row],[Merged Customer ID]],Table3__3_16[Customer ID],Table3__3_16[smoker])</f>
        <v>No</v>
      </c>
      <c r="J776" s="22" t="str">
        <f>_xlfn.XLOOKUP(Table7[[#This Row],[Merged Customer ID]],Table3__3_16[Customer ID],Table3__3_16[Weight Status])</f>
        <v>Obesity</v>
      </c>
      <c r="K776" s="22" t="str">
        <f>_xlfn.XLOOKUP(Table7[[#This Row],[Merged Customer ID]],Table3__3_16[Customer ID],Table3__3_16[Sugar Status])</f>
        <v>Normal</v>
      </c>
      <c r="L776" s="25">
        <f>_xlfn.XLOOKUP(Table7[[#This Row],[Merged Customer ID]],Table6_20[Merged Customer ID],Table6_20[Date of Birth])</f>
        <v>30839</v>
      </c>
      <c r="M776" s="29">
        <f>_xlfn.XLOOKUP(Table7[[#This Row],[Merged Customer ID]],Table6_20[Merged Customer ID],Table6_20[charges],"0",0)</f>
        <v>13383.67</v>
      </c>
      <c r="N776" s="29" t="str">
        <f>_xlfn.XLOOKUP(Table7[[#This Row],[Merged Customer ID]],Table6_20[Merged Customer ID],Table6_20[Hospital tier])</f>
        <v>tier - 3</v>
      </c>
      <c r="O776" s="29" t="str">
        <f>_xlfn.XLOOKUP(Table7[[#This Row],[Merged Customer ID]],Table6_20[Merged Customer ID],Table6_20[City tier])</f>
        <v>tier - 2</v>
      </c>
      <c r="P776" s="29" t="str">
        <f>_xlfn.XLOOKUP(Table7[[#This Row],[Merged Customer ID]],Table6_20[Merged Customer ID],Table6_20[State ID])</f>
        <v>R1023</v>
      </c>
      <c r="Q776" s="35">
        <f>_xlfn.XLOOKUP(Table7[[#This Row],[Merged Customer ID]],Table6_20[Merged Customer ID],Table6_20[Age])</f>
        <v>39.005555555555553</v>
      </c>
    </row>
    <row r="777" spans="1:17" x14ac:dyDescent="0.35">
      <c r="A777" s="23" t="s">
        <v>1595</v>
      </c>
      <c r="B777" s="23" t="str">
        <f>_xlfn.XLOOKUP(Table7[[#This Row],[Merged Customer ID]],Table2_1[Merged Customer ID],Table2_1[First Name])</f>
        <v>Tillman</v>
      </c>
      <c r="C777" s="23">
        <f>_xlfn.XLOOKUP(Table7[[#This Row],[Merged Customer ID]],Table3__3_16[Customer ID],Table3__3_16[BMI])</f>
        <v>39.270000000000003</v>
      </c>
      <c r="D777" s="23">
        <f>_xlfn.XLOOKUP(Table7[[#This Row],[Merged Customer ID]],Table3__3_16[Customer ID],Table3__3_16[HBA1C])</f>
        <v>5.64</v>
      </c>
      <c r="E777" s="22" t="str">
        <f>_xlfn.XLOOKUP(Table7[[#This Row],[Merged Customer ID]],Table3__3_16[Customer ID],Table3__3_16[Heart Issues])</f>
        <v>No</v>
      </c>
      <c r="F777" s="23" t="str">
        <f>_xlfn.XLOOKUP(Table7[[#This Row],[Merged Customer ID]],Table3__3_16[Customer ID],Table3__3_16[Any Transplants])</f>
        <v>No</v>
      </c>
      <c r="G777" s="23" t="str">
        <f>_xlfn.XLOOKUP(Table7[[#This Row],[Merged Customer ID]],Table3__3_16[Customer ID],Table3__3_16[Cancer history])</f>
        <v>Yes</v>
      </c>
      <c r="H777" s="23">
        <f>_xlfn.XLOOKUP(Table7[[#This Row],[Merged Customer ID]],Table3__3_16[Customer ID],Table3__3_16[NumberOfMajorSurgeries])</f>
        <v>1</v>
      </c>
      <c r="I777" s="23" t="str">
        <f>_xlfn.XLOOKUP(Table7[[#This Row],[Merged Customer ID]],Table3__3_16[Customer ID],Table3__3_16[smoker])</f>
        <v>No</v>
      </c>
      <c r="J777" s="23" t="str">
        <f>_xlfn.XLOOKUP(Table7[[#This Row],[Merged Customer ID]],Table3__3_16[Customer ID],Table3__3_16[Weight Status])</f>
        <v>Obesity</v>
      </c>
      <c r="K777" s="23" t="str">
        <f>_xlfn.XLOOKUP(Table7[[#This Row],[Merged Customer ID]],Table3__3_16[Customer ID],Table3__3_16[Sugar Status])</f>
        <v>Normal</v>
      </c>
      <c r="L777" s="26">
        <f>_xlfn.XLOOKUP(Table7[[#This Row],[Merged Customer ID]],Table6_20[Merged Customer ID],Table6_20[Date of Birth])</f>
        <v>29128</v>
      </c>
      <c r="M777" s="30">
        <f>_xlfn.XLOOKUP(Table7[[#This Row],[Merged Customer ID]],Table6_20[Merged Customer ID],Table6_20[charges],"0",0)</f>
        <v>13377.41</v>
      </c>
      <c r="N777" s="30" t="str">
        <f>_xlfn.XLOOKUP(Table7[[#This Row],[Merged Customer ID]],Table6_20[Merged Customer ID],Table6_20[Hospital tier])</f>
        <v>tier - 3</v>
      </c>
      <c r="O777" s="30" t="str">
        <f>_xlfn.XLOOKUP(Table7[[#This Row],[Merged Customer ID]],Table6_20[Merged Customer ID],Table6_20[City tier])</f>
        <v>tier - 3</v>
      </c>
      <c r="P777" s="30" t="str">
        <f>_xlfn.XLOOKUP(Table7[[#This Row],[Merged Customer ID]],Table6_20[Merged Customer ID],Table6_20[State ID])</f>
        <v>R1026</v>
      </c>
      <c r="Q777" s="36">
        <f>_xlfn.XLOOKUP(Table7[[#This Row],[Merged Customer ID]],Table6_20[Merged Customer ID],Table6_20[Age])</f>
        <v>43.68888888888889</v>
      </c>
    </row>
    <row r="778" spans="1:17" x14ac:dyDescent="0.35">
      <c r="A778" s="22" t="s">
        <v>1594</v>
      </c>
      <c r="B778" s="22" t="str">
        <f>_xlfn.XLOOKUP(Table7[[#This Row],[Merged Customer ID]],Table2_1[Merged Customer ID],Table2_1[First Name])</f>
        <v>Lee</v>
      </c>
      <c r="C778" s="22">
        <f>_xlfn.XLOOKUP(Table7[[#This Row],[Merged Customer ID]],Table3__3_16[Customer ID],Table3__3_16[BMI])</f>
        <v>30.71</v>
      </c>
      <c r="D778" s="22">
        <f>_xlfn.XLOOKUP(Table7[[#This Row],[Merged Customer ID]],Table3__3_16[Customer ID],Table3__3_16[HBA1C])</f>
        <v>5.59</v>
      </c>
      <c r="E778" s="22" t="str">
        <f>_xlfn.XLOOKUP(Table7[[#This Row],[Merged Customer ID]],Table3__3_16[Customer ID],Table3__3_16[Heart Issues])</f>
        <v>Yes</v>
      </c>
      <c r="F778" s="22" t="str">
        <f>_xlfn.XLOOKUP(Table7[[#This Row],[Merged Customer ID]],Table3__3_16[Customer ID],Table3__3_16[Any Transplants])</f>
        <v>No</v>
      </c>
      <c r="G778" s="22" t="str">
        <f>_xlfn.XLOOKUP(Table7[[#This Row],[Merged Customer ID]],Table3__3_16[Customer ID],Table3__3_16[Cancer history])</f>
        <v>No</v>
      </c>
      <c r="H778" s="22">
        <f>_xlfn.XLOOKUP(Table7[[#This Row],[Merged Customer ID]],Table3__3_16[Customer ID],Table3__3_16[NumberOfMajorSurgeries])</f>
        <v>1</v>
      </c>
      <c r="I778" s="22" t="str">
        <f>_xlfn.XLOOKUP(Table7[[#This Row],[Merged Customer ID]],Table3__3_16[Customer ID],Table3__3_16[smoker])</f>
        <v>No</v>
      </c>
      <c r="J778" s="22" t="str">
        <f>_xlfn.XLOOKUP(Table7[[#This Row],[Merged Customer ID]],Table3__3_16[Customer ID],Table3__3_16[Weight Status])</f>
        <v>Obesity</v>
      </c>
      <c r="K778" s="22" t="str">
        <f>_xlfn.XLOOKUP(Table7[[#This Row],[Merged Customer ID]],Table3__3_16[Customer ID],Table3__3_16[Sugar Status])</f>
        <v>Normal</v>
      </c>
      <c r="L778" s="25">
        <f>_xlfn.XLOOKUP(Table7[[#This Row],[Merged Customer ID]],Table6_20[Merged Customer ID],Table6_20[Date of Birth])</f>
        <v>23644</v>
      </c>
      <c r="M778" s="29">
        <f>_xlfn.XLOOKUP(Table7[[#This Row],[Merged Customer ID]],Table6_20[Merged Customer ID],Table6_20[charges],"0",0)</f>
        <v>13375.76</v>
      </c>
      <c r="N778" s="29" t="str">
        <f>_xlfn.XLOOKUP(Table7[[#This Row],[Merged Customer ID]],Table6_20[Merged Customer ID],Table6_20[Hospital tier])</f>
        <v>tier - 3</v>
      </c>
      <c r="O778" s="29" t="str">
        <f>_xlfn.XLOOKUP(Table7[[#This Row],[Merged Customer ID]],Table6_20[Merged Customer ID],Table6_20[City tier])</f>
        <v>tier - 2</v>
      </c>
      <c r="P778" s="29" t="str">
        <f>_xlfn.XLOOKUP(Table7[[#This Row],[Merged Customer ID]],Table6_20[Merged Customer ID],Table6_20[State ID])</f>
        <v>R1025</v>
      </c>
      <c r="Q778" s="35">
        <f>_xlfn.XLOOKUP(Table7[[#This Row],[Merged Customer ID]],Table6_20[Merged Customer ID],Table6_20[Age])</f>
        <v>58.705555555555556</v>
      </c>
    </row>
    <row r="779" spans="1:17" x14ac:dyDescent="0.35">
      <c r="A779" s="23" t="s">
        <v>1593</v>
      </c>
      <c r="B779" s="23" t="str">
        <f>_xlfn.XLOOKUP(Table7[[#This Row],[Merged Customer ID]],Table2_1[Merged Customer ID],Table2_1[First Name])</f>
        <v>Taylor</v>
      </c>
      <c r="C779" s="23">
        <f>_xlfn.XLOOKUP(Table7[[#This Row],[Merged Customer ID]],Table3__3_16[Customer ID],Table3__3_16[BMI])</f>
        <v>47.19</v>
      </c>
      <c r="D779" s="23">
        <f>_xlfn.XLOOKUP(Table7[[#This Row],[Merged Customer ID]],Table3__3_16[Customer ID],Table3__3_16[HBA1C])</f>
        <v>5.29</v>
      </c>
      <c r="E779" s="22" t="str">
        <f>_xlfn.XLOOKUP(Table7[[#This Row],[Merged Customer ID]],Table3__3_16[Customer ID],Table3__3_16[Heart Issues])</f>
        <v>No</v>
      </c>
      <c r="F779" s="23" t="str">
        <f>_xlfn.XLOOKUP(Table7[[#This Row],[Merged Customer ID]],Table3__3_16[Customer ID],Table3__3_16[Any Transplants])</f>
        <v>No</v>
      </c>
      <c r="G779" s="23" t="str">
        <f>_xlfn.XLOOKUP(Table7[[#This Row],[Merged Customer ID]],Table3__3_16[Customer ID],Table3__3_16[Cancer history])</f>
        <v>No</v>
      </c>
      <c r="H779" s="23">
        <f>_xlfn.XLOOKUP(Table7[[#This Row],[Merged Customer ID]],Table3__3_16[Customer ID],Table3__3_16[NumberOfMajorSurgeries])</f>
        <v>0</v>
      </c>
      <c r="I779" s="23" t="str">
        <f>_xlfn.XLOOKUP(Table7[[#This Row],[Merged Customer ID]],Table3__3_16[Customer ID],Table3__3_16[smoker])</f>
        <v>No</v>
      </c>
      <c r="J779" s="23" t="str">
        <f>_xlfn.XLOOKUP(Table7[[#This Row],[Merged Customer ID]],Table3__3_16[Customer ID],Table3__3_16[Weight Status])</f>
        <v>Obesity</v>
      </c>
      <c r="K779" s="23" t="str">
        <f>_xlfn.XLOOKUP(Table7[[#This Row],[Merged Customer ID]],Table3__3_16[Customer ID],Table3__3_16[Sugar Status])</f>
        <v>Normal</v>
      </c>
      <c r="L779" s="26">
        <f>_xlfn.XLOOKUP(Table7[[#This Row],[Merged Customer ID]],Table6_20[Merged Customer ID],Table6_20[Date of Birth])</f>
        <v>33148</v>
      </c>
      <c r="M779" s="30">
        <f>_xlfn.XLOOKUP(Table7[[#This Row],[Merged Customer ID]],Table6_20[Merged Customer ID],Table6_20[charges],"0",0)</f>
        <v>13360.94</v>
      </c>
      <c r="N779" s="30" t="str">
        <f>_xlfn.XLOOKUP(Table7[[#This Row],[Merged Customer ID]],Table6_20[Merged Customer ID],Table6_20[Hospital tier])</f>
        <v>tier - 3</v>
      </c>
      <c r="O779" s="30" t="str">
        <f>_xlfn.XLOOKUP(Table7[[#This Row],[Merged Customer ID]],Table6_20[Merged Customer ID],Table6_20[City tier])</f>
        <v>tier - 1</v>
      </c>
      <c r="P779" s="30" t="str">
        <f>_xlfn.XLOOKUP(Table7[[#This Row],[Merged Customer ID]],Table6_20[Merged Customer ID],Table6_20[State ID])</f>
        <v>R1012</v>
      </c>
      <c r="Q779" s="36">
        <f>_xlfn.XLOOKUP(Table7[[#This Row],[Merged Customer ID]],Table6_20[Merged Customer ID],Table6_20[Age])</f>
        <v>32.68333333333333</v>
      </c>
    </row>
    <row r="780" spans="1:17" x14ac:dyDescent="0.35">
      <c r="A780" s="22" t="s">
        <v>1592</v>
      </c>
      <c r="B780" s="22" t="str">
        <f>_xlfn.XLOOKUP(Table7[[#This Row],[Merged Customer ID]],Table2_1[Merged Customer ID],Table2_1[First Name])</f>
        <v>McSween</v>
      </c>
      <c r="C780" s="22">
        <f>_xlfn.XLOOKUP(Table7[[#This Row],[Merged Customer ID]],Table3__3_16[Customer ID],Table3__3_16[BMI])</f>
        <v>30.02</v>
      </c>
      <c r="D780" s="22">
        <f>_xlfn.XLOOKUP(Table7[[#This Row],[Merged Customer ID]],Table3__3_16[Customer ID],Table3__3_16[HBA1C])</f>
        <v>6.65</v>
      </c>
      <c r="E780" s="22" t="str">
        <f>_xlfn.XLOOKUP(Table7[[#This Row],[Merged Customer ID]],Table3__3_16[Customer ID],Table3__3_16[Heart Issues])</f>
        <v>No</v>
      </c>
      <c r="F780" s="22" t="str">
        <f>_xlfn.XLOOKUP(Table7[[#This Row],[Merged Customer ID]],Table3__3_16[Customer ID],Table3__3_16[Any Transplants])</f>
        <v>No</v>
      </c>
      <c r="G780" s="22" t="str">
        <f>_xlfn.XLOOKUP(Table7[[#This Row],[Merged Customer ID]],Table3__3_16[Customer ID],Table3__3_16[Cancer history])</f>
        <v>No</v>
      </c>
      <c r="H780" s="22">
        <f>_xlfn.XLOOKUP(Table7[[#This Row],[Merged Customer ID]],Table3__3_16[Customer ID],Table3__3_16[NumberOfMajorSurgeries])</f>
        <v>0</v>
      </c>
      <c r="I780" s="22" t="str">
        <f>_xlfn.XLOOKUP(Table7[[#This Row],[Merged Customer ID]],Table3__3_16[Customer ID],Table3__3_16[smoker])</f>
        <v>No</v>
      </c>
      <c r="J780" s="22" t="str">
        <f>_xlfn.XLOOKUP(Table7[[#This Row],[Merged Customer ID]],Table3__3_16[Customer ID],Table3__3_16[Weight Status])</f>
        <v>Obesity</v>
      </c>
      <c r="K780" s="22" t="str">
        <f>_xlfn.XLOOKUP(Table7[[#This Row],[Merged Customer ID]],Table3__3_16[Customer ID],Table3__3_16[Sugar Status])</f>
        <v>Diabetes</v>
      </c>
      <c r="L780" s="25">
        <f>_xlfn.XLOOKUP(Table7[[#This Row],[Merged Customer ID]],Table6_20[Merged Customer ID],Table6_20[Date of Birth])</f>
        <v>22231</v>
      </c>
      <c r="M780" s="29">
        <f>_xlfn.XLOOKUP(Table7[[#This Row],[Merged Customer ID]],Table6_20[Merged Customer ID],Table6_20[charges],"0",0)</f>
        <v>13352.1</v>
      </c>
      <c r="N780" s="29" t="str">
        <f>_xlfn.XLOOKUP(Table7[[#This Row],[Merged Customer ID]],Table6_20[Merged Customer ID],Table6_20[Hospital tier])</f>
        <v>tier - 3</v>
      </c>
      <c r="O780" s="29" t="str">
        <f>_xlfn.XLOOKUP(Table7[[#This Row],[Merged Customer ID]],Table6_20[Merged Customer ID],Table6_20[City tier])</f>
        <v>tier - 1</v>
      </c>
      <c r="P780" s="29" t="str">
        <f>_xlfn.XLOOKUP(Table7[[#This Row],[Merged Customer ID]],Table6_20[Merged Customer ID],Table6_20[State ID])</f>
        <v>R1012</v>
      </c>
      <c r="Q780" s="35">
        <f>_xlfn.XLOOKUP(Table7[[#This Row],[Merged Customer ID]],Table6_20[Merged Customer ID],Table6_20[Age])</f>
        <v>62.575000000000003</v>
      </c>
    </row>
    <row r="781" spans="1:17" x14ac:dyDescent="0.35">
      <c r="A781" s="23" t="s">
        <v>1591</v>
      </c>
      <c r="B781" s="23" t="str">
        <f>_xlfn.XLOOKUP(Table7[[#This Row],[Merged Customer ID]],Table2_1[Merged Customer ID],Table2_1[First Name])</f>
        <v>Schubert</v>
      </c>
      <c r="C781" s="23">
        <f>_xlfn.XLOOKUP(Table7[[#This Row],[Merged Customer ID]],Table3__3_16[Customer ID],Table3__3_16[BMI])</f>
        <v>37.909999999999997</v>
      </c>
      <c r="D781" s="23">
        <f>_xlfn.XLOOKUP(Table7[[#This Row],[Merged Customer ID]],Table3__3_16[Customer ID],Table3__3_16[HBA1C])</f>
        <v>5.68</v>
      </c>
      <c r="E781" s="22" t="str">
        <f>_xlfn.XLOOKUP(Table7[[#This Row],[Merged Customer ID]],Table3__3_16[Customer ID],Table3__3_16[Heart Issues])</f>
        <v>Yes</v>
      </c>
      <c r="F781" s="23" t="str">
        <f>_xlfn.XLOOKUP(Table7[[#This Row],[Merged Customer ID]],Table3__3_16[Customer ID],Table3__3_16[Any Transplants])</f>
        <v>No</v>
      </c>
      <c r="G781" s="23" t="str">
        <f>_xlfn.XLOOKUP(Table7[[#This Row],[Merged Customer ID]],Table3__3_16[Customer ID],Table3__3_16[Cancer history])</f>
        <v>No</v>
      </c>
      <c r="H781" s="23">
        <f>_xlfn.XLOOKUP(Table7[[#This Row],[Merged Customer ID]],Table3__3_16[Customer ID],Table3__3_16[NumberOfMajorSurgeries])</f>
        <v>0</v>
      </c>
      <c r="I781" s="23" t="str">
        <f>_xlfn.XLOOKUP(Table7[[#This Row],[Merged Customer ID]],Table3__3_16[Customer ID],Table3__3_16[smoker])</f>
        <v>No</v>
      </c>
      <c r="J781" s="23" t="str">
        <f>_xlfn.XLOOKUP(Table7[[#This Row],[Merged Customer ID]],Table3__3_16[Customer ID],Table3__3_16[Weight Status])</f>
        <v>Obesity</v>
      </c>
      <c r="K781" s="23" t="str">
        <f>_xlfn.XLOOKUP(Table7[[#This Row],[Merged Customer ID]],Table3__3_16[Customer ID],Table3__3_16[Sugar Status])</f>
        <v>Normal</v>
      </c>
      <c r="L781" s="26">
        <f>_xlfn.XLOOKUP(Table7[[#This Row],[Merged Customer ID]],Table6_20[Merged Customer ID],Table6_20[Date of Birth])</f>
        <v>27995</v>
      </c>
      <c r="M781" s="30">
        <f>_xlfn.XLOOKUP(Table7[[#This Row],[Merged Customer ID]],Table6_20[Merged Customer ID],Table6_20[charges],"0",0)</f>
        <v>13333.71</v>
      </c>
      <c r="N781" s="30" t="str">
        <f>_xlfn.XLOOKUP(Table7[[#This Row],[Merged Customer ID]],Table6_20[Merged Customer ID],Table6_20[Hospital tier])</f>
        <v>tier - 3</v>
      </c>
      <c r="O781" s="30" t="str">
        <f>_xlfn.XLOOKUP(Table7[[#This Row],[Merged Customer ID]],Table6_20[Merged Customer ID],Table6_20[City tier])</f>
        <v>tier - 2</v>
      </c>
      <c r="P781" s="30" t="str">
        <f>_xlfn.XLOOKUP(Table7[[#This Row],[Merged Customer ID]],Table6_20[Merged Customer ID],Table6_20[State ID])</f>
        <v>R1012</v>
      </c>
      <c r="Q781" s="36">
        <f>_xlfn.XLOOKUP(Table7[[#This Row],[Merged Customer ID]],Table6_20[Merged Customer ID],Table6_20[Age])</f>
        <v>46.791666666666664</v>
      </c>
    </row>
    <row r="782" spans="1:17" x14ac:dyDescent="0.35">
      <c r="A782" s="22" t="s">
        <v>1590</v>
      </c>
      <c r="B782" s="22" t="str">
        <f>_xlfn.XLOOKUP(Table7[[#This Row],[Merged Customer ID]],Table2_1[Merged Customer ID],Table2_1[First Name])</f>
        <v>Lalanne</v>
      </c>
      <c r="C782" s="22">
        <f>_xlfn.XLOOKUP(Table7[[#This Row],[Merged Customer ID]],Table3__3_16[Customer ID],Table3__3_16[BMI])</f>
        <v>54.61</v>
      </c>
      <c r="D782" s="22">
        <f>_xlfn.XLOOKUP(Table7[[#This Row],[Merged Customer ID]],Table3__3_16[Customer ID],Table3__3_16[HBA1C])</f>
        <v>4.49</v>
      </c>
      <c r="E782" s="22" t="str">
        <f>_xlfn.XLOOKUP(Table7[[#This Row],[Merged Customer ID]],Table3__3_16[Customer ID],Table3__3_16[Heart Issues])</f>
        <v>No</v>
      </c>
      <c r="F782" s="22" t="str">
        <f>_xlfn.XLOOKUP(Table7[[#This Row],[Merged Customer ID]],Table3__3_16[Customer ID],Table3__3_16[Any Transplants])</f>
        <v>No</v>
      </c>
      <c r="G782" s="22" t="str">
        <f>_xlfn.XLOOKUP(Table7[[#This Row],[Merged Customer ID]],Table3__3_16[Customer ID],Table3__3_16[Cancer history])</f>
        <v>No</v>
      </c>
      <c r="H782" s="22">
        <f>_xlfn.XLOOKUP(Table7[[#This Row],[Merged Customer ID]],Table3__3_16[Customer ID],Table3__3_16[NumberOfMajorSurgeries])</f>
        <v>0</v>
      </c>
      <c r="I782" s="22" t="str">
        <f>_xlfn.XLOOKUP(Table7[[#This Row],[Merged Customer ID]],Table3__3_16[Customer ID],Table3__3_16[smoker])</f>
        <v>No</v>
      </c>
      <c r="J782" s="22" t="str">
        <f>_xlfn.XLOOKUP(Table7[[#This Row],[Merged Customer ID]],Table3__3_16[Customer ID],Table3__3_16[Weight Status])</f>
        <v>Obesity</v>
      </c>
      <c r="K782" s="22" t="str">
        <f>_xlfn.XLOOKUP(Table7[[#This Row],[Merged Customer ID]],Table3__3_16[Customer ID],Table3__3_16[Sugar Status])</f>
        <v>Normal</v>
      </c>
      <c r="L782" s="25">
        <f>_xlfn.XLOOKUP(Table7[[#This Row],[Merged Customer ID]],Table6_20[Merged Customer ID],Table6_20[Date of Birth])</f>
        <v>34516</v>
      </c>
      <c r="M782" s="29">
        <f>_xlfn.XLOOKUP(Table7[[#This Row],[Merged Customer ID]],Table6_20[Merged Customer ID],Table6_20[charges],"0",0)</f>
        <v>13292.52</v>
      </c>
      <c r="N782" s="29" t="str">
        <f>_xlfn.XLOOKUP(Table7[[#This Row],[Merged Customer ID]],Table6_20[Merged Customer ID],Table6_20[Hospital tier])</f>
        <v>tier - 3</v>
      </c>
      <c r="O782" s="29" t="str">
        <f>_xlfn.XLOOKUP(Table7[[#This Row],[Merged Customer ID]],Table6_20[Merged Customer ID],Table6_20[City tier])</f>
        <v>tier - 3</v>
      </c>
      <c r="P782" s="29" t="str">
        <f>_xlfn.XLOOKUP(Table7[[#This Row],[Merged Customer ID]],Table6_20[Merged Customer ID],Table6_20[State ID])</f>
        <v>R1012</v>
      </c>
      <c r="Q782" s="35">
        <f>_xlfn.XLOOKUP(Table7[[#This Row],[Merged Customer ID]],Table6_20[Merged Customer ID],Table6_20[Age])</f>
        <v>28.93611111111111</v>
      </c>
    </row>
    <row r="783" spans="1:17" x14ac:dyDescent="0.35">
      <c r="A783" s="23" t="s">
        <v>1589</v>
      </c>
      <c r="B783" s="23" t="str">
        <f>_xlfn.XLOOKUP(Table7[[#This Row],[Merged Customer ID]],Table2_1[Merged Customer ID],Table2_1[First Name])</f>
        <v>Flanagan</v>
      </c>
      <c r="C783" s="23">
        <f>_xlfn.XLOOKUP(Table7[[#This Row],[Merged Customer ID]],Table3__3_16[Customer ID],Table3__3_16[BMI])</f>
        <v>36.005000000000003</v>
      </c>
      <c r="D783" s="23">
        <f>_xlfn.XLOOKUP(Table7[[#This Row],[Merged Customer ID]],Table3__3_16[Customer ID],Table3__3_16[HBA1C])</f>
        <v>6.9</v>
      </c>
      <c r="E783" s="22" t="str">
        <f>_xlfn.XLOOKUP(Table7[[#This Row],[Merged Customer ID]],Table3__3_16[Customer ID],Table3__3_16[Heart Issues])</f>
        <v>No</v>
      </c>
      <c r="F783" s="23" t="str">
        <f>_xlfn.XLOOKUP(Table7[[#This Row],[Merged Customer ID]],Table3__3_16[Customer ID],Table3__3_16[Any Transplants])</f>
        <v>No</v>
      </c>
      <c r="G783" s="23" t="str">
        <f>_xlfn.XLOOKUP(Table7[[#This Row],[Merged Customer ID]],Table3__3_16[Customer ID],Table3__3_16[Cancer history])</f>
        <v>No</v>
      </c>
      <c r="H783" s="23">
        <f>_xlfn.XLOOKUP(Table7[[#This Row],[Merged Customer ID]],Table3__3_16[Customer ID],Table3__3_16[NumberOfMajorSurgeries])</f>
        <v>0</v>
      </c>
      <c r="I783" s="23" t="str">
        <f>_xlfn.XLOOKUP(Table7[[#This Row],[Merged Customer ID]],Table3__3_16[Customer ID],Table3__3_16[smoker])</f>
        <v>No</v>
      </c>
      <c r="J783" s="23" t="str">
        <f>_xlfn.XLOOKUP(Table7[[#This Row],[Merged Customer ID]],Table3__3_16[Customer ID],Table3__3_16[Weight Status])</f>
        <v>Obesity</v>
      </c>
      <c r="K783" s="23" t="str">
        <f>_xlfn.XLOOKUP(Table7[[#This Row],[Merged Customer ID]],Table3__3_16[Customer ID],Table3__3_16[Sugar Status])</f>
        <v>Diabetes</v>
      </c>
      <c r="L783" s="26">
        <f>_xlfn.XLOOKUP(Table7[[#This Row],[Merged Customer ID]],Table6_20[Merged Customer ID],Table6_20[Date of Birth])</f>
        <v>22930</v>
      </c>
      <c r="M783" s="30">
        <f>_xlfn.XLOOKUP(Table7[[#This Row],[Merged Customer ID]],Table6_20[Merged Customer ID],Table6_20[charges],"0",0)</f>
        <v>13228.85</v>
      </c>
      <c r="N783" s="30" t="str">
        <f>_xlfn.XLOOKUP(Table7[[#This Row],[Merged Customer ID]],Table6_20[Merged Customer ID],Table6_20[Hospital tier])</f>
        <v>tier - 3</v>
      </c>
      <c r="O783" s="30" t="str">
        <f>_xlfn.XLOOKUP(Table7[[#This Row],[Merged Customer ID]],Table6_20[Merged Customer ID],Table6_20[City tier])</f>
        <v>tier - 3</v>
      </c>
      <c r="P783" s="30" t="str">
        <f>_xlfn.XLOOKUP(Table7[[#This Row],[Merged Customer ID]],Table6_20[Merged Customer ID],Table6_20[State ID])</f>
        <v>R1023</v>
      </c>
      <c r="Q783" s="36">
        <f>_xlfn.XLOOKUP(Table7[[#This Row],[Merged Customer ID]],Table6_20[Merged Customer ID],Table6_20[Age])</f>
        <v>60.658333333333331</v>
      </c>
    </row>
    <row r="784" spans="1:17" x14ac:dyDescent="0.35">
      <c r="A784" s="22" t="s">
        <v>1588</v>
      </c>
      <c r="B784" s="22" t="str">
        <f>_xlfn.XLOOKUP(Table7[[#This Row],[Merged Customer ID]],Table2_1[Merged Customer ID],Table2_1[First Name])</f>
        <v>Arellano</v>
      </c>
      <c r="C784" s="22">
        <f>_xlfn.XLOOKUP(Table7[[#This Row],[Merged Customer ID]],Table3__3_16[Customer ID],Table3__3_16[BMI])</f>
        <v>28.7</v>
      </c>
      <c r="D784" s="22">
        <f>_xlfn.XLOOKUP(Table7[[#This Row],[Merged Customer ID]],Table3__3_16[Customer ID],Table3__3_16[HBA1C])</f>
        <v>11.52</v>
      </c>
      <c r="E784" s="22" t="str">
        <f>_xlfn.XLOOKUP(Table7[[#This Row],[Merged Customer ID]],Table3__3_16[Customer ID],Table3__3_16[Heart Issues])</f>
        <v>No</v>
      </c>
      <c r="F784" s="22" t="str">
        <f>_xlfn.XLOOKUP(Table7[[#This Row],[Merged Customer ID]],Table3__3_16[Customer ID],Table3__3_16[Any Transplants])</f>
        <v>No</v>
      </c>
      <c r="G784" s="22" t="str">
        <f>_xlfn.XLOOKUP(Table7[[#This Row],[Merged Customer ID]],Table3__3_16[Customer ID],Table3__3_16[Cancer history])</f>
        <v>No</v>
      </c>
      <c r="H784" s="22">
        <f>_xlfn.XLOOKUP(Table7[[#This Row],[Merged Customer ID]],Table3__3_16[Customer ID],Table3__3_16[NumberOfMajorSurgeries])</f>
        <v>0</v>
      </c>
      <c r="I784" s="22" t="str">
        <f>_xlfn.XLOOKUP(Table7[[#This Row],[Merged Customer ID]],Table3__3_16[Customer ID],Table3__3_16[smoker])</f>
        <v>No</v>
      </c>
      <c r="J784" s="22" t="str">
        <f>_xlfn.XLOOKUP(Table7[[#This Row],[Merged Customer ID]],Table3__3_16[Customer ID],Table3__3_16[Weight Status])</f>
        <v>Overweight</v>
      </c>
      <c r="K784" s="22" t="str">
        <f>_xlfn.XLOOKUP(Table7[[#This Row],[Merged Customer ID]],Table3__3_16[Customer ID],Table3__3_16[Sugar Status])</f>
        <v>Diabetes</v>
      </c>
      <c r="L784" s="25">
        <f>_xlfn.XLOOKUP(Table7[[#This Row],[Merged Customer ID]],Table6_20[Merged Customer ID],Table6_20[Date of Birth])</f>
        <v>22974</v>
      </c>
      <c r="M784" s="29">
        <f>_xlfn.XLOOKUP(Table7[[#This Row],[Merged Customer ID]],Table6_20[Merged Customer ID],Table6_20[charges],"0",0)</f>
        <v>13224.69</v>
      </c>
      <c r="N784" s="29" t="str">
        <f>_xlfn.XLOOKUP(Table7[[#This Row],[Merged Customer ID]],Table6_20[Merged Customer ID],Table6_20[Hospital tier])</f>
        <v>tier - 3</v>
      </c>
      <c r="O784" s="29" t="str">
        <f>_xlfn.XLOOKUP(Table7[[#This Row],[Merged Customer ID]],Table6_20[Merged Customer ID],Table6_20[City tier])</f>
        <v>tier - 2</v>
      </c>
      <c r="P784" s="29" t="str">
        <f>_xlfn.XLOOKUP(Table7[[#This Row],[Merged Customer ID]],Table6_20[Merged Customer ID],Table6_20[State ID])</f>
        <v>R1011</v>
      </c>
      <c r="Q784" s="35">
        <f>_xlfn.XLOOKUP(Table7[[#This Row],[Merged Customer ID]],Table6_20[Merged Customer ID],Table6_20[Age])</f>
        <v>60.538888888888891</v>
      </c>
    </row>
    <row r="785" spans="1:17" x14ac:dyDescent="0.35">
      <c r="A785" s="23" t="s">
        <v>1587</v>
      </c>
      <c r="B785" s="23" t="str">
        <f>_xlfn.XLOOKUP(Table7[[#This Row],[Merged Customer ID]],Table2_1[Merged Customer ID],Table2_1[First Name])</f>
        <v>Charette</v>
      </c>
      <c r="C785" s="23">
        <f>_xlfn.XLOOKUP(Table7[[#This Row],[Merged Customer ID]],Table3__3_16[Customer ID],Table3__3_16[BMI])</f>
        <v>34.295000000000002</v>
      </c>
      <c r="D785" s="23">
        <f>_xlfn.XLOOKUP(Table7[[#This Row],[Merged Customer ID]],Table3__3_16[Customer ID],Table3__3_16[HBA1C])</f>
        <v>11.24</v>
      </c>
      <c r="E785" s="22" t="str">
        <f>_xlfn.XLOOKUP(Table7[[#This Row],[Merged Customer ID]],Table3__3_16[Customer ID],Table3__3_16[Heart Issues])</f>
        <v>No</v>
      </c>
      <c r="F785" s="23" t="str">
        <f>_xlfn.XLOOKUP(Table7[[#This Row],[Merged Customer ID]],Table3__3_16[Customer ID],Table3__3_16[Any Transplants])</f>
        <v>No</v>
      </c>
      <c r="G785" s="23" t="str">
        <f>_xlfn.XLOOKUP(Table7[[#This Row],[Merged Customer ID]],Table3__3_16[Customer ID],Table3__3_16[Cancer history])</f>
        <v>No</v>
      </c>
      <c r="H785" s="23">
        <f>_xlfn.XLOOKUP(Table7[[#This Row],[Merged Customer ID]],Table3__3_16[Customer ID],Table3__3_16[NumberOfMajorSurgeries])</f>
        <v>0</v>
      </c>
      <c r="I785" s="23" t="str">
        <f>_xlfn.XLOOKUP(Table7[[#This Row],[Merged Customer ID]],Table3__3_16[Customer ID],Table3__3_16[smoker])</f>
        <v>No</v>
      </c>
      <c r="J785" s="23" t="str">
        <f>_xlfn.XLOOKUP(Table7[[#This Row],[Merged Customer ID]],Table3__3_16[Customer ID],Table3__3_16[Weight Status])</f>
        <v>Obesity</v>
      </c>
      <c r="K785" s="23" t="str">
        <f>_xlfn.XLOOKUP(Table7[[#This Row],[Merged Customer ID]],Table3__3_16[Customer ID],Table3__3_16[Sugar Status])</f>
        <v>Diabetes</v>
      </c>
      <c r="L785" s="26">
        <f>_xlfn.XLOOKUP(Table7[[#This Row],[Merged Customer ID]],Table6_20[Merged Customer ID],Table6_20[Date of Birth])</f>
        <v>24059</v>
      </c>
      <c r="M785" s="30">
        <f>_xlfn.XLOOKUP(Table7[[#This Row],[Merged Customer ID]],Table6_20[Merged Customer ID],Table6_20[charges],"0",0)</f>
        <v>13224.06</v>
      </c>
      <c r="N785" s="30" t="str">
        <f>_xlfn.XLOOKUP(Table7[[#This Row],[Merged Customer ID]],Table6_20[Merged Customer ID],Table6_20[Hospital tier])</f>
        <v>tier - 3</v>
      </c>
      <c r="O785" s="30" t="str">
        <f>_xlfn.XLOOKUP(Table7[[#This Row],[Merged Customer ID]],Table6_20[Merged Customer ID],Table6_20[City tier])</f>
        <v>tier - 3</v>
      </c>
      <c r="P785" s="30" t="str">
        <f>_xlfn.XLOOKUP(Table7[[#This Row],[Merged Customer ID]],Table6_20[Merged Customer ID],Table6_20[State ID])</f>
        <v>R1024</v>
      </c>
      <c r="Q785" s="36">
        <f>_xlfn.XLOOKUP(Table7[[#This Row],[Merged Customer ID]],Table6_20[Merged Customer ID],Table6_20[Age])</f>
        <v>57.569444444444443</v>
      </c>
    </row>
    <row r="786" spans="1:17" x14ac:dyDescent="0.35">
      <c r="A786" s="22" t="s">
        <v>1586</v>
      </c>
      <c r="B786" s="22" t="str">
        <f>_xlfn.XLOOKUP(Table7[[#This Row],[Merged Customer ID]],Table2_1[Merged Customer ID],Table2_1[First Name])</f>
        <v>Pena Reyes</v>
      </c>
      <c r="C786" s="22">
        <f>_xlfn.XLOOKUP(Table7[[#This Row],[Merged Customer ID]],Table3__3_16[Customer ID],Table3__3_16[BMI])</f>
        <v>27.55</v>
      </c>
      <c r="D786" s="22">
        <f>_xlfn.XLOOKUP(Table7[[#This Row],[Merged Customer ID]],Table3__3_16[Customer ID],Table3__3_16[HBA1C])</f>
        <v>10.98</v>
      </c>
      <c r="E786" s="22" t="str">
        <f>_xlfn.XLOOKUP(Table7[[#This Row],[Merged Customer ID]],Table3__3_16[Customer ID],Table3__3_16[Heart Issues])</f>
        <v>No</v>
      </c>
      <c r="F786" s="22" t="str">
        <f>_xlfn.XLOOKUP(Table7[[#This Row],[Merged Customer ID]],Table3__3_16[Customer ID],Table3__3_16[Any Transplants])</f>
        <v>No</v>
      </c>
      <c r="G786" s="22" t="str">
        <f>_xlfn.XLOOKUP(Table7[[#This Row],[Merged Customer ID]],Table3__3_16[Customer ID],Table3__3_16[Cancer history])</f>
        <v>No</v>
      </c>
      <c r="H786" s="22">
        <f>_xlfn.XLOOKUP(Table7[[#This Row],[Merged Customer ID]],Table3__3_16[Customer ID],Table3__3_16[NumberOfMajorSurgeries])</f>
        <v>0</v>
      </c>
      <c r="I786" s="22" t="str">
        <f>_xlfn.XLOOKUP(Table7[[#This Row],[Merged Customer ID]],Table3__3_16[Customer ID],Table3__3_16[smoker])</f>
        <v>No</v>
      </c>
      <c r="J786" s="22" t="str">
        <f>_xlfn.XLOOKUP(Table7[[#This Row],[Merged Customer ID]],Table3__3_16[Customer ID],Table3__3_16[Weight Status])</f>
        <v>Overweight</v>
      </c>
      <c r="K786" s="22" t="str">
        <f>_xlfn.XLOOKUP(Table7[[#This Row],[Merged Customer ID]],Table3__3_16[Customer ID],Table3__3_16[Sugar Status])</f>
        <v>Diabetes</v>
      </c>
      <c r="L786" s="25">
        <f>_xlfn.XLOOKUP(Table7[[#This Row],[Merged Customer ID]],Table6_20[Merged Customer ID],Table6_20[Date of Birth])</f>
        <v>22987</v>
      </c>
      <c r="M786" s="29">
        <f>_xlfn.XLOOKUP(Table7[[#This Row],[Merged Customer ID]],Table6_20[Merged Customer ID],Table6_20[charges],"0",0)</f>
        <v>13217.09</v>
      </c>
      <c r="N786" s="29" t="str">
        <f>_xlfn.XLOOKUP(Table7[[#This Row],[Merged Customer ID]],Table6_20[Merged Customer ID],Table6_20[Hospital tier])</f>
        <v>tier - 3</v>
      </c>
      <c r="O786" s="29" t="str">
        <f>_xlfn.XLOOKUP(Table7[[#This Row],[Merged Customer ID]],Table6_20[Merged Customer ID],Table6_20[City tier])</f>
        <v>tier - 1</v>
      </c>
      <c r="P786" s="29" t="str">
        <f>_xlfn.XLOOKUP(Table7[[#This Row],[Merged Customer ID]],Table6_20[Merged Customer ID],Table6_20[State ID])</f>
        <v>R1024</v>
      </c>
      <c r="Q786" s="35">
        <f>_xlfn.XLOOKUP(Table7[[#This Row],[Merged Customer ID]],Table6_20[Merged Customer ID],Table6_20[Age])</f>
        <v>60.50277777777778</v>
      </c>
    </row>
    <row r="787" spans="1:17" x14ac:dyDescent="0.35">
      <c r="A787" s="23" t="s">
        <v>1585</v>
      </c>
      <c r="B787" s="23" t="str">
        <f>_xlfn.XLOOKUP(Table7[[#This Row],[Merged Customer ID]],Table2_1[Merged Customer ID],Table2_1[First Name])</f>
        <v>Broderick</v>
      </c>
      <c r="C787" s="23">
        <f>_xlfn.XLOOKUP(Table7[[#This Row],[Merged Customer ID]],Table3__3_16[Customer ID],Table3__3_16[BMI])</f>
        <v>40.700000000000003</v>
      </c>
      <c r="D787" s="23">
        <f>_xlfn.XLOOKUP(Table7[[#This Row],[Merged Customer ID]],Table3__3_16[Customer ID],Table3__3_16[HBA1C])</f>
        <v>5.42</v>
      </c>
      <c r="E787" s="22" t="str">
        <f>_xlfn.XLOOKUP(Table7[[#This Row],[Merged Customer ID]],Table3__3_16[Customer ID],Table3__3_16[Heart Issues])</f>
        <v>No</v>
      </c>
      <c r="F787" s="23" t="str">
        <f>_xlfn.XLOOKUP(Table7[[#This Row],[Merged Customer ID]],Table3__3_16[Customer ID],Table3__3_16[Any Transplants])</f>
        <v>No</v>
      </c>
      <c r="G787" s="23" t="str">
        <f>_xlfn.XLOOKUP(Table7[[#This Row],[Merged Customer ID]],Table3__3_16[Customer ID],Table3__3_16[Cancer history])</f>
        <v>No</v>
      </c>
      <c r="H787" s="23">
        <f>_xlfn.XLOOKUP(Table7[[#This Row],[Merged Customer ID]],Table3__3_16[Customer ID],Table3__3_16[NumberOfMajorSurgeries])</f>
        <v>0</v>
      </c>
      <c r="I787" s="23" t="str">
        <f>_xlfn.XLOOKUP(Table7[[#This Row],[Merged Customer ID]],Table3__3_16[Customer ID],Table3__3_16[smoker])</f>
        <v>No</v>
      </c>
      <c r="J787" s="23" t="str">
        <f>_xlfn.XLOOKUP(Table7[[#This Row],[Merged Customer ID]],Table3__3_16[Customer ID],Table3__3_16[Weight Status])</f>
        <v>Obesity</v>
      </c>
      <c r="K787" s="23" t="str">
        <f>_xlfn.XLOOKUP(Table7[[#This Row],[Merged Customer ID]],Table3__3_16[Customer ID],Table3__3_16[Sugar Status])</f>
        <v>Normal</v>
      </c>
      <c r="L787" s="26">
        <f>_xlfn.XLOOKUP(Table7[[#This Row],[Merged Customer ID]],Table6_20[Merged Customer ID],Table6_20[Date of Birth])</f>
        <v>30239</v>
      </c>
      <c r="M787" s="30">
        <f>_xlfn.XLOOKUP(Table7[[#This Row],[Merged Customer ID]],Table6_20[Merged Customer ID],Table6_20[charges],"0",0)</f>
        <v>13214.43</v>
      </c>
      <c r="N787" s="30" t="str">
        <f>_xlfn.XLOOKUP(Table7[[#This Row],[Merged Customer ID]],Table6_20[Merged Customer ID],Table6_20[Hospital tier])</f>
        <v>tier - 3</v>
      </c>
      <c r="O787" s="30" t="str">
        <f>_xlfn.XLOOKUP(Table7[[#This Row],[Merged Customer ID]],Table6_20[Merged Customer ID],Table6_20[City tier])</f>
        <v>tier - 2</v>
      </c>
      <c r="P787" s="30" t="str">
        <f>_xlfn.XLOOKUP(Table7[[#This Row],[Merged Customer ID]],Table6_20[Merged Customer ID],Table6_20[State ID])</f>
        <v>R1012</v>
      </c>
      <c r="Q787" s="36">
        <f>_xlfn.XLOOKUP(Table7[[#This Row],[Merged Customer ID]],Table6_20[Merged Customer ID],Table6_20[Age])</f>
        <v>40.647222222222226</v>
      </c>
    </row>
    <row r="788" spans="1:17" x14ac:dyDescent="0.35">
      <c r="A788" s="22" t="s">
        <v>1584</v>
      </c>
      <c r="B788" s="22" t="str">
        <f>_xlfn.XLOOKUP(Table7[[#This Row],[Merged Customer ID]],Table2_1[Merged Customer ID],Table2_1[First Name])</f>
        <v>Summers</v>
      </c>
      <c r="C788" s="22">
        <f>_xlfn.XLOOKUP(Table7[[#This Row],[Merged Customer ID]],Table3__3_16[Customer ID],Table3__3_16[BMI])</f>
        <v>18.335000000000001</v>
      </c>
      <c r="D788" s="22">
        <f>_xlfn.XLOOKUP(Table7[[#This Row],[Merged Customer ID]],Table3__3_16[Customer ID],Table3__3_16[HBA1C])</f>
        <v>10.97</v>
      </c>
      <c r="E788" s="22" t="str">
        <f>_xlfn.XLOOKUP(Table7[[#This Row],[Merged Customer ID]],Table3__3_16[Customer ID],Table3__3_16[Heart Issues])</f>
        <v>No</v>
      </c>
      <c r="F788" s="22" t="str">
        <f>_xlfn.XLOOKUP(Table7[[#This Row],[Merged Customer ID]],Table3__3_16[Customer ID],Table3__3_16[Any Transplants])</f>
        <v>No</v>
      </c>
      <c r="G788" s="22" t="str">
        <f>_xlfn.XLOOKUP(Table7[[#This Row],[Merged Customer ID]],Table3__3_16[Customer ID],Table3__3_16[Cancer history])</f>
        <v>No</v>
      </c>
      <c r="H788" s="22">
        <f>_xlfn.XLOOKUP(Table7[[#This Row],[Merged Customer ID]],Table3__3_16[Customer ID],Table3__3_16[NumberOfMajorSurgeries])</f>
        <v>0</v>
      </c>
      <c r="I788" s="22" t="str">
        <f>_xlfn.XLOOKUP(Table7[[#This Row],[Merged Customer ID]],Table3__3_16[Customer ID],Table3__3_16[smoker])</f>
        <v>No</v>
      </c>
      <c r="J788" s="22" t="str">
        <f>_xlfn.XLOOKUP(Table7[[#This Row],[Merged Customer ID]],Table3__3_16[Customer ID],Table3__3_16[Weight Status])</f>
        <v>Underweight</v>
      </c>
      <c r="K788" s="22" t="str">
        <f>_xlfn.XLOOKUP(Table7[[#This Row],[Merged Customer ID]],Table3__3_16[Customer ID],Table3__3_16[Sugar Status])</f>
        <v>Diabetes</v>
      </c>
      <c r="L788" s="25">
        <f>_xlfn.XLOOKUP(Table7[[#This Row],[Merged Customer ID]],Table6_20[Merged Customer ID],Table6_20[Date of Birth])</f>
        <v>22863</v>
      </c>
      <c r="M788" s="29">
        <f>_xlfn.XLOOKUP(Table7[[#This Row],[Merged Customer ID]],Table6_20[Merged Customer ID],Table6_20[charges],"0",0)</f>
        <v>13204.29</v>
      </c>
      <c r="N788" s="29" t="str">
        <f>_xlfn.XLOOKUP(Table7[[#This Row],[Merged Customer ID]],Table6_20[Merged Customer ID],Table6_20[Hospital tier])</f>
        <v>tier - 3</v>
      </c>
      <c r="O788" s="29" t="str">
        <f>_xlfn.XLOOKUP(Table7[[#This Row],[Merged Customer ID]],Table6_20[Merged Customer ID],Table6_20[City tier])</f>
        <v>tier - 1</v>
      </c>
      <c r="P788" s="29" t="str">
        <f>_xlfn.XLOOKUP(Table7[[#This Row],[Merged Customer ID]],Table6_20[Merged Customer ID],Table6_20[State ID])</f>
        <v>R1024</v>
      </c>
      <c r="Q788" s="35">
        <f>_xlfn.XLOOKUP(Table7[[#This Row],[Merged Customer ID]],Table6_20[Merged Customer ID],Table6_20[Age])</f>
        <v>60.841666666666669</v>
      </c>
    </row>
    <row r="789" spans="1:17" x14ac:dyDescent="0.35">
      <c r="A789" s="23" t="s">
        <v>1583</v>
      </c>
      <c r="B789" s="23" t="str">
        <f>_xlfn.XLOOKUP(Table7[[#This Row],[Merged Customer ID]],Table2_1[Merged Customer ID],Table2_1[First Name])</f>
        <v>Fisher</v>
      </c>
      <c r="C789" s="23">
        <f>_xlfn.XLOOKUP(Table7[[#This Row],[Merged Customer ID]],Table3__3_16[Customer ID],Table3__3_16[BMI])</f>
        <v>33.914999999999999</v>
      </c>
      <c r="D789" s="23">
        <f>_xlfn.XLOOKUP(Table7[[#This Row],[Merged Customer ID]],Table3__3_16[Customer ID],Table3__3_16[HBA1C])</f>
        <v>9.56</v>
      </c>
      <c r="E789" s="22" t="str">
        <f>_xlfn.XLOOKUP(Table7[[#This Row],[Merged Customer ID]],Table3__3_16[Customer ID],Table3__3_16[Heart Issues])</f>
        <v>Yes</v>
      </c>
      <c r="F789" s="23" t="str">
        <f>_xlfn.XLOOKUP(Table7[[#This Row],[Merged Customer ID]],Table3__3_16[Customer ID],Table3__3_16[Any Transplants])</f>
        <v>No</v>
      </c>
      <c r="G789" s="23" t="str">
        <f>_xlfn.XLOOKUP(Table7[[#This Row],[Merged Customer ID]],Table3__3_16[Customer ID],Table3__3_16[Cancer history])</f>
        <v>No</v>
      </c>
      <c r="H789" s="23">
        <f>_xlfn.XLOOKUP(Table7[[#This Row],[Merged Customer ID]],Table3__3_16[Customer ID],Table3__3_16[NumberOfMajorSurgeries])</f>
        <v>2</v>
      </c>
      <c r="I789" s="23" t="str">
        <f>_xlfn.XLOOKUP(Table7[[#This Row],[Merged Customer ID]],Table3__3_16[Customer ID],Table3__3_16[smoker])</f>
        <v>No</v>
      </c>
      <c r="J789" s="23" t="str">
        <f>_xlfn.XLOOKUP(Table7[[#This Row],[Merged Customer ID]],Table3__3_16[Customer ID],Table3__3_16[Weight Status])</f>
        <v>Obesity</v>
      </c>
      <c r="K789" s="23" t="str">
        <f>_xlfn.XLOOKUP(Table7[[#This Row],[Merged Customer ID]],Table3__3_16[Customer ID],Table3__3_16[Sugar Status])</f>
        <v>Diabetes</v>
      </c>
      <c r="L789" s="26">
        <f>_xlfn.XLOOKUP(Table7[[#This Row],[Merged Customer ID]],Table6_20[Merged Customer ID],Table6_20[Date of Birth])</f>
        <v>22621</v>
      </c>
      <c r="M789" s="30">
        <f>_xlfn.XLOOKUP(Table7[[#This Row],[Merged Customer ID]],Table6_20[Merged Customer ID],Table6_20[charges],"0",0)</f>
        <v>13143.86</v>
      </c>
      <c r="N789" s="30" t="str">
        <f>_xlfn.XLOOKUP(Table7[[#This Row],[Merged Customer ID]],Table6_20[Merged Customer ID],Table6_20[Hospital tier])</f>
        <v>tier - 3</v>
      </c>
      <c r="O789" s="30" t="str">
        <f>_xlfn.XLOOKUP(Table7[[#This Row],[Merged Customer ID]],Table6_20[Merged Customer ID],Table6_20[City tier])</f>
        <v>tier - 2</v>
      </c>
      <c r="P789" s="30" t="str">
        <f>_xlfn.XLOOKUP(Table7[[#This Row],[Merged Customer ID]],Table6_20[Merged Customer ID],Table6_20[State ID])</f>
        <v>R1016</v>
      </c>
      <c r="Q789" s="36">
        <f>_xlfn.XLOOKUP(Table7[[#This Row],[Merged Customer ID]],Table6_20[Merged Customer ID],Table6_20[Age])</f>
        <v>61.505555555555553</v>
      </c>
    </row>
    <row r="790" spans="1:17" x14ac:dyDescent="0.35">
      <c r="A790" s="22" t="s">
        <v>1582</v>
      </c>
      <c r="B790" s="22" t="str">
        <f>_xlfn.XLOOKUP(Table7[[#This Row],[Merged Customer ID]],Table2_1[Merged Customer ID],Table2_1[First Name])</f>
        <v>Zhou</v>
      </c>
      <c r="C790" s="22">
        <f>_xlfn.XLOOKUP(Table7[[#This Row],[Merged Customer ID]],Table3__3_16[Customer ID],Table3__3_16[BMI])</f>
        <v>33.534999999999997</v>
      </c>
      <c r="D790" s="22">
        <f>_xlfn.XLOOKUP(Table7[[#This Row],[Merged Customer ID]],Table3__3_16[Customer ID],Table3__3_16[HBA1C])</f>
        <v>9.4</v>
      </c>
      <c r="E790" s="22" t="str">
        <f>_xlfn.XLOOKUP(Table7[[#This Row],[Merged Customer ID]],Table3__3_16[Customer ID],Table3__3_16[Heart Issues])</f>
        <v>Yes</v>
      </c>
      <c r="F790" s="22" t="str">
        <f>_xlfn.XLOOKUP(Table7[[#This Row],[Merged Customer ID]],Table3__3_16[Customer ID],Table3__3_16[Any Transplants])</f>
        <v>No</v>
      </c>
      <c r="G790" s="22" t="str">
        <f>_xlfn.XLOOKUP(Table7[[#This Row],[Merged Customer ID]],Table3__3_16[Customer ID],Table3__3_16[Cancer history])</f>
        <v>No</v>
      </c>
      <c r="H790" s="22">
        <f>_xlfn.XLOOKUP(Table7[[#This Row],[Merged Customer ID]],Table3__3_16[Customer ID],Table3__3_16[NumberOfMajorSurgeries])</f>
        <v>2</v>
      </c>
      <c r="I790" s="22" t="str">
        <f>_xlfn.XLOOKUP(Table7[[#This Row],[Merged Customer ID]],Table3__3_16[Customer ID],Table3__3_16[smoker])</f>
        <v>No</v>
      </c>
      <c r="J790" s="22" t="str">
        <f>_xlfn.XLOOKUP(Table7[[#This Row],[Merged Customer ID]],Table3__3_16[Customer ID],Table3__3_16[Weight Status])</f>
        <v>Obesity</v>
      </c>
      <c r="K790" s="22" t="str">
        <f>_xlfn.XLOOKUP(Table7[[#This Row],[Merged Customer ID]],Table3__3_16[Customer ID],Table3__3_16[Sugar Status])</f>
        <v>Diabetes</v>
      </c>
      <c r="L790" s="25">
        <f>_xlfn.XLOOKUP(Table7[[#This Row],[Merged Customer ID]],Table6_20[Merged Customer ID],Table6_20[Date of Birth])</f>
        <v>22621</v>
      </c>
      <c r="M790" s="29">
        <f>_xlfn.XLOOKUP(Table7[[#This Row],[Merged Customer ID]],Table6_20[Merged Customer ID],Table6_20[charges],"0",0)</f>
        <v>13143.34</v>
      </c>
      <c r="N790" s="29" t="str">
        <f>_xlfn.XLOOKUP(Table7[[#This Row],[Merged Customer ID]],Table6_20[Merged Customer ID],Table6_20[Hospital tier])</f>
        <v>tier - 3</v>
      </c>
      <c r="O790" s="29" t="str">
        <f>_xlfn.XLOOKUP(Table7[[#This Row],[Merged Customer ID]],Table6_20[Merged Customer ID],Table6_20[City tier])</f>
        <v>tier - 2</v>
      </c>
      <c r="P790" s="29" t="str">
        <f>_xlfn.XLOOKUP(Table7[[#This Row],[Merged Customer ID]],Table6_20[Merged Customer ID],Table6_20[State ID])</f>
        <v>R1020</v>
      </c>
      <c r="Q790" s="35">
        <f>_xlfn.XLOOKUP(Table7[[#This Row],[Merged Customer ID]],Table6_20[Merged Customer ID],Table6_20[Age])</f>
        <v>61.505555555555553</v>
      </c>
    </row>
    <row r="791" spans="1:17" x14ac:dyDescent="0.35">
      <c r="A791" s="23" t="s">
        <v>1581</v>
      </c>
      <c r="B791" s="23" t="str">
        <f>_xlfn.XLOOKUP(Table7[[#This Row],[Merged Customer ID]],Table2_1[Merged Customer ID],Table2_1[First Name])</f>
        <v>Clarke-Ames</v>
      </c>
      <c r="C791" s="23">
        <f>_xlfn.XLOOKUP(Table7[[#This Row],[Merged Customer ID]],Table3__3_16[Customer ID],Table3__3_16[BMI])</f>
        <v>23.655000000000001</v>
      </c>
      <c r="D791" s="23">
        <f>_xlfn.XLOOKUP(Table7[[#This Row],[Merged Customer ID]],Table3__3_16[Customer ID],Table3__3_16[HBA1C])</f>
        <v>8.48</v>
      </c>
      <c r="E791" s="22" t="str">
        <f>_xlfn.XLOOKUP(Table7[[#This Row],[Merged Customer ID]],Table3__3_16[Customer ID],Table3__3_16[Heart Issues])</f>
        <v>Yes</v>
      </c>
      <c r="F791" s="23" t="str">
        <f>_xlfn.XLOOKUP(Table7[[#This Row],[Merged Customer ID]],Table3__3_16[Customer ID],Table3__3_16[Any Transplants])</f>
        <v>No</v>
      </c>
      <c r="G791" s="23" t="str">
        <f>_xlfn.XLOOKUP(Table7[[#This Row],[Merged Customer ID]],Table3__3_16[Customer ID],Table3__3_16[Cancer history])</f>
        <v>No</v>
      </c>
      <c r="H791" s="23">
        <f>_xlfn.XLOOKUP(Table7[[#This Row],[Merged Customer ID]],Table3__3_16[Customer ID],Table3__3_16[NumberOfMajorSurgeries])</f>
        <v>2</v>
      </c>
      <c r="I791" s="23" t="str">
        <f>_xlfn.XLOOKUP(Table7[[#This Row],[Merged Customer ID]],Table3__3_16[Customer ID],Table3__3_16[smoker])</f>
        <v>No</v>
      </c>
      <c r="J791" s="23" t="str">
        <f>_xlfn.XLOOKUP(Table7[[#This Row],[Merged Customer ID]],Table3__3_16[Customer ID],Table3__3_16[Weight Status])</f>
        <v>Normal Weight</v>
      </c>
      <c r="K791" s="23" t="str">
        <f>_xlfn.XLOOKUP(Table7[[#This Row],[Merged Customer ID]],Table3__3_16[Customer ID],Table3__3_16[Sugar Status])</f>
        <v>Diabetes</v>
      </c>
      <c r="L791" s="26">
        <f>_xlfn.XLOOKUP(Table7[[#This Row],[Merged Customer ID]],Table6_20[Merged Customer ID],Table6_20[Date of Birth])</f>
        <v>22531</v>
      </c>
      <c r="M791" s="30">
        <f>_xlfn.XLOOKUP(Table7[[#This Row],[Merged Customer ID]],Table6_20[Merged Customer ID],Table6_20[charges],"0",0)</f>
        <v>13129.6</v>
      </c>
      <c r="N791" s="30" t="str">
        <f>_xlfn.XLOOKUP(Table7[[#This Row],[Merged Customer ID]],Table6_20[Merged Customer ID],Table6_20[Hospital tier])</f>
        <v>tier - 3</v>
      </c>
      <c r="O791" s="30" t="str">
        <f>_xlfn.XLOOKUP(Table7[[#This Row],[Merged Customer ID]],Table6_20[Merged Customer ID],Table6_20[City tier])</f>
        <v>tier - 2</v>
      </c>
      <c r="P791" s="30" t="str">
        <f>_xlfn.XLOOKUP(Table7[[#This Row],[Merged Customer ID]],Table6_20[Merged Customer ID],Table6_20[State ID])</f>
        <v>R1017</v>
      </c>
      <c r="Q791" s="36">
        <f>_xlfn.XLOOKUP(Table7[[#This Row],[Merged Customer ID]],Table6_20[Merged Customer ID],Table6_20[Age])</f>
        <v>61.75277777777778</v>
      </c>
    </row>
    <row r="792" spans="1:17" x14ac:dyDescent="0.35">
      <c r="A792" s="22" t="s">
        <v>1580</v>
      </c>
      <c r="B792" s="22" t="str">
        <f>_xlfn.XLOOKUP(Table7[[#This Row],[Merged Customer ID]],Table2_1[Merged Customer ID],Table2_1[First Name])</f>
        <v>Staton</v>
      </c>
      <c r="C792" s="22">
        <f>_xlfn.XLOOKUP(Table7[[#This Row],[Merged Customer ID]],Table3__3_16[Customer ID],Table3__3_16[BMI])</f>
        <v>28</v>
      </c>
      <c r="D792" s="22">
        <f>_xlfn.XLOOKUP(Table7[[#This Row],[Merged Customer ID]],Table3__3_16[Customer ID],Table3__3_16[HBA1C])</f>
        <v>5.57</v>
      </c>
      <c r="E792" s="22" t="str">
        <f>_xlfn.XLOOKUP(Table7[[#This Row],[Merged Customer ID]],Table3__3_16[Customer ID],Table3__3_16[Heart Issues])</f>
        <v>No</v>
      </c>
      <c r="F792" s="22" t="str">
        <f>_xlfn.XLOOKUP(Table7[[#This Row],[Merged Customer ID]],Table3__3_16[Customer ID],Table3__3_16[Any Transplants])</f>
        <v>No</v>
      </c>
      <c r="G792" s="22" t="str">
        <f>_xlfn.XLOOKUP(Table7[[#This Row],[Merged Customer ID]],Table3__3_16[Customer ID],Table3__3_16[Cancer history])</f>
        <v>No</v>
      </c>
      <c r="H792" s="22">
        <f>_xlfn.XLOOKUP(Table7[[#This Row],[Merged Customer ID]],Table3__3_16[Customer ID],Table3__3_16[NumberOfMajorSurgeries])</f>
        <v>0</v>
      </c>
      <c r="I792" s="22" t="str">
        <f>_xlfn.XLOOKUP(Table7[[#This Row],[Merged Customer ID]],Table3__3_16[Customer ID],Table3__3_16[smoker])</f>
        <v>No</v>
      </c>
      <c r="J792" s="22" t="str">
        <f>_xlfn.XLOOKUP(Table7[[#This Row],[Merged Customer ID]],Table3__3_16[Customer ID],Table3__3_16[Weight Status])</f>
        <v>Overweight</v>
      </c>
      <c r="K792" s="22" t="str">
        <f>_xlfn.XLOOKUP(Table7[[#This Row],[Merged Customer ID]],Table3__3_16[Customer ID],Table3__3_16[Sugar Status])</f>
        <v>Normal</v>
      </c>
      <c r="L792" s="25">
        <f>_xlfn.XLOOKUP(Table7[[#This Row],[Merged Customer ID]],Table6_20[Merged Customer ID],Table6_20[Date of Birth])</f>
        <v>36388</v>
      </c>
      <c r="M792" s="29">
        <f>_xlfn.XLOOKUP(Table7[[#This Row],[Merged Customer ID]],Table6_20[Merged Customer ID],Table6_20[charges],"0",0)</f>
        <v>13126.68</v>
      </c>
      <c r="N792" s="29" t="str">
        <f>_xlfn.XLOOKUP(Table7[[#This Row],[Merged Customer ID]],Table6_20[Merged Customer ID],Table6_20[Hospital tier])</f>
        <v>tier - 3</v>
      </c>
      <c r="O792" s="29" t="str">
        <f>_xlfn.XLOOKUP(Table7[[#This Row],[Merged Customer ID]],Table6_20[Merged Customer ID],Table6_20[City tier])</f>
        <v>tier - 3</v>
      </c>
      <c r="P792" s="29" t="str">
        <f>_xlfn.XLOOKUP(Table7[[#This Row],[Merged Customer ID]],Table6_20[Merged Customer ID],Table6_20[State ID])</f>
        <v>R1011</v>
      </c>
      <c r="Q792" s="35">
        <f>_xlfn.XLOOKUP(Table7[[#This Row],[Merged Customer ID]],Table6_20[Merged Customer ID],Table6_20[Age])</f>
        <v>23.81111111111111</v>
      </c>
    </row>
    <row r="793" spans="1:17" x14ac:dyDescent="0.35">
      <c r="A793" s="23" t="s">
        <v>1579</v>
      </c>
      <c r="B793" s="23" t="str">
        <f>_xlfn.XLOOKUP(Table7[[#This Row],[Merged Customer ID]],Table2_1[Merged Customer ID],Table2_1[First Name])</f>
        <v>Forster</v>
      </c>
      <c r="C793" s="23">
        <f>_xlfn.XLOOKUP(Table7[[#This Row],[Merged Customer ID]],Table3__3_16[Customer ID],Table3__3_16[BMI])</f>
        <v>30.23</v>
      </c>
      <c r="D793" s="23">
        <f>_xlfn.XLOOKUP(Table7[[#This Row],[Merged Customer ID]],Table3__3_16[Customer ID],Table3__3_16[HBA1C])</f>
        <v>6.94</v>
      </c>
      <c r="E793" s="22" t="str">
        <f>_xlfn.XLOOKUP(Table7[[#This Row],[Merged Customer ID]],Table3__3_16[Customer ID],Table3__3_16[Heart Issues])</f>
        <v>Yes</v>
      </c>
      <c r="F793" s="23" t="str">
        <f>_xlfn.XLOOKUP(Table7[[#This Row],[Merged Customer ID]],Table3__3_16[Customer ID],Table3__3_16[Any Transplants])</f>
        <v>No</v>
      </c>
      <c r="G793" s="23" t="str">
        <f>_xlfn.XLOOKUP(Table7[[#This Row],[Merged Customer ID]],Table3__3_16[Customer ID],Table3__3_16[Cancer history])</f>
        <v>Yes</v>
      </c>
      <c r="H793" s="23">
        <f>_xlfn.XLOOKUP(Table7[[#This Row],[Merged Customer ID]],Table3__3_16[Customer ID],Table3__3_16[NumberOfMajorSurgeries])</f>
        <v>1</v>
      </c>
      <c r="I793" s="23" t="str">
        <f>_xlfn.XLOOKUP(Table7[[#This Row],[Merged Customer ID]],Table3__3_16[Customer ID],Table3__3_16[smoker])</f>
        <v>No</v>
      </c>
      <c r="J793" s="23" t="str">
        <f>_xlfn.XLOOKUP(Table7[[#This Row],[Merged Customer ID]],Table3__3_16[Customer ID],Table3__3_16[Weight Status])</f>
        <v>Obesity</v>
      </c>
      <c r="K793" s="23" t="str">
        <f>_xlfn.XLOOKUP(Table7[[#This Row],[Merged Customer ID]],Table3__3_16[Customer ID],Table3__3_16[Sugar Status])</f>
        <v>Diabetes</v>
      </c>
      <c r="L793" s="26">
        <f>_xlfn.XLOOKUP(Table7[[#This Row],[Merged Customer ID]],Table6_20[Merged Customer ID],Table6_20[Date of Birth])</f>
        <v>23268</v>
      </c>
      <c r="M793" s="30">
        <f>_xlfn.XLOOKUP(Table7[[#This Row],[Merged Customer ID]],Table6_20[Merged Customer ID],Table6_20[charges],"0",0)</f>
        <v>13116.84</v>
      </c>
      <c r="N793" s="30" t="str">
        <f>_xlfn.XLOOKUP(Table7[[#This Row],[Merged Customer ID]],Table6_20[Merged Customer ID],Table6_20[Hospital tier])</f>
        <v>tier - 3</v>
      </c>
      <c r="O793" s="30" t="str">
        <f>_xlfn.XLOOKUP(Table7[[#This Row],[Merged Customer ID]],Table6_20[Merged Customer ID],Table6_20[City tier])</f>
        <v>tier - 1</v>
      </c>
      <c r="P793" s="30" t="str">
        <f>_xlfn.XLOOKUP(Table7[[#This Row],[Merged Customer ID]],Table6_20[Merged Customer ID],Table6_20[State ID])</f>
        <v>R1012</v>
      </c>
      <c r="Q793" s="36">
        <f>_xlfn.XLOOKUP(Table7[[#This Row],[Merged Customer ID]],Table6_20[Merged Customer ID],Table6_20[Age])</f>
        <v>59.733333333333334</v>
      </c>
    </row>
    <row r="794" spans="1:17" x14ac:dyDescent="0.35">
      <c r="A794" s="22" t="s">
        <v>1578</v>
      </c>
      <c r="B794" s="22" t="str">
        <f>_xlfn.XLOOKUP(Table7[[#This Row],[Merged Customer ID]],Table2_1[Merged Customer ID],Table2_1[First Name])</f>
        <v>Monaghan</v>
      </c>
      <c r="C794" s="22">
        <f>_xlfn.XLOOKUP(Table7[[#This Row],[Merged Customer ID]],Table3__3_16[Customer ID],Table3__3_16[BMI])</f>
        <v>51.14</v>
      </c>
      <c r="D794" s="22">
        <f>_xlfn.XLOOKUP(Table7[[#This Row],[Merged Customer ID]],Table3__3_16[Customer ID],Table3__3_16[HBA1C])</f>
        <v>4.05</v>
      </c>
      <c r="E794" s="22" t="str">
        <f>_xlfn.XLOOKUP(Table7[[#This Row],[Merged Customer ID]],Table3__3_16[Customer ID],Table3__3_16[Heart Issues])</f>
        <v>No</v>
      </c>
      <c r="F794" s="22" t="str">
        <f>_xlfn.XLOOKUP(Table7[[#This Row],[Merged Customer ID]],Table3__3_16[Customer ID],Table3__3_16[Any Transplants])</f>
        <v>No</v>
      </c>
      <c r="G794" s="22" t="str">
        <f>_xlfn.XLOOKUP(Table7[[#This Row],[Merged Customer ID]],Table3__3_16[Customer ID],Table3__3_16[Cancer history])</f>
        <v>No</v>
      </c>
      <c r="H794" s="22">
        <f>_xlfn.XLOOKUP(Table7[[#This Row],[Merged Customer ID]],Table3__3_16[Customer ID],Table3__3_16[NumberOfMajorSurgeries])</f>
        <v>1</v>
      </c>
      <c r="I794" s="22" t="str">
        <f>_xlfn.XLOOKUP(Table7[[#This Row],[Merged Customer ID]],Table3__3_16[Customer ID],Table3__3_16[smoker])</f>
        <v>No</v>
      </c>
      <c r="J794" s="22" t="str">
        <f>_xlfn.XLOOKUP(Table7[[#This Row],[Merged Customer ID]],Table3__3_16[Customer ID],Table3__3_16[Weight Status])</f>
        <v>Obesity</v>
      </c>
      <c r="K794" s="22" t="str">
        <f>_xlfn.XLOOKUP(Table7[[#This Row],[Merged Customer ID]],Table3__3_16[Customer ID],Table3__3_16[Sugar Status])</f>
        <v>Normal</v>
      </c>
      <c r="L794" s="25">
        <f>_xlfn.XLOOKUP(Table7[[#This Row],[Merged Customer ID]],Table6_20[Merged Customer ID],Table6_20[Date of Birth])</f>
        <v>33828</v>
      </c>
      <c r="M794" s="29">
        <f>_xlfn.XLOOKUP(Table7[[#This Row],[Merged Customer ID]],Table6_20[Merged Customer ID],Table6_20[charges],"0",0)</f>
        <v>13113.51</v>
      </c>
      <c r="N794" s="29" t="str">
        <f>_xlfn.XLOOKUP(Table7[[#This Row],[Merged Customer ID]],Table6_20[Merged Customer ID],Table6_20[Hospital tier])</f>
        <v>tier - 3</v>
      </c>
      <c r="O794" s="29" t="str">
        <f>_xlfn.XLOOKUP(Table7[[#This Row],[Merged Customer ID]],Table6_20[Merged Customer ID],Table6_20[City tier])</f>
        <v>tier - 2</v>
      </c>
      <c r="P794" s="29" t="str">
        <f>_xlfn.XLOOKUP(Table7[[#This Row],[Merged Customer ID]],Table6_20[Merged Customer ID],Table6_20[State ID])</f>
        <v>R1026</v>
      </c>
      <c r="Q794" s="35">
        <f>_xlfn.XLOOKUP(Table7[[#This Row],[Merged Customer ID]],Table6_20[Merged Customer ID],Table6_20[Age])</f>
        <v>30.822222222222223</v>
      </c>
    </row>
    <row r="795" spans="1:17" x14ac:dyDescent="0.35">
      <c r="A795" s="23" t="s">
        <v>1577</v>
      </c>
      <c r="B795" s="23" t="str">
        <f>_xlfn.XLOOKUP(Table7[[#This Row],[Merged Customer ID]],Table2_1[Merged Customer ID],Table2_1[First Name])</f>
        <v>Kawamoto</v>
      </c>
      <c r="C795" s="23">
        <f>_xlfn.XLOOKUP(Table7[[#This Row],[Merged Customer ID]],Table3__3_16[Customer ID],Table3__3_16[BMI])</f>
        <v>24.32</v>
      </c>
      <c r="D795" s="23">
        <f>_xlfn.XLOOKUP(Table7[[#This Row],[Merged Customer ID]],Table3__3_16[Customer ID],Table3__3_16[HBA1C])</f>
        <v>10.220000000000001</v>
      </c>
      <c r="E795" s="22" t="str">
        <f>_xlfn.XLOOKUP(Table7[[#This Row],[Merged Customer ID]],Table3__3_16[Customer ID],Table3__3_16[Heart Issues])</f>
        <v>No</v>
      </c>
      <c r="F795" s="23" t="str">
        <f>_xlfn.XLOOKUP(Table7[[#This Row],[Merged Customer ID]],Table3__3_16[Customer ID],Table3__3_16[Any Transplants])</f>
        <v>No</v>
      </c>
      <c r="G795" s="23" t="str">
        <f>_xlfn.XLOOKUP(Table7[[#This Row],[Merged Customer ID]],Table3__3_16[Customer ID],Table3__3_16[Cancer history])</f>
        <v>No</v>
      </c>
      <c r="H795" s="23">
        <f>_xlfn.XLOOKUP(Table7[[#This Row],[Merged Customer ID]],Table3__3_16[Customer ID],Table3__3_16[NumberOfMajorSurgeries])</f>
        <v>0</v>
      </c>
      <c r="I795" s="23" t="str">
        <f>_xlfn.XLOOKUP(Table7[[#This Row],[Merged Customer ID]],Table3__3_16[Customer ID],Table3__3_16[smoker])</f>
        <v>No</v>
      </c>
      <c r="J795" s="23" t="str">
        <f>_xlfn.XLOOKUP(Table7[[#This Row],[Merged Customer ID]],Table3__3_16[Customer ID],Table3__3_16[Weight Status])</f>
        <v>Normal Weight</v>
      </c>
      <c r="K795" s="23" t="str">
        <f>_xlfn.XLOOKUP(Table7[[#This Row],[Merged Customer ID]],Table3__3_16[Customer ID],Table3__3_16[Sugar Status])</f>
        <v>Diabetes</v>
      </c>
      <c r="L795" s="26">
        <f>_xlfn.XLOOKUP(Table7[[#This Row],[Merged Customer ID]],Table6_20[Merged Customer ID],Table6_20[Date of Birth])</f>
        <v>22860</v>
      </c>
      <c r="M795" s="30">
        <f>_xlfn.XLOOKUP(Table7[[#This Row],[Merged Customer ID]],Table6_20[Merged Customer ID],Table6_20[charges],"0",0)</f>
        <v>13112.6</v>
      </c>
      <c r="N795" s="30" t="str">
        <f>_xlfn.XLOOKUP(Table7[[#This Row],[Merged Customer ID]],Table6_20[Merged Customer ID],Table6_20[Hospital tier])</f>
        <v>tier - 3</v>
      </c>
      <c r="O795" s="30" t="str">
        <f>_xlfn.XLOOKUP(Table7[[#This Row],[Merged Customer ID]],Table6_20[Merged Customer ID],Table6_20[City tier])</f>
        <v>tier - 3</v>
      </c>
      <c r="P795" s="30" t="str">
        <f>_xlfn.XLOOKUP(Table7[[#This Row],[Merged Customer ID]],Table6_20[Merged Customer ID],Table6_20[State ID])</f>
        <v>R1012</v>
      </c>
      <c r="Q795" s="36">
        <f>_xlfn.XLOOKUP(Table7[[#This Row],[Merged Customer ID]],Table6_20[Merged Customer ID],Table6_20[Age])</f>
        <v>60.85</v>
      </c>
    </row>
    <row r="796" spans="1:17" x14ac:dyDescent="0.35">
      <c r="A796" s="22" t="s">
        <v>1576</v>
      </c>
      <c r="B796" s="22" t="str">
        <f>_xlfn.XLOOKUP(Table7[[#This Row],[Merged Customer ID]],Table2_1[Merged Customer ID],Table2_1[First Name])</f>
        <v>Dicharry</v>
      </c>
      <c r="C796" s="22">
        <f>_xlfn.XLOOKUP(Table7[[#This Row],[Merged Customer ID]],Table3__3_16[Customer ID],Table3__3_16[BMI])</f>
        <v>38.06</v>
      </c>
      <c r="D796" s="22">
        <f>_xlfn.XLOOKUP(Table7[[#This Row],[Merged Customer ID]],Table3__3_16[Customer ID],Table3__3_16[HBA1C])</f>
        <v>9.24</v>
      </c>
      <c r="E796" s="22" t="str">
        <f>_xlfn.XLOOKUP(Table7[[#This Row],[Merged Customer ID]],Table3__3_16[Customer ID],Table3__3_16[Heart Issues])</f>
        <v>No</v>
      </c>
      <c r="F796" s="22" t="str">
        <f>_xlfn.XLOOKUP(Table7[[#This Row],[Merged Customer ID]],Table3__3_16[Customer ID],Table3__3_16[Any Transplants])</f>
        <v>No</v>
      </c>
      <c r="G796" s="22" t="str">
        <f>_xlfn.XLOOKUP(Table7[[#This Row],[Merged Customer ID]],Table3__3_16[Customer ID],Table3__3_16[Cancer history])</f>
        <v>No</v>
      </c>
      <c r="H796" s="22">
        <f>_xlfn.XLOOKUP(Table7[[#This Row],[Merged Customer ID]],Table3__3_16[Customer ID],Table3__3_16[NumberOfMajorSurgeries])</f>
        <v>0</v>
      </c>
      <c r="I796" s="22" t="str">
        <f>_xlfn.XLOOKUP(Table7[[#This Row],[Merged Customer ID]],Table3__3_16[Customer ID],Table3__3_16[smoker])</f>
        <v>No</v>
      </c>
      <c r="J796" s="22" t="str">
        <f>_xlfn.XLOOKUP(Table7[[#This Row],[Merged Customer ID]],Table3__3_16[Customer ID],Table3__3_16[Weight Status])</f>
        <v>Obesity</v>
      </c>
      <c r="K796" s="22" t="str">
        <f>_xlfn.XLOOKUP(Table7[[#This Row],[Merged Customer ID]],Table3__3_16[Customer ID],Table3__3_16[Sugar Status])</f>
        <v>Diabetes</v>
      </c>
      <c r="L796" s="25">
        <f>_xlfn.XLOOKUP(Table7[[#This Row],[Merged Customer ID]],Table6_20[Merged Customer ID],Table6_20[Date of Birth])</f>
        <v>26236</v>
      </c>
      <c r="M796" s="29">
        <f>_xlfn.XLOOKUP(Table7[[#This Row],[Merged Customer ID]],Table6_20[Merged Customer ID],Table6_20[charges],"0",0)</f>
        <v>13110.79</v>
      </c>
      <c r="N796" s="29" t="str">
        <f>_xlfn.XLOOKUP(Table7[[#This Row],[Merged Customer ID]],Table6_20[Merged Customer ID],Table6_20[Hospital tier])</f>
        <v>tier - 3</v>
      </c>
      <c r="O796" s="29" t="str">
        <f>_xlfn.XLOOKUP(Table7[[#This Row],[Merged Customer ID]],Table6_20[Merged Customer ID],Table6_20[City tier])</f>
        <v>tier - 2</v>
      </c>
      <c r="P796" s="29" t="str">
        <f>_xlfn.XLOOKUP(Table7[[#This Row],[Merged Customer ID]],Table6_20[Merged Customer ID],Table6_20[State ID])</f>
        <v>R1011</v>
      </c>
      <c r="Q796" s="35">
        <f>_xlfn.XLOOKUP(Table7[[#This Row],[Merged Customer ID]],Table6_20[Merged Customer ID],Table6_20[Age])</f>
        <v>51.605555555555554</v>
      </c>
    </row>
    <row r="797" spans="1:17" x14ac:dyDescent="0.35">
      <c r="A797" s="23" t="s">
        <v>1575</v>
      </c>
      <c r="B797" s="23" t="str">
        <f>_xlfn.XLOOKUP(Table7[[#This Row],[Merged Customer ID]],Table2_1[Merged Customer ID],Table2_1[First Name])</f>
        <v>Berry</v>
      </c>
      <c r="C797" s="23">
        <f>_xlfn.XLOOKUP(Table7[[#This Row],[Merged Customer ID]],Table3__3_16[Customer ID],Table3__3_16[BMI])</f>
        <v>37.700000000000003</v>
      </c>
      <c r="D797" s="23">
        <f>_xlfn.XLOOKUP(Table7[[#This Row],[Merged Customer ID]],Table3__3_16[Customer ID],Table3__3_16[HBA1C])</f>
        <v>8.6</v>
      </c>
      <c r="E797" s="22" t="str">
        <f>_xlfn.XLOOKUP(Table7[[#This Row],[Merged Customer ID]],Table3__3_16[Customer ID],Table3__3_16[Heart Issues])</f>
        <v>No</v>
      </c>
      <c r="F797" s="23" t="str">
        <f>_xlfn.XLOOKUP(Table7[[#This Row],[Merged Customer ID]],Table3__3_16[Customer ID],Table3__3_16[Any Transplants])</f>
        <v>No</v>
      </c>
      <c r="G797" s="23" t="str">
        <f>_xlfn.XLOOKUP(Table7[[#This Row],[Merged Customer ID]],Table3__3_16[Customer ID],Table3__3_16[Cancer history])</f>
        <v>No</v>
      </c>
      <c r="H797" s="23">
        <f>_xlfn.XLOOKUP(Table7[[#This Row],[Merged Customer ID]],Table3__3_16[Customer ID],Table3__3_16[NumberOfMajorSurgeries])</f>
        <v>0</v>
      </c>
      <c r="I797" s="23" t="str">
        <f>_xlfn.XLOOKUP(Table7[[#This Row],[Merged Customer ID]],Table3__3_16[Customer ID],Table3__3_16[smoker])</f>
        <v>No</v>
      </c>
      <c r="J797" s="23" t="str">
        <f>_xlfn.XLOOKUP(Table7[[#This Row],[Merged Customer ID]],Table3__3_16[Customer ID],Table3__3_16[Weight Status])</f>
        <v>Obesity</v>
      </c>
      <c r="K797" s="23" t="str">
        <f>_xlfn.XLOOKUP(Table7[[#This Row],[Merged Customer ID]],Table3__3_16[Customer ID],Table3__3_16[Sugar Status])</f>
        <v>Diabetes</v>
      </c>
      <c r="L797" s="26">
        <f>_xlfn.XLOOKUP(Table7[[#This Row],[Merged Customer ID]],Table6_20[Merged Customer ID],Table6_20[Date of Birth])</f>
        <v>28688</v>
      </c>
      <c r="M797" s="30">
        <f>_xlfn.XLOOKUP(Table7[[#This Row],[Merged Customer ID]],Table6_20[Merged Customer ID],Table6_20[charges],"0",0)</f>
        <v>13101.74</v>
      </c>
      <c r="N797" s="30" t="str">
        <f>_xlfn.XLOOKUP(Table7[[#This Row],[Merged Customer ID]],Table6_20[Merged Customer ID],Table6_20[Hospital tier])</f>
        <v>tier - 3</v>
      </c>
      <c r="O797" s="30" t="str">
        <f>_xlfn.XLOOKUP(Table7[[#This Row],[Merged Customer ID]],Table6_20[Merged Customer ID],Table6_20[City tier])</f>
        <v>tier - 2</v>
      </c>
      <c r="P797" s="30" t="str">
        <f>_xlfn.XLOOKUP(Table7[[#This Row],[Merged Customer ID]],Table6_20[Merged Customer ID],Table6_20[State ID])</f>
        <v>R1026</v>
      </c>
      <c r="Q797" s="36">
        <f>_xlfn.XLOOKUP(Table7[[#This Row],[Merged Customer ID]],Table6_20[Merged Customer ID],Table6_20[Age])</f>
        <v>44.891666666666666</v>
      </c>
    </row>
    <row r="798" spans="1:17" x14ac:dyDescent="0.35">
      <c r="A798" s="22" t="s">
        <v>1574</v>
      </c>
      <c r="B798" s="22" t="str">
        <f>_xlfn.XLOOKUP(Table7[[#This Row],[Merged Customer ID]],Table2_1[Merged Customer ID],Table2_1[First Name])</f>
        <v>Porfirio</v>
      </c>
      <c r="C798" s="22">
        <f>_xlfn.XLOOKUP(Table7[[#This Row],[Merged Customer ID]],Table3__3_16[Customer ID],Table3__3_16[BMI])</f>
        <v>44</v>
      </c>
      <c r="D798" s="22">
        <f>_xlfn.XLOOKUP(Table7[[#This Row],[Merged Customer ID]],Table3__3_16[Customer ID],Table3__3_16[HBA1C])</f>
        <v>9.32</v>
      </c>
      <c r="E798" s="22" t="str">
        <f>_xlfn.XLOOKUP(Table7[[#This Row],[Merged Customer ID]],Table3__3_16[Customer ID],Table3__3_16[Heart Issues])</f>
        <v>Yes</v>
      </c>
      <c r="F798" s="22" t="str">
        <f>_xlfn.XLOOKUP(Table7[[#This Row],[Merged Customer ID]],Table3__3_16[Customer ID],Table3__3_16[Any Transplants])</f>
        <v>No</v>
      </c>
      <c r="G798" s="22" t="str">
        <f>_xlfn.XLOOKUP(Table7[[#This Row],[Merged Customer ID]],Table3__3_16[Customer ID],Table3__3_16[Cancer history])</f>
        <v>No</v>
      </c>
      <c r="H798" s="22">
        <f>_xlfn.XLOOKUP(Table7[[#This Row],[Merged Customer ID]],Table3__3_16[Customer ID],Table3__3_16[NumberOfMajorSurgeries])</f>
        <v>2</v>
      </c>
      <c r="I798" s="22" t="str">
        <f>_xlfn.XLOOKUP(Table7[[#This Row],[Merged Customer ID]],Table3__3_16[Customer ID],Table3__3_16[smoker])</f>
        <v>No</v>
      </c>
      <c r="J798" s="22" t="str">
        <f>_xlfn.XLOOKUP(Table7[[#This Row],[Merged Customer ID]],Table3__3_16[Customer ID],Table3__3_16[Weight Status])</f>
        <v>Obesity</v>
      </c>
      <c r="K798" s="22" t="str">
        <f>_xlfn.XLOOKUP(Table7[[#This Row],[Merged Customer ID]],Table3__3_16[Customer ID],Table3__3_16[Sugar Status])</f>
        <v>Diabetes</v>
      </c>
      <c r="L798" s="25">
        <f>_xlfn.XLOOKUP(Table7[[#This Row],[Merged Customer ID]],Table6_20[Merged Customer ID],Table6_20[Date of Birth])</f>
        <v>22591</v>
      </c>
      <c r="M798" s="29">
        <f>_xlfn.XLOOKUP(Table7[[#This Row],[Merged Customer ID]],Table6_20[Merged Customer ID],Table6_20[charges],"0",0)</f>
        <v>13063.88</v>
      </c>
      <c r="N798" s="29" t="str">
        <f>_xlfn.XLOOKUP(Table7[[#This Row],[Merged Customer ID]],Table6_20[Merged Customer ID],Table6_20[Hospital tier])</f>
        <v>tier - 3</v>
      </c>
      <c r="O798" s="29" t="str">
        <f>_xlfn.XLOOKUP(Table7[[#This Row],[Merged Customer ID]],Table6_20[Merged Customer ID],Table6_20[City tier])</f>
        <v>tier - 2</v>
      </c>
      <c r="P798" s="29" t="str">
        <f>_xlfn.XLOOKUP(Table7[[#This Row],[Merged Customer ID]],Table6_20[Merged Customer ID],Table6_20[State ID])</f>
        <v>R1011</v>
      </c>
      <c r="Q798" s="35">
        <f>_xlfn.XLOOKUP(Table7[[#This Row],[Merged Customer ID]],Table6_20[Merged Customer ID],Table6_20[Age])</f>
        <v>61.588888888888889</v>
      </c>
    </row>
    <row r="799" spans="1:17" x14ac:dyDescent="0.35">
      <c r="A799" s="23" t="s">
        <v>1573</v>
      </c>
      <c r="B799" s="23" t="str">
        <f>_xlfn.XLOOKUP(Table7[[#This Row],[Merged Customer ID]],Table2_1[Merged Customer ID],Table2_1[First Name])</f>
        <v>Thind</v>
      </c>
      <c r="C799" s="23">
        <f>_xlfn.XLOOKUP(Table7[[#This Row],[Merged Customer ID]],Table3__3_16[Customer ID],Table3__3_16[BMI])</f>
        <v>41.45</v>
      </c>
      <c r="D799" s="23">
        <f>_xlfn.XLOOKUP(Table7[[#This Row],[Merged Customer ID]],Table3__3_16[Customer ID],Table3__3_16[HBA1C])</f>
        <v>6.12</v>
      </c>
      <c r="E799" s="22" t="str">
        <f>_xlfn.XLOOKUP(Table7[[#This Row],[Merged Customer ID]],Table3__3_16[Customer ID],Table3__3_16[Heart Issues])</f>
        <v>Yes</v>
      </c>
      <c r="F799" s="23" t="str">
        <f>_xlfn.XLOOKUP(Table7[[#This Row],[Merged Customer ID]],Table3__3_16[Customer ID],Table3__3_16[Any Transplants])</f>
        <v>No</v>
      </c>
      <c r="G799" s="23" t="str">
        <f>_xlfn.XLOOKUP(Table7[[#This Row],[Merged Customer ID]],Table3__3_16[Customer ID],Table3__3_16[Cancer history])</f>
        <v>No</v>
      </c>
      <c r="H799" s="23">
        <f>_xlfn.XLOOKUP(Table7[[#This Row],[Merged Customer ID]],Table3__3_16[Customer ID],Table3__3_16[NumberOfMajorSurgeries])</f>
        <v>0</v>
      </c>
      <c r="I799" s="23" t="str">
        <f>_xlfn.XLOOKUP(Table7[[#This Row],[Merged Customer ID]],Table3__3_16[Customer ID],Table3__3_16[smoker])</f>
        <v>No</v>
      </c>
      <c r="J799" s="23" t="str">
        <f>_xlfn.XLOOKUP(Table7[[#This Row],[Merged Customer ID]],Table3__3_16[Customer ID],Table3__3_16[Weight Status])</f>
        <v>Obesity</v>
      </c>
      <c r="K799" s="23" t="str">
        <f>_xlfn.XLOOKUP(Table7[[#This Row],[Merged Customer ID]],Table3__3_16[Customer ID],Table3__3_16[Sugar Status])</f>
        <v>Prediabetes</v>
      </c>
      <c r="L799" s="26">
        <f>_xlfn.XLOOKUP(Table7[[#This Row],[Merged Customer ID]],Table6_20[Merged Customer ID],Table6_20[Date of Birth])</f>
        <v>31346</v>
      </c>
      <c r="M799" s="30">
        <f>_xlfn.XLOOKUP(Table7[[#This Row],[Merged Customer ID]],Table6_20[Merged Customer ID],Table6_20[charges],"0",0)</f>
        <v>13051.22</v>
      </c>
      <c r="N799" s="30" t="str">
        <f>_xlfn.XLOOKUP(Table7[[#This Row],[Merged Customer ID]],Table6_20[Merged Customer ID],Table6_20[Hospital tier])</f>
        <v>tier - 3</v>
      </c>
      <c r="O799" s="30" t="str">
        <f>_xlfn.XLOOKUP(Table7[[#This Row],[Merged Customer ID]],Table6_20[Merged Customer ID],Table6_20[City tier])</f>
        <v>tier - 1</v>
      </c>
      <c r="P799" s="30" t="str">
        <f>_xlfn.XLOOKUP(Table7[[#This Row],[Merged Customer ID]],Table6_20[Merged Customer ID],Table6_20[State ID])</f>
        <v>R1026</v>
      </c>
      <c r="Q799" s="36">
        <f>_xlfn.XLOOKUP(Table7[[#This Row],[Merged Customer ID]],Table6_20[Merged Customer ID],Table6_20[Age])</f>
        <v>37.616666666666667</v>
      </c>
    </row>
    <row r="800" spans="1:17" x14ac:dyDescent="0.35">
      <c r="A800" s="22" t="s">
        <v>1572</v>
      </c>
      <c r="B800" s="22" t="str">
        <f>_xlfn.XLOOKUP(Table7[[#This Row],[Merged Customer ID]],Table2_1[Merged Customer ID],Table2_1[First Name])</f>
        <v>Ryan</v>
      </c>
      <c r="C800" s="22">
        <f>_xlfn.XLOOKUP(Table7[[#This Row],[Merged Customer ID]],Table3__3_16[Customer ID],Table3__3_16[BMI])</f>
        <v>25.364999999999998</v>
      </c>
      <c r="D800" s="22">
        <f>_xlfn.XLOOKUP(Table7[[#This Row],[Merged Customer ID]],Table3__3_16[Customer ID],Table3__3_16[HBA1C])</f>
        <v>9.19</v>
      </c>
      <c r="E800" s="22" t="str">
        <f>_xlfn.XLOOKUP(Table7[[#This Row],[Merged Customer ID]],Table3__3_16[Customer ID],Table3__3_16[Heart Issues])</f>
        <v>Yes</v>
      </c>
      <c r="F800" s="22" t="str">
        <f>_xlfn.XLOOKUP(Table7[[#This Row],[Merged Customer ID]],Table3__3_16[Customer ID],Table3__3_16[Any Transplants])</f>
        <v>No</v>
      </c>
      <c r="G800" s="22" t="str">
        <f>_xlfn.XLOOKUP(Table7[[#This Row],[Merged Customer ID]],Table3__3_16[Customer ID],Table3__3_16[Cancer history])</f>
        <v>No</v>
      </c>
      <c r="H800" s="22">
        <f>_xlfn.XLOOKUP(Table7[[#This Row],[Merged Customer ID]],Table3__3_16[Customer ID],Table3__3_16[NumberOfMajorSurgeries])</f>
        <v>0</v>
      </c>
      <c r="I800" s="22" t="str">
        <f>_xlfn.XLOOKUP(Table7[[#This Row],[Merged Customer ID]],Table3__3_16[Customer ID],Table3__3_16[smoker])</f>
        <v>No</v>
      </c>
      <c r="J800" s="22" t="str">
        <f>_xlfn.XLOOKUP(Table7[[#This Row],[Merged Customer ID]],Table3__3_16[Customer ID],Table3__3_16[Weight Status])</f>
        <v>Overweight</v>
      </c>
      <c r="K800" s="22" t="str">
        <f>_xlfn.XLOOKUP(Table7[[#This Row],[Merged Customer ID]],Table3__3_16[Customer ID],Table3__3_16[Sugar Status])</f>
        <v>Diabetes</v>
      </c>
      <c r="L800" s="25">
        <f>_xlfn.XLOOKUP(Table7[[#This Row],[Merged Customer ID]],Table6_20[Merged Customer ID],Table6_20[Date of Birth])</f>
        <v>24690</v>
      </c>
      <c r="M800" s="29">
        <f>_xlfn.XLOOKUP(Table7[[#This Row],[Merged Customer ID]],Table6_20[Merged Customer ID],Table6_20[charges],"0",0)</f>
        <v>13047.33</v>
      </c>
      <c r="N800" s="29" t="str">
        <f>_xlfn.XLOOKUP(Table7[[#This Row],[Merged Customer ID]],Table6_20[Merged Customer ID],Table6_20[Hospital tier])</f>
        <v>tier - 3</v>
      </c>
      <c r="O800" s="29" t="str">
        <f>_xlfn.XLOOKUP(Table7[[#This Row],[Merged Customer ID]],Table6_20[Merged Customer ID],Table6_20[City tier])</f>
        <v>tier - 3</v>
      </c>
      <c r="P800" s="29" t="str">
        <f>_xlfn.XLOOKUP(Table7[[#This Row],[Merged Customer ID]],Table6_20[Merged Customer ID],Table6_20[State ID])</f>
        <v>R1024</v>
      </c>
      <c r="Q800" s="35">
        <f>_xlfn.XLOOKUP(Table7[[#This Row],[Merged Customer ID]],Table6_20[Merged Customer ID],Table6_20[Age])</f>
        <v>55.838888888888889</v>
      </c>
    </row>
    <row r="801" spans="1:17" x14ac:dyDescent="0.35">
      <c r="A801" s="23" t="s">
        <v>1571</v>
      </c>
      <c r="B801" s="23" t="str">
        <f>_xlfn.XLOOKUP(Table7[[#This Row],[Merged Customer ID]],Table2_1[Merged Customer ID],Table2_1[First Name])</f>
        <v>Horn</v>
      </c>
      <c r="C801" s="23">
        <f>_xlfn.XLOOKUP(Table7[[#This Row],[Merged Customer ID]],Table3__3_16[Customer ID],Table3__3_16[BMI])</f>
        <v>34.56</v>
      </c>
      <c r="D801" s="23">
        <f>_xlfn.XLOOKUP(Table7[[#This Row],[Merged Customer ID]],Table3__3_16[Customer ID],Table3__3_16[HBA1C])</f>
        <v>5.84</v>
      </c>
      <c r="E801" s="22" t="str">
        <f>_xlfn.XLOOKUP(Table7[[#This Row],[Merged Customer ID]],Table3__3_16[Customer ID],Table3__3_16[Heart Issues])</f>
        <v>Yes</v>
      </c>
      <c r="F801" s="23" t="str">
        <f>_xlfn.XLOOKUP(Table7[[#This Row],[Merged Customer ID]],Table3__3_16[Customer ID],Table3__3_16[Any Transplants])</f>
        <v>No</v>
      </c>
      <c r="G801" s="23" t="str">
        <f>_xlfn.XLOOKUP(Table7[[#This Row],[Merged Customer ID]],Table3__3_16[Customer ID],Table3__3_16[Cancer history])</f>
        <v>Yes</v>
      </c>
      <c r="H801" s="23">
        <f>_xlfn.XLOOKUP(Table7[[#This Row],[Merged Customer ID]],Table3__3_16[Customer ID],Table3__3_16[NumberOfMajorSurgeries])</f>
        <v>1</v>
      </c>
      <c r="I801" s="23" t="str">
        <f>_xlfn.XLOOKUP(Table7[[#This Row],[Merged Customer ID]],Table3__3_16[Customer ID],Table3__3_16[smoker])</f>
        <v>No</v>
      </c>
      <c r="J801" s="23" t="str">
        <f>_xlfn.XLOOKUP(Table7[[#This Row],[Merged Customer ID]],Table3__3_16[Customer ID],Table3__3_16[Weight Status])</f>
        <v>Obesity</v>
      </c>
      <c r="K801" s="23" t="str">
        <f>_xlfn.XLOOKUP(Table7[[#This Row],[Merged Customer ID]],Table3__3_16[Customer ID],Table3__3_16[Sugar Status])</f>
        <v>Prediabetes</v>
      </c>
      <c r="L801" s="26">
        <f>_xlfn.XLOOKUP(Table7[[#This Row],[Merged Customer ID]],Table6_20[Merged Customer ID],Table6_20[Date of Birth])</f>
        <v>25469</v>
      </c>
      <c r="M801" s="30">
        <f>_xlfn.XLOOKUP(Table7[[#This Row],[Merged Customer ID]],Table6_20[Merged Customer ID],Table6_20[charges],"0",0)</f>
        <v>13044.41</v>
      </c>
      <c r="N801" s="30" t="str">
        <f>_xlfn.XLOOKUP(Table7[[#This Row],[Merged Customer ID]],Table6_20[Merged Customer ID],Table6_20[Hospital tier])</f>
        <v>tier - 3</v>
      </c>
      <c r="O801" s="30" t="str">
        <f>_xlfn.XLOOKUP(Table7[[#This Row],[Merged Customer ID]],Table6_20[Merged Customer ID],Table6_20[City tier])</f>
        <v>tier - 1</v>
      </c>
      <c r="P801" s="30" t="str">
        <f>_xlfn.XLOOKUP(Table7[[#This Row],[Merged Customer ID]],Table6_20[Merged Customer ID],Table6_20[State ID])</f>
        <v>R1012</v>
      </c>
      <c r="Q801" s="36">
        <f>_xlfn.XLOOKUP(Table7[[#This Row],[Merged Customer ID]],Table6_20[Merged Customer ID],Table6_20[Age])</f>
        <v>53.708333333333336</v>
      </c>
    </row>
    <row r="802" spans="1:17" x14ac:dyDescent="0.35">
      <c r="A802" s="22" t="s">
        <v>1570</v>
      </c>
      <c r="B802" s="22" t="str">
        <f>_xlfn.XLOOKUP(Table7[[#This Row],[Merged Customer ID]],Table2_1[Merged Customer ID],Table2_1[First Name])</f>
        <v>Sabadosa</v>
      </c>
      <c r="C802" s="22">
        <f>_xlfn.XLOOKUP(Table7[[#This Row],[Merged Customer ID]],Table3__3_16[Customer ID],Table3__3_16[BMI])</f>
        <v>28.2</v>
      </c>
      <c r="D802" s="22">
        <f>_xlfn.XLOOKUP(Table7[[#This Row],[Merged Customer ID]],Table3__3_16[Customer ID],Table3__3_16[HBA1C])</f>
        <v>7.19</v>
      </c>
      <c r="E802" s="22" t="str">
        <f>_xlfn.XLOOKUP(Table7[[#This Row],[Merged Customer ID]],Table3__3_16[Customer ID],Table3__3_16[Heart Issues])</f>
        <v>Yes</v>
      </c>
      <c r="F802" s="22" t="str">
        <f>_xlfn.XLOOKUP(Table7[[#This Row],[Merged Customer ID]],Table3__3_16[Customer ID],Table3__3_16[Any Transplants])</f>
        <v>No</v>
      </c>
      <c r="G802" s="22" t="str">
        <f>_xlfn.XLOOKUP(Table7[[#This Row],[Merged Customer ID]],Table3__3_16[Customer ID],Table3__3_16[Cancer history])</f>
        <v>No</v>
      </c>
      <c r="H802" s="22">
        <f>_xlfn.XLOOKUP(Table7[[#This Row],[Merged Customer ID]],Table3__3_16[Customer ID],Table3__3_16[NumberOfMajorSurgeries])</f>
        <v>2</v>
      </c>
      <c r="I802" s="22" t="str">
        <f>_xlfn.XLOOKUP(Table7[[#This Row],[Merged Customer ID]],Table3__3_16[Customer ID],Table3__3_16[smoker])</f>
        <v>No</v>
      </c>
      <c r="J802" s="22" t="str">
        <f>_xlfn.XLOOKUP(Table7[[#This Row],[Merged Customer ID]],Table3__3_16[Customer ID],Table3__3_16[Weight Status])</f>
        <v>Overweight</v>
      </c>
      <c r="K802" s="22" t="str">
        <f>_xlfn.XLOOKUP(Table7[[#This Row],[Merged Customer ID]],Table3__3_16[Customer ID],Table3__3_16[Sugar Status])</f>
        <v>Diabetes</v>
      </c>
      <c r="L802" s="25">
        <f>_xlfn.XLOOKUP(Table7[[#This Row],[Merged Customer ID]],Table6_20[Merged Customer ID],Table6_20[Date of Birth])</f>
        <v>22594</v>
      </c>
      <c r="M802" s="29">
        <f>_xlfn.XLOOKUP(Table7[[#This Row],[Merged Customer ID]],Table6_20[Merged Customer ID],Table6_20[charges],"0",0)</f>
        <v>13041.92</v>
      </c>
      <c r="N802" s="29" t="str">
        <f>_xlfn.XLOOKUP(Table7[[#This Row],[Merged Customer ID]],Table6_20[Merged Customer ID],Table6_20[Hospital tier])</f>
        <v>tier - 3</v>
      </c>
      <c r="O802" s="29" t="str">
        <f>_xlfn.XLOOKUP(Table7[[#This Row],[Merged Customer ID]],Table6_20[Merged Customer ID],Table6_20[City tier])</f>
        <v>tier - 1</v>
      </c>
      <c r="P802" s="29" t="str">
        <f>_xlfn.XLOOKUP(Table7[[#This Row],[Merged Customer ID]],Table6_20[Merged Customer ID],Table6_20[State ID])</f>
        <v>R1011</v>
      </c>
      <c r="Q802" s="35">
        <f>_xlfn.XLOOKUP(Table7[[#This Row],[Merged Customer ID]],Table6_20[Merged Customer ID],Table6_20[Age])</f>
        <v>61.580555555555556</v>
      </c>
    </row>
    <row r="803" spans="1:17" x14ac:dyDescent="0.35">
      <c r="A803" s="23" t="s">
        <v>1569</v>
      </c>
      <c r="B803" s="23" t="str">
        <f>_xlfn.XLOOKUP(Table7[[#This Row],[Merged Customer ID]],Table2_1[Merged Customer ID],Table2_1[First Name])</f>
        <v>Casady</v>
      </c>
      <c r="C803" s="23">
        <f>_xlfn.XLOOKUP(Table7[[#This Row],[Merged Customer ID]],Table3__3_16[Customer ID],Table3__3_16[BMI])</f>
        <v>30.43</v>
      </c>
      <c r="D803" s="23">
        <f>_xlfn.XLOOKUP(Table7[[#This Row],[Merged Customer ID]],Table3__3_16[Customer ID],Table3__3_16[HBA1C])</f>
        <v>9.39</v>
      </c>
      <c r="E803" s="22" t="str">
        <f>_xlfn.XLOOKUP(Table7[[#This Row],[Merged Customer ID]],Table3__3_16[Customer ID],Table3__3_16[Heart Issues])</f>
        <v>No</v>
      </c>
      <c r="F803" s="23" t="str">
        <f>_xlfn.XLOOKUP(Table7[[#This Row],[Merged Customer ID]],Table3__3_16[Customer ID],Table3__3_16[Any Transplants])</f>
        <v>No</v>
      </c>
      <c r="G803" s="23" t="str">
        <f>_xlfn.XLOOKUP(Table7[[#This Row],[Merged Customer ID]],Table3__3_16[Customer ID],Table3__3_16[Cancer history])</f>
        <v>No</v>
      </c>
      <c r="H803" s="23">
        <f>_xlfn.XLOOKUP(Table7[[#This Row],[Merged Customer ID]],Table3__3_16[Customer ID],Table3__3_16[NumberOfMajorSurgeries])</f>
        <v>0</v>
      </c>
      <c r="I803" s="23" t="str">
        <f>_xlfn.XLOOKUP(Table7[[#This Row],[Merged Customer ID]],Table3__3_16[Customer ID],Table3__3_16[smoker])</f>
        <v>No</v>
      </c>
      <c r="J803" s="23" t="str">
        <f>_xlfn.XLOOKUP(Table7[[#This Row],[Merged Customer ID]],Table3__3_16[Customer ID],Table3__3_16[Weight Status])</f>
        <v>Obesity</v>
      </c>
      <c r="K803" s="23" t="str">
        <f>_xlfn.XLOOKUP(Table7[[#This Row],[Merged Customer ID]],Table3__3_16[Customer ID],Table3__3_16[Sugar Status])</f>
        <v>Diabetes</v>
      </c>
      <c r="L803" s="26">
        <f>_xlfn.XLOOKUP(Table7[[#This Row],[Merged Customer ID]],Table6_20[Merged Customer ID],Table6_20[Date of Birth])</f>
        <v>24050</v>
      </c>
      <c r="M803" s="30">
        <f>_xlfn.XLOOKUP(Table7[[#This Row],[Merged Customer ID]],Table6_20[Merged Customer ID],Table6_20[charges],"0",0)</f>
        <v>13023.93</v>
      </c>
      <c r="N803" s="30" t="str">
        <f>_xlfn.XLOOKUP(Table7[[#This Row],[Merged Customer ID]],Table6_20[Merged Customer ID],Table6_20[Hospital tier])</f>
        <v>tier - 3</v>
      </c>
      <c r="O803" s="30" t="str">
        <f>_xlfn.XLOOKUP(Table7[[#This Row],[Merged Customer ID]],Table6_20[Merged Customer ID],Table6_20[City tier])</f>
        <v>tier - 2</v>
      </c>
      <c r="P803" s="30" t="str">
        <f>_xlfn.XLOOKUP(Table7[[#This Row],[Merged Customer ID]],Table6_20[Merged Customer ID],Table6_20[State ID])</f>
        <v>R1025</v>
      </c>
      <c r="Q803" s="36">
        <f>_xlfn.XLOOKUP(Table7[[#This Row],[Merged Customer ID]],Table6_20[Merged Customer ID],Table6_20[Age])</f>
        <v>57.594444444444441</v>
      </c>
    </row>
    <row r="804" spans="1:17" x14ac:dyDescent="0.35">
      <c r="A804" s="22" t="s">
        <v>1568</v>
      </c>
      <c r="B804" s="22" t="str">
        <f>_xlfn.XLOOKUP(Table7[[#This Row],[Merged Customer ID]],Table2_1[Merged Customer ID],Table2_1[First Name])</f>
        <v>Phillips</v>
      </c>
      <c r="C804" s="22">
        <f>_xlfn.XLOOKUP(Table7[[#This Row],[Merged Customer ID]],Table3__3_16[Customer ID],Table3__3_16[BMI])</f>
        <v>32.395000000000003</v>
      </c>
      <c r="D804" s="22">
        <f>_xlfn.XLOOKUP(Table7[[#This Row],[Merged Customer ID]],Table3__3_16[Customer ID],Table3__3_16[HBA1C])</f>
        <v>4.2699999999999996</v>
      </c>
      <c r="E804" s="22" t="str">
        <f>_xlfn.XLOOKUP(Table7[[#This Row],[Merged Customer ID]],Table3__3_16[Customer ID],Table3__3_16[Heart Issues])</f>
        <v>Yes</v>
      </c>
      <c r="F804" s="22" t="str">
        <f>_xlfn.XLOOKUP(Table7[[#This Row],[Merged Customer ID]],Table3__3_16[Customer ID],Table3__3_16[Any Transplants])</f>
        <v>No</v>
      </c>
      <c r="G804" s="22" t="str">
        <f>_xlfn.XLOOKUP(Table7[[#This Row],[Merged Customer ID]],Table3__3_16[Customer ID],Table3__3_16[Cancer history])</f>
        <v>No</v>
      </c>
      <c r="H804" s="22">
        <f>_xlfn.XLOOKUP(Table7[[#This Row],[Merged Customer ID]],Table3__3_16[Customer ID],Table3__3_16[NumberOfMajorSurgeries])</f>
        <v>1</v>
      </c>
      <c r="I804" s="22" t="str">
        <f>_xlfn.XLOOKUP(Table7[[#This Row],[Merged Customer ID]],Table3__3_16[Customer ID],Table3__3_16[smoker])</f>
        <v>No</v>
      </c>
      <c r="J804" s="22" t="str">
        <f>_xlfn.XLOOKUP(Table7[[#This Row],[Merged Customer ID]],Table3__3_16[Customer ID],Table3__3_16[Weight Status])</f>
        <v>Obesity</v>
      </c>
      <c r="K804" s="22" t="str">
        <f>_xlfn.XLOOKUP(Table7[[#This Row],[Merged Customer ID]],Table3__3_16[Customer ID],Table3__3_16[Sugar Status])</f>
        <v>Normal</v>
      </c>
      <c r="L804" s="25">
        <f>_xlfn.XLOOKUP(Table7[[#This Row],[Merged Customer ID]],Table6_20[Merged Customer ID],Table6_20[Date of Birth])</f>
        <v>23643</v>
      </c>
      <c r="M804" s="29">
        <f>_xlfn.XLOOKUP(Table7[[#This Row],[Merged Customer ID]],Table6_20[Merged Customer ID],Table6_20[charges],"0",0)</f>
        <v>13019.16</v>
      </c>
      <c r="N804" s="29" t="str">
        <f>_xlfn.XLOOKUP(Table7[[#This Row],[Merged Customer ID]],Table6_20[Merged Customer ID],Table6_20[Hospital tier])</f>
        <v>tier - 3</v>
      </c>
      <c r="O804" s="29" t="str">
        <f>_xlfn.XLOOKUP(Table7[[#This Row],[Merged Customer ID]],Table6_20[Merged Customer ID],Table6_20[City tier])</f>
        <v>tier - 1</v>
      </c>
      <c r="P804" s="29" t="str">
        <f>_xlfn.XLOOKUP(Table7[[#This Row],[Merged Customer ID]],Table6_20[Merged Customer ID],Table6_20[State ID])</f>
        <v>R1024</v>
      </c>
      <c r="Q804" s="35">
        <f>_xlfn.XLOOKUP(Table7[[#This Row],[Merged Customer ID]],Table6_20[Merged Customer ID],Table6_20[Age])</f>
        <v>58.708333333333336</v>
      </c>
    </row>
    <row r="805" spans="1:17" x14ac:dyDescent="0.35">
      <c r="A805" s="23" t="s">
        <v>1567</v>
      </c>
      <c r="B805" s="23" t="str">
        <f>_xlfn.XLOOKUP(Table7[[#This Row],[Merged Customer ID]],Table2_1[Merged Customer ID],Table2_1[First Name])</f>
        <v>Ahokas</v>
      </c>
      <c r="C805" s="23">
        <f>_xlfn.XLOOKUP(Table7[[#This Row],[Merged Customer ID]],Table3__3_16[Customer ID],Table3__3_16[BMI])</f>
        <v>24.035</v>
      </c>
      <c r="D805" s="23">
        <f>_xlfn.XLOOKUP(Table7[[#This Row],[Merged Customer ID]],Table3__3_16[Customer ID],Table3__3_16[HBA1C])</f>
        <v>11.71</v>
      </c>
      <c r="E805" s="22" t="str">
        <f>_xlfn.XLOOKUP(Table7[[#This Row],[Merged Customer ID]],Table3__3_16[Customer ID],Table3__3_16[Heart Issues])</f>
        <v>No</v>
      </c>
      <c r="F805" s="23" t="str">
        <f>_xlfn.XLOOKUP(Table7[[#This Row],[Merged Customer ID]],Table3__3_16[Customer ID],Table3__3_16[Any Transplants])</f>
        <v>No</v>
      </c>
      <c r="G805" s="23" t="str">
        <f>_xlfn.XLOOKUP(Table7[[#This Row],[Merged Customer ID]],Table3__3_16[Customer ID],Table3__3_16[Cancer history])</f>
        <v>No</v>
      </c>
      <c r="H805" s="23">
        <f>_xlfn.XLOOKUP(Table7[[#This Row],[Merged Customer ID]],Table3__3_16[Customer ID],Table3__3_16[NumberOfMajorSurgeries])</f>
        <v>0</v>
      </c>
      <c r="I805" s="23" t="str">
        <f>_xlfn.XLOOKUP(Table7[[#This Row],[Merged Customer ID]],Table3__3_16[Customer ID],Table3__3_16[smoker])</f>
        <v>No</v>
      </c>
      <c r="J805" s="23" t="str">
        <f>_xlfn.XLOOKUP(Table7[[#This Row],[Merged Customer ID]],Table3__3_16[Customer ID],Table3__3_16[Weight Status])</f>
        <v>Normal Weight</v>
      </c>
      <c r="K805" s="23" t="str">
        <f>_xlfn.XLOOKUP(Table7[[#This Row],[Merged Customer ID]],Table3__3_16[Customer ID],Table3__3_16[Sugar Status])</f>
        <v>Diabetes</v>
      </c>
      <c r="L805" s="26">
        <f>_xlfn.XLOOKUP(Table7[[#This Row],[Merged Customer ID]],Table6_20[Merged Customer ID],Table6_20[Date of Birth])</f>
        <v>22847</v>
      </c>
      <c r="M805" s="30">
        <f>_xlfn.XLOOKUP(Table7[[#This Row],[Merged Customer ID]],Table6_20[Merged Customer ID],Table6_20[charges],"0",0)</f>
        <v>13012.21</v>
      </c>
      <c r="N805" s="30" t="str">
        <f>_xlfn.XLOOKUP(Table7[[#This Row],[Merged Customer ID]],Table6_20[Merged Customer ID],Table6_20[Hospital tier])</f>
        <v>tier - 3</v>
      </c>
      <c r="O805" s="30" t="str">
        <f>_xlfn.XLOOKUP(Table7[[#This Row],[Merged Customer ID]],Table6_20[Merged Customer ID],Table6_20[City tier])</f>
        <v>tier - 1</v>
      </c>
      <c r="P805" s="30" t="str">
        <f>_xlfn.XLOOKUP(Table7[[#This Row],[Merged Customer ID]],Table6_20[Merged Customer ID],Table6_20[State ID])</f>
        <v>R1012</v>
      </c>
      <c r="Q805" s="36">
        <f>_xlfn.XLOOKUP(Table7[[#This Row],[Merged Customer ID]],Table6_20[Merged Customer ID],Table6_20[Age])</f>
        <v>60.883333333333333</v>
      </c>
    </row>
    <row r="806" spans="1:17" x14ac:dyDescent="0.35">
      <c r="A806" s="22" t="s">
        <v>1566</v>
      </c>
      <c r="B806" s="22" t="str">
        <f>_xlfn.XLOOKUP(Table7[[#This Row],[Merged Customer ID]],Table2_1[Merged Customer ID],Table2_1[First Name])</f>
        <v>Hebert</v>
      </c>
      <c r="C806" s="22">
        <f>_xlfn.XLOOKUP(Table7[[#This Row],[Merged Customer ID]],Table3__3_16[Customer ID],Table3__3_16[BMI])</f>
        <v>37.119999999999997</v>
      </c>
      <c r="D806" s="22">
        <f>_xlfn.XLOOKUP(Table7[[#This Row],[Merged Customer ID]],Table3__3_16[Customer ID],Table3__3_16[HBA1C])</f>
        <v>5.29</v>
      </c>
      <c r="E806" s="22" t="str">
        <f>_xlfn.XLOOKUP(Table7[[#This Row],[Merged Customer ID]],Table3__3_16[Customer ID],Table3__3_16[Heart Issues])</f>
        <v>No</v>
      </c>
      <c r="F806" s="22" t="str">
        <f>_xlfn.XLOOKUP(Table7[[#This Row],[Merged Customer ID]],Table3__3_16[Customer ID],Table3__3_16[Any Transplants])</f>
        <v>No</v>
      </c>
      <c r="G806" s="22" t="str">
        <f>_xlfn.XLOOKUP(Table7[[#This Row],[Merged Customer ID]],Table3__3_16[Customer ID],Table3__3_16[Cancer history])</f>
        <v>No</v>
      </c>
      <c r="H806" s="22">
        <f>_xlfn.XLOOKUP(Table7[[#This Row],[Merged Customer ID]],Table3__3_16[Customer ID],Table3__3_16[NumberOfMajorSurgeries])</f>
        <v>2</v>
      </c>
      <c r="I806" s="22" t="str">
        <f>_xlfn.XLOOKUP(Table7[[#This Row],[Merged Customer ID]],Table3__3_16[Customer ID],Table3__3_16[smoker])</f>
        <v>No</v>
      </c>
      <c r="J806" s="22" t="str">
        <f>_xlfn.XLOOKUP(Table7[[#This Row],[Merged Customer ID]],Table3__3_16[Customer ID],Table3__3_16[Weight Status])</f>
        <v>Obesity</v>
      </c>
      <c r="K806" s="22" t="str">
        <f>_xlfn.XLOOKUP(Table7[[#This Row],[Merged Customer ID]],Table3__3_16[Customer ID],Table3__3_16[Sugar Status])</f>
        <v>Normal</v>
      </c>
      <c r="L806" s="25">
        <f>_xlfn.XLOOKUP(Table7[[#This Row],[Merged Customer ID]],Table6_20[Merged Customer ID],Table6_20[Date of Birth])</f>
        <v>26569</v>
      </c>
      <c r="M806" s="29">
        <f>_xlfn.XLOOKUP(Table7[[#This Row],[Merged Customer ID]],Table6_20[Merged Customer ID],Table6_20[charges],"0",0)</f>
        <v>13010.86</v>
      </c>
      <c r="N806" s="29" t="str">
        <f>_xlfn.XLOOKUP(Table7[[#This Row],[Merged Customer ID]],Table6_20[Merged Customer ID],Table6_20[Hospital tier])</f>
        <v>tier - 3</v>
      </c>
      <c r="O806" s="29" t="str">
        <f>_xlfn.XLOOKUP(Table7[[#This Row],[Merged Customer ID]],Table6_20[Merged Customer ID],Table6_20[City tier])</f>
        <v>tier - 2</v>
      </c>
      <c r="P806" s="29" t="str">
        <f>_xlfn.XLOOKUP(Table7[[#This Row],[Merged Customer ID]],Table6_20[Merged Customer ID],Table6_20[State ID])</f>
        <v>R1012</v>
      </c>
      <c r="Q806" s="35">
        <f>_xlfn.XLOOKUP(Table7[[#This Row],[Merged Customer ID]],Table6_20[Merged Customer ID],Table6_20[Age])</f>
        <v>50.697222222222223</v>
      </c>
    </row>
    <row r="807" spans="1:17" x14ac:dyDescent="0.35">
      <c r="A807" s="23" t="s">
        <v>1565</v>
      </c>
      <c r="B807" s="23" t="str">
        <f>_xlfn.XLOOKUP(Table7[[#This Row],[Merged Customer ID]],Table2_1[Merged Customer ID],Table2_1[First Name])</f>
        <v>Fair</v>
      </c>
      <c r="C807" s="23">
        <f>_xlfn.XLOOKUP(Table7[[#This Row],[Merged Customer ID]],Table3__3_16[Customer ID],Table3__3_16[BMI])</f>
        <v>34.840000000000003</v>
      </c>
      <c r="D807" s="23">
        <f>_xlfn.XLOOKUP(Table7[[#This Row],[Merged Customer ID]],Table3__3_16[Customer ID],Table3__3_16[HBA1C])</f>
        <v>6</v>
      </c>
      <c r="E807" s="22" t="str">
        <f>_xlfn.XLOOKUP(Table7[[#This Row],[Merged Customer ID]],Table3__3_16[Customer ID],Table3__3_16[Heart Issues])</f>
        <v>Yes</v>
      </c>
      <c r="F807" s="23" t="str">
        <f>_xlfn.XLOOKUP(Table7[[#This Row],[Merged Customer ID]],Table3__3_16[Customer ID],Table3__3_16[Any Transplants])</f>
        <v>No</v>
      </c>
      <c r="G807" s="23" t="str">
        <f>_xlfn.XLOOKUP(Table7[[#This Row],[Merged Customer ID]],Table3__3_16[Customer ID],Table3__3_16[Cancer history])</f>
        <v>Yes</v>
      </c>
      <c r="H807" s="23">
        <f>_xlfn.XLOOKUP(Table7[[#This Row],[Merged Customer ID]],Table3__3_16[Customer ID],Table3__3_16[NumberOfMajorSurgeries])</f>
        <v>1</v>
      </c>
      <c r="I807" s="23" t="str">
        <f>_xlfn.XLOOKUP(Table7[[#This Row],[Merged Customer ID]],Table3__3_16[Customer ID],Table3__3_16[smoker])</f>
        <v>No</v>
      </c>
      <c r="J807" s="23" t="str">
        <f>_xlfn.XLOOKUP(Table7[[#This Row],[Merged Customer ID]],Table3__3_16[Customer ID],Table3__3_16[Weight Status])</f>
        <v>Obesity</v>
      </c>
      <c r="K807" s="23" t="str">
        <f>_xlfn.XLOOKUP(Table7[[#This Row],[Merged Customer ID]],Table3__3_16[Customer ID],Table3__3_16[Sugar Status])</f>
        <v>Prediabetes</v>
      </c>
      <c r="L807" s="26">
        <f>_xlfn.XLOOKUP(Table7[[#This Row],[Merged Customer ID]],Table6_20[Merged Customer ID],Table6_20[Date of Birth])</f>
        <v>25550</v>
      </c>
      <c r="M807" s="30">
        <f>_xlfn.XLOOKUP(Table7[[#This Row],[Merged Customer ID]],Table6_20[Merged Customer ID],Table6_20[charges],"0",0)</f>
        <v>13008.07</v>
      </c>
      <c r="N807" s="30" t="str">
        <f>_xlfn.XLOOKUP(Table7[[#This Row],[Merged Customer ID]],Table6_20[Merged Customer ID],Table6_20[Hospital tier])</f>
        <v>tier - 3</v>
      </c>
      <c r="O807" s="30" t="str">
        <f>_xlfn.XLOOKUP(Table7[[#This Row],[Merged Customer ID]],Table6_20[Merged Customer ID],Table6_20[City tier])</f>
        <v>tier - 3</v>
      </c>
      <c r="P807" s="30" t="str">
        <f>_xlfn.XLOOKUP(Table7[[#This Row],[Merged Customer ID]],Table6_20[Merged Customer ID],Table6_20[State ID])</f>
        <v>R1012</v>
      </c>
      <c r="Q807" s="36">
        <f>_xlfn.XLOOKUP(Table7[[#This Row],[Merged Customer ID]],Table6_20[Merged Customer ID],Table6_20[Age])</f>
        <v>53.486111111111114</v>
      </c>
    </row>
    <row r="808" spans="1:17" x14ac:dyDescent="0.35">
      <c r="A808" s="22" t="s">
        <v>1564</v>
      </c>
      <c r="B808" s="22" t="str">
        <f>_xlfn.XLOOKUP(Table7[[#This Row],[Merged Customer ID]],Table2_1[Merged Customer ID],Table2_1[First Name])</f>
        <v>Swenson</v>
      </c>
      <c r="C808" s="22">
        <f>_xlfn.XLOOKUP(Table7[[#This Row],[Merged Customer ID]],Table3__3_16[Customer ID],Table3__3_16[BMI])</f>
        <v>29.53</v>
      </c>
      <c r="D808" s="22">
        <f>_xlfn.XLOOKUP(Table7[[#This Row],[Merged Customer ID]],Table3__3_16[Customer ID],Table3__3_16[HBA1C])</f>
        <v>10.64</v>
      </c>
      <c r="E808" s="22" t="str">
        <f>_xlfn.XLOOKUP(Table7[[#This Row],[Merged Customer ID]],Table3__3_16[Customer ID],Table3__3_16[Heart Issues])</f>
        <v>No</v>
      </c>
      <c r="F808" s="22" t="str">
        <f>_xlfn.XLOOKUP(Table7[[#This Row],[Merged Customer ID]],Table3__3_16[Customer ID],Table3__3_16[Any Transplants])</f>
        <v>No</v>
      </c>
      <c r="G808" s="22" t="str">
        <f>_xlfn.XLOOKUP(Table7[[#This Row],[Merged Customer ID]],Table3__3_16[Customer ID],Table3__3_16[Cancer history])</f>
        <v>No</v>
      </c>
      <c r="H808" s="22">
        <f>_xlfn.XLOOKUP(Table7[[#This Row],[Merged Customer ID]],Table3__3_16[Customer ID],Table3__3_16[NumberOfMajorSurgeries])</f>
        <v>0</v>
      </c>
      <c r="I808" s="22" t="str">
        <f>_xlfn.XLOOKUP(Table7[[#This Row],[Merged Customer ID]],Table3__3_16[Customer ID],Table3__3_16[smoker])</f>
        <v>No</v>
      </c>
      <c r="J808" s="22" t="str">
        <f>_xlfn.XLOOKUP(Table7[[#This Row],[Merged Customer ID]],Table3__3_16[Customer ID],Table3__3_16[Weight Status])</f>
        <v>Overweight</v>
      </c>
      <c r="K808" s="22" t="str">
        <f>_xlfn.XLOOKUP(Table7[[#This Row],[Merged Customer ID]],Table3__3_16[Customer ID],Table3__3_16[Sugar Status])</f>
        <v>Diabetes</v>
      </c>
      <c r="L808" s="25">
        <f>_xlfn.XLOOKUP(Table7[[#This Row],[Merged Customer ID]],Table6_20[Merged Customer ID],Table6_20[Date of Birth])</f>
        <v>22821</v>
      </c>
      <c r="M808" s="29">
        <f>_xlfn.XLOOKUP(Table7[[#This Row],[Merged Customer ID]],Table6_20[Merged Customer ID],Table6_20[charges],"0",0)</f>
        <v>13004.95</v>
      </c>
      <c r="N808" s="29" t="str">
        <f>_xlfn.XLOOKUP(Table7[[#This Row],[Merged Customer ID]],Table6_20[Merged Customer ID],Table6_20[Hospital tier])</f>
        <v>tier - 3</v>
      </c>
      <c r="O808" s="29" t="str">
        <f>_xlfn.XLOOKUP(Table7[[#This Row],[Merged Customer ID]],Table6_20[Merged Customer ID],Table6_20[City tier])</f>
        <v>tier - 1</v>
      </c>
      <c r="P808" s="29" t="str">
        <f>_xlfn.XLOOKUP(Table7[[#This Row],[Merged Customer ID]],Table6_20[Merged Customer ID],Table6_20[State ID])</f>
        <v>R1012</v>
      </c>
      <c r="Q808" s="35">
        <f>_xlfn.XLOOKUP(Table7[[#This Row],[Merged Customer ID]],Table6_20[Merged Customer ID],Table6_20[Age])</f>
        <v>60.955555555555556</v>
      </c>
    </row>
    <row r="809" spans="1:17" x14ac:dyDescent="0.35">
      <c r="A809" s="23" t="s">
        <v>1563</v>
      </c>
      <c r="B809" s="23" t="str">
        <f>_xlfn.XLOOKUP(Table7[[#This Row],[Merged Customer ID]],Table2_1[Merged Customer ID],Table2_1[First Name])</f>
        <v>Revenis</v>
      </c>
      <c r="C809" s="23">
        <f>_xlfn.XLOOKUP(Table7[[#This Row],[Merged Customer ID]],Table3__3_16[Customer ID],Table3__3_16[BMI])</f>
        <v>42.51</v>
      </c>
      <c r="D809" s="23">
        <f>_xlfn.XLOOKUP(Table7[[#This Row],[Merged Customer ID]],Table3__3_16[Customer ID],Table3__3_16[HBA1C])</f>
        <v>8.2100000000000009</v>
      </c>
      <c r="E809" s="22" t="str">
        <f>_xlfn.XLOOKUP(Table7[[#This Row],[Merged Customer ID]],Table3__3_16[Customer ID],Table3__3_16[Heart Issues])</f>
        <v>Yes</v>
      </c>
      <c r="F809" s="23" t="str">
        <f>_xlfn.XLOOKUP(Table7[[#This Row],[Merged Customer ID]],Table3__3_16[Customer ID],Table3__3_16[Any Transplants])</f>
        <v>No</v>
      </c>
      <c r="G809" s="23" t="str">
        <f>_xlfn.XLOOKUP(Table7[[#This Row],[Merged Customer ID]],Table3__3_16[Customer ID],Table3__3_16[Cancer history])</f>
        <v>No</v>
      </c>
      <c r="H809" s="23">
        <f>_xlfn.XLOOKUP(Table7[[#This Row],[Merged Customer ID]],Table3__3_16[Customer ID],Table3__3_16[NumberOfMajorSurgeries])</f>
        <v>0</v>
      </c>
      <c r="I809" s="23" t="str">
        <f>_xlfn.XLOOKUP(Table7[[#This Row],[Merged Customer ID]],Table3__3_16[Customer ID],Table3__3_16[smoker])</f>
        <v>No</v>
      </c>
      <c r="J809" s="23" t="str">
        <f>_xlfn.XLOOKUP(Table7[[#This Row],[Merged Customer ID]],Table3__3_16[Customer ID],Table3__3_16[Weight Status])</f>
        <v>Obesity</v>
      </c>
      <c r="K809" s="23" t="str">
        <f>_xlfn.XLOOKUP(Table7[[#This Row],[Merged Customer ID]],Table3__3_16[Customer ID],Table3__3_16[Sugar Status])</f>
        <v>Diabetes</v>
      </c>
      <c r="L809" s="26">
        <f>_xlfn.XLOOKUP(Table7[[#This Row],[Merged Customer ID]],Table6_20[Merged Customer ID],Table6_20[Date of Birth])</f>
        <v>29889</v>
      </c>
      <c r="M809" s="30">
        <f>_xlfn.XLOOKUP(Table7[[#This Row],[Merged Customer ID]],Table6_20[Merged Customer ID],Table6_20[charges],"0",0)</f>
        <v>13002.91</v>
      </c>
      <c r="N809" s="30" t="str">
        <f>_xlfn.XLOOKUP(Table7[[#This Row],[Merged Customer ID]],Table6_20[Merged Customer ID],Table6_20[Hospital tier])</f>
        <v>tier - 3</v>
      </c>
      <c r="O809" s="30" t="str">
        <f>_xlfn.XLOOKUP(Table7[[#This Row],[Merged Customer ID]],Table6_20[Merged Customer ID],Table6_20[City tier])</f>
        <v>tier - 1</v>
      </c>
      <c r="P809" s="30" t="str">
        <f>_xlfn.XLOOKUP(Table7[[#This Row],[Merged Customer ID]],Table6_20[Merged Customer ID],Table6_20[State ID])</f>
        <v>R1012</v>
      </c>
      <c r="Q809" s="36">
        <f>_xlfn.XLOOKUP(Table7[[#This Row],[Merged Customer ID]],Table6_20[Merged Customer ID],Table6_20[Age])</f>
        <v>41.605555555555554</v>
      </c>
    </row>
    <row r="810" spans="1:17" x14ac:dyDescent="0.35">
      <c r="A810" s="22" t="s">
        <v>1562</v>
      </c>
      <c r="B810" s="22" t="str">
        <f>_xlfn.XLOOKUP(Table7[[#This Row],[Merged Customer ID]],Table2_1[Merged Customer ID],Table2_1[First Name])</f>
        <v>Engnes</v>
      </c>
      <c r="C810" s="22">
        <f>_xlfn.XLOOKUP(Table7[[#This Row],[Merged Customer ID]],Table3__3_16[Customer ID],Table3__3_16[BMI])</f>
        <v>38.14</v>
      </c>
      <c r="D810" s="22">
        <f>_xlfn.XLOOKUP(Table7[[#This Row],[Merged Customer ID]],Table3__3_16[Customer ID],Table3__3_16[HBA1C])</f>
        <v>5.58</v>
      </c>
      <c r="E810" s="22" t="str">
        <f>_xlfn.XLOOKUP(Table7[[#This Row],[Merged Customer ID]],Table3__3_16[Customer ID],Table3__3_16[Heart Issues])</f>
        <v>No</v>
      </c>
      <c r="F810" s="22" t="str">
        <f>_xlfn.XLOOKUP(Table7[[#This Row],[Merged Customer ID]],Table3__3_16[Customer ID],Table3__3_16[Any Transplants])</f>
        <v>No</v>
      </c>
      <c r="G810" s="22" t="str">
        <f>_xlfn.XLOOKUP(Table7[[#This Row],[Merged Customer ID]],Table3__3_16[Customer ID],Table3__3_16[Cancer history])</f>
        <v>Yes</v>
      </c>
      <c r="H810" s="22">
        <f>_xlfn.XLOOKUP(Table7[[#This Row],[Merged Customer ID]],Table3__3_16[Customer ID],Table3__3_16[NumberOfMajorSurgeries])</f>
        <v>1</v>
      </c>
      <c r="I810" s="22" t="str">
        <f>_xlfn.XLOOKUP(Table7[[#This Row],[Merged Customer ID]],Table3__3_16[Customer ID],Table3__3_16[smoker])</f>
        <v>No</v>
      </c>
      <c r="J810" s="22" t="str">
        <f>_xlfn.XLOOKUP(Table7[[#This Row],[Merged Customer ID]],Table3__3_16[Customer ID],Table3__3_16[Weight Status])</f>
        <v>Obesity</v>
      </c>
      <c r="K810" s="22" t="str">
        <f>_xlfn.XLOOKUP(Table7[[#This Row],[Merged Customer ID]],Table3__3_16[Customer ID],Table3__3_16[Sugar Status])</f>
        <v>Normal</v>
      </c>
      <c r="L810" s="25">
        <f>_xlfn.XLOOKUP(Table7[[#This Row],[Merged Customer ID]],Table6_20[Merged Customer ID],Table6_20[Date of Birth])</f>
        <v>29186</v>
      </c>
      <c r="M810" s="29">
        <f>_xlfn.XLOOKUP(Table7[[#This Row],[Merged Customer ID]],Table6_20[Merged Customer ID],Table6_20[charges],"0",0)</f>
        <v>12994.12</v>
      </c>
      <c r="N810" s="29" t="str">
        <f>_xlfn.XLOOKUP(Table7[[#This Row],[Merged Customer ID]],Table6_20[Merged Customer ID],Table6_20[Hospital tier])</f>
        <v>tier - 3</v>
      </c>
      <c r="O810" s="29" t="str">
        <f>_xlfn.XLOOKUP(Table7[[#This Row],[Merged Customer ID]],Table6_20[Merged Customer ID],Table6_20[City tier])</f>
        <v>tier - 2</v>
      </c>
      <c r="P810" s="29" t="str">
        <f>_xlfn.XLOOKUP(Table7[[#This Row],[Merged Customer ID]],Table6_20[Merged Customer ID],Table6_20[State ID])</f>
        <v>R1026</v>
      </c>
      <c r="Q810" s="35">
        <f>_xlfn.XLOOKUP(Table7[[#This Row],[Merged Customer ID]],Table6_20[Merged Customer ID],Table6_20[Age])</f>
        <v>43.530555555555559</v>
      </c>
    </row>
    <row r="811" spans="1:17" x14ac:dyDescent="0.35">
      <c r="A811" s="23" t="s">
        <v>1561</v>
      </c>
      <c r="B811" s="23" t="str">
        <f>_xlfn.XLOOKUP(Table7[[#This Row],[Merged Customer ID]],Table2_1[Merged Customer ID],Table2_1[First Name])</f>
        <v>Wiltse</v>
      </c>
      <c r="C811" s="23">
        <f>_xlfn.XLOOKUP(Table7[[#This Row],[Merged Customer ID]],Table3__3_16[Customer ID],Table3__3_16[BMI])</f>
        <v>39.93</v>
      </c>
      <c r="D811" s="23">
        <f>_xlfn.XLOOKUP(Table7[[#This Row],[Merged Customer ID]],Table3__3_16[Customer ID],Table3__3_16[HBA1C])</f>
        <v>8.75</v>
      </c>
      <c r="E811" s="22" t="str">
        <f>_xlfn.XLOOKUP(Table7[[#This Row],[Merged Customer ID]],Table3__3_16[Customer ID],Table3__3_16[Heart Issues])</f>
        <v>No</v>
      </c>
      <c r="F811" s="23" t="str">
        <f>_xlfn.XLOOKUP(Table7[[#This Row],[Merged Customer ID]],Table3__3_16[Customer ID],Table3__3_16[Any Transplants])</f>
        <v>No</v>
      </c>
      <c r="G811" s="23" t="str">
        <f>_xlfn.XLOOKUP(Table7[[#This Row],[Merged Customer ID]],Table3__3_16[Customer ID],Table3__3_16[Cancer history])</f>
        <v>No</v>
      </c>
      <c r="H811" s="23">
        <f>_xlfn.XLOOKUP(Table7[[#This Row],[Merged Customer ID]],Table3__3_16[Customer ID],Table3__3_16[NumberOfMajorSurgeries])</f>
        <v>0</v>
      </c>
      <c r="I811" s="23" t="str">
        <f>_xlfn.XLOOKUP(Table7[[#This Row],[Merged Customer ID]],Table3__3_16[Customer ID],Table3__3_16[smoker])</f>
        <v>No</v>
      </c>
      <c r="J811" s="23" t="str">
        <f>_xlfn.XLOOKUP(Table7[[#This Row],[Merged Customer ID]],Table3__3_16[Customer ID],Table3__3_16[Weight Status])</f>
        <v>Obesity</v>
      </c>
      <c r="K811" s="23" t="str">
        <f>_xlfn.XLOOKUP(Table7[[#This Row],[Merged Customer ID]],Table3__3_16[Customer ID],Table3__3_16[Sugar Status])</f>
        <v>Diabetes</v>
      </c>
      <c r="L811" s="26">
        <f>_xlfn.XLOOKUP(Table7[[#This Row],[Merged Customer ID]],Table6_20[Merged Customer ID],Table6_20[Date of Birth])</f>
        <v>22248</v>
      </c>
      <c r="M811" s="30">
        <f>_xlfn.XLOOKUP(Table7[[#This Row],[Merged Customer ID]],Table6_20[Merged Customer ID],Table6_20[charges],"0",0)</f>
        <v>12982.87</v>
      </c>
      <c r="N811" s="30" t="str">
        <f>_xlfn.XLOOKUP(Table7[[#This Row],[Merged Customer ID]],Table6_20[Merged Customer ID],Table6_20[Hospital tier])</f>
        <v>tier - 3</v>
      </c>
      <c r="O811" s="30" t="str">
        <f>_xlfn.XLOOKUP(Table7[[#This Row],[Merged Customer ID]],Table6_20[Merged Customer ID],Table6_20[City tier])</f>
        <v>tier - 1</v>
      </c>
      <c r="P811" s="30" t="str">
        <f>_xlfn.XLOOKUP(Table7[[#This Row],[Merged Customer ID]],Table6_20[Merged Customer ID],Table6_20[State ID])</f>
        <v>R1013</v>
      </c>
      <c r="Q811" s="36">
        <f>_xlfn.XLOOKUP(Table7[[#This Row],[Merged Customer ID]],Table6_20[Merged Customer ID],Table6_20[Age])</f>
        <v>62.527777777777779</v>
      </c>
    </row>
    <row r="812" spans="1:17" x14ac:dyDescent="0.35">
      <c r="A812" s="22" t="s">
        <v>1560</v>
      </c>
      <c r="B812" s="22" t="str">
        <f>_xlfn.XLOOKUP(Table7[[#This Row],[Merged Customer ID]],Table2_1[Merged Customer ID],Table2_1[First Name])</f>
        <v>Fernandez</v>
      </c>
      <c r="C812" s="22">
        <f>_xlfn.XLOOKUP(Table7[[#This Row],[Merged Customer ID]],Table3__3_16[Customer ID],Table3__3_16[BMI])</f>
        <v>38.83</v>
      </c>
      <c r="D812" s="22">
        <f>_xlfn.XLOOKUP(Table7[[#This Row],[Merged Customer ID]],Table3__3_16[Customer ID],Table3__3_16[HBA1C])</f>
        <v>11.86</v>
      </c>
      <c r="E812" s="22" t="str">
        <f>_xlfn.XLOOKUP(Table7[[#This Row],[Merged Customer ID]],Table3__3_16[Customer ID],Table3__3_16[Heart Issues])</f>
        <v>No</v>
      </c>
      <c r="F812" s="22" t="str">
        <f>_xlfn.XLOOKUP(Table7[[#This Row],[Merged Customer ID]],Table3__3_16[Customer ID],Table3__3_16[Any Transplants])</f>
        <v>No</v>
      </c>
      <c r="G812" s="22" t="str">
        <f>_xlfn.XLOOKUP(Table7[[#This Row],[Merged Customer ID]],Table3__3_16[Customer ID],Table3__3_16[Cancer history])</f>
        <v>No</v>
      </c>
      <c r="H812" s="22">
        <f>_xlfn.XLOOKUP(Table7[[#This Row],[Merged Customer ID]],Table3__3_16[Customer ID],Table3__3_16[NumberOfMajorSurgeries])</f>
        <v>0</v>
      </c>
      <c r="I812" s="22" t="str">
        <f>_xlfn.XLOOKUP(Table7[[#This Row],[Merged Customer ID]],Table3__3_16[Customer ID],Table3__3_16[smoker])</f>
        <v>No</v>
      </c>
      <c r="J812" s="22" t="str">
        <f>_xlfn.XLOOKUP(Table7[[#This Row],[Merged Customer ID]],Table3__3_16[Customer ID],Table3__3_16[Weight Status])</f>
        <v>Obesity</v>
      </c>
      <c r="K812" s="22" t="str">
        <f>_xlfn.XLOOKUP(Table7[[#This Row],[Merged Customer ID]],Table3__3_16[Customer ID],Table3__3_16[Sugar Status])</f>
        <v>Diabetes</v>
      </c>
      <c r="L812" s="25">
        <f>_xlfn.XLOOKUP(Table7[[#This Row],[Merged Customer ID]],Table6_20[Merged Customer ID],Table6_20[Date of Birth])</f>
        <v>22182</v>
      </c>
      <c r="M812" s="29">
        <f>_xlfn.XLOOKUP(Table7[[#This Row],[Merged Customer ID]],Table6_20[Merged Customer ID],Table6_20[charges],"0",0)</f>
        <v>12981.35</v>
      </c>
      <c r="N812" s="29" t="str">
        <f>_xlfn.XLOOKUP(Table7[[#This Row],[Merged Customer ID]],Table6_20[Merged Customer ID],Table6_20[Hospital tier])</f>
        <v>tier - 3</v>
      </c>
      <c r="O812" s="29" t="str">
        <f>_xlfn.XLOOKUP(Table7[[#This Row],[Merged Customer ID]],Table6_20[Merged Customer ID],Table6_20[City tier])</f>
        <v>tier - 3</v>
      </c>
      <c r="P812" s="29" t="str">
        <f>_xlfn.XLOOKUP(Table7[[#This Row],[Merged Customer ID]],Table6_20[Merged Customer ID],Table6_20[State ID])</f>
        <v>R1013</v>
      </c>
      <c r="Q812" s="35">
        <f>_xlfn.XLOOKUP(Table7[[#This Row],[Merged Customer ID]],Table6_20[Merged Customer ID],Table6_20[Age])</f>
        <v>62.708333333333336</v>
      </c>
    </row>
    <row r="813" spans="1:17" x14ac:dyDescent="0.35">
      <c r="A813" s="23" t="s">
        <v>1559</v>
      </c>
      <c r="B813" s="23" t="str">
        <f>_xlfn.XLOOKUP(Table7[[#This Row],[Merged Customer ID]],Table2_1[Merged Customer ID],Table2_1[First Name])</f>
        <v>Edwards</v>
      </c>
      <c r="C813" s="23">
        <f>_xlfn.XLOOKUP(Table7[[#This Row],[Merged Customer ID]],Table3__3_16[Customer ID],Table3__3_16[BMI])</f>
        <v>37.4</v>
      </c>
      <c r="D813" s="23">
        <f>_xlfn.XLOOKUP(Table7[[#This Row],[Merged Customer ID]],Table3__3_16[Customer ID],Table3__3_16[HBA1C])</f>
        <v>11.46</v>
      </c>
      <c r="E813" s="22" t="str">
        <f>_xlfn.XLOOKUP(Table7[[#This Row],[Merged Customer ID]],Table3__3_16[Customer ID],Table3__3_16[Heart Issues])</f>
        <v>No</v>
      </c>
      <c r="F813" s="23" t="str">
        <f>_xlfn.XLOOKUP(Table7[[#This Row],[Merged Customer ID]],Table3__3_16[Customer ID],Table3__3_16[Any Transplants])</f>
        <v>No</v>
      </c>
      <c r="G813" s="23" t="str">
        <f>_xlfn.XLOOKUP(Table7[[#This Row],[Merged Customer ID]],Table3__3_16[Customer ID],Table3__3_16[Cancer history])</f>
        <v>No</v>
      </c>
      <c r="H813" s="23">
        <f>_xlfn.XLOOKUP(Table7[[#This Row],[Merged Customer ID]],Table3__3_16[Customer ID],Table3__3_16[NumberOfMajorSurgeries])</f>
        <v>0</v>
      </c>
      <c r="I813" s="23" t="str">
        <f>_xlfn.XLOOKUP(Table7[[#This Row],[Merged Customer ID]],Table3__3_16[Customer ID],Table3__3_16[smoker])</f>
        <v>No</v>
      </c>
      <c r="J813" s="23" t="str">
        <f>_xlfn.XLOOKUP(Table7[[#This Row],[Merged Customer ID]],Table3__3_16[Customer ID],Table3__3_16[Weight Status])</f>
        <v>Obesity</v>
      </c>
      <c r="K813" s="23" t="str">
        <f>_xlfn.XLOOKUP(Table7[[#This Row],[Merged Customer ID]],Table3__3_16[Customer ID],Table3__3_16[Sugar Status])</f>
        <v>Diabetes</v>
      </c>
      <c r="L813" s="26">
        <f>_xlfn.XLOOKUP(Table7[[#This Row],[Merged Customer ID]],Table6_20[Merged Customer ID],Table6_20[Date of Birth])</f>
        <v>22089</v>
      </c>
      <c r="M813" s="30">
        <f>_xlfn.XLOOKUP(Table7[[#This Row],[Merged Customer ID]],Table6_20[Merged Customer ID],Table6_20[charges],"0",0)</f>
        <v>12979.36</v>
      </c>
      <c r="N813" s="30" t="str">
        <f>_xlfn.XLOOKUP(Table7[[#This Row],[Merged Customer ID]],Table6_20[Merged Customer ID],Table6_20[Hospital tier])</f>
        <v>tier - 3</v>
      </c>
      <c r="O813" s="30" t="str">
        <f>_xlfn.XLOOKUP(Table7[[#This Row],[Merged Customer ID]],Table6_20[Merged Customer ID],Table6_20[City tier])</f>
        <v>tier - 1</v>
      </c>
      <c r="P813" s="30" t="str">
        <f>_xlfn.XLOOKUP(Table7[[#This Row],[Merged Customer ID]],Table6_20[Merged Customer ID],Table6_20[State ID])</f>
        <v>R1011</v>
      </c>
      <c r="Q813" s="36">
        <f>_xlfn.XLOOKUP(Table7[[#This Row],[Merged Customer ID]],Table6_20[Merged Customer ID],Table6_20[Age])</f>
        <v>62.961111111111109</v>
      </c>
    </row>
    <row r="814" spans="1:17" x14ac:dyDescent="0.35">
      <c r="A814" s="22" t="s">
        <v>1558</v>
      </c>
      <c r="B814" s="22" t="str">
        <f>_xlfn.XLOOKUP(Table7[[#This Row],[Merged Customer ID]],Table2_1[Merged Customer ID],Table2_1[First Name])</f>
        <v>Pinney</v>
      </c>
      <c r="C814" s="22">
        <f>_xlfn.XLOOKUP(Table7[[#This Row],[Merged Customer ID]],Table3__3_16[Customer ID],Table3__3_16[BMI])</f>
        <v>21.4</v>
      </c>
      <c r="D814" s="22">
        <f>_xlfn.XLOOKUP(Table7[[#This Row],[Merged Customer ID]],Table3__3_16[Customer ID],Table3__3_16[HBA1C])</f>
        <v>9.0299999999999994</v>
      </c>
      <c r="E814" s="22" t="str">
        <f>_xlfn.XLOOKUP(Table7[[#This Row],[Merged Customer ID]],Table3__3_16[Customer ID],Table3__3_16[Heart Issues])</f>
        <v>No</v>
      </c>
      <c r="F814" s="22" t="str">
        <f>_xlfn.XLOOKUP(Table7[[#This Row],[Merged Customer ID]],Table3__3_16[Customer ID],Table3__3_16[Any Transplants])</f>
        <v>No</v>
      </c>
      <c r="G814" s="22" t="str">
        <f>_xlfn.XLOOKUP(Table7[[#This Row],[Merged Customer ID]],Table3__3_16[Customer ID],Table3__3_16[Cancer history])</f>
        <v>No</v>
      </c>
      <c r="H814" s="22">
        <f>_xlfn.XLOOKUP(Table7[[#This Row],[Merged Customer ID]],Table3__3_16[Customer ID],Table3__3_16[NumberOfMajorSurgeries])</f>
        <v>0</v>
      </c>
      <c r="I814" s="22" t="str">
        <f>_xlfn.XLOOKUP(Table7[[#This Row],[Merged Customer ID]],Table3__3_16[Customer ID],Table3__3_16[smoker])</f>
        <v>No</v>
      </c>
      <c r="J814" s="22" t="str">
        <f>_xlfn.XLOOKUP(Table7[[#This Row],[Merged Customer ID]],Table3__3_16[Customer ID],Table3__3_16[Weight Status])</f>
        <v>Normal Weight</v>
      </c>
      <c r="K814" s="22" t="str">
        <f>_xlfn.XLOOKUP(Table7[[#This Row],[Merged Customer ID]],Table3__3_16[Customer ID],Table3__3_16[Sugar Status])</f>
        <v>Diabetes</v>
      </c>
      <c r="L814" s="25">
        <f>_xlfn.XLOOKUP(Table7[[#This Row],[Merged Customer ID]],Table6_20[Merged Customer ID],Table6_20[Date of Birth])</f>
        <v>22224</v>
      </c>
      <c r="M814" s="29">
        <f>_xlfn.XLOOKUP(Table7[[#This Row],[Merged Customer ID]],Table6_20[Merged Customer ID],Table6_20[charges],"0",0)</f>
        <v>12957.12</v>
      </c>
      <c r="N814" s="29" t="str">
        <f>_xlfn.XLOOKUP(Table7[[#This Row],[Merged Customer ID]],Table6_20[Merged Customer ID],Table6_20[Hospital tier])</f>
        <v>tier - 3</v>
      </c>
      <c r="O814" s="29" t="str">
        <f>_xlfn.XLOOKUP(Table7[[#This Row],[Merged Customer ID]],Table6_20[Merged Customer ID],Table6_20[City tier])</f>
        <v>tier - 1</v>
      </c>
      <c r="P814" s="29" t="str">
        <f>_xlfn.XLOOKUP(Table7[[#This Row],[Merged Customer ID]],Table6_20[Merged Customer ID],Table6_20[State ID])</f>
        <v>R1011</v>
      </c>
      <c r="Q814" s="35">
        <f>_xlfn.XLOOKUP(Table7[[#This Row],[Merged Customer ID]],Table6_20[Merged Customer ID],Table6_20[Age])</f>
        <v>62.594444444444441</v>
      </c>
    </row>
    <row r="815" spans="1:17" x14ac:dyDescent="0.35">
      <c r="A815" s="23" t="s">
        <v>1557</v>
      </c>
      <c r="B815" s="23" t="str">
        <f>_xlfn.XLOOKUP(Table7[[#This Row],[Merged Customer ID]],Table2_1[Merged Customer ID],Table2_1[First Name])</f>
        <v>Levy</v>
      </c>
      <c r="C815" s="23">
        <f>_xlfn.XLOOKUP(Table7[[#This Row],[Merged Customer ID]],Table3__3_16[Customer ID],Table3__3_16[BMI])</f>
        <v>38.380000000000003</v>
      </c>
      <c r="D815" s="23">
        <f>_xlfn.XLOOKUP(Table7[[#This Row],[Merged Customer ID]],Table3__3_16[Customer ID],Table3__3_16[HBA1C])</f>
        <v>8.26</v>
      </c>
      <c r="E815" s="22" t="str">
        <f>_xlfn.XLOOKUP(Table7[[#This Row],[Merged Customer ID]],Table3__3_16[Customer ID],Table3__3_16[Heart Issues])</f>
        <v>Yes</v>
      </c>
      <c r="F815" s="23" t="str">
        <f>_xlfn.XLOOKUP(Table7[[#This Row],[Merged Customer ID]],Table3__3_16[Customer ID],Table3__3_16[Any Transplants])</f>
        <v>No</v>
      </c>
      <c r="G815" s="23" t="str">
        <f>_xlfn.XLOOKUP(Table7[[#This Row],[Merged Customer ID]],Table3__3_16[Customer ID],Table3__3_16[Cancer history])</f>
        <v>No</v>
      </c>
      <c r="H815" s="23">
        <f>_xlfn.XLOOKUP(Table7[[#This Row],[Merged Customer ID]],Table3__3_16[Customer ID],Table3__3_16[NumberOfMajorSurgeries])</f>
        <v>2</v>
      </c>
      <c r="I815" s="23" t="str">
        <f>_xlfn.XLOOKUP(Table7[[#This Row],[Merged Customer ID]],Table3__3_16[Customer ID],Table3__3_16[smoker])</f>
        <v>No</v>
      </c>
      <c r="J815" s="23" t="str">
        <f>_xlfn.XLOOKUP(Table7[[#This Row],[Merged Customer ID]],Table3__3_16[Customer ID],Table3__3_16[Weight Status])</f>
        <v>Obesity</v>
      </c>
      <c r="K815" s="23" t="str">
        <f>_xlfn.XLOOKUP(Table7[[#This Row],[Merged Customer ID]],Table3__3_16[Customer ID],Table3__3_16[Sugar Status])</f>
        <v>Diabetes</v>
      </c>
      <c r="L815" s="26">
        <f>_xlfn.XLOOKUP(Table7[[#This Row],[Merged Customer ID]],Table6_20[Merged Customer ID],Table6_20[Date of Birth])</f>
        <v>22513</v>
      </c>
      <c r="M815" s="30">
        <f>_xlfn.XLOOKUP(Table7[[#This Row],[Merged Customer ID]],Table6_20[Merged Customer ID],Table6_20[charges],"0",0)</f>
        <v>12950.07</v>
      </c>
      <c r="N815" s="30" t="str">
        <f>_xlfn.XLOOKUP(Table7[[#This Row],[Merged Customer ID]],Table6_20[Merged Customer ID],Table6_20[Hospital tier])</f>
        <v>tier - 3</v>
      </c>
      <c r="O815" s="30" t="str">
        <f>_xlfn.XLOOKUP(Table7[[#This Row],[Merged Customer ID]],Table6_20[Merged Customer ID],Table6_20[City tier])</f>
        <v>tier - 1</v>
      </c>
      <c r="P815" s="30" t="str">
        <f>_xlfn.XLOOKUP(Table7[[#This Row],[Merged Customer ID]],Table6_20[Merged Customer ID],Table6_20[State ID])</f>
        <v>R1012</v>
      </c>
      <c r="Q815" s="36">
        <f>_xlfn.XLOOKUP(Table7[[#This Row],[Merged Customer ID]],Table6_20[Merged Customer ID],Table6_20[Age])</f>
        <v>61.8</v>
      </c>
    </row>
    <row r="816" spans="1:17" x14ac:dyDescent="0.35">
      <c r="A816" s="22" t="s">
        <v>1556</v>
      </c>
      <c r="B816" s="22" t="str">
        <f>_xlfn.XLOOKUP(Table7[[#This Row],[Merged Customer ID]],Table2_1[Merged Customer ID],Table2_1[First Name])</f>
        <v>Takeda</v>
      </c>
      <c r="C816" s="22">
        <f>_xlfn.XLOOKUP(Table7[[#This Row],[Merged Customer ID]],Table3__3_16[Customer ID],Table3__3_16[BMI])</f>
        <v>33.659999999999997</v>
      </c>
      <c r="D816" s="22">
        <f>_xlfn.XLOOKUP(Table7[[#This Row],[Merged Customer ID]],Table3__3_16[Customer ID],Table3__3_16[HBA1C])</f>
        <v>5.42</v>
      </c>
      <c r="E816" s="22" t="str">
        <f>_xlfn.XLOOKUP(Table7[[#This Row],[Merged Customer ID]],Table3__3_16[Customer ID],Table3__3_16[Heart Issues])</f>
        <v>Yes</v>
      </c>
      <c r="F816" s="22" t="str">
        <f>_xlfn.XLOOKUP(Table7[[#This Row],[Merged Customer ID]],Table3__3_16[Customer ID],Table3__3_16[Any Transplants])</f>
        <v>No</v>
      </c>
      <c r="G816" s="22" t="str">
        <f>_xlfn.XLOOKUP(Table7[[#This Row],[Merged Customer ID]],Table3__3_16[Customer ID],Table3__3_16[Cancer history])</f>
        <v>No</v>
      </c>
      <c r="H816" s="22">
        <f>_xlfn.XLOOKUP(Table7[[#This Row],[Merged Customer ID]],Table3__3_16[Customer ID],Table3__3_16[NumberOfMajorSurgeries])</f>
        <v>2</v>
      </c>
      <c r="I816" s="22" t="str">
        <f>_xlfn.XLOOKUP(Table7[[#This Row],[Merged Customer ID]],Table3__3_16[Customer ID],Table3__3_16[smoker])</f>
        <v>No</v>
      </c>
      <c r="J816" s="22" t="str">
        <f>_xlfn.XLOOKUP(Table7[[#This Row],[Merged Customer ID]],Table3__3_16[Customer ID],Table3__3_16[Weight Status])</f>
        <v>Obesity</v>
      </c>
      <c r="K816" s="22" t="str">
        <f>_xlfn.XLOOKUP(Table7[[#This Row],[Merged Customer ID]],Table3__3_16[Customer ID],Table3__3_16[Sugar Status])</f>
        <v>Normal</v>
      </c>
      <c r="L816" s="25">
        <f>_xlfn.XLOOKUP(Table7[[#This Row],[Merged Customer ID]],Table6_20[Merged Customer ID],Table6_20[Date of Birth])</f>
        <v>24463</v>
      </c>
      <c r="M816" s="29">
        <f>_xlfn.XLOOKUP(Table7[[#This Row],[Merged Customer ID]],Table6_20[Merged Customer ID],Table6_20[charges],"0",0)</f>
        <v>12949.16</v>
      </c>
      <c r="N816" s="29" t="str">
        <f>_xlfn.XLOOKUP(Table7[[#This Row],[Merged Customer ID]],Table6_20[Merged Customer ID],Table6_20[Hospital tier])</f>
        <v>tier - 3</v>
      </c>
      <c r="O816" s="29" t="str">
        <f>_xlfn.XLOOKUP(Table7[[#This Row],[Merged Customer ID]],Table6_20[Merged Customer ID],Table6_20[City tier])</f>
        <v>tier - 3</v>
      </c>
      <c r="P816" s="29" t="str">
        <f>_xlfn.XLOOKUP(Table7[[#This Row],[Merged Customer ID]],Table6_20[Merged Customer ID],Table6_20[State ID])</f>
        <v>R1013</v>
      </c>
      <c r="Q816" s="35">
        <f>_xlfn.XLOOKUP(Table7[[#This Row],[Merged Customer ID]],Table6_20[Merged Customer ID],Table6_20[Age])</f>
        <v>56.461111111111109</v>
      </c>
    </row>
    <row r="817" spans="1:17" x14ac:dyDescent="0.35">
      <c r="A817" s="23" t="s">
        <v>1555</v>
      </c>
      <c r="B817" s="23" t="str">
        <f>_xlfn.XLOOKUP(Table7[[#This Row],[Merged Customer ID]],Table2_1[Merged Customer ID],Table2_1[First Name])</f>
        <v>Burke</v>
      </c>
      <c r="C817" s="23">
        <f>_xlfn.XLOOKUP(Table7[[#This Row],[Merged Customer ID]],Table3__3_16[Customer ID],Table3__3_16[BMI])</f>
        <v>31.79</v>
      </c>
      <c r="D817" s="23">
        <f>_xlfn.XLOOKUP(Table7[[#This Row],[Merged Customer ID]],Table3__3_16[Customer ID],Table3__3_16[HBA1C])</f>
        <v>11.33</v>
      </c>
      <c r="E817" s="22" t="str">
        <f>_xlfn.XLOOKUP(Table7[[#This Row],[Merged Customer ID]],Table3__3_16[Customer ID],Table3__3_16[Heart Issues])</f>
        <v>Yes</v>
      </c>
      <c r="F817" s="23" t="str">
        <f>_xlfn.XLOOKUP(Table7[[#This Row],[Merged Customer ID]],Table3__3_16[Customer ID],Table3__3_16[Any Transplants])</f>
        <v>No</v>
      </c>
      <c r="G817" s="23" t="str">
        <f>_xlfn.XLOOKUP(Table7[[#This Row],[Merged Customer ID]],Table3__3_16[Customer ID],Table3__3_16[Cancer history])</f>
        <v>Yes</v>
      </c>
      <c r="H817" s="23">
        <f>_xlfn.XLOOKUP(Table7[[#This Row],[Merged Customer ID]],Table3__3_16[Customer ID],Table3__3_16[NumberOfMajorSurgeries])</f>
        <v>1</v>
      </c>
      <c r="I817" s="23" t="str">
        <f>_xlfn.XLOOKUP(Table7[[#This Row],[Merged Customer ID]],Table3__3_16[Customer ID],Table3__3_16[smoker])</f>
        <v>No</v>
      </c>
      <c r="J817" s="23" t="str">
        <f>_xlfn.XLOOKUP(Table7[[#This Row],[Merged Customer ID]],Table3__3_16[Customer ID],Table3__3_16[Weight Status])</f>
        <v>Obesity</v>
      </c>
      <c r="K817" s="23" t="str">
        <f>_xlfn.XLOOKUP(Table7[[#This Row],[Merged Customer ID]],Table3__3_16[Customer ID],Table3__3_16[Sugar Status])</f>
        <v>Diabetes</v>
      </c>
      <c r="L817" s="26">
        <f>_xlfn.XLOOKUP(Table7[[#This Row],[Merged Customer ID]],Table6_20[Merged Customer ID],Table6_20[Date of Birth])</f>
        <v>23237</v>
      </c>
      <c r="M817" s="30">
        <f>_xlfn.XLOOKUP(Table7[[#This Row],[Merged Customer ID]],Table6_20[Merged Customer ID],Table6_20[charges],"0",0)</f>
        <v>12928.79</v>
      </c>
      <c r="N817" s="30" t="str">
        <f>_xlfn.XLOOKUP(Table7[[#This Row],[Merged Customer ID]],Table6_20[Merged Customer ID],Table6_20[Hospital tier])</f>
        <v>tier - 3</v>
      </c>
      <c r="O817" s="30" t="str">
        <f>_xlfn.XLOOKUP(Table7[[#This Row],[Merged Customer ID]],Table6_20[Merged Customer ID],Table6_20[City tier])</f>
        <v>tier - 2</v>
      </c>
      <c r="P817" s="30" t="str">
        <f>_xlfn.XLOOKUP(Table7[[#This Row],[Merged Customer ID]],Table6_20[Merged Customer ID],Table6_20[State ID])</f>
        <v>R1013</v>
      </c>
      <c r="Q817" s="36">
        <f>_xlfn.XLOOKUP(Table7[[#This Row],[Merged Customer ID]],Table6_20[Merged Customer ID],Table6_20[Age])</f>
        <v>59.81666666666667</v>
      </c>
    </row>
    <row r="818" spans="1:17" x14ac:dyDescent="0.35">
      <c r="A818" s="22" t="s">
        <v>1554</v>
      </c>
      <c r="B818" s="22" t="str">
        <f>_xlfn.XLOOKUP(Table7[[#This Row],[Merged Customer ID]],Table2_1[Merged Customer ID],Table2_1[First Name])</f>
        <v>Duarte</v>
      </c>
      <c r="C818" s="22">
        <f>_xlfn.XLOOKUP(Table7[[#This Row],[Merged Customer ID]],Table3__3_16[Customer ID],Table3__3_16[BMI])</f>
        <v>29.7</v>
      </c>
      <c r="D818" s="22">
        <f>_xlfn.XLOOKUP(Table7[[#This Row],[Merged Customer ID]],Table3__3_16[Customer ID],Table3__3_16[HBA1C])</f>
        <v>7.69</v>
      </c>
      <c r="E818" s="22" t="str">
        <f>_xlfn.XLOOKUP(Table7[[#This Row],[Merged Customer ID]],Table3__3_16[Customer ID],Table3__3_16[Heart Issues])</f>
        <v>Yes</v>
      </c>
      <c r="F818" s="22" t="str">
        <f>_xlfn.XLOOKUP(Table7[[#This Row],[Merged Customer ID]],Table3__3_16[Customer ID],Table3__3_16[Any Transplants])</f>
        <v>No</v>
      </c>
      <c r="G818" s="22" t="str">
        <f>_xlfn.XLOOKUP(Table7[[#This Row],[Merged Customer ID]],Table3__3_16[Customer ID],Table3__3_16[Cancer history])</f>
        <v>Yes</v>
      </c>
      <c r="H818" s="22">
        <f>_xlfn.XLOOKUP(Table7[[#This Row],[Merged Customer ID]],Table3__3_16[Customer ID],Table3__3_16[NumberOfMajorSurgeries])</f>
        <v>1</v>
      </c>
      <c r="I818" s="22" t="str">
        <f>_xlfn.XLOOKUP(Table7[[#This Row],[Merged Customer ID]],Table3__3_16[Customer ID],Table3__3_16[smoker])</f>
        <v>No</v>
      </c>
      <c r="J818" s="22" t="str">
        <f>_xlfn.XLOOKUP(Table7[[#This Row],[Merged Customer ID]],Table3__3_16[Customer ID],Table3__3_16[Weight Status])</f>
        <v>Overweight</v>
      </c>
      <c r="K818" s="22" t="str">
        <f>_xlfn.XLOOKUP(Table7[[#This Row],[Merged Customer ID]],Table3__3_16[Customer ID],Table3__3_16[Sugar Status])</f>
        <v>Diabetes</v>
      </c>
      <c r="L818" s="25">
        <f>_xlfn.XLOOKUP(Table7[[#This Row],[Merged Customer ID]],Table6_20[Merged Customer ID],Table6_20[Date of Birth])</f>
        <v>23255</v>
      </c>
      <c r="M818" s="29">
        <f>_xlfn.XLOOKUP(Table7[[#This Row],[Merged Customer ID]],Table6_20[Merged Customer ID],Table6_20[charges],"0",0)</f>
        <v>12925.89</v>
      </c>
      <c r="N818" s="29" t="str">
        <f>_xlfn.XLOOKUP(Table7[[#This Row],[Merged Customer ID]],Table6_20[Merged Customer ID],Table6_20[Hospital tier])</f>
        <v>tier - 3</v>
      </c>
      <c r="O818" s="29" t="str">
        <f>_xlfn.XLOOKUP(Table7[[#This Row],[Merged Customer ID]],Table6_20[Merged Customer ID],Table6_20[City tier])</f>
        <v>tier - 2</v>
      </c>
      <c r="P818" s="29" t="str">
        <f>_xlfn.XLOOKUP(Table7[[#This Row],[Merged Customer ID]],Table6_20[Merged Customer ID],Table6_20[State ID])</f>
        <v>R1013</v>
      </c>
      <c r="Q818" s="35">
        <f>_xlfn.XLOOKUP(Table7[[#This Row],[Merged Customer ID]],Table6_20[Merged Customer ID],Table6_20[Age])</f>
        <v>59.769444444444446</v>
      </c>
    </row>
    <row r="819" spans="1:17" x14ac:dyDescent="0.35">
      <c r="A819" s="23" t="s">
        <v>1553</v>
      </c>
      <c r="B819" s="23" t="str">
        <f>_xlfn.XLOOKUP(Table7[[#This Row],[Merged Customer ID]],Table2_1[Merged Customer ID],Table2_1[First Name])</f>
        <v>Clark</v>
      </c>
      <c r="C819" s="23">
        <f>_xlfn.XLOOKUP(Table7[[#This Row],[Merged Customer ID]],Table3__3_16[Customer ID],Table3__3_16[BMI])</f>
        <v>25.46</v>
      </c>
      <c r="D819" s="23">
        <f>_xlfn.XLOOKUP(Table7[[#This Row],[Merged Customer ID]],Table3__3_16[Customer ID],Table3__3_16[HBA1C])</f>
        <v>8.77</v>
      </c>
      <c r="E819" s="22" t="str">
        <f>_xlfn.XLOOKUP(Table7[[#This Row],[Merged Customer ID]],Table3__3_16[Customer ID],Table3__3_16[Heart Issues])</f>
        <v>Yes</v>
      </c>
      <c r="F819" s="23" t="str">
        <f>_xlfn.XLOOKUP(Table7[[#This Row],[Merged Customer ID]],Table3__3_16[Customer ID],Table3__3_16[Any Transplants])</f>
        <v>No</v>
      </c>
      <c r="G819" s="23" t="str">
        <f>_xlfn.XLOOKUP(Table7[[#This Row],[Merged Customer ID]],Table3__3_16[Customer ID],Table3__3_16[Cancer history])</f>
        <v>Yes</v>
      </c>
      <c r="H819" s="23">
        <f>_xlfn.XLOOKUP(Table7[[#This Row],[Merged Customer ID]],Table3__3_16[Customer ID],Table3__3_16[NumberOfMajorSurgeries])</f>
        <v>1</v>
      </c>
      <c r="I819" s="23" t="str">
        <f>_xlfn.XLOOKUP(Table7[[#This Row],[Merged Customer ID]],Table3__3_16[Customer ID],Table3__3_16[smoker])</f>
        <v>No</v>
      </c>
      <c r="J819" s="23" t="str">
        <f>_xlfn.XLOOKUP(Table7[[#This Row],[Merged Customer ID]],Table3__3_16[Customer ID],Table3__3_16[Weight Status])</f>
        <v>Overweight</v>
      </c>
      <c r="K819" s="23" t="str">
        <f>_xlfn.XLOOKUP(Table7[[#This Row],[Merged Customer ID]],Table3__3_16[Customer ID],Table3__3_16[Sugar Status])</f>
        <v>Diabetes</v>
      </c>
      <c r="L819" s="26">
        <f>_xlfn.XLOOKUP(Table7[[#This Row],[Merged Customer ID]],Table6_20[Merged Customer ID],Table6_20[Date of Birth])</f>
        <v>23239</v>
      </c>
      <c r="M819" s="30">
        <f>_xlfn.XLOOKUP(Table7[[#This Row],[Merged Customer ID]],Table6_20[Merged Customer ID],Table6_20[charges],"0",0)</f>
        <v>12913.99</v>
      </c>
      <c r="N819" s="30" t="str">
        <f>_xlfn.XLOOKUP(Table7[[#This Row],[Merged Customer ID]],Table6_20[Merged Customer ID],Table6_20[Hospital tier])</f>
        <v>tier - 3</v>
      </c>
      <c r="O819" s="30" t="str">
        <f>_xlfn.XLOOKUP(Table7[[#This Row],[Merged Customer ID]],Table6_20[Merged Customer ID],Table6_20[City tier])</f>
        <v>tier - 2</v>
      </c>
      <c r="P819" s="30" t="str">
        <f>_xlfn.XLOOKUP(Table7[[#This Row],[Merged Customer ID]],Table6_20[Merged Customer ID],Table6_20[State ID])</f>
        <v>R1016</v>
      </c>
      <c r="Q819" s="36">
        <f>_xlfn.XLOOKUP(Table7[[#This Row],[Merged Customer ID]],Table6_20[Merged Customer ID],Table6_20[Age])</f>
        <v>59.81111111111111</v>
      </c>
    </row>
    <row r="820" spans="1:17" x14ac:dyDescent="0.35">
      <c r="A820" s="22" t="s">
        <v>1552</v>
      </c>
      <c r="B820" s="22" t="str">
        <f>_xlfn.XLOOKUP(Table7[[#This Row],[Merged Customer ID]],Table2_1[Merged Customer ID],Table2_1[First Name])</f>
        <v>Nice</v>
      </c>
      <c r="C820" s="22">
        <f>_xlfn.XLOOKUP(Table7[[#This Row],[Merged Customer ID]],Table3__3_16[Customer ID],Table3__3_16[BMI])</f>
        <v>39.14</v>
      </c>
      <c r="D820" s="22">
        <f>_xlfn.XLOOKUP(Table7[[#This Row],[Merged Customer ID]],Table3__3_16[Customer ID],Table3__3_16[HBA1C])</f>
        <v>4.91</v>
      </c>
      <c r="E820" s="22" t="str">
        <f>_xlfn.XLOOKUP(Table7[[#This Row],[Merged Customer ID]],Table3__3_16[Customer ID],Table3__3_16[Heart Issues])</f>
        <v>No</v>
      </c>
      <c r="F820" s="22" t="str">
        <f>_xlfn.XLOOKUP(Table7[[#This Row],[Merged Customer ID]],Table3__3_16[Customer ID],Table3__3_16[Any Transplants])</f>
        <v>Yes</v>
      </c>
      <c r="G820" s="22" t="str">
        <f>_xlfn.XLOOKUP(Table7[[#This Row],[Merged Customer ID]],Table3__3_16[Customer ID],Table3__3_16[Cancer history])</f>
        <v>No</v>
      </c>
      <c r="H820" s="22">
        <f>_xlfn.XLOOKUP(Table7[[#This Row],[Merged Customer ID]],Table3__3_16[Customer ID],Table3__3_16[NumberOfMajorSurgeries])</f>
        <v>1</v>
      </c>
      <c r="I820" s="22" t="str">
        <f>_xlfn.XLOOKUP(Table7[[#This Row],[Merged Customer ID]],Table3__3_16[Customer ID],Table3__3_16[smoker])</f>
        <v>No</v>
      </c>
      <c r="J820" s="22" t="str">
        <f>_xlfn.XLOOKUP(Table7[[#This Row],[Merged Customer ID]],Table3__3_16[Customer ID],Table3__3_16[Weight Status])</f>
        <v>Obesity</v>
      </c>
      <c r="K820" s="22" t="str">
        <f>_xlfn.XLOOKUP(Table7[[#This Row],[Merged Customer ID]],Table3__3_16[Customer ID],Table3__3_16[Sugar Status])</f>
        <v>Normal</v>
      </c>
      <c r="L820" s="25">
        <f>_xlfn.XLOOKUP(Table7[[#This Row],[Merged Customer ID]],Table6_20[Merged Customer ID],Table6_20[Date of Birth])</f>
        <v>38177</v>
      </c>
      <c r="M820" s="29">
        <f>_xlfn.XLOOKUP(Table7[[#This Row],[Merged Customer ID]],Table6_20[Merged Customer ID],Table6_20[charges],"0",0)</f>
        <v>12890.06</v>
      </c>
      <c r="N820" s="29" t="str">
        <f>_xlfn.XLOOKUP(Table7[[#This Row],[Merged Customer ID]],Table6_20[Merged Customer ID],Table6_20[Hospital tier])</f>
        <v>tier - 3</v>
      </c>
      <c r="O820" s="29" t="str">
        <f>_xlfn.XLOOKUP(Table7[[#This Row],[Merged Customer ID]],Table6_20[Merged Customer ID],Table6_20[City tier])</f>
        <v>tier - 1</v>
      </c>
      <c r="P820" s="29" t="str">
        <f>_xlfn.XLOOKUP(Table7[[#This Row],[Merged Customer ID]],Table6_20[Merged Customer ID],Table6_20[State ID])</f>
        <v>R1019</v>
      </c>
      <c r="Q820" s="35">
        <f>_xlfn.XLOOKUP(Table7[[#This Row],[Merged Customer ID]],Table6_20[Merged Customer ID],Table6_20[Age])</f>
        <v>18.913888888888888</v>
      </c>
    </row>
    <row r="821" spans="1:17" x14ac:dyDescent="0.35">
      <c r="A821" s="23" t="s">
        <v>1551</v>
      </c>
      <c r="B821" s="23" t="str">
        <f>_xlfn.XLOOKUP(Table7[[#This Row],[Merged Customer ID]],Table2_1[Merged Customer ID],Table2_1[First Name])</f>
        <v>Windler</v>
      </c>
      <c r="C821" s="23">
        <f>_xlfn.XLOOKUP(Table7[[#This Row],[Merged Customer ID]],Table3__3_16[Customer ID],Table3__3_16[BMI])</f>
        <v>41.2</v>
      </c>
      <c r="D821" s="23">
        <f>_xlfn.XLOOKUP(Table7[[#This Row],[Merged Customer ID]],Table3__3_16[Customer ID],Table3__3_16[HBA1C])</f>
        <v>4.95</v>
      </c>
      <c r="E821" s="22" t="str">
        <f>_xlfn.XLOOKUP(Table7[[#This Row],[Merged Customer ID]],Table3__3_16[Customer ID],Table3__3_16[Heart Issues])</f>
        <v>No</v>
      </c>
      <c r="F821" s="23" t="str">
        <f>_xlfn.XLOOKUP(Table7[[#This Row],[Merged Customer ID]],Table3__3_16[Customer ID],Table3__3_16[Any Transplants])</f>
        <v>No</v>
      </c>
      <c r="G821" s="23" t="str">
        <f>_xlfn.XLOOKUP(Table7[[#This Row],[Merged Customer ID]],Table3__3_16[Customer ID],Table3__3_16[Cancer history])</f>
        <v>No</v>
      </c>
      <c r="H821" s="23">
        <f>_xlfn.XLOOKUP(Table7[[#This Row],[Merged Customer ID]],Table3__3_16[Customer ID],Table3__3_16[NumberOfMajorSurgeries])</f>
        <v>1</v>
      </c>
      <c r="I821" s="23" t="str">
        <f>_xlfn.XLOOKUP(Table7[[#This Row],[Merged Customer ID]],Table3__3_16[Customer ID],Table3__3_16[smoker])</f>
        <v>No</v>
      </c>
      <c r="J821" s="23" t="str">
        <f>_xlfn.XLOOKUP(Table7[[#This Row],[Merged Customer ID]],Table3__3_16[Customer ID],Table3__3_16[Weight Status])</f>
        <v>Obesity</v>
      </c>
      <c r="K821" s="23" t="str">
        <f>_xlfn.XLOOKUP(Table7[[#This Row],[Merged Customer ID]],Table3__3_16[Customer ID],Table3__3_16[Sugar Status])</f>
        <v>Normal</v>
      </c>
      <c r="L821" s="26">
        <f>_xlfn.XLOOKUP(Table7[[#This Row],[Merged Customer ID]],Table6_20[Merged Customer ID],Table6_20[Date of Birth])</f>
        <v>30900</v>
      </c>
      <c r="M821" s="30">
        <f>_xlfn.XLOOKUP(Table7[[#This Row],[Merged Customer ID]],Table6_20[Merged Customer ID],Table6_20[charges],"0",0)</f>
        <v>12870.31</v>
      </c>
      <c r="N821" s="30" t="str">
        <f>_xlfn.XLOOKUP(Table7[[#This Row],[Merged Customer ID]],Table6_20[Merged Customer ID],Table6_20[Hospital tier])</f>
        <v>tier - 3</v>
      </c>
      <c r="O821" s="30" t="str">
        <f>_xlfn.XLOOKUP(Table7[[#This Row],[Merged Customer ID]],Table6_20[Merged Customer ID],Table6_20[City tier])</f>
        <v>tier - 3</v>
      </c>
      <c r="P821" s="30" t="str">
        <f>_xlfn.XLOOKUP(Table7[[#This Row],[Merged Customer ID]],Table6_20[Merged Customer ID],Table6_20[State ID])</f>
        <v>R1012</v>
      </c>
      <c r="Q821" s="36">
        <f>_xlfn.XLOOKUP(Table7[[#This Row],[Merged Customer ID]],Table6_20[Merged Customer ID],Table6_20[Age])</f>
        <v>38.838888888888889</v>
      </c>
    </row>
    <row r="822" spans="1:17" x14ac:dyDescent="0.35">
      <c r="A822" s="22" t="s">
        <v>1550</v>
      </c>
      <c r="B822" s="22" t="str">
        <f>_xlfn.XLOOKUP(Table7[[#This Row],[Merged Customer ID]],Table2_1[Merged Customer ID],Table2_1[First Name])</f>
        <v>Jones</v>
      </c>
      <c r="C822" s="22">
        <f>_xlfn.XLOOKUP(Table7[[#This Row],[Merged Customer ID]],Table3__3_16[Customer ID],Table3__3_16[BMI])</f>
        <v>28.81</v>
      </c>
      <c r="D822" s="22">
        <f>_xlfn.XLOOKUP(Table7[[#This Row],[Merged Customer ID]],Table3__3_16[Customer ID],Table3__3_16[HBA1C])</f>
        <v>10.8</v>
      </c>
      <c r="E822" s="22" t="str">
        <f>_xlfn.XLOOKUP(Table7[[#This Row],[Merged Customer ID]],Table3__3_16[Customer ID],Table3__3_16[Heart Issues])</f>
        <v>Yes</v>
      </c>
      <c r="F822" s="22" t="str">
        <f>_xlfn.XLOOKUP(Table7[[#This Row],[Merged Customer ID]],Table3__3_16[Customer ID],Table3__3_16[Any Transplants])</f>
        <v>No</v>
      </c>
      <c r="G822" s="22" t="str">
        <f>_xlfn.XLOOKUP(Table7[[#This Row],[Merged Customer ID]],Table3__3_16[Customer ID],Table3__3_16[Cancer history])</f>
        <v>Yes</v>
      </c>
      <c r="H822" s="22">
        <f>_xlfn.XLOOKUP(Table7[[#This Row],[Merged Customer ID]],Table3__3_16[Customer ID],Table3__3_16[NumberOfMajorSurgeries])</f>
        <v>1</v>
      </c>
      <c r="I822" s="22" t="str">
        <f>_xlfn.XLOOKUP(Table7[[#This Row],[Merged Customer ID]],Table3__3_16[Customer ID],Table3__3_16[smoker])</f>
        <v>No</v>
      </c>
      <c r="J822" s="22" t="str">
        <f>_xlfn.XLOOKUP(Table7[[#This Row],[Merged Customer ID]],Table3__3_16[Customer ID],Table3__3_16[Weight Status])</f>
        <v>Overweight</v>
      </c>
      <c r="K822" s="22" t="str">
        <f>_xlfn.XLOOKUP(Table7[[#This Row],[Merged Customer ID]],Table3__3_16[Customer ID],Table3__3_16[Sugar Status])</f>
        <v>Diabetes</v>
      </c>
      <c r="L822" s="25">
        <f>_xlfn.XLOOKUP(Table7[[#This Row],[Merged Customer ID]],Table6_20[Merged Customer ID],Table6_20[Date of Birth])</f>
        <v>23281</v>
      </c>
      <c r="M822" s="29">
        <f>_xlfn.XLOOKUP(Table7[[#This Row],[Merged Customer ID]],Table6_20[Merged Customer ID],Table6_20[charges],"0",0)</f>
        <v>12856.84</v>
      </c>
      <c r="N822" s="29" t="str">
        <f>_xlfn.XLOOKUP(Table7[[#This Row],[Merged Customer ID]],Table6_20[Merged Customer ID],Table6_20[Hospital tier])</f>
        <v>tier - 3</v>
      </c>
      <c r="O822" s="29" t="str">
        <f>_xlfn.XLOOKUP(Table7[[#This Row],[Merged Customer ID]],Table6_20[Merged Customer ID],Table6_20[City tier])</f>
        <v>tier - 3</v>
      </c>
      <c r="P822" s="29" t="str">
        <f>_xlfn.XLOOKUP(Table7[[#This Row],[Merged Customer ID]],Table6_20[Merged Customer ID],Table6_20[State ID])</f>
        <v>R1021</v>
      </c>
      <c r="Q822" s="35">
        <f>_xlfn.XLOOKUP(Table7[[#This Row],[Merged Customer ID]],Table6_20[Merged Customer ID],Table6_20[Age])</f>
        <v>59.697222222222223</v>
      </c>
    </row>
    <row r="823" spans="1:17" x14ac:dyDescent="0.35">
      <c r="A823" s="23" t="s">
        <v>1549</v>
      </c>
      <c r="B823" s="23" t="str">
        <f>_xlfn.XLOOKUP(Table7[[#This Row],[Merged Customer ID]],Table2_1[Merged Customer ID],Table2_1[First Name])</f>
        <v>Stevenson</v>
      </c>
      <c r="C823" s="23">
        <f>_xlfn.XLOOKUP(Table7[[#This Row],[Merged Customer ID]],Table3__3_16[Customer ID],Table3__3_16[BMI])</f>
        <v>37.409999999999997</v>
      </c>
      <c r="D823" s="23">
        <f>_xlfn.XLOOKUP(Table7[[#This Row],[Merged Customer ID]],Table3__3_16[Customer ID],Table3__3_16[HBA1C])</f>
        <v>7.21</v>
      </c>
      <c r="E823" s="22" t="str">
        <f>_xlfn.XLOOKUP(Table7[[#This Row],[Merged Customer ID]],Table3__3_16[Customer ID],Table3__3_16[Heart Issues])</f>
        <v>No</v>
      </c>
      <c r="F823" s="23" t="str">
        <f>_xlfn.XLOOKUP(Table7[[#This Row],[Merged Customer ID]],Table3__3_16[Customer ID],Table3__3_16[Any Transplants])</f>
        <v>No</v>
      </c>
      <c r="G823" s="23" t="str">
        <f>_xlfn.XLOOKUP(Table7[[#This Row],[Merged Customer ID]],Table3__3_16[Customer ID],Table3__3_16[Cancer history])</f>
        <v>No</v>
      </c>
      <c r="H823" s="23">
        <f>_xlfn.XLOOKUP(Table7[[#This Row],[Merged Customer ID]],Table3__3_16[Customer ID],Table3__3_16[NumberOfMajorSurgeries])</f>
        <v>2</v>
      </c>
      <c r="I823" s="23" t="str">
        <f>_xlfn.XLOOKUP(Table7[[#This Row],[Merged Customer ID]],Table3__3_16[Customer ID],Table3__3_16[smoker])</f>
        <v>No</v>
      </c>
      <c r="J823" s="23" t="str">
        <f>_xlfn.XLOOKUP(Table7[[#This Row],[Merged Customer ID]],Table3__3_16[Customer ID],Table3__3_16[Weight Status])</f>
        <v>Obesity</v>
      </c>
      <c r="K823" s="23" t="str">
        <f>_xlfn.XLOOKUP(Table7[[#This Row],[Merged Customer ID]],Table3__3_16[Customer ID],Table3__3_16[Sugar Status])</f>
        <v>Diabetes</v>
      </c>
      <c r="L823" s="26">
        <f>_xlfn.XLOOKUP(Table7[[#This Row],[Merged Customer ID]],Table6_20[Merged Customer ID],Table6_20[Date of Birth])</f>
        <v>26929</v>
      </c>
      <c r="M823" s="30">
        <f>_xlfn.XLOOKUP(Table7[[#This Row],[Merged Customer ID]],Table6_20[Merged Customer ID],Table6_20[charges],"0",0)</f>
        <v>12852.37</v>
      </c>
      <c r="N823" s="30" t="str">
        <f>_xlfn.XLOOKUP(Table7[[#This Row],[Merged Customer ID]],Table6_20[Merged Customer ID],Table6_20[Hospital tier])</f>
        <v>tier - 3</v>
      </c>
      <c r="O823" s="30" t="str">
        <f>_xlfn.XLOOKUP(Table7[[#This Row],[Merged Customer ID]],Table6_20[Merged Customer ID],Table6_20[City tier])</f>
        <v>tier - 1</v>
      </c>
      <c r="P823" s="30" t="str">
        <f>_xlfn.XLOOKUP(Table7[[#This Row],[Merged Customer ID]],Table6_20[Merged Customer ID],Table6_20[State ID])</f>
        <v>R1012</v>
      </c>
      <c r="Q823" s="36">
        <f>_xlfn.XLOOKUP(Table7[[#This Row],[Merged Customer ID]],Table6_20[Merged Customer ID],Table6_20[Age])</f>
        <v>49.711111111111109</v>
      </c>
    </row>
    <row r="824" spans="1:17" x14ac:dyDescent="0.35">
      <c r="A824" s="22" t="s">
        <v>1548</v>
      </c>
      <c r="B824" s="22" t="str">
        <f>_xlfn.XLOOKUP(Table7[[#This Row],[Merged Customer ID]],Table2_1[Merged Customer ID],Table2_1[First Name])</f>
        <v>Humphrey</v>
      </c>
      <c r="C824" s="22">
        <f>_xlfn.XLOOKUP(Table7[[#This Row],[Merged Customer ID]],Table3__3_16[Customer ID],Table3__3_16[BMI])</f>
        <v>52.54</v>
      </c>
      <c r="D824" s="22">
        <f>_xlfn.XLOOKUP(Table7[[#This Row],[Merged Customer ID]],Table3__3_16[Customer ID],Table3__3_16[HBA1C])</f>
        <v>5.12</v>
      </c>
      <c r="E824" s="22" t="str">
        <f>_xlfn.XLOOKUP(Table7[[#This Row],[Merged Customer ID]],Table3__3_16[Customer ID],Table3__3_16[Heart Issues])</f>
        <v>No</v>
      </c>
      <c r="F824" s="22" t="str">
        <f>_xlfn.XLOOKUP(Table7[[#This Row],[Merged Customer ID]],Table3__3_16[Customer ID],Table3__3_16[Any Transplants])</f>
        <v>No</v>
      </c>
      <c r="G824" s="22" t="str">
        <f>_xlfn.XLOOKUP(Table7[[#This Row],[Merged Customer ID]],Table3__3_16[Customer ID],Table3__3_16[Cancer history])</f>
        <v>Yes</v>
      </c>
      <c r="H824" s="22">
        <f>_xlfn.XLOOKUP(Table7[[#This Row],[Merged Customer ID]],Table3__3_16[Customer ID],Table3__3_16[NumberOfMajorSurgeries])</f>
        <v>1</v>
      </c>
      <c r="I824" s="22" t="str">
        <f>_xlfn.XLOOKUP(Table7[[#This Row],[Merged Customer ID]],Table3__3_16[Customer ID],Table3__3_16[smoker])</f>
        <v>No</v>
      </c>
      <c r="J824" s="22" t="str">
        <f>_xlfn.XLOOKUP(Table7[[#This Row],[Merged Customer ID]],Table3__3_16[Customer ID],Table3__3_16[Weight Status])</f>
        <v>Obesity</v>
      </c>
      <c r="K824" s="22" t="str">
        <f>_xlfn.XLOOKUP(Table7[[#This Row],[Merged Customer ID]],Table3__3_16[Customer ID],Table3__3_16[Sugar Status])</f>
        <v>Normal</v>
      </c>
      <c r="L824" s="25">
        <f>_xlfn.XLOOKUP(Table7[[#This Row],[Merged Customer ID]],Table6_20[Merged Customer ID],Table6_20[Date of Birth])</f>
        <v>34239</v>
      </c>
      <c r="M824" s="29">
        <f>_xlfn.XLOOKUP(Table7[[#This Row],[Merged Customer ID]],Table6_20[Merged Customer ID],Table6_20[charges],"0",0)</f>
        <v>12847.24</v>
      </c>
      <c r="N824" s="29" t="str">
        <f>_xlfn.XLOOKUP(Table7[[#This Row],[Merged Customer ID]],Table6_20[Merged Customer ID],Table6_20[Hospital tier])</f>
        <v>tier - 3</v>
      </c>
      <c r="O824" s="29" t="str">
        <f>_xlfn.XLOOKUP(Table7[[#This Row],[Merged Customer ID]],Table6_20[Merged Customer ID],Table6_20[City tier])</f>
        <v>tier - 2</v>
      </c>
      <c r="P824" s="29" t="str">
        <f>_xlfn.XLOOKUP(Table7[[#This Row],[Merged Customer ID]],Table6_20[Merged Customer ID],Table6_20[State ID])</f>
        <v>R1012</v>
      </c>
      <c r="Q824" s="35">
        <f>_xlfn.XLOOKUP(Table7[[#This Row],[Merged Customer ID]],Table6_20[Merged Customer ID],Table6_20[Age])</f>
        <v>29.697222222222223</v>
      </c>
    </row>
    <row r="825" spans="1:17" x14ac:dyDescent="0.35">
      <c r="A825" s="23" t="s">
        <v>1547</v>
      </c>
      <c r="B825" s="23" t="str">
        <f>_xlfn.XLOOKUP(Table7[[#This Row],[Merged Customer ID]],Table2_1[Merged Customer ID],Table2_1[First Name])</f>
        <v>Nelson</v>
      </c>
      <c r="C825" s="23">
        <f>_xlfn.XLOOKUP(Table7[[#This Row],[Merged Customer ID]],Table3__3_16[Customer ID],Table3__3_16[BMI])</f>
        <v>17.29</v>
      </c>
      <c r="D825" s="23">
        <f>_xlfn.XLOOKUP(Table7[[#This Row],[Merged Customer ID]],Table3__3_16[Customer ID],Table3__3_16[HBA1C])</f>
        <v>4.62</v>
      </c>
      <c r="E825" s="22" t="str">
        <f>_xlfn.XLOOKUP(Table7[[#This Row],[Merged Customer ID]],Table3__3_16[Customer ID],Table3__3_16[Heart Issues])</f>
        <v>No</v>
      </c>
      <c r="F825" s="23" t="str">
        <f>_xlfn.XLOOKUP(Table7[[#This Row],[Merged Customer ID]],Table3__3_16[Customer ID],Table3__3_16[Any Transplants])</f>
        <v>Yes</v>
      </c>
      <c r="G825" s="23" t="str">
        <f>_xlfn.XLOOKUP(Table7[[#This Row],[Merged Customer ID]],Table3__3_16[Customer ID],Table3__3_16[Cancer history])</f>
        <v>No</v>
      </c>
      <c r="H825" s="23">
        <f>_xlfn.XLOOKUP(Table7[[#This Row],[Merged Customer ID]],Table3__3_16[Customer ID],Table3__3_16[NumberOfMajorSurgeries])</f>
        <v>1</v>
      </c>
      <c r="I825" s="23" t="str">
        <f>_xlfn.XLOOKUP(Table7[[#This Row],[Merged Customer ID]],Table3__3_16[Customer ID],Table3__3_16[smoker])</f>
        <v>Yes</v>
      </c>
      <c r="J825" s="23" t="str">
        <f>_xlfn.XLOOKUP(Table7[[#This Row],[Merged Customer ID]],Table3__3_16[Customer ID],Table3__3_16[Weight Status])</f>
        <v>Underweight</v>
      </c>
      <c r="K825" s="23" t="str">
        <f>_xlfn.XLOOKUP(Table7[[#This Row],[Merged Customer ID]],Table3__3_16[Customer ID],Table3__3_16[Sugar Status])</f>
        <v>Normal</v>
      </c>
      <c r="L825" s="26">
        <f>_xlfn.XLOOKUP(Table7[[#This Row],[Merged Customer ID]],Table6_20[Merged Customer ID],Table6_20[Date of Birth])</f>
        <v>38300</v>
      </c>
      <c r="M825" s="30">
        <f>_xlfn.XLOOKUP(Table7[[#This Row],[Merged Customer ID]],Table6_20[Merged Customer ID],Table6_20[charges],"0",0)</f>
        <v>12829.46</v>
      </c>
      <c r="N825" s="30" t="str">
        <f>_xlfn.XLOOKUP(Table7[[#This Row],[Merged Customer ID]],Table6_20[Merged Customer ID],Table6_20[Hospital tier])</f>
        <v>tier - 3</v>
      </c>
      <c r="O825" s="30" t="str">
        <f>_xlfn.XLOOKUP(Table7[[#This Row],[Merged Customer ID]],Table6_20[Merged Customer ID],Table6_20[City tier])</f>
        <v>tier - 3</v>
      </c>
      <c r="P825" s="30" t="str">
        <f>_xlfn.XLOOKUP(Table7[[#This Row],[Merged Customer ID]],Table6_20[Merged Customer ID],Table6_20[State ID])</f>
        <v>R1016</v>
      </c>
      <c r="Q825" s="36">
        <f>_xlfn.XLOOKUP(Table7[[#This Row],[Merged Customer ID]],Table6_20[Merged Customer ID],Table6_20[Age])</f>
        <v>18.580555555555556</v>
      </c>
    </row>
    <row r="826" spans="1:17" x14ac:dyDescent="0.35">
      <c r="A826" s="22" t="s">
        <v>1546</v>
      </c>
      <c r="B826" s="22" t="str">
        <f>_xlfn.XLOOKUP(Table7[[#This Row],[Merged Customer ID]],Table2_1[Merged Customer ID],Table2_1[First Name])</f>
        <v>Payne</v>
      </c>
      <c r="C826" s="22">
        <f>_xlfn.XLOOKUP(Table7[[#This Row],[Merged Customer ID]],Table3__3_16[Customer ID],Table3__3_16[BMI])</f>
        <v>31.74</v>
      </c>
      <c r="D826" s="22">
        <f>_xlfn.XLOOKUP(Table7[[#This Row],[Merged Customer ID]],Table3__3_16[Customer ID],Table3__3_16[HBA1C])</f>
        <v>7.68</v>
      </c>
      <c r="E826" s="22" t="str">
        <f>_xlfn.XLOOKUP(Table7[[#This Row],[Merged Customer ID]],Table3__3_16[Customer ID],Table3__3_16[Heart Issues])</f>
        <v>Yes</v>
      </c>
      <c r="F826" s="22" t="str">
        <f>_xlfn.XLOOKUP(Table7[[#This Row],[Merged Customer ID]],Table3__3_16[Customer ID],Table3__3_16[Any Transplants])</f>
        <v>No</v>
      </c>
      <c r="G826" s="22" t="str">
        <f>_xlfn.XLOOKUP(Table7[[#This Row],[Merged Customer ID]],Table3__3_16[Customer ID],Table3__3_16[Cancer history])</f>
        <v>No</v>
      </c>
      <c r="H826" s="22">
        <f>_xlfn.XLOOKUP(Table7[[#This Row],[Merged Customer ID]],Table3__3_16[Customer ID],Table3__3_16[NumberOfMajorSurgeries])</f>
        <v>0</v>
      </c>
      <c r="I826" s="22" t="str">
        <f>_xlfn.XLOOKUP(Table7[[#This Row],[Merged Customer ID]],Table3__3_16[Customer ID],Table3__3_16[smoker])</f>
        <v>No</v>
      </c>
      <c r="J826" s="22" t="str">
        <f>_xlfn.XLOOKUP(Table7[[#This Row],[Merged Customer ID]],Table3__3_16[Customer ID],Table3__3_16[Weight Status])</f>
        <v>Obesity</v>
      </c>
      <c r="K826" s="22" t="str">
        <f>_xlfn.XLOOKUP(Table7[[#This Row],[Merged Customer ID]],Table3__3_16[Customer ID],Table3__3_16[Sugar Status])</f>
        <v>Diabetes</v>
      </c>
      <c r="L826" s="25">
        <f>_xlfn.XLOOKUP(Table7[[#This Row],[Merged Customer ID]],Table6_20[Merged Customer ID],Table6_20[Date of Birth])</f>
        <v>24740</v>
      </c>
      <c r="M826" s="29">
        <f>_xlfn.XLOOKUP(Table7[[#This Row],[Merged Customer ID]],Table6_20[Merged Customer ID],Table6_20[charges],"0",0)</f>
        <v>12823.25</v>
      </c>
      <c r="N826" s="29" t="str">
        <f>_xlfn.XLOOKUP(Table7[[#This Row],[Merged Customer ID]],Table6_20[Merged Customer ID],Table6_20[Hospital tier])</f>
        <v>tier - 3</v>
      </c>
      <c r="O826" s="29" t="str">
        <f>_xlfn.XLOOKUP(Table7[[#This Row],[Merged Customer ID]],Table6_20[Merged Customer ID],Table6_20[City tier])</f>
        <v>tier - 3</v>
      </c>
      <c r="P826" s="29" t="str">
        <f>_xlfn.XLOOKUP(Table7[[#This Row],[Merged Customer ID]],Table6_20[Merged Customer ID],Table6_20[State ID])</f>
        <v>R1021</v>
      </c>
      <c r="Q826" s="35">
        <f>_xlfn.XLOOKUP(Table7[[#This Row],[Merged Customer ID]],Table6_20[Merged Customer ID],Table6_20[Age])</f>
        <v>55.702777777777776</v>
      </c>
    </row>
    <row r="827" spans="1:17" x14ac:dyDescent="0.35">
      <c r="A827" s="23" t="s">
        <v>1545</v>
      </c>
      <c r="B827" s="23" t="str">
        <f>_xlfn.XLOOKUP(Table7[[#This Row],[Merged Customer ID]],Table2_1[Merged Customer ID],Table2_1[First Name])</f>
        <v>Hails</v>
      </c>
      <c r="C827" s="23">
        <f>_xlfn.XLOOKUP(Table7[[#This Row],[Merged Customer ID]],Table3__3_16[Customer ID],Table3__3_16[BMI])</f>
        <v>26.504999999999999</v>
      </c>
      <c r="D827" s="23">
        <f>_xlfn.XLOOKUP(Table7[[#This Row],[Merged Customer ID]],Table3__3_16[Customer ID],Table3__3_16[HBA1C])</f>
        <v>6.79</v>
      </c>
      <c r="E827" s="22" t="str">
        <f>_xlfn.XLOOKUP(Table7[[#This Row],[Merged Customer ID]],Table3__3_16[Customer ID],Table3__3_16[Heart Issues])</f>
        <v>Yes</v>
      </c>
      <c r="F827" s="23" t="str">
        <f>_xlfn.XLOOKUP(Table7[[#This Row],[Merged Customer ID]],Table3__3_16[Customer ID],Table3__3_16[Any Transplants])</f>
        <v>No</v>
      </c>
      <c r="G827" s="23" t="str">
        <f>_xlfn.XLOOKUP(Table7[[#This Row],[Merged Customer ID]],Table3__3_16[Customer ID],Table3__3_16[Cancer history])</f>
        <v>Yes</v>
      </c>
      <c r="H827" s="23">
        <f>_xlfn.XLOOKUP(Table7[[#This Row],[Merged Customer ID]],Table3__3_16[Customer ID],Table3__3_16[NumberOfMajorSurgeries])</f>
        <v>1</v>
      </c>
      <c r="I827" s="23" t="str">
        <f>_xlfn.XLOOKUP(Table7[[#This Row],[Merged Customer ID]],Table3__3_16[Customer ID],Table3__3_16[smoker])</f>
        <v>No</v>
      </c>
      <c r="J827" s="23" t="str">
        <f>_xlfn.XLOOKUP(Table7[[#This Row],[Merged Customer ID]],Table3__3_16[Customer ID],Table3__3_16[Weight Status])</f>
        <v>Overweight</v>
      </c>
      <c r="K827" s="23" t="str">
        <f>_xlfn.XLOOKUP(Table7[[#This Row],[Merged Customer ID]],Table3__3_16[Customer ID],Table3__3_16[Sugar Status])</f>
        <v>Diabetes</v>
      </c>
      <c r="L827" s="26">
        <f>_xlfn.XLOOKUP(Table7[[#This Row],[Merged Customer ID]],Table6_20[Merged Customer ID],Table6_20[Date of Birth])</f>
        <v>23212</v>
      </c>
      <c r="M827" s="30">
        <f>_xlfn.XLOOKUP(Table7[[#This Row],[Merged Customer ID]],Table6_20[Merged Customer ID],Table6_20[charges],"0",0)</f>
        <v>12815.44</v>
      </c>
      <c r="N827" s="30" t="str">
        <f>_xlfn.XLOOKUP(Table7[[#This Row],[Merged Customer ID]],Table6_20[Merged Customer ID],Table6_20[Hospital tier])</f>
        <v>tier - 3</v>
      </c>
      <c r="O827" s="30" t="str">
        <f>_xlfn.XLOOKUP(Table7[[#This Row],[Merged Customer ID]],Table6_20[Merged Customer ID],Table6_20[City tier])</f>
        <v>tier - 3</v>
      </c>
      <c r="P827" s="30" t="str">
        <f>_xlfn.XLOOKUP(Table7[[#This Row],[Merged Customer ID]],Table6_20[Merged Customer ID],Table6_20[State ID])</f>
        <v>R1024</v>
      </c>
      <c r="Q827" s="36">
        <f>_xlfn.XLOOKUP(Table7[[#This Row],[Merged Customer ID]],Table6_20[Merged Customer ID],Table6_20[Age])</f>
        <v>59.883333333333333</v>
      </c>
    </row>
    <row r="828" spans="1:17" x14ac:dyDescent="0.35">
      <c r="A828" s="22" t="s">
        <v>1544</v>
      </c>
      <c r="B828" s="22" t="str">
        <f>_xlfn.XLOOKUP(Table7[[#This Row],[Merged Customer ID]],Table2_1[Merged Customer ID],Table2_1[First Name])</f>
        <v>Proctor</v>
      </c>
      <c r="C828" s="22">
        <f>_xlfn.XLOOKUP(Table7[[#This Row],[Merged Customer ID]],Table3__3_16[Customer ID],Table3__3_16[BMI])</f>
        <v>36.479999999999997</v>
      </c>
      <c r="D828" s="22">
        <f>_xlfn.XLOOKUP(Table7[[#This Row],[Merged Customer ID]],Table3__3_16[Customer ID],Table3__3_16[HBA1C])</f>
        <v>11.09</v>
      </c>
      <c r="E828" s="22" t="str">
        <f>_xlfn.XLOOKUP(Table7[[#This Row],[Merged Customer ID]],Table3__3_16[Customer ID],Table3__3_16[Heart Issues])</f>
        <v>No</v>
      </c>
      <c r="F828" s="22" t="str">
        <f>_xlfn.XLOOKUP(Table7[[#This Row],[Merged Customer ID]],Table3__3_16[Customer ID],Table3__3_16[Any Transplants])</f>
        <v>No</v>
      </c>
      <c r="G828" s="22" t="str">
        <f>_xlfn.XLOOKUP(Table7[[#This Row],[Merged Customer ID]],Table3__3_16[Customer ID],Table3__3_16[Cancer history])</f>
        <v>No</v>
      </c>
      <c r="H828" s="22">
        <f>_xlfn.XLOOKUP(Table7[[#This Row],[Merged Customer ID]],Table3__3_16[Customer ID],Table3__3_16[NumberOfMajorSurgeries])</f>
        <v>0</v>
      </c>
      <c r="I828" s="22" t="str">
        <f>_xlfn.XLOOKUP(Table7[[#This Row],[Merged Customer ID]],Table3__3_16[Customer ID],Table3__3_16[smoker])</f>
        <v>No</v>
      </c>
      <c r="J828" s="22" t="str">
        <f>_xlfn.XLOOKUP(Table7[[#This Row],[Merged Customer ID]],Table3__3_16[Customer ID],Table3__3_16[Weight Status])</f>
        <v>Obesity</v>
      </c>
      <c r="K828" s="22" t="str">
        <f>_xlfn.XLOOKUP(Table7[[#This Row],[Merged Customer ID]],Table3__3_16[Customer ID],Table3__3_16[Sugar Status])</f>
        <v>Diabetes</v>
      </c>
      <c r="L828" s="25">
        <f>_xlfn.XLOOKUP(Table7[[#This Row],[Merged Customer ID]],Table6_20[Merged Customer ID],Table6_20[Date of Birth])</f>
        <v>28695</v>
      </c>
      <c r="M828" s="29">
        <f>_xlfn.XLOOKUP(Table7[[#This Row],[Merged Customer ID]],Table6_20[Merged Customer ID],Table6_20[charges],"0",0)</f>
        <v>12797.21</v>
      </c>
      <c r="N828" s="29" t="str">
        <f>_xlfn.XLOOKUP(Table7[[#This Row],[Merged Customer ID]],Table6_20[Merged Customer ID],Table6_20[Hospital tier])</f>
        <v>tier - 3</v>
      </c>
      <c r="O828" s="29" t="str">
        <f>_xlfn.XLOOKUP(Table7[[#This Row],[Merged Customer ID]],Table6_20[Merged Customer ID],Table6_20[City tier])</f>
        <v>tier - 1</v>
      </c>
      <c r="P828" s="29" t="str">
        <f>_xlfn.XLOOKUP(Table7[[#This Row],[Merged Customer ID]],Table6_20[Merged Customer ID],Table6_20[State ID])</f>
        <v>R1024</v>
      </c>
      <c r="Q828" s="35">
        <f>_xlfn.XLOOKUP(Table7[[#This Row],[Merged Customer ID]],Table6_20[Merged Customer ID],Table6_20[Age])</f>
        <v>44.87222222222222</v>
      </c>
    </row>
    <row r="829" spans="1:17" x14ac:dyDescent="0.35">
      <c r="A829" s="23" t="s">
        <v>1543</v>
      </c>
      <c r="B829" s="23" t="str">
        <f>_xlfn.XLOOKUP(Table7[[#This Row],[Merged Customer ID]],Table2_1[Merged Customer ID],Table2_1[First Name])</f>
        <v>Ryan</v>
      </c>
      <c r="C829" s="23">
        <f>_xlfn.XLOOKUP(Table7[[#This Row],[Merged Customer ID]],Table3__3_16[Customer ID],Table3__3_16[BMI])</f>
        <v>39.159999999999997</v>
      </c>
      <c r="D829" s="23">
        <f>_xlfn.XLOOKUP(Table7[[#This Row],[Merged Customer ID]],Table3__3_16[Customer ID],Table3__3_16[HBA1C])</f>
        <v>5.24</v>
      </c>
      <c r="E829" s="22" t="str">
        <f>_xlfn.XLOOKUP(Table7[[#This Row],[Merged Customer ID]],Table3__3_16[Customer ID],Table3__3_16[Heart Issues])</f>
        <v>Yes</v>
      </c>
      <c r="F829" s="23" t="str">
        <f>_xlfn.XLOOKUP(Table7[[#This Row],[Merged Customer ID]],Table3__3_16[Customer ID],Table3__3_16[Any Transplants])</f>
        <v>No</v>
      </c>
      <c r="G829" s="23" t="str">
        <f>_xlfn.XLOOKUP(Table7[[#This Row],[Merged Customer ID]],Table3__3_16[Customer ID],Table3__3_16[Cancer history])</f>
        <v>Yes</v>
      </c>
      <c r="H829" s="23">
        <f>_xlfn.XLOOKUP(Table7[[#This Row],[Merged Customer ID]],Table3__3_16[Customer ID],Table3__3_16[NumberOfMajorSurgeries])</f>
        <v>1</v>
      </c>
      <c r="I829" s="23" t="str">
        <f>_xlfn.XLOOKUP(Table7[[#This Row],[Merged Customer ID]],Table3__3_16[Customer ID],Table3__3_16[smoker])</f>
        <v>No</v>
      </c>
      <c r="J829" s="23" t="str">
        <f>_xlfn.XLOOKUP(Table7[[#This Row],[Merged Customer ID]],Table3__3_16[Customer ID],Table3__3_16[Weight Status])</f>
        <v>Obesity</v>
      </c>
      <c r="K829" s="23" t="str">
        <f>_xlfn.XLOOKUP(Table7[[#This Row],[Merged Customer ID]],Table3__3_16[Customer ID],Table3__3_16[Sugar Status])</f>
        <v>Normal</v>
      </c>
      <c r="L829" s="26">
        <f>_xlfn.XLOOKUP(Table7[[#This Row],[Merged Customer ID]],Table6_20[Merged Customer ID],Table6_20[Date of Birth])</f>
        <v>30618</v>
      </c>
      <c r="M829" s="30">
        <f>_xlfn.XLOOKUP(Table7[[#This Row],[Merged Customer ID]],Table6_20[Merged Customer ID],Table6_20[charges],"0",0)</f>
        <v>12788.18</v>
      </c>
      <c r="N829" s="30" t="str">
        <f>_xlfn.XLOOKUP(Table7[[#This Row],[Merged Customer ID]],Table6_20[Merged Customer ID],Table6_20[Hospital tier])</f>
        <v>tier - 3</v>
      </c>
      <c r="O829" s="30" t="str">
        <f>_xlfn.XLOOKUP(Table7[[#This Row],[Merged Customer ID]],Table6_20[Merged Customer ID],Table6_20[City tier])</f>
        <v>tier - 1</v>
      </c>
      <c r="P829" s="30" t="str">
        <f>_xlfn.XLOOKUP(Table7[[#This Row],[Merged Customer ID]],Table6_20[Merged Customer ID],Table6_20[State ID])</f>
        <v>R1026</v>
      </c>
      <c r="Q829" s="36">
        <f>_xlfn.XLOOKUP(Table7[[#This Row],[Merged Customer ID]],Table6_20[Merged Customer ID],Table6_20[Age])</f>
        <v>39.608333333333334</v>
      </c>
    </row>
    <row r="830" spans="1:17" x14ac:dyDescent="0.35">
      <c r="A830" s="22" t="s">
        <v>1542</v>
      </c>
      <c r="B830" s="22" t="str">
        <f>_xlfn.XLOOKUP(Table7[[#This Row],[Merged Customer ID]],Table2_1[Merged Customer ID],Table2_1[First Name])</f>
        <v>Watson</v>
      </c>
      <c r="C830" s="22">
        <f>_xlfn.XLOOKUP(Table7[[#This Row],[Merged Customer ID]],Table3__3_16[Customer ID],Table3__3_16[BMI])</f>
        <v>28.22</v>
      </c>
      <c r="D830" s="22">
        <f>_xlfn.XLOOKUP(Table7[[#This Row],[Merged Customer ID]],Table3__3_16[Customer ID],Table3__3_16[HBA1C])</f>
        <v>7.51</v>
      </c>
      <c r="E830" s="22" t="str">
        <f>_xlfn.XLOOKUP(Table7[[#This Row],[Merged Customer ID]],Table3__3_16[Customer ID],Table3__3_16[Heart Issues])</f>
        <v>Yes</v>
      </c>
      <c r="F830" s="22" t="str">
        <f>_xlfn.XLOOKUP(Table7[[#This Row],[Merged Customer ID]],Table3__3_16[Customer ID],Table3__3_16[Any Transplants])</f>
        <v>No</v>
      </c>
      <c r="G830" s="22" t="str">
        <f>_xlfn.XLOOKUP(Table7[[#This Row],[Merged Customer ID]],Table3__3_16[Customer ID],Table3__3_16[Cancer history])</f>
        <v>Yes</v>
      </c>
      <c r="H830" s="22">
        <f>_xlfn.XLOOKUP(Table7[[#This Row],[Merged Customer ID]],Table3__3_16[Customer ID],Table3__3_16[NumberOfMajorSurgeries])</f>
        <v>1</v>
      </c>
      <c r="I830" s="22" t="str">
        <f>_xlfn.XLOOKUP(Table7[[#This Row],[Merged Customer ID]],Table3__3_16[Customer ID],Table3__3_16[smoker])</f>
        <v>No</v>
      </c>
      <c r="J830" s="22" t="str">
        <f>_xlfn.XLOOKUP(Table7[[#This Row],[Merged Customer ID]],Table3__3_16[Customer ID],Table3__3_16[Weight Status])</f>
        <v>Overweight</v>
      </c>
      <c r="K830" s="22" t="str">
        <f>_xlfn.XLOOKUP(Table7[[#This Row],[Merged Customer ID]],Table3__3_16[Customer ID],Table3__3_16[Sugar Status])</f>
        <v>Diabetes</v>
      </c>
      <c r="L830" s="25">
        <f>_xlfn.XLOOKUP(Table7[[#This Row],[Merged Customer ID]],Table6_20[Merged Customer ID],Table6_20[Date of Birth])</f>
        <v>23350</v>
      </c>
      <c r="M830" s="29">
        <f>_xlfn.XLOOKUP(Table7[[#This Row],[Merged Customer ID]],Table6_20[Merged Customer ID],Table6_20[charges],"0",0)</f>
        <v>12788.03</v>
      </c>
      <c r="N830" s="29" t="str">
        <f>_xlfn.XLOOKUP(Table7[[#This Row],[Merged Customer ID]],Table6_20[Merged Customer ID],Table6_20[Hospital tier])</f>
        <v>tier - 3</v>
      </c>
      <c r="O830" s="29" t="str">
        <f>_xlfn.XLOOKUP(Table7[[#This Row],[Merged Customer ID]],Table6_20[Merged Customer ID],Table6_20[City tier])</f>
        <v>tier - 3</v>
      </c>
      <c r="P830" s="29" t="str">
        <f>_xlfn.XLOOKUP(Table7[[#This Row],[Merged Customer ID]],Table6_20[Merged Customer ID],Table6_20[State ID])</f>
        <v>R1025</v>
      </c>
      <c r="Q830" s="35">
        <f>_xlfn.XLOOKUP(Table7[[#This Row],[Merged Customer ID]],Table6_20[Merged Customer ID],Table6_20[Age])</f>
        <v>59.508333333333333</v>
      </c>
    </row>
    <row r="831" spans="1:17" x14ac:dyDescent="0.35">
      <c r="A831" s="23" t="s">
        <v>1541</v>
      </c>
      <c r="B831" s="23" t="str">
        <f>_xlfn.XLOOKUP(Table7[[#This Row],[Merged Customer ID]],Table2_1[Merged Customer ID],Table2_1[First Name])</f>
        <v>Gresh</v>
      </c>
      <c r="C831" s="23">
        <f>_xlfn.XLOOKUP(Table7[[#This Row],[Merged Customer ID]],Table3__3_16[Customer ID],Table3__3_16[BMI])</f>
        <v>35</v>
      </c>
      <c r="D831" s="23">
        <f>_xlfn.XLOOKUP(Table7[[#This Row],[Merged Customer ID]],Table3__3_16[Customer ID],Table3__3_16[HBA1C])</f>
        <v>4.13</v>
      </c>
      <c r="E831" s="22" t="str">
        <f>_xlfn.XLOOKUP(Table7[[#This Row],[Merged Customer ID]],Table3__3_16[Customer ID],Table3__3_16[Heart Issues])</f>
        <v>No</v>
      </c>
      <c r="F831" s="23" t="str">
        <f>_xlfn.XLOOKUP(Table7[[#This Row],[Merged Customer ID]],Table3__3_16[Customer ID],Table3__3_16[Any Transplants])</f>
        <v>No</v>
      </c>
      <c r="G831" s="23" t="str">
        <f>_xlfn.XLOOKUP(Table7[[#This Row],[Merged Customer ID]],Table3__3_16[Customer ID],Table3__3_16[Cancer history])</f>
        <v>No</v>
      </c>
      <c r="H831" s="23">
        <f>_xlfn.XLOOKUP(Table7[[#This Row],[Merged Customer ID]],Table3__3_16[Customer ID],Table3__3_16[NumberOfMajorSurgeries])</f>
        <v>2</v>
      </c>
      <c r="I831" s="23" t="str">
        <f>_xlfn.XLOOKUP(Table7[[#This Row],[Merged Customer ID]],Table3__3_16[Customer ID],Table3__3_16[smoker])</f>
        <v>No</v>
      </c>
      <c r="J831" s="23" t="str">
        <f>_xlfn.XLOOKUP(Table7[[#This Row],[Merged Customer ID]],Table3__3_16[Customer ID],Table3__3_16[Weight Status])</f>
        <v>Obesity</v>
      </c>
      <c r="K831" s="23" t="str">
        <f>_xlfn.XLOOKUP(Table7[[#This Row],[Merged Customer ID]],Table3__3_16[Customer ID],Table3__3_16[Sugar Status])</f>
        <v>Normal</v>
      </c>
      <c r="L831" s="26">
        <f>_xlfn.XLOOKUP(Table7[[#This Row],[Merged Customer ID]],Table6_20[Merged Customer ID],Table6_20[Date of Birth])</f>
        <v>26579</v>
      </c>
      <c r="M831" s="30">
        <f>_xlfn.XLOOKUP(Table7[[#This Row],[Merged Customer ID]],Table6_20[Merged Customer ID],Table6_20[charges],"0",0)</f>
        <v>12776.05</v>
      </c>
      <c r="N831" s="30" t="str">
        <f>_xlfn.XLOOKUP(Table7[[#This Row],[Merged Customer ID]],Table6_20[Merged Customer ID],Table6_20[Hospital tier])</f>
        <v>tier - 3</v>
      </c>
      <c r="O831" s="30" t="str">
        <f>_xlfn.XLOOKUP(Table7[[#This Row],[Merged Customer ID]],Table6_20[Merged Customer ID],Table6_20[City tier])</f>
        <v>tier - 3</v>
      </c>
      <c r="P831" s="30" t="str">
        <f>_xlfn.XLOOKUP(Table7[[#This Row],[Merged Customer ID]],Table6_20[Merged Customer ID],Table6_20[State ID])</f>
        <v>R1026</v>
      </c>
      <c r="Q831" s="36">
        <f>_xlfn.XLOOKUP(Table7[[#This Row],[Merged Customer ID]],Table6_20[Merged Customer ID],Table6_20[Age])</f>
        <v>50.669444444444444</v>
      </c>
    </row>
    <row r="832" spans="1:17" x14ac:dyDescent="0.35">
      <c r="A832" s="22" t="s">
        <v>1540</v>
      </c>
      <c r="B832" s="22" t="str">
        <f>_xlfn.XLOOKUP(Table7[[#This Row],[Merged Customer ID]],Table2_1[Merged Customer ID],Table2_1[First Name])</f>
        <v>Anis</v>
      </c>
      <c r="C832" s="22">
        <f>_xlfn.XLOOKUP(Table7[[#This Row],[Merged Customer ID]],Table3__3_16[Customer ID],Table3__3_16[BMI])</f>
        <v>36.24</v>
      </c>
      <c r="D832" s="22">
        <f>_xlfn.XLOOKUP(Table7[[#This Row],[Merged Customer ID]],Table3__3_16[Customer ID],Table3__3_16[HBA1C])</f>
        <v>8.3800000000000008</v>
      </c>
      <c r="E832" s="22" t="str">
        <f>_xlfn.XLOOKUP(Table7[[#This Row],[Merged Customer ID]],Table3__3_16[Customer ID],Table3__3_16[Heart Issues])</f>
        <v>Yes</v>
      </c>
      <c r="F832" s="22" t="str">
        <f>_xlfn.XLOOKUP(Table7[[#This Row],[Merged Customer ID]],Table3__3_16[Customer ID],Table3__3_16[Any Transplants])</f>
        <v>No</v>
      </c>
      <c r="G832" s="22" t="str">
        <f>_xlfn.XLOOKUP(Table7[[#This Row],[Merged Customer ID]],Table3__3_16[Customer ID],Table3__3_16[Cancer history])</f>
        <v>No</v>
      </c>
      <c r="H832" s="22">
        <f>_xlfn.XLOOKUP(Table7[[#This Row],[Merged Customer ID]],Table3__3_16[Customer ID],Table3__3_16[NumberOfMajorSurgeries])</f>
        <v>1</v>
      </c>
      <c r="I832" s="22" t="str">
        <f>_xlfn.XLOOKUP(Table7[[#This Row],[Merged Customer ID]],Table3__3_16[Customer ID],Table3__3_16[smoker])</f>
        <v>No</v>
      </c>
      <c r="J832" s="22" t="str">
        <f>_xlfn.XLOOKUP(Table7[[#This Row],[Merged Customer ID]],Table3__3_16[Customer ID],Table3__3_16[Weight Status])</f>
        <v>Obesity</v>
      </c>
      <c r="K832" s="22" t="str">
        <f>_xlfn.XLOOKUP(Table7[[#This Row],[Merged Customer ID]],Table3__3_16[Customer ID],Table3__3_16[Sugar Status])</f>
        <v>Diabetes</v>
      </c>
      <c r="L832" s="25">
        <f>_xlfn.XLOOKUP(Table7[[#This Row],[Merged Customer ID]],Table6_20[Merged Customer ID],Table6_20[Date of Birth])</f>
        <v>27662</v>
      </c>
      <c r="M832" s="29">
        <f>_xlfn.XLOOKUP(Table7[[#This Row],[Merged Customer ID]],Table6_20[Merged Customer ID],Table6_20[charges],"0",0)</f>
        <v>12770.27</v>
      </c>
      <c r="N832" s="29" t="str">
        <f>_xlfn.XLOOKUP(Table7[[#This Row],[Merged Customer ID]],Table6_20[Merged Customer ID],Table6_20[Hospital tier])</f>
        <v>tier - 3</v>
      </c>
      <c r="O832" s="29" t="str">
        <f>_xlfn.XLOOKUP(Table7[[#This Row],[Merged Customer ID]],Table6_20[Merged Customer ID],Table6_20[City tier])</f>
        <v>tier - 3</v>
      </c>
      <c r="P832" s="29" t="str">
        <f>_xlfn.XLOOKUP(Table7[[#This Row],[Merged Customer ID]],Table6_20[Merged Customer ID],Table6_20[State ID])</f>
        <v>R1021</v>
      </c>
      <c r="Q832" s="35">
        <f>_xlfn.XLOOKUP(Table7[[#This Row],[Merged Customer ID]],Table6_20[Merged Customer ID],Table6_20[Age])</f>
        <v>47.702777777777776</v>
      </c>
    </row>
    <row r="833" spans="1:17" x14ac:dyDescent="0.35">
      <c r="A833" s="23" t="s">
        <v>1539</v>
      </c>
      <c r="B833" s="23" t="str">
        <f>_xlfn.XLOOKUP(Table7[[#This Row],[Merged Customer ID]],Table2_1[Merged Customer ID],Table2_1[First Name])</f>
        <v>Swartz</v>
      </c>
      <c r="C833" s="23">
        <f>_xlfn.XLOOKUP(Table7[[#This Row],[Merged Customer ID]],Table3__3_16[Customer ID],Table3__3_16[BMI])</f>
        <v>36.954999999999998</v>
      </c>
      <c r="D833" s="23">
        <f>_xlfn.XLOOKUP(Table7[[#This Row],[Merged Customer ID]],Table3__3_16[Customer ID],Table3__3_16[HBA1C])</f>
        <v>8.07</v>
      </c>
      <c r="E833" s="22" t="str">
        <f>_xlfn.XLOOKUP(Table7[[#This Row],[Merged Customer ID]],Table3__3_16[Customer ID],Table3__3_16[Heart Issues])</f>
        <v>No</v>
      </c>
      <c r="F833" s="23" t="str">
        <f>_xlfn.XLOOKUP(Table7[[#This Row],[Merged Customer ID]],Table3__3_16[Customer ID],Table3__3_16[Any Transplants])</f>
        <v>No</v>
      </c>
      <c r="G833" s="23" t="str">
        <f>_xlfn.XLOOKUP(Table7[[#This Row],[Merged Customer ID]],Table3__3_16[Customer ID],Table3__3_16[Cancer history])</f>
        <v>No</v>
      </c>
      <c r="H833" s="23">
        <f>_xlfn.XLOOKUP(Table7[[#This Row],[Merged Customer ID]],Table3__3_16[Customer ID],Table3__3_16[NumberOfMajorSurgeries])</f>
        <v>0</v>
      </c>
      <c r="I833" s="23" t="str">
        <f>_xlfn.XLOOKUP(Table7[[#This Row],[Merged Customer ID]],Table3__3_16[Customer ID],Table3__3_16[smoker])</f>
        <v>No</v>
      </c>
      <c r="J833" s="23" t="str">
        <f>_xlfn.XLOOKUP(Table7[[#This Row],[Merged Customer ID]],Table3__3_16[Customer ID],Table3__3_16[Weight Status])</f>
        <v>Obesity</v>
      </c>
      <c r="K833" s="23" t="str">
        <f>_xlfn.XLOOKUP(Table7[[#This Row],[Merged Customer ID]],Table3__3_16[Customer ID],Table3__3_16[Sugar Status])</f>
        <v>Diabetes</v>
      </c>
      <c r="L833" s="26">
        <f>_xlfn.XLOOKUP(Table7[[#This Row],[Merged Customer ID]],Table6_20[Merged Customer ID],Table6_20[Date of Birth])</f>
        <v>22920</v>
      </c>
      <c r="M833" s="30">
        <f>_xlfn.XLOOKUP(Table7[[#This Row],[Merged Customer ID]],Table6_20[Merged Customer ID],Table6_20[charges],"0",0)</f>
        <v>12741.17</v>
      </c>
      <c r="N833" s="30" t="str">
        <f>_xlfn.XLOOKUP(Table7[[#This Row],[Merged Customer ID]],Table6_20[Merged Customer ID],Table6_20[Hospital tier])</f>
        <v>tier - 3</v>
      </c>
      <c r="O833" s="30" t="str">
        <f>_xlfn.XLOOKUP(Table7[[#This Row],[Merged Customer ID]],Table6_20[Merged Customer ID],Table6_20[City tier])</f>
        <v>tier - 1</v>
      </c>
      <c r="P833" s="30" t="str">
        <f>_xlfn.XLOOKUP(Table7[[#This Row],[Merged Customer ID]],Table6_20[Merged Customer ID],Table6_20[State ID])</f>
        <v>R1017</v>
      </c>
      <c r="Q833" s="36">
        <f>_xlfn.XLOOKUP(Table7[[#This Row],[Merged Customer ID]],Table6_20[Merged Customer ID],Table6_20[Age])</f>
        <v>60.68611111111111</v>
      </c>
    </row>
    <row r="834" spans="1:17" x14ac:dyDescent="0.35">
      <c r="A834" s="22" t="s">
        <v>1538</v>
      </c>
      <c r="B834" s="22" t="str">
        <f>_xlfn.XLOOKUP(Table7[[#This Row],[Merged Customer ID]],Table2_1[Merged Customer ID],Table2_1[First Name])</f>
        <v>Schluneker</v>
      </c>
      <c r="C834" s="22">
        <f>_xlfn.XLOOKUP(Table7[[#This Row],[Merged Customer ID]],Table3__3_16[Customer ID],Table3__3_16[BMI])</f>
        <v>29.64</v>
      </c>
      <c r="D834" s="22">
        <f>_xlfn.XLOOKUP(Table7[[#This Row],[Merged Customer ID]],Table3__3_16[Customer ID],Table3__3_16[HBA1C])</f>
        <v>8.9499999999999993</v>
      </c>
      <c r="E834" s="22" t="str">
        <f>_xlfn.XLOOKUP(Table7[[#This Row],[Merged Customer ID]],Table3__3_16[Customer ID],Table3__3_16[Heart Issues])</f>
        <v>No</v>
      </c>
      <c r="F834" s="22" t="str">
        <f>_xlfn.XLOOKUP(Table7[[#This Row],[Merged Customer ID]],Table3__3_16[Customer ID],Table3__3_16[Any Transplants])</f>
        <v>No</v>
      </c>
      <c r="G834" s="22" t="str">
        <f>_xlfn.XLOOKUP(Table7[[#This Row],[Merged Customer ID]],Table3__3_16[Customer ID],Table3__3_16[Cancer history])</f>
        <v>No</v>
      </c>
      <c r="H834" s="22">
        <f>_xlfn.XLOOKUP(Table7[[#This Row],[Merged Customer ID]],Table3__3_16[Customer ID],Table3__3_16[NumberOfMajorSurgeries])</f>
        <v>0</v>
      </c>
      <c r="I834" s="22" t="str">
        <f>_xlfn.XLOOKUP(Table7[[#This Row],[Merged Customer ID]],Table3__3_16[Customer ID],Table3__3_16[smoker])</f>
        <v>No</v>
      </c>
      <c r="J834" s="22" t="str">
        <f>_xlfn.XLOOKUP(Table7[[#This Row],[Merged Customer ID]],Table3__3_16[Customer ID],Table3__3_16[Weight Status])</f>
        <v>Overweight</v>
      </c>
      <c r="K834" s="22" t="str">
        <f>_xlfn.XLOOKUP(Table7[[#This Row],[Merged Customer ID]],Table3__3_16[Customer ID],Table3__3_16[Sugar Status])</f>
        <v>Diabetes</v>
      </c>
      <c r="L834" s="25">
        <f>_xlfn.XLOOKUP(Table7[[#This Row],[Merged Customer ID]],Table6_20[Merged Customer ID],Table6_20[Date of Birth])</f>
        <v>22891</v>
      </c>
      <c r="M834" s="29">
        <f>_xlfn.XLOOKUP(Table7[[#This Row],[Merged Customer ID]],Table6_20[Merged Customer ID],Table6_20[charges],"0",0)</f>
        <v>12731</v>
      </c>
      <c r="N834" s="29" t="str">
        <f>_xlfn.XLOOKUP(Table7[[#This Row],[Merged Customer ID]],Table6_20[Merged Customer ID],Table6_20[Hospital tier])</f>
        <v>tier - 3</v>
      </c>
      <c r="O834" s="29" t="str">
        <f>_xlfn.XLOOKUP(Table7[[#This Row],[Merged Customer ID]],Table6_20[Merged Customer ID],Table6_20[City tier])</f>
        <v>tier - 3</v>
      </c>
      <c r="P834" s="29" t="str">
        <f>_xlfn.XLOOKUP(Table7[[#This Row],[Merged Customer ID]],Table6_20[Merged Customer ID],Table6_20[State ID])</f>
        <v>R1016</v>
      </c>
      <c r="Q834" s="35">
        <f>_xlfn.XLOOKUP(Table7[[#This Row],[Merged Customer ID]],Table6_20[Merged Customer ID],Table6_20[Age])</f>
        <v>60.766666666666666</v>
      </c>
    </row>
    <row r="835" spans="1:17" x14ac:dyDescent="0.35">
      <c r="A835" s="23" t="s">
        <v>1537</v>
      </c>
      <c r="B835" s="23" t="str">
        <f>_xlfn.XLOOKUP(Table7[[#This Row],[Merged Customer ID]],Table2_1[Merged Customer ID],Table2_1[First Name])</f>
        <v>Bellemare</v>
      </c>
      <c r="C835" s="23">
        <f>_xlfn.XLOOKUP(Table7[[#This Row],[Merged Customer ID]],Table3__3_16[Customer ID],Table3__3_16[BMI])</f>
        <v>42.74</v>
      </c>
      <c r="D835" s="23">
        <f>_xlfn.XLOOKUP(Table7[[#This Row],[Merged Customer ID]],Table3__3_16[Customer ID],Table3__3_16[HBA1C])</f>
        <v>6.31</v>
      </c>
      <c r="E835" s="22" t="str">
        <f>_xlfn.XLOOKUP(Table7[[#This Row],[Merged Customer ID]],Table3__3_16[Customer ID],Table3__3_16[Heart Issues])</f>
        <v>Yes</v>
      </c>
      <c r="F835" s="23" t="str">
        <f>_xlfn.XLOOKUP(Table7[[#This Row],[Merged Customer ID]],Table3__3_16[Customer ID],Table3__3_16[Any Transplants])</f>
        <v>No</v>
      </c>
      <c r="G835" s="23" t="str">
        <f>_xlfn.XLOOKUP(Table7[[#This Row],[Merged Customer ID]],Table3__3_16[Customer ID],Table3__3_16[Cancer history])</f>
        <v>No</v>
      </c>
      <c r="H835" s="23">
        <f>_xlfn.XLOOKUP(Table7[[#This Row],[Merged Customer ID]],Table3__3_16[Customer ID],Table3__3_16[NumberOfMajorSurgeries])</f>
        <v>1</v>
      </c>
      <c r="I835" s="23" t="str">
        <f>_xlfn.XLOOKUP(Table7[[#This Row],[Merged Customer ID]],Table3__3_16[Customer ID],Table3__3_16[smoker])</f>
        <v>No</v>
      </c>
      <c r="J835" s="23" t="str">
        <f>_xlfn.XLOOKUP(Table7[[#This Row],[Merged Customer ID]],Table3__3_16[Customer ID],Table3__3_16[Weight Status])</f>
        <v>Obesity</v>
      </c>
      <c r="K835" s="23" t="str">
        <f>_xlfn.XLOOKUP(Table7[[#This Row],[Merged Customer ID]],Table3__3_16[Customer ID],Table3__3_16[Sugar Status])</f>
        <v>Prediabetes</v>
      </c>
      <c r="L835" s="26">
        <f>_xlfn.XLOOKUP(Table7[[#This Row],[Merged Customer ID]],Table6_20[Merged Customer ID],Table6_20[Date of Birth])</f>
        <v>32341</v>
      </c>
      <c r="M835" s="30">
        <f>_xlfn.XLOOKUP(Table7[[#This Row],[Merged Customer ID]],Table6_20[Merged Customer ID],Table6_20[charges],"0",0)</f>
        <v>12718.21</v>
      </c>
      <c r="N835" s="30" t="str">
        <f>_xlfn.XLOOKUP(Table7[[#This Row],[Merged Customer ID]],Table6_20[Merged Customer ID],Table6_20[Hospital tier])</f>
        <v>tier - 3</v>
      </c>
      <c r="O835" s="30" t="str">
        <f>_xlfn.XLOOKUP(Table7[[#This Row],[Merged Customer ID]],Table6_20[Merged Customer ID],Table6_20[City tier])</f>
        <v>tier - 1</v>
      </c>
      <c r="P835" s="30" t="str">
        <f>_xlfn.XLOOKUP(Table7[[#This Row],[Merged Customer ID]],Table6_20[Merged Customer ID],Table6_20[State ID])</f>
        <v>R1026</v>
      </c>
      <c r="Q835" s="36">
        <f>_xlfn.XLOOKUP(Table7[[#This Row],[Merged Customer ID]],Table6_20[Merged Customer ID],Table6_20[Age])</f>
        <v>34.891666666666666</v>
      </c>
    </row>
    <row r="836" spans="1:17" x14ac:dyDescent="0.35">
      <c r="A836" s="22" t="s">
        <v>1536</v>
      </c>
      <c r="B836" s="22" t="str">
        <f>_xlfn.XLOOKUP(Table7[[#This Row],[Merged Customer ID]],Table2_1[Merged Customer ID],Table2_1[First Name])</f>
        <v>Vitalo</v>
      </c>
      <c r="C836" s="22">
        <f>_xlfn.XLOOKUP(Table7[[#This Row],[Merged Customer ID]],Table3__3_16[Customer ID],Table3__3_16[BMI])</f>
        <v>36.130000000000003</v>
      </c>
      <c r="D836" s="22">
        <f>_xlfn.XLOOKUP(Table7[[#This Row],[Merged Customer ID]],Table3__3_16[Customer ID],Table3__3_16[HBA1C])</f>
        <v>7.19</v>
      </c>
      <c r="E836" s="22" t="str">
        <f>_xlfn.XLOOKUP(Table7[[#This Row],[Merged Customer ID]],Table3__3_16[Customer ID],Table3__3_16[Heart Issues])</f>
        <v>Yes</v>
      </c>
      <c r="F836" s="22" t="str">
        <f>_xlfn.XLOOKUP(Table7[[#This Row],[Merged Customer ID]],Table3__3_16[Customer ID],Table3__3_16[Any Transplants])</f>
        <v>No</v>
      </c>
      <c r="G836" s="22" t="str">
        <f>_xlfn.XLOOKUP(Table7[[#This Row],[Merged Customer ID]],Table3__3_16[Customer ID],Table3__3_16[Cancer history])</f>
        <v>No</v>
      </c>
      <c r="H836" s="22">
        <f>_xlfn.XLOOKUP(Table7[[#This Row],[Merged Customer ID]],Table3__3_16[Customer ID],Table3__3_16[NumberOfMajorSurgeries])</f>
        <v>2</v>
      </c>
      <c r="I836" s="22" t="str">
        <f>_xlfn.XLOOKUP(Table7[[#This Row],[Merged Customer ID]],Table3__3_16[Customer ID],Table3__3_16[smoker])</f>
        <v>No</v>
      </c>
      <c r="J836" s="22" t="str">
        <f>_xlfn.XLOOKUP(Table7[[#This Row],[Merged Customer ID]],Table3__3_16[Customer ID],Table3__3_16[Weight Status])</f>
        <v>Obesity</v>
      </c>
      <c r="K836" s="22" t="str">
        <f>_xlfn.XLOOKUP(Table7[[#This Row],[Merged Customer ID]],Table3__3_16[Customer ID],Table3__3_16[Sugar Status])</f>
        <v>Diabetes</v>
      </c>
      <c r="L836" s="25">
        <f>_xlfn.XLOOKUP(Table7[[#This Row],[Merged Customer ID]],Table6_20[Merged Customer ID],Table6_20[Date of Birth])</f>
        <v>25757</v>
      </c>
      <c r="M836" s="29">
        <f>_xlfn.XLOOKUP(Table7[[#This Row],[Merged Customer ID]],Table6_20[Merged Customer ID],Table6_20[charges],"0",0)</f>
        <v>12713</v>
      </c>
      <c r="N836" s="29" t="str">
        <f>_xlfn.XLOOKUP(Table7[[#This Row],[Merged Customer ID]],Table6_20[Merged Customer ID],Table6_20[Hospital tier])</f>
        <v>tier - 3</v>
      </c>
      <c r="O836" s="29" t="str">
        <f>_xlfn.XLOOKUP(Table7[[#This Row],[Merged Customer ID]],Table6_20[Merged Customer ID],Table6_20[City tier])</f>
        <v>tier - 1</v>
      </c>
      <c r="P836" s="29" t="str">
        <f>_xlfn.XLOOKUP(Table7[[#This Row],[Merged Customer ID]],Table6_20[Merged Customer ID],Table6_20[State ID])</f>
        <v>R1011</v>
      </c>
      <c r="Q836" s="35">
        <f>_xlfn.XLOOKUP(Table7[[#This Row],[Merged Customer ID]],Table6_20[Merged Customer ID],Table6_20[Age])</f>
        <v>52.916666666666664</v>
      </c>
    </row>
    <row r="837" spans="1:17" x14ac:dyDescent="0.35">
      <c r="A837" s="23" t="s">
        <v>1535</v>
      </c>
      <c r="B837" s="23" t="str">
        <f>_xlfn.XLOOKUP(Table7[[#This Row],[Merged Customer ID]],Table2_1[Merged Customer ID],Table2_1[First Name])</f>
        <v>Hamilton</v>
      </c>
      <c r="C837" s="23">
        <f>_xlfn.XLOOKUP(Table7[[#This Row],[Merged Customer ID]],Table3__3_16[Customer ID],Table3__3_16[BMI])</f>
        <v>31.55</v>
      </c>
      <c r="D837" s="23">
        <f>_xlfn.XLOOKUP(Table7[[#This Row],[Merged Customer ID]],Table3__3_16[Customer ID],Table3__3_16[HBA1C])</f>
        <v>6.11</v>
      </c>
      <c r="E837" s="22" t="str">
        <f>_xlfn.XLOOKUP(Table7[[#This Row],[Merged Customer ID]],Table3__3_16[Customer ID],Table3__3_16[Heart Issues])</f>
        <v>Yes</v>
      </c>
      <c r="F837" s="23" t="str">
        <f>_xlfn.XLOOKUP(Table7[[#This Row],[Merged Customer ID]],Table3__3_16[Customer ID],Table3__3_16[Any Transplants])</f>
        <v>No</v>
      </c>
      <c r="G837" s="23" t="str">
        <f>_xlfn.XLOOKUP(Table7[[#This Row],[Merged Customer ID]],Table3__3_16[Customer ID],Table3__3_16[Cancer history])</f>
        <v>No</v>
      </c>
      <c r="H837" s="23">
        <f>_xlfn.XLOOKUP(Table7[[#This Row],[Merged Customer ID]],Table3__3_16[Customer ID],Table3__3_16[NumberOfMajorSurgeries])</f>
        <v>1</v>
      </c>
      <c r="I837" s="23" t="str">
        <f>_xlfn.XLOOKUP(Table7[[#This Row],[Merged Customer ID]],Table3__3_16[Customer ID],Table3__3_16[smoker])</f>
        <v>No</v>
      </c>
      <c r="J837" s="23" t="str">
        <f>_xlfn.XLOOKUP(Table7[[#This Row],[Merged Customer ID]],Table3__3_16[Customer ID],Table3__3_16[Weight Status])</f>
        <v>Obesity</v>
      </c>
      <c r="K837" s="23" t="str">
        <f>_xlfn.XLOOKUP(Table7[[#This Row],[Merged Customer ID]],Table3__3_16[Customer ID],Table3__3_16[Sugar Status])</f>
        <v>Prediabetes</v>
      </c>
      <c r="L837" s="26">
        <f>_xlfn.XLOOKUP(Table7[[#This Row],[Merged Customer ID]],Table6_20[Merged Customer ID],Table6_20[Date of Birth])</f>
        <v>23709</v>
      </c>
      <c r="M837" s="30">
        <f>_xlfn.XLOOKUP(Table7[[#This Row],[Merged Customer ID]],Table6_20[Merged Customer ID],Table6_20[charges],"0",0)</f>
        <v>12700.63</v>
      </c>
      <c r="N837" s="30" t="str">
        <f>_xlfn.XLOOKUP(Table7[[#This Row],[Merged Customer ID]],Table6_20[Merged Customer ID],Table6_20[Hospital tier])</f>
        <v>tier - 3</v>
      </c>
      <c r="O837" s="30" t="str">
        <f>_xlfn.XLOOKUP(Table7[[#This Row],[Merged Customer ID]],Table6_20[Merged Customer ID],Table6_20[City tier])</f>
        <v>tier - 3</v>
      </c>
      <c r="P837" s="30" t="str">
        <f>_xlfn.XLOOKUP(Table7[[#This Row],[Merged Customer ID]],Table6_20[Merged Customer ID],Table6_20[State ID])</f>
        <v>R1011</v>
      </c>
      <c r="Q837" s="36">
        <f>_xlfn.XLOOKUP(Table7[[#This Row],[Merged Customer ID]],Table6_20[Merged Customer ID],Table6_20[Age])</f>
        <v>58.527777777777779</v>
      </c>
    </row>
    <row r="838" spans="1:17" x14ac:dyDescent="0.35">
      <c r="A838" s="22" t="s">
        <v>1534</v>
      </c>
      <c r="B838" s="22" t="str">
        <f>_xlfn.XLOOKUP(Table7[[#This Row],[Merged Customer ID]],Table2_1[Merged Customer ID],Table2_1[First Name])</f>
        <v>Marshall</v>
      </c>
      <c r="C838" s="22">
        <f>_xlfn.XLOOKUP(Table7[[#This Row],[Merged Customer ID]],Table3__3_16[Customer ID],Table3__3_16[BMI])</f>
        <v>52.75</v>
      </c>
      <c r="D838" s="22">
        <f>_xlfn.XLOOKUP(Table7[[#This Row],[Merged Customer ID]],Table3__3_16[Customer ID],Table3__3_16[HBA1C])</f>
        <v>6.02</v>
      </c>
      <c r="E838" s="22" t="str">
        <f>_xlfn.XLOOKUP(Table7[[#This Row],[Merged Customer ID]],Table3__3_16[Customer ID],Table3__3_16[Heart Issues])</f>
        <v>No</v>
      </c>
      <c r="F838" s="22" t="str">
        <f>_xlfn.XLOOKUP(Table7[[#This Row],[Merged Customer ID]],Table3__3_16[Customer ID],Table3__3_16[Any Transplants])</f>
        <v>No</v>
      </c>
      <c r="G838" s="22" t="str">
        <f>_xlfn.XLOOKUP(Table7[[#This Row],[Merged Customer ID]],Table3__3_16[Customer ID],Table3__3_16[Cancer history])</f>
        <v>No</v>
      </c>
      <c r="H838" s="22">
        <f>_xlfn.XLOOKUP(Table7[[#This Row],[Merged Customer ID]],Table3__3_16[Customer ID],Table3__3_16[NumberOfMajorSurgeries])</f>
        <v>1</v>
      </c>
      <c r="I838" s="22" t="str">
        <f>_xlfn.XLOOKUP(Table7[[#This Row],[Merged Customer ID]],Table3__3_16[Customer ID],Table3__3_16[smoker])</f>
        <v>No</v>
      </c>
      <c r="J838" s="22" t="str">
        <f>_xlfn.XLOOKUP(Table7[[#This Row],[Merged Customer ID]],Table3__3_16[Customer ID],Table3__3_16[Weight Status])</f>
        <v>Obesity</v>
      </c>
      <c r="K838" s="22" t="str">
        <f>_xlfn.XLOOKUP(Table7[[#This Row],[Merged Customer ID]],Table3__3_16[Customer ID],Table3__3_16[Sugar Status])</f>
        <v>Prediabetes</v>
      </c>
      <c r="L838" s="25">
        <f>_xlfn.XLOOKUP(Table7[[#This Row],[Merged Customer ID]],Table6_20[Merged Customer ID],Table6_20[Date of Birth])</f>
        <v>33792</v>
      </c>
      <c r="M838" s="29">
        <f>_xlfn.XLOOKUP(Table7[[#This Row],[Merged Customer ID]],Table6_20[Merged Customer ID],Table6_20[charges],"0",0)</f>
        <v>12699.56</v>
      </c>
      <c r="N838" s="29" t="str">
        <f>_xlfn.XLOOKUP(Table7[[#This Row],[Merged Customer ID]],Table6_20[Merged Customer ID],Table6_20[Hospital tier])</f>
        <v>tier - 3</v>
      </c>
      <c r="O838" s="29" t="str">
        <f>_xlfn.XLOOKUP(Table7[[#This Row],[Merged Customer ID]],Table6_20[Merged Customer ID],Table6_20[City tier])</f>
        <v>tier - 2</v>
      </c>
      <c r="P838" s="29" t="str">
        <f>_xlfn.XLOOKUP(Table7[[#This Row],[Merged Customer ID]],Table6_20[Merged Customer ID],Table6_20[State ID])</f>
        <v>R1011</v>
      </c>
      <c r="Q838" s="35">
        <f>_xlfn.XLOOKUP(Table7[[#This Row],[Merged Customer ID]],Table6_20[Merged Customer ID],Table6_20[Age])</f>
        <v>30.919444444444444</v>
      </c>
    </row>
    <row r="839" spans="1:17" x14ac:dyDescent="0.35">
      <c r="A839" s="23" t="s">
        <v>1533</v>
      </c>
      <c r="B839" s="23" t="str">
        <f>_xlfn.XLOOKUP(Table7[[#This Row],[Merged Customer ID]],Table2_1[Merged Customer ID],Table2_1[First Name])</f>
        <v>Cale</v>
      </c>
      <c r="C839" s="23">
        <f>_xlfn.XLOOKUP(Table7[[#This Row],[Merged Customer ID]],Table3__3_16[Customer ID],Table3__3_16[BMI])</f>
        <v>36.67</v>
      </c>
      <c r="D839" s="23">
        <f>_xlfn.XLOOKUP(Table7[[#This Row],[Merged Customer ID]],Table3__3_16[Customer ID],Table3__3_16[HBA1C])</f>
        <v>11.86</v>
      </c>
      <c r="E839" s="22" t="str">
        <f>_xlfn.XLOOKUP(Table7[[#This Row],[Merged Customer ID]],Table3__3_16[Customer ID],Table3__3_16[Heart Issues])</f>
        <v>No</v>
      </c>
      <c r="F839" s="23" t="str">
        <f>_xlfn.XLOOKUP(Table7[[#This Row],[Merged Customer ID]],Table3__3_16[Customer ID],Table3__3_16[Any Transplants])</f>
        <v>No</v>
      </c>
      <c r="G839" s="23" t="str">
        <f>_xlfn.XLOOKUP(Table7[[#This Row],[Merged Customer ID]],Table3__3_16[Customer ID],Table3__3_16[Cancer history])</f>
        <v>No</v>
      </c>
      <c r="H839" s="23">
        <f>_xlfn.XLOOKUP(Table7[[#This Row],[Merged Customer ID]],Table3__3_16[Customer ID],Table3__3_16[NumberOfMajorSurgeries])</f>
        <v>0</v>
      </c>
      <c r="I839" s="23" t="str">
        <f>_xlfn.XLOOKUP(Table7[[#This Row],[Merged Customer ID]],Table3__3_16[Customer ID],Table3__3_16[smoker])</f>
        <v>No</v>
      </c>
      <c r="J839" s="23" t="str">
        <f>_xlfn.XLOOKUP(Table7[[#This Row],[Merged Customer ID]],Table3__3_16[Customer ID],Table3__3_16[Weight Status])</f>
        <v>Obesity</v>
      </c>
      <c r="K839" s="23" t="str">
        <f>_xlfn.XLOOKUP(Table7[[#This Row],[Merged Customer ID]],Table3__3_16[Customer ID],Table3__3_16[Sugar Status])</f>
        <v>Diabetes</v>
      </c>
      <c r="L839" s="26">
        <f>_xlfn.XLOOKUP(Table7[[#This Row],[Merged Customer ID]],Table6_20[Merged Customer ID],Table6_20[Date of Birth])</f>
        <v>27296</v>
      </c>
      <c r="M839" s="30">
        <f>_xlfn.XLOOKUP(Table7[[#This Row],[Merged Customer ID]],Table6_20[Merged Customer ID],Table6_20[charges],"0",0)</f>
        <v>12697.48</v>
      </c>
      <c r="N839" s="30" t="str">
        <f>_xlfn.XLOOKUP(Table7[[#This Row],[Merged Customer ID]],Table6_20[Merged Customer ID],Table6_20[Hospital tier])</f>
        <v>tier - 3</v>
      </c>
      <c r="O839" s="30" t="str">
        <f>_xlfn.XLOOKUP(Table7[[#This Row],[Merged Customer ID]],Table6_20[Merged Customer ID],Table6_20[City tier])</f>
        <v>tier - 3</v>
      </c>
      <c r="P839" s="30" t="str">
        <f>_xlfn.XLOOKUP(Table7[[#This Row],[Merged Customer ID]],Table6_20[Merged Customer ID],Table6_20[State ID])</f>
        <v>R1021</v>
      </c>
      <c r="Q839" s="36">
        <f>_xlfn.XLOOKUP(Table7[[#This Row],[Merged Customer ID]],Table6_20[Merged Customer ID],Table6_20[Age])</f>
        <v>48.705555555555556</v>
      </c>
    </row>
    <row r="840" spans="1:17" x14ac:dyDescent="0.35">
      <c r="A840" s="22" t="s">
        <v>1532</v>
      </c>
      <c r="B840" s="22" t="str">
        <f>_xlfn.XLOOKUP(Table7[[#This Row],[Merged Customer ID]],Table2_1[Merged Customer ID],Table2_1[First Name])</f>
        <v>Pittaway</v>
      </c>
      <c r="C840" s="22">
        <f>_xlfn.XLOOKUP(Table7[[#This Row],[Merged Customer ID]],Table3__3_16[Customer ID],Table3__3_16[BMI])</f>
        <v>38.06</v>
      </c>
      <c r="D840" s="22">
        <f>_xlfn.XLOOKUP(Table7[[#This Row],[Merged Customer ID]],Table3__3_16[Customer ID],Table3__3_16[HBA1C])</f>
        <v>8.25</v>
      </c>
      <c r="E840" s="22" t="str">
        <f>_xlfn.XLOOKUP(Table7[[#This Row],[Merged Customer ID]],Table3__3_16[Customer ID],Table3__3_16[Heart Issues])</f>
        <v>No</v>
      </c>
      <c r="F840" s="22" t="str">
        <f>_xlfn.XLOOKUP(Table7[[#This Row],[Merged Customer ID]],Table3__3_16[Customer ID],Table3__3_16[Any Transplants])</f>
        <v>No</v>
      </c>
      <c r="G840" s="22" t="str">
        <f>_xlfn.XLOOKUP(Table7[[#This Row],[Merged Customer ID]],Table3__3_16[Customer ID],Table3__3_16[Cancer history])</f>
        <v>No</v>
      </c>
      <c r="H840" s="22">
        <f>_xlfn.XLOOKUP(Table7[[#This Row],[Merged Customer ID]],Table3__3_16[Customer ID],Table3__3_16[NumberOfMajorSurgeries])</f>
        <v>0</v>
      </c>
      <c r="I840" s="22" t="str">
        <f>_xlfn.XLOOKUP(Table7[[#This Row],[Merged Customer ID]],Table3__3_16[Customer ID],Table3__3_16[smoker])</f>
        <v>No</v>
      </c>
      <c r="J840" s="22" t="str">
        <f>_xlfn.XLOOKUP(Table7[[#This Row],[Merged Customer ID]],Table3__3_16[Customer ID],Table3__3_16[Weight Status])</f>
        <v>Obesity</v>
      </c>
      <c r="K840" s="22" t="str">
        <f>_xlfn.XLOOKUP(Table7[[#This Row],[Merged Customer ID]],Table3__3_16[Customer ID],Table3__3_16[Sugar Status])</f>
        <v>Diabetes</v>
      </c>
      <c r="L840" s="25">
        <f>_xlfn.XLOOKUP(Table7[[#This Row],[Merged Customer ID]],Table6_20[Merged Customer ID],Table6_20[Date of Birth])</f>
        <v>22885</v>
      </c>
      <c r="M840" s="29">
        <f>_xlfn.XLOOKUP(Table7[[#This Row],[Merged Customer ID]],Table6_20[Merged Customer ID],Table6_20[charges],"0",0)</f>
        <v>12648.7</v>
      </c>
      <c r="N840" s="29" t="str">
        <f>_xlfn.XLOOKUP(Table7[[#This Row],[Merged Customer ID]],Table6_20[Merged Customer ID],Table6_20[Hospital tier])</f>
        <v>tier - 3</v>
      </c>
      <c r="O840" s="29" t="str">
        <f>_xlfn.XLOOKUP(Table7[[#This Row],[Merged Customer ID]],Table6_20[Merged Customer ID],Table6_20[City tier])</f>
        <v>tier - 2</v>
      </c>
      <c r="P840" s="29" t="str">
        <f>_xlfn.XLOOKUP(Table7[[#This Row],[Merged Customer ID]],Table6_20[Merged Customer ID],Table6_20[State ID])</f>
        <v>R1013</v>
      </c>
      <c r="Q840" s="35">
        <f>_xlfn.XLOOKUP(Table7[[#This Row],[Merged Customer ID]],Table6_20[Merged Customer ID],Table6_20[Age])</f>
        <v>60.780555555555559</v>
      </c>
    </row>
    <row r="841" spans="1:17" x14ac:dyDescent="0.35">
      <c r="A841" s="23" t="s">
        <v>1531</v>
      </c>
      <c r="B841" s="23" t="str">
        <f>_xlfn.XLOOKUP(Table7[[#This Row],[Merged Customer ID]],Table2_1[Merged Customer ID],Table2_1[First Name])</f>
        <v>Bill</v>
      </c>
      <c r="C841" s="23">
        <f>_xlfn.XLOOKUP(Table7[[#This Row],[Merged Customer ID]],Table3__3_16[Customer ID],Table3__3_16[BMI])</f>
        <v>38</v>
      </c>
      <c r="D841" s="23">
        <f>_xlfn.XLOOKUP(Table7[[#This Row],[Merged Customer ID]],Table3__3_16[Customer ID],Table3__3_16[HBA1C])</f>
        <v>8.1300000000000008</v>
      </c>
      <c r="E841" s="22" t="str">
        <f>_xlfn.XLOOKUP(Table7[[#This Row],[Merged Customer ID]],Table3__3_16[Customer ID],Table3__3_16[Heart Issues])</f>
        <v>No</v>
      </c>
      <c r="F841" s="23" t="str">
        <f>_xlfn.XLOOKUP(Table7[[#This Row],[Merged Customer ID]],Table3__3_16[Customer ID],Table3__3_16[Any Transplants])</f>
        <v>No</v>
      </c>
      <c r="G841" s="23" t="str">
        <f>_xlfn.XLOOKUP(Table7[[#This Row],[Merged Customer ID]],Table3__3_16[Customer ID],Table3__3_16[Cancer history])</f>
        <v>No</v>
      </c>
      <c r="H841" s="23">
        <f>_xlfn.XLOOKUP(Table7[[#This Row],[Merged Customer ID]],Table3__3_16[Customer ID],Table3__3_16[NumberOfMajorSurgeries])</f>
        <v>0</v>
      </c>
      <c r="I841" s="23" t="str">
        <f>_xlfn.XLOOKUP(Table7[[#This Row],[Merged Customer ID]],Table3__3_16[Customer ID],Table3__3_16[smoker])</f>
        <v>No</v>
      </c>
      <c r="J841" s="23" t="str">
        <f>_xlfn.XLOOKUP(Table7[[#This Row],[Merged Customer ID]],Table3__3_16[Customer ID],Table3__3_16[Weight Status])</f>
        <v>Obesity</v>
      </c>
      <c r="K841" s="23" t="str">
        <f>_xlfn.XLOOKUP(Table7[[#This Row],[Merged Customer ID]],Table3__3_16[Customer ID],Table3__3_16[Sugar Status])</f>
        <v>Diabetes</v>
      </c>
      <c r="L841" s="26">
        <f>_xlfn.XLOOKUP(Table7[[#This Row],[Merged Customer ID]],Table6_20[Merged Customer ID],Table6_20[Date of Birth])</f>
        <v>23999</v>
      </c>
      <c r="M841" s="30">
        <f>_xlfn.XLOOKUP(Table7[[#This Row],[Merged Customer ID]],Table6_20[Merged Customer ID],Table6_20[charges],"0",0)</f>
        <v>12646.21</v>
      </c>
      <c r="N841" s="30" t="str">
        <f>_xlfn.XLOOKUP(Table7[[#This Row],[Merged Customer ID]],Table6_20[Merged Customer ID],Table6_20[Hospital tier])</f>
        <v>tier - 3</v>
      </c>
      <c r="O841" s="30" t="str">
        <f>_xlfn.XLOOKUP(Table7[[#This Row],[Merged Customer ID]],Table6_20[Merged Customer ID],Table6_20[City tier])</f>
        <v>tier - 2</v>
      </c>
      <c r="P841" s="30" t="str">
        <f>_xlfn.XLOOKUP(Table7[[#This Row],[Merged Customer ID]],Table6_20[Merged Customer ID],Table6_20[State ID])</f>
        <v>R1011</v>
      </c>
      <c r="Q841" s="36">
        <f>_xlfn.XLOOKUP(Table7[[#This Row],[Merged Customer ID]],Table6_20[Merged Customer ID],Table6_20[Age])</f>
        <v>57.733333333333334</v>
      </c>
    </row>
    <row r="842" spans="1:17" x14ac:dyDescent="0.35">
      <c r="A842" s="22" t="s">
        <v>1530</v>
      </c>
      <c r="B842" s="22" t="str">
        <f>_xlfn.XLOOKUP(Table7[[#This Row],[Merged Customer ID]],Table2_1[Merged Customer ID],Table2_1[First Name])</f>
        <v>Antrim</v>
      </c>
      <c r="C842" s="22">
        <f>_xlfn.XLOOKUP(Table7[[#This Row],[Merged Customer ID]],Table3__3_16[Customer ID],Table3__3_16[BMI])</f>
        <v>35.1</v>
      </c>
      <c r="D842" s="22">
        <f>_xlfn.XLOOKUP(Table7[[#This Row],[Merged Customer ID]],Table3__3_16[Customer ID],Table3__3_16[HBA1C])</f>
        <v>10.1</v>
      </c>
      <c r="E842" s="22" t="str">
        <f>_xlfn.XLOOKUP(Table7[[#This Row],[Merged Customer ID]],Table3__3_16[Customer ID],Table3__3_16[Heart Issues])</f>
        <v>No</v>
      </c>
      <c r="F842" s="22" t="str">
        <f>_xlfn.XLOOKUP(Table7[[#This Row],[Merged Customer ID]],Table3__3_16[Customer ID],Table3__3_16[Any Transplants])</f>
        <v>No</v>
      </c>
      <c r="G842" s="22" t="str">
        <f>_xlfn.XLOOKUP(Table7[[#This Row],[Merged Customer ID]],Table3__3_16[Customer ID],Table3__3_16[Cancer history])</f>
        <v>No</v>
      </c>
      <c r="H842" s="22">
        <f>_xlfn.XLOOKUP(Table7[[#This Row],[Merged Customer ID]],Table3__3_16[Customer ID],Table3__3_16[NumberOfMajorSurgeries])</f>
        <v>0</v>
      </c>
      <c r="I842" s="22" t="str">
        <f>_xlfn.XLOOKUP(Table7[[#This Row],[Merged Customer ID]],Table3__3_16[Customer ID],Table3__3_16[smoker])</f>
        <v>No</v>
      </c>
      <c r="J842" s="22" t="str">
        <f>_xlfn.XLOOKUP(Table7[[#This Row],[Merged Customer ID]],Table3__3_16[Customer ID],Table3__3_16[Weight Status])</f>
        <v>Obesity</v>
      </c>
      <c r="K842" s="22" t="str">
        <f>_xlfn.XLOOKUP(Table7[[#This Row],[Merged Customer ID]],Table3__3_16[Customer ID],Table3__3_16[Sugar Status])</f>
        <v>Diabetes</v>
      </c>
      <c r="L842" s="25">
        <f>_xlfn.XLOOKUP(Table7[[#This Row],[Merged Customer ID]],Table6_20[Merged Customer ID],Table6_20[Date of Birth])</f>
        <v>22838</v>
      </c>
      <c r="M842" s="29">
        <f>_xlfn.XLOOKUP(Table7[[#This Row],[Merged Customer ID]],Table6_20[Merged Customer ID],Table6_20[charges],"0",0)</f>
        <v>12644.59</v>
      </c>
      <c r="N842" s="29" t="str">
        <f>_xlfn.XLOOKUP(Table7[[#This Row],[Merged Customer ID]],Table6_20[Merged Customer ID],Table6_20[Hospital tier])</f>
        <v>tier - 3</v>
      </c>
      <c r="O842" s="29" t="str">
        <f>_xlfn.XLOOKUP(Table7[[#This Row],[Merged Customer ID]],Table6_20[Merged Customer ID],Table6_20[City tier])</f>
        <v>tier - 2</v>
      </c>
      <c r="P842" s="29" t="str">
        <f>_xlfn.XLOOKUP(Table7[[#This Row],[Merged Customer ID]],Table6_20[Merged Customer ID],Table6_20[State ID])</f>
        <v>R1011</v>
      </c>
      <c r="Q842" s="35">
        <f>_xlfn.XLOOKUP(Table7[[#This Row],[Merged Customer ID]],Table6_20[Merged Customer ID],Table6_20[Age])</f>
        <v>60.908333333333331</v>
      </c>
    </row>
    <row r="843" spans="1:17" x14ac:dyDescent="0.35">
      <c r="A843" s="23" t="s">
        <v>1529</v>
      </c>
      <c r="B843" s="23" t="str">
        <f>_xlfn.XLOOKUP(Table7[[#This Row],[Merged Customer ID]],Table2_1[Merged Customer ID],Table2_1[First Name])</f>
        <v>Doolittle-Crider</v>
      </c>
      <c r="C843" s="23">
        <f>_xlfn.XLOOKUP(Table7[[#This Row],[Merged Customer ID]],Table3__3_16[Customer ID],Table3__3_16[BMI])</f>
        <v>33.82</v>
      </c>
      <c r="D843" s="23">
        <f>_xlfn.XLOOKUP(Table7[[#This Row],[Merged Customer ID]],Table3__3_16[Customer ID],Table3__3_16[HBA1C])</f>
        <v>5.89</v>
      </c>
      <c r="E843" s="22" t="str">
        <f>_xlfn.XLOOKUP(Table7[[#This Row],[Merged Customer ID]],Table3__3_16[Customer ID],Table3__3_16[Heart Issues])</f>
        <v>Yes</v>
      </c>
      <c r="F843" s="23" t="str">
        <f>_xlfn.XLOOKUP(Table7[[#This Row],[Merged Customer ID]],Table3__3_16[Customer ID],Table3__3_16[Any Transplants])</f>
        <v>No</v>
      </c>
      <c r="G843" s="23" t="str">
        <f>_xlfn.XLOOKUP(Table7[[#This Row],[Merged Customer ID]],Table3__3_16[Customer ID],Table3__3_16[Cancer history])</f>
        <v>No</v>
      </c>
      <c r="H843" s="23">
        <f>_xlfn.XLOOKUP(Table7[[#This Row],[Merged Customer ID]],Table3__3_16[Customer ID],Table3__3_16[NumberOfMajorSurgeries])</f>
        <v>2</v>
      </c>
      <c r="I843" s="23" t="str">
        <f>_xlfn.XLOOKUP(Table7[[#This Row],[Merged Customer ID]],Table3__3_16[Customer ID],Table3__3_16[smoker])</f>
        <v>No</v>
      </c>
      <c r="J843" s="23" t="str">
        <f>_xlfn.XLOOKUP(Table7[[#This Row],[Merged Customer ID]],Table3__3_16[Customer ID],Table3__3_16[Weight Status])</f>
        <v>Obesity</v>
      </c>
      <c r="K843" s="23" t="str">
        <f>_xlfn.XLOOKUP(Table7[[#This Row],[Merged Customer ID]],Table3__3_16[Customer ID],Table3__3_16[Sugar Status])</f>
        <v>Prediabetes</v>
      </c>
      <c r="L843" s="26">
        <f>_xlfn.XLOOKUP(Table7[[#This Row],[Merged Customer ID]],Table6_20[Merged Customer ID],Table6_20[Date of Birth])</f>
        <v>24458</v>
      </c>
      <c r="M843" s="30">
        <f>_xlfn.XLOOKUP(Table7[[#This Row],[Merged Customer ID]],Table6_20[Merged Customer ID],Table6_20[charges],"0",0)</f>
        <v>12643.38</v>
      </c>
      <c r="N843" s="30" t="str">
        <f>_xlfn.XLOOKUP(Table7[[#This Row],[Merged Customer ID]],Table6_20[Merged Customer ID],Table6_20[Hospital tier])</f>
        <v>tier - 3</v>
      </c>
      <c r="O843" s="30" t="str">
        <f>_xlfn.XLOOKUP(Table7[[#This Row],[Merged Customer ID]],Table6_20[Merged Customer ID],Table6_20[City tier])</f>
        <v>tier - 1</v>
      </c>
      <c r="P843" s="30" t="str">
        <f>_xlfn.XLOOKUP(Table7[[#This Row],[Merged Customer ID]],Table6_20[Merged Customer ID],Table6_20[State ID])</f>
        <v>R1012</v>
      </c>
      <c r="Q843" s="36">
        <f>_xlfn.XLOOKUP(Table7[[#This Row],[Merged Customer ID]],Table6_20[Merged Customer ID],Table6_20[Age])</f>
        <v>56.475000000000001</v>
      </c>
    </row>
    <row r="844" spans="1:17" x14ac:dyDescent="0.35">
      <c r="A844" s="22" t="s">
        <v>1528</v>
      </c>
      <c r="B844" s="22" t="str">
        <f>_xlfn.XLOOKUP(Table7[[#This Row],[Merged Customer ID]],Table2_1[Merged Customer ID],Table2_1[First Name])</f>
        <v>Ruhlman</v>
      </c>
      <c r="C844" s="22">
        <f>_xlfn.XLOOKUP(Table7[[#This Row],[Merged Customer ID]],Table3__3_16[Customer ID],Table3__3_16[BMI])</f>
        <v>37.43</v>
      </c>
      <c r="D844" s="22">
        <f>_xlfn.XLOOKUP(Table7[[#This Row],[Merged Customer ID]],Table3__3_16[Customer ID],Table3__3_16[HBA1C])</f>
        <v>4.97</v>
      </c>
      <c r="E844" s="22" t="str">
        <f>_xlfn.XLOOKUP(Table7[[#This Row],[Merged Customer ID]],Table3__3_16[Customer ID],Table3__3_16[Heart Issues])</f>
        <v>No</v>
      </c>
      <c r="F844" s="22" t="str">
        <f>_xlfn.XLOOKUP(Table7[[#This Row],[Merged Customer ID]],Table3__3_16[Customer ID],Table3__3_16[Any Transplants])</f>
        <v>No</v>
      </c>
      <c r="G844" s="22" t="str">
        <f>_xlfn.XLOOKUP(Table7[[#This Row],[Merged Customer ID]],Table3__3_16[Customer ID],Table3__3_16[Cancer history])</f>
        <v>No</v>
      </c>
      <c r="H844" s="22">
        <f>_xlfn.XLOOKUP(Table7[[#This Row],[Merged Customer ID]],Table3__3_16[Customer ID],Table3__3_16[NumberOfMajorSurgeries])</f>
        <v>2</v>
      </c>
      <c r="I844" s="22" t="str">
        <f>_xlfn.XLOOKUP(Table7[[#This Row],[Merged Customer ID]],Table3__3_16[Customer ID],Table3__3_16[smoker])</f>
        <v>No</v>
      </c>
      <c r="J844" s="22" t="str">
        <f>_xlfn.XLOOKUP(Table7[[#This Row],[Merged Customer ID]],Table3__3_16[Customer ID],Table3__3_16[Weight Status])</f>
        <v>Obesity</v>
      </c>
      <c r="K844" s="22" t="str">
        <f>_xlfn.XLOOKUP(Table7[[#This Row],[Merged Customer ID]],Table3__3_16[Customer ID],Table3__3_16[Sugar Status])</f>
        <v>Normal</v>
      </c>
      <c r="L844" s="25">
        <f>_xlfn.XLOOKUP(Table7[[#This Row],[Merged Customer ID]],Table6_20[Merged Customer ID],Table6_20[Date of Birth])</f>
        <v>26547</v>
      </c>
      <c r="M844" s="29">
        <f>_xlfn.XLOOKUP(Table7[[#This Row],[Merged Customer ID]],Table6_20[Merged Customer ID],Table6_20[charges],"0",0)</f>
        <v>12640.24</v>
      </c>
      <c r="N844" s="29" t="str">
        <f>_xlfn.XLOOKUP(Table7[[#This Row],[Merged Customer ID]],Table6_20[Merged Customer ID],Table6_20[Hospital tier])</f>
        <v>tier - 3</v>
      </c>
      <c r="O844" s="29" t="str">
        <f>_xlfn.XLOOKUP(Table7[[#This Row],[Merged Customer ID]],Table6_20[Merged Customer ID],Table6_20[City tier])</f>
        <v>tier - 1</v>
      </c>
      <c r="P844" s="29" t="str">
        <f>_xlfn.XLOOKUP(Table7[[#This Row],[Merged Customer ID]],Table6_20[Merged Customer ID],Table6_20[State ID])</f>
        <v>R1011</v>
      </c>
      <c r="Q844" s="35">
        <f>_xlfn.XLOOKUP(Table7[[#This Row],[Merged Customer ID]],Table6_20[Merged Customer ID],Table6_20[Age])</f>
        <v>50.758333333333333</v>
      </c>
    </row>
    <row r="845" spans="1:17" x14ac:dyDescent="0.35">
      <c r="A845" s="23" t="s">
        <v>1527</v>
      </c>
      <c r="B845" s="23" t="str">
        <f>_xlfn.XLOOKUP(Table7[[#This Row],[Merged Customer ID]],Table2_1[Merged Customer ID],Table2_1[First Name])</f>
        <v>Anderson</v>
      </c>
      <c r="C845" s="23">
        <f>_xlfn.XLOOKUP(Table7[[#This Row],[Merged Customer ID]],Table3__3_16[Customer ID],Table3__3_16[BMI])</f>
        <v>30.5</v>
      </c>
      <c r="D845" s="23">
        <f>_xlfn.XLOOKUP(Table7[[#This Row],[Merged Customer ID]],Table3__3_16[Customer ID],Table3__3_16[HBA1C])</f>
        <v>9.9</v>
      </c>
      <c r="E845" s="22" t="str">
        <f>_xlfn.XLOOKUP(Table7[[#This Row],[Merged Customer ID]],Table3__3_16[Customer ID],Table3__3_16[Heart Issues])</f>
        <v>No</v>
      </c>
      <c r="F845" s="23" t="str">
        <f>_xlfn.XLOOKUP(Table7[[#This Row],[Merged Customer ID]],Table3__3_16[Customer ID],Table3__3_16[Any Transplants])</f>
        <v>No</v>
      </c>
      <c r="G845" s="23" t="str">
        <f>_xlfn.XLOOKUP(Table7[[#This Row],[Merged Customer ID]],Table3__3_16[Customer ID],Table3__3_16[Cancer history])</f>
        <v>No</v>
      </c>
      <c r="H845" s="23">
        <f>_xlfn.XLOOKUP(Table7[[#This Row],[Merged Customer ID]],Table3__3_16[Customer ID],Table3__3_16[NumberOfMajorSurgeries])</f>
        <v>0</v>
      </c>
      <c r="I845" s="23" t="str">
        <f>_xlfn.XLOOKUP(Table7[[#This Row],[Merged Customer ID]],Table3__3_16[Customer ID],Table3__3_16[smoker])</f>
        <v>No</v>
      </c>
      <c r="J845" s="23" t="str">
        <f>_xlfn.XLOOKUP(Table7[[#This Row],[Merged Customer ID]],Table3__3_16[Customer ID],Table3__3_16[Weight Status])</f>
        <v>Obesity</v>
      </c>
      <c r="K845" s="23" t="str">
        <f>_xlfn.XLOOKUP(Table7[[#This Row],[Merged Customer ID]],Table3__3_16[Customer ID],Table3__3_16[Sugar Status])</f>
        <v>Diabetes</v>
      </c>
      <c r="L845" s="26">
        <f>_xlfn.XLOOKUP(Table7[[#This Row],[Merged Customer ID]],Table6_20[Merged Customer ID],Table6_20[Date of Birth])</f>
        <v>22849</v>
      </c>
      <c r="M845" s="30">
        <f>_xlfn.XLOOKUP(Table7[[#This Row],[Merged Customer ID]],Table6_20[Merged Customer ID],Table6_20[charges],"0",0)</f>
        <v>12638.2</v>
      </c>
      <c r="N845" s="30" t="str">
        <f>_xlfn.XLOOKUP(Table7[[#This Row],[Merged Customer ID]],Table6_20[Merged Customer ID],Table6_20[Hospital tier])</f>
        <v>tier - 3</v>
      </c>
      <c r="O845" s="30" t="str">
        <f>_xlfn.XLOOKUP(Table7[[#This Row],[Merged Customer ID]],Table6_20[Merged Customer ID],Table6_20[City tier])</f>
        <v>tier - 1</v>
      </c>
      <c r="P845" s="30" t="str">
        <f>_xlfn.XLOOKUP(Table7[[#This Row],[Merged Customer ID]],Table6_20[Merged Customer ID],Table6_20[State ID])</f>
        <v>R1011</v>
      </c>
      <c r="Q845" s="36">
        <f>_xlfn.XLOOKUP(Table7[[#This Row],[Merged Customer ID]],Table6_20[Merged Customer ID],Table6_20[Age])</f>
        <v>60.87777777777778</v>
      </c>
    </row>
    <row r="846" spans="1:17" x14ac:dyDescent="0.35">
      <c r="A846" s="22" t="s">
        <v>1526</v>
      </c>
      <c r="B846" s="22" t="str">
        <f>_xlfn.XLOOKUP(Table7[[#This Row],[Merged Customer ID]],Table2_1[Merged Customer ID],Table2_1[First Name])</f>
        <v>Uchiyama</v>
      </c>
      <c r="C846" s="22">
        <f>_xlfn.XLOOKUP(Table7[[#This Row],[Merged Customer ID]],Table3__3_16[Customer ID],Table3__3_16[BMI])</f>
        <v>24.53</v>
      </c>
      <c r="D846" s="22">
        <f>_xlfn.XLOOKUP(Table7[[#This Row],[Merged Customer ID]],Table3__3_16[Customer ID],Table3__3_16[HBA1C])</f>
        <v>9.0500000000000007</v>
      </c>
      <c r="E846" s="22" t="str">
        <f>_xlfn.XLOOKUP(Table7[[#This Row],[Merged Customer ID]],Table3__3_16[Customer ID],Table3__3_16[Heart Issues])</f>
        <v>No</v>
      </c>
      <c r="F846" s="22" t="str">
        <f>_xlfn.XLOOKUP(Table7[[#This Row],[Merged Customer ID]],Table3__3_16[Customer ID],Table3__3_16[Any Transplants])</f>
        <v>No</v>
      </c>
      <c r="G846" s="22" t="str">
        <f>_xlfn.XLOOKUP(Table7[[#This Row],[Merged Customer ID]],Table3__3_16[Customer ID],Table3__3_16[Cancer history])</f>
        <v>No</v>
      </c>
      <c r="H846" s="22">
        <f>_xlfn.XLOOKUP(Table7[[#This Row],[Merged Customer ID]],Table3__3_16[Customer ID],Table3__3_16[NumberOfMajorSurgeries])</f>
        <v>0</v>
      </c>
      <c r="I846" s="22" t="str">
        <f>_xlfn.XLOOKUP(Table7[[#This Row],[Merged Customer ID]],Table3__3_16[Customer ID],Table3__3_16[smoker])</f>
        <v>No</v>
      </c>
      <c r="J846" s="22" t="str">
        <f>_xlfn.XLOOKUP(Table7[[#This Row],[Merged Customer ID]],Table3__3_16[Customer ID],Table3__3_16[Weight Status])</f>
        <v>Normal Weight</v>
      </c>
      <c r="K846" s="22" t="str">
        <f>_xlfn.XLOOKUP(Table7[[#This Row],[Merged Customer ID]],Table3__3_16[Customer ID],Table3__3_16[Sugar Status])</f>
        <v>Diabetes</v>
      </c>
      <c r="L846" s="25">
        <f>_xlfn.XLOOKUP(Table7[[#This Row],[Merged Customer ID]],Table6_20[Merged Customer ID],Table6_20[Date of Birth])</f>
        <v>22972</v>
      </c>
      <c r="M846" s="29">
        <f>_xlfn.XLOOKUP(Table7[[#This Row],[Merged Customer ID]],Table6_20[Merged Customer ID],Table6_20[charges],"0",0)</f>
        <v>12629.9</v>
      </c>
      <c r="N846" s="29" t="str">
        <f>_xlfn.XLOOKUP(Table7[[#This Row],[Merged Customer ID]],Table6_20[Merged Customer ID],Table6_20[Hospital tier])</f>
        <v>tier - 3</v>
      </c>
      <c r="O846" s="29" t="str">
        <f>_xlfn.XLOOKUP(Table7[[#This Row],[Merged Customer ID]],Table6_20[Merged Customer ID],Table6_20[City tier])</f>
        <v>tier - 3</v>
      </c>
      <c r="P846" s="29" t="str">
        <f>_xlfn.XLOOKUP(Table7[[#This Row],[Merged Customer ID]],Table6_20[Merged Customer ID],Table6_20[State ID])</f>
        <v>R1013</v>
      </c>
      <c r="Q846" s="35">
        <f>_xlfn.XLOOKUP(Table7[[#This Row],[Merged Customer ID]],Table6_20[Merged Customer ID],Table6_20[Age])</f>
        <v>60.544444444444444</v>
      </c>
    </row>
    <row r="847" spans="1:17" x14ac:dyDescent="0.35">
      <c r="A847" s="23" t="s">
        <v>1525</v>
      </c>
      <c r="B847" s="23" t="str">
        <f>_xlfn.XLOOKUP(Table7[[#This Row],[Merged Customer ID]],Table2_1[Merged Customer ID],Table2_1[First Name])</f>
        <v>Desota</v>
      </c>
      <c r="C847" s="23">
        <f>_xlfn.XLOOKUP(Table7[[#This Row],[Merged Customer ID]],Table3__3_16[Customer ID],Table3__3_16[BMI])</f>
        <v>25.74</v>
      </c>
      <c r="D847" s="23">
        <f>_xlfn.XLOOKUP(Table7[[#This Row],[Merged Customer ID]],Table3__3_16[Customer ID],Table3__3_16[HBA1C])</f>
        <v>10.93</v>
      </c>
      <c r="E847" s="22" t="str">
        <f>_xlfn.XLOOKUP(Table7[[#This Row],[Merged Customer ID]],Table3__3_16[Customer ID],Table3__3_16[Heart Issues])</f>
        <v>No</v>
      </c>
      <c r="F847" s="23" t="str">
        <f>_xlfn.XLOOKUP(Table7[[#This Row],[Merged Customer ID]],Table3__3_16[Customer ID],Table3__3_16[Any Transplants])</f>
        <v>No</v>
      </c>
      <c r="G847" s="23" t="str">
        <f>_xlfn.XLOOKUP(Table7[[#This Row],[Merged Customer ID]],Table3__3_16[Customer ID],Table3__3_16[Cancer history])</f>
        <v>No</v>
      </c>
      <c r="H847" s="23">
        <f>_xlfn.XLOOKUP(Table7[[#This Row],[Merged Customer ID]],Table3__3_16[Customer ID],Table3__3_16[NumberOfMajorSurgeries])</f>
        <v>0</v>
      </c>
      <c r="I847" s="23" t="str">
        <f>_xlfn.XLOOKUP(Table7[[#This Row],[Merged Customer ID]],Table3__3_16[Customer ID],Table3__3_16[smoker])</f>
        <v>No</v>
      </c>
      <c r="J847" s="23" t="str">
        <f>_xlfn.XLOOKUP(Table7[[#This Row],[Merged Customer ID]],Table3__3_16[Customer ID],Table3__3_16[Weight Status])</f>
        <v>Overweight</v>
      </c>
      <c r="K847" s="23" t="str">
        <f>_xlfn.XLOOKUP(Table7[[#This Row],[Merged Customer ID]],Table3__3_16[Customer ID],Table3__3_16[Sugar Status])</f>
        <v>Diabetes</v>
      </c>
      <c r="L847" s="26">
        <f>_xlfn.XLOOKUP(Table7[[#This Row],[Merged Customer ID]],Table6_20[Merged Customer ID],Table6_20[Date of Birth])</f>
        <v>24019</v>
      </c>
      <c r="M847" s="30">
        <f>_xlfn.XLOOKUP(Table7[[#This Row],[Merged Customer ID]],Table6_20[Merged Customer ID],Table6_20[charges],"0",0)</f>
        <v>12629.17</v>
      </c>
      <c r="N847" s="30" t="str">
        <f>_xlfn.XLOOKUP(Table7[[#This Row],[Merged Customer ID]],Table6_20[Merged Customer ID],Table6_20[Hospital tier])</f>
        <v>tier - 3</v>
      </c>
      <c r="O847" s="30" t="str">
        <f>_xlfn.XLOOKUP(Table7[[#This Row],[Merged Customer ID]],Table6_20[Merged Customer ID],Table6_20[City tier])</f>
        <v>tier - 1</v>
      </c>
      <c r="P847" s="30" t="str">
        <f>_xlfn.XLOOKUP(Table7[[#This Row],[Merged Customer ID]],Table6_20[Merged Customer ID],Table6_20[State ID])</f>
        <v>R1013</v>
      </c>
      <c r="Q847" s="36">
        <f>_xlfn.XLOOKUP(Table7[[#This Row],[Merged Customer ID]],Table6_20[Merged Customer ID],Table6_20[Age])</f>
        <v>57.677777777777777</v>
      </c>
    </row>
    <row r="848" spans="1:17" x14ac:dyDescent="0.35">
      <c r="A848" s="22" t="s">
        <v>1524</v>
      </c>
      <c r="B848" s="22" t="str">
        <f>_xlfn.XLOOKUP(Table7[[#This Row],[Merged Customer ID]],Table2_1[Merged Customer ID],Table2_1[First Name])</f>
        <v>Edmonds</v>
      </c>
      <c r="C848" s="22">
        <f>_xlfn.XLOOKUP(Table7[[#This Row],[Merged Customer ID]],Table3__3_16[Customer ID],Table3__3_16[BMI])</f>
        <v>34.08</v>
      </c>
      <c r="D848" s="22">
        <f>_xlfn.XLOOKUP(Table7[[#This Row],[Merged Customer ID]],Table3__3_16[Customer ID],Table3__3_16[HBA1C])</f>
        <v>7.58</v>
      </c>
      <c r="E848" s="22" t="str">
        <f>_xlfn.XLOOKUP(Table7[[#This Row],[Merged Customer ID]],Table3__3_16[Customer ID],Table3__3_16[Heart Issues])</f>
        <v>Yes</v>
      </c>
      <c r="F848" s="22" t="str">
        <f>_xlfn.XLOOKUP(Table7[[#This Row],[Merged Customer ID]],Table3__3_16[Customer ID],Table3__3_16[Any Transplants])</f>
        <v>No</v>
      </c>
      <c r="G848" s="22" t="str">
        <f>_xlfn.XLOOKUP(Table7[[#This Row],[Merged Customer ID]],Table3__3_16[Customer ID],Table3__3_16[Cancer history])</f>
        <v>No</v>
      </c>
      <c r="H848" s="22">
        <f>_xlfn.XLOOKUP(Table7[[#This Row],[Merged Customer ID]],Table3__3_16[Customer ID],Table3__3_16[NumberOfMajorSurgeries])</f>
        <v>2</v>
      </c>
      <c r="I848" s="22" t="str">
        <f>_xlfn.XLOOKUP(Table7[[#This Row],[Merged Customer ID]],Table3__3_16[Customer ID],Table3__3_16[smoker])</f>
        <v>No</v>
      </c>
      <c r="J848" s="22" t="str">
        <f>_xlfn.XLOOKUP(Table7[[#This Row],[Merged Customer ID]],Table3__3_16[Customer ID],Table3__3_16[Weight Status])</f>
        <v>Obesity</v>
      </c>
      <c r="K848" s="22" t="str">
        <f>_xlfn.XLOOKUP(Table7[[#This Row],[Merged Customer ID]],Table3__3_16[Customer ID],Table3__3_16[Sugar Status])</f>
        <v>Diabetes</v>
      </c>
      <c r="L848" s="25">
        <f>_xlfn.XLOOKUP(Table7[[#This Row],[Merged Customer ID]],Table6_20[Merged Customer ID],Table6_20[Date of Birth])</f>
        <v>25930</v>
      </c>
      <c r="M848" s="29">
        <f>_xlfn.XLOOKUP(Table7[[#This Row],[Merged Customer ID]],Table6_20[Merged Customer ID],Table6_20[charges],"0",0)</f>
        <v>12624.74</v>
      </c>
      <c r="N848" s="29" t="str">
        <f>_xlfn.XLOOKUP(Table7[[#This Row],[Merged Customer ID]],Table6_20[Merged Customer ID],Table6_20[Hospital tier])</f>
        <v>tier - 3</v>
      </c>
      <c r="O848" s="29" t="str">
        <f>_xlfn.XLOOKUP(Table7[[#This Row],[Merged Customer ID]],Table6_20[Merged Customer ID],Table6_20[City tier])</f>
        <v>tier - 1</v>
      </c>
      <c r="P848" s="29" t="str">
        <f>_xlfn.XLOOKUP(Table7[[#This Row],[Merged Customer ID]],Table6_20[Merged Customer ID],Table6_20[State ID])</f>
        <v>R1012</v>
      </c>
      <c r="Q848" s="35">
        <f>_xlfn.XLOOKUP(Table7[[#This Row],[Merged Customer ID]],Table6_20[Merged Customer ID],Table6_20[Age])</f>
        <v>52.444444444444443</v>
      </c>
    </row>
    <row r="849" spans="1:17" x14ac:dyDescent="0.35">
      <c r="A849" s="23" t="s">
        <v>1523</v>
      </c>
      <c r="B849" s="23" t="str">
        <f>_xlfn.XLOOKUP(Table7[[#This Row],[Merged Customer ID]],Table2_1[Merged Customer ID],Table2_1[First Name])</f>
        <v>Otto</v>
      </c>
      <c r="C849" s="23">
        <f>_xlfn.XLOOKUP(Table7[[#This Row],[Merged Customer ID]],Table3__3_16[Customer ID],Table3__3_16[BMI])</f>
        <v>31.35</v>
      </c>
      <c r="D849" s="23">
        <f>_xlfn.XLOOKUP(Table7[[#This Row],[Merged Customer ID]],Table3__3_16[Customer ID],Table3__3_16[HBA1C])</f>
        <v>11</v>
      </c>
      <c r="E849" s="22" t="str">
        <f>_xlfn.XLOOKUP(Table7[[#This Row],[Merged Customer ID]],Table3__3_16[Customer ID],Table3__3_16[Heart Issues])</f>
        <v>Yes</v>
      </c>
      <c r="F849" s="23" t="str">
        <f>_xlfn.XLOOKUP(Table7[[#This Row],[Merged Customer ID]],Table3__3_16[Customer ID],Table3__3_16[Any Transplants])</f>
        <v>No</v>
      </c>
      <c r="G849" s="23" t="str">
        <f>_xlfn.XLOOKUP(Table7[[#This Row],[Merged Customer ID]],Table3__3_16[Customer ID],Table3__3_16[Cancer history])</f>
        <v>Yes</v>
      </c>
      <c r="H849" s="23">
        <f>_xlfn.XLOOKUP(Table7[[#This Row],[Merged Customer ID]],Table3__3_16[Customer ID],Table3__3_16[NumberOfMajorSurgeries])</f>
        <v>1</v>
      </c>
      <c r="I849" s="23" t="str">
        <f>_xlfn.XLOOKUP(Table7[[#This Row],[Merged Customer ID]],Table3__3_16[Customer ID],Table3__3_16[smoker])</f>
        <v>No</v>
      </c>
      <c r="J849" s="23" t="str">
        <f>_xlfn.XLOOKUP(Table7[[#This Row],[Merged Customer ID]],Table3__3_16[Customer ID],Table3__3_16[Weight Status])</f>
        <v>Obesity</v>
      </c>
      <c r="K849" s="23" t="str">
        <f>_xlfn.XLOOKUP(Table7[[#This Row],[Merged Customer ID]],Table3__3_16[Customer ID],Table3__3_16[Sugar Status])</f>
        <v>Diabetes</v>
      </c>
      <c r="L849" s="26">
        <f>_xlfn.XLOOKUP(Table7[[#This Row],[Merged Customer ID]],Table6_20[Merged Customer ID],Table6_20[Date of Birth])</f>
        <v>23242</v>
      </c>
      <c r="M849" s="30">
        <f>_xlfn.XLOOKUP(Table7[[#This Row],[Merged Customer ID]],Table6_20[Merged Customer ID],Table6_20[charges],"0",0)</f>
        <v>12622.18</v>
      </c>
      <c r="N849" s="30" t="str">
        <f>_xlfn.XLOOKUP(Table7[[#This Row],[Merged Customer ID]],Table6_20[Merged Customer ID],Table6_20[Hospital tier])</f>
        <v>tier - 3</v>
      </c>
      <c r="O849" s="30" t="str">
        <f>_xlfn.XLOOKUP(Table7[[#This Row],[Merged Customer ID]],Table6_20[Merged Customer ID],Table6_20[City tier])</f>
        <v>tier - 1</v>
      </c>
      <c r="P849" s="30" t="str">
        <f>_xlfn.XLOOKUP(Table7[[#This Row],[Merged Customer ID]],Table6_20[Merged Customer ID],Table6_20[State ID])</f>
        <v>R1012</v>
      </c>
      <c r="Q849" s="36">
        <f>_xlfn.XLOOKUP(Table7[[#This Row],[Merged Customer ID]],Table6_20[Merged Customer ID],Table6_20[Age])</f>
        <v>59.802777777777777</v>
      </c>
    </row>
    <row r="850" spans="1:17" x14ac:dyDescent="0.35">
      <c r="A850" s="22" t="s">
        <v>1522</v>
      </c>
      <c r="B850" s="22" t="str">
        <f>_xlfn.XLOOKUP(Table7[[#This Row],[Merged Customer ID]],Table2_1[Merged Customer ID],Table2_1[First Name])</f>
        <v>Kurt</v>
      </c>
      <c r="C850" s="22">
        <f>_xlfn.XLOOKUP(Table7[[#This Row],[Merged Customer ID]],Table3__3_16[Customer ID],Table3__3_16[BMI])</f>
        <v>26.79</v>
      </c>
      <c r="D850" s="22">
        <f>_xlfn.XLOOKUP(Table7[[#This Row],[Merged Customer ID]],Table3__3_16[Customer ID],Table3__3_16[HBA1C])</f>
        <v>5.0599999999999996</v>
      </c>
      <c r="E850" s="22" t="str">
        <f>_xlfn.XLOOKUP(Table7[[#This Row],[Merged Customer ID]],Table3__3_16[Customer ID],Table3__3_16[Heart Issues])</f>
        <v>No</v>
      </c>
      <c r="F850" s="22" t="str">
        <f>_xlfn.XLOOKUP(Table7[[#This Row],[Merged Customer ID]],Table3__3_16[Customer ID],Table3__3_16[Any Transplants])</f>
        <v>No</v>
      </c>
      <c r="G850" s="22" t="str">
        <f>_xlfn.XLOOKUP(Table7[[#This Row],[Merged Customer ID]],Table3__3_16[Customer ID],Table3__3_16[Cancer history])</f>
        <v>No</v>
      </c>
      <c r="H850" s="22">
        <f>_xlfn.XLOOKUP(Table7[[#This Row],[Merged Customer ID]],Table3__3_16[Customer ID],Table3__3_16[NumberOfMajorSurgeries])</f>
        <v>1</v>
      </c>
      <c r="I850" s="22" t="str">
        <f>_xlfn.XLOOKUP(Table7[[#This Row],[Merged Customer ID]],Table3__3_16[Customer ID],Table3__3_16[smoker])</f>
        <v>No</v>
      </c>
      <c r="J850" s="22" t="str">
        <f>_xlfn.XLOOKUP(Table7[[#This Row],[Merged Customer ID]],Table3__3_16[Customer ID],Table3__3_16[Weight Status])</f>
        <v>Overweight</v>
      </c>
      <c r="K850" s="22" t="str">
        <f>_xlfn.XLOOKUP(Table7[[#This Row],[Merged Customer ID]],Table3__3_16[Customer ID],Table3__3_16[Sugar Status])</f>
        <v>Normal</v>
      </c>
      <c r="L850" s="25">
        <f>_xlfn.XLOOKUP(Table7[[#This Row],[Merged Customer ID]],Table6_20[Merged Customer ID],Table6_20[Date of Birth])</f>
        <v>36117</v>
      </c>
      <c r="M850" s="29">
        <f>_xlfn.XLOOKUP(Table7[[#This Row],[Merged Customer ID]],Table6_20[Merged Customer ID],Table6_20[charges],"0",0)</f>
        <v>12609.89</v>
      </c>
      <c r="N850" s="29" t="str">
        <f>_xlfn.XLOOKUP(Table7[[#This Row],[Merged Customer ID]],Table6_20[Merged Customer ID],Table6_20[Hospital tier])</f>
        <v>tier - 3</v>
      </c>
      <c r="O850" s="29" t="str">
        <f>_xlfn.XLOOKUP(Table7[[#This Row],[Merged Customer ID]],Table6_20[Merged Customer ID],Table6_20[City tier])</f>
        <v>tier - 3</v>
      </c>
      <c r="P850" s="29" t="str">
        <f>_xlfn.XLOOKUP(Table7[[#This Row],[Merged Customer ID]],Table6_20[Merged Customer ID],Table6_20[State ID])</f>
        <v>R1012</v>
      </c>
      <c r="Q850" s="35">
        <f>_xlfn.XLOOKUP(Table7[[#This Row],[Merged Customer ID]],Table6_20[Merged Customer ID],Table6_20[Age])</f>
        <v>24.555555555555557</v>
      </c>
    </row>
    <row r="851" spans="1:17" x14ac:dyDescent="0.35">
      <c r="A851" s="23" t="s">
        <v>1521</v>
      </c>
      <c r="B851" s="23" t="str">
        <f>_xlfn.XLOOKUP(Table7[[#This Row],[Merged Customer ID]],Table2_1[Merged Customer ID],Table2_1[First Name])</f>
        <v>Duhaime</v>
      </c>
      <c r="C851" s="23">
        <f>_xlfn.XLOOKUP(Table7[[#This Row],[Merged Customer ID]],Table3__3_16[Customer ID],Table3__3_16[BMI])</f>
        <v>42.78</v>
      </c>
      <c r="D851" s="23">
        <f>_xlfn.XLOOKUP(Table7[[#This Row],[Merged Customer ID]],Table3__3_16[Customer ID],Table3__3_16[HBA1C])</f>
        <v>6.11</v>
      </c>
      <c r="E851" s="22" t="str">
        <f>_xlfn.XLOOKUP(Table7[[#This Row],[Merged Customer ID]],Table3__3_16[Customer ID],Table3__3_16[Heart Issues])</f>
        <v>Yes</v>
      </c>
      <c r="F851" s="23" t="str">
        <f>_xlfn.XLOOKUP(Table7[[#This Row],[Merged Customer ID]],Table3__3_16[Customer ID],Table3__3_16[Any Transplants])</f>
        <v>No</v>
      </c>
      <c r="G851" s="23" t="str">
        <f>_xlfn.XLOOKUP(Table7[[#This Row],[Merged Customer ID]],Table3__3_16[Customer ID],Table3__3_16[Cancer history])</f>
        <v>No</v>
      </c>
      <c r="H851" s="23">
        <f>_xlfn.XLOOKUP(Table7[[#This Row],[Merged Customer ID]],Table3__3_16[Customer ID],Table3__3_16[NumberOfMajorSurgeries])</f>
        <v>1</v>
      </c>
      <c r="I851" s="23" t="str">
        <f>_xlfn.XLOOKUP(Table7[[#This Row],[Merged Customer ID]],Table3__3_16[Customer ID],Table3__3_16[smoker])</f>
        <v>No</v>
      </c>
      <c r="J851" s="23" t="str">
        <f>_xlfn.XLOOKUP(Table7[[#This Row],[Merged Customer ID]],Table3__3_16[Customer ID],Table3__3_16[Weight Status])</f>
        <v>Obesity</v>
      </c>
      <c r="K851" s="23" t="str">
        <f>_xlfn.XLOOKUP(Table7[[#This Row],[Merged Customer ID]],Table3__3_16[Customer ID],Table3__3_16[Sugar Status])</f>
        <v>Prediabetes</v>
      </c>
      <c r="L851" s="26">
        <f>_xlfn.XLOOKUP(Table7[[#This Row],[Merged Customer ID]],Table6_20[Merged Customer ID],Table6_20[Date of Birth])</f>
        <v>32366</v>
      </c>
      <c r="M851" s="30">
        <f>_xlfn.XLOOKUP(Table7[[#This Row],[Merged Customer ID]],Table6_20[Merged Customer ID],Table6_20[charges],"0",0)</f>
        <v>12600.46</v>
      </c>
      <c r="N851" s="30" t="str">
        <f>_xlfn.XLOOKUP(Table7[[#This Row],[Merged Customer ID]],Table6_20[Merged Customer ID],Table6_20[Hospital tier])</f>
        <v>tier - 3</v>
      </c>
      <c r="O851" s="30" t="str">
        <f>_xlfn.XLOOKUP(Table7[[#This Row],[Merged Customer ID]],Table6_20[Merged Customer ID],Table6_20[City tier])</f>
        <v>tier - 1</v>
      </c>
      <c r="P851" s="30" t="str">
        <f>_xlfn.XLOOKUP(Table7[[#This Row],[Merged Customer ID]],Table6_20[Merged Customer ID],Table6_20[State ID])</f>
        <v>R1023</v>
      </c>
      <c r="Q851" s="36">
        <f>_xlfn.XLOOKUP(Table7[[#This Row],[Merged Customer ID]],Table6_20[Merged Customer ID],Table6_20[Age])</f>
        <v>34.825000000000003</v>
      </c>
    </row>
    <row r="852" spans="1:17" x14ac:dyDescent="0.35">
      <c r="A852" s="22" t="s">
        <v>1520</v>
      </c>
      <c r="B852" s="22" t="str">
        <f>_xlfn.XLOOKUP(Table7[[#This Row],[Merged Customer ID]],Table2_1[Merged Customer ID],Table2_1[First Name])</f>
        <v>Swann</v>
      </c>
      <c r="C852" s="22">
        <f>_xlfn.XLOOKUP(Table7[[#This Row],[Merged Customer ID]],Table3__3_16[Customer ID],Table3__3_16[BMI])</f>
        <v>46.75</v>
      </c>
      <c r="D852" s="22">
        <f>_xlfn.XLOOKUP(Table7[[#This Row],[Merged Customer ID]],Table3__3_16[Customer ID],Table3__3_16[HBA1C])</f>
        <v>6.66</v>
      </c>
      <c r="E852" s="22" t="str">
        <f>_xlfn.XLOOKUP(Table7[[#This Row],[Merged Customer ID]],Table3__3_16[Customer ID],Table3__3_16[Heart Issues])</f>
        <v>Yes</v>
      </c>
      <c r="F852" s="22" t="str">
        <f>_xlfn.XLOOKUP(Table7[[#This Row],[Merged Customer ID]],Table3__3_16[Customer ID],Table3__3_16[Any Transplants])</f>
        <v>No</v>
      </c>
      <c r="G852" s="22" t="str">
        <f>_xlfn.XLOOKUP(Table7[[#This Row],[Merged Customer ID]],Table3__3_16[Customer ID],Table3__3_16[Cancer history])</f>
        <v>No</v>
      </c>
      <c r="H852" s="22">
        <f>_xlfn.XLOOKUP(Table7[[#This Row],[Merged Customer ID]],Table3__3_16[Customer ID],Table3__3_16[NumberOfMajorSurgeries])</f>
        <v>2</v>
      </c>
      <c r="I852" s="22" t="str">
        <f>_xlfn.XLOOKUP(Table7[[#This Row],[Merged Customer ID]],Table3__3_16[Customer ID],Table3__3_16[smoker])</f>
        <v>No</v>
      </c>
      <c r="J852" s="22" t="str">
        <f>_xlfn.XLOOKUP(Table7[[#This Row],[Merged Customer ID]],Table3__3_16[Customer ID],Table3__3_16[Weight Status])</f>
        <v>Obesity</v>
      </c>
      <c r="K852" s="22" t="str">
        <f>_xlfn.XLOOKUP(Table7[[#This Row],[Merged Customer ID]],Table3__3_16[Customer ID],Table3__3_16[Sugar Status])</f>
        <v>Diabetes</v>
      </c>
      <c r="L852" s="25">
        <f>_xlfn.XLOOKUP(Table7[[#This Row],[Merged Customer ID]],Table6_20[Merged Customer ID],Table6_20[Date of Birth])</f>
        <v>25737</v>
      </c>
      <c r="M852" s="29">
        <f>_xlfn.XLOOKUP(Table7[[#This Row],[Merged Customer ID]],Table6_20[Merged Customer ID],Table6_20[charges],"0",0)</f>
        <v>12592.53</v>
      </c>
      <c r="N852" s="29" t="str">
        <f>_xlfn.XLOOKUP(Table7[[#This Row],[Merged Customer ID]],Table6_20[Merged Customer ID],Table6_20[Hospital tier])</f>
        <v>tier - 3</v>
      </c>
      <c r="O852" s="29" t="str">
        <f>_xlfn.XLOOKUP(Table7[[#This Row],[Merged Customer ID]],Table6_20[Merged Customer ID],Table6_20[City tier])</f>
        <v>tier - 2</v>
      </c>
      <c r="P852" s="29" t="str">
        <f>_xlfn.XLOOKUP(Table7[[#This Row],[Merged Customer ID]],Table6_20[Merged Customer ID],Table6_20[State ID])</f>
        <v>R1013</v>
      </c>
      <c r="Q852" s="35">
        <f>_xlfn.XLOOKUP(Table7[[#This Row],[Merged Customer ID]],Table6_20[Merged Customer ID],Table6_20[Age])</f>
        <v>52.972222222222221</v>
      </c>
    </row>
    <row r="853" spans="1:17" x14ac:dyDescent="0.35">
      <c r="A853" s="23" t="s">
        <v>1519</v>
      </c>
      <c r="B853" s="23" t="str">
        <f>_xlfn.XLOOKUP(Table7[[#This Row],[Merged Customer ID]],Table2_1[Merged Customer ID],Table2_1[First Name])</f>
        <v>Burton</v>
      </c>
      <c r="C853" s="23">
        <f>_xlfn.XLOOKUP(Table7[[#This Row],[Merged Customer ID]],Table3__3_16[Customer ID],Table3__3_16[BMI])</f>
        <v>32.15</v>
      </c>
      <c r="D853" s="23">
        <f>_xlfn.XLOOKUP(Table7[[#This Row],[Merged Customer ID]],Table3__3_16[Customer ID],Table3__3_16[HBA1C])</f>
        <v>4.0199999999999996</v>
      </c>
      <c r="E853" s="22" t="str">
        <f>_xlfn.XLOOKUP(Table7[[#This Row],[Merged Customer ID]],Table3__3_16[Customer ID],Table3__3_16[Heart Issues])</f>
        <v>Yes</v>
      </c>
      <c r="F853" s="23" t="str">
        <f>_xlfn.XLOOKUP(Table7[[#This Row],[Merged Customer ID]],Table3__3_16[Customer ID],Table3__3_16[Any Transplants])</f>
        <v>No</v>
      </c>
      <c r="G853" s="23" t="str">
        <f>_xlfn.XLOOKUP(Table7[[#This Row],[Merged Customer ID]],Table3__3_16[Customer ID],Table3__3_16[Cancer history])</f>
        <v>Yes</v>
      </c>
      <c r="H853" s="23">
        <f>_xlfn.XLOOKUP(Table7[[#This Row],[Merged Customer ID]],Table3__3_16[Customer ID],Table3__3_16[NumberOfMajorSurgeries])</f>
        <v>1</v>
      </c>
      <c r="I853" s="23" t="str">
        <f>_xlfn.XLOOKUP(Table7[[#This Row],[Merged Customer ID]],Table3__3_16[Customer ID],Table3__3_16[smoker])</f>
        <v>No</v>
      </c>
      <c r="J853" s="23" t="str">
        <f>_xlfn.XLOOKUP(Table7[[#This Row],[Merged Customer ID]],Table3__3_16[Customer ID],Table3__3_16[Weight Status])</f>
        <v>Obesity</v>
      </c>
      <c r="K853" s="23" t="str">
        <f>_xlfn.XLOOKUP(Table7[[#This Row],[Merged Customer ID]],Table3__3_16[Customer ID],Table3__3_16[Sugar Status])</f>
        <v>Normal</v>
      </c>
      <c r="L853" s="26">
        <f>_xlfn.XLOOKUP(Table7[[#This Row],[Merged Customer ID]],Table6_20[Merged Customer ID],Table6_20[Date of Birth])</f>
        <v>25533</v>
      </c>
      <c r="M853" s="30">
        <f>_xlfn.XLOOKUP(Table7[[#This Row],[Merged Customer ID]],Table6_20[Merged Customer ID],Table6_20[charges],"0",0)</f>
        <v>12579.92</v>
      </c>
      <c r="N853" s="30" t="str">
        <f>_xlfn.XLOOKUP(Table7[[#This Row],[Merged Customer ID]],Table6_20[Merged Customer ID],Table6_20[Hospital tier])</f>
        <v>tier - 3</v>
      </c>
      <c r="O853" s="30" t="str">
        <f>_xlfn.XLOOKUP(Table7[[#This Row],[Merged Customer ID]],Table6_20[Merged Customer ID],Table6_20[City tier])</f>
        <v>tier - 1</v>
      </c>
      <c r="P853" s="30" t="str">
        <f>_xlfn.XLOOKUP(Table7[[#This Row],[Merged Customer ID]],Table6_20[Merged Customer ID],Table6_20[State ID])</f>
        <v>R1025</v>
      </c>
      <c r="Q853" s="36">
        <f>_xlfn.XLOOKUP(Table7[[#This Row],[Merged Customer ID]],Table6_20[Merged Customer ID],Table6_20[Age])</f>
        <v>53.533333333333331</v>
      </c>
    </row>
    <row r="854" spans="1:17" x14ac:dyDescent="0.35">
      <c r="A854" s="22" t="s">
        <v>1518</v>
      </c>
      <c r="B854" s="22" t="str">
        <f>_xlfn.XLOOKUP(Table7[[#This Row],[Merged Customer ID]],Table2_1[Merged Customer ID],Table2_1[First Name])</f>
        <v>Ricardi</v>
      </c>
      <c r="C854" s="22">
        <f>_xlfn.XLOOKUP(Table7[[#This Row],[Merged Customer ID]],Table3__3_16[Customer ID],Table3__3_16[BMI])</f>
        <v>43.4</v>
      </c>
      <c r="D854" s="22">
        <f>_xlfn.XLOOKUP(Table7[[#This Row],[Merged Customer ID]],Table3__3_16[Customer ID],Table3__3_16[HBA1C])</f>
        <v>8.81</v>
      </c>
      <c r="E854" s="22" t="str">
        <f>_xlfn.XLOOKUP(Table7[[#This Row],[Merged Customer ID]],Table3__3_16[Customer ID],Table3__3_16[Heart Issues])</f>
        <v>Yes</v>
      </c>
      <c r="F854" s="22" t="str">
        <f>_xlfn.XLOOKUP(Table7[[#This Row],[Merged Customer ID]],Table3__3_16[Customer ID],Table3__3_16[Any Transplants])</f>
        <v>No</v>
      </c>
      <c r="G854" s="22" t="str">
        <f>_xlfn.XLOOKUP(Table7[[#This Row],[Merged Customer ID]],Table3__3_16[Customer ID],Table3__3_16[Cancer history])</f>
        <v>No</v>
      </c>
      <c r="H854" s="22">
        <f>_xlfn.XLOOKUP(Table7[[#This Row],[Merged Customer ID]],Table3__3_16[Customer ID],Table3__3_16[NumberOfMajorSurgeries])</f>
        <v>2</v>
      </c>
      <c r="I854" s="22" t="str">
        <f>_xlfn.XLOOKUP(Table7[[#This Row],[Merged Customer ID]],Table3__3_16[Customer ID],Table3__3_16[smoker])</f>
        <v>No</v>
      </c>
      <c r="J854" s="22" t="str">
        <f>_xlfn.XLOOKUP(Table7[[#This Row],[Merged Customer ID]],Table3__3_16[Customer ID],Table3__3_16[Weight Status])</f>
        <v>Obesity</v>
      </c>
      <c r="K854" s="22" t="str">
        <f>_xlfn.XLOOKUP(Table7[[#This Row],[Merged Customer ID]],Table3__3_16[Customer ID],Table3__3_16[Sugar Status])</f>
        <v>Diabetes</v>
      </c>
      <c r="L854" s="25">
        <f>_xlfn.XLOOKUP(Table7[[#This Row],[Merged Customer ID]],Table6_20[Merged Customer ID],Table6_20[Date of Birth])</f>
        <v>22613</v>
      </c>
      <c r="M854" s="29">
        <f>_xlfn.XLOOKUP(Table7[[#This Row],[Merged Customer ID]],Table6_20[Merged Customer ID],Table6_20[charges],"0",0)</f>
        <v>12574.05</v>
      </c>
      <c r="N854" s="29" t="str">
        <f>_xlfn.XLOOKUP(Table7[[#This Row],[Merged Customer ID]],Table6_20[Merged Customer ID],Table6_20[Hospital tier])</f>
        <v>tier - 3</v>
      </c>
      <c r="O854" s="29" t="str">
        <f>_xlfn.XLOOKUP(Table7[[#This Row],[Merged Customer ID]],Table6_20[Merged Customer ID],Table6_20[City tier])</f>
        <v>tier - 1</v>
      </c>
      <c r="P854" s="29" t="str">
        <f>_xlfn.XLOOKUP(Table7[[#This Row],[Merged Customer ID]],Table6_20[Merged Customer ID],Table6_20[State ID])</f>
        <v>R1011</v>
      </c>
      <c r="Q854" s="35">
        <f>_xlfn.XLOOKUP(Table7[[#This Row],[Merged Customer ID]],Table6_20[Merged Customer ID],Table6_20[Age])</f>
        <v>61.527777777777779</v>
      </c>
    </row>
    <row r="855" spans="1:17" x14ac:dyDescent="0.35">
      <c r="A855" s="23" t="s">
        <v>1517</v>
      </c>
      <c r="B855" s="23" t="str">
        <f>_xlfn.XLOOKUP(Table7[[#This Row],[Merged Customer ID]],Table2_1[Merged Customer ID],Table2_1[First Name])</f>
        <v>Joslyn</v>
      </c>
      <c r="C855" s="23">
        <f>_xlfn.XLOOKUP(Table7[[#This Row],[Merged Customer ID]],Table3__3_16[Customer ID],Table3__3_16[BMI])</f>
        <v>31.57</v>
      </c>
      <c r="D855" s="23">
        <f>_xlfn.XLOOKUP(Table7[[#This Row],[Merged Customer ID]],Table3__3_16[Customer ID],Table3__3_16[HBA1C])</f>
        <v>7.92</v>
      </c>
      <c r="E855" s="22" t="str">
        <f>_xlfn.XLOOKUP(Table7[[#This Row],[Merged Customer ID]],Table3__3_16[Customer ID],Table3__3_16[Heart Issues])</f>
        <v>Yes</v>
      </c>
      <c r="F855" s="23" t="str">
        <f>_xlfn.XLOOKUP(Table7[[#This Row],[Merged Customer ID]],Table3__3_16[Customer ID],Table3__3_16[Any Transplants])</f>
        <v>No</v>
      </c>
      <c r="G855" s="23" t="str">
        <f>_xlfn.XLOOKUP(Table7[[#This Row],[Merged Customer ID]],Table3__3_16[Customer ID],Table3__3_16[Cancer history])</f>
        <v>No</v>
      </c>
      <c r="H855" s="23">
        <f>_xlfn.XLOOKUP(Table7[[#This Row],[Merged Customer ID]],Table3__3_16[Customer ID],Table3__3_16[NumberOfMajorSurgeries])</f>
        <v>2</v>
      </c>
      <c r="I855" s="23" t="str">
        <f>_xlfn.XLOOKUP(Table7[[#This Row],[Merged Customer ID]],Table3__3_16[Customer ID],Table3__3_16[smoker])</f>
        <v>No</v>
      </c>
      <c r="J855" s="23" t="str">
        <f>_xlfn.XLOOKUP(Table7[[#This Row],[Merged Customer ID]],Table3__3_16[Customer ID],Table3__3_16[Weight Status])</f>
        <v>Obesity</v>
      </c>
      <c r="K855" s="23" t="str">
        <f>_xlfn.XLOOKUP(Table7[[#This Row],[Merged Customer ID]],Table3__3_16[Customer ID],Table3__3_16[Sugar Status])</f>
        <v>Diabetes</v>
      </c>
      <c r="L855" s="26">
        <f>_xlfn.XLOOKUP(Table7[[#This Row],[Merged Customer ID]],Table6_20[Merged Customer ID],Table6_20[Date of Birth])</f>
        <v>22613</v>
      </c>
      <c r="M855" s="30">
        <f>_xlfn.XLOOKUP(Table7[[#This Row],[Merged Customer ID]],Table6_20[Merged Customer ID],Table6_20[charges],"0",0)</f>
        <v>12557.61</v>
      </c>
      <c r="N855" s="30" t="str">
        <f>_xlfn.XLOOKUP(Table7[[#This Row],[Merged Customer ID]],Table6_20[Merged Customer ID],Table6_20[Hospital tier])</f>
        <v>tier - 3</v>
      </c>
      <c r="O855" s="30" t="str">
        <f>_xlfn.XLOOKUP(Table7[[#This Row],[Merged Customer ID]],Table6_20[Merged Customer ID],Table6_20[City tier])</f>
        <v>tier - 3</v>
      </c>
      <c r="P855" s="30" t="str">
        <f>_xlfn.XLOOKUP(Table7[[#This Row],[Merged Customer ID]],Table6_20[Merged Customer ID],Table6_20[State ID])</f>
        <v>R1013</v>
      </c>
      <c r="Q855" s="36">
        <f>_xlfn.XLOOKUP(Table7[[#This Row],[Merged Customer ID]],Table6_20[Merged Customer ID],Table6_20[Age])</f>
        <v>61.527777777777779</v>
      </c>
    </row>
    <row r="856" spans="1:17" x14ac:dyDescent="0.35">
      <c r="A856" s="22" t="s">
        <v>1516</v>
      </c>
      <c r="B856" s="22" t="str">
        <f>_xlfn.XLOOKUP(Table7[[#This Row],[Merged Customer ID]],Table2_1[Merged Customer ID],Table2_1[First Name])</f>
        <v>Bennie</v>
      </c>
      <c r="C856" s="22">
        <f>_xlfn.XLOOKUP(Table7[[#This Row],[Merged Customer ID]],Table3__3_16[Customer ID],Table3__3_16[BMI])</f>
        <v>24.32</v>
      </c>
      <c r="D856" s="22">
        <f>_xlfn.XLOOKUP(Table7[[#This Row],[Merged Customer ID]],Table3__3_16[Customer ID],Table3__3_16[HBA1C])</f>
        <v>7.48</v>
      </c>
      <c r="E856" s="22" t="str">
        <f>_xlfn.XLOOKUP(Table7[[#This Row],[Merged Customer ID]],Table3__3_16[Customer ID],Table3__3_16[Heart Issues])</f>
        <v>No</v>
      </c>
      <c r="F856" s="22" t="str">
        <f>_xlfn.XLOOKUP(Table7[[#This Row],[Merged Customer ID]],Table3__3_16[Customer ID],Table3__3_16[Any Transplants])</f>
        <v>No</v>
      </c>
      <c r="G856" s="22" t="str">
        <f>_xlfn.XLOOKUP(Table7[[#This Row],[Merged Customer ID]],Table3__3_16[Customer ID],Table3__3_16[Cancer history])</f>
        <v>No</v>
      </c>
      <c r="H856" s="22">
        <f>_xlfn.XLOOKUP(Table7[[#This Row],[Merged Customer ID]],Table3__3_16[Customer ID],Table3__3_16[NumberOfMajorSurgeries])</f>
        <v>0</v>
      </c>
      <c r="I856" s="22" t="str">
        <f>_xlfn.XLOOKUP(Table7[[#This Row],[Merged Customer ID]],Table3__3_16[Customer ID],Table3__3_16[smoker])</f>
        <v>No</v>
      </c>
      <c r="J856" s="22" t="str">
        <f>_xlfn.XLOOKUP(Table7[[#This Row],[Merged Customer ID]],Table3__3_16[Customer ID],Table3__3_16[Weight Status])</f>
        <v>Normal Weight</v>
      </c>
      <c r="K856" s="22" t="str">
        <f>_xlfn.XLOOKUP(Table7[[#This Row],[Merged Customer ID]],Table3__3_16[Customer ID],Table3__3_16[Sugar Status])</f>
        <v>Diabetes</v>
      </c>
      <c r="L856" s="25">
        <f>_xlfn.XLOOKUP(Table7[[#This Row],[Merged Customer ID]],Table6_20[Merged Customer ID],Table6_20[Date of Birth])</f>
        <v>22935</v>
      </c>
      <c r="M856" s="29">
        <f>_xlfn.XLOOKUP(Table7[[#This Row],[Merged Customer ID]],Table6_20[Merged Customer ID],Table6_20[charges],"0",0)</f>
        <v>12523.6</v>
      </c>
      <c r="N856" s="29" t="str">
        <f>_xlfn.XLOOKUP(Table7[[#This Row],[Merged Customer ID]],Table6_20[Merged Customer ID],Table6_20[Hospital tier])</f>
        <v>tier - 3</v>
      </c>
      <c r="O856" s="29" t="str">
        <f>_xlfn.XLOOKUP(Table7[[#This Row],[Merged Customer ID]],Table6_20[Merged Customer ID],Table6_20[City tier])</f>
        <v>tier - 3</v>
      </c>
      <c r="P856" s="29" t="str">
        <f>_xlfn.XLOOKUP(Table7[[#This Row],[Merged Customer ID]],Table6_20[Merged Customer ID],Table6_20[State ID])</f>
        <v>R1012</v>
      </c>
      <c r="Q856" s="35">
        <f>_xlfn.XLOOKUP(Table7[[#This Row],[Merged Customer ID]],Table6_20[Merged Customer ID],Table6_20[Age])</f>
        <v>60.644444444444446</v>
      </c>
    </row>
    <row r="857" spans="1:17" x14ac:dyDescent="0.35">
      <c r="A857" s="23" t="s">
        <v>1515</v>
      </c>
      <c r="B857" s="23" t="str">
        <f>_xlfn.XLOOKUP(Table7[[#This Row],[Merged Customer ID]],Table2_1[Merged Customer ID],Table2_1[First Name])</f>
        <v>Kanyane</v>
      </c>
      <c r="C857" s="23">
        <f>_xlfn.XLOOKUP(Table7[[#This Row],[Merged Customer ID]],Table3__3_16[Customer ID],Table3__3_16[BMI])</f>
        <v>31.07</v>
      </c>
      <c r="D857" s="23">
        <f>_xlfn.XLOOKUP(Table7[[#This Row],[Merged Customer ID]],Table3__3_16[Customer ID],Table3__3_16[HBA1C])</f>
        <v>4.62</v>
      </c>
      <c r="E857" s="22" t="str">
        <f>_xlfn.XLOOKUP(Table7[[#This Row],[Merged Customer ID]],Table3__3_16[Customer ID],Table3__3_16[Heart Issues])</f>
        <v>Yes</v>
      </c>
      <c r="F857" s="23" t="str">
        <f>_xlfn.XLOOKUP(Table7[[#This Row],[Merged Customer ID]],Table3__3_16[Customer ID],Table3__3_16[Any Transplants])</f>
        <v>No</v>
      </c>
      <c r="G857" s="23" t="str">
        <f>_xlfn.XLOOKUP(Table7[[#This Row],[Merged Customer ID]],Table3__3_16[Customer ID],Table3__3_16[Cancer history])</f>
        <v>No</v>
      </c>
      <c r="H857" s="23">
        <f>_xlfn.XLOOKUP(Table7[[#This Row],[Merged Customer ID]],Table3__3_16[Customer ID],Table3__3_16[NumberOfMajorSurgeries])</f>
        <v>2</v>
      </c>
      <c r="I857" s="23" t="str">
        <f>_xlfn.XLOOKUP(Table7[[#This Row],[Merged Customer ID]],Table3__3_16[Customer ID],Table3__3_16[smoker])</f>
        <v>No</v>
      </c>
      <c r="J857" s="23" t="str">
        <f>_xlfn.XLOOKUP(Table7[[#This Row],[Merged Customer ID]],Table3__3_16[Customer ID],Table3__3_16[Weight Status])</f>
        <v>Obesity</v>
      </c>
      <c r="K857" s="23" t="str">
        <f>_xlfn.XLOOKUP(Table7[[#This Row],[Merged Customer ID]],Table3__3_16[Customer ID],Table3__3_16[Sugar Status])</f>
        <v>Normal</v>
      </c>
      <c r="L857" s="26">
        <f>_xlfn.XLOOKUP(Table7[[#This Row],[Merged Customer ID]],Table6_20[Merged Customer ID],Table6_20[Date of Birth])</f>
        <v>24300</v>
      </c>
      <c r="M857" s="30">
        <f>_xlfn.XLOOKUP(Table7[[#This Row],[Merged Customer ID]],Table6_20[Merged Customer ID],Table6_20[charges],"0",0)</f>
        <v>12499.88</v>
      </c>
      <c r="N857" s="30" t="str">
        <f>_xlfn.XLOOKUP(Table7[[#This Row],[Merged Customer ID]],Table6_20[Merged Customer ID],Table6_20[Hospital tier])</f>
        <v>tier - 3</v>
      </c>
      <c r="O857" s="30" t="str">
        <f>_xlfn.XLOOKUP(Table7[[#This Row],[Merged Customer ID]],Table6_20[Merged Customer ID],Table6_20[City tier])</f>
        <v>tier - 2</v>
      </c>
      <c r="P857" s="30" t="str">
        <f>_xlfn.XLOOKUP(Table7[[#This Row],[Merged Customer ID]],Table6_20[Merged Customer ID],Table6_20[State ID])</f>
        <v>R1012</v>
      </c>
      <c r="Q857" s="36">
        <f>_xlfn.XLOOKUP(Table7[[#This Row],[Merged Customer ID]],Table6_20[Merged Customer ID],Table6_20[Age])</f>
        <v>56.905555555555559</v>
      </c>
    </row>
    <row r="858" spans="1:17" x14ac:dyDescent="0.35">
      <c r="A858" s="22" t="s">
        <v>1514</v>
      </c>
      <c r="B858" s="22" t="str">
        <f>_xlfn.XLOOKUP(Table7[[#This Row],[Merged Customer ID]],Table2_1[Merged Customer ID],Table2_1[First Name])</f>
        <v>McFadden</v>
      </c>
      <c r="C858" s="22">
        <f>_xlfn.XLOOKUP(Table7[[#This Row],[Merged Customer ID]],Table3__3_16[Customer ID],Table3__3_16[BMI])</f>
        <v>35.814999999999998</v>
      </c>
      <c r="D858" s="22">
        <f>_xlfn.XLOOKUP(Table7[[#This Row],[Merged Customer ID]],Table3__3_16[Customer ID],Table3__3_16[HBA1C])</f>
        <v>8.4700000000000006</v>
      </c>
      <c r="E858" s="22" t="str">
        <f>_xlfn.XLOOKUP(Table7[[#This Row],[Merged Customer ID]],Table3__3_16[Customer ID],Table3__3_16[Heart Issues])</f>
        <v>No</v>
      </c>
      <c r="F858" s="22" t="str">
        <f>_xlfn.XLOOKUP(Table7[[#This Row],[Merged Customer ID]],Table3__3_16[Customer ID],Table3__3_16[Any Transplants])</f>
        <v>No</v>
      </c>
      <c r="G858" s="22" t="str">
        <f>_xlfn.XLOOKUP(Table7[[#This Row],[Merged Customer ID]],Table3__3_16[Customer ID],Table3__3_16[Cancer history])</f>
        <v>No</v>
      </c>
      <c r="H858" s="22">
        <f>_xlfn.XLOOKUP(Table7[[#This Row],[Merged Customer ID]],Table3__3_16[Customer ID],Table3__3_16[NumberOfMajorSurgeries])</f>
        <v>0</v>
      </c>
      <c r="I858" s="22" t="str">
        <f>_xlfn.XLOOKUP(Table7[[#This Row],[Merged Customer ID]],Table3__3_16[Customer ID],Table3__3_16[smoker])</f>
        <v>No</v>
      </c>
      <c r="J858" s="22" t="str">
        <f>_xlfn.XLOOKUP(Table7[[#This Row],[Merged Customer ID]],Table3__3_16[Customer ID],Table3__3_16[Weight Status])</f>
        <v>Obesity</v>
      </c>
      <c r="K858" s="22" t="str">
        <f>_xlfn.XLOOKUP(Table7[[#This Row],[Merged Customer ID]],Table3__3_16[Customer ID],Table3__3_16[Sugar Status])</f>
        <v>Diabetes</v>
      </c>
      <c r="L858" s="25">
        <f>_xlfn.XLOOKUP(Table7[[#This Row],[Merged Customer ID]],Table6_20[Merged Customer ID],Table6_20[Date of Birth])</f>
        <v>25175</v>
      </c>
      <c r="M858" s="29">
        <f>_xlfn.XLOOKUP(Table7[[#This Row],[Merged Customer ID]],Table6_20[Merged Customer ID],Table6_20[charges],"0",0)</f>
        <v>12495.29</v>
      </c>
      <c r="N858" s="29" t="str">
        <f>_xlfn.XLOOKUP(Table7[[#This Row],[Merged Customer ID]],Table6_20[Merged Customer ID],Table6_20[Hospital tier])</f>
        <v>tier - 3</v>
      </c>
      <c r="O858" s="29" t="str">
        <f>_xlfn.XLOOKUP(Table7[[#This Row],[Merged Customer ID]],Table6_20[Merged Customer ID],Table6_20[City tier])</f>
        <v>tier - 3</v>
      </c>
      <c r="P858" s="29" t="str">
        <f>_xlfn.XLOOKUP(Table7[[#This Row],[Merged Customer ID]],Table6_20[Merged Customer ID],Table6_20[State ID])</f>
        <v>R1012</v>
      </c>
      <c r="Q858" s="35">
        <f>_xlfn.XLOOKUP(Table7[[#This Row],[Merged Customer ID]],Table6_20[Merged Customer ID],Table6_20[Age])</f>
        <v>54.513888888888886</v>
      </c>
    </row>
    <row r="859" spans="1:17" x14ac:dyDescent="0.35">
      <c r="A859" s="23" t="s">
        <v>1513</v>
      </c>
      <c r="B859" s="23" t="str">
        <f>_xlfn.XLOOKUP(Table7[[#This Row],[Merged Customer ID]],Table2_1[Merged Customer ID],Table2_1[First Name])</f>
        <v>Connolly</v>
      </c>
      <c r="C859" s="23">
        <f>_xlfn.XLOOKUP(Table7[[#This Row],[Merged Customer ID]],Table3__3_16[Customer ID],Table3__3_16[BMI])</f>
        <v>40.81</v>
      </c>
      <c r="D859" s="23">
        <f>_xlfn.XLOOKUP(Table7[[#This Row],[Merged Customer ID]],Table3__3_16[Customer ID],Table3__3_16[HBA1C])</f>
        <v>10.58</v>
      </c>
      <c r="E859" s="22" t="str">
        <f>_xlfn.XLOOKUP(Table7[[#This Row],[Merged Customer ID]],Table3__3_16[Customer ID],Table3__3_16[Heart Issues])</f>
        <v>Yes</v>
      </c>
      <c r="F859" s="23" t="str">
        <f>_xlfn.XLOOKUP(Table7[[#This Row],[Merged Customer ID]],Table3__3_16[Customer ID],Table3__3_16[Any Transplants])</f>
        <v>No</v>
      </c>
      <c r="G859" s="23" t="str">
        <f>_xlfn.XLOOKUP(Table7[[#This Row],[Merged Customer ID]],Table3__3_16[Customer ID],Table3__3_16[Cancer history])</f>
        <v>No</v>
      </c>
      <c r="H859" s="23">
        <f>_xlfn.XLOOKUP(Table7[[#This Row],[Merged Customer ID]],Table3__3_16[Customer ID],Table3__3_16[NumberOfMajorSurgeries])</f>
        <v>0</v>
      </c>
      <c r="I859" s="23" t="str">
        <f>_xlfn.XLOOKUP(Table7[[#This Row],[Merged Customer ID]],Table3__3_16[Customer ID],Table3__3_16[smoker])</f>
        <v>No</v>
      </c>
      <c r="J859" s="23" t="str">
        <f>_xlfn.XLOOKUP(Table7[[#This Row],[Merged Customer ID]],Table3__3_16[Customer ID],Table3__3_16[Weight Status])</f>
        <v>Obesity</v>
      </c>
      <c r="K859" s="23" t="str">
        <f>_xlfn.XLOOKUP(Table7[[#This Row],[Merged Customer ID]],Table3__3_16[Customer ID],Table3__3_16[Sugar Status])</f>
        <v>Diabetes</v>
      </c>
      <c r="L859" s="26">
        <f>_xlfn.XLOOKUP(Table7[[#This Row],[Merged Customer ID]],Table6_20[Merged Customer ID],Table6_20[Date of Birth])</f>
        <v>24716</v>
      </c>
      <c r="M859" s="30">
        <f>_xlfn.XLOOKUP(Table7[[#This Row],[Merged Customer ID]],Table6_20[Merged Customer ID],Table6_20[charges],"0",0)</f>
        <v>12485.8</v>
      </c>
      <c r="N859" s="30" t="str">
        <f>_xlfn.XLOOKUP(Table7[[#This Row],[Merged Customer ID]],Table6_20[Merged Customer ID],Table6_20[Hospital tier])</f>
        <v>tier - 3</v>
      </c>
      <c r="O859" s="30" t="str">
        <f>_xlfn.XLOOKUP(Table7[[#This Row],[Merged Customer ID]],Table6_20[Merged Customer ID],Table6_20[City tier])</f>
        <v>tier - 3</v>
      </c>
      <c r="P859" s="30" t="str">
        <f>_xlfn.XLOOKUP(Table7[[#This Row],[Merged Customer ID]],Table6_20[Merged Customer ID],Table6_20[State ID])</f>
        <v>R1013</v>
      </c>
      <c r="Q859" s="36">
        <f>_xlfn.XLOOKUP(Table7[[#This Row],[Merged Customer ID]],Table6_20[Merged Customer ID],Table6_20[Age])</f>
        <v>55.769444444444446</v>
      </c>
    </row>
    <row r="860" spans="1:17" x14ac:dyDescent="0.35">
      <c r="A860" s="22" t="s">
        <v>1512</v>
      </c>
      <c r="B860" s="22" t="str">
        <f>_xlfn.XLOOKUP(Table7[[#This Row],[Merged Customer ID]],Table2_1[Merged Customer ID],Table2_1[First Name])</f>
        <v>Merino</v>
      </c>
      <c r="C860" s="22">
        <f>_xlfn.XLOOKUP(Table7[[#This Row],[Merged Customer ID]],Table3__3_16[Customer ID],Table3__3_16[BMI])</f>
        <v>24.605</v>
      </c>
      <c r="D860" s="22">
        <f>_xlfn.XLOOKUP(Table7[[#This Row],[Merged Customer ID]],Table3__3_16[Customer ID],Table3__3_16[HBA1C])</f>
        <v>7.48</v>
      </c>
      <c r="E860" s="22" t="str">
        <f>_xlfn.XLOOKUP(Table7[[#This Row],[Merged Customer ID]],Table3__3_16[Customer ID],Table3__3_16[Heart Issues])</f>
        <v>No</v>
      </c>
      <c r="F860" s="22" t="str">
        <f>_xlfn.XLOOKUP(Table7[[#This Row],[Merged Customer ID]],Table3__3_16[Customer ID],Table3__3_16[Any Transplants])</f>
        <v>No</v>
      </c>
      <c r="G860" s="22" t="str">
        <f>_xlfn.XLOOKUP(Table7[[#This Row],[Merged Customer ID]],Table3__3_16[Customer ID],Table3__3_16[Cancer history])</f>
        <v>No</v>
      </c>
      <c r="H860" s="22">
        <f>_xlfn.XLOOKUP(Table7[[#This Row],[Merged Customer ID]],Table3__3_16[Customer ID],Table3__3_16[NumberOfMajorSurgeries])</f>
        <v>0</v>
      </c>
      <c r="I860" s="22" t="str">
        <f>_xlfn.XLOOKUP(Table7[[#This Row],[Merged Customer ID]],Table3__3_16[Customer ID],Table3__3_16[smoker])</f>
        <v>No</v>
      </c>
      <c r="J860" s="22" t="str">
        <f>_xlfn.XLOOKUP(Table7[[#This Row],[Merged Customer ID]],Table3__3_16[Customer ID],Table3__3_16[Weight Status])</f>
        <v>Normal Weight</v>
      </c>
      <c r="K860" s="22" t="str">
        <f>_xlfn.XLOOKUP(Table7[[#This Row],[Merged Customer ID]],Table3__3_16[Customer ID],Table3__3_16[Sugar Status])</f>
        <v>Diabetes</v>
      </c>
      <c r="L860" s="25">
        <f>_xlfn.XLOOKUP(Table7[[#This Row],[Merged Customer ID]],Table6_20[Merged Customer ID],Table6_20[Date of Birth])</f>
        <v>25154</v>
      </c>
      <c r="M860" s="29">
        <f>_xlfn.XLOOKUP(Table7[[#This Row],[Merged Customer ID]],Table6_20[Merged Customer ID],Table6_20[charges],"0",0)</f>
        <v>12479.71</v>
      </c>
      <c r="N860" s="29" t="str">
        <f>_xlfn.XLOOKUP(Table7[[#This Row],[Merged Customer ID]],Table6_20[Merged Customer ID],Table6_20[Hospital tier])</f>
        <v>tier - 3</v>
      </c>
      <c r="O860" s="29" t="str">
        <f>_xlfn.XLOOKUP(Table7[[#This Row],[Merged Customer ID]],Table6_20[Merged Customer ID],Table6_20[City tier])</f>
        <v>tier - 3</v>
      </c>
      <c r="P860" s="29" t="str">
        <f>_xlfn.XLOOKUP(Table7[[#This Row],[Merged Customer ID]],Table6_20[Merged Customer ID],Table6_20[State ID])</f>
        <v>R1012</v>
      </c>
      <c r="Q860" s="35">
        <f>_xlfn.XLOOKUP(Table7[[#This Row],[Merged Customer ID]],Table6_20[Merged Customer ID],Table6_20[Age])</f>
        <v>54.572222222222223</v>
      </c>
    </row>
    <row r="861" spans="1:17" x14ac:dyDescent="0.35">
      <c r="A861" s="23" t="s">
        <v>1511</v>
      </c>
      <c r="B861" s="23" t="str">
        <f>_xlfn.XLOOKUP(Table7[[#This Row],[Merged Customer ID]],Table2_1[Merged Customer ID],Table2_1[First Name])</f>
        <v>Baird</v>
      </c>
      <c r="C861" s="23">
        <f>_xlfn.XLOOKUP(Table7[[#This Row],[Merged Customer ID]],Table3__3_16[Customer ID],Table3__3_16[BMI])</f>
        <v>21.47</v>
      </c>
      <c r="D861" s="23">
        <f>_xlfn.XLOOKUP(Table7[[#This Row],[Merged Customer ID]],Table3__3_16[Customer ID],Table3__3_16[HBA1C])</f>
        <v>7.82</v>
      </c>
      <c r="E861" s="22" t="str">
        <f>_xlfn.XLOOKUP(Table7[[#This Row],[Merged Customer ID]],Table3__3_16[Customer ID],Table3__3_16[Heart Issues])</f>
        <v>No</v>
      </c>
      <c r="F861" s="23" t="str">
        <f>_xlfn.XLOOKUP(Table7[[#This Row],[Merged Customer ID]],Table3__3_16[Customer ID],Table3__3_16[Any Transplants])</f>
        <v>No</v>
      </c>
      <c r="G861" s="23" t="str">
        <f>_xlfn.XLOOKUP(Table7[[#This Row],[Merged Customer ID]],Table3__3_16[Customer ID],Table3__3_16[Cancer history])</f>
        <v>No</v>
      </c>
      <c r="H861" s="23">
        <f>_xlfn.XLOOKUP(Table7[[#This Row],[Merged Customer ID]],Table3__3_16[Customer ID],Table3__3_16[NumberOfMajorSurgeries])</f>
        <v>0</v>
      </c>
      <c r="I861" s="23" t="str">
        <f>_xlfn.XLOOKUP(Table7[[#This Row],[Merged Customer ID]],Table3__3_16[Customer ID],Table3__3_16[smoker])</f>
        <v>No</v>
      </c>
      <c r="J861" s="23" t="str">
        <f>_xlfn.XLOOKUP(Table7[[#This Row],[Merged Customer ID]],Table3__3_16[Customer ID],Table3__3_16[Weight Status])</f>
        <v>Normal Weight</v>
      </c>
      <c r="K861" s="23" t="str">
        <f>_xlfn.XLOOKUP(Table7[[#This Row],[Merged Customer ID]],Table3__3_16[Customer ID],Table3__3_16[Sugar Status])</f>
        <v>Diabetes</v>
      </c>
      <c r="L861" s="26">
        <f>_xlfn.XLOOKUP(Table7[[#This Row],[Merged Customer ID]],Table6_20[Merged Customer ID],Table6_20[Date of Birth])</f>
        <v>25168</v>
      </c>
      <c r="M861" s="30">
        <f>_xlfn.XLOOKUP(Table7[[#This Row],[Merged Customer ID]],Table6_20[Merged Customer ID],Table6_20[charges],"0",0)</f>
        <v>12475.35</v>
      </c>
      <c r="N861" s="30" t="str">
        <f>_xlfn.XLOOKUP(Table7[[#This Row],[Merged Customer ID]],Table6_20[Merged Customer ID],Table6_20[Hospital tier])</f>
        <v>tier - 3</v>
      </c>
      <c r="O861" s="30" t="str">
        <f>_xlfn.XLOOKUP(Table7[[#This Row],[Merged Customer ID]],Table6_20[Merged Customer ID],Table6_20[City tier])</f>
        <v>tier - 1</v>
      </c>
      <c r="P861" s="30" t="str">
        <f>_xlfn.XLOOKUP(Table7[[#This Row],[Merged Customer ID]],Table6_20[Merged Customer ID],Table6_20[State ID])</f>
        <v>R1012</v>
      </c>
      <c r="Q861" s="36">
        <f>_xlfn.XLOOKUP(Table7[[#This Row],[Merged Customer ID]],Table6_20[Merged Customer ID],Table6_20[Age])</f>
        <v>54.533333333333331</v>
      </c>
    </row>
    <row r="862" spans="1:17" x14ac:dyDescent="0.35">
      <c r="A862" s="22" t="s">
        <v>1510</v>
      </c>
      <c r="B862" s="22" t="str">
        <f>_xlfn.XLOOKUP(Table7[[#This Row],[Merged Customer ID]],Table2_1[Merged Customer ID],Table2_1[First Name])</f>
        <v>Locatelli</v>
      </c>
      <c r="C862" s="22">
        <f>_xlfn.XLOOKUP(Table7[[#This Row],[Merged Customer ID]],Table3__3_16[Customer ID],Table3__3_16[BMI])</f>
        <v>52.89</v>
      </c>
      <c r="D862" s="22">
        <f>_xlfn.XLOOKUP(Table7[[#This Row],[Merged Customer ID]],Table3__3_16[Customer ID],Table3__3_16[HBA1C])</f>
        <v>4.96</v>
      </c>
      <c r="E862" s="22" t="str">
        <f>_xlfn.XLOOKUP(Table7[[#This Row],[Merged Customer ID]],Table3__3_16[Customer ID],Table3__3_16[Heart Issues])</f>
        <v>Yes</v>
      </c>
      <c r="F862" s="22" t="str">
        <f>_xlfn.XLOOKUP(Table7[[#This Row],[Merged Customer ID]],Table3__3_16[Customer ID],Table3__3_16[Any Transplants])</f>
        <v>No</v>
      </c>
      <c r="G862" s="22" t="str">
        <f>_xlfn.XLOOKUP(Table7[[#This Row],[Merged Customer ID]],Table3__3_16[Customer ID],Table3__3_16[Cancer history])</f>
        <v>No</v>
      </c>
      <c r="H862" s="22">
        <f>_xlfn.XLOOKUP(Table7[[#This Row],[Merged Customer ID]],Table3__3_16[Customer ID],Table3__3_16[NumberOfMajorSurgeries])</f>
        <v>1</v>
      </c>
      <c r="I862" s="22" t="str">
        <f>_xlfn.XLOOKUP(Table7[[#This Row],[Merged Customer ID]],Table3__3_16[Customer ID],Table3__3_16[smoker])</f>
        <v>No</v>
      </c>
      <c r="J862" s="22" t="str">
        <f>_xlfn.XLOOKUP(Table7[[#This Row],[Merged Customer ID]],Table3__3_16[Customer ID],Table3__3_16[Weight Status])</f>
        <v>Obesity</v>
      </c>
      <c r="K862" s="22" t="str">
        <f>_xlfn.XLOOKUP(Table7[[#This Row],[Merged Customer ID]],Table3__3_16[Customer ID],Table3__3_16[Sugar Status])</f>
        <v>Normal</v>
      </c>
      <c r="L862" s="25">
        <f>_xlfn.XLOOKUP(Table7[[#This Row],[Merged Customer ID]],Table6_20[Merged Customer ID],Table6_20[Date of Birth])</f>
        <v>34920</v>
      </c>
      <c r="M862" s="29">
        <f>_xlfn.XLOOKUP(Table7[[#This Row],[Merged Customer ID]],Table6_20[Merged Customer ID],Table6_20[charges],"0",0)</f>
        <v>12452.25</v>
      </c>
      <c r="N862" s="29" t="str">
        <f>_xlfn.XLOOKUP(Table7[[#This Row],[Merged Customer ID]],Table6_20[Merged Customer ID],Table6_20[Hospital tier])</f>
        <v>tier - 3</v>
      </c>
      <c r="O862" s="29" t="str">
        <f>_xlfn.XLOOKUP(Table7[[#This Row],[Merged Customer ID]],Table6_20[Merged Customer ID],Table6_20[City tier])</f>
        <v>tier - 3</v>
      </c>
      <c r="P862" s="29" t="str">
        <f>_xlfn.XLOOKUP(Table7[[#This Row],[Merged Customer ID]],Table6_20[Merged Customer ID],Table6_20[State ID])</f>
        <v>R1012</v>
      </c>
      <c r="Q862" s="35">
        <f>_xlfn.XLOOKUP(Table7[[#This Row],[Merged Customer ID]],Table6_20[Merged Customer ID],Table6_20[Age])</f>
        <v>27.830555555555556</v>
      </c>
    </row>
    <row r="863" spans="1:17" x14ac:dyDescent="0.35">
      <c r="A863" s="23" t="s">
        <v>1509</v>
      </c>
      <c r="B863" s="23" t="str">
        <f>_xlfn.XLOOKUP(Table7[[#This Row],[Merged Customer ID]],Table2_1[Merged Customer ID],Table2_1[First Name])</f>
        <v>Brake</v>
      </c>
      <c r="C863" s="23">
        <f>_xlfn.XLOOKUP(Table7[[#This Row],[Merged Customer ID]],Table3__3_16[Customer ID],Table3__3_16[BMI])</f>
        <v>32.965000000000003</v>
      </c>
      <c r="D863" s="23">
        <f>_xlfn.XLOOKUP(Table7[[#This Row],[Merged Customer ID]],Table3__3_16[Customer ID],Table3__3_16[HBA1C])</f>
        <v>6.15</v>
      </c>
      <c r="E863" s="22" t="str">
        <f>_xlfn.XLOOKUP(Table7[[#This Row],[Merged Customer ID]],Table3__3_16[Customer ID],Table3__3_16[Heart Issues])</f>
        <v>Yes</v>
      </c>
      <c r="F863" s="23" t="str">
        <f>_xlfn.XLOOKUP(Table7[[#This Row],[Merged Customer ID]],Table3__3_16[Customer ID],Table3__3_16[Any Transplants])</f>
        <v>No</v>
      </c>
      <c r="G863" s="23" t="str">
        <f>_xlfn.XLOOKUP(Table7[[#This Row],[Merged Customer ID]],Table3__3_16[Customer ID],Table3__3_16[Cancer history])</f>
        <v>No</v>
      </c>
      <c r="H863" s="23">
        <f>_xlfn.XLOOKUP(Table7[[#This Row],[Merged Customer ID]],Table3__3_16[Customer ID],Table3__3_16[NumberOfMajorSurgeries])</f>
        <v>1</v>
      </c>
      <c r="I863" s="23" t="str">
        <f>_xlfn.XLOOKUP(Table7[[#This Row],[Merged Customer ID]],Table3__3_16[Customer ID],Table3__3_16[smoker])</f>
        <v>No</v>
      </c>
      <c r="J863" s="23" t="str">
        <f>_xlfn.XLOOKUP(Table7[[#This Row],[Merged Customer ID]],Table3__3_16[Customer ID],Table3__3_16[Weight Status])</f>
        <v>Obesity</v>
      </c>
      <c r="K863" s="23" t="str">
        <f>_xlfn.XLOOKUP(Table7[[#This Row],[Merged Customer ID]],Table3__3_16[Customer ID],Table3__3_16[Sugar Status])</f>
        <v>Prediabetes</v>
      </c>
      <c r="L863" s="26">
        <f>_xlfn.XLOOKUP(Table7[[#This Row],[Merged Customer ID]],Table6_20[Merged Customer ID],Table6_20[Date of Birth])</f>
        <v>23593</v>
      </c>
      <c r="M863" s="30">
        <f>_xlfn.XLOOKUP(Table7[[#This Row],[Merged Customer ID]],Table6_20[Merged Customer ID],Table6_20[charges],"0",0)</f>
        <v>12430.95</v>
      </c>
      <c r="N863" s="30" t="str">
        <f>_xlfn.XLOOKUP(Table7[[#This Row],[Merged Customer ID]],Table6_20[Merged Customer ID],Table6_20[Hospital tier])</f>
        <v>tier - 3</v>
      </c>
      <c r="O863" s="30" t="str">
        <f>_xlfn.XLOOKUP(Table7[[#This Row],[Merged Customer ID]],Table6_20[Merged Customer ID],Table6_20[City tier])</f>
        <v>tier - 3</v>
      </c>
      <c r="P863" s="30" t="str">
        <f>_xlfn.XLOOKUP(Table7[[#This Row],[Merged Customer ID]],Table6_20[Merged Customer ID],Table6_20[State ID])</f>
        <v>R1024</v>
      </c>
      <c r="Q863" s="36">
        <f>_xlfn.XLOOKUP(Table7[[#This Row],[Merged Customer ID]],Table6_20[Merged Customer ID],Table6_20[Age])</f>
        <v>58.844444444444441</v>
      </c>
    </row>
    <row r="864" spans="1:17" x14ac:dyDescent="0.35">
      <c r="A864" s="22" t="s">
        <v>1508</v>
      </c>
      <c r="B864" s="22" t="str">
        <f>_xlfn.XLOOKUP(Table7[[#This Row],[Merged Customer ID]],Table2_1[Merged Customer ID],Table2_1[First Name])</f>
        <v>Jacobs</v>
      </c>
      <c r="C864" s="22">
        <f>_xlfn.XLOOKUP(Table7[[#This Row],[Merged Customer ID]],Table3__3_16[Customer ID],Table3__3_16[BMI])</f>
        <v>36.799999999999997</v>
      </c>
      <c r="D864" s="22">
        <f>_xlfn.XLOOKUP(Table7[[#This Row],[Merged Customer ID]],Table3__3_16[Customer ID],Table3__3_16[HBA1C])</f>
        <v>4.62</v>
      </c>
      <c r="E864" s="22" t="str">
        <f>_xlfn.XLOOKUP(Table7[[#This Row],[Merged Customer ID]],Table3__3_16[Customer ID],Table3__3_16[Heart Issues])</f>
        <v>No</v>
      </c>
      <c r="F864" s="22" t="str">
        <f>_xlfn.XLOOKUP(Table7[[#This Row],[Merged Customer ID]],Table3__3_16[Customer ID],Table3__3_16[Any Transplants])</f>
        <v>No</v>
      </c>
      <c r="G864" s="22" t="str">
        <f>_xlfn.XLOOKUP(Table7[[#This Row],[Merged Customer ID]],Table3__3_16[Customer ID],Table3__3_16[Cancer history])</f>
        <v>Yes</v>
      </c>
      <c r="H864" s="22">
        <f>_xlfn.XLOOKUP(Table7[[#This Row],[Merged Customer ID]],Table3__3_16[Customer ID],Table3__3_16[NumberOfMajorSurgeries])</f>
        <v>1</v>
      </c>
      <c r="I864" s="22" t="str">
        <f>_xlfn.XLOOKUP(Table7[[#This Row],[Merged Customer ID]],Table3__3_16[Customer ID],Table3__3_16[smoker])</f>
        <v>No</v>
      </c>
      <c r="J864" s="22" t="str">
        <f>_xlfn.XLOOKUP(Table7[[#This Row],[Merged Customer ID]],Table3__3_16[Customer ID],Table3__3_16[Weight Status])</f>
        <v>Obesity</v>
      </c>
      <c r="K864" s="22" t="str">
        <f>_xlfn.XLOOKUP(Table7[[#This Row],[Merged Customer ID]],Table3__3_16[Customer ID],Table3__3_16[Sugar Status])</f>
        <v>Normal</v>
      </c>
      <c r="L864" s="25">
        <f>_xlfn.XLOOKUP(Table7[[#This Row],[Merged Customer ID]],Table6_20[Merged Customer ID],Table6_20[Date of Birth])</f>
        <v>29050</v>
      </c>
      <c r="M864" s="29">
        <f>_xlfn.XLOOKUP(Table7[[#This Row],[Merged Customer ID]],Table6_20[Merged Customer ID],Table6_20[charges],"0",0)</f>
        <v>12408.29</v>
      </c>
      <c r="N864" s="29" t="str">
        <f>_xlfn.XLOOKUP(Table7[[#This Row],[Merged Customer ID]],Table6_20[Merged Customer ID],Table6_20[Hospital tier])</f>
        <v>tier - 3</v>
      </c>
      <c r="O864" s="29" t="str">
        <f>_xlfn.XLOOKUP(Table7[[#This Row],[Merged Customer ID]],Table6_20[Merged Customer ID],Table6_20[City tier])</f>
        <v>tier - 1</v>
      </c>
      <c r="P864" s="29" t="str">
        <f>_xlfn.XLOOKUP(Table7[[#This Row],[Merged Customer ID]],Table6_20[Merged Customer ID],Table6_20[State ID])</f>
        <v>R1022</v>
      </c>
      <c r="Q864" s="35">
        <f>_xlfn.XLOOKUP(Table7[[#This Row],[Merged Customer ID]],Table6_20[Merged Customer ID],Table6_20[Age])</f>
        <v>43.9</v>
      </c>
    </row>
    <row r="865" spans="1:17" x14ac:dyDescent="0.35">
      <c r="A865" s="23" t="s">
        <v>1507</v>
      </c>
      <c r="B865" s="23" t="str">
        <f>_xlfn.XLOOKUP(Table7[[#This Row],[Merged Customer ID]],Table2_1[Merged Customer ID],Table2_1[First Name])</f>
        <v>Vaught</v>
      </c>
      <c r="C865" s="23">
        <f>_xlfn.XLOOKUP(Table7[[#This Row],[Merged Customer ID]],Table3__3_16[Customer ID],Table3__3_16[BMI])</f>
        <v>34.299999999999997</v>
      </c>
      <c r="D865" s="23">
        <f>_xlfn.XLOOKUP(Table7[[#This Row],[Merged Customer ID]],Table3__3_16[Customer ID],Table3__3_16[HBA1C])</f>
        <v>4.87</v>
      </c>
      <c r="E865" s="22" t="str">
        <f>_xlfn.XLOOKUP(Table7[[#This Row],[Merged Customer ID]],Table3__3_16[Customer ID],Table3__3_16[Heart Issues])</f>
        <v>No</v>
      </c>
      <c r="F865" s="23" t="str">
        <f>_xlfn.XLOOKUP(Table7[[#This Row],[Merged Customer ID]],Table3__3_16[Customer ID],Table3__3_16[Any Transplants])</f>
        <v>No</v>
      </c>
      <c r="G865" s="23" t="str">
        <f>_xlfn.XLOOKUP(Table7[[#This Row],[Merged Customer ID]],Table3__3_16[Customer ID],Table3__3_16[Cancer history])</f>
        <v>No</v>
      </c>
      <c r="H865" s="23">
        <f>_xlfn.XLOOKUP(Table7[[#This Row],[Merged Customer ID]],Table3__3_16[Customer ID],Table3__3_16[NumberOfMajorSurgeries])</f>
        <v>2</v>
      </c>
      <c r="I865" s="23" t="str">
        <f>_xlfn.XLOOKUP(Table7[[#This Row],[Merged Customer ID]],Table3__3_16[Customer ID],Table3__3_16[smoker])</f>
        <v>No</v>
      </c>
      <c r="J865" s="23" t="str">
        <f>_xlfn.XLOOKUP(Table7[[#This Row],[Merged Customer ID]],Table3__3_16[Customer ID],Table3__3_16[Weight Status])</f>
        <v>Obesity</v>
      </c>
      <c r="K865" s="23" t="str">
        <f>_xlfn.XLOOKUP(Table7[[#This Row],[Merged Customer ID]],Table3__3_16[Customer ID],Table3__3_16[Sugar Status])</f>
        <v>Normal</v>
      </c>
      <c r="L865" s="26">
        <f>_xlfn.XLOOKUP(Table7[[#This Row],[Merged Customer ID]],Table6_20[Merged Customer ID],Table6_20[Date of Birth])</f>
        <v>26532</v>
      </c>
      <c r="M865" s="30">
        <f>_xlfn.XLOOKUP(Table7[[#This Row],[Merged Customer ID]],Table6_20[Merged Customer ID],Table6_20[charges],"0",0)</f>
        <v>12407.3</v>
      </c>
      <c r="N865" s="30" t="str">
        <f>_xlfn.XLOOKUP(Table7[[#This Row],[Merged Customer ID]],Table6_20[Merged Customer ID],Table6_20[Hospital tier])</f>
        <v>tier - 3</v>
      </c>
      <c r="O865" s="30" t="str">
        <f>_xlfn.XLOOKUP(Table7[[#This Row],[Merged Customer ID]],Table6_20[Merged Customer ID],Table6_20[City tier])</f>
        <v>tier - 2</v>
      </c>
      <c r="P865" s="30" t="str">
        <f>_xlfn.XLOOKUP(Table7[[#This Row],[Merged Customer ID]],Table6_20[Merged Customer ID],Table6_20[State ID])</f>
        <v>R1021</v>
      </c>
      <c r="Q865" s="36">
        <f>_xlfn.XLOOKUP(Table7[[#This Row],[Merged Customer ID]],Table6_20[Merged Customer ID],Table6_20[Age])</f>
        <v>50.797222222222224</v>
      </c>
    </row>
    <row r="866" spans="1:17" x14ac:dyDescent="0.35">
      <c r="A866" s="22" t="s">
        <v>1506</v>
      </c>
      <c r="B866" s="22" t="str">
        <f>_xlfn.XLOOKUP(Table7[[#This Row],[Merged Customer ID]],Table2_1[Merged Customer ID],Table2_1[First Name])</f>
        <v>Monteleone</v>
      </c>
      <c r="C866" s="22">
        <f>_xlfn.XLOOKUP(Table7[[#This Row],[Merged Customer ID]],Table3__3_16[Customer ID],Table3__3_16[BMI])</f>
        <v>35.244999999999997</v>
      </c>
      <c r="D866" s="22">
        <f>_xlfn.XLOOKUP(Table7[[#This Row],[Merged Customer ID]],Table3__3_16[Customer ID],Table3__3_16[HBA1C])</f>
        <v>4.63</v>
      </c>
      <c r="E866" s="22" t="str">
        <f>_xlfn.XLOOKUP(Table7[[#This Row],[Merged Customer ID]],Table3__3_16[Customer ID],Table3__3_16[Heart Issues])</f>
        <v>No</v>
      </c>
      <c r="F866" s="22" t="str">
        <f>_xlfn.XLOOKUP(Table7[[#This Row],[Merged Customer ID]],Table3__3_16[Customer ID],Table3__3_16[Any Transplants])</f>
        <v>No</v>
      </c>
      <c r="G866" s="22" t="str">
        <f>_xlfn.XLOOKUP(Table7[[#This Row],[Merged Customer ID]],Table3__3_16[Customer ID],Table3__3_16[Cancer history])</f>
        <v>No</v>
      </c>
      <c r="H866" s="22">
        <f>_xlfn.XLOOKUP(Table7[[#This Row],[Merged Customer ID]],Table3__3_16[Customer ID],Table3__3_16[NumberOfMajorSurgeries])</f>
        <v>0</v>
      </c>
      <c r="I866" s="22" t="str">
        <f>_xlfn.XLOOKUP(Table7[[#This Row],[Merged Customer ID]],Table3__3_16[Customer ID],Table3__3_16[smoker])</f>
        <v>No</v>
      </c>
      <c r="J866" s="22" t="str">
        <f>_xlfn.XLOOKUP(Table7[[#This Row],[Merged Customer ID]],Table3__3_16[Customer ID],Table3__3_16[Weight Status])</f>
        <v>Obesity</v>
      </c>
      <c r="K866" s="22" t="str">
        <f>_xlfn.XLOOKUP(Table7[[#This Row],[Merged Customer ID]],Table3__3_16[Customer ID],Table3__3_16[Sugar Status])</f>
        <v>Normal</v>
      </c>
      <c r="L866" s="25">
        <f>_xlfn.XLOOKUP(Table7[[#This Row],[Merged Customer ID]],Table6_20[Merged Customer ID],Table6_20[Date of Birth])</f>
        <v>32871</v>
      </c>
      <c r="M866" s="29">
        <f>_xlfn.XLOOKUP(Table7[[#This Row],[Merged Customer ID]],Table6_20[Merged Customer ID],Table6_20[charges],"0",0)</f>
        <v>12404.88</v>
      </c>
      <c r="N866" s="29" t="str">
        <f>_xlfn.XLOOKUP(Table7[[#This Row],[Merged Customer ID]],Table6_20[Merged Customer ID],Table6_20[Hospital tier])</f>
        <v>tier - 3</v>
      </c>
      <c r="O866" s="29" t="str">
        <f>_xlfn.XLOOKUP(Table7[[#This Row],[Merged Customer ID]],Table6_20[Merged Customer ID],Table6_20[City tier])</f>
        <v>tier - 3</v>
      </c>
      <c r="P866" s="29" t="str">
        <f>_xlfn.XLOOKUP(Table7[[#This Row],[Merged Customer ID]],Table6_20[Merged Customer ID],Table6_20[State ID])</f>
        <v>R1016</v>
      </c>
      <c r="Q866" s="35">
        <f>_xlfn.XLOOKUP(Table7[[#This Row],[Merged Customer ID]],Table6_20[Merged Customer ID],Table6_20[Age])</f>
        <v>33.44166666666667</v>
      </c>
    </row>
    <row r="867" spans="1:17" x14ac:dyDescent="0.35">
      <c r="A867" s="23" t="s">
        <v>1505</v>
      </c>
      <c r="B867" s="23" t="str">
        <f>_xlfn.XLOOKUP(Table7[[#This Row],[Merged Customer ID]],Table2_1[Merged Customer ID],Table2_1[First Name])</f>
        <v>Verdugo</v>
      </c>
      <c r="C867" s="23">
        <f>_xlfn.XLOOKUP(Table7[[#This Row],[Merged Customer ID]],Table3__3_16[Customer ID],Table3__3_16[BMI])</f>
        <v>26.23</v>
      </c>
      <c r="D867" s="23">
        <f>_xlfn.XLOOKUP(Table7[[#This Row],[Merged Customer ID]],Table3__3_16[Customer ID],Table3__3_16[HBA1C])</f>
        <v>11.93</v>
      </c>
      <c r="E867" s="22" t="str">
        <f>_xlfn.XLOOKUP(Table7[[#This Row],[Merged Customer ID]],Table3__3_16[Customer ID],Table3__3_16[Heart Issues])</f>
        <v>No</v>
      </c>
      <c r="F867" s="23" t="str">
        <f>_xlfn.XLOOKUP(Table7[[#This Row],[Merged Customer ID]],Table3__3_16[Customer ID],Table3__3_16[Any Transplants])</f>
        <v>No</v>
      </c>
      <c r="G867" s="23" t="str">
        <f>_xlfn.XLOOKUP(Table7[[#This Row],[Merged Customer ID]],Table3__3_16[Customer ID],Table3__3_16[Cancer history])</f>
        <v>No</v>
      </c>
      <c r="H867" s="23">
        <f>_xlfn.XLOOKUP(Table7[[#This Row],[Merged Customer ID]],Table3__3_16[Customer ID],Table3__3_16[NumberOfMajorSurgeries])</f>
        <v>0</v>
      </c>
      <c r="I867" s="23" t="str">
        <f>_xlfn.XLOOKUP(Table7[[#This Row],[Merged Customer ID]],Table3__3_16[Customer ID],Table3__3_16[smoker])</f>
        <v>No</v>
      </c>
      <c r="J867" s="23" t="str">
        <f>_xlfn.XLOOKUP(Table7[[#This Row],[Merged Customer ID]],Table3__3_16[Customer ID],Table3__3_16[Weight Status])</f>
        <v>Overweight</v>
      </c>
      <c r="K867" s="23" t="str">
        <f>_xlfn.XLOOKUP(Table7[[#This Row],[Merged Customer ID]],Table3__3_16[Customer ID],Table3__3_16[Sugar Status])</f>
        <v>Diabetes</v>
      </c>
      <c r="L867" s="26">
        <f>_xlfn.XLOOKUP(Table7[[#This Row],[Merged Customer ID]],Table6_20[Merged Customer ID],Table6_20[Date of Birth])</f>
        <v>22915</v>
      </c>
      <c r="M867" s="30">
        <f>_xlfn.XLOOKUP(Table7[[#This Row],[Merged Customer ID]],Table6_20[Merged Customer ID],Table6_20[charges],"0",0)</f>
        <v>12369.89</v>
      </c>
      <c r="N867" s="30" t="str">
        <f>_xlfn.XLOOKUP(Table7[[#This Row],[Merged Customer ID]],Table6_20[Merged Customer ID],Table6_20[Hospital tier])</f>
        <v>tier - 3</v>
      </c>
      <c r="O867" s="30" t="str">
        <f>_xlfn.XLOOKUP(Table7[[#This Row],[Merged Customer ID]],Table6_20[Merged Customer ID],Table6_20[City tier])</f>
        <v>tier - 2</v>
      </c>
      <c r="P867" s="30" t="str">
        <f>_xlfn.XLOOKUP(Table7[[#This Row],[Merged Customer ID]],Table6_20[Merged Customer ID],Table6_20[State ID])</f>
        <v>R1024</v>
      </c>
      <c r="Q867" s="36">
        <f>_xlfn.XLOOKUP(Table7[[#This Row],[Merged Customer ID]],Table6_20[Merged Customer ID],Table6_20[Age])</f>
        <v>60.7</v>
      </c>
    </row>
    <row r="868" spans="1:17" x14ac:dyDescent="0.35">
      <c r="A868" s="22" t="s">
        <v>1504</v>
      </c>
      <c r="B868" s="22" t="str">
        <f>_xlfn.XLOOKUP(Table7[[#This Row],[Merged Customer ID]],Table2_1[Merged Customer ID],Table2_1[First Name])</f>
        <v>Sellers</v>
      </c>
      <c r="C868" s="22">
        <f>_xlfn.XLOOKUP(Table7[[#This Row],[Merged Customer ID]],Table3__3_16[Customer ID],Table3__3_16[BMI])</f>
        <v>36.1</v>
      </c>
      <c r="D868" s="22">
        <f>_xlfn.XLOOKUP(Table7[[#This Row],[Merged Customer ID]],Table3__3_16[Customer ID],Table3__3_16[HBA1C])</f>
        <v>5.65</v>
      </c>
      <c r="E868" s="22" t="str">
        <f>_xlfn.XLOOKUP(Table7[[#This Row],[Merged Customer ID]],Table3__3_16[Customer ID],Table3__3_16[Heart Issues])</f>
        <v>Yes</v>
      </c>
      <c r="F868" s="22" t="str">
        <f>_xlfn.XLOOKUP(Table7[[#This Row],[Merged Customer ID]],Table3__3_16[Customer ID],Table3__3_16[Any Transplants])</f>
        <v>No</v>
      </c>
      <c r="G868" s="22" t="str">
        <f>_xlfn.XLOOKUP(Table7[[#This Row],[Merged Customer ID]],Table3__3_16[Customer ID],Table3__3_16[Cancer history])</f>
        <v>No</v>
      </c>
      <c r="H868" s="22">
        <f>_xlfn.XLOOKUP(Table7[[#This Row],[Merged Customer ID]],Table3__3_16[Customer ID],Table3__3_16[NumberOfMajorSurgeries])</f>
        <v>2</v>
      </c>
      <c r="I868" s="22" t="str">
        <f>_xlfn.XLOOKUP(Table7[[#This Row],[Merged Customer ID]],Table3__3_16[Customer ID],Table3__3_16[smoker])</f>
        <v>No</v>
      </c>
      <c r="J868" s="22" t="str">
        <f>_xlfn.XLOOKUP(Table7[[#This Row],[Merged Customer ID]],Table3__3_16[Customer ID],Table3__3_16[Weight Status])</f>
        <v>Obesity</v>
      </c>
      <c r="K868" s="22" t="str">
        <f>_xlfn.XLOOKUP(Table7[[#This Row],[Merged Customer ID]],Table3__3_16[Customer ID],Table3__3_16[Sugar Status])</f>
        <v>Normal</v>
      </c>
      <c r="L868" s="25">
        <f>_xlfn.XLOOKUP(Table7[[#This Row],[Merged Customer ID]],Table6_20[Merged Customer ID],Table6_20[Date of Birth])</f>
        <v>24470</v>
      </c>
      <c r="M868" s="29">
        <f>_xlfn.XLOOKUP(Table7[[#This Row],[Merged Customer ID]],Table6_20[Merged Customer ID],Table6_20[charges],"0",0)</f>
        <v>12363.55</v>
      </c>
      <c r="N868" s="29" t="str">
        <f>_xlfn.XLOOKUP(Table7[[#This Row],[Merged Customer ID]],Table6_20[Merged Customer ID],Table6_20[Hospital tier])</f>
        <v>tier - 3</v>
      </c>
      <c r="O868" s="29" t="str">
        <f>_xlfn.XLOOKUP(Table7[[#This Row],[Merged Customer ID]],Table6_20[Merged Customer ID],Table6_20[City tier])</f>
        <v>tier - 3</v>
      </c>
      <c r="P868" s="29" t="str">
        <f>_xlfn.XLOOKUP(Table7[[#This Row],[Merged Customer ID]],Table6_20[Merged Customer ID],Table6_20[State ID])</f>
        <v>R1011</v>
      </c>
      <c r="Q868" s="35">
        <f>_xlfn.XLOOKUP(Table7[[#This Row],[Merged Customer ID]],Table6_20[Merged Customer ID],Table6_20[Age])</f>
        <v>56.44166666666667</v>
      </c>
    </row>
    <row r="869" spans="1:17" x14ac:dyDescent="0.35">
      <c r="A869" s="23" t="s">
        <v>1503</v>
      </c>
      <c r="B869" s="23" t="str">
        <f>_xlfn.XLOOKUP(Table7[[#This Row],[Merged Customer ID]],Table2_1[Merged Customer ID],Table2_1[First Name])</f>
        <v>Bowman</v>
      </c>
      <c r="C869" s="23">
        <f>_xlfn.XLOOKUP(Table7[[#This Row],[Merged Customer ID]],Table3__3_16[Customer ID],Table3__3_16[BMI])</f>
        <v>37.1</v>
      </c>
      <c r="D869" s="23">
        <f>_xlfn.XLOOKUP(Table7[[#This Row],[Merged Customer ID]],Table3__3_16[Customer ID],Table3__3_16[HBA1C])</f>
        <v>11.21</v>
      </c>
      <c r="E869" s="22" t="str">
        <f>_xlfn.XLOOKUP(Table7[[#This Row],[Merged Customer ID]],Table3__3_16[Customer ID],Table3__3_16[Heart Issues])</f>
        <v>Yes</v>
      </c>
      <c r="F869" s="23" t="str">
        <f>_xlfn.XLOOKUP(Table7[[#This Row],[Merged Customer ID]],Table3__3_16[Customer ID],Table3__3_16[Any Transplants])</f>
        <v>No</v>
      </c>
      <c r="G869" s="23" t="str">
        <f>_xlfn.XLOOKUP(Table7[[#This Row],[Merged Customer ID]],Table3__3_16[Customer ID],Table3__3_16[Cancer history])</f>
        <v>Yes</v>
      </c>
      <c r="H869" s="23">
        <f>_xlfn.XLOOKUP(Table7[[#This Row],[Merged Customer ID]],Table3__3_16[Customer ID],Table3__3_16[NumberOfMajorSurgeries])</f>
        <v>1</v>
      </c>
      <c r="I869" s="23" t="str">
        <f>_xlfn.XLOOKUP(Table7[[#This Row],[Merged Customer ID]],Table3__3_16[Customer ID],Table3__3_16[smoker])</f>
        <v>No</v>
      </c>
      <c r="J869" s="23" t="str">
        <f>_xlfn.XLOOKUP(Table7[[#This Row],[Merged Customer ID]],Table3__3_16[Customer ID],Table3__3_16[Weight Status])</f>
        <v>Obesity</v>
      </c>
      <c r="K869" s="23" t="str">
        <f>_xlfn.XLOOKUP(Table7[[#This Row],[Merged Customer ID]],Table3__3_16[Customer ID],Table3__3_16[Sugar Status])</f>
        <v>Diabetes</v>
      </c>
      <c r="L869" s="26">
        <f>_xlfn.XLOOKUP(Table7[[#This Row],[Merged Customer ID]],Table6_20[Merged Customer ID],Table6_20[Date of Birth])</f>
        <v>23276</v>
      </c>
      <c r="M869" s="30">
        <f>_xlfn.XLOOKUP(Table7[[#This Row],[Merged Customer ID]],Table6_20[Merged Customer ID],Table6_20[charges],"0",0)</f>
        <v>12347.17</v>
      </c>
      <c r="N869" s="30" t="str">
        <f>_xlfn.XLOOKUP(Table7[[#This Row],[Merged Customer ID]],Table6_20[Merged Customer ID],Table6_20[Hospital tier])</f>
        <v>tier - 3</v>
      </c>
      <c r="O869" s="30" t="str">
        <f>_xlfn.XLOOKUP(Table7[[#This Row],[Merged Customer ID]],Table6_20[Merged Customer ID],Table6_20[City tier])</f>
        <v>tier - 3</v>
      </c>
      <c r="P869" s="30" t="str">
        <f>_xlfn.XLOOKUP(Table7[[#This Row],[Merged Customer ID]],Table6_20[Merged Customer ID],Table6_20[State ID])</f>
        <v>R1011</v>
      </c>
      <c r="Q869" s="36">
        <f>_xlfn.XLOOKUP(Table7[[#This Row],[Merged Customer ID]],Table6_20[Merged Customer ID],Table6_20[Age])</f>
        <v>59.711111111111109</v>
      </c>
    </row>
    <row r="870" spans="1:17" x14ac:dyDescent="0.35">
      <c r="A870" s="22" t="s">
        <v>1502</v>
      </c>
      <c r="B870" s="22" t="str">
        <f>_xlfn.XLOOKUP(Table7[[#This Row],[Merged Customer ID]],Table2_1[Merged Customer ID],Table2_1[First Name])</f>
        <v>Marley</v>
      </c>
      <c r="C870" s="22">
        <f>_xlfn.XLOOKUP(Table7[[#This Row],[Merged Customer ID]],Table3__3_16[Customer ID],Table3__3_16[BMI])</f>
        <v>27.5</v>
      </c>
      <c r="D870" s="22">
        <f>_xlfn.XLOOKUP(Table7[[#This Row],[Merged Customer ID]],Table3__3_16[Customer ID],Table3__3_16[HBA1C])</f>
        <v>10.62</v>
      </c>
      <c r="E870" s="22" t="str">
        <f>_xlfn.XLOOKUP(Table7[[#This Row],[Merged Customer ID]],Table3__3_16[Customer ID],Table3__3_16[Heart Issues])</f>
        <v>Yes</v>
      </c>
      <c r="F870" s="22" t="str">
        <f>_xlfn.XLOOKUP(Table7[[#This Row],[Merged Customer ID]],Table3__3_16[Customer ID],Table3__3_16[Any Transplants])</f>
        <v>No</v>
      </c>
      <c r="G870" s="22" t="str">
        <f>_xlfn.XLOOKUP(Table7[[#This Row],[Merged Customer ID]],Table3__3_16[Customer ID],Table3__3_16[Cancer history])</f>
        <v>Yes</v>
      </c>
      <c r="H870" s="22">
        <f>_xlfn.XLOOKUP(Table7[[#This Row],[Merged Customer ID]],Table3__3_16[Customer ID],Table3__3_16[NumberOfMajorSurgeries])</f>
        <v>1</v>
      </c>
      <c r="I870" s="22" t="str">
        <f>_xlfn.XLOOKUP(Table7[[#This Row],[Merged Customer ID]],Table3__3_16[Customer ID],Table3__3_16[smoker])</f>
        <v>No</v>
      </c>
      <c r="J870" s="22" t="str">
        <f>_xlfn.XLOOKUP(Table7[[#This Row],[Merged Customer ID]],Table3__3_16[Customer ID],Table3__3_16[Weight Status])</f>
        <v>Overweight</v>
      </c>
      <c r="K870" s="22" t="str">
        <f>_xlfn.XLOOKUP(Table7[[#This Row],[Merged Customer ID]],Table3__3_16[Customer ID],Table3__3_16[Sugar Status])</f>
        <v>Diabetes</v>
      </c>
      <c r="L870" s="25">
        <f>_xlfn.XLOOKUP(Table7[[#This Row],[Merged Customer ID]],Table6_20[Merged Customer ID],Table6_20[Date of Birth])</f>
        <v>23225</v>
      </c>
      <c r="M870" s="29">
        <f>_xlfn.XLOOKUP(Table7[[#This Row],[Merged Customer ID]],Table6_20[Merged Customer ID],Table6_20[charges],"0",0)</f>
        <v>12333.83</v>
      </c>
      <c r="N870" s="29" t="str">
        <f>_xlfn.XLOOKUP(Table7[[#This Row],[Merged Customer ID]],Table6_20[Merged Customer ID],Table6_20[Hospital tier])</f>
        <v>tier - 3</v>
      </c>
      <c r="O870" s="29" t="str">
        <f>_xlfn.XLOOKUP(Table7[[#This Row],[Merged Customer ID]],Table6_20[Merged Customer ID],Table6_20[City tier])</f>
        <v>tier - 2</v>
      </c>
      <c r="P870" s="29" t="str">
        <f>_xlfn.XLOOKUP(Table7[[#This Row],[Merged Customer ID]],Table6_20[Merged Customer ID],Table6_20[State ID])</f>
        <v>R1011</v>
      </c>
      <c r="Q870" s="35">
        <f>_xlfn.XLOOKUP(Table7[[#This Row],[Merged Customer ID]],Table6_20[Merged Customer ID],Table6_20[Age])</f>
        <v>59.85</v>
      </c>
    </row>
    <row r="871" spans="1:17" x14ac:dyDescent="0.35">
      <c r="A871" s="23" t="s">
        <v>1501</v>
      </c>
      <c r="B871" s="23" t="str">
        <f>_xlfn.XLOOKUP(Table7[[#This Row],[Merged Customer ID]],Table2_1[Merged Customer ID],Table2_1[First Name])</f>
        <v>Grey</v>
      </c>
      <c r="C871" s="23">
        <f>_xlfn.XLOOKUP(Table7[[#This Row],[Merged Customer ID]],Table3__3_16[Customer ID],Table3__3_16[BMI])</f>
        <v>24.7</v>
      </c>
      <c r="D871" s="23">
        <f>_xlfn.XLOOKUP(Table7[[#This Row],[Merged Customer ID]],Table3__3_16[Customer ID],Table3__3_16[HBA1C])</f>
        <v>10.7</v>
      </c>
      <c r="E871" s="22" t="str">
        <f>_xlfn.XLOOKUP(Table7[[#This Row],[Merged Customer ID]],Table3__3_16[Customer ID],Table3__3_16[Heart Issues])</f>
        <v>Yes</v>
      </c>
      <c r="F871" s="23" t="str">
        <f>_xlfn.XLOOKUP(Table7[[#This Row],[Merged Customer ID]],Table3__3_16[Customer ID],Table3__3_16[Any Transplants])</f>
        <v>No</v>
      </c>
      <c r="G871" s="23" t="str">
        <f>_xlfn.XLOOKUP(Table7[[#This Row],[Merged Customer ID]],Table3__3_16[Customer ID],Table3__3_16[Cancer history])</f>
        <v>Yes</v>
      </c>
      <c r="H871" s="23">
        <f>_xlfn.XLOOKUP(Table7[[#This Row],[Merged Customer ID]],Table3__3_16[Customer ID],Table3__3_16[NumberOfMajorSurgeries])</f>
        <v>1</v>
      </c>
      <c r="I871" s="23" t="str">
        <f>_xlfn.XLOOKUP(Table7[[#This Row],[Merged Customer ID]],Table3__3_16[Customer ID],Table3__3_16[smoker])</f>
        <v>No</v>
      </c>
      <c r="J871" s="23" t="str">
        <f>_xlfn.XLOOKUP(Table7[[#This Row],[Merged Customer ID]],Table3__3_16[Customer ID],Table3__3_16[Weight Status])</f>
        <v>Normal Weight</v>
      </c>
      <c r="K871" s="23" t="str">
        <f>_xlfn.XLOOKUP(Table7[[#This Row],[Merged Customer ID]],Table3__3_16[Customer ID],Table3__3_16[Sugar Status])</f>
        <v>Diabetes</v>
      </c>
      <c r="L871" s="26">
        <f>_xlfn.XLOOKUP(Table7[[#This Row],[Merged Customer ID]],Table6_20[Merged Customer ID],Table6_20[Date of Birth])</f>
        <v>23252</v>
      </c>
      <c r="M871" s="30">
        <f>_xlfn.XLOOKUP(Table7[[#This Row],[Merged Customer ID]],Table6_20[Merged Customer ID],Table6_20[charges],"0",0)</f>
        <v>12323.94</v>
      </c>
      <c r="N871" s="30" t="str">
        <f>_xlfn.XLOOKUP(Table7[[#This Row],[Merged Customer ID]],Table6_20[Merged Customer ID],Table6_20[Hospital tier])</f>
        <v>tier - 3</v>
      </c>
      <c r="O871" s="30" t="str">
        <f>_xlfn.XLOOKUP(Table7[[#This Row],[Merged Customer ID]],Table6_20[Merged Customer ID],Table6_20[City tier])</f>
        <v>tier - 3</v>
      </c>
      <c r="P871" s="30" t="str">
        <f>_xlfn.XLOOKUP(Table7[[#This Row],[Merged Customer ID]],Table6_20[Merged Customer ID],Table6_20[State ID])</f>
        <v>R1017</v>
      </c>
      <c r="Q871" s="36">
        <f>_xlfn.XLOOKUP(Table7[[#This Row],[Merged Customer ID]],Table6_20[Merged Customer ID],Table6_20[Age])</f>
        <v>59.774999999999999</v>
      </c>
    </row>
    <row r="872" spans="1:17" x14ac:dyDescent="0.35">
      <c r="A872" s="22" t="s">
        <v>1500</v>
      </c>
      <c r="B872" s="22" t="str">
        <f>_xlfn.XLOOKUP(Table7[[#This Row],[Merged Customer ID]],Table2_1[Merged Customer ID],Table2_1[First Name])</f>
        <v>O'Rourke</v>
      </c>
      <c r="C872" s="22">
        <f>_xlfn.XLOOKUP(Table7[[#This Row],[Merged Customer ID]],Table3__3_16[Customer ID],Table3__3_16[BMI])</f>
        <v>26.78</v>
      </c>
      <c r="D872" s="22">
        <f>_xlfn.XLOOKUP(Table7[[#This Row],[Merged Customer ID]],Table3__3_16[Customer ID],Table3__3_16[HBA1C])</f>
        <v>10.02</v>
      </c>
      <c r="E872" s="22" t="str">
        <f>_xlfn.XLOOKUP(Table7[[#This Row],[Merged Customer ID]],Table3__3_16[Customer ID],Table3__3_16[Heart Issues])</f>
        <v>Yes</v>
      </c>
      <c r="F872" s="22" t="str">
        <f>_xlfn.XLOOKUP(Table7[[#This Row],[Merged Customer ID]],Table3__3_16[Customer ID],Table3__3_16[Any Transplants])</f>
        <v>No</v>
      </c>
      <c r="G872" s="22" t="str">
        <f>_xlfn.XLOOKUP(Table7[[#This Row],[Merged Customer ID]],Table3__3_16[Customer ID],Table3__3_16[Cancer history])</f>
        <v>Yes</v>
      </c>
      <c r="H872" s="22">
        <f>_xlfn.XLOOKUP(Table7[[#This Row],[Merged Customer ID]],Table3__3_16[Customer ID],Table3__3_16[NumberOfMajorSurgeries])</f>
        <v>1</v>
      </c>
      <c r="I872" s="22" t="str">
        <f>_xlfn.XLOOKUP(Table7[[#This Row],[Merged Customer ID]],Table3__3_16[Customer ID],Table3__3_16[smoker])</f>
        <v>No</v>
      </c>
      <c r="J872" s="22" t="str">
        <f>_xlfn.XLOOKUP(Table7[[#This Row],[Merged Customer ID]],Table3__3_16[Customer ID],Table3__3_16[Weight Status])</f>
        <v>Overweight</v>
      </c>
      <c r="K872" s="22" t="str">
        <f>_xlfn.XLOOKUP(Table7[[#This Row],[Merged Customer ID]],Table3__3_16[Customer ID],Table3__3_16[Sugar Status])</f>
        <v>Diabetes</v>
      </c>
      <c r="L872" s="25">
        <f>_xlfn.XLOOKUP(Table7[[#This Row],[Merged Customer ID]],Table6_20[Merged Customer ID],Table6_20[Date of Birth])</f>
        <v>23312</v>
      </c>
      <c r="M872" s="29">
        <f>_xlfn.XLOOKUP(Table7[[#This Row],[Merged Customer ID]],Table6_20[Merged Customer ID],Table6_20[charges],"0",0)</f>
        <v>12299.59</v>
      </c>
      <c r="N872" s="29" t="str">
        <f>_xlfn.XLOOKUP(Table7[[#This Row],[Merged Customer ID]],Table6_20[Merged Customer ID],Table6_20[Hospital tier])</f>
        <v>tier - 3</v>
      </c>
      <c r="O872" s="29" t="str">
        <f>_xlfn.XLOOKUP(Table7[[#This Row],[Merged Customer ID]],Table6_20[Merged Customer ID],Table6_20[City tier])</f>
        <v>tier - 1</v>
      </c>
      <c r="P872" s="29" t="str">
        <f>_xlfn.XLOOKUP(Table7[[#This Row],[Merged Customer ID]],Table6_20[Merged Customer ID],Table6_20[State ID])</f>
        <v>R1025</v>
      </c>
      <c r="Q872" s="35">
        <f>_xlfn.XLOOKUP(Table7[[#This Row],[Merged Customer ID]],Table6_20[Merged Customer ID],Table6_20[Age])</f>
        <v>59.611111111111114</v>
      </c>
    </row>
    <row r="873" spans="1:17" x14ac:dyDescent="0.35">
      <c r="A873" s="23" t="s">
        <v>1499</v>
      </c>
      <c r="B873" s="23" t="str">
        <f>_xlfn.XLOOKUP(Table7[[#This Row],[Merged Customer ID]],Table2_1[Merged Customer ID],Table2_1[First Name])</f>
        <v>Fatehali</v>
      </c>
      <c r="C873" s="23">
        <f>_xlfn.XLOOKUP(Table7[[#This Row],[Merged Customer ID]],Table3__3_16[Customer ID],Table3__3_16[BMI])</f>
        <v>45.8</v>
      </c>
      <c r="D873" s="23">
        <f>_xlfn.XLOOKUP(Table7[[#This Row],[Merged Customer ID]],Table3__3_16[Customer ID],Table3__3_16[HBA1C])</f>
        <v>4.8499999999999996</v>
      </c>
      <c r="E873" s="22" t="str">
        <f>_xlfn.XLOOKUP(Table7[[#This Row],[Merged Customer ID]],Table3__3_16[Customer ID],Table3__3_16[Heart Issues])</f>
        <v>No</v>
      </c>
      <c r="F873" s="23" t="str">
        <f>_xlfn.XLOOKUP(Table7[[#This Row],[Merged Customer ID]],Table3__3_16[Customer ID],Table3__3_16[Any Transplants])</f>
        <v>No</v>
      </c>
      <c r="G873" s="23" t="str">
        <f>_xlfn.XLOOKUP(Table7[[#This Row],[Merged Customer ID]],Table3__3_16[Customer ID],Table3__3_16[Cancer history])</f>
        <v>No</v>
      </c>
      <c r="H873" s="23">
        <f>_xlfn.XLOOKUP(Table7[[#This Row],[Merged Customer ID]],Table3__3_16[Customer ID],Table3__3_16[NumberOfMajorSurgeries])</f>
        <v>0</v>
      </c>
      <c r="I873" s="23" t="str">
        <f>_xlfn.XLOOKUP(Table7[[#This Row],[Merged Customer ID]],Table3__3_16[Customer ID],Table3__3_16[smoker])</f>
        <v>No</v>
      </c>
      <c r="J873" s="23" t="str">
        <f>_xlfn.XLOOKUP(Table7[[#This Row],[Merged Customer ID]],Table3__3_16[Customer ID],Table3__3_16[Weight Status])</f>
        <v>Obesity</v>
      </c>
      <c r="K873" s="23" t="str">
        <f>_xlfn.XLOOKUP(Table7[[#This Row],[Merged Customer ID]],Table3__3_16[Customer ID],Table3__3_16[Sugar Status])</f>
        <v>Normal</v>
      </c>
      <c r="L873" s="26">
        <f>_xlfn.XLOOKUP(Table7[[#This Row],[Merged Customer ID]],Table6_20[Merged Customer ID],Table6_20[Date of Birth])</f>
        <v>33175</v>
      </c>
      <c r="M873" s="30">
        <f>_xlfn.XLOOKUP(Table7[[#This Row],[Merged Customer ID]],Table6_20[Merged Customer ID],Table6_20[charges],"0",0)</f>
        <v>12282.38</v>
      </c>
      <c r="N873" s="30" t="str">
        <f>_xlfn.XLOOKUP(Table7[[#This Row],[Merged Customer ID]],Table6_20[Merged Customer ID],Table6_20[Hospital tier])</f>
        <v>tier - 3</v>
      </c>
      <c r="O873" s="30" t="str">
        <f>_xlfn.XLOOKUP(Table7[[#This Row],[Merged Customer ID]],Table6_20[Merged Customer ID],Table6_20[City tier])</f>
        <v>tier - 1</v>
      </c>
      <c r="P873" s="30" t="str">
        <f>_xlfn.XLOOKUP(Table7[[#This Row],[Merged Customer ID]],Table6_20[Merged Customer ID],Table6_20[State ID])</f>
        <v>R1011</v>
      </c>
      <c r="Q873" s="36">
        <f>_xlfn.XLOOKUP(Table7[[#This Row],[Merged Customer ID]],Table6_20[Merged Customer ID],Table6_20[Age])</f>
        <v>32.608333333333334</v>
      </c>
    </row>
    <row r="874" spans="1:17" x14ac:dyDescent="0.35">
      <c r="A874" s="22" t="s">
        <v>1498</v>
      </c>
      <c r="B874" s="22" t="str">
        <f>_xlfn.XLOOKUP(Table7[[#This Row],[Merged Customer ID]],Table2_1[Merged Customer ID],Table2_1[First Name])</f>
        <v>Piza-Taylor</v>
      </c>
      <c r="C874" s="22">
        <f>_xlfn.XLOOKUP(Table7[[#This Row],[Merged Customer ID]],Table3__3_16[Customer ID],Table3__3_16[BMI])</f>
        <v>29</v>
      </c>
      <c r="D874" s="22">
        <f>_xlfn.XLOOKUP(Table7[[#This Row],[Merged Customer ID]],Table3__3_16[Customer ID],Table3__3_16[HBA1C])</f>
        <v>4.3899999999999997</v>
      </c>
      <c r="E874" s="22" t="str">
        <f>_xlfn.XLOOKUP(Table7[[#This Row],[Merged Customer ID]],Table3__3_16[Customer ID],Table3__3_16[Heart Issues])</f>
        <v>Yes</v>
      </c>
      <c r="F874" s="22" t="str">
        <f>_xlfn.XLOOKUP(Table7[[#This Row],[Merged Customer ID]],Table3__3_16[Customer ID],Table3__3_16[Any Transplants])</f>
        <v>No</v>
      </c>
      <c r="G874" s="22" t="str">
        <f>_xlfn.XLOOKUP(Table7[[#This Row],[Merged Customer ID]],Table3__3_16[Customer ID],Table3__3_16[Cancer history])</f>
        <v>No</v>
      </c>
      <c r="H874" s="22">
        <f>_xlfn.XLOOKUP(Table7[[#This Row],[Merged Customer ID]],Table3__3_16[Customer ID],Table3__3_16[NumberOfMajorSurgeries])</f>
        <v>2</v>
      </c>
      <c r="I874" s="22" t="str">
        <f>_xlfn.XLOOKUP(Table7[[#This Row],[Merged Customer ID]],Table3__3_16[Customer ID],Table3__3_16[smoker])</f>
        <v>No</v>
      </c>
      <c r="J874" s="22" t="str">
        <f>_xlfn.XLOOKUP(Table7[[#This Row],[Merged Customer ID]],Table3__3_16[Customer ID],Table3__3_16[Weight Status])</f>
        <v>Overweight</v>
      </c>
      <c r="K874" s="22" t="str">
        <f>_xlfn.XLOOKUP(Table7[[#This Row],[Merged Customer ID]],Table3__3_16[Customer ID],Table3__3_16[Sugar Status])</f>
        <v>Normal</v>
      </c>
      <c r="L874" s="25">
        <f>_xlfn.XLOOKUP(Table7[[#This Row],[Merged Customer ID]],Table6_20[Merged Customer ID],Table6_20[Date of Birth])</f>
        <v>24427</v>
      </c>
      <c r="M874" s="29">
        <f>_xlfn.XLOOKUP(Table7[[#This Row],[Merged Customer ID]],Table6_20[Merged Customer ID],Table6_20[charges],"0",0)</f>
        <v>12282.03</v>
      </c>
      <c r="N874" s="29" t="str">
        <f>_xlfn.XLOOKUP(Table7[[#This Row],[Merged Customer ID]],Table6_20[Merged Customer ID],Table6_20[Hospital tier])</f>
        <v>tier - 3</v>
      </c>
      <c r="O874" s="29" t="str">
        <f>_xlfn.XLOOKUP(Table7[[#This Row],[Merged Customer ID]],Table6_20[Merged Customer ID],Table6_20[City tier])</f>
        <v>tier - 1</v>
      </c>
      <c r="P874" s="29" t="str">
        <f>_xlfn.XLOOKUP(Table7[[#This Row],[Merged Customer ID]],Table6_20[Merged Customer ID],Table6_20[State ID])</f>
        <v>R1025</v>
      </c>
      <c r="Q874" s="35">
        <f>_xlfn.XLOOKUP(Table7[[#This Row],[Merged Customer ID]],Table6_20[Merged Customer ID],Table6_20[Age])</f>
        <v>56.56111111111111</v>
      </c>
    </row>
    <row r="875" spans="1:17" x14ac:dyDescent="0.35">
      <c r="A875" s="23" t="s">
        <v>1497</v>
      </c>
      <c r="B875" s="23" t="str">
        <f>_xlfn.XLOOKUP(Table7[[#This Row],[Merged Customer ID]],Table2_1[Merged Customer ID],Table2_1[First Name])</f>
        <v>Cavanaugh</v>
      </c>
      <c r="C875" s="23">
        <f>_xlfn.XLOOKUP(Table7[[#This Row],[Merged Customer ID]],Table3__3_16[Customer ID],Table3__3_16[BMI])</f>
        <v>33.534999999999997</v>
      </c>
      <c r="D875" s="23">
        <f>_xlfn.XLOOKUP(Table7[[#This Row],[Merged Customer ID]],Table3__3_16[Customer ID],Table3__3_16[HBA1C])</f>
        <v>8.24</v>
      </c>
      <c r="E875" s="22" t="str">
        <f>_xlfn.XLOOKUP(Table7[[#This Row],[Merged Customer ID]],Table3__3_16[Customer ID],Table3__3_16[Heart Issues])</f>
        <v>Yes</v>
      </c>
      <c r="F875" s="23" t="str">
        <f>_xlfn.XLOOKUP(Table7[[#This Row],[Merged Customer ID]],Table3__3_16[Customer ID],Table3__3_16[Any Transplants])</f>
        <v>No</v>
      </c>
      <c r="G875" s="23" t="str">
        <f>_xlfn.XLOOKUP(Table7[[#This Row],[Merged Customer ID]],Table3__3_16[Customer ID],Table3__3_16[Cancer history])</f>
        <v>No</v>
      </c>
      <c r="H875" s="23">
        <f>_xlfn.XLOOKUP(Table7[[#This Row],[Merged Customer ID]],Table3__3_16[Customer ID],Table3__3_16[NumberOfMajorSurgeries])</f>
        <v>0</v>
      </c>
      <c r="I875" s="23" t="str">
        <f>_xlfn.XLOOKUP(Table7[[#This Row],[Merged Customer ID]],Table3__3_16[Customer ID],Table3__3_16[smoker])</f>
        <v>No</v>
      </c>
      <c r="J875" s="23" t="str">
        <f>_xlfn.XLOOKUP(Table7[[#This Row],[Merged Customer ID]],Table3__3_16[Customer ID],Table3__3_16[Weight Status])</f>
        <v>Obesity</v>
      </c>
      <c r="K875" s="23" t="str">
        <f>_xlfn.XLOOKUP(Table7[[#This Row],[Merged Customer ID]],Table3__3_16[Customer ID],Table3__3_16[Sugar Status])</f>
        <v>Diabetes</v>
      </c>
      <c r="L875" s="26">
        <f>_xlfn.XLOOKUP(Table7[[#This Row],[Merged Customer ID]],Table6_20[Merged Customer ID],Table6_20[Date of Birth])</f>
        <v>24712</v>
      </c>
      <c r="M875" s="30">
        <f>_xlfn.XLOOKUP(Table7[[#This Row],[Merged Customer ID]],Table6_20[Merged Customer ID],Table6_20[charges],"0",0)</f>
        <v>12269.69</v>
      </c>
      <c r="N875" s="30" t="str">
        <f>_xlfn.XLOOKUP(Table7[[#This Row],[Merged Customer ID]],Table6_20[Merged Customer ID],Table6_20[Hospital tier])</f>
        <v>tier - 3</v>
      </c>
      <c r="O875" s="30" t="str">
        <f>_xlfn.XLOOKUP(Table7[[#This Row],[Merged Customer ID]],Table6_20[Merged Customer ID],Table6_20[City tier])</f>
        <v>tier - 2</v>
      </c>
      <c r="P875" s="30" t="str">
        <f>_xlfn.XLOOKUP(Table7[[#This Row],[Merged Customer ID]],Table6_20[Merged Customer ID],Table6_20[State ID])</f>
        <v>R1012</v>
      </c>
      <c r="Q875" s="36">
        <f>_xlfn.XLOOKUP(Table7[[#This Row],[Merged Customer ID]],Table6_20[Merged Customer ID],Table6_20[Age])</f>
        <v>55.777777777777779</v>
      </c>
    </row>
    <row r="876" spans="1:17" x14ac:dyDescent="0.35">
      <c r="A876" s="22" t="s">
        <v>1496</v>
      </c>
      <c r="B876" s="22" t="str">
        <f>_xlfn.XLOOKUP(Table7[[#This Row],[Merged Customer ID]],Table2_1[Merged Customer ID],Table2_1[First Name])</f>
        <v>Amako</v>
      </c>
      <c r="C876" s="22">
        <f>_xlfn.XLOOKUP(Table7[[#This Row],[Merged Customer ID]],Table3__3_16[Customer ID],Table3__3_16[BMI])</f>
        <v>32.774999999999999</v>
      </c>
      <c r="D876" s="22">
        <f>_xlfn.XLOOKUP(Table7[[#This Row],[Merged Customer ID]],Table3__3_16[Customer ID],Table3__3_16[HBA1C])</f>
        <v>9.77</v>
      </c>
      <c r="E876" s="22" t="str">
        <f>_xlfn.XLOOKUP(Table7[[#This Row],[Merged Customer ID]],Table3__3_16[Customer ID],Table3__3_16[Heart Issues])</f>
        <v>Yes</v>
      </c>
      <c r="F876" s="22" t="str">
        <f>_xlfn.XLOOKUP(Table7[[#This Row],[Merged Customer ID]],Table3__3_16[Customer ID],Table3__3_16[Any Transplants])</f>
        <v>No</v>
      </c>
      <c r="G876" s="22" t="str">
        <f>_xlfn.XLOOKUP(Table7[[#This Row],[Merged Customer ID]],Table3__3_16[Customer ID],Table3__3_16[Cancer history])</f>
        <v>No</v>
      </c>
      <c r="H876" s="22">
        <f>_xlfn.XLOOKUP(Table7[[#This Row],[Merged Customer ID]],Table3__3_16[Customer ID],Table3__3_16[NumberOfMajorSurgeries])</f>
        <v>0</v>
      </c>
      <c r="I876" s="22" t="str">
        <f>_xlfn.XLOOKUP(Table7[[#This Row],[Merged Customer ID]],Table3__3_16[Customer ID],Table3__3_16[smoker])</f>
        <v>No</v>
      </c>
      <c r="J876" s="22" t="str">
        <f>_xlfn.XLOOKUP(Table7[[#This Row],[Merged Customer ID]],Table3__3_16[Customer ID],Table3__3_16[Weight Status])</f>
        <v>Obesity</v>
      </c>
      <c r="K876" s="22" t="str">
        <f>_xlfn.XLOOKUP(Table7[[#This Row],[Merged Customer ID]],Table3__3_16[Customer ID],Table3__3_16[Sugar Status])</f>
        <v>Diabetes</v>
      </c>
      <c r="L876" s="25">
        <f>_xlfn.XLOOKUP(Table7[[#This Row],[Merged Customer ID]],Table6_20[Merged Customer ID],Table6_20[Date of Birth])</f>
        <v>24836</v>
      </c>
      <c r="M876" s="29">
        <f>_xlfn.XLOOKUP(Table7[[#This Row],[Merged Customer ID]],Table6_20[Merged Customer ID],Table6_20[charges],"0",0)</f>
        <v>12268.63</v>
      </c>
      <c r="N876" s="29" t="str">
        <f>_xlfn.XLOOKUP(Table7[[#This Row],[Merged Customer ID]],Table6_20[Merged Customer ID],Table6_20[Hospital tier])</f>
        <v>tier - 3</v>
      </c>
      <c r="O876" s="29" t="str">
        <f>_xlfn.XLOOKUP(Table7[[#This Row],[Merged Customer ID]],Table6_20[Merged Customer ID],Table6_20[City tier])</f>
        <v>tier - 1</v>
      </c>
      <c r="P876" s="29" t="str">
        <f>_xlfn.XLOOKUP(Table7[[#This Row],[Merged Customer ID]],Table6_20[Merged Customer ID],Table6_20[State ID])</f>
        <v>R1012</v>
      </c>
      <c r="Q876" s="35">
        <f>_xlfn.XLOOKUP(Table7[[#This Row],[Merged Customer ID]],Table6_20[Merged Customer ID],Table6_20[Age])</f>
        <v>55.43888888888889</v>
      </c>
    </row>
    <row r="877" spans="1:17" x14ac:dyDescent="0.35">
      <c r="A877" s="23" t="s">
        <v>1495</v>
      </c>
      <c r="B877" s="23" t="str">
        <f>_xlfn.XLOOKUP(Table7[[#This Row],[Merged Customer ID]],Table2_1[Merged Customer ID],Table2_1[First Name])</f>
        <v>Musa</v>
      </c>
      <c r="C877" s="23">
        <f>_xlfn.XLOOKUP(Table7[[#This Row],[Merged Customer ID]],Table3__3_16[Customer ID],Table3__3_16[BMI])</f>
        <v>37.51</v>
      </c>
      <c r="D877" s="23">
        <f>_xlfn.XLOOKUP(Table7[[#This Row],[Merged Customer ID]],Table3__3_16[Customer ID],Table3__3_16[HBA1C])</f>
        <v>5.5</v>
      </c>
      <c r="E877" s="22" t="str">
        <f>_xlfn.XLOOKUP(Table7[[#This Row],[Merged Customer ID]],Table3__3_16[Customer ID],Table3__3_16[Heart Issues])</f>
        <v>Yes</v>
      </c>
      <c r="F877" s="23" t="str">
        <f>_xlfn.XLOOKUP(Table7[[#This Row],[Merged Customer ID]],Table3__3_16[Customer ID],Table3__3_16[Any Transplants])</f>
        <v>No</v>
      </c>
      <c r="G877" s="23" t="str">
        <f>_xlfn.XLOOKUP(Table7[[#This Row],[Merged Customer ID]],Table3__3_16[Customer ID],Table3__3_16[Cancer history])</f>
        <v>No</v>
      </c>
      <c r="H877" s="23">
        <f>_xlfn.XLOOKUP(Table7[[#This Row],[Merged Customer ID]],Table3__3_16[Customer ID],Table3__3_16[NumberOfMajorSurgeries])</f>
        <v>2</v>
      </c>
      <c r="I877" s="23" t="str">
        <f>_xlfn.XLOOKUP(Table7[[#This Row],[Merged Customer ID]],Table3__3_16[Customer ID],Table3__3_16[smoker])</f>
        <v>No</v>
      </c>
      <c r="J877" s="23" t="str">
        <f>_xlfn.XLOOKUP(Table7[[#This Row],[Merged Customer ID]],Table3__3_16[Customer ID],Table3__3_16[Weight Status])</f>
        <v>Obesity</v>
      </c>
      <c r="K877" s="23" t="str">
        <f>_xlfn.XLOOKUP(Table7[[#This Row],[Merged Customer ID]],Table3__3_16[Customer ID],Table3__3_16[Sugar Status])</f>
        <v>Normal</v>
      </c>
      <c r="L877" s="26">
        <f>_xlfn.XLOOKUP(Table7[[#This Row],[Merged Customer ID]],Table6_20[Merged Customer ID],Table6_20[Date of Birth])</f>
        <v>24447</v>
      </c>
      <c r="M877" s="30">
        <f>_xlfn.XLOOKUP(Table7[[#This Row],[Merged Customer ID]],Table6_20[Merged Customer ID],Table6_20[charges],"0",0)</f>
        <v>12265.51</v>
      </c>
      <c r="N877" s="30" t="str">
        <f>_xlfn.XLOOKUP(Table7[[#This Row],[Merged Customer ID]],Table6_20[Merged Customer ID],Table6_20[Hospital tier])</f>
        <v>tier - 3</v>
      </c>
      <c r="O877" s="30" t="str">
        <f>_xlfn.XLOOKUP(Table7[[#This Row],[Merged Customer ID]],Table6_20[Merged Customer ID],Table6_20[City tier])</f>
        <v>tier - 3</v>
      </c>
      <c r="P877" s="30" t="str">
        <f>_xlfn.XLOOKUP(Table7[[#This Row],[Merged Customer ID]],Table6_20[Merged Customer ID],Table6_20[State ID])</f>
        <v>R1013</v>
      </c>
      <c r="Q877" s="36">
        <f>_xlfn.XLOOKUP(Table7[[#This Row],[Merged Customer ID]],Table6_20[Merged Customer ID],Table6_20[Age])</f>
        <v>56.505555555555553</v>
      </c>
    </row>
    <row r="878" spans="1:17" x14ac:dyDescent="0.35">
      <c r="A878" s="22" t="s">
        <v>1494</v>
      </c>
      <c r="B878" s="22" t="str">
        <f>_xlfn.XLOOKUP(Table7[[#This Row],[Merged Customer ID]],Table2_1[Merged Customer ID],Table2_1[First Name])</f>
        <v>Phillippi</v>
      </c>
      <c r="C878" s="22">
        <f>_xlfn.XLOOKUP(Table7[[#This Row],[Merged Customer ID]],Table3__3_16[Customer ID],Table3__3_16[BMI])</f>
        <v>39.86</v>
      </c>
      <c r="D878" s="22">
        <f>_xlfn.XLOOKUP(Table7[[#This Row],[Merged Customer ID]],Table3__3_16[Customer ID],Table3__3_16[HBA1C])</f>
        <v>11.84</v>
      </c>
      <c r="E878" s="22" t="str">
        <f>_xlfn.XLOOKUP(Table7[[#This Row],[Merged Customer ID]],Table3__3_16[Customer ID],Table3__3_16[Heart Issues])</f>
        <v>Yes</v>
      </c>
      <c r="F878" s="22" t="str">
        <f>_xlfn.XLOOKUP(Table7[[#This Row],[Merged Customer ID]],Table3__3_16[Customer ID],Table3__3_16[Any Transplants])</f>
        <v>No</v>
      </c>
      <c r="G878" s="22" t="str">
        <f>_xlfn.XLOOKUP(Table7[[#This Row],[Merged Customer ID]],Table3__3_16[Customer ID],Table3__3_16[Cancer history])</f>
        <v>No</v>
      </c>
      <c r="H878" s="22">
        <f>_xlfn.XLOOKUP(Table7[[#This Row],[Merged Customer ID]],Table3__3_16[Customer ID],Table3__3_16[NumberOfMajorSurgeries])</f>
        <v>1</v>
      </c>
      <c r="I878" s="22" t="str">
        <f>_xlfn.XLOOKUP(Table7[[#This Row],[Merged Customer ID]],Table3__3_16[Customer ID],Table3__3_16[smoker])</f>
        <v>No</v>
      </c>
      <c r="J878" s="22" t="str">
        <f>_xlfn.XLOOKUP(Table7[[#This Row],[Merged Customer ID]],Table3__3_16[Customer ID],Table3__3_16[Weight Status])</f>
        <v>Obesity</v>
      </c>
      <c r="K878" s="22" t="str">
        <f>_xlfn.XLOOKUP(Table7[[#This Row],[Merged Customer ID]],Table3__3_16[Customer ID],Table3__3_16[Sugar Status])</f>
        <v>Diabetes</v>
      </c>
      <c r="L878" s="25">
        <f>_xlfn.XLOOKUP(Table7[[#This Row],[Merged Customer ID]],Table6_20[Merged Customer ID],Table6_20[Date of Birth])</f>
        <v>31637</v>
      </c>
      <c r="M878" s="29">
        <f>_xlfn.XLOOKUP(Table7[[#This Row],[Merged Customer ID]],Table6_20[Merged Customer ID],Table6_20[charges],"0",0)</f>
        <v>12255.04</v>
      </c>
      <c r="N878" s="29" t="str">
        <f>_xlfn.XLOOKUP(Table7[[#This Row],[Merged Customer ID]],Table6_20[Merged Customer ID],Table6_20[Hospital tier])</f>
        <v>tier - 3</v>
      </c>
      <c r="O878" s="29" t="str">
        <f>_xlfn.XLOOKUP(Table7[[#This Row],[Merged Customer ID]],Table6_20[Merged Customer ID],Table6_20[City tier])</f>
        <v>tier - 2</v>
      </c>
      <c r="P878" s="29" t="str">
        <f>_xlfn.XLOOKUP(Table7[[#This Row],[Merged Customer ID]],Table6_20[Merged Customer ID],Table6_20[State ID])</f>
        <v>R1026</v>
      </c>
      <c r="Q878" s="35">
        <f>_xlfn.XLOOKUP(Table7[[#This Row],[Merged Customer ID]],Table6_20[Merged Customer ID],Table6_20[Age])</f>
        <v>36.819444444444443</v>
      </c>
    </row>
    <row r="879" spans="1:17" x14ac:dyDescent="0.35">
      <c r="A879" s="23" t="s">
        <v>1493</v>
      </c>
      <c r="B879" s="23" t="str">
        <f>_xlfn.XLOOKUP(Table7[[#This Row],[Merged Customer ID]],Table2_1[Merged Customer ID],Table2_1[First Name])</f>
        <v>Hoskins</v>
      </c>
      <c r="C879" s="23">
        <f>_xlfn.XLOOKUP(Table7[[#This Row],[Merged Customer ID]],Table3__3_16[Customer ID],Table3__3_16[BMI])</f>
        <v>42.13</v>
      </c>
      <c r="D879" s="23">
        <f>_xlfn.XLOOKUP(Table7[[#This Row],[Merged Customer ID]],Table3__3_16[Customer ID],Table3__3_16[HBA1C])</f>
        <v>4.66</v>
      </c>
      <c r="E879" s="22" t="str">
        <f>_xlfn.XLOOKUP(Table7[[#This Row],[Merged Customer ID]],Table3__3_16[Customer ID],Table3__3_16[Heart Issues])</f>
        <v>No</v>
      </c>
      <c r="F879" s="23" t="str">
        <f>_xlfn.XLOOKUP(Table7[[#This Row],[Merged Customer ID]],Table3__3_16[Customer ID],Table3__3_16[Any Transplants])</f>
        <v>No</v>
      </c>
      <c r="G879" s="23" t="str">
        <f>_xlfn.XLOOKUP(Table7[[#This Row],[Merged Customer ID]],Table3__3_16[Customer ID],Table3__3_16[Cancer history])</f>
        <v>No</v>
      </c>
      <c r="H879" s="23">
        <f>_xlfn.XLOOKUP(Table7[[#This Row],[Merged Customer ID]],Table3__3_16[Customer ID],Table3__3_16[NumberOfMajorSurgeries])</f>
        <v>0</v>
      </c>
      <c r="I879" s="23" t="str">
        <f>_xlfn.XLOOKUP(Table7[[#This Row],[Merged Customer ID]],Table3__3_16[Customer ID],Table3__3_16[smoker])</f>
        <v>No</v>
      </c>
      <c r="J879" s="23" t="str">
        <f>_xlfn.XLOOKUP(Table7[[#This Row],[Merged Customer ID]],Table3__3_16[Customer ID],Table3__3_16[Weight Status])</f>
        <v>Obesity</v>
      </c>
      <c r="K879" s="23" t="str">
        <f>_xlfn.XLOOKUP(Table7[[#This Row],[Merged Customer ID]],Table3__3_16[Customer ID],Table3__3_16[Sugar Status])</f>
        <v>Normal</v>
      </c>
      <c r="L879" s="26">
        <f>_xlfn.XLOOKUP(Table7[[#This Row],[Merged Customer ID]],Table6_20[Merged Customer ID],Table6_20[Date of Birth])</f>
        <v>32835</v>
      </c>
      <c r="M879" s="30">
        <f>_xlfn.XLOOKUP(Table7[[#This Row],[Merged Customer ID]],Table6_20[Merged Customer ID],Table6_20[charges],"0",0)</f>
        <v>12254.44</v>
      </c>
      <c r="N879" s="30" t="str">
        <f>_xlfn.XLOOKUP(Table7[[#This Row],[Merged Customer ID]],Table6_20[Merged Customer ID],Table6_20[Hospital tier])</f>
        <v>tier - 3</v>
      </c>
      <c r="O879" s="30" t="str">
        <f>_xlfn.XLOOKUP(Table7[[#This Row],[Merged Customer ID]],Table6_20[Merged Customer ID],Table6_20[City tier])</f>
        <v>tier - 3</v>
      </c>
      <c r="P879" s="30" t="str">
        <f>_xlfn.XLOOKUP(Table7[[#This Row],[Merged Customer ID]],Table6_20[Merged Customer ID],Table6_20[State ID])</f>
        <v>R1026</v>
      </c>
      <c r="Q879" s="36">
        <f>_xlfn.XLOOKUP(Table7[[#This Row],[Merged Customer ID]],Table6_20[Merged Customer ID],Table6_20[Age])</f>
        <v>33.541666666666664</v>
      </c>
    </row>
    <row r="880" spans="1:17" x14ac:dyDescent="0.35">
      <c r="A880" s="22" t="s">
        <v>1492</v>
      </c>
      <c r="B880" s="22" t="str">
        <f>_xlfn.XLOOKUP(Table7[[#This Row],[Merged Customer ID]],Table2_1[Merged Customer ID],Table2_1[First Name])</f>
        <v>Imbalzano Zegar</v>
      </c>
      <c r="C880" s="22">
        <f>_xlfn.XLOOKUP(Table7[[#This Row],[Merged Customer ID]],Table3__3_16[Customer ID],Table3__3_16[BMI])</f>
        <v>35.99</v>
      </c>
      <c r="D880" s="22">
        <f>_xlfn.XLOOKUP(Table7[[#This Row],[Merged Customer ID]],Table3__3_16[Customer ID],Table3__3_16[HBA1C])</f>
        <v>11.11</v>
      </c>
      <c r="E880" s="22" t="str">
        <f>_xlfn.XLOOKUP(Table7[[#This Row],[Merged Customer ID]],Table3__3_16[Customer ID],Table3__3_16[Heart Issues])</f>
        <v>No</v>
      </c>
      <c r="F880" s="22" t="str">
        <f>_xlfn.XLOOKUP(Table7[[#This Row],[Merged Customer ID]],Table3__3_16[Customer ID],Table3__3_16[Any Transplants])</f>
        <v>No</v>
      </c>
      <c r="G880" s="22" t="str">
        <f>_xlfn.XLOOKUP(Table7[[#This Row],[Merged Customer ID]],Table3__3_16[Customer ID],Table3__3_16[Cancer history])</f>
        <v>No</v>
      </c>
      <c r="H880" s="22">
        <f>_xlfn.XLOOKUP(Table7[[#This Row],[Merged Customer ID]],Table3__3_16[Customer ID],Table3__3_16[NumberOfMajorSurgeries])</f>
        <v>0</v>
      </c>
      <c r="I880" s="22" t="str">
        <f>_xlfn.XLOOKUP(Table7[[#This Row],[Merged Customer ID]],Table3__3_16[Customer ID],Table3__3_16[smoker])</f>
        <v>No</v>
      </c>
      <c r="J880" s="22" t="str">
        <f>_xlfn.XLOOKUP(Table7[[#This Row],[Merged Customer ID]],Table3__3_16[Customer ID],Table3__3_16[Weight Status])</f>
        <v>Obesity</v>
      </c>
      <c r="K880" s="22" t="str">
        <f>_xlfn.XLOOKUP(Table7[[#This Row],[Merged Customer ID]],Table3__3_16[Customer ID],Table3__3_16[Sugar Status])</f>
        <v>Diabetes</v>
      </c>
      <c r="L880" s="25">
        <f>_xlfn.XLOOKUP(Table7[[#This Row],[Merged Customer ID]],Table6_20[Merged Customer ID],Table6_20[Date of Birth])</f>
        <v>27203</v>
      </c>
      <c r="M880" s="29">
        <f>_xlfn.XLOOKUP(Table7[[#This Row],[Merged Customer ID]],Table6_20[Merged Customer ID],Table6_20[charges],"0",0)</f>
        <v>12245.17</v>
      </c>
      <c r="N880" s="29" t="str">
        <f>_xlfn.XLOOKUP(Table7[[#This Row],[Merged Customer ID]],Table6_20[Merged Customer ID],Table6_20[Hospital tier])</f>
        <v>tier - 3</v>
      </c>
      <c r="O880" s="29" t="str">
        <f>_xlfn.XLOOKUP(Table7[[#This Row],[Merged Customer ID]],Table6_20[Merged Customer ID],Table6_20[City tier])</f>
        <v>tier - 1</v>
      </c>
      <c r="P880" s="29" t="str">
        <f>_xlfn.XLOOKUP(Table7[[#This Row],[Merged Customer ID]],Table6_20[Merged Customer ID],Table6_20[State ID])</f>
        <v>R1012</v>
      </c>
      <c r="Q880" s="35">
        <f>_xlfn.XLOOKUP(Table7[[#This Row],[Merged Customer ID]],Table6_20[Merged Customer ID],Table6_20[Age])</f>
        <v>48.958333333333336</v>
      </c>
    </row>
    <row r="881" spans="1:17" x14ac:dyDescent="0.35">
      <c r="A881" s="23" t="s">
        <v>1491</v>
      </c>
      <c r="B881" s="23" t="str">
        <f>_xlfn.XLOOKUP(Table7[[#This Row],[Merged Customer ID]],Table2_1[Merged Customer ID],Table2_1[First Name])</f>
        <v>Triedman</v>
      </c>
      <c r="C881" s="23">
        <f>_xlfn.XLOOKUP(Table7[[#This Row],[Merged Customer ID]],Table3__3_16[Customer ID],Table3__3_16[BMI])</f>
        <v>35.200000000000003</v>
      </c>
      <c r="D881" s="23">
        <f>_xlfn.XLOOKUP(Table7[[#This Row],[Merged Customer ID]],Table3__3_16[Customer ID],Table3__3_16[HBA1C])</f>
        <v>7.72</v>
      </c>
      <c r="E881" s="22" t="str">
        <f>_xlfn.XLOOKUP(Table7[[#This Row],[Merged Customer ID]],Table3__3_16[Customer ID],Table3__3_16[Heart Issues])</f>
        <v>Yes</v>
      </c>
      <c r="F881" s="23" t="str">
        <f>_xlfn.XLOOKUP(Table7[[#This Row],[Merged Customer ID]],Table3__3_16[Customer ID],Table3__3_16[Any Transplants])</f>
        <v>No</v>
      </c>
      <c r="G881" s="23" t="str">
        <f>_xlfn.XLOOKUP(Table7[[#This Row],[Merged Customer ID]],Table3__3_16[Customer ID],Table3__3_16[Cancer history])</f>
        <v>Yes</v>
      </c>
      <c r="H881" s="23">
        <f>_xlfn.XLOOKUP(Table7[[#This Row],[Merged Customer ID]],Table3__3_16[Customer ID],Table3__3_16[NumberOfMajorSurgeries])</f>
        <v>1</v>
      </c>
      <c r="I881" s="23" t="str">
        <f>_xlfn.XLOOKUP(Table7[[#This Row],[Merged Customer ID]],Table3__3_16[Customer ID],Table3__3_16[smoker])</f>
        <v>No</v>
      </c>
      <c r="J881" s="23" t="str">
        <f>_xlfn.XLOOKUP(Table7[[#This Row],[Merged Customer ID]],Table3__3_16[Customer ID],Table3__3_16[Weight Status])</f>
        <v>Obesity</v>
      </c>
      <c r="K881" s="23" t="str">
        <f>_xlfn.XLOOKUP(Table7[[#This Row],[Merged Customer ID]],Table3__3_16[Customer ID],Table3__3_16[Sugar Status])</f>
        <v>Diabetes</v>
      </c>
      <c r="L881" s="26">
        <f>_xlfn.XLOOKUP(Table7[[#This Row],[Merged Customer ID]],Table6_20[Merged Customer ID],Table6_20[Date of Birth])</f>
        <v>23209</v>
      </c>
      <c r="M881" s="30">
        <f>_xlfn.XLOOKUP(Table7[[#This Row],[Merged Customer ID]],Table6_20[Merged Customer ID],Table6_20[charges],"0",0)</f>
        <v>12244.53</v>
      </c>
      <c r="N881" s="30" t="str">
        <f>_xlfn.XLOOKUP(Table7[[#This Row],[Merged Customer ID]],Table6_20[Merged Customer ID],Table6_20[Hospital tier])</f>
        <v>tier - 3</v>
      </c>
      <c r="O881" s="30" t="str">
        <f>_xlfn.XLOOKUP(Table7[[#This Row],[Merged Customer ID]],Table6_20[Merged Customer ID],Table6_20[City tier])</f>
        <v>tier - 1</v>
      </c>
      <c r="P881" s="30" t="str">
        <f>_xlfn.XLOOKUP(Table7[[#This Row],[Merged Customer ID]],Table6_20[Merged Customer ID],Table6_20[State ID])</f>
        <v>R1013</v>
      </c>
      <c r="Q881" s="36">
        <f>_xlfn.XLOOKUP(Table7[[#This Row],[Merged Customer ID]],Table6_20[Merged Customer ID],Table6_20[Age])</f>
        <v>59.891666666666666</v>
      </c>
    </row>
    <row r="882" spans="1:17" x14ac:dyDescent="0.35">
      <c r="A882" s="22" t="s">
        <v>1490</v>
      </c>
      <c r="B882" s="22" t="str">
        <f>_xlfn.XLOOKUP(Table7[[#This Row],[Merged Customer ID]],Table2_1[Merged Customer ID],Table2_1[First Name])</f>
        <v>Lovuolo</v>
      </c>
      <c r="C882" s="22">
        <f>_xlfn.XLOOKUP(Table7[[#This Row],[Merged Customer ID]],Table3__3_16[Customer ID],Table3__3_16[BMI])</f>
        <v>29.91</v>
      </c>
      <c r="D882" s="22">
        <f>_xlfn.XLOOKUP(Table7[[#This Row],[Merged Customer ID]],Table3__3_16[Customer ID],Table3__3_16[HBA1C])</f>
        <v>5.55</v>
      </c>
      <c r="E882" s="22" t="str">
        <f>_xlfn.XLOOKUP(Table7[[#This Row],[Merged Customer ID]],Table3__3_16[Customer ID],Table3__3_16[Heart Issues])</f>
        <v>Yes</v>
      </c>
      <c r="F882" s="22" t="str">
        <f>_xlfn.XLOOKUP(Table7[[#This Row],[Merged Customer ID]],Table3__3_16[Customer ID],Table3__3_16[Any Transplants])</f>
        <v>No</v>
      </c>
      <c r="G882" s="22" t="str">
        <f>_xlfn.XLOOKUP(Table7[[#This Row],[Merged Customer ID]],Table3__3_16[Customer ID],Table3__3_16[Cancer history])</f>
        <v>No</v>
      </c>
      <c r="H882" s="22">
        <f>_xlfn.XLOOKUP(Table7[[#This Row],[Merged Customer ID]],Table3__3_16[Customer ID],Table3__3_16[NumberOfMajorSurgeries])</f>
        <v>2</v>
      </c>
      <c r="I882" s="22" t="str">
        <f>_xlfn.XLOOKUP(Table7[[#This Row],[Merged Customer ID]],Table3__3_16[Customer ID],Table3__3_16[smoker])</f>
        <v>No</v>
      </c>
      <c r="J882" s="22" t="str">
        <f>_xlfn.XLOOKUP(Table7[[#This Row],[Merged Customer ID]],Table3__3_16[Customer ID],Table3__3_16[Weight Status])</f>
        <v>Overweight</v>
      </c>
      <c r="K882" s="22" t="str">
        <f>_xlfn.XLOOKUP(Table7[[#This Row],[Merged Customer ID]],Table3__3_16[Customer ID],Table3__3_16[Sugar Status])</f>
        <v>Normal</v>
      </c>
      <c r="L882" s="25">
        <f>_xlfn.XLOOKUP(Table7[[#This Row],[Merged Customer ID]],Table6_20[Merged Customer ID],Table6_20[Date of Birth])</f>
        <v>24317</v>
      </c>
      <c r="M882" s="29">
        <f>_xlfn.XLOOKUP(Table7[[#This Row],[Merged Customer ID]],Table6_20[Merged Customer ID],Table6_20[charges],"0",0)</f>
        <v>12237.73</v>
      </c>
      <c r="N882" s="29" t="str">
        <f>_xlfn.XLOOKUP(Table7[[#This Row],[Merged Customer ID]],Table6_20[Merged Customer ID],Table6_20[Hospital tier])</f>
        <v>tier - 3</v>
      </c>
      <c r="O882" s="29" t="str">
        <f>_xlfn.XLOOKUP(Table7[[#This Row],[Merged Customer ID]],Table6_20[Merged Customer ID],Table6_20[City tier])</f>
        <v>tier - 3</v>
      </c>
      <c r="P882" s="29" t="str">
        <f>_xlfn.XLOOKUP(Table7[[#This Row],[Merged Customer ID]],Table6_20[Merged Customer ID],Table6_20[State ID])</f>
        <v>R1012</v>
      </c>
      <c r="Q882" s="35">
        <f>_xlfn.XLOOKUP(Table7[[#This Row],[Merged Customer ID]],Table6_20[Merged Customer ID],Table6_20[Age])</f>
        <v>56.858333333333334</v>
      </c>
    </row>
    <row r="883" spans="1:17" x14ac:dyDescent="0.35">
      <c r="A883" s="23" t="s">
        <v>1489</v>
      </c>
      <c r="B883" s="23" t="str">
        <f>_xlfn.XLOOKUP(Table7[[#This Row],[Merged Customer ID]],Table2_1[Merged Customer ID],Table2_1[First Name])</f>
        <v>Chung</v>
      </c>
      <c r="C883" s="23">
        <f>_xlfn.XLOOKUP(Table7[[#This Row],[Merged Customer ID]],Table3__3_16[Customer ID],Table3__3_16[BMI])</f>
        <v>36.479999999999997</v>
      </c>
      <c r="D883" s="23">
        <f>_xlfn.XLOOKUP(Table7[[#This Row],[Merged Customer ID]],Table3__3_16[Customer ID],Table3__3_16[HBA1C])</f>
        <v>5.05</v>
      </c>
      <c r="E883" s="22" t="str">
        <f>_xlfn.XLOOKUP(Table7[[#This Row],[Merged Customer ID]],Table3__3_16[Customer ID],Table3__3_16[Heart Issues])</f>
        <v>Yes</v>
      </c>
      <c r="F883" s="23" t="str">
        <f>_xlfn.XLOOKUP(Table7[[#This Row],[Merged Customer ID]],Table3__3_16[Customer ID],Table3__3_16[Any Transplants])</f>
        <v>No</v>
      </c>
      <c r="G883" s="23" t="str">
        <f>_xlfn.XLOOKUP(Table7[[#This Row],[Merged Customer ID]],Table3__3_16[Customer ID],Table3__3_16[Cancer history])</f>
        <v>No</v>
      </c>
      <c r="H883" s="23">
        <f>_xlfn.XLOOKUP(Table7[[#This Row],[Merged Customer ID]],Table3__3_16[Customer ID],Table3__3_16[NumberOfMajorSurgeries])</f>
        <v>1</v>
      </c>
      <c r="I883" s="23" t="str">
        <f>_xlfn.XLOOKUP(Table7[[#This Row],[Merged Customer ID]],Table3__3_16[Customer ID],Table3__3_16[smoker])</f>
        <v>No</v>
      </c>
      <c r="J883" s="23" t="str">
        <f>_xlfn.XLOOKUP(Table7[[#This Row],[Merged Customer ID]],Table3__3_16[Customer ID],Table3__3_16[Weight Status])</f>
        <v>Obesity</v>
      </c>
      <c r="K883" s="23" t="str">
        <f>_xlfn.XLOOKUP(Table7[[#This Row],[Merged Customer ID]],Table3__3_16[Customer ID],Table3__3_16[Sugar Status])</f>
        <v>Normal</v>
      </c>
      <c r="L883" s="26">
        <f>_xlfn.XLOOKUP(Table7[[#This Row],[Merged Customer ID]],Table6_20[Merged Customer ID],Table6_20[Date of Birth])</f>
        <v>23665</v>
      </c>
      <c r="M883" s="30">
        <f>_xlfn.XLOOKUP(Table7[[#This Row],[Merged Customer ID]],Table6_20[Merged Customer ID],Table6_20[charges],"0",0)</f>
        <v>12235.84</v>
      </c>
      <c r="N883" s="30" t="str">
        <f>_xlfn.XLOOKUP(Table7[[#This Row],[Merged Customer ID]],Table6_20[Merged Customer ID],Table6_20[Hospital tier])</f>
        <v>tier - 3</v>
      </c>
      <c r="O883" s="30" t="str">
        <f>_xlfn.XLOOKUP(Table7[[#This Row],[Merged Customer ID]],Table6_20[Merged Customer ID],Table6_20[City tier])</f>
        <v>tier - 3</v>
      </c>
      <c r="P883" s="30" t="str">
        <f>_xlfn.XLOOKUP(Table7[[#This Row],[Merged Customer ID]],Table6_20[Merged Customer ID],Table6_20[State ID])</f>
        <v>R1012</v>
      </c>
      <c r="Q883" s="36">
        <f>_xlfn.XLOOKUP(Table7[[#This Row],[Merged Customer ID]],Table6_20[Merged Customer ID],Table6_20[Age])</f>
        <v>58.647222222222226</v>
      </c>
    </row>
    <row r="884" spans="1:17" x14ac:dyDescent="0.35">
      <c r="A884" s="22" t="s">
        <v>1488</v>
      </c>
      <c r="B884" s="22" t="str">
        <f>_xlfn.XLOOKUP(Table7[[#This Row],[Merged Customer ID]],Table2_1[Merged Customer ID],Table2_1[First Name])</f>
        <v>Newsom</v>
      </c>
      <c r="C884" s="22">
        <f>_xlfn.XLOOKUP(Table7[[#This Row],[Merged Customer ID]],Table3__3_16[Customer ID],Table3__3_16[BMI])</f>
        <v>27.5</v>
      </c>
      <c r="D884" s="22">
        <f>_xlfn.XLOOKUP(Table7[[#This Row],[Merged Customer ID]],Table3__3_16[Customer ID],Table3__3_16[HBA1C])</f>
        <v>8.69</v>
      </c>
      <c r="E884" s="22" t="str">
        <f>_xlfn.XLOOKUP(Table7[[#This Row],[Merged Customer ID]],Table3__3_16[Customer ID],Table3__3_16[Heart Issues])</f>
        <v>Yes</v>
      </c>
      <c r="F884" s="22" t="str">
        <f>_xlfn.XLOOKUP(Table7[[#This Row],[Merged Customer ID]],Table3__3_16[Customer ID],Table3__3_16[Any Transplants])</f>
        <v>No</v>
      </c>
      <c r="G884" s="22" t="str">
        <f>_xlfn.XLOOKUP(Table7[[#This Row],[Merged Customer ID]],Table3__3_16[Customer ID],Table3__3_16[Cancer history])</f>
        <v>Yes</v>
      </c>
      <c r="H884" s="22">
        <f>_xlfn.XLOOKUP(Table7[[#This Row],[Merged Customer ID]],Table3__3_16[Customer ID],Table3__3_16[NumberOfMajorSurgeries])</f>
        <v>1</v>
      </c>
      <c r="I884" s="22" t="str">
        <f>_xlfn.XLOOKUP(Table7[[#This Row],[Merged Customer ID]],Table3__3_16[Customer ID],Table3__3_16[smoker])</f>
        <v>No</v>
      </c>
      <c r="J884" s="22" t="str">
        <f>_xlfn.XLOOKUP(Table7[[#This Row],[Merged Customer ID]],Table3__3_16[Customer ID],Table3__3_16[Weight Status])</f>
        <v>Overweight</v>
      </c>
      <c r="K884" s="22" t="str">
        <f>_xlfn.XLOOKUP(Table7[[#This Row],[Merged Customer ID]],Table3__3_16[Customer ID],Table3__3_16[Sugar Status])</f>
        <v>Diabetes</v>
      </c>
      <c r="L884" s="25">
        <f>_xlfn.XLOOKUP(Table7[[#This Row],[Merged Customer ID]],Table6_20[Merged Customer ID],Table6_20[Date of Birth])</f>
        <v>23211</v>
      </c>
      <c r="M884" s="29">
        <f>_xlfn.XLOOKUP(Table7[[#This Row],[Merged Customer ID]],Table6_20[Merged Customer ID],Table6_20[charges],"0",0)</f>
        <v>12233.83</v>
      </c>
      <c r="N884" s="29" t="str">
        <f>_xlfn.XLOOKUP(Table7[[#This Row],[Merged Customer ID]],Table6_20[Merged Customer ID],Table6_20[Hospital tier])</f>
        <v>tier - 3</v>
      </c>
      <c r="O884" s="29" t="str">
        <f>_xlfn.XLOOKUP(Table7[[#This Row],[Merged Customer ID]],Table6_20[Merged Customer ID],Table6_20[City tier])</f>
        <v>tier - 1</v>
      </c>
      <c r="P884" s="29" t="str">
        <f>_xlfn.XLOOKUP(Table7[[#This Row],[Merged Customer ID]],Table6_20[Merged Customer ID],Table6_20[State ID])</f>
        <v>R1011</v>
      </c>
      <c r="Q884" s="35">
        <f>_xlfn.XLOOKUP(Table7[[#This Row],[Merged Customer ID]],Table6_20[Merged Customer ID],Table6_20[Age])</f>
        <v>59.886111111111113</v>
      </c>
    </row>
    <row r="885" spans="1:17" x14ac:dyDescent="0.35">
      <c r="A885" s="23" t="s">
        <v>1487</v>
      </c>
      <c r="B885" s="23" t="str">
        <f>_xlfn.XLOOKUP(Table7[[#This Row],[Merged Customer ID]],Table2_1[Merged Customer ID],Table2_1[First Name])</f>
        <v>Harrington</v>
      </c>
      <c r="C885" s="23">
        <f>_xlfn.XLOOKUP(Table7[[#This Row],[Merged Customer ID]],Table3__3_16[Customer ID],Table3__3_16[BMI])</f>
        <v>33.44</v>
      </c>
      <c r="D885" s="23">
        <f>_xlfn.XLOOKUP(Table7[[#This Row],[Merged Customer ID]],Table3__3_16[Customer ID],Table3__3_16[HBA1C])</f>
        <v>5.9</v>
      </c>
      <c r="E885" s="22" t="str">
        <f>_xlfn.XLOOKUP(Table7[[#This Row],[Merged Customer ID]],Table3__3_16[Customer ID],Table3__3_16[Heart Issues])</f>
        <v>Yes</v>
      </c>
      <c r="F885" s="23" t="str">
        <f>_xlfn.XLOOKUP(Table7[[#This Row],[Merged Customer ID]],Table3__3_16[Customer ID],Table3__3_16[Any Transplants])</f>
        <v>No</v>
      </c>
      <c r="G885" s="23" t="str">
        <f>_xlfn.XLOOKUP(Table7[[#This Row],[Merged Customer ID]],Table3__3_16[Customer ID],Table3__3_16[Cancer history])</f>
        <v>No</v>
      </c>
      <c r="H885" s="23">
        <f>_xlfn.XLOOKUP(Table7[[#This Row],[Merged Customer ID]],Table3__3_16[Customer ID],Table3__3_16[NumberOfMajorSurgeries])</f>
        <v>1</v>
      </c>
      <c r="I885" s="23" t="str">
        <f>_xlfn.XLOOKUP(Table7[[#This Row],[Merged Customer ID]],Table3__3_16[Customer ID],Table3__3_16[smoker])</f>
        <v>No</v>
      </c>
      <c r="J885" s="23" t="str">
        <f>_xlfn.XLOOKUP(Table7[[#This Row],[Merged Customer ID]],Table3__3_16[Customer ID],Table3__3_16[Weight Status])</f>
        <v>Obesity</v>
      </c>
      <c r="K885" s="23" t="str">
        <f>_xlfn.XLOOKUP(Table7[[#This Row],[Merged Customer ID]],Table3__3_16[Customer ID],Table3__3_16[Sugar Status])</f>
        <v>Prediabetes</v>
      </c>
      <c r="L885" s="26">
        <f>_xlfn.XLOOKUP(Table7[[#This Row],[Merged Customer ID]],Table6_20[Merged Customer ID],Table6_20[Date of Birth])</f>
        <v>23552</v>
      </c>
      <c r="M885" s="30">
        <f>_xlfn.XLOOKUP(Table7[[#This Row],[Merged Customer ID]],Table6_20[Merged Customer ID],Table6_20[charges],"0",0)</f>
        <v>12231.61</v>
      </c>
      <c r="N885" s="30" t="str">
        <f>_xlfn.XLOOKUP(Table7[[#This Row],[Merged Customer ID]],Table6_20[Merged Customer ID],Table6_20[Hospital tier])</f>
        <v>tier - 3</v>
      </c>
      <c r="O885" s="30" t="str">
        <f>_xlfn.XLOOKUP(Table7[[#This Row],[Merged Customer ID]],Table6_20[Merged Customer ID],Table6_20[City tier])</f>
        <v>tier - 3</v>
      </c>
      <c r="P885" s="30" t="str">
        <f>_xlfn.XLOOKUP(Table7[[#This Row],[Merged Customer ID]],Table6_20[Merged Customer ID],Table6_20[State ID])</f>
        <v>R1012</v>
      </c>
      <c r="Q885" s="36">
        <f>_xlfn.XLOOKUP(Table7[[#This Row],[Merged Customer ID]],Table6_20[Merged Customer ID],Table6_20[Age])</f>
        <v>58.955555555555556</v>
      </c>
    </row>
    <row r="886" spans="1:17" x14ac:dyDescent="0.35">
      <c r="A886" s="22" t="s">
        <v>1486</v>
      </c>
      <c r="B886" s="22" t="str">
        <f>_xlfn.XLOOKUP(Table7[[#This Row],[Merged Customer ID]],Table2_1[Merged Customer ID],Table2_1[First Name])</f>
        <v>Hoffman</v>
      </c>
      <c r="C886" s="22">
        <f>_xlfn.XLOOKUP(Table7[[#This Row],[Merged Customer ID]],Table3__3_16[Customer ID],Table3__3_16[BMI])</f>
        <v>28.215</v>
      </c>
      <c r="D886" s="22">
        <f>_xlfn.XLOOKUP(Table7[[#This Row],[Merged Customer ID]],Table3__3_16[Customer ID],Table3__3_16[HBA1C])</f>
        <v>6.29</v>
      </c>
      <c r="E886" s="22" t="str">
        <f>_xlfn.XLOOKUP(Table7[[#This Row],[Merged Customer ID]],Table3__3_16[Customer ID],Table3__3_16[Heart Issues])</f>
        <v>Yes</v>
      </c>
      <c r="F886" s="22" t="str">
        <f>_xlfn.XLOOKUP(Table7[[#This Row],[Merged Customer ID]],Table3__3_16[Customer ID],Table3__3_16[Any Transplants])</f>
        <v>No</v>
      </c>
      <c r="G886" s="22" t="str">
        <f>_xlfn.XLOOKUP(Table7[[#This Row],[Merged Customer ID]],Table3__3_16[Customer ID],Table3__3_16[Cancer history])</f>
        <v>No</v>
      </c>
      <c r="H886" s="22">
        <f>_xlfn.XLOOKUP(Table7[[#This Row],[Merged Customer ID]],Table3__3_16[Customer ID],Table3__3_16[NumberOfMajorSurgeries])</f>
        <v>1</v>
      </c>
      <c r="I886" s="22" t="str">
        <f>_xlfn.XLOOKUP(Table7[[#This Row],[Merged Customer ID]],Table3__3_16[Customer ID],Table3__3_16[smoker])</f>
        <v>No</v>
      </c>
      <c r="J886" s="22" t="str">
        <f>_xlfn.XLOOKUP(Table7[[#This Row],[Merged Customer ID]],Table3__3_16[Customer ID],Table3__3_16[Weight Status])</f>
        <v>Overweight</v>
      </c>
      <c r="K886" s="22" t="str">
        <f>_xlfn.XLOOKUP(Table7[[#This Row],[Merged Customer ID]],Table3__3_16[Customer ID],Table3__3_16[Sugar Status])</f>
        <v>Prediabetes</v>
      </c>
      <c r="L886" s="25">
        <f>_xlfn.XLOOKUP(Table7[[#This Row],[Merged Customer ID]],Table6_20[Merged Customer ID],Table6_20[Date of Birth])</f>
        <v>23560</v>
      </c>
      <c r="M886" s="29">
        <f>_xlfn.XLOOKUP(Table7[[#This Row],[Merged Customer ID]],Table6_20[Merged Customer ID],Table6_20[charges],"0",0)</f>
        <v>12224.35</v>
      </c>
      <c r="N886" s="29" t="str">
        <f>_xlfn.XLOOKUP(Table7[[#This Row],[Merged Customer ID]],Table6_20[Merged Customer ID],Table6_20[Hospital tier])</f>
        <v>tier - 3</v>
      </c>
      <c r="O886" s="29" t="str">
        <f>_xlfn.XLOOKUP(Table7[[#This Row],[Merged Customer ID]],Table6_20[Merged Customer ID],Table6_20[City tier])</f>
        <v>tier - 1</v>
      </c>
      <c r="P886" s="29" t="str">
        <f>_xlfn.XLOOKUP(Table7[[#This Row],[Merged Customer ID]],Table6_20[Merged Customer ID],Table6_20[State ID])</f>
        <v>R1012</v>
      </c>
      <c r="Q886" s="35">
        <f>_xlfn.XLOOKUP(Table7[[#This Row],[Merged Customer ID]],Table6_20[Merged Customer ID],Table6_20[Age])</f>
        <v>58.93333333333333</v>
      </c>
    </row>
    <row r="887" spans="1:17" x14ac:dyDescent="0.35">
      <c r="A887" s="23" t="s">
        <v>1485</v>
      </c>
      <c r="B887" s="23" t="str">
        <f>_xlfn.XLOOKUP(Table7[[#This Row],[Merged Customer ID]],Table2_1[Merged Customer ID],Table2_1[First Name])</f>
        <v>Van Vugt</v>
      </c>
      <c r="C887" s="23">
        <f>_xlfn.XLOOKUP(Table7[[#This Row],[Merged Customer ID]],Table3__3_16[Customer ID],Table3__3_16[BMI])</f>
        <v>27.17</v>
      </c>
      <c r="D887" s="23">
        <f>_xlfn.XLOOKUP(Table7[[#This Row],[Merged Customer ID]],Table3__3_16[Customer ID],Table3__3_16[HBA1C])</f>
        <v>5.84</v>
      </c>
      <c r="E887" s="22" t="str">
        <f>_xlfn.XLOOKUP(Table7[[#This Row],[Merged Customer ID]],Table3__3_16[Customer ID],Table3__3_16[Heart Issues])</f>
        <v>Yes</v>
      </c>
      <c r="F887" s="23" t="str">
        <f>_xlfn.XLOOKUP(Table7[[#This Row],[Merged Customer ID]],Table3__3_16[Customer ID],Table3__3_16[Any Transplants])</f>
        <v>No</v>
      </c>
      <c r="G887" s="23" t="str">
        <f>_xlfn.XLOOKUP(Table7[[#This Row],[Merged Customer ID]],Table3__3_16[Customer ID],Table3__3_16[Cancer history])</f>
        <v>No</v>
      </c>
      <c r="H887" s="23">
        <f>_xlfn.XLOOKUP(Table7[[#This Row],[Merged Customer ID]],Table3__3_16[Customer ID],Table3__3_16[NumberOfMajorSurgeries])</f>
        <v>1</v>
      </c>
      <c r="I887" s="23" t="str">
        <f>_xlfn.XLOOKUP(Table7[[#This Row],[Merged Customer ID]],Table3__3_16[Customer ID],Table3__3_16[smoker])</f>
        <v>No</v>
      </c>
      <c r="J887" s="23" t="str">
        <f>_xlfn.XLOOKUP(Table7[[#This Row],[Merged Customer ID]],Table3__3_16[Customer ID],Table3__3_16[Weight Status])</f>
        <v>Overweight</v>
      </c>
      <c r="K887" s="23" t="str">
        <f>_xlfn.XLOOKUP(Table7[[#This Row],[Merged Customer ID]],Table3__3_16[Customer ID],Table3__3_16[Sugar Status])</f>
        <v>Prediabetes</v>
      </c>
      <c r="L887" s="26">
        <f>_xlfn.XLOOKUP(Table7[[#This Row],[Merged Customer ID]],Table6_20[Merged Customer ID],Table6_20[Date of Birth])</f>
        <v>23578</v>
      </c>
      <c r="M887" s="30">
        <f>_xlfn.XLOOKUP(Table7[[#This Row],[Merged Customer ID]],Table6_20[Merged Customer ID],Table6_20[charges],"0",0)</f>
        <v>12222.9</v>
      </c>
      <c r="N887" s="30" t="str">
        <f>_xlfn.XLOOKUP(Table7[[#This Row],[Merged Customer ID]],Table6_20[Merged Customer ID],Table6_20[Hospital tier])</f>
        <v>tier - 3</v>
      </c>
      <c r="O887" s="30" t="str">
        <f>_xlfn.XLOOKUP(Table7[[#This Row],[Merged Customer ID]],Table6_20[Merged Customer ID],Table6_20[City tier])</f>
        <v>tier - 2</v>
      </c>
      <c r="P887" s="30" t="str">
        <f>_xlfn.XLOOKUP(Table7[[#This Row],[Merged Customer ID]],Table6_20[Merged Customer ID],Table6_20[State ID])</f>
        <v>R1012</v>
      </c>
      <c r="Q887" s="36">
        <f>_xlfn.XLOOKUP(Table7[[#This Row],[Merged Customer ID]],Table6_20[Merged Customer ID],Table6_20[Age])</f>
        <v>58.883333333333333</v>
      </c>
    </row>
    <row r="888" spans="1:17" x14ac:dyDescent="0.35">
      <c r="A888" s="22" t="s">
        <v>1484</v>
      </c>
      <c r="B888" s="22" t="str">
        <f>_xlfn.XLOOKUP(Table7[[#This Row],[Merged Customer ID]],Table2_1[Merged Customer ID],Table2_1[First Name])</f>
        <v>Feehley</v>
      </c>
      <c r="C888" s="22">
        <f>_xlfn.XLOOKUP(Table7[[#This Row],[Merged Customer ID]],Table3__3_16[Customer ID],Table3__3_16[BMI])</f>
        <v>35.380000000000003</v>
      </c>
      <c r="D888" s="22">
        <f>_xlfn.XLOOKUP(Table7[[#This Row],[Merged Customer ID]],Table3__3_16[Customer ID],Table3__3_16[HBA1C])</f>
        <v>6.12</v>
      </c>
      <c r="E888" s="22" t="str">
        <f>_xlfn.XLOOKUP(Table7[[#This Row],[Merged Customer ID]],Table3__3_16[Customer ID],Table3__3_16[Heart Issues])</f>
        <v>No</v>
      </c>
      <c r="F888" s="22" t="str">
        <f>_xlfn.XLOOKUP(Table7[[#This Row],[Merged Customer ID]],Table3__3_16[Customer ID],Table3__3_16[Any Transplants])</f>
        <v>No</v>
      </c>
      <c r="G888" s="22" t="str">
        <f>_xlfn.XLOOKUP(Table7[[#This Row],[Merged Customer ID]],Table3__3_16[Customer ID],Table3__3_16[Cancer history])</f>
        <v>No</v>
      </c>
      <c r="H888" s="22">
        <f>_xlfn.XLOOKUP(Table7[[#This Row],[Merged Customer ID]],Table3__3_16[Customer ID],Table3__3_16[NumberOfMajorSurgeries])</f>
        <v>0</v>
      </c>
      <c r="I888" s="22" t="str">
        <f>_xlfn.XLOOKUP(Table7[[#This Row],[Merged Customer ID]],Table3__3_16[Customer ID],Table3__3_16[smoker])</f>
        <v>No</v>
      </c>
      <c r="J888" s="22" t="str">
        <f>_xlfn.XLOOKUP(Table7[[#This Row],[Merged Customer ID]],Table3__3_16[Customer ID],Table3__3_16[Weight Status])</f>
        <v>Obesity</v>
      </c>
      <c r="K888" s="22" t="str">
        <f>_xlfn.XLOOKUP(Table7[[#This Row],[Merged Customer ID]],Table3__3_16[Customer ID],Table3__3_16[Sugar Status])</f>
        <v>Prediabetes</v>
      </c>
      <c r="L888" s="25">
        <f>_xlfn.XLOOKUP(Table7[[#This Row],[Merged Customer ID]],Table6_20[Merged Customer ID],Table6_20[Date of Birth])</f>
        <v>28351</v>
      </c>
      <c r="M888" s="29">
        <f>_xlfn.XLOOKUP(Table7[[#This Row],[Merged Customer ID]],Table6_20[Merged Customer ID],Table6_20[charges],"0",0)</f>
        <v>12218.7</v>
      </c>
      <c r="N888" s="29" t="str">
        <f>_xlfn.XLOOKUP(Table7[[#This Row],[Merged Customer ID]],Table6_20[Merged Customer ID],Table6_20[Hospital tier])</f>
        <v>tier - 3</v>
      </c>
      <c r="O888" s="29" t="str">
        <f>_xlfn.XLOOKUP(Table7[[#This Row],[Merged Customer ID]],Table6_20[Merged Customer ID],Table6_20[City tier])</f>
        <v>tier - 1</v>
      </c>
      <c r="P888" s="29" t="str">
        <f>_xlfn.XLOOKUP(Table7[[#This Row],[Merged Customer ID]],Table6_20[Merged Customer ID],Table6_20[State ID])</f>
        <v>R1012</v>
      </c>
      <c r="Q888" s="35">
        <f>_xlfn.XLOOKUP(Table7[[#This Row],[Merged Customer ID]],Table6_20[Merged Customer ID],Table6_20[Age])</f>
        <v>45.81666666666667</v>
      </c>
    </row>
    <row r="889" spans="1:17" x14ac:dyDescent="0.35">
      <c r="A889" s="23" t="s">
        <v>1483</v>
      </c>
      <c r="B889" s="23" t="str">
        <f>_xlfn.XLOOKUP(Table7[[#This Row],[Merged Customer ID]],Table2_1[Merged Customer ID],Table2_1[First Name])</f>
        <v>Ashworth</v>
      </c>
      <c r="C889" s="23">
        <f>_xlfn.XLOOKUP(Table7[[#This Row],[Merged Customer ID]],Table3__3_16[Customer ID],Table3__3_16[BMI])</f>
        <v>43.48</v>
      </c>
      <c r="D889" s="23">
        <f>_xlfn.XLOOKUP(Table7[[#This Row],[Merged Customer ID]],Table3__3_16[Customer ID],Table3__3_16[HBA1C])</f>
        <v>6.24</v>
      </c>
      <c r="E889" s="22" t="str">
        <f>_xlfn.XLOOKUP(Table7[[#This Row],[Merged Customer ID]],Table3__3_16[Customer ID],Table3__3_16[Heart Issues])</f>
        <v>No</v>
      </c>
      <c r="F889" s="23" t="str">
        <f>_xlfn.XLOOKUP(Table7[[#This Row],[Merged Customer ID]],Table3__3_16[Customer ID],Table3__3_16[Any Transplants])</f>
        <v>No</v>
      </c>
      <c r="G889" s="23" t="str">
        <f>_xlfn.XLOOKUP(Table7[[#This Row],[Merged Customer ID]],Table3__3_16[Customer ID],Table3__3_16[Cancer history])</f>
        <v>No</v>
      </c>
      <c r="H889" s="23">
        <f>_xlfn.XLOOKUP(Table7[[#This Row],[Merged Customer ID]],Table3__3_16[Customer ID],Table3__3_16[NumberOfMajorSurgeries])</f>
        <v>0</v>
      </c>
      <c r="I889" s="23" t="str">
        <f>_xlfn.XLOOKUP(Table7[[#This Row],[Merged Customer ID]],Table3__3_16[Customer ID],Table3__3_16[smoker])</f>
        <v>No</v>
      </c>
      <c r="J889" s="23" t="str">
        <f>_xlfn.XLOOKUP(Table7[[#This Row],[Merged Customer ID]],Table3__3_16[Customer ID],Table3__3_16[Weight Status])</f>
        <v>Obesity</v>
      </c>
      <c r="K889" s="23" t="str">
        <f>_xlfn.XLOOKUP(Table7[[#This Row],[Merged Customer ID]],Table3__3_16[Customer ID],Table3__3_16[Sugar Status])</f>
        <v>Prediabetes</v>
      </c>
      <c r="L889" s="26">
        <f>_xlfn.XLOOKUP(Table7[[#This Row],[Merged Customer ID]],Table6_20[Merged Customer ID],Table6_20[Date of Birth])</f>
        <v>33479</v>
      </c>
      <c r="M889" s="30">
        <f>_xlfn.XLOOKUP(Table7[[#This Row],[Merged Customer ID]],Table6_20[Merged Customer ID],Table6_20[charges],"0",0)</f>
        <v>12198.64</v>
      </c>
      <c r="N889" s="30" t="str">
        <f>_xlfn.XLOOKUP(Table7[[#This Row],[Merged Customer ID]],Table6_20[Merged Customer ID],Table6_20[Hospital tier])</f>
        <v>tier - 3</v>
      </c>
      <c r="O889" s="30" t="str">
        <f>_xlfn.XLOOKUP(Table7[[#This Row],[Merged Customer ID]],Table6_20[Merged Customer ID],Table6_20[City tier])</f>
        <v>tier - 3</v>
      </c>
      <c r="P889" s="30" t="str">
        <f>_xlfn.XLOOKUP(Table7[[#This Row],[Merged Customer ID]],Table6_20[Merged Customer ID],Table6_20[State ID])</f>
        <v>R1026</v>
      </c>
      <c r="Q889" s="36">
        <f>_xlfn.XLOOKUP(Table7[[#This Row],[Merged Customer ID]],Table6_20[Merged Customer ID],Table6_20[Age])</f>
        <v>31.774999999999999</v>
      </c>
    </row>
    <row r="890" spans="1:17" x14ac:dyDescent="0.35">
      <c r="A890" s="22" t="s">
        <v>1482</v>
      </c>
      <c r="B890" s="22" t="str">
        <f>_xlfn.XLOOKUP(Table7[[#This Row],[Merged Customer ID]],Table2_1[Merged Customer ID],Table2_1[First Name])</f>
        <v>Hansen</v>
      </c>
      <c r="C890" s="22">
        <f>_xlfn.XLOOKUP(Table7[[#This Row],[Merged Customer ID]],Table3__3_16[Customer ID],Table3__3_16[BMI])</f>
        <v>41.73</v>
      </c>
      <c r="D890" s="22">
        <f>_xlfn.XLOOKUP(Table7[[#This Row],[Merged Customer ID]],Table3__3_16[Customer ID],Table3__3_16[HBA1C])</f>
        <v>6.25</v>
      </c>
      <c r="E890" s="22" t="str">
        <f>_xlfn.XLOOKUP(Table7[[#This Row],[Merged Customer ID]],Table3__3_16[Customer ID],Table3__3_16[Heart Issues])</f>
        <v>No</v>
      </c>
      <c r="F890" s="22" t="str">
        <f>_xlfn.XLOOKUP(Table7[[#This Row],[Merged Customer ID]],Table3__3_16[Customer ID],Table3__3_16[Any Transplants])</f>
        <v>No</v>
      </c>
      <c r="G890" s="22" t="str">
        <f>_xlfn.XLOOKUP(Table7[[#This Row],[Merged Customer ID]],Table3__3_16[Customer ID],Table3__3_16[Cancer history])</f>
        <v>No</v>
      </c>
      <c r="H890" s="22">
        <f>_xlfn.XLOOKUP(Table7[[#This Row],[Merged Customer ID]],Table3__3_16[Customer ID],Table3__3_16[NumberOfMajorSurgeries])</f>
        <v>1</v>
      </c>
      <c r="I890" s="22" t="str">
        <f>_xlfn.XLOOKUP(Table7[[#This Row],[Merged Customer ID]],Table3__3_16[Customer ID],Table3__3_16[smoker])</f>
        <v>No</v>
      </c>
      <c r="J890" s="22" t="str">
        <f>_xlfn.XLOOKUP(Table7[[#This Row],[Merged Customer ID]],Table3__3_16[Customer ID],Table3__3_16[Weight Status])</f>
        <v>Obesity</v>
      </c>
      <c r="K890" s="22" t="str">
        <f>_xlfn.XLOOKUP(Table7[[#This Row],[Merged Customer ID]],Table3__3_16[Customer ID],Table3__3_16[Sugar Status])</f>
        <v>Prediabetes</v>
      </c>
      <c r="L890" s="25">
        <f>_xlfn.XLOOKUP(Table7[[#This Row],[Merged Customer ID]],Table6_20[Merged Customer ID],Table6_20[Date of Birth])</f>
        <v>32055</v>
      </c>
      <c r="M890" s="29">
        <f>_xlfn.XLOOKUP(Table7[[#This Row],[Merged Customer ID]],Table6_20[Merged Customer ID],Table6_20[charges],"0",0)</f>
        <v>12148.2</v>
      </c>
      <c r="N890" s="29" t="str">
        <f>_xlfn.XLOOKUP(Table7[[#This Row],[Merged Customer ID]],Table6_20[Merged Customer ID],Table6_20[Hospital tier])</f>
        <v>tier - 3</v>
      </c>
      <c r="O890" s="29" t="str">
        <f>_xlfn.XLOOKUP(Table7[[#This Row],[Merged Customer ID]],Table6_20[Merged Customer ID],Table6_20[City tier])</f>
        <v>tier - 3</v>
      </c>
      <c r="P890" s="29" t="str">
        <f>_xlfn.XLOOKUP(Table7[[#This Row],[Merged Customer ID]],Table6_20[Merged Customer ID],Table6_20[State ID])</f>
        <v>R1012</v>
      </c>
      <c r="Q890" s="35">
        <f>_xlfn.XLOOKUP(Table7[[#This Row],[Merged Customer ID]],Table6_20[Merged Customer ID],Table6_20[Age])</f>
        <v>35.674999999999997</v>
      </c>
    </row>
    <row r="891" spans="1:17" x14ac:dyDescent="0.35">
      <c r="A891" s="23" t="s">
        <v>1481</v>
      </c>
      <c r="B891" s="23" t="str">
        <f>_xlfn.XLOOKUP(Table7[[#This Row],[Merged Customer ID]],Table2_1[Merged Customer ID],Table2_1[First Name])</f>
        <v>Czyz</v>
      </c>
      <c r="C891" s="23">
        <f>_xlfn.XLOOKUP(Table7[[#This Row],[Merged Customer ID]],Table3__3_16[Customer ID],Table3__3_16[BMI])</f>
        <v>28.9</v>
      </c>
      <c r="D891" s="23">
        <f>_xlfn.XLOOKUP(Table7[[#This Row],[Merged Customer ID]],Table3__3_16[Customer ID],Table3__3_16[HBA1C])</f>
        <v>11.96</v>
      </c>
      <c r="E891" s="22" t="str">
        <f>_xlfn.XLOOKUP(Table7[[#This Row],[Merged Customer ID]],Table3__3_16[Customer ID],Table3__3_16[Heart Issues])</f>
        <v>No</v>
      </c>
      <c r="F891" s="23" t="str">
        <f>_xlfn.XLOOKUP(Table7[[#This Row],[Merged Customer ID]],Table3__3_16[Customer ID],Table3__3_16[Any Transplants])</f>
        <v>No</v>
      </c>
      <c r="G891" s="23" t="str">
        <f>_xlfn.XLOOKUP(Table7[[#This Row],[Merged Customer ID]],Table3__3_16[Customer ID],Table3__3_16[Cancer history])</f>
        <v>No</v>
      </c>
      <c r="H891" s="23">
        <f>_xlfn.XLOOKUP(Table7[[#This Row],[Merged Customer ID]],Table3__3_16[Customer ID],Table3__3_16[NumberOfMajorSurgeries])</f>
        <v>0</v>
      </c>
      <c r="I891" s="23" t="str">
        <f>_xlfn.XLOOKUP(Table7[[#This Row],[Merged Customer ID]],Table3__3_16[Customer ID],Table3__3_16[smoker])</f>
        <v>No</v>
      </c>
      <c r="J891" s="23" t="str">
        <f>_xlfn.XLOOKUP(Table7[[#This Row],[Merged Customer ID]],Table3__3_16[Customer ID],Table3__3_16[Weight Status])</f>
        <v>Overweight</v>
      </c>
      <c r="K891" s="23" t="str">
        <f>_xlfn.XLOOKUP(Table7[[#This Row],[Merged Customer ID]],Table3__3_16[Customer ID],Table3__3_16[Sugar Status])</f>
        <v>Diabetes</v>
      </c>
      <c r="L891" s="26">
        <f>_xlfn.XLOOKUP(Table7[[#This Row],[Merged Customer ID]],Table6_20[Merged Customer ID],Table6_20[Date of Birth])</f>
        <v>22904</v>
      </c>
      <c r="M891" s="30">
        <f>_xlfn.XLOOKUP(Table7[[#This Row],[Merged Customer ID]],Table6_20[Merged Customer ID],Table6_20[charges],"0",0)</f>
        <v>12146.97</v>
      </c>
      <c r="N891" s="30" t="str">
        <f>_xlfn.XLOOKUP(Table7[[#This Row],[Merged Customer ID]],Table6_20[Merged Customer ID],Table6_20[Hospital tier])</f>
        <v>tier - 3</v>
      </c>
      <c r="O891" s="30" t="str">
        <f>_xlfn.XLOOKUP(Table7[[#This Row],[Merged Customer ID]],Table6_20[Merged Customer ID],Table6_20[City tier])</f>
        <v>tier - 3</v>
      </c>
      <c r="P891" s="30" t="str">
        <f>_xlfn.XLOOKUP(Table7[[#This Row],[Merged Customer ID]],Table6_20[Merged Customer ID],Table6_20[State ID])</f>
        <v>R1011</v>
      </c>
      <c r="Q891" s="36">
        <f>_xlfn.XLOOKUP(Table7[[#This Row],[Merged Customer ID]],Table6_20[Merged Customer ID],Table6_20[Age])</f>
        <v>60.730555555555554</v>
      </c>
    </row>
    <row r="892" spans="1:17" x14ac:dyDescent="0.35">
      <c r="A892" s="22" t="s">
        <v>1480</v>
      </c>
      <c r="B892" s="22" t="str">
        <f>_xlfn.XLOOKUP(Table7[[#This Row],[Merged Customer ID]],Table2_1[Merged Customer ID],Table2_1[First Name])</f>
        <v>Bauder</v>
      </c>
      <c r="C892" s="22">
        <f>_xlfn.XLOOKUP(Table7[[#This Row],[Merged Customer ID]],Table3__3_16[Customer ID],Table3__3_16[BMI])</f>
        <v>25.74</v>
      </c>
      <c r="D892" s="22">
        <f>_xlfn.XLOOKUP(Table7[[#This Row],[Merged Customer ID]],Table3__3_16[Customer ID],Table3__3_16[HBA1C])</f>
        <v>7.69</v>
      </c>
      <c r="E892" s="22" t="str">
        <f>_xlfn.XLOOKUP(Table7[[#This Row],[Merged Customer ID]],Table3__3_16[Customer ID],Table3__3_16[Heart Issues])</f>
        <v>No</v>
      </c>
      <c r="F892" s="22" t="str">
        <f>_xlfn.XLOOKUP(Table7[[#This Row],[Merged Customer ID]],Table3__3_16[Customer ID],Table3__3_16[Any Transplants])</f>
        <v>No</v>
      </c>
      <c r="G892" s="22" t="str">
        <f>_xlfn.XLOOKUP(Table7[[#This Row],[Merged Customer ID]],Table3__3_16[Customer ID],Table3__3_16[Cancer history])</f>
        <v>No</v>
      </c>
      <c r="H892" s="22">
        <f>_xlfn.XLOOKUP(Table7[[#This Row],[Merged Customer ID]],Table3__3_16[Customer ID],Table3__3_16[NumberOfMajorSurgeries])</f>
        <v>0</v>
      </c>
      <c r="I892" s="22" t="str">
        <f>_xlfn.XLOOKUP(Table7[[#This Row],[Merged Customer ID]],Table3__3_16[Customer ID],Table3__3_16[smoker])</f>
        <v>No</v>
      </c>
      <c r="J892" s="22" t="str">
        <f>_xlfn.XLOOKUP(Table7[[#This Row],[Merged Customer ID]],Table3__3_16[Customer ID],Table3__3_16[Weight Status])</f>
        <v>Overweight</v>
      </c>
      <c r="K892" s="22" t="str">
        <f>_xlfn.XLOOKUP(Table7[[#This Row],[Merged Customer ID]],Table3__3_16[Customer ID],Table3__3_16[Sugar Status])</f>
        <v>Diabetes</v>
      </c>
      <c r="L892" s="25">
        <f>_xlfn.XLOOKUP(Table7[[#This Row],[Merged Customer ID]],Table6_20[Merged Customer ID],Table6_20[Date of Birth])</f>
        <v>22954</v>
      </c>
      <c r="M892" s="29">
        <f>_xlfn.XLOOKUP(Table7[[#This Row],[Merged Customer ID]],Table6_20[Merged Customer ID],Table6_20[charges],"0",0)</f>
        <v>12142.58</v>
      </c>
      <c r="N892" s="29" t="str">
        <f>_xlfn.XLOOKUP(Table7[[#This Row],[Merged Customer ID]],Table6_20[Merged Customer ID],Table6_20[Hospital tier])</f>
        <v>tier - 3</v>
      </c>
      <c r="O892" s="29" t="str">
        <f>_xlfn.XLOOKUP(Table7[[#This Row],[Merged Customer ID]],Table6_20[Merged Customer ID],Table6_20[City tier])</f>
        <v>tier - 2</v>
      </c>
      <c r="P892" s="29" t="str">
        <f>_xlfn.XLOOKUP(Table7[[#This Row],[Merged Customer ID]],Table6_20[Merged Customer ID],Table6_20[State ID])</f>
        <v>R1013</v>
      </c>
      <c r="Q892" s="35">
        <f>_xlfn.XLOOKUP(Table7[[#This Row],[Merged Customer ID]],Table6_20[Merged Customer ID],Table6_20[Age])</f>
        <v>60.594444444444441</v>
      </c>
    </row>
    <row r="893" spans="1:17" x14ac:dyDescent="0.35">
      <c r="A893" s="23" t="s">
        <v>1479</v>
      </c>
      <c r="B893" s="23" t="str">
        <f>_xlfn.XLOOKUP(Table7[[#This Row],[Merged Customer ID]],Table2_1[Merged Customer ID],Table2_1[First Name])</f>
        <v>Mendoza</v>
      </c>
      <c r="C893" s="23">
        <f>_xlfn.XLOOKUP(Table7[[#This Row],[Merged Customer ID]],Table3__3_16[Customer ID],Table3__3_16[BMI])</f>
        <v>36.06</v>
      </c>
      <c r="D893" s="23">
        <f>_xlfn.XLOOKUP(Table7[[#This Row],[Merged Customer ID]],Table3__3_16[Customer ID],Table3__3_16[HBA1C])</f>
        <v>8.83</v>
      </c>
      <c r="E893" s="22" t="str">
        <f>_xlfn.XLOOKUP(Table7[[#This Row],[Merged Customer ID]],Table3__3_16[Customer ID],Table3__3_16[Heart Issues])</f>
        <v>No</v>
      </c>
      <c r="F893" s="23" t="str">
        <f>_xlfn.XLOOKUP(Table7[[#This Row],[Merged Customer ID]],Table3__3_16[Customer ID],Table3__3_16[Any Transplants])</f>
        <v>No</v>
      </c>
      <c r="G893" s="23" t="str">
        <f>_xlfn.XLOOKUP(Table7[[#This Row],[Merged Customer ID]],Table3__3_16[Customer ID],Table3__3_16[Cancer history])</f>
        <v>No</v>
      </c>
      <c r="H893" s="23">
        <f>_xlfn.XLOOKUP(Table7[[#This Row],[Merged Customer ID]],Table3__3_16[Customer ID],Table3__3_16[NumberOfMajorSurgeries])</f>
        <v>0</v>
      </c>
      <c r="I893" s="23" t="str">
        <f>_xlfn.XLOOKUP(Table7[[#This Row],[Merged Customer ID]],Table3__3_16[Customer ID],Table3__3_16[smoker])</f>
        <v>No</v>
      </c>
      <c r="J893" s="23" t="str">
        <f>_xlfn.XLOOKUP(Table7[[#This Row],[Merged Customer ID]],Table3__3_16[Customer ID],Table3__3_16[Weight Status])</f>
        <v>Obesity</v>
      </c>
      <c r="K893" s="23" t="str">
        <f>_xlfn.XLOOKUP(Table7[[#This Row],[Merged Customer ID]],Table3__3_16[Customer ID],Table3__3_16[Sugar Status])</f>
        <v>Diabetes</v>
      </c>
      <c r="L893" s="26">
        <f>_xlfn.XLOOKUP(Table7[[#This Row],[Merged Customer ID]],Table6_20[Merged Customer ID],Table6_20[Date of Birth])</f>
        <v>27288</v>
      </c>
      <c r="M893" s="30">
        <f>_xlfn.XLOOKUP(Table7[[#This Row],[Merged Customer ID]],Table6_20[Merged Customer ID],Table6_20[charges],"0",0)</f>
        <v>12137.6</v>
      </c>
      <c r="N893" s="30" t="str">
        <f>_xlfn.XLOOKUP(Table7[[#This Row],[Merged Customer ID]],Table6_20[Merged Customer ID],Table6_20[Hospital tier])</f>
        <v>tier - 3</v>
      </c>
      <c r="O893" s="30" t="str">
        <f>_xlfn.XLOOKUP(Table7[[#This Row],[Merged Customer ID]],Table6_20[Merged Customer ID],Table6_20[City tier])</f>
        <v>tier - 3</v>
      </c>
      <c r="P893" s="30" t="str">
        <f>_xlfn.XLOOKUP(Table7[[#This Row],[Merged Customer ID]],Table6_20[Merged Customer ID],Table6_20[State ID])</f>
        <v>R1012</v>
      </c>
      <c r="Q893" s="36">
        <f>_xlfn.XLOOKUP(Table7[[#This Row],[Merged Customer ID]],Table6_20[Merged Customer ID],Table6_20[Age])</f>
        <v>48.727777777777774</v>
      </c>
    </row>
    <row r="894" spans="1:17" x14ac:dyDescent="0.35">
      <c r="A894" s="22" t="s">
        <v>1478</v>
      </c>
      <c r="B894" s="22" t="str">
        <f>_xlfn.XLOOKUP(Table7[[#This Row],[Merged Customer ID]],Table2_1[Merged Customer ID],Table2_1[First Name])</f>
        <v>Glass</v>
      </c>
      <c r="C894" s="22">
        <f>_xlfn.XLOOKUP(Table7[[#This Row],[Merged Customer ID]],Table3__3_16[Customer ID],Table3__3_16[BMI])</f>
        <v>43.28</v>
      </c>
      <c r="D894" s="22">
        <f>_xlfn.XLOOKUP(Table7[[#This Row],[Merged Customer ID]],Table3__3_16[Customer ID],Table3__3_16[HBA1C])</f>
        <v>4.41</v>
      </c>
      <c r="E894" s="22" t="str">
        <f>_xlfn.XLOOKUP(Table7[[#This Row],[Merged Customer ID]],Table3__3_16[Customer ID],Table3__3_16[Heart Issues])</f>
        <v>No</v>
      </c>
      <c r="F894" s="22" t="str">
        <f>_xlfn.XLOOKUP(Table7[[#This Row],[Merged Customer ID]],Table3__3_16[Customer ID],Table3__3_16[Any Transplants])</f>
        <v>No</v>
      </c>
      <c r="G894" s="22" t="str">
        <f>_xlfn.XLOOKUP(Table7[[#This Row],[Merged Customer ID]],Table3__3_16[Customer ID],Table3__3_16[Cancer history])</f>
        <v>No</v>
      </c>
      <c r="H894" s="22">
        <f>_xlfn.XLOOKUP(Table7[[#This Row],[Merged Customer ID]],Table3__3_16[Customer ID],Table3__3_16[NumberOfMajorSurgeries])</f>
        <v>0</v>
      </c>
      <c r="I894" s="22" t="str">
        <f>_xlfn.XLOOKUP(Table7[[#This Row],[Merged Customer ID]],Table3__3_16[Customer ID],Table3__3_16[smoker])</f>
        <v>No</v>
      </c>
      <c r="J894" s="22" t="str">
        <f>_xlfn.XLOOKUP(Table7[[#This Row],[Merged Customer ID]],Table3__3_16[Customer ID],Table3__3_16[Weight Status])</f>
        <v>Obesity</v>
      </c>
      <c r="K894" s="22" t="str">
        <f>_xlfn.XLOOKUP(Table7[[#This Row],[Merged Customer ID]],Table3__3_16[Customer ID],Table3__3_16[Sugar Status])</f>
        <v>Normal</v>
      </c>
      <c r="L894" s="25">
        <f>_xlfn.XLOOKUP(Table7[[#This Row],[Merged Customer ID]],Table6_20[Merged Customer ID],Table6_20[Date of Birth])</f>
        <v>33548</v>
      </c>
      <c r="M894" s="29">
        <f>_xlfn.XLOOKUP(Table7[[#This Row],[Merged Customer ID]],Table6_20[Merged Customer ID],Table6_20[charges],"0",0)</f>
        <v>12130.8</v>
      </c>
      <c r="N894" s="29" t="str">
        <f>_xlfn.XLOOKUP(Table7[[#This Row],[Merged Customer ID]],Table6_20[Merged Customer ID],Table6_20[Hospital tier])</f>
        <v>tier - 3</v>
      </c>
      <c r="O894" s="29" t="str">
        <f>_xlfn.XLOOKUP(Table7[[#This Row],[Merged Customer ID]],Table6_20[Merged Customer ID],Table6_20[City tier])</f>
        <v>tier - 3</v>
      </c>
      <c r="P894" s="29" t="str">
        <f>_xlfn.XLOOKUP(Table7[[#This Row],[Merged Customer ID]],Table6_20[Merged Customer ID],Table6_20[State ID])</f>
        <v>R1026</v>
      </c>
      <c r="Q894" s="35">
        <f>_xlfn.XLOOKUP(Table7[[#This Row],[Merged Customer ID]],Table6_20[Merged Customer ID],Table6_20[Age])</f>
        <v>31.588888888888889</v>
      </c>
    </row>
    <row r="895" spans="1:17" x14ac:dyDescent="0.35">
      <c r="A895" s="23" t="s">
        <v>1477</v>
      </c>
      <c r="B895" s="23" t="str">
        <f>_xlfn.XLOOKUP(Table7[[#This Row],[Merged Customer ID]],Table2_1[Merged Customer ID],Table2_1[First Name])</f>
        <v>Butcher</v>
      </c>
      <c r="C895" s="23">
        <f>_xlfn.XLOOKUP(Table7[[#This Row],[Merged Customer ID]],Table3__3_16[Customer ID],Table3__3_16[BMI])</f>
        <v>28.785</v>
      </c>
      <c r="D895" s="23">
        <f>_xlfn.XLOOKUP(Table7[[#This Row],[Merged Customer ID]],Table3__3_16[Customer ID],Table3__3_16[HBA1C])</f>
        <v>9.1</v>
      </c>
      <c r="E895" s="22" t="str">
        <f>_xlfn.XLOOKUP(Table7[[#This Row],[Merged Customer ID]],Table3__3_16[Customer ID],Table3__3_16[Heart Issues])</f>
        <v>Yes</v>
      </c>
      <c r="F895" s="23" t="str">
        <f>_xlfn.XLOOKUP(Table7[[#This Row],[Merged Customer ID]],Table3__3_16[Customer ID],Table3__3_16[Any Transplants])</f>
        <v>No</v>
      </c>
      <c r="G895" s="23" t="str">
        <f>_xlfn.XLOOKUP(Table7[[#This Row],[Merged Customer ID]],Table3__3_16[Customer ID],Table3__3_16[Cancer history])</f>
        <v>Yes</v>
      </c>
      <c r="H895" s="23">
        <f>_xlfn.XLOOKUP(Table7[[#This Row],[Merged Customer ID]],Table3__3_16[Customer ID],Table3__3_16[NumberOfMajorSurgeries])</f>
        <v>1</v>
      </c>
      <c r="I895" s="23" t="str">
        <f>_xlfn.XLOOKUP(Table7[[#This Row],[Merged Customer ID]],Table3__3_16[Customer ID],Table3__3_16[smoker])</f>
        <v>No</v>
      </c>
      <c r="J895" s="23" t="str">
        <f>_xlfn.XLOOKUP(Table7[[#This Row],[Merged Customer ID]],Table3__3_16[Customer ID],Table3__3_16[Weight Status])</f>
        <v>Overweight</v>
      </c>
      <c r="K895" s="23" t="str">
        <f>_xlfn.XLOOKUP(Table7[[#This Row],[Merged Customer ID]],Table3__3_16[Customer ID],Table3__3_16[Sugar Status])</f>
        <v>Diabetes</v>
      </c>
      <c r="L895" s="26">
        <f>_xlfn.XLOOKUP(Table7[[#This Row],[Merged Customer ID]],Table6_20[Merged Customer ID],Table6_20[Date of Birth])</f>
        <v>23166</v>
      </c>
      <c r="M895" s="30">
        <f>_xlfn.XLOOKUP(Table7[[#This Row],[Merged Customer ID]],Table6_20[Merged Customer ID],Table6_20[charges],"0",0)</f>
        <v>12129.61</v>
      </c>
      <c r="N895" s="30" t="str">
        <f>_xlfn.XLOOKUP(Table7[[#This Row],[Merged Customer ID]],Table6_20[Merged Customer ID],Table6_20[Hospital tier])</f>
        <v>tier - 3</v>
      </c>
      <c r="O895" s="30" t="str">
        <f>_xlfn.XLOOKUP(Table7[[#This Row],[Merged Customer ID]],Table6_20[Merged Customer ID],Table6_20[City tier])</f>
        <v>tier - 1</v>
      </c>
      <c r="P895" s="30" t="str">
        <f>_xlfn.XLOOKUP(Table7[[#This Row],[Merged Customer ID]],Table6_20[Merged Customer ID],Table6_20[State ID])</f>
        <v>R1012</v>
      </c>
      <c r="Q895" s="36">
        <f>_xlfn.XLOOKUP(Table7[[#This Row],[Merged Customer ID]],Table6_20[Merged Customer ID],Table6_20[Age])</f>
        <v>60.011111111111113</v>
      </c>
    </row>
    <row r="896" spans="1:17" x14ac:dyDescent="0.35">
      <c r="A896" s="22" t="s">
        <v>1476</v>
      </c>
      <c r="B896" s="22" t="str">
        <f>_xlfn.XLOOKUP(Table7[[#This Row],[Merged Customer ID]],Table2_1[Merged Customer ID],Table2_1[First Name])</f>
        <v>Traiser</v>
      </c>
      <c r="C896" s="22">
        <f>_xlfn.XLOOKUP(Table7[[#This Row],[Merged Customer ID]],Table3__3_16[Customer ID],Table3__3_16[BMI])</f>
        <v>25.46</v>
      </c>
      <c r="D896" s="22">
        <f>_xlfn.XLOOKUP(Table7[[#This Row],[Merged Customer ID]],Table3__3_16[Customer ID],Table3__3_16[HBA1C])</f>
        <v>11.52</v>
      </c>
      <c r="E896" s="22" t="str">
        <f>_xlfn.XLOOKUP(Table7[[#This Row],[Merged Customer ID]],Table3__3_16[Customer ID],Table3__3_16[Heart Issues])</f>
        <v>Yes</v>
      </c>
      <c r="F896" s="22" t="str">
        <f>_xlfn.XLOOKUP(Table7[[#This Row],[Merged Customer ID]],Table3__3_16[Customer ID],Table3__3_16[Any Transplants])</f>
        <v>No</v>
      </c>
      <c r="G896" s="22" t="str">
        <f>_xlfn.XLOOKUP(Table7[[#This Row],[Merged Customer ID]],Table3__3_16[Customer ID],Table3__3_16[Cancer history])</f>
        <v>Yes</v>
      </c>
      <c r="H896" s="22">
        <f>_xlfn.XLOOKUP(Table7[[#This Row],[Merged Customer ID]],Table3__3_16[Customer ID],Table3__3_16[NumberOfMajorSurgeries])</f>
        <v>1</v>
      </c>
      <c r="I896" s="22" t="str">
        <f>_xlfn.XLOOKUP(Table7[[#This Row],[Merged Customer ID]],Table3__3_16[Customer ID],Table3__3_16[smoker])</f>
        <v>No</v>
      </c>
      <c r="J896" s="22" t="str">
        <f>_xlfn.XLOOKUP(Table7[[#This Row],[Merged Customer ID]],Table3__3_16[Customer ID],Table3__3_16[Weight Status])</f>
        <v>Overweight</v>
      </c>
      <c r="K896" s="22" t="str">
        <f>_xlfn.XLOOKUP(Table7[[#This Row],[Merged Customer ID]],Table3__3_16[Customer ID],Table3__3_16[Sugar Status])</f>
        <v>Diabetes</v>
      </c>
      <c r="L896" s="25">
        <f>_xlfn.XLOOKUP(Table7[[#This Row],[Merged Customer ID]],Table6_20[Merged Customer ID],Table6_20[Date of Birth])</f>
        <v>23212</v>
      </c>
      <c r="M896" s="29">
        <f>_xlfn.XLOOKUP(Table7[[#This Row],[Merged Customer ID]],Table6_20[Merged Customer ID],Table6_20[charges],"0",0)</f>
        <v>12124.99</v>
      </c>
      <c r="N896" s="29" t="str">
        <f>_xlfn.XLOOKUP(Table7[[#This Row],[Merged Customer ID]],Table6_20[Merged Customer ID],Table6_20[Hospital tier])</f>
        <v>tier - 3</v>
      </c>
      <c r="O896" s="29" t="str">
        <f>_xlfn.XLOOKUP(Table7[[#This Row],[Merged Customer ID]],Table6_20[Merged Customer ID],Table6_20[City tier])</f>
        <v>tier - 1</v>
      </c>
      <c r="P896" s="29" t="str">
        <f>_xlfn.XLOOKUP(Table7[[#This Row],[Merged Customer ID]],Table6_20[Merged Customer ID],Table6_20[State ID])</f>
        <v>R1012</v>
      </c>
      <c r="Q896" s="35">
        <f>_xlfn.XLOOKUP(Table7[[#This Row],[Merged Customer ID]],Table6_20[Merged Customer ID],Table6_20[Age])</f>
        <v>59.883333333333333</v>
      </c>
    </row>
    <row r="897" spans="1:17" x14ac:dyDescent="0.35">
      <c r="A897" s="23" t="s">
        <v>1475</v>
      </c>
      <c r="B897" s="23" t="str">
        <f>_xlfn.XLOOKUP(Table7[[#This Row],[Merged Customer ID]],Table2_1[Merged Customer ID],Table2_1[First Name])</f>
        <v>Mudy-Mader</v>
      </c>
      <c r="C897" s="23">
        <f>_xlfn.XLOOKUP(Table7[[#This Row],[Merged Customer ID]],Table3__3_16[Customer ID],Table3__3_16[BMI])</f>
        <v>30.8</v>
      </c>
      <c r="D897" s="23">
        <f>_xlfn.XLOOKUP(Table7[[#This Row],[Merged Customer ID]],Table3__3_16[Customer ID],Table3__3_16[HBA1C])</f>
        <v>10.95</v>
      </c>
      <c r="E897" s="22" t="str">
        <f>_xlfn.XLOOKUP(Table7[[#This Row],[Merged Customer ID]],Table3__3_16[Customer ID],Table3__3_16[Heart Issues])</f>
        <v>No</v>
      </c>
      <c r="F897" s="23" t="str">
        <f>_xlfn.XLOOKUP(Table7[[#This Row],[Merged Customer ID]],Table3__3_16[Customer ID],Table3__3_16[Any Transplants])</f>
        <v>No</v>
      </c>
      <c r="G897" s="23" t="str">
        <f>_xlfn.XLOOKUP(Table7[[#This Row],[Merged Customer ID]],Table3__3_16[Customer ID],Table3__3_16[Cancer history])</f>
        <v>No</v>
      </c>
      <c r="H897" s="23">
        <f>_xlfn.XLOOKUP(Table7[[#This Row],[Merged Customer ID]],Table3__3_16[Customer ID],Table3__3_16[NumberOfMajorSurgeries])</f>
        <v>0</v>
      </c>
      <c r="I897" s="23" t="str">
        <f>_xlfn.XLOOKUP(Table7[[#This Row],[Merged Customer ID]],Table3__3_16[Customer ID],Table3__3_16[smoker])</f>
        <v>No</v>
      </c>
      <c r="J897" s="23" t="str">
        <f>_xlfn.XLOOKUP(Table7[[#This Row],[Merged Customer ID]],Table3__3_16[Customer ID],Table3__3_16[Weight Status])</f>
        <v>Obesity</v>
      </c>
      <c r="K897" s="23" t="str">
        <f>_xlfn.XLOOKUP(Table7[[#This Row],[Merged Customer ID]],Table3__3_16[Customer ID],Table3__3_16[Sugar Status])</f>
        <v>Diabetes</v>
      </c>
      <c r="L897" s="26">
        <f>_xlfn.XLOOKUP(Table7[[#This Row],[Merged Customer ID]],Table6_20[Merged Customer ID],Table6_20[Date of Birth])</f>
        <v>25136</v>
      </c>
      <c r="M897" s="30">
        <f>_xlfn.XLOOKUP(Table7[[#This Row],[Merged Customer ID]],Table6_20[Merged Customer ID],Table6_20[charges],"0",0)</f>
        <v>12105.32</v>
      </c>
      <c r="N897" s="30" t="str">
        <f>_xlfn.XLOOKUP(Table7[[#This Row],[Merged Customer ID]],Table6_20[Merged Customer ID],Table6_20[Hospital tier])</f>
        <v>tier - 3</v>
      </c>
      <c r="O897" s="30" t="str">
        <f>_xlfn.XLOOKUP(Table7[[#This Row],[Merged Customer ID]],Table6_20[Merged Customer ID],Table6_20[City tier])</f>
        <v>tier - 3</v>
      </c>
      <c r="P897" s="30" t="str">
        <f>_xlfn.XLOOKUP(Table7[[#This Row],[Merged Customer ID]],Table6_20[Merged Customer ID],Table6_20[State ID])</f>
        <v>R1011</v>
      </c>
      <c r="Q897" s="36">
        <f>_xlfn.XLOOKUP(Table7[[#This Row],[Merged Customer ID]],Table6_20[Merged Customer ID],Table6_20[Age])</f>
        <v>54.619444444444447</v>
      </c>
    </row>
    <row r="898" spans="1:17" x14ac:dyDescent="0.35">
      <c r="A898" s="22" t="s">
        <v>1474</v>
      </c>
      <c r="B898" s="22" t="str">
        <f>_xlfn.XLOOKUP(Table7[[#This Row],[Merged Customer ID]],Table2_1[Merged Customer ID],Table2_1[First Name])</f>
        <v>Rogers</v>
      </c>
      <c r="C898" s="22">
        <f>_xlfn.XLOOKUP(Table7[[#This Row],[Merged Customer ID]],Table3__3_16[Customer ID],Table3__3_16[BMI])</f>
        <v>28.88</v>
      </c>
      <c r="D898" s="22">
        <f>_xlfn.XLOOKUP(Table7[[#This Row],[Merged Customer ID]],Table3__3_16[Customer ID],Table3__3_16[HBA1C])</f>
        <v>11.5</v>
      </c>
      <c r="E898" s="22" t="str">
        <f>_xlfn.XLOOKUP(Table7[[#This Row],[Merged Customer ID]],Table3__3_16[Customer ID],Table3__3_16[Heart Issues])</f>
        <v>No</v>
      </c>
      <c r="F898" s="22" t="str">
        <f>_xlfn.XLOOKUP(Table7[[#This Row],[Merged Customer ID]],Table3__3_16[Customer ID],Table3__3_16[Any Transplants])</f>
        <v>No</v>
      </c>
      <c r="G898" s="22" t="str">
        <f>_xlfn.XLOOKUP(Table7[[#This Row],[Merged Customer ID]],Table3__3_16[Customer ID],Table3__3_16[Cancer history])</f>
        <v>No</v>
      </c>
      <c r="H898" s="22">
        <f>_xlfn.XLOOKUP(Table7[[#This Row],[Merged Customer ID]],Table3__3_16[Customer ID],Table3__3_16[NumberOfMajorSurgeries])</f>
        <v>0</v>
      </c>
      <c r="I898" s="22" t="str">
        <f>_xlfn.XLOOKUP(Table7[[#This Row],[Merged Customer ID]],Table3__3_16[Customer ID],Table3__3_16[smoker])</f>
        <v>No</v>
      </c>
      <c r="J898" s="22" t="str">
        <f>_xlfn.XLOOKUP(Table7[[#This Row],[Merged Customer ID]],Table3__3_16[Customer ID],Table3__3_16[Weight Status])</f>
        <v>Overweight</v>
      </c>
      <c r="K898" s="22" t="str">
        <f>_xlfn.XLOOKUP(Table7[[#This Row],[Merged Customer ID]],Table3__3_16[Customer ID],Table3__3_16[Sugar Status])</f>
        <v>Diabetes</v>
      </c>
      <c r="L898" s="25">
        <f>_xlfn.XLOOKUP(Table7[[#This Row],[Merged Customer ID]],Table6_20[Merged Customer ID],Table6_20[Date of Birth])</f>
        <v>25181</v>
      </c>
      <c r="M898" s="29">
        <f>_xlfn.XLOOKUP(Table7[[#This Row],[Merged Customer ID]],Table6_20[Merged Customer ID],Table6_20[charges],"0",0)</f>
        <v>12096.65</v>
      </c>
      <c r="N898" s="29" t="str">
        <f>_xlfn.XLOOKUP(Table7[[#This Row],[Merged Customer ID]],Table6_20[Merged Customer ID],Table6_20[Hospital tier])</f>
        <v>tier - 3</v>
      </c>
      <c r="O898" s="29" t="str">
        <f>_xlfn.XLOOKUP(Table7[[#This Row],[Merged Customer ID]],Table6_20[Merged Customer ID],Table6_20[City tier])</f>
        <v>tier - 1</v>
      </c>
      <c r="P898" s="29" t="str">
        <f>_xlfn.XLOOKUP(Table7[[#This Row],[Merged Customer ID]],Table6_20[Merged Customer ID],Table6_20[State ID])</f>
        <v>R1024</v>
      </c>
      <c r="Q898" s="35">
        <f>_xlfn.XLOOKUP(Table7[[#This Row],[Merged Customer ID]],Table6_20[Merged Customer ID],Table6_20[Age])</f>
        <v>54.49722222222222</v>
      </c>
    </row>
    <row r="899" spans="1:17" x14ac:dyDescent="0.35">
      <c r="A899" s="23" t="s">
        <v>1473</v>
      </c>
      <c r="B899" s="23" t="str">
        <f>_xlfn.XLOOKUP(Table7[[#This Row],[Merged Customer ID]],Table2_1[Merged Customer ID],Table2_1[First Name])</f>
        <v>Woo</v>
      </c>
      <c r="C899" s="23">
        <f>_xlfn.XLOOKUP(Table7[[#This Row],[Merged Customer ID]],Table3__3_16[Customer ID],Table3__3_16[BMI])</f>
        <v>23</v>
      </c>
      <c r="D899" s="23">
        <f>_xlfn.XLOOKUP(Table7[[#This Row],[Merged Customer ID]],Table3__3_16[Customer ID],Table3__3_16[HBA1C])</f>
        <v>9.8800000000000008</v>
      </c>
      <c r="E899" s="22" t="str">
        <f>_xlfn.XLOOKUP(Table7[[#This Row],[Merged Customer ID]],Table3__3_16[Customer ID],Table3__3_16[Heart Issues])</f>
        <v>No</v>
      </c>
      <c r="F899" s="23" t="str">
        <f>_xlfn.XLOOKUP(Table7[[#This Row],[Merged Customer ID]],Table3__3_16[Customer ID],Table3__3_16[Any Transplants])</f>
        <v>No</v>
      </c>
      <c r="G899" s="23" t="str">
        <f>_xlfn.XLOOKUP(Table7[[#This Row],[Merged Customer ID]],Table3__3_16[Customer ID],Table3__3_16[Cancer history])</f>
        <v>No</v>
      </c>
      <c r="H899" s="23">
        <f>_xlfn.XLOOKUP(Table7[[#This Row],[Merged Customer ID]],Table3__3_16[Customer ID],Table3__3_16[NumberOfMajorSurgeries])</f>
        <v>0</v>
      </c>
      <c r="I899" s="23" t="str">
        <f>_xlfn.XLOOKUP(Table7[[#This Row],[Merged Customer ID]],Table3__3_16[Customer ID],Table3__3_16[smoker])</f>
        <v>No</v>
      </c>
      <c r="J899" s="23" t="str">
        <f>_xlfn.XLOOKUP(Table7[[#This Row],[Merged Customer ID]],Table3__3_16[Customer ID],Table3__3_16[Weight Status])</f>
        <v>Normal Weight</v>
      </c>
      <c r="K899" s="23" t="str">
        <f>_xlfn.XLOOKUP(Table7[[#This Row],[Merged Customer ID]],Table3__3_16[Customer ID],Table3__3_16[Sugar Status])</f>
        <v>Diabetes</v>
      </c>
      <c r="L899" s="26">
        <f>_xlfn.XLOOKUP(Table7[[#This Row],[Merged Customer ID]],Table6_20[Merged Customer ID],Table6_20[Date of Birth])</f>
        <v>25010</v>
      </c>
      <c r="M899" s="30">
        <f>_xlfn.XLOOKUP(Table7[[#This Row],[Merged Customer ID]],Table6_20[Merged Customer ID],Table6_20[charges],"0",0)</f>
        <v>12094.48</v>
      </c>
      <c r="N899" s="30" t="str">
        <f>_xlfn.XLOOKUP(Table7[[#This Row],[Merged Customer ID]],Table6_20[Merged Customer ID],Table6_20[Hospital tier])</f>
        <v>tier - 3</v>
      </c>
      <c r="O899" s="30" t="str">
        <f>_xlfn.XLOOKUP(Table7[[#This Row],[Merged Customer ID]],Table6_20[Merged Customer ID],Table6_20[City tier])</f>
        <v>tier - 3</v>
      </c>
      <c r="P899" s="30" t="str">
        <f>_xlfn.XLOOKUP(Table7[[#This Row],[Merged Customer ID]],Table6_20[Merged Customer ID],Table6_20[State ID])</f>
        <v>R1011</v>
      </c>
      <c r="Q899" s="36">
        <f>_xlfn.XLOOKUP(Table7[[#This Row],[Merged Customer ID]],Table6_20[Merged Customer ID],Table6_20[Age])</f>
        <v>54.963888888888889</v>
      </c>
    </row>
    <row r="900" spans="1:17" x14ac:dyDescent="0.35">
      <c r="A900" s="22" t="s">
        <v>1472</v>
      </c>
      <c r="B900" s="22" t="str">
        <f>_xlfn.XLOOKUP(Table7[[#This Row],[Merged Customer ID]],Table2_1[Merged Customer ID],Table2_1[First Name])</f>
        <v>Walsh</v>
      </c>
      <c r="C900" s="22">
        <f>_xlfn.XLOOKUP(Table7[[#This Row],[Merged Customer ID]],Table3__3_16[Customer ID],Table3__3_16[BMI])</f>
        <v>38.25</v>
      </c>
      <c r="D900" s="22">
        <f>_xlfn.XLOOKUP(Table7[[#This Row],[Merged Customer ID]],Table3__3_16[Customer ID],Table3__3_16[HBA1C])</f>
        <v>6.2</v>
      </c>
      <c r="E900" s="22" t="str">
        <f>_xlfn.XLOOKUP(Table7[[#This Row],[Merged Customer ID]],Table3__3_16[Customer ID],Table3__3_16[Heart Issues])</f>
        <v>No</v>
      </c>
      <c r="F900" s="22" t="str">
        <f>_xlfn.XLOOKUP(Table7[[#This Row],[Merged Customer ID]],Table3__3_16[Customer ID],Table3__3_16[Any Transplants])</f>
        <v>No</v>
      </c>
      <c r="G900" s="22" t="str">
        <f>_xlfn.XLOOKUP(Table7[[#This Row],[Merged Customer ID]],Table3__3_16[Customer ID],Table3__3_16[Cancer history])</f>
        <v>No</v>
      </c>
      <c r="H900" s="22">
        <f>_xlfn.XLOOKUP(Table7[[#This Row],[Merged Customer ID]],Table3__3_16[Customer ID],Table3__3_16[NumberOfMajorSurgeries])</f>
        <v>1</v>
      </c>
      <c r="I900" s="22" t="str">
        <f>_xlfn.XLOOKUP(Table7[[#This Row],[Merged Customer ID]],Table3__3_16[Customer ID],Table3__3_16[smoker])</f>
        <v>No</v>
      </c>
      <c r="J900" s="22" t="str">
        <f>_xlfn.XLOOKUP(Table7[[#This Row],[Merged Customer ID]],Table3__3_16[Customer ID],Table3__3_16[Weight Status])</f>
        <v>Obesity</v>
      </c>
      <c r="K900" s="22" t="str">
        <f>_xlfn.XLOOKUP(Table7[[#This Row],[Merged Customer ID]],Table3__3_16[Customer ID],Table3__3_16[Sugar Status])</f>
        <v>Prediabetes</v>
      </c>
      <c r="L900" s="25">
        <f>_xlfn.XLOOKUP(Table7[[#This Row],[Merged Customer ID]],Table6_20[Merged Customer ID],Table6_20[Date of Birth])</f>
        <v>30927</v>
      </c>
      <c r="M900" s="29">
        <f>_xlfn.XLOOKUP(Table7[[#This Row],[Merged Customer ID]],Table6_20[Merged Customer ID],Table6_20[charges],"0",0)</f>
        <v>12091.34</v>
      </c>
      <c r="N900" s="29" t="str">
        <f>_xlfn.XLOOKUP(Table7[[#This Row],[Merged Customer ID]],Table6_20[Merged Customer ID],Table6_20[Hospital tier])</f>
        <v>tier - 3</v>
      </c>
      <c r="O900" s="29" t="str">
        <f>_xlfn.XLOOKUP(Table7[[#This Row],[Merged Customer ID]],Table6_20[Merged Customer ID],Table6_20[City tier])</f>
        <v>tier - 2</v>
      </c>
      <c r="P900" s="29" t="str">
        <f>_xlfn.XLOOKUP(Table7[[#This Row],[Merged Customer ID]],Table6_20[Merged Customer ID],Table6_20[State ID])</f>
        <v>R1022</v>
      </c>
      <c r="Q900" s="35">
        <f>_xlfn.XLOOKUP(Table7[[#This Row],[Merged Customer ID]],Table6_20[Merged Customer ID],Table6_20[Age])</f>
        <v>38.766666666666666</v>
      </c>
    </row>
    <row r="901" spans="1:17" x14ac:dyDescent="0.35">
      <c r="A901" s="23" t="s">
        <v>1471</v>
      </c>
      <c r="B901" s="23" t="str">
        <f>_xlfn.XLOOKUP(Table7[[#This Row],[Merged Customer ID]],Table2_1[Merged Customer ID],Table2_1[First Name])</f>
        <v>White</v>
      </c>
      <c r="C901" s="23">
        <f>_xlfn.XLOOKUP(Table7[[#This Row],[Merged Customer ID]],Table3__3_16[Customer ID],Table3__3_16[BMI])</f>
        <v>39.25</v>
      </c>
      <c r="D901" s="23">
        <f>_xlfn.XLOOKUP(Table7[[#This Row],[Merged Customer ID]],Table3__3_16[Customer ID],Table3__3_16[HBA1C])</f>
        <v>8.41</v>
      </c>
      <c r="E901" s="22" t="str">
        <f>_xlfn.XLOOKUP(Table7[[#This Row],[Merged Customer ID]],Table3__3_16[Customer ID],Table3__3_16[Heart Issues])</f>
        <v>Yes</v>
      </c>
      <c r="F901" s="23" t="str">
        <f>_xlfn.XLOOKUP(Table7[[#This Row],[Merged Customer ID]],Table3__3_16[Customer ID],Table3__3_16[Any Transplants])</f>
        <v>No</v>
      </c>
      <c r="G901" s="23" t="str">
        <f>_xlfn.XLOOKUP(Table7[[#This Row],[Merged Customer ID]],Table3__3_16[Customer ID],Table3__3_16[Cancer history])</f>
        <v>No</v>
      </c>
      <c r="H901" s="23">
        <f>_xlfn.XLOOKUP(Table7[[#This Row],[Merged Customer ID]],Table3__3_16[Customer ID],Table3__3_16[NumberOfMajorSurgeries])</f>
        <v>1</v>
      </c>
      <c r="I901" s="23" t="str">
        <f>_xlfn.XLOOKUP(Table7[[#This Row],[Merged Customer ID]],Table3__3_16[Customer ID],Table3__3_16[smoker])</f>
        <v>No</v>
      </c>
      <c r="J901" s="23" t="str">
        <f>_xlfn.XLOOKUP(Table7[[#This Row],[Merged Customer ID]],Table3__3_16[Customer ID],Table3__3_16[Weight Status])</f>
        <v>Obesity</v>
      </c>
      <c r="K901" s="23" t="str">
        <f>_xlfn.XLOOKUP(Table7[[#This Row],[Merged Customer ID]],Table3__3_16[Customer ID],Table3__3_16[Sugar Status])</f>
        <v>Diabetes</v>
      </c>
      <c r="L901" s="26">
        <f>_xlfn.XLOOKUP(Table7[[#This Row],[Merged Customer ID]],Table6_20[Merged Customer ID],Table6_20[Date of Birth])</f>
        <v>31662</v>
      </c>
      <c r="M901" s="30">
        <f>_xlfn.XLOOKUP(Table7[[#This Row],[Merged Customer ID]],Table6_20[Merged Customer ID],Table6_20[charges],"0",0)</f>
        <v>12048.13</v>
      </c>
      <c r="N901" s="30" t="str">
        <f>_xlfn.XLOOKUP(Table7[[#This Row],[Merged Customer ID]],Table6_20[Merged Customer ID],Table6_20[Hospital tier])</f>
        <v>tier - 3</v>
      </c>
      <c r="O901" s="30" t="str">
        <f>_xlfn.XLOOKUP(Table7[[#This Row],[Merged Customer ID]],Table6_20[Merged Customer ID],Table6_20[City tier])</f>
        <v>tier - 2</v>
      </c>
      <c r="P901" s="30" t="str">
        <f>_xlfn.XLOOKUP(Table7[[#This Row],[Merged Customer ID]],Table6_20[Merged Customer ID],Table6_20[State ID])</f>
        <v>R1026</v>
      </c>
      <c r="Q901" s="36">
        <f>_xlfn.XLOOKUP(Table7[[#This Row],[Merged Customer ID]],Table6_20[Merged Customer ID],Table6_20[Age])</f>
        <v>36.75277777777778</v>
      </c>
    </row>
    <row r="902" spans="1:17" x14ac:dyDescent="0.35">
      <c r="A902" s="22" t="s">
        <v>1470</v>
      </c>
      <c r="B902" s="22" t="str">
        <f>_xlfn.XLOOKUP(Table7[[#This Row],[Merged Customer ID]],Table2_1[Merged Customer ID],Table2_1[First Name])</f>
        <v>Sheppard</v>
      </c>
      <c r="C902" s="22">
        <f>_xlfn.XLOOKUP(Table7[[#This Row],[Merged Customer ID]],Table3__3_16[Customer ID],Table3__3_16[BMI])</f>
        <v>26.6</v>
      </c>
      <c r="D902" s="22">
        <f>_xlfn.XLOOKUP(Table7[[#This Row],[Merged Customer ID]],Table3__3_16[Customer ID],Table3__3_16[HBA1C])</f>
        <v>5.07</v>
      </c>
      <c r="E902" s="22" t="str">
        <f>_xlfn.XLOOKUP(Table7[[#This Row],[Merged Customer ID]],Table3__3_16[Customer ID],Table3__3_16[Heart Issues])</f>
        <v>Yes</v>
      </c>
      <c r="F902" s="22" t="str">
        <f>_xlfn.XLOOKUP(Table7[[#This Row],[Merged Customer ID]],Table3__3_16[Customer ID],Table3__3_16[Any Transplants])</f>
        <v>No</v>
      </c>
      <c r="G902" s="22" t="str">
        <f>_xlfn.XLOOKUP(Table7[[#This Row],[Merged Customer ID]],Table3__3_16[Customer ID],Table3__3_16[Cancer history])</f>
        <v>No</v>
      </c>
      <c r="H902" s="22">
        <f>_xlfn.XLOOKUP(Table7[[#This Row],[Merged Customer ID]],Table3__3_16[Customer ID],Table3__3_16[NumberOfMajorSurgeries])</f>
        <v>2</v>
      </c>
      <c r="I902" s="22" t="str">
        <f>_xlfn.XLOOKUP(Table7[[#This Row],[Merged Customer ID]],Table3__3_16[Customer ID],Table3__3_16[smoker])</f>
        <v>No</v>
      </c>
      <c r="J902" s="22" t="str">
        <f>_xlfn.XLOOKUP(Table7[[#This Row],[Merged Customer ID]],Table3__3_16[Customer ID],Table3__3_16[Weight Status])</f>
        <v>Overweight</v>
      </c>
      <c r="K902" s="22" t="str">
        <f>_xlfn.XLOOKUP(Table7[[#This Row],[Merged Customer ID]],Table3__3_16[Customer ID],Table3__3_16[Sugar Status])</f>
        <v>Normal</v>
      </c>
      <c r="L902" s="25">
        <f>_xlfn.XLOOKUP(Table7[[#This Row],[Merged Customer ID]],Table6_20[Merged Customer ID],Table6_20[Date of Birth])</f>
        <v>24435</v>
      </c>
      <c r="M902" s="29">
        <f>_xlfn.XLOOKUP(Table7[[#This Row],[Merged Customer ID]],Table6_20[Merged Customer ID],Table6_20[charges],"0",0)</f>
        <v>12044.34</v>
      </c>
      <c r="N902" s="29" t="str">
        <f>_xlfn.XLOOKUP(Table7[[#This Row],[Merged Customer ID]],Table6_20[Merged Customer ID],Table6_20[Hospital tier])</f>
        <v>tier - 3</v>
      </c>
      <c r="O902" s="29" t="str">
        <f>_xlfn.XLOOKUP(Table7[[#This Row],[Merged Customer ID]],Table6_20[Merged Customer ID],Table6_20[City tier])</f>
        <v>tier - 1</v>
      </c>
      <c r="P902" s="29" t="str">
        <f>_xlfn.XLOOKUP(Table7[[#This Row],[Merged Customer ID]],Table6_20[Merged Customer ID],Table6_20[State ID])</f>
        <v>R1012</v>
      </c>
      <c r="Q902" s="35">
        <f>_xlfn.XLOOKUP(Table7[[#This Row],[Merged Customer ID]],Table6_20[Merged Customer ID],Table6_20[Age])</f>
        <v>56.538888888888891</v>
      </c>
    </row>
    <row r="903" spans="1:17" x14ac:dyDescent="0.35">
      <c r="A903" s="23" t="s">
        <v>1469</v>
      </c>
      <c r="B903" s="23" t="str">
        <f>_xlfn.XLOOKUP(Table7[[#This Row],[Merged Customer ID]],Table2_1[Merged Customer ID],Table2_1[First Name])</f>
        <v>Doran</v>
      </c>
      <c r="C903" s="23">
        <f>_xlfn.XLOOKUP(Table7[[#This Row],[Merged Customer ID]],Table3__3_16[Customer ID],Table3__3_16[BMI])</f>
        <v>35.700000000000003</v>
      </c>
      <c r="D903" s="23">
        <f>_xlfn.XLOOKUP(Table7[[#This Row],[Merged Customer ID]],Table3__3_16[Customer ID],Table3__3_16[HBA1C])</f>
        <v>4.0599999999999996</v>
      </c>
      <c r="E903" s="22" t="str">
        <f>_xlfn.XLOOKUP(Table7[[#This Row],[Merged Customer ID]],Table3__3_16[Customer ID],Table3__3_16[Heart Issues])</f>
        <v>No</v>
      </c>
      <c r="F903" s="23" t="str">
        <f>_xlfn.XLOOKUP(Table7[[#This Row],[Merged Customer ID]],Table3__3_16[Customer ID],Table3__3_16[Any Transplants])</f>
        <v>No</v>
      </c>
      <c r="G903" s="23" t="str">
        <f>_xlfn.XLOOKUP(Table7[[#This Row],[Merged Customer ID]],Table3__3_16[Customer ID],Table3__3_16[Cancer history])</f>
        <v>Yes</v>
      </c>
      <c r="H903" s="23">
        <f>_xlfn.XLOOKUP(Table7[[#This Row],[Merged Customer ID]],Table3__3_16[Customer ID],Table3__3_16[NumberOfMajorSurgeries])</f>
        <v>1</v>
      </c>
      <c r="I903" s="23" t="str">
        <f>_xlfn.XLOOKUP(Table7[[#This Row],[Merged Customer ID]],Table3__3_16[Customer ID],Table3__3_16[smoker])</f>
        <v>No</v>
      </c>
      <c r="J903" s="23" t="str">
        <f>_xlfn.XLOOKUP(Table7[[#This Row],[Merged Customer ID]],Table3__3_16[Customer ID],Table3__3_16[Weight Status])</f>
        <v>Obesity</v>
      </c>
      <c r="K903" s="23" t="str">
        <f>_xlfn.XLOOKUP(Table7[[#This Row],[Merged Customer ID]],Table3__3_16[Customer ID],Table3__3_16[Sugar Status])</f>
        <v>Normal</v>
      </c>
      <c r="L903" s="26">
        <f>_xlfn.XLOOKUP(Table7[[#This Row],[Merged Customer ID]],Table6_20[Merged Customer ID],Table6_20[Date of Birth])</f>
        <v>29144</v>
      </c>
      <c r="M903" s="30">
        <f>_xlfn.XLOOKUP(Table7[[#This Row],[Merged Customer ID]],Table6_20[Merged Customer ID],Table6_20[charges],"0",0)</f>
        <v>12035.18</v>
      </c>
      <c r="N903" s="30" t="str">
        <f>_xlfn.XLOOKUP(Table7[[#This Row],[Merged Customer ID]],Table6_20[Merged Customer ID],Table6_20[Hospital tier])</f>
        <v>tier - 3</v>
      </c>
      <c r="O903" s="30" t="str">
        <f>_xlfn.XLOOKUP(Table7[[#This Row],[Merged Customer ID]],Table6_20[Merged Customer ID],Table6_20[City tier])</f>
        <v>tier - 3</v>
      </c>
      <c r="P903" s="30" t="str">
        <f>_xlfn.XLOOKUP(Table7[[#This Row],[Merged Customer ID]],Table6_20[Merged Customer ID],Table6_20[State ID])</f>
        <v>R1021</v>
      </c>
      <c r="Q903" s="36">
        <f>_xlfn.XLOOKUP(Table7[[#This Row],[Merged Customer ID]],Table6_20[Merged Customer ID],Table6_20[Age])</f>
        <v>43.644444444444446</v>
      </c>
    </row>
    <row r="904" spans="1:17" x14ac:dyDescent="0.35">
      <c r="A904" s="22" t="s">
        <v>1468</v>
      </c>
      <c r="B904" s="22" t="str">
        <f>_xlfn.XLOOKUP(Table7[[#This Row],[Merged Customer ID]],Table2_1[Merged Customer ID],Table2_1[First Name])</f>
        <v>Labrosse</v>
      </c>
      <c r="C904" s="22">
        <f>_xlfn.XLOOKUP(Table7[[#This Row],[Merged Customer ID]],Table3__3_16[Customer ID],Table3__3_16[BMI])</f>
        <v>20.100000000000001</v>
      </c>
      <c r="D904" s="22">
        <f>_xlfn.XLOOKUP(Table7[[#This Row],[Merged Customer ID]],Table3__3_16[Customer ID],Table3__3_16[HBA1C])</f>
        <v>10.52</v>
      </c>
      <c r="E904" s="22" t="str">
        <f>_xlfn.XLOOKUP(Table7[[#This Row],[Merged Customer ID]],Table3__3_16[Customer ID],Table3__3_16[Heart Issues])</f>
        <v>No</v>
      </c>
      <c r="F904" s="22" t="str">
        <f>_xlfn.XLOOKUP(Table7[[#This Row],[Merged Customer ID]],Table3__3_16[Customer ID],Table3__3_16[Any Transplants])</f>
        <v>No</v>
      </c>
      <c r="G904" s="22" t="str">
        <f>_xlfn.XLOOKUP(Table7[[#This Row],[Merged Customer ID]],Table3__3_16[Customer ID],Table3__3_16[Cancer history])</f>
        <v>No</v>
      </c>
      <c r="H904" s="22">
        <f>_xlfn.XLOOKUP(Table7[[#This Row],[Merged Customer ID]],Table3__3_16[Customer ID],Table3__3_16[NumberOfMajorSurgeries])</f>
        <v>0</v>
      </c>
      <c r="I904" s="22" t="str">
        <f>_xlfn.XLOOKUP(Table7[[#This Row],[Merged Customer ID]],Table3__3_16[Customer ID],Table3__3_16[smoker])</f>
        <v>No</v>
      </c>
      <c r="J904" s="22" t="str">
        <f>_xlfn.XLOOKUP(Table7[[#This Row],[Merged Customer ID]],Table3__3_16[Customer ID],Table3__3_16[Weight Status])</f>
        <v>Normal Weight</v>
      </c>
      <c r="K904" s="22" t="str">
        <f>_xlfn.XLOOKUP(Table7[[#This Row],[Merged Customer ID]],Table3__3_16[Customer ID],Table3__3_16[Sugar Status])</f>
        <v>Diabetes</v>
      </c>
      <c r="L904" s="25">
        <f>_xlfn.XLOOKUP(Table7[[#This Row],[Merged Customer ID]],Table6_20[Merged Customer ID],Table6_20[Date of Birth])</f>
        <v>24044</v>
      </c>
      <c r="M904" s="29">
        <f>_xlfn.XLOOKUP(Table7[[#This Row],[Merged Customer ID]],Table6_20[Merged Customer ID],Table6_20[charges],"0",0)</f>
        <v>12032.33</v>
      </c>
      <c r="N904" s="29" t="str">
        <f>_xlfn.XLOOKUP(Table7[[#This Row],[Merged Customer ID]],Table6_20[Merged Customer ID],Table6_20[Hospital tier])</f>
        <v>tier - 3</v>
      </c>
      <c r="O904" s="29" t="str">
        <f>_xlfn.XLOOKUP(Table7[[#This Row],[Merged Customer ID]],Table6_20[Merged Customer ID],Table6_20[City tier])</f>
        <v>tier - 1</v>
      </c>
      <c r="P904" s="29" t="str">
        <f>_xlfn.XLOOKUP(Table7[[#This Row],[Merged Customer ID]],Table6_20[Merged Customer ID],Table6_20[State ID])</f>
        <v>R1011</v>
      </c>
      <c r="Q904" s="35">
        <f>_xlfn.XLOOKUP(Table7[[#This Row],[Merged Customer ID]],Table6_20[Merged Customer ID],Table6_20[Age])</f>
        <v>57.608333333333334</v>
      </c>
    </row>
    <row r="905" spans="1:17" x14ac:dyDescent="0.35">
      <c r="A905" s="23" t="s">
        <v>1467</v>
      </c>
      <c r="B905" s="23" t="str">
        <f>_xlfn.XLOOKUP(Table7[[#This Row],[Merged Customer ID]],Table2_1[Merged Customer ID],Table2_1[First Name])</f>
        <v>Thomas</v>
      </c>
      <c r="C905" s="23">
        <f>_xlfn.XLOOKUP(Table7[[#This Row],[Merged Customer ID]],Table3__3_16[Customer ID],Table3__3_16[BMI])</f>
        <v>22.23</v>
      </c>
      <c r="D905" s="23">
        <f>_xlfn.XLOOKUP(Table7[[#This Row],[Merged Customer ID]],Table3__3_16[Customer ID],Table3__3_16[HBA1C])</f>
        <v>9.65</v>
      </c>
      <c r="E905" s="22" t="str">
        <f>_xlfn.XLOOKUP(Table7[[#This Row],[Merged Customer ID]],Table3__3_16[Customer ID],Table3__3_16[Heart Issues])</f>
        <v>No</v>
      </c>
      <c r="F905" s="23" t="str">
        <f>_xlfn.XLOOKUP(Table7[[#This Row],[Merged Customer ID]],Table3__3_16[Customer ID],Table3__3_16[Any Transplants])</f>
        <v>No</v>
      </c>
      <c r="G905" s="23" t="str">
        <f>_xlfn.XLOOKUP(Table7[[#This Row],[Merged Customer ID]],Table3__3_16[Customer ID],Table3__3_16[Cancer history])</f>
        <v>No</v>
      </c>
      <c r="H905" s="23">
        <f>_xlfn.XLOOKUP(Table7[[#This Row],[Merged Customer ID]],Table3__3_16[Customer ID],Table3__3_16[NumberOfMajorSurgeries])</f>
        <v>0</v>
      </c>
      <c r="I905" s="23" t="str">
        <f>_xlfn.XLOOKUP(Table7[[#This Row],[Merged Customer ID]],Table3__3_16[Customer ID],Table3__3_16[smoker])</f>
        <v>No</v>
      </c>
      <c r="J905" s="23" t="str">
        <f>_xlfn.XLOOKUP(Table7[[#This Row],[Merged Customer ID]],Table3__3_16[Customer ID],Table3__3_16[Weight Status])</f>
        <v>Normal Weight</v>
      </c>
      <c r="K905" s="23" t="str">
        <f>_xlfn.XLOOKUP(Table7[[#This Row],[Merged Customer ID]],Table3__3_16[Customer ID],Table3__3_16[Sugar Status])</f>
        <v>Diabetes</v>
      </c>
      <c r="L905" s="26">
        <f>_xlfn.XLOOKUP(Table7[[#This Row],[Merged Customer ID]],Table6_20[Merged Customer ID],Table6_20[Date of Birth])</f>
        <v>23902</v>
      </c>
      <c r="M905" s="30">
        <f>_xlfn.XLOOKUP(Table7[[#This Row],[Merged Customer ID]],Table6_20[Merged Customer ID],Table6_20[charges],"0",0)</f>
        <v>12029.29</v>
      </c>
      <c r="N905" s="30" t="str">
        <f>_xlfn.XLOOKUP(Table7[[#This Row],[Merged Customer ID]],Table6_20[Merged Customer ID],Table6_20[Hospital tier])</f>
        <v>tier - 3</v>
      </c>
      <c r="O905" s="30" t="str">
        <f>_xlfn.XLOOKUP(Table7[[#This Row],[Merged Customer ID]],Table6_20[Merged Customer ID],Table6_20[City tier])</f>
        <v>tier - 2</v>
      </c>
      <c r="P905" s="30" t="str">
        <f>_xlfn.XLOOKUP(Table7[[#This Row],[Merged Customer ID]],Table6_20[Merged Customer ID],Table6_20[State ID])</f>
        <v>R1024</v>
      </c>
      <c r="Q905" s="36">
        <f>_xlfn.XLOOKUP(Table7[[#This Row],[Merged Customer ID]],Table6_20[Merged Customer ID],Table6_20[Age])</f>
        <v>57.99722222222222</v>
      </c>
    </row>
    <row r="906" spans="1:17" x14ac:dyDescent="0.35">
      <c r="A906" s="22" t="s">
        <v>1466</v>
      </c>
      <c r="B906" s="22" t="str">
        <f>_xlfn.XLOOKUP(Table7[[#This Row],[Merged Customer ID]],Table2_1[Merged Customer ID],Table2_1[First Name])</f>
        <v>Lesniak</v>
      </c>
      <c r="C906" s="22">
        <f>_xlfn.XLOOKUP(Table7[[#This Row],[Merged Customer ID]],Table3__3_16[Customer ID],Table3__3_16[BMI])</f>
        <v>36.47</v>
      </c>
      <c r="D906" s="22">
        <f>_xlfn.XLOOKUP(Table7[[#This Row],[Merged Customer ID]],Table3__3_16[Customer ID],Table3__3_16[HBA1C])</f>
        <v>6.21</v>
      </c>
      <c r="E906" s="22" t="str">
        <f>_xlfn.XLOOKUP(Table7[[#This Row],[Merged Customer ID]],Table3__3_16[Customer ID],Table3__3_16[Heart Issues])</f>
        <v>No</v>
      </c>
      <c r="F906" s="22" t="str">
        <f>_xlfn.XLOOKUP(Table7[[#This Row],[Merged Customer ID]],Table3__3_16[Customer ID],Table3__3_16[Any Transplants])</f>
        <v>No</v>
      </c>
      <c r="G906" s="22" t="str">
        <f>_xlfn.XLOOKUP(Table7[[#This Row],[Merged Customer ID]],Table3__3_16[Customer ID],Table3__3_16[Cancer history])</f>
        <v>No</v>
      </c>
      <c r="H906" s="22">
        <f>_xlfn.XLOOKUP(Table7[[#This Row],[Merged Customer ID]],Table3__3_16[Customer ID],Table3__3_16[NumberOfMajorSurgeries])</f>
        <v>0</v>
      </c>
      <c r="I906" s="22" t="str">
        <f>_xlfn.XLOOKUP(Table7[[#This Row],[Merged Customer ID]],Table3__3_16[Customer ID],Table3__3_16[smoker])</f>
        <v>No</v>
      </c>
      <c r="J906" s="22" t="str">
        <f>_xlfn.XLOOKUP(Table7[[#This Row],[Merged Customer ID]],Table3__3_16[Customer ID],Table3__3_16[Weight Status])</f>
        <v>Obesity</v>
      </c>
      <c r="K906" s="22" t="str">
        <f>_xlfn.XLOOKUP(Table7[[#This Row],[Merged Customer ID]],Table3__3_16[Customer ID],Table3__3_16[Sugar Status])</f>
        <v>Prediabetes</v>
      </c>
      <c r="L906" s="25">
        <f>_xlfn.XLOOKUP(Table7[[#This Row],[Merged Customer ID]],Table6_20[Merged Customer ID],Table6_20[Date of Birth])</f>
        <v>30241</v>
      </c>
      <c r="M906" s="29">
        <f>_xlfn.XLOOKUP(Table7[[#This Row],[Merged Customer ID]],Table6_20[Merged Customer ID],Table6_20[charges],"0",0)</f>
        <v>12001.29</v>
      </c>
      <c r="N906" s="29" t="str">
        <f>_xlfn.XLOOKUP(Table7[[#This Row],[Merged Customer ID]],Table6_20[Merged Customer ID],Table6_20[Hospital tier])</f>
        <v>tier - 3</v>
      </c>
      <c r="O906" s="29" t="str">
        <f>_xlfn.XLOOKUP(Table7[[#This Row],[Merged Customer ID]],Table6_20[Merged Customer ID],Table6_20[City tier])</f>
        <v>tier - 3</v>
      </c>
      <c r="P906" s="29" t="str">
        <f>_xlfn.XLOOKUP(Table7[[#This Row],[Merged Customer ID]],Table6_20[Merged Customer ID],Table6_20[State ID])</f>
        <v>R1021</v>
      </c>
      <c r="Q906" s="35">
        <f>_xlfn.XLOOKUP(Table7[[#This Row],[Merged Customer ID]],Table6_20[Merged Customer ID],Table6_20[Age])</f>
        <v>40.641666666666666</v>
      </c>
    </row>
    <row r="907" spans="1:17" x14ac:dyDescent="0.35">
      <c r="A907" s="23" t="s">
        <v>1465</v>
      </c>
      <c r="B907" s="23" t="str">
        <f>_xlfn.XLOOKUP(Table7[[#This Row],[Merged Customer ID]],Table2_1[Merged Customer ID],Table2_1[First Name])</f>
        <v>Prowse</v>
      </c>
      <c r="C907" s="23">
        <f>_xlfn.XLOOKUP(Table7[[#This Row],[Merged Customer ID]],Table3__3_16[Customer ID],Table3__3_16[BMI])</f>
        <v>49.64</v>
      </c>
      <c r="D907" s="23">
        <f>_xlfn.XLOOKUP(Table7[[#This Row],[Merged Customer ID]],Table3__3_16[Customer ID],Table3__3_16[HBA1C])</f>
        <v>4.76</v>
      </c>
      <c r="E907" s="22" t="str">
        <f>_xlfn.XLOOKUP(Table7[[#This Row],[Merged Customer ID]],Table3__3_16[Customer ID],Table3__3_16[Heart Issues])</f>
        <v>No</v>
      </c>
      <c r="F907" s="23" t="str">
        <f>_xlfn.XLOOKUP(Table7[[#This Row],[Merged Customer ID]],Table3__3_16[Customer ID],Table3__3_16[Any Transplants])</f>
        <v>No</v>
      </c>
      <c r="G907" s="23" t="str">
        <f>_xlfn.XLOOKUP(Table7[[#This Row],[Merged Customer ID]],Table3__3_16[Customer ID],Table3__3_16[Cancer history])</f>
        <v>Yes</v>
      </c>
      <c r="H907" s="23">
        <f>_xlfn.XLOOKUP(Table7[[#This Row],[Merged Customer ID]],Table3__3_16[Customer ID],Table3__3_16[NumberOfMajorSurgeries])</f>
        <v>1</v>
      </c>
      <c r="I907" s="23" t="str">
        <f>_xlfn.XLOOKUP(Table7[[#This Row],[Merged Customer ID]],Table3__3_16[Customer ID],Table3__3_16[smoker])</f>
        <v>No</v>
      </c>
      <c r="J907" s="23" t="str">
        <f>_xlfn.XLOOKUP(Table7[[#This Row],[Merged Customer ID]],Table3__3_16[Customer ID],Table3__3_16[Weight Status])</f>
        <v>Obesity</v>
      </c>
      <c r="K907" s="23" t="str">
        <f>_xlfn.XLOOKUP(Table7[[#This Row],[Merged Customer ID]],Table3__3_16[Customer ID],Table3__3_16[Sugar Status])</f>
        <v>Normal</v>
      </c>
      <c r="L907" s="26">
        <f>_xlfn.XLOOKUP(Table7[[#This Row],[Merged Customer ID]],Table6_20[Merged Customer ID],Table6_20[Date of Birth])</f>
        <v>34315</v>
      </c>
      <c r="M907" s="30">
        <f>_xlfn.XLOOKUP(Table7[[#This Row],[Merged Customer ID]],Table6_20[Merged Customer ID],Table6_20[charges],"0",0)</f>
        <v>11994.89</v>
      </c>
      <c r="N907" s="30" t="str">
        <f>_xlfn.XLOOKUP(Table7[[#This Row],[Merged Customer ID]],Table6_20[Merged Customer ID],Table6_20[Hospital tier])</f>
        <v>tier - 3</v>
      </c>
      <c r="O907" s="30" t="str">
        <f>_xlfn.XLOOKUP(Table7[[#This Row],[Merged Customer ID]],Table6_20[Merged Customer ID],Table6_20[City tier])</f>
        <v>tier - 2</v>
      </c>
      <c r="P907" s="30" t="str">
        <f>_xlfn.XLOOKUP(Table7[[#This Row],[Merged Customer ID]],Table6_20[Merged Customer ID],Table6_20[State ID])</f>
        <v>R1012</v>
      </c>
      <c r="Q907" s="36">
        <f>_xlfn.XLOOKUP(Table7[[#This Row],[Merged Customer ID]],Table6_20[Merged Customer ID],Table6_20[Age])</f>
        <v>29.488888888888887</v>
      </c>
    </row>
    <row r="908" spans="1:17" x14ac:dyDescent="0.35">
      <c r="A908" s="22" t="s">
        <v>1464</v>
      </c>
      <c r="B908" s="22" t="str">
        <f>_xlfn.XLOOKUP(Table7[[#This Row],[Merged Customer ID]],Table2_1[Merged Customer ID],Table2_1[First Name])</f>
        <v>Seigel</v>
      </c>
      <c r="C908" s="22">
        <f>_xlfn.XLOOKUP(Table7[[#This Row],[Merged Customer ID]],Table3__3_16[Customer ID],Table3__3_16[BMI])</f>
        <v>36.799999999999997</v>
      </c>
      <c r="D908" s="22">
        <f>_xlfn.XLOOKUP(Table7[[#This Row],[Merged Customer ID]],Table3__3_16[Customer ID],Table3__3_16[HBA1C])</f>
        <v>5.73</v>
      </c>
      <c r="E908" s="22" t="str">
        <f>_xlfn.XLOOKUP(Table7[[#This Row],[Merged Customer ID]],Table3__3_16[Customer ID],Table3__3_16[Heart Issues])</f>
        <v>Yes</v>
      </c>
      <c r="F908" s="22" t="str">
        <f>_xlfn.XLOOKUP(Table7[[#This Row],[Merged Customer ID]],Table3__3_16[Customer ID],Table3__3_16[Any Transplants])</f>
        <v>No</v>
      </c>
      <c r="G908" s="22" t="str">
        <f>_xlfn.XLOOKUP(Table7[[#This Row],[Merged Customer ID]],Table3__3_16[Customer ID],Table3__3_16[Cancer history])</f>
        <v>Yes</v>
      </c>
      <c r="H908" s="22">
        <f>_xlfn.XLOOKUP(Table7[[#This Row],[Merged Customer ID]],Table3__3_16[Customer ID],Table3__3_16[NumberOfMajorSurgeries])</f>
        <v>1</v>
      </c>
      <c r="I908" s="22" t="str">
        <f>_xlfn.XLOOKUP(Table7[[#This Row],[Merged Customer ID]],Table3__3_16[Customer ID],Table3__3_16[smoker])</f>
        <v>No</v>
      </c>
      <c r="J908" s="22" t="str">
        <f>_xlfn.XLOOKUP(Table7[[#This Row],[Merged Customer ID]],Table3__3_16[Customer ID],Table3__3_16[Weight Status])</f>
        <v>Obesity</v>
      </c>
      <c r="K908" s="22" t="str">
        <f>_xlfn.XLOOKUP(Table7[[#This Row],[Merged Customer ID]],Table3__3_16[Customer ID],Table3__3_16[Sugar Status])</f>
        <v>Prediabetes</v>
      </c>
      <c r="L908" s="25">
        <f>_xlfn.XLOOKUP(Table7[[#This Row],[Merged Customer ID]],Table6_20[Merged Customer ID],Table6_20[Date of Birth])</f>
        <v>30501</v>
      </c>
      <c r="M908" s="29">
        <f>_xlfn.XLOOKUP(Table7[[#This Row],[Merged Customer ID]],Table6_20[Merged Customer ID],Table6_20[charges],"0",0)</f>
        <v>11987.68</v>
      </c>
      <c r="N908" s="29" t="str">
        <f>_xlfn.XLOOKUP(Table7[[#This Row],[Merged Customer ID]],Table6_20[Merged Customer ID],Table6_20[Hospital tier])</f>
        <v>tier - 3</v>
      </c>
      <c r="O908" s="29" t="str">
        <f>_xlfn.XLOOKUP(Table7[[#This Row],[Merged Customer ID]],Table6_20[Merged Customer ID],Table6_20[City tier])</f>
        <v>tier - 2</v>
      </c>
      <c r="P908" s="29" t="str">
        <f>_xlfn.XLOOKUP(Table7[[#This Row],[Merged Customer ID]],Table6_20[Merged Customer ID],Table6_20[State ID])</f>
        <v>R1026</v>
      </c>
      <c r="Q908" s="35">
        <f>_xlfn.XLOOKUP(Table7[[#This Row],[Merged Customer ID]],Table6_20[Merged Customer ID],Table6_20[Age])</f>
        <v>39.927777777777777</v>
      </c>
    </row>
    <row r="909" spans="1:17" x14ac:dyDescent="0.35">
      <c r="A909" s="23" t="s">
        <v>1463</v>
      </c>
      <c r="B909" s="23" t="str">
        <f>_xlfn.XLOOKUP(Table7[[#This Row],[Merged Customer ID]],Table2_1[Merged Customer ID],Table2_1[First Name])</f>
        <v>Blas</v>
      </c>
      <c r="C909" s="23">
        <f>_xlfn.XLOOKUP(Table7[[#This Row],[Merged Customer ID]],Table3__3_16[Customer ID],Table3__3_16[BMI])</f>
        <v>33.880000000000003</v>
      </c>
      <c r="D909" s="23">
        <f>_xlfn.XLOOKUP(Table7[[#This Row],[Merged Customer ID]],Table3__3_16[Customer ID],Table3__3_16[HBA1C])</f>
        <v>10.78</v>
      </c>
      <c r="E909" s="22" t="str">
        <f>_xlfn.XLOOKUP(Table7[[#This Row],[Merged Customer ID]],Table3__3_16[Customer ID],Table3__3_16[Heart Issues])</f>
        <v>Yes</v>
      </c>
      <c r="F909" s="23" t="str">
        <f>_xlfn.XLOOKUP(Table7[[#This Row],[Merged Customer ID]],Table3__3_16[Customer ID],Table3__3_16[Any Transplants])</f>
        <v>No</v>
      </c>
      <c r="G909" s="23" t="str">
        <f>_xlfn.XLOOKUP(Table7[[#This Row],[Merged Customer ID]],Table3__3_16[Customer ID],Table3__3_16[Cancer history])</f>
        <v>No</v>
      </c>
      <c r="H909" s="23">
        <f>_xlfn.XLOOKUP(Table7[[#This Row],[Merged Customer ID]],Table3__3_16[Customer ID],Table3__3_16[NumberOfMajorSurgeries])</f>
        <v>0</v>
      </c>
      <c r="I909" s="23" t="str">
        <f>_xlfn.XLOOKUP(Table7[[#This Row],[Merged Customer ID]],Table3__3_16[Customer ID],Table3__3_16[smoker])</f>
        <v>No</v>
      </c>
      <c r="J909" s="23" t="str">
        <f>_xlfn.XLOOKUP(Table7[[#This Row],[Merged Customer ID]],Table3__3_16[Customer ID],Table3__3_16[Weight Status])</f>
        <v>Obesity</v>
      </c>
      <c r="K909" s="23" t="str">
        <f>_xlfn.XLOOKUP(Table7[[#This Row],[Merged Customer ID]],Table3__3_16[Customer ID],Table3__3_16[Sugar Status])</f>
        <v>Diabetes</v>
      </c>
      <c r="L909" s="26">
        <f>_xlfn.XLOOKUP(Table7[[#This Row],[Merged Customer ID]],Table6_20[Merged Customer ID],Table6_20[Date of Birth])</f>
        <v>24828</v>
      </c>
      <c r="M909" s="30">
        <f>_xlfn.XLOOKUP(Table7[[#This Row],[Merged Customer ID]],Table6_20[Merged Customer ID],Table6_20[charges],"0",0)</f>
        <v>11987.17</v>
      </c>
      <c r="N909" s="30" t="str">
        <f>_xlfn.XLOOKUP(Table7[[#This Row],[Merged Customer ID]],Table6_20[Merged Customer ID],Table6_20[Hospital tier])</f>
        <v>tier - 3</v>
      </c>
      <c r="O909" s="30" t="str">
        <f>_xlfn.XLOOKUP(Table7[[#This Row],[Merged Customer ID]],Table6_20[Merged Customer ID],Table6_20[City tier])</f>
        <v>tier - 3</v>
      </c>
      <c r="P909" s="30" t="str">
        <f>_xlfn.XLOOKUP(Table7[[#This Row],[Merged Customer ID]],Table6_20[Merged Customer ID],Table6_20[State ID])</f>
        <v>R1013</v>
      </c>
      <c r="Q909" s="36">
        <f>_xlfn.XLOOKUP(Table7[[#This Row],[Merged Customer ID]],Table6_20[Merged Customer ID],Table6_20[Age])</f>
        <v>55.461111111111109</v>
      </c>
    </row>
    <row r="910" spans="1:17" x14ac:dyDescent="0.35">
      <c r="A910" s="22" t="s">
        <v>1462</v>
      </c>
      <c r="B910" s="22" t="str">
        <f>_xlfn.XLOOKUP(Table7[[#This Row],[Merged Customer ID]],Table2_1[Merged Customer ID],Table2_1[First Name])</f>
        <v>Simpson</v>
      </c>
      <c r="C910" s="22">
        <f>_xlfn.XLOOKUP(Table7[[#This Row],[Merged Customer ID]],Table3__3_16[Customer ID],Table3__3_16[BMI])</f>
        <v>32.01</v>
      </c>
      <c r="D910" s="22">
        <f>_xlfn.XLOOKUP(Table7[[#This Row],[Merged Customer ID]],Table3__3_16[Customer ID],Table3__3_16[HBA1C])</f>
        <v>5.08</v>
      </c>
      <c r="E910" s="22" t="str">
        <f>_xlfn.XLOOKUP(Table7[[#This Row],[Merged Customer ID]],Table3__3_16[Customer ID],Table3__3_16[Heart Issues])</f>
        <v>Yes</v>
      </c>
      <c r="F910" s="22" t="str">
        <f>_xlfn.XLOOKUP(Table7[[#This Row],[Merged Customer ID]],Table3__3_16[Customer ID],Table3__3_16[Any Transplants])</f>
        <v>No</v>
      </c>
      <c r="G910" s="22" t="str">
        <f>_xlfn.XLOOKUP(Table7[[#This Row],[Merged Customer ID]],Table3__3_16[Customer ID],Table3__3_16[Cancer history])</f>
        <v>No</v>
      </c>
      <c r="H910" s="22">
        <f>_xlfn.XLOOKUP(Table7[[#This Row],[Merged Customer ID]],Table3__3_16[Customer ID],Table3__3_16[NumberOfMajorSurgeries])</f>
        <v>1</v>
      </c>
      <c r="I910" s="22" t="str">
        <f>_xlfn.XLOOKUP(Table7[[#This Row],[Merged Customer ID]],Table3__3_16[Customer ID],Table3__3_16[smoker])</f>
        <v>No</v>
      </c>
      <c r="J910" s="22" t="str">
        <f>_xlfn.XLOOKUP(Table7[[#This Row],[Merged Customer ID]],Table3__3_16[Customer ID],Table3__3_16[Weight Status])</f>
        <v>Obesity</v>
      </c>
      <c r="K910" s="22" t="str">
        <f>_xlfn.XLOOKUP(Table7[[#This Row],[Merged Customer ID]],Table3__3_16[Customer ID],Table3__3_16[Sugar Status])</f>
        <v>Normal</v>
      </c>
      <c r="L910" s="25">
        <f>_xlfn.XLOOKUP(Table7[[#This Row],[Merged Customer ID]],Table6_20[Merged Customer ID],Table6_20[Date of Birth])</f>
        <v>23649</v>
      </c>
      <c r="M910" s="29">
        <f>_xlfn.XLOOKUP(Table7[[#This Row],[Merged Customer ID]],Table6_20[Merged Customer ID],Table6_20[charges],"0",0)</f>
        <v>11946.63</v>
      </c>
      <c r="N910" s="29" t="str">
        <f>_xlfn.XLOOKUP(Table7[[#This Row],[Merged Customer ID]],Table6_20[Merged Customer ID],Table6_20[Hospital tier])</f>
        <v>tier - 3</v>
      </c>
      <c r="O910" s="29" t="str">
        <f>_xlfn.XLOOKUP(Table7[[#This Row],[Merged Customer ID]],Table6_20[Merged Customer ID],Table6_20[City tier])</f>
        <v>tier - 2</v>
      </c>
      <c r="P910" s="29" t="str">
        <f>_xlfn.XLOOKUP(Table7[[#This Row],[Merged Customer ID]],Table6_20[Merged Customer ID],Table6_20[State ID])</f>
        <v>R1013</v>
      </c>
      <c r="Q910" s="35">
        <f>_xlfn.XLOOKUP(Table7[[#This Row],[Merged Customer ID]],Table6_20[Merged Customer ID],Table6_20[Age])</f>
        <v>58.69166666666667</v>
      </c>
    </row>
    <row r="911" spans="1:17" x14ac:dyDescent="0.35">
      <c r="A911" s="23" t="s">
        <v>1461</v>
      </c>
      <c r="B911" s="23" t="str">
        <f>_xlfn.XLOOKUP(Table7[[#This Row],[Merged Customer ID]],Table2_1[Merged Customer ID],Table2_1[First Name])</f>
        <v>Gierman</v>
      </c>
      <c r="C911" s="23">
        <f>_xlfn.XLOOKUP(Table7[[#This Row],[Merged Customer ID]],Table3__3_16[Customer ID],Table3__3_16[BMI])</f>
        <v>33.630000000000003</v>
      </c>
      <c r="D911" s="23">
        <f>_xlfn.XLOOKUP(Table7[[#This Row],[Merged Customer ID]],Table3__3_16[Customer ID],Table3__3_16[HBA1C])</f>
        <v>11.39</v>
      </c>
      <c r="E911" s="22" t="str">
        <f>_xlfn.XLOOKUP(Table7[[#This Row],[Merged Customer ID]],Table3__3_16[Customer ID],Table3__3_16[Heart Issues])</f>
        <v>No</v>
      </c>
      <c r="F911" s="23" t="str">
        <f>_xlfn.XLOOKUP(Table7[[#This Row],[Merged Customer ID]],Table3__3_16[Customer ID],Table3__3_16[Any Transplants])</f>
        <v>No</v>
      </c>
      <c r="G911" s="23" t="str">
        <f>_xlfn.XLOOKUP(Table7[[#This Row],[Merged Customer ID]],Table3__3_16[Customer ID],Table3__3_16[Cancer history])</f>
        <v>No</v>
      </c>
      <c r="H911" s="23">
        <f>_xlfn.XLOOKUP(Table7[[#This Row],[Merged Customer ID]],Table3__3_16[Customer ID],Table3__3_16[NumberOfMajorSurgeries])</f>
        <v>0</v>
      </c>
      <c r="I911" s="23" t="str">
        <f>_xlfn.XLOOKUP(Table7[[#This Row],[Merged Customer ID]],Table3__3_16[Customer ID],Table3__3_16[smoker])</f>
        <v>No</v>
      </c>
      <c r="J911" s="23" t="str">
        <f>_xlfn.XLOOKUP(Table7[[#This Row],[Merged Customer ID]],Table3__3_16[Customer ID],Table3__3_16[Weight Status])</f>
        <v>Obesity</v>
      </c>
      <c r="K911" s="23" t="str">
        <f>_xlfn.XLOOKUP(Table7[[#This Row],[Merged Customer ID]],Table3__3_16[Customer ID],Table3__3_16[Sugar Status])</f>
        <v>Diabetes</v>
      </c>
      <c r="L911" s="26">
        <f>_xlfn.XLOOKUP(Table7[[#This Row],[Merged Customer ID]],Table6_20[Merged Customer ID],Table6_20[Date of Birth])</f>
        <v>24047</v>
      </c>
      <c r="M911" s="30">
        <f>_xlfn.XLOOKUP(Table7[[#This Row],[Merged Customer ID]],Table6_20[Merged Customer ID],Table6_20[charges],"0",0)</f>
        <v>11945.13</v>
      </c>
      <c r="N911" s="30" t="str">
        <f>_xlfn.XLOOKUP(Table7[[#This Row],[Merged Customer ID]],Table6_20[Merged Customer ID],Table6_20[Hospital tier])</f>
        <v>tier - 3</v>
      </c>
      <c r="O911" s="30" t="str">
        <f>_xlfn.XLOOKUP(Table7[[#This Row],[Merged Customer ID]],Table6_20[Merged Customer ID],Table6_20[City tier])</f>
        <v>tier - 2</v>
      </c>
      <c r="P911" s="30" t="str">
        <f>_xlfn.XLOOKUP(Table7[[#This Row],[Merged Customer ID]],Table6_20[Merged Customer ID],Table6_20[State ID])</f>
        <v>R1012</v>
      </c>
      <c r="Q911" s="36">
        <f>_xlfn.XLOOKUP(Table7[[#This Row],[Merged Customer ID]],Table6_20[Merged Customer ID],Table6_20[Age])</f>
        <v>57.602777777777774</v>
      </c>
    </row>
    <row r="912" spans="1:17" x14ac:dyDescent="0.35">
      <c r="A912" s="22" t="s">
        <v>1460</v>
      </c>
      <c r="B912" s="22" t="str">
        <f>_xlfn.XLOOKUP(Table7[[#This Row],[Merged Customer ID]],Table2_1[Merged Customer ID],Table2_1[First Name])</f>
        <v>Jeuland</v>
      </c>
      <c r="C912" s="22">
        <f>_xlfn.XLOOKUP(Table7[[#This Row],[Merged Customer ID]],Table3__3_16[Customer ID],Table3__3_16[BMI])</f>
        <v>34.865000000000002</v>
      </c>
      <c r="D912" s="22">
        <f>_xlfn.XLOOKUP(Table7[[#This Row],[Merged Customer ID]],Table3__3_16[Customer ID],Table3__3_16[HBA1C])</f>
        <v>5.35</v>
      </c>
      <c r="E912" s="22" t="str">
        <f>_xlfn.XLOOKUP(Table7[[#This Row],[Merged Customer ID]],Table3__3_16[Customer ID],Table3__3_16[Heart Issues])</f>
        <v>Yes</v>
      </c>
      <c r="F912" s="22" t="str">
        <f>_xlfn.XLOOKUP(Table7[[#This Row],[Merged Customer ID]],Table3__3_16[Customer ID],Table3__3_16[Any Transplants])</f>
        <v>No</v>
      </c>
      <c r="G912" s="22" t="str">
        <f>_xlfn.XLOOKUP(Table7[[#This Row],[Merged Customer ID]],Table3__3_16[Customer ID],Table3__3_16[Cancer history])</f>
        <v>No</v>
      </c>
      <c r="H912" s="22">
        <f>_xlfn.XLOOKUP(Table7[[#This Row],[Merged Customer ID]],Table3__3_16[Customer ID],Table3__3_16[NumberOfMajorSurgeries])</f>
        <v>1</v>
      </c>
      <c r="I912" s="22" t="str">
        <f>_xlfn.XLOOKUP(Table7[[#This Row],[Merged Customer ID]],Table3__3_16[Customer ID],Table3__3_16[smoker])</f>
        <v>No</v>
      </c>
      <c r="J912" s="22" t="str">
        <f>_xlfn.XLOOKUP(Table7[[#This Row],[Merged Customer ID]],Table3__3_16[Customer ID],Table3__3_16[Weight Status])</f>
        <v>Obesity</v>
      </c>
      <c r="K912" s="22" t="str">
        <f>_xlfn.XLOOKUP(Table7[[#This Row],[Merged Customer ID]],Table3__3_16[Customer ID],Table3__3_16[Sugar Status])</f>
        <v>Normal</v>
      </c>
      <c r="L912" s="25">
        <f>_xlfn.XLOOKUP(Table7[[#This Row],[Merged Customer ID]],Table6_20[Merged Customer ID],Table6_20[Date of Birth])</f>
        <v>23736</v>
      </c>
      <c r="M912" s="29">
        <f>_xlfn.XLOOKUP(Table7[[#This Row],[Merged Customer ID]],Table6_20[Merged Customer ID],Table6_20[charges],"0",0)</f>
        <v>11944.59</v>
      </c>
      <c r="N912" s="29" t="str">
        <f>_xlfn.XLOOKUP(Table7[[#This Row],[Merged Customer ID]],Table6_20[Merged Customer ID],Table6_20[Hospital tier])</f>
        <v>tier - 3</v>
      </c>
      <c r="O912" s="29" t="str">
        <f>_xlfn.XLOOKUP(Table7[[#This Row],[Merged Customer ID]],Table6_20[Merged Customer ID],Table6_20[City tier])</f>
        <v>tier - 2</v>
      </c>
      <c r="P912" s="29" t="str">
        <f>_xlfn.XLOOKUP(Table7[[#This Row],[Merged Customer ID]],Table6_20[Merged Customer ID],Table6_20[State ID])</f>
        <v>R1016</v>
      </c>
      <c r="Q912" s="35">
        <f>_xlfn.XLOOKUP(Table7[[#This Row],[Merged Customer ID]],Table6_20[Merged Customer ID],Table6_20[Age])</f>
        <v>58.452777777777776</v>
      </c>
    </row>
    <row r="913" spans="1:17" x14ac:dyDescent="0.35">
      <c r="A913" s="23" t="s">
        <v>1459</v>
      </c>
      <c r="B913" s="23" t="str">
        <f>_xlfn.XLOOKUP(Table7[[#This Row],[Merged Customer ID]],Table2_1[Merged Customer ID],Table2_1[First Name])</f>
        <v>Chorney</v>
      </c>
      <c r="C913" s="23">
        <f>_xlfn.XLOOKUP(Table7[[#This Row],[Merged Customer ID]],Table3__3_16[Customer ID],Table3__3_16[BMI])</f>
        <v>43.11</v>
      </c>
      <c r="D913" s="23">
        <f>_xlfn.XLOOKUP(Table7[[#This Row],[Merged Customer ID]],Table3__3_16[Customer ID],Table3__3_16[HBA1C])</f>
        <v>5.6</v>
      </c>
      <c r="E913" s="22" t="str">
        <f>_xlfn.XLOOKUP(Table7[[#This Row],[Merged Customer ID]],Table3__3_16[Customer ID],Table3__3_16[Heart Issues])</f>
        <v>No</v>
      </c>
      <c r="F913" s="23" t="str">
        <f>_xlfn.XLOOKUP(Table7[[#This Row],[Merged Customer ID]],Table3__3_16[Customer ID],Table3__3_16[Any Transplants])</f>
        <v>No</v>
      </c>
      <c r="G913" s="23" t="str">
        <f>_xlfn.XLOOKUP(Table7[[#This Row],[Merged Customer ID]],Table3__3_16[Customer ID],Table3__3_16[Cancer history])</f>
        <v>No</v>
      </c>
      <c r="H913" s="23">
        <f>_xlfn.XLOOKUP(Table7[[#This Row],[Merged Customer ID]],Table3__3_16[Customer ID],Table3__3_16[NumberOfMajorSurgeries])</f>
        <v>0</v>
      </c>
      <c r="I913" s="23" t="str">
        <f>_xlfn.XLOOKUP(Table7[[#This Row],[Merged Customer ID]],Table3__3_16[Customer ID],Table3__3_16[smoker])</f>
        <v>No</v>
      </c>
      <c r="J913" s="23" t="str">
        <f>_xlfn.XLOOKUP(Table7[[#This Row],[Merged Customer ID]],Table3__3_16[Customer ID],Table3__3_16[Weight Status])</f>
        <v>Obesity</v>
      </c>
      <c r="K913" s="23" t="str">
        <f>_xlfn.XLOOKUP(Table7[[#This Row],[Merged Customer ID]],Table3__3_16[Customer ID],Table3__3_16[Sugar Status])</f>
        <v>Normal</v>
      </c>
      <c r="L913" s="26">
        <f>_xlfn.XLOOKUP(Table7[[#This Row],[Merged Customer ID]],Table6_20[Merged Customer ID],Table6_20[Date of Birth])</f>
        <v>33530</v>
      </c>
      <c r="M913" s="30">
        <f>_xlfn.XLOOKUP(Table7[[#This Row],[Merged Customer ID]],Table6_20[Merged Customer ID],Table6_20[charges],"0",0)</f>
        <v>11941.83</v>
      </c>
      <c r="N913" s="30" t="str">
        <f>_xlfn.XLOOKUP(Table7[[#This Row],[Merged Customer ID]],Table6_20[Merged Customer ID],Table6_20[Hospital tier])</f>
        <v>tier - 3</v>
      </c>
      <c r="O913" s="30" t="str">
        <f>_xlfn.XLOOKUP(Table7[[#This Row],[Merged Customer ID]],Table6_20[Merged Customer ID],Table6_20[City tier])</f>
        <v>tier - 1</v>
      </c>
      <c r="P913" s="30" t="str">
        <f>_xlfn.XLOOKUP(Table7[[#This Row],[Merged Customer ID]],Table6_20[Merged Customer ID],Table6_20[State ID])</f>
        <v>R1023</v>
      </c>
      <c r="Q913" s="36">
        <f>_xlfn.XLOOKUP(Table7[[#This Row],[Merged Customer ID]],Table6_20[Merged Customer ID],Table6_20[Age])</f>
        <v>31.636111111111113</v>
      </c>
    </row>
    <row r="914" spans="1:17" x14ac:dyDescent="0.35">
      <c r="A914" s="22" t="s">
        <v>1458</v>
      </c>
      <c r="B914" s="22" t="str">
        <f>_xlfn.XLOOKUP(Table7[[#This Row],[Merged Customer ID]],Table2_1[Merged Customer ID],Table2_1[First Name])</f>
        <v>Rook</v>
      </c>
      <c r="C914" s="22">
        <f>_xlfn.XLOOKUP(Table7[[#This Row],[Merged Customer ID]],Table3__3_16[Customer ID],Table3__3_16[BMI])</f>
        <v>30.305</v>
      </c>
      <c r="D914" s="22">
        <f>_xlfn.XLOOKUP(Table7[[#This Row],[Merged Customer ID]],Table3__3_16[Customer ID],Table3__3_16[HBA1C])</f>
        <v>4.2699999999999996</v>
      </c>
      <c r="E914" s="22" t="str">
        <f>_xlfn.XLOOKUP(Table7[[#This Row],[Merged Customer ID]],Table3__3_16[Customer ID],Table3__3_16[Heart Issues])</f>
        <v>Yes</v>
      </c>
      <c r="F914" s="22" t="str">
        <f>_xlfn.XLOOKUP(Table7[[#This Row],[Merged Customer ID]],Table3__3_16[Customer ID],Table3__3_16[Any Transplants])</f>
        <v>No</v>
      </c>
      <c r="G914" s="22" t="str">
        <f>_xlfn.XLOOKUP(Table7[[#This Row],[Merged Customer ID]],Table3__3_16[Customer ID],Table3__3_16[Cancer history])</f>
        <v>No</v>
      </c>
      <c r="H914" s="22">
        <f>_xlfn.XLOOKUP(Table7[[#This Row],[Merged Customer ID]],Table3__3_16[Customer ID],Table3__3_16[NumberOfMajorSurgeries])</f>
        <v>1</v>
      </c>
      <c r="I914" s="22" t="str">
        <f>_xlfn.XLOOKUP(Table7[[#This Row],[Merged Customer ID]],Table3__3_16[Customer ID],Table3__3_16[smoker])</f>
        <v>No</v>
      </c>
      <c r="J914" s="22" t="str">
        <f>_xlfn.XLOOKUP(Table7[[#This Row],[Merged Customer ID]],Table3__3_16[Customer ID],Table3__3_16[Weight Status])</f>
        <v>Obesity</v>
      </c>
      <c r="K914" s="22" t="str">
        <f>_xlfn.XLOOKUP(Table7[[#This Row],[Merged Customer ID]],Table3__3_16[Customer ID],Table3__3_16[Sugar Status])</f>
        <v>Normal</v>
      </c>
      <c r="L914" s="25">
        <f>_xlfn.XLOOKUP(Table7[[#This Row],[Merged Customer ID]],Table6_20[Merged Customer ID],Table6_20[Date of Birth])</f>
        <v>23591</v>
      </c>
      <c r="M914" s="29">
        <f>_xlfn.XLOOKUP(Table7[[#This Row],[Merged Customer ID]],Table6_20[Merged Customer ID],Table6_20[charges],"0",0)</f>
        <v>11938.26</v>
      </c>
      <c r="N914" s="29" t="str">
        <f>_xlfn.XLOOKUP(Table7[[#This Row],[Merged Customer ID]],Table6_20[Merged Customer ID],Table6_20[Hospital tier])</f>
        <v>tier - 3</v>
      </c>
      <c r="O914" s="29" t="str">
        <f>_xlfn.XLOOKUP(Table7[[#This Row],[Merged Customer ID]],Table6_20[Merged Customer ID],Table6_20[City tier])</f>
        <v>tier - 3</v>
      </c>
      <c r="P914" s="29" t="str">
        <f>_xlfn.XLOOKUP(Table7[[#This Row],[Merged Customer ID]],Table6_20[Merged Customer ID],Table6_20[State ID])</f>
        <v>R1019</v>
      </c>
      <c r="Q914" s="35">
        <f>_xlfn.XLOOKUP(Table7[[#This Row],[Merged Customer ID]],Table6_20[Merged Customer ID],Table6_20[Age])</f>
        <v>58.85</v>
      </c>
    </row>
    <row r="915" spans="1:17" x14ac:dyDescent="0.35">
      <c r="A915" s="23" t="s">
        <v>1457</v>
      </c>
      <c r="B915" s="23" t="str">
        <f>_xlfn.XLOOKUP(Table7[[#This Row],[Merged Customer ID]],Table2_1[Merged Customer ID],Table2_1[First Name])</f>
        <v>Wright</v>
      </c>
      <c r="C915" s="23">
        <f>_xlfn.XLOOKUP(Table7[[#This Row],[Merged Customer ID]],Table3__3_16[Customer ID],Table3__3_16[BMI])</f>
        <v>25.175000000000001</v>
      </c>
      <c r="D915" s="23">
        <f>_xlfn.XLOOKUP(Table7[[#This Row],[Merged Customer ID]],Table3__3_16[Customer ID],Table3__3_16[HBA1C])</f>
        <v>5.57</v>
      </c>
      <c r="E915" s="22" t="str">
        <f>_xlfn.XLOOKUP(Table7[[#This Row],[Merged Customer ID]],Table3__3_16[Customer ID],Table3__3_16[Heart Issues])</f>
        <v>Yes</v>
      </c>
      <c r="F915" s="23" t="str">
        <f>_xlfn.XLOOKUP(Table7[[#This Row],[Merged Customer ID]],Table3__3_16[Customer ID],Table3__3_16[Any Transplants])</f>
        <v>No</v>
      </c>
      <c r="G915" s="23" t="str">
        <f>_xlfn.XLOOKUP(Table7[[#This Row],[Merged Customer ID]],Table3__3_16[Customer ID],Table3__3_16[Cancer history])</f>
        <v>No</v>
      </c>
      <c r="H915" s="23">
        <f>_xlfn.XLOOKUP(Table7[[#This Row],[Merged Customer ID]],Table3__3_16[Customer ID],Table3__3_16[NumberOfMajorSurgeries])</f>
        <v>1</v>
      </c>
      <c r="I915" s="23" t="str">
        <f>_xlfn.XLOOKUP(Table7[[#This Row],[Merged Customer ID]],Table3__3_16[Customer ID],Table3__3_16[smoker])</f>
        <v>No</v>
      </c>
      <c r="J915" s="23" t="str">
        <f>_xlfn.XLOOKUP(Table7[[#This Row],[Merged Customer ID]],Table3__3_16[Customer ID],Table3__3_16[Weight Status])</f>
        <v>Overweight</v>
      </c>
      <c r="K915" s="23" t="str">
        <f>_xlfn.XLOOKUP(Table7[[#This Row],[Merged Customer ID]],Table3__3_16[Customer ID],Table3__3_16[Sugar Status])</f>
        <v>Normal</v>
      </c>
      <c r="L915" s="26">
        <f>_xlfn.XLOOKUP(Table7[[#This Row],[Merged Customer ID]],Table6_20[Merged Customer ID],Table6_20[Date of Birth])</f>
        <v>23731</v>
      </c>
      <c r="M915" s="30">
        <f>_xlfn.XLOOKUP(Table7[[#This Row],[Merged Customer ID]],Table6_20[Merged Customer ID],Table6_20[charges],"0",0)</f>
        <v>11931.13</v>
      </c>
      <c r="N915" s="30" t="str">
        <f>_xlfn.XLOOKUP(Table7[[#This Row],[Merged Customer ID]],Table6_20[Merged Customer ID],Table6_20[Hospital tier])</f>
        <v>tier - 3</v>
      </c>
      <c r="O915" s="30" t="str">
        <f>_xlfn.XLOOKUP(Table7[[#This Row],[Merged Customer ID]],Table6_20[Merged Customer ID],Table6_20[City tier])</f>
        <v>tier - 1</v>
      </c>
      <c r="P915" s="30" t="str">
        <f>_xlfn.XLOOKUP(Table7[[#This Row],[Merged Customer ID]],Table6_20[Merged Customer ID],Table6_20[State ID])</f>
        <v>R1019</v>
      </c>
      <c r="Q915" s="36">
        <f>_xlfn.XLOOKUP(Table7[[#This Row],[Merged Customer ID]],Table6_20[Merged Customer ID],Table6_20[Age])</f>
        <v>58.466666666666669</v>
      </c>
    </row>
    <row r="916" spans="1:17" x14ac:dyDescent="0.35">
      <c r="A916" s="22" t="s">
        <v>1456</v>
      </c>
      <c r="B916" s="22" t="str">
        <f>_xlfn.XLOOKUP(Table7[[#This Row],[Merged Customer ID]],Table2_1[Merged Customer ID],Table2_1[First Name])</f>
        <v>Chin</v>
      </c>
      <c r="C916" s="22">
        <f>_xlfn.XLOOKUP(Table7[[#This Row],[Merged Customer ID]],Table3__3_16[Customer ID],Table3__3_16[BMI])</f>
        <v>26.8</v>
      </c>
      <c r="D916" s="22">
        <f>_xlfn.XLOOKUP(Table7[[#This Row],[Merged Customer ID]],Table3__3_16[Customer ID],Table3__3_16[HBA1C])</f>
        <v>5.68</v>
      </c>
      <c r="E916" s="22" t="str">
        <f>_xlfn.XLOOKUP(Table7[[#This Row],[Merged Customer ID]],Table3__3_16[Customer ID],Table3__3_16[Heart Issues])</f>
        <v>Yes</v>
      </c>
      <c r="F916" s="22" t="str">
        <f>_xlfn.XLOOKUP(Table7[[#This Row],[Merged Customer ID]],Table3__3_16[Customer ID],Table3__3_16[Any Transplants])</f>
        <v>No</v>
      </c>
      <c r="G916" s="22" t="str">
        <f>_xlfn.XLOOKUP(Table7[[#This Row],[Merged Customer ID]],Table3__3_16[Customer ID],Table3__3_16[Cancer history])</f>
        <v>No</v>
      </c>
      <c r="H916" s="22">
        <f>_xlfn.XLOOKUP(Table7[[#This Row],[Merged Customer ID]],Table3__3_16[Customer ID],Table3__3_16[NumberOfMajorSurgeries])</f>
        <v>1</v>
      </c>
      <c r="I916" s="22" t="str">
        <f>_xlfn.XLOOKUP(Table7[[#This Row],[Merged Customer ID]],Table3__3_16[Customer ID],Table3__3_16[smoker])</f>
        <v>No</v>
      </c>
      <c r="J916" s="22" t="str">
        <f>_xlfn.XLOOKUP(Table7[[#This Row],[Merged Customer ID]],Table3__3_16[Customer ID],Table3__3_16[Weight Status])</f>
        <v>Overweight</v>
      </c>
      <c r="K916" s="22" t="str">
        <f>_xlfn.XLOOKUP(Table7[[#This Row],[Merged Customer ID]],Table3__3_16[Customer ID],Table3__3_16[Sugar Status])</f>
        <v>Normal</v>
      </c>
      <c r="L916" s="25">
        <f>_xlfn.XLOOKUP(Table7[[#This Row],[Merged Customer ID]],Table6_20[Merged Customer ID],Table6_20[Date of Birth])</f>
        <v>23700</v>
      </c>
      <c r="M916" s="29">
        <f>_xlfn.XLOOKUP(Table7[[#This Row],[Merged Customer ID]],Table6_20[Merged Customer ID],Table6_20[charges],"0",0)</f>
        <v>11918.2</v>
      </c>
      <c r="N916" s="29" t="str">
        <f>_xlfn.XLOOKUP(Table7[[#This Row],[Merged Customer ID]],Table6_20[Merged Customer ID],Table6_20[Hospital tier])</f>
        <v>tier - 3</v>
      </c>
      <c r="O916" s="29" t="str">
        <f>_xlfn.XLOOKUP(Table7[[#This Row],[Merged Customer ID]],Table6_20[Merged Customer ID],Table6_20[City tier])</f>
        <v>tier - 1</v>
      </c>
      <c r="P916" s="29" t="str">
        <f>_xlfn.XLOOKUP(Table7[[#This Row],[Merged Customer ID]],Table6_20[Merged Customer ID],Table6_20[State ID])</f>
        <v>R1021</v>
      </c>
      <c r="Q916" s="35">
        <f>_xlfn.XLOOKUP(Table7[[#This Row],[Merged Customer ID]],Table6_20[Merged Customer ID],Table6_20[Age])</f>
        <v>58.552777777777777</v>
      </c>
    </row>
    <row r="917" spans="1:17" x14ac:dyDescent="0.35">
      <c r="A917" s="23" t="s">
        <v>1455</v>
      </c>
      <c r="B917" s="23" t="str">
        <f>_xlfn.XLOOKUP(Table7[[#This Row],[Merged Customer ID]],Table2_1[Merged Customer ID],Table2_1[First Name])</f>
        <v>White</v>
      </c>
      <c r="C917" s="23">
        <f>_xlfn.XLOOKUP(Table7[[#This Row],[Merged Customer ID]],Table3__3_16[Customer ID],Table3__3_16[BMI])</f>
        <v>21.78</v>
      </c>
      <c r="D917" s="23">
        <f>_xlfn.XLOOKUP(Table7[[#This Row],[Merged Customer ID]],Table3__3_16[Customer ID],Table3__3_16[HBA1C])</f>
        <v>5.3</v>
      </c>
      <c r="E917" s="22" t="str">
        <f>_xlfn.XLOOKUP(Table7[[#This Row],[Merged Customer ID]],Table3__3_16[Customer ID],Table3__3_16[Heart Issues])</f>
        <v>No</v>
      </c>
      <c r="F917" s="23" t="str">
        <f>_xlfn.XLOOKUP(Table7[[#This Row],[Merged Customer ID]],Table3__3_16[Customer ID],Table3__3_16[Any Transplants])</f>
        <v>Yes</v>
      </c>
      <c r="G917" s="23" t="str">
        <f>_xlfn.XLOOKUP(Table7[[#This Row],[Merged Customer ID]],Table3__3_16[Customer ID],Table3__3_16[Cancer history])</f>
        <v>No</v>
      </c>
      <c r="H917" s="23">
        <f>_xlfn.XLOOKUP(Table7[[#This Row],[Merged Customer ID]],Table3__3_16[Customer ID],Table3__3_16[NumberOfMajorSurgeries])</f>
        <v>1</v>
      </c>
      <c r="I917" s="23" t="str">
        <f>_xlfn.XLOOKUP(Table7[[#This Row],[Merged Customer ID]],Table3__3_16[Customer ID],Table3__3_16[smoker])</f>
        <v>No</v>
      </c>
      <c r="J917" s="23" t="str">
        <f>_xlfn.XLOOKUP(Table7[[#This Row],[Merged Customer ID]],Table3__3_16[Customer ID],Table3__3_16[Weight Status])</f>
        <v>Normal Weight</v>
      </c>
      <c r="K917" s="23" t="str">
        <f>_xlfn.XLOOKUP(Table7[[#This Row],[Merged Customer ID]],Table3__3_16[Customer ID],Table3__3_16[Sugar Status])</f>
        <v>Normal</v>
      </c>
      <c r="L917" s="26">
        <f>_xlfn.XLOOKUP(Table7[[#This Row],[Merged Customer ID]],Table6_20[Merged Customer ID],Table6_20[Date of Birth])</f>
        <v>38140</v>
      </c>
      <c r="M917" s="30">
        <f>_xlfn.XLOOKUP(Table7[[#This Row],[Merged Customer ID]],Table6_20[Merged Customer ID],Table6_20[charges],"0",0)</f>
        <v>11884.05</v>
      </c>
      <c r="N917" s="30" t="str">
        <f>_xlfn.XLOOKUP(Table7[[#This Row],[Merged Customer ID]],Table6_20[Merged Customer ID],Table6_20[Hospital tier])</f>
        <v>tier - 3</v>
      </c>
      <c r="O917" s="30" t="str">
        <f>_xlfn.XLOOKUP(Table7[[#This Row],[Merged Customer ID]],Table6_20[Merged Customer ID],Table6_20[City tier])</f>
        <v>tier - 3</v>
      </c>
      <c r="P917" s="30" t="str">
        <f>_xlfn.XLOOKUP(Table7[[#This Row],[Merged Customer ID]],Table6_20[Merged Customer ID],Table6_20[State ID])</f>
        <v>R1013</v>
      </c>
      <c r="Q917" s="36">
        <f>_xlfn.XLOOKUP(Table7[[#This Row],[Merged Customer ID]],Table6_20[Merged Customer ID],Table6_20[Age])</f>
        <v>19.016666666666666</v>
      </c>
    </row>
    <row r="918" spans="1:17" x14ac:dyDescent="0.35">
      <c r="A918" s="22" t="s">
        <v>1454</v>
      </c>
      <c r="B918" s="22" t="str">
        <f>_xlfn.XLOOKUP(Table7[[#This Row],[Merged Customer ID]],Table2_1[Merged Customer ID],Table2_1[First Name])</f>
        <v>Savage</v>
      </c>
      <c r="C918" s="22">
        <f>_xlfn.XLOOKUP(Table7[[#This Row],[Merged Customer ID]],Table3__3_16[Customer ID],Table3__3_16[BMI])</f>
        <v>30.14</v>
      </c>
      <c r="D918" s="22">
        <f>_xlfn.XLOOKUP(Table7[[#This Row],[Merged Customer ID]],Table3__3_16[Customer ID],Table3__3_16[HBA1C])</f>
        <v>9.4499999999999993</v>
      </c>
      <c r="E918" s="22" t="str">
        <f>_xlfn.XLOOKUP(Table7[[#This Row],[Merged Customer ID]],Table3__3_16[Customer ID],Table3__3_16[Heart Issues])</f>
        <v>Yes</v>
      </c>
      <c r="F918" s="22" t="str">
        <f>_xlfn.XLOOKUP(Table7[[#This Row],[Merged Customer ID]],Table3__3_16[Customer ID],Table3__3_16[Any Transplants])</f>
        <v>No</v>
      </c>
      <c r="G918" s="22" t="str">
        <f>_xlfn.XLOOKUP(Table7[[#This Row],[Merged Customer ID]],Table3__3_16[Customer ID],Table3__3_16[Cancer history])</f>
        <v>No</v>
      </c>
      <c r="H918" s="22">
        <f>_xlfn.XLOOKUP(Table7[[#This Row],[Merged Customer ID]],Table3__3_16[Customer ID],Table3__3_16[NumberOfMajorSurgeries])</f>
        <v>0</v>
      </c>
      <c r="I918" s="22" t="str">
        <f>_xlfn.XLOOKUP(Table7[[#This Row],[Merged Customer ID]],Table3__3_16[Customer ID],Table3__3_16[smoker])</f>
        <v>No</v>
      </c>
      <c r="J918" s="22" t="str">
        <f>_xlfn.XLOOKUP(Table7[[#This Row],[Merged Customer ID]],Table3__3_16[Customer ID],Table3__3_16[Weight Status])</f>
        <v>Obesity</v>
      </c>
      <c r="K918" s="22" t="str">
        <f>_xlfn.XLOOKUP(Table7[[#This Row],[Merged Customer ID]],Table3__3_16[Customer ID],Table3__3_16[Sugar Status])</f>
        <v>Diabetes</v>
      </c>
      <c r="L918" s="25">
        <f>_xlfn.XLOOKUP(Table7[[#This Row],[Merged Customer ID]],Table6_20[Merged Customer ID],Table6_20[Date of Birth])</f>
        <v>24774</v>
      </c>
      <c r="M918" s="29">
        <f>_xlfn.XLOOKUP(Table7[[#This Row],[Merged Customer ID]],Table6_20[Merged Customer ID],Table6_20[charges],"0",0)</f>
        <v>11881.97</v>
      </c>
      <c r="N918" s="29" t="str">
        <f>_xlfn.XLOOKUP(Table7[[#This Row],[Merged Customer ID]],Table6_20[Merged Customer ID],Table6_20[Hospital tier])</f>
        <v>tier - 3</v>
      </c>
      <c r="O918" s="29" t="str">
        <f>_xlfn.XLOOKUP(Table7[[#This Row],[Merged Customer ID]],Table6_20[Merged Customer ID],Table6_20[City tier])</f>
        <v>tier - 1</v>
      </c>
      <c r="P918" s="29" t="str">
        <f>_xlfn.XLOOKUP(Table7[[#This Row],[Merged Customer ID]],Table6_20[Merged Customer ID],Table6_20[State ID])</f>
        <v>R1013</v>
      </c>
      <c r="Q918" s="35">
        <f>_xlfn.XLOOKUP(Table7[[#This Row],[Merged Customer ID]],Table6_20[Merged Customer ID],Table6_20[Age])</f>
        <v>55.608333333333334</v>
      </c>
    </row>
    <row r="919" spans="1:17" x14ac:dyDescent="0.35">
      <c r="A919" s="23" t="s">
        <v>1453</v>
      </c>
      <c r="B919" s="23" t="str">
        <f>_xlfn.XLOOKUP(Table7[[#This Row],[Merged Customer ID]],Table2_1[Merged Customer ID],Table2_1[First Name])</f>
        <v>Hitchings</v>
      </c>
      <c r="C919" s="23">
        <f>_xlfn.XLOOKUP(Table7[[#This Row],[Merged Customer ID]],Table3__3_16[Customer ID],Table3__3_16[BMI])</f>
        <v>29.7</v>
      </c>
      <c r="D919" s="23">
        <f>_xlfn.XLOOKUP(Table7[[#This Row],[Merged Customer ID]],Table3__3_16[Customer ID],Table3__3_16[HBA1C])</f>
        <v>6.79</v>
      </c>
      <c r="E919" s="22" t="str">
        <f>_xlfn.XLOOKUP(Table7[[#This Row],[Merged Customer ID]],Table3__3_16[Customer ID],Table3__3_16[Heart Issues])</f>
        <v>Yes</v>
      </c>
      <c r="F919" s="23" t="str">
        <f>_xlfn.XLOOKUP(Table7[[#This Row],[Merged Customer ID]],Table3__3_16[Customer ID],Table3__3_16[Any Transplants])</f>
        <v>No</v>
      </c>
      <c r="G919" s="23" t="str">
        <f>_xlfn.XLOOKUP(Table7[[#This Row],[Merged Customer ID]],Table3__3_16[Customer ID],Table3__3_16[Cancer history])</f>
        <v>No</v>
      </c>
      <c r="H919" s="23">
        <f>_xlfn.XLOOKUP(Table7[[#This Row],[Merged Customer ID]],Table3__3_16[Customer ID],Table3__3_16[NumberOfMajorSurgeries])</f>
        <v>0</v>
      </c>
      <c r="I919" s="23" t="str">
        <f>_xlfn.XLOOKUP(Table7[[#This Row],[Merged Customer ID]],Table3__3_16[Customer ID],Table3__3_16[smoker])</f>
        <v>No</v>
      </c>
      <c r="J919" s="23" t="str">
        <f>_xlfn.XLOOKUP(Table7[[#This Row],[Merged Customer ID]],Table3__3_16[Customer ID],Table3__3_16[Weight Status])</f>
        <v>Overweight</v>
      </c>
      <c r="K919" s="23" t="str">
        <f>_xlfn.XLOOKUP(Table7[[#This Row],[Merged Customer ID]],Table3__3_16[Customer ID],Table3__3_16[Sugar Status])</f>
        <v>Diabetes</v>
      </c>
      <c r="L919" s="26">
        <f>_xlfn.XLOOKUP(Table7[[#This Row],[Merged Customer ID]],Table6_20[Merged Customer ID],Table6_20[Date of Birth])</f>
        <v>24667</v>
      </c>
      <c r="M919" s="30">
        <f>_xlfn.XLOOKUP(Table7[[#This Row],[Merged Customer ID]],Table6_20[Merged Customer ID],Table6_20[charges],"0",0)</f>
        <v>11881.36</v>
      </c>
      <c r="N919" s="30" t="str">
        <f>_xlfn.XLOOKUP(Table7[[#This Row],[Merged Customer ID]],Table6_20[Merged Customer ID],Table6_20[Hospital tier])</f>
        <v>tier - 3</v>
      </c>
      <c r="O919" s="30" t="str">
        <f>_xlfn.XLOOKUP(Table7[[#This Row],[Merged Customer ID]],Table6_20[Merged Customer ID],Table6_20[City tier])</f>
        <v>tier - 2</v>
      </c>
      <c r="P919" s="30" t="str">
        <f>_xlfn.XLOOKUP(Table7[[#This Row],[Merged Customer ID]],Table6_20[Merged Customer ID],Table6_20[State ID])</f>
        <v>R1011</v>
      </c>
      <c r="Q919" s="36">
        <f>_xlfn.XLOOKUP(Table7[[#This Row],[Merged Customer ID]],Table6_20[Merged Customer ID],Table6_20[Age])</f>
        <v>55.9</v>
      </c>
    </row>
    <row r="920" spans="1:17" x14ac:dyDescent="0.35">
      <c r="A920" s="22" t="s">
        <v>1452</v>
      </c>
      <c r="B920" s="22" t="str">
        <f>_xlfn.XLOOKUP(Table7[[#This Row],[Merged Customer ID]],Table2_1[Merged Customer ID],Table2_1[First Name])</f>
        <v>Truitt</v>
      </c>
      <c r="C920" s="22">
        <f>_xlfn.XLOOKUP(Table7[[#This Row],[Merged Customer ID]],Table3__3_16[Customer ID],Table3__3_16[BMI])</f>
        <v>32.395000000000003</v>
      </c>
      <c r="D920" s="22">
        <f>_xlfn.XLOOKUP(Table7[[#This Row],[Merged Customer ID]],Table3__3_16[Customer ID],Table3__3_16[HBA1C])</f>
        <v>11.1</v>
      </c>
      <c r="E920" s="22" t="str">
        <f>_xlfn.XLOOKUP(Table7[[#This Row],[Merged Customer ID]],Table3__3_16[Customer ID],Table3__3_16[Heart Issues])</f>
        <v>Yes</v>
      </c>
      <c r="F920" s="22" t="str">
        <f>_xlfn.XLOOKUP(Table7[[#This Row],[Merged Customer ID]],Table3__3_16[Customer ID],Table3__3_16[Any Transplants])</f>
        <v>No</v>
      </c>
      <c r="G920" s="22" t="str">
        <f>_xlfn.XLOOKUP(Table7[[#This Row],[Merged Customer ID]],Table3__3_16[Customer ID],Table3__3_16[Cancer history])</f>
        <v>No</v>
      </c>
      <c r="H920" s="22">
        <f>_xlfn.XLOOKUP(Table7[[#This Row],[Merged Customer ID]],Table3__3_16[Customer ID],Table3__3_16[NumberOfMajorSurgeries])</f>
        <v>0</v>
      </c>
      <c r="I920" s="22" t="str">
        <f>_xlfn.XLOOKUP(Table7[[#This Row],[Merged Customer ID]],Table3__3_16[Customer ID],Table3__3_16[smoker])</f>
        <v>No</v>
      </c>
      <c r="J920" s="22" t="str">
        <f>_xlfn.XLOOKUP(Table7[[#This Row],[Merged Customer ID]],Table3__3_16[Customer ID],Table3__3_16[Weight Status])</f>
        <v>Obesity</v>
      </c>
      <c r="K920" s="22" t="str">
        <f>_xlfn.XLOOKUP(Table7[[#This Row],[Merged Customer ID]],Table3__3_16[Customer ID],Table3__3_16[Sugar Status])</f>
        <v>Diabetes</v>
      </c>
      <c r="L920" s="25">
        <f>_xlfn.XLOOKUP(Table7[[#This Row],[Merged Customer ID]],Table6_20[Merged Customer ID],Table6_20[Date of Birth])</f>
        <v>24708</v>
      </c>
      <c r="M920" s="29">
        <f>_xlfn.XLOOKUP(Table7[[#This Row],[Merged Customer ID]],Table6_20[Merged Customer ID],Table6_20[charges],"0",0)</f>
        <v>11879.1</v>
      </c>
      <c r="N920" s="29" t="str">
        <f>_xlfn.XLOOKUP(Table7[[#This Row],[Merged Customer ID]],Table6_20[Merged Customer ID],Table6_20[Hospital tier])</f>
        <v>tier - 3</v>
      </c>
      <c r="O920" s="29" t="str">
        <f>_xlfn.XLOOKUP(Table7[[#This Row],[Merged Customer ID]],Table6_20[Merged Customer ID],Table6_20[City tier])</f>
        <v>tier - 3</v>
      </c>
      <c r="P920" s="29" t="str">
        <f>_xlfn.XLOOKUP(Table7[[#This Row],[Merged Customer ID]],Table6_20[Merged Customer ID],Table6_20[State ID])</f>
        <v>R1024</v>
      </c>
      <c r="Q920" s="35">
        <f>_xlfn.XLOOKUP(Table7[[#This Row],[Merged Customer ID]],Table6_20[Merged Customer ID],Table6_20[Age])</f>
        <v>55.788888888888891</v>
      </c>
    </row>
    <row r="921" spans="1:17" x14ac:dyDescent="0.35">
      <c r="A921" s="23" t="s">
        <v>1451</v>
      </c>
      <c r="B921" s="23" t="str">
        <f>_xlfn.XLOOKUP(Table7[[#This Row],[Merged Customer ID]],Table2_1[Merged Customer ID],Table2_1[First Name])</f>
        <v>Chang</v>
      </c>
      <c r="C921" s="23">
        <f>_xlfn.XLOOKUP(Table7[[#This Row],[Merged Customer ID]],Table3__3_16[Customer ID],Table3__3_16[BMI])</f>
        <v>36.64</v>
      </c>
      <c r="D921" s="23">
        <f>_xlfn.XLOOKUP(Table7[[#This Row],[Merged Customer ID]],Table3__3_16[Customer ID],Table3__3_16[HBA1C])</f>
        <v>7.26</v>
      </c>
      <c r="E921" s="22" t="str">
        <f>_xlfn.XLOOKUP(Table7[[#This Row],[Merged Customer ID]],Table3__3_16[Customer ID],Table3__3_16[Heart Issues])</f>
        <v>No</v>
      </c>
      <c r="F921" s="23" t="str">
        <f>_xlfn.XLOOKUP(Table7[[#This Row],[Merged Customer ID]],Table3__3_16[Customer ID],Table3__3_16[Any Transplants])</f>
        <v>No</v>
      </c>
      <c r="G921" s="23" t="str">
        <f>_xlfn.XLOOKUP(Table7[[#This Row],[Merged Customer ID]],Table3__3_16[Customer ID],Table3__3_16[Cancer history])</f>
        <v>No</v>
      </c>
      <c r="H921" s="23">
        <f>_xlfn.XLOOKUP(Table7[[#This Row],[Merged Customer ID]],Table3__3_16[Customer ID],Table3__3_16[NumberOfMajorSurgeries])</f>
        <v>0</v>
      </c>
      <c r="I921" s="23" t="str">
        <f>_xlfn.XLOOKUP(Table7[[#This Row],[Merged Customer ID]],Table3__3_16[Customer ID],Table3__3_16[smoker])</f>
        <v>No</v>
      </c>
      <c r="J921" s="23" t="str">
        <f>_xlfn.XLOOKUP(Table7[[#This Row],[Merged Customer ID]],Table3__3_16[Customer ID],Table3__3_16[Weight Status])</f>
        <v>Obesity</v>
      </c>
      <c r="K921" s="23" t="str">
        <f>_xlfn.XLOOKUP(Table7[[#This Row],[Merged Customer ID]],Table3__3_16[Customer ID],Table3__3_16[Sugar Status])</f>
        <v>Diabetes</v>
      </c>
      <c r="L921" s="26">
        <f>_xlfn.XLOOKUP(Table7[[#This Row],[Merged Customer ID]],Table6_20[Merged Customer ID],Table6_20[Date of Birth])</f>
        <v>27217</v>
      </c>
      <c r="M921" s="30">
        <f>_xlfn.XLOOKUP(Table7[[#This Row],[Merged Customer ID]],Table6_20[Merged Customer ID],Table6_20[charges],"0",0)</f>
        <v>11858.56</v>
      </c>
      <c r="N921" s="30" t="str">
        <f>_xlfn.XLOOKUP(Table7[[#This Row],[Merged Customer ID]],Table6_20[Merged Customer ID],Table6_20[Hospital tier])</f>
        <v>tier - 3</v>
      </c>
      <c r="O921" s="30" t="str">
        <f>_xlfn.XLOOKUP(Table7[[#This Row],[Merged Customer ID]],Table6_20[Merged Customer ID],Table6_20[City tier])</f>
        <v>tier - 3</v>
      </c>
      <c r="P921" s="30" t="str">
        <f>_xlfn.XLOOKUP(Table7[[#This Row],[Merged Customer ID]],Table6_20[Merged Customer ID],Table6_20[State ID])</f>
        <v>R1011</v>
      </c>
      <c r="Q921" s="36">
        <f>_xlfn.XLOOKUP(Table7[[#This Row],[Merged Customer ID]],Table6_20[Merged Customer ID],Table6_20[Age])</f>
        <v>48.919444444444444</v>
      </c>
    </row>
    <row r="922" spans="1:17" x14ac:dyDescent="0.35">
      <c r="A922" s="22" t="s">
        <v>1450</v>
      </c>
      <c r="B922" s="22" t="str">
        <f>_xlfn.XLOOKUP(Table7[[#This Row],[Merged Customer ID]],Table2_1[Merged Customer ID],Table2_1[First Name])</f>
        <v>Frey</v>
      </c>
      <c r="C922" s="22">
        <f>_xlfn.XLOOKUP(Table7[[#This Row],[Merged Customer ID]],Table3__3_16[Customer ID],Table3__3_16[BMI])</f>
        <v>39.049999999999997</v>
      </c>
      <c r="D922" s="22">
        <f>_xlfn.XLOOKUP(Table7[[#This Row],[Merged Customer ID]],Table3__3_16[Customer ID],Table3__3_16[HBA1C])</f>
        <v>5.27</v>
      </c>
      <c r="E922" s="22" t="str">
        <f>_xlfn.XLOOKUP(Table7[[#This Row],[Merged Customer ID]],Table3__3_16[Customer ID],Table3__3_16[Heart Issues])</f>
        <v>Yes</v>
      </c>
      <c r="F922" s="22" t="str">
        <f>_xlfn.XLOOKUP(Table7[[#This Row],[Merged Customer ID]],Table3__3_16[Customer ID],Table3__3_16[Any Transplants])</f>
        <v>No</v>
      </c>
      <c r="G922" s="22" t="str">
        <f>_xlfn.XLOOKUP(Table7[[#This Row],[Merged Customer ID]],Table3__3_16[Customer ID],Table3__3_16[Cancer history])</f>
        <v>No</v>
      </c>
      <c r="H922" s="22">
        <f>_xlfn.XLOOKUP(Table7[[#This Row],[Merged Customer ID]],Table3__3_16[Customer ID],Table3__3_16[NumberOfMajorSurgeries])</f>
        <v>1</v>
      </c>
      <c r="I922" s="22" t="str">
        <f>_xlfn.XLOOKUP(Table7[[#This Row],[Merged Customer ID]],Table3__3_16[Customer ID],Table3__3_16[smoker])</f>
        <v>No</v>
      </c>
      <c r="J922" s="22" t="str">
        <f>_xlfn.XLOOKUP(Table7[[#This Row],[Merged Customer ID]],Table3__3_16[Customer ID],Table3__3_16[Weight Status])</f>
        <v>Obesity</v>
      </c>
      <c r="K922" s="22" t="str">
        <f>_xlfn.XLOOKUP(Table7[[#This Row],[Merged Customer ID]],Table3__3_16[Customer ID],Table3__3_16[Sugar Status])</f>
        <v>Normal</v>
      </c>
      <c r="L922" s="25">
        <f>_xlfn.XLOOKUP(Table7[[#This Row],[Merged Customer ID]],Table6_20[Merged Customer ID],Table6_20[Date of Birth])</f>
        <v>23649</v>
      </c>
      <c r="M922" s="29">
        <f>_xlfn.XLOOKUP(Table7[[#This Row],[Merged Customer ID]],Table6_20[Merged Customer ID],Table6_20[charges],"0",0)</f>
        <v>11856.41</v>
      </c>
      <c r="N922" s="29" t="str">
        <f>_xlfn.XLOOKUP(Table7[[#This Row],[Merged Customer ID]],Table6_20[Merged Customer ID],Table6_20[Hospital tier])</f>
        <v>tier - 3</v>
      </c>
      <c r="O922" s="29" t="str">
        <f>_xlfn.XLOOKUP(Table7[[#This Row],[Merged Customer ID]],Table6_20[Merged Customer ID],Table6_20[City tier])</f>
        <v>tier - 2</v>
      </c>
      <c r="P922" s="29" t="str">
        <f>_xlfn.XLOOKUP(Table7[[#This Row],[Merged Customer ID]],Table6_20[Merged Customer ID],Table6_20[State ID])</f>
        <v>R1013</v>
      </c>
      <c r="Q922" s="35">
        <f>_xlfn.XLOOKUP(Table7[[#This Row],[Merged Customer ID]],Table6_20[Merged Customer ID],Table6_20[Age])</f>
        <v>58.69166666666667</v>
      </c>
    </row>
    <row r="923" spans="1:17" x14ac:dyDescent="0.35">
      <c r="A923" s="23" t="s">
        <v>1449</v>
      </c>
      <c r="B923" s="23" t="str">
        <f>_xlfn.XLOOKUP(Table7[[#This Row],[Merged Customer ID]],Table2_1[Merged Customer ID],Table2_1[First Name])</f>
        <v>Krishna</v>
      </c>
      <c r="C923" s="23">
        <f>_xlfn.XLOOKUP(Table7[[#This Row],[Merged Customer ID]],Table3__3_16[Customer ID],Table3__3_16[BMI])</f>
        <v>33.1</v>
      </c>
      <c r="D923" s="23">
        <f>_xlfn.XLOOKUP(Table7[[#This Row],[Merged Customer ID]],Table3__3_16[Customer ID],Table3__3_16[HBA1C])</f>
        <v>5.46</v>
      </c>
      <c r="E923" s="22" t="str">
        <f>_xlfn.XLOOKUP(Table7[[#This Row],[Merged Customer ID]],Table3__3_16[Customer ID],Table3__3_16[Heart Issues])</f>
        <v>Yes</v>
      </c>
      <c r="F923" s="23" t="str">
        <f>_xlfn.XLOOKUP(Table7[[#This Row],[Merged Customer ID]],Table3__3_16[Customer ID],Table3__3_16[Any Transplants])</f>
        <v>No</v>
      </c>
      <c r="G923" s="23" t="str">
        <f>_xlfn.XLOOKUP(Table7[[#This Row],[Merged Customer ID]],Table3__3_16[Customer ID],Table3__3_16[Cancer history])</f>
        <v>No</v>
      </c>
      <c r="H923" s="23">
        <f>_xlfn.XLOOKUP(Table7[[#This Row],[Merged Customer ID]],Table3__3_16[Customer ID],Table3__3_16[NumberOfMajorSurgeries])</f>
        <v>1</v>
      </c>
      <c r="I923" s="23" t="str">
        <f>_xlfn.XLOOKUP(Table7[[#This Row],[Merged Customer ID]],Table3__3_16[Customer ID],Table3__3_16[smoker])</f>
        <v>No</v>
      </c>
      <c r="J923" s="23" t="str">
        <f>_xlfn.XLOOKUP(Table7[[#This Row],[Merged Customer ID]],Table3__3_16[Customer ID],Table3__3_16[Weight Status])</f>
        <v>Obesity</v>
      </c>
      <c r="K923" s="23" t="str">
        <f>_xlfn.XLOOKUP(Table7[[#This Row],[Merged Customer ID]],Table3__3_16[Customer ID],Table3__3_16[Sugar Status])</f>
        <v>Normal</v>
      </c>
      <c r="L923" s="26">
        <f>_xlfn.XLOOKUP(Table7[[#This Row],[Merged Customer ID]],Table6_20[Merged Customer ID],Table6_20[Date of Birth])</f>
        <v>23555</v>
      </c>
      <c r="M923" s="30">
        <f>_xlfn.XLOOKUP(Table7[[#This Row],[Merged Customer ID]],Table6_20[Merged Customer ID],Table6_20[charges],"0",0)</f>
        <v>11848.14</v>
      </c>
      <c r="N923" s="30" t="str">
        <f>_xlfn.XLOOKUP(Table7[[#This Row],[Merged Customer ID]],Table6_20[Merged Customer ID],Table6_20[Hospital tier])</f>
        <v>tier - 3</v>
      </c>
      <c r="O923" s="30" t="str">
        <f>_xlfn.XLOOKUP(Table7[[#This Row],[Merged Customer ID]],Table6_20[Merged Customer ID],Table6_20[City tier])</f>
        <v>tier - 2</v>
      </c>
      <c r="P923" s="30" t="str">
        <f>_xlfn.XLOOKUP(Table7[[#This Row],[Merged Customer ID]],Table6_20[Merged Customer ID],Table6_20[State ID])</f>
        <v>R1011</v>
      </c>
      <c r="Q923" s="36">
        <f>_xlfn.XLOOKUP(Table7[[#This Row],[Merged Customer ID]],Table6_20[Merged Customer ID],Table6_20[Age])</f>
        <v>58.947222222222223</v>
      </c>
    </row>
    <row r="924" spans="1:17" x14ac:dyDescent="0.35">
      <c r="A924" s="22" t="s">
        <v>1448</v>
      </c>
      <c r="B924" s="22" t="str">
        <f>_xlfn.XLOOKUP(Table7[[#This Row],[Merged Customer ID]],Table2_1[Merged Customer ID],Table2_1[First Name])</f>
        <v>Maher</v>
      </c>
      <c r="C924" s="22">
        <f>_xlfn.XLOOKUP(Table7[[#This Row],[Merged Customer ID]],Table3__3_16[Customer ID],Table3__3_16[BMI])</f>
        <v>31.824999999999999</v>
      </c>
      <c r="D924" s="22">
        <f>_xlfn.XLOOKUP(Table7[[#This Row],[Merged Customer ID]],Table3__3_16[Customer ID],Table3__3_16[HBA1C])</f>
        <v>8.1300000000000008</v>
      </c>
      <c r="E924" s="22" t="str">
        <f>_xlfn.XLOOKUP(Table7[[#This Row],[Merged Customer ID]],Table3__3_16[Customer ID],Table3__3_16[Heart Issues])</f>
        <v>No</v>
      </c>
      <c r="F924" s="22" t="str">
        <f>_xlfn.XLOOKUP(Table7[[#This Row],[Merged Customer ID]],Table3__3_16[Customer ID],Table3__3_16[Any Transplants])</f>
        <v>No</v>
      </c>
      <c r="G924" s="22" t="str">
        <f>_xlfn.XLOOKUP(Table7[[#This Row],[Merged Customer ID]],Table3__3_16[Customer ID],Table3__3_16[Cancer history])</f>
        <v>No</v>
      </c>
      <c r="H924" s="22">
        <f>_xlfn.XLOOKUP(Table7[[#This Row],[Merged Customer ID]],Table3__3_16[Customer ID],Table3__3_16[NumberOfMajorSurgeries])</f>
        <v>0</v>
      </c>
      <c r="I924" s="22" t="str">
        <f>_xlfn.XLOOKUP(Table7[[#This Row],[Merged Customer ID]],Table3__3_16[Customer ID],Table3__3_16[smoker])</f>
        <v>No</v>
      </c>
      <c r="J924" s="22" t="str">
        <f>_xlfn.XLOOKUP(Table7[[#This Row],[Merged Customer ID]],Table3__3_16[Customer ID],Table3__3_16[Weight Status])</f>
        <v>Obesity</v>
      </c>
      <c r="K924" s="22" t="str">
        <f>_xlfn.XLOOKUP(Table7[[#This Row],[Merged Customer ID]],Table3__3_16[Customer ID],Table3__3_16[Sugar Status])</f>
        <v>Diabetes</v>
      </c>
      <c r="L924" s="25">
        <f>_xlfn.XLOOKUP(Table7[[#This Row],[Merged Customer ID]],Table6_20[Merged Customer ID],Table6_20[Date of Birth])</f>
        <v>24056</v>
      </c>
      <c r="M924" s="29">
        <f>_xlfn.XLOOKUP(Table7[[#This Row],[Merged Customer ID]],Table6_20[Merged Customer ID],Table6_20[charges],"0",0)</f>
        <v>11842.62</v>
      </c>
      <c r="N924" s="29" t="str">
        <f>_xlfn.XLOOKUP(Table7[[#This Row],[Merged Customer ID]],Table6_20[Merged Customer ID],Table6_20[Hospital tier])</f>
        <v>tier - 3</v>
      </c>
      <c r="O924" s="29" t="str">
        <f>_xlfn.XLOOKUP(Table7[[#This Row],[Merged Customer ID]],Table6_20[Merged Customer ID],Table6_20[City tier])</f>
        <v>tier - 3</v>
      </c>
      <c r="P924" s="29" t="str">
        <f>_xlfn.XLOOKUP(Table7[[#This Row],[Merged Customer ID]],Table6_20[Merged Customer ID],Table6_20[State ID])</f>
        <v>R1012</v>
      </c>
      <c r="Q924" s="35">
        <f>_xlfn.XLOOKUP(Table7[[#This Row],[Merged Customer ID]],Table6_20[Merged Customer ID],Table6_20[Age])</f>
        <v>57.577777777777776</v>
      </c>
    </row>
    <row r="925" spans="1:17" x14ac:dyDescent="0.35">
      <c r="A925" s="23" t="s">
        <v>1447</v>
      </c>
      <c r="B925" s="23" t="str">
        <f>_xlfn.XLOOKUP(Table7[[#This Row],[Merged Customer ID]],Table2_1[Merged Customer ID],Table2_1[First Name])</f>
        <v>Boivin</v>
      </c>
      <c r="C925" s="23">
        <f>_xlfn.XLOOKUP(Table7[[#This Row],[Merged Customer ID]],Table3__3_16[Customer ID],Table3__3_16[BMI])</f>
        <v>29</v>
      </c>
      <c r="D925" s="23">
        <f>_xlfn.XLOOKUP(Table7[[#This Row],[Merged Customer ID]],Table3__3_16[Customer ID],Table3__3_16[HBA1C])</f>
        <v>4.25</v>
      </c>
      <c r="E925" s="22" t="str">
        <f>_xlfn.XLOOKUP(Table7[[#This Row],[Merged Customer ID]],Table3__3_16[Customer ID],Table3__3_16[Heart Issues])</f>
        <v>Yes</v>
      </c>
      <c r="F925" s="23" t="str">
        <f>_xlfn.XLOOKUP(Table7[[#This Row],[Merged Customer ID]],Table3__3_16[Customer ID],Table3__3_16[Any Transplants])</f>
        <v>No</v>
      </c>
      <c r="G925" s="23" t="str">
        <f>_xlfn.XLOOKUP(Table7[[#This Row],[Merged Customer ID]],Table3__3_16[Customer ID],Table3__3_16[Cancer history])</f>
        <v>No</v>
      </c>
      <c r="H925" s="23">
        <f>_xlfn.XLOOKUP(Table7[[#This Row],[Merged Customer ID]],Table3__3_16[Customer ID],Table3__3_16[NumberOfMajorSurgeries])</f>
        <v>1</v>
      </c>
      <c r="I925" s="23" t="str">
        <f>_xlfn.XLOOKUP(Table7[[#This Row],[Merged Customer ID]],Table3__3_16[Customer ID],Table3__3_16[smoker])</f>
        <v>No</v>
      </c>
      <c r="J925" s="23" t="str">
        <f>_xlfn.XLOOKUP(Table7[[#This Row],[Merged Customer ID]],Table3__3_16[Customer ID],Table3__3_16[Weight Status])</f>
        <v>Overweight</v>
      </c>
      <c r="K925" s="23" t="str">
        <f>_xlfn.XLOOKUP(Table7[[#This Row],[Merged Customer ID]],Table3__3_16[Customer ID],Table3__3_16[Sugar Status])</f>
        <v>Normal</v>
      </c>
      <c r="L925" s="26">
        <f>_xlfn.XLOOKUP(Table7[[#This Row],[Merged Customer ID]],Table6_20[Merged Customer ID],Table6_20[Date of Birth])</f>
        <v>23569</v>
      </c>
      <c r="M925" s="30">
        <f>_xlfn.XLOOKUP(Table7[[#This Row],[Merged Customer ID]],Table6_20[Merged Customer ID],Table6_20[charges],"0",0)</f>
        <v>11842.44</v>
      </c>
      <c r="N925" s="30" t="str">
        <f>_xlfn.XLOOKUP(Table7[[#This Row],[Merged Customer ID]],Table6_20[Merged Customer ID],Table6_20[Hospital tier])</f>
        <v>tier - 3</v>
      </c>
      <c r="O925" s="30" t="str">
        <f>_xlfn.XLOOKUP(Table7[[#This Row],[Merged Customer ID]],Table6_20[Merged Customer ID],Table6_20[City tier])</f>
        <v>tier - 2</v>
      </c>
      <c r="P925" s="30" t="str">
        <f>_xlfn.XLOOKUP(Table7[[#This Row],[Merged Customer ID]],Table6_20[Merged Customer ID],Table6_20[State ID])</f>
        <v>R1011</v>
      </c>
      <c r="Q925" s="36">
        <f>_xlfn.XLOOKUP(Table7[[#This Row],[Merged Customer ID]],Table6_20[Merged Customer ID],Table6_20[Age])</f>
        <v>58.908333333333331</v>
      </c>
    </row>
    <row r="926" spans="1:17" x14ac:dyDescent="0.35">
      <c r="A926" s="22" t="s">
        <v>1446</v>
      </c>
      <c r="B926" s="22" t="str">
        <f>_xlfn.XLOOKUP(Table7[[#This Row],[Merged Customer ID]],Table2_1[Merged Customer ID],Table2_1[First Name])</f>
        <v>McAlister</v>
      </c>
      <c r="C926" s="22">
        <f>_xlfn.XLOOKUP(Table7[[#This Row],[Merged Customer ID]],Table3__3_16[Customer ID],Table3__3_16[BMI])</f>
        <v>30.495000000000001</v>
      </c>
      <c r="D926" s="22">
        <f>_xlfn.XLOOKUP(Table7[[#This Row],[Merged Customer ID]],Table3__3_16[Customer ID],Table3__3_16[HBA1C])</f>
        <v>8.68</v>
      </c>
      <c r="E926" s="22" t="str">
        <f>_xlfn.XLOOKUP(Table7[[#This Row],[Merged Customer ID]],Table3__3_16[Customer ID],Table3__3_16[Heart Issues])</f>
        <v>No</v>
      </c>
      <c r="F926" s="22" t="str">
        <f>_xlfn.XLOOKUP(Table7[[#This Row],[Merged Customer ID]],Table3__3_16[Customer ID],Table3__3_16[Any Transplants])</f>
        <v>No</v>
      </c>
      <c r="G926" s="22" t="str">
        <f>_xlfn.XLOOKUP(Table7[[#This Row],[Merged Customer ID]],Table3__3_16[Customer ID],Table3__3_16[Cancer history])</f>
        <v>No</v>
      </c>
      <c r="H926" s="22">
        <f>_xlfn.XLOOKUP(Table7[[#This Row],[Merged Customer ID]],Table3__3_16[Customer ID],Table3__3_16[NumberOfMajorSurgeries])</f>
        <v>0</v>
      </c>
      <c r="I926" s="22" t="str">
        <f>_xlfn.XLOOKUP(Table7[[#This Row],[Merged Customer ID]],Table3__3_16[Customer ID],Table3__3_16[smoker])</f>
        <v>No</v>
      </c>
      <c r="J926" s="22" t="str">
        <f>_xlfn.XLOOKUP(Table7[[#This Row],[Merged Customer ID]],Table3__3_16[Customer ID],Table3__3_16[Weight Status])</f>
        <v>Obesity</v>
      </c>
      <c r="K926" s="22" t="str">
        <f>_xlfn.XLOOKUP(Table7[[#This Row],[Merged Customer ID]],Table3__3_16[Customer ID],Table3__3_16[Sugar Status])</f>
        <v>Diabetes</v>
      </c>
      <c r="L926" s="25">
        <f>_xlfn.XLOOKUP(Table7[[#This Row],[Merged Customer ID]],Table6_20[Merged Customer ID],Table6_20[Date of Birth])</f>
        <v>24010</v>
      </c>
      <c r="M926" s="29">
        <f>_xlfn.XLOOKUP(Table7[[#This Row],[Merged Customer ID]],Table6_20[Merged Customer ID],Table6_20[charges],"0",0)</f>
        <v>11840.78</v>
      </c>
      <c r="N926" s="29" t="str">
        <f>_xlfn.XLOOKUP(Table7[[#This Row],[Merged Customer ID]],Table6_20[Merged Customer ID],Table6_20[Hospital tier])</f>
        <v>tier - 3</v>
      </c>
      <c r="O926" s="29" t="str">
        <f>_xlfn.XLOOKUP(Table7[[#This Row],[Merged Customer ID]],Table6_20[Merged Customer ID],Table6_20[City tier])</f>
        <v>tier - 2</v>
      </c>
      <c r="P926" s="29" t="str">
        <f>_xlfn.XLOOKUP(Table7[[#This Row],[Merged Customer ID]],Table6_20[Merged Customer ID],Table6_20[State ID])</f>
        <v>R1012</v>
      </c>
      <c r="Q926" s="35">
        <f>_xlfn.XLOOKUP(Table7[[#This Row],[Merged Customer ID]],Table6_20[Merged Customer ID],Table6_20[Age])</f>
        <v>57.702777777777776</v>
      </c>
    </row>
    <row r="927" spans="1:17" x14ac:dyDescent="0.35">
      <c r="A927" s="23" t="s">
        <v>1445</v>
      </c>
      <c r="B927" s="23" t="str">
        <f>_xlfn.XLOOKUP(Table7[[#This Row],[Merged Customer ID]],Table2_1[Merged Customer ID],Table2_1[First Name])</f>
        <v>Akhmedova</v>
      </c>
      <c r="C927" s="23">
        <f>_xlfn.XLOOKUP(Table7[[#This Row],[Merged Customer ID]],Table3__3_16[Customer ID],Table3__3_16[BMI])</f>
        <v>25.2</v>
      </c>
      <c r="D927" s="23">
        <f>_xlfn.XLOOKUP(Table7[[#This Row],[Merged Customer ID]],Table3__3_16[Customer ID],Table3__3_16[HBA1C])</f>
        <v>6.25</v>
      </c>
      <c r="E927" s="22" t="str">
        <f>_xlfn.XLOOKUP(Table7[[#This Row],[Merged Customer ID]],Table3__3_16[Customer ID],Table3__3_16[Heart Issues])</f>
        <v>Yes</v>
      </c>
      <c r="F927" s="23" t="str">
        <f>_xlfn.XLOOKUP(Table7[[#This Row],[Merged Customer ID]],Table3__3_16[Customer ID],Table3__3_16[Any Transplants])</f>
        <v>No</v>
      </c>
      <c r="G927" s="23" t="str">
        <f>_xlfn.XLOOKUP(Table7[[#This Row],[Merged Customer ID]],Table3__3_16[Customer ID],Table3__3_16[Cancer history])</f>
        <v>No</v>
      </c>
      <c r="H927" s="23">
        <f>_xlfn.XLOOKUP(Table7[[#This Row],[Merged Customer ID]],Table3__3_16[Customer ID],Table3__3_16[NumberOfMajorSurgeries])</f>
        <v>1</v>
      </c>
      <c r="I927" s="23" t="str">
        <f>_xlfn.XLOOKUP(Table7[[#This Row],[Merged Customer ID]],Table3__3_16[Customer ID],Table3__3_16[smoker])</f>
        <v>No</v>
      </c>
      <c r="J927" s="23" t="str">
        <f>_xlfn.XLOOKUP(Table7[[#This Row],[Merged Customer ID]],Table3__3_16[Customer ID],Table3__3_16[Weight Status])</f>
        <v>Overweight</v>
      </c>
      <c r="K927" s="23" t="str">
        <f>_xlfn.XLOOKUP(Table7[[#This Row],[Merged Customer ID]],Table3__3_16[Customer ID],Table3__3_16[Sugar Status])</f>
        <v>Prediabetes</v>
      </c>
      <c r="L927" s="26">
        <f>_xlfn.XLOOKUP(Table7[[#This Row],[Merged Customer ID]],Table6_20[Merged Customer ID],Table6_20[Date of Birth])</f>
        <v>23631</v>
      </c>
      <c r="M927" s="30">
        <f>_xlfn.XLOOKUP(Table7[[#This Row],[Merged Customer ID]],Table6_20[Merged Customer ID],Table6_20[charges],"0",0)</f>
        <v>11837.16</v>
      </c>
      <c r="N927" s="30" t="str">
        <f>_xlfn.XLOOKUP(Table7[[#This Row],[Merged Customer ID]],Table6_20[Merged Customer ID],Table6_20[Hospital tier])</f>
        <v>tier - 3</v>
      </c>
      <c r="O927" s="30" t="str">
        <f>_xlfn.XLOOKUP(Table7[[#This Row],[Merged Customer ID]],Table6_20[Merged Customer ID],Table6_20[City tier])</f>
        <v>tier - 3</v>
      </c>
      <c r="P927" s="30" t="str">
        <f>_xlfn.XLOOKUP(Table7[[#This Row],[Merged Customer ID]],Table6_20[Merged Customer ID],Table6_20[State ID])</f>
        <v>R1011</v>
      </c>
      <c r="Q927" s="36">
        <f>_xlfn.XLOOKUP(Table7[[#This Row],[Merged Customer ID]],Table6_20[Merged Customer ID],Table6_20[Age])</f>
        <v>58.741666666666667</v>
      </c>
    </row>
    <row r="928" spans="1:17" x14ac:dyDescent="0.35">
      <c r="A928" s="22" t="s">
        <v>1444</v>
      </c>
      <c r="B928" s="22" t="str">
        <f>_xlfn.XLOOKUP(Table7[[#This Row],[Merged Customer ID]],Table2_1[Merged Customer ID],Table2_1[First Name])</f>
        <v>Tucker</v>
      </c>
      <c r="C928" s="22">
        <f>_xlfn.XLOOKUP(Table7[[#This Row],[Merged Customer ID]],Table3__3_16[Customer ID],Table3__3_16[BMI])</f>
        <v>22.77</v>
      </c>
      <c r="D928" s="22">
        <f>_xlfn.XLOOKUP(Table7[[#This Row],[Merged Customer ID]],Table3__3_16[Customer ID],Table3__3_16[HBA1C])</f>
        <v>4.47</v>
      </c>
      <c r="E928" s="22" t="str">
        <f>_xlfn.XLOOKUP(Table7[[#This Row],[Merged Customer ID]],Table3__3_16[Customer ID],Table3__3_16[Heart Issues])</f>
        <v>Yes</v>
      </c>
      <c r="F928" s="22" t="str">
        <f>_xlfn.XLOOKUP(Table7[[#This Row],[Merged Customer ID]],Table3__3_16[Customer ID],Table3__3_16[Any Transplants])</f>
        <v>No</v>
      </c>
      <c r="G928" s="22" t="str">
        <f>_xlfn.XLOOKUP(Table7[[#This Row],[Merged Customer ID]],Table3__3_16[Customer ID],Table3__3_16[Cancer history])</f>
        <v>No</v>
      </c>
      <c r="H928" s="22">
        <f>_xlfn.XLOOKUP(Table7[[#This Row],[Merged Customer ID]],Table3__3_16[Customer ID],Table3__3_16[NumberOfMajorSurgeries])</f>
        <v>1</v>
      </c>
      <c r="I928" s="22" t="str">
        <f>_xlfn.XLOOKUP(Table7[[#This Row],[Merged Customer ID]],Table3__3_16[Customer ID],Table3__3_16[smoker])</f>
        <v>No</v>
      </c>
      <c r="J928" s="22" t="str">
        <f>_xlfn.XLOOKUP(Table7[[#This Row],[Merged Customer ID]],Table3__3_16[Customer ID],Table3__3_16[Weight Status])</f>
        <v>Normal Weight</v>
      </c>
      <c r="K928" s="22" t="str">
        <f>_xlfn.XLOOKUP(Table7[[#This Row],[Merged Customer ID]],Table3__3_16[Customer ID],Table3__3_16[Sugar Status])</f>
        <v>Normal</v>
      </c>
      <c r="L928" s="25">
        <f>_xlfn.XLOOKUP(Table7[[#This Row],[Merged Customer ID]],Table6_20[Merged Customer ID],Table6_20[Date of Birth])</f>
        <v>23555</v>
      </c>
      <c r="M928" s="29">
        <f>_xlfn.XLOOKUP(Table7[[#This Row],[Merged Customer ID]],Table6_20[Merged Customer ID],Table6_20[charges],"0",0)</f>
        <v>11833.78</v>
      </c>
      <c r="N928" s="29" t="str">
        <f>_xlfn.XLOOKUP(Table7[[#This Row],[Merged Customer ID]],Table6_20[Merged Customer ID],Table6_20[Hospital tier])</f>
        <v>tier - 3</v>
      </c>
      <c r="O928" s="29" t="str">
        <f>_xlfn.XLOOKUP(Table7[[#This Row],[Merged Customer ID]],Table6_20[Merged Customer ID],Table6_20[City tier])</f>
        <v>tier - 3</v>
      </c>
      <c r="P928" s="29" t="str">
        <f>_xlfn.XLOOKUP(Table7[[#This Row],[Merged Customer ID]],Table6_20[Merged Customer ID],Table6_20[State ID])</f>
        <v>R1013</v>
      </c>
      <c r="Q928" s="35">
        <f>_xlfn.XLOOKUP(Table7[[#This Row],[Merged Customer ID]],Table6_20[Merged Customer ID],Table6_20[Age])</f>
        <v>58.947222222222223</v>
      </c>
    </row>
    <row r="929" spans="1:17" x14ac:dyDescent="0.35">
      <c r="A929" s="23" t="s">
        <v>1443</v>
      </c>
      <c r="B929" s="23" t="str">
        <f>_xlfn.XLOOKUP(Table7[[#This Row],[Merged Customer ID]],Table2_1[Merged Customer ID],Table2_1[First Name])</f>
        <v>Gramelspacher</v>
      </c>
      <c r="C929" s="23">
        <f>_xlfn.XLOOKUP(Table7[[#This Row],[Merged Customer ID]],Table3__3_16[Customer ID],Table3__3_16[BMI])</f>
        <v>23.18</v>
      </c>
      <c r="D929" s="23">
        <f>_xlfn.XLOOKUP(Table7[[#This Row],[Merged Customer ID]],Table3__3_16[Customer ID],Table3__3_16[HBA1C])</f>
        <v>8.31</v>
      </c>
      <c r="E929" s="22" t="str">
        <f>_xlfn.XLOOKUP(Table7[[#This Row],[Merged Customer ID]],Table3__3_16[Customer ID],Table3__3_16[Heart Issues])</f>
        <v>No</v>
      </c>
      <c r="F929" s="23" t="str">
        <f>_xlfn.XLOOKUP(Table7[[#This Row],[Merged Customer ID]],Table3__3_16[Customer ID],Table3__3_16[Any Transplants])</f>
        <v>No</v>
      </c>
      <c r="G929" s="23" t="str">
        <f>_xlfn.XLOOKUP(Table7[[#This Row],[Merged Customer ID]],Table3__3_16[Customer ID],Table3__3_16[Cancer history])</f>
        <v>No</v>
      </c>
      <c r="H929" s="23">
        <f>_xlfn.XLOOKUP(Table7[[#This Row],[Merged Customer ID]],Table3__3_16[Customer ID],Table3__3_16[NumberOfMajorSurgeries])</f>
        <v>0</v>
      </c>
      <c r="I929" s="23" t="str">
        <f>_xlfn.XLOOKUP(Table7[[#This Row],[Merged Customer ID]],Table3__3_16[Customer ID],Table3__3_16[smoker])</f>
        <v>No</v>
      </c>
      <c r="J929" s="23" t="str">
        <f>_xlfn.XLOOKUP(Table7[[#This Row],[Merged Customer ID]],Table3__3_16[Customer ID],Table3__3_16[Weight Status])</f>
        <v>Normal Weight</v>
      </c>
      <c r="K929" s="23" t="str">
        <f>_xlfn.XLOOKUP(Table7[[#This Row],[Merged Customer ID]],Table3__3_16[Customer ID],Table3__3_16[Sugar Status])</f>
        <v>Diabetes</v>
      </c>
      <c r="L929" s="26">
        <f>_xlfn.XLOOKUP(Table7[[#This Row],[Merged Customer ID]],Table6_20[Merged Customer ID],Table6_20[Date of Birth])</f>
        <v>24018</v>
      </c>
      <c r="M929" s="30">
        <f>_xlfn.XLOOKUP(Table7[[#This Row],[Merged Customer ID]],Table6_20[Merged Customer ID],Table6_20[charges],"0",0)</f>
        <v>11830.61</v>
      </c>
      <c r="N929" s="30" t="str">
        <f>_xlfn.XLOOKUP(Table7[[#This Row],[Merged Customer ID]],Table6_20[Merged Customer ID],Table6_20[Hospital tier])</f>
        <v>tier - 3</v>
      </c>
      <c r="O929" s="30" t="str">
        <f>_xlfn.XLOOKUP(Table7[[#This Row],[Merged Customer ID]],Table6_20[Merged Customer ID],Table6_20[City tier])</f>
        <v>tier - 1</v>
      </c>
      <c r="P929" s="30" t="str">
        <f>_xlfn.XLOOKUP(Table7[[#This Row],[Merged Customer ID]],Table6_20[Merged Customer ID],Table6_20[State ID])</f>
        <v>R1012</v>
      </c>
      <c r="Q929" s="36">
        <f>_xlfn.XLOOKUP(Table7[[#This Row],[Merged Customer ID]],Table6_20[Merged Customer ID],Table6_20[Age])</f>
        <v>57.680555555555557</v>
      </c>
    </row>
    <row r="930" spans="1:17" x14ac:dyDescent="0.35">
      <c r="A930" s="22" t="s">
        <v>1442</v>
      </c>
      <c r="B930" s="22" t="str">
        <f>_xlfn.XLOOKUP(Table7[[#This Row],[Merged Customer ID]],Table2_1[Merged Customer ID],Table2_1[First Name])</f>
        <v>Goldsmith</v>
      </c>
      <c r="C930" s="22">
        <f>_xlfn.XLOOKUP(Table7[[#This Row],[Merged Customer ID]],Table3__3_16[Customer ID],Table3__3_16[BMI])</f>
        <v>35.409999999999997</v>
      </c>
      <c r="D930" s="22">
        <f>_xlfn.XLOOKUP(Table7[[#This Row],[Merged Customer ID]],Table3__3_16[Customer ID],Table3__3_16[HBA1C])</f>
        <v>5.68</v>
      </c>
      <c r="E930" s="22" t="str">
        <f>_xlfn.XLOOKUP(Table7[[#This Row],[Merged Customer ID]],Table3__3_16[Customer ID],Table3__3_16[Heart Issues])</f>
        <v>No</v>
      </c>
      <c r="F930" s="22" t="str">
        <f>_xlfn.XLOOKUP(Table7[[#This Row],[Merged Customer ID]],Table3__3_16[Customer ID],Table3__3_16[Any Transplants])</f>
        <v>No</v>
      </c>
      <c r="G930" s="22" t="str">
        <f>_xlfn.XLOOKUP(Table7[[#This Row],[Merged Customer ID]],Table3__3_16[Customer ID],Table3__3_16[Cancer history])</f>
        <v>No</v>
      </c>
      <c r="H930" s="22">
        <f>_xlfn.XLOOKUP(Table7[[#This Row],[Merged Customer ID]],Table3__3_16[Customer ID],Table3__3_16[NumberOfMajorSurgeries])</f>
        <v>0</v>
      </c>
      <c r="I930" s="22" t="str">
        <f>_xlfn.XLOOKUP(Table7[[#This Row],[Merged Customer ID]],Table3__3_16[Customer ID],Table3__3_16[smoker])</f>
        <v>No</v>
      </c>
      <c r="J930" s="22" t="str">
        <f>_xlfn.XLOOKUP(Table7[[#This Row],[Merged Customer ID]],Table3__3_16[Customer ID],Table3__3_16[Weight Status])</f>
        <v>Obesity</v>
      </c>
      <c r="K930" s="22" t="str">
        <f>_xlfn.XLOOKUP(Table7[[#This Row],[Merged Customer ID]],Table3__3_16[Customer ID],Table3__3_16[Sugar Status])</f>
        <v>Normal</v>
      </c>
      <c r="L930" s="25">
        <f>_xlfn.XLOOKUP(Table7[[#This Row],[Merged Customer ID]],Table6_20[Merged Customer ID],Table6_20[Date of Birth])</f>
        <v>30275</v>
      </c>
      <c r="M930" s="29">
        <f>_xlfn.XLOOKUP(Table7[[#This Row],[Merged Customer ID]],Table6_20[Merged Customer ID],Table6_20[charges],"0",0)</f>
        <v>11773.06</v>
      </c>
      <c r="N930" s="29" t="str">
        <f>_xlfn.XLOOKUP(Table7[[#This Row],[Merged Customer ID]],Table6_20[Merged Customer ID],Table6_20[Hospital tier])</f>
        <v>tier - 3</v>
      </c>
      <c r="O930" s="29" t="str">
        <f>_xlfn.XLOOKUP(Table7[[#This Row],[Merged Customer ID]],Table6_20[Merged Customer ID],Table6_20[City tier])</f>
        <v>tier - 3</v>
      </c>
      <c r="P930" s="29" t="str">
        <f>_xlfn.XLOOKUP(Table7[[#This Row],[Merged Customer ID]],Table6_20[Merged Customer ID],Table6_20[State ID])</f>
        <v>R1026</v>
      </c>
      <c r="Q930" s="35">
        <f>_xlfn.XLOOKUP(Table7[[#This Row],[Merged Customer ID]],Table6_20[Merged Customer ID],Table6_20[Age])</f>
        <v>40.549999999999997</v>
      </c>
    </row>
    <row r="931" spans="1:17" x14ac:dyDescent="0.35">
      <c r="A931" s="23" t="s">
        <v>1441</v>
      </c>
      <c r="B931" s="23" t="str">
        <f>_xlfn.XLOOKUP(Table7[[#This Row],[Merged Customer ID]],Table2_1[Merged Customer ID],Table2_1[First Name])</f>
        <v>Tranter</v>
      </c>
      <c r="C931" s="23">
        <f>_xlfn.XLOOKUP(Table7[[#This Row],[Merged Customer ID]],Table3__3_16[Customer ID],Table3__3_16[BMI])</f>
        <v>32.11</v>
      </c>
      <c r="D931" s="23">
        <f>_xlfn.XLOOKUP(Table7[[#This Row],[Merged Customer ID]],Table3__3_16[Customer ID],Table3__3_16[HBA1C])</f>
        <v>4.75</v>
      </c>
      <c r="E931" s="22" t="str">
        <f>_xlfn.XLOOKUP(Table7[[#This Row],[Merged Customer ID]],Table3__3_16[Customer ID],Table3__3_16[Heart Issues])</f>
        <v>Yes</v>
      </c>
      <c r="F931" s="23" t="str">
        <f>_xlfn.XLOOKUP(Table7[[#This Row],[Merged Customer ID]],Table3__3_16[Customer ID],Table3__3_16[Any Transplants])</f>
        <v>No</v>
      </c>
      <c r="G931" s="23" t="str">
        <f>_xlfn.XLOOKUP(Table7[[#This Row],[Merged Customer ID]],Table3__3_16[Customer ID],Table3__3_16[Cancer history])</f>
        <v>No</v>
      </c>
      <c r="H931" s="23">
        <f>_xlfn.XLOOKUP(Table7[[#This Row],[Merged Customer ID]],Table3__3_16[Customer ID],Table3__3_16[NumberOfMajorSurgeries])</f>
        <v>2</v>
      </c>
      <c r="I931" s="23" t="str">
        <f>_xlfn.XLOOKUP(Table7[[#This Row],[Merged Customer ID]],Table3__3_16[Customer ID],Table3__3_16[smoker])</f>
        <v>No</v>
      </c>
      <c r="J931" s="23" t="str">
        <f>_xlfn.XLOOKUP(Table7[[#This Row],[Merged Customer ID]],Table3__3_16[Customer ID],Table3__3_16[Weight Status])</f>
        <v>Obesity</v>
      </c>
      <c r="K931" s="23" t="str">
        <f>_xlfn.XLOOKUP(Table7[[#This Row],[Merged Customer ID]],Table3__3_16[Customer ID],Table3__3_16[Sugar Status])</f>
        <v>Normal</v>
      </c>
      <c r="L931" s="26">
        <f>_xlfn.XLOOKUP(Table7[[#This Row],[Merged Customer ID]],Table6_20[Merged Customer ID],Table6_20[Date of Birth])</f>
        <v>24313</v>
      </c>
      <c r="M931" s="30">
        <f>_xlfn.XLOOKUP(Table7[[#This Row],[Merged Customer ID]],Table6_20[Merged Customer ID],Table6_20[charges],"0",0)</f>
        <v>11763</v>
      </c>
      <c r="N931" s="30" t="str">
        <f>_xlfn.XLOOKUP(Table7[[#This Row],[Merged Customer ID]],Table6_20[Merged Customer ID],Table6_20[Hospital tier])</f>
        <v>tier - 3</v>
      </c>
      <c r="O931" s="30" t="str">
        <f>_xlfn.XLOOKUP(Table7[[#This Row],[Merged Customer ID]],Table6_20[Merged Customer ID],Table6_20[City tier])</f>
        <v>tier - 3</v>
      </c>
      <c r="P931" s="30" t="str">
        <f>_xlfn.XLOOKUP(Table7[[#This Row],[Merged Customer ID]],Table6_20[Merged Customer ID],Table6_20[State ID])</f>
        <v>R1016</v>
      </c>
      <c r="Q931" s="36">
        <f>_xlfn.XLOOKUP(Table7[[#This Row],[Merged Customer ID]],Table6_20[Merged Customer ID],Table6_20[Age])</f>
        <v>56.869444444444447</v>
      </c>
    </row>
    <row r="932" spans="1:17" x14ac:dyDescent="0.35">
      <c r="A932" s="22" t="s">
        <v>1440</v>
      </c>
      <c r="B932" s="22" t="str">
        <f>_xlfn.XLOOKUP(Table7[[#This Row],[Merged Customer ID]],Table2_1[Merged Customer ID],Table2_1[First Name])</f>
        <v>Tu</v>
      </c>
      <c r="C932" s="22">
        <f>_xlfn.XLOOKUP(Table7[[#This Row],[Merged Customer ID]],Table3__3_16[Customer ID],Table3__3_16[BMI])</f>
        <v>34.479999999999997</v>
      </c>
      <c r="D932" s="22">
        <f>_xlfn.XLOOKUP(Table7[[#This Row],[Merged Customer ID]],Table3__3_16[Customer ID],Table3__3_16[HBA1C])</f>
        <v>6.31</v>
      </c>
      <c r="E932" s="22" t="str">
        <f>_xlfn.XLOOKUP(Table7[[#This Row],[Merged Customer ID]],Table3__3_16[Customer ID],Table3__3_16[Heart Issues])</f>
        <v>No</v>
      </c>
      <c r="F932" s="22" t="str">
        <f>_xlfn.XLOOKUP(Table7[[#This Row],[Merged Customer ID]],Table3__3_16[Customer ID],Table3__3_16[Any Transplants])</f>
        <v>No</v>
      </c>
      <c r="G932" s="22" t="str">
        <f>_xlfn.XLOOKUP(Table7[[#This Row],[Merged Customer ID]],Table3__3_16[Customer ID],Table3__3_16[Cancer history])</f>
        <v>Yes</v>
      </c>
      <c r="H932" s="22">
        <f>_xlfn.XLOOKUP(Table7[[#This Row],[Merged Customer ID]],Table3__3_16[Customer ID],Table3__3_16[NumberOfMajorSurgeries])</f>
        <v>1</v>
      </c>
      <c r="I932" s="22" t="str">
        <f>_xlfn.XLOOKUP(Table7[[#This Row],[Merged Customer ID]],Table3__3_16[Customer ID],Table3__3_16[smoker])</f>
        <v>No</v>
      </c>
      <c r="J932" s="22" t="str">
        <f>_xlfn.XLOOKUP(Table7[[#This Row],[Merged Customer ID]],Table3__3_16[Customer ID],Table3__3_16[Weight Status])</f>
        <v>Obesity</v>
      </c>
      <c r="K932" s="22" t="str">
        <f>_xlfn.XLOOKUP(Table7[[#This Row],[Merged Customer ID]],Table3__3_16[Customer ID],Table3__3_16[Sugar Status])</f>
        <v>Prediabetes</v>
      </c>
      <c r="L932" s="25">
        <f>_xlfn.XLOOKUP(Table7[[#This Row],[Merged Customer ID]],Table6_20[Merged Customer ID],Table6_20[Date of Birth])</f>
        <v>29165</v>
      </c>
      <c r="M932" s="29">
        <f>_xlfn.XLOOKUP(Table7[[#This Row],[Merged Customer ID]],Table6_20[Merged Customer ID],Table6_20[charges],"0",0)</f>
        <v>11752.68</v>
      </c>
      <c r="N932" s="29" t="str">
        <f>_xlfn.XLOOKUP(Table7[[#This Row],[Merged Customer ID]],Table6_20[Merged Customer ID],Table6_20[Hospital tier])</f>
        <v>tier - 3</v>
      </c>
      <c r="O932" s="29" t="str">
        <f>_xlfn.XLOOKUP(Table7[[#This Row],[Merged Customer ID]],Table6_20[Merged Customer ID],Table6_20[City tier])</f>
        <v>tier - 1</v>
      </c>
      <c r="P932" s="29" t="str">
        <f>_xlfn.XLOOKUP(Table7[[#This Row],[Merged Customer ID]],Table6_20[Merged Customer ID],Table6_20[State ID])</f>
        <v>R1026</v>
      </c>
      <c r="Q932" s="35">
        <f>_xlfn.XLOOKUP(Table7[[#This Row],[Merged Customer ID]],Table6_20[Merged Customer ID],Table6_20[Age])</f>
        <v>43.588888888888889</v>
      </c>
    </row>
    <row r="933" spans="1:17" x14ac:dyDescent="0.35">
      <c r="A933" s="23" t="s">
        <v>1439</v>
      </c>
      <c r="B933" s="23" t="str">
        <f>_xlfn.XLOOKUP(Table7[[#This Row],[Merged Customer ID]],Table2_1[Merged Customer ID],Table2_1[First Name])</f>
        <v>Kaczka</v>
      </c>
      <c r="C933" s="23">
        <f>_xlfn.XLOOKUP(Table7[[#This Row],[Merged Customer ID]],Table3__3_16[Customer ID],Table3__3_16[BMI])</f>
        <v>34.39</v>
      </c>
      <c r="D933" s="23">
        <f>_xlfn.XLOOKUP(Table7[[#This Row],[Merged Customer ID]],Table3__3_16[Customer ID],Table3__3_16[HBA1C])</f>
        <v>6.28</v>
      </c>
      <c r="E933" s="22" t="str">
        <f>_xlfn.XLOOKUP(Table7[[#This Row],[Merged Customer ID]],Table3__3_16[Customer ID],Table3__3_16[Heart Issues])</f>
        <v>Yes</v>
      </c>
      <c r="F933" s="23" t="str">
        <f>_xlfn.XLOOKUP(Table7[[#This Row],[Merged Customer ID]],Table3__3_16[Customer ID],Table3__3_16[Any Transplants])</f>
        <v>No</v>
      </c>
      <c r="G933" s="23" t="str">
        <f>_xlfn.XLOOKUP(Table7[[#This Row],[Merged Customer ID]],Table3__3_16[Customer ID],Table3__3_16[Cancer history])</f>
        <v>No</v>
      </c>
      <c r="H933" s="23">
        <f>_xlfn.XLOOKUP(Table7[[#This Row],[Merged Customer ID]],Table3__3_16[Customer ID],Table3__3_16[NumberOfMajorSurgeries])</f>
        <v>1</v>
      </c>
      <c r="I933" s="23" t="str">
        <f>_xlfn.XLOOKUP(Table7[[#This Row],[Merged Customer ID]],Table3__3_16[Customer ID],Table3__3_16[smoker])</f>
        <v>No</v>
      </c>
      <c r="J933" s="23" t="str">
        <f>_xlfn.XLOOKUP(Table7[[#This Row],[Merged Customer ID]],Table3__3_16[Customer ID],Table3__3_16[Weight Status])</f>
        <v>Obesity</v>
      </c>
      <c r="K933" s="23" t="str">
        <f>_xlfn.XLOOKUP(Table7[[#This Row],[Merged Customer ID]],Table3__3_16[Customer ID],Table3__3_16[Sugar Status])</f>
        <v>Prediabetes</v>
      </c>
      <c r="L933" s="26">
        <f>_xlfn.XLOOKUP(Table7[[#This Row],[Merged Customer ID]],Table6_20[Merged Customer ID],Table6_20[Date of Birth])</f>
        <v>23713</v>
      </c>
      <c r="M933" s="30">
        <f>_xlfn.XLOOKUP(Table7[[#This Row],[Merged Customer ID]],Table6_20[Merged Customer ID],Table6_20[charges],"0",0)</f>
        <v>11743.93</v>
      </c>
      <c r="N933" s="30" t="str">
        <f>_xlfn.XLOOKUP(Table7[[#This Row],[Merged Customer ID]],Table6_20[Merged Customer ID],Table6_20[Hospital tier])</f>
        <v>tier - 3</v>
      </c>
      <c r="O933" s="30" t="str">
        <f>_xlfn.XLOOKUP(Table7[[#This Row],[Merged Customer ID]],Table6_20[Merged Customer ID],Table6_20[City tier])</f>
        <v>tier - 1</v>
      </c>
      <c r="P933" s="30" t="str">
        <f>_xlfn.XLOOKUP(Table7[[#This Row],[Merged Customer ID]],Table6_20[Merged Customer ID],Table6_20[State ID])</f>
        <v>R1012</v>
      </c>
      <c r="Q933" s="36">
        <f>_xlfn.XLOOKUP(Table7[[#This Row],[Merged Customer ID]],Table6_20[Merged Customer ID],Table6_20[Age])</f>
        <v>58.516666666666666</v>
      </c>
    </row>
    <row r="934" spans="1:17" x14ac:dyDescent="0.35">
      <c r="A934" s="22" t="s">
        <v>1438</v>
      </c>
      <c r="B934" s="22" t="str">
        <f>_xlfn.XLOOKUP(Table7[[#This Row],[Merged Customer ID]],Table2_1[Merged Customer ID],Table2_1[First Name])</f>
        <v>Hunter</v>
      </c>
      <c r="C934" s="22">
        <f>_xlfn.XLOOKUP(Table7[[#This Row],[Merged Customer ID]],Table3__3_16[Customer ID],Table3__3_16[BMI])</f>
        <v>26.4</v>
      </c>
      <c r="D934" s="22">
        <f>_xlfn.XLOOKUP(Table7[[#This Row],[Merged Customer ID]],Table3__3_16[Customer ID],Table3__3_16[HBA1C])</f>
        <v>9.2899999999999991</v>
      </c>
      <c r="E934" s="22" t="str">
        <f>_xlfn.XLOOKUP(Table7[[#This Row],[Merged Customer ID]],Table3__3_16[Customer ID],Table3__3_16[Heart Issues])</f>
        <v>Yes</v>
      </c>
      <c r="F934" s="22" t="str">
        <f>_xlfn.XLOOKUP(Table7[[#This Row],[Merged Customer ID]],Table3__3_16[Customer ID],Table3__3_16[Any Transplants])</f>
        <v>No</v>
      </c>
      <c r="G934" s="22" t="str">
        <f>_xlfn.XLOOKUP(Table7[[#This Row],[Merged Customer ID]],Table3__3_16[Customer ID],Table3__3_16[Cancer history])</f>
        <v>Yes</v>
      </c>
      <c r="H934" s="22">
        <f>_xlfn.XLOOKUP(Table7[[#This Row],[Merged Customer ID]],Table3__3_16[Customer ID],Table3__3_16[NumberOfMajorSurgeries])</f>
        <v>1</v>
      </c>
      <c r="I934" s="22" t="str">
        <f>_xlfn.XLOOKUP(Table7[[#This Row],[Merged Customer ID]],Table3__3_16[Customer ID],Table3__3_16[smoker])</f>
        <v>No</v>
      </c>
      <c r="J934" s="22" t="str">
        <f>_xlfn.XLOOKUP(Table7[[#This Row],[Merged Customer ID]],Table3__3_16[Customer ID],Table3__3_16[Weight Status])</f>
        <v>Overweight</v>
      </c>
      <c r="K934" s="22" t="str">
        <f>_xlfn.XLOOKUP(Table7[[#This Row],[Merged Customer ID]],Table3__3_16[Customer ID],Table3__3_16[Sugar Status])</f>
        <v>Diabetes</v>
      </c>
      <c r="L934" s="25">
        <f>_xlfn.XLOOKUP(Table7[[#This Row],[Merged Customer ID]],Table6_20[Merged Customer ID],Table6_20[Date of Birth])</f>
        <v>23171</v>
      </c>
      <c r="M934" s="29">
        <f>_xlfn.XLOOKUP(Table7[[#This Row],[Merged Customer ID]],Table6_20[Merged Customer ID],Table6_20[charges],"0",0)</f>
        <v>11743.3</v>
      </c>
      <c r="N934" s="29" t="str">
        <f>_xlfn.XLOOKUP(Table7[[#This Row],[Merged Customer ID]],Table6_20[Merged Customer ID],Table6_20[Hospital tier])</f>
        <v>tier - 3</v>
      </c>
      <c r="O934" s="29" t="str">
        <f>_xlfn.XLOOKUP(Table7[[#This Row],[Merged Customer ID]],Table6_20[Merged Customer ID],Table6_20[City tier])</f>
        <v>tier - 3</v>
      </c>
      <c r="P934" s="29" t="str">
        <f>_xlfn.XLOOKUP(Table7[[#This Row],[Merged Customer ID]],Table6_20[Merged Customer ID],Table6_20[State ID])</f>
        <v>R1013</v>
      </c>
      <c r="Q934" s="35">
        <f>_xlfn.XLOOKUP(Table7[[#This Row],[Merged Customer ID]],Table6_20[Merged Customer ID],Table6_20[Age])</f>
        <v>59.99722222222222</v>
      </c>
    </row>
    <row r="935" spans="1:17" x14ac:dyDescent="0.35">
      <c r="A935" s="23" t="s">
        <v>1437</v>
      </c>
      <c r="B935" s="23" t="str">
        <f>_xlfn.XLOOKUP(Table7[[#This Row],[Merged Customer ID]],Table2_1[Merged Customer ID],Table2_1[First Name])</f>
        <v>Moran</v>
      </c>
      <c r="C935" s="23">
        <f>_xlfn.XLOOKUP(Table7[[#This Row],[Merged Customer ID]],Table3__3_16[Customer ID],Table3__3_16[BMI])</f>
        <v>28.1</v>
      </c>
      <c r="D935" s="23">
        <f>_xlfn.XLOOKUP(Table7[[#This Row],[Merged Customer ID]],Table3__3_16[Customer ID],Table3__3_16[HBA1C])</f>
        <v>5.79</v>
      </c>
      <c r="E935" s="22" t="str">
        <f>_xlfn.XLOOKUP(Table7[[#This Row],[Merged Customer ID]],Table3__3_16[Customer ID],Table3__3_16[Heart Issues])</f>
        <v>Yes</v>
      </c>
      <c r="F935" s="23" t="str">
        <f>_xlfn.XLOOKUP(Table7[[#This Row],[Merged Customer ID]],Table3__3_16[Customer ID],Table3__3_16[Any Transplants])</f>
        <v>No</v>
      </c>
      <c r="G935" s="23" t="str">
        <f>_xlfn.XLOOKUP(Table7[[#This Row],[Merged Customer ID]],Table3__3_16[Customer ID],Table3__3_16[Cancer history])</f>
        <v>Yes</v>
      </c>
      <c r="H935" s="23">
        <f>_xlfn.XLOOKUP(Table7[[#This Row],[Merged Customer ID]],Table3__3_16[Customer ID],Table3__3_16[NumberOfMajorSurgeries])</f>
        <v>1</v>
      </c>
      <c r="I935" s="23" t="str">
        <f>_xlfn.XLOOKUP(Table7[[#This Row],[Merged Customer ID]],Table3__3_16[Customer ID],Table3__3_16[smoker])</f>
        <v>No</v>
      </c>
      <c r="J935" s="23" t="str">
        <f>_xlfn.XLOOKUP(Table7[[#This Row],[Merged Customer ID]],Table3__3_16[Customer ID],Table3__3_16[Weight Status])</f>
        <v>Overweight</v>
      </c>
      <c r="K935" s="23" t="str">
        <f>_xlfn.XLOOKUP(Table7[[#This Row],[Merged Customer ID]],Table3__3_16[Customer ID],Table3__3_16[Sugar Status])</f>
        <v>Prediabetes</v>
      </c>
      <c r="L935" s="26">
        <f>_xlfn.XLOOKUP(Table7[[#This Row],[Merged Customer ID]],Table6_20[Merged Customer ID],Table6_20[Date of Birth])</f>
        <v>25519</v>
      </c>
      <c r="M935" s="30">
        <f>_xlfn.XLOOKUP(Table7[[#This Row],[Merged Customer ID]],Table6_20[Merged Customer ID],Table6_20[charges],"0",0)</f>
        <v>11741.73</v>
      </c>
      <c r="N935" s="30" t="str">
        <f>_xlfn.XLOOKUP(Table7[[#This Row],[Merged Customer ID]],Table6_20[Merged Customer ID],Table6_20[Hospital tier])</f>
        <v>tier - 3</v>
      </c>
      <c r="O935" s="30" t="str">
        <f>_xlfn.XLOOKUP(Table7[[#This Row],[Merged Customer ID]],Table6_20[Merged Customer ID],Table6_20[City tier])</f>
        <v>tier - 1</v>
      </c>
      <c r="P935" s="30" t="str">
        <f>_xlfn.XLOOKUP(Table7[[#This Row],[Merged Customer ID]],Table6_20[Merged Customer ID],Table6_20[State ID])</f>
        <v>R1011</v>
      </c>
      <c r="Q935" s="36">
        <f>_xlfn.XLOOKUP(Table7[[#This Row],[Merged Customer ID]],Table6_20[Merged Customer ID],Table6_20[Age])</f>
        <v>53.572222222222223</v>
      </c>
    </row>
    <row r="936" spans="1:17" x14ac:dyDescent="0.35">
      <c r="A936" s="22" t="s">
        <v>1436</v>
      </c>
      <c r="B936" s="22" t="str">
        <f>_xlfn.XLOOKUP(Table7[[#This Row],[Merged Customer ID]],Table2_1[Merged Customer ID],Table2_1[First Name])</f>
        <v>Ashby</v>
      </c>
      <c r="C936" s="22">
        <f>_xlfn.XLOOKUP(Table7[[#This Row],[Merged Customer ID]],Table3__3_16[Customer ID],Table3__3_16[BMI])</f>
        <v>27</v>
      </c>
      <c r="D936" s="22">
        <f>_xlfn.XLOOKUP(Table7[[#This Row],[Merged Customer ID]],Table3__3_16[Customer ID],Table3__3_16[HBA1C])</f>
        <v>4.54</v>
      </c>
      <c r="E936" s="22" t="str">
        <f>_xlfn.XLOOKUP(Table7[[#This Row],[Merged Customer ID]],Table3__3_16[Customer ID],Table3__3_16[Heart Issues])</f>
        <v>Yes</v>
      </c>
      <c r="F936" s="22" t="str">
        <f>_xlfn.XLOOKUP(Table7[[#This Row],[Merged Customer ID]],Table3__3_16[Customer ID],Table3__3_16[Any Transplants])</f>
        <v>No</v>
      </c>
      <c r="G936" s="22" t="str">
        <f>_xlfn.XLOOKUP(Table7[[#This Row],[Merged Customer ID]],Table3__3_16[Customer ID],Table3__3_16[Cancer history])</f>
        <v>No</v>
      </c>
      <c r="H936" s="22">
        <f>_xlfn.XLOOKUP(Table7[[#This Row],[Merged Customer ID]],Table3__3_16[Customer ID],Table3__3_16[NumberOfMajorSurgeries])</f>
        <v>1</v>
      </c>
      <c r="I936" s="22" t="str">
        <f>_xlfn.XLOOKUP(Table7[[#This Row],[Merged Customer ID]],Table3__3_16[Customer ID],Table3__3_16[smoker])</f>
        <v>No</v>
      </c>
      <c r="J936" s="22" t="str">
        <f>_xlfn.XLOOKUP(Table7[[#This Row],[Merged Customer ID]],Table3__3_16[Customer ID],Table3__3_16[Weight Status])</f>
        <v>Overweight</v>
      </c>
      <c r="K936" s="22" t="str">
        <f>_xlfn.XLOOKUP(Table7[[#This Row],[Merged Customer ID]],Table3__3_16[Customer ID],Table3__3_16[Sugar Status])</f>
        <v>Normal</v>
      </c>
      <c r="L936" s="25">
        <f>_xlfn.XLOOKUP(Table7[[#This Row],[Merged Customer ID]],Table6_20[Merged Customer ID],Table6_20[Date of Birth])</f>
        <v>32391</v>
      </c>
      <c r="M936" s="29">
        <f>_xlfn.XLOOKUP(Table7[[#This Row],[Merged Customer ID]],Table6_20[Merged Customer ID],Table6_20[charges],"0",0)</f>
        <v>11737.85</v>
      </c>
      <c r="N936" s="29" t="str">
        <f>_xlfn.XLOOKUP(Table7[[#This Row],[Merged Customer ID]],Table6_20[Merged Customer ID],Table6_20[Hospital tier])</f>
        <v>tier - 3</v>
      </c>
      <c r="O936" s="29" t="str">
        <f>_xlfn.XLOOKUP(Table7[[#This Row],[Merged Customer ID]],Table6_20[Merged Customer ID],Table6_20[City tier])</f>
        <v>tier - 1</v>
      </c>
      <c r="P936" s="29" t="str">
        <f>_xlfn.XLOOKUP(Table7[[#This Row],[Merged Customer ID]],Table6_20[Merged Customer ID],Table6_20[State ID])</f>
        <v>R1011</v>
      </c>
      <c r="Q936" s="35">
        <f>_xlfn.XLOOKUP(Table7[[#This Row],[Merged Customer ID]],Table6_20[Merged Customer ID],Table6_20[Age])</f>
        <v>34.758333333333333</v>
      </c>
    </row>
    <row r="937" spans="1:17" x14ac:dyDescent="0.35">
      <c r="A937" s="23" t="s">
        <v>1435</v>
      </c>
      <c r="B937" s="23" t="str">
        <f>_xlfn.XLOOKUP(Table7[[#This Row],[Merged Customer ID]],Table2_1[Merged Customer ID],Table2_1[First Name])</f>
        <v>Ausen</v>
      </c>
      <c r="C937" s="23">
        <f>_xlfn.XLOOKUP(Table7[[#This Row],[Merged Customer ID]],Table3__3_16[Customer ID],Table3__3_16[BMI])</f>
        <v>28.594999999999999</v>
      </c>
      <c r="D937" s="23">
        <f>_xlfn.XLOOKUP(Table7[[#This Row],[Merged Customer ID]],Table3__3_16[Customer ID],Table3__3_16[HBA1C])</f>
        <v>4.68</v>
      </c>
      <c r="E937" s="22" t="str">
        <f>_xlfn.XLOOKUP(Table7[[#This Row],[Merged Customer ID]],Table3__3_16[Customer ID],Table3__3_16[Heart Issues])</f>
        <v>Yes</v>
      </c>
      <c r="F937" s="23" t="str">
        <f>_xlfn.XLOOKUP(Table7[[#This Row],[Merged Customer ID]],Table3__3_16[Customer ID],Table3__3_16[Any Transplants])</f>
        <v>No</v>
      </c>
      <c r="G937" s="23" t="str">
        <f>_xlfn.XLOOKUP(Table7[[#This Row],[Merged Customer ID]],Table3__3_16[Customer ID],Table3__3_16[Cancer history])</f>
        <v>No</v>
      </c>
      <c r="H937" s="23">
        <f>_xlfn.XLOOKUP(Table7[[#This Row],[Merged Customer ID]],Table3__3_16[Customer ID],Table3__3_16[NumberOfMajorSurgeries])</f>
        <v>1</v>
      </c>
      <c r="I937" s="23" t="str">
        <f>_xlfn.XLOOKUP(Table7[[#This Row],[Merged Customer ID]],Table3__3_16[Customer ID],Table3__3_16[smoker])</f>
        <v>No</v>
      </c>
      <c r="J937" s="23" t="str">
        <f>_xlfn.XLOOKUP(Table7[[#This Row],[Merged Customer ID]],Table3__3_16[Customer ID],Table3__3_16[Weight Status])</f>
        <v>Overweight</v>
      </c>
      <c r="K937" s="23" t="str">
        <f>_xlfn.XLOOKUP(Table7[[#This Row],[Merged Customer ID]],Table3__3_16[Customer ID],Table3__3_16[Sugar Status])</f>
        <v>Normal</v>
      </c>
      <c r="L937" s="26">
        <f>_xlfn.XLOOKUP(Table7[[#This Row],[Merged Customer ID]],Table6_20[Merged Customer ID],Table6_20[Date of Birth])</f>
        <v>23690</v>
      </c>
      <c r="M937" s="30">
        <f>_xlfn.XLOOKUP(Table7[[#This Row],[Merged Customer ID]],Table6_20[Merged Customer ID],Table6_20[charges],"0",0)</f>
        <v>11735.88</v>
      </c>
      <c r="N937" s="30" t="str">
        <f>_xlfn.XLOOKUP(Table7[[#This Row],[Merged Customer ID]],Table6_20[Merged Customer ID],Table6_20[Hospital tier])</f>
        <v>tier - 3</v>
      </c>
      <c r="O937" s="30" t="str">
        <f>_xlfn.XLOOKUP(Table7[[#This Row],[Merged Customer ID]],Table6_20[Merged Customer ID],Table6_20[City tier])</f>
        <v>tier - 1</v>
      </c>
      <c r="P937" s="30" t="str">
        <f>_xlfn.XLOOKUP(Table7[[#This Row],[Merged Customer ID]],Table6_20[Merged Customer ID],Table6_20[State ID])</f>
        <v>R1012</v>
      </c>
      <c r="Q937" s="36">
        <f>_xlfn.XLOOKUP(Table7[[#This Row],[Merged Customer ID]],Table6_20[Merged Customer ID],Table6_20[Age])</f>
        <v>58.580555555555556</v>
      </c>
    </row>
    <row r="938" spans="1:17" x14ac:dyDescent="0.35">
      <c r="A938" s="22" t="s">
        <v>1434</v>
      </c>
      <c r="B938" s="22" t="str">
        <f>_xlfn.XLOOKUP(Table7[[#This Row],[Merged Customer ID]],Table2_1[Merged Customer ID],Table2_1[First Name])</f>
        <v>Savage</v>
      </c>
      <c r="C938" s="22">
        <f>_xlfn.XLOOKUP(Table7[[#This Row],[Merged Customer ID]],Table3__3_16[Customer ID],Table3__3_16[BMI])</f>
        <v>36.799999999999997</v>
      </c>
      <c r="D938" s="22">
        <f>_xlfn.XLOOKUP(Table7[[#This Row],[Merged Customer ID]],Table3__3_16[Customer ID],Table3__3_16[HBA1C])</f>
        <v>5.88</v>
      </c>
      <c r="E938" s="22" t="str">
        <f>_xlfn.XLOOKUP(Table7[[#This Row],[Merged Customer ID]],Table3__3_16[Customer ID],Table3__3_16[Heart Issues])</f>
        <v>No</v>
      </c>
      <c r="F938" s="22" t="str">
        <f>_xlfn.XLOOKUP(Table7[[#This Row],[Merged Customer ID]],Table3__3_16[Customer ID],Table3__3_16[Any Transplants])</f>
        <v>No</v>
      </c>
      <c r="G938" s="22" t="str">
        <f>_xlfn.XLOOKUP(Table7[[#This Row],[Merged Customer ID]],Table3__3_16[Customer ID],Table3__3_16[Cancer history])</f>
        <v>No</v>
      </c>
      <c r="H938" s="22">
        <f>_xlfn.XLOOKUP(Table7[[#This Row],[Merged Customer ID]],Table3__3_16[Customer ID],Table3__3_16[NumberOfMajorSurgeries])</f>
        <v>1</v>
      </c>
      <c r="I938" s="22" t="str">
        <f>_xlfn.XLOOKUP(Table7[[#This Row],[Merged Customer ID]],Table3__3_16[Customer ID],Table3__3_16[smoker])</f>
        <v>No</v>
      </c>
      <c r="J938" s="22" t="str">
        <f>_xlfn.XLOOKUP(Table7[[#This Row],[Merged Customer ID]],Table3__3_16[Customer ID],Table3__3_16[Weight Status])</f>
        <v>Obesity</v>
      </c>
      <c r="K938" s="22" t="str">
        <f>_xlfn.XLOOKUP(Table7[[#This Row],[Merged Customer ID]],Table3__3_16[Customer ID],Table3__3_16[Sugar Status])</f>
        <v>Prediabetes</v>
      </c>
      <c r="L938" s="25">
        <f>_xlfn.XLOOKUP(Table7[[#This Row],[Merged Customer ID]],Table6_20[Merged Customer ID],Table6_20[Date of Birth])</f>
        <v>31012</v>
      </c>
      <c r="M938" s="29">
        <f>_xlfn.XLOOKUP(Table7[[#This Row],[Merged Customer ID]],Table6_20[Merged Customer ID],Table6_20[charges],"0",0)</f>
        <v>11730.82</v>
      </c>
      <c r="N938" s="29" t="str">
        <f>_xlfn.XLOOKUP(Table7[[#This Row],[Merged Customer ID]],Table6_20[Merged Customer ID],Table6_20[Hospital tier])</f>
        <v>tier - 3</v>
      </c>
      <c r="O938" s="29" t="str">
        <f>_xlfn.XLOOKUP(Table7[[#This Row],[Merged Customer ID]],Table6_20[Merged Customer ID],Table6_20[City tier])</f>
        <v>tier - 3</v>
      </c>
      <c r="P938" s="29" t="str">
        <f>_xlfn.XLOOKUP(Table7[[#This Row],[Merged Customer ID]],Table6_20[Merged Customer ID],Table6_20[State ID])</f>
        <v>R1026</v>
      </c>
      <c r="Q938" s="35">
        <f>_xlfn.XLOOKUP(Table7[[#This Row],[Merged Customer ID]],Table6_20[Merged Customer ID],Table6_20[Age])</f>
        <v>38.533333333333331</v>
      </c>
    </row>
    <row r="939" spans="1:17" x14ac:dyDescent="0.35">
      <c r="A939" s="23" t="s">
        <v>1433</v>
      </c>
      <c r="B939" s="23" t="str">
        <f>_xlfn.XLOOKUP(Table7[[#This Row],[Merged Customer ID]],Table2_1[Merged Customer ID],Table2_1[First Name])</f>
        <v>O'Leary</v>
      </c>
      <c r="C939" s="23">
        <f>_xlfn.XLOOKUP(Table7[[#This Row],[Merged Customer ID]],Table3__3_16[Customer ID],Table3__3_16[BMI])</f>
        <v>23.75</v>
      </c>
      <c r="D939" s="23">
        <f>_xlfn.XLOOKUP(Table7[[#This Row],[Merged Customer ID]],Table3__3_16[Customer ID],Table3__3_16[HBA1C])</f>
        <v>5.42</v>
      </c>
      <c r="E939" s="22" t="str">
        <f>_xlfn.XLOOKUP(Table7[[#This Row],[Merged Customer ID]],Table3__3_16[Customer ID],Table3__3_16[Heart Issues])</f>
        <v>Yes</v>
      </c>
      <c r="F939" s="23" t="str">
        <f>_xlfn.XLOOKUP(Table7[[#This Row],[Merged Customer ID]],Table3__3_16[Customer ID],Table3__3_16[Any Transplants])</f>
        <v>No</v>
      </c>
      <c r="G939" s="23" t="str">
        <f>_xlfn.XLOOKUP(Table7[[#This Row],[Merged Customer ID]],Table3__3_16[Customer ID],Table3__3_16[Cancer history])</f>
        <v>Yes</v>
      </c>
      <c r="H939" s="23">
        <f>_xlfn.XLOOKUP(Table7[[#This Row],[Merged Customer ID]],Table3__3_16[Customer ID],Table3__3_16[NumberOfMajorSurgeries])</f>
        <v>1</v>
      </c>
      <c r="I939" s="23" t="str">
        <f>_xlfn.XLOOKUP(Table7[[#This Row],[Merged Customer ID]],Table3__3_16[Customer ID],Table3__3_16[smoker])</f>
        <v>No</v>
      </c>
      <c r="J939" s="23" t="str">
        <f>_xlfn.XLOOKUP(Table7[[#This Row],[Merged Customer ID]],Table3__3_16[Customer ID],Table3__3_16[Weight Status])</f>
        <v>Normal Weight</v>
      </c>
      <c r="K939" s="23" t="str">
        <f>_xlfn.XLOOKUP(Table7[[#This Row],[Merged Customer ID]],Table3__3_16[Customer ID],Table3__3_16[Sugar Status])</f>
        <v>Normal</v>
      </c>
      <c r="L939" s="26">
        <f>_xlfn.XLOOKUP(Table7[[#This Row],[Merged Customer ID]],Table6_20[Merged Customer ID],Table6_20[Date of Birth])</f>
        <v>25488</v>
      </c>
      <c r="M939" s="30">
        <f>_xlfn.XLOOKUP(Table7[[#This Row],[Merged Customer ID]],Table6_20[Merged Customer ID],Table6_20[charges],"0",0)</f>
        <v>11729.68</v>
      </c>
      <c r="N939" s="30" t="str">
        <f>_xlfn.XLOOKUP(Table7[[#This Row],[Merged Customer ID]],Table6_20[Merged Customer ID],Table6_20[Hospital tier])</f>
        <v>tier - 3</v>
      </c>
      <c r="O939" s="30" t="str">
        <f>_xlfn.XLOOKUP(Table7[[#This Row],[Merged Customer ID]],Table6_20[Merged Customer ID],Table6_20[City tier])</f>
        <v>tier - 1</v>
      </c>
      <c r="P939" s="30" t="str">
        <f>_xlfn.XLOOKUP(Table7[[#This Row],[Merged Customer ID]],Table6_20[Merged Customer ID],Table6_20[State ID])</f>
        <v>R1024</v>
      </c>
      <c r="Q939" s="36">
        <f>_xlfn.XLOOKUP(Table7[[#This Row],[Merged Customer ID]],Table6_20[Merged Customer ID],Table6_20[Age])</f>
        <v>53.655555555555559</v>
      </c>
    </row>
    <row r="940" spans="1:17" x14ac:dyDescent="0.35">
      <c r="A940" s="22" t="s">
        <v>1432</v>
      </c>
      <c r="B940" s="22" t="str">
        <f>_xlfn.XLOOKUP(Table7[[#This Row],[Merged Customer ID]],Table2_1[Merged Customer ID],Table2_1[First Name])</f>
        <v>Scoville</v>
      </c>
      <c r="C940" s="22">
        <f>_xlfn.XLOOKUP(Table7[[#This Row],[Merged Customer ID]],Table3__3_16[Customer ID],Table3__3_16[BMI])</f>
        <v>35.619999999999997</v>
      </c>
      <c r="D940" s="22">
        <f>_xlfn.XLOOKUP(Table7[[#This Row],[Merged Customer ID]],Table3__3_16[Customer ID],Table3__3_16[HBA1C])</f>
        <v>4.16</v>
      </c>
      <c r="E940" s="22" t="str">
        <f>_xlfn.XLOOKUP(Table7[[#This Row],[Merged Customer ID]],Table3__3_16[Customer ID],Table3__3_16[Heart Issues])</f>
        <v>No</v>
      </c>
      <c r="F940" s="22" t="str">
        <f>_xlfn.XLOOKUP(Table7[[#This Row],[Merged Customer ID]],Table3__3_16[Customer ID],Table3__3_16[Any Transplants])</f>
        <v>No</v>
      </c>
      <c r="G940" s="22" t="str">
        <f>_xlfn.XLOOKUP(Table7[[#This Row],[Merged Customer ID]],Table3__3_16[Customer ID],Table3__3_16[Cancer history])</f>
        <v>No</v>
      </c>
      <c r="H940" s="22">
        <f>_xlfn.XLOOKUP(Table7[[#This Row],[Merged Customer ID]],Table3__3_16[Customer ID],Table3__3_16[NumberOfMajorSurgeries])</f>
        <v>0</v>
      </c>
      <c r="I940" s="22" t="str">
        <f>_xlfn.XLOOKUP(Table7[[#This Row],[Merged Customer ID]],Table3__3_16[Customer ID],Table3__3_16[smoker])</f>
        <v>No</v>
      </c>
      <c r="J940" s="22" t="str">
        <f>_xlfn.XLOOKUP(Table7[[#This Row],[Merged Customer ID]],Table3__3_16[Customer ID],Table3__3_16[Weight Status])</f>
        <v>Obesity</v>
      </c>
      <c r="K940" s="22" t="str">
        <f>_xlfn.XLOOKUP(Table7[[#This Row],[Merged Customer ID]],Table3__3_16[Customer ID],Table3__3_16[Sugar Status])</f>
        <v>Normal</v>
      </c>
      <c r="L940" s="25">
        <f>_xlfn.XLOOKUP(Table7[[#This Row],[Merged Customer ID]],Table6_20[Merged Customer ID],Table6_20[Date of Birth])</f>
        <v>30245</v>
      </c>
      <c r="M940" s="29">
        <f>_xlfn.XLOOKUP(Table7[[#This Row],[Merged Customer ID]],Table6_20[Merged Customer ID],Table6_20[charges],"0",0)</f>
        <v>11712.97</v>
      </c>
      <c r="N940" s="29" t="str">
        <f>_xlfn.XLOOKUP(Table7[[#This Row],[Merged Customer ID]],Table6_20[Merged Customer ID],Table6_20[Hospital tier])</f>
        <v>tier - 3</v>
      </c>
      <c r="O940" s="29" t="str">
        <f>_xlfn.XLOOKUP(Table7[[#This Row],[Merged Customer ID]],Table6_20[Merged Customer ID],Table6_20[City tier])</f>
        <v>tier - 2</v>
      </c>
      <c r="P940" s="29" t="str">
        <f>_xlfn.XLOOKUP(Table7[[#This Row],[Merged Customer ID]],Table6_20[Merged Customer ID],Table6_20[State ID])</f>
        <v>R1021</v>
      </c>
      <c r="Q940" s="35">
        <f>_xlfn.XLOOKUP(Table7[[#This Row],[Merged Customer ID]],Table6_20[Merged Customer ID],Table6_20[Age])</f>
        <v>40.630555555555553</v>
      </c>
    </row>
    <row r="941" spans="1:17" x14ac:dyDescent="0.35">
      <c r="A941" s="23" t="s">
        <v>1431</v>
      </c>
      <c r="B941" s="23" t="str">
        <f>_xlfn.XLOOKUP(Table7[[#This Row],[Merged Customer ID]],Table2_1[Merged Customer ID],Table2_1[First Name])</f>
        <v>Kaus</v>
      </c>
      <c r="C941" s="23">
        <f>_xlfn.XLOOKUP(Table7[[#This Row],[Merged Customer ID]],Table3__3_16[Customer ID],Table3__3_16[BMI])</f>
        <v>30.69</v>
      </c>
      <c r="D941" s="23">
        <f>_xlfn.XLOOKUP(Table7[[#This Row],[Merged Customer ID]],Table3__3_16[Customer ID],Table3__3_16[HBA1C])</f>
        <v>7.05</v>
      </c>
      <c r="E941" s="22" t="str">
        <f>_xlfn.XLOOKUP(Table7[[#This Row],[Merged Customer ID]],Table3__3_16[Customer ID],Table3__3_16[Heart Issues])</f>
        <v>Yes</v>
      </c>
      <c r="F941" s="23" t="str">
        <f>_xlfn.XLOOKUP(Table7[[#This Row],[Merged Customer ID]],Table3__3_16[Customer ID],Table3__3_16[Any Transplants])</f>
        <v>No</v>
      </c>
      <c r="G941" s="23" t="str">
        <f>_xlfn.XLOOKUP(Table7[[#This Row],[Merged Customer ID]],Table3__3_16[Customer ID],Table3__3_16[Cancer history])</f>
        <v>No</v>
      </c>
      <c r="H941" s="23">
        <f>_xlfn.XLOOKUP(Table7[[#This Row],[Merged Customer ID]],Table3__3_16[Customer ID],Table3__3_16[NumberOfMajorSurgeries])</f>
        <v>2</v>
      </c>
      <c r="I941" s="23" t="str">
        <f>_xlfn.XLOOKUP(Table7[[#This Row],[Merged Customer ID]],Table3__3_16[Customer ID],Table3__3_16[smoker])</f>
        <v>No</v>
      </c>
      <c r="J941" s="23" t="str">
        <f>_xlfn.XLOOKUP(Table7[[#This Row],[Merged Customer ID]],Table3__3_16[Customer ID],Table3__3_16[Weight Status])</f>
        <v>Obesity</v>
      </c>
      <c r="K941" s="23" t="str">
        <f>_xlfn.XLOOKUP(Table7[[#This Row],[Merged Customer ID]],Table3__3_16[Customer ID],Table3__3_16[Sugar Status])</f>
        <v>Diabetes</v>
      </c>
      <c r="L941" s="26">
        <f>_xlfn.XLOOKUP(Table7[[#This Row],[Merged Customer ID]],Table6_20[Merged Customer ID],Table6_20[Date of Birth])</f>
        <v>25903</v>
      </c>
      <c r="M941" s="30">
        <f>_xlfn.XLOOKUP(Table7[[#This Row],[Merged Customer ID]],Table6_20[Merged Customer ID],Table6_20[charges],"0",0)</f>
        <v>11696.52</v>
      </c>
      <c r="N941" s="30" t="str">
        <f>_xlfn.XLOOKUP(Table7[[#This Row],[Merged Customer ID]],Table6_20[Merged Customer ID],Table6_20[Hospital tier])</f>
        <v>tier - 3</v>
      </c>
      <c r="O941" s="30" t="str">
        <f>_xlfn.XLOOKUP(Table7[[#This Row],[Merged Customer ID]],Table6_20[Merged Customer ID],Table6_20[City tier])</f>
        <v>tier - 1</v>
      </c>
      <c r="P941" s="30" t="str">
        <f>_xlfn.XLOOKUP(Table7[[#This Row],[Merged Customer ID]],Table6_20[Merged Customer ID],Table6_20[State ID])</f>
        <v>R1021</v>
      </c>
      <c r="Q941" s="36">
        <f>_xlfn.XLOOKUP(Table7[[#This Row],[Merged Customer ID]],Table6_20[Merged Customer ID],Table6_20[Age])</f>
        <v>52.519444444444446</v>
      </c>
    </row>
    <row r="942" spans="1:17" x14ac:dyDescent="0.35">
      <c r="A942" s="22" t="s">
        <v>1430</v>
      </c>
      <c r="B942" s="22" t="str">
        <f>_xlfn.XLOOKUP(Table7[[#This Row],[Merged Customer ID]],Table2_1[Merged Customer ID],Table2_1[First Name])</f>
        <v>Rainey</v>
      </c>
      <c r="C942" s="22">
        <f>_xlfn.XLOOKUP(Table7[[#This Row],[Merged Customer ID]],Table3__3_16[Customer ID],Table3__3_16[BMI])</f>
        <v>35.799999999999997</v>
      </c>
      <c r="D942" s="22">
        <f>_xlfn.XLOOKUP(Table7[[#This Row],[Merged Customer ID]],Table3__3_16[Customer ID],Table3__3_16[HBA1C])</f>
        <v>5.63</v>
      </c>
      <c r="E942" s="22" t="str">
        <f>_xlfn.XLOOKUP(Table7[[#This Row],[Merged Customer ID]],Table3__3_16[Customer ID],Table3__3_16[Heart Issues])</f>
        <v>Yes</v>
      </c>
      <c r="F942" s="22" t="str">
        <f>_xlfn.XLOOKUP(Table7[[#This Row],[Merged Customer ID]],Table3__3_16[Customer ID],Table3__3_16[Any Transplants])</f>
        <v>No</v>
      </c>
      <c r="G942" s="22" t="str">
        <f>_xlfn.XLOOKUP(Table7[[#This Row],[Merged Customer ID]],Table3__3_16[Customer ID],Table3__3_16[Cancer history])</f>
        <v>No</v>
      </c>
      <c r="H942" s="22">
        <f>_xlfn.XLOOKUP(Table7[[#This Row],[Merged Customer ID]],Table3__3_16[Customer ID],Table3__3_16[NumberOfMajorSurgeries])</f>
        <v>2</v>
      </c>
      <c r="I942" s="22" t="str">
        <f>_xlfn.XLOOKUP(Table7[[#This Row],[Merged Customer ID]],Table3__3_16[Customer ID],Table3__3_16[smoker])</f>
        <v>No</v>
      </c>
      <c r="J942" s="22" t="str">
        <f>_xlfn.XLOOKUP(Table7[[#This Row],[Merged Customer ID]],Table3__3_16[Customer ID],Table3__3_16[Weight Status])</f>
        <v>Obesity</v>
      </c>
      <c r="K942" s="22" t="str">
        <f>_xlfn.XLOOKUP(Table7[[#This Row],[Merged Customer ID]],Table3__3_16[Customer ID],Table3__3_16[Sugar Status])</f>
        <v>Normal</v>
      </c>
      <c r="L942" s="25">
        <f>_xlfn.XLOOKUP(Table7[[#This Row],[Merged Customer ID]],Table6_20[Merged Customer ID],Table6_20[Date of Birth])</f>
        <v>24420</v>
      </c>
      <c r="M942" s="29">
        <f>_xlfn.XLOOKUP(Table7[[#This Row],[Merged Customer ID]],Table6_20[Merged Customer ID],Table6_20[charges],"0",0)</f>
        <v>11674.13</v>
      </c>
      <c r="N942" s="29" t="str">
        <f>_xlfn.XLOOKUP(Table7[[#This Row],[Merged Customer ID]],Table6_20[Merged Customer ID],Table6_20[Hospital tier])</f>
        <v>tier - 3</v>
      </c>
      <c r="O942" s="29" t="str">
        <f>_xlfn.XLOOKUP(Table7[[#This Row],[Merged Customer ID]],Table6_20[Merged Customer ID],Table6_20[City tier])</f>
        <v>tier - 1</v>
      </c>
      <c r="P942" s="29" t="str">
        <f>_xlfn.XLOOKUP(Table7[[#This Row],[Merged Customer ID]],Table6_20[Merged Customer ID],Table6_20[State ID])</f>
        <v>R1011</v>
      </c>
      <c r="Q942" s="35">
        <f>_xlfn.XLOOKUP(Table7[[#This Row],[Merged Customer ID]],Table6_20[Merged Customer ID],Table6_20[Age])</f>
        <v>56.580555555555556</v>
      </c>
    </row>
    <row r="943" spans="1:17" x14ac:dyDescent="0.35">
      <c r="A943" s="23" t="s">
        <v>1429</v>
      </c>
      <c r="B943" s="23" t="str">
        <f>_xlfn.XLOOKUP(Table7[[#This Row],[Merged Customer ID]],Table2_1[Merged Customer ID],Table2_1[First Name])</f>
        <v>Rasch</v>
      </c>
      <c r="C943" s="23">
        <f>_xlfn.XLOOKUP(Table7[[#This Row],[Merged Customer ID]],Table3__3_16[Customer ID],Table3__3_16[BMI])</f>
        <v>28.785</v>
      </c>
      <c r="D943" s="23">
        <f>_xlfn.XLOOKUP(Table7[[#This Row],[Merged Customer ID]],Table3__3_16[Customer ID],Table3__3_16[HBA1C])</f>
        <v>4.24</v>
      </c>
      <c r="E943" s="22" t="str">
        <f>_xlfn.XLOOKUP(Table7[[#This Row],[Merged Customer ID]],Table3__3_16[Customer ID],Table3__3_16[Heart Issues])</f>
        <v>Yes</v>
      </c>
      <c r="F943" s="23" t="str">
        <f>_xlfn.XLOOKUP(Table7[[#This Row],[Merged Customer ID]],Table3__3_16[Customer ID],Table3__3_16[Any Transplants])</f>
        <v>No</v>
      </c>
      <c r="G943" s="23" t="str">
        <f>_xlfn.XLOOKUP(Table7[[#This Row],[Merged Customer ID]],Table3__3_16[Customer ID],Table3__3_16[Cancer history])</f>
        <v>No</v>
      </c>
      <c r="H943" s="23">
        <f>_xlfn.XLOOKUP(Table7[[#This Row],[Merged Customer ID]],Table3__3_16[Customer ID],Table3__3_16[NumberOfMajorSurgeries])</f>
        <v>2</v>
      </c>
      <c r="I943" s="23" t="str">
        <f>_xlfn.XLOOKUP(Table7[[#This Row],[Merged Customer ID]],Table3__3_16[Customer ID],Table3__3_16[smoker])</f>
        <v>No</v>
      </c>
      <c r="J943" s="23" t="str">
        <f>_xlfn.XLOOKUP(Table7[[#This Row],[Merged Customer ID]],Table3__3_16[Customer ID],Table3__3_16[Weight Status])</f>
        <v>Overweight</v>
      </c>
      <c r="K943" s="23" t="str">
        <f>_xlfn.XLOOKUP(Table7[[#This Row],[Merged Customer ID]],Table3__3_16[Customer ID],Table3__3_16[Sugar Status])</f>
        <v>Normal</v>
      </c>
      <c r="L943" s="26">
        <f>_xlfn.XLOOKUP(Table7[[#This Row],[Merged Customer ID]],Table6_20[Merged Customer ID],Table6_20[Date of Birth])</f>
        <v>24342</v>
      </c>
      <c r="M943" s="30">
        <f>_xlfn.XLOOKUP(Table7[[#This Row],[Merged Customer ID]],Table6_20[Merged Customer ID],Table6_20[charges],"0",0)</f>
        <v>11658.38</v>
      </c>
      <c r="N943" s="30" t="str">
        <f>_xlfn.XLOOKUP(Table7[[#This Row],[Merged Customer ID]],Table6_20[Merged Customer ID],Table6_20[Hospital tier])</f>
        <v>tier - 3</v>
      </c>
      <c r="O943" s="30" t="str">
        <f>_xlfn.XLOOKUP(Table7[[#This Row],[Merged Customer ID]],Table6_20[Merged Customer ID],Table6_20[City tier])</f>
        <v>tier - 3</v>
      </c>
      <c r="P943" s="30" t="str">
        <f>_xlfn.XLOOKUP(Table7[[#This Row],[Merged Customer ID]],Table6_20[Merged Customer ID],Table6_20[State ID])</f>
        <v>R1024</v>
      </c>
      <c r="Q943" s="36">
        <f>_xlfn.XLOOKUP(Table7[[#This Row],[Merged Customer ID]],Table6_20[Merged Customer ID],Table6_20[Age])</f>
        <v>56.791666666666664</v>
      </c>
    </row>
    <row r="944" spans="1:17" x14ac:dyDescent="0.35">
      <c r="A944" s="22" t="s">
        <v>1428</v>
      </c>
      <c r="B944" s="22" t="str">
        <f>_xlfn.XLOOKUP(Table7[[#This Row],[Merged Customer ID]],Table2_1[Merged Customer ID],Table2_1[First Name])</f>
        <v>Plunkett</v>
      </c>
      <c r="C944" s="22">
        <f>_xlfn.XLOOKUP(Table7[[#This Row],[Merged Customer ID]],Table3__3_16[Customer ID],Table3__3_16[BMI])</f>
        <v>28.594999999999999</v>
      </c>
      <c r="D944" s="22">
        <f>_xlfn.XLOOKUP(Table7[[#This Row],[Merged Customer ID]],Table3__3_16[Customer ID],Table3__3_16[HBA1C])</f>
        <v>4.96</v>
      </c>
      <c r="E944" s="22" t="str">
        <f>_xlfn.XLOOKUP(Table7[[#This Row],[Merged Customer ID]],Table3__3_16[Customer ID],Table3__3_16[Heart Issues])</f>
        <v>Yes</v>
      </c>
      <c r="F944" s="22" t="str">
        <f>_xlfn.XLOOKUP(Table7[[#This Row],[Merged Customer ID]],Table3__3_16[Customer ID],Table3__3_16[Any Transplants])</f>
        <v>No</v>
      </c>
      <c r="G944" s="22" t="str">
        <f>_xlfn.XLOOKUP(Table7[[#This Row],[Merged Customer ID]],Table3__3_16[Customer ID],Table3__3_16[Cancer history])</f>
        <v>No</v>
      </c>
      <c r="H944" s="22">
        <f>_xlfn.XLOOKUP(Table7[[#This Row],[Merged Customer ID]],Table3__3_16[Customer ID],Table3__3_16[NumberOfMajorSurgeries])</f>
        <v>2</v>
      </c>
      <c r="I944" s="22" t="str">
        <f>_xlfn.XLOOKUP(Table7[[#This Row],[Merged Customer ID]],Table3__3_16[Customer ID],Table3__3_16[smoker])</f>
        <v>No</v>
      </c>
      <c r="J944" s="22" t="str">
        <f>_xlfn.XLOOKUP(Table7[[#This Row],[Merged Customer ID]],Table3__3_16[Customer ID],Table3__3_16[Weight Status])</f>
        <v>Overweight</v>
      </c>
      <c r="K944" s="22" t="str">
        <f>_xlfn.XLOOKUP(Table7[[#This Row],[Merged Customer ID]],Table3__3_16[Customer ID],Table3__3_16[Sugar Status])</f>
        <v>Normal</v>
      </c>
      <c r="L944" s="25">
        <f>_xlfn.XLOOKUP(Table7[[#This Row],[Merged Customer ID]],Table6_20[Merged Customer ID],Table6_20[Date of Birth])</f>
        <v>24294</v>
      </c>
      <c r="M944" s="29">
        <f>_xlfn.XLOOKUP(Table7[[#This Row],[Merged Customer ID]],Table6_20[Merged Customer ID],Table6_20[charges],"0",0)</f>
        <v>11658.12</v>
      </c>
      <c r="N944" s="29" t="str">
        <f>_xlfn.XLOOKUP(Table7[[#This Row],[Merged Customer ID]],Table6_20[Merged Customer ID],Table6_20[Hospital tier])</f>
        <v>tier - 3</v>
      </c>
      <c r="O944" s="29" t="str">
        <f>_xlfn.XLOOKUP(Table7[[#This Row],[Merged Customer ID]],Table6_20[Merged Customer ID],Table6_20[City tier])</f>
        <v>tier - 1</v>
      </c>
      <c r="P944" s="29" t="str">
        <f>_xlfn.XLOOKUP(Table7[[#This Row],[Merged Customer ID]],Table6_20[Merged Customer ID],Table6_20[State ID])</f>
        <v>R1024</v>
      </c>
      <c r="Q944" s="35">
        <f>_xlfn.XLOOKUP(Table7[[#This Row],[Merged Customer ID]],Table6_20[Merged Customer ID],Table6_20[Age])</f>
        <v>56.922222222222224</v>
      </c>
    </row>
    <row r="945" spans="1:17" x14ac:dyDescent="0.35">
      <c r="A945" s="23" t="s">
        <v>1427</v>
      </c>
      <c r="B945" s="23" t="str">
        <f>_xlfn.XLOOKUP(Table7[[#This Row],[Merged Customer ID]],Table2_1[Merged Customer ID],Table2_1[First Name])</f>
        <v>Murphy</v>
      </c>
      <c r="C945" s="23">
        <f>_xlfn.XLOOKUP(Table7[[#This Row],[Merged Customer ID]],Table3__3_16[Customer ID],Table3__3_16[BMI])</f>
        <v>48.75</v>
      </c>
      <c r="D945" s="23">
        <f>_xlfn.XLOOKUP(Table7[[#This Row],[Merged Customer ID]],Table3__3_16[Customer ID],Table3__3_16[HBA1C])</f>
        <v>4.34</v>
      </c>
      <c r="E945" s="22" t="str">
        <f>_xlfn.XLOOKUP(Table7[[#This Row],[Merged Customer ID]],Table3__3_16[Customer ID],Table3__3_16[Heart Issues])</f>
        <v>No</v>
      </c>
      <c r="F945" s="23" t="str">
        <f>_xlfn.XLOOKUP(Table7[[#This Row],[Merged Customer ID]],Table3__3_16[Customer ID],Table3__3_16[Any Transplants])</f>
        <v>No</v>
      </c>
      <c r="G945" s="23" t="str">
        <f>_xlfn.XLOOKUP(Table7[[#This Row],[Merged Customer ID]],Table3__3_16[Customer ID],Table3__3_16[Cancer history])</f>
        <v>No</v>
      </c>
      <c r="H945" s="23">
        <f>_xlfn.XLOOKUP(Table7[[#This Row],[Merged Customer ID]],Table3__3_16[Customer ID],Table3__3_16[NumberOfMajorSurgeries])</f>
        <v>0</v>
      </c>
      <c r="I945" s="23" t="str">
        <f>_xlfn.XLOOKUP(Table7[[#This Row],[Merged Customer ID]],Table3__3_16[Customer ID],Table3__3_16[smoker])</f>
        <v>No</v>
      </c>
      <c r="J945" s="23" t="str">
        <f>_xlfn.XLOOKUP(Table7[[#This Row],[Merged Customer ID]],Table3__3_16[Customer ID],Table3__3_16[Weight Status])</f>
        <v>Obesity</v>
      </c>
      <c r="K945" s="23" t="str">
        <f>_xlfn.XLOOKUP(Table7[[#This Row],[Merged Customer ID]],Table3__3_16[Customer ID],Table3__3_16[Sugar Status])</f>
        <v>Normal</v>
      </c>
      <c r="L945" s="26">
        <f>_xlfn.XLOOKUP(Table7[[#This Row],[Merged Customer ID]],Table6_20[Merged Customer ID],Table6_20[Date of Birth])</f>
        <v>34535</v>
      </c>
      <c r="M945" s="30">
        <f>_xlfn.XLOOKUP(Table7[[#This Row],[Merged Customer ID]],Table6_20[Merged Customer ID],Table6_20[charges],"0",0)</f>
        <v>11657.81</v>
      </c>
      <c r="N945" s="30" t="str">
        <f>_xlfn.XLOOKUP(Table7[[#This Row],[Merged Customer ID]],Table6_20[Merged Customer ID],Table6_20[Hospital tier])</f>
        <v>tier - 3</v>
      </c>
      <c r="O945" s="30" t="str">
        <f>_xlfn.XLOOKUP(Table7[[#This Row],[Merged Customer ID]],Table6_20[Merged Customer ID],Table6_20[City tier])</f>
        <v>tier - 2</v>
      </c>
      <c r="P945" s="30" t="str">
        <f>_xlfn.XLOOKUP(Table7[[#This Row],[Merged Customer ID]],Table6_20[Merged Customer ID],Table6_20[State ID])</f>
        <v>R1023</v>
      </c>
      <c r="Q945" s="36">
        <f>_xlfn.XLOOKUP(Table7[[#This Row],[Merged Customer ID]],Table6_20[Merged Customer ID],Table6_20[Age])</f>
        <v>28.883333333333333</v>
      </c>
    </row>
    <row r="946" spans="1:17" x14ac:dyDescent="0.35">
      <c r="A946" s="22" t="s">
        <v>1426</v>
      </c>
      <c r="B946" s="22" t="str">
        <f>_xlfn.XLOOKUP(Table7[[#This Row],[Merged Customer ID]],Table2_1[Merged Customer ID],Table2_1[First Name])</f>
        <v>Gusmer</v>
      </c>
      <c r="C946" s="22">
        <f>_xlfn.XLOOKUP(Table7[[#This Row],[Merged Customer ID]],Table3__3_16[Customer ID],Table3__3_16[BMI])</f>
        <v>28.31</v>
      </c>
      <c r="D946" s="22">
        <f>_xlfn.XLOOKUP(Table7[[#This Row],[Merged Customer ID]],Table3__3_16[Customer ID],Table3__3_16[HBA1C])</f>
        <v>5.43</v>
      </c>
      <c r="E946" s="22" t="str">
        <f>_xlfn.XLOOKUP(Table7[[#This Row],[Merged Customer ID]],Table3__3_16[Customer ID],Table3__3_16[Heart Issues])</f>
        <v>Yes</v>
      </c>
      <c r="F946" s="22" t="str">
        <f>_xlfn.XLOOKUP(Table7[[#This Row],[Merged Customer ID]],Table3__3_16[Customer ID],Table3__3_16[Any Transplants])</f>
        <v>No</v>
      </c>
      <c r="G946" s="22" t="str">
        <f>_xlfn.XLOOKUP(Table7[[#This Row],[Merged Customer ID]],Table3__3_16[Customer ID],Table3__3_16[Cancer history])</f>
        <v>No</v>
      </c>
      <c r="H946" s="22">
        <f>_xlfn.XLOOKUP(Table7[[#This Row],[Merged Customer ID]],Table3__3_16[Customer ID],Table3__3_16[NumberOfMajorSurgeries])</f>
        <v>2</v>
      </c>
      <c r="I946" s="22" t="str">
        <f>_xlfn.XLOOKUP(Table7[[#This Row],[Merged Customer ID]],Table3__3_16[Customer ID],Table3__3_16[smoker])</f>
        <v>No</v>
      </c>
      <c r="J946" s="22" t="str">
        <f>_xlfn.XLOOKUP(Table7[[#This Row],[Merged Customer ID]],Table3__3_16[Customer ID],Table3__3_16[Weight Status])</f>
        <v>Overweight</v>
      </c>
      <c r="K946" s="22" t="str">
        <f>_xlfn.XLOOKUP(Table7[[#This Row],[Merged Customer ID]],Table3__3_16[Customer ID],Table3__3_16[Sugar Status])</f>
        <v>Normal</v>
      </c>
      <c r="L946" s="25">
        <f>_xlfn.XLOOKUP(Table7[[#This Row],[Merged Customer ID]],Table6_20[Merged Customer ID],Table6_20[Date of Birth])</f>
        <v>24384</v>
      </c>
      <c r="M946" s="29">
        <f>_xlfn.XLOOKUP(Table7[[#This Row],[Merged Customer ID]],Table6_20[Merged Customer ID],Table6_20[charges],"0",0)</f>
        <v>11657.72</v>
      </c>
      <c r="N946" s="29" t="str">
        <f>_xlfn.XLOOKUP(Table7[[#This Row],[Merged Customer ID]],Table6_20[Merged Customer ID],Table6_20[Hospital tier])</f>
        <v>tier - 3</v>
      </c>
      <c r="O946" s="29" t="str">
        <f>_xlfn.XLOOKUP(Table7[[#This Row],[Merged Customer ID]],Table6_20[Merged Customer ID],Table6_20[City tier])</f>
        <v>tier - 2</v>
      </c>
      <c r="P946" s="29" t="str">
        <f>_xlfn.XLOOKUP(Table7[[#This Row],[Merged Customer ID]],Table6_20[Merged Customer ID],Table6_20[State ID])</f>
        <v>R1024</v>
      </c>
      <c r="Q946" s="35">
        <f>_xlfn.XLOOKUP(Table7[[#This Row],[Merged Customer ID]],Table6_20[Merged Customer ID],Table6_20[Age])</f>
        <v>56.677777777777777</v>
      </c>
    </row>
    <row r="947" spans="1:17" x14ac:dyDescent="0.35">
      <c r="A947" s="23" t="s">
        <v>1425</v>
      </c>
      <c r="B947" s="23" t="str">
        <f>_xlfn.XLOOKUP(Table7[[#This Row],[Merged Customer ID]],Table2_1[Merged Customer ID],Table2_1[First Name])</f>
        <v>Loftus</v>
      </c>
      <c r="C947" s="23">
        <f>_xlfn.XLOOKUP(Table7[[#This Row],[Merged Customer ID]],Table3__3_16[Customer ID],Table3__3_16[BMI])</f>
        <v>38.39</v>
      </c>
      <c r="D947" s="23">
        <f>_xlfn.XLOOKUP(Table7[[#This Row],[Merged Customer ID]],Table3__3_16[Customer ID],Table3__3_16[HBA1C])</f>
        <v>8.33</v>
      </c>
      <c r="E947" s="22" t="str">
        <f>_xlfn.XLOOKUP(Table7[[#This Row],[Merged Customer ID]],Table3__3_16[Customer ID],Table3__3_16[Heart Issues])</f>
        <v>Yes</v>
      </c>
      <c r="F947" s="23" t="str">
        <f>_xlfn.XLOOKUP(Table7[[#This Row],[Merged Customer ID]],Table3__3_16[Customer ID],Table3__3_16[Any Transplants])</f>
        <v>No</v>
      </c>
      <c r="G947" s="23" t="str">
        <f>_xlfn.XLOOKUP(Table7[[#This Row],[Merged Customer ID]],Table3__3_16[Customer ID],Table3__3_16[Cancer history])</f>
        <v>No</v>
      </c>
      <c r="H947" s="23">
        <f>_xlfn.XLOOKUP(Table7[[#This Row],[Merged Customer ID]],Table3__3_16[Customer ID],Table3__3_16[NumberOfMajorSurgeries])</f>
        <v>1</v>
      </c>
      <c r="I947" s="23" t="str">
        <f>_xlfn.XLOOKUP(Table7[[#This Row],[Merged Customer ID]],Table3__3_16[Customer ID],Table3__3_16[smoker])</f>
        <v>No</v>
      </c>
      <c r="J947" s="23" t="str">
        <f>_xlfn.XLOOKUP(Table7[[#This Row],[Merged Customer ID]],Table3__3_16[Customer ID],Table3__3_16[Weight Status])</f>
        <v>Obesity</v>
      </c>
      <c r="K947" s="23" t="str">
        <f>_xlfn.XLOOKUP(Table7[[#This Row],[Merged Customer ID]],Table3__3_16[Customer ID],Table3__3_16[Sugar Status])</f>
        <v>Diabetes</v>
      </c>
      <c r="L947" s="26">
        <f>_xlfn.XLOOKUP(Table7[[#This Row],[Merged Customer ID]],Table6_20[Merged Customer ID],Table6_20[Date of Birth])</f>
        <v>31610</v>
      </c>
      <c r="M947" s="30">
        <f>_xlfn.XLOOKUP(Table7[[#This Row],[Merged Customer ID]],Table6_20[Merged Customer ID],Table6_20[charges],"0",0)</f>
        <v>11625.11</v>
      </c>
      <c r="N947" s="30" t="str">
        <f>_xlfn.XLOOKUP(Table7[[#This Row],[Merged Customer ID]],Table6_20[Merged Customer ID],Table6_20[Hospital tier])</f>
        <v>tier - 3</v>
      </c>
      <c r="O947" s="30" t="str">
        <f>_xlfn.XLOOKUP(Table7[[#This Row],[Merged Customer ID]],Table6_20[Merged Customer ID],Table6_20[City tier])</f>
        <v>tier - 3</v>
      </c>
      <c r="P947" s="30" t="str">
        <f>_xlfn.XLOOKUP(Table7[[#This Row],[Merged Customer ID]],Table6_20[Merged Customer ID],Table6_20[State ID])</f>
        <v>R1022</v>
      </c>
      <c r="Q947" s="36">
        <f>_xlfn.XLOOKUP(Table7[[#This Row],[Merged Customer ID]],Table6_20[Merged Customer ID],Table6_20[Age])</f>
        <v>36.891666666666666</v>
      </c>
    </row>
    <row r="948" spans="1:17" x14ac:dyDescent="0.35">
      <c r="A948" s="22" t="s">
        <v>1424</v>
      </c>
      <c r="B948" s="22" t="str">
        <f>_xlfn.XLOOKUP(Table7[[#This Row],[Merged Customer ID]],Table2_1[Merged Customer ID],Table2_1[First Name])</f>
        <v>Scott</v>
      </c>
      <c r="C948" s="22">
        <f>_xlfn.XLOOKUP(Table7[[#This Row],[Merged Customer ID]],Table3__3_16[Customer ID],Table3__3_16[BMI])</f>
        <v>25.87</v>
      </c>
      <c r="D948" s="22">
        <f>_xlfn.XLOOKUP(Table7[[#This Row],[Merged Customer ID]],Table3__3_16[Customer ID],Table3__3_16[HBA1C])</f>
        <v>5.63</v>
      </c>
      <c r="E948" s="22" t="str">
        <f>_xlfn.XLOOKUP(Table7[[#This Row],[Merged Customer ID]],Table3__3_16[Customer ID],Table3__3_16[Heart Issues])</f>
        <v>Yes</v>
      </c>
      <c r="F948" s="22" t="str">
        <f>_xlfn.XLOOKUP(Table7[[#This Row],[Merged Customer ID]],Table3__3_16[Customer ID],Table3__3_16[Any Transplants])</f>
        <v>No</v>
      </c>
      <c r="G948" s="22" t="str">
        <f>_xlfn.XLOOKUP(Table7[[#This Row],[Merged Customer ID]],Table3__3_16[Customer ID],Table3__3_16[Cancer history])</f>
        <v>No</v>
      </c>
      <c r="H948" s="22">
        <f>_xlfn.XLOOKUP(Table7[[#This Row],[Merged Customer ID]],Table3__3_16[Customer ID],Table3__3_16[NumberOfMajorSurgeries])</f>
        <v>1</v>
      </c>
      <c r="I948" s="22" t="str">
        <f>_xlfn.XLOOKUP(Table7[[#This Row],[Merged Customer ID]],Table3__3_16[Customer ID],Table3__3_16[smoker])</f>
        <v>No</v>
      </c>
      <c r="J948" s="22" t="str">
        <f>_xlfn.XLOOKUP(Table7[[#This Row],[Merged Customer ID]],Table3__3_16[Customer ID],Table3__3_16[Weight Status])</f>
        <v>Overweight</v>
      </c>
      <c r="K948" s="22" t="str">
        <f>_xlfn.XLOOKUP(Table7[[#This Row],[Merged Customer ID]],Table3__3_16[Customer ID],Table3__3_16[Sugar Status])</f>
        <v>Normal</v>
      </c>
      <c r="L948" s="25">
        <f>_xlfn.XLOOKUP(Table7[[#This Row],[Merged Customer ID]],Table6_20[Merged Customer ID],Table6_20[Date of Birth])</f>
        <v>23548</v>
      </c>
      <c r="M948" s="29">
        <f>_xlfn.XLOOKUP(Table7[[#This Row],[Merged Customer ID]],Table6_20[Merged Customer ID],Table6_20[charges],"0",0)</f>
        <v>11602.75</v>
      </c>
      <c r="N948" s="29" t="str">
        <f>_xlfn.XLOOKUP(Table7[[#This Row],[Merged Customer ID]],Table6_20[Merged Customer ID],Table6_20[Hospital tier])</f>
        <v>tier - 3</v>
      </c>
      <c r="O948" s="29" t="str">
        <f>_xlfn.XLOOKUP(Table7[[#This Row],[Merged Customer ID]],Table6_20[Merged Customer ID],Table6_20[City tier])</f>
        <v>tier - 1</v>
      </c>
      <c r="P948" s="29" t="str">
        <f>_xlfn.XLOOKUP(Table7[[#This Row],[Merged Customer ID]],Table6_20[Merged Customer ID],Table6_20[State ID])</f>
        <v>R1020</v>
      </c>
      <c r="Q948" s="35">
        <f>_xlfn.XLOOKUP(Table7[[#This Row],[Merged Customer ID]],Table6_20[Merged Customer ID],Table6_20[Age])</f>
        <v>58.966666666666669</v>
      </c>
    </row>
    <row r="949" spans="1:17" x14ac:dyDescent="0.35">
      <c r="A949" s="23" t="s">
        <v>1423</v>
      </c>
      <c r="B949" s="23" t="str">
        <f>_xlfn.XLOOKUP(Table7[[#This Row],[Merged Customer ID]],Table2_1[Merged Customer ID],Table2_1[First Name])</f>
        <v>Alvarez</v>
      </c>
      <c r="C949" s="23">
        <f>_xlfn.XLOOKUP(Table7[[#This Row],[Merged Customer ID]],Table3__3_16[Customer ID],Table3__3_16[BMI])</f>
        <v>43.7</v>
      </c>
      <c r="D949" s="23">
        <f>_xlfn.XLOOKUP(Table7[[#This Row],[Merged Customer ID]],Table3__3_16[Customer ID],Table3__3_16[HBA1C])</f>
        <v>7.23</v>
      </c>
      <c r="E949" s="22" t="str">
        <f>_xlfn.XLOOKUP(Table7[[#This Row],[Merged Customer ID]],Table3__3_16[Customer ID],Table3__3_16[Heart Issues])</f>
        <v>No</v>
      </c>
      <c r="F949" s="23" t="str">
        <f>_xlfn.XLOOKUP(Table7[[#This Row],[Merged Customer ID]],Table3__3_16[Customer ID],Table3__3_16[Any Transplants])</f>
        <v>No</v>
      </c>
      <c r="G949" s="23" t="str">
        <f>_xlfn.XLOOKUP(Table7[[#This Row],[Merged Customer ID]],Table3__3_16[Customer ID],Table3__3_16[Cancer history])</f>
        <v>No</v>
      </c>
      <c r="H949" s="23">
        <f>_xlfn.XLOOKUP(Table7[[#This Row],[Merged Customer ID]],Table3__3_16[Customer ID],Table3__3_16[NumberOfMajorSurgeries])</f>
        <v>0</v>
      </c>
      <c r="I949" s="23" t="str">
        <f>_xlfn.XLOOKUP(Table7[[#This Row],[Merged Customer ID]],Table3__3_16[Customer ID],Table3__3_16[smoker])</f>
        <v>No</v>
      </c>
      <c r="J949" s="23" t="str">
        <f>_xlfn.XLOOKUP(Table7[[#This Row],[Merged Customer ID]],Table3__3_16[Customer ID],Table3__3_16[Weight Status])</f>
        <v>Obesity</v>
      </c>
      <c r="K949" s="23" t="str">
        <f>_xlfn.XLOOKUP(Table7[[#This Row],[Merged Customer ID]],Table3__3_16[Customer ID],Table3__3_16[Sugar Status])</f>
        <v>Diabetes</v>
      </c>
      <c r="L949" s="26">
        <f>_xlfn.XLOOKUP(Table7[[#This Row],[Merged Customer ID]],Table6_20[Merged Customer ID],Table6_20[Date of Birth])</f>
        <v>24052</v>
      </c>
      <c r="M949" s="30">
        <f>_xlfn.XLOOKUP(Table7[[#This Row],[Merged Customer ID]],Table6_20[Merged Customer ID],Table6_20[charges],"0",0)</f>
        <v>11576.13</v>
      </c>
      <c r="N949" s="30" t="str">
        <f>_xlfn.XLOOKUP(Table7[[#This Row],[Merged Customer ID]],Table6_20[Merged Customer ID],Table6_20[Hospital tier])</f>
        <v>tier - 3</v>
      </c>
      <c r="O949" s="30" t="str">
        <f>_xlfn.XLOOKUP(Table7[[#This Row],[Merged Customer ID]],Table6_20[Merged Customer ID],Table6_20[City tier])</f>
        <v>tier - 3</v>
      </c>
      <c r="P949" s="30" t="str">
        <f>_xlfn.XLOOKUP(Table7[[#This Row],[Merged Customer ID]],Table6_20[Merged Customer ID],Table6_20[State ID])</f>
        <v>R1011</v>
      </c>
      <c r="Q949" s="36">
        <f>_xlfn.XLOOKUP(Table7[[#This Row],[Merged Customer ID]],Table6_20[Merged Customer ID],Table6_20[Age])</f>
        <v>57.588888888888889</v>
      </c>
    </row>
    <row r="950" spans="1:17" x14ac:dyDescent="0.35">
      <c r="A950" s="22" t="s">
        <v>1422</v>
      </c>
      <c r="B950" s="22" t="str">
        <f>_xlfn.XLOOKUP(Table7[[#This Row],[Merged Customer ID]],Table2_1[Merged Customer ID],Table2_1[First Name])</f>
        <v>Petersson</v>
      </c>
      <c r="C950" s="22">
        <f>_xlfn.XLOOKUP(Table7[[#This Row],[Merged Customer ID]],Table3__3_16[Customer ID],Table3__3_16[BMI])</f>
        <v>40.945</v>
      </c>
      <c r="D950" s="22">
        <f>_xlfn.XLOOKUP(Table7[[#This Row],[Merged Customer ID]],Table3__3_16[Customer ID],Table3__3_16[HBA1C])</f>
        <v>10.57</v>
      </c>
      <c r="E950" s="22" t="str">
        <f>_xlfn.XLOOKUP(Table7[[#This Row],[Merged Customer ID]],Table3__3_16[Customer ID],Table3__3_16[Heart Issues])</f>
        <v>No</v>
      </c>
      <c r="F950" s="22" t="str">
        <f>_xlfn.XLOOKUP(Table7[[#This Row],[Merged Customer ID]],Table3__3_16[Customer ID],Table3__3_16[Any Transplants])</f>
        <v>No</v>
      </c>
      <c r="G950" s="22" t="str">
        <f>_xlfn.XLOOKUP(Table7[[#This Row],[Merged Customer ID]],Table3__3_16[Customer ID],Table3__3_16[Cancer history])</f>
        <v>No</v>
      </c>
      <c r="H950" s="22">
        <f>_xlfn.XLOOKUP(Table7[[#This Row],[Merged Customer ID]],Table3__3_16[Customer ID],Table3__3_16[NumberOfMajorSurgeries])</f>
        <v>0</v>
      </c>
      <c r="I950" s="22" t="str">
        <f>_xlfn.XLOOKUP(Table7[[#This Row],[Merged Customer ID]],Table3__3_16[Customer ID],Table3__3_16[smoker])</f>
        <v>No</v>
      </c>
      <c r="J950" s="22" t="str">
        <f>_xlfn.XLOOKUP(Table7[[#This Row],[Merged Customer ID]],Table3__3_16[Customer ID],Table3__3_16[Weight Status])</f>
        <v>Obesity</v>
      </c>
      <c r="K950" s="22" t="str">
        <f>_xlfn.XLOOKUP(Table7[[#This Row],[Merged Customer ID]],Table3__3_16[Customer ID],Table3__3_16[Sugar Status])</f>
        <v>Diabetes</v>
      </c>
      <c r="L950" s="25">
        <f>_xlfn.XLOOKUP(Table7[[#This Row],[Merged Customer ID]],Table6_20[Merged Customer ID],Table6_20[Date of Birth])</f>
        <v>24101</v>
      </c>
      <c r="M950" s="29">
        <f>_xlfn.XLOOKUP(Table7[[#This Row],[Merged Customer ID]],Table6_20[Merged Customer ID],Table6_20[charges],"0",0)</f>
        <v>11566.3</v>
      </c>
      <c r="N950" s="29" t="str">
        <f>_xlfn.XLOOKUP(Table7[[#This Row],[Merged Customer ID]],Table6_20[Merged Customer ID],Table6_20[Hospital tier])</f>
        <v>tier - 3</v>
      </c>
      <c r="O950" s="29" t="str">
        <f>_xlfn.XLOOKUP(Table7[[#This Row],[Merged Customer ID]],Table6_20[Merged Customer ID],Table6_20[City tier])</f>
        <v>tier - 3</v>
      </c>
      <c r="P950" s="29" t="str">
        <f>_xlfn.XLOOKUP(Table7[[#This Row],[Merged Customer ID]],Table6_20[Merged Customer ID],Table6_20[State ID])</f>
        <v>R1016</v>
      </c>
      <c r="Q950" s="35">
        <f>_xlfn.XLOOKUP(Table7[[#This Row],[Merged Customer ID]],Table6_20[Merged Customer ID],Table6_20[Age])</f>
        <v>57.452777777777776</v>
      </c>
    </row>
    <row r="951" spans="1:17" x14ac:dyDescent="0.35">
      <c r="A951" s="23" t="s">
        <v>1421</v>
      </c>
      <c r="B951" s="23" t="str">
        <f>_xlfn.XLOOKUP(Table7[[#This Row],[Merged Customer ID]],Table2_1[Merged Customer ID],Table2_1[First Name])</f>
        <v>Liaw</v>
      </c>
      <c r="C951" s="23">
        <f>_xlfn.XLOOKUP(Table7[[#This Row],[Merged Customer ID]],Table3__3_16[Customer ID],Table3__3_16[BMI])</f>
        <v>27.94</v>
      </c>
      <c r="D951" s="23">
        <f>_xlfn.XLOOKUP(Table7[[#This Row],[Merged Customer ID]],Table3__3_16[Customer ID],Table3__3_16[HBA1C])</f>
        <v>7.92</v>
      </c>
      <c r="E951" s="22" t="str">
        <f>_xlfn.XLOOKUP(Table7[[#This Row],[Merged Customer ID]],Table3__3_16[Customer ID],Table3__3_16[Heart Issues])</f>
        <v>No</v>
      </c>
      <c r="F951" s="23" t="str">
        <f>_xlfn.XLOOKUP(Table7[[#This Row],[Merged Customer ID]],Table3__3_16[Customer ID],Table3__3_16[Any Transplants])</f>
        <v>No</v>
      </c>
      <c r="G951" s="23" t="str">
        <f>_xlfn.XLOOKUP(Table7[[#This Row],[Merged Customer ID]],Table3__3_16[Customer ID],Table3__3_16[Cancer history])</f>
        <v>No</v>
      </c>
      <c r="H951" s="23">
        <f>_xlfn.XLOOKUP(Table7[[#This Row],[Merged Customer ID]],Table3__3_16[Customer ID],Table3__3_16[NumberOfMajorSurgeries])</f>
        <v>0</v>
      </c>
      <c r="I951" s="23" t="str">
        <f>_xlfn.XLOOKUP(Table7[[#This Row],[Merged Customer ID]],Table3__3_16[Customer ID],Table3__3_16[smoker])</f>
        <v>No</v>
      </c>
      <c r="J951" s="23" t="str">
        <f>_xlfn.XLOOKUP(Table7[[#This Row],[Merged Customer ID]],Table3__3_16[Customer ID],Table3__3_16[Weight Status])</f>
        <v>Overweight</v>
      </c>
      <c r="K951" s="23" t="str">
        <f>_xlfn.XLOOKUP(Table7[[#This Row],[Merged Customer ID]],Table3__3_16[Customer ID],Table3__3_16[Sugar Status])</f>
        <v>Diabetes</v>
      </c>
      <c r="L951" s="26">
        <f>_xlfn.XLOOKUP(Table7[[#This Row],[Merged Customer ID]],Table6_20[Merged Customer ID],Table6_20[Date of Birth])</f>
        <v>24042</v>
      </c>
      <c r="M951" s="30">
        <f>_xlfn.XLOOKUP(Table7[[#This Row],[Merged Customer ID]],Table6_20[Merged Customer ID],Table6_20[charges],"0",0)</f>
        <v>11554.22</v>
      </c>
      <c r="N951" s="30" t="str">
        <f>_xlfn.XLOOKUP(Table7[[#This Row],[Merged Customer ID]],Table6_20[Merged Customer ID],Table6_20[Hospital tier])</f>
        <v>tier - 3</v>
      </c>
      <c r="O951" s="30" t="str">
        <f>_xlfn.XLOOKUP(Table7[[#This Row],[Merged Customer ID]],Table6_20[Merged Customer ID],Table6_20[City tier])</f>
        <v>tier - 1</v>
      </c>
      <c r="P951" s="30" t="str">
        <f>_xlfn.XLOOKUP(Table7[[#This Row],[Merged Customer ID]],Table6_20[Merged Customer ID],Table6_20[State ID])</f>
        <v>R1013</v>
      </c>
      <c r="Q951" s="36">
        <f>_xlfn.XLOOKUP(Table7[[#This Row],[Merged Customer ID]],Table6_20[Merged Customer ID],Table6_20[Age])</f>
        <v>57.613888888888887</v>
      </c>
    </row>
    <row r="952" spans="1:17" x14ac:dyDescent="0.35">
      <c r="A952" s="22" t="s">
        <v>1420</v>
      </c>
      <c r="B952" s="22" t="str">
        <f>_xlfn.XLOOKUP(Table7[[#This Row],[Merged Customer ID]],Table2_1[Merged Customer ID],Table2_1[First Name])</f>
        <v>Tripaldi</v>
      </c>
      <c r="C952" s="22">
        <f>_xlfn.XLOOKUP(Table7[[#This Row],[Merged Customer ID]],Table3__3_16[Customer ID],Table3__3_16[BMI])</f>
        <v>31.9</v>
      </c>
      <c r="D952" s="22">
        <f>_xlfn.XLOOKUP(Table7[[#This Row],[Merged Customer ID]],Table3__3_16[Customer ID],Table3__3_16[HBA1C])</f>
        <v>10.119999999999999</v>
      </c>
      <c r="E952" s="22" t="str">
        <f>_xlfn.XLOOKUP(Table7[[#This Row],[Merged Customer ID]],Table3__3_16[Customer ID],Table3__3_16[Heart Issues])</f>
        <v>No</v>
      </c>
      <c r="F952" s="22" t="str">
        <f>_xlfn.XLOOKUP(Table7[[#This Row],[Merged Customer ID]],Table3__3_16[Customer ID],Table3__3_16[Any Transplants])</f>
        <v>No</v>
      </c>
      <c r="G952" s="22" t="str">
        <f>_xlfn.XLOOKUP(Table7[[#This Row],[Merged Customer ID]],Table3__3_16[Customer ID],Table3__3_16[Cancer history])</f>
        <v>No</v>
      </c>
      <c r="H952" s="22">
        <f>_xlfn.XLOOKUP(Table7[[#This Row],[Merged Customer ID]],Table3__3_16[Customer ID],Table3__3_16[NumberOfMajorSurgeries])</f>
        <v>2</v>
      </c>
      <c r="I952" s="22" t="str">
        <f>_xlfn.XLOOKUP(Table7[[#This Row],[Merged Customer ID]],Table3__3_16[Customer ID],Table3__3_16[smoker])</f>
        <v>No</v>
      </c>
      <c r="J952" s="22" t="str">
        <f>_xlfn.XLOOKUP(Table7[[#This Row],[Merged Customer ID]],Table3__3_16[Customer ID],Table3__3_16[Weight Status])</f>
        <v>Obesity</v>
      </c>
      <c r="K952" s="22" t="str">
        <f>_xlfn.XLOOKUP(Table7[[#This Row],[Merged Customer ID]],Table3__3_16[Customer ID],Table3__3_16[Sugar Status])</f>
        <v>Diabetes</v>
      </c>
      <c r="L952" s="25">
        <f>_xlfn.XLOOKUP(Table7[[#This Row],[Merged Customer ID]],Table6_20[Merged Customer ID],Table6_20[Date of Birth])</f>
        <v>26868</v>
      </c>
      <c r="M952" s="29">
        <f>_xlfn.XLOOKUP(Table7[[#This Row],[Merged Customer ID]],Table6_20[Merged Customer ID],Table6_20[charges],"0",0)</f>
        <v>11552.9</v>
      </c>
      <c r="N952" s="29" t="str">
        <f>_xlfn.XLOOKUP(Table7[[#This Row],[Merged Customer ID]],Table6_20[Merged Customer ID],Table6_20[Hospital tier])</f>
        <v>tier - 3</v>
      </c>
      <c r="O952" s="29" t="str">
        <f>_xlfn.XLOOKUP(Table7[[#This Row],[Merged Customer ID]],Table6_20[Merged Customer ID],Table6_20[City tier])</f>
        <v>tier - 2</v>
      </c>
      <c r="P952" s="29" t="str">
        <f>_xlfn.XLOOKUP(Table7[[#This Row],[Merged Customer ID]],Table6_20[Merged Customer ID],Table6_20[State ID])</f>
        <v>R1011</v>
      </c>
      <c r="Q952" s="35">
        <f>_xlfn.XLOOKUP(Table7[[#This Row],[Merged Customer ID]],Table6_20[Merged Customer ID],Table6_20[Age])</f>
        <v>49.875</v>
      </c>
    </row>
    <row r="953" spans="1:17" x14ac:dyDescent="0.35">
      <c r="A953" s="23" t="s">
        <v>1419</v>
      </c>
      <c r="B953" s="23" t="str">
        <f>_xlfn.XLOOKUP(Table7[[#This Row],[Merged Customer ID]],Table2_1[Merged Customer ID],Table2_1[First Name])</f>
        <v>Kelley</v>
      </c>
      <c r="C953" s="23">
        <f>_xlfn.XLOOKUP(Table7[[#This Row],[Merged Customer ID]],Table3__3_16[Customer ID],Table3__3_16[BMI])</f>
        <v>31.64</v>
      </c>
      <c r="D953" s="23">
        <f>_xlfn.XLOOKUP(Table7[[#This Row],[Merged Customer ID]],Table3__3_16[Customer ID],Table3__3_16[HBA1C])</f>
        <v>7.91</v>
      </c>
      <c r="E953" s="22" t="str">
        <f>_xlfn.XLOOKUP(Table7[[#This Row],[Merged Customer ID]],Table3__3_16[Customer ID],Table3__3_16[Heart Issues])</f>
        <v>No</v>
      </c>
      <c r="F953" s="23" t="str">
        <f>_xlfn.XLOOKUP(Table7[[#This Row],[Merged Customer ID]],Table3__3_16[Customer ID],Table3__3_16[Any Transplants])</f>
        <v>No</v>
      </c>
      <c r="G953" s="23" t="str">
        <f>_xlfn.XLOOKUP(Table7[[#This Row],[Merged Customer ID]],Table3__3_16[Customer ID],Table3__3_16[Cancer history])</f>
        <v>No</v>
      </c>
      <c r="H953" s="23">
        <f>_xlfn.XLOOKUP(Table7[[#This Row],[Merged Customer ID]],Table3__3_16[Customer ID],Table3__3_16[NumberOfMajorSurgeries])</f>
        <v>0</v>
      </c>
      <c r="I953" s="23" t="str">
        <f>_xlfn.XLOOKUP(Table7[[#This Row],[Merged Customer ID]],Table3__3_16[Customer ID],Table3__3_16[smoker])</f>
        <v>No</v>
      </c>
      <c r="J953" s="23" t="str">
        <f>_xlfn.XLOOKUP(Table7[[#This Row],[Merged Customer ID]],Table3__3_16[Customer ID],Table3__3_16[Weight Status])</f>
        <v>Obesity</v>
      </c>
      <c r="K953" s="23" t="str">
        <f>_xlfn.XLOOKUP(Table7[[#This Row],[Merged Customer ID]],Table3__3_16[Customer ID],Table3__3_16[Sugar Status])</f>
        <v>Diabetes</v>
      </c>
      <c r="L953" s="26">
        <f>_xlfn.XLOOKUP(Table7[[#This Row],[Merged Customer ID]],Table6_20[Merged Customer ID],Table6_20[Date of Birth])</f>
        <v>26268</v>
      </c>
      <c r="M953" s="30">
        <f>_xlfn.XLOOKUP(Table7[[#This Row],[Merged Customer ID]],Table6_20[Merged Customer ID],Table6_20[charges],"0",0)</f>
        <v>11540.25</v>
      </c>
      <c r="N953" s="30" t="str">
        <f>_xlfn.XLOOKUP(Table7[[#This Row],[Merged Customer ID]],Table6_20[Merged Customer ID],Table6_20[Hospital tier])</f>
        <v>tier - 3</v>
      </c>
      <c r="O953" s="30" t="str">
        <f>_xlfn.XLOOKUP(Table7[[#This Row],[Merged Customer ID]],Table6_20[Merged Customer ID],Table6_20[City tier])</f>
        <v>tier - 1</v>
      </c>
      <c r="P953" s="30" t="str">
        <f>_xlfn.XLOOKUP(Table7[[#This Row],[Merged Customer ID]],Table6_20[Merged Customer ID],Table6_20[State ID])</f>
        <v>R1012</v>
      </c>
      <c r="Q953" s="36">
        <f>_xlfn.XLOOKUP(Table7[[#This Row],[Merged Customer ID]],Table6_20[Merged Customer ID],Table6_20[Age])</f>
        <v>51.519444444444446</v>
      </c>
    </row>
    <row r="954" spans="1:17" x14ac:dyDescent="0.35">
      <c r="A954" s="22" t="s">
        <v>1418</v>
      </c>
      <c r="B954" s="22" t="str">
        <f>_xlfn.XLOOKUP(Table7[[#This Row],[Merged Customer ID]],Table2_1[Merged Customer ID],Table2_1[First Name])</f>
        <v>Endara</v>
      </c>
      <c r="C954" s="22">
        <f>_xlfn.XLOOKUP(Table7[[#This Row],[Merged Customer ID]],Table3__3_16[Customer ID],Table3__3_16[BMI])</f>
        <v>46.7</v>
      </c>
      <c r="D954" s="22">
        <f>_xlfn.XLOOKUP(Table7[[#This Row],[Merged Customer ID]],Table3__3_16[Customer ID],Table3__3_16[HBA1C])</f>
        <v>10.9</v>
      </c>
      <c r="E954" s="22" t="str">
        <f>_xlfn.XLOOKUP(Table7[[#This Row],[Merged Customer ID]],Table3__3_16[Customer ID],Table3__3_16[Heart Issues])</f>
        <v>No</v>
      </c>
      <c r="F954" s="22" t="str">
        <f>_xlfn.XLOOKUP(Table7[[#This Row],[Merged Customer ID]],Table3__3_16[Customer ID],Table3__3_16[Any Transplants])</f>
        <v>No</v>
      </c>
      <c r="G954" s="22" t="str">
        <f>_xlfn.XLOOKUP(Table7[[#This Row],[Merged Customer ID]],Table3__3_16[Customer ID],Table3__3_16[Cancer history])</f>
        <v>No</v>
      </c>
      <c r="H954" s="22">
        <f>_xlfn.XLOOKUP(Table7[[#This Row],[Merged Customer ID]],Table3__3_16[Customer ID],Table3__3_16[NumberOfMajorSurgeries])</f>
        <v>0</v>
      </c>
      <c r="I954" s="22" t="str">
        <f>_xlfn.XLOOKUP(Table7[[#This Row],[Merged Customer ID]],Table3__3_16[Customer ID],Table3__3_16[smoker])</f>
        <v>No</v>
      </c>
      <c r="J954" s="22" t="str">
        <f>_xlfn.XLOOKUP(Table7[[#This Row],[Merged Customer ID]],Table3__3_16[Customer ID],Table3__3_16[Weight Status])</f>
        <v>Obesity</v>
      </c>
      <c r="K954" s="22" t="str">
        <f>_xlfn.XLOOKUP(Table7[[#This Row],[Merged Customer ID]],Table3__3_16[Customer ID],Table3__3_16[Sugar Status])</f>
        <v>Diabetes</v>
      </c>
      <c r="L954" s="25">
        <f>_xlfn.XLOOKUP(Table7[[#This Row],[Merged Customer ID]],Table6_20[Merged Customer ID],Table6_20[Date of Birth])</f>
        <v>25156</v>
      </c>
      <c r="M954" s="29">
        <f>_xlfn.XLOOKUP(Table7[[#This Row],[Merged Customer ID]],Table6_20[Merged Customer ID],Table6_20[charges],"0",0)</f>
        <v>11538.42</v>
      </c>
      <c r="N954" s="29" t="str">
        <f>_xlfn.XLOOKUP(Table7[[#This Row],[Merged Customer ID]],Table6_20[Merged Customer ID],Table6_20[Hospital tier])</f>
        <v>tier - 3</v>
      </c>
      <c r="O954" s="29" t="str">
        <f>_xlfn.XLOOKUP(Table7[[#This Row],[Merged Customer ID]],Table6_20[Merged Customer ID],Table6_20[City tier])</f>
        <v>tier - 1</v>
      </c>
      <c r="P954" s="29" t="str">
        <f>_xlfn.XLOOKUP(Table7[[#This Row],[Merged Customer ID]],Table6_20[Merged Customer ID],Table6_20[State ID])</f>
        <v>R1011</v>
      </c>
      <c r="Q954" s="35">
        <f>_xlfn.XLOOKUP(Table7[[#This Row],[Merged Customer ID]],Table6_20[Merged Customer ID],Table6_20[Age])</f>
        <v>54.56666666666667</v>
      </c>
    </row>
    <row r="955" spans="1:17" x14ac:dyDescent="0.35">
      <c r="A955" s="23" t="s">
        <v>1417</v>
      </c>
      <c r="B955" s="23" t="str">
        <f>_xlfn.XLOOKUP(Table7[[#This Row],[Merged Customer ID]],Table2_1[Merged Customer ID],Table2_1[First Name])</f>
        <v>Valle</v>
      </c>
      <c r="C955" s="23">
        <f>_xlfn.XLOOKUP(Table7[[#This Row],[Merged Customer ID]],Table3__3_16[Customer ID],Table3__3_16[BMI])</f>
        <v>18.335000000000001</v>
      </c>
      <c r="D955" s="23">
        <f>_xlfn.XLOOKUP(Table7[[#This Row],[Merged Customer ID]],Table3__3_16[Customer ID],Table3__3_16[HBA1C])</f>
        <v>11.83</v>
      </c>
      <c r="E955" s="22" t="str">
        <f>_xlfn.XLOOKUP(Table7[[#This Row],[Merged Customer ID]],Table3__3_16[Customer ID],Table3__3_16[Heart Issues])</f>
        <v>No</v>
      </c>
      <c r="F955" s="23" t="str">
        <f>_xlfn.XLOOKUP(Table7[[#This Row],[Merged Customer ID]],Table3__3_16[Customer ID],Table3__3_16[Any Transplants])</f>
        <v>No</v>
      </c>
      <c r="G955" s="23" t="str">
        <f>_xlfn.XLOOKUP(Table7[[#This Row],[Merged Customer ID]],Table3__3_16[Customer ID],Table3__3_16[Cancer history])</f>
        <v>No</v>
      </c>
      <c r="H955" s="23">
        <f>_xlfn.XLOOKUP(Table7[[#This Row],[Merged Customer ID]],Table3__3_16[Customer ID],Table3__3_16[NumberOfMajorSurgeries])</f>
        <v>0</v>
      </c>
      <c r="I955" s="23" t="str">
        <f>_xlfn.XLOOKUP(Table7[[#This Row],[Merged Customer ID]],Table3__3_16[Customer ID],Table3__3_16[smoker])</f>
        <v>No</v>
      </c>
      <c r="J955" s="23" t="str">
        <f>_xlfn.XLOOKUP(Table7[[#This Row],[Merged Customer ID]],Table3__3_16[Customer ID],Table3__3_16[Weight Status])</f>
        <v>Underweight</v>
      </c>
      <c r="K955" s="23" t="str">
        <f>_xlfn.XLOOKUP(Table7[[#This Row],[Merged Customer ID]],Table3__3_16[Customer ID],Table3__3_16[Sugar Status])</f>
        <v>Diabetes</v>
      </c>
      <c r="L955" s="26">
        <f>_xlfn.XLOOKUP(Table7[[#This Row],[Merged Customer ID]],Table6_20[Merged Customer ID],Table6_20[Date of Birth])</f>
        <v>24018</v>
      </c>
      <c r="M955" s="30">
        <f>_xlfn.XLOOKUP(Table7[[#This Row],[Merged Customer ID]],Table6_20[Merged Customer ID],Table6_20[charges],"0",0)</f>
        <v>11534.87</v>
      </c>
      <c r="N955" s="30" t="str">
        <f>_xlfn.XLOOKUP(Table7[[#This Row],[Merged Customer ID]],Table6_20[Merged Customer ID],Table6_20[Hospital tier])</f>
        <v>tier - 3</v>
      </c>
      <c r="O955" s="30" t="str">
        <f>_xlfn.XLOOKUP(Table7[[#This Row],[Merged Customer ID]],Table6_20[Merged Customer ID],Table6_20[City tier])</f>
        <v>tier - 1</v>
      </c>
      <c r="P955" s="30" t="str">
        <f>_xlfn.XLOOKUP(Table7[[#This Row],[Merged Customer ID]],Table6_20[Merged Customer ID],Table6_20[State ID])</f>
        <v>R1017</v>
      </c>
      <c r="Q955" s="36">
        <f>_xlfn.XLOOKUP(Table7[[#This Row],[Merged Customer ID]],Table6_20[Merged Customer ID],Table6_20[Age])</f>
        <v>57.680555555555557</v>
      </c>
    </row>
    <row r="956" spans="1:17" x14ac:dyDescent="0.35">
      <c r="A956" s="22" t="s">
        <v>1416</v>
      </c>
      <c r="B956" s="22" t="str">
        <f>_xlfn.XLOOKUP(Table7[[#This Row],[Merged Customer ID]],Table2_1[Merged Customer ID],Table2_1[First Name])</f>
        <v>Germain</v>
      </c>
      <c r="C956" s="22">
        <f>_xlfn.XLOOKUP(Table7[[#This Row],[Merged Customer ID]],Table3__3_16[Customer ID],Table3__3_16[BMI])</f>
        <v>31.24</v>
      </c>
      <c r="D956" s="22">
        <f>_xlfn.XLOOKUP(Table7[[#This Row],[Merged Customer ID]],Table3__3_16[Customer ID],Table3__3_16[HBA1C])</f>
        <v>7.42</v>
      </c>
      <c r="E956" s="22" t="str">
        <f>_xlfn.XLOOKUP(Table7[[#This Row],[Merged Customer ID]],Table3__3_16[Customer ID],Table3__3_16[Heart Issues])</f>
        <v>Yes</v>
      </c>
      <c r="F956" s="22" t="str">
        <f>_xlfn.XLOOKUP(Table7[[#This Row],[Merged Customer ID]],Table3__3_16[Customer ID],Table3__3_16[Any Transplants])</f>
        <v>No</v>
      </c>
      <c r="G956" s="22" t="str">
        <f>_xlfn.XLOOKUP(Table7[[#This Row],[Merged Customer ID]],Table3__3_16[Customer ID],Table3__3_16[Cancer history])</f>
        <v>No</v>
      </c>
      <c r="H956" s="22">
        <f>_xlfn.XLOOKUP(Table7[[#This Row],[Merged Customer ID]],Table3__3_16[Customer ID],Table3__3_16[NumberOfMajorSurgeries])</f>
        <v>2</v>
      </c>
      <c r="I956" s="22" t="str">
        <f>_xlfn.XLOOKUP(Table7[[#This Row],[Merged Customer ID]],Table3__3_16[Customer ID],Table3__3_16[smoker])</f>
        <v>No</v>
      </c>
      <c r="J956" s="22" t="str">
        <f>_xlfn.XLOOKUP(Table7[[#This Row],[Merged Customer ID]],Table3__3_16[Customer ID],Table3__3_16[Weight Status])</f>
        <v>Obesity</v>
      </c>
      <c r="K956" s="22" t="str">
        <f>_xlfn.XLOOKUP(Table7[[#This Row],[Merged Customer ID]],Table3__3_16[Customer ID],Table3__3_16[Sugar Status])</f>
        <v>Diabetes</v>
      </c>
      <c r="L956" s="25">
        <f>_xlfn.XLOOKUP(Table7[[#This Row],[Merged Customer ID]],Table6_20[Merged Customer ID],Table6_20[Date of Birth])</f>
        <v>25772</v>
      </c>
      <c r="M956" s="29">
        <f>_xlfn.XLOOKUP(Table7[[#This Row],[Merged Customer ID]],Table6_20[Merged Customer ID],Table6_20[charges],"0",0)</f>
        <v>11530.12</v>
      </c>
      <c r="N956" s="29" t="str">
        <f>_xlfn.XLOOKUP(Table7[[#This Row],[Merged Customer ID]],Table6_20[Merged Customer ID],Table6_20[Hospital tier])</f>
        <v>tier - 3</v>
      </c>
      <c r="O956" s="29" t="str">
        <f>_xlfn.XLOOKUP(Table7[[#This Row],[Merged Customer ID]],Table6_20[Merged Customer ID],Table6_20[City tier])</f>
        <v>tier - 1</v>
      </c>
      <c r="P956" s="29" t="str">
        <f>_xlfn.XLOOKUP(Table7[[#This Row],[Merged Customer ID]],Table6_20[Merged Customer ID],Table6_20[State ID])</f>
        <v>R1012</v>
      </c>
      <c r="Q956" s="35">
        <f>_xlfn.XLOOKUP(Table7[[#This Row],[Merged Customer ID]],Table6_20[Merged Customer ID],Table6_20[Age])</f>
        <v>52.875</v>
      </c>
    </row>
    <row r="957" spans="1:17" x14ac:dyDescent="0.35">
      <c r="A957" s="23" t="s">
        <v>1415</v>
      </c>
      <c r="B957" s="23" t="str">
        <f>_xlfn.XLOOKUP(Table7[[#This Row],[Merged Customer ID]],Table2_1[Merged Customer ID],Table2_1[First Name])</f>
        <v>Finecey</v>
      </c>
      <c r="C957" s="23">
        <f>_xlfn.XLOOKUP(Table7[[#This Row],[Merged Customer ID]],Table3__3_16[Customer ID],Table3__3_16[BMI])</f>
        <v>39.22</v>
      </c>
      <c r="D957" s="23">
        <f>_xlfn.XLOOKUP(Table7[[#This Row],[Merged Customer ID]],Table3__3_16[Customer ID],Table3__3_16[HBA1C])</f>
        <v>5.62</v>
      </c>
      <c r="E957" s="22" t="str">
        <f>_xlfn.XLOOKUP(Table7[[#This Row],[Merged Customer ID]],Table3__3_16[Customer ID],Table3__3_16[Heart Issues])</f>
        <v>Yes</v>
      </c>
      <c r="F957" s="23" t="str">
        <f>_xlfn.XLOOKUP(Table7[[#This Row],[Merged Customer ID]],Table3__3_16[Customer ID],Table3__3_16[Any Transplants])</f>
        <v>No</v>
      </c>
      <c r="G957" s="23" t="str">
        <f>_xlfn.XLOOKUP(Table7[[#This Row],[Merged Customer ID]],Table3__3_16[Customer ID],Table3__3_16[Cancer history])</f>
        <v>No</v>
      </c>
      <c r="H957" s="23">
        <f>_xlfn.XLOOKUP(Table7[[#This Row],[Merged Customer ID]],Table3__3_16[Customer ID],Table3__3_16[NumberOfMajorSurgeries])</f>
        <v>1</v>
      </c>
      <c r="I957" s="23" t="str">
        <f>_xlfn.XLOOKUP(Table7[[#This Row],[Merged Customer ID]],Table3__3_16[Customer ID],Table3__3_16[smoker])</f>
        <v>No</v>
      </c>
      <c r="J957" s="23" t="str">
        <f>_xlfn.XLOOKUP(Table7[[#This Row],[Merged Customer ID]],Table3__3_16[Customer ID],Table3__3_16[Weight Status])</f>
        <v>Obesity</v>
      </c>
      <c r="K957" s="23" t="str">
        <f>_xlfn.XLOOKUP(Table7[[#This Row],[Merged Customer ID]],Table3__3_16[Customer ID],Table3__3_16[Sugar Status])</f>
        <v>Normal</v>
      </c>
      <c r="L957" s="26">
        <f>_xlfn.XLOOKUP(Table7[[#This Row],[Merged Customer ID]],Table6_20[Merged Customer ID],Table6_20[Date of Birth])</f>
        <v>32306</v>
      </c>
      <c r="M957" s="30">
        <f>_xlfn.XLOOKUP(Table7[[#This Row],[Merged Customer ID]],Table6_20[Merged Customer ID],Table6_20[charges],"0",0)</f>
        <v>11524.25</v>
      </c>
      <c r="N957" s="30" t="str">
        <f>_xlfn.XLOOKUP(Table7[[#This Row],[Merged Customer ID]],Table6_20[Merged Customer ID],Table6_20[Hospital tier])</f>
        <v>tier - 3</v>
      </c>
      <c r="O957" s="30" t="str">
        <f>_xlfn.XLOOKUP(Table7[[#This Row],[Merged Customer ID]],Table6_20[Merged Customer ID],Table6_20[City tier])</f>
        <v>tier - 1</v>
      </c>
      <c r="P957" s="30" t="str">
        <f>_xlfn.XLOOKUP(Table7[[#This Row],[Merged Customer ID]],Table6_20[Merged Customer ID],Table6_20[State ID])</f>
        <v>R1026</v>
      </c>
      <c r="Q957" s="36">
        <f>_xlfn.XLOOKUP(Table7[[#This Row],[Merged Customer ID]],Table6_20[Merged Customer ID],Table6_20[Age])</f>
        <v>34.988888888888887</v>
      </c>
    </row>
    <row r="958" spans="1:17" x14ac:dyDescent="0.35">
      <c r="A958" s="22" t="s">
        <v>1414</v>
      </c>
      <c r="B958" s="22" t="str">
        <f>_xlfn.XLOOKUP(Table7[[#This Row],[Merged Customer ID]],Table2_1[Merged Customer ID],Table2_1[First Name])</f>
        <v>Mendoza</v>
      </c>
      <c r="C958" s="22">
        <f>_xlfn.XLOOKUP(Table7[[#This Row],[Merged Customer ID]],Table3__3_16[Customer ID],Table3__3_16[BMI])</f>
        <v>24.414999999999999</v>
      </c>
      <c r="D958" s="22">
        <f>_xlfn.XLOOKUP(Table7[[#This Row],[Merged Customer ID]],Table3__3_16[Customer ID],Table3__3_16[HBA1C])</f>
        <v>7.16</v>
      </c>
      <c r="E958" s="22" t="str">
        <f>_xlfn.XLOOKUP(Table7[[#This Row],[Merged Customer ID]],Table3__3_16[Customer ID],Table3__3_16[Heart Issues])</f>
        <v>No</v>
      </c>
      <c r="F958" s="22" t="str">
        <f>_xlfn.XLOOKUP(Table7[[#This Row],[Merged Customer ID]],Table3__3_16[Customer ID],Table3__3_16[Any Transplants])</f>
        <v>No</v>
      </c>
      <c r="G958" s="22" t="str">
        <f>_xlfn.XLOOKUP(Table7[[#This Row],[Merged Customer ID]],Table3__3_16[Customer ID],Table3__3_16[Cancer history])</f>
        <v>No</v>
      </c>
      <c r="H958" s="22">
        <f>_xlfn.XLOOKUP(Table7[[#This Row],[Merged Customer ID]],Table3__3_16[Customer ID],Table3__3_16[NumberOfMajorSurgeries])</f>
        <v>0</v>
      </c>
      <c r="I958" s="22" t="str">
        <f>_xlfn.XLOOKUP(Table7[[#This Row],[Merged Customer ID]],Table3__3_16[Customer ID],Table3__3_16[smoker])</f>
        <v>No</v>
      </c>
      <c r="J958" s="22" t="str">
        <f>_xlfn.XLOOKUP(Table7[[#This Row],[Merged Customer ID]],Table3__3_16[Customer ID],Table3__3_16[Weight Status])</f>
        <v>Normal Weight</v>
      </c>
      <c r="K958" s="22" t="str">
        <f>_xlfn.XLOOKUP(Table7[[#This Row],[Merged Customer ID]],Table3__3_16[Customer ID],Table3__3_16[Sugar Status])</f>
        <v>Diabetes</v>
      </c>
      <c r="L958" s="25">
        <f>_xlfn.XLOOKUP(Table7[[#This Row],[Merged Customer ID]],Table6_20[Merged Customer ID],Table6_20[Date of Birth])</f>
        <v>26286</v>
      </c>
      <c r="M958" s="29">
        <f>_xlfn.XLOOKUP(Table7[[#This Row],[Merged Customer ID]],Table6_20[Merged Customer ID],Table6_20[charges],"0",0)</f>
        <v>11520.1</v>
      </c>
      <c r="N958" s="29" t="str">
        <f>_xlfn.XLOOKUP(Table7[[#This Row],[Merged Customer ID]],Table6_20[Merged Customer ID],Table6_20[Hospital tier])</f>
        <v>tier - 3</v>
      </c>
      <c r="O958" s="29" t="str">
        <f>_xlfn.XLOOKUP(Table7[[#This Row],[Merged Customer ID]],Table6_20[Merged Customer ID],Table6_20[City tier])</f>
        <v>tier - 1</v>
      </c>
      <c r="P958" s="29" t="str">
        <f>_xlfn.XLOOKUP(Table7[[#This Row],[Merged Customer ID]],Table6_20[Merged Customer ID],Table6_20[State ID])</f>
        <v>R1012</v>
      </c>
      <c r="Q958" s="35">
        <f>_xlfn.XLOOKUP(Table7[[#This Row],[Merged Customer ID]],Table6_20[Merged Customer ID],Table6_20[Age])</f>
        <v>51.469444444444441</v>
      </c>
    </row>
    <row r="959" spans="1:17" x14ac:dyDescent="0.35">
      <c r="A959" s="23" t="s">
        <v>1413</v>
      </c>
      <c r="B959" s="23" t="str">
        <f>_xlfn.XLOOKUP(Table7[[#This Row],[Merged Customer ID]],Table2_1[Merged Customer ID],Table2_1[First Name])</f>
        <v>Roe</v>
      </c>
      <c r="C959" s="23">
        <f>_xlfn.XLOOKUP(Table7[[#This Row],[Merged Customer ID]],Table3__3_16[Customer ID],Table3__3_16[BMI])</f>
        <v>32.299999999999997</v>
      </c>
      <c r="D959" s="23">
        <f>_xlfn.XLOOKUP(Table7[[#This Row],[Merged Customer ID]],Table3__3_16[Customer ID],Table3__3_16[HBA1C])</f>
        <v>9.89</v>
      </c>
      <c r="E959" s="22" t="str">
        <f>_xlfn.XLOOKUP(Table7[[#This Row],[Merged Customer ID]],Table3__3_16[Customer ID],Table3__3_16[Heart Issues])</f>
        <v>No</v>
      </c>
      <c r="F959" s="23" t="str">
        <f>_xlfn.XLOOKUP(Table7[[#This Row],[Merged Customer ID]],Table3__3_16[Customer ID],Table3__3_16[Any Transplants])</f>
        <v>No</v>
      </c>
      <c r="G959" s="23" t="str">
        <f>_xlfn.XLOOKUP(Table7[[#This Row],[Merged Customer ID]],Table3__3_16[Customer ID],Table3__3_16[Cancer history])</f>
        <v>No</v>
      </c>
      <c r="H959" s="23">
        <f>_xlfn.XLOOKUP(Table7[[#This Row],[Merged Customer ID]],Table3__3_16[Customer ID],Table3__3_16[NumberOfMajorSurgeries])</f>
        <v>0</v>
      </c>
      <c r="I959" s="23" t="str">
        <f>_xlfn.XLOOKUP(Table7[[#This Row],[Merged Customer ID]],Table3__3_16[Customer ID],Table3__3_16[smoker])</f>
        <v>No</v>
      </c>
      <c r="J959" s="23" t="str">
        <f>_xlfn.XLOOKUP(Table7[[#This Row],[Merged Customer ID]],Table3__3_16[Customer ID],Table3__3_16[Weight Status])</f>
        <v>Obesity</v>
      </c>
      <c r="K959" s="23" t="str">
        <f>_xlfn.XLOOKUP(Table7[[#This Row],[Merged Customer ID]],Table3__3_16[Customer ID],Table3__3_16[Sugar Status])</f>
        <v>Diabetes</v>
      </c>
      <c r="L959" s="26">
        <f>_xlfn.XLOOKUP(Table7[[#This Row],[Merged Customer ID]],Table6_20[Merged Customer ID],Table6_20[Date of Birth])</f>
        <v>25013</v>
      </c>
      <c r="M959" s="30">
        <f>_xlfn.XLOOKUP(Table7[[#This Row],[Merged Customer ID]],Table6_20[Merged Customer ID],Table6_20[charges],"0",0)</f>
        <v>11512.41</v>
      </c>
      <c r="N959" s="30" t="str">
        <f>_xlfn.XLOOKUP(Table7[[#This Row],[Merged Customer ID]],Table6_20[Merged Customer ID],Table6_20[Hospital tier])</f>
        <v>tier - 3</v>
      </c>
      <c r="O959" s="30" t="str">
        <f>_xlfn.XLOOKUP(Table7[[#This Row],[Merged Customer ID]],Table6_20[Merged Customer ID],Table6_20[City tier])</f>
        <v>tier - 1</v>
      </c>
      <c r="P959" s="30" t="str">
        <f>_xlfn.XLOOKUP(Table7[[#This Row],[Merged Customer ID]],Table6_20[Merged Customer ID],Table6_20[State ID])</f>
        <v>R1024</v>
      </c>
      <c r="Q959" s="36">
        <f>_xlfn.XLOOKUP(Table7[[#This Row],[Merged Customer ID]],Table6_20[Merged Customer ID],Table6_20[Age])</f>
        <v>54.955555555555556</v>
      </c>
    </row>
    <row r="960" spans="1:17" x14ac:dyDescent="0.35">
      <c r="A960" s="22" t="s">
        <v>1412</v>
      </c>
      <c r="B960" s="22" t="str">
        <f>_xlfn.XLOOKUP(Table7[[#This Row],[Merged Customer ID]],Table2_1[Merged Customer ID],Table2_1[First Name])</f>
        <v>Webb</v>
      </c>
      <c r="C960" s="22">
        <f>_xlfn.XLOOKUP(Table7[[#This Row],[Merged Customer ID]],Table3__3_16[Customer ID],Table3__3_16[BMI])</f>
        <v>39.94</v>
      </c>
      <c r="D960" s="22">
        <f>_xlfn.XLOOKUP(Table7[[#This Row],[Merged Customer ID]],Table3__3_16[Customer ID],Table3__3_16[HBA1C])</f>
        <v>5.14</v>
      </c>
      <c r="E960" s="22" t="str">
        <f>_xlfn.XLOOKUP(Table7[[#This Row],[Merged Customer ID]],Table3__3_16[Customer ID],Table3__3_16[Heart Issues])</f>
        <v>No</v>
      </c>
      <c r="F960" s="22" t="str">
        <f>_xlfn.XLOOKUP(Table7[[#This Row],[Merged Customer ID]],Table3__3_16[Customer ID],Table3__3_16[Any Transplants])</f>
        <v>No</v>
      </c>
      <c r="G960" s="22" t="str">
        <f>_xlfn.XLOOKUP(Table7[[#This Row],[Merged Customer ID]],Table3__3_16[Customer ID],Table3__3_16[Cancer history])</f>
        <v>No</v>
      </c>
      <c r="H960" s="22">
        <f>_xlfn.XLOOKUP(Table7[[#This Row],[Merged Customer ID]],Table3__3_16[Customer ID],Table3__3_16[NumberOfMajorSurgeries])</f>
        <v>0</v>
      </c>
      <c r="I960" s="22" t="str">
        <f>_xlfn.XLOOKUP(Table7[[#This Row],[Merged Customer ID]],Table3__3_16[Customer ID],Table3__3_16[smoker])</f>
        <v>No</v>
      </c>
      <c r="J960" s="22" t="str">
        <f>_xlfn.XLOOKUP(Table7[[#This Row],[Merged Customer ID]],Table3__3_16[Customer ID],Table3__3_16[Weight Status])</f>
        <v>Obesity</v>
      </c>
      <c r="K960" s="22" t="str">
        <f>_xlfn.XLOOKUP(Table7[[#This Row],[Merged Customer ID]],Table3__3_16[Customer ID],Table3__3_16[Sugar Status])</f>
        <v>Normal</v>
      </c>
      <c r="L960" s="25">
        <f>_xlfn.XLOOKUP(Table7[[#This Row],[Merged Customer ID]],Table6_20[Merged Customer ID],Table6_20[Date of Birth])</f>
        <v>32787</v>
      </c>
      <c r="M960" s="29">
        <f>_xlfn.XLOOKUP(Table7[[#This Row],[Merged Customer ID]],Table6_20[Merged Customer ID],Table6_20[charges],"0",0)</f>
        <v>11511.61</v>
      </c>
      <c r="N960" s="29" t="str">
        <f>_xlfn.XLOOKUP(Table7[[#This Row],[Merged Customer ID]],Table6_20[Merged Customer ID],Table6_20[Hospital tier])</f>
        <v>tier - 3</v>
      </c>
      <c r="O960" s="29" t="str">
        <f>_xlfn.XLOOKUP(Table7[[#This Row],[Merged Customer ID]],Table6_20[Merged Customer ID],Table6_20[City tier])</f>
        <v>tier - 3</v>
      </c>
      <c r="P960" s="29" t="str">
        <f>_xlfn.XLOOKUP(Table7[[#This Row],[Merged Customer ID]],Table6_20[Merged Customer ID],Table6_20[State ID])</f>
        <v>R1026</v>
      </c>
      <c r="Q960" s="35">
        <f>_xlfn.XLOOKUP(Table7[[#This Row],[Merged Customer ID]],Table6_20[Merged Customer ID],Table6_20[Age])</f>
        <v>33.672222222222224</v>
      </c>
    </row>
    <row r="961" spans="1:17" x14ac:dyDescent="0.35">
      <c r="A961" s="23" t="s">
        <v>1411</v>
      </c>
      <c r="B961" s="23" t="str">
        <f>_xlfn.XLOOKUP(Table7[[#This Row],[Merged Customer ID]],Table2_1[Merged Customer ID],Table2_1[First Name])</f>
        <v>Stocker</v>
      </c>
      <c r="C961" s="23">
        <f>_xlfn.XLOOKUP(Table7[[#This Row],[Merged Customer ID]],Table3__3_16[Customer ID],Table3__3_16[BMI])</f>
        <v>30</v>
      </c>
      <c r="D961" s="23">
        <f>_xlfn.XLOOKUP(Table7[[#This Row],[Merged Customer ID]],Table3__3_16[Customer ID],Table3__3_16[HBA1C])</f>
        <v>5.61</v>
      </c>
      <c r="E961" s="22" t="str">
        <f>_xlfn.XLOOKUP(Table7[[#This Row],[Merged Customer ID]],Table3__3_16[Customer ID],Table3__3_16[Heart Issues])</f>
        <v>Yes</v>
      </c>
      <c r="F961" s="23" t="str">
        <f>_xlfn.XLOOKUP(Table7[[#This Row],[Merged Customer ID]],Table3__3_16[Customer ID],Table3__3_16[Any Transplants])</f>
        <v>No</v>
      </c>
      <c r="G961" s="23" t="str">
        <f>_xlfn.XLOOKUP(Table7[[#This Row],[Merged Customer ID]],Table3__3_16[Customer ID],Table3__3_16[Cancer history])</f>
        <v>Yes</v>
      </c>
      <c r="H961" s="23">
        <f>_xlfn.XLOOKUP(Table7[[#This Row],[Merged Customer ID]],Table3__3_16[Customer ID],Table3__3_16[NumberOfMajorSurgeries])</f>
        <v>1</v>
      </c>
      <c r="I961" s="23" t="str">
        <f>_xlfn.XLOOKUP(Table7[[#This Row],[Merged Customer ID]],Table3__3_16[Customer ID],Table3__3_16[smoker])</f>
        <v>No</v>
      </c>
      <c r="J961" s="23" t="str">
        <f>_xlfn.XLOOKUP(Table7[[#This Row],[Merged Customer ID]],Table3__3_16[Customer ID],Table3__3_16[Weight Status])</f>
        <v>Overweight</v>
      </c>
      <c r="K961" s="23" t="str">
        <f>_xlfn.XLOOKUP(Table7[[#This Row],[Merged Customer ID]],Table3__3_16[Customer ID],Table3__3_16[Sugar Status])</f>
        <v>Normal</v>
      </c>
      <c r="L961" s="26">
        <f>_xlfn.XLOOKUP(Table7[[#This Row],[Merged Customer ID]],Table6_20[Merged Customer ID],Table6_20[Date of Birth])</f>
        <v>25426</v>
      </c>
      <c r="M961" s="30">
        <f>_xlfn.XLOOKUP(Table7[[#This Row],[Merged Customer ID]],Table6_20[Merged Customer ID],Table6_20[charges],"0",0)</f>
        <v>11497.69</v>
      </c>
      <c r="N961" s="30" t="str">
        <f>_xlfn.XLOOKUP(Table7[[#This Row],[Merged Customer ID]],Table6_20[Merged Customer ID],Table6_20[Hospital tier])</f>
        <v>tier - 3</v>
      </c>
      <c r="O961" s="30" t="str">
        <f>_xlfn.XLOOKUP(Table7[[#This Row],[Merged Customer ID]],Table6_20[Merged Customer ID],Table6_20[City tier])</f>
        <v>tier - 1</v>
      </c>
      <c r="P961" s="30" t="str">
        <f>_xlfn.XLOOKUP(Table7[[#This Row],[Merged Customer ID]],Table6_20[Merged Customer ID],Table6_20[State ID])</f>
        <v>R1012</v>
      </c>
      <c r="Q961" s="36">
        <f>_xlfn.XLOOKUP(Table7[[#This Row],[Merged Customer ID]],Table6_20[Merged Customer ID],Table6_20[Age])</f>
        <v>53.825000000000003</v>
      </c>
    </row>
    <row r="962" spans="1:17" x14ac:dyDescent="0.35">
      <c r="A962" s="22" t="s">
        <v>1410</v>
      </c>
      <c r="B962" s="22" t="str">
        <f>_xlfn.XLOOKUP(Table7[[#This Row],[Merged Customer ID]],Table2_1[Merged Customer ID],Table2_1[First Name])</f>
        <v>Jacobson</v>
      </c>
      <c r="C962" s="22">
        <f>_xlfn.XLOOKUP(Table7[[#This Row],[Merged Customer ID]],Table3__3_16[Customer ID],Table3__3_16[BMI])</f>
        <v>35.340000000000003</v>
      </c>
      <c r="D962" s="22">
        <f>_xlfn.XLOOKUP(Table7[[#This Row],[Merged Customer ID]],Table3__3_16[Customer ID],Table3__3_16[HBA1C])</f>
        <v>5.51</v>
      </c>
      <c r="E962" s="22" t="str">
        <f>_xlfn.XLOOKUP(Table7[[#This Row],[Merged Customer ID]],Table3__3_16[Customer ID],Table3__3_16[Heart Issues])</f>
        <v>Yes</v>
      </c>
      <c r="F962" s="22" t="str">
        <f>_xlfn.XLOOKUP(Table7[[#This Row],[Merged Customer ID]],Table3__3_16[Customer ID],Table3__3_16[Any Transplants])</f>
        <v>No</v>
      </c>
      <c r="G962" s="22" t="str">
        <f>_xlfn.XLOOKUP(Table7[[#This Row],[Merged Customer ID]],Table3__3_16[Customer ID],Table3__3_16[Cancer history])</f>
        <v>Yes</v>
      </c>
      <c r="H962" s="22">
        <f>_xlfn.XLOOKUP(Table7[[#This Row],[Merged Customer ID]],Table3__3_16[Customer ID],Table3__3_16[NumberOfMajorSurgeries])</f>
        <v>1</v>
      </c>
      <c r="I962" s="22" t="str">
        <f>_xlfn.XLOOKUP(Table7[[#This Row],[Merged Customer ID]],Table3__3_16[Customer ID],Table3__3_16[smoker])</f>
        <v>No</v>
      </c>
      <c r="J962" s="22" t="str">
        <f>_xlfn.XLOOKUP(Table7[[#This Row],[Merged Customer ID]],Table3__3_16[Customer ID],Table3__3_16[Weight Status])</f>
        <v>Obesity</v>
      </c>
      <c r="K962" s="22" t="str">
        <f>_xlfn.XLOOKUP(Table7[[#This Row],[Merged Customer ID]],Table3__3_16[Customer ID],Table3__3_16[Sugar Status])</f>
        <v>Normal</v>
      </c>
      <c r="L962" s="25">
        <f>_xlfn.XLOOKUP(Table7[[#This Row],[Merged Customer ID]],Table6_20[Merged Customer ID],Table6_20[Date of Birth])</f>
        <v>30474</v>
      </c>
      <c r="M962" s="29">
        <f>_xlfn.XLOOKUP(Table7[[#This Row],[Merged Customer ID]],Table6_20[Merged Customer ID],Table6_20[charges],"0",0)</f>
        <v>11492.46</v>
      </c>
      <c r="N962" s="29" t="str">
        <f>_xlfn.XLOOKUP(Table7[[#This Row],[Merged Customer ID]],Table6_20[Merged Customer ID],Table6_20[Hospital tier])</f>
        <v>tier - 3</v>
      </c>
      <c r="O962" s="29" t="str">
        <f>_xlfn.XLOOKUP(Table7[[#This Row],[Merged Customer ID]],Table6_20[Merged Customer ID],Table6_20[City tier])</f>
        <v>tier - 3</v>
      </c>
      <c r="P962" s="29" t="str">
        <f>_xlfn.XLOOKUP(Table7[[#This Row],[Merged Customer ID]],Table6_20[Merged Customer ID],Table6_20[State ID])</f>
        <v>R1026</v>
      </c>
      <c r="Q962" s="35">
        <f>_xlfn.XLOOKUP(Table7[[#This Row],[Merged Customer ID]],Table6_20[Merged Customer ID],Table6_20[Age])</f>
        <v>40.00277777777778</v>
      </c>
    </row>
    <row r="963" spans="1:17" x14ac:dyDescent="0.35">
      <c r="A963" s="23" t="s">
        <v>1409</v>
      </c>
      <c r="B963" s="23" t="str">
        <f>_xlfn.XLOOKUP(Table7[[#This Row],[Merged Customer ID]],Table2_1[Merged Customer ID],Table2_1[First Name])</f>
        <v>Shaw</v>
      </c>
      <c r="C963" s="23">
        <f>_xlfn.XLOOKUP(Table7[[#This Row],[Merged Customer ID]],Table3__3_16[Customer ID],Table3__3_16[BMI])</f>
        <v>32.204999999999998</v>
      </c>
      <c r="D963" s="23">
        <f>_xlfn.XLOOKUP(Table7[[#This Row],[Merged Customer ID]],Table3__3_16[Customer ID],Table3__3_16[HBA1C])</f>
        <v>8.3800000000000008</v>
      </c>
      <c r="E963" s="22" t="str">
        <f>_xlfn.XLOOKUP(Table7[[#This Row],[Merged Customer ID]],Table3__3_16[Customer ID],Table3__3_16[Heart Issues])</f>
        <v>Yes</v>
      </c>
      <c r="F963" s="23" t="str">
        <f>_xlfn.XLOOKUP(Table7[[#This Row],[Merged Customer ID]],Table3__3_16[Customer ID],Table3__3_16[Any Transplants])</f>
        <v>No</v>
      </c>
      <c r="G963" s="23" t="str">
        <f>_xlfn.XLOOKUP(Table7[[#This Row],[Merged Customer ID]],Table3__3_16[Customer ID],Table3__3_16[Cancer history])</f>
        <v>No</v>
      </c>
      <c r="H963" s="23">
        <f>_xlfn.XLOOKUP(Table7[[#This Row],[Merged Customer ID]],Table3__3_16[Customer ID],Table3__3_16[NumberOfMajorSurgeries])</f>
        <v>2</v>
      </c>
      <c r="I963" s="23" t="str">
        <f>_xlfn.XLOOKUP(Table7[[#This Row],[Merged Customer ID]],Table3__3_16[Customer ID],Table3__3_16[smoker])</f>
        <v>No</v>
      </c>
      <c r="J963" s="23" t="str">
        <f>_xlfn.XLOOKUP(Table7[[#This Row],[Merged Customer ID]],Table3__3_16[Customer ID],Table3__3_16[Weight Status])</f>
        <v>Obesity</v>
      </c>
      <c r="K963" s="23" t="str">
        <f>_xlfn.XLOOKUP(Table7[[#This Row],[Merged Customer ID]],Table3__3_16[Customer ID],Table3__3_16[Sugar Status])</f>
        <v>Diabetes</v>
      </c>
      <c r="L963" s="26">
        <f>_xlfn.XLOOKUP(Table7[[#This Row],[Merged Customer ID]],Table6_20[Merged Customer ID],Table6_20[Date of Birth])</f>
        <v>25854</v>
      </c>
      <c r="M963" s="30">
        <f>_xlfn.XLOOKUP(Table7[[#This Row],[Merged Customer ID]],Table6_20[Merged Customer ID],Table6_20[charges],"0",0)</f>
        <v>11488.32</v>
      </c>
      <c r="N963" s="30" t="str">
        <f>_xlfn.XLOOKUP(Table7[[#This Row],[Merged Customer ID]],Table6_20[Merged Customer ID],Table6_20[Hospital tier])</f>
        <v>tier - 3</v>
      </c>
      <c r="O963" s="30" t="str">
        <f>_xlfn.XLOOKUP(Table7[[#This Row],[Merged Customer ID]],Table6_20[Merged Customer ID],Table6_20[City tier])</f>
        <v>tier - 1</v>
      </c>
      <c r="P963" s="30" t="str">
        <f>_xlfn.XLOOKUP(Table7[[#This Row],[Merged Customer ID]],Table6_20[Merged Customer ID],Table6_20[State ID])</f>
        <v>R1014</v>
      </c>
      <c r="Q963" s="36">
        <f>_xlfn.XLOOKUP(Table7[[#This Row],[Merged Customer ID]],Table6_20[Merged Customer ID],Table6_20[Age])</f>
        <v>52.652777777777779</v>
      </c>
    </row>
    <row r="964" spans="1:17" x14ac:dyDescent="0.35">
      <c r="A964" s="22" t="s">
        <v>1408</v>
      </c>
      <c r="B964" s="22" t="str">
        <f>_xlfn.XLOOKUP(Table7[[#This Row],[Merged Customer ID]],Table2_1[Merged Customer ID],Table2_1[First Name])</f>
        <v>Goodwin</v>
      </c>
      <c r="C964" s="22">
        <f>_xlfn.XLOOKUP(Table7[[#This Row],[Merged Customer ID]],Table3__3_16[Customer ID],Table3__3_16[BMI])</f>
        <v>33.880000000000003</v>
      </c>
      <c r="D964" s="22">
        <f>_xlfn.XLOOKUP(Table7[[#This Row],[Merged Customer ID]],Table3__3_16[Customer ID],Table3__3_16[HBA1C])</f>
        <v>4.68</v>
      </c>
      <c r="E964" s="22" t="str">
        <f>_xlfn.XLOOKUP(Table7[[#This Row],[Merged Customer ID]],Table3__3_16[Customer ID],Table3__3_16[Heart Issues])</f>
        <v>No</v>
      </c>
      <c r="F964" s="22" t="str">
        <f>_xlfn.XLOOKUP(Table7[[#This Row],[Merged Customer ID]],Table3__3_16[Customer ID],Table3__3_16[Any Transplants])</f>
        <v>Yes</v>
      </c>
      <c r="G964" s="22" t="str">
        <f>_xlfn.XLOOKUP(Table7[[#This Row],[Merged Customer ID]],Table3__3_16[Customer ID],Table3__3_16[Cancer history])</f>
        <v>No</v>
      </c>
      <c r="H964" s="22">
        <f>_xlfn.XLOOKUP(Table7[[#This Row],[Merged Customer ID]],Table3__3_16[Customer ID],Table3__3_16[NumberOfMajorSurgeries])</f>
        <v>1</v>
      </c>
      <c r="I964" s="22" t="str">
        <f>_xlfn.XLOOKUP(Table7[[#This Row],[Merged Customer ID]],Table3__3_16[Customer ID],Table3__3_16[smoker])</f>
        <v>No</v>
      </c>
      <c r="J964" s="22" t="str">
        <f>_xlfn.XLOOKUP(Table7[[#This Row],[Merged Customer ID]],Table3__3_16[Customer ID],Table3__3_16[Weight Status])</f>
        <v>Obesity</v>
      </c>
      <c r="K964" s="22" t="str">
        <f>_xlfn.XLOOKUP(Table7[[#This Row],[Merged Customer ID]],Table3__3_16[Customer ID],Table3__3_16[Sugar Status])</f>
        <v>Normal</v>
      </c>
      <c r="L964" s="25">
        <f>_xlfn.XLOOKUP(Table7[[#This Row],[Merged Customer ID]],Table6_20[Merged Customer ID],Table6_20[Date of Birth])</f>
        <v>38240</v>
      </c>
      <c r="M964" s="29">
        <f>_xlfn.XLOOKUP(Table7[[#This Row],[Merged Customer ID]],Table6_20[Merged Customer ID],Table6_20[charges],"0",0)</f>
        <v>11482.63</v>
      </c>
      <c r="N964" s="29" t="str">
        <f>_xlfn.XLOOKUP(Table7[[#This Row],[Merged Customer ID]],Table6_20[Merged Customer ID],Table6_20[Hospital tier])</f>
        <v>tier - 3</v>
      </c>
      <c r="O964" s="29" t="str">
        <f>_xlfn.XLOOKUP(Table7[[#This Row],[Merged Customer ID]],Table6_20[Merged Customer ID],Table6_20[City tier])</f>
        <v>tier - 2</v>
      </c>
      <c r="P964" s="29" t="str">
        <f>_xlfn.XLOOKUP(Table7[[#This Row],[Merged Customer ID]],Table6_20[Merged Customer ID],Table6_20[State ID])</f>
        <v>R1013</v>
      </c>
      <c r="Q964" s="35">
        <f>_xlfn.XLOOKUP(Table7[[#This Row],[Merged Customer ID]],Table6_20[Merged Customer ID],Table6_20[Age])</f>
        <v>18.744444444444444</v>
      </c>
    </row>
    <row r="965" spans="1:17" x14ac:dyDescent="0.35">
      <c r="A965" s="23" t="s">
        <v>1407</v>
      </c>
      <c r="B965" s="23" t="str">
        <f>_xlfn.XLOOKUP(Table7[[#This Row],[Merged Customer ID]],Table2_1[Merged Customer ID],Table2_1[First Name])</f>
        <v>Brock</v>
      </c>
      <c r="C965" s="23">
        <f>_xlfn.XLOOKUP(Table7[[#This Row],[Merged Customer ID]],Table3__3_16[Customer ID],Table3__3_16[BMI])</f>
        <v>26.63</v>
      </c>
      <c r="D965" s="23">
        <f>_xlfn.XLOOKUP(Table7[[#This Row],[Merged Customer ID]],Table3__3_16[Customer ID],Table3__3_16[HBA1C])</f>
        <v>4.3600000000000003</v>
      </c>
      <c r="E965" s="22" t="str">
        <f>_xlfn.XLOOKUP(Table7[[#This Row],[Merged Customer ID]],Table3__3_16[Customer ID],Table3__3_16[Heart Issues])</f>
        <v>Yes</v>
      </c>
      <c r="F965" s="23" t="str">
        <f>_xlfn.XLOOKUP(Table7[[#This Row],[Merged Customer ID]],Table3__3_16[Customer ID],Table3__3_16[Any Transplants])</f>
        <v>No</v>
      </c>
      <c r="G965" s="23" t="str">
        <f>_xlfn.XLOOKUP(Table7[[#This Row],[Merged Customer ID]],Table3__3_16[Customer ID],Table3__3_16[Cancer history])</f>
        <v>No</v>
      </c>
      <c r="H965" s="23">
        <f>_xlfn.XLOOKUP(Table7[[#This Row],[Merged Customer ID]],Table3__3_16[Customer ID],Table3__3_16[NumberOfMajorSurgeries])</f>
        <v>2</v>
      </c>
      <c r="I965" s="23" t="str">
        <f>_xlfn.XLOOKUP(Table7[[#This Row],[Merged Customer ID]],Table3__3_16[Customer ID],Table3__3_16[smoker])</f>
        <v>No</v>
      </c>
      <c r="J965" s="23" t="str">
        <f>_xlfn.XLOOKUP(Table7[[#This Row],[Merged Customer ID]],Table3__3_16[Customer ID],Table3__3_16[Weight Status])</f>
        <v>Overweight</v>
      </c>
      <c r="K965" s="23" t="str">
        <f>_xlfn.XLOOKUP(Table7[[#This Row],[Merged Customer ID]],Table3__3_16[Customer ID],Table3__3_16[Sugar Status])</f>
        <v>Normal</v>
      </c>
      <c r="L965" s="26">
        <f>_xlfn.XLOOKUP(Table7[[#This Row],[Merged Customer ID]],Table6_20[Merged Customer ID],Table6_20[Date of Birth])</f>
        <v>24357</v>
      </c>
      <c r="M965" s="30">
        <f>_xlfn.XLOOKUP(Table7[[#This Row],[Merged Customer ID]],Table6_20[Merged Customer ID],Table6_20[charges],"0",0)</f>
        <v>11478.14</v>
      </c>
      <c r="N965" s="30" t="str">
        <f>_xlfn.XLOOKUP(Table7[[#This Row],[Merged Customer ID]],Table6_20[Merged Customer ID],Table6_20[Hospital tier])</f>
        <v>tier - 3</v>
      </c>
      <c r="O965" s="30" t="str">
        <f>_xlfn.XLOOKUP(Table7[[#This Row],[Merged Customer ID]],Table6_20[Merged Customer ID],Table6_20[City tier])</f>
        <v>tier - 2</v>
      </c>
      <c r="P965" s="30" t="str">
        <f>_xlfn.XLOOKUP(Table7[[#This Row],[Merged Customer ID]],Table6_20[Merged Customer ID],Table6_20[State ID])</f>
        <v>R1025</v>
      </c>
      <c r="Q965" s="36">
        <f>_xlfn.XLOOKUP(Table7[[#This Row],[Merged Customer ID]],Table6_20[Merged Customer ID],Table6_20[Age])</f>
        <v>56.75277777777778</v>
      </c>
    </row>
    <row r="966" spans="1:17" x14ac:dyDescent="0.35">
      <c r="A966" s="22" t="s">
        <v>1406</v>
      </c>
      <c r="B966" s="22" t="str">
        <f>_xlfn.XLOOKUP(Table7[[#This Row],[Merged Customer ID]],Table2_1[Merged Customer ID],Table2_1[First Name])</f>
        <v>Papp</v>
      </c>
      <c r="C966" s="22">
        <f>_xlfn.XLOOKUP(Table7[[#This Row],[Merged Customer ID]],Table3__3_16[Customer ID],Table3__3_16[BMI])</f>
        <v>28.7</v>
      </c>
      <c r="D966" s="22">
        <f>_xlfn.XLOOKUP(Table7[[#This Row],[Merged Customer ID]],Table3__3_16[Customer ID],Table3__3_16[HBA1C])</f>
        <v>7.74</v>
      </c>
      <c r="E966" s="22" t="str">
        <f>_xlfn.XLOOKUP(Table7[[#This Row],[Merged Customer ID]],Table3__3_16[Customer ID],Table3__3_16[Heart Issues])</f>
        <v>No</v>
      </c>
      <c r="F966" s="22" t="str">
        <f>_xlfn.XLOOKUP(Table7[[#This Row],[Merged Customer ID]],Table3__3_16[Customer ID],Table3__3_16[Any Transplants])</f>
        <v>No</v>
      </c>
      <c r="G966" s="22" t="str">
        <f>_xlfn.XLOOKUP(Table7[[#This Row],[Merged Customer ID]],Table3__3_16[Customer ID],Table3__3_16[Cancer history])</f>
        <v>No</v>
      </c>
      <c r="H966" s="22">
        <f>_xlfn.XLOOKUP(Table7[[#This Row],[Merged Customer ID]],Table3__3_16[Customer ID],Table3__3_16[NumberOfMajorSurgeries])</f>
        <v>0</v>
      </c>
      <c r="I966" s="22" t="str">
        <f>_xlfn.XLOOKUP(Table7[[#This Row],[Merged Customer ID]],Table3__3_16[Customer ID],Table3__3_16[smoker])</f>
        <v>No</v>
      </c>
      <c r="J966" s="22" t="str">
        <f>_xlfn.XLOOKUP(Table7[[#This Row],[Merged Customer ID]],Table3__3_16[Customer ID],Table3__3_16[Weight Status])</f>
        <v>Overweight</v>
      </c>
      <c r="K966" s="22" t="str">
        <f>_xlfn.XLOOKUP(Table7[[#This Row],[Merged Customer ID]],Table3__3_16[Customer ID],Table3__3_16[Sugar Status])</f>
        <v>Diabetes</v>
      </c>
      <c r="L966" s="25">
        <f>_xlfn.XLOOKUP(Table7[[#This Row],[Merged Customer ID]],Table6_20[Merged Customer ID],Table6_20[Date of Birth])</f>
        <v>23916</v>
      </c>
      <c r="M966" s="29">
        <f>_xlfn.XLOOKUP(Table7[[#This Row],[Merged Customer ID]],Table6_20[Merged Customer ID],Table6_20[charges],"0",0)</f>
        <v>11455.28</v>
      </c>
      <c r="N966" s="29" t="str">
        <f>_xlfn.XLOOKUP(Table7[[#This Row],[Merged Customer ID]],Table6_20[Merged Customer ID],Table6_20[Hospital tier])</f>
        <v>tier - 3</v>
      </c>
      <c r="O966" s="29" t="str">
        <f>_xlfn.XLOOKUP(Table7[[#This Row],[Merged Customer ID]],Table6_20[Merged Customer ID],Table6_20[City tier])</f>
        <v>tier - 2</v>
      </c>
      <c r="P966" s="29" t="str">
        <f>_xlfn.XLOOKUP(Table7[[#This Row],[Merged Customer ID]],Table6_20[Merged Customer ID],Table6_20[State ID])</f>
        <v>R1011</v>
      </c>
      <c r="Q966" s="35">
        <f>_xlfn.XLOOKUP(Table7[[#This Row],[Merged Customer ID]],Table6_20[Merged Customer ID],Table6_20[Age])</f>
        <v>57.958333333333336</v>
      </c>
    </row>
    <row r="967" spans="1:17" x14ac:dyDescent="0.35">
      <c r="A967" s="23" t="s">
        <v>1405</v>
      </c>
      <c r="B967" s="23" t="str">
        <f>_xlfn.XLOOKUP(Table7[[#This Row],[Merged Customer ID]],Table2_1[Merged Customer ID],Table2_1[First Name])</f>
        <v>Siragusa</v>
      </c>
      <c r="C967" s="23">
        <f>_xlfn.XLOOKUP(Table7[[#This Row],[Merged Customer ID]],Table3__3_16[Customer ID],Table3__3_16[BMI])</f>
        <v>25.65</v>
      </c>
      <c r="D967" s="23">
        <f>_xlfn.XLOOKUP(Table7[[#This Row],[Merged Customer ID]],Table3__3_16[Customer ID],Table3__3_16[HBA1C])</f>
        <v>4.05</v>
      </c>
      <c r="E967" s="22" t="str">
        <f>_xlfn.XLOOKUP(Table7[[#This Row],[Merged Customer ID]],Table3__3_16[Customer ID],Table3__3_16[Heart Issues])</f>
        <v>Yes</v>
      </c>
      <c r="F967" s="23" t="str">
        <f>_xlfn.XLOOKUP(Table7[[#This Row],[Merged Customer ID]],Table3__3_16[Customer ID],Table3__3_16[Any Transplants])</f>
        <v>No</v>
      </c>
      <c r="G967" s="23" t="str">
        <f>_xlfn.XLOOKUP(Table7[[#This Row],[Merged Customer ID]],Table3__3_16[Customer ID],Table3__3_16[Cancer history])</f>
        <v>No</v>
      </c>
      <c r="H967" s="23">
        <f>_xlfn.XLOOKUP(Table7[[#This Row],[Merged Customer ID]],Table3__3_16[Customer ID],Table3__3_16[NumberOfMajorSurgeries])</f>
        <v>2</v>
      </c>
      <c r="I967" s="23" t="str">
        <f>_xlfn.XLOOKUP(Table7[[#This Row],[Merged Customer ID]],Table3__3_16[Customer ID],Table3__3_16[smoker])</f>
        <v>No</v>
      </c>
      <c r="J967" s="23" t="str">
        <f>_xlfn.XLOOKUP(Table7[[#This Row],[Merged Customer ID]],Table3__3_16[Customer ID],Table3__3_16[Weight Status])</f>
        <v>Overweight</v>
      </c>
      <c r="K967" s="23" t="str">
        <f>_xlfn.XLOOKUP(Table7[[#This Row],[Merged Customer ID]],Table3__3_16[Customer ID],Table3__3_16[Sugar Status])</f>
        <v>Normal</v>
      </c>
      <c r="L967" s="26">
        <f>_xlfn.XLOOKUP(Table7[[#This Row],[Merged Customer ID]],Table6_20[Merged Customer ID],Table6_20[Date of Birth])</f>
        <v>24272</v>
      </c>
      <c r="M967" s="30">
        <f>_xlfn.XLOOKUP(Table7[[#This Row],[Merged Customer ID]],Table6_20[Merged Customer ID],Table6_20[charges],"0",0)</f>
        <v>11454.02</v>
      </c>
      <c r="N967" s="30" t="str">
        <f>_xlfn.XLOOKUP(Table7[[#This Row],[Merged Customer ID]],Table6_20[Merged Customer ID],Table6_20[Hospital tier])</f>
        <v>tier - 3</v>
      </c>
      <c r="O967" s="30" t="str">
        <f>_xlfn.XLOOKUP(Table7[[#This Row],[Merged Customer ID]],Table6_20[Merged Customer ID],Table6_20[City tier])</f>
        <v>tier - 1</v>
      </c>
      <c r="P967" s="30" t="str">
        <f>_xlfn.XLOOKUP(Table7[[#This Row],[Merged Customer ID]],Table6_20[Merged Customer ID],Table6_20[State ID])</f>
        <v>R1012</v>
      </c>
      <c r="Q967" s="36">
        <f>_xlfn.XLOOKUP(Table7[[#This Row],[Merged Customer ID]],Table6_20[Merged Customer ID],Table6_20[Age])</f>
        <v>56.983333333333334</v>
      </c>
    </row>
    <row r="968" spans="1:17" x14ac:dyDescent="0.35">
      <c r="A968" s="22" t="s">
        <v>1404</v>
      </c>
      <c r="B968" s="22" t="str">
        <f>_xlfn.XLOOKUP(Table7[[#This Row],[Merged Customer ID]],Table2_1[Merged Customer ID],Table2_1[First Name])</f>
        <v>Pizarro</v>
      </c>
      <c r="C968" s="22">
        <f>_xlfn.XLOOKUP(Table7[[#This Row],[Merged Customer ID]],Table3__3_16[Customer ID],Table3__3_16[BMI])</f>
        <v>36.384999999999998</v>
      </c>
      <c r="D968" s="22">
        <f>_xlfn.XLOOKUP(Table7[[#This Row],[Merged Customer ID]],Table3__3_16[Customer ID],Table3__3_16[HBA1C])</f>
        <v>11.49</v>
      </c>
      <c r="E968" s="22" t="str">
        <f>_xlfn.XLOOKUP(Table7[[#This Row],[Merged Customer ID]],Table3__3_16[Customer ID],Table3__3_16[Heart Issues])</f>
        <v>No</v>
      </c>
      <c r="F968" s="22" t="str">
        <f>_xlfn.XLOOKUP(Table7[[#This Row],[Merged Customer ID]],Table3__3_16[Customer ID],Table3__3_16[Any Transplants])</f>
        <v>No</v>
      </c>
      <c r="G968" s="22" t="str">
        <f>_xlfn.XLOOKUP(Table7[[#This Row],[Merged Customer ID]],Table3__3_16[Customer ID],Table3__3_16[Cancer history])</f>
        <v>No</v>
      </c>
      <c r="H968" s="22">
        <f>_xlfn.XLOOKUP(Table7[[#This Row],[Merged Customer ID]],Table3__3_16[Customer ID],Table3__3_16[NumberOfMajorSurgeries])</f>
        <v>0</v>
      </c>
      <c r="I968" s="22" t="str">
        <f>_xlfn.XLOOKUP(Table7[[#This Row],[Merged Customer ID]],Table3__3_16[Customer ID],Table3__3_16[smoker])</f>
        <v>No</v>
      </c>
      <c r="J968" s="22" t="str">
        <f>_xlfn.XLOOKUP(Table7[[#This Row],[Merged Customer ID]],Table3__3_16[Customer ID],Table3__3_16[Weight Status])</f>
        <v>Obesity</v>
      </c>
      <c r="K968" s="22" t="str">
        <f>_xlfn.XLOOKUP(Table7[[#This Row],[Merged Customer ID]],Table3__3_16[Customer ID],Table3__3_16[Sugar Status])</f>
        <v>Diabetes</v>
      </c>
      <c r="L968" s="25">
        <f>_xlfn.XLOOKUP(Table7[[#This Row],[Merged Customer ID]],Table6_20[Merged Customer ID],Table6_20[Date of Birth])</f>
        <v>26188</v>
      </c>
      <c r="M968" s="29">
        <f>_xlfn.XLOOKUP(Table7[[#This Row],[Merged Customer ID]],Table6_20[Merged Customer ID],Table6_20[charges],"0",0)</f>
        <v>11436.74</v>
      </c>
      <c r="N968" s="29" t="str">
        <f>_xlfn.XLOOKUP(Table7[[#This Row],[Merged Customer ID]],Table6_20[Merged Customer ID],Table6_20[Hospital tier])</f>
        <v>tier - 3</v>
      </c>
      <c r="O968" s="29" t="str">
        <f>_xlfn.XLOOKUP(Table7[[#This Row],[Merged Customer ID]],Table6_20[Merged Customer ID],Table6_20[City tier])</f>
        <v>tier - 3</v>
      </c>
      <c r="P968" s="29" t="str">
        <f>_xlfn.XLOOKUP(Table7[[#This Row],[Merged Customer ID]],Table6_20[Merged Customer ID],Table6_20[State ID])</f>
        <v>R1012</v>
      </c>
      <c r="Q968" s="35">
        <f>_xlfn.XLOOKUP(Table7[[#This Row],[Merged Customer ID]],Table6_20[Merged Customer ID],Table6_20[Age])</f>
        <v>51.738888888888887</v>
      </c>
    </row>
    <row r="969" spans="1:17" x14ac:dyDescent="0.35">
      <c r="A969" s="23" t="s">
        <v>1403</v>
      </c>
      <c r="B969" s="23" t="str">
        <f>_xlfn.XLOOKUP(Table7[[#This Row],[Merged Customer ID]],Table2_1[Merged Customer ID],Table2_1[First Name])</f>
        <v>Strange</v>
      </c>
      <c r="C969" s="23">
        <f>_xlfn.XLOOKUP(Table7[[#This Row],[Merged Customer ID]],Table3__3_16[Customer ID],Table3__3_16[BMI])</f>
        <v>34.69</v>
      </c>
      <c r="D969" s="23">
        <f>_xlfn.XLOOKUP(Table7[[#This Row],[Merged Customer ID]],Table3__3_16[Customer ID],Table3__3_16[HBA1C])</f>
        <v>5.65</v>
      </c>
      <c r="E969" s="22" t="str">
        <f>_xlfn.XLOOKUP(Table7[[#This Row],[Merged Customer ID]],Table3__3_16[Customer ID],Table3__3_16[Heart Issues])</f>
        <v>No</v>
      </c>
      <c r="F969" s="23" t="str">
        <f>_xlfn.XLOOKUP(Table7[[#This Row],[Merged Customer ID]],Table3__3_16[Customer ID],Table3__3_16[Any Transplants])</f>
        <v>No</v>
      </c>
      <c r="G969" s="23" t="str">
        <f>_xlfn.XLOOKUP(Table7[[#This Row],[Merged Customer ID]],Table3__3_16[Customer ID],Table3__3_16[Cancer history])</f>
        <v>No</v>
      </c>
      <c r="H969" s="23">
        <f>_xlfn.XLOOKUP(Table7[[#This Row],[Merged Customer ID]],Table3__3_16[Customer ID],Table3__3_16[NumberOfMajorSurgeries])</f>
        <v>0</v>
      </c>
      <c r="I969" s="23" t="str">
        <f>_xlfn.XLOOKUP(Table7[[#This Row],[Merged Customer ID]],Table3__3_16[Customer ID],Table3__3_16[smoker])</f>
        <v>No</v>
      </c>
      <c r="J969" s="23" t="str">
        <f>_xlfn.XLOOKUP(Table7[[#This Row],[Merged Customer ID]],Table3__3_16[Customer ID],Table3__3_16[Weight Status])</f>
        <v>Obesity</v>
      </c>
      <c r="K969" s="23" t="str">
        <f>_xlfn.XLOOKUP(Table7[[#This Row],[Merged Customer ID]],Table3__3_16[Customer ID],Table3__3_16[Sugar Status])</f>
        <v>Normal</v>
      </c>
      <c r="L969" s="26">
        <f>_xlfn.XLOOKUP(Table7[[#This Row],[Merged Customer ID]],Table6_20[Merged Customer ID],Table6_20[Date of Birth])</f>
        <v>29419</v>
      </c>
      <c r="M969" s="30">
        <f>_xlfn.XLOOKUP(Table7[[#This Row],[Merged Customer ID]],Table6_20[Merged Customer ID],Table6_20[charges],"0",0)</f>
        <v>11435.74</v>
      </c>
      <c r="N969" s="30" t="str">
        <f>_xlfn.XLOOKUP(Table7[[#This Row],[Merged Customer ID]],Table6_20[Merged Customer ID],Table6_20[Hospital tier])</f>
        <v>tier - 3</v>
      </c>
      <c r="O969" s="30" t="str">
        <f>_xlfn.XLOOKUP(Table7[[#This Row],[Merged Customer ID]],Table6_20[Merged Customer ID],Table6_20[City tier])</f>
        <v>tier - 3</v>
      </c>
      <c r="P969" s="30" t="str">
        <f>_xlfn.XLOOKUP(Table7[[#This Row],[Merged Customer ID]],Table6_20[Merged Customer ID],Table6_20[State ID])</f>
        <v>R1021</v>
      </c>
      <c r="Q969" s="36">
        <f>_xlfn.XLOOKUP(Table7[[#This Row],[Merged Customer ID]],Table6_20[Merged Customer ID],Table6_20[Age])</f>
        <v>42.891666666666666</v>
      </c>
    </row>
    <row r="970" spans="1:17" x14ac:dyDescent="0.35">
      <c r="A970" s="22" t="s">
        <v>1402</v>
      </c>
      <c r="B970" s="22" t="str">
        <f>_xlfn.XLOOKUP(Table7[[#This Row],[Merged Customer ID]],Table2_1[Merged Customer ID],Table2_1[First Name])</f>
        <v>Eidinger</v>
      </c>
      <c r="C970" s="22">
        <f>_xlfn.XLOOKUP(Table7[[#This Row],[Merged Customer ID]],Table3__3_16[Customer ID],Table3__3_16[BMI])</f>
        <v>37.68</v>
      </c>
      <c r="D970" s="22">
        <f>_xlfn.XLOOKUP(Table7[[#This Row],[Merged Customer ID]],Table3__3_16[Customer ID],Table3__3_16[HBA1C])</f>
        <v>4.29</v>
      </c>
      <c r="E970" s="22" t="str">
        <f>_xlfn.XLOOKUP(Table7[[#This Row],[Merged Customer ID]],Table3__3_16[Customer ID],Table3__3_16[Heart Issues])</f>
        <v>Yes</v>
      </c>
      <c r="F970" s="22" t="str">
        <f>_xlfn.XLOOKUP(Table7[[#This Row],[Merged Customer ID]],Table3__3_16[Customer ID],Table3__3_16[Any Transplants])</f>
        <v>No</v>
      </c>
      <c r="G970" s="22" t="str">
        <f>_xlfn.XLOOKUP(Table7[[#This Row],[Merged Customer ID]],Table3__3_16[Customer ID],Table3__3_16[Cancer history])</f>
        <v>No</v>
      </c>
      <c r="H970" s="22">
        <f>_xlfn.XLOOKUP(Table7[[#This Row],[Merged Customer ID]],Table3__3_16[Customer ID],Table3__3_16[NumberOfMajorSurgeries])</f>
        <v>0</v>
      </c>
      <c r="I970" s="22" t="str">
        <f>_xlfn.XLOOKUP(Table7[[#This Row],[Merged Customer ID]],Table3__3_16[Customer ID],Table3__3_16[smoker])</f>
        <v>No</v>
      </c>
      <c r="J970" s="22" t="str">
        <f>_xlfn.XLOOKUP(Table7[[#This Row],[Merged Customer ID]],Table3__3_16[Customer ID],Table3__3_16[Weight Status])</f>
        <v>Obesity</v>
      </c>
      <c r="K970" s="22" t="str">
        <f>_xlfn.XLOOKUP(Table7[[#This Row],[Merged Customer ID]],Table3__3_16[Customer ID],Table3__3_16[Sugar Status])</f>
        <v>Normal</v>
      </c>
      <c r="L970" s="25">
        <f>_xlfn.XLOOKUP(Table7[[#This Row],[Merged Customer ID]],Table6_20[Merged Customer ID],Table6_20[Date of Birth])</f>
        <v>31207</v>
      </c>
      <c r="M970" s="29">
        <f>_xlfn.XLOOKUP(Table7[[#This Row],[Merged Customer ID]],Table6_20[Merged Customer ID],Table6_20[charges],"0",0)</f>
        <v>11419.49</v>
      </c>
      <c r="N970" s="29" t="str">
        <f>_xlfn.XLOOKUP(Table7[[#This Row],[Merged Customer ID]],Table6_20[Merged Customer ID],Table6_20[Hospital tier])</f>
        <v>tier - 3</v>
      </c>
      <c r="O970" s="29" t="str">
        <f>_xlfn.XLOOKUP(Table7[[#This Row],[Merged Customer ID]],Table6_20[Merged Customer ID],Table6_20[City tier])</f>
        <v>tier - 1</v>
      </c>
      <c r="P970" s="29" t="str">
        <f>_xlfn.XLOOKUP(Table7[[#This Row],[Merged Customer ID]],Table6_20[Merged Customer ID],Table6_20[State ID])</f>
        <v>R1012</v>
      </c>
      <c r="Q970" s="35">
        <f>_xlfn.XLOOKUP(Table7[[#This Row],[Merged Customer ID]],Table6_20[Merged Customer ID],Table6_20[Age])</f>
        <v>37.99722222222222</v>
      </c>
    </row>
    <row r="971" spans="1:17" x14ac:dyDescent="0.35">
      <c r="A971" s="23" t="s">
        <v>1401</v>
      </c>
      <c r="B971" s="23" t="str">
        <f>_xlfn.XLOOKUP(Table7[[#This Row],[Merged Customer ID]],Table2_1[Merged Customer ID],Table2_1[First Name])</f>
        <v>Ginsburg</v>
      </c>
      <c r="C971" s="23">
        <f>_xlfn.XLOOKUP(Table7[[#This Row],[Merged Customer ID]],Table3__3_16[Customer ID],Table3__3_16[BMI])</f>
        <v>35.49</v>
      </c>
      <c r="D971" s="23">
        <f>_xlfn.XLOOKUP(Table7[[#This Row],[Merged Customer ID]],Table3__3_16[Customer ID],Table3__3_16[HBA1C])</f>
        <v>4.74</v>
      </c>
      <c r="E971" s="22" t="str">
        <f>_xlfn.XLOOKUP(Table7[[#This Row],[Merged Customer ID]],Table3__3_16[Customer ID],Table3__3_16[Heart Issues])</f>
        <v>Yes</v>
      </c>
      <c r="F971" s="23" t="str">
        <f>_xlfn.XLOOKUP(Table7[[#This Row],[Merged Customer ID]],Table3__3_16[Customer ID],Table3__3_16[Any Transplants])</f>
        <v>No</v>
      </c>
      <c r="G971" s="23" t="str">
        <f>_xlfn.XLOOKUP(Table7[[#This Row],[Merged Customer ID]],Table3__3_16[Customer ID],Table3__3_16[Cancer history])</f>
        <v>Yes</v>
      </c>
      <c r="H971" s="23">
        <f>_xlfn.XLOOKUP(Table7[[#This Row],[Merged Customer ID]],Table3__3_16[Customer ID],Table3__3_16[NumberOfMajorSurgeries])</f>
        <v>1</v>
      </c>
      <c r="I971" s="23" t="str">
        <f>_xlfn.XLOOKUP(Table7[[#This Row],[Merged Customer ID]],Table3__3_16[Customer ID],Table3__3_16[smoker])</f>
        <v>No</v>
      </c>
      <c r="J971" s="23" t="str">
        <f>_xlfn.XLOOKUP(Table7[[#This Row],[Merged Customer ID]],Table3__3_16[Customer ID],Table3__3_16[Weight Status])</f>
        <v>Obesity</v>
      </c>
      <c r="K971" s="23" t="str">
        <f>_xlfn.XLOOKUP(Table7[[#This Row],[Merged Customer ID]],Table3__3_16[Customer ID],Table3__3_16[Sugar Status])</f>
        <v>Normal</v>
      </c>
      <c r="L971" s="26">
        <f>_xlfn.XLOOKUP(Table7[[#This Row],[Merged Customer ID]],Table6_20[Merged Customer ID],Table6_20[Date of Birth])</f>
        <v>30612</v>
      </c>
      <c r="M971" s="30">
        <f>_xlfn.XLOOKUP(Table7[[#This Row],[Merged Customer ID]],Table6_20[Merged Customer ID],Table6_20[charges],"0",0)</f>
        <v>11412.02</v>
      </c>
      <c r="N971" s="30" t="str">
        <f>_xlfn.XLOOKUP(Table7[[#This Row],[Merged Customer ID]],Table6_20[Merged Customer ID],Table6_20[Hospital tier])</f>
        <v>tier - 3</v>
      </c>
      <c r="O971" s="30" t="str">
        <f>_xlfn.XLOOKUP(Table7[[#This Row],[Merged Customer ID]],Table6_20[Merged Customer ID],Table6_20[City tier])</f>
        <v>tier - 1</v>
      </c>
      <c r="P971" s="30" t="str">
        <f>_xlfn.XLOOKUP(Table7[[#This Row],[Merged Customer ID]],Table6_20[Merged Customer ID],Table6_20[State ID])</f>
        <v>R1021</v>
      </c>
      <c r="Q971" s="36">
        <f>_xlfn.XLOOKUP(Table7[[#This Row],[Merged Customer ID]],Table6_20[Merged Customer ID],Table6_20[Age])</f>
        <v>39.625</v>
      </c>
    </row>
    <row r="972" spans="1:17" x14ac:dyDescent="0.35">
      <c r="A972" s="22" t="s">
        <v>1400</v>
      </c>
      <c r="B972" s="22" t="str">
        <f>_xlfn.XLOOKUP(Table7[[#This Row],[Merged Customer ID]],Table2_1[Merged Customer ID],Table2_1[First Name])</f>
        <v>Truex</v>
      </c>
      <c r="C972" s="22">
        <f>_xlfn.XLOOKUP(Table7[[#This Row],[Merged Customer ID]],Table3__3_16[Customer ID],Table3__3_16[BMI])</f>
        <v>44.7</v>
      </c>
      <c r="D972" s="22">
        <f>_xlfn.XLOOKUP(Table7[[#This Row],[Merged Customer ID]],Table3__3_16[Customer ID],Table3__3_16[HBA1C])</f>
        <v>7.6</v>
      </c>
      <c r="E972" s="22" t="str">
        <f>_xlfn.XLOOKUP(Table7[[#This Row],[Merged Customer ID]],Table3__3_16[Customer ID],Table3__3_16[Heart Issues])</f>
        <v>Yes</v>
      </c>
      <c r="F972" s="22" t="str">
        <f>_xlfn.XLOOKUP(Table7[[#This Row],[Merged Customer ID]],Table3__3_16[Customer ID],Table3__3_16[Any Transplants])</f>
        <v>No</v>
      </c>
      <c r="G972" s="22" t="str">
        <f>_xlfn.XLOOKUP(Table7[[#This Row],[Merged Customer ID]],Table3__3_16[Customer ID],Table3__3_16[Cancer history])</f>
        <v>No</v>
      </c>
      <c r="H972" s="22">
        <f>_xlfn.XLOOKUP(Table7[[#This Row],[Merged Customer ID]],Table3__3_16[Customer ID],Table3__3_16[NumberOfMajorSurgeries])</f>
        <v>2</v>
      </c>
      <c r="I972" s="22" t="str">
        <f>_xlfn.XLOOKUP(Table7[[#This Row],[Merged Customer ID]],Table3__3_16[Customer ID],Table3__3_16[smoker])</f>
        <v>No</v>
      </c>
      <c r="J972" s="22" t="str">
        <f>_xlfn.XLOOKUP(Table7[[#This Row],[Merged Customer ID]],Table3__3_16[Customer ID],Table3__3_16[Weight Status])</f>
        <v>Obesity</v>
      </c>
      <c r="K972" s="22" t="str">
        <f>_xlfn.XLOOKUP(Table7[[#This Row],[Merged Customer ID]],Table3__3_16[Customer ID],Table3__3_16[Sugar Status])</f>
        <v>Diabetes</v>
      </c>
      <c r="L972" s="25">
        <f>_xlfn.XLOOKUP(Table7[[#This Row],[Merged Customer ID]],Table6_20[Merged Customer ID],Table6_20[Date of Birth])</f>
        <v>25848</v>
      </c>
      <c r="M972" s="29">
        <f>_xlfn.XLOOKUP(Table7[[#This Row],[Merged Customer ID]],Table6_20[Merged Customer ID],Table6_20[charges],"0",0)</f>
        <v>11411.69</v>
      </c>
      <c r="N972" s="29" t="str">
        <f>_xlfn.XLOOKUP(Table7[[#This Row],[Merged Customer ID]],Table6_20[Merged Customer ID],Table6_20[Hospital tier])</f>
        <v>tier - 3</v>
      </c>
      <c r="O972" s="29" t="str">
        <f>_xlfn.XLOOKUP(Table7[[#This Row],[Merged Customer ID]],Table6_20[Merged Customer ID],Table6_20[City tier])</f>
        <v>tier - 2</v>
      </c>
      <c r="P972" s="29" t="str">
        <f>_xlfn.XLOOKUP(Table7[[#This Row],[Merged Customer ID]],Table6_20[Merged Customer ID],Table6_20[State ID])</f>
        <v>R1011</v>
      </c>
      <c r="Q972" s="35">
        <f>_xlfn.XLOOKUP(Table7[[#This Row],[Merged Customer ID]],Table6_20[Merged Customer ID],Table6_20[Age])</f>
        <v>52.669444444444444</v>
      </c>
    </row>
    <row r="973" spans="1:17" x14ac:dyDescent="0.35">
      <c r="A973" s="23" t="s">
        <v>1399</v>
      </c>
      <c r="B973" s="23" t="str">
        <f>_xlfn.XLOOKUP(Table7[[#This Row],[Merged Customer ID]],Table2_1[Merged Customer ID],Table2_1[First Name])</f>
        <v>Higgins</v>
      </c>
      <c r="C973" s="23">
        <f>_xlfn.XLOOKUP(Table7[[#This Row],[Merged Customer ID]],Table3__3_16[Customer ID],Table3__3_16[BMI])</f>
        <v>38.380000000000003</v>
      </c>
      <c r="D973" s="23">
        <f>_xlfn.XLOOKUP(Table7[[#This Row],[Merged Customer ID]],Table3__3_16[Customer ID],Table3__3_16[HBA1C])</f>
        <v>8.5</v>
      </c>
      <c r="E973" s="22" t="str">
        <f>_xlfn.XLOOKUP(Table7[[#This Row],[Merged Customer ID]],Table3__3_16[Customer ID],Table3__3_16[Heart Issues])</f>
        <v>Yes</v>
      </c>
      <c r="F973" s="23" t="str">
        <f>_xlfn.XLOOKUP(Table7[[#This Row],[Merged Customer ID]],Table3__3_16[Customer ID],Table3__3_16[Any Transplants])</f>
        <v>No</v>
      </c>
      <c r="G973" s="23" t="str">
        <f>_xlfn.XLOOKUP(Table7[[#This Row],[Merged Customer ID]],Table3__3_16[Customer ID],Table3__3_16[Cancer history])</f>
        <v>No</v>
      </c>
      <c r="H973" s="23">
        <f>_xlfn.XLOOKUP(Table7[[#This Row],[Merged Customer ID]],Table3__3_16[Customer ID],Table3__3_16[NumberOfMajorSurgeries])</f>
        <v>2</v>
      </c>
      <c r="I973" s="23" t="str">
        <f>_xlfn.XLOOKUP(Table7[[#This Row],[Merged Customer ID]],Table3__3_16[Customer ID],Table3__3_16[smoker])</f>
        <v>No</v>
      </c>
      <c r="J973" s="23" t="str">
        <f>_xlfn.XLOOKUP(Table7[[#This Row],[Merged Customer ID]],Table3__3_16[Customer ID],Table3__3_16[Weight Status])</f>
        <v>Obesity</v>
      </c>
      <c r="K973" s="23" t="str">
        <f>_xlfn.XLOOKUP(Table7[[#This Row],[Merged Customer ID]],Table3__3_16[Customer ID],Table3__3_16[Sugar Status])</f>
        <v>Diabetes</v>
      </c>
      <c r="L973" s="26">
        <f>_xlfn.XLOOKUP(Table7[[#This Row],[Merged Customer ID]],Table6_20[Merged Customer ID],Table6_20[Date of Birth])</f>
        <v>25843</v>
      </c>
      <c r="M973" s="30">
        <f>_xlfn.XLOOKUP(Table7[[#This Row],[Merged Customer ID]],Table6_20[Merged Customer ID],Table6_20[charges],"0",0)</f>
        <v>11396.9</v>
      </c>
      <c r="N973" s="30" t="str">
        <f>_xlfn.XLOOKUP(Table7[[#This Row],[Merged Customer ID]],Table6_20[Merged Customer ID],Table6_20[Hospital tier])</f>
        <v>tier - 3</v>
      </c>
      <c r="O973" s="30" t="str">
        <f>_xlfn.XLOOKUP(Table7[[#This Row],[Merged Customer ID]],Table6_20[Merged Customer ID],Table6_20[City tier])</f>
        <v>tier - 3</v>
      </c>
      <c r="P973" s="30" t="str">
        <f>_xlfn.XLOOKUP(Table7[[#This Row],[Merged Customer ID]],Table6_20[Merged Customer ID],Table6_20[State ID])</f>
        <v>R1024</v>
      </c>
      <c r="Q973" s="36">
        <f>_xlfn.XLOOKUP(Table7[[#This Row],[Merged Customer ID]],Table6_20[Merged Customer ID],Table6_20[Age])</f>
        <v>52.68333333333333</v>
      </c>
    </row>
    <row r="974" spans="1:17" x14ac:dyDescent="0.35">
      <c r="A974" s="22" t="s">
        <v>1398</v>
      </c>
      <c r="B974" s="22" t="str">
        <f>_xlfn.XLOOKUP(Table7[[#This Row],[Merged Customer ID]],Table2_1[Merged Customer ID],Table2_1[First Name])</f>
        <v>McCurdy</v>
      </c>
      <c r="C974" s="22">
        <f>_xlfn.XLOOKUP(Table7[[#This Row],[Merged Customer ID]],Table3__3_16[Customer ID],Table3__3_16[BMI])</f>
        <v>35.244999999999997</v>
      </c>
      <c r="D974" s="22">
        <f>_xlfn.XLOOKUP(Table7[[#This Row],[Merged Customer ID]],Table3__3_16[Customer ID],Table3__3_16[HBA1C])</f>
        <v>11.22</v>
      </c>
      <c r="E974" s="22" t="str">
        <f>_xlfn.XLOOKUP(Table7[[#This Row],[Merged Customer ID]],Table3__3_16[Customer ID],Table3__3_16[Heart Issues])</f>
        <v>Yes</v>
      </c>
      <c r="F974" s="22" t="str">
        <f>_xlfn.XLOOKUP(Table7[[#This Row],[Merged Customer ID]],Table3__3_16[Customer ID],Table3__3_16[Any Transplants])</f>
        <v>No</v>
      </c>
      <c r="G974" s="22" t="str">
        <f>_xlfn.XLOOKUP(Table7[[#This Row],[Merged Customer ID]],Table3__3_16[Customer ID],Table3__3_16[Cancer history])</f>
        <v>No</v>
      </c>
      <c r="H974" s="22">
        <f>_xlfn.XLOOKUP(Table7[[#This Row],[Merged Customer ID]],Table3__3_16[Customer ID],Table3__3_16[NumberOfMajorSurgeries])</f>
        <v>0</v>
      </c>
      <c r="I974" s="22" t="str">
        <f>_xlfn.XLOOKUP(Table7[[#This Row],[Merged Customer ID]],Table3__3_16[Customer ID],Table3__3_16[smoker])</f>
        <v>No</v>
      </c>
      <c r="J974" s="22" t="str">
        <f>_xlfn.XLOOKUP(Table7[[#This Row],[Merged Customer ID]],Table3__3_16[Customer ID],Table3__3_16[Weight Status])</f>
        <v>Obesity</v>
      </c>
      <c r="K974" s="22" t="str">
        <f>_xlfn.XLOOKUP(Table7[[#This Row],[Merged Customer ID]],Table3__3_16[Customer ID],Table3__3_16[Sugar Status])</f>
        <v>Diabetes</v>
      </c>
      <c r="L974" s="25">
        <f>_xlfn.XLOOKUP(Table7[[#This Row],[Merged Customer ID]],Table6_20[Merged Customer ID],Table6_20[Date of Birth])</f>
        <v>24825</v>
      </c>
      <c r="M974" s="29">
        <f>_xlfn.XLOOKUP(Table7[[#This Row],[Merged Customer ID]],Table6_20[Merged Customer ID],Table6_20[charges],"0",0)</f>
        <v>11394.07</v>
      </c>
      <c r="N974" s="29" t="str">
        <f>_xlfn.XLOOKUP(Table7[[#This Row],[Merged Customer ID]],Table6_20[Merged Customer ID],Table6_20[Hospital tier])</f>
        <v>tier - 3</v>
      </c>
      <c r="O974" s="29" t="str">
        <f>_xlfn.XLOOKUP(Table7[[#This Row],[Merged Customer ID]],Table6_20[Merged Customer ID],Table6_20[City tier])</f>
        <v>tier - 1</v>
      </c>
      <c r="P974" s="29" t="str">
        <f>_xlfn.XLOOKUP(Table7[[#This Row],[Merged Customer ID]],Table6_20[Merged Customer ID],Table6_20[State ID])</f>
        <v>R1018</v>
      </c>
      <c r="Q974" s="35">
        <f>_xlfn.XLOOKUP(Table7[[#This Row],[Merged Customer ID]],Table6_20[Merged Customer ID],Table6_20[Age])</f>
        <v>55.469444444444441</v>
      </c>
    </row>
    <row r="975" spans="1:17" x14ac:dyDescent="0.35">
      <c r="A975" s="23" t="s">
        <v>1397</v>
      </c>
      <c r="B975" s="23" t="str">
        <f>_xlfn.XLOOKUP(Table7[[#This Row],[Merged Customer ID]],Table2_1[Merged Customer ID],Table2_1[First Name])</f>
        <v>Hughes</v>
      </c>
      <c r="C975" s="23">
        <f>_xlfn.XLOOKUP(Table7[[#This Row],[Merged Customer ID]],Table3__3_16[Customer ID],Table3__3_16[BMI])</f>
        <v>49.84</v>
      </c>
      <c r="D975" s="23">
        <f>_xlfn.XLOOKUP(Table7[[#This Row],[Merged Customer ID]],Table3__3_16[Customer ID],Table3__3_16[HBA1C])</f>
        <v>5.0999999999999996</v>
      </c>
      <c r="E975" s="22" t="str">
        <f>_xlfn.XLOOKUP(Table7[[#This Row],[Merged Customer ID]],Table3__3_16[Customer ID],Table3__3_16[Heart Issues])</f>
        <v>Yes</v>
      </c>
      <c r="F975" s="23" t="str">
        <f>_xlfn.XLOOKUP(Table7[[#This Row],[Merged Customer ID]],Table3__3_16[Customer ID],Table3__3_16[Any Transplants])</f>
        <v>No</v>
      </c>
      <c r="G975" s="23" t="str">
        <f>_xlfn.XLOOKUP(Table7[[#This Row],[Merged Customer ID]],Table3__3_16[Customer ID],Table3__3_16[Cancer history])</f>
        <v>Yes</v>
      </c>
      <c r="H975" s="23">
        <f>_xlfn.XLOOKUP(Table7[[#This Row],[Merged Customer ID]],Table3__3_16[Customer ID],Table3__3_16[NumberOfMajorSurgeries])</f>
        <v>1</v>
      </c>
      <c r="I975" s="23" t="str">
        <f>_xlfn.XLOOKUP(Table7[[#This Row],[Merged Customer ID]],Table3__3_16[Customer ID],Table3__3_16[smoker])</f>
        <v>No</v>
      </c>
      <c r="J975" s="23" t="str">
        <f>_xlfn.XLOOKUP(Table7[[#This Row],[Merged Customer ID]],Table3__3_16[Customer ID],Table3__3_16[Weight Status])</f>
        <v>Obesity</v>
      </c>
      <c r="K975" s="23" t="str">
        <f>_xlfn.XLOOKUP(Table7[[#This Row],[Merged Customer ID]],Table3__3_16[Customer ID],Table3__3_16[Sugar Status])</f>
        <v>Normal</v>
      </c>
      <c r="L975" s="26">
        <f>_xlfn.XLOOKUP(Table7[[#This Row],[Merged Customer ID]],Table6_20[Merged Customer ID],Table6_20[Date of Birth])</f>
        <v>35639</v>
      </c>
      <c r="M975" s="30">
        <f>_xlfn.XLOOKUP(Table7[[#This Row],[Merged Customer ID]],Table6_20[Merged Customer ID],Table6_20[charges],"0",0)</f>
        <v>11388.27</v>
      </c>
      <c r="N975" s="30" t="str">
        <f>_xlfn.XLOOKUP(Table7[[#This Row],[Merged Customer ID]],Table6_20[Merged Customer ID],Table6_20[Hospital tier])</f>
        <v>tier - 3</v>
      </c>
      <c r="O975" s="30" t="str">
        <f>_xlfn.XLOOKUP(Table7[[#This Row],[Merged Customer ID]],Table6_20[Merged Customer ID],Table6_20[City tier])</f>
        <v>tier - 2</v>
      </c>
      <c r="P975" s="30" t="str">
        <f>_xlfn.XLOOKUP(Table7[[#This Row],[Merged Customer ID]],Table6_20[Merged Customer ID],Table6_20[State ID])</f>
        <v>R1026</v>
      </c>
      <c r="Q975" s="36">
        <f>_xlfn.XLOOKUP(Table7[[#This Row],[Merged Customer ID]],Table6_20[Merged Customer ID],Table6_20[Age])</f>
        <v>25.861111111111111</v>
      </c>
    </row>
    <row r="976" spans="1:17" x14ac:dyDescent="0.35">
      <c r="A976" s="22" t="s">
        <v>1396</v>
      </c>
      <c r="B976" s="22" t="str">
        <f>_xlfn.XLOOKUP(Table7[[#This Row],[Merged Customer ID]],Table2_1[Merged Customer ID],Table2_1[First Name])</f>
        <v>Varner</v>
      </c>
      <c r="C976" s="22">
        <f>_xlfn.XLOOKUP(Table7[[#This Row],[Merged Customer ID]],Table3__3_16[Customer ID],Table3__3_16[BMI])</f>
        <v>49.06</v>
      </c>
      <c r="D976" s="22">
        <f>_xlfn.XLOOKUP(Table7[[#This Row],[Merged Customer ID]],Table3__3_16[Customer ID],Table3__3_16[HBA1C])</f>
        <v>5.43</v>
      </c>
      <c r="E976" s="22" t="str">
        <f>_xlfn.XLOOKUP(Table7[[#This Row],[Merged Customer ID]],Table3__3_16[Customer ID],Table3__3_16[Heart Issues])</f>
        <v>Yes</v>
      </c>
      <c r="F976" s="22" t="str">
        <f>_xlfn.XLOOKUP(Table7[[#This Row],[Merged Customer ID]],Table3__3_16[Customer ID],Table3__3_16[Any Transplants])</f>
        <v>No</v>
      </c>
      <c r="G976" s="22" t="str">
        <f>_xlfn.XLOOKUP(Table7[[#This Row],[Merged Customer ID]],Table3__3_16[Customer ID],Table3__3_16[Cancer history])</f>
        <v>No</v>
      </c>
      <c r="H976" s="22">
        <f>_xlfn.XLOOKUP(Table7[[#This Row],[Merged Customer ID]],Table3__3_16[Customer ID],Table3__3_16[NumberOfMajorSurgeries])</f>
        <v>1</v>
      </c>
      <c r="I976" s="22" t="str">
        <f>_xlfn.XLOOKUP(Table7[[#This Row],[Merged Customer ID]],Table3__3_16[Customer ID],Table3__3_16[smoker])</f>
        <v>No</v>
      </c>
      <c r="J976" s="22" t="str">
        <f>_xlfn.XLOOKUP(Table7[[#This Row],[Merged Customer ID]],Table3__3_16[Customer ID],Table3__3_16[Weight Status])</f>
        <v>Obesity</v>
      </c>
      <c r="K976" s="22" t="str">
        <f>_xlfn.XLOOKUP(Table7[[#This Row],[Merged Customer ID]],Table3__3_16[Customer ID],Table3__3_16[Sugar Status])</f>
        <v>Normal</v>
      </c>
      <c r="L976" s="25">
        <f>_xlfn.XLOOKUP(Table7[[#This Row],[Merged Customer ID]],Table6_20[Merged Customer ID],Table6_20[Date of Birth])</f>
        <v>23541</v>
      </c>
      <c r="M976" s="29">
        <f>_xlfn.XLOOKUP(Table7[[#This Row],[Merged Customer ID]],Table6_20[Merged Customer ID],Table6_20[charges],"0",0)</f>
        <v>11381.33</v>
      </c>
      <c r="N976" s="29" t="str">
        <f>_xlfn.XLOOKUP(Table7[[#This Row],[Merged Customer ID]],Table6_20[Merged Customer ID],Table6_20[Hospital tier])</f>
        <v>tier - 3</v>
      </c>
      <c r="O976" s="29" t="str">
        <f>_xlfn.XLOOKUP(Table7[[#This Row],[Merged Customer ID]],Table6_20[Merged Customer ID],Table6_20[City tier])</f>
        <v>tier - 2</v>
      </c>
      <c r="P976" s="29" t="str">
        <f>_xlfn.XLOOKUP(Table7[[#This Row],[Merged Customer ID]],Table6_20[Merged Customer ID],Table6_20[State ID])</f>
        <v>R1013</v>
      </c>
      <c r="Q976" s="35">
        <f>_xlfn.XLOOKUP(Table7[[#This Row],[Merged Customer ID]],Table6_20[Merged Customer ID],Table6_20[Age])</f>
        <v>58.986111111111114</v>
      </c>
    </row>
    <row r="977" spans="1:17" x14ac:dyDescent="0.35">
      <c r="A977" s="23" t="s">
        <v>1395</v>
      </c>
      <c r="B977" s="23" t="str">
        <f>_xlfn.XLOOKUP(Table7[[#This Row],[Merged Customer ID]],Table2_1[Merged Customer ID],Table2_1[First Name])</f>
        <v>Dahmen</v>
      </c>
      <c r="C977" s="23">
        <f>_xlfn.XLOOKUP(Table7[[#This Row],[Merged Customer ID]],Table3__3_16[Customer ID],Table3__3_16[BMI])</f>
        <v>30.88</v>
      </c>
      <c r="D977" s="23">
        <f>_xlfn.XLOOKUP(Table7[[#This Row],[Merged Customer ID]],Table3__3_16[Customer ID],Table3__3_16[HBA1C])</f>
        <v>5.82</v>
      </c>
      <c r="E977" s="22" t="str">
        <f>_xlfn.XLOOKUP(Table7[[#This Row],[Merged Customer ID]],Table3__3_16[Customer ID],Table3__3_16[Heart Issues])</f>
        <v>No</v>
      </c>
      <c r="F977" s="23" t="str">
        <f>_xlfn.XLOOKUP(Table7[[#This Row],[Merged Customer ID]],Table3__3_16[Customer ID],Table3__3_16[Any Transplants])</f>
        <v>No</v>
      </c>
      <c r="G977" s="23" t="str">
        <f>_xlfn.XLOOKUP(Table7[[#This Row],[Merged Customer ID]],Table3__3_16[Customer ID],Table3__3_16[Cancer history])</f>
        <v>No</v>
      </c>
      <c r="H977" s="23">
        <f>_xlfn.XLOOKUP(Table7[[#This Row],[Merged Customer ID]],Table3__3_16[Customer ID],Table3__3_16[NumberOfMajorSurgeries])</f>
        <v>2</v>
      </c>
      <c r="I977" s="23" t="str">
        <f>_xlfn.XLOOKUP(Table7[[#This Row],[Merged Customer ID]],Table3__3_16[Customer ID],Table3__3_16[smoker])</f>
        <v>No</v>
      </c>
      <c r="J977" s="23" t="str">
        <f>_xlfn.XLOOKUP(Table7[[#This Row],[Merged Customer ID]],Table3__3_16[Customer ID],Table3__3_16[Weight Status])</f>
        <v>Obesity</v>
      </c>
      <c r="K977" s="23" t="str">
        <f>_xlfn.XLOOKUP(Table7[[#This Row],[Merged Customer ID]],Table3__3_16[Customer ID],Table3__3_16[Sugar Status])</f>
        <v>Prediabetes</v>
      </c>
      <c r="L977" s="26">
        <f>_xlfn.XLOOKUP(Table7[[#This Row],[Merged Customer ID]],Table6_20[Merged Customer ID],Table6_20[Date of Birth])</f>
        <v>26639</v>
      </c>
      <c r="M977" s="30">
        <f>_xlfn.XLOOKUP(Table7[[#This Row],[Merged Customer ID]],Table6_20[Merged Customer ID],Table6_20[charges],"0",0)</f>
        <v>11378.57</v>
      </c>
      <c r="N977" s="30" t="str">
        <f>_xlfn.XLOOKUP(Table7[[#This Row],[Merged Customer ID]],Table6_20[Merged Customer ID],Table6_20[Hospital tier])</f>
        <v>tier - 3</v>
      </c>
      <c r="O977" s="30" t="str">
        <f>_xlfn.XLOOKUP(Table7[[#This Row],[Merged Customer ID]],Table6_20[Merged Customer ID],Table6_20[City tier])</f>
        <v>tier - 2</v>
      </c>
      <c r="P977" s="30" t="str">
        <f>_xlfn.XLOOKUP(Table7[[#This Row],[Merged Customer ID]],Table6_20[Merged Customer ID],Table6_20[State ID])</f>
        <v>R1025</v>
      </c>
      <c r="Q977" s="36">
        <f>_xlfn.XLOOKUP(Table7[[#This Row],[Merged Customer ID]],Table6_20[Merged Customer ID],Table6_20[Age])</f>
        <v>50.505555555555553</v>
      </c>
    </row>
    <row r="978" spans="1:17" x14ac:dyDescent="0.35">
      <c r="A978" s="22" t="s">
        <v>1394</v>
      </c>
      <c r="B978" s="22" t="str">
        <f>_xlfn.XLOOKUP(Table7[[#This Row],[Merged Customer ID]],Table2_1[Merged Customer ID],Table2_1[First Name])</f>
        <v>Young</v>
      </c>
      <c r="C978" s="22">
        <f>_xlfn.XLOOKUP(Table7[[#This Row],[Merged Customer ID]],Table3__3_16[Customer ID],Table3__3_16[BMI])</f>
        <v>33.35</v>
      </c>
      <c r="D978" s="22">
        <f>_xlfn.XLOOKUP(Table7[[#This Row],[Merged Customer ID]],Table3__3_16[Customer ID],Table3__3_16[HBA1C])</f>
        <v>6.05</v>
      </c>
      <c r="E978" s="22" t="str">
        <f>_xlfn.XLOOKUP(Table7[[#This Row],[Merged Customer ID]],Table3__3_16[Customer ID],Table3__3_16[Heart Issues])</f>
        <v>No</v>
      </c>
      <c r="F978" s="22" t="str">
        <f>_xlfn.XLOOKUP(Table7[[#This Row],[Merged Customer ID]],Table3__3_16[Customer ID],Table3__3_16[Any Transplants])</f>
        <v>No</v>
      </c>
      <c r="G978" s="22" t="str">
        <f>_xlfn.XLOOKUP(Table7[[#This Row],[Merged Customer ID]],Table3__3_16[Customer ID],Table3__3_16[Cancer history])</f>
        <v>Yes</v>
      </c>
      <c r="H978" s="22">
        <f>_xlfn.XLOOKUP(Table7[[#This Row],[Merged Customer ID]],Table3__3_16[Customer ID],Table3__3_16[NumberOfMajorSurgeries])</f>
        <v>1</v>
      </c>
      <c r="I978" s="22" t="str">
        <f>_xlfn.XLOOKUP(Table7[[#This Row],[Merged Customer ID]],Table3__3_16[Customer ID],Table3__3_16[smoker])</f>
        <v>No</v>
      </c>
      <c r="J978" s="22" t="str">
        <f>_xlfn.XLOOKUP(Table7[[#This Row],[Merged Customer ID]],Table3__3_16[Customer ID],Table3__3_16[Weight Status])</f>
        <v>Obesity</v>
      </c>
      <c r="K978" s="22" t="str">
        <f>_xlfn.XLOOKUP(Table7[[#This Row],[Merged Customer ID]],Table3__3_16[Customer ID],Table3__3_16[Sugar Status])</f>
        <v>Prediabetes</v>
      </c>
      <c r="L978" s="25">
        <f>_xlfn.XLOOKUP(Table7[[#This Row],[Merged Customer ID]],Table6_20[Merged Customer ID],Table6_20[Date of Birth])</f>
        <v>29013</v>
      </c>
      <c r="M978" s="29">
        <f>_xlfn.XLOOKUP(Table7[[#This Row],[Merged Customer ID]],Table6_20[Merged Customer ID],Table6_20[charges],"0",0)</f>
        <v>11369.39</v>
      </c>
      <c r="N978" s="29" t="str">
        <f>_xlfn.XLOOKUP(Table7[[#This Row],[Merged Customer ID]],Table6_20[Merged Customer ID],Table6_20[Hospital tier])</f>
        <v>tier - 3</v>
      </c>
      <c r="O978" s="29" t="str">
        <f>_xlfn.XLOOKUP(Table7[[#This Row],[Merged Customer ID]],Table6_20[Merged Customer ID],Table6_20[City tier])</f>
        <v>tier - 1</v>
      </c>
      <c r="P978" s="29" t="str">
        <f>_xlfn.XLOOKUP(Table7[[#This Row],[Merged Customer ID]],Table6_20[Merged Customer ID],Table6_20[State ID])</f>
        <v>R1026</v>
      </c>
      <c r="Q978" s="35">
        <f>_xlfn.XLOOKUP(Table7[[#This Row],[Merged Customer ID]],Table6_20[Merged Customer ID],Table6_20[Age])</f>
        <v>44.00277777777778</v>
      </c>
    </row>
    <row r="979" spans="1:17" x14ac:dyDescent="0.35">
      <c r="A979" s="23" t="s">
        <v>1393</v>
      </c>
      <c r="B979" s="23" t="str">
        <f>_xlfn.XLOOKUP(Table7[[#This Row],[Merged Customer ID]],Table2_1[Merged Customer ID],Table2_1[First Name])</f>
        <v>Fraser</v>
      </c>
      <c r="C979" s="23">
        <f>_xlfn.XLOOKUP(Table7[[#This Row],[Merged Customer ID]],Table3__3_16[Customer ID],Table3__3_16[BMI])</f>
        <v>38</v>
      </c>
      <c r="D979" s="23">
        <f>_xlfn.XLOOKUP(Table7[[#This Row],[Merged Customer ID]],Table3__3_16[Customer ID],Table3__3_16[HBA1C])</f>
        <v>6.38</v>
      </c>
      <c r="E979" s="22" t="str">
        <f>_xlfn.XLOOKUP(Table7[[#This Row],[Merged Customer ID]],Table3__3_16[Customer ID],Table3__3_16[Heart Issues])</f>
        <v>Yes</v>
      </c>
      <c r="F979" s="23" t="str">
        <f>_xlfn.XLOOKUP(Table7[[#This Row],[Merged Customer ID]],Table3__3_16[Customer ID],Table3__3_16[Any Transplants])</f>
        <v>No</v>
      </c>
      <c r="G979" s="23" t="str">
        <f>_xlfn.XLOOKUP(Table7[[#This Row],[Merged Customer ID]],Table3__3_16[Customer ID],Table3__3_16[Cancer history])</f>
        <v>No</v>
      </c>
      <c r="H979" s="23">
        <f>_xlfn.XLOOKUP(Table7[[#This Row],[Merged Customer ID]],Table3__3_16[Customer ID],Table3__3_16[NumberOfMajorSurgeries])</f>
        <v>1</v>
      </c>
      <c r="I979" s="23" t="str">
        <f>_xlfn.XLOOKUP(Table7[[#This Row],[Merged Customer ID]],Table3__3_16[Customer ID],Table3__3_16[smoker])</f>
        <v>No</v>
      </c>
      <c r="J979" s="23" t="str">
        <f>_xlfn.XLOOKUP(Table7[[#This Row],[Merged Customer ID]],Table3__3_16[Customer ID],Table3__3_16[Weight Status])</f>
        <v>Obesity</v>
      </c>
      <c r="K979" s="23" t="str">
        <f>_xlfn.XLOOKUP(Table7[[#This Row],[Merged Customer ID]],Table3__3_16[Customer ID],Table3__3_16[Sugar Status])</f>
        <v>Prediabetes</v>
      </c>
      <c r="L979" s="26">
        <f>_xlfn.XLOOKUP(Table7[[#This Row],[Merged Customer ID]],Table6_20[Merged Customer ID],Table6_20[Date of Birth])</f>
        <v>23724</v>
      </c>
      <c r="M979" s="30">
        <f>_xlfn.XLOOKUP(Table7[[#This Row],[Merged Customer ID]],Table6_20[Merged Customer ID],Table6_20[charges],"0",0)</f>
        <v>11365.95</v>
      </c>
      <c r="N979" s="30" t="str">
        <f>_xlfn.XLOOKUP(Table7[[#This Row],[Merged Customer ID]],Table6_20[Merged Customer ID],Table6_20[Hospital tier])</f>
        <v>tier - 3</v>
      </c>
      <c r="O979" s="30" t="str">
        <f>_xlfn.XLOOKUP(Table7[[#This Row],[Merged Customer ID]],Table6_20[Merged Customer ID],Table6_20[City tier])</f>
        <v>tier - 2</v>
      </c>
      <c r="P979" s="30" t="str">
        <f>_xlfn.XLOOKUP(Table7[[#This Row],[Merged Customer ID]],Table6_20[Merged Customer ID],Table6_20[State ID])</f>
        <v>R1011</v>
      </c>
      <c r="Q979" s="36">
        <f>_xlfn.XLOOKUP(Table7[[#This Row],[Merged Customer ID]],Table6_20[Merged Customer ID],Table6_20[Age])</f>
        <v>58.486111111111114</v>
      </c>
    </row>
    <row r="980" spans="1:17" x14ac:dyDescent="0.35">
      <c r="A980" s="22" t="s">
        <v>1392</v>
      </c>
      <c r="B980" s="22" t="str">
        <f>_xlfn.XLOOKUP(Table7[[#This Row],[Merged Customer ID]],Table2_1[Merged Customer ID],Table2_1[First Name])</f>
        <v>Deeg</v>
      </c>
      <c r="C980" s="22">
        <f>_xlfn.XLOOKUP(Table7[[#This Row],[Merged Customer ID]],Table3__3_16[Customer ID],Table3__3_16[BMI])</f>
        <v>36.08</v>
      </c>
      <c r="D980" s="22">
        <f>_xlfn.XLOOKUP(Table7[[#This Row],[Merged Customer ID]],Table3__3_16[Customer ID],Table3__3_16[HBA1C])</f>
        <v>5.73</v>
      </c>
      <c r="E980" s="22" t="str">
        <f>_xlfn.XLOOKUP(Table7[[#This Row],[Merged Customer ID]],Table3__3_16[Customer ID],Table3__3_16[Heart Issues])</f>
        <v>Yes</v>
      </c>
      <c r="F980" s="22" t="str">
        <f>_xlfn.XLOOKUP(Table7[[#This Row],[Merged Customer ID]],Table3__3_16[Customer ID],Table3__3_16[Any Transplants])</f>
        <v>No</v>
      </c>
      <c r="G980" s="22" t="str">
        <f>_xlfn.XLOOKUP(Table7[[#This Row],[Merged Customer ID]],Table3__3_16[Customer ID],Table3__3_16[Cancer history])</f>
        <v>No</v>
      </c>
      <c r="H980" s="22">
        <f>_xlfn.XLOOKUP(Table7[[#This Row],[Merged Customer ID]],Table3__3_16[Customer ID],Table3__3_16[NumberOfMajorSurgeries])</f>
        <v>1</v>
      </c>
      <c r="I980" s="22" t="str">
        <f>_xlfn.XLOOKUP(Table7[[#This Row],[Merged Customer ID]],Table3__3_16[Customer ID],Table3__3_16[smoker])</f>
        <v>No</v>
      </c>
      <c r="J980" s="22" t="str">
        <f>_xlfn.XLOOKUP(Table7[[#This Row],[Merged Customer ID]],Table3__3_16[Customer ID],Table3__3_16[Weight Status])</f>
        <v>Obesity</v>
      </c>
      <c r="K980" s="22" t="str">
        <f>_xlfn.XLOOKUP(Table7[[#This Row],[Merged Customer ID]],Table3__3_16[Customer ID],Table3__3_16[Sugar Status])</f>
        <v>Prediabetes</v>
      </c>
      <c r="L980" s="25">
        <f>_xlfn.XLOOKUP(Table7[[#This Row],[Merged Customer ID]],Table6_20[Merged Customer ID],Table6_20[Date of Birth])</f>
        <v>23561</v>
      </c>
      <c r="M980" s="29">
        <f>_xlfn.XLOOKUP(Table7[[#This Row],[Merged Customer ID]],Table6_20[Merged Customer ID],Table6_20[charges],"0",0)</f>
        <v>11363.28</v>
      </c>
      <c r="N980" s="29" t="str">
        <f>_xlfn.XLOOKUP(Table7[[#This Row],[Merged Customer ID]],Table6_20[Merged Customer ID],Table6_20[Hospital tier])</f>
        <v>tier - 3</v>
      </c>
      <c r="O980" s="29" t="str">
        <f>_xlfn.XLOOKUP(Table7[[#This Row],[Merged Customer ID]],Table6_20[Merged Customer ID],Table6_20[City tier])</f>
        <v>tier - 1</v>
      </c>
      <c r="P980" s="29" t="str">
        <f>_xlfn.XLOOKUP(Table7[[#This Row],[Merged Customer ID]],Table6_20[Merged Customer ID],Table6_20[State ID])</f>
        <v>R1013</v>
      </c>
      <c r="Q980" s="35">
        <f>_xlfn.XLOOKUP(Table7[[#This Row],[Merged Customer ID]],Table6_20[Merged Customer ID],Table6_20[Age])</f>
        <v>58.930555555555557</v>
      </c>
    </row>
    <row r="981" spans="1:17" x14ac:dyDescent="0.35">
      <c r="A981" s="23" t="s">
        <v>1391</v>
      </c>
      <c r="B981" s="23" t="str">
        <f>_xlfn.XLOOKUP(Table7[[#This Row],[Merged Customer ID]],Table2_1[Merged Customer ID],Table2_1[First Name])</f>
        <v>Robertson</v>
      </c>
      <c r="C981" s="23">
        <f>_xlfn.XLOOKUP(Table7[[#This Row],[Merged Customer ID]],Table3__3_16[Customer ID],Table3__3_16[BMI])</f>
        <v>35.700000000000003</v>
      </c>
      <c r="D981" s="23">
        <f>_xlfn.XLOOKUP(Table7[[#This Row],[Merged Customer ID]],Table3__3_16[Customer ID],Table3__3_16[HBA1C])</f>
        <v>5.47</v>
      </c>
      <c r="E981" s="22" t="str">
        <f>_xlfn.XLOOKUP(Table7[[#This Row],[Merged Customer ID]],Table3__3_16[Customer ID],Table3__3_16[Heart Issues])</f>
        <v>Yes</v>
      </c>
      <c r="F981" s="23" t="str">
        <f>_xlfn.XLOOKUP(Table7[[#This Row],[Merged Customer ID]],Table3__3_16[Customer ID],Table3__3_16[Any Transplants])</f>
        <v>No</v>
      </c>
      <c r="G981" s="23" t="str">
        <f>_xlfn.XLOOKUP(Table7[[#This Row],[Merged Customer ID]],Table3__3_16[Customer ID],Table3__3_16[Cancer history])</f>
        <v>No</v>
      </c>
      <c r="H981" s="23">
        <f>_xlfn.XLOOKUP(Table7[[#This Row],[Merged Customer ID]],Table3__3_16[Customer ID],Table3__3_16[NumberOfMajorSurgeries])</f>
        <v>1</v>
      </c>
      <c r="I981" s="23" t="str">
        <f>_xlfn.XLOOKUP(Table7[[#This Row],[Merged Customer ID]],Table3__3_16[Customer ID],Table3__3_16[smoker])</f>
        <v>No</v>
      </c>
      <c r="J981" s="23" t="str">
        <f>_xlfn.XLOOKUP(Table7[[#This Row],[Merged Customer ID]],Table3__3_16[Customer ID],Table3__3_16[Weight Status])</f>
        <v>Obesity</v>
      </c>
      <c r="K981" s="23" t="str">
        <f>_xlfn.XLOOKUP(Table7[[#This Row],[Merged Customer ID]],Table3__3_16[Customer ID],Table3__3_16[Sugar Status])</f>
        <v>Normal</v>
      </c>
      <c r="L981" s="26">
        <f>_xlfn.XLOOKUP(Table7[[#This Row],[Merged Customer ID]],Table6_20[Merged Customer ID],Table6_20[Date of Birth])</f>
        <v>23562</v>
      </c>
      <c r="M981" s="30">
        <f>_xlfn.XLOOKUP(Table7[[#This Row],[Merged Customer ID]],Table6_20[Merged Customer ID],Table6_20[charges],"0",0)</f>
        <v>11362.76</v>
      </c>
      <c r="N981" s="30" t="str">
        <f>_xlfn.XLOOKUP(Table7[[#This Row],[Merged Customer ID]],Table6_20[Merged Customer ID],Table6_20[Hospital tier])</f>
        <v>tier - 3</v>
      </c>
      <c r="O981" s="30" t="str">
        <f>_xlfn.XLOOKUP(Table7[[#This Row],[Merged Customer ID]],Table6_20[Merged Customer ID],Table6_20[City tier])</f>
        <v>tier - 1</v>
      </c>
      <c r="P981" s="30" t="str">
        <f>_xlfn.XLOOKUP(Table7[[#This Row],[Merged Customer ID]],Table6_20[Merged Customer ID],Table6_20[State ID])</f>
        <v>R1011</v>
      </c>
      <c r="Q981" s="36">
        <f>_xlfn.XLOOKUP(Table7[[#This Row],[Merged Customer ID]],Table6_20[Merged Customer ID],Table6_20[Age])</f>
        <v>58.927777777777777</v>
      </c>
    </row>
    <row r="982" spans="1:17" x14ac:dyDescent="0.35">
      <c r="A982" s="22" t="s">
        <v>1390</v>
      </c>
      <c r="B982" s="22" t="str">
        <f>_xlfn.XLOOKUP(Table7[[#This Row],[Merged Customer ID]],Table2_1[Merged Customer ID],Table2_1[First Name])</f>
        <v>Peck</v>
      </c>
      <c r="C982" s="22">
        <f>_xlfn.XLOOKUP(Table7[[#This Row],[Merged Customer ID]],Table3__3_16[Customer ID],Table3__3_16[BMI])</f>
        <v>34.01</v>
      </c>
      <c r="D982" s="22">
        <f>_xlfn.XLOOKUP(Table7[[#This Row],[Merged Customer ID]],Table3__3_16[Customer ID],Table3__3_16[HBA1C])</f>
        <v>11.3</v>
      </c>
      <c r="E982" s="22" t="str">
        <f>_xlfn.XLOOKUP(Table7[[#This Row],[Merged Customer ID]],Table3__3_16[Customer ID],Table3__3_16[Heart Issues])</f>
        <v>No</v>
      </c>
      <c r="F982" s="22" t="str">
        <f>_xlfn.XLOOKUP(Table7[[#This Row],[Merged Customer ID]],Table3__3_16[Customer ID],Table3__3_16[Any Transplants])</f>
        <v>No</v>
      </c>
      <c r="G982" s="22" t="str">
        <f>_xlfn.XLOOKUP(Table7[[#This Row],[Merged Customer ID]],Table3__3_16[Customer ID],Table3__3_16[Cancer history])</f>
        <v>No</v>
      </c>
      <c r="H982" s="22">
        <f>_xlfn.XLOOKUP(Table7[[#This Row],[Merged Customer ID]],Table3__3_16[Customer ID],Table3__3_16[NumberOfMajorSurgeries])</f>
        <v>0</v>
      </c>
      <c r="I982" s="22" t="str">
        <f>_xlfn.XLOOKUP(Table7[[#This Row],[Merged Customer ID]],Table3__3_16[Customer ID],Table3__3_16[smoker])</f>
        <v>No</v>
      </c>
      <c r="J982" s="22" t="str">
        <f>_xlfn.XLOOKUP(Table7[[#This Row],[Merged Customer ID]],Table3__3_16[Customer ID],Table3__3_16[Weight Status])</f>
        <v>Obesity</v>
      </c>
      <c r="K982" s="22" t="str">
        <f>_xlfn.XLOOKUP(Table7[[#This Row],[Merged Customer ID]],Table3__3_16[Customer ID],Table3__3_16[Sugar Status])</f>
        <v>Diabetes</v>
      </c>
      <c r="L982" s="25">
        <f>_xlfn.XLOOKUP(Table7[[#This Row],[Merged Customer ID]],Table6_20[Merged Customer ID],Table6_20[Date of Birth])</f>
        <v>24011</v>
      </c>
      <c r="M982" s="29">
        <f>_xlfn.XLOOKUP(Table7[[#This Row],[Merged Customer ID]],Table6_20[Merged Customer ID],Table6_20[charges],"0",0)</f>
        <v>11356.66</v>
      </c>
      <c r="N982" s="29" t="str">
        <f>_xlfn.XLOOKUP(Table7[[#This Row],[Merged Customer ID]],Table6_20[Merged Customer ID],Table6_20[Hospital tier])</f>
        <v>tier - 3</v>
      </c>
      <c r="O982" s="29" t="str">
        <f>_xlfn.XLOOKUP(Table7[[#This Row],[Merged Customer ID]],Table6_20[Merged Customer ID],Table6_20[City tier])</f>
        <v>tier - 3</v>
      </c>
      <c r="P982" s="29" t="str">
        <f>_xlfn.XLOOKUP(Table7[[#This Row],[Merged Customer ID]],Table6_20[Merged Customer ID],Table6_20[State ID])</f>
        <v>R1012</v>
      </c>
      <c r="Q982" s="35">
        <f>_xlfn.XLOOKUP(Table7[[#This Row],[Merged Customer ID]],Table6_20[Merged Customer ID],Table6_20[Age])</f>
        <v>57.7</v>
      </c>
    </row>
    <row r="983" spans="1:17" x14ac:dyDescent="0.35">
      <c r="A983" s="23" t="s">
        <v>1389</v>
      </c>
      <c r="B983" s="23" t="str">
        <f>_xlfn.XLOOKUP(Table7[[#This Row],[Merged Customer ID]],Table2_1[Merged Customer ID],Table2_1[First Name])</f>
        <v>Burger</v>
      </c>
      <c r="C983" s="23">
        <f>_xlfn.XLOOKUP(Table7[[#This Row],[Merged Customer ID]],Table3__3_16[Customer ID],Table3__3_16[BMI])</f>
        <v>31.54</v>
      </c>
      <c r="D983" s="23">
        <f>_xlfn.XLOOKUP(Table7[[#This Row],[Merged Customer ID]],Table3__3_16[Customer ID],Table3__3_16[HBA1C])</f>
        <v>6.72</v>
      </c>
      <c r="E983" s="22" t="str">
        <f>_xlfn.XLOOKUP(Table7[[#This Row],[Merged Customer ID]],Table3__3_16[Customer ID],Table3__3_16[Heart Issues])</f>
        <v>No</v>
      </c>
      <c r="F983" s="23" t="str">
        <f>_xlfn.XLOOKUP(Table7[[#This Row],[Merged Customer ID]],Table3__3_16[Customer ID],Table3__3_16[Any Transplants])</f>
        <v>No</v>
      </c>
      <c r="G983" s="23" t="str">
        <f>_xlfn.XLOOKUP(Table7[[#This Row],[Merged Customer ID]],Table3__3_16[Customer ID],Table3__3_16[Cancer history])</f>
        <v>No</v>
      </c>
      <c r="H983" s="23">
        <f>_xlfn.XLOOKUP(Table7[[#This Row],[Merged Customer ID]],Table3__3_16[Customer ID],Table3__3_16[NumberOfMajorSurgeries])</f>
        <v>0</v>
      </c>
      <c r="I983" s="23" t="str">
        <f>_xlfn.XLOOKUP(Table7[[#This Row],[Merged Customer ID]],Table3__3_16[Customer ID],Table3__3_16[smoker])</f>
        <v>No</v>
      </c>
      <c r="J983" s="23" t="str">
        <f>_xlfn.XLOOKUP(Table7[[#This Row],[Merged Customer ID]],Table3__3_16[Customer ID],Table3__3_16[Weight Status])</f>
        <v>Obesity</v>
      </c>
      <c r="K983" s="23" t="str">
        <f>_xlfn.XLOOKUP(Table7[[#This Row],[Merged Customer ID]],Table3__3_16[Customer ID],Table3__3_16[Sugar Status])</f>
        <v>Diabetes</v>
      </c>
      <c r="L983" s="26">
        <f>_xlfn.XLOOKUP(Table7[[#This Row],[Merged Customer ID]],Table6_20[Merged Customer ID],Table6_20[Date of Birth])</f>
        <v>24075</v>
      </c>
      <c r="M983" s="30">
        <f>_xlfn.XLOOKUP(Table7[[#This Row],[Merged Customer ID]],Table6_20[Merged Customer ID],Table6_20[charges],"0",0)</f>
        <v>11353.23</v>
      </c>
      <c r="N983" s="30" t="str">
        <f>_xlfn.XLOOKUP(Table7[[#This Row],[Merged Customer ID]],Table6_20[Merged Customer ID],Table6_20[Hospital tier])</f>
        <v>tier - 3</v>
      </c>
      <c r="O983" s="30" t="str">
        <f>_xlfn.XLOOKUP(Table7[[#This Row],[Merged Customer ID]],Table6_20[Merged Customer ID],Table6_20[City tier])</f>
        <v>tier - 1</v>
      </c>
      <c r="P983" s="30" t="str">
        <f>_xlfn.XLOOKUP(Table7[[#This Row],[Merged Customer ID]],Table6_20[Merged Customer ID],Table6_20[State ID])</f>
        <v>R1012</v>
      </c>
      <c r="Q983" s="36">
        <f>_xlfn.XLOOKUP(Table7[[#This Row],[Merged Customer ID]],Table6_20[Merged Customer ID],Table6_20[Age])</f>
        <v>57.524999999999999</v>
      </c>
    </row>
    <row r="984" spans="1:17" x14ac:dyDescent="0.35">
      <c r="A984" s="22" t="s">
        <v>1388</v>
      </c>
      <c r="B984" s="22" t="str">
        <f>_xlfn.XLOOKUP(Table7[[#This Row],[Merged Customer ID]],Table2_1[Merged Customer ID],Table2_1[First Name])</f>
        <v>Blain</v>
      </c>
      <c r="C984" s="22">
        <f>_xlfn.XLOOKUP(Table7[[#This Row],[Merged Customer ID]],Table3__3_16[Customer ID],Table3__3_16[BMI])</f>
        <v>23.3</v>
      </c>
      <c r="D984" s="22">
        <f>_xlfn.XLOOKUP(Table7[[#This Row],[Merged Customer ID]],Table3__3_16[Customer ID],Table3__3_16[HBA1C])</f>
        <v>5.36</v>
      </c>
      <c r="E984" s="22" t="str">
        <f>_xlfn.XLOOKUP(Table7[[#This Row],[Merged Customer ID]],Table3__3_16[Customer ID],Table3__3_16[Heart Issues])</f>
        <v>Yes</v>
      </c>
      <c r="F984" s="22" t="str">
        <f>_xlfn.XLOOKUP(Table7[[#This Row],[Merged Customer ID]],Table3__3_16[Customer ID],Table3__3_16[Any Transplants])</f>
        <v>No</v>
      </c>
      <c r="G984" s="22" t="str">
        <f>_xlfn.XLOOKUP(Table7[[#This Row],[Merged Customer ID]],Table3__3_16[Customer ID],Table3__3_16[Cancer history])</f>
        <v>No</v>
      </c>
      <c r="H984" s="22">
        <f>_xlfn.XLOOKUP(Table7[[#This Row],[Merged Customer ID]],Table3__3_16[Customer ID],Table3__3_16[NumberOfMajorSurgeries])</f>
        <v>1</v>
      </c>
      <c r="I984" s="22" t="str">
        <f>_xlfn.XLOOKUP(Table7[[#This Row],[Merged Customer ID]],Table3__3_16[Customer ID],Table3__3_16[smoker])</f>
        <v>No</v>
      </c>
      <c r="J984" s="22" t="str">
        <f>_xlfn.XLOOKUP(Table7[[#This Row],[Merged Customer ID]],Table3__3_16[Customer ID],Table3__3_16[Weight Status])</f>
        <v>Normal Weight</v>
      </c>
      <c r="K984" s="22" t="str">
        <f>_xlfn.XLOOKUP(Table7[[#This Row],[Merged Customer ID]],Table3__3_16[Customer ID],Table3__3_16[Sugar Status])</f>
        <v>Normal</v>
      </c>
      <c r="L984" s="25">
        <f>_xlfn.XLOOKUP(Table7[[#This Row],[Merged Customer ID]],Table6_20[Merged Customer ID],Table6_20[Date of Birth])</f>
        <v>23570</v>
      </c>
      <c r="M984" s="29">
        <f>_xlfn.XLOOKUP(Table7[[#This Row],[Merged Customer ID]],Table6_20[Merged Customer ID],Table6_20[charges],"0",0)</f>
        <v>11345.52</v>
      </c>
      <c r="N984" s="29" t="str">
        <f>_xlfn.XLOOKUP(Table7[[#This Row],[Merged Customer ID]],Table6_20[Merged Customer ID],Table6_20[Hospital tier])</f>
        <v>tier - 3</v>
      </c>
      <c r="O984" s="29" t="str">
        <f>_xlfn.XLOOKUP(Table7[[#This Row],[Merged Customer ID]],Table6_20[Merged Customer ID],Table6_20[City tier])</f>
        <v>tier - 3</v>
      </c>
      <c r="P984" s="29" t="str">
        <f>_xlfn.XLOOKUP(Table7[[#This Row],[Merged Customer ID]],Table6_20[Merged Customer ID],Table6_20[State ID])</f>
        <v>R1011</v>
      </c>
      <c r="Q984" s="35">
        <f>_xlfn.XLOOKUP(Table7[[#This Row],[Merged Customer ID]],Table6_20[Merged Customer ID],Table6_20[Age])</f>
        <v>58.905555555555559</v>
      </c>
    </row>
    <row r="985" spans="1:17" x14ac:dyDescent="0.35">
      <c r="A985" s="23" t="s">
        <v>1387</v>
      </c>
      <c r="B985" s="23" t="str">
        <f>_xlfn.XLOOKUP(Table7[[#This Row],[Merged Customer ID]],Table2_1[Merged Customer ID],Table2_1[First Name])</f>
        <v>Winters</v>
      </c>
      <c r="C985" s="23">
        <f>_xlfn.XLOOKUP(Table7[[#This Row],[Merged Customer ID]],Table3__3_16[Customer ID],Table3__3_16[BMI])</f>
        <v>27.75</v>
      </c>
      <c r="D985" s="23">
        <f>_xlfn.XLOOKUP(Table7[[#This Row],[Merged Customer ID]],Table3__3_16[Customer ID],Table3__3_16[HBA1C])</f>
        <v>9.8800000000000008</v>
      </c>
      <c r="E985" s="22" t="str">
        <f>_xlfn.XLOOKUP(Table7[[#This Row],[Merged Customer ID]],Table3__3_16[Customer ID],Table3__3_16[Heart Issues])</f>
        <v>No</v>
      </c>
      <c r="F985" s="23" t="str">
        <f>_xlfn.XLOOKUP(Table7[[#This Row],[Merged Customer ID]],Table3__3_16[Customer ID],Table3__3_16[Any Transplants])</f>
        <v>No</v>
      </c>
      <c r="G985" s="23" t="str">
        <f>_xlfn.XLOOKUP(Table7[[#This Row],[Merged Customer ID]],Table3__3_16[Customer ID],Table3__3_16[Cancer history])</f>
        <v>No</v>
      </c>
      <c r="H985" s="23">
        <f>_xlfn.XLOOKUP(Table7[[#This Row],[Merged Customer ID]],Table3__3_16[Customer ID],Table3__3_16[NumberOfMajorSurgeries])</f>
        <v>0</v>
      </c>
      <c r="I985" s="23" t="str">
        <f>_xlfn.XLOOKUP(Table7[[#This Row],[Merged Customer ID]],Table3__3_16[Customer ID],Table3__3_16[smoker])</f>
        <v>No</v>
      </c>
      <c r="J985" s="23" t="str">
        <f>_xlfn.XLOOKUP(Table7[[#This Row],[Merged Customer ID]],Table3__3_16[Customer ID],Table3__3_16[Weight Status])</f>
        <v>Overweight</v>
      </c>
      <c r="K985" s="23" t="str">
        <f>_xlfn.XLOOKUP(Table7[[#This Row],[Merged Customer ID]],Table3__3_16[Customer ID],Table3__3_16[Sugar Status])</f>
        <v>Diabetes</v>
      </c>
      <c r="L985" s="26">
        <f>_xlfn.XLOOKUP(Table7[[#This Row],[Merged Customer ID]],Table6_20[Merged Customer ID],Table6_20[Date of Birth])</f>
        <v>25144</v>
      </c>
      <c r="M985" s="30">
        <f>_xlfn.XLOOKUP(Table7[[#This Row],[Merged Customer ID]],Table6_20[Merged Customer ID],Table6_20[charges],"0",0)</f>
        <v>11344.32</v>
      </c>
      <c r="N985" s="30" t="str">
        <f>_xlfn.XLOOKUP(Table7[[#This Row],[Merged Customer ID]],Table6_20[Merged Customer ID],Table6_20[Hospital tier])</f>
        <v>tier - 3</v>
      </c>
      <c r="O985" s="30" t="str">
        <f>_xlfn.XLOOKUP(Table7[[#This Row],[Merged Customer ID]],Table6_20[Merged Customer ID],Table6_20[City tier])</f>
        <v>tier - 2</v>
      </c>
      <c r="P985" s="30" t="str">
        <f>_xlfn.XLOOKUP(Table7[[#This Row],[Merged Customer ID]],Table6_20[Merged Customer ID],Table6_20[State ID])</f>
        <v>R1025</v>
      </c>
      <c r="Q985" s="36">
        <f>_xlfn.XLOOKUP(Table7[[#This Row],[Merged Customer ID]],Table6_20[Merged Customer ID],Table6_20[Age])</f>
        <v>54.6</v>
      </c>
    </row>
    <row r="986" spans="1:17" x14ac:dyDescent="0.35">
      <c r="A986" s="22" t="s">
        <v>1386</v>
      </c>
      <c r="B986" s="22" t="str">
        <f>_xlfn.XLOOKUP(Table7[[#This Row],[Merged Customer ID]],Table2_1[Merged Customer ID],Table2_1[First Name])</f>
        <v>McCue</v>
      </c>
      <c r="C986" s="22">
        <f>_xlfn.XLOOKUP(Table7[[#This Row],[Merged Customer ID]],Table3__3_16[Customer ID],Table3__3_16[BMI])</f>
        <v>42.46</v>
      </c>
      <c r="D986" s="22">
        <f>_xlfn.XLOOKUP(Table7[[#This Row],[Merged Customer ID]],Table3__3_16[Customer ID],Table3__3_16[HBA1C])</f>
        <v>4.1100000000000003</v>
      </c>
      <c r="E986" s="22" t="str">
        <f>_xlfn.XLOOKUP(Table7[[#This Row],[Merged Customer ID]],Table3__3_16[Customer ID],Table3__3_16[Heart Issues])</f>
        <v>No</v>
      </c>
      <c r="F986" s="22" t="str">
        <f>_xlfn.XLOOKUP(Table7[[#This Row],[Merged Customer ID]],Table3__3_16[Customer ID],Table3__3_16[Any Transplants])</f>
        <v>No</v>
      </c>
      <c r="G986" s="22" t="str">
        <f>_xlfn.XLOOKUP(Table7[[#This Row],[Merged Customer ID]],Table3__3_16[Customer ID],Table3__3_16[Cancer history])</f>
        <v>No</v>
      </c>
      <c r="H986" s="22">
        <f>_xlfn.XLOOKUP(Table7[[#This Row],[Merged Customer ID]],Table3__3_16[Customer ID],Table3__3_16[NumberOfMajorSurgeries])</f>
        <v>0</v>
      </c>
      <c r="I986" s="22" t="str">
        <f>_xlfn.XLOOKUP(Table7[[#This Row],[Merged Customer ID]],Table3__3_16[Customer ID],Table3__3_16[smoker])</f>
        <v>No</v>
      </c>
      <c r="J986" s="22" t="str">
        <f>_xlfn.XLOOKUP(Table7[[#This Row],[Merged Customer ID]],Table3__3_16[Customer ID],Table3__3_16[Weight Status])</f>
        <v>Obesity</v>
      </c>
      <c r="K986" s="22" t="str">
        <f>_xlfn.XLOOKUP(Table7[[#This Row],[Merged Customer ID]],Table3__3_16[Customer ID],Table3__3_16[Sugar Status])</f>
        <v>Normal</v>
      </c>
      <c r="L986" s="25">
        <f>_xlfn.XLOOKUP(Table7[[#This Row],[Merged Customer ID]],Table6_20[Merged Customer ID],Table6_20[Date of Birth])</f>
        <v>32739</v>
      </c>
      <c r="M986" s="29">
        <f>_xlfn.XLOOKUP(Table7[[#This Row],[Merged Customer ID]],Table6_20[Merged Customer ID],Table6_20[charges],"0",0)</f>
        <v>11326.71</v>
      </c>
      <c r="N986" s="29" t="str">
        <f>_xlfn.XLOOKUP(Table7[[#This Row],[Merged Customer ID]],Table6_20[Merged Customer ID],Table6_20[Hospital tier])</f>
        <v>tier - 3</v>
      </c>
      <c r="O986" s="29" t="str">
        <f>_xlfn.XLOOKUP(Table7[[#This Row],[Merged Customer ID]],Table6_20[Merged Customer ID],Table6_20[City tier])</f>
        <v>tier - 3</v>
      </c>
      <c r="P986" s="29" t="str">
        <f>_xlfn.XLOOKUP(Table7[[#This Row],[Merged Customer ID]],Table6_20[Merged Customer ID],Table6_20[State ID])</f>
        <v>R1013</v>
      </c>
      <c r="Q986" s="35">
        <f>_xlfn.XLOOKUP(Table7[[#This Row],[Merged Customer ID]],Table6_20[Merged Customer ID],Table6_20[Age])</f>
        <v>33.802777777777777</v>
      </c>
    </row>
    <row r="987" spans="1:17" x14ac:dyDescent="0.35">
      <c r="A987" s="23" t="s">
        <v>1385</v>
      </c>
      <c r="B987" s="23" t="str">
        <f>_xlfn.XLOOKUP(Table7[[#This Row],[Merged Customer ID]],Table2_1[Merged Customer ID],Table2_1[First Name])</f>
        <v>Webster</v>
      </c>
      <c r="C987" s="23">
        <f>_xlfn.XLOOKUP(Table7[[#This Row],[Merged Customer ID]],Table3__3_16[Customer ID],Table3__3_16[BMI])</f>
        <v>54.47</v>
      </c>
      <c r="D987" s="23">
        <f>_xlfn.XLOOKUP(Table7[[#This Row],[Merged Customer ID]],Table3__3_16[Customer ID],Table3__3_16[HBA1C])</f>
        <v>7.48</v>
      </c>
      <c r="E987" s="22" t="str">
        <f>_xlfn.XLOOKUP(Table7[[#This Row],[Merged Customer ID]],Table3__3_16[Customer ID],Table3__3_16[Heart Issues])</f>
        <v>No</v>
      </c>
      <c r="F987" s="23" t="str">
        <f>_xlfn.XLOOKUP(Table7[[#This Row],[Merged Customer ID]],Table3__3_16[Customer ID],Table3__3_16[Any Transplants])</f>
        <v>No</v>
      </c>
      <c r="G987" s="23" t="str">
        <f>_xlfn.XLOOKUP(Table7[[#This Row],[Merged Customer ID]],Table3__3_16[Customer ID],Table3__3_16[Cancer history])</f>
        <v>No</v>
      </c>
      <c r="H987" s="23">
        <f>_xlfn.XLOOKUP(Table7[[#This Row],[Merged Customer ID]],Table3__3_16[Customer ID],Table3__3_16[NumberOfMajorSurgeries])</f>
        <v>0</v>
      </c>
      <c r="I987" s="23" t="str">
        <f>_xlfn.XLOOKUP(Table7[[#This Row],[Merged Customer ID]],Table3__3_16[Customer ID],Table3__3_16[smoker])</f>
        <v>No</v>
      </c>
      <c r="J987" s="23" t="str">
        <f>_xlfn.XLOOKUP(Table7[[#This Row],[Merged Customer ID]],Table3__3_16[Customer ID],Table3__3_16[Weight Status])</f>
        <v>Obesity</v>
      </c>
      <c r="K987" s="23" t="str">
        <f>_xlfn.XLOOKUP(Table7[[#This Row],[Merged Customer ID]],Table3__3_16[Customer ID],Table3__3_16[Sugar Status])</f>
        <v>Diabetes</v>
      </c>
      <c r="L987" s="26">
        <f>_xlfn.XLOOKUP(Table7[[#This Row],[Merged Customer ID]],Table6_20[Merged Customer ID],Table6_20[Date of Birth])</f>
        <v>37519</v>
      </c>
      <c r="M987" s="30">
        <f>_xlfn.XLOOKUP(Table7[[#This Row],[Merged Customer ID]],Table6_20[Merged Customer ID],Table6_20[charges],"0",0)</f>
        <v>11321.49</v>
      </c>
      <c r="N987" s="30" t="str">
        <f>_xlfn.XLOOKUP(Table7[[#This Row],[Merged Customer ID]],Table6_20[Merged Customer ID],Table6_20[Hospital tier])</f>
        <v>tier - 3</v>
      </c>
      <c r="O987" s="30" t="str">
        <f>_xlfn.XLOOKUP(Table7[[#This Row],[Merged Customer ID]],Table6_20[Merged Customer ID],Table6_20[City tier])</f>
        <v>tier - 3</v>
      </c>
      <c r="P987" s="30" t="str">
        <f>_xlfn.XLOOKUP(Table7[[#This Row],[Merged Customer ID]],Table6_20[Merged Customer ID],Table6_20[State ID])</f>
        <v>R1012</v>
      </c>
      <c r="Q987" s="36">
        <f>_xlfn.XLOOKUP(Table7[[#This Row],[Merged Customer ID]],Table6_20[Merged Customer ID],Table6_20[Age])</f>
        <v>20.716666666666665</v>
      </c>
    </row>
    <row r="988" spans="1:17" x14ac:dyDescent="0.35">
      <c r="A988" s="22" t="s">
        <v>1384</v>
      </c>
      <c r="B988" s="22" t="str">
        <f>_xlfn.XLOOKUP(Table7[[#This Row],[Merged Customer ID]],Table2_1[Merged Customer ID],Table2_1[First Name])</f>
        <v>Anderson</v>
      </c>
      <c r="C988" s="22">
        <f>_xlfn.XLOOKUP(Table7[[#This Row],[Merged Customer ID]],Table3__3_16[Customer ID],Table3__3_16[BMI])</f>
        <v>24.93</v>
      </c>
      <c r="D988" s="22">
        <f>_xlfn.XLOOKUP(Table7[[#This Row],[Merged Customer ID]],Table3__3_16[Customer ID],Table3__3_16[HBA1C])</f>
        <v>9.18</v>
      </c>
      <c r="E988" s="22" t="str">
        <f>_xlfn.XLOOKUP(Table7[[#This Row],[Merged Customer ID]],Table3__3_16[Customer ID],Table3__3_16[Heart Issues])</f>
        <v>Yes</v>
      </c>
      <c r="F988" s="22" t="str">
        <f>_xlfn.XLOOKUP(Table7[[#This Row],[Merged Customer ID]],Table3__3_16[Customer ID],Table3__3_16[Any Transplants])</f>
        <v>No</v>
      </c>
      <c r="G988" s="22" t="str">
        <f>_xlfn.XLOOKUP(Table7[[#This Row],[Merged Customer ID]],Table3__3_16[Customer ID],Table3__3_16[Cancer history])</f>
        <v>Yes</v>
      </c>
      <c r="H988" s="22">
        <f>_xlfn.XLOOKUP(Table7[[#This Row],[Merged Customer ID]],Table3__3_16[Customer ID],Table3__3_16[NumberOfMajorSurgeries])</f>
        <v>1</v>
      </c>
      <c r="I988" s="22" t="str">
        <f>_xlfn.XLOOKUP(Table7[[#This Row],[Merged Customer ID]],Table3__3_16[Customer ID],Table3__3_16[smoker])</f>
        <v>No</v>
      </c>
      <c r="J988" s="22" t="str">
        <f>_xlfn.XLOOKUP(Table7[[#This Row],[Merged Customer ID]],Table3__3_16[Customer ID],Table3__3_16[Weight Status])</f>
        <v>Normal Weight</v>
      </c>
      <c r="K988" s="22" t="str">
        <f>_xlfn.XLOOKUP(Table7[[#This Row],[Merged Customer ID]],Table3__3_16[Customer ID],Table3__3_16[Sugar Status])</f>
        <v>Diabetes</v>
      </c>
      <c r="L988" s="25">
        <f>_xlfn.XLOOKUP(Table7[[#This Row],[Merged Customer ID]],Table6_20[Merged Customer ID],Table6_20[Date of Birth])</f>
        <v>23203</v>
      </c>
      <c r="M988" s="29">
        <f>_xlfn.XLOOKUP(Table7[[#This Row],[Merged Customer ID]],Table6_20[Merged Customer ID],Table6_20[charges],"0",0)</f>
        <v>11319.12</v>
      </c>
      <c r="N988" s="29" t="str">
        <f>_xlfn.XLOOKUP(Table7[[#This Row],[Merged Customer ID]],Table6_20[Merged Customer ID],Table6_20[Hospital tier])</f>
        <v>tier - 3</v>
      </c>
      <c r="O988" s="29" t="str">
        <f>_xlfn.XLOOKUP(Table7[[#This Row],[Merged Customer ID]],Table6_20[Merged Customer ID],Table6_20[City tier])</f>
        <v>tier - 1</v>
      </c>
      <c r="P988" s="29" t="str">
        <f>_xlfn.XLOOKUP(Table7[[#This Row],[Merged Customer ID]],Table6_20[Merged Customer ID],Table6_20[State ID])</f>
        <v>R1012</v>
      </c>
      <c r="Q988" s="35">
        <f>_xlfn.XLOOKUP(Table7[[#This Row],[Merged Customer ID]],Table6_20[Merged Customer ID],Table6_20[Age])</f>
        <v>59.908333333333331</v>
      </c>
    </row>
    <row r="989" spans="1:17" x14ac:dyDescent="0.35">
      <c r="A989" s="23" t="s">
        <v>1383</v>
      </c>
      <c r="B989" s="23" t="str">
        <f>_xlfn.XLOOKUP(Table7[[#This Row],[Merged Customer ID]],Table2_1[Merged Customer ID],Table2_1[First Name])</f>
        <v>Chiappone</v>
      </c>
      <c r="C989" s="23">
        <f>_xlfn.XLOOKUP(Table7[[#This Row],[Merged Customer ID]],Table3__3_16[Customer ID],Table3__3_16[BMI])</f>
        <v>48.12</v>
      </c>
      <c r="D989" s="23">
        <f>_xlfn.XLOOKUP(Table7[[#This Row],[Merged Customer ID]],Table3__3_16[Customer ID],Table3__3_16[HBA1C])</f>
        <v>4.51</v>
      </c>
      <c r="E989" s="22" t="str">
        <f>_xlfn.XLOOKUP(Table7[[#This Row],[Merged Customer ID]],Table3__3_16[Customer ID],Table3__3_16[Heart Issues])</f>
        <v>Yes</v>
      </c>
      <c r="F989" s="23" t="str">
        <f>_xlfn.XLOOKUP(Table7[[#This Row],[Merged Customer ID]],Table3__3_16[Customer ID],Table3__3_16[Any Transplants])</f>
        <v>No</v>
      </c>
      <c r="G989" s="23" t="str">
        <f>_xlfn.XLOOKUP(Table7[[#This Row],[Merged Customer ID]],Table3__3_16[Customer ID],Table3__3_16[Cancer history])</f>
        <v>No</v>
      </c>
      <c r="H989" s="23">
        <f>_xlfn.XLOOKUP(Table7[[#This Row],[Merged Customer ID]],Table3__3_16[Customer ID],Table3__3_16[NumberOfMajorSurgeries])</f>
        <v>1</v>
      </c>
      <c r="I989" s="23" t="str">
        <f>_xlfn.XLOOKUP(Table7[[#This Row],[Merged Customer ID]],Table3__3_16[Customer ID],Table3__3_16[smoker])</f>
        <v>No</v>
      </c>
      <c r="J989" s="23" t="str">
        <f>_xlfn.XLOOKUP(Table7[[#This Row],[Merged Customer ID]],Table3__3_16[Customer ID],Table3__3_16[Weight Status])</f>
        <v>Obesity</v>
      </c>
      <c r="K989" s="23" t="str">
        <f>_xlfn.XLOOKUP(Table7[[#This Row],[Merged Customer ID]],Table3__3_16[Customer ID],Table3__3_16[Sugar Status])</f>
        <v>Normal</v>
      </c>
      <c r="L989" s="26">
        <f>_xlfn.XLOOKUP(Table7[[#This Row],[Merged Customer ID]],Table6_20[Merged Customer ID],Table6_20[Date of Birth])</f>
        <v>35043</v>
      </c>
      <c r="M989" s="30">
        <f>_xlfn.XLOOKUP(Table7[[#This Row],[Merged Customer ID]],Table6_20[Merged Customer ID],Table6_20[charges],"0",0)</f>
        <v>11318.57</v>
      </c>
      <c r="N989" s="30" t="str">
        <f>_xlfn.XLOOKUP(Table7[[#This Row],[Merged Customer ID]],Table6_20[Merged Customer ID],Table6_20[Hospital tier])</f>
        <v>tier - 3</v>
      </c>
      <c r="O989" s="30" t="str">
        <f>_xlfn.XLOOKUP(Table7[[#This Row],[Merged Customer ID]],Table6_20[Merged Customer ID],Table6_20[City tier])</f>
        <v>tier - 2</v>
      </c>
      <c r="P989" s="30" t="str">
        <f>_xlfn.XLOOKUP(Table7[[#This Row],[Merged Customer ID]],Table6_20[Merged Customer ID],Table6_20[State ID])</f>
        <v>R1026</v>
      </c>
      <c r="Q989" s="36">
        <f>_xlfn.XLOOKUP(Table7[[#This Row],[Merged Customer ID]],Table6_20[Merged Customer ID],Table6_20[Age])</f>
        <v>27.494444444444444</v>
      </c>
    </row>
    <row r="990" spans="1:17" x14ac:dyDescent="0.35">
      <c r="A990" s="22" t="s">
        <v>1382</v>
      </c>
      <c r="B990" s="22" t="str">
        <f>_xlfn.XLOOKUP(Table7[[#This Row],[Merged Customer ID]],Table2_1[Merged Customer ID],Table2_1[First Name])</f>
        <v>Opie</v>
      </c>
      <c r="C990" s="22">
        <f>_xlfn.XLOOKUP(Table7[[#This Row],[Merged Customer ID]],Table3__3_16[Customer ID],Table3__3_16[BMI])</f>
        <v>24.91</v>
      </c>
      <c r="D990" s="22">
        <f>_xlfn.XLOOKUP(Table7[[#This Row],[Merged Customer ID]],Table3__3_16[Customer ID],Table3__3_16[HBA1C])</f>
        <v>7.33</v>
      </c>
      <c r="E990" s="22" t="str">
        <f>_xlfn.XLOOKUP(Table7[[#This Row],[Merged Customer ID]],Table3__3_16[Customer ID],Table3__3_16[Heart Issues])</f>
        <v>Yes</v>
      </c>
      <c r="F990" s="22" t="str">
        <f>_xlfn.XLOOKUP(Table7[[#This Row],[Merged Customer ID]],Table3__3_16[Customer ID],Table3__3_16[Any Transplants])</f>
        <v>No</v>
      </c>
      <c r="G990" s="22" t="str">
        <f>_xlfn.XLOOKUP(Table7[[#This Row],[Merged Customer ID]],Table3__3_16[Customer ID],Table3__3_16[Cancer history])</f>
        <v>Yes</v>
      </c>
      <c r="H990" s="22">
        <f>_xlfn.XLOOKUP(Table7[[#This Row],[Merged Customer ID]],Table3__3_16[Customer ID],Table3__3_16[NumberOfMajorSurgeries])</f>
        <v>1</v>
      </c>
      <c r="I990" s="22" t="str">
        <f>_xlfn.XLOOKUP(Table7[[#This Row],[Merged Customer ID]],Table3__3_16[Customer ID],Table3__3_16[smoker])</f>
        <v>No</v>
      </c>
      <c r="J990" s="22" t="str">
        <f>_xlfn.XLOOKUP(Table7[[#This Row],[Merged Customer ID]],Table3__3_16[Customer ID],Table3__3_16[Weight Status])</f>
        <v>Normal Weight</v>
      </c>
      <c r="K990" s="22" t="str">
        <f>_xlfn.XLOOKUP(Table7[[#This Row],[Merged Customer ID]],Table3__3_16[Customer ID],Table3__3_16[Sugar Status])</f>
        <v>Diabetes</v>
      </c>
      <c r="L990" s="25">
        <f>_xlfn.XLOOKUP(Table7[[#This Row],[Merged Customer ID]],Table6_20[Merged Customer ID],Table6_20[Date of Birth])</f>
        <v>23337</v>
      </c>
      <c r="M990" s="29">
        <f>_xlfn.XLOOKUP(Table7[[#This Row],[Merged Customer ID]],Table6_20[Merged Customer ID],Table6_20[charges],"0",0)</f>
        <v>11312.33</v>
      </c>
      <c r="N990" s="29" t="str">
        <f>_xlfn.XLOOKUP(Table7[[#This Row],[Merged Customer ID]],Table6_20[Merged Customer ID],Table6_20[Hospital tier])</f>
        <v>tier - 3</v>
      </c>
      <c r="O990" s="29" t="str">
        <f>_xlfn.XLOOKUP(Table7[[#This Row],[Merged Customer ID]],Table6_20[Merged Customer ID],Table6_20[City tier])</f>
        <v>tier - 3</v>
      </c>
      <c r="P990" s="29" t="str">
        <f>_xlfn.XLOOKUP(Table7[[#This Row],[Merged Customer ID]],Table6_20[Merged Customer ID],Table6_20[State ID])</f>
        <v>R1012</v>
      </c>
      <c r="Q990" s="35">
        <f>_xlfn.XLOOKUP(Table7[[#This Row],[Merged Customer ID]],Table6_20[Merged Customer ID],Table6_20[Age])</f>
        <v>59.544444444444444</v>
      </c>
    </row>
    <row r="991" spans="1:17" x14ac:dyDescent="0.35">
      <c r="A991" s="23" t="s">
        <v>1381</v>
      </c>
      <c r="B991" s="23" t="str">
        <f>_xlfn.XLOOKUP(Table7[[#This Row],[Merged Customer ID]],Table2_1[Merged Customer ID],Table2_1[First Name])</f>
        <v>Donnelly</v>
      </c>
      <c r="C991" s="23">
        <f>_xlfn.XLOOKUP(Table7[[#This Row],[Merged Customer ID]],Table3__3_16[Customer ID],Table3__3_16[BMI])</f>
        <v>27.645</v>
      </c>
      <c r="D991" s="23">
        <f>_xlfn.XLOOKUP(Table7[[#This Row],[Merged Customer ID]],Table3__3_16[Customer ID],Table3__3_16[HBA1C])</f>
        <v>10.56</v>
      </c>
      <c r="E991" s="22" t="str">
        <f>_xlfn.XLOOKUP(Table7[[#This Row],[Merged Customer ID]],Table3__3_16[Customer ID],Table3__3_16[Heart Issues])</f>
        <v>No</v>
      </c>
      <c r="F991" s="23" t="str">
        <f>_xlfn.XLOOKUP(Table7[[#This Row],[Merged Customer ID]],Table3__3_16[Customer ID],Table3__3_16[Any Transplants])</f>
        <v>No</v>
      </c>
      <c r="G991" s="23" t="str">
        <f>_xlfn.XLOOKUP(Table7[[#This Row],[Merged Customer ID]],Table3__3_16[Customer ID],Table3__3_16[Cancer history])</f>
        <v>No</v>
      </c>
      <c r="H991" s="23">
        <f>_xlfn.XLOOKUP(Table7[[#This Row],[Merged Customer ID]],Table3__3_16[Customer ID],Table3__3_16[NumberOfMajorSurgeries])</f>
        <v>0</v>
      </c>
      <c r="I991" s="23" t="str">
        <f>_xlfn.XLOOKUP(Table7[[#This Row],[Merged Customer ID]],Table3__3_16[Customer ID],Table3__3_16[smoker])</f>
        <v>No</v>
      </c>
      <c r="J991" s="23" t="str">
        <f>_xlfn.XLOOKUP(Table7[[#This Row],[Merged Customer ID]],Table3__3_16[Customer ID],Table3__3_16[Weight Status])</f>
        <v>Overweight</v>
      </c>
      <c r="K991" s="23" t="str">
        <f>_xlfn.XLOOKUP(Table7[[#This Row],[Merged Customer ID]],Table3__3_16[Customer ID],Table3__3_16[Sugar Status])</f>
        <v>Diabetes</v>
      </c>
      <c r="L991" s="26">
        <f>_xlfn.XLOOKUP(Table7[[#This Row],[Merged Customer ID]],Table6_20[Merged Customer ID],Table6_20[Date of Birth])</f>
        <v>25117</v>
      </c>
      <c r="M991" s="30">
        <f>_xlfn.XLOOKUP(Table7[[#This Row],[Merged Customer ID]],Table6_20[Merged Customer ID],Table6_20[charges],"0",0)</f>
        <v>11305.93</v>
      </c>
      <c r="N991" s="30" t="str">
        <f>_xlfn.XLOOKUP(Table7[[#This Row],[Merged Customer ID]],Table6_20[Merged Customer ID],Table6_20[Hospital tier])</f>
        <v>tier - 3</v>
      </c>
      <c r="O991" s="30" t="str">
        <f>_xlfn.XLOOKUP(Table7[[#This Row],[Merged Customer ID]],Table6_20[Merged Customer ID],Table6_20[City tier])</f>
        <v>tier - 1</v>
      </c>
      <c r="P991" s="30" t="str">
        <f>_xlfn.XLOOKUP(Table7[[#This Row],[Merged Customer ID]],Table6_20[Merged Customer ID],Table6_20[State ID])</f>
        <v>R1012</v>
      </c>
      <c r="Q991" s="36">
        <f>_xlfn.XLOOKUP(Table7[[#This Row],[Merged Customer ID]],Table6_20[Merged Customer ID],Table6_20[Age])</f>
        <v>54.672222222222224</v>
      </c>
    </row>
    <row r="992" spans="1:17" x14ac:dyDescent="0.35">
      <c r="A992" s="22" t="s">
        <v>1380</v>
      </c>
      <c r="B992" s="22" t="str">
        <f>_xlfn.XLOOKUP(Table7[[#This Row],[Merged Customer ID]],Table2_1[Merged Customer ID],Table2_1[First Name])</f>
        <v>Rall</v>
      </c>
      <c r="C992" s="22">
        <f>_xlfn.XLOOKUP(Table7[[#This Row],[Merged Customer ID]],Table3__3_16[Customer ID],Table3__3_16[BMI])</f>
        <v>33.700000000000003</v>
      </c>
      <c r="D992" s="22">
        <f>_xlfn.XLOOKUP(Table7[[#This Row],[Merged Customer ID]],Table3__3_16[Customer ID],Table3__3_16[HBA1C])</f>
        <v>4.01</v>
      </c>
      <c r="E992" s="22" t="str">
        <f>_xlfn.XLOOKUP(Table7[[#This Row],[Merged Customer ID]],Table3__3_16[Customer ID],Table3__3_16[Heart Issues])</f>
        <v>No</v>
      </c>
      <c r="F992" s="22" t="str">
        <f>_xlfn.XLOOKUP(Table7[[#This Row],[Merged Customer ID]],Table3__3_16[Customer ID],Table3__3_16[Any Transplants])</f>
        <v>No</v>
      </c>
      <c r="G992" s="22" t="str">
        <f>_xlfn.XLOOKUP(Table7[[#This Row],[Merged Customer ID]],Table3__3_16[Customer ID],Table3__3_16[Cancer history])</f>
        <v>No</v>
      </c>
      <c r="H992" s="22">
        <f>_xlfn.XLOOKUP(Table7[[#This Row],[Merged Customer ID]],Table3__3_16[Customer ID],Table3__3_16[NumberOfMajorSurgeries])</f>
        <v>2</v>
      </c>
      <c r="I992" s="22" t="str">
        <f>_xlfn.XLOOKUP(Table7[[#This Row],[Merged Customer ID]],Table3__3_16[Customer ID],Table3__3_16[smoker])</f>
        <v>No</v>
      </c>
      <c r="J992" s="22" t="str">
        <f>_xlfn.XLOOKUP(Table7[[#This Row],[Merged Customer ID]],Table3__3_16[Customer ID],Table3__3_16[Weight Status])</f>
        <v>Obesity</v>
      </c>
      <c r="K992" s="22" t="str">
        <f>_xlfn.XLOOKUP(Table7[[#This Row],[Merged Customer ID]],Table3__3_16[Customer ID],Table3__3_16[Sugar Status])</f>
        <v>Normal</v>
      </c>
      <c r="L992" s="25">
        <f>_xlfn.XLOOKUP(Table7[[#This Row],[Merged Customer ID]],Table6_20[Merged Customer ID],Table6_20[Date of Birth])</f>
        <v>26567</v>
      </c>
      <c r="M992" s="29">
        <f>_xlfn.XLOOKUP(Table7[[#This Row],[Merged Customer ID]],Table6_20[Merged Customer ID],Table6_20[charges],"0",0)</f>
        <v>11299.34</v>
      </c>
      <c r="N992" s="29" t="str">
        <f>_xlfn.XLOOKUP(Table7[[#This Row],[Merged Customer ID]],Table6_20[Merged Customer ID],Table6_20[Hospital tier])</f>
        <v>tier - 3</v>
      </c>
      <c r="O992" s="29" t="str">
        <f>_xlfn.XLOOKUP(Table7[[#This Row],[Merged Customer ID]],Table6_20[Merged Customer ID],Table6_20[City tier])</f>
        <v>tier - 2</v>
      </c>
      <c r="P992" s="29" t="str">
        <f>_xlfn.XLOOKUP(Table7[[#This Row],[Merged Customer ID]],Table6_20[Merged Customer ID],Table6_20[State ID])</f>
        <v>R1011</v>
      </c>
      <c r="Q992" s="35">
        <f>_xlfn.XLOOKUP(Table7[[#This Row],[Merged Customer ID]],Table6_20[Merged Customer ID],Table6_20[Age])</f>
        <v>50.702777777777776</v>
      </c>
    </row>
    <row r="993" spans="1:17" x14ac:dyDescent="0.35">
      <c r="A993" s="23" t="s">
        <v>1379</v>
      </c>
      <c r="B993" s="23" t="str">
        <f>_xlfn.XLOOKUP(Table7[[#This Row],[Merged Customer ID]],Table2_1[Merged Customer ID],Table2_1[First Name])</f>
        <v>Mitchell</v>
      </c>
      <c r="C993" s="23">
        <f>_xlfn.XLOOKUP(Table7[[#This Row],[Merged Customer ID]],Table3__3_16[Customer ID],Table3__3_16[BMI])</f>
        <v>38.93</v>
      </c>
      <c r="D993" s="23">
        <f>_xlfn.XLOOKUP(Table7[[#This Row],[Merged Customer ID]],Table3__3_16[Customer ID],Table3__3_16[HBA1C])</f>
        <v>5.64</v>
      </c>
      <c r="E993" s="22" t="str">
        <f>_xlfn.XLOOKUP(Table7[[#This Row],[Merged Customer ID]],Table3__3_16[Customer ID],Table3__3_16[Heart Issues])</f>
        <v>Yes</v>
      </c>
      <c r="F993" s="23" t="str">
        <f>_xlfn.XLOOKUP(Table7[[#This Row],[Merged Customer ID]],Table3__3_16[Customer ID],Table3__3_16[Any Transplants])</f>
        <v>No</v>
      </c>
      <c r="G993" s="23" t="str">
        <f>_xlfn.XLOOKUP(Table7[[#This Row],[Merged Customer ID]],Table3__3_16[Customer ID],Table3__3_16[Cancer history])</f>
        <v>No</v>
      </c>
      <c r="H993" s="23">
        <f>_xlfn.XLOOKUP(Table7[[#This Row],[Merged Customer ID]],Table3__3_16[Customer ID],Table3__3_16[NumberOfMajorSurgeries])</f>
        <v>1</v>
      </c>
      <c r="I993" s="23" t="str">
        <f>_xlfn.XLOOKUP(Table7[[#This Row],[Merged Customer ID]],Table3__3_16[Customer ID],Table3__3_16[smoker])</f>
        <v>No</v>
      </c>
      <c r="J993" s="23" t="str">
        <f>_xlfn.XLOOKUP(Table7[[#This Row],[Merged Customer ID]],Table3__3_16[Customer ID],Table3__3_16[Weight Status])</f>
        <v>Obesity</v>
      </c>
      <c r="K993" s="23" t="str">
        <f>_xlfn.XLOOKUP(Table7[[#This Row],[Merged Customer ID]],Table3__3_16[Customer ID],Table3__3_16[Sugar Status])</f>
        <v>Normal</v>
      </c>
      <c r="L993" s="26">
        <f>_xlfn.XLOOKUP(Table7[[#This Row],[Merged Customer ID]],Table6_20[Merged Customer ID],Table6_20[Date of Birth])</f>
        <v>32461</v>
      </c>
      <c r="M993" s="30">
        <f>_xlfn.XLOOKUP(Table7[[#This Row],[Merged Customer ID]],Table6_20[Merged Customer ID],Table6_20[charges],"0",0)</f>
        <v>11294.57</v>
      </c>
      <c r="N993" s="30" t="str">
        <f>_xlfn.XLOOKUP(Table7[[#This Row],[Merged Customer ID]],Table6_20[Merged Customer ID],Table6_20[Hospital tier])</f>
        <v>tier - 3</v>
      </c>
      <c r="O993" s="30" t="str">
        <f>_xlfn.XLOOKUP(Table7[[#This Row],[Merged Customer ID]],Table6_20[Merged Customer ID],Table6_20[City tier])</f>
        <v>tier - 1</v>
      </c>
      <c r="P993" s="30" t="str">
        <f>_xlfn.XLOOKUP(Table7[[#This Row],[Merged Customer ID]],Table6_20[Merged Customer ID],Table6_20[State ID])</f>
        <v>R1022</v>
      </c>
      <c r="Q993" s="36">
        <f>_xlfn.XLOOKUP(Table7[[#This Row],[Merged Customer ID]],Table6_20[Merged Customer ID],Table6_20[Age])</f>
        <v>34.56666666666667</v>
      </c>
    </row>
    <row r="994" spans="1:17" x14ac:dyDescent="0.35">
      <c r="A994" s="22" t="s">
        <v>1378</v>
      </c>
      <c r="B994" s="22" t="str">
        <f>_xlfn.XLOOKUP(Table7[[#This Row],[Merged Customer ID]],Table2_1[Merged Customer ID],Table2_1[First Name])</f>
        <v>Chen</v>
      </c>
      <c r="C994" s="22">
        <f>_xlfn.XLOOKUP(Table7[[#This Row],[Merged Customer ID]],Table3__3_16[Customer ID],Table3__3_16[BMI])</f>
        <v>32.774999999999999</v>
      </c>
      <c r="D994" s="22">
        <f>_xlfn.XLOOKUP(Table7[[#This Row],[Merged Customer ID]],Table3__3_16[Customer ID],Table3__3_16[HBA1C])</f>
        <v>8.02</v>
      </c>
      <c r="E994" s="22" t="str">
        <f>_xlfn.XLOOKUP(Table7[[#This Row],[Merged Customer ID]],Table3__3_16[Customer ID],Table3__3_16[Heart Issues])</f>
        <v>Yes</v>
      </c>
      <c r="F994" s="22" t="str">
        <f>_xlfn.XLOOKUP(Table7[[#This Row],[Merged Customer ID]],Table3__3_16[Customer ID],Table3__3_16[Any Transplants])</f>
        <v>No</v>
      </c>
      <c r="G994" s="22" t="str">
        <f>_xlfn.XLOOKUP(Table7[[#This Row],[Merged Customer ID]],Table3__3_16[Customer ID],Table3__3_16[Cancer history])</f>
        <v>No</v>
      </c>
      <c r="H994" s="22">
        <f>_xlfn.XLOOKUP(Table7[[#This Row],[Merged Customer ID]],Table3__3_16[Customer ID],Table3__3_16[NumberOfMajorSurgeries])</f>
        <v>2</v>
      </c>
      <c r="I994" s="22" t="str">
        <f>_xlfn.XLOOKUP(Table7[[#This Row],[Merged Customer ID]],Table3__3_16[Customer ID],Table3__3_16[smoker])</f>
        <v>No</v>
      </c>
      <c r="J994" s="22" t="str">
        <f>_xlfn.XLOOKUP(Table7[[#This Row],[Merged Customer ID]],Table3__3_16[Customer ID],Table3__3_16[Weight Status])</f>
        <v>Obesity</v>
      </c>
      <c r="K994" s="22" t="str">
        <f>_xlfn.XLOOKUP(Table7[[#This Row],[Merged Customer ID]],Table3__3_16[Customer ID],Table3__3_16[Sugar Status])</f>
        <v>Diabetes</v>
      </c>
      <c r="L994" s="25">
        <f>_xlfn.XLOOKUP(Table7[[#This Row],[Merged Customer ID]],Table6_20[Merged Customer ID],Table6_20[Date of Birth])</f>
        <v>25741</v>
      </c>
      <c r="M994" s="29">
        <f>_xlfn.XLOOKUP(Table7[[#This Row],[Merged Customer ID]],Table6_20[Merged Customer ID],Table6_20[charges],"0",0)</f>
        <v>11289.11</v>
      </c>
      <c r="N994" s="29" t="str">
        <f>_xlfn.XLOOKUP(Table7[[#This Row],[Merged Customer ID]],Table6_20[Merged Customer ID],Table6_20[Hospital tier])</f>
        <v>tier - 3</v>
      </c>
      <c r="O994" s="29" t="str">
        <f>_xlfn.XLOOKUP(Table7[[#This Row],[Merged Customer ID]],Table6_20[Merged Customer ID],Table6_20[City tier])</f>
        <v>tier - 1</v>
      </c>
      <c r="P994" s="29" t="str">
        <f>_xlfn.XLOOKUP(Table7[[#This Row],[Merged Customer ID]],Table6_20[Merged Customer ID],Table6_20[State ID])</f>
        <v>R1012</v>
      </c>
      <c r="Q994" s="35">
        <f>_xlfn.XLOOKUP(Table7[[#This Row],[Merged Customer ID]],Table6_20[Merged Customer ID],Table6_20[Age])</f>
        <v>52.961111111111109</v>
      </c>
    </row>
    <row r="995" spans="1:17" x14ac:dyDescent="0.35">
      <c r="A995" s="23" t="s">
        <v>1377</v>
      </c>
      <c r="B995" s="23" t="str">
        <f>_xlfn.XLOOKUP(Table7[[#This Row],[Merged Customer ID]],Table2_1[Merged Customer ID],Table2_1[First Name])</f>
        <v>Tufaro</v>
      </c>
      <c r="C995" s="23">
        <f>_xlfn.XLOOKUP(Table7[[#This Row],[Merged Customer ID]],Table3__3_16[Customer ID],Table3__3_16[BMI])</f>
        <v>29.83</v>
      </c>
      <c r="D995" s="23">
        <f>_xlfn.XLOOKUP(Table7[[#This Row],[Merged Customer ID]],Table3__3_16[Customer ID],Table3__3_16[HBA1C])</f>
        <v>7.2</v>
      </c>
      <c r="E995" s="22" t="str">
        <f>_xlfn.XLOOKUP(Table7[[#This Row],[Merged Customer ID]],Table3__3_16[Customer ID],Table3__3_16[Heart Issues])</f>
        <v>Yes</v>
      </c>
      <c r="F995" s="23" t="str">
        <f>_xlfn.XLOOKUP(Table7[[#This Row],[Merged Customer ID]],Table3__3_16[Customer ID],Table3__3_16[Any Transplants])</f>
        <v>No</v>
      </c>
      <c r="G995" s="23" t="str">
        <f>_xlfn.XLOOKUP(Table7[[#This Row],[Merged Customer ID]],Table3__3_16[Customer ID],Table3__3_16[Cancer history])</f>
        <v>No</v>
      </c>
      <c r="H995" s="23">
        <f>_xlfn.XLOOKUP(Table7[[#This Row],[Merged Customer ID]],Table3__3_16[Customer ID],Table3__3_16[NumberOfMajorSurgeries])</f>
        <v>0</v>
      </c>
      <c r="I995" s="23" t="str">
        <f>_xlfn.XLOOKUP(Table7[[#This Row],[Merged Customer ID]],Table3__3_16[Customer ID],Table3__3_16[smoker])</f>
        <v>No</v>
      </c>
      <c r="J995" s="23" t="str">
        <f>_xlfn.XLOOKUP(Table7[[#This Row],[Merged Customer ID]],Table3__3_16[Customer ID],Table3__3_16[Weight Status])</f>
        <v>Overweight</v>
      </c>
      <c r="K995" s="23" t="str">
        <f>_xlfn.XLOOKUP(Table7[[#This Row],[Merged Customer ID]],Table3__3_16[Customer ID],Table3__3_16[Sugar Status])</f>
        <v>Diabetes</v>
      </c>
      <c r="L995" s="26">
        <f>_xlfn.XLOOKUP(Table7[[#This Row],[Merged Customer ID]],Table6_20[Merged Customer ID],Table6_20[Date of Birth])</f>
        <v>24637</v>
      </c>
      <c r="M995" s="30">
        <f>_xlfn.XLOOKUP(Table7[[#This Row],[Merged Customer ID]],Table6_20[Merged Customer ID],Table6_20[charges],"0",0)</f>
        <v>11286.54</v>
      </c>
      <c r="N995" s="30" t="str">
        <f>_xlfn.XLOOKUP(Table7[[#This Row],[Merged Customer ID]],Table6_20[Merged Customer ID],Table6_20[Hospital tier])</f>
        <v>tier - 3</v>
      </c>
      <c r="O995" s="30" t="str">
        <f>_xlfn.XLOOKUP(Table7[[#This Row],[Merged Customer ID]],Table6_20[Merged Customer ID],Table6_20[City tier])</f>
        <v>tier - 3</v>
      </c>
      <c r="P995" s="30" t="str">
        <f>_xlfn.XLOOKUP(Table7[[#This Row],[Merged Customer ID]],Table6_20[Merged Customer ID],Table6_20[State ID])</f>
        <v>R1024</v>
      </c>
      <c r="Q995" s="36">
        <f>_xlfn.XLOOKUP(Table7[[#This Row],[Merged Customer ID]],Table6_20[Merged Customer ID],Table6_20[Age])</f>
        <v>55.983333333333334</v>
      </c>
    </row>
    <row r="996" spans="1:17" x14ac:dyDescent="0.35">
      <c r="A996" s="22" t="s">
        <v>1376</v>
      </c>
      <c r="B996" s="22" t="str">
        <f>_xlfn.XLOOKUP(Table7[[#This Row],[Merged Customer ID]],Table2_1[Merged Customer ID],Table2_1[First Name])</f>
        <v>Peters</v>
      </c>
      <c r="C996" s="22">
        <f>_xlfn.XLOOKUP(Table7[[#This Row],[Merged Customer ID]],Table3__3_16[Customer ID],Table3__3_16[BMI])</f>
        <v>28.31</v>
      </c>
      <c r="D996" s="22">
        <f>_xlfn.XLOOKUP(Table7[[#This Row],[Merged Customer ID]],Table3__3_16[Customer ID],Table3__3_16[HBA1C])</f>
        <v>4.55</v>
      </c>
      <c r="E996" s="22" t="str">
        <f>_xlfn.XLOOKUP(Table7[[#This Row],[Merged Customer ID]],Table3__3_16[Customer ID],Table3__3_16[Heart Issues])</f>
        <v>No</v>
      </c>
      <c r="F996" s="22" t="str">
        <f>_xlfn.XLOOKUP(Table7[[#This Row],[Merged Customer ID]],Table3__3_16[Customer ID],Table3__3_16[Any Transplants])</f>
        <v>Yes</v>
      </c>
      <c r="G996" s="22" t="str">
        <f>_xlfn.XLOOKUP(Table7[[#This Row],[Merged Customer ID]],Table3__3_16[Customer ID],Table3__3_16[Cancer history])</f>
        <v>No</v>
      </c>
      <c r="H996" s="22">
        <f>_xlfn.XLOOKUP(Table7[[#This Row],[Merged Customer ID]],Table3__3_16[Customer ID],Table3__3_16[NumberOfMajorSurgeries])</f>
        <v>1</v>
      </c>
      <c r="I996" s="22" t="str">
        <f>_xlfn.XLOOKUP(Table7[[#This Row],[Merged Customer ID]],Table3__3_16[Customer ID],Table3__3_16[smoker])</f>
        <v>No</v>
      </c>
      <c r="J996" s="22" t="str">
        <f>_xlfn.XLOOKUP(Table7[[#This Row],[Merged Customer ID]],Table3__3_16[Customer ID],Table3__3_16[Weight Status])</f>
        <v>Overweight</v>
      </c>
      <c r="K996" s="22" t="str">
        <f>_xlfn.XLOOKUP(Table7[[#This Row],[Merged Customer ID]],Table3__3_16[Customer ID],Table3__3_16[Sugar Status])</f>
        <v>Normal</v>
      </c>
      <c r="L996" s="25">
        <f>_xlfn.XLOOKUP(Table7[[#This Row],[Merged Customer ID]],Table6_20[Merged Customer ID],Table6_20[Date of Birth])</f>
        <v>38264</v>
      </c>
      <c r="M996" s="29">
        <f>_xlfn.XLOOKUP(Table7[[#This Row],[Merged Customer ID]],Table6_20[Merged Customer ID],Table6_20[charges],"0",0)</f>
        <v>11272.33</v>
      </c>
      <c r="N996" s="29" t="str">
        <f>_xlfn.XLOOKUP(Table7[[#This Row],[Merged Customer ID]],Table6_20[Merged Customer ID],Table6_20[Hospital tier])</f>
        <v>tier - 3</v>
      </c>
      <c r="O996" s="29" t="str">
        <f>_xlfn.XLOOKUP(Table7[[#This Row],[Merged Customer ID]],Table6_20[Merged Customer ID],Table6_20[City tier])</f>
        <v>tier - 2</v>
      </c>
      <c r="P996" s="29" t="str">
        <f>_xlfn.XLOOKUP(Table7[[#This Row],[Merged Customer ID]],Table6_20[Merged Customer ID],Table6_20[State ID])</f>
        <v>R1019</v>
      </c>
      <c r="Q996" s="35">
        <f>_xlfn.XLOOKUP(Table7[[#This Row],[Merged Customer ID]],Table6_20[Merged Customer ID],Table6_20[Age])</f>
        <v>18.677777777777777</v>
      </c>
    </row>
    <row r="997" spans="1:17" x14ac:dyDescent="0.35">
      <c r="A997" s="23" t="s">
        <v>1375</v>
      </c>
      <c r="B997" s="23" t="str">
        <f>_xlfn.XLOOKUP(Table7[[#This Row],[Merged Customer ID]],Table2_1[Merged Customer ID],Table2_1[First Name])</f>
        <v>Susedik</v>
      </c>
      <c r="C997" s="23">
        <f>_xlfn.XLOOKUP(Table7[[#This Row],[Merged Customer ID]],Table3__3_16[Customer ID],Table3__3_16[BMI])</f>
        <v>29.79</v>
      </c>
      <c r="D997" s="23">
        <f>_xlfn.XLOOKUP(Table7[[#This Row],[Merged Customer ID]],Table3__3_16[Customer ID],Table3__3_16[HBA1C])</f>
        <v>9.0299999999999994</v>
      </c>
      <c r="E997" s="22" t="str">
        <f>_xlfn.XLOOKUP(Table7[[#This Row],[Merged Customer ID]],Table3__3_16[Customer ID],Table3__3_16[Heart Issues])</f>
        <v>No</v>
      </c>
      <c r="F997" s="23" t="str">
        <f>_xlfn.XLOOKUP(Table7[[#This Row],[Merged Customer ID]],Table3__3_16[Customer ID],Table3__3_16[Any Transplants])</f>
        <v>No</v>
      </c>
      <c r="G997" s="23" t="str">
        <f>_xlfn.XLOOKUP(Table7[[#This Row],[Merged Customer ID]],Table3__3_16[Customer ID],Table3__3_16[Cancer history])</f>
        <v>No</v>
      </c>
      <c r="H997" s="23">
        <f>_xlfn.XLOOKUP(Table7[[#This Row],[Merged Customer ID]],Table3__3_16[Customer ID],Table3__3_16[NumberOfMajorSurgeries])</f>
        <v>0</v>
      </c>
      <c r="I997" s="23" t="str">
        <f>_xlfn.XLOOKUP(Table7[[#This Row],[Merged Customer ID]],Table3__3_16[Customer ID],Table3__3_16[smoker])</f>
        <v>No</v>
      </c>
      <c r="J997" s="23" t="str">
        <f>_xlfn.XLOOKUP(Table7[[#This Row],[Merged Customer ID]],Table3__3_16[Customer ID],Table3__3_16[Weight Status])</f>
        <v>Overweight</v>
      </c>
      <c r="K997" s="23" t="str">
        <f>_xlfn.XLOOKUP(Table7[[#This Row],[Merged Customer ID]],Table3__3_16[Customer ID],Table3__3_16[Sugar Status])</f>
        <v>Diabetes</v>
      </c>
      <c r="L997" s="26">
        <f>_xlfn.XLOOKUP(Table7[[#This Row],[Merged Customer ID]],Table6_20[Merged Customer ID],Table6_20[Date of Birth])</f>
        <v>26293</v>
      </c>
      <c r="M997" s="30">
        <f>_xlfn.XLOOKUP(Table7[[#This Row],[Merged Customer ID]],Table6_20[Merged Customer ID],Table6_20[charges],"0",0)</f>
        <v>11265.71</v>
      </c>
      <c r="N997" s="30" t="str">
        <f>_xlfn.XLOOKUP(Table7[[#This Row],[Merged Customer ID]],Table6_20[Merged Customer ID],Table6_20[Hospital tier])</f>
        <v>tier - 3</v>
      </c>
      <c r="O997" s="30" t="str">
        <f>_xlfn.XLOOKUP(Table7[[#This Row],[Merged Customer ID]],Table6_20[Merged Customer ID],Table6_20[City tier])</f>
        <v>tier - 1</v>
      </c>
      <c r="P997" s="30" t="str">
        <f>_xlfn.XLOOKUP(Table7[[#This Row],[Merged Customer ID]],Table6_20[Merged Customer ID],Table6_20[State ID])</f>
        <v>R1025</v>
      </c>
      <c r="Q997" s="36">
        <f>_xlfn.XLOOKUP(Table7[[#This Row],[Merged Customer ID]],Table6_20[Merged Customer ID],Table6_20[Age])</f>
        <v>51.45</v>
      </c>
    </row>
    <row r="998" spans="1:17" x14ac:dyDescent="0.35">
      <c r="A998" s="22" t="s">
        <v>1374</v>
      </c>
      <c r="B998" s="22" t="str">
        <f>_xlfn.XLOOKUP(Table7[[#This Row],[Merged Customer ID]],Table2_1[Merged Customer ID],Table2_1[First Name])</f>
        <v>Garcia</v>
      </c>
      <c r="C998" s="22">
        <f>_xlfn.XLOOKUP(Table7[[#This Row],[Merged Customer ID]],Table3__3_16[Customer ID],Table3__3_16[BMI])</f>
        <v>36.6</v>
      </c>
      <c r="D998" s="22">
        <f>_xlfn.XLOOKUP(Table7[[#This Row],[Merged Customer ID]],Table3__3_16[Customer ID],Table3__3_16[HBA1C])</f>
        <v>5.2</v>
      </c>
      <c r="E998" s="22" t="str">
        <f>_xlfn.XLOOKUP(Table7[[#This Row],[Merged Customer ID]],Table3__3_16[Customer ID],Table3__3_16[Heart Issues])</f>
        <v>Yes</v>
      </c>
      <c r="F998" s="22" t="str">
        <f>_xlfn.XLOOKUP(Table7[[#This Row],[Merged Customer ID]],Table3__3_16[Customer ID],Table3__3_16[Any Transplants])</f>
        <v>No</v>
      </c>
      <c r="G998" s="22" t="str">
        <f>_xlfn.XLOOKUP(Table7[[#This Row],[Merged Customer ID]],Table3__3_16[Customer ID],Table3__3_16[Cancer history])</f>
        <v>Yes</v>
      </c>
      <c r="H998" s="22">
        <f>_xlfn.XLOOKUP(Table7[[#This Row],[Merged Customer ID]],Table3__3_16[Customer ID],Table3__3_16[NumberOfMajorSurgeries])</f>
        <v>1</v>
      </c>
      <c r="I998" s="22" t="str">
        <f>_xlfn.XLOOKUP(Table7[[#This Row],[Merged Customer ID]],Table3__3_16[Customer ID],Table3__3_16[smoker])</f>
        <v>No</v>
      </c>
      <c r="J998" s="22" t="str">
        <f>_xlfn.XLOOKUP(Table7[[#This Row],[Merged Customer ID]],Table3__3_16[Customer ID],Table3__3_16[Weight Status])</f>
        <v>Obesity</v>
      </c>
      <c r="K998" s="22" t="str">
        <f>_xlfn.XLOOKUP(Table7[[#This Row],[Merged Customer ID]],Table3__3_16[Customer ID],Table3__3_16[Sugar Status])</f>
        <v>Normal</v>
      </c>
      <c r="L998" s="25">
        <f>_xlfn.XLOOKUP(Table7[[#This Row],[Merged Customer ID]],Table6_20[Merged Customer ID],Table6_20[Date of Birth])</f>
        <v>25487</v>
      </c>
      <c r="M998" s="29">
        <f>_xlfn.XLOOKUP(Table7[[#This Row],[Merged Customer ID]],Table6_20[Merged Customer ID],Table6_20[charges],"0",0)</f>
        <v>11264.54</v>
      </c>
      <c r="N998" s="29" t="str">
        <f>_xlfn.XLOOKUP(Table7[[#This Row],[Merged Customer ID]],Table6_20[Merged Customer ID],Table6_20[Hospital tier])</f>
        <v>tier - 3</v>
      </c>
      <c r="O998" s="29" t="str">
        <f>_xlfn.XLOOKUP(Table7[[#This Row],[Merged Customer ID]],Table6_20[Merged Customer ID],Table6_20[City tier])</f>
        <v>tier - 2</v>
      </c>
      <c r="P998" s="29" t="str">
        <f>_xlfn.XLOOKUP(Table7[[#This Row],[Merged Customer ID]],Table6_20[Merged Customer ID],Table6_20[State ID])</f>
        <v>R1011</v>
      </c>
      <c r="Q998" s="35">
        <f>_xlfn.XLOOKUP(Table7[[#This Row],[Merged Customer ID]],Table6_20[Merged Customer ID],Table6_20[Age])</f>
        <v>53.658333333333331</v>
      </c>
    </row>
    <row r="999" spans="1:17" x14ac:dyDescent="0.35">
      <c r="A999" s="23" t="s">
        <v>1373</v>
      </c>
      <c r="B999" s="23" t="str">
        <f>_xlfn.XLOOKUP(Table7[[#This Row],[Merged Customer ID]],Table2_1[Merged Customer ID],Table2_1[First Name])</f>
        <v>Deady</v>
      </c>
      <c r="C999" s="23">
        <f>_xlfn.XLOOKUP(Table7[[#This Row],[Merged Customer ID]],Table3__3_16[Customer ID],Table3__3_16[BMI])</f>
        <v>35.93</v>
      </c>
      <c r="D999" s="23">
        <f>_xlfn.XLOOKUP(Table7[[#This Row],[Merged Customer ID]],Table3__3_16[Customer ID],Table3__3_16[HBA1C])</f>
        <v>8.3000000000000007</v>
      </c>
      <c r="E999" s="22" t="str">
        <f>_xlfn.XLOOKUP(Table7[[#This Row],[Merged Customer ID]],Table3__3_16[Customer ID],Table3__3_16[Heart Issues])</f>
        <v>Yes</v>
      </c>
      <c r="F999" s="23" t="str">
        <f>_xlfn.XLOOKUP(Table7[[#This Row],[Merged Customer ID]],Table3__3_16[Customer ID],Table3__3_16[Any Transplants])</f>
        <v>No</v>
      </c>
      <c r="G999" s="23" t="str">
        <f>_xlfn.XLOOKUP(Table7[[#This Row],[Merged Customer ID]],Table3__3_16[Customer ID],Table3__3_16[Cancer history])</f>
        <v>No</v>
      </c>
      <c r="H999" s="23">
        <f>_xlfn.XLOOKUP(Table7[[#This Row],[Merged Customer ID]],Table3__3_16[Customer ID],Table3__3_16[NumberOfMajorSurgeries])</f>
        <v>0</v>
      </c>
      <c r="I999" s="23" t="str">
        <f>_xlfn.XLOOKUP(Table7[[#This Row],[Merged Customer ID]],Table3__3_16[Customer ID],Table3__3_16[smoker])</f>
        <v>No</v>
      </c>
      <c r="J999" s="23" t="str">
        <f>_xlfn.XLOOKUP(Table7[[#This Row],[Merged Customer ID]],Table3__3_16[Customer ID],Table3__3_16[Weight Status])</f>
        <v>Obesity</v>
      </c>
      <c r="K999" s="23" t="str">
        <f>_xlfn.XLOOKUP(Table7[[#This Row],[Merged Customer ID]],Table3__3_16[Customer ID],Table3__3_16[Sugar Status])</f>
        <v>Diabetes</v>
      </c>
      <c r="L999" s="26">
        <f>_xlfn.XLOOKUP(Table7[[#This Row],[Merged Customer ID]],Table6_20[Merged Customer ID],Table6_20[Date of Birth])</f>
        <v>29861</v>
      </c>
      <c r="M999" s="30">
        <f>_xlfn.XLOOKUP(Table7[[#This Row],[Merged Customer ID]],Table6_20[Merged Customer ID],Table6_20[charges],"0",0)</f>
        <v>11255.29</v>
      </c>
      <c r="N999" s="30" t="str">
        <f>_xlfn.XLOOKUP(Table7[[#This Row],[Merged Customer ID]],Table6_20[Merged Customer ID],Table6_20[Hospital tier])</f>
        <v>tier - 3</v>
      </c>
      <c r="O999" s="30" t="str">
        <f>_xlfn.XLOOKUP(Table7[[#This Row],[Merged Customer ID]],Table6_20[Merged Customer ID],Table6_20[City tier])</f>
        <v>tier - 1</v>
      </c>
      <c r="P999" s="30" t="str">
        <f>_xlfn.XLOOKUP(Table7[[#This Row],[Merged Customer ID]],Table6_20[Merged Customer ID],Table6_20[State ID])</f>
        <v>R1026</v>
      </c>
      <c r="Q999" s="36">
        <f>_xlfn.XLOOKUP(Table7[[#This Row],[Merged Customer ID]],Table6_20[Merged Customer ID],Table6_20[Age])</f>
        <v>41.68333333333333</v>
      </c>
    </row>
    <row r="1000" spans="1:17" x14ac:dyDescent="0.35">
      <c r="A1000" s="22" t="s">
        <v>1372</v>
      </c>
      <c r="B1000" s="22" t="str">
        <f>_xlfn.XLOOKUP(Table7[[#This Row],[Merged Customer ID]],Table2_1[Merged Customer ID],Table2_1[First Name])</f>
        <v>Campbell</v>
      </c>
      <c r="C1000" s="22">
        <f>_xlfn.XLOOKUP(Table7[[#This Row],[Merged Customer ID]],Table3__3_16[Customer ID],Table3__3_16[BMI])</f>
        <v>28.6</v>
      </c>
      <c r="D1000" s="22">
        <f>_xlfn.XLOOKUP(Table7[[#This Row],[Merged Customer ID]],Table3__3_16[Customer ID],Table3__3_16[HBA1C])</f>
        <v>5.56</v>
      </c>
      <c r="E1000" s="22" t="str">
        <f>_xlfn.XLOOKUP(Table7[[#This Row],[Merged Customer ID]],Table3__3_16[Customer ID],Table3__3_16[Heart Issues])</f>
        <v>Yes</v>
      </c>
      <c r="F1000" s="22" t="str">
        <f>_xlfn.XLOOKUP(Table7[[#This Row],[Merged Customer ID]],Table3__3_16[Customer ID],Table3__3_16[Any Transplants])</f>
        <v>No</v>
      </c>
      <c r="G1000" s="22" t="str">
        <f>_xlfn.XLOOKUP(Table7[[#This Row],[Merged Customer ID]],Table3__3_16[Customer ID],Table3__3_16[Cancer history])</f>
        <v>Yes</v>
      </c>
      <c r="H1000" s="22">
        <f>_xlfn.XLOOKUP(Table7[[#This Row],[Merged Customer ID]],Table3__3_16[Customer ID],Table3__3_16[NumberOfMajorSurgeries])</f>
        <v>1</v>
      </c>
      <c r="I1000" s="22" t="str">
        <f>_xlfn.XLOOKUP(Table7[[#This Row],[Merged Customer ID]],Table3__3_16[Customer ID],Table3__3_16[smoker])</f>
        <v>No</v>
      </c>
      <c r="J1000" s="22" t="str">
        <f>_xlfn.XLOOKUP(Table7[[#This Row],[Merged Customer ID]],Table3__3_16[Customer ID],Table3__3_16[Weight Status])</f>
        <v>Overweight</v>
      </c>
      <c r="K1000" s="22" t="str">
        <f>_xlfn.XLOOKUP(Table7[[#This Row],[Merged Customer ID]],Table3__3_16[Customer ID],Table3__3_16[Sugar Status])</f>
        <v>Normal</v>
      </c>
      <c r="L1000" s="25">
        <f>_xlfn.XLOOKUP(Table7[[#This Row],[Merged Customer ID]],Table6_20[Merged Customer ID],Table6_20[Date of Birth])</f>
        <v>25435</v>
      </c>
      <c r="M1000" s="29">
        <f>_xlfn.XLOOKUP(Table7[[#This Row],[Merged Customer ID]],Table6_20[Merged Customer ID],Table6_20[charges],"0",0)</f>
        <v>11253.42</v>
      </c>
      <c r="N1000" s="29" t="str">
        <f>_xlfn.XLOOKUP(Table7[[#This Row],[Merged Customer ID]],Table6_20[Merged Customer ID],Table6_20[Hospital tier])</f>
        <v>tier - 3</v>
      </c>
      <c r="O1000" s="29" t="str">
        <f>_xlfn.XLOOKUP(Table7[[#This Row],[Merged Customer ID]],Table6_20[Merged Customer ID],Table6_20[City tier])</f>
        <v>tier - 1</v>
      </c>
      <c r="P1000" s="29" t="str">
        <f>_xlfn.XLOOKUP(Table7[[#This Row],[Merged Customer ID]],Table6_20[Merged Customer ID],Table6_20[State ID])</f>
        <v>R1011</v>
      </c>
      <c r="Q1000" s="35">
        <f>_xlfn.XLOOKUP(Table7[[#This Row],[Merged Customer ID]],Table6_20[Merged Customer ID],Table6_20[Age])</f>
        <v>53.8</v>
      </c>
    </row>
    <row r="1001" spans="1:17" x14ac:dyDescent="0.35">
      <c r="A1001" s="23" t="s">
        <v>1371</v>
      </c>
      <c r="B1001" s="23" t="str">
        <f>_xlfn.XLOOKUP(Table7[[#This Row],[Merged Customer ID]],Table2_1[Merged Customer ID],Table2_1[First Name])</f>
        <v>Schaefer</v>
      </c>
      <c r="C1001" s="23">
        <f>_xlfn.XLOOKUP(Table7[[#This Row],[Merged Customer ID]],Table3__3_16[Customer ID],Table3__3_16[BMI])</f>
        <v>39.17</v>
      </c>
      <c r="D1001" s="23">
        <f>_xlfn.XLOOKUP(Table7[[#This Row],[Merged Customer ID]],Table3__3_16[Customer ID],Table3__3_16[HBA1C])</f>
        <v>4.1500000000000004</v>
      </c>
      <c r="E1001" s="22" t="str">
        <f>_xlfn.XLOOKUP(Table7[[#This Row],[Merged Customer ID]],Table3__3_16[Customer ID],Table3__3_16[Heart Issues])</f>
        <v>No</v>
      </c>
      <c r="F1001" s="23" t="str">
        <f>_xlfn.XLOOKUP(Table7[[#This Row],[Merged Customer ID]],Table3__3_16[Customer ID],Table3__3_16[Any Transplants])</f>
        <v>No</v>
      </c>
      <c r="G1001" s="23" t="str">
        <f>_xlfn.XLOOKUP(Table7[[#This Row],[Merged Customer ID]],Table3__3_16[Customer ID],Table3__3_16[Cancer history])</f>
        <v>No</v>
      </c>
      <c r="H1001" s="23">
        <f>_xlfn.XLOOKUP(Table7[[#This Row],[Merged Customer ID]],Table3__3_16[Customer ID],Table3__3_16[NumberOfMajorSurgeries])</f>
        <v>0</v>
      </c>
      <c r="I1001" s="23" t="str">
        <f>_xlfn.XLOOKUP(Table7[[#This Row],[Merged Customer ID]],Table3__3_16[Customer ID],Table3__3_16[smoker])</f>
        <v>No</v>
      </c>
      <c r="J1001" s="23" t="str">
        <f>_xlfn.XLOOKUP(Table7[[#This Row],[Merged Customer ID]],Table3__3_16[Customer ID],Table3__3_16[Weight Status])</f>
        <v>Obesity</v>
      </c>
      <c r="K1001" s="23" t="str">
        <f>_xlfn.XLOOKUP(Table7[[#This Row],[Merged Customer ID]],Table3__3_16[Customer ID],Table3__3_16[Sugar Status])</f>
        <v>Normal</v>
      </c>
      <c r="L1001" s="26">
        <f>_xlfn.XLOOKUP(Table7[[#This Row],[Merged Customer ID]],Table6_20[Merged Customer ID],Table6_20[Date of Birth])</f>
        <v>32859</v>
      </c>
      <c r="M1001" s="30">
        <f>_xlfn.XLOOKUP(Table7[[#This Row],[Merged Customer ID]],Table6_20[Merged Customer ID],Table6_20[charges],"0",0)</f>
        <v>11250.43</v>
      </c>
      <c r="N1001" s="30" t="str">
        <f>_xlfn.XLOOKUP(Table7[[#This Row],[Merged Customer ID]],Table6_20[Merged Customer ID],Table6_20[Hospital tier])</f>
        <v>tier - 3</v>
      </c>
      <c r="O1001" s="30" t="str">
        <f>_xlfn.XLOOKUP(Table7[[#This Row],[Merged Customer ID]],Table6_20[Merged Customer ID],Table6_20[City tier])</f>
        <v>tier - 2</v>
      </c>
      <c r="P1001" s="30" t="str">
        <f>_xlfn.XLOOKUP(Table7[[#This Row],[Merged Customer ID]],Table6_20[Merged Customer ID],Table6_20[State ID])</f>
        <v>R1026</v>
      </c>
      <c r="Q1001" s="36">
        <f>_xlfn.XLOOKUP(Table7[[#This Row],[Merged Customer ID]],Table6_20[Merged Customer ID],Table6_20[Age])</f>
        <v>33.475000000000001</v>
      </c>
    </row>
    <row r="1002" spans="1:17" x14ac:dyDescent="0.35">
      <c r="A1002" s="22" t="s">
        <v>1370</v>
      </c>
      <c r="B1002" s="22" t="str">
        <f>_xlfn.XLOOKUP(Table7[[#This Row],[Merged Customer ID]],Table2_1[Merged Customer ID],Table2_1[First Name])</f>
        <v>D'Alessandro</v>
      </c>
      <c r="C1002" s="22">
        <f>_xlfn.XLOOKUP(Table7[[#This Row],[Merged Customer ID]],Table3__3_16[Customer ID],Table3__3_16[BMI])</f>
        <v>26.41</v>
      </c>
      <c r="D1002" s="22">
        <f>_xlfn.XLOOKUP(Table7[[#This Row],[Merged Customer ID]],Table3__3_16[Customer ID],Table3__3_16[HBA1C])</f>
        <v>5.99</v>
      </c>
      <c r="E1002" s="22" t="str">
        <f>_xlfn.XLOOKUP(Table7[[#This Row],[Merged Customer ID]],Table3__3_16[Customer ID],Table3__3_16[Heart Issues])</f>
        <v>Yes</v>
      </c>
      <c r="F1002" s="22" t="str">
        <f>_xlfn.XLOOKUP(Table7[[#This Row],[Merged Customer ID]],Table3__3_16[Customer ID],Table3__3_16[Any Transplants])</f>
        <v>No</v>
      </c>
      <c r="G1002" s="22" t="str">
        <f>_xlfn.XLOOKUP(Table7[[#This Row],[Merged Customer ID]],Table3__3_16[Customer ID],Table3__3_16[Cancer history])</f>
        <v>Yes</v>
      </c>
      <c r="H1002" s="22">
        <f>_xlfn.XLOOKUP(Table7[[#This Row],[Merged Customer ID]],Table3__3_16[Customer ID],Table3__3_16[NumberOfMajorSurgeries])</f>
        <v>1</v>
      </c>
      <c r="I1002" s="22" t="str">
        <f>_xlfn.XLOOKUP(Table7[[#This Row],[Merged Customer ID]],Table3__3_16[Customer ID],Table3__3_16[smoker])</f>
        <v>No</v>
      </c>
      <c r="J1002" s="22" t="str">
        <f>_xlfn.XLOOKUP(Table7[[#This Row],[Merged Customer ID]],Table3__3_16[Customer ID],Table3__3_16[Weight Status])</f>
        <v>Overweight</v>
      </c>
      <c r="K1002" s="22" t="str">
        <f>_xlfn.XLOOKUP(Table7[[#This Row],[Merged Customer ID]],Table3__3_16[Customer ID],Table3__3_16[Sugar Status])</f>
        <v>Prediabetes</v>
      </c>
      <c r="L1002" s="25">
        <f>_xlfn.XLOOKUP(Table7[[#This Row],[Merged Customer ID]],Table6_20[Merged Customer ID],Table6_20[Date of Birth])</f>
        <v>25567</v>
      </c>
      <c r="M1002" s="29">
        <f>_xlfn.XLOOKUP(Table7[[#This Row],[Merged Customer ID]],Table6_20[Merged Customer ID],Table6_20[charges],"0",0)</f>
        <v>11244.38</v>
      </c>
      <c r="N1002" s="29" t="str">
        <f>_xlfn.XLOOKUP(Table7[[#This Row],[Merged Customer ID]],Table6_20[Merged Customer ID],Table6_20[Hospital tier])</f>
        <v>tier - 3</v>
      </c>
      <c r="O1002" s="29" t="str">
        <f>_xlfn.XLOOKUP(Table7[[#This Row],[Merged Customer ID]],Table6_20[Merged Customer ID],Table6_20[City tier])</f>
        <v>tier - 1</v>
      </c>
      <c r="P1002" s="29" t="str">
        <f>_xlfn.XLOOKUP(Table7[[#This Row],[Merged Customer ID]],Table6_20[Merged Customer ID],Table6_20[State ID])</f>
        <v>R1016</v>
      </c>
      <c r="Q1002" s="35">
        <f>_xlfn.XLOOKUP(Table7[[#This Row],[Merged Customer ID]],Table6_20[Merged Customer ID],Table6_20[Age])</f>
        <v>53.43888888888889</v>
      </c>
    </row>
    <row r="1003" spans="1:17" x14ac:dyDescent="0.35">
      <c r="A1003" s="23" t="s">
        <v>1369</v>
      </c>
      <c r="B1003" s="23" t="str">
        <f>_xlfn.XLOOKUP(Table7[[#This Row],[Merged Customer ID]],Table2_1[Merged Customer ID],Table2_1[First Name])</f>
        <v>Wyss</v>
      </c>
      <c r="C1003" s="23">
        <f>_xlfn.XLOOKUP(Table7[[#This Row],[Merged Customer ID]],Table3__3_16[Customer ID],Table3__3_16[BMI])</f>
        <v>30.63</v>
      </c>
      <c r="D1003" s="23">
        <f>_xlfn.XLOOKUP(Table7[[#This Row],[Merged Customer ID]],Table3__3_16[Customer ID],Table3__3_16[HBA1C])</f>
        <v>5.8</v>
      </c>
      <c r="E1003" s="22" t="str">
        <f>_xlfn.XLOOKUP(Table7[[#This Row],[Merged Customer ID]],Table3__3_16[Customer ID],Table3__3_16[Heart Issues])</f>
        <v>Yes</v>
      </c>
      <c r="F1003" s="23" t="str">
        <f>_xlfn.XLOOKUP(Table7[[#This Row],[Merged Customer ID]],Table3__3_16[Customer ID],Table3__3_16[Any Transplants])</f>
        <v>No</v>
      </c>
      <c r="G1003" s="23" t="str">
        <f>_xlfn.XLOOKUP(Table7[[#This Row],[Merged Customer ID]],Table3__3_16[Customer ID],Table3__3_16[Cancer history])</f>
        <v>No</v>
      </c>
      <c r="H1003" s="23">
        <f>_xlfn.XLOOKUP(Table7[[#This Row],[Merged Customer ID]],Table3__3_16[Customer ID],Table3__3_16[NumberOfMajorSurgeries])</f>
        <v>0</v>
      </c>
      <c r="I1003" s="23" t="str">
        <f>_xlfn.XLOOKUP(Table7[[#This Row],[Merged Customer ID]],Table3__3_16[Customer ID],Table3__3_16[smoker])</f>
        <v>No</v>
      </c>
      <c r="J1003" s="23" t="str">
        <f>_xlfn.XLOOKUP(Table7[[#This Row],[Merged Customer ID]],Table3__3_16[Customer ID],Table3__3_16[Weight Status])</f>
        <v>Obesity</v>
      </c>
      <c r="K1003" s="23" t="str">
        <f>_xlfn.XLOOKUP(Table7[[#This Row],[Merged Customer ID]],Table3__3_16[Customer ID],Table3__3_16[Sugar Status])</f>
        <v>Prediabetes</v>
      </c>
      <c r="L1003" s="26">
        <f>_xlfn.XLOOKUP(Table7[[#This Row],[Merged Customer ID]],Table6_20[Merged Customer ID],Table6_20[Date of Birth])</f>
        <v>27939</v>
      </c>
      <c r="M1003" s="30">
        <f>_xlfn.XLOOKUP(Table7[[#This Row],[Merged Customer ID]],Table6_20[Merged Customer ID],Table6_20[charges],"0",0)</f>
        <v>11217.35</v>
      </c>
      <c r="N1003" s="30" t="str">
        <f>_xlfn.XLOOKUP(Table7[[#This Row],[Merged Customer ID]],Table6_20[Merged Customer ID],Table6_20[Hospital tier])</f>
        <v>tier - 3</v>
      </c>
      <c r="O1003" s="30" t="str">
        <f>_xlfn.XLOOKUP(Table7[[#This Row],[Merged Customer ID]],Table6_20[Merged Customer ID],Table6_20[City tier])</f>
        <v>tier - 2</v>
      </c>
      <c r="P1003" s="30" t="str">
        <f>_xlfn.XLOOKUP(Table7[[#This Row],[Merged Customer ID]],Table6_20[Merged Customer ID],Table6_20[State ID])</f>
        <v>R1025</v>
      </c>
      <c r="Q1003" s="36">
        <f>_xlfn.XLOOKUP(Table7[[#This Row],[Merged Customer ID]],Table6_20[Merged Customer ID],Table6_20[Age])</f>
        <v>46.944444444444443</v>
      </c>
    </row>
    <row r="1004" spans="1:17" x14ac:dyDescent="0.35">
      <c r="A1004" s="22" t="s">
        <v>1368</v>
      </c>
      <c r="B1004" s="22" t="str">
        <f>_xlfn.XLOOKUP(Table7[[#This Row],[Merged Customer ID]],Table2_1[Merged Customer ID],Table2_1[First Name])</f>
        <v>Rose</v>
      </c>
      <c r="C1004" s="22">
        <f>_xlfn.XLOOKUP(Table7[[#This Row],[Merged Customer ID]],Table3__3_16[Customer ID],Table3__3_16[BMI])</f>
        <v>31.73</v>
      </c>
      <c r="D1004" s="22">
        <f>_xlfn.XLOOKUP(Table7[[#This Row],[Merged Customer ID]],Table3__3_16[Customer ID],Table3__3_16[HBA1C])</f>
        <v>7.32</v>
      </c>
      <c r="E1004" s="22" t="str">
        <f>_xlfn.XLOOKUP(Table7[[#This Row],[Merged Customer ID]],Table3__3_16[Customer ID],Table3__3_16[Heart Issues])</f>
        <v>Yes</v>
      </c>
      <c r="F1004" s="22" t="str">
        <f>_xlfn.XLOOKUP(Table7[[#This Row],[Merged Customer ID]],Table3__3_16[Customer ID],Table3__3_16[Any Transplants])</f>
        <v>No</v>
      </c>
      <c r="G1004" s="22" t="str">
        <f>_xlfn.XLOOKUP(Table7[[#This Row],[Merged Customer ID]],Table3__3_16[Customer ID],Table3__3_16[Cancer history])</f>
        <v>No</v>
      </c>
      <c r="H1004" s="22">
        <f>_xlfn.XLOOKUP(Table7[[#This Row],[Merged Customer ID]],Table3__3_16[Customer ID],Table3__3_16[NumberOfMajorSurgeries])</f>
        <v>2</v>
      </c>
      <c r="I1004" s="22" t="str">
        <f>_xlfn.XLOOKUP(Table7[[#This Row],[Merged Customer ID]],Table3__3_16[Customer ID],Table3__3_16[smoker])</f>
        <v>No</v>
      </c>
      <c r="J1004" s="22" t="str">
        <f>_xlfn.XLOOKUP(Table7[[#This Row],[Merged Customer ID]],Table3__3_16[Customer ID],Table3__3_16[Weight Status])</f>
        <v>Obesity</v>
      </c>
      <c r="K1004" s="22" t="str">
        <f>_xlfn.XLOOKUP(Table7[[#This Row],[Merged Customer ID]],Table3__3_16[Customer ID],Table3__3_16[Sugar Status])</f>
        <v>Diabetes</v>
      </c>
      <c r="L1004" s="25">
        <f>_xlfn.XLOOKUP(Table7[[#This Row],[Merged Customer ID]],Table6_20[Merged Customer ID],Table6_20[Date of Birth])</f>
        <v>25733</v>
      </c>
      <c r="M1004" s="29">
        <f>_xlfn.XLOOKUP(Table7[[#This Row],[Merged Customer ID]],Table6_20[Merged Customer ID],Table6_20[charges],"0",0)</f>
        <v>11187.66</v>
      </c>
      <c r="N1004" s="29" t="str">
        <f>_xlfn.XLOOKUP(Table7[[#This Row],[Merged Customer ID]],Table6_20[Merged Customer ID],Table6_20[Hospital tier])</f>
        <v>tier - 3</v>
      </c>
      <c r="O1004" s="29" t="str">
        <f>_xlfn.XLOOKUP(Table7[[#This Row],[Merged Customer ID]],Table6_20[Merged Customer ID],Table6_20[City tier])</f>
        <v>tier - 2</v>
      </c>
      <c r="P1004" s="29" t="str">
        <f>_xlfn.XLOOKUP(Table7[[#This Row],[Merged Customer ID]],Table6_20[Merged Customer ID],Table6_20[State ID])</f>
        <v>R1012</v>
      </c>
      <c r="Q1004" s="35">
        <f>_xlfn.XLOOKUP(Table7[[#This Row],[Merged Customer ID]],Table6_20[Merged Customer ID],Table6_20[Age])</f>
        <v>52.983333333333334</v>
      </c>
    </row>
    <row r="1005" spans="1:17" x14ac:dyDescent="0.35">
      <c r="A1005" s="23" t="s">
        <v>1367</v>
      </c>
      <c r="B1005" s="23" t="str">
        <f>_xlfn.XLOOKUP(Table7[[#This Row],[Merged Customer ID]],Table2_1[Merged Customer ID],Table2_1[First Name])</f>
        <v>Hopper</v>
      </c>
      <c r="C1005" s="23">
        <f>_xlfn.XLOOKUP(Table7[[#This Row],[Merged Customer ID]],Table3__3_16[Customer ID],Table3__3_16[BMI])</f>
        <v>30.7</v>
      </c>
      <c r="D1005" s="23">
        <f>_xlfn.XLOOKUP(Table7[[#This Row],[Merged Customer ID]],Table3__3_16[Customer ID],Table3__3_16[HBA1C])</f>
        <v>5.16</v>
      </c>
      <c r="E1005" s="22" t="str">
        <f>_xlfn.XLOOKUP(Table7[[#This Row],[Merged Customer ID]],Table3__3_16[Customer ID],Table3__3_16[Heart Issues])</f>
        <v>No</v>
      </c>
      <c r="F1005" s="23" t="str">
        <f>_xlfn.XLOOKUP(Table7[[#This Row],[Merged Customer ID]],Table3__3_16[Customer ID],Table3__3_16[Any Transplants])</f>
        <v>No</v>
      </c>
      <c r="G1005" s="23" t="str">
        <f>_xlfn.XLOOKUP(Table7[[#This Row],[Merged Customer ID]],Table3__3_16[Customer ID],Table3__3_16[Cancer history])</f>
        <v>No</v>
      </c>
      <c r="H1005" s="23">
        <f>_xlfn.XLOOKUP(Table7[[#This Row],[Merged Customer ID]],Table3__3_16[Customer ID],Table3__3_16[NumberOfMajorSurgeries])</f>
        <v>2</v>
      </c>
      <c r="I1005" s="23" t="str">
        <f>_xlfn.XLOOKUP(Table7[[#This Row],[Merged Customer ID]],Table3__3_16[Customer ID],Table3__3_16[smoker])</f>
        <v>No</v>
      </c>
      <c r="J1005" s="23" t="str">
        <f>_xlfn.XLOOKUP(Table7[[#This Row],[Merged Customer ID]],Table3__3_16[Customer ID],Table3__3_16[Weight Status])</f>
        <v>Obesity</v>
      </c>
      <c r="K1005" s="23" t="str">
        <f>_xlfn.XLOOKUP(Table7[[#This Row],[Merged Customer ID]],Table3__3_16[Customer ID],Table3__3_16[Sugar Status])</f>
        <v>Normal</v>
      </c>
      <c r="L1005" s="26">
        <f>_xlfn.XLOOKUP(Table7[[#This Row],[Merged Customer ID]],Table6_20[Merged Customer ID],Table6_20[Date of Birth])</f>
        <v>26545</v>
      </c>
      <c r="M1005" s="30">
        <f>_xlfn.XLOOKUP(Table7[[#This Row],[Merged Customer ID]],Table6_20[Merged Customer ID],Table6_20[charges],"0",0)</f>
        <v>11186.2</v>
      </c>
      <c r="N1005" s="30" t="str">
        <f>_xlfn.XLOOKUP(Table7[[#This Row],[Merged Customer ID]],Table6_20[Merged Customer ID],Table6_20[Hospital tier])</f>
        <v>tier - 3</v>
      </c>
      <c r="O1005" s="30" t="str">
        <f>_xlfn.XLOOKUP(Table7[[#This Row],[Merged Customer ID]],Table6_20[Merged Customer ID],Table6_20[City tier])</f>
        <v>tier - 2</v>
      </c>
      <c r="P1005" s="30" t="str">
        <f>_xlfn.XLOOKUP(Table7[[#This Row],[Merged Customer ID]],Table6_20[Merged Customer ID],Table6_20[State ID])</f>
        <v>R1021</v>
      </c>
      <c r="Q1005" s="36">
        <f>_xlfn.XLOOKUP(Table7[[#This Row],[Merged Customer ID]],Table6_20[Merged Customer ID],Table6_20[Age])</f>
        <v>50.763888888888886</v>
      </c>
    </row>
    <row r="1006" spans="1:17" x14ac:dyDescent="0.35">
      <c r="A1006" s="22" t="s">
        <v>1366</v>
      </c>
      <c r="B1006" s="22" t="str">
        <f>_xlfn.XLOOKUP(Table7[[#This Row],[Merged Customer ID]],Table2_1[Merged Customer ID],Table2_1[First Name])</f>
        <v>Finneran</v>
      </c>
      <c r="C1006" s="22">
        <f>_xlfn.XLOOKUP(Table7[[#This Row],[Merged Customer ID]],Table3__3_16[Customer ID],Table3__3_16[BMI])</f>
        <v>25.934999999999999</v>
      </c>
      <c r="D1006" s="22">
        <f>_xlfn.XLOOKUP(Table7[[#This Row],[Merged Customer ID]],Table3__3_16[Customer ID],Table3__3_16[HBA1C])</f>
        <v>5.96</v>
      </c>
      <c r="E1006" s="22" t="str">
        <f>_xlfn.XLOOKUP(Table7[[#This Row],[Merged Customer ID]],Table3__3_16[Customer ID],Table3__3_16[Heart Issues])</f>
        <v>Yes</v>
      </c>
      <c r="F1006" s="22" t="str">
        <f>_xlfn.XLOOKUP(Table7[[#This Row],[Merged Customer ID]],Table3__3_16[Customer ID],Table3__3_16[Any Transplants])</f>
        <v>No</v>
      </c>
      <c r="G1006" s="22" t="str">
        <f>_xlfn.XLOOKUP(Table7[[#This Row],[Merged Customer ID]],Table3__3_16[Customer ID],Table3__3_16[Cancer history])</f>
        <v>No</v>
      </c>
      <c r="H1006" s="22">
        <f>_xlfn.XLOOKUP(Table7[[#This Row],[Merged Customer ID]],Table3__3_16[Customer ID],Table3__3_16[NumberOfMajorSurgeries])</f>
        <v>2</v>
      </c>
      <c r="I1006" s="22" t="str">
        <f>_xlfn.XLOOKUP(Table7[[#This Row],[Merged Customer ID]],Table3__3_16[Customer ID],Table3__3_16[smoker])</f>
        <v>No</v>
      </c>
      <c r="J1006" s="22" t="str">
        <f>_xlfn.XLOOKUP(Table7[[#This Row],[Merged Customer ID]],Table3__3_16[Customer ID],Table3__3_16[Weight Status])</f>
        <v>Overweight</v>
      </c>
      <c r="K1006" s="22" t="str">
        <f>_xlfn.XLOOKUP(Table7[[#This Row],[Merged Customer ID]],Table3__3_16[Customer ID],Table3__3_16[Sugar Status])</f>
        <v>Prediabetes</v>
      </c>
      <c r="L1006" s="25">
        <f>_xlfn.XLOOKUP(Table7[[#This Row],[Merged Customer ID]],Table6_20[Merged Customer ID],Table6_20[Date of Birth])</f>
        <v>24325</v>
      </c>
      <c r="M1006" s="29">
        <f>_xlfn.XLOOKUP(Table7[[#This Row],[Merged Customer ID]],Table6_20[Merged Customer ID],Table6_20[charges],"0",0)</f>
        <v>11165.42</v>
      </c>
      <c r="N1006" s="29" t="str">
        <f>_xlfn.XLOOKUP(Table7[[#This Row],[Merged Customer ID]],Table6_20[Merged Customer ID],Table6_20[Hospital tier])</f>
        <v>tier - 3</v>
      </c>
      <c r="O1006" s="29" t="str">
        <f>_xlfn.XLOOKUP(Table7[[#This Row],[Merged Customer ID]],Table6_20[Merged Customer ID],Table6_20[City tier])</f>
        <v>tier - 1</v>
      </c>
      <c r="P1006" s="29" t="str">
        <f>_xlfn.XLOOKUP(Table7[[#This Row],[Merged Customer ID]],Table6_20[Merged Customer ID],Table6_20[State ID])</f>
        <v>R1016</v>
      </c>
      <c r="Q1006" s="35">
        <f>_xlfn.XLOOKUP(Table7[[#This Row],[Merged Customer ID]],Table6_20[Merged Customer ID],Table6_20[Age])</f>
        <v>56.838888888888889</v>
      </c>
    </row>
    <row r="1007" spans="1:17" x14ac:dyDescent="0.35">
      <c r="A1007" s="23" t="s">
        <v>1365</v>
      </c>
      <c r="B1007" s="23" t="str">
        <f>_xlfn.XLOOKUP(Table7[[#This Row],[Merged Customer ID]],Table2_1[Merged Customer ID],Table2_1[First Name])</f>
        <v>Basham</v>
      </c>
      <c r="C1007" s="23">
        <f>_xlfn.XLOOKUP(Table7[[#This Row],[Merged Customer ID]],Table3__3_16[Customer ID],Table3__3_16[BMI])</f>
        <v>35.9</v>
      </c>
      <c r="D1007" s="23">
        <f>_xlfn.XLOOKUP(Table7[[#This Row],[Merged Customer ID]],Table3__3_16[Customer ID],Table3__3_16[HBA1C])</f>
        <v>4.8499999999999996</v>
      </c>
      <c r="E1007" s="22" t="str">
        <f>_xlfn.XLOOKUP(Table7[[#This Row],[Merged Customer ID]],Table3__3_16[Customer ID],Table3__3_16[Heart Issues])</f>
        <v>Yes</v>
      </c>
      <c r="F1007" s="23" t="str">
        <f>_xlfn.XLOOKUP(Table7[[#This Row],[Merged Customer ID]],Table3__3_16[Customer ID],Table3__3_16[Any Transplants])</f>
        <v>No</v>
      </c>
      <c r="G1007" s="23" t="str">
        <f>_xlfn.XLOOKUP(Table7[[#This Row],[Merged Customer ID]],Table3__3_16[Customer ID],Table3__3_16[Cancer history])</f>
        <v>Yes</v>
      </c>
      <c r="H1007" s="23">
        <f>_xlfn.XLOOKUP(Table7[[#This Row],[Merged Customer ID]],Table3__3_16[Customer ID],Table3__3_16[NumberOfMajorSurgeries])</f>
        <v>1</v>
      </c>
      <c r="I1007" s="23" t="str">
        <f>_xlfn.XLOOKUP(Table7[[#This Row],[Merged Customer ID]],Table3__3_16[Customer ID],Table3__3_16[smoker])</f>
        <v>No</v>
      </c>
      <c r="J1007" s="23" t="str">
        <f>_xlfn.XLOOKUP(Table7[[#This Row],[Merged Customer ID]],Table3__3_16[Customer ID],Table3__3_16[Weight Status])</f>
        <v>Obesity</v>
      </c>
      <c r="K1007" s="23" t="str">
        <f>_xlfn.XLOOKUP(Table7[[#This Row],[Merged Customer ID]],Table3__3_16[Customer ID],Table3__3_16[Sugar Status])</f>
        <v>Normal</v>
      </c>
      <c r="L1007" s="26">
        <f>_xlfn.XLOOKUP(Table7[[#This Row],[Merged Customer ID]],Table6_20[Merged Customer ID],Table6_20[Date of Birth])</f>
        <v>25379</v>
      </c>
      <c r="M1007" s="30">
        <f>_xlfn.XLOOKUP(Table7[[#This Row],[Merged Customer ID]],Table6_20[Merged Customer ID],Table6_20[charges],"0",0)</f>
        <v>11163.57</v>
      </c>
      <c r="N1007" s="30" t="str">
        <f>_xlfn.XLOOKUP(Table7[[#This Row],[Merged Customer ID]],Table6_20[Merged Customer ID],Table6_20[Hospital tier])</f>
        <v>tier - 3</v>
      </c>
      <c r="O1007" s="30" t="str">
        <f>_xlfn.XLOOKUP(Table7[[#This Row],[Merged Customer ID]],Table6_20[Merged Customer ID],Table6_20[City tier])</f>
        <v>tier - 2</v>
      </c>
      <c r="P1007" s="30" t="str">
        <f>_xlfn.XLOOKUP(Table7[[#This Row],[Merged Customer ID]],Table6_20[Merged Customer ID],Table6_20[State ID])</f>
        <v>R1011</v>
      </c>
      <c r="Q1007" s="36">
        <f>_xlfn.XLOOKUP(Table7[[#This Row],[Merged Customer ID]],Table6_20[Merged Customer ID],Table6_20[Age])</f>
        <v>53.952777777777776</v>
      </c>
    </row>
    <row r="1008" spans="1:17" x14ac:dyDescent="0.35">
      <c r="A1008" s="22" t="s">
        <v>1364</v>
      </c>
      <c r="B1008" s="22" t="str">
        <f>_xlfn.XLOOKUP(Table7[[#This Row],[Merged Customer ID]],Table2_1[Merged Customer ID],Table2_1[First Name])</f>
        <v>Inman</v>
      </c>
      <c r="C1008" s="22">
        <f>_xlfn.XLOOKUP(Table7[[#This Row],[Merged Customer ID]],Table3__3_16[Customer ID],Table3__3_16[BMI])</f>
        <v>26.7</v>
      </c>
      <c r="D1008" s="22">
        <f>_xlfn.XLOOKUP(Table7[[#This Row],[Merged Customer ID]],Table3__3_16[Customer ID],Table3__3_16[HBA1C])</f>
        <v>5.09</v>
      </c>
      <c r="E1008" s="22" t="str">
        <f>_xlfn.XLOOKUP(Table7[[#This Row],[Merged Customer ID]],Table3__3_16[Customer ID],Table3__3_16[Heart Issues])</f>
        <v>Yes</v>
      </c>
      <c r="F1008" s="22" t="str">
        <f>_xlfn.XLOOKUP(Table7[[#This Row],[Merged Customer ID]],Table3__3_16[Customer ID],Table3__3_16[Any Transplants])</f>
        <v>No</v>
      </c>
      <c r="G1008" s="22" t="str">
        <f>_xlfn.XLOOKUP(Table7[[#This Row],[Merged Customer ID]],Table3__3_16[Customer ID],Table3__3_16[Cancer history])</f>
        <v>Yes</v>
      </c>
      <c r="H1008" s="22">
        <f>_xlfn.XLOOKUP(Table7[[#This Row],[Merged Customer ID]],Table3__3_16[Customer ID],Table3__3_16[NumberOfMajorSurgeries])</f>
        <v>1</v>
      </c>
      <c r="I1008" s="22" t="str">
        <f>_xlfn.XLOOKUP(Table7[[#This Row],[Merged Customer ID]],Table3__3_16[Customer ID],Table3__3_16[smoker])</f>
        <v>No</v>
      </c>
      <c r="J1008" s="22" t="str">
        <f>_xlfn.XLOOKUP(Table7[[#This Row],[Merged Customer ID]],Table3__3_16[Customer ID],Table3__3_16[Weight Status])</f>
        <v>Overweight</v>
      </c>
      <c r="K1008" s="22" t="str">
        <f>_xlfn.XLOOKUP(Table7[[#This Row],[Merged Customer ID]],Table3__3_16[Customer ID],Table3__3_16[Sugar Status])</f>
        <v>Normal</v>
      </c>
      <c r="L1008" s="25">
        <f>_xlfn.XLOOKUP(Table7[[#This Row],[Merged Customer ID]],Table6_20[Merged Customer ID],Table6_20[Date of Birth])</f>
        <v>25537</v>
      </c>
      <c r="M1008" s="29">
        <f>_xlfn.XLOOKUP(Table7[[#This Row],[Merged Customer ID]],Table6_20[Merged Customer ID],Table6_20[charges],"0",0)</f>
        <v>11150.78</v>
      </c>
      <c r="N1008" s="29" t="str">
        <f>_xlfn.XLOOKUP(Table7[[#This Row],[Merged Customer ID]],Table6_20[Merged Customer ID],Table6_20[Hospital tier])</f>
        <v>tier - 3</v>
      </c>
      <c r="O1008" s="29" t="str">
        <f>_xlfn.XLOOKUP(Table7[[#This Row],[Merged Customer ID]],Table6_20[Merged Customer ID],Table6_20[City tier])</f>
        <v>tier - 2</v>
      </c>
      <c r="P1008" s="29" t="str">
        <f>_xlfn.XLOOKUP(Table7[[#This Row],[Merged Customer ID]],Table6_20[Merged Customer ID],Table6_20[State ID])</f>
        <v>R1011</v>
      </c>
      <c r="Q1008" s="35">
        <f>_xlfn.XLOOKUP(Table7[[#This Row],[Merged Customer ID]],Table6_20[Merged Customer ID],Table6_20[Age])</f>
        <v>53.522222222222226</v>
      </c>
    </row>
    <row r="1009" spans="1:17" x14ac:dyDescent="0.35">
      <c r="A1009" s="23" t="s">
        <v>1363</v>
      </c>
      <c r="B1009" s="23" t="str">
        <f>_xlfn.XLOOKUP(Table7[[#This Row],[Merged Customer ID]],Table2_1[Merged Customer ID],Table2_1[First Name])</f>
        <v>Oscal</v>
      </c>
      <c r="C1009" s="23">
        <f>_xlfn.XLOOKUP(Table7[[#This Row],[Merged Customer ID]],Table3__3_16[Customer ID],Table3__3_16[BMI])</f>
        <v>33.71</v>
      </c>
      <c r="D1009" s="23">
        <f>_xlfn.XLOOKUP(Table7[[#This Row],[Merged Customer ID]],Table3__3_16[Customer ID],Table3__3_16[HBA1C])</f>
        <v>4.9400000000000004</v>
      </c>
      <c r="E1009" s="22" t="str">
        <f>_xlfn.XLOOKUP(Table7[[#This Row],[Merged Customer ID]],Table3__3_16[Customer ID],Table3__3_16[Heart Issues])</f>
        <v>No</v>
      </c>
      <c r="F1009" s="23" t="str">
        <f>_xlfn.XLOOKUP(Table7[[#This Row],[Merged Customer ID]],Table3__3_16[Customer ID],Table3__3_16[Any Transplants])</f>
        <v>No</v>
      </c>
      <c r="G1009" s="23" t="str">
        <f>_xlfn.XLOOKUP(Table7[[#This Row],[Merged Customer ID]],Table3__3_16[Customer ID],Table3__3_16[Cancer history])</f>
        <v>No</v>
      </c>
      <c r="H1009" s="23">
        <f>_xlfn.XLOOKUP(Table7[[#This Row],[Merged Customer ID]],Table3__3_16[Customer ID],Table3__3_16[NumberOfMajorSurgeries])</f>
        <v>0</v>
      </c>
      <c r="I1009" s="23" t="str">
        <f>_xlfn.XLOOKUP(Table7[[#This Row],[Merged Customer ID]],Table3__3_16[Customer ID],Table3__3_16[smoker])</f>
        <v>No</v>
      </c>
      <c r="J1009" s="23" t="str">
        <f>_xlfn.XLOOKUP(Table7[[#This Row],[Merged Customer ID]],Table3__3_16[Customer ID],Table3__3_16[Weight Status])</f>
        <v>Obesity</v>
      </c>
      <c r="K1009" s="23" t="str">
        <f>_xlfn.XLOOKUP(Table7[[#This Row],[Merged Customer ID]],Table3__3_16[Customer ID],Table3__3_16[Sugar Status])</f>
        <v>Normal</v>
      </c>
      <c r="L1009" s="26">
        <f>_xlfn.XLOOKUP(Table7[[#This Row],[Merged Customer ID]],Table6_20[Merged Customer ID],Table6_20[Date of Birth])</f>
        <v>29453</v>
      </c>
      <c r="M1009" s="30">
        <f>_xlfn.XLOOKUP(Table7[[#This Row],[Merged Customer ID]],Table6_20[Merged Customer ID],Table6_20[charges],"0",0)</f>
        <v>11103.33</v>
      </c>
      <c r="N1009" s="30" t="str">
        <f>_xlfn.XLOOKUP(Table7[[#This Row],[Merged Customer ID]],Table6_20[Merged Customer ID],Table6_20[Hospital tier])</f>
        <v>tier - 3</v>
      </c>
      <c r="O1009" s="30" t="str">
        <f>_xlfn.XLOOKUP(Table7[[#This Row],[Merged Customer ID]],Table6_20[Merged Customer ID],Table6_20[City tier])</f>
        <v>tier - 1</v>
      </c>
      <c r="P1009" s="30" t="str">
        <f>_xlfn.XLOOKUP(Table7[[#This Row],[Merged Customer ID]],Table6_20[Merged Customer ID],Table6_20[State ID])</f>
        <v>R1021</v>
      </c>
      <c r="Q1009" s="36">
        <f>_xlfn.XLOOKUP(Table7[[#This Row],[Merged Customer ID]],Table6_20[Merged Customer ID],Table6_20[Age])</f>
        <v>42.8</v>
      </c>
    </row>
    <row r="1010" spans="1:17" x14ac:dyDescent="0.35">
      <c r="A1010" s="22" t="s">
        <v>1362</v>
      </c>
      <c r="B1010" s="22" t="str">
        <f>_xlfn.XLOOKUP(Table7[[#This Row],[Merged Customer ID]],Table2_1[Merged Customer ID],Table2_1[First Name])</f>
        <v>Craft</v>
      </c>
      <c r="C1010" s="22">
        <f>_xlfn.XLOOKUP(Table7[[#This Row],[Merged Customer ID]],Table3__3_16[Customer ID],Table3__3_16[BMI])</f>
        <v>41.91</v>
      </c>
      <c r="D1010" s="22">
        <f>_xlfn.XLOOKUP(Table7[[#This Row],[Merged Customer ID]],Table3__3_16[Customer ID],Table3__3_16[HBA1C])</f>
        <v>4.92</v>
      </c>
      <c r="E1010" s="22" t="str">
        <f>_xlfn.XLOOKUP(Table7[[#This Row],[Merged Customer ID]],Table3__3_16[Customer ID],Table3__3_16[Heart Issues])</f>
        <v>Yes</v>
      </c>
      <c r="F1010" s="22" t="str">
        <f>_xlfn.XLOOKUP(Table7[[#This Row],[Merged Customer ID]],Table3__3_16[Customer ID],Table3__3_16[Any Transplants])</f>
        <v>No</v>
      </c>
      <c r="G1010" s="22" t="str">
        <f>_xlfn.XLOOKUP(Table7[[#This Row],[Merged Customer ID]],Table3__3_16[Customer ID],Table3__3_16[Cancer history])</f>
        <v>No</v>
      </c>
      <c r="H1010" s="22">
        <f>_xlfn.XLOOKUP(Table7[[#This Row],[Merged Customer ID]],Table3__3_16[Customer ID],Table3__3_16[NumberOfMajorSurgeries])</f>
        <v>2</v>
      </c>
      <c r="I1010" s="22" t="str">
        <f>_xlfn.XLOOKUP(Table7[[#This Row],[Merged Customer ID]],Table3__3_16[Customer ID],Table3__3_16[smoker])</f>
        <v>No</v>
      </c>
      <c r="J1010" s="22" t="str">
        <f>_xlfn.XLOOKUP(Table7[[#This Row],[Merged Customer ID]],Table3__3_16[Customer ID],Table3__3_16[Weight Status])</f>
        <v>Obesity</v>
      </c>
      <c r="K1010" s="22" t="str">
        <f>_xlfn.XLOOKUP(Table7[[#This Row],[Merged Customer ID]],Table3__3_16[Customer ID],Table3__3_16[Sugar Status])</f>
        <v>Normal</v>
      </c>
      <c r="L1010" s="25">
        <f>_xlfn.XLOOKUP(Table7[[#This Row],[Merged Customer ID]],Table6_20[Merged Customer ID],Table6_20[Date of Birth])</f>
        <v>24293</v>
      </c>
      <c r="M1010" s="29">
        <f>_xlfn.XLOOKUP(Table7[[#This Row],[Merged Customer ID]],Table6_20[Merged Customer ID],Table6_20[charges],"0",0)</f>
        <v>11093.62</v>
      </c>
      <c r="N1010" s="29" t="str">
        <f>_xlfn.XLOOKUP(Table7[[#This Row],[Merged Customer ID]],Table6_20[Merged Customer ID],Table6_20[Hospital tier])</f>
        <v>tier - 3</v>
      </c>
      <c r="O1010" s="29" t="str">
        <f>_xlfn.XLOOKUP(Table7[[#This Row],[Merged Customer ID]],Table6_20[Merged Customer ID],Table6_20[City tier])</f>
        <v>tier - 1</v>
      </c>
      <c r="P1010" s="29" t="str">
        <f>_xlfn.XLOOKUP(Table7[[#This Row],[Merged Customer ID]],Table6_20[Merged Customer ID],Table6_20[State ID])</f>
        <v>R1013</v>
      </c>
      <c r="Q1010" s="35">
        <f>_xlfn.XLOOKUP(Table7[[#This Row],[Merged Customer ID]],Table6_20[Merged Customer ID],Table6_20[Age])</f>
        <v>56.924999999999997</v>
      </c>
    </row>
    <row r="1011" spans="1:17" x14ac:dyDescent="0.35">
      <c r="A1011" s="23" t="s">
        <v>1361</v>
      </c>
      <c r="B1011" s="23" t="str">
        <f>_xlfn.XLOOKUP(Table7[[#This Row],[Merged Customer ID]],Table2_1[Merged Customer ID],Table2_1[First Name])</f>
        <v>Kebede</v>
      </c>
      <c r="C1011" s="23">
        <f>_xlfn.XLOOKUP(Table7[[#This Row],[Merged Customer ID]],Table3__3_16[Customer ID],Table3__3_16[BMI])</f>
        <v>39.82</v>
      </c>
      <c r="D1011" s="23">
        <f>_xlfn.XLOOKUP(Table7[[#This Row],[Merged Customer ID]],Table3__3_16[Customer ID],Table3__3_16[HBA1C])</f>
        <v>6.05</v>
      </c>
      <c r="E1011" s="22" t="str">
        <f>_xlfn.XLOOKUP(Table7[[#This Row],[Merged Customer ID]],Table3__3_16[Customer ID],Table3__3_16[Heart Issues])</f>
        <v>Yes</v>
      </c>
      <c r="F1011" s="23" t="str">
        <f>_xlfn.XLOOKUP(Table7[[#This Row],[Merged Customer ID]],Table3__3_16[Customer ID],Table3__3_16[Any Transplants])</f>
        <v>No</v>
      </c>
      <c r="G1011" s="23" t="str">
        <f>_xlfn.XLOOKUP(Table7[[#This Row],[Merged Customer ID]],Table3__3_16[Customer ID],Table3__3_16[Cancer history])</f>
        <v>No</v>
      </c>
      <c r="H1011" s="23">
        <f>_xlfn.XLOOKUP(Table7[[#This Row],[Merged Customer ID]],Table3__3_16[Customer ID],Table3__3_16[NumberOfMajorSurgeries])</f>
        <v>2</v>
      </c>
      <c r="I1011" s="23" t="str">
        <f>_xlfn.XLOOKUP(Table7[[#This Row],[Merged Customer ID]],Table3__3_16[Customer ID],Table3__3_16[smoker])</f>
        <v>No</v>
      </c>
      <c r="J1011" s="23" t="str">
        <f>_xlfn.XLOOKUP(Table7[[#This Row],[Merged Customer ID]],Table3__3_16[Customer ID],Table3__3_16[Weight Status])</f>
        <v>Obesity</v>
      </c>
      <c r="K1011" s="23" t="str">
        <f>_xlfn.XLOOKUP(Table7[[#This Row],[Merged Customer ID]],Table3__3_16[Customer ID],Table3__3_16[Sugar Status])</f>
        <v>Prediabetes</v>
      </c>
      <c r="L1011" s="26">
        <f>_xlfn.XLOOKUP(Table7[[#This Row],[Merged Customer ID]],Table6_20[Merged Customer ID],Table6_20[Date of Birth])</f>
        <v>24359</v>
      </c>
      <c r="M1011" s="30">
        <f>_xlfn.XLOOKUP(Table7[[#This Row],[Merged Customer ID]],Table6_20[Merged Customer ID],Table6_20[charges],"0",0)</f>
        <v>11090.72</v>
      </c>
      <c r="N1011" s="30" t="str">
        <f>_xlfn.XLOOKUP(Table7[[#This Row],[Merged Customer ID]],Table6_20[Merged Customer ID],Table6_20[Hospital tier])</f>
        <v>tier - 3</v>
      </c>
      <c r="O1011" s="30" t="str">
        <f>_xlfn.XLOOKUP(Table7[[#This Row],[Merged Customer ID]],Table6_20[Merged Customer ID],Table6_20[City tier])</f>
        <v>tier - 1</v>
      </c>
      <c r="P1011" s="30" t="str">
        <f>_xlfn.XLOOKUP(Table7[[#This Row],[Merged Customer ID]],Table6_20[Merged Customer ID],Table6_20[State ID])</f>
        <v>R1013</v>
      </c>
      <c r="Q1011" s="36">
        <f>_xlfn.XLOOKUP(Table7[[#This Row],[Merged Customer ID]],Table6_20[Merged Customer ID],Table6_20[Age])</f>
        <v>56.74722222222222</v>
      </c>
    </row>
    <row r="1012" spans="1:17" x14ac:dyDescent="0.35">
      <c r="A1012" s="22" t="s">
        <v>1360</v>
      </c>
      <c r="B1012" s="22" t="str">
        <f>_xlfn.XLOOKUP(Table7[[#This Row],[Merged Customer ID]],Table2_1[Merged Customer ID],Table2_1[First Name])</f>
        <v>Strobel</v>
      </c>
      <c r="C1012" s="22">
        <f>_xlfn.XLOOKUP(Table7[[#This Row],[Merged Customer ID]],Table3__3_16[Customer ID],Table3__3_16[BMI])</f>
        <v>28.12</v>
      </c>
      <c r="D1012" s="22">
        <f>_xlfn.XLOOKUP(Table7[[#This Row],[Merged Customer ID]],Table3__3_16[Customer ID],Table3__3_16[HBA1C])</f>
        <v>4.67</v>
      </c>
      <c r="E1012" s="22" t="str">
        <f>_xlfn.XLOOKUP(Table7[[#This Row],[Merged Customer ID]],Table3__3_16[Customer ID],Table3__3_16[Heart Issues])</f>
        <v>No</v>
      </c>
      <c r="F1012" s="22" t="str">
        <f>_xlfn.XLOOKUP(Table7[[#This Row],[Merged Customer ID]],Table3__3_16[Customer ID],Table3__3_16[Any Transplants])</f>
        <v>No</v>
      </c>
      <c r="G1012" s="22" t="str">
        <f>_xlfn.XLOOKUP(Table7[[#This Row],[Merged Customer ID]],Table3__3_16[Customer ID],Table3__3_16[Cancer history])</f>
        <v>No</v>
      </c>
      <c r="H1012" s="22">
        <f>_xlfn.XLOOKUP(Table7[[#This Row],[Merged Customer ID]],Table3__3_16[Customer ID],Table3__3_16[NumberOfMajorSurgeries])</f>
        <v>2</v>
      </c>
      <c r="I1012" s="22" t="str">
        <f>_xlfn.XLOOKUP(Table7[[#This Row],[Merged Customer ID]],Table3__3_16[Customer ID],Table3__3_16[smoker])</f>
        <v>No</v>
      </c>
      <c r="J1012" s="22" t="str">
        <f>_xlfn.XLOOKUP(Table7[[#This Row],[Merged Customer ID]],Table3__3_16[Customer ID],Table3__3_16[Weight Status])</f>
        <v>Overweight</v>
      </c>
      <c r="K1012" s="22" t="str">
        <f>_xlfn.XLOOKUP(Table7[[#This Row],[Merged Customer ID]],Table3__3_16[Customer ID],Table3__3_16[Sugar Status])</f>
        <v>Normal</v>
      </c>
      <c r="L1012" s="25">
        <f>_xlfn.XLOOKUP(Table7[[#This Row],[Merged Customer ID]],Table6_20[Merged Customer ID],Table6_20[Date of Birth])</f>
        <v>26579</v>
      </c>
      <c r="M1012" s="29">
        <f>_xlfn.XLOOKUP(Table7[[#This Row],[Merged Customer ID]],Table6_20[Merged Customer ID],Table6_20[charges],"0",0)</f>
        <v>11085.59</v>
      </c>
      <c r="N1012" s="29" t="str">
        <f>_xlfn.XLOOKUP(Table7[[#This Row],[Merged Customer ID]],Table6_20[Merged Customer ID],Table6_20[Hospital tier])</f>
        <v>tier - 3</v>
      </c>
      <c r="O1012" s="29" t="str">
        <f>_xlfn.XLOOKUP(Table7[[#This Row],[Merged Customer ID]],Table6_20[Merged Customer ID],Table6_20[City tier])</f>
        <v>tier - 2</v>
      </c>
      <c r="P1012" s="29" t="str">
        <f>_xlfn.XLOOKUP(Table7[[#This Row],[Merged Customer ID]],Table6_20[Merged Customer ID],Table6_20[State ID])</f>
        <v>R1012</v>
      </c>
      <c r="Q1012" s="35">
        <f>_xlfn.XLOOKUP(Table7[[#This Row],[Merged Customer ID]],Table6_20[Merged Customer ID],Table6_20[Age])</f>
        <v>50.669444444444444</v>
      </c>
    </row>
    <row r="1013" spans="1:17" x14ac:dyDescent="0.35">
      <c r="A1013" s="23" t="s">
        <v>1359</v>
      </c>
      <c r="B1013" s="23" t="str">
        <f>_xlfn.XLOOKUP(Table7[[#This Row],[Merged Customer ID]],Table2_1[Merged Customer ID],Table2_1[First Name])</f>
        <v>Dalton</v>
      </c>
      <c r="C1013" s="23">
        <f>_xlfn.XLOOKUP(Table7[[#This Row],[Merged Customer ID]],Table3__3_16[Customer ID],Table3__3_16[BMI])</f>
        <v>26.98</v>
      </c>
      <c r="D1013" s="23">
        <f>_xlfn.XLOOKUP(Table7[[#This Row],[Merged Customer ID]],Table3__3_16[Customer ID],Table3__3_16[HBA1C])</f>
        <v>9.81</v>
      </c>
      <c r="E1013" s="22" t="str">
        <f>_xlfn.XLOOKUP(Table7[[#This Row],[Merged Customer ID]],Table3__3_16[Customer ID],Table3__3_16[Heart Issues])</f>
        <v>Yes</v>
      </c>
      <c r="F1013" s="23" t="str">
        <f>_xlfn.XLOOKUP(Table7[[#This Row],[Merged Customer ID]],Table3__3_16[Customer ID],Table3__3_16[Any Transplants])</f>
        <v>No</v>
      </c>
      <c r="G1013" s="23" t="str">
        <f>_xlfn.XLOOKUP(Table7[[#This Row],[Merged Customer ID]],Table3__3_16[Customer ID],Table3__3_16[Cancer history])</f>
        <v>No</v>
      </c>
      <c r="H1013" s="23">
        <f>_xlfn.XLOOKUP(Table7[[#This Row],[Merged Customer ID]],Table3__3_16[Customer ID],Table3__3_16[NumberOfMajorSurgeries])</f>
        <v>0</v>
      </c>
      <c r="I1013" s="23" t="str">
        <f>_xlfn.XLOOKUP(Table7[[#This Row],[Merged Customer ID]],Table3__3_16[Customer ID],Table3__3_16[smoker])</f>
        <v>No</v>
      </c>
      <c r="J1013" s="23" t="str">
        <f>_xlfn.XLOOKUP(Table7[[#This Row],[Merged Customer ID]],Table3__3_16[Customer ID],Table3__3_16[Weight Status])</f>
        <v>Overweight</v>
      </c>
      <c r="K1013" s="23" t="str">
        <f>_xlfn.XLOOKUP(Table7[[#This Row],[Merged Customer ID]],Table3__3_16[Customer ID],Table3__3_16[Sugar Status])</f>
        <v>Diabetes</v>
      </c>
      <c r="L1013" s="26">
        <f>_xlfn.XLOOKUP(Table7[[#This Row],[Merged Customer ID]],Table6_20[Merged Customer ID],Table6_20[Date of Birth])</f>
        <v>24719</v>
      </c>
      <c r="M1013" s="30">
        <f>_xlfn.XLOOKUP(Table7[[#This Row],[Merged Customer ID]],Table6_20[Merged Customer ID],Table6_20[charges],"0",0)</f>
        <v>11082.58</v>
      </c>
      <c r="N1013" s="30" t="str">
        <f>_xlfn.XLOOKUP(Table7[[#This Row],[Merged Customer ID]],Table6_20[Merged Customer ID],Table6_20[Hospital tier])</f>
        <v>tier - 3</v>
      </c>
      <c r="O1013" s="30" t="str">
        <f>_xlfn.XLOOKUP(Table7[[#This Row],[Merged Customer ID]],Table6_20[Merged Customer ID],Table6_20[City tier])</f>
        <v>tier - 2</v>
      </c>
      <c r="P1013" s="30" t="str">
        <f>_xlfn.XLOOKUP(Table7[[#This Row],[Merged Customer ID]],Table6_20[Merged Customer ID],Table6_20[State ID])</f>
        <v>R1012</v>
      </c>
      <c r="Q1013" s="36">
        <f>_xlfn.XLOOKUP(Table7[[#This Row],[Merged Customer ID]],Table6_20[Merged Customer ID],Table6_20[Age])</f>
        <v>55.761111111111113</v>
      </c>
    </row>
    <row r="1014" spans="1:17" x14ac:dyDescent="0.35">
      <c r="A1014" s="22" t="s">
        <v>1358</v>
      </c>
      <c r="B1014" s="22" t="str">
        <f>_xlfn.XLOOKUP(Table7[[#This Row],[Merged Customer ID]],Table2_1[Merged Customer ID],Table2_1[First Name])</f>
        <v>Morimoto</v>
      </c>
      <c r="C1014" s="22">
        <f>_xlfn.XLOOKUP(Table7[[#This Row],[Merged Customer ID]],Table3__3_16[Customer ID],Table3__3_16[BMI])</f>
        <v>27.2</v>
      </c>
      <c r="D1014" s="22">
        <f>_xlfn.XLOOKUP(Table7[[#This Row],[Merged Customer ID]],Table3__3_16[Customer ID],Table3__3_16[HBA1C])</f>
        <v>6.06</v>
      </c>
      <c r="E1014" s="22" t="str">
        <f>_xlfn.XLOOKUP(Table7[[#This Row],[Merged Customer ID]],Table3__3_16[Customer ID],Table3__3_16[Heart Issues])</f>
        <v>Yes</v>
      </c>
      <c r="F1014" s="22" t="str">
        <f>_xlfn.XLOOKUP(Table7[[#This Row],[Merged Customer ID]],Table3__3_16[Customer ID],Table3__3_16[Any Transplants])</f>
        <v>No</v>
      </c>
      <c r="G1014" s="22" t="str">
        <f>_xlfn.XLOOKUP(Table7[[#This Row],[Merged Customer ID]],Table3__3_16[Customer ID],Table3__3_16[Cancer history])</f>
        <v>No</v>
      </c>
      <c r="H1014" s="22">
        <f>_xlfn.XLOOKUP(Table7[[#This Row],[Merged Customer ID]],Table3__3_16[Customer ID],Table3__3_16[NumberOfMajorSurgeries])</f>
        <v>2</v>
      </c>
      <c r="I1014" s="22" t="str">
        <f>_xlfn.XLOOKUP(Table7[[#This Row],[Merged Customer ID]],Table3__3_16[Customer ID],Table3__3_16[smoker])</f>
        <v>No</v>
      </c>
      <c r="J1014" s="22" t="str">
        <f>_xlfn.XLOOKUP(Table7[[#This Row],[Merged Customer ID]],Table3__3_16[Customer ID],Table3__3_16[Weight Status])</f>
        <v>Overweight</v>
      </c>
      <c r="K1014" s="22" t="str">
        <f>_xlfn.XLOOKUP(Table7[[#This Row],[Merged Customer ID]],Table3__3_16[Customer ID],Table3__3_16[Sugar Status])</f>
        <v>Prediabetes</v>
      </c>
      <c r="L1014" s="25">
        <f>_xlfn.XLOOKUP(Table7[[#This Row],[Merged Customer ID]],Table6_20[Merged Customer ID],Table6_20[Date of Birth])</f>
        <v>24431</v>
      </c>
      <c r="M1014" s="29">
        <f>_xlfn.XLOOKUP(Table7[[#This Row],[Merged Customer ID]],Table6_20[Merged Customer ID],Table6_20[charges],"0",0)</f>
        <v>11073.18</v>
      </c>
      <c r="N1014" s="29" t="str">
        <f>_xlfn.XLOOKUP(Table7[[#This Row],[Merged Customer ID]],Table6_20[Merged Customer ID],Table6_20[Hospital tier])</f>
        <v>tier - 3</v>
      </c>
      <c r="O1014" s="29" t="str">
        <f>_xlfn.XLOOKUP(Table7[[#This Row],[Merged Customer ID]],Table6_20[Merged Customer ID],Table6_20[City tier])</f>
        <v>tier - 3</v>
      </c>
      <c r="P1014" s="29" t="str">
        <f>_xlfn.XLOOKUP(Table7[[#This Row],[Merged Customer ID]],Table6_20[Merged Customer ID],Table6_20[State ID])</f>
        <v>R1011</v>
      </c>
      <c r="Q1014" s="35">
        <f>_xlfn.XLOOKUP(Table7[[#This Row],[Merged Customer ID]],Table6_20[Merged Customer ID],Table6_20[Age])</f>
        <v>56.55</v>
      </c>
    </row>
    <row r="1015" spans="1:17" x14ac:dyDescent="0.35">
      <c r="A1015" s="23" t="s">
        <v>1357</v>
      </c>
      <c r="B1015" s="23" t="str">
        <f>_xlfn.XLOOKUP(Table7[[#This Row],[Merged Customer ID]],Table2_1[Merged Customer ID],Table2_1[First Name])</f>
        <v>Manlove</v>
      </c>
      <c r="C1015" s="23">
        <f>_xlfn.XLOOKUP(Table7[[#This Row],[Merged Customer ID]],Table3__3_16[Customer ID],Table3__3_16[BMI])</f>
        <v>25.3</v>
      </c>
      <c r="D1015" s="23">
        <f>_xlfn.XLOOKUP(Table7[[#This Row],[Merged Customer ID]],Table3__3_16[Customer ID],Table3__3_16[HBA1C])</f>
        <v>5.19</v>
      </c>
      <c r="E1015" s="22" t="str">
        <f>_xlfn.XLOOKUP(Table7[[#This Row],[Merged Customer ID]],Table3__3_16[Customer ID],Table3__3_16[Heart Issues])</f>
        <v>Yes</v>
      </c>
      <c r="F1015" s="23" t="str">
        <f>_xlfn.XLOOKUP(Table7[[#This Row],[Merged Customer ID]],Table3__3_16[Customer ID],Table3__3_16[Any Transplants])</f>
        <v>No</v>
      </c>
      <c r="G1015" s="23" t="str">
        <f>_xlfn.XLOOKUP(Table7[[#This Row],[Merged Customer ID]],Table3__3_16[Customer ID],Table3__3_16[Cancer history])</f>
        <v>No</v>
      </c>
      <c r="H1015" s="23">
        <f>_xlfn.XLOOKUP(Table7[[#This Row],[Merged Customer ID]],Table3__3_16[Customer ID],Table3__3_16[NumberOfMajorSurgeries])</f>
        <v>2</v>
      </c>
      <c r="I1015" s="23" t="str">
        <f>_xlfn.XLOOKUP(Table7[[#This Row],[Merged Customer ID]],Table3__3_16[Customer ID],Table3__3_16[smoker])</f>
        <v>No</v>
      </c>
      <c r="J1015" s="23" t="str">
        <f>_xlfn.XLOOKUP(Table7[[#This Row],[Merged Customer ID]],Table3__3_16[Customer ID],Table3__3_16[Weight Status])</f>
        <v>Overweight</v>
      </c>
      <c r="K1015" s="23" t="str">
        <f>_xlfn.XLOOKUP(Table7[[#This Row],[Merged Customer ID]],Table3__3_16[Customer ID],Table3__3_16[Sugar Status])</f>
        <v>Normal</v>
      </c>
      <c r="L1015" s="26">
        <f>_xlfn.XLOOKUP(Table7[[#This Row],[Merged Customer ID]],Table6_20[Merged Customer ID],Table6_20[Date of Birth])</f>
        <v>24418</v>
      </c>
      <c r="M1015" s="30">
        <f>_xlfn.XLOOKUP(Table7[[#This Row],[Merged Customer ID]],Table6_20[Merged Customer ID],Table6_20[charges],"0",0)</f>
        <v>11070.54</v>
      </c>
      <c r="N1015" s="30" t="str">
        <f>_xlfn.XLOOKUP(Table7[[#This Row],[Merged Customer ID]],Table6_20[Merged Customer ID],Table6_20[Hospital tier])</f>
        <v>tier - 3</v>
      </c>
      <c r="O1015" s="30" t="str">
        <f>_xlfn.XLOOKUP(Table7[[#This Row],[Merged Customer ID]],Table6_20[Merged Customer ID],Table6_20[City tier])</f>
        <v>tier - 3</v>
      </c>
      <c r="P1015" s="30" t="str">
        <f>_xlfn.XLOOKUP(Table7[[#This Row],[Merged Customer ID]],Table6_20[Merged Customer ID],Table6_20[State ID])</f>
        <v>R1011</v>
      </c>
      <c r="Q1015" s="36">
        <f>_xlfn.XLOOKUP(Table7[[#This Row],[Merged Customer ID]],Table6_20[Merged Customer ID],Table6_20[Age])</f>
        <v>56.586111111111109</v>
      </c>
    </row>
    <row r="1016" spans="1:17" x14ac:dyDescent="0.35">
      <c r="A1016" s="22" t="s">
        <v>1356</v>
      </c>
      <c r="B1016" s="22" t="str">
        <f>_xlfn.XLOOKUP(Table7[[#This Row],[Merged Customer ID]],Table2_1[Merged Customer ID],Table2_1[First Name])</f>
        <v>Madzik</v>
      </c>
      <c r="C1016" s="22">
        <f>_xlfn.XLOOKUP(Table7[[#This Row],[Merged Customer ID]],Table3__3_16[Customer ID],Table3__3_16[BMI])</f>
        <v>30.25</v>
      </c>
      <c r="D1016" s="22">
        <f>_xlfn.XLOOKUP(Table7[[#This Row],[Merged Customer ID]],Table3__3_16[Customer ID],Table3__3_16[HBA1C])</f>
        <v>10.16</v>
      </c>
      <c r="E1016" s="22" t="str">
        <f>_xlfn.XLOOKUP(Table7[[#This Row],[Merged Customer ID]],Table3__3_16[Customer ID],Table3__3_16[Heart Issues])</f>
        <v>No</v>
      </c>
      <c r="F1016" s="22" t="str">
        <f>_xlfn.XLOOKUP(Table7[[#This Row],[Merged Customer ID]],Table3__3_16[Customer ID],Table3__3_16[Any Transplants])</f>
        <v>No</v>
      </c>
      <c r="G1016" s="22" t="str">
        <f>_xlfn.XLOOKUP(Table7[[#This Row],[Merged Customer ID]],Table3__3_16[Customer ID],Table3__3_16[Cancer history])</f>
        <v>No</v>
      </c>
      <c r="H1016" s="22">
        <f>_xlfn.XLOOKUP(Table7[[#This Row],[Merged Customer ID]],Table3__3_16[Customer ID],Table3__3_16[NumberOfMajorSurgeries])</f>
        <v>0</v>
      </c>
      <c r="I1016" s="22" t="str">
        <f>_xlfn.XLOOKUP(Table7[[#This Row],[Merged Customer ID]],Table3__3_16[Customer ID],Table3__3_16[smoker])</f>
        <v>No</v>
      </c>
      <c r="J1016" s="22" t="str">
        <f>_xlfn.XLOOKUP(Table7[[#This Row],[Merged Customer ID]],Table3__3_16[Customer ID],Table3__3_16[Weight Status])</f>
        <v>Obesity</v>
      </c>
      <c r="K1016" s="22" t="str">
        <f>_xlfn.XLOOKUP(Table7[[#This Row],[Merged Customer ID]],Table3__3_16[Customer ID],Table3__3_16[Sugar Status])</f>
        <v>Diabetes</v>
      </c>
      <c r="L1016" s="25">
        <f>_xlfn.XLOOKUP(Table7[[#This Row],[Merged Customer ID]],Table6_20[Merged Customer ID],Table6_20[Date of Birth])</f>
        <v>26246</v>
      </c>
      <c r="M1016" s="29">
        <f>_xlfn.XLOOKUP(Table7[[#This Row],[Merged Customer ID]],Table6_20[Merged Customer ID],Table6_20[charges],"0",0)</f>
        <v>11068.77</v>
      </c>
      <c r="N1016" s="29" t="str">
        <f>_xlfn.XLOOKUP(Table7[[#This Row],[Merged Customer ID]],Table6_20[Merged Customer ID],Table6_20[Hospital tier])</f>
        <v>tier - 3</v>
      </c>
      <c r="O1016" s="29" t="str">
        <f>_xlfn.XLOOKUP(Table7[[#This Row],[Merged Customer ID]],Table6_20[Merged Customer ID],Table6_20[City tier])</f>
        <v>tier - 2</v>
      </c>
      <c r="P1016" s="29" t="str">
        <f>_xlfn.XLOOKUP(Table7[[#This Row],[Merged Customer ID]],Table6_20[Merged Customer ID],Table6_20[State ID])</f>
        <v>R1012</v>
      </c>
      <c r="Q1016" s="35">
        <f>_xlfn.XLOOKUP(Table7[[#This Row],[Merged Customer ID]],Table6_20[Merged Customer ID],Table6_20[Age])</f>
        <v>51.580555555555556</v>
      </c>
    </row>
    <row r="1017" spans="1:17" x14ac:dyDescent="0.35">
      <c r="A1017" s="23" t="s">
        <v>1355</v>
      </c>
      <c r="B1017" s="23" t="str">
        <f>_xlfn.XLOOKUP(Table7[[#This Row],[Merged Customer ID]],Table2_1[Merged Customer ID],Table2_1[First Name])</f>
        <v>Hobson</v>
      </c>
      <c r="C1017" s="23">
        <f>_xlfn.XLOOKUP(Table7[[#This Row],[Merged Customer ID]],Table3__3_16[Customer ID],Table3__3_16[BMI])</f>
        <v>54</v>
      </c>
      <c r="D1017" s="23">
        <f>_xlfn.XLOOKUP(Table7[[#This Row],[Merged Customer ID]],Table3__3_16[Customer ID],Table3__3_16[HBA1C])</f>
        <v>4.68</v>
      </c>
      <c r="E1017" s="22" t="str">
        <f>_xlfn.XLOOKUP(Table7[[#This Row],[Merged Customer ID]],Table3__3_16[Customer ID],Table3__3_16[Heart Issues])</f>
        <v>Yes</v>
      </c>
      <c r="F1017" s="23" t="str">
        <f>_xlfn.XLOOKUP(Table7[[#This Row],[Merged Customer ID]],Table3__3_16[Customer ID],Table3__3_16[Any Transplants])</f>
        <v>Yes</v>
      </c>
      <c r="G1017" s="23" t="str">
        <f>_xlfn.XLOOKUP(Table7[[#This Row],[Merged Customer ID]],Table3__3_16[Customer ID],Table3__3_16[Cancer history])</f>
        <v>No</v>
      </c>
      <c r="H1017" s="23">
        <f>_xlfn.XLOOKUP(Table7[[#This Row],[Merged Customer ID]],Table3__3_16[Customer ID],Table3__3_16[NumberOfMajorSurgeries])</f>
        <v>2</v>
      </c>
      <c r="I1017" s="23" t="str">
        <f>_xlfn.XLOOKUP(Table7[[#This Row],[Merged Customer ID]],Table3__3_16[Customer ID],Table3__3_16[smoker])</f>
        <v>No</v>
      </c>
      <c r="J1017" s="23" t="str">
        <f>_xlfn.XLOOKUP(Table7[[#This Row],[Merged Customer ID]],Table3__3_16[Customer ID],Table3__3_16[Weight Status])</f>
        <v>Obesity</v>
      </c>
      <c r="K1017" s="23" t="str">
        <f>_xlfn.XLOOKUP(Table7[[#This Row],[Merged Customer ID]],Table3__3_16[Customer ID],Table3__3_16[Sugar Status])</f>
        <v>Normal</v>
      </c>
      <c r="L1017" s="26">
        <f>_xlfn.XLOOKUP(Table7[[#This Row],[Merged Customer ID]],Table6_20[Merged Customer ID],Table6_20[Date of Birth])</f>
        <v>36787</v>
      </c>
      <c r="M1017" s="30">
        <f>_xlfn.XLOOKUP(Table7[[#This Row],[Merged Customer ID]],Table6_20[Merged Customer ID],Table6_20[charges],"0",0)</f>
        <v>11068.7</v>
      </c>
      <c r="N1017" s="30" t="str">
        <f>_xlfn.XLOOKUP(Table7[[#This Row],[Merged Customer ID]],Table6_20[Merged Customer ID],Table6_20[Hospital tier])</f>
        <v>tier - 3</v>
      </c>
      <c r="O1017" s="30" t="str">
        <f>_xlfn.XLOOKUP(Table7[[#This Row],[Merged Customer ID]],Table6_20[Merged Customer ID],Table6_20[City tier])</f>
        <v>tier - 1</v>
      </c>
      <c r="P1017" s="30" t="str">
        <f>_xlfn.XLOOKUP(Table7[[#This Row],[Merged Customer ID]],Table6_20[Merged Customer ID],Table6_20[State ID])</f>
        <v>R1011</v>
      </c>
      <c r="Q1017" s="36">
        <f>_xlfn.XLOOKUP(Table7[[#This Row],[Merged Customer ID]],Table6_20[Merged Customer ID],Table6_20[Age])</f>
        <v>22.722222222222221</v>
      </c>
    </row>
    <row r="1018" spans="1:17" x14ac:dyDescent="0.35">
      <c r="A1018" s="22" t="s">
        <v>1354</v>
      </c>
      <c r="B1018" s="22" t="str">
        <f>_xlfn.XLOOKUP(Table7[[#This Row],[Merged Customer ID]],Table2_1[Merged Customer ID],Table2_1[First Name])</f>
        <v>Reyes</v>
      </c>
      <c r="C1018" s="22">
        <f>_xlfn.XLOOKUP(Table7[[#This Row],[Merged Customer ID]],Table3__3_16[Customer ID],Table3__3_16[BMI])</f>
        <v>51.86</v>
      </c>
      <c r="D1018" s="22">
        <f>_xlfn.XLOOKUP(Table7[[#This Row],[Merged Customer ID]],Table3__3_16[Customer ID],Table3__3_16[HBA1C])</f>
        <v>5.32</v>
      </c>
      <c r="E1018" s="22" t="str">
        <f>_xlfn.XLOOKUP(Table7[[#This Row],[Merged Customer ID]],Table3__3_16[Customer ID],Table3__3_16[Heart Issues])</f>
        <v>Yes</v>
      </c>
      <c r="F1018" s="22" t="str">
        <f>_xlfn.XLOOKUP(Table7[[#This Row],[Merged Customer ID]],Table3__3_16[Customer ID],Table3__3_16[Any Transplants])</f>
        <v>No</v>
      </c>
      <c r="G1018" s="22" t="str">
        <f>_xlfn.XLOOKUP(Table7[[#This Row],[Merged Customer ID]],Table3__3_16[Customer ID],Table3__3_16[Cancer history])</f>
        <v>No</v>
      </c>
      <c r="H1018" s="22">
        <f>_xlfn.XLOOKUP(Table7[[#This Row],[Merged Customer ID]],Table3__3_16[Customer ID],Table3__3_16[NumberOfMajorSurgeries])</f>
        <v>0</v>
      </c>
      <c r="I1018" s="22" t="str">
        <f>_xlfn.XLOOKUP(Table7[[#This Row],[Merged Customer ID]],Table3__3_16[Customer ID],Table3__3_16[smoker])</f>
        <v>No</v>
      </c>
      <c r="J1018" s="22" t="str">
        <f>_xlfn.XLOOKUP(Table7[[#This Row],[Merged Customer ID]],Table3__3_16[Customer ID],Table3__3_16[Weight Status])</f>
        <v>Obesity</v>
      </c>
      <c r="K1018" s="22" t="str">
        <f>_xlfn.XLOOKUP(Table7[[#This Row],[Merged Customer ID]],Table3__3_16[Customer ID],Table3__3_16[Sugar Status])</f>
        <v>Normal</v>
      </c>
      <c r="L1018" s="25">
        <f>_xlfn.XLOOKUP(Table7[[#This Row],[Merged Customer ID]],Table6_20[Merged Customer ID],Table6_20[Date of Birth])</f>
        <v>37242</v>
      </c>
      <c r="M1018" s="29">
        <f>_xlfn.XLOOKUP(Table7[[#This Row],[Merged Customer ID]],Table6_20[Merged Customer ID],Table6_20[charges],"0",0)</f>
        <v>11046.02</v>
      </c>
      <c r="N1018" s="29" t="str">
        <f>_xlfn.XLOOKUP(Table7[[#This Row],[Merged Customer ID]],Table6_20[Merged Customer ID],Table6_20[Hospital tier])</f>
        <v>tier - 3</v>
      </c>
      <c r="O1018" s="29" t="str">
        <f>_xlfn.XLOOKUP(Table7[[#This Row],[Merged Customer ID]],Table6_20[Merged Customer ID],Table6_20[City tier])</f>
        <v>tier - 1</v>
      </c>
      <c r="P1018" s="29" t="str">
        <f>_xlfn.XLOOKUP(Table7[[#This Row],[Merged Customer ID]],Table6_20[Merged Customer ID],Table6_20[State ID])</f>
        <v>R1026</v>
      </c>
      <c r="Q1018" s="35">
        <f>_xlfn.XLOOKUP(Table7[[#This Row],[Merged Customer ID]],Table6_20[Merged Customer ID],Table6_20[Age])</f>
        <v>21.475000000000001</v>
      </c>
    </row>
    <row r="1019" spans="1:17" x14ac:dyDescent="0.35">
      <c r="A1019" s="23" t="s">
        <v>1353</v>
      </c>
      <c r="B1019" s="23" t="str">
        <f>_xlfn.XLOOKUP(Table7[[#This Row],[Merged Customer ID]],Table2_1[Merged Customer ID],Table2_1[First Name])</f>
        <v>Tierney</v>
      </c>
      <c r="C1019" s="23">
        <f>_xlfn.XLOOKUP(Table7[[#This Row],[Merged Customer ID]],Table3__3_16[Customer ID],Table3__3_16[BMI])</f>
        <v>31.39</v>
      </c>
      <c r="D1019" s="23">
        <f>_xlfn.XLOOKUP(Table7[[#This Row],[Merged Customer ID]],Table3__3_16[Customer ID],Table3__3_16[HBA1C])</f>
        <v>6.99</v>
      </c>
      <c r="E1019" s="22" t="str">
        <f>_xlfn.XLOOKUP(Table7[[#This Row],[Merged Customer ID]],Table3__3_16[Customer ID],Table3__3_16[Heart Issues])</f>
        <v>No</v>
      </c>
      <c r="F1019" s="23" t="str">
        <f>_xlfn.XLOOKUP(Table7[[#This Row],[Merged Customer ID]],Table3__3_16[Customer ID],Table3__3_16[Any Transplants])</f>
        <v>No</v>
      </c>
      <c r="G1019" s="23" t="str">
        <f>_xlfn.XLOOKUP(Table7[[#This Row],[Merged Customer ID]],Table3__3_16[Customer ID],Table3__3_16[Cancer history])</f>
        <v>No</v>
      </c>
      <c r="H1019" s="23">
        <f>_xlfn.XLOOKUP(Table7[[#This Row],[Merged Customer ID]],Table3__3_16[Customer ID],Table3__3_16[NumberOfMajorSurgeries])</f>
        <v>0</v>
      </c>
      <c r="I1019" s="23" t="str">
        <f>_xlfn.XLOOKUP(Table7[[#This Row],[Merged Customer ID]],Table3__3_16[Customer ID],Table3__3_16[smoker])</f>
        <v>No</v>
      </c>
      <c r="J1019" s="23" t="str">
        <f>_xlfn.XLOOKUP(Table7[[#This Row],[Merged Customer ID]],Table3__3_16[Customer ID],Table3__3_16[Weight Status])</f>
        <v>Obesity</v>
      </c>
      <c r="K1019" s="23" t="str">
        <f>_xlfn.XLOOKUP(Table7[[#This Row],[Merged Customer ID]],Table3__3_16[Customer ID],Table3__3_16[Sugar Status])</f>
        <v>Diabetes</v>
      </c>
      <c r="L1019" s="26">
        <f>_xlfn.XLOOKUP(Table7[[#This Row],[Merged Customer ID]],Table6_20[Merged Customer ID],Table6_20[Date of Birth])</f>
        <v>27271</v>
      </c>
      <c r="M1019" s="30">
        <f>_xlfn.XLOOKUP(Table7[[#This Row],[Merged Customer ID]],Table6_20[Merged Customer ID],Table6_20[charges],"0",0)</f>
        <v>11037.85</v>
      </c>
      <c r="N1019" s="30" t="str">
        <f>_xlfn.XLOOKUP(Table7[[#This Row],[Merged Customer ID]],Table6_20[Merged Customer ID],Table6_20[Hospital tier])</f>
        <v>tier - 3</v>
      </c>
      <c r="O1019" s="30" t="str">
        <f>_xlfn.XLOOKUP(Table7[[#This Row],[Merged Customer ID]],Table6_20[Merged Customer ID],Table6_20[City tier])</f>
        <v>tier - 2</v>
      </c>
      <c r="P1019" s="30" t="str">
        <f>_xlfn.XLOOKUP(Table7[[#This Row],[Merged Customer ID]],Table6_20[Merged Customer ID],Table6_20[State ID])</f>
        <v>R1025</v>
      </c>
      <c r="Q1019" s="36">
        <f>_xlfn.XLOOKUP(Table7[[#This Row],[Merged Customer ID]],Table6_20[Merged Customer ID],Table6_20[Age])</f>
        <v>48.772222222222226</v>
      </c>
    </row>
    <row r="1020" spans="1:17" x14ac:dyDescent="0.35">
      <c r="A1020" s="22" t="s">
        <v>1352</v>
      </c>
      <c r="B1020" s="22" t="str">
        <f>_xlfn.XLOOKUP(Table7[[#This Row],[Merged Customer ID]],Table2_1[Merged Customer ID],Table2_1[First Name])</f>
        <v>Gabris</v>
      </c>
      <c r="C1020" s="22">
        <f>_xlfn.XLOOKUP(Table7[[#This Row],[Merged Customer ID]],Table3__3_16[Customer ID],Table3__3_16[BMI])</f>
        <v>39.97</v>
      </c>
      <c r="D1020" s="22">
        <f>_xlfn.XLOOKUP(Table7[[#This Row],[Merged Customer ID]],Table3__3_16[Customer ID],Table3__3_16[HBA1C])</f>
        <v>5.55</v>
      </c>
      <c r="E1020" s="22" t="str">
        <f>_xlfn.XLOOKUP(Table7[[#This Row],[Merged Customer ID]],Table3__3_16[Customer ID],Table3__3_16[Heart Issues])</f>
        <v>No</v>
      </c>
      <c r="F1020" s="22" t="str">
        <f>_xlfn.XLOOKUP(Table7[[#This Row],[Merged Customer ID]],Table3__3_16[Customer ID],Table3__3_16[Any Transplants])</f>
        <v>No</v>
      </c>
      <c r="G1020" s="22" t="str">
        <f>_xlfn.XLOOKUP(Table7[[#This Row],[Merged Customer ID]],Table3__3_16[Customer ID],Table3__3_16[Cancer history])</f>
        <v>No</v>
      </c>
      <c r="H1020" s="22">
        <f>_xlfn.XLOOKUP(Table7[[#This Row],[Merged Customer ID]],Table3__3_16[Customer ID],Table3__3_16[NumberOfMajorSurgeries])</f>
        <v>0</v>
      </c>
      <c r="I1020" s="22" t="str">
        <f>_xlfn.XLOOKUP(Table7[[#This Row],[Merged Customer ID]],Table3__3_16[Customer ID],Table3__3_16[smoker])</f>
        <v>No</v>
      </c>
      <c r="J1020" s="22" t="str">
        <f>_xlfn.XLOOKUP(Table7[[#This Row],[Merged Customer ID]],Table3__3_16[Customer ID],Table3__3_16[Weight Status])</f>
        <v>Obesity</v>
      </c>
      <c r="K1020" s="22" t="str">
        <f>_xlfn.XLOOKUP(Table7[[#This Row],[Merged Customer ID]],Table3__3_16[Customer ID],Table3__3_16[Sugar Status])</f>
        <v>Normal</v>
      </c>
      <c r="L1020" s="25">
        <f>_xlfn.XLOOKUP(Table7[[#This Row],[Merged Customer ID]],Table6_20[Merged Customer ID],Table6_20[Date of Birth])</f>
        <v>32806</v>
      </c>
      <c r="M1020" s="29">
        <f>_xlfn.XLOOKUP(Table7[[#This Row],[Merged Customer ID]],Table6_20[Merged Customer ID],Table6_20[charges],"0",0)</f>
        <v>11037.51</v>
      </c>
      <c r="N1020" s="29" t="str">
        <f>_xlfn.XLOOKUP(Table7[[#This Row],[Merged Customer ID]],Table6_20[Merged Customer ID],Table6_20[Hospital tier])</f>
        <v>tier - 3</v>
      </c>
      <c r="O1020" s="29" t="str">
        <f>_xlfn.XLOOKUP(Table7[[#This Row],[Merged Customer ID]],Table6_20[Merged Customer ID],Table6_20[City tier])</f>
        <v>tier - 1</v>
      </c>
      <c r="P1020" s="29" t="str">
        <f>_xlfn.XLOOKUP(Table7[[#This Row],[Merged Customer ID]],Table6_20[Merged Customer ID],Table6_20[State ID])</f>
        <v>R1012</v>
      </c>
      <c r="Q1020" s="35">
        <f>_xlfn.XLOOKUP(Table7[[#This Row],[Merged Customer ID]],Table6_20[Merged Customer ID],Table6_20[Age])</f>
        <v>33.619444444444447</v>
      </c>
    </row>
    <row r="1021" spans="1:17" x14ac:dyDescent="0.35">
      <c r="A1021" s="23" t="s">
        <v>1351</v>
      </c>
      <c r="B1021" s="23" t="str">
        <f>_xlfn.XLOOKUP(Table7[[#This Row],[Merged Customer ID]],Table2_1[Merged Customer ID],Table2_1[First Name])</f>
        <v>Howard</v>
      </c>
      <c r="C1021" s="23">
        <f>_xlfn.XLOOKUP(Table7[[#This Row],[Merged Customer ID]],Table3__3_16[Customer ID],Table3__3_16[BMI])</f>
        <v>41.23</v>
      </c>
      <c r="D1021" s="23">
        <f>_xlfn.XLOOKUP(Table7[[#This Row],[Merged Customer ID]],Table3__3_16[Customer ID],Table3__3_16[HBA1C])</f>
        <v>6.94</v>
      </c>
      <c r="E1021" s="22" t="str">
        <f>_xlfn.XLOOKUP(Table7[[#This Row],[Merged Customer ID]],Table3__3_16[Customer ID],Table3__3_16[Heart Issues])</f>
        <v>No</v>
      </c>
      <c r="F1021" s="23" t="str">
        <f>_xlfn.XLOOKUP(Table7[[#This Row],[Merged Customer ID]],Table3__3_16[Customer ID],Table3__3_16[Any Transplants])</f>
        <v>No</v>
      </c>
      <c r="G1021" s="23" t="str">
        <f>_xlfn.XLOOKUP(Table7[[#This Row],[Merged Customer ID]],Table3__3_16[Customer ID],Table3__3_16[Cancer history])</f>
        <v>No</v>
      </c>
      <c r="H1021" s="23">
        <f>_xlfn.XLOOKUP(Table7[[#This Row],[Merged Customer ID]],Table3__3_16[Customer ID],Table3__3_16[NumberOfMajorSurgeries])</f>
        <v>0</v>
      </c>
      <c r="I1021" s="23" t="str">
        <f>_xlfn.XLOOKUP(Table7[[#This Row],[Merged Customer ID]],Table3__3_16[Customer ID],Table3__3_16[smoker])</f>
        <v>No</v>
      </c>
      <c r="J1021" s="23" t="str">
        <f>_xlfn.XLOOKUP(Table7[[#This Row],[Merged Customer ID]],Table3__3_16[Customer ID],Table3__3_16[Weight Status])</f>
        <v>Obesity</v>
      </c>
      <c r="K1021" s="23" t="str">
        <f>_xlfn.XLOOKUP(Table7[[#This Row],[Merged Customer ID]],Table3__3_16[Customer ID],Table3__3_16[Sugar Status])</f>
        <v>Diabetes</v>
      </c>
      <c r="L1021" s="26">
        <f>_xlfn.XLOOKUP(Table7[[#This Row],[Merged Customer ID]],Table6_20[Merged Customer ID],Table6_20[Date of Birth])</f>
        <v>27373</v>
      </c>
      <c r="M1021" s="30">
        <f>_xlfn.XLOOKUP(Table7[[#This Row],[Merged Customer ID]],Table6_20[Merged Customer ID],Table6_20[charges],"0",0)</f>
        <v>11033.66</v>
      </c>
      <c r="N1021" s="30" t="str">
        <f>_xlfn.XLOOKUP(Table7[[#This Row],[Merged Customer ID]],Table6_20[Merged Customer ID],Table6_20[Hospital tier])</f>
        <v>tier - 3</v>
      </c>
      <c r="O1021" s="30" t="str">
        <f>_xlfn.XLOOKUP(Table7[[#This Row],[Merged Customer ID]],Table6_20[Merged Customer ID],Table6_20[City tier])</f>
        <v>tier - 3</v>
      </c>
      <c r="P1021" s="30" t="str">
        <f>_xlfn.XLOOKUP(Table7[[#This Row],[Merged Customer ID]],Table6_20[Merged Customer ID],Table6_20[State ID])</f>
        <v>R1012</v>
      </c>
      <c r="Q1021" s="36">
        <f>_xlfn.XLOOKUP(Table7[[#This Row],[Merged Customer ID]],Table6_20[Merged Customer ID],Table6_20[Age])</f>
        <v>48.494444444444447</v>
      </c>
    </row>
    <row r="1022" spans="1:17" x14ac:dyDescent="0.35">
      <c r="A1022" s="22" t="s">
        <v>1350</v>
      </c>
      <c r="B1022" s="22" t="str">
        <f>_xlfn.XLOOKUP(Table7[[#This Row],[Merged Customer ID]],Table2_1[Merged Customer ID],Table2_1[First Name])</f>
        <v>Kallay</v>
      </c>
      <c r="C1022" s="22">
        <f>_xlfn.XLOOKUP(Table7[[#This Row],[Merged Customer ID]],Table3__3_16[Customer ID],Table3__3_16[BMI])</f>
        <v>49.45</v>
      </c>
      <c r="D1022" s="22">
        <f>_xlfn.XLOOKUP(Table7[[#This Row],[Merged Customer ID]],Table3__3_16[Customer ID],Table3__3_16[HBA1C])</f>
        <v>4.2</v>
      </c>
      <c r="E1022" s="22" t="str">
        <f>_xlfn.XLOOKUP(Table7[[#This Row],[Merged Customer ID]],Table3__3_16[Customer ID],Table3__3_16[Heart Issues])</f>
        <v>Yes</v>
      </c>
      <c r="F1022" s="22" t="str">
        <f>_xlfn.XLOOKUP(Table7[[#This Row],[Merged Customer ID]],Table3__3_16[Customer ID],Table3__3_16[Any Transplants])</f>
        <v>No</v>
      </c>
      <c r="G1022" s="22" t="str">
        <f>_xlfn.XLOOKUP(Table7[[#This Row],[Merged Customer ID]],Table3__3_16[Customer ID],Table3__3_16[Cancer history])</f>
        <v>No</v>
      </c>
      <c r="H1022" s="22">
        <f>_xlfn.XLOOKUP(Table7[[#This Row],[Merged Customer ID]],Table3__3_16[Customer ID],Table3__3_16[NumberOfMajorSurgeries])</f>
        <v>0</v>
      </c>
      <c r="I1022" s="22" t="str">
        <f>_xlfn.XLOOKUP(Table7[[#This Row],[Merged Customer ID]],Table3__3_16[Customer ID],Table3__3_16[smoker])</f>
        <v>No</v>
      </c>
      <c r="J1022" s="22" t="str">
        <f>_xlfn.XLOOKUP(Table7[[#This Row],[Merged Customer ID]],Table3__3_16[Customer ID],Table3__3_16[Weight Status])</f>
        <v>Obesity</v>
      </c>
      <c r="K1022" s="22" t="str">
        <f>_xlfn.XLOOKUP(Table7[[#This Row],[Merged Customer ID]],Table3__3_16[Customer ID],Table3__3_16[Sugar Status])</f>
        <v>Normal</v>
      </c>
      <c r="L1022" s="25">
        <f>_xlfn.XLOOKUP(Table7[[#This Row],[Merged Customer ID]],Table6_20[Merged Customer ID],Table6_20[Date of Birth])</f>
        <v>35267</v>
      </c>
      <c r="M1022" s="29">
        <f>_xlfn.XLOOKUP(Table7[[#This Row],[Merged Customer ID]],Table6_20[Merged Customer ID],Table6_20[charges],"0",0)</f>
        <v>11028.56</v>
      </c>
      <c r="N1022" s="29" t="str">
        <f>_xlfn.XLOOKUP(Table7[[#This Row],[Merged Customer ID]],Table6_20[Merged Customer ID],Table6_20[Hospital tier])</f>
        <v>tier - 3</v>
      </c>
      <c r="O1022" s="29" t="str">
        <f>_xlfn.XLOOKUP(Table7[[#This Row],[Merged Customer ID]],Table6_20[Merged Customer ID],Table6_20[City tier])</f>
        <v>tier - 3</v>
      </c>
      <c r="P1022" s="29" t="str">
        <f>_xlfn.XLOOKUP(Table7[[#This Row],[Merged Customer ID]],Table6_20[Merged Customer ID],Table6_20[State ID])</f>
        <v>R1012</v>
      </c>
      <c r="Q1022" s="35">
        <f>_xlfn.XLOOKUP(Table7[[#This Row],[Merged Customer ID]],Table6_20[Merged Customer ID],Table6_20[Age])</f>
        <v>26.880555555555556</v>
      </c>
    </row>
    <row r="1023" spans="1:17" x14ac:dyDescent="0.35">
      <c r="A1023" s="23" t="s">
        <v>1349</v>
      </c>
      <c r="B1023" s="23" t="str">
        <f>_xlfn.XLOOKUP(Table7[[#This Row],[Merged Customer ID]],Table2_1[Merged Customer ID],Table2_1[First Name])</f>
        <v>Leguizamo</v>
      </c>
      <c r="C1023" s="23">
        <f>_xlfn.XLOOKUP(Table7[[#This Row],[Merged Customer ID]],Table3__3_16[Customer ID],Table3__3_16[BMI])</f>
        <v>41.04</v>
      </c>
      <c r="D1023" s="23">
        <f>_xlfn.XLOOKUP(Table7[[#This Row],[Merged Customer ID]],Table3__3_16[Customer ID],Table3__3_16[HBA1C])</f>
        <v>5.59</v>
      </c>
      <c r="E1023" s="22" t="str">
        <f>_xlfn.XLOOKUP(Table7[[#This Row],[Merged Customer ID]],Table3__3_16[Customer ID],Table3__3_16[Heart Issues])</f>
        <v>No</v>
      </c>
      <c r="F1023" s="23" t="str">
        <f>_xlfn.XLOOKUP(Table7[[#This Row],[Merged Customer ID]],Table3__3_16[Customer ID],Table3__3_16[Any Transplants])</f>
        <v>No</v>
      </c>
      <c r="G1023" s="23" t="str">
        <f>_xlfn.XLOOKUP(Table7[[#This Row],[Merged Customer ID]],Table3__3_16[Customer ID],Table3__3_16[Cancer history])</f>
        <v>No</v>
      </c>
      <c r="H1023" s="23">
        <f>_xlfn.XLOOKUP(Table7[[#This Row],[Merged Customer ID]],Table3__3_16[Customer ID],Table3__3_16[NumberOfMajorSurgeries])</f>
        <v>0</v>
      </c>
      <c r="I1023" s="23" t="str">
        <f>_xlfn.XLOOKUP(Table7[[#This Row],[Merged Customer ID]],Table3__3_16[Customer ID],Table3__3_16[smoker])</f>
        <v>No</v>
      </c>
      <c r="J1023" s="23" t="str">
        <f>_xlfn.XLOOKUP(Table7[[#This Row],[Merged Customer ID]],Table3__3_16[Customer ID],Table3__3_16[Weight Status])</f>
        <v>Obesity</v>
      </c>
      <c r="K1023" s="23" t="str">
        <f>_xlfn.XLOOKUP(Table7[[#This Row],[Merged Customer ID]],Table3__3_16[Customer ID],Table3__3_16[Sugar Status])</f>
        <v>Normal</v>
      </c>
      <c r="L1023" s="26">
        <f>_xlfn.XLOOKUP(Table7[[#This Row],[Merged Customer ID]],Table6_20[Merged Customer ID],Table6_20[Date of Birth])</f>
        <v>33415</v>
      </c>
      <c r="M1023" s="30">
        <f>_xlfn.XLOOKUP(Table7[[#This Row],[Merged Customer ID]],Table6_20[Merged Customer ID],Table6_20[charges],"0",0)</f>
        <v>11018.05</v>
      </c>
      <c r="N1023" s="30" t="str">
        <f>_xlfn.XLOOKUP(Table7[[#This Row],[Merged Customer ID]],Table6_20[Merged Customer ID],Table6_20[Hospital tier])</f>
        <v>tier - 3</v>
      </c>
      <c r="O1023" s="30" t="str">
        <f>_xlfn.XLOOKUP(Table7[[#This Row],[Merged Customer ID]],Table6_20[Merged Customer ID],Table6_20[City tier])</f>
        <v>tier - 2</v>
      </c>
      <c r="P1023" s="30" t="str">
        <f>_xlfn.XLOOKUP(Table7[[#This Row],[Merged Customer ID]],Table6_20[Merged Customer ID],Table6_20[State ID])</f>
        <v>R1012</v>
      </c>
      <c r="Q1023" s="36">
        <f>_xlfn.XLOOKUP(Table7[[#This Row],[Merged Customer ID]],Table6_20[Merged Customer ID],Table6_20[Age])</f>
        <v>31.95</v>
      </c>
    </row>
    <row r="1024" spans="1:17" x14ac:dyDescent="0.35">
      <c r="A1024" s="22" t="s">
        <v>1348</v>
      </c>
      <c r="B1024" s="22" t="str">
        <f>_xlfn.XLOOKUP(Table7[[#This Row],[Merged Customer ID]],Table2_1[Merged Customer ID],Table2_1[First Name])</f>
        <v>Escartin</v>
      </c>
      <c r="C1024" s="22">
        <f>_xlfn.XLOOKUP(Table7[[#This Row],[Merged Customer ID]],Table3__3_16[Customer ID],Table3__3_16[BMI])</f>
        <v>27.93</v>
      </c>
      <c r="D1024" s="22">
        <f>_xlfn.XLOOKUP(Table7[[#This Row],[Merged Customer ID]],Table3__3_16[Customer ID],Table3__3_16[HBA1C])</f>
        <v>9.9600000000000009</v>
      </c>
      <c r="E1024" s="22" t="str">
        <f>_xlfn.XLOOKUP(Table7[[#This Row],[Merged Customer ID]],Table3__3_16[Customer ID],Table3__3_16[Heart Issues])</f>
        <v>No</v>
      </c>
      <c r="F1024" s="22" t="str">
        <f>_xlfn.XLOOKUP(Table7[[#This Row],[Merged Customer ID]],Table3__3_16[Customer ID],Table3__3_16[Any Transplants])</f>
        <v>No</v>
      </c>
      <c r="G1024" s="22" t="str">
        <f>_xlfn.XLOOKUP(Table7[[#This Row],[Merged Customer ID]],Table3__3_16[Customer ID],Table3__3_16[Cancer history])</f>
        <v>No</v>
      </c>
      <c r="H1024" s="22">
        <f>_xlfn.XLOOKUP(Table7[[#This Row],[Merged Customer ID]],Table3__3_16[Customer ID],Table3__3_16[NumberOfMajorSurgeries])</f>
        <v>0</v>
      </c>
      <c r="I1024" s="22" t="str">
        <f>_xlfn.XLOOKUP(Table7[[#This Row],[Merged Customer ID]],Table3__3_16[Customer ID],Table3__3_16[smoker])</f>
        <v>No</v>
      </c>
      <c r="J1024" s="22" t="str">
        <f>_xlfn.XLOOKUP(Table7[[#This Row],[Merged Customer ID]],Table3__3_16[Customer ID],Table3__3_16[Weight Status])</f>
        <v>Overweight</v>
      </c>
      <c r="K1024" s="22" t="str">
        <f>_xlfn.XLOOKUP(Table7[[#This Row],[Merged Customer ID]],Table3__3_16[Customer ID],Table3__3_16[Sugar Status])</f>
        <v>Diabetes</v>
      </c>
      <c r="L1024" s="25">
        <f>_xlfn.XLOOKUP(Table7[[#This Row],[Merged Customer ID]],Table6_20[Merged Customer ID],Table6_20[Date of Birth])</f>
        <v>27378</v>
      </c>
      <c r="M1024" s="29">
        <f>_xlfn.XLOOKUP(Table7[[#This Row],[Merged Customer ID]],Table6_20[Merged Customer ID],Table6_20[charges],"0",0)</f>
        <v>11015.17</v>
      </c>
      <c r="N1024" s="29" t="str">
        <f>_xlfn.XLOOKUP(Table7[[#This Row],[Merged Customer ID]],Table6_20[Merged Customer ID],Table6_20[Hospital tier])</f>
        <v>tier - 3</v>
      </c>
      <c r="O1024" s="29" t="str">
        <f>_xlfn.XLOOKUP(Table7[[#This Row],[Merged Customer ID]],Table6_20[Merged Customer ID],Table6_20[City tier])</f>
        <v>tier - 1</v>
      </c>
      <c r="P1024" s="29" t="str">
        <f>_xlfn.XLOOKUP(Table7[[#This Row],[Merged Customer ID]],Table6_20[Merged Customer ID],Table6_20[State ID])</f>
        <v>R1012</v>
      </c>
      <c r="Q1024" s="35">
        <f>_xlfn.XLOOKUP(Table7[[#This Row],[Merged Customer ID]],Table6_20[Merged Customer ID],Table6_20[Age])</f>
        <v>48.480555555555554</v>
      </c>
    </row>
    <row r="1025" spans="1:17" x14ac:dyDescent="0.35">
      <c r="A1025" s="23" t="s">
        <v>1347</v>
      </c>
      <c r="B1025" s="23" t="str">
        <f>_xlfn.XLOOKUP(Table7[[#This Row],[Merged Customer ID]],Table2_1[Merged Customer ID],Table2_1[First Name])</f>
        <v>Chorey</v>
      </c>
      <c r="C1025" s="23">
        <f>_xlfn.XLOOKUP(Table7[[#This Row],[Merged Customer ID]],Table3__3_16[Customer ID],Table3__3_16[BMI])</f>
        <v>21.01</v>
      </c>
      <c r="D1025" s="23">
        <f>_xlfn.XLOOKUP(Table7[[#This Row],[Merged Customer ID]],Table3__3_16[Customer ID],Table3__3_16[HBA1C])</f>
        <v>7.37</v>
      </c>
      <c r="E1025" s="22" t="str">
        <f>_xlfn.XLOOKUP(Table7[[#This Row],[Merged Customer ID]],Table3__3_16[Customer ID],Table3__3_16[Heart Issues])</f>
        <v>No</v>
      </c>
      <c r="F1025" s="23" t="str">
        <f>_xlfn.XLOOKUP(Table7[[#This Row],[Merged Customer ID]],Table3__3_16[Customer ID],Table3__3_16[Any Transplants])</f>
        <v>No</v>
      </c>
      <c r="G1025" s="23" t="str">
        <f>_xlfn.XLOOKUP(Table7[[#This Row],[Merged Customer ID]],Table3__3_16[Customer ID],Table3__3_16[Cancer history])</f>
        <v>No</v>
      </c>
      <c r="H1025" s="23">
        <f>_xlfn.XLOOKUP(Table7[[#This Row],[Merged Customer ID]],Table3__3_16[Customer ID],Table3__3_16[NumberOfMajorSurgeries])</f>
        <v>0</v>
      </c>
      <c r="I1025" s="23" t="str">
        <f>_xlfn.XLOOKUP(Table7[[#This Row],[Merged Customer ID]],Table3__3_16[Customer ID],Table3__3_16[smoker])</f>
        <v>No</v>
      </c>
      <c r="J1025" s="23" t="str">
        <f>_xlfn.XLOOKUP(Table7[[#This Row],[Merged Customer ID]],Table3__3_16[Customer ID],Table3__3_16[Weight Status])</f>
        <v>Normal Weight</v>
      </c>
      <c r="K1025" s="23" t="str">
        <f>_xlfn.XLOOKUP(Table7[[#This Row],[Merged Customer ID]],Table3__3_16[Customer ID],Table3__3_16[Sugar Status])</f>
        <v>Diabetes</v>
      </c>
      <c r="L1025" s="26">
        <f>_xlfn.XLOOKUP(Table7[[#This Row],[Merged Customer ID]],Table6_20[Merged Customer ID],Table6_20[Date of Birth])</f>
        <v>25135</v>
      </c>
      <c r="M1025" s="30">
        <f>_xlfn.XLOOKUP(Table7[[#This Row],[Merged Customer ID]],Table6_20[Merged Customer ID],Table6_20[charges],"0",0)</f>
        <v>11013.71</v>
      </c>
      <c r="N1025" s="30" t="str">
        <f>_xlfn.XLOOKUP(Table7[[#This Row],[Merged Customer ID]],Table6_20[Merged Customer ID],Table6_20[Hospital tier])</f>
        <v>tier - 3</v>
      </c>
      <c r="O1025" s="30" t="str">
        <f>_xlfn.XLOOKUP(Table7[[#This Row],[Merged Customer ID]],Table6_20[Merged Customer ID],Table6_20[City tier])</f>
        <v>tier - 1</v>
      </c>
      <c r="P1025" s="30" t="str">
        <f>_xlfn.XLOOKUP(Table7[[#This Row],[Merged Customer ID]],Table6_20[Merged Customer ID],Table6_20[State ID])</f>
        <v>R1013</v>
      </c>
      <c r="Q1025" s="36">
        <f>_xlfn.XLOOKUP(Table7[[#This Row],[Merged Customer ID]],Table6_20[Merged Customer ID],Table6_20[Age])</f>
        <v>54.62222222222222</v>
      </c>
    </row>
    <row r="1026" spans="1:17" x14ac:dyDescent="0.35">
      <c r="A1026" s="22" t="s">
        <v>1346</v>
      </c>
      <c r="B1026" s="22" t="str">
        <f>_xlfn.XLOOKUP(Table7[[#This Row],[Merged Customer ID]],Table2_1[Merged Customer ID],Table2_1[First Name])</f>
        <v>McVay</v>
      </c>
      <c r="C1026" s="22">
        <f>_xlfn.XLOOKUP(Table7[[#This Row],[Merged Customer ID]],Table3__3_16[Customer ID],Table3__3_16[BMI])</f>
        <v>52.37</v>
      </c>
      <c r="D1026" s="22">
        <f>_xlfn.XLOOKUP(Table7[[#This Row],[Merged Customer ID]],Table3__3_16[Customer ID],Table3__3_16[HBA1C])</f>
        <v>5.0599999999999996</v>
      </c>
      <c r="E1026" s="22" t="str">
        <f>_xlfn.XLOOKUP(Table7[[#This Row],[Merged Customer ID]],Table3__3_16[Customer ID],Table3__3_16[Heart Issues])</f>
        <v>Yes</v>
      </c>
      <c r="F1026" s="22" t="str">
        <f>_xlfn.XLOOKUP(Table7[[#This Row],[Merged Customer ID]],Table3__3_16[Customer ID],Table3__3_16[Any Transplants])</f>
        <v>Yes</v>
      </c>
      <c r="G1026" s="22" t="str">
        <f>_xlfn.XLOOKUP(Table7[[#This Row],[Merged Customer ID]],Table3__3_16[Customer ID],Table3__3_16[Cancer history])</f>
        <v>No</v>
      </c>
      <c r="H1026" s="22">
        <f>_xlfn.XLOOKUP(Table7[[#This Row],[Merged Customer ID]],Table3__3_16[Customer ID],Table3__3_16[NumberOfMajorSurgeries])</f>
        <v>2</v>
      </c>
      <c r="I1026" s="22" t="str">
        <f>_xlfn.XLOOKUP(Table7[[#This Row],[Merged Customer ID]],Table3__3_16[Customer ID],Table3__3_16[smoker])</f>
        <v>No</v>
      </c>
      <c r="J1026" s="22" t="str">
        <f>_xlfn.XLOOKUP(Table7[[#This Row],[Merged Customer ID]],Table3__3_16[Customer ID],Table3__3_16[Weight Status])</f>
        <v>Obesity</v>
      </c>
      <c r="K1026" s="22" t="str">
        <f>_xlfn.XLOOKUP(Table7[[#This Row],[Merged Customer ID]],Table3__3_16[Customer ID],Table3__3_16[Sugar Status])</f>
        <v>Normal</v>
      </c>
      <c r="L1026" s="25">
        <f>_xlfn.XLOOKUP(Table7[[#This Row],[Merged Customer ID]],Table6_20[Merged Customer ID],Table6_20[Date of Birth])</f>
        <v>36786</v>
      </c>
      <c r="M1026" s="29">
        <f>_xlfn.XLOOKUP(Table7[[#This Row],[Merged Customer ID]],Table6_20[Merged Customer ID],Table6_20[charges],"0",0)</f>
        <v>10991.58</v>
      </c>
      <c r="N1026" s="29" t="str">
        <f>_xlfn.XLOOKUP(Table7[[#This Row],[Merged Customer ID]],Table6_20[Merged Customer ID],Table6_20[Hospital tier])</f>
        <v>tier - 3</v>
      </c>
      <c r="O1026" s="29" t="str">
        <f>_xlfn.XLOOKUP(Table7[[#This Row],[Merged Customer ID]],Table6_20[Merged Customer ID],Table6_20[City tier])</f>
        <v>tier - 3</v>
      </c>
      <c r="P1026" s="29" t="str">
        <f>_xlfn.XLOOKUP(Table7[[#This Row],[Merged Customer ID]],Table6_20[Merged Customer ID],Table6_20[State ID])</f>
        <v>R1012</v>
      </c>
      <c r="Q1026" s="35">
        <f>_xlfn.XLOOKUP(Table7[[#This Row],[Merged Customer ID]],Table6_20[Merged Customer ID],Table6_20[Age])</f>
        <v>22.725000000000001</v>
      </c>
    </row>
    <row r="1027" spans="1:17" x14ac:dyDescent="0.35">
      <c r="A1027" s="23" t="s">
        <v>1345</v>
      </c>
      <c r="B1027" s="23" t="str">
        <f>_xlfn.XLOOKUP(Table7[[#This Row],[Merged Customer ID]],Table2_1[Merged Customer ID],Table2_1[First Name])</f>
        <v>Vinson</v>
      </c>
      <c r="C1027" s="23">
        <f>_xlfn.XLOOKUP(Table7[[#This Row],[Merged Customer ID]],Table3__3_16[Customer ID],Table3__3_16[BMI])</f>
        <v>40.369999999999997</v>
      </c>
      <c r="D1027" s="23">
        <f>_xlfn.XLOOKUP(Table7[[#This Row],[Merged Customer ID]],Table3__3_16[Customer ID],Table3__3_16[HBA1C])</f>
        <v>8.2100000000000009</v>
      </c>
      <c r="E1027" s="22" t="str">
        <f>_xlfn.XLOOKUP(Table7[[#This Row],[Merged Customer ID]],Table3__3_16[Customer ID],Table3__3_16[Heart Issues])</f>
        <v>No</v>
      </c>
      <c r="F1027" s="23" t="str">
        <f>_xlfn.XLOOKUP(Table7[[#This Row],[Merged Customer ID]],Table3__3_16[Customer ID],Table3__3_16[Any Transplants])</f>
        <v>No</v>
      </c>
      <c r="G1027" s="23" t="str">
        <f>_xlfn.XLOOKUP(Table7[[#This Row],[Merged Customer ID]],Table3__3_16[Customer ID],Table3__3_16[Cancer history])</f>
        <v>No</v>
      </c>
      <c r="H1027" s="23">
        <f>_xlfn.XLOOKUP(Table7[[#This Row],[Merged Customer ID]],Table3__3_16[Customer ID],Table3__3_16[NumberOfMajorSurgeries])</f>
        <v>0</v>
      </c>
      <c r="I1027" s="23" t="str">
        <f>_xlfn.XLOOKUP(Table7[[#This Row],[Merged Customer ID]],Table3__3_16[Customer ID],Table3__3_16[smoker])</f>
        <v>No</v>
      </c>
      <c r="J1027" s="23" t="str">
        <f>_xlfn.XLOOKUP(Table7[[#This Row],[Merged Customer ID]],Table3__3_16[Customer ID],Table3__3_16[Weight Status])</f>
        <v>Obesity</v>
      </c>
      <c r="K1027" s="23" t="str">
        <f>_xlfn.XLOOKUP(Table7[[#This Row],[Merged Customer ID]],Table3__3_16[Customer ID],Table3__3_16[Sugar Status])</f>
        <v>Diabetes</v>
      </c>
      <c r="L1027" s="26">
        <f>_xlfn.XLOOKUP(Table7[[#This Row],[Merged Customer ID]],Table6_20[Merged Customer ID],Table6_20[Date of Birth])</f>
        <v>24094</v>
      </c>
      <c r="M1027" s="30">
        <f>_xlfn.XLOOKUP(Table7[[#This Row],[Merged Customer ID]],Table6_20[Merged Customer ID],Table6_20[charges],"0",0)</f>
        <v>10982.5</v>
      </c>
      <c r="N1027" s="30" t="str">
        <f>_xlfn.XLOOKUP(Table7[[#This Row],[Merged Customer ID]],Table6_20[Merged Customer ID],Table6_20[Hospital tier])</f>
        <v>tier - 3</v>
      </c>
      <c r="O1027" s="30" t="str">
        <f>_xlfn.XLOOKUP(Table7[[#This Row],[Merged Customer ID]],Table6_20[Merged Customer ID],Table6_20[City tier])</f>
        <v>tier - 3</v>
      </c>
      <c r="P1027" s="30" t="str">
        <f>_xlfn.XLOOKUP(Table7[[#This Row],[Merged Customer ID]],Table6_20[Merged Customer ID],Table6_20[State ID])</f>
        <v>R1013</v>
      </c>
      <c r="Q1027" s="36">
        <f>_xlfn.XLOOKUP(Table7[[#This Row],[Merged Customer ID]],Table6_20[Merged Customer ID],Table6_20[Age])</f>
        <v>57.472222222222221</v>
      </c>
    </row>
    <row r="1028" spans="1:17" x14ac:dyDescent="0.35">
      <c r="A1028" s="22" t="s">
        <v>1344</v>
      </c>
      <c r="B1028" s="22" t="str">
        <f>_xlfn.XLOOKUP(Table7[[#This Row],[Merged Customer ID]],Table2_1[Merged Customer ID],Table2_1[First Name])</f>
        <v>Astrike-Davis</v>
      </c>
      <c r="C1028" s="22">
        <f>_xlfn.XLOOKUP(Table7[[#This Row],[Merged Customer ID]],Table3__3_16[Customer ID],Table3__3_16[BMI])</f>
        <v>41.47</v>
      </c>
      <c r="D1028" s="22">
        <f>_xlfn.XLOOKUP(Table7[[#This Row],[Merged Customer ID]],Table3__3_16[Customer ID],Table3__3_16[HBA1C])</f>
        <v>10.34</v>
      </c>
      <c r="E1028" s="22" t="str">
        <f>_xlfn.XLOOKUP(Table7[[#This Row],[Merged Customer ID]],Table3__3_16[Customer ID],Table3__3_16[Heart Issues])</f>
        <v>No</v>
      </c>
      <c r="F1028" s="22" t="str">
        <f>_xlfn.XLOOKUP(Table7[[#This Row],[Merged Customer ID]],Table3__3_16[Customer ID],Table3__3_16[Any Transplants])</f>
        <v>No</v>
      </c>
      <c r="G1028" s="22" t="str">
        <f>_xlfn.XLOOKUP(Table7[[#This Row],[Merged Customer ID]],Table3__3_16[Customer ID],Table3__3_16[Cancer history])</f>
        <v>No</v>
      </c>
      <c r="H1028" s="22">
        <f>_xlfn.XLOOKUP(Table7[[#This Row],[Merged Customer ID]],Table3__3_16[Customer ID],Table3__3_16[NumberOfMajorSurgeries])</f>
        <v>2</v>
      </c>
      <c r="I1028" s="22" t="str">
        <f>_xlfn.XLOOKUP(Table7[[#This Row],[Merged Customer ID]],Table3__3_16[Customer ID],Table3__3_16[smoker])</f>
        <v>No</v>
      </c>
      <c r="J1028" s="22" t="str">
        <f>_xlfn.XLOOKUP(Table7[[#This Row],[Merged Customer ID]],Table3__3_16[Customer ID],Table3__3_16[Weight Status])</f>
        <v>Obesity</v>
      </c>
      <c r="K1028" s="22" t="str">
        <f>_xlfn.XLOOKUP(Table7[[#This Row],[Merged Customer ID]],Table3__3_16[Customer ID],Table3__3_16[Sugar Status])</f>
        <v>Diabetes</v>
      </c>
      <c r="L1028" s="25">
        <f>_xlfn.XLOOKUP(Table7[[#This Row],[Merged Customer ID]],Table6_20[Merged Customer ID],Table6_20[Date of Birth])</f>
        <v>26958</v>
      </c>
      <c r="M1028" s="29">
        <f>_xlfn.XLOOKUP(Table7[[#This Row],[Merged Customer ID]],Table6_20[Merged Customer ID],Table6_20[charges],"0",0)</f>
        <v>10977.21</v>
      </c>
      <c r="N1028" s="29" t="str">
        <f>_xlfn.XLOOKUP(Table7[[#This Row],[Merged Customer ID]],Table6_20[Merged Customer ID],Table6_20[Hospital tier])</f>
        <v>tier - 3</v>
      </c>
      <c r="O1028" s="29" t="str">
        <f>_xlfn.XLOOKUP(Table7[[#This Row],[Merged Customer ID]],Table6_20[Merged Customer ID],Table6_20[City tier])</f>
        <v>tier - 1</v>
      </c>
      <c r="P1028" s="29" t="str">
        <f>_xlfn.XLOOKUP(Table7[[#This Row],[Merged Customer ID]],Table6_20[Merged Customer ID],Table6_20[State ID])</f>
        <v>R1013</v>
      </c>
      <c r="Q1028" s="35">
        <f>_xlfn.XLOOKUP(Table7[[#This Row],[Merged Customer ID]],Table6_20[Merged Customer ID],Table6_20[Age])</f>
        <v>49.630555555555553</v>
      </c>
    </row>
    <row r="1029" spans="1:17" x14ac:dyDescent="0.35">
      <c r="A1029" s="23" t="s">
        <v>1343</v>
      </c>
      <c r="B1029" s="23" t="str">
        <f>_xlfn.XLOOKUP(Table7[[#This Row],[Merged Customer ID]],Table2_1[Merged Customer ID],Table2_1[First Name])</f>
        <v>Harder</v>
      </c>
      <c r="C1029" s="23">
        <f>_xlfn.XLOOKUP(Table7[[#This Row],[Merged Customer ID]],Table3__3_16[Customer ID],Table3__3_16[BMI])</f>
        <v>33.725000000000001</v>
      </c>
      <c r="D1029" s="23">
        <f>_xlfn.XLOOKUP(Table7[[#This Row],[Merged Customer ID]],Table3__3_16[Customer ID],Table3__3_16[HBA1C])</f>
        <v>5.51</v>
      </c>
      <c r="E1029" s="22" t="str">
        <f>_xlfn.XLOOKUP(Table7[[#This Row],[Merged Customer ID]],Table3__3_16[Customer ID],Table3__3_16[Heart Issues])</f>
        <v>Yes</v>
      </c>
      <c r="F1029" s="23" t="str">
        <f>_xlfn.XLOOKUP(Table7[[#This Row],[Merged Customer ID]],Table3__3_16[Customer ID],Table3__3_16[Any Transplants])</f>
        <v>No</v>
      </c>
      <c r="G1029" s="23" t="str">
        <f>_xlfn.XLOOKUP(Table7[[#This Row],[Merged Customer ID]],Table3__3_16[Customer ID],Table3__3_16[Cancer history])</f>
        <v>No</v>
      </c>
      <c r="H1029" s="23">
        <f>_xlfn.XLOOKUP(Table7[[#This Row],[Merged Customer ID]],Table3__3_16[Customer ID],Table3__3_16[NumberOfMajorSurgeries])</f>
        <v>2</v>
      </c>
      <c r="I1029" s="23" t="str">
        <f>_xlfn.XLOOKUP(Table7[[#This Row],[Merged Customer ID]],Table3__3_16[Customer ID],Table3__3_16[smoker])</f>
        <v>No</v>
      </c>
      <c r="J1029" s="23" t="str">
        <f>_xlfn.XLOOKUP(Table7[[#This Row],[Merged Customer ID]],Table3__3_16[Customer ID],Table3__3_16[Weight Status])</f>
        <v>Obesity</v>
      </c>
      <c r="K1029" s="23" t="str">
        <f>_xlfn.XLOOKUP(Table7[[#This Row],[Merged Customer ID]],Table3__3_16[Customer ID],Table3__3_16[Sugar Status])</f>
        <v>Normal</v>
      </c>
      <c r="L1029" s="26">
        <f>_xlfn.XLOOKUP(Table7[[#This Row],[Merged Customer ID]],Table6_20[Merged Customer ID],Table6_20[Date of Birth])</f>
        <v>24297</v>
      </c>
      <c r="M1029" s="30">
        <f>_xlfn.XLOOKUP(Table7[[#This Row],[Merged Customer ID]],Table6_20[Merged Customer ID],Table6_20[charges],"0",0)</f>
        <v>10976.25</v>
      </c>
      <c r="N1029" s="30" t="str">
        <f>_xlfn.XLOOKUP(Table7[[#This Row],[Merged Customer ID]],Table6_20[Merged Customer ID],Table6_20[Hospital tier])</f>
        <v>tier - 3</v>
      </c>
      <c r="O1029" s="30" t="str">
        <f>_xlfn.XLOOKUP(Table7[[#This Row],[Merged Customer ID]],Table6_20[Merged Customer ID],Table6_20[City tier])</f>
        <v>tier - 2</v>
      </c>
      <c r="P1029" s="30" t="str">
        <f>_xlfn.XLOOKUP(Table7[[#This Row],[Merged Customer ID]],Table6_20[Merged Customer ID],Table6_20[State ID])</f>
        <v>R1012</v>
      </c>
      <c r="Q1029" s="36">
        <f>_xlfn.XLOOKUP(Table7[[#This Row],[Merged Customer ID]],Table6_20[Merged Customer ID],Table6_20[Age])</f>
        <v>56.913888888888891</v>
      </c>
    </row>
    <row r="1030" spans="1:17" x14ac:dyDescent="0.35">
      <c r="A1030" s="22" t="s">
        <v>1342</v>
      </c>
      <c r="B1030" s="22" t="str">
        <f>_xlfn.XLOOKUP(Table7[[#This Row],[Merged Customer ID]],Table2_1[Merged Customer ID],Table2_1[First Name])</f>
        <v>Bell</v>
      </c>
      <c r="C1030" s="22">
        <f>_xlfn.XLOOKUP(Table7[[#This Row],[Merged Customer ID]],Table3__3_16[Customer ID],Table3__3_16[BMI])</f>
        <v>28.1</v>
      </c>
      <c r="D1030" s="22">
        <f>_xlfn.XLOOKUP(Table7[[#This Row],[Merged Customer ID]],Table3__3_16[Customer ID],Table3__3_16[HBA1C])</f>
        <v>11.2</v>
      </c>
      <c r="E1030" s="22" t="str">
        <f>_xlfn.XLOOKUP(Table7[[#This Row],[Merged Customer ID]],Table3__3_16[Customer ID],Table3__3_16[Heart Issues])</f>
        <v>No</v>
      </c>
      <c r="F1030" s="22" t="str">
        <f>_xlfn.XLOOKUP(Table7[[#This Row],[Merged Customer ID]],Table3__3_16[Customer ID],Table3__3_16[Any Transplants])</f>
        <v>No</v>
      </c>
      <c r="G1030" s="22" t="str">
        <f>_xlfn.XLOOKUP(Table7[[#This Row],[Merged Customer ID]],Table3__3_16[Customer ID],Table3__3_16[Cancer history])</f>
        <v>No</v>
      </c>
      <c r="H1030" s="22">
        <f>_xlfn.XLOOKUP(Table7[[#This Row],[Merged Customer ID]],Table3__3_16[Customer ID],Table3__3_16[NumberOfMajorSurgeries])</f>
        <v>0</v>
      </c>
      <c r="I1030" s="22" t="str">
        <f>_xlfn.XLOOKUP(Table7[[#This Row],[Merged Customer ID]],Table3__3_16[Customer ID],Table3__3_16[smoker])</f>
        <v>No</v>
      </c>
      <c r="J1030" s="22" t="str">
        <f>_xlfn.XLOOKUP(Table7[[#This Row],[Merged Customer ID]],Table3__3_16[Customer ID],Table3__3_16[Weight Status])</f>
        <v>Overweight</v>
      </c>
      <c r="K1030" s="22" t="str">
        <f>_xlfn.XLOOKUP(Table7[[#This Row],[Merged Customer ID]],Table3__3_16[Customer ID],Table3__3_16[Sugar Status])</f>
        <v>Diabetes</v>
      </c>
      <c r="L1030" s="25">
        <f>_xlfn.XLOOKUP(Table7[[#This Row],[Merged Customer ID]],Table6_20[Merged Customer ID],Table6_20[Date of Birth])</f>
        <v>23912</v>
      </c>
      <c r="M1030" s="29">
        <f>_xlfn.XLOOKUP(Table7[[#This Row],[Merged Customer ID]],Table6_20[Merged Customer ID],Table6_20[charges],"0",0)</f>
        <v>10965.45</v>
      </c>
      <c r="N1030" s="29" t="str">
        <f>_xlfn.XLOOKUP(Table7[[#This Row],[Merged Customer ID]],Table6_20[Merged Customer ID],Table6_20[Hospital tier])</f>
        <v>tier - 3</v>
      </c>
      <c r="O1030" s="29" t="str">
        <f>_xlfn.XLOOKUP(Table7[[#This Row],[Merged Customer ID]],Table6_20[Merged Customer ID],Table6_20[City tier])</f>
        <v>tier - 2</v>
      </c>
      <c r="P1030" s="29" t="str">
        <f>_xlfn.XLOOKUP(Table7[[#This Row],[Merged Customer ID]],Table6_20[Merged Customer ID],Table6_20[State ID])</f>
        <v>R1011</v>
      </c>
      <c r="Q1030" s="35">
        <f>_xlfn.XLOOKUP(Table7[[#This Row],[Merged Customer ID]],Table6_20[Merged Customer ID],Table6_20[Age])</f>
        <v>57.969444444444441</v>
      </c>
    </row>
    <row r="1031" spans="1:17" x14ac:dyDescent="0.35">
      <c r="A1031" s="23" t="s">
        <v>1341</v>
      </c>
      <c r="B1031" s="23" t="str">
        <f>_xlfn.XLOOKUP(Table7[[#This Row],[Merged Customer ID]],Table2_1[Merged Customer ID],Table2_1[First Name])</f>
        <v>Dawes</v>
      </c>
      <c r="C1031" s="23">
        <f>_xlfn.XLOOKUP(Table7[[#This Row],[Merged Customer ID]],Table3__3_16[Customer ID],Table3__3_16[BMI])</f>
        <v>37.43</v>
      </c>
      <c r="D1031" s="23">
        <f>_xlfn.XLOOKUP(Table7[[#This Row],[Merged Customer ID]],Table3__3_16[Customer ID],Table3__3_16[HBA1C])</f>
        <v>4.3499999999999996</v>
      </c>
      <c r="E1031" s="22" t="str">
        <f>_xlfn.XLOOKUP(Table7[[#This Row],[Merged Customer ID]],Table3__3_16[Customer ID],Table3__3_16[Heart Issues])</f>
        <v>Yes</v>
      </c>
      <c r="F1031" s="23" t="str">
        <f>_xlfn.XLOOKUP(Table7[[#This Row],[Merged Customer ID]],Table3__3_16[Customer ID],Table3__3_16[Any Transplants])</f>
        <v>No</v>
      </c>
      <c r="G1031" s="23" t="str">
        <f>_xlfn.XLOOKUP(Table7[[#This Row],[Merged Customer ID]],Table3__3_16[Customer ID],Table3__3_16[Cancer history])</f>
        <v>Yes</v>
      </c>
      <c r="H1031" s="23">
        <f>_xlfn.XLOOKUP(Table7[[#This Row],[Merged Customer ID]],Table3__3_16[Customer ID],Table3__3_16[NumberOfMajorSurgeries])</f>
        <v>1</v>
      </c>
      <c r="I1031" s="23" t="str">
        <f>_xlfn.XLOOKUP(Table7[[#This Row],[Merged Customer ID]],Table3__3_16[Customer ID],Table3__3_16[smoker])</f>
        <v>No</v>
      </c>
      <c r="J1031" s="23" t="str">
        <f>_xlfn.XLOOKUP(Table7[[#This Row],[Merged Customer ID]],Table3__3_16[Customer ID],Table3__3_16[Weight Status])</f>
        <v>Obesity</v>
      </c>
      <c r="K1031" s="23" t="str">
        <f>_xlfn.XLOOKUP(Table7[[#This Row],[Merged Customer ID]],Table3__3_16[Customer ID],Table3__3_16[Sugar Status])</f>
        <v>Normal</v>
      </c>
      <c r="L1031" s="26">
        <f>_xlfn.XLOOKUP(Table7[[#This Row],[Merged Customer ID]],Table6_20[Merged Customer ID],Table6_20[Date of Birth])</f>
        <v>25429</v>
      </c>
      <c r="M1031" s="30">
        <f>_xlfn.XLOOKUP(Table7[[#This Row],[Merged Customer ID]],Table6_20[Merged Customer ID],Table6_20[charges],"0",0)</f>
        <v>10959.69</v>
      </c>
      <c r="N1031" s="30" t="str">
        <f>_xlfn.XLOOKUP(Table7[[#This Row],[Merged Customer ID]],Table6_20[Merged Customer ID],Table6_20[Hospital tier])</f>
        <v>tier - 3</v>
      </c>
      <c r="O1031" s="30" t="str">
        <f>_xlfn.XLOOKUP(Table7[[#This Row],[Merged Customer ID]],Table6_20[Merged Customer ID],Table6_20[City tier])</f>
        <v>tier - 3</v>
      </c>
      <c r="P1031" s="30" t="str">
        <f>_xlfn.XLOOKUP(Table7[[#This Row],[Merged Customer ID]],Table6_20[Merged Customer ID],Table6_20[State ID])</f>
        <v>R1012</v>
      </c>
      <c r="Q1031" s="36">
        <f>_xlfn.XLOOKUP(Table7[[#This Row],[Merged Customer ID]],Table6_20[Merged Customer ID],Table6_20[Age])</f>
        <v>53.81666666666667</v>
      </c>
    </row>
    <row r="1032" spans="1:17" x14ac:dyDescent="0.35">
      <c r="A1032" s="22" t="s">
        <v>1340</v>
      </c>
      <c r="B1032" s="22" t="str">
        <f>_xlfn.XLOOKUP(Table7[[#This Row],[Merged Customer ID]],Table2_1[Merged Customer ID],Table2_1[First Name])</f>
        <v>Larios</v>
      </c>
      <c r="C1032" s="22">
        <f>_xlfn.XLOOKUP(Table7[[#This Row],[Merged Customer ID]],Table3__3_16[Customer ID],Table3__3_16[BMI])</f>
        <v>23.7</v>
      </c>
      <c r="D1032" s="22">
        <f>_xlfn.XLOOKUP(Table7[[#This Row],[Merged Customer ID]],Table3__3_16[Customer ID],Table3__3_16[HBA1C])</f>
        <v>10.45</v>
      </c>
      <c r="E1032" s="22" t="str">
        <f>_xlfn.XLOOKUP(Table7[[#This Row],[Merged Customer ID]],Table3__3_16[Customer ID],Table3__3_16[Heart Issues])</f>
        <v>No</v>
      </c>
      <c r="F1032" s="22" t="str">
        <f>_xlfn.XLOOKUP(Table7[[#This Row],[Merged Customer ID]],Table3__3_16[Customer ID],Table3__3_16[Any Transplants])</f>
        <v>No</v>
      </c>
      <c r="G1032" s="22" t="str">
        <f>_xlfn.XLOOKUP(Table7[[#This Row],[Merged Customer ID]],Table3__3_16[Customer ID],Table3__3_16[Cancer history])</f>
        <v>No</v>
      </c>
      <c r="H1032" s="22">
        <f>_xlfn.XLOOKUP(Table7[[#This Row],[Merged Customer ID]],Table3__3_16[Customer ID],Table3__3_16[NumberOfMajorSurgeries])</f>
        <v>0</v>
      </c>
      <c r="I1032" s="22" t="str">
        <f>_xlfn.XLOOKUP(Table7[[#This Row],[Merged Customer ID]],Table3__3_16[Customer ID],Table3__3_16[smoker])</f>
        <v>No</v>
      </c>
      <c r="J1032" s="22" t="str">
        <f>_xlfn.XLOOKUP(Table7[[#This Row],[Merged Customer ID]],Table3__3_16[Customer ID],Table3__3_16[Weight Status])</f>
        <v>Normal Weight</v>
      </c>
      <c r="K1032" s="22" t="str">
        <f>_xlfn.XLOOKUP(Table7[[#This Row],[Merged Customer ID]],Table3__3_16[Customer ID],Table3__3_16[Sugar Status])</f>
        <v>Diabetes</v>
      </c>
      <c r="L1032" s="25">
        <f>_xlfn.XLOOKUP(Table7[[#This Row],[Merged Customer ID]],Table6_20[Merged Customer ID],Table6_20[Date of Birth])</f>
        <v>24080</v>
      </c>
      <c r="M1032" s="29">
        <f>_xlfn.XLOOKUP(Table7[[#This Row],[Merged Customer ID]],Table6_20[Merged Customer ID],Table6_20[charges],"0",0)</f>
        <v>10959.33</v>
      </c>
      <c r="N1032" s="29" t="str">
        <f>_xlfn.XLOOKUP(Table7[[#This Row],[Merged Customer ID]],Table6_20[Merged Customer ID],Table6_20[Hospital tier])</f>
        <v>tier - 3</v>
      </c>
      <c r="O1032" s="29" t="str">
        <f>_xlfn.XLOOKUP(Table7[[#This Row],[Merged Customer ID]],Table6_20[Merged Customer ID],Table6_20[City tier])</f>
        <v>tier - 3</v>
      </c>
      <c r="P1032" s="29" t="str">
        <f>_xlfn.XLOOKUP(Table7[[#This Row],[Merged Customer ID]],Table6_20[Merged Customer ID],Table6_20[State ID])</f>
        <v>R1011</v>
      </c>
      <c r="Q1032" s="35">
        <f>_xlfn.XLOOKUP(Table7[[#This Row],[Merged Customer ID]],Table6_20[Merged Customer ID],Table6_20[Age])</f>
        <v>57.511111111111113</v>
      </c>
    </row>
    <row r="1033" spans="1:17" x14ac:dyDescent="0.35">
      <c r="A1033" s="23" t="s">
        <v>1339</v>
      </c>
      <c r="B1033" s="23" t="str">
        <f>_xlfn.XLOOKUP(Table7[[#This Row],[Merged Customer ID]],Table2_1[Merged Customer ID],Table2_1[First Name])</f>
        <v>Yaremczuk</v>
      </c>
      <c r="C1033" s="23">
        <f>_xlfn.XLOOKUP(Table7[[#This Row],[Merged Customer ID]],Table3__3_16[Customer ID],Table3__3_16[BMI])</f>
        <v>24.795000000000002</v>
      </c>
      <c r="D1033" s="23">
        <f>_xlfn.XLOOKUP(Table7[[#This Row],[Merged Customer ID]],Table3__3_16[Customer ID],Table3__3_16[HBA1C])</f>
        <v>4.07</v>
      </c>
      <c r="E1033" s="22" t="str">
        <f>_xlfn.XLOOKUP(Table7[[#This Row],[Merged Customer ID]],Table3__3_16[Customer ID],Table3__3_16[Heart Issues])</f>
        <v>Yes</v>
      </c>
      <c r="F1033" s="23" t="str">
        <f>_xlfn.XLOOKUP(Table7[[#This Row],[Merged Customer ID]],Table3__3_16[Customer ID],Table3__3_16[Any Transplants])</f>
        <v>No</v>
      </c>
      <c r="G1033" s="23" t="str">
        <f>_xlfn.XLOOKUP(Table7[[#This Row],[Merged Customer ID]],Table3__3_16[Customer ID],Table3__3_16[Cancer history])</f>
        <v>Yes</v>
      </c>
      <c r="H1033" s="23">
        <f>_xlfn.XLOOKUP(Table7[[#This Row],[Merged Customer ID]],Table3__3_16[Customer ID],Table3__3_16[NumberOfMajorSurgeries])</f>
        <v>1</v>
      </c>
      <c r="I1033" s="23" t="str">
        <f>_xlfn.XLOOKUP(Table7[[#This Row],[Merged Customer ID]],Table3__3_16[Customer ID],Table3__3_16[smoker])</f>
        <v>No</v>
      </c>
      <c r="J1033" s="23" t="str">
        <f>_xlfn.XLOOKUP(Table7[[#This Row],[Merged Customer ID]],Table3__3_16[Customer ID],Table3__3_16[Weight Status])</f>
        <v>Normal Weight</v>
      </c>
      <c r="K1033" s="23" t="str">
        <f>_xlfn.XLOOKUP(Table7[[#This Row],[Merged Customer ID]],Table3__3_16[Customer ID],Table3__3_16[Sugar Status])</f>
        <v>Normal</v>
      </c>
      <c r="L1033" s="26">
        <f>_xlfn.XLOOKUP(Table7[[#This Row],[Merged Customer ID]],Table6_20[Merged Customer ID],Table6_20[Date of Birth])</f>
        <v>25517</v>
      </c>
      <c r="M1033" s="30">
        <f>_xlfn.XLOOKUP(Table7[[#This Row],[Merged Customer ID]],Table6_20[Merged Customer ID],Table6_20[charges],"0",0)</f>
        <v>10942.13</v>
      </c>
      <c r="N1033" s="30" t="str">
        <f>_xlfn.XLOOKUP(Table7[[#This Row],[Merged Customer ID]],Table6_20[Merged Customer ID],Table6_20[Hospital tier])</f>
        <v>tier - 3</v>
      </c>
      <c r="O1033" s="30" t="str">
        <f>_xlfn.XLOOKUP(Table7[[#This Row],[Merged Customer ID]],Table6_20[Merged Customer ID],Table6_20[City tier])</f>
        <v>tier - 3</v>
      </c>
      <c r="P1033" s="30" t="str">
        <f>_xlfn.XLOOKUP(Table7[[#This Row],[Merged Customer ID]],Table6_20[Merged Customer ID],Table6_20[State ID])</f>
        <v>R1012</v>
      </c>
      <c r="Q1033" s="36">
        <f>_xlfn.XLOOKUP(Table7[[#This Row],[Merged Customer ID]],Table6_20[Merged Customer ID],Table6_20[Age])</f>
        <v>53.577777777777776</v>
      </c>
    </row>
    <row r="1034" spans="1:17" x14ac:dyDescent="0.35">
      <c r="A1034" s="22" t="s">
        <v>1338</v>
      </c>
      <c r="B1034" s="22" t="str">
        <f>_xlfn.XLOOKUP(Table7[[#This Row],[Merged Customer ID]],Table2_1[Merged Customer ID],Table2_1[First Name])</f>
        <v>Knight</v>
      </c>
      <c r="C1034" s="22">
        <f>_xlfn.XLOOKUP(Table7[[#This Row],[Merged Customer ID]],Table3__3_16[Customer ID],Table3__3_16[BMI])</f>
        <v>31.9</v>
      </c>
      <c r="D1034" s="22">
        <f>_xlfn.XLOOKUP(Table7[[#This Row],[Merged Customer ID]],Table3__3_16[Customer ID],Table3__3_16[HBA1C])</f>
        <v>8.34</v>
      </c>
      <c r="E1034" s="22" t="str">
        <f>_xlfn.XLOOKUP(Table7[[#This Row],[Merged Customer ID]],Table3__3_16[Customer ID],Table3__3_16[Heart Issues])</f>
        <v>No</v>
      </c>
      <c r="F1034" s="22" t="str">
        <f>_xlfn.XLOOKUP(Table7[[#This Row],[Merged Customer ID]],Table3__3_16[Customer ID],Table3__3_16[Any Transplants])</f>
        <v>No</v>
      </c>
      <c r="G1034" s="22" t="str">
        <f>_xlfn.XLOOKUP(Table7[[#This Row],[Merged Customer ID]],Table3__3_16[Customer ID],Table3__3_16[Cancer history])</f>
        <v>No</v>
      </c>
      <c r="H1034" s="22">
        <f>_xlfn.XLOOKUP(Table7[[#This Row],[Merged Customer ID]],Table3__3_16[Customer ID],Table3__3_16[NumberOfMajorSurgeries])</f>
        <v>0</v>
      </c>
      <c r="I1034" s="22" t="str">
        <f>_xlfn.XLOOKUP(Table7[[#This Row],[Merged Customer ID]],Table3__3_16[Customer ID],Table3__3_16[smoker])</f>
        <v>No</v>
      </c>
      <c r="J1034" s="22" t="str">
        <f>_xlfn.XLOOKUP(Table7[[#This Row],[Merged Customer ID]],Table3__3_16[Customer ID],Table3__3_16[Weight Status])</f>
        <v>Obesity</v>
      </c>
      <c r="K1034" s="22" t="str">
        <f>_xlfn.XLOOKUP(Table7[[#This Row],[Merged Customer ID]],Table3__3_16[Customer ID],Table3__3_16[Sugar Status])</f>
        <v>Diabetes</v>
      </c>
      <c r="L1034" s="25">
        <f>_xlfn.XLOOKUP(Table7[[#This Row],[Merged Customer ID]],Table6_20[Merged Customer ID],Table6_20[Date of Birth])</f>
        <v>25154</v>
      </c>
      <c r="M1034" s="29">
        <f>_xlfn.XLOOKUP(Table7[[#This Row],[Merged Customer ID]],Table6_20[Merged Customer ID],Table6_20[charges],"0",0)</f>
        <v>10928.85</v>
      </c>
      <c r="N1034" s="29" t="str">
        <f>_xlfn.XLOOKUP(Table7[[#This Row],[Merged Customer ID]],Table6_20[Merged Customer ID],Table6_20[Hospital tier])</f>
        <v>tier - 3</v>
      </c>
      <c r="O1034" s="29" t="str">
        <f>_xlfn.XLOOKUP(Table7[[#This Row],[Merged Customer ID]],Table6_20[Merged Customer ID],Table6_20[City tier])</f>
        <v>tier - 3</v>
      </c>
      <c r="P1034" s="29" t="str">
        <f>_xlfn.XLOOKUP(Table7[[#This Row],[Merged Customer ID]],Table6_20[Merged Customer ID],Table6_20[State ID])</f>
        <v>R1013</v>
      </c>
      <c r="Q1034" s="35">
        <f>_xlfn.XLOOKUP(Table7[[#This Row],[Merged Customer ID]],Table6_20[Merged Customer ID],Table6_20[Age])</f>
        <v>54.572222222222223</v>
      </c>
    </row>
    <row r="1035" spans="1:17" x14ac:dyDescent="0.35">
      <c r="A1035" s="23" t="s">
        <v>1337</v>
      </c>
      <c r="B1035" s="23" t="str">
        <f>_xlfn.XLOOKUP(Table7[[#This Row],[Merged Customer ID]],Table2_1[Merged Customer ID],Table2_1[First Name])</f>
        <v>Eversman</v>
      </c>
      <c r="C1035" s="23">
        <f>_xlfn.XLOOKUP(Table7[[#This Row],[Merged Customer ID]],Table3__3_16[Customer ID],Table3__3_16[BMI])</f>
        <v>32.68</v>
      </c>
      <c r="D1035" s="23">
        <f>_xlfn.XLOOKUP(Table7[[#This Row],[Merged Customer ID]],Table3__3_16[Customer ID],Table3__3_16[HBA1C])</f>
        <v>7.41</v>
      </c>
      <c r="E1035" s="22" t="str">
        <f>_xlfn.XLOOKUP(Table7[[#This Row],[Merged Customer ID]],Table3__3_16[Customer ID],Table3__3_16[Heart Issues])</f>
        <v>No</v>
      </c>
      <c r="F1035" s="23" t="str">
        <f>_xlfn.XLOOKUP(Table7[[#This Row],[Merged Customer ID]],Table3__3_16[Customer ID],Table3__3_16[Any Transplants])</f>
        <v>No</v>
      </c>
      <c r="G1035" s="23" t="str">
        <f>_xlfn.XLOOKUP(Table7[[#This Row],[Merged Customer ID]],Table3__3_16[Customer ID],Table3__3_16[Cancer history])</f>
        <v>No</v>
      </c>
      <c r="H1035" s="23">
        <f>_xlfn.XLOOKUP(Table7[[#This Row],[Merged Customer ID]],Table3__3_16[Customer ID],Table3__3_16[NumberOfMajorSurgeries])</f>
        <v>0</v>
      </c>
      <c r="I1035" s="23" t="str">
        <f>_xlfn.XLOOKUP(Table7[[#This Row],[Merged Customer ID]],Table3__3_16[Customer ID],Table3__3_16[smoker])</f>
        <v>No</v>
      </c>
      <c r="J1035" s="23" t="str">
        <f>_xlfn.XLOOKUP(Table7[[#This Row],[Merged Customer ID]],Table3__3_16[Customer ID],Table3__3_16[Weight Status])</f>
        <v>Obesity</v>
      </c>
      <c r="K1035" s="23" t="str">
        <f>_xlfn.XLOOKUP(Table7[[#This Row],[Merged Customer ID]],Table3__3_16[Customer ID],Table3__3_16[Sugar Status])</f>
        <v>Diabetes</v>
      </c>
      <c r="L1035" s="26">
        <f>_xlfn.XLOOKUP(Table7[[#This Row],[Merged Customer ID]],Table6_20[Merged Customer ID],Table6_20[Date of Birth])</f>
        <v>25155</v>
      </c>
      <c r="M1035" s="30">
        <f>_xlfn.XLOOKUP(Table7[[#This Row],[Merged Customer ID]],Table6_20[Merged Customer ID],Table6_20[charges],"0",0)</f>
        <v>10923.93</v>
      </c>
      <c r="N1035" s="30" t="str">
        <f>_xlfn.XLOOKUP(Table7[[#This Row],[Merged Customer ID]],Table6_20[Merged Customer ID],Table6_20[Hospital tier])</f>
        <v>tier - 3</v>
      </c>
      <c r="O1035" s="30" t="str">
        <f>_xlfn.XLOOKUP(Table7[[#This Row],[Merged Customer ID]],Table6_20[Merged Customer ID],Table6_20[City tier])</f>
        <v>tier - 1</v>
      </c>
      <c r="P1035" s="30" t="str">
        <f>_xlfn.XLOOKUP(Table7[[#This Row],[Merged Customer ID]],Table6_20[Merged Customer ID],Table6_20[State ID])</f>
        <v>R1024</v>
      </c>
      <c r="Q1035" s="36">
        <f>_xlfn.XLOOKUP(Table7[[#This Row],[Merged Customer ID]],Table6_20[Merged Customer ID],Table6_20[Age])</f>
        <v>54.569444444444443</v>
      </c>
    </row>
    <row r="1036" spans="1:17" x14ac:dyDescent="0.35">
      <c r="A1036" s="22" t="s">
        <v>1336</v>
      </c>
      <c r="B1036" s="22" t="str">
        <f>_xlfn.XLOOKUP(Table7[[#This Row],[Merged Customer ID]],Table2_1[Merged Customer ID],Table2_1[First Name])</f>
        <v>Hickory</v>
      </c>
      <c r="C1036" s="22">
        <f>_xlfn.XLOOKUP(Table7[[#This Row],[Merged Customer ID]],Table3__3_16[Customer ID],Table3__3_16[BMI])</f>
        <v>47.13</v>
      </c>
      <c r="D1036" s="22">
        <f>_xlfn.XLOOKUP(Table7[[#This Row],[Merged Customer ID]],Table3__3_16[Customer ID],Table3__3_16[HBA1C])</f>
        <v>4.3099999999999996</v>
      </c>
      <c r="E1036" s="22" t="str">
        <f>_xlfn.XLOOKUP(Table7[[#This Row],[Merged Customer ID]],Table3__3_16[Customer ID],Table3__3_16[Heart Issues])</f>
        <v>No</v>
      </c>
      <c r="F1036" s="22" t="str">
        <f>_xlfn.XLOOKUP(Table7[[#This Row],[Merged Customer ID]],Table3__3_16[Customer ID],Table3__3_16[Any Transplants])</f>
        <v>No</v>
      </c>
      <c r="G1036" s="22" t="str">
        <f>_xlfn.XLOOKUP(Table7[[#This Row],[Merged Customer ID]],Table3__3_16[Customer ID],Table3__3_16[Cancer history])</f>
        <v>No</v>
      </c>
      <c r="H1036" s="22">
        <f>_xlfn.XLOOKUP(Table7[[#This Row],[Merged Customer ID]],Table3__3_16[Customer ID],Table3__3_16[NumberOfMajorSurgeries])</f>
        <v>0</v>
      </c>
      <c r="I1036" s="22" t="str">
        <f>_xlfn.XLOOKUP(Table7[[#This Row],[Merged Customer ID]],Table3__3_16[Customer ID],Table3__3_16[smoker])</f>
        <v>No</v>
      </c>
      <c r="J1036" s="22" t="str">
        <f>_xlfn.XLOOKUP(Table7[[#This Row],[Merged Customer ID]],Table3__3_16[Customer ID],Table3__3_16[Weight Status])</f>
        <v>Obesity</v>
      </c>
      <c r="K1036" s="22" t="str">
        <f>_xlfn.XLOOKUP(Table7[[#This Row],[Merged Customer ID]],Table3__3_16[Customer ID],Table3__3_16[Sugar Status])</f>
        <v>Normal</v>
      </c>
      <c r="L1036" s="25">
        <f>_xlfn.XLOOKUP(Table7[[#This Row],[Merged Customer ID]],Table6_20[Merged Customer ID],Table6_20[Date of Birth])</f>
        <v>34583</v>
      </c>
      <c r="M1036" s="29">
        <f>_xlfn.XLOOKUP(Table7[[#This Row],[Merged Customer ID]],Table6_20[Merged Customer ID],Table6_20[charges],"0",0)</f>
        <v>10886.66</v>
      </c>
      <c r="N1036" s="29" t="str">
        <f>_xlfn.XLOOKUP(Table7[[#This Row],[Merged Customer ID]],Table6_20[Merged Customer ID],Table6_20[Hospital tier])</f>
        <v>tier - 3</v>
      </c>
      <c r="O1036" s="29" t="str">
        <f>_xlfn.XLOOKUP(Table7[[#This Row],[Merged Customer ID]],Table6_20[Merged Customer ID],Table6_20[City tier])</f>
        <v>tier - 3</v>
      </c>
      <c r="P1036" s="29" t="str">
        <f>_xlfn.XLOOKUP(Table7[[#This Row],[Merged Customer ID]],Table6_20[Merged Customer ID],Table6_20[State ID])</f>
        <v>R1012</v>
      </c>
      <c r="Q1036" s="35">
        <f>_xlfn.XLOOKUP(Table7[[#This Row],[Merged Customer ID]],Table6_20[Merged Customer ID],Table6_20[Age])</f>
        <v>28.755555555555556</v>
      </c>
    </row>
    <row r="1037" spans="1:17" x14ac:dyDescent="0.35">
      <c r="A1037" s="23" t="s">
        <v>1335</v>
      </c>
      <c r="B1037" s="23" t="str">
        <f>_xlfn.XLOOKUP(Table7[[#This Row],[Merged Customer ID]],Table2_1[Merged Customer ID],Table2_1[First Name])</f>
        <v>Mooney</v>
      </c>
      <c r="C1037" s="23">
        <f>_xlfn.XLOOKUP(Table7[[#This Row],[Merged Customer ID]],Table3__3_16[Customer ID],Table3__3_16[BMI])</f>
        <v>36.67</v>
      </c>
      <c r="D1037" s="23">
        <f>_xlfn.XLOOKUP(Table7[[#This Row],[Merged Customer ID]],Table3__3_16[Customer ID],Table3__3_16[HBA1C])</f>
        <v>10.83</v>
      </c>
      <c r="E1037" s="22" t="str">
        <f>_xlfn.XLOOKUP(Table7[[#This Row],[Merged Customer ID]],Table3__3_16[Customer ID],Table3__3_16[Heart Issues])</f>
        <v>No</v>
      </c>
      <c r="F1037" s="23" t="str">
        <f>_xlfn.XLOOKUP(Table7[[#This Row],[Merged Customer ID]],Table3__3_16[Customer ID],Table3__3_16[Any Transplants])</f>
        <v>No</v>
      </c>
      <c r="G1037" s="23" t="str">
        <f>_xlfn.XLOOKUP(Table7[[#This Row],[Merged Customer ID]],Table3__3_16[Customer ID],Table3__3_16[Cancer history])</f>
        <v>No</v>
      </c>
      <c r="H1037" s="23">
        <f>_xlfn.XLOOKUP(Table7[[#This Row],[Merged Customer ID]],Table3__3_16[Customer ID],Table3__3_16[NumberOfMajorSurgeries])</f>
        <v>0</v>
      </c>
      <c r="I1037" s="23" t="str">
        <f>_xlfn.XLOOKUP(Table7[[#This Row],[Merged Customer ID]],Table3__3_16[Customer ID],Table3__3_16[smoker])</f>
        <v>No</v>
      </c>
      <c r="J1037" s="23" t="str">
        <f>_xlfn.XLOOKUP(Table7[[#This Row],[Merged Customer ID]],Table3__3_16[Customer ID],Table3__3_16[Weight Status])</f>
        <v>Obesity</v>
      </c>
      <c r="K1037" s="23" t="str">
        <f>_xlfn.XLOOKUP(Table7[[#This Row],[Merged Customer ID]],Table3__3_16[Customer ID],Table3__3_16[Sugar Status])</f>
        <v>Diabetes</v>
      </c>
      <c r="L1037" s="26">
        <f>_xlfn.XLOOKUP(Table7[[#This Row],[Merged Customer ID]],Table6_20[Merged Customer ID],Table6_20[Date of Birth])</f>
        <v>26287</v>
      </c>
      <c r="M1037" s="30">
        <f>_xlfn.XLOOKUP(Table7[[#This Row],[Merged Customer ID]],Table6_20[Merged Customer ID],Table6_20[charges],"0",0)</f>
        <v>10848.13</v>
      </c>
      <c r="N1037" s="30" t="str">
        <f>_xlfn.XLOOKUP(Table7[[#This Row],[Merged Customer ID]],Table6_20[Merged Customer ID],Table6_20[Hospital tier])</f>
        <v>tier - 3</v>
      </c>
      <c r="O1037" s="30" t="str">
        <f>_xlfn.XLOOKUP(Table7[[#This Row],[Merged Customer ID]],Table6_20[Merged Customer ID],Table6_20[City tier])</f>
        <v>tier - 3</v>
      </c>
      <c r="P1037" s="30" t="str">
        <f>_xlfn.XLOOKUP(Table7[[#This Row],[Merged Customer ID]],Table6_20[Merged Customer ID],Table6_20[State ID])</f>
        <v>R1012</v>
      </c>
      <c r="Q1037" s="36">
        <f>_xlfn.XLOOKUP(Table7[[#This Row],[Merged Customer ID]],Table6_20[Merged Customer ID],Table6_20[Age])</f>
        <v>51.466666666666669</v>
      </c>
    </row>
    <row r="1038" spans="1:17" x14ac:dyDescent="0.35">
      <c r="A1038" s="22" t="s">
        <v>1334</v>
      </c>
      <c r="B1038" s="22" t="str">
        <f>_xlfn.XLOOKUP(Table7[[#This Row],[Merged Customer ID]],Table2_1[Merged Customer ID],Table2_1[First Name])</f>
        <v>Craighead</v>
      </c>
      <c r="C1038" s="22">
        <f>_xlfn.XLOOKUP(Table7[[#This Row],[Merged Customer ID]],Table3__3_16[Customer ID],Table3__3_16[BMI])</f>
        <v>33.630000000000003</v>
      </c>
      <c r="D1038" s="22">
        <f>_xlfn.XLOOKUP(Table7[[#This Row],[Merged Customer ID]],Table3__3_16[Customer ID],Table3__3_16[HBA1C])</f>
        <v>11.31</v>
      </c>
      <c r="E1038" s="22" t="str">
        <f>_xlfn.XLOOKUP(Table7[[#This Row],[Merged Customer ID]],Table3__3_16[Customer ID],Table3__3_16[Heart Issues])</f>
        <v>No</v>
      </c>
      <c r="F1038" s="22" t="str">
        <f>_xlfn.XLOOKUP(Table7[[#This Row],[Merged Customer ID]],Table3__3_16[Customer ID],Table3__3_16[Any Transplants])</f>
        <v>No</v>
      </c>
      <c r="G1038" s="22" t="str">
        <f>_xlfn.XLOOKUP(Table7[[#This Row],[Merged Customer ID]],Table3__3_16[Customer ID],Table3__3_16[Cancer history])</f>
        <v>No</v>
      </c>
      <c r="H1038" s="22">
        <f>_xlfn.XLOOKUP(Table7[[#This Row],[Merged Customer ID]],Table3__3_16[Customer ID],Table3__3_16[NumberOfMajorSurgeries])</f>
        <v>0</v>
      </c>
      <c r="I1038" s="22" t="str">
        <f>_xlfn.XLOOKUP(Table7[[#This Row],[Merged Customer ID]],Table3__3_16[Customer ID],Table3__3_16[smoker])</f>
        <v>No</v>
      </c>
      <c r="J1038" s="22" t="str">
        <f>_xlfn.XLOOKUP(Table7[[#This Row],[Merged Customer ID]],Table3__3_16[Customer ID],Table3__3_16[Weight Status])</f>
        <v>Obesity</v>
      </c>
      <c r="K1038" s="22" t="str">
        <f>_xlfn.XLOOKUP(Table7[[#This Row],[Merged Customer ID]],Table3__3_16[Customer ID],Table3__3_16[Sugar Status])</f>
        <v>Diabetes</v>
      </c>
      <c r="L1038" s="25">
        <f>_xlfn.XLOOKUP(Table7[[#This Row],[Merged Customer ID]],Table6_20[Merged Customer ID],Table6_20[Date of Birth])</f>
        <v>25047</v>
      </c>
      <c r="M1038" s="29">
        <f>_xlfn.XLOOKUP(Table7[[#This Row],[Merged Customer ID]],Table6_20[Merged Customer ID],Table6_20[charges],"0",0)</f>
        <v>10825.25</v>
      </c>
      <c r="N1038" s="29" t="str">
        <f>_xlfn.XLOOKUP(Table7[[#This Row],[Merged Customer ID]],Table6_20[Merged Customer ID],Table6_20[Hospital tier])</f>
        <v>tier - 3</v>
      </c>
      <c r="O1038" s="29" t="str">
        <f>_xlfn.XLOOKUP(Table7[[#This Row],[Merged Customer ID]],Table6_20[Merged Customer ID],Table6_20[City tier])</f>
        <v>tier - 3</v>
      </c>
      <c r="P1038" s="29" t="str">
        <f>_xlfn.XLOOKUP(Table7[[#This Row],[Merged Customer ID]],Table6_20[Merged Customer ID],Table6_20[State ID])</f>
        <v>R1012</v>
      </c>
      <c r="Q1038" s="35">
        <f>_xlfn.XLOOKUP(Table7[[#This Row],[Merged Customer ID]],Table6_20[Merged Customer ID],Table6_20[Age])</f>
        <v>54.861111111111114</v>
      </c>
    </row>
    <row r="1039" spans="1:17" x14ac:dyDescent="0.35">
      <c r="A1039" s="23" t="s">
        <v>1333</v>
      </c>
      <c r="B1039" s="23" t="str">
        <f>_xlfn.XLOOKUP(Table7[[#This Row],[Merged Customer ID]],Table2_1[Merged Customer ID],Table2_1[First Name])</f>
        <v>Gardner</v>
      </c>
      <c r="C1039" s="23">
        <f>_xlfn.XLOOKUP(Table7[[#This Row],[Merged Customer ID]],Table3__3_16[Customer ID],Table3__3_16[BMI])</f>
        <v>32.67</v>
      </c>
      <c r="D1039" s="23">
        <f>_xlfn.XLOOKUP(Table7[[#This Row],[Merged Customer ID]],Table3__3_16[Customer ID],Table3__3_16[HBA1C])</f>
        <v>11.81</v>
      </c>
      <c r="E1039" s="22" t="str">
        <f>_xlfn.XLOOKUP(Table7[[#This Row],[Merged Customer ID]],Table3__3_16[Customer ID],Table3__3_16[Heart Issues])</f>
        <v>Yes</v>
      </c>
      <c r="F1039" s="23" t="str">
        <f>_xlfn.XLOOKUP(Table7[[#This Row],[Merged Customer ID]],Table3__3_16[Customer ID],Table3__3_16[Any Transplants])</f>
        <v>No</v>
      </c>
      <c r="G1039" s="23" t="str">
        <f>_xlfn.XLOOKUP(Table7[[#This Row],[Merged Customer ID]],Table3__3_16[Customer ID],Table3__3_16[Cancer history])</f>
        <v>No</v>
      </c>
      <c r="H1039" s="23">
        <f>_xlfn.XLOOKUP(Table7[[#This Row],[Merged Customer ID]],Table3__3_16[Customer ID],Table3__3_16[NumberOfMajorSurgeries])</f>
        <v>0</v>
      </c>
      <c r="I1039" s="23" t="str">
        <f>_xlfn.XLOOKUP(Table7[[#This Row],[Merged Customer ID]],Table3__3_16[Customer ID],Table3__3_16[smoker])</f>
        <v>No</v>
      </c>
      <c r="J1039" s="23" t="str">
        <f>_xlfn.XLOOKUP(Table7[[#This Row],[Merged Customer ID]],Table3__3_16[Customer ID],Table3__3_16[Weight Status])</f>
        <v>Obesity</v>
      </c>
      <c r="K1039" s="23" t="str">
        <f>_xlfn.XLOOKUP(Table7[[#This Row],[Merged Customer ID]],Table3__3_16[Customer ID],Table3__3_16[Sugar Status])</f>
        <v>Diabetes</v>
      </c>
      <c r="L1039" s="26">
        <f>_xlfn.XLOOKUP(Table7[[#This Row],[Merged Customer ID]],Table6_20[Merged Customer ID],Table6_20[Date of Birth])</f>
        <v>24747</v>
      </c>
      <c r="M1039" s="30">
        <f>_xlfn.XLOOKUP(Table7[[#This Row],[Merged Customer ID]],Table6_20[Merged Customer ID],Table6_20[charges],"0",0)</f>
        <v>10807.49</v>
      </c>
      <c r="N1039" s="30" t="str">
        <f>_xlfn.XLOOKUP(Table7[[#This Row],[Merged Customer ID]],Table6_20[Merged Customer ID],Table6_20[Hospital tier])</f>
        <v>tier - 3</v>
      </c>
      <c r="O1039" s="30" t="str">
        <f>_xlfn.XLOOKUP(Table7[[#This Row],[Merged Customer ID]],Table6_20[Merged Customer ID],Table6_20[City tier])</f>
        <v>tier - 2</v>
      </c>
      <c r="P1039" s="30" t="str">
        <f>_xlfn.XLOOKUP(Table7[[#This Row],[Merged Customer ID]],Table6_20[Merged Customer ID],Table6_20[State ID])</f>
        <v>R1013</v>
      </c>
      <c r="Q1039" s="36">
        <f>_xlfn.XLOOKUP(Table7[[#This Row],[Merged Customer ID]],Table6_20[Merged Customer ID],Table6_20[Age])</f>
        <v>55.68333333333333</v>
      </c>
    </row>
    <row r="1040" spans="1:17" x14ac:dyDescent="0.35">
      <c r="A1040" s="22" t="s">
        <v>1332</v>
      </c>
      <c r="B1040" s="22" t="str">
        <f>_xlfn.XLOOKUP(Table7[[#This Row],[Merged Customer ID]],Table2_1[Merged Customer ID],Table2_1[First Name])</f>
        <v>Lohrenz</v>
      </c>
      <c r="C1040" s="22">
        <f>_xlfn.XLOOKUP(Table7[[#This Row],[Merged Customer ID]],Table3__3_16[Customer ID],Table3__3_16[BMI])</f>
        <v>33.299999999999997</v>
      </c>
      <c r="D1040" s="22">
        <f>_xlfn.XLOOKUP(Table7[[#This Row],[Merged Customer ID]],Table3__3_16[Customer ID],Table3__3_16[HBA1C])</f>
        <v>8.26</v>
      </c>
      <c r="E1040" s="22" t="str">
        <f>_xlfn.XLOOKUP(Table7[[#This Row],[Merged Customer ID]],Table3__3_16[Customer ID],Table3__3_16[Heart Issues])</f>
        <v>Yes</v>
      </c>
      <c r="F1040" s="22" t="str">
        <f>_xlfn.XLOOKUP(Table7[[#This Row],[Merged Customer ID]],Table3__3_16[Customer ID],Table3__3_16[Any Transplants])</f>
        <v>No</v>
      </c>
      <c r="G1040" s="22" t="str">
        <f>_xlfn.XLOOKUP(Table7[[#This Row],[Merged Customer ID]],Table3__3_16[Customer ID],Table3__3_16[Cancer history])</f>
        <v>No</v>
      </c>
      <c r="H1040" s="22">
        <f>_xlfn.XLOOKUP(Table7[[#This Row],[Merged Customer ID]],Table3__3_16[Customer ID],Table3__3_16[NumberOfMajorSurgeries])</f>
        <v>2</v>
      </c>
      <c r="I1040" s="22" t="str">
        <f>_xlfn.XLOOKUP(Table7[[#This Row],[Merged Customer ID]],Table3__3_16[Customer ID],Table3__3_16[smoker])</f>
        <v>No</v>
      </c>
      <c r="J1040" s="22" t="str">
        <f>_xlfn.XLOOKUP(Table7[[#This Row],[Merged Customer ID]],Table3__3_16[Customer ID],Table3__3_16[Weight Status])</f>
        <v>Obesity</v>
      </c>
      <c r="K1040" s="22" t="str">
        <f>_xlfn.XLOOKUP(Table7[[#This Row],[Merged Customer ID]],Table3__3_16[Customer ID],Table3__3_16[Sugar Status])</f>
        <v>Diabetes</v>
      </c>
      <c r="L1040" s="25">
        <f>_xlfn.XLOOKUP(Table7[[#This Row],[Merged Customer ID]],Table6_20[Merged Customer ID],Table6_20[Date of Birth])</f>
        <v>25920</v>
      </c>
      <c r="M1040" s="29">
        <f>_xlfn.XLOOKUP(Table7[[#This Row],[Merged Customer ID]],Table6_20[Merged Customer ID],Table6_20[charges],"0",0)</f>
        <v>10806.84</v>
      </c>
      <c r="N1040" s="29" t="str">
        <f>_xlfn.XLOOKUP(Table7[[#This Row],[Merged Customer ID]],Table6_20[Merged Customer ID],Table6_20[Hospital tier])</f>
        <v>tier - 3</v>
      </c>
      <c r="O1040" s="29" t="str">
        <f>_xlfn.XLOOKUP(Table7[[#This Row],[Merged Customer ID]],Table6_20[Merged Customer ID],Table6_20[City tier])</f>
        <v>tier - 2</v>
      </c>
      <c r="P1040" s="29" t="str">
        <f>_xlfn.XLOOKUP(Table7[[#This Row],[Merged Customer ID]],Table6_20[Merged Customer ID],Table6_20[State ID])</f>
        <v>R1011</v>
      </c>
      <c r="Q1040" s="35">
        <f>_xlfn.XLOOKUP(Table7[[#This Row],[Merged Customer ID]],Table6_20[Merged Customer ID],Table6_20[Age])</f>
        <v>52.472222222222221</v>
      </c>
    </row>
    <row r="1041" spans="1:17" x14ac:dyDescent="0.35">
      <c r="A1041" s="23" t="s">
        <v>1331</v>
      </c>
      <c r="B1041" s="23" t="str">
        <f>_xlfn.XLOOKUP(Table7[[#This Row],[Merged Customer ID]],Table2_1[Merged Customer ID],Table2_1[First Name])</f>
        <v>Demise</v>
      </c>
      <c r="C1041" s="23">
        <f>_xlfn.XLOOKUP(Table7[[#This Row],[Merged Customer ID]],Table3__3_16[Customer ID],Table3__3_16[BMI])</f>
        <v>30.78</v>
      </c>
      <c r="D1041" s="23">
        <f>_xlfn.XLOOKUP(Table7[[#This Row],[Merged Customer ID]],Table3__3_16[Customer ID],Table3__3_16[HBA1C])</f>
        <v>10.74</v>
      </c>
      <c r="E1041" s="22" t="str">
        <f>_xlfn.XLOOKUP(Table7[[#This Row],[Merged Customer ID]],Table3__3_16[Customer ID],Table3__3_16[Heart Issues])</f>
        <v>Yes</v>
      </c>
      <c r="F1041" s="23" t="str">
        <f>_xlfn.XLOOKUP(Table7[[#This Row],[Merged Customer ID]],Table3__3_16[Customer ID],Table3__3_16[Any Transplants])</f>
        <v>No</v>
      </c>
      <c r="G1041" s="23" t="str">
        <f>_xlfn.XLOOKUP(Table7[[#This Row],[Merged Customer ID]],Table3__3_16[Customer ID],Table3__3_16[Cancer history])</f>
        <v>No</v>
      </c>
      <c r="H1041" s="23">
        <f>_xlfn.XLOOKUP(Table7[[#This Row],[Merged Customer ID]],Table3__3_16[Customer ID],Table3__3_16[NumberOfMajorSurgeries])</f>
        <v>2</v>
      </c>
      <c r="I1041" s="23" t="str">
        <f>_xlfn.XLOOKUP(Table7[[#This Row],[Merged Customer ID]],Table3__3_16[Customer ID],Table3__3_16[smoker])</f>
        <v>No</v>
      </c>
      <c r="J1041" s="23" t="str">
        <f>_xlfn.XLOOKUP(Table7[[#This Row],[Merged Customer ID]],Table3__3_16[Customer ID],Table3__3_16[Weight Status])</f>
        <v>Obesity</v>
      </c>
      <c r="K1041" s="23" t="str">
        <f>_xlfn.XLOOKUP(Table7[[#This Row],[Merged Customer ID]],Table3__3_16[Customer ID],Table3__3_16[Sugar Status])</f>
        <v>Diabetes</v>
      </c>
      <c r="L1041" s="26">
        <f>_xlfn.XLOOKUP(Table7[[#This Row],[Merged Customer ID]],Table6_20[Merged Customer ID],Table6_20[Date of Birth])</f>
        <v>25869</v>
      </c>
      <c r="M1041" s="30">
        <f>_xlfn.XLOOKUP(Table7[[#This Row],[Merged Customer ID]],Table6_20[Merged Customer ID],Table6_20[charges],"0",0)</f>
        <v>10797.34</v>
      </c>
      <c r="N1041" s="30" t="str">
        <f>_xlfn.XLOOKUP(Table7[[#This Row],[Merged Customer ID]],Table6_20[Merged Customer ID],Table6_20[Hospital tier])</f>
        <v>tier - 3</v>
      </c>
      <c r="O1041" s="30" t="str">
        <f>_xlfn.XLOOKUP(Table7[[#This Row],[Merged Customer ID]],Table6_20[Merged Customer ID],Table6_20[City tier])</f>
        <v>tier - 2</v>
      </c>
      <c r="P1041" s="30" t="str">
        <f>_xlfn.XLOOKUP(Table7[[#This Row],[Merged Customer ID]],Table6_20[Merged Customer ID],Table6_20[State ID])</f>
        <v>R1023</v>
      </c>
      <c r="Q1041" s="36">
        <f>_xlfn.XLOOKUP(Table7[[#This Row],[Merged Customer ID]],Table6_20[Merged Customer ID],Table6_20[Age])</f>
        <v>52.611111111111114</v>
      </c>
    </row>
    <row r="1042" spans="1:17" x14ac:dyDescent="0.35">
      <c r="A1042" s="22" t="s">
        <v>1330</v>
      </c>
      <c r="B1042" s="22" t="str">
        <f>_xlfn.XLOOKUP(Table7[[#This Row],[Merged Customer ID]],Table2_1[Merged Customer ID],Table2_1[First Name])</f>
        <v>Nelson</v>
      </c>
      <c r="C1042" s="22">
        <f>_xlfn.XLOOKUP(Table7[[#This Row],[Merged Customer ID]],Table3__3_16[Customer ID],Table3__3_16[BMI])</f>
        <v>28.975000000000001</v>
      </c>
      <c r="D1042" s="22">
        <f>_xlfn.XLOOKUP(Table7[[#This Row],[Merged Customer ID]],Table3__3_16[Customer ID],Table3__3_16[HBA1C])</f>
        <v>7.69</v>
      </c>
      <c r="E1042" s="22" t="str">
        <f>_xlfn.XLOOKUP(Table7[[#This Row],[Merged Customer ID]],Table3__3_16[Customer ID],Table3__3_16[Heart Issues])</f>
        <v>Yes</v>
      </c>
      <c r="F1042" s="22" t="str">
        <f>_xlfn.XLOOKUP(Table7[[#This Row],[Merged Customer ID]],Table3__3_16[Customer ID],Table3__3_16[Any Transplants])</f>
        <v>No</v>
      </c>
      <c r="G1042" s="22" t="str">
        <f>_xlfn.XLOOKUP(Table7[[#This Row],[Merged Customer ID]],Table3__3_16[Customer ID],Table3__3_16[Cancer history])</f>
        <v>No</v>
      </c>
      <c r="H1042" s="22">
        <f>_xlfn.XLOOKUP(Table7[[#This Row],[Merged Customer ID]],Table3__3_16[Customer ID],Table3__3_16[NumberOfMajorSurgeries])</f>
        <v>0</v>
      </c>
      <c r="I1042" s="22" t="str">
        <f>_xlfn.XLOOKUP(Table7[[#This Row],[Merged Customer ID]],Table3__3_16[Customer ID],Table3__3_16[smoker])</f>
        <v>No</v>
      </c>
      <c r="J1042" s="22" t="str">
        <f>_xlfn.XLOOKUP(Table7[[#This Row],[Merged Customer ID]],Table3__3_16[Customer ID],Table3__3_16[Weight Status])</f>
        <v>Overweight</v>
      </c>
      <c r="K1042" s="22" t="str">
        <f>_xlfn.XLOOKUP(Table7[[#This Row],[Merged Customer ID]],Table3__3_16[Customer ID],Table3__3_16[Sugar Status])</f>
        <v>Diabetes</v>
      </c>
      <c r="L1042" s="25">
        <f>_xlfn.XLOOKUP(Table7[[#This Row],[Merged Customer ID]],Table6_20[Merged Customer ID],Table6_20[Date of Birth])</f>
        <v>24768</v>
      </c>
      <c r="M1042" s="29">
        <f>_xlfn.XLOOKUP(Table7[[#This Row],[Merged Customer ID]],Table6_20[Merged Customer ID],Table6_20[charges],"0",0)</f>
        <v>10796.35</v>
      </c>
      <c r="N1042" s="29" t="str">
        <f>_xlfn.XLOOKUP(Table7[[#This Row],[Merged Customer ID]],Table6_20[Merged Customer ID],Table6_20[Hospital tier])</f>
        <v>tier - 3</v>
      </c>
      <c r="O1042" s="29" t="str">
        <f>_xlfn.XLOOKUP(Table7[[#This Row],[Merged Customer ID]],Table6_20[Merged Customer ID],Table6_20[City tier])</f>
        <v>tier - 1</v>
      </c>
      <c r="P1042" s="29" t="str">
        <f>_xlfn.XLOOKUP(Table7[[#This Row],[Merged Customer ID]],Table6_20[Merged Customer ID],Table6_20[State ID])</f>
        <v>R1019</v>
      </c>
      <c r="Q1042" s="35">
        <f>_xlfn.XLOOKUP(Table7[[#This Row],[Merged Customer ID]],Table6_20[Merged Customer ID],Table6_20[Age])</f>
        <v>55.625</v>
      </c>
    </row>
    <row r="1043" spans="1:17" x14ac:dyDescent="0.35">
      <c r="A1043" s="23" t="s">
        <v>1329</v>
      </c>
      <c r="B1043" s="23" t="str">
        <f>_xlfn.XLOOKUP(Table7[[#This Row],[Merged Customer ID]],Table2_1[Merged Customer ID],Table2_1[First Name])</f>
        <v>Guitard</v>
      </c>
      <c r="C1043" s="23">
        <f>_xlfn.XLOOKUP(Table7[[#This Row],[Merged Customer ID]],Table3__3_16[Customer ID],Table3__3_16[BMI])</f>
        <v>33.4</v>
      </c>
      <c r="D1043" s="23">
        <f>_xlfn.XLOOKUP(Table7[[#This Row],[Merged Customer ID]],Table3__3_16[Customer ID],Table3__3_16[HBA1C])</f>
        <v>4.84</v>
      </c>
      <c r="E1043" s="22" t="str">
        <f>_xlfn.XLOOKUP(Table7[[#This Row],[Merged Customer ID]],Table3__3_16[Customer ID],Table3__3_16[Heart Issues])</f>
        <v>No</v>
      </c>
      <c r="F1043" s="23" t="str">
        <f>_xlfn.XLOOKUP(Table7[[#This Row],[Merged Customer ID]],Table3__3_16[Customer ID],Table3__3_16[Any Transplants])</f>
        <v>No</v>
      </c>
      <c r="G1043" s="23" t="str">
        <f>_xlfn.XLOOKUP(Table7[[#This Row],[Merged Customer ID]],Table3__3_16[Customer ID],Table3__3_16[Cancer history])</f>
        <v>No</v>
      </c>
      <c r="H1043" s="23">
        <f>_xlfn.XLOOKUP(Table7[[#This Row],[Merged Customer ID]],Table3__3_16[Customer ID],Table3__3_16[NumberOfMajorSurgeries])</f>
        <v>0</v>
      </c>
      <c r="I1043" s="23" t="str">
        <f>_xlfn.XLOOKUP(Table7[[#This Row],[Merged Customer ID]],Table3__3_16[Customer ID],Table3__3_16[smoker])</f>
        <v>No</v>
      </c>
      <c r="J1043" s="23" t="str">
        <f>_xlfn.XLOOKUP(Table7[[#This Row],[Merged Customer ID]],Table3__3_16[Customer ID],Table3__3_16[Weight Status])</f>
        <v>Obesity</v>
      </c>
      <c r="K1043" s="23" t="str">
        <f>_xlfn.XLOOKUP(Table7[[#This Row],[Merged Customer ID]],Table3__3_16[Customer ID],Table3__3_16[Sugar Status])</f>
        <v>Normal</v>
      </c>
      <c r="L1043" s="26">
        <f>_xlfn.XLOOKUP(Table7[[#This Row],[Merged Customer ID]],Table6_20[Merged Customer ID],Table6_20[Date of Birth])</f>
        <v>36518</v>
      </c>
      <c r="M1043" s="30">
        <f>_xlfn.XLOOKUP(Table7[[#This Row],[Merged Customer ID]],Table6_20[Merged Customer ID],Table6_20[charges],"0",0)</f>
        <v>10795.94</v>
      </c>
      <c r="N1043" s="30" t="str">
        <f>_xlfn.XLOOKUP(Table7[[#This Row],[Merged Customer ID]],Table6_20[Merged Customer ID],Table6_20[Hospital tier])</f>
        <v>tier - 3</v>
      </c>
      <c r="O1043" s="30" t="str">
        <f>_xlfn.XLOOKUP(Table7[[#This Row],[Merged Customer ID]],Table6_20[Merged Customer ID],Table6_20[City tier])</f>
        <v>tier - 1</v>
      </c>
      <c r="P1043" s="30" t="str">
        <f>_xlfn.XLOOKUP(Table7[[#This Row],[Merged Customer ID]],Table6_20[Merged Customer ID],Table6_20[State ID])</f>
        <v>R1011</v>
      </c>
      <c r="Q1043" s="36">
        <f>_xlfn.XLOOKUP(Table7[[#This Row],[Merged Customer ID]],Table6_20[Merged Customer ID],Table6_20[Age])</f>
        <v>23.455555555555556</v>
      </c>
    </row>
    <row r="1044" spans="1:17" x14ac:dyDescent="0.35">
      <c r="A1044" s="22" t="s">
        <v>1328</v>
      </c>
      <c r="B1044" s="22" t="str">
        <f>_xlfn.XLOOKUP(Table7[[#This Row],[Merged Customer ID]],Table2_1[Merged Customer ID],Table2_1[First Name])</f>
        <v>Navas</v>
      </c>
      <c r="C1044" s="22">
        <f>_xlfn.XLOOKUP(Table7[[#This Row],[Merged Customer ID]],Table3__3_16[Customer ID],Table3__3_16[BMI])</f>
        <v>21.5</v>
      </c>
      <c r="D1044" s="22">
        <f>_xlfn.XLOOKUP(Table7[[#This Row],[Merged Customer ID]],Table3__3_16[Customer ID],Table3__3_16[HBA1C])</f>
        <v>9.77</v>
      </c>
      <c r="E1044" s="22" t="str">
        <f>_xlfn.XLOOKUP(Table7[[#This Row],[Merged Customer ID]],Table3__3_16[Customer ID],Table3__3_16[Heart Issues])</f>
        <v>Yes</v>
      </c>
      <c r="F1044" s="22" t="str">
        <f>_xlfn.XLOOKUP(Table7[[#This Row],[Merged Customer ID]],Table3__3_16[Customer ID],Table3__3_16[Any Transplants])</f>
        <v>No</v>
      </c>
      <c r="G1044" s="22" t="str">
        <f>_xlfn.XLOOKUP(Table7[[#This Row],[Merged Customer ID]],Table3__3_16[Customer ID],Table3__3_16[Cancer history])</f>
        <v>No</v>
      </c>
      <c r="H1044" s="22">
        <f>_xlfn.XLOOKUP(Table7[[#This Row],[Merged Customer ID]],Table3__3_16[Customer ID],Table3__3_16[NumberOfMajorSurgeries])</f>
        <v>0</v>
      </c>
      <c r="I1044" s="22" t="str">
        <f>_xlfn.XLOOKUP(Table7[[#This Row],[Merged Customer ID]],Table3__3_16[Customer ID],Table3__3_16[smoker])</f>
        <v>No</v>
      </c>
      <c r="J1044" s="22" t="str">
        <f>_xlfn.XLOOKUP(Table7[[#This Row],[Merged Customer ID]],Table3__3_16[Customer ID],Table3__3_16[Weight Status])</f>
        <v>Normal Weight</v>
      </c>
      <c r="K1044" s="22" t="str">
        <f>_xlfn.XLOOKUP(Table7[[#This Row],[Merged Customer ID]],Table3__3_16[Customer ID],Table3__3_16[Sugar Status])</f>
        <v>Diabetes</v>
      </c>
      <c r="L1044" s="25">
        <f>_xlfn.XLOOKUP(Table7[[#This Row],[Merged Customer ID]],Table6_20[Merged Customer ID],Table6_20[Date of Birth])</f>
        <v>24787</v>
      </c>
      <c r="M1044" s="29">
        <f>_xlfn.XLOOKUP(Table7[[#This Row],[Merged Customer ID]],Table6_20[Merged Customer ID],Table6_20[charges],"0",0)</f>
        <v>10791.96</v>
      </c>
      <c r="N1044" s="29" t="str">
        <f>_xlfn.XLOOKUP(Table7[[#This Row],[Merged Customer ID]],Table6_20[Merged Customer ID],Table6_20[Hospital tier])</f>
        <v>tier - 3</v>
      </c>
      <c r="O1044" s="29" t="str">
        <f>_xlfn.XLOOKUP(Table7[[#This Row],[Merged Customer ID]],Table6_20[Merged Customer ID],Table6_20[City tier])</f>
        <v>tier - 2</v>
      </c>
      <c r="P1044" s="29" t="str">
        <f>_xlfn.XLOOKUP(Table7[[#This Row],[Merged Customer ID]],Table6_20[Merged Customer ID],Table6_20[State ID])</f>
        <v>R1011</v>
      </c>
      <c r="Q1044" s="35">
        <f>_xlfn.XLOOKUP(Table7[[#This Row],[Merged Customer ID]],Table6_20[Merged Customer ID],Table6_20[Age])</f>
        <v>55.575000000000003</v>
      </c>
    </row>
    <row r="1045" spans="1:17" x14ac:dyDescent="0.35">
      <c r="A1045" s="23" t="s">
        <v>1327</v>
      </c>
      <c r="B1045" s="23" t="str">
        <f>_xlfn.XLOOKUP(Table7[[#This Row],[Merged Customer ID]],Table2_1[Merged Customer ID],Table2_1[First Name])</f>
        <v>Ptucha</v>
      </c>
      <c r="C1045" s="23">
        <f>_xlfn.XLOOKUP(Table7[[#This Row],[Merged Customer ID]],Table3__3_16[Customer ID],Table3__3_16[BMI])</f>
        <v>38.14</v>
      </c>
      <c r="D1045" s="23">
        <f>_xlfn.XLOOKUP(Table7[[#This Row],[Merged Customer ID]],Table3__3_16[Customer ID],Table3__3_16[HBA1C])</f>
        <v>5.84</v>
      </c>
      <c r="E1045" s="22" t="str">
        <f>_xlfn.XLOOKUP(Table7[[#This Row],[Merged Customer ID]],Table3__3_16[Customer ID],Table3__3_16[Heart Issues])</f>
        <v>No</v>
      </c>
      <c r="F1045" s="23" t="str">
        <f>_xlfn.XLOOKUP(Table7[[#This Row],[Merged Customer ID]],Table3__3_16[Customer ID],Table3__3_16[Any Transplants])</f>
        <v>No</v>
      </c>
      <c r="G1045" s="23" t="str">
        <f>_xlfn.XLOOKUP(Table7[[#This Row],[Merged Customer ID]],Table3__3_16[Customer ID],Table3__3_16[Cancer history])</f>
        <v>No</v>
      </c>
      <c r="H1045" s="23">
        <f>_xlfn.XLOOKUP(Table7[[#This Row],[Merged Customer ID]],Table3__3_16[Customer ID],Table3__3_16[NumberOfMajorSurgeries])</f>
        <v>0</v>
      </c>
      <c r="I1045" s="23" t="str">
        <f>_xlfn.XLOOKUP(Table7[[#This Row],[Merged Customer ID]],Table3__3_16[Customer ID],Table3__3_16[smoker])</f>
        <v>No</v>
      </c>
      <c r="J1045" s="23" t="str">
        <f>_xlfn.XLOOKUP(Table7[[#This Row],[Merged Customer ID]],Table3__3_16[Customer ID],Table3__3_16[Weight Status])</f>
        <v>Obesity</v>
      </c>
      <c r="K1045" s="23" t="str">
        <f>_xlfn.XLOOKUP(Table7[[#This Row],[Merged Customer ID]],Table3__3_16[Customer ID],Table3__3_16[Sugar Status])</f>
        <v>Prediabetes</v>
      </c>
      <c r="L1045" s="26">
        <f>_xlfn.XLOOKUP(Table7[[#This Row],[Merged Customer ID]],Table6_20[Merged Customer ID],Table6_20[Date of Birth])</f>
        <v>32837</v>
      </c>
      <c r="M1045" s="30">
        <f>_xlfn.XLOOKUP(Table7[[#This Row],[Merged Customer ID]],Table6_20[Merged Customer ID],Table6_20[charges],"0",0)</f>
        <v>10769.75</v>
      </c>
      <c r="N1045" s="30" t="str">
        <f>_xlfn.XLOOKUP(Table7[[#This Row],[Merged Customer ID]],Table6_20[Merged Customer ID],Table6_20[Hospital tier])</f>
        <v>tier - 3</v>
      </c>
      <c r="O1045" s="30" t="str">
        <f>_xlfn.XLOOKUP(Table7[[#This Row],[Merged Customer ID]],Table6_20[Merged Customer ID],Table6_20[City tier])</f>
        <v>tier - 2</v>
      </c>
      <c r="P1045" s="30" t="str">
        <f>_xlfn.XLOOKUP(Table7[[#This Row],[Merged Customer ID]],Table6_20[Merged Customer ID],Table6_20[State ID])</f>
        <v>R1022</v>
      </c>
      <c r="Q1045" s="36">
        <f>_xlfn.XLOOKUP(Table7[[#This Row],[Merged Customer ID]],Table6_20[Merged Customer ID],Table6_20[Age])</f>
        <v>33.536111111111111</v>
      </c>
    </row>
    <row r="1046" spans="1:17" x14ac:dyDescent="0.35">
      <c r="A1046" s="22" t="s">
        <v>1326</v>
      </c>
      <c r="B1046" s="22" t="str">
        <f>_xlfn.XLOOKUP(Table7[[#This Row],[Merged Customer ID]],Table2_1[Merged Customer ID],Table2_1[First Name])</f>
        <v>Kirouac</v>
      </c>
      <c r="C1046" s="22">
        <f>_xlfn.XLOOKUP(Table7[[#This Row],[Merged Customer ID]],Table3__3_16[Customer ID],Table3__3_16[BMI])</f>
        <v>35.42</v>
      </c>
      <c r="D1046" s="22">
        <f>_xlfn.XLOOKUP(Table7[[#This Row],[Merged Customer ID]],Table3__3_16[Customer ID],Table3__3_16[HBA1C])</f>
        <v>8.6999999999999993</v>
      </c>
      <c r="E1046" s="22" t="str">
        <f>_xlfn.XLOOKUP(Table7[[#This Row],[Merged Customer ID]],Table3__3_16[Customer ID],Table3__3_16[Heart Issues])</f>
        <v>Yes</v>
      </c>
      <c r="F1046" s="22" t="str">
        <f>_xlfn.XLOOKUP(Table7[[#This Row],[Merged Customer ID]],Table3__3_16[Customer ID],Table3__3_16[Any Transplants])</f>
        <v>No</v>
      </c>
      <c r="G1046" s="22" t="str">
        <f>_xlfn.XLOOKUP(Table7[[#This Row],[Merged Customer ID]],Table3__3_16[Customer ID],Table3__3_16[Cancer history])</f>
        <v>No</v>
      </c>
      <c r="H1046" s="22">
        <f>_xlfn.XLOOKUP(Table7[[#This Row],[Merged Customer ID]],Table3__3_16[Customer ID],Table3__3_16[NumberOfMajorSurgeries])</f>
        <v>1</v>
      </c>
      <c r="I1046" s="22" t="str">
        <f>_xlfn.XLOOKUP(Table7[[#This Row],[Merged Customer ID]],Table3__3_16[Customer ID],Table3__3_16[smoker])</f>
        <v>No</v>
      </c>
      <c r="J1046" s="22" t="str">
        <f>_xlfn.XLOOKUP(Table7[[#This Row],[Merged Customer ID]],Table3__3_16[Customer ID],Table3__3_16[Weight Status])</f>
        <v>Obesity</v>
      </c>
      <c r="K1046" s="22" t="str">
        <f>_xlfn.XLOOKUP(Table7[[#This Row],[Merged Customer ID]],Table3__3_16[Customer ID],Table3__3_16[Sugar Status])</f>
        <v>Diabetes</v>
      </c>
      <c r="L1046" s="25">
        <f>_xlfn.XLOOKUP(Table7[[#This Row],[Merged Customer ID]],Table6_20[Merged Customer ID],Table6_20[Date of Birth])</f>
        <v>31653</v>
      </c>
      <c r="M1046" s="29">
        <f>_xlfn.XLOOKUP(Table7[[#This Row],[Merged Customer ID]],Table6_20[Merged Customer ID],Table6_20[charges],"0",0)</f>
        <v>10749.02</v>
      </c>
      <c r="N1046" s="29" t="str">
        <f>_xlfn.XLOOKUP(Table7[[#This Row],[Merged Customer ID]],Table6_20[Merged Customer ID],Table6_20[Hospital tier])</f>
        <v>tier - 3</v>
      </c>
      <c r="O1046" s="29" t="str">
        <f>_xlfn.XLOOKUP(Table7[[#This Row],[Merged Customer ID]],Table6_20[Merged Customer ID],Table6_20[City tier])</f>
        <v>tier - 1</v>
      </c>
      <c r="P1046" s="29" t="str">
        <f>_xlfn.XLOOKUP(Table7[[#This Row],[Merged Customer ID]],Table6_20[Merged Customer ID],Table6_20[State ID])</f>
        <v>R1026</v>
      </c>
      <c r="Q1046" s="35">
        <f>_xlfn.XLOOKUP(Table7[[#This Row],[Merged Customer ID]],Table6_20[Merged Customer ID],Table6_20[Age])</f>
        <v>36.774999999999999</v>
      </c>
    </row>
    <row r="1047" spans="1:17" x14ac:dyDescent="0.35">
      <c r="A1047" s="23" t="s">
        <v>1325</v>
      </c>
      <c r="B1047" s="23" t="str">
        <f>_xlfn.XLOOKUP(Table7[[#This Row],[Merged Customer ID]],Table2_1[Merged Customer ID],Table2_1[First Name])</f>
        <v>Toews</v>
      </c>
      <c r="C1047" s="23">
        <f>_xlfn.XLOOKUP(Table7[[#This Row],[Merged Customer ID]],Table3__3_16[Customer ID],Table3__3_16[BMI])</f>
        <v>35.625</v>
      </c>
      <c r="D1047" s="23">
        <f>_xlfn.XLOOKUP(Table7[[#This Row],[Merged Customer ID]],Table3__3_16[Customer ID],Table3__3_16[HBA1C])</f>
        <v>10.79</v>
      </c>
      <c r="E1047" s="22" t="str">
        <f>_xlfn.XLOOKUP(Table7[[#This Row],[Merged Customer ID]],Table3__3_16[Customer ID],Table3__3_16[Heart Issues])</f>
        <v>No</v>
      </c>
      <c r="F1047" s="23" t="str">
        <f>_xlfn.XLOOKUP(Table7[[#This Row],[Merged Customer ID]],Table3__3_16[Customer ID],Table3__3_16[Any Transplants])</f>
        <v>No</v>
      </c>
      <c r="G1047" s="23" t="str">
        <f>_xlfn.XLOOKUP(Table7[[#This Row],[Merged Customer ID]],Table3__3_16[Customer ID],Table3__3_16[Cancer history])</f>
        <v>No</v>
      </c>
      <c r="H1047" s="23">
        <f>_xlfn.XLOOKUP(Table7[[#This Row],[Merged Customer ID]],Table3__3_16[Customer ID],Table3__3_16[NumberOfMajorSurgeries])</f>
        <v>0</v>
      </c>
      <c r="I1047" s="23" t="str">
        <f>_xlfn.XLOOKUP(Table7[[#This Row],[Merged Customer ID]],Table3__3_16[Customer ID],Table3__3_16[smoker])</f>
        <v>No</v>
      </c>
      <c r="J1047" s="23" t="str">
        <f>_xlfn.XLOOKUP(Table7[[#This Row],[Merged Customer ID]],Table3__3_16[Customer ID],Table3__3_16[Weight Status])</f>
        <v>Obesity</v>
      </c>
      <c r="K1047" s="23" t="str">
        <f>_xlfn.XLOOKUP(Table7[[#This Row],[Merged Customer ID]],Table3__3_16[Customer ID],Table3__3_16[Sugar Status])</f>
        <v>Diabetes</v>
      </c>
      <c r="L1047" s="26">
        <f>_xlfn.XLOOKUP(Table7[[#This Row],[Merged Customer ID]],Table6_20[Merged Customer ID],Table6_20[Date of Birth])</f>
        <v>27372</v>
      </c>
      <c r="M1047" s="30">
        <f>_xlfn.XLOOKUP(Table7[[#This Row],[Merged Customer ID]],Table6_20[Merged Customer ID],Table6_20[charges],"0",0)</f>
        <v>10736.87</v>
      </c>
      <c r="N1047" s="30" t="str">
        <f>_xlfn.XLOOKUP(Table7[[#This Row],[Merged Customer ID]],Table6_20[Merged Customer ID],Table6_20[Hospital tier])</f>
        <v>tier - 3</v>
      </c>
      <c r="O1047" s="30" t="str">
        <f>_xlfn.XLOOKUP(Table7[[#This Row],[Merged Customer ID]],Table6_20[Merged Customer ID],Table6_20[City tier])</f>
        <v>tier - 1</v>
      </c>
      <c r="P1047" s="30" t="str">
        <f>_xlfn.XLOOKUP(Table7[[#This Row],[Merged Customer ID]],Table6_20[Merged Customer ID],Table6_20[State ID])</f>
        <v>R1016</v>
      </c>
      <c r="Q1047" s="36">
        <f>_xlfn.XLOOKUP(Table7[[#This Row],[Merged Customer ID]],Table6_20[Merged Customer ID],Table6_20[Age])</f>
        <v>48.49722222222222</v>
      </c>
    </row>
    <row r="1048" spans="1:17" x14ac:dyDescent="0.35">
      <c r="A1048" s="22" t="s">
        <v>1324</v>
      </c>
      <c r="B1048" s="22" t="str">
        <f>_xlfn.XLOOKUP(Table7[[#This Row],[Merged Customer ID]],Table2_1[Merged Customer ID],Table2_1[First Name])</f>
        <v>Perry</v>
      </c>
      <c r="C1048" s="22">
        <f>_xlfn.XLOOKUP(Table7[[#This Row],[Merged Customer ID]],Table3__3_16[Customer ID],Table3__3_16[BMI])</f>
        <v>45.51</v>
      </c>
      <c r="D1048" s="22">
        <f>_xlfn.XLOOKUP(Table7[[#This Row],[Merged Customer ID]],Table3__3_16[Customer ID],Table3__3_16[HBA1C])</f>
        <v>4.32</v>
      </c>
      <c r="E1048" s="22" t="str">
        <f>_xlfn.XLOOKUP(Table7[[#This Row],[Merged Customer ID]],Table3__3_16[Customer ID],Table3__3_16[Heart Issues])</f>
        <v>No</v>
      </c>
      <c r="F1048" s="22" t="str">
        <f>_xlfn.XLOOKUP(Table7[[#This Row],[Merged Customer ID]],Table3__3_16[Customer ID],Table3__3_16[Any Transplants])</f>
        <v>No</v>
      </c>
      <c r="G1048" s="22" t="str">
        <f>_xlfn.XLOOKUP(Table7[[#This Row],[Merged Customer ID]],Table3__3_16[Customer ID],Table3__3_16[Cancer history])</f>
        <v>No</v>
      </c>
      <c r="H1048" s="22">
        <f>_xlfn.XLOOKUP(Table7[[#This Row],[Merged Customer ID]],Table3__3_16[Customer ID],Table3__3_16[NumberOfMajorSurgeries])</f>
        <v>1</v>
      </c>
      <c r="I1048" s="22" t="str">
        <f>_xlfn.XLOOKUP(Table7[[#This Row],[Merged Customer ID]],Table3__3_16[Customer ID],Table3__3_16[smoker])</f>
        <v>No</v>
      </c>
      <c r="J1048" s="22" t="str">
        <f>_xlfn.XLOOKUP(Table7[[#This Row],[Merged Customer ID]],Table3__3_16[Customer ID],Table3__3_16[Weight Status])</f>
        <v>Obesity</v>
      </c>
      <c r="K1048" s="22" t="str">
        <f>_xlfn.XLOOKUP(Table7[[#This Row],[Merged Customer ID]],Table3__3_16[Customer ID],Table3__3_16[Sugar Status])</f>
        <v>Normal</v>
      </c>
      <c r="L1048" s="25">
        <f>_xlfn.XLOOKUP(Table7[[#This Row],[Merged Customer ID]],Table6_20[Merged Customer ID],Table6_20[Date of Birth])</f>
        <v>33780</v>
      </c>
      <c r="M1048" s="29">
        <f>_xlfn.XLOOKUP(Table7[[#This Row],[Merged Customer ID]],Table6_20[Merged Customer ID],Table6_20[charges],"0",0)</f>
        <v>10719.57</v>
      </c>
      <c r="N1048" s="29" t="str">
        <f>_xlfn.XLOOKUP(Table7[[#This Row],[Merged Customer ID]],Table6_20[Merged Customer ID],Table6_20[Hospital tier])</f>
        <v>tier - 3</v>
      </c>
      <c r="O1048" s="29" t="str">
        <f>_xlfn.XLOOKUP(Table7[[#This Row],[Merged Customer ID]],Table6_20[Merged Customer ID],Table6_20[City tier])</f>
        <v>tier - 1</v>
      </c>
      <c r="P1048" s="29" t="str">
        <f>_xlfn.XLOOKUP(Table7[[#This Row],[Merged Customer ID]],Table6_20[Merged Customer ID],Table6_20[State ID])</f>
        <v>R1012</v>
      </c>
      <c r="Q1048" s="35">
        <f>_xlfn.XLOOKUP(Table7[[#This Row],[Merged Customer ID]],Table6_20[Merged Customer ID],Table6_20[Age])</f>
        <v>30.952777777777779</v>
      </c>
    </row>
    <row r="1049" spans="1:17" x14ac:dyDescent="0.35">
      <c r="A1049" s="23" t="s">
        <v>1323</v>
      </c>
      <c r="B1049" s="23" t="str">
        <f>_xlfn.XLOOKUP(Table7[[#This Row],[Merged Customer ID]],Table2_1[Merged Customer ID],Table2_1[First Name])</f>
        <v>Kretz</v>
      </c>
      <c r="C1049" s="23">
        <f>_xlfn.XLOOKUP(Table7[[#This Row],[Merged Customer ID]],Table3__3_16[Customer ID],Table3__3_16[BMI])</f>
        <v>37.1</v>
      </c>
      <c r="D1049" s="23">
        <f>_xlfn.XLOOKUP(Table7[[#This Row],[Merged Customer ID]],Table3__3_16[Customer ID],Table3__3_16[HBA1C])</f>
        <v>7.19</v>
      </c>
      <c r="E1049" s="22" t="str">
        <f>_xlfn.XLOOKUP(Table7[[#This Row],[Merged Customer ID]],Table3__3_16[Customer ID],Table3__3_16[Heart Issues])</f>
        <v>Yes</v>
      </c>
      <c r="F1049" s="23" t="str">
        <f>_xlfn.XLOOKUP(Table7[[#This Row],[Merged Customer ID]],Table3__3_16[Customer ID],Table3__3_16[Any Transplants])</f>
        <v>No</v>
      </c>
      <c r="G1049" s="23" t="str">
        <f>_xlfn.XLOOKUP(Table7[[#This Row],[Merged Customer ID]],Table3__3_16[Customer ID],Table3__3_16[Cancer history])</f>
        <v>No</v>
      </c>
      <c r="H1049" s="23">
        <f>_xlfn.XLOOKUP(Table7[[#This Row],[Merged Customer ID]],Table3__3_16[Customer ID],Table3__3_16[NumberOfMajorSurgeries])</f>
        <v>0</v>
      </c>
      <c r="I1049" s="23" t="str">
        <f>_xlfn.XLOOKUP(Table7[[#This Row],[Merged Customer ID]],Table3__3_16[Customer ID],Table3__3_16[smoker])</f>
        <v>No</v>
      </c>
      <c r="J1049" s="23" t="str">
        <f>_xlfn.XLOOKUP(Table7[[#This Row],[Merged Customer ID]],Table3__3_16[Customer ID],Table3__3_16[Weight Status])</f>
        <v>Obesity</v>
      </c>
      <c r="K1049" s="23" t="str">
        <f>_xlfn.XLOOKUP(Table7[[#This Row],[Merged Customer ID]],Table3__3_16[Customer ID],Table3__3_16[Sugar Status])</f>
        <v>Diabetes</v>
      </c>
      <c r="L1049" s="26">
        <f>_xlfn.XLOOKUP(Table7[[#This Row],[Merged Customer ID]],Table6_20[Merged Customer ID],Table6_20[Date of Birth])</f>
        <v>24750</v>
      </c>
      <c r="M1049" s="30">
        <f>_xlfn.XLOOKUP(Table7[[#This Row],[Merged Customer ID]],Table6_20[Merged Customer ID],Table6_20[charges],"0",0)</f>
        <v>10713.64</v>
      </c>
      <c r="N1049" s="30" t="str">
        <f>_xlfn.XLOOKUP(Table7[[#This Row],[Merged Customer ID]],Table6_20[Merged Customer ID],Table6_20[Hospital tier])</f>
        <v>tier - 3</v>
      </c>
      <c r="O1049" s="30" t="str">
        <f>_xlfn.XLOOKUP(Table7[[#This Row],[Merged Customer ID]],Table6_20[Merged Customer ID],Table6_20[City tier])</f>
        <v>tier - 3</v>
      </c>
      <c r="P1049" s="30" t="str">
        <f>_xlfn.XLOOKUP(Table7[[#This Row],[Merged Customer ID]],Table6_20[Merged Customer ID],Table6_20[State ID])</f>
        <v>R1011</v>
      </c>
      <c r="Q1049" s="36">
        <f>_xlfn.XLOOKUP(Table7[[#This Row],[Merged Customer ID]],Table6_20[Merged Customer ID],Table6_20[Age])</f>
        <v>55.674999999999997</v>
      </c>
    </row>
    <row r="1050" spans="1:17" x14ac:dyDescent="0.35">
      <c r="A1050" s="22" t="s">
        <v>1322</v>
      </c>
      <c r="B1050" s="22" t="str">
        <f>_xlfn.XLOOKUP(Table7[[#This Row],[Merged Customer ID]],Table2_1[Merged Customer ID],Table2_1[First Name])</f>
        <v>Hempel</v>
      </c>
      <c r="C1050" s="22">
        <f>_xlfn.XLOOKUP(Table7[[#This Row],[Merged Customer ID]],Table3__3_16[Customer ID],Table3__3_16[BMI])</f>
        <v>30.5</v>
      </c>
      <c r="D1050" s="22">
        <f>_xlfn.XLOOKUP(Table7[[#This Row],[Merged Customer ID]],Table3__3_16[Customer ID],Table3__3_16[HBA1C])</f>
        <v>11.94</v>
      </c>
      <c r="E1050" s="22" t="str">
        <f>_xlfn.XLOOKUP(Table7[[#This Row],[Merged Customer ID]],Table3__3_16[Customer ID],Table3__3_16[Heart Issues])</f>
        <v>Yes</v>
      </c>
      <c r="F1050" s="22" t="str">
        <f>_xlfn.XLOOKUP(Table7[[#This Row],[Merged Customer ID]],Table3__3_16[Customer ID],Table3__3_16[Any Transplants])</f>
        <v>No</v>
      </c>
      <c r="G1050" s="22" t="str">
        <f>_xlfn.XLOOKUP(Table7[[#This Row],[Merged Customer ID]],Table3__3_16[Customer ID],Table3__3_16[Cancer history])</f>
        <v>No</v>
      </c>
      <c r="H1050" s="22">
        <f>_xlfn.XLOOKUP(Table7[[#This Row],[Merged Customer ID]],Table3__3_16[Customer ID],Table3__3_16[NumberOfMajorSurgeries])</f>
        <v>0</v>
      </c>
      <c r="I1050" s="22" t="str">
        <f>_xlfn.XLOOKUP(Table7[[#This Row],[Merged Customer ID]],Table3__3_16[Customer ID],Table3__3_16[smoker])</f>
        <v>No</v>
      </c>
      <c r="J1050" s="22" t="str">
        <f>_xlfn.XLOOKUP(Table7[[#This Row],[Merged Customer ID]],Table3__3_16[Customer ID],Table3__3_16[Weight Status])</f>
        <v>Obesity</v>
      </c>
      <c r="K1050" s="22" t="str">
        <f>_xlfn.XLOOKUP(Table7[[#This Row],[Merged Customer ID]],Table3__3_16[Customer ID],Table3__3_16[Sugar Status])</f>
        <v>Diabetes</v>
      </c>
      <c r="L1050" s="25">
        <f>_xlfn.XLOOKUP(Table7[[#This Row],[Merged Customer ID]],Table6_20[Merged Customer ID],Table6_20[Date of Birth])</f>
        <v>24683</v>
      </c>
      <c r="M1050" s="29">
        <f>_xlfn.XLOOKUP(Table7[[#This Row],[Merged Customer ID]],Table6_20[Merged Customer ID],Table6_20[charges],"0",0)</f>
        <v>10704.47</v>
      </c>
      <c r="N1050" s="29" t="str">
        <f>_xlfn.XLOOKUP(Table7[[#This Row],[Merged Customer ID]],Table6_20[Merged Customer ID],Table6_20[Hospital tier])</f>
        <v>tier - 3</v>
      </c>
      <c r="O1050" s="29" t="str">
        <f>_xlfn.XLOOKUP(Table7[[#This Row],[Merged Customer ID]],Table6_20[Merged Customer ID],Table6_20[City tier])</f>
        <v>tier - 2</v>
      </c>
      <c r="P1050" s="29" t="str">
        <f>_xlfn.XLOOKUP(Table7[[#This Row],[Merged Customer ID]],Table6_20[Merged Customer ID],Table6_20[State ID])</f>
        <v>R1011</v>
      </c>
      <c r="Q1050" s="35">
        <f>_xlfn.XLOOKUP(Table7[[#This Row],[Merged Customer ID]],Table6_20[Merged Customer ID],Table6_20[Age])</f>
        <v>55.855555555555554</v>
      </c>
    </row>
    <row r="1051" spans="1:17" x14ac:dyDescent="0.35">
      <c r="A1051" s="23" t="s">
        <v>1321</v>
      </c>
      <c r="B1051" s="23" t="str">
        <f>_xlfn.XLOOKUP(Table7[[#This Row],[Merged Customer ID]],Table2_1[Merged Customer ID],Table2_1[First Name])</f>
        <v>McBroom</v>
      </c>
      <c r="C1051" s="23">
        <f>_xlfn.XLOOKUP(Table7[[#This Row],[Merged Customer ID]],Table3__3_16[Customer ID],Table3__3_16[BMI])</f>
        <v>28.16</v>
      </c>
      <c r="D1051" s="23">
        <f>_xlfn.XLOOKUP(Table7[[#This Row],[Merged Customer ID]],Table3__3_16[Customer ID],Table3__3_16[HBA1C])</f>
        <v>5.56</v>
      </c>
      <c r="E1051" s="22" t="str">
        <f>_xlfn.XLOOKUP(Table7[[#This Row],[Merged Customer ID]],Table3__3_16[Customer ID],Table3__3_16[Heart Issues])</f>
        <v>No</v>
      </c>
      <c r="F1051" s="23" t="str">
        <f>_xlfn.XLOOKUP(Table7[[#This Row],[Merged Customer ID]],Table3__3_16[Customer ID],Table3__3_16[Any Transplants])</f>
        <v>No</v>
      </c>
      <c r="G1051" s="23" t="str">
        <f>_xlfn.XLOOKUP(Table7[[#This Row],[Merged Customer ID]],Table3__3_16[Customer ID],Table3__3_16[Cancer history])</f>
        <v>No</v>
      </c>
      <c r="H1051" s="23">
        <f>_xlfn.XLOOKUP(Table7[[#This Row],[Merged Customer ID]],Table3__3_16[Customer ID],Table3__3_16[NumberOfMajorSurgeries])</f>
        <v>2</v>
      </c>
      <c r="I1051" s="23" t="str">
        <f>_xlfn.XLOOKUP(Table7[[#This Row],[Merged Customer ID]],Table3__3_16[Customer ID],Table3__3_16[smoker])</f>
        <v>No</v>
      </c>
      <c r="J1051" s="23" t="str">
        <f>_xlfn.XLOOKUP(Table7[[#This Row],[Merged Customer ID]],Table3__3_16[Customer ID],Table3__3_16[Weight Status])</f>
        <v>Overweight</v>
      </c>
      <c r="K1051" s="23" t="str">
        <f>_xlfn.XLOOKUP(Table7[[#This Row],[Merged Customer ID]],Table3__3_16[Customer ID],Table3__3_16[Sugar Status])</f>
        <v>Normal</v>
      </c>
      <c r="L1051" s="26">
        <f>_xlfn.XLOOKUP(Table7[[#This Row],[Merged Customer ID]],Table6_20[Merged Customer ID],Table6_20[Date of Birth])</f>
        <v>26596</v>
      </c>
      <c r="M1051" s="30">
        <f>_xlfn.XLOOKUP(Table7[[#This Row],[Merged Customer ID]],Table6_20[Merged Customer ID],Table6_20[charges],"0",0)</f>
        <v>10702.64</v>
      </c>
      <c r="N1051" s="30" t="str">
        <f>_xlfn.XLOOKUP(Table7[[#This Row],[Merged Customer ID]],Table6_20[Merged Customer ID],Table6_20[Hospital tier])</f>
        <v>tier - 3</v>
      </c>
      <c r="O1051" s="30" t="str">
        <f>_xlfn.XLOOKUP(Table7[[#This Row],[Merged Customer ID]],Table6_20[Merged Customer ID],Table6_20[City tier])</f>
        <v>tier - 3</v>
      </c>
      <c r="P1051" s="30" t="str">
        <f>_xlfn.XLOOKUP(Table7[[#This Row],[Merged Customer ID]],Table6_20[Merged Customer ID],Table6_20[State ID])</f>
        <v>R1013</v>
      </c>
      <c r="Q1051" s="36">
        <f>_xlfn.XLOOKUP(Table7[[#This Row],[Merged Customer ID]],Table6_20[Merged Customer ID],Table6_20[Age])</f>
        <v>50.62222222222222</v>
      </c>
    </row>
    <row r="1052" spans="1:17" x14ac:dyDescent="0.35">
      <c r="A1052" s="22" t="s">
        <v>1320</v>
      </c>
      <c r="B1052" s="22" t="str">
        <f>_xlfn.XLOOKUP(Table7[[#This Row],[Merged Customer ID]],Table2_1[Merged Customer ID],Table2_1[First Name])</f>
        <v>Yoo</v>
      </c>
      <c r="C1052" s="22">
        <f>_xlfn.XLOOKUP(Table7[[#This Row],[Merged Customer ID]],Table3__3_16[Customer ID],Table3__3_16[BMI])</f>
        <v>29.1</v>
      </c>
      <c r="D1052" s="22">
        <f>_xlfn.XLOOKUP(Table7[[#This Row],[Merged Customer ID]],Table3__3_16[Customer ID],Table3__3_16[HBA1C])</f>
        <v>5.64</v>
      </c>
      <c r="E1052" s="22" t="str">
        <f>_xlfn.XLOOKUP(Table7[[#This Row],[Merged Customer ID]],Table3__3_16[Customer ID],Table3__3_16[Heart Issues])</f>
        <v>Yes</v>
      </c>
      <c r="F1052" s="22" t="str">
        <f>_xlfn.XLOOKUP(Table7[[#This Row],[Merged Customer ID]],Table3__3_16[Customer ID],Table3__3_16[Any Transplants])</f>
        <v>No</v>
      </c>
      <c r="G1052" s="22" t="str">
        <f>_xlfn.XLOOKUP(Table7[[#This Row],[Merged Customer ID]],Table3__3_16[Customer ID],Table3__3_16[Cancer history])</f>
        <v>No</v>
      </c>
      <c r="H1052" s="22">
        <f>_xlfn.XLOOKUP(Table7[[#This Row],[Merged Customer ID]],Table3__3_16[Customer ID],Table3__3_16[NumberOfMajorSurgeries])</f>
        <v>0</v>
      </c>
      <c r="I1052" s="22" t="str">
        <f>_xlfn.XLOOKUP(Table7[[#This Row],[Merged Customer ID]],Table3__3_16[Customer ID],Table3__3_16[smoker])</f>
        <v>No</v>
      </c>
      <c r="J1052" s="22" t="str">
        <f>_xlfn.XLOOKUP(Table7[[#This Row],[Merged Customer ID]],Table3__3_16[Customer ID],Table3__3_16[Weight Status])</f>
        <v>Overweight</v>
      </c>
      <c r="K1052" s="22" t="str">
        <f>_xlfn.XLOOKUP(Table7[[#This Row],[Merged Customer ID]],Table3__3_16[Customer ID],Table3__3_16[Sugar Status])</f>
        <v>Normal</v>
      </c>
      <c r="L1052" s="25">
        <f>_xlfn.XLOOKUP(Table7[[#This Row],[Merged Customer ID]],Table6_20[Merged Customer ID],Table6_20[Date of Birth])</f>
        <v>28033</v>
      </c>
      <c r="M1052" s="29">
        <f>_xlfn.XLOOKUP(Table7[[#This Row],[Merged Customer ID]],Table6_20[Merged Customer ID],Table6_20[charges],"0",0)</f>
        <v>10698.38</v>
      </c>
      <c r="N1052" s="29" t="str">
        <f>_xlfn.XLOOKUP(Table7[[#This Row],[Merged Customer ID]],Table6_20[Merged Customer ID],Table6_20[Hospital tier])</f>
        <v>tier - 3</v>
      </c>
      <c r="O1052" s="29" t="str">
        <f>_xlfn.XLOOKUP(Table7[[#This Row],[Merged Customer ID]],Table6_20[Merged Customer ID],Table6_20[City tier])</f>
        <v>tier - 1</v>
      </c>
      <c r="P1052" s="29" t="str">
        <f>_xlfn.XLOOKUP(Table7[[#This Row],[Merged Customer ID]],Table6_20[Merged Customer ID],Table6_20[State ID])</f>
        <v>R1025</v>
      </c>
      <c r="Q1052" s="35">
        <f>_xlfn.XLOOKUP(Table7[[#This Row],[Merged Customer ID]],Table6_20[Merged Customer ID],Table6_20[Age])</f>
        <v>46.68888888888889</v>
      </c>
    </row>
    <row r="1053" spans="1:17" x14ac:dyDescent="0.35">
      <c r="A1053" s="23" t="s">
        <v>1319</v>
      </c>
      <c r="B1053" s="23" t="str">
        <f>_xlfn.XLOOKUP(Table7[[#This Row],[Merged Customer ID]],Table2_1[Merged Customer ID],Table2_1[First Name])</f>
        <v>Rand</v>
      </c>
      <c r="C1053" s="23">
        <f>_xlfn.XLOOKUP(Table7[[#This Row],[Merged Customer ID]],Table3__3_16[Customer ID],Table3__3_16[BMI])</f>
        <v>30.22</v>
      </c>
      <c r="D1053" s="23">
        <f>_xlfn.XLOOKUP(Table7[[#This Row],[Merged Customer ID]],Table3__3_16[Customer ID],Table3__3_16[HBA1C])</f>
        <v>4.6500000000000004</v>
      </c>
      <c r="E1053" s="22" t="str">
        <f>_xlfn.XLOOKUP(Table7[[#This Row],[Merged Customer ID]],Table3__3_16[Customer ID],Table3__3_16[Heart Issues])</f>
        <v>No</v>
      </c>
      <c r="F1053" s="23" t="str">
        <f>_xlfn.XLOOKUP(Table7[[#This Row],[Merged Customer ID]],Table3__3_16[Customer ID],Table3__3_16[Any Transplants])</f>
        <v>No</v>
      </c>
      <c r="G1053" s="23" t="str">
        <f>_xlfn.XLOOKUP(Table7[[#This Row],[Merged Customer ID]],Table3__3_16[Customer ID],Table3__3_16[Cancer history])</f>
        <v>No</v>
      </c>
      <c r="H1053" s="23">
        <f>_xlfn.XLOOKUP(Table7[[#This Row],[Merged Customer ID]],Table3__3_16[Customer ID],Table3__3_16[NumberOfMajorSurgeries])</f>
        <v>0</v>
      </c>
      <c r="I1053" s="23" t="str">
        <f>_xlfn.XLOOKUP(Table7[[#This Row],[Merged Customer ID]],Table3__3_16[Customer ID],Table3__3_16[smoker])</f>
        <v>No</v>
      </c>
      <c r="J1053" s="23" t="str">
        <f>_xlfn.XLOOKUP(Table7[[#This Row],[Merged Customer ID]],Table3__3_16[Customer ID],Table3__3_16[Weight Status])</f>
        <v>Obesity</v>
      </c>
      <c r="K1053" s="23" t="str">
        <f>_xlfn.XLOOKUP(Table7[[#This Row],[Merged Customer ID]],Table3__3_16[Customer ID],Table3__3_16[Sugar Status])</f>
        <v>Normal</v>
      </c>
      <c r="L1053" s="26">
        <f>_xlfn.XLOOKUP(Table7[[#This Row],[Merged Customer ID]],Table6_20[Merged Customer ID],Table6_20[Date of Birth])</f>
        <v>28339</v>
      </c>
      <c r="M1053" s="30">
        <f>_xlfn.XLOOKUP(Table7[[#This Row],[Merged Customer ID]],Table6_20[Merged Customer ID],Table6_20[charges],"0",0)</f>
        <v>10690.11</v>
      </c>
      <c r="N1053" s="30" t="str">
        <f>_xlfn.XLOOKUP(Table7[[#This Row],[Merged Customer ID]],Table6_20[Merged Customer ID],Table6_20[Hospital tier])</f>
        <v>tier - 3</v>
      </c>
      <c r="O1053" s="30" t="str">
        <f>_xlfn.XLOOKUP(Table7[[#This Row],[Merged Customer ID]],Table6_20[Merged Customer ID],Table6_20[City tier])</f>
        <v>tier - 2</v>
      </c>
      <c r="P1053" s="30" t="str">
        <f>_xlfn.XLOOKUP(Table7[[#This Row],[Merged Customer ID]],Table6_20[Merged Customer ID],Table6_20[State ID])</f>
        <v>R1021</v>
      </c>
      <c r="Q1053" s="36">
        <f>_xlfn.XLOOKUP(Table7[[#This Row],[Merged Customer ID]],Table6_20[Merged Customer ID],Table6_20[Age])</f>
        <v>45.85</v>
      </c>
    </row>
    <row r="1054" spans="1:17" x14ac:dyDescent="0.35">
      <c r="A1054" s="22" t="s">
        <v>1318</v>
      </c>
      <c r="B1054" s="22" t="str">
        <f>_xlfn.XLOOKUP(Table7[[#This Row],[Merged Customer ID]],Table2_1[Merged Customer ID],Table2_1[First Name])</f>
        <v>Wolfe</v>
      </c>
      <c r="C1054" s="22">
        <f>_xlfn.XLOOKUP(Table7[[#This Row],[Merged Customer ID]],Table3__3_16[Customer ID],Table3__3_16[BMI])</f>
        <v>24.29</v>
      </c>
      <c r="D1054" s="22">
        <f>_xlfn.XLOOKUP(Table7[[#This Row],[Merged Customer ID]],Table3__3_16[Customer ID],Table3__3_16[HBA1C])</f>
        <v>9.0500000000000007</v>
      </c>
      <c r="E1054" s="22" t="str">
        <f>_xlfn.XLOOKUP(Table7[[#This Row],[Merged Customer ID]],Table3__3_16[Customer ID],Table3__3_16[Heart Issues])</f>
        <v>No</v>
      </c>
      <c r="F1054" s="22" t="str">
        <f>_xlfn.XLOOKUP(Table7[[#This Row],[Merged Customer ID]],Table3__3_16[Customer ID],Table3__3_16[Any Transplants])</f>
        <v>No</v>
      </c>
      <c r="G1054" s="22" t="str">
        <f>_xlfn.XLOOKUP(Table7[[#This Row],[Merged Customer ID]],Table3__3_16[Customer ID],Table3__3_16[Cancer history])</f>
        <v>No</v>
      </c>
      <c r="H1054" s="22">
        <f>_xlfn.XLOOKUP(Table7[[#This Row],[Merged Customer ID]],Table3__3_16[Customer ID],Table3__3_16[NumberOfMajorSurgeries])</f>
        <v>0</v>
      </c>
      <c r="I1054" s="22" t="str">
        <f>_xlfn.XLOOKUP(Table7[[#This Row],[Merged Customer ID]],Table3__3_16[Customer ID],Table3__3_16[smoker])</f>
        <v>No</v>
      </c>
      <c r="J1054" s="22" t="str">
        <f>_xlfn.XLOOKUP(Table7[[#This Row],[Merged Customer ID]],Table3__3_16[Customer ID],Table3__3_16[Weight Status])</f>
        <v>Normal Weight</v>
      </c>
      <c r="K1054" s="22" t="str">
        <f>_xlfn.XLOOKUP(Table7[[#This Row],[Merged Customer ID]],Table3__3_16[Customer ID],Table3__3_16[Sugar Status])</f>
        <v>Diabetes</v>
      </c>
      <c r="L1054" s="25">
        <f>_xlfn.XLOOKUP(Table7[[#This Row],[Merged Customer ID]],Table6_20[Merged Customer ID],Table6_20[Date of Birth])</f>
        <v>22896</v>
      </c>
      <c r="M1054" s="29">
        <f>_xlfn.XLOOKUP(Table7[[#This Row],[Merged Customer ID]],Table6_20[Merged Customer ID],Table6_20[charges],"0",0)</f>
        <v>10676.83</v>
      </c>
      <c r="N1054" s="29" t="str">
        <f>_xlfn.XLOOKUP(Table7[[#This Row],[Merged Customer ID]],Table6_20[Merged Customer ID],Table6_20[Hospital tier])</f>
        <v>tier - 3</v>
      </c>
      <c r="O1054" s="29" t="str">
        <f>_xlfn.XLOOKUP(Table7[[#This Row],[Merged Customer ID]],Table6_20[Merged Customer ID],Table6_20[City tier])</f>
        <v>tier - 3</v>
      </c>
      <c r="P1054" s="29" t="str">
        <f>_xlfn.XLOOKUP(Table7[[#This Row],[Merged Customer ID]],Table6_20[Merged Customer ID],Table6_20[State ID])</f>
        <v>R1013</v>
      </c>
      <c r="Q1054" s="35">
        <f>_xlfn.XLOOKUP(Table7[[#This Row],[Merged Customer ID]],Table6_20[Merged Customer ID],Table6_20[Age])</f>
        <v>60.75277777777778</v>
      </c>
    </row>
    <row r="1055" spans="1:17" x14ac:dyDescent="0.35">
      <c r="A1055" s="23" t="s">
        <v>1317</v>
      </c>
      <c r="B1055" s="23" t="str">
        <f>_xlfn.XLOOKUP(Table7[[#This Row],[Merged Customer ID]],Table2_1[Merged Customer ID],Table2_1[First Name])</f>
        <v>Vance</v>
      </c>
      <c r="C1055" s="23">
        <f>_xlfn.XLOOKUP(Table7[[#This Row],[Merged Customer ID]],Table3__3_16[Customer ID],Table3__3_16[BMI])</f>
        <v>29.39</v>
      </c>
      <c r="D1055" s="23">
        <f>_xlfn.XLOOKUP(Table7[[#This Row],[Merged Customer ID]],Table3__3_16[Customer ID],Table3__3_16[HBA1C])</f>
        <v>4.5199999999999996</v>
      </c>
      <c r="E1055" s="22" t="str">
        <f>_xlfn.XLOOKUP(Table7[[#This Row],[Merged Customer ID]],Table3__3_16[Customer ID],Table3__3_16[Heart Issues])</f>
        <v>Yes</v>
      </c>
      <c r="F1055" s="23" t="str">
        <f>_xlfn.XLOOKUP(Table7[[#This Row],[Merged Customer ID]],Table3__3_16[Customer ID],Table3__3_16[Any Transplants])</f>
        <v>No</v>
      </c>
      <c r="G1055" s="23" t="str">
        <f>_xlfn.XLOOKUP(Table7[[#This Row],[Merged Customer ID]],Table3__3_16[Customer ID],Table3__3_16[Cancer history])</f>
        <v>No</v>
      </c>
      <c r="H1055" s="23">
        <f>_xlfn.XLOOKUP(Table7[[#This Row],[Merged Customer ID]],Table3__3_16[Customer ID],Table3__3_16[NumberOfMajorSurgeries])</f>
        <v>0</v>
      </c>
      <c r="I1055" s="23" t="str">
        <f>_xlfn.XLOOKUP(Table7[[#This Row],[Merged Customer ID]],Table3__3_16[Customer ID],Table3__3_16[smoker])</f>
        <v>No</v>
      </c>
      <c r="J1055" s="23" t="str">
        <f>_xlfn.XLOOKUP(Table7[[#This Row],[Merged Customer ID]],Table3__3_16[Customer ID],Table3__3_16[Weight Status])</f>
        <v>Overweight</v>
      </c>
      <c r="K1055" s="23" t="str">
        <f>_xlfn.XLOOKUP(Table7[[#This Row],[Merged Customer ID]],Table3__3_16[Customer ID],Table3__3_16[Sugar Status])</f>
        <v>Normal</v>
      </c>
      <c r="L1055" s="26">
        <f>_xlfn.XLOOKUP(Table7[[#This Row],[Merged Customer ID]],Table6_20[Merged Customer ID],Table6_20[Date of Birth])</f>
        <v>28086</v>
      </c>
      <c r="M1055" s="30">
        <f>_xlfn.XLOOKUP(Table7[[#This Row],[Merged Customer ID]],Table6_20[Merged Customer ID],Table6_20[charges],"0",0)</f>
        <v>10665.44</v>
      </c>
      <c r="N1055" s="30" t="str">
        <f>_xlfn.XLOOKUP(Table7[[#This Row],[Merged Customer ID]],Table6_20[Merged Customer ID],Table6_20[Hospital tier])</f>
        <v>tier - 3</v>
      </c>
      <c r="O1055" s="30" t="str">
        <f>_xlfn.XLOOKUP(Table7[[#This Row],[Merged Customer ID]],Table6_20[Merged Customer ID],Table6_20[City tier])</f>
        <v>tier - 2</v>
      </c>
      <c r="P1055" s="30" t="str">
        <f>_xlfn.XLOOKUP(Table7[[#This Row],[Merged Customer ID]],Table6_20[Merged Customer ID],Table6_20[State ID])</f>
        <v>R1021</v>
      </c>
      <c r="Q1055" s="36">
        <f>_xlfn.XLOOKUP(Table7[[#This Row],[Merged Customer ID]],Table6_20[Merged Customer ID],Table6_20[Age])</f>
        <v>46.544444444444444</v>
      </c>
    </row>
    <row r="1056" spans="1:17" x14ac:dyDescent="0.35">
      <c r="A1056" s="22" t="s">
        <v>1316</v>
      </c>
      <c r="B1056" s="22" t="str">
        <f>_xlfn.XLOOKUP(Table7[[#This Row],[Merged Customer ID]],Table2_1[Merged Customer ID],Table2_1[First Name])</f>
        <v>Burnett</v>
      </c>
      <c r="C1056" s="22">
        <f>_xlfn.XLOOKUP(Table7[[#This Row],[Merged Customer ID]],Table3__3_16[Customer ID],Table3__3_16[BMI])</f>
        <v>25.66</v>
      </c>
      <c r="D1056" s="22">
        <f>_xlfn.XLOOKUP(Table7[[#This Row],[Merged Customer ID]],Table3__3_16[Customer ID],Table3__3_16[HBA1C])</f>
        <v>4.62</v>
      </c>
      <c r="E1056" s="22" t="str">
        <f>_xlfn.XLOOKUP(Table7[[#This Row],[Merged Customer ID]],Table3__3_16[Customer ID],Table3__3_16[Heart Issues])</f>
        <v>Yes</v>
      </c>
      <c r="F1056" s="22" t="str">
        <f>_xlfn.XLOOKUP(Table7[[#This Row],[Merged Customer ID]],Table3__3_16[Customer ID],Table3__3_16[Any Transplants])</f>
        <v>No</v>
      </c>
      <c r="G1056" s="22" t="str">
        <f>_xlfn.XLOOKUP(Table7[[#This Row],[Merged Customer ID]],Table3__3_16[Customer ID],Table3__3_16[Cancer history])</f>
        <v>No</v>
      </c>
      <c r="H1056" s="22">
        <f>_xlfn.XLOOKUP(Table7[[#This Row],[Merged Customer ID]],Table3__3_16[Customer ID],Table3__3_16[NumberOfMajorSurgeries])</f>
        <v>1</v>
      </c>
      <c r="I1056" s="22" t="str">
        <f>_xlfn.XLOOKUP(Table7[[#This Row],[Merged Customer ID]],Table3__3_16[Customer ID],Table3__3_16[smoker])</f>
        <v>No</v>
      </c>
      <c r="J1056" s="22" t="str">
        <f>_xlfn.XLOOKUP(Table7[[#This Row],[Merged Customer ID]],Table3__3_16[Customer ID],Table3__3_16[Weight Status])</f>
        <v>Overweight</v>
      </c>
      <c r="K1056" s="22" t="str">
        <f>_xlfn.XLOOKUP(Table7[[#This Row],[Merged Customer ID]],Table3__3_16[Customer ID],Table3__3_16[Sugar Status])</f>
        <v>Normal</v>
      </c>
      <c r="L1056" s="25">
        <f>_xlfn.XLOOKUP(Table7[[#This Row],[Merged Customer ID]],Table6_20[Merged Customer ID],Table6_20[Date of Birth])</f>
        <v>23597</v>
      </c>
      <c r="M1056" s="29">
        <f>_xlfn.XLOOKUP(Table7[[#This Row],[Merged Customer ID]],Table6_20[Merged Customer ID],Table6_20[charges],"0",0)</f>
        <v>10627.81</v>
      </c>
      <c r="N1056" s="29" t="str">
        <f>_xlfn.XLOOKUP(Table7[[#This Row],[Merged Customer ID]],Table6_20[Merged Customer ID],Table6_20[Hospital tier])</f>
        <v>tier - 3</v>
      </c>
      <c r="O1056" s="29" t="str">
        <f>_xlfn.XLOOKUP(Table7[[#This Row],[Merged Customer ID]],Table6_20[Merged Customer ID],Table6_20[City tier])</f>
        <v>tier - 3</v>
      </c>
      <c r="P1056" s="29" t="str">
        <f>_xlfn.XLOOKUP(Table7[[#This Row],[Merged Customer ID]],Table6_20[Merged Customer ID],Table6_20[State ID])</f>
        <v>R1013</v>
      </c>
      <c r="Q1056" s="35">
        <f>_xlfn.XLOOKUP(Table7[[#This Row],[Merged Customer ID]],Table6_20[Merged Customer ID],Table6_20[Age])</f>
        <v>58.833333333333336</v>
      </c>
    </row>
    <row r="1057" spans="1:17" x14ac:dyDescent="0.35">
      <c r="A1057" s="23" t="s">
        <v>1315</v>
      </c>
      <c r="B1057" s="23" t="str">
        <f>_xlfn.XLOOKUP(Table7[[#This Row],[Merged Customer ID]],Table2_1[Merged Customer ID],Table2_1[First Name])</f>
        <v>Clason</v>
      </c>
      <c r="C1057" s="23">
        <f>_xlfn.XLOOKUP(Table7[[#This Row],[Merged Customer ID]],Table3__3_16[Customer ID],Table3__3_16[BMI])</f>
        <v>39.11</v>
      </c>
      <c r="D1057" s="23">
        <f>_xlfn.XLOOKUP(Table7[[#This Row],[Merged Customer ID]],Table3__3_16[Customer ID],Table3__3_16[HBA1C])</f>
        <v>5.87</v>
      </c>
      <c r="E1057" s="22" t="str">
        <f>_xlfn.XLOOKUP(Table7[[#This Row],[Merged Customer ID]],Table3__3_16[Customer ID],Table3__3_16[Heart Issues])</f>
        <v>No</v>
      </c>
      <c r="F1057" s="23" t="str">
        <f>_xlfn.XLOOKUP(Table7[[#This Row],[Merged Customer ID]],Table3__3_16[Customer ID],Table3__3_16[Any Transplants])</f>
        <v>No</v>
      </c>
      <c r="G1057" s="23" t="str">
        <f>_xlfn.XLOOKUP(Table7[[#This Row],[Merged Customer ID]],Table3__3_16[Customer ID],Table3__3_16[Cancer history])</f>
        <v>No</v>
      </c>
      <c r="H1057" s="23">
        <f>_xlfn.XLOOKUP(Table7[[#This Row],[Merged Customer ID]],Table3__3_16[Customer ID],Table3__3_16[NumberOfMajorSurgeries])</f>
        <v>0</v>
      </c>
      <c r="I1057" s="23" t="str">
        <f>_xlfn.XLOOKUP(Table7[[#This Row],[Merged Customer ID]],Table3__3_16[Customer ID],Table3__3_16[smoker])</f>
        <v>No</v>
      </c>
      <c r="J1057" s="23" t="str">
        <f>_xlfn.XLOOKUP(Table7[[#This Row],[Merged Customer ID]],Table3__3_16[Customer ID],Table3__3_16[Weight Status])</f>
        <v>Obesity</v>
      </c>
      <c r="K1057" s="23" t="str">
        <f>_xlfn.XLOOKUP(Table7[[#This Row],[Merged Customer ID]],Table3__3_16[Customer ID],Table3__3_16[Sugar Status])</f>
        <v>Prediabetes</v>
      </c>
      <c r="L1057" s="26">
        <f>_xlfn.XLOOKUP(Table7[[#This Row],[Merged Customer ID]],Table6_20[Merged Customer ID],Table6_20[Date of Birth])</f>
        <v>33060</v>
      </c>
      <c r="M1057" s="30">
        <f>_xlfn.XLOOKUP(Table7[[#This Row],[Merged Customer ID]],Table6_20[Merged Customer ID],Table6_20[charges],"0",0)</f>
        <v>10620.26</v>
      </c>
      <c r="N1057" s="30" t="str">
        <f>_xlfn.XLOOKUP(Table7[[#This Row],[Merged Customer ID]],Table6_20[Merged Customer ID],Table6_20[Hospital tier])</f>
        <v>tier - 3</v>
      </c>
      <c r="O1057" s="30" t="str">
        <f>_xlfn.XLOOKUP(Table7[[#This Row],[Merged Customer ID]],Table6_20[Merged Customer ID],Table6_20[City tier])</f>
        <v>tier - 3</v>
      </c>
      <c r="P1057" s="30" t="str">
        <f>_xlfn.XLOOKUP(Table7[[#This Row],[Merged Customer ID]],Table6_20[Merged Customer ID],Table6_20[State ID])</f>
        <v>R1012</v>
      </c>
      <c r="Q1057" s="36">
        <f>_xlfn.XLOOKUP(Table7[[#This Row],[Merged Customer ID]],Table6_20[Merged Customer ID],Table6_20[Age])</f>
        <v>32.922222222222224</v>
      </c>
    </row>
    <row r="1058" spans="1:17" x14ac:dyDescent="0.35">
      <c r="A1058" s="22" t="s">
        <v>1314</v>
      </c>
      <c r="B1058" s="22" t="str">
        <f>_xlfn.XLOOKUP(Table7[[#This Row],[Merged Customer ID]],Table2_1[Merged Customer ID],Table2_1[First Name])</f>
        <v>Donnelly</v>
      </c>
      <c r="C1058" s="22">
        <f>_xlfn.XLOOKUP(Table7[[#This Row],[Merged Customer ID]],Table3__3_16[Customer ID],Table3__3_16[BMI])</f>
        <v>43.78</v>
      </c>
      <c r="D1058" s="22">
        <f>_xlfn.XLOOKUP(Table7[[#This Row],[Merged Customer ID]],Table3__3_16[Customer ID],Table3__3_16[HBA1C])</f>
        <v>5.71</v>
      </c>
      <c r="E1058" s="22" t="str">
        <f>_xlfn.XLOOKUP(Table7[[#This Row],[Merged Customer ID]],Table3__3_16[Customer ID],Table3__3_16[Heart Issues])</f>
        <v>No</v>
      </c>
      <c r="F1058" s="22" t="str">
        <f>_xlfn.XLOOKUP(Table7[[#This Row],[Merged Customer ID]],Table3__3_16[Customer ID],Table3__3_16[Any Transplants])</f>
        <v>No</v>
      </c>
      <c r="G1058" s="22" t="str">
        <f>_xlfn.XLOOKUP(Table7[[#This Row],[Merged Customer ID]],Table3__3_16[Customer ID],Table3__3_16[Cancer history])</f>
        <v>No</v>
      </c>
      <c r="H1058" s="22">
        <f>_xlfn.XLOOKUP(Table7[[#This Row],[Merged Customer ID]],Table3__3_16[Customer ID],Table3__3_16[NumberOfMajorSurgeries])</f>
        <v>1</v>
      </c>
      <c r="I1058" s="22" t="str">
        <f>_xlfn.XLOOKUP(Table7[[#This Row],[Merged Customer ID]],Table3__3_16[Customer ID],Table3__3_16[smoker])</f>
        <v>No</v>
      </c>
      <c r="J1058" s="22" t="str">
        <f>_xlfn.XLOOKUP(Table7[[#This Row],[Merged Customer ID]],Table3__3_16[Customer ID],Table3__3_16[Weight Status])</f>
        <v>Obesity</v>
      </c>
      <c r="K1058" s="22" t="str">
        <f>_xlfn.XLOOKUP(Table7[[#This Row],[Merged Customer ID]],Table3__3_16[Customer ID],Table3__3_16[Sugar Status])</f>
        <v>Prediabetes</v>
      </c>
      <c r="L1058" s="25">
        <f>_xlfn.XLOOKUP(Table7[[#This Row],[Merged Customer ID]],Table6_20[Merged Customer ID],Table6_20[Date of Birth])</f>
        <v>33808</v>
      </c>
      <c r="M1058" s="29">
        <f>_xlfn.XLOOKUP(Table7[[#This Row],[Merged Customer ID]],Table6_20[Merged Customer ID],Table6_20[charges],"0",0)</f>
        <v>10617.04</v>
      </c>
      <c r="N1058" s="29" t="str">
        <f>_xlfn.XLOOKUP(Table7[[#This Row],[Merged Customer ID]],Table6_20[Merged Customer ID],Table6_20[Hospital tier])</f>
        <v>tier - 3</v>
      </c>
      <c r="O1058" s="29" t="str">
        <f>_xlfn.XLOOKUP(Table7[[#This Row],[Merged Customer ID]],Table6_20[Merged Customer ID],Table6_20[City tier])</f>
        <v>tier - 3</v>
      </c>
      <c r="P1058" s="29" t="str">
        <f>_xlfn.XLOOKUP(Table7[[#This Row],[Merged Customer ID]],Table6_20[Merged Customer ID],Table6_20[State ID])</f>
        <v>R1026</v>
      </c>
      <c r="Q1058" s="35">
        <f>_xlfn.XLOOKUP(Table7[[#This Row],[Merged Customer ID]],Table6_20[Merged Customer ID],Table6_20[Age])</f>
        <v>30.875</v>
      </c>
    </row>
    <row r="1059" spans="1:17" x14ac:dyDescent="0.35">
      <c r="A1059" s="23" t="s">
        <v>1313</v>
      </c>
      <c r="B1059" s="23" t="str">
        <f>_xlfn.XLOOKUP(Table7[[#This Row],[Merged Customer ID]],Table2_1[Merged Customer ID],Table2_1[First Name])</f>
        <v>Pietz</v>
      </c>
      <c r="C1059" s="23">
        <f>_xlfn.XLOOKUP(Table7[[#This Row],[Merged Customer ID]],Table3__3_16[Customer ID],Table3__3_16[BMI])</f>
        <v>24.35</v>
      </c>
      <c r="D1059" s="23">
        <f>_xlfn.XLOOKUP(Table7[[#This Row],[Merged Customer ID]],Table3__3_16[Customer ID],Table3__3_16[HBA1C])</f>
        <v>9.08</v>
      </c>
      <c r="E1059" s="22" t="str">
        <f>_xlfn.XLOOKUP(Table7[[#This Row],[Merged Customer ID]],Table3__3_16[Customer ID],Table3__3_16[Heart Issues])</f>
        <v>No</v>
      </c>
      <c r="F1059" s="23" t="str">
        <f>_xlfn.XLOOKUP(Table7[[#This Row],[Merged Customer ID]],Table3__3_16[Customer ID],Table3__3_16[Any Transplants])</f>
        <v>No</v>
      </c>
      <c r="G1059" s="23" t="str">
        <f>_xlfn.XLOOKUP(Table7[[#This Row],[Merged Customer ID]],Table3__3_16[Customer ID],Table3__3_16[Cancer history])</f>
        <v>No</v>
      </c>
      <c r="H1059" s="23">
        <f>_xlfn.XLOOKUP(Table7[[#This Row],[Merged Customer ID]],Table3__3_16[Customer ID],Table3__3_16[NumberOfMajorSurgeries])</f>
        <v>0</v>
      </c>
      <c r="I1059" s="23" t="str">
        <f>_xlfn.XLOOKUP(Table7[[#This Row],[Merged Customer ID]],Table3__3_16[Customer ID],Table3__3_16[smoker])</f>
        <v>No</v>
      </c>
      <c r="J1059" s="23" t="str">
        <f>_xlfn.XLOOKUP(Table7[[#This Row],[Merged Customer ID]],Table3__3_16[Customer ID],Table3__3_16[Weight Status])</f>
        <v>Normal Weight</v>
      </c>
      <c r="K1059" s="23" t="str">
        <f>_xlfn.XLOOKUP(Table7[[#This Row],[Merged Customer ID]],Table3__3_16[Customer ID],Table3__3_16[Sugar Status])</f>
        <v>Diabetes</v>
      </c>
      <c r="L1059" s="26">
        <f>_xlfn.XLOOKUP(Table7[[#This Row],[Merged Customer ID]],Table6_20[Merged Customer ID],Table6_20[Date of Birth])</f>
        <v>23920</v>
      </c>
      <c r="M1059" s="30">
        <f>_xlfn.XLOOKUP(Table7[[#This Row],[Merged Customer ID]],Table6_20[Merged Customer ID],Table6_20[charges],"0",0)</f>
        <v>10608.67</v>
      </c>
      <c r="N1059" s="30" t="str">
        <f>_xlfn.XLOOKUP(Table7[[#This Row],[Merged Customer ID]],Table6_20[Merged Customer ID],Table6_20[Hospital tier])</f>
        <v>tier - 3</v>
      </c>
      <c r="O1059" s="30" t="str">
        <f>_xlfn.XLOOKUP(Table7[[#This Row],[Merged Customer ID]],Table6_20[Merged Customer ID],Table6_20[City tier])</f>
        <v>tier - 3</v>
      </c>
      <c r="P1059" s="30" t="str">
        <f>_xlfn.XLOOKUP(Table7[[#This Row],[Merged Customer ID]],Table6_20[Merged Customer ID],Table6_20[State ID])</f>
        <v>R1012</v>
      </c>
      <c r="Q1059" s="36">
        <f>_xlfn.XLOOKUP(Table7[[#This Row],[Merged Customer ID]],Table6_20[Merged Customer ID],Table6_20[Age])</f>
        <v>57.947222222222223</v>
      </c>
    </row>
    <row r="1060" spans="1:17" x14ac:dyDescent="0.35">
      <c r="A1060" s="22" t="s">
        <v>1312</v>
      </c>
      <c r="B1060" s="22" t="str">
        <f>_xlfn.XLOOKUP(Table7[[#This Row],[Merged Customer ID]],Table2_1[Merged Customer ID],Table2_1[First Name])</f>
        <v>Tegenkamp</v>
      </c>
      <c r="C1060" s="22">
        <f>_xlfn.XLOOKUP(Table7[[#This Row],[Merged Customer ID]],Table3__3_16[Customer ID],Table3__3_16[BMI])</f>
        <v>40.299999999999997</v>
      </c>
      <c r="D1060" s="22">
        <f>_xlfn.XLOOKUP(Table7[[#This Row],[Merged Customer ID]],Table3__3_16[Customer ID],Table3__3_16[HBA1C])</f>
        <v>5.3</v>
      </c>
      <c r="E1060" s="22" t="str">
        <f>_xlfn.XLOOKUP(Table7[[#This Row],[Merged Customer ID]],Table3__3_16[Customer ID],Table3__3_16[Heart Issues])</f>
        <v>Yes</v>
      </c>
      <c r="F1060" s="22" t="str">
        <f>_xlfn.XLOOKUP(Table7[[#This Row],[Merged Customer ID]],Table3__3_16[Customer ID],Table3__3_16[Any Transplants])</f>
        <v>No</v>
      </c>
      <c r="G1060" s="22" t="str">
        <f>_xlfn.XLOOKUP(Table7[[#This Row],[Merged Customer ID]],Table3__3_16[Customer ID],Table3__3_16[Cancer history])</f>
        <v>No</v>
      </c>
      <c r="H1060" s="22">
        <f>_xlfn.XLOOKUP(Table7[[#This Row],[Merged Customer ID]],Table3__3_16[Customer ID],Table3__3_16[NumberOfMajorSurgeries])</f>
        <v>2</v>
      </c>
      <c r="I1060" s="22" t="str">
        <f>_xlfn.XLOOKUP(Table7[[#This Row],[Merged Customer ID]],Table3__3_16[Customer ID],Table3__3_16[smoker])</f>
        <v>No</v>
      </c>
      <c r="J1060" s="22" t="str">
        <f>_xlfn.XLOOKUP(Table7[[#This Row],[Merged Customer ID]],Table3__3_16[Customer ID],Table3__3_16[Weight Status])</f>
        <v>Obesity</v>
      </c>
      <c r="K1060" s="22" t="str">
        <f>_xlfn.XLOOKUP(Table7[[#This Row],[Merged Customer ID]],Table3__3_16[Customer ID],Table3__3_16[Sugar Status])</f>
        <v>Normal</v>
      </c>
      <c r="L1060" s="25">
        <f>_xlfn.XLOOKUP(Table7[[#This Row],[Merged Customer ID]],Table6_20[Merged Customer ID],Table6_20[Date of Birth])</f>
        <v>24290</v>
      </c>
      <c r="M1060" s="29">
        <f>_xlfn.XLOOKUP(Table7[[#This Row],[Merged Customer ID]],Table6_20[Merged Customer ID],Table6_20[charges],"0",0)</f>
        <v>10602.39</v>
      </c>
      <c r="N1060" s="29" t="str">
        <f>_xlfn.XLOOKUP(Table7[[#This Row],[Merged Customer ID]],Table6_20[Merged Customer ID],Table6_20[Hospital tier])</f>
        <v>tier - 3</v>
      </c>
      <c r="O1060" s="29" t="str">
        <f>_xlfn.XLOOKUP(Table7[[#This Row],[Merged Customer ID]],Table6_20[Merged Customer ID],Table6_20[City tier])</f>
        <v>tier - 3</v>
      </c>
      <c r="P1060" s="29" t="str">
        <f>_xlfn.XLOOKUP(Table7[[#This Row],[Merged Customer ID]],Table6_20[Merged Customer ID],Table6_20[State ID])</f>
        <v>R1011</v>
      </c>
      <c r="Q1060" s="35">
        <f>_xlfn.XLOOKUP(Table7[[#This Row],[Merged Customer ID]],Table6_20[Merged Customer ID],Table6_20[Age])</f>
        <v>56.93333333333333</v>
      </c>
    </row>
    <row r="1061" spans="1:17" x14ac:dyDescent="0.35">
      <c r="A1061" s="23" t="s">
        <v>1311</v>
      </c>
      <c r="B1061" s="23" t="str">
        <f>_xlfn.XLOOKUP(Table7[[#This Row],[Merged Customer ID]],Table2_1[Merged Customer ID],Table2_1[First Name])</f>
        <v>Dover</v>
      </c>
      <c r="C1061" s="23">
        <f>_xlfn.XLOOKUP(Table7[[#This Row],[Merged Customer ID]],Table3__3_16[Customer ID],Table3__3_16[BMI])</f>
        <v>32.774999999999999</v>
      </c>
      <c r="D1061" s="23">
        <f>_xlfn.XLOOKUP(Table7[[#This Row],[Merged Customer ID]],Table3__3_16[Customer ID],Table3__3_16[HBA1C])</f>
        <v>11.76</v>
      </c>
      <c r="E1061" s="22" t="str">
        <f>_xlfn.XLOOKUP(Table7[[#This Row],[Merged Customer ID]],Table3__3_16[Customer ID],Table3__3_16[Heart Issues])</f>
        <v>Yes</v>
      </c>
      <c r="F1061" s="23" t="str">
        <f>_xlfn.XLOOKUP(Table7[[#This Row],[Merged Customer ID]],Table3__3_16[Customer ID],Table3__3_16[Any Transplants])</f>
        <v>No</v>
      </c>
      <c r="G1061" s="23" t="str">
        <f>_xlfn.XLOOKUP(Table7[[#This Row],[Merged Customer ID]],Table3__3_16[Customer ID],Table3__3_16[Cancer history])</f>
        <v>No</v>
      </c>
      <c r="H1061" s="23">
        <f>_xlfn.XLOOKUP(Table7[[#This Row],[Merged Customer ID]],Table3__3_16[Customer ID],Table3__3_16[NumberOfMajorSurgeries])</f>
        <v>0</v>
      </c>
      <c r="I1061" s="23" t="str">
        <f>_xlfn.XLOOKUP(Table7[[#This Row],[Merged Customer ID]],Table3__3_16[Customer ID],Table3__3_16[smoker])</f>
        <v>No</v>
      </c>
      <c r="J1061" s="23" t="str">
        <f>_xlfn.XLOOKUP(Table7[[#This Row],[Merged Customer ID]],Table3__3_16[Customer ID],Table3__3_16[Weight Status])</f>
        <v>Obesity</v>
      </c>
      <c r="K1061" s="23" t="str">
        <f>_xlfn.XLOOKUP(Table7[[#This Row],[Merged Customer ID]],Table3__3_16[Customer ID],Table3__3_16[Sugar Status])</f>
        <v>Diabetes</v>
      </c>
      <c r="L1061" s="26">
        <f>_xlfn.XLOOKUP(Table7[[#This Row],[Merged Customer ID]],Table6_20[Merged Customer ID],Table6_20[Date of Birth])</f>
        <v>24646</v>
      </c>
      <c r="M1061" s="30">
        <f>_xlfn.XLOOKUP(Table7[[#This Row],[Merged Customer ID]],Table6_20[Merged Customer ID],Table6_20[charges],"0",0)</f>
        <v>10601.63</v>
      </c>
      <c r="N1061" s="30" t="str">
        <f>_xlfn.XLOOKUP(Table7[[#This Row],[Merged Customer ID]],Table6_20[Merged Customer ID],Table6_20[Hospital tier])</f>
        <v>tier - 3</v>
      </c>
      <c r="O1061" s="30" t="str">
        <f>_xlfn.XLOOKUP(Table7[[#This Row],[Merged Customer ID]],Table6_20[Merged Customer ID],Table6_20[City tier])</f>
        <v>tier - 2</v>
      </c>
      <c r="P1061" s="30" t="str">
        <f>_xlfn.XLOOKUP(Table7[[#This Row],[Merged Customer ID]],Table6_20[Merged Customer ID],Table6_20[State ID])</f>
        <v>R1012</v>
      </c>
      <c r="Q1061" s="36">
        <f>_xlfn.XLOOKUP(Table7[[#This Row],[Merged Customer ID]],Table6_20[Merged Customer ID],Table6_20[Age])</f>
        <v>55.958333333333336</v>
      </c>
    </row>
    <row r="1062" spans="1:17" x14ac:dyDescent="0.35">
      <c r="A1062" s="22" t="s">
        <v>1310</v>
      </c>
      <c r="B1062" s="22" t="str">
        <f>_xlfn.XLOOKUP(Table7[[#This Row],[Merged Customer ID]],Table2_1[Merged Customer ID],Table2_1[First Name])</f>
        <v>Dockemeyer</v>
      </c>
      <c r="C1062" s="22">
        <f>_xlfn.XLOOKUP(Table7[[#This Row],[Merged Customer ID]],Table3__3_16[Customer ID],Table3__3_16[BMI])</f>
        <v>39.6</v>
      </c>
      <c r="D1062" s="22">
        <f>_xlfn.XLOOKUP(Table7[[#This Row],[Merged Customer ID]],Table3__3_16[Customer ID],Table3__3_16[HBA1C])</f>
        <v>5.1100000000000003</v>
      </c>
      <c r="E1062" s="22" t="str">
        <f>_xlfn.XLOOKUP(Table7[[#This Row],[Merged Customer ID]],Table3__3_16[Customer ID],Table3__3_16[Heart Issues])</f>
        <v>Yes</v>
      </c>
      <c r="F1062" s="22" t="str">
        <f>_xlfn.XLOOKUP(Table7[[#This Row],[Merged Customer ID]],Table3__3_16[Customer ID],Table3__3_16[Any Transplants])</f>
        <v>No</v>
      </c>
      <c r="G1062" s="22" t="str">
        <f>_xlfn.XLOOKUP(Table7[[#This Row],[Merged Customer ID]],Table3__3_16[Customer ID],Table3__3_16[Cancer history])</f>
        <v>No</v>
      </c>
      <c r="H1062" s="22">
        <f>_xlfn.XLOOKUP(Table7[[#This Row],[Merged Customer ID]],Table3__3_16[Customer ID],Table3__3_16[NumberOfMajorSurgeries])</f>
        <v>2</v>
      </c>
      <c r="I1062" s="22" t="str">
        <f>_xlfn.XLOOKUP(Table7[[#This Row],[Merged Customer ID]],Table3__3_16[Customer ID],Table3__3_16[smoker])</f>
        <v>No</v>
      </c>
      <c r="J1062" s="22" t="str">
        <f>_xlfn.XLOOKUP(Table7[[#This Row],[Merged Customer ID]],Table3__3_16[Customer ID],Table3__3_16[Weight Status])</f>
        <v>Obesity</v>
      </c>
      <c r="K1062" s="22" t="str">
        <f>_xlfn.XLOOKUP(Table7[[#This Row],[Merged Customer ID]],Table3__3_16[Customer ID],Table3__3_16[Sugar Status])</f>
        <v>Normal</v>
      </c>
      <c r="L1062" s="25">
        <f>_xlfn.XLOOKUP(Table7[[#This Row],[Merged Customer ID]],Table6_20[Merged Customer ID],Table6_20[Date of Birth])</f>
        <v>24308</v>
      </c>
      <c r="M1062" s="29">
        <f>_xlfn.XLOOKUP(Table7[[#This Row],[Merged Customer ID]],Table6_20[Merged Customer ID],Table6_20[charges],"0",0)</f>
        <v>10601.41</v>
      </c>
      <c r="N1062" s="29" t="str">
        <f>_xlfn.XLOOKUP(Table7[[#This Row],[Merged Customer ID]],Table6_20[Merged Customer ID],Table6_20[Hospital tier])</f>
        <v>tier - 3</v>
      </c>
      <c r="O1062" s="29" t="str">
        <f>_xlfn.XLOOKUP(Table7[[#This Row],[Merged Customer ID]],Table6_20[Merged Customer ID],Table6_20[City tier])</f>
        <v>tier - 2</v>
      </c>
      <c r="P1062" s="29" t="str">
        <f>_xlfn.XLOOKUP(Table7[[#This Row],[Merged Customer ID]],Table6_20[Merged Customer ID],Table6_20[State ID])</f>
        <v>R1011</v>
      </c>
      <c r="Q1062" s="35">
        <f>_xlfn.XLOOKUP(Table7[[#This Row],[Merged Customer ID]],Table6_20[Merged Customer ID],Table6_20[Age])</f>
        <v>56.883333333333333</v>
      </c>
    </row>
    <row r="1063" spans="1:17" x14ac:dyDescent="0.35">
      <c r="A1063" s="23" t="s">
        <v>1309</v>
      </c>
      <c r="B1063" s="23" t="str">
        <f>_xlfn.XLOOKUP(Table7[[#This Row],[Merged Customer ID]],Table2_1[Merged Customer ID],Table2_1[First Name])</f>
        <v>Steele</v>
      </c>
      <c r="C1063" s="23">
        <f>_xlfn.XLOOKUP(Table7[[#This Row],[Merged Customer ID]],Table3__3_16[Customer ID],Table3__3_16[BMI])</f>
        <v>30.97</v>
      </c>
      <c r="D1063" s="23">
        <f>_xlfn.XLOOKUP(Table7[[#This Row],[Merged Customer ID]],Table3__3_16[Customer ID],Table3__3_16[HBA1C])</f>
        <v>5.54</v>
      </c>
      <c r="E1063" s="22" t="str">
        <f>_xlfn.XLOOKUP(Table7[[#This Row],[Merged Customer ID]],Table3__3_16[Customer ID],Table3__3_16[Heart Issues])</f>
        <v>No</v>
      </c>
      <c r="F1063" s="23" t="str">
        <f>_xlfn.XLOOKUP(Table7[[#This Row],[Merged Customer ID]],Table3__3_16[Customer ID],Table3__3_16[Any Transplants])</f>
        <v>No</v>
      </c>
      <c r="G1063" s="23" t="str">
        <f>_xlfn.XLOOKUP(Table7[[#This Row],[Merged Customer ID]],Table3__3_16[Customer ID],Table3__3_16[Cancer history])</f>
        <v>No</v>
      </c>
      <c r="H1063" s="23">
        <f>_xlfn.XLOOKUP(Table7[[#This Row],[Merged Customer ID]],Table3__3_16[Customer ID],Table3__3_16[NumberOfMajorSurgeries])</f>
        <v>2</v>
      </c>
      <c r="I1063" s="23" t="str">
        <f>_xlfn.XLOOKUP(Table7[[#This Row],[Merged Customer ID]],Table3__3_16[Customer ID],Table3__3_16[smoker])</f>
        <v>No</v>
      </c>
      <c r="J1063" s="23" t="str">
        <f>_xlfn.XLOOKUP(Table7[[#This Row],[Merged Customer ID]],Table3__3_16[Customer ID],Table3__3_16[Weight Status])</f>
        <v>Obesity</v>
      </c>
      <c r="K1063" s="23" t="str">
        <f>_xlfn.XLOOKUP(Table7[[#This Row],[Merged Customer ID]],Table3__3_16[Customer ID],Table3__3_16[Sugar Status])</f>
        <v>Normal</v>
      </c>
      <c r="L1063" s="26">
        <f>_xlfn.XLOOKUP(Table7[[#This Row],[Merged Customer ID]],Table6_20[Merged Customer ID],Table6_20[Date of Birth])</f>
        <v>26647</v>
      </c>
      <c r="M1063" s="30">
        <f>_xlfn.XLOOKUP(Table7[[#This Row],[Merged Customer ID]],Table6_20[Merged Customer ID],Table6_20[charges],"0",0)</f>
        <v>10600.55</v>
      </c>
      <c r="N1063" s="30" t="str">
        <f>_xlfn.XLOOKUP(Table7[[#This Row],[Merged Customer ID]],Table6_20[Merged Customer ID],Table6_20[Hospital tier])</f>
        <v>tier - 3</v>
      </c>
      <c r="O1063" s="30" t="str">
        <f>_xlfn.XLOOKUP(Table7[[#This Row],[Merged Customer ID]],Table6_20[Merged Customer ID],Table6_20[City tier])</f>
        <v>tier - 1</v>
      </c>
      <c r="P1063" s="30" t="str">
        <f>_xlfn.XLOOKUP(Table7[[#This Row],[Merged Customer ID]],Table6_20[Merged Customer ID],Table6_20[State ID])</f>
        <v>R1012</v>
      </c>
      <c r="Q1063" s="36">
        <f>_xlfn.XLOOKUP(Table7[[#This Row],[Merged Customer ID]],Table6_20[Merged Customer ID],Table6_20[Age])</f>
        <v>50.483333333333334</v>
      </c>
    </row>
    <row r="1064" spans="1:17" x14ac:dyDescent="0.35">
      <c r="A1064" s="22" t="s">
        <v>1308</v>
      </c>
      <c r="B1064" s="22" t="str">
        <f>_xlfn.XLOOKUP(Table7[[#This Row],[Merged Customer ID]],Table2_1[Merged Customer ID],Table2_1[First Name])</f>
        <v>Harel</v>
      </c>
      <c r="C1064" s="22">
        <f>_xlfn.XLOOKUP(Table7[[#This Row],[Merged Customer ID]],Table3__3_16[Customer ID],Table3__3_16[BMI])</f>
        <v>27.645</v>
      </c>
      <c r="D1064" s="22">
        <f>_xlfn.XLOOKUP(Table7[[#This Row],[Merged Customer ID]],Table3__3_16[Customer ID],Table3__3_16[HBA1C])</f>
        <v>8.8699999999999992</v>
      </c>
      <c r="E1064" s="22" t="str">
        <f>_xlfn.XLOOKUP(Table7[[#This Row],[Merged Customer ID]],Table3__3_16[Customer ID],Table3__3_16[Heart Issues])</f>
        <v>Yes</v>
      </c>
      <c r="F1064" s="22" t="str">
        <f>_xlfn.XLOOKUP(Table7[[#This Row],[Merged Customer ID]],Table3__3_16[Customer ID],Table3__3_16[Any Transplants])</f>
        <v>No</v>
      </c>
      <c r="G1064" s="22" t="str">
        <f>_xlfn.XLOOKUP(Table7[[#This Row],[Merged Customer ID]],Table3__3_16[Customer ID],Table3__3_16[Cancer history])</f>
        <v>No</v>
      </c>
      <c r="H1064" s="22">
        <f>_xlfn.XLOOKUP(Table7[[#This Row],[Merged Customer ID]],Table3__3_16[Customer ID],Table3__3_16[NumberOfMajorSurgeries])</f>
        <v>0</v>
      </c>
      <c r="I1064" s="22" t="str">
        <f>_xlfn.XLOOKUP(Table7[[#This Row],[Merged Customer ID]],Table3__3_16[Customer ID],Table3__3_16[smoker])</f>
        <v>No</v>
      </c>
      <c r="J1064" s="22" t="str">
        <f>_xlfn.XLOOKUP(Table7[[#This Row],[Merged Customer ID]],Table3__3_16[Customer ID],Table3__3_16[Weight Status])</f>
        <v>Overweight</v>
      </c>
      <c r="K1064" s="22" t="str">
        <f>_xlfn.XLOOKUP(Table7[[#This Row],[Merged Customer ID]],Table3__3_16[Customer ID],Table3__3_16[Sugar Status])</f>
        <v>Diabetes</v>
      </c>
      <c r="L1064" s="25">
        <f>_xlfn.XLOOKUP(Table7[[#This Row],[Merged Customer ID]],Table6_20[Merged Customer ID],Table6_20[Date of Birth])</f>
        <v>24805</v>
      </c>
      <c r="M1064" s="29">
        <f>_xlfn.XLOOKUP(Table7[[#This Row],[Merged Customer ID]],Table6_20[Merged Customer ID],Table6_20[charges],"0",0)</f>
        <v>10594.5</v>
      </c>
      <c r="N1064" s="29" t="str">
        <f>_xlfn.XLOOKUP(Table7[[#This Row],[Merged Customer ID]],Table6_20[Merged Customer ID],Table6_20[Hospital tier])</f>
        <v>tier - 3</v>
      </c>
      <c r="O1064" s="29" t="str">
        <f>_xlfn.XLOOKUP(Table7[[#This Row],[Merged Customer ID]],Table6_20[Merged Customer ID],Table6_20[City tier])</f>
        <v>tier - 1</v>
      </c>
      <c r="P1064" s="29" t="str">
        <f>_xlfn.XLOOKUP(Table7[[#This Row],[Merged Customer ID]],Table6_20[Merged Customer ID],Table6_20[State ID])</f>
        <v>R1012</v>
      </c>
      <c r="Q1064" s="35">
        <f>_xlfn.XLOOKUP(Table7[[#This Row],[Merged Customer ID]],Table6_20[Merged Customer ID],Table6_20[Age])</f>
        <v>55.524999999999999</v>
      </c>
    </row>
    <row r="1065" spans="1:17" x14ac:dyDescent="0.35">
      <c r="A1065" s="23" t="s">
        <v>1307</v>
      </c>
      <c r="B1065" s="23" t="str">
        <f>_xlfn.XLOOKUP(Table7[[#This Row],[Merged Customer ID]],Table2_1[Merged Customer ID],Table2_1[First Name])</f>
        <v>Aguila</v>
      </c>
      <c r="C1065" s="23">
        <f>_xlfn.XLOOKUP(Table7[[#This Row],[Merged Customer ID]],Table3__3_16[Customer ID],Table3__3_16[BMI])</f>
        <v>34.43</v>
      </c>
      <c r="D1065" s="23">
        <f>_xlfn.XLOOKUP(Table7[[#This Row],[Merged Customer ID]],Table3__3_16[Customer ID],Table3__3_16[HBA1C])</f>
        <v>5.96</v>
      </c>
      <c r="E1065" s="22" t="str">
        <f>_xlfn.XLOOKUP(Table7[[#This Row],[Merged Customer ID]],Table3__3_16[Customer ID],Table3__3_16[Heart Issues])</f>
        <v>Yes</v>
      </c>
      <c r="F1065" s="23" t="str">
        <f>_xlfn.XLOOKUP(Table7[[#This Row],[Merged Customer ID]],Table3__3_16[Customer ID],Table3__3_16[Any Transplants])</f>
        <v>No</v>
      </c>
      <c r="G1065" s="23" t="str">
        <f>_xlfn.XLOOKUP(Table7[[#This Row],[Merged Customer ID]],Table3__3_16[Customer ID],Table3__3_16[Cancer history])</f>
        <v>No</v>
      </c>
      <c r="H1065" s="23">
        <f>_xlfn.XLOOKUP(Table7[[#This Row],[Merged Customer ID]],Table3__3_16[Customer ID],Table3__3_16[NumberOfMajorSurgeries])</f>
        <v>2</v>
      </c>
      <c r="I1065" s="23" t="str">
        <f>_xlfn.XLOOKUP(Table7[[#This Row],[Merged Customer ID]],Table3__3_16[Customer ID],Table3__3_16[smoker])</f>
        <v>No</v>
      </c>
      <c r="J1065" s="23" t="str">
        <f>_xlfn.XLOOKUP(Table7[[#This Row],[Merged Customer ID]],Table3__3_16[Customer ID],Table3__3_16[Weight Status])</f>
        <v>Obesity</v>
      </c>
      <c r="K1065" s="23" t="str">
        <f>_xlfn.XLOOKUP(Table7[[#This Row],[Merged Customer ID]],Table3__3_16[Customer ID],Table3__3_16[Sugar Status])</f>
        <v>Prediabetes</v>
      </c>
      <c r="L1065" s="26">
        <f>_xlfn.XLOOKUP(Table7[[#This Row],[Merged Customer ID]],Table6_20[Merged Customer ID],Table6_20[Date of Birth])</f>
        <v>24414</v>
      </c>
      <c r="M1065" s="30">
        <f>_xlfn.XLOOKUP(Table7[[#This Row],[Merged Customer ID]],Table6_20[Merged Customer ID],Table6_20[charges],"0",0)</f>
        <v>10594.23</v>
      </c>
      <c r="N1065" s="30" t="str">
        <f>_xlfn.XLOOKUP(Table7[[#This Row],[Merged Customer ID]],Table6_20[Merged Customer ID],Table6_20[Hospital tier])</f>
        <v>tier - 3</v>
      </c>
      <c r="O1065" s="30" t="str">
        <f>_xlfn.XLOOKUP(Table7[[#This Row],[Merged Customer ID]],Table6_20[Merged Customer ID],Table6_20[City tier])</f>
        <v>tier - 3</v>
      </c>
      <c r="P1065" s="30" t="str">
        <f>_xlfn.XLOOKUP(Table7[[#This Row],[Merged Customer ID]],Table6_20[Merged Customer ID],Table6_20[State ID])</f>
        <v>R1013</v>
      </c>
      <c r="Q1065" s="36">
        <f>_xlfn.XLOOKUP(Table7[[#This Row],[Merged Customer ID]],Table6_20[Merged Customer ID],Table6_20[Age])</f>
        <v>56.597222222222221</v>
      </c>
    </row>
    <row r="1066" spans="1:17" x14ac:dyDescent="0.35">
      <c r="A1066" s="22" t="s">
        <v>1306</v>
      </c>
      <c r="B1066" s="22" t="str">
        <f>_xlfn.XLOOKUP(Table7[[#This Row],[Merged Customer ID]],Table2_1[Merged Customer ID],Table2_1[First Name])</f>
        <v>Vallejo Sarmiento</v>
      </c>
      <c r="C1066" s="22">
        <f>_xlfn.XLOOKUP(Table7[[#This Row],[Merged Customer ID]],Table3__3_16[Customer ID],Table3__3_16[BMI])</f>
        <v>39.6</v>
      </c>
      <c r="D1066" s="22">
        <f>_xlfn.XLOOKUP(Table7[[#This Row],[Merged Customer ID]],Table3__3_16[Customer ID],Table3__3_16[HBA1C])</f>
        <v>4.4400000000000004</v>
      </c>
      <c r="E1066" s="22" t="str">
        <f>_xlfn.XLOOKUP(Table7[[#This Row],[Merged Customer ID]],Table3__3_16[Customer ID],Table3__3_16[Heart Issues])</f>
        <v>Yes</v>
      </c>
      <c r="F1066" s="22" t="str">
        <f>_xlfn.XLOOKUP(Table7[[#This Row],[Merged Customer ID]],Table3__3_16[Customer ID],Table3__3_16[Any Transplants])</f>
        <v>No</v>
      </c>
      <c r="G1066" s="22" t="str">
        <f>_xlfn.XLOOKUP(Table7[[#This Row],[Merged Customer ID]],Table3__3_16[Customer ID],Table3__3_16[Cancer history])</f>
        <v>Yes</v>
      </c>
      <c r="H1066" s="22">
        <f>_xlfn.XLOOKUP(Table7[[#This Row],[Merged Customer ID]],Table3__3_16[Customer ID],Table3__3_16[NumberOfMajorSurgeries])</f>
        <v>1</v>
      </c>
      <c r="I1066" s="22" t="str">
        <f>_xlfn.XLOOKUP(Table7[[#This Row],[Merged Customer ID]],Table3__3_16[Customer ID],Table3__3_16[smoker])</f>
        <v>No</v>
      </c>
      <c r="J1066" s="22" t="str">
        <f>_xlfn.XLOOKUP(Table7[[#This Row],[Merged Customer ID]],Table3__3_16[Customer ID],Table3__3_16[Weight Status])</f>
        <v>Obesity</v>
      </c>
      <c r="K1066" s="22" t="str">
        <f>_xlfn.XLOOKUP(Table7[[#This Row],[Merged Customer ID]],Table3__3_16[Customer ID],Table3__3_16[Sugar Status])</f>
        <v>Normal</v>
      </c>
      <c r="L1066" s="25">
        <f>_xlfn.XLOOKUP(Table7[[#This Row],[Merged Customer ID]],Table6_20[Merged Customer ID],Table6_20[Date of Birth])</f>
        <v>25562</v>
      </c>
      <c r="M1066" s="29">
        <f>_xlfn.XLOOKUP(Table7[[#This Row],[Merged Customer ID]],Table6_20[Merged Customer ID],Table6_20[charges],"0",0)</f>
        <v>10579.71</v>
      </c>
      <c r="N1066" s="29" t="str">
        <f>_xlfn.XLOOKUP(Table7[[#This Row],[Merged Customer ID]],Table6_20[Merged Customer ID],Table6_20[Hospital tier])</f>
        <v>tier - 3</v>
      </c>
      <c r="O1066" s="29" t="str">
        <f>_xlfn.XLOOKUP(Table7[[#This Row],[Merged Customer ID]],Table6_20[Merged Customer ID],Table6_20[City tier])</f>
        <v>tier - 3</v>
      </c>
      <c r="P1066" s="29" t="str">
        <f>_xlfn.XLOOKUP(Table7[[#This Row],[Merged Customer ID]],Table6_20[Merged Customer ID],Table6_20[State ID])</f>
        <v>R1013</v>
      </c>
      <c r="Q1066" s="35">
        <f>_xlfn.XLOOKUP(Table7[[#This Row],[Merged Customer ID]],Table6_20[Merged Customer ID],Table6_20[Age])</f>
        <v>53.452777777777776</v>
      </c>
    </row>
    <row r="1067" spans="1:17" x14ac:dyDescent="0.35">
      <c r="A1067" s="23" t="s">
        <v>1305</v>
      </c>
      <c r="B1067" s="23" t="str">
        <f>_xlfn.XLOOKUP(Table7[[#This Row],[Merged Customer ID]],Table2_1[Merged Customer ID],Table2_1[First Name])</f>
        <v>Beisheim</v>
      </c>
      <c r="C1067" s="23">
        <f>_xlfn.XLOOKUP(Table7[[#This Row],[Merged Customer ID]],Table3__3_16[Customer ID],Table3__3_16[BMI])</f>
        <v>22.1</v>
      </c>
      <c r="D1067" s="23">
        <f>_xlfn.XLOOKUP(Table7[[#This Row],[Merged Customer ID]],Table3__3_16[Customer ID],Table3__3_16[HBA1C])</f>
        <v>4.6500000000000004</v>
      </c>
      <c r="E1067" s="22" t="str">
        <f>_xlfn.XLOOKUP(Table7[[#This Row],[Merged Customer ID]],Table3__3_16[Customer ID],Table3__3_16[Heart Issues])</f>
        <v>Yes</v>
      </c>
      <c r="F1067" s="23" t="str">
        <f>_xlfn.XLOOKUP(Table7[[#This Row],[Merged Customer ID]],Table3__3_16[Customer ID],Table3__3_16[Any Transplants])</f>
        <v>No</v>
      </c>
      <c r="G1067" s="23" t="str">
        <f>_xlfn.XLOOKUP(Table7[[#This Row],[Merged Customer ID]],Table3__3_16[Customer ID],Table3__3_16[Cancer history])</f>
        <v>No</v>
      </c>
      <c r="H1067" s="23">
        <f>_xlfn.XLOOKUP(Table7[[#This Row],[Merged Customer ID]],Table3__3_16[Customer ID],Table3__3_16[NumberOfMajorSurgeries])</f>
        <v>2</v>
      </c>
      <c r="I1067" s="23" t="str">
        <f>_xlfn.XLOOKUP(Table7[[#This Row],[Merged Customer ID]],Table3__3_16[Customer ID],Table3__3_16[smoker])</f>
        <v>No</v>
      </c>
      <c r="J1067" s="23" t="str">
        <f>_xlfn.XLOOKUP(Table7[[#This Row],[Merged Customer ID]],Table3__3_16[Customer ID],Table3__3_16[Weight Status])</f>
        <v>Normal Weight</v>
      </c>
      <c r="K1067" s="23" t="str">
        <f>_xlfn.XLOOKUP(Table7[[#This Row],[Merged Customer ID]],Table3__3_16[Customer ID],Table3__3_16[Sugar Status])</f>
        <v>Normal</v>
      </c>
      <c r="L1067" s="26">
        <f>_xlfn.XLOOKUP(Table7[[#This Row],[Merged Customer ID]],Table6_20[Merged Customer ID],Table6_20[Date of Birth])</f>
        <v>24452</v>
      </c>
      <c r="M1067" s="30">
        <f>_xlfn.XLOOKUP(Table7[[#This Row],[Merged Customer ID]],Table6_20[Merged Customer ID],Table6_20[charges],"0",0)</f>
        <v>10577.09</v>
      </c>
      <c r="N1067" s="30" t="str">
        <f>_xlfn.XLOOKUP(Table7[[#This Row],[Merged Customer ID]],Table6_20[Merged Customer ID],Table6_20[Hospital tier])</f>
        <v>tier - 3</v>
      </c>
      <c r="O1067" s="30" t="str">
        <f>_xlfn.XLOOKUP(Table7[[#This Row],[Merged Customer ID]],Table6_20[Merged Customer ID],Table6_20[City tier])</f>
        <v>tier - 3</v>
      </c>
      <c r="P1067" s="30" t="str">
        <f>_xlfn.XLOOKUP(Table7[[#This Row],[Merged Customer ID]],Table6_20[Merged Customer ID],Table6_20[State ID])</f>
        <v>R1011</v>
      </c>
      <c r="Q1067" s="36">
        <f>_xlfn.XLOOKUP(Table7[[#This Row],[Merged Customer ID]],Table6_20[Merged Customer ID],Table6_20[Age])</f>
        <v>56.491666666666667</v>
      </c>
    </row>
    <row r="1068" spans="1:17" x14ac:dyDescent="0.35">
      <c r="A1068" s="22" t="s">
        <v>1304</v>
      </c>
      <c r="B1068" s="22" t="str">
        <f>_xlfn.XLOOKUP(Table7[[#This Row],[Merged Customer ID]],Table2_1[Merged Customer ID],Table2_1[First Name])</f>
        <v>Lenhoff</v>
      </c>
      <c r="C1068" s="22">
        <f>_xlfn.XLOOKUP(Table7[[#This Row],[Merged Customer ID]],Table3__3_16[Customer ID],Table3__3_16[BMI])</f>
        <v>33.25</v>
      </c>
      <c r="D1068" s="22">
        <f>_xlfn.XLOOKUP(Table7[[#This Row],[Merged Customer ID]],Table3__3_16[Customer ID],Table3__3_16[HBA1C])</f>
        <v>5.64</v>
      </c>
      <c r="E1068" s="22" t="str">
        <f>_xlfn.XLOOKUP(Table7[[#This Row],[Merged Customer ID]],Table3__3_16[Customer ID],Table3__3_16[Heart Issues])</f>
        <v>Yes</v>
      </c>
      <c r="F1068" s="22" t="str">
        <f>_xlfn.XLOOKUP(Table7[[#This Row],[Merged Customer ID]],Table3__3_16[Customer ID],Table3__3_16[Any Transplants])</f>
        <v>No</v>
      </c>
      <c r="G1068" s="22" t="str">
        <f>_xlfn.XLOOKUP(Table7[[#This Row],[Merged Customer ID]],Table3__3_16[Customer ID],Table3__3_16[Cancer history])</f>
        <v>Yes</v>
      </c>
      <c r="H1068" s="22">
        <f>_xlfn.XLOOKUP(Table7[[#This Row],[Merged Customer ID]],Table3__3_16[Customer ID],Table3__3_16[NumberOfMajorSurgeries])</f>
        <v>1</v>
      </c>
      <c r="I1068" s="22" t="str">
        <f>_xlfn.XLOOKUP(Table7[[#This Row],[Merged Customer ID]],Table3__3_16[Customer ID],Table3__3_16[smoker])</f>
        <v>No</v>
      </c>
      <c r="J1068" s="22" t="str">
        <f>_xlfn.XLOOKUP(Table7[[#This Row],[Merged Customer ID]],Table3__3_16[Customer ID],Table3__3_16[Weight Status])</f>
        <v>Obesity</v>
      </c>
      <c r="K1068" s="22" t="str">
        <f>_xlfn.XLOOKUP(Table7[[#This Row],[Merged Customer ID]],Table3__3_16[Customer ID],Table3__3_16[Sugar Status])</f>
        <v>Normal</v>
      </c>
      <c r="L1068" s="25">
        <f>_xlfn.XLOOKUP(Table7[[#This Row],[Merged Customer ID]],Table6_20[Merged Customer ID],Table6_20[Date of Birth])</f>
        <v>25401</v>
      </c>
      <c r="M1068" s="29">
        <f>_xlfn.XLOOKUP(Table7[[#This Row],[Merged Customer ID]],Table6_20[Merged Customer ID],Table6_20[charges],"0",0)</f>
        <v>10564.88</v>
      </c>
      <c r="N1068" s="29" t="str">
        <f>_xlfn.XLOOKUP(Table7[[#This Row],[Merged Customer ID]],Table6_20[Merged Customer ID],Table6_20[Hospital tier])</f>
        <v>tier - 3</v>
      </c>
      <c r="O1068" s="29" t="str">
        <f>_xlfn.XLOOKUP(Table7[[#This Row],[Merged Customer ID]],Table6_20[Merged Customer ID],Table6_20[City tier])</f>
        <v>tier - 1</v>
      </c>
      <c r="P1068" s="29" t="str">
        <f>_xlfn.XLOOKUP(Table7[[#This Row],[Merged Customer ID]],Table6_20[Merged Customer ID],Table6_20[State ID])</f>
        <v>R1024</v>
      </c>
      <c r="Q1068" s="35">
        <f>_xlfn.XLOOKUP(Table7[[#This Row],[Merged Customer ID]],Table6_20[Merged Customer ID],Table6_20[Age])</f>
        <v>53.891666666666666</v>
      </c>
    </row>
    <row r="1069" spans="1:17" x14ac:dyDescent="0.35">
      <c r="A1069" s="23" t="s">
        <v>1303</v>
      </c>
      <c r="B1069" s="23" t="str">
        <f>_xlfn.XLOOKUP(Table7[[#This Row],[Merged Customer ID]],Table2_1[Merged Customer ID],Table2_1[First Name])</f>
        <v>Wehrwein</v>
      </c>
      <c r="C1069" s="23">
        <f>_xlfn.XLOOKUP(Table7[[#This Row],[Merged Customer ID]],Table3__3_16[Customer ID],Table3__3_16[BMI])</f>
        <v>33.33</v>
      </c>
      <c r="D1069" s="23">
        <f>_xlfn.XLOOKUP(Table7[[#This Row],[Merged Customer ID]],Table3__3_16[Customer ID],Table3__3_16[HBA1C])</f>
        <v>10.19</v>
      </c>
      <c r="E1069" s="22" t="str">
        <f>_xlfn.XLOOKUP(Table7[[#This Row],[Merged Customer ID]],Table3__3_16[Customer ID],Table3__3_16[Heart Issues])</f>
        <v>No</v>
      </c>
      <c r="F1069" s="23" t="str">
        <f>_xlfn.XLOOKUP(Table7[[#This Row],[Merged Customer ID]],Table3__3_16[Customer ID],Table3__3_16[Any Transplants])</f>
        <v>No</v>
      </c>
      <c r="G1069" s="23" t="str">
        <f>_xlfn.XLOOKUP(Table7[[#This Row],[Merged Customer ID]],Table3__3_16[Customer ID],Table3__3_16[Cancer history])</f>
        <v>No</v>
      </c>
      <c r="H1069" s="23">
        <f>_xlfn.XLOOKUP(Table7[[#This Row],[Merged Customer ID]],Table3__3_16[Customer ID],Table3__3_16[NumberOfMajorSurgeries])</f>
        <v>0</v>
      </c>
      <c r="I1069" s="23" t="str">
        <f>_xlfn.XLOOKUP(Table7[[#This Row],[Merged Customer ID]],Table3__3_16[Customer ID],Table3__3_16[smoker])</f>
        <v>No</v>
      </c>
      <c r="J1069" s="23" t="str">
        <f>_xlfn.XLOOKUP(Table7[[#This Row],[Merged Customer ID]],Table3__3_16[Customer ID],Table3__3_16[Weight Status])</f>
        <v>Obesity</v>
      </c>
      <c r="K1069" s="23" t="str">
        <f>_xlfn.XLOOKUP(Table7[[#This Row],[Merged Customer ID]],Table3__3_16[Customer ID],Table3__3_16[Sugar Status])</f>
        <v>Diabetes</v>
      </c>
      <c r="L1069" s="26">
        <f>_xlfn.XLOOKUP(Table7[[#This Row],[Merged Customer ID]],Table6_20[Merged Customer ID],Table6_20[Date of Birth])</f>
        <v>26113</v>
      </c>
      <c r="M1069" s="30">
        <f>_xlfn.XLOOKUP(Table7[[#This Row],[Merged Customer ID]],Table6_20[Merged Customer ID],Table6_20[charges],"0",0)</f>
        <v>10560.49</v>
      </c>
      <c r="N1069" s="30" t="str">
        <f>_xlfn.XLOOKUP(Table7[[#This Row],[Merged Customer ID]],Table6_20[Merged Customer ID],Table6_20[Hospital tier])</f>
        <v>tier - 3</v>
      </c>
      <c r="O1069" s="30" t="str">
        <f>_xlfn.XLOOKUP(Table7[[#This Row],[Merged Customer ID]],Table6_20[Merged Customer ID],Table6_20[City tier])</f>
        <v>tier - 2</v>
      </c>
      <c r="P1069" s="30" t="str">
        <f>_xlfn.XLOOKUP(Table7[[#This Row],[Merged Customer ID]],Table6_20[Merged Customer ID],Table6_20[State ID])</f>
        <v>R1013</v>
      </c>
      <c r="Q1069" s="36">
        <f>_xlfn.XLOOKUP(Table7[[#This Row],[Merged Customer ID]],Table6_20[Merged Customer ID],Table6_20[Age])</f>
        <v>51.94166666666667</v>
      </c>
    </row>
    <row r="1070" spans="1:17" x14ac:dyDescent="0.35">
      <c r="A1070" s="22" t="s">
        <v>1302</v>
      </c>
      <c r="B1070" s="22" t="str">
        <f>_xlfn.XLOOKUP(Table7[[#This Row],[Merged Customer ID]],Table2_1[Merged Customer ID],Table2_1[First Name])</f>
        <v>Wallace</v>
      </c>
      <c r="C1070" s="22">
        <f>_xlfn.XLOOKUP(Table7[[#This Row],[Merged Customer ID]],Table3__3_16[Customer ID],Table3__3_16[BMI])</f>
        <v>30.5</v>
      </c>
      <c r="D1070" s="22">
        <f>_xlfn.XLOOKUP(Table7[[#This Row],[Merged Customer ID]],Table3__3_16[Customer ID],Table3__3_16[HBA1C])</f>
        <v>10.79</v>
      </c>
      <c r="E1070" s="22" t="str">
        <f>_xlfn.XLOOKUP(Table7[[#This Row],[Merged Customer ID]],Table3__3_16[Customer ID],Table3__3_16[Heart Issues])</f>
        <v>No</v>
      </c>
      <c r="F1070" s="22" t="str">
        <f>_xlfn.XLOOKUP(Table7[[#This Row],[Merged Customer ID]],Table3__3_16[Customer ID],Table3__3_16[Any Transplants])</f>
        <v>No</v>
      </c>
      <c r="G1070" s="22" t="str">
        <f>_xlfn.XLOOKUP(Table7[[#This Row],[Merged Customer ID]],Table3__3_16[Customer ID],Table3__3_16[Cancer history])</f>
        <v>No</v>
      </c>
      <c r="H1070" s="22">
        <f>_xlfn.XLOOKUP(Table7[[#This Row],[Merged Customer ID]],Table3__3_16[Customer ID],Table3__3_16[NumberOfMajorSurgeries])</f>
        <v>0</v>
      </c>
      <c r="I1070" s="22" t="str">
        <f>_xlfn.XLOOKUP(Table7[[#This Row],[Merged Customer ID]],Table3__3_16[Customer ID],Table3__3_16[smoker])</f>
        <v>No</v>
      </c>
      <c r="J1070" s="22" t="str">
        <f>_xlfn.XLOOKUP(Table7[[#This Row],[Merged Customer ID]],Table3__3_16[Customer ID],Table3__3_16[Weight Status])</f>
        <v>Obesity</v>
      </c>
      <c r="K1070" s="22" t="str">
        <f>_xlfn.XLOOKUP(Table7[[#This Row],[Merged Customer ID]],Table3__3_16[Customer ID],Table3__3_16[Sugar Status])</f>
        <v>Diabetes</v>
      </c>
      <c r="L1070" s="25">
        <f>_xlfn.XLOOKUP(Table7[[#This Row],[Merged Customer ID]],Table6_20[Merged Customer ID],Table6_20[Date of Birth])</f>
        <v>26202</v>
      </c>
      <c r="M1070" s="29">
        <f>_xlfn.XLOOKUP(Table7[[#This Row],[Merged Customer ID]],Table6_20[Merged Customer ID],Table6_20[charges],"0",0)</f>
        <v>10546.48</v>
      </c>
      <c r="N1070" s="29" t="str">
        <f>_xlfn.XLOOKUP(Table7[[#This Row],[Merged Customer ID]],Table6_20[Merged Customer ID],Table6_20[Hospital tier])</f>
        <v>tier - 3</v>
      </c>
      <c r="O1070" s="29" t="str">
        <f>_xlfn.XLOOKUP(Table7[[#This Row],[Merged Customer ID]],Table6_20[Merged Customer ID],Table6_20[City tier])</f>
        <v>tier - 3</v>
      </c>
      <c r="P1070" s="29" t="str">
        <f>_xlfn.XLOOKUP(Table7[[#This Row],[Merged Customer ID]],Table6_20[Merged Customer ID],Table6_20[State ID])</f>
        <v>R1011</v>
      </c>
      <c r="Q1070" s="35">
        <f>_xlfn.XLOOKUP(Table7[[#This Row],[Merged Customer ID]],Table6_20[Merged Customer ID],Table6_20[Age])</f>
        <v>51.7</v>
      </c>
    </row>
    <row r="1071" spans="1:17" x14ac:dyDescent="0.35">
      <c r="A1071" s="23" t="s">
        <v>1301</v>
      </c>
      <c r="B1071" s="23" t="str">
        <f>_xlfn.XLOOKUP(Table7[[#This Row],[Merged Customer ID]],Table2_1[Merged Customer ID],Table2_1[First Name])</f>
        <v>Markowitz</v>
      </c>
      <c r="C1071" s="23">
        <f>_xlfn.XLOOKUP(Table7[[#This Row],[Merged Customer ID]],Table3__3_16[Customer ID],Table3__3_16[BMI])</f>
        <v>30.3</v>
      </c>
      <c r="D1071" s="23">
        <f>_xlfn.XLOOKUP(Table7[[#This Row],[Merged Customer ID]],Table3__3_16[Customer ID],Table3__3_16[HBA1C])</f>
        <v>4.24</v>
      </c>
      <c r="E1071" s="22" t="str">
        <f>_xlfn.XLOOKUP(Table7[[#This Row],[Merged Customer ID]],Table3__3_16[Customer ID],Table3__3_16[Heart Issues])</f>
        <v>No</v>
      </c>
      <c r="F1071" s="23" t="str">
        <f>_xlfn.XLOOKUP(Table7[[#This Row],[Merged Customer ID]],Table3__3_16[Customer ID],Table3__3_16[Any Transplants])</f>
        <v>No</v>
      </c>
      <c r="G1071" s="23" t="str">
        <f>_xlfn.XLOOKUP(Table7[[#This Row],[Merged Customer ID]],Table3__3_16[Customer ID],Table3__3_16[Cancer history])</f>
        <v>No</v>
      </c>
      <c r="H1071" s="23">
        <f>_xlfn.XLOOKUP(Table7[[#This Row],[Merged Customer ID]],Table3__3_16[Customer ID],Table3__3_16[NumberOfMajorSurgeries])</f>
        <v>0</v>
      </c>
      <c r="I1071" s="23" t="str">
        <f>_xlfn.XLOOKUP(Table7[[#This Row],[Merged Customer ID]],Table3__3_16[Customer ID],Table3__3_16[smoker])</f>
        <v>No</v>
      </c>
      <c r="J1071" s="23" t="str">
        <f>_xlfn.XLOOKUP(Table7[[#This Row],[Merged Customer ID]],Table3__3_16[Customer ID],Table3__3_16[Weight Status])</f>
        <v>Obesity</v>
      </c>
      <c r="K1071" s="23" t="str">
        <f>_xlfn.XLOOKUP(Table7[[#This Row],[Merged Customer ID]],Table3__3_16[Customer ID],Table3__3_16[Sugar Status])</f>
        <v>Normal</v>
      </c>
      <c r="L1071" s="26">
        <f>_xlfn.XLOOKUP(Table7[[#This Row],[Merged Customer ID]],Table6_20[Merged Customer ID],Table6_20[Date of Birth])</f>
        <v>28423</v>
      </c>
      <c r="M1071" s="30">
        <f>_xlfn.XLOOKUP(Table7[[#This Row],[Merged Customer ID]],Table6_20[Merged Customer ID],Table6_20[charges],"0",0)</f>
        <v>10495.6</v>
      </c>
      <c r="N1071" s="30" t="str">
        <f>_xlfn.XLOOKUP(Table7[[#This Row],[Merged Customer ID]],Table6_20[Merged Customer ID],Table6_20[Hospital tier])</f>
        <v>tier - 3</v>
      </c>
      <c r="O1071" s="30" t="str">
        <f>_xlfn.XLOOKUP(Table7[[#This Row],[Merged Customer ID]],Table6_20[Merged Customer ID],Table6_20[City tier])</f>
        <v>tier - 1</v>
      </c>
      <c r="P1071" s="30" t="str">
        <f>_xlfn.XLOOKUP(Table7[[#This Row],[Merged Customer ID]],Table6_20[Merged Customer ID],Table6_20[State ID])</f>
        <v>R1012</v>
      </c>
      <c r="Q1071" s="36">
        <f>_xlfn.XLOOKUP(Table7[[#This Row],[Merged Customer ID]],Table6_20[Merged Customer ID],Table6_20[Age])</f>
        <v>45.619444444444447</v>
      </c>
    </row>
    <row r="1072" spans="1:17" x14ac:dyDescent="0.35">
      <c r="A1072" s="22" t="s">
        <v>1300</v>
      </c>
      <c r="B1072" s="22" t="str">
        <f>_xlfn.XLOOKUP(Table7[[#This Row],[Merged Customer ID]],Table2_1[Merged Customer ID],Table2_1[First Name])</f>
        <v>Vos</v>
      </c>
      <c r="C1072" s="22">
        <f>_xlfn.XLOOKUP(Table7[[#This Row],[Merged Customer ID]],Table3__3_16[Customer ID],Table3__3_16[BMI])</f>
        <v>26.22</v>
      </c>
      <c r="D1072" s="22">
        <f>_xlfn.XLOOKUP(Table7[[#This Row],[Merged Customer ID]],Table3__3_16[Customer ID],Table3__3_16[HBA1C])</f>
        <v>5.83</v>
      </c>
      <c r="E1072" s="22" t="str">
        <f>_xlfn.XLOOKUP(Table7[[#This Row],[Merged Customer ID]],Table3__3_16[Customer ID],Table3__3_16[Heart Issues])</f>
        <v>No</v>
      </c>
      <c r="F1072" s="22" t="str">
        <f>_xlfn.XLOOKUP(Table7[[#This Row],[Merged Customer ID]],Table3__3_16[Customer ID],Table3__3_16[Any Transplants])</f>
        <v>No</v>
      </c>
      <c r="G1072" s="22" t="str">
        <f>_xlfn.XLOOKUP(Table7[[#This Row],[Merged Customer ID]],Table3__3_16[Customer ID],Table3__3_16[Cancer history])</f>
        <v>No</v>
      </c>
      <c r="H1072" s="22">
        <f>_xlfn.XLOOKUP(Table7[[#This Row],[Merged Customer ID]],Table3__3_16[Customer ID],Table3__3_16[NumberOfMajorSurgeries])</f>
        <v>2</v>
      </c>
      <c r="I1072" s="22" t="str">
        <f>_xlfn.XLOOKUP(Table7[[#This Row],[Merged Customer ID]],Table3__3_16[Customer ID],Table3__3_16[smoker])</f>
        <v>No</v>
      </c>
      <c r="J1072" s="22" t="str">
        <f>_xlfn.XLOOKUP(Table7[[#This Row],[Merged Customer ID]],Table3__3_16[Customer ID],Table3__3_16[Weight Status])</f>
        <v>Overweight</v>
      </c>
      <c r="K1072" s="22" t="str">
        <f>_xlfn.XLOOKUP(Table7[[#This Row],[Merged Customer ID]],Table3__3_16[Customer ID],Table3__3_16[Sugar Status])</f>
        <v>Prediabetes</v>
      </c>
      <c r="L1072" s="25">
        <f>_xlfn.XLOOKUP(Table7[[#This Row],[Merged Customer ID]],Table6_20[Merged Customer ID],Table6_20[Date of Birth])</f>
        <v>26591</v>
      </c>
      <c r="M1072" s="29">
        <f>_xlfn.XLOOKUP(Table7[[#This Row],[Merged Customer ID]],Table6_20[Merged Customer ID],Table6_20[charges],"0",0)</f>
        <v>10493.95</v>
      </c>
      <c r="N1072" s="29" t="str">
        <f>_xlfn.XLOOKUP(Table7[[#This Row],[Merged Customer ID]],Table6_20[Merged Customer ID],Table6_20[Hospital tier])</f>
        <v>tier - 3</v>
      </c>
      <c r="O1072" s="29" t="str">
        <f>_xlfn.XLOOKUP(Table7[[#This Row],[Merged Customer ID]],Table6_20[Merged Customer ID],Table6_20[City tier])</f>
        <v>tier - 1</v>
      </c>
      <c r="P1072" s="29" t="str">
        <f>_xlfn.XLOOKUP(Table7[[#This Row],[Merged Customer ID]],Table6_20[Merged Customer ID],Table6_20[State ID])</f>
        <v>R1012</v>
      </c>
      <c r="Q1072" s="35">
        <f>_xlfn.XLOOKUP(Table7[[#This Row],[Merged Customer ID]],Table6_20[Merged Customer ID],Table6_20[Age])</f>
        <v>50.636111111111113</v>
      </c>
    </row>
    <row r="1073" spans="1:17" x14ac:dyDescent="0.35">
      <c r="A1073" s="23" t="s">
        <v>1299</v>
      </c>
      <c r="B1073" s="23" t="str">
        <f>_xlfn.XLOOKUP(Table7[[#This Row],[Merged Customer ID]],Table2_1[Merged Customer ID],Table2_1[First Name])</f>
        <v>McLeod</v>
      </c>
      <c r="C1073" s="23">
        <f>_xlfn.XLOOKUP(Table7[[#This Row],[Merged Customer ID]],Table3__3_16[Customer ID],Table3__3_16[BMI])</f>
        <v>29.99</v>
      </c>
      <c r="D1073" s="23">
        <f>_xlfn.XLOOKUP(Table7[[#This Row],[Merged Customer ID]],Table3__3_16[Customer ID],Table3__3_16[HBA1C])</f>
        <v>11.85</v>
      </c>
      <c r="E1073" s="22" t="str">
        <f>_xlfn.XLOOKUP(Table7[[#This Row],[Merged Customer ID]],Table3__3_16[Customer ID],Table3__3_16[Heart Issues])</f>
        <v>No</v>
      </c>
      <c r="F1073" s="23" t="str">
        <f>_xlfn.XLOOKUP(Table7[[#This Row],[Merged Customer ID]],Table3__3_16[Customer ID],Table3__3_16[Any Transplants])</f>
        <v>No</v>
      </c>
      <c r="G1073" s="23" t="str">
        <f>_xlfn.XLOOKUP(Table7[[#This Row],[Merged Customer ID]],Table3__3_16[Customer ID],Table3__3_16[Cancer history])</f>
        <v>No</v>
      </c>
      <c r="H1073" s="23">
        <f>_xlfn.XLOOKUP(Table7[[#This Row],[Merged Customer ID]],Table3__3_16[Customer ID],Table3__3_16[NumberOfMajorSurgeries])</f>
        <v>0</v>
      </c>
      <c r="I1073" s="23" t="str">
        <f>_xlfn.XLOOKUP(Table7[[#This Row],[Merged Customer ID]],Table3__3_16[Customer ID],Table3__3_16[smoker])</f>
        <v>No</v>
      </c>
      <c r="J1073" s="23" t="str">
        <f>_xlfn.XLOOKUP(Table7[[#This Row],[Merged Customer ID]],Table3__3_16[Customer ID],Table3__3_16[Weight Status])</f>
        <v>Overweight</v>
      </c>
      <c r="K1073" s="23" t="str">
        <f>_xlfn.XLOOKUP(Table7[[#This Row],[Merged Customer ID]],Table3__3_16[Customer ID],Table3__3_16[Sugar Status])</f>
        <v>Diabetes</v>
      </c>
      <c r="L1073" s="26">
        <f>_xlfn.XLOOKUP(Table7[[#This Row],[Merged Customer ID]],Table6_20[Merged Customer ID],Table6_20[Date of Birth])</f>
        <v>28723</v>
      </c>
      <c r="M1073" s="30">
        <f>_xlfn.XLOOKUP(Table7[[#This Row],[Merged Customer ID]],Table6_20[Merged Customer ID],Table6_20[charges],"0",0)</f>
        <v>10486.55</v>
      </c>
      <c r="N1073" s="30" t="str">
        <f>_xlfn.XLOOKUP(Table7[[#This Row],[Merged Customer ID]],Table6_20[Merged Customer ID],Table6_20[Hospital tier])</f>
        <v>tier - 3</v>
      </c>
      <c r="O1073" s="30" t="str">
        <f>_xlfn.XLOOKUP(Table7[[#This Row],[Merged Customer ID]],Table6_20[Merged Customer ID],Table6_20[City tier])</f>
        <v>tier - 3</v>
      </c>
      <c r="P1073" s="30" t="str">
        <f>_xlfn.XLOOKUP(Table7[[#This Row],[Merged Customer ID]],Table6_20[Merged Customer ID],Table6_20[State ID])</f>
        <v>R1025</v>
      </c>
      <c r="Q1073" s="36">
        <f>_xlfn.XLOOKUP(Table7[[#This Row],[Merged Customer ID]],Table6_20[Merged Customer ID],Table6_20[Age])</f>
        <v>44.797222222222224</v>
      </c>
    </row>
    <row r="1074" spans="1:17" x14ac:dyDescent="0.35">
      <c r="A1074" s="22" t="s">
        <v>1298</v>
      </c>
      <c r="B1074" s="22" t="str">
        <f>_xlfn.XLOOKUP(Table7[[#This Row],[Merged Customer ID]],Table2_1[Merged Customer ID],Table2_1[First Name])</f>
        <v>Balcom</v>
      </c>
      <c r="C1074" s="22">
        <f>_xlfn.XLOOKUP(Table7[[#This Row],[Merged Customer ID]],Table3__3_16[Customer ID],Table3__3_16[BMI])</f>
        <v>36.380000000000003</v>
      </c>
      <c r="D1074" s="22">
        <f>_xlfn.XLOOKUP(Table7[[#This Row],[Merged Customer ID]],Table3__3_16[Customer ID],Table3__3_16[HBA1C])</f>
        <v>5.98</v>
      </c>
      <c r="E1074" s="22" t="str">
        <f>_xlfn.XLOOKUP(Table7[[#This Row],[Merged Customer ID]],Table3__3_16[Customer ID],Table3__3_16[Heart Issues])</f>
        <v>No</v>
      </c>
      <c r="F1074" s="22" t="str">
        <f>_xlfn.XLOOKUP(Table7[[#This Row],[Merged Customer ID]],Table3__3_16[Customer ID],Table3__3_16[Any Transplants])</f>
        <v>No</v>
      </c>
      <c r="G1074" s="22" t="str">
        <f>_xlfn.XLOOKUP(Table7[[#This Row],[Merged Customer ID]],Table3__3_16[Customer ID],Table3__3_16[Cancer history])</f>
        <v>No</v>
      </c>
      <c r="H1074" s="22">
        <f>_xlfn.XLOOKUP(Table7[[#This Row],[Merged Customer ID]],Table3__3_16[Customer ID],Table3__3_16[NumberOfMajorSurgeries])</f>
        <v>1</v>
      </c>
      <c r="I1074" s="22" t="str">
        <f>_xlfn.XLOOKUP(Table7[[#This Row],[Merged Customer ID]],Table3__3_16[Customer ID],Table3__3_16[smoker])</f>
        <v>No</v>
      </c>
      <c r="J1074" s="22" t="str">
        <f>_xlfn.XLOOKUP(Table7[[#This Row],[Merged Customer ID]],Table3__3_16[Customer ID],Table3__3_16[Weight Status])</f>
        <v>Obesity</v>
      </c>
      <c r="K1074" s="22" t="str">
        <f>_xlfn.XLOOKUP(Table7[[#This Row],[Merged Customer ID]],Table3__3_16[Customer ID],Table3__3_16[Sugar Status])</f>
        <v>Prediabetes</v>
      </c>
      <c r="L1074" s="25">
        <f>_xlfn.XLOOKUP(Table7[[#This Row],[Merged Customer ID]],Table6_20[Merged Customer ID],Table6_20[Date of Birth])</f>
        <v>31956</v>
      </c>
      <c r="M1074" s="29">
        <f>_xlfn.XLOOKUP(Table7[[#This Row],[Merged Customer ID]],Table6_20[Merged Customer ID],Table6_20[charges],"0",0)</f>
        <v>10464.83</v>
      </c>
      <c r="N1074" s="29" t="str">
        <f>_xlfn.XLOOKUP(Table7[[#This Row],[Merged Customer ID]],Table6_20[Merged Customer ID],Table6_20[Hospital tier])</f>
        <v>tier - 3</v>
      </c>
      <c r="O1074" s="29" t="str">
        <f>_xlfn.XLOOKUP(Table7[[#This Row],[Merged Customer ID]],Table6_20[Merged Customer ID],Table6_20[City tier])</f>
        <v>tier - 1</v>
      </c>
      <c r="P1074" s="29" t="str">
        <f>_xlfn.XLOOKUP(Table7[[#This Row],[Merged Customer ID]],Table6_20[Merged Customer ID],Table6_20[State ID])</f>
        <v>R1012</v>
      </c>
      <c r="Q1074" s="35">
        <f>_xlfn.XLOOKUP(Table7[[#This Row],[Merged Customer ID]],Table6_20[Merged Customer ID],Table6_20[Age])</f>
        <v>35.944444444444443</v>
      </c>
    </row>
    <row r="1075" spans="1:17" x14ac:dyDescent="0.35">
      <c r="A1075" s="23" t="s">
        <v>1297</v>
      </c>
      <c r="B1075" s="23" t="str">
        <f>_xlfn.XLOOKUP(Table7[[#This Row],[Merged Customer ID]],Table2_1[Merged Customer ID],Table2_1[First Name])</f>
        <v>Dirth</v>
      </c>
      <c r="C1075" s="23">
        <f>_xlfn.XLOOKUP(Table7[[#This Row],[Merged Customer ID]],Table3__3_16[Customer ID],Table3__3_16[BMI])</f>
        <v>31.16</v>
      </c>
      <c r="D1075" s="23">
        <f>_xlfn.XLOOKUP(Table7[[#This Row],[Merged Customer ID]],Table3__3_16[Customer ID],Table3__3_16[HBA1C])</f>
        <v>4.26</v>
      </c>
      <c r="E1075" s="22" t="str">
        <f>_xlfn.XLOOKUP(Table7[[#This Row],[Merged Customer ID]],Table3__3_16[Customer ID],Table3__3_16[Heart Issues])</f>
        <v>Yes</v>
      </c>
      <c r="F1075" s="23" t="str">
        <f>_xlfn.XLOOKUP(Table7[[#This Row],[Merged Customer ID]],Table3__3_16[Customer ID],Table3__3_16[Any Transplants])</f>
        <v>No</v>
      </c>
      <c r="G1075" s="23" t="str">
        <f>_xlfn.XLOOKUP(Table7[[#This Row],[Merged Customer ID]],Table3__3_16[Customer ID],Table3__3_16[Cancer history])</f>
        <v>Yes</v>
      </c>
      <c r="H1075" s="23">
        <f>_xlfn.XLOOKUP(Table7[[#This Row],[Merged Customer ID]],Table3__3_16[Customer ID],Table3__3_16[NumberOfMajorSurgeries])</f>
        <v>1</v>
      </c>
      <c r="I1075" s="23" t="str">
        <f>_xlfn.XLOOKUP(Table7[[#This Row],[Merged Customer ID]],Table3__3_16[Customer ID],Table3__3_16[smoker])</f>
        <v>No</v>
      </c>
      <c r="J1075" s="23" t="str">
        <f>_xlfn.XLOOKUP(Table7[[#This Row],[Merged Customer ID]],Table3__3_16[Customer ID],Table3__3_16[Weight Status])</f>
        <v>Obesity</v>
      </c>
      <c r="K1075" s="23" t="str">
        <f>_xlfn.XLOOKUP(Table7[[#This Row],[Merged Customer ID]],Table3__3_16[Customer ID],Table3__3_16[Sugar Status])</f>
        <v>Normal</v>
      </c>
      <c r="L1075" s="26">
        <f>_xlfn.XLOOKUP(Table7[[#This Row],[Merged Customer ID]],Table6_20[Merged Customer ID],Table6_20[Date of Birth])</f>
        <v>25468</v>
      </c>
      <c r="M1075" s="30">
        <f>_xlfn.XLOOKUP(Table7[[#This Row],[Merged Customer ID]],Table6_20[Merged Customer ID],Table6_20[charges],"0",0)</f>
        <v>10461.98</v>
      </c>
      <c r="N1075" s="30" t="str">
        <f>_xlfn.XLOOKUP(Table7[[#This Row],[Merged Customer ID]],Table6_20[Merged Customer ID],Table6_20[Hospital tier])</f>
        <v>tier - 3</v>
      </c>
      <c r="O1075" s="30" t="str">
        <f>_xlfn.XLOOKUP(Table7[[#This Row],[Merged Customer ID]],Table6_20[Merged Customer ID],Table6_20[City tier])</f>
        <v>tier - 1</v>
      </c>
      <c r="P1075" s="30" t="str">
        <f>_xlfn.XLOOKUP(Table7[[#This Row],[Merged Customer ID]],Table6_20[Merged Customer ID],Table6_20[State ID])</f>
        <v>R1012</v>
      </c>
      <c r="Q1075" s="36">
        <f>_xlfn.XLOOKUP(Table7[[#This Row],[Merged Customer ID]],Table6_20[Merged Customer ID],Table6_20[Age])</f>
        <v>53.711111111111109</v>
      </c>
    </row>
    <row r="1076" spans="1:17" x14ac:dyDescent="0.35">
      <c r="A1076" s="22" t="s">
        <v>1296</v>
      </c>
      <c r="B1076" s="22" t="str">
        <f>_xlfn.XLOOKUP(Table7[[#This Row],[Merged Customer ID]],Table2_1[Merged Customer ID],Table2_1[First Name])</f>
        <v>Inglish</v>
      </c>
      <c r="C1076" s="22">
        <f>_xlfn.XLOOKUP(Table7[[#This Row],[Merged Customer ID]],Table3__3_16[Customer ID],Table3__3_16[BMI])</f>
        <v>25.55</v>
      </c>
      <c r="D1076" s="22">
        <f>_xlfn.XLOOKUP(Table7[[#This Row],[Merged Customer ID]],Table3__3_16[Customer ID],Table3__3_16[HBA1C])</f>
        <v>4.96</v>
      </c>
      <c r="E1076" s="22" t="str">
        <f>_xlfn.XLOOKUP(Table7[[#This Row],[Merged Customer ID]],Table3__3_16[Customer ID],Table3__3_16[Heart Issues])</f>
        <v>Yes</v>
      </c>
      <c r="F1076" s="22" t="str">
        <f>_xlfn.XLOOKUP(Table7[[#This Row],[Merged Customer ID]],Table3__3_16[Customer ID],Table3__3_16[Any Transplants])</f>
        <v>No</v>
      </c>
      <c r="G1076" s="22" t="str">
        <f>_xlfn.XLOOKUP(Table7[[#This Row],[Merged Customer ID]],Table3__3_16[Customer ID],Table3__3_16[Cancer history])</f>
        <v>No</v>
      </c>
      <c r="H1076" s="22">
        <f>_xlfn.XLOOKUP(Table7[[#This Row],[Merged Customer ID]],Table3__3_16[Customer ID],Table3__3_16[NumberOfMajorSurgeries])</f>
        <v>1</v>
      </c>
      <c r="I1076" s="22" t="str">
        <f>_xlfn.XLOOKUP(Table7[[#This Row],[Merged Customer ID]],Table3__3_16[Customer ID],Table3__3_16[smoker])</f>
        <v>No</v>
      </c>
      <c r="J1076" s="22" t="str">
        <f>_xlfn.XLOOKUP(Table7[[#This Row],[Merged Customer ID]],Table3__3_16[Customer ID],Table3__3_16[Weight Status])</f>
        <v>Overweight</v>
      </c>
      <c r="K1076" s="22" t="str">
        <f>_xlfn.XLOOKUP(Table7[[#This Row],[Merged Customer ID]],Table3__3_16[Customer ID],Table3__3_16[Sugar Status])</f>
        <v>Normal</v>
      </c>
      <c r="L1076" s="25">
        <f>_xlfn.XLOOKUP(Table7[[#This Row],[Merged Customer ID]],Table6_20[Merged Customer ID],Table6_20[Date of Birth])</f>
        <v>23585</v>
      </c>
      <c r="M1076" s="29">
        <f>_xlfn.XLOOKUP(Table7[[#This Row],[Merged Customer ID]],Table6_20[Merged Customer ID],Table6_20[charges],"0",0)</f>
        <v>10459.19</v>
      </c>
      <c r="N1076" s="29" t="str">
        <f>_xlfn.XLOOKUP(Table7[[#This Row],[Merged Customer ID]],Table6_20[Merged Customer ID],Table6_20[Hospital tier])</f>
        <v>tier - 3</v>
      </c>
      <c r="O1076" s="29" t="str">
        <f>_xlfn.XLOOKUP(Table7[[#This Row],[Merged Customer ID]],Table6_20[Merged Customer ID],Table6_20[City tier])</f>
        <v>tier - 1</v>
      </c>
      <c r="P1076" s="29" t="str">
        <f>_xlfn.XLOOKUP(Table7[[#This Row],[Merged Customer ID]],Table6_20[Merged Customer ID],Table6_20[State ID])</f>
        <v>R1013</v>
      </c>
      <c r="Q1076" s="35">
        <f>_xlfn.XLOOKUP(Table7[[#This Row],[Merged Customer ID]],Table6_20[Merged Customer ID],Table6_20[Age])</f>
        <v>58.863888888888887</v>
      </c>
    </row>
    <row r="1077" spans="1:17" x14ac:dyDescent="0.35">
      <c r="A1077" s="23" t="s">
        <v>1295</v>
      </c>
      <c r="B1077" s="23" t="str">
        <f>_xlfn.XLOOKUP(Table7[[#This Row],[Merged Customer ID]],Table2_1[Merged Customer ID],Table2_1[First Name])</f>
        <v>Matthews</v>
      </c>
      <c r="C1077" s="23">
        <f>_xlfn.XLOOKUP(Table7[[#This Row],[Merged Customer ID]],Table3__3_16[Customer ID],Table3__3_16[BMI])</f>
        <v>28.77</v>
      </c>
      <c r="D1077" s="23">
        <f>_xlfn.XLOOKUP(Table7[[#This Row],[Merged Customer ID]],Table3__3_16[Customer ID],Table3__3_16[HBA1C])</f>
        <v>4</v>
      </c>
      <c r="E1077" s="22" t="str">
        <f>_xlfn.XLOOKUP(Table7[[#This Row],[Merged Customer ID]],Table3__3_16[Customer ID],Table3__3_16[Heart Issues])</f>
        <v>Yes</v>
      </c>
      <c r="F1077" s="23" t="str">
        <f>_xlfn.XLOOKUP(Table7[[#This Row],[Merged Customer ID]],Table3__3_16[Customer ID],Table3__3_16[Any Transplants])</f>
        <v>No</v>
      </c>
      <c r="G1077" s="23" t="str">
        <f>_xlfn.XLOOKUP(Table7[[#This Row],[Merged Customer ID]],Table3__3_16[Customer ID],Table3__3_16[Cancer history])</f>
        <v>No</v>
      </c>
      <c r="H1077" s="23">
        <f>_xlfn.XLOOKUP(Table7[[#This Row],[Merged Customer ID]],Table3__3_16[Customer ID],Table3__3_16[NumberOfMajorSurgeries])</f>
        <v>0</v>
      </c>
      <c r="I1077" s="23" t="str">
        <f>_xlfn.XLOOKUP(Table7[[#This Row],[Merged Customer ID]],Table3__3_16[Customer ID],Table3__3_16[smoker])</f>
        <v>No</v>
      </c>
      <c r="J1077" s="23" t="str">
        <f>_xlfn.XLOOKUP(Table7[[#This Row],[Merged Customer ID]],Table3__3_16[Customer ID],Table3__3_16[Weight Status])</f>
        <v>Overweight</v>
      </c>
      <c r="K1077" s="23" t="str">
        <f>_xlfn.XLOOKUP(Table7[[#This Row],[Merged Customer ID]],Table3__3_16[Customer ID],Table3__3_16[Sugar Status])</f>
        <v>Normal</v>
      </c>
      <c r="L1077" s="26">
        <f>_xlfn.XLOOKUP(Table7[[#This Row],[Merged Customer ID]],Table6_20[Merged Customer ID],Table6_20[Date of Birth])</f>
        <v>27975</v>
      </c>
      <c r="M1077" s="30">
        <f>_xlfn.XLOOKUP(Table7[[#This Row],[Merged Customer ID]],Table6_20[Merged Customer ID],Table6_20[charges],"0",0)</f>
        <v>10455.14</v>
      </c>
      <c r="N1077" s="30" t="str">
        <f>_xlfn.XLOOKUP(Table7[[#This Row],[Merged Customer ID]],Table6_20[Merged Customer ID],Table6_20[Hospital tier])</f>
        <v>tier - 3</v>
      </c>
      <c r="O1077" s="30" t="str">
        <f>_xlfn.XLOOKUP(Table7[[#This Row],[Merged Customer ID]],Table6_20[Merged Customer ID],Table6_20[City tier])</f>
        <v>tier - 2</v>
      </c>
      <c r="P1077" s="30" t="str">
        <f>_xlfn.XLOOKUP(Table7[[#This Row],[Merged Customer ID]],Table6_20[Merged Customer ID],Table6_20[State ID])</f>
        <v>R1021</v>
      </c>
      <c r="Q1077" s="36">
        <f>_xlfn.XLOOKUP(Table7[[#This Row],[Merged Customer ID]],Table6_20[Merged Customer ID],Table6_20[Age])</f>
        <v>46.847222222222221</v>
      </c>
    </row>
    <row r="1078" spans="1:17" x14ac:dyDescent="0.35">
      <c r="A1078" s="22" t="s">
        <v>1294</v>
      </c>
      <c r="B1078" s="22" t="str">
        <f>_xlfn.XLOOKUP(Table7[[#This Row],[Merged Customer ID]],Table2_1[Merged Customer ID],Table2_1[First Name])</f>
        <v>Massa-Musiak</v>
      </c>
      <c r="C1078" s="22">
        <f>_xlfn.XLOOKUP(Table7[[#This Row],[Merged Customer ID]],Table3__3_16[Customer ID],Table3__3_16[BMI])</f>
        <v>23.14</v>
      </c>
      <c r="D1078" s="22">
        <f>_xlfn.XLOOKUP(Table7[[#This Row],[Merged Customer ID]],Table3__3_16[Customer ID],Table3__3_16[HBA1C])</f>
        <v>4.1500000000000004</v>
      </c>
      <c r="E1078" s="22" t="str">
        <f>_xlfn.XLOOKUP(Table7[[#This Row],[Merged Customer ID]],Table3__3_16[Customer ID],Table3__3_16[Heart Issues])</f>
        <v>Yes</v>
      </c>
      <c r="F1078" s="22" t="str">
        <f>_xlfn.XLOOKUP(Table7[[#This Row],[Merged Customer ID]],Table3__3_16[Customer ID],Table3__3_16[Any Transplants])</f>
        <v>No</v>
      </c>
      <c r="G1078" s="22" t="str">
        <f>_xlfn.XLOOKUP(Table7[[#This Row],[Merged Customer ID]],Table3__3_16[Customer ID],Table3__3_16[Cancer history])</f>
        <v>No</v>
      </c>
      <c r="H1078" s="22">
        <f>_xlfn.XLOOKUP(Table7[[#This Row],[Merged Customer ID]],Table3__3_16[Customer ID],Table3__3_16[NumberOfMajorSurgeries])</f>
        <v>1</v>
      </c>
      <c r="I1078" s="22" t="str">
        <f>_xlfn.XLOOKUP(Table7[[#This Row],[Merged Customer ID]],Table3__3_16[Customer ID],Table3__3_16[smoker])</f>
        <v>No</v>
      </c>
      <c r="J1078" s="22" t="str">
        <f>_xlfn.XLOOKUP(Table7[[#This Row],[Merged Customer ID]],Table3__3_16[Customer ID],Table3__3_16[Weight Status])</f>
        <v>Normal Weight</v>
      </c>
      <c r="K1078" s="22" t="str">
        <f>_xlfn.XLOOKUP(Table7[[#This Row],[Merged Customer ID]],Table3__3_16[Customer ID],Table3__3_16[Sugar Status])</f>
        <v>Normal</v>
      </c>
      <c r="L1078" s="25">
        <f>_xlfn.XLOOKUP(Table7[[#This Row],[Merged Customer ID]],Table6_20[Merged Customer ID],Table6_20[Date of Birth])</f>
        <v>23664</v>
      </c>
      <c r="M1078" s="29">
        <f>_xlfn.XLOOKUP(Table7[[#This Row],[Merged Customer ID]],Table6_20[Merged Customer ID],Table6_20[charges],"0",0)</f>
        <v>10455.1</v>
      </c>
      <c r="N1078" s="29" t="str">
        <f>_xlfn.XLOOKUP(Table7[[#This Row],[Merged Customer ID]],Table6_20[Merged Customer ID],Table6_20[Hospital tier])</f>
        <v>tier - 3</v>
      </c>
      <c r="O1078" s="29" t="str">
        <f>_xlfn.XLOOKUP(Table7[[#This Row],[Merged Customer ID]],Table6_20[Merged Customer ID],Table6_20[City tier])</f>
        <v>tier - 1</v>
      </c>
      <c r="P1078" s="29" t="str">
        <f>_xlfn.XLOOKUP(Table7[[#This Row],[Merged Customer ID]],Table6_20[Merged Customer ID],Table6_20[State ID])</f>
        <v>R1012</v>
      </c>
      <c r="Q1078" s="35">
        <f>_xlfn.XLOOKUP(Table7[[#This Row],[Merged Customer ID]],Table6_20[Merged Customer ID],Table6_20[Age])</f>
        <v>58.65</v>
      </c>
    </row>
    <row r="1079" spans="1:17" x14ac:dyDescent="0.35">
      <c r="A1079" s="23" t="s">
        <v>1293</v>
      </c>
      <c r="B1079" s="23" t="str">
        <f>_xlfn.XLOOKUP(Table7[[#This Row],[Merged Customer ID]],Table2_1[Merged Customer ID],Table2_1[First Name])</f>
        <v>Bailey</v>
      </c>
      <c r="C1079" s="23">
        <f>_xlfn.XLOOKUP(Table7[[#This Row],[Merged Customer ID]],Table3__3_16[Customer ID],Table3__3_16[BMI])</f>
        <v>39.6</v>
      </c>
      <c r="D1079" s="23">
        <f>_xlfn.XLOOKUP(Table7[[#This Row],[Merged Customer ID]],Table3__3_16[Customer ID],Table3__3_16[HBA1C])</f>
        <v>11.36</v>
      </c>
      <c r="E1079" s="22" t="str">
        <f>_xlfn.XLOOKUP(Table7[[#This Row],[Merged Customer ID]],Table3__3_16[Customer ID],Table3__3_16[Heart Issues])</f>
        <v>No</v>
      </c>
      <c r="F1079" s="23" t="str">
        <f>_xlfn.XLOOKUP(Table7[[#This Row],[Merged Customer ID]],Table3__3_16[Customer ID],Table3__3_16[Any Transplants])</f>
        <v>No</v>
      </c>
      <c r="G1079" s="23" t="str">
        <f>_xlfn.XLOOKUP(Table7[[#This Row],[Merged Customer ID]],Table3__3_16[Customer ID],Table3__3_16[Cancer history])</f>
        <v>No</v>
      </c>
      <c r="H1079" s="23">
        <f>_xlfn.XLOOKUP(Table7[[#This Row],[Merged Customer ID]],Table3__3_16[Customer ID],Table3__3_16[NumberOfMajorSurgeries])</f>
        <v>0</v>
      </c>
      <c r="I1079" s="23" t="str">
        <f>_xlfn.XLOOKUP(Table7[[#This Row],[Merged Customer ID]],Table3__3_16[Customer ID],Table3__3_16[smoker])</f>
        <v>No</v>
      </c>
      <c r="J1079" s="23" t="str">
        <f>_xlfn.XLOOKUP(Table7[[#This Row],[Merged Customer ID]],Table3__3_16[Customer ID],Table3__3_16[Weight Status])</f>
        <v>Obesity</v>
      </c>
      <c r="K1079" s="23" t="str">
        <f>_xlfn.XLOOKUP(Table7[[#This Row],[Merged Customer ID]],Table3__3_16[Customer ID],Table3__3_16[Sugar Status])</f>
        <v>Diabetes</v>
      </c>
      <c r="L1079" s="26">
        <f>_xlfn.XLOOKUP(Table7[[#This Row],[Merged Customer ID]],Table6_20[Merged Customer ID],Table6_20[Date of Birth])</f>
        <v>25150</v>
      </c>
      <c r="M1079" s="30">
        <f>_xlfn.XLOOKUP(Table7[[#This Row],[Merged Customer ID]],Table6_20[Merged Customer ID],Table6_20[charges],"0",0)</f>
        <v>10450.549999999999</v>
      </c>
      <c r="N1079" s="30" t="str">
        <f>_xlfn.XLOOKUP(Table7[[#This Row],[Merged Customer ID]],Table6_20[Merged Customer ID],Table6_20[Hospital tier])</f>
        <v>tier - 3</v>
      </c>
      <c r="O1079" s="30" t="str">
        <f>_xlfn.XLOOKUP(Table7[[#This Row],[Merged Customer ID]],Table6_20[Merged Customer ID],Table6_20[City tier])</f>
        <v>tier - 1</v>
      </c>
      <c r="P1079" s="30" t="str">
        <f>_xlfn.XLOOKUP(Table7[[#This Row],[Merged Customer ID]],Table6_20[Merged Customer ID],Table6_20[State ID])</f>
        <v>R1011</v>
      </c>
      <c r="Q1079" s="36">
        <f>_xlfn.XLOOKUP(Table7[[#This Row],[Merged Customer ID]],Table6_20[Merged Customer ID],Table6_20[Age])</f>
        <v>54.583333333333336</v>
      </c>
    </row>
    <row r="1080" spans="1:17" x14ac:dyDescent="0.35">
      <c r="A1080" s="22" t="s">
        <v>1292</v>
      </c>
      <c r="B1080" s="22" t="str">
        <f>_xlfn.XLOOKUP(Table7[[#This Row],[Merged Customer ID]],Table2_1[Merged Customer ID],Table2_1[First Name])</f>
        <v>Jacoby</v>
      </c>
      <c r="C1080" s="22">
        <f>_xlfn.XLOOKUP(Table7[[#This Row],[Merged Customer ID]],Table3__3_16[Customer ID],Table3__3_16[BMI])</f>
        <v>29.2</v>
      </c>
      <c r="D1080" s="22">
        <f>_xlfn.XLOOKUP(Table7[[#This Row],[Merged Customer ID]],Table3__3_16[Customer ID],Table3__3_16[HBA1C])</f>
        <v>7.53</v>
      </c>
      <c r="E1080" s="22" t="str">
        <f>_xlfn.XLOOKUP(Table7[[#This Row],[Merged Customer ID]],Table3__3_16[Customer ID],Table3__3_16[Heart Issues])</f>
        <v>No</v>
      </c>
      <c r="F1080" s="22" t="str">
        <f>_xlfn.XLOOKUP(Table7[[#This Row],[Merged Customer ID]],Table3__3_16[Customer ID],Table3__3_16[Any Transplants])</f>
        <v>No</v>
      </c>
      <c r="G1080" s="22" t="str">
        <f>_xlfn.XLOOKUP(Table7[[#This Row],[Merged Customer ID]],Table3__3_16[Customer ID],Table3__3_16[Cancer history])</f>
        <v>No</v>
      </c>
      <c r="H1080" s="22">
        <f>_xlfn.XLOOKUP(Table7[[#This Row],[Merged Customer ID]],Table3__3_16[Customer ID],Table3__3_16[NumberOfMajorSurgeries])</f>
        <v>0</v>
      </c>
      <c r="I1080" s="22" t="str">
        <f>_xlfn.XLOOKUP(Table7[[#This Row],[Merged Customer ID]],Table3__3_16[Customer ID],Table3__3_16[smoker])</f>
        <v>No</v>
      </c>
      <c r="J1080" s="22" t="str">
        <f>_xlfn.XLOOKUP(Table7[[#This Row],[Merged Customer ID]],Table3__3_16[Customer ID],Table3__3_16[Weight Status])</f>
        <v>Overweight</v>
      </c>
      <c r="K1080" s="22" t="str">
        <f>_xlfn.XLOOKUP(Table7[[#This Row],[Merged Customer ID]],Table3__3_16[Customer ID],Table3__3_16[Sugar Status])</f>
        <v>Diabetes</v>
      </c>
      <c r="L1080" s="25">
        <f>_xlfn.XLOOKUP(Table7[[#This Row],[Merged Customer ID]],Table6_20[Merged Customer ID],Table6_20[Date of Birth])</f>
        <v>25079</v>
      </c>
      <c r="M1080" s="29">
        <f>_xlfn.XLOOKUP(Table7[[#This Row],[Merged Customer ID]],Table6_20[Merged Customer ID],Table6_20[charges],"0",0)</f>
        <v>10436.1</v>
      </c>
      <c r="N1080" s="29" t="str">
        <f>_xlfn.XLOOKUP(Table7[[#This Row],[Merged Customer ID]],Table6_20[Merged Customer ID],Table6_20[Hospital tier])</f>
        <v>tier - 3</v>
      </c>
      <c r="O1080" s="29" t="str">
        <f>_xlfn.XLOOKUP(Table7[[#This Row],[Merged Customer ID]],Table6_20[Merged Customer ID],Table6_20[City tier])</f>
        <v>tier - 3</v>
      </c>
      <c r="P1080" s="29" t="str">
        <f>_xlfn.XLOOKUP(Table7[[#This Row],[Merged Customer ID]],Table6_20[Merged Customer ID],Table6_20[State ID])</f>
        <v>R1011</v>
      </c>
      <c r="Q1080" s="35">
        <f>_xlfn.XLOOKUP(Table7[[#This Row],[Merged Customer ID]],Table6_20[Merged Customer ID],Table6_20[Age])</f>
        <v>54.774999999999999</v>
      </c>
    </row>
    <row r="1081" spans="1:17" x14ac:dyDescent="0.35">
      <c r="A1081" s="23" t="s">
        <v>1291</v>
      </c>
      <c r="B1081" s="23" t="str">
        <f>_xlfn.XLOOKUP(Table7[[#This Row],[Merged Customer ID]],Table2_1[Merged Customer ID],Table2_1[First Name])</f>
        <v>Crimmings</v>
      </c>
      <c r="C1081" s="23">
        <f>_xlfn.XLOOKUP(Table7[[#This Row],[Merged Customer ID]],Table3__3_16[Customer ID],Table3__3_16[BMI])</f>
        <v>32.774999999999999</v>
      </c>
      <c r="D1081" s="23">
        <f>_xlfn.XLOOKUP(Table7[[#This Row],[Merged Customer ID]],Table3__3_16[Customer ID],Table3__3_16[HBA1C])</f>
        <v>7.95</v>
      </c>
      <c r="E1081" s="22" t="str">
        <f>_xlfn.XLOOKUP(Table7[[#This Row],[Merged Customer ID]],Table3__3_16[Customer ID],Table3__3_16[Heart Issues])</f>
        <v>No</v>
      </c>
      <c r="F1081" s="23" t="str">
        <f>_xlfn.XLOOKUP(Table7[[#This Row],[Merged Customer ID]],Table3__3_16[Customer ID],Table3__3_16[Any Transplants])</f>
        <v>No</v>
      </c>
      <c r="G1081" s="23" t="str">
        <f>_xlfn.XLOOKUP(Table7[[#This Row],[Merged Customer ID]],Table3__3_16[Customer ID],Table3__3_16[Cancer history])</f>
        <v>No</v>
      </c>
      <c r="H1081" s="23">
        <f>_xlfn.XLOOKUP(Table7[[#This Row],[Merged Customer ID]],Table3__3_16[Customer ID],Table3__3_16[NumberOfMajorSurgeries])</f>
        <v>0</v>
      </c>
      <c r="I1081" s="23" t="str">
        <f>_xlfn.XLOOKUP(Table7[[#This Row],[Merged Customer ID]],Table3__3_16[Customer ID],Table3__3_16[smoker])</f>
        <v>No</v>
      </c>
      <c r="J1081" s="23" t="str">
        <f>_xlfn.XLOOKUP(Table7[[#This Row],[Merged Customer ID]],Table3__3_16[Customer ID],Table3__3_16[Weight Status])</f>
        <v>Obesity</v>
      </c>
      <c r="K1081" s="23" t="str">
        <f>_xlfn.XLOOKUP(Table7[[#This Row],[Merged Customer ID]],Table3__3_16[Customer ID],Table3__3_16[Sugar Status])</f>
        <v>Diabetes</v>
      </c>
      <c r="L1081" s="26">
        <f>_xlfn.XLOOKUP(Table7[[#This Row],[Merged Customer ID]],Table6_20[Merged Customer ID],Table6_20[Date of Birth])</f>
        <v>25073</v>
      </c>
      <c r="M1081" s="30">
        <f>_xlfn.XLOOKUP(Table7[[#This Row],[Merged Customer ID]],Table6_20[Merged Customer ID],Table6_20[charges],"0",0)</f>
        <v>10435.07</v>
      </c>
      <c r="N1081" s="30" t="str">
        <f>_xlfn.XLOOKUP(Table7[[#This Row],[Merged Customer ID]],Table6_20[Merged Customer ID],Table6_20[Hospital tier])</f>
        <v>tier - 3</v>
      </c>
      <c r="O1081" s="30" t="str">
        <f>_xlfn.XLOOKUP(Table7[[#This Row],[Merged Customer ID]],Table6_20[Merged Customer ID],Table6_20[City tier])</f>
        <v>tier - 1</v>
      </c>
      <c r="P1081" s="30" t="str">
        <f>_xlfn.XLOOKUP(Table7[[#This Row],[Merged Customer ID]],Table6_20[Merged Customer ID],Table6_20[State ID])</f>
        <v>R1016</v>
      </c>
      <c r="Q1081" s="36">
        <f>_xlfn.XLOOKUP(Table7[[#This Row],[Merged Customer ID]],Table6_20[Merged Customer ID],Table6_20[Age])</f>
        <v>54.791666666666664</v>
      </c>
    </row>
    <row r="1082" spans="1:17" x14ac:dyDescent="0.35">
      <c r="A1082" s="22" t="s">
        <v>1290</v>
      </c>
      <c r="B1082" s="22" t="str">
        <f>_xlfn.XLOOKUP(Table7[[#This Row],[Merged Customer ID]],Table2_1[Merged Customer ID],Table2_1[First Name])</f>
        <v>Crane</v>
      </c>
      <c r="C1082" s="22">
        <f>_xlfn.XLOOKUP(Table7[[#This Row],[Merged Customer ID]],Table3__3_16[Customer ID],Table3__3_16[BMI])</f>
        <v>24.035</v>
      </c>
      <c r="D1082" s="22">
        <f>_xlfn.XLOOKUP(Table7[[#This Row],[Merged Customer ID]],Table3__3_16[Customer ID],Table3__3_16[HBA1C])</f>
        <v>8.5</v>
      </c>
      <c r="E1082" s="22" t="str">
        <f>_xlfn.XLOOKUP(Table7[[#This Row],[Merged Customer ID]],Table3__3_16[Customer ID],Table3__3_16[Heart Issues])</f>
        <v>No</v>
      </c>
      <c r="F1082" s="22" t="str">
        <f>_xlfn.XLOOKUP(Table7[[#This Row],[Merged Customer ID]],Table3__3_16[Customer ID],Table3__3_16[Any Transplants])</f>
        <v>No</v>
      </c>
      <c r="G1082" s="22" t="str">
        <f>_xlfn.XLOOKUP(Table7[[#This Row],[Merged Customer ID]],Table3__3_16[Customer ID],Table3__3_16[Cancer history])</f>
        <v>No</v>
      </c>
      <c r="H1082" s="22">
        <f>_xlfn.XLOOKUP(Table7[[#This Row],[Merged Customer ID]],Table3__3_16[Customer ID],Table3__3_16[NumberOfMajorSurgeries])</f>
        <v>0</v>
      </c>
      <c r="I1082" s="22" t="str">
        <f>_xlfn.XLOOKUP(Table7[[#This Row],[Merged Customer ID]],Table3__3_16[Customer ID],Table3__3_16[smoker])</f>
        <v>No</v>
      </c>
      <c r="J1082" s="22" t="str">
        <f>_xlfn.XLOOKUP(Table7[[#This Row],[Merged Customer ID]],Table3__3_16[Customer ID],Table3__3_16[Weight Status])</f>
        <v>Normal Weight</v>
      </c>
      <c r="K1082" s="22" t="str">
        <f>_xlfn.XLOOKUP(Table7[[#This Row],[Merged Customer ID]],Table3__3_16[Customer ID],Table3__3_16[Sugar Status])</f>
        <v>Diabetes</v>
      </c>
      <c r="L1082" s="25">
        <f>_xlfn.XLOOKUP(Table7[[#This Row],[Merged Customer ID]],Table6_20[Merged Customer ID],Table6_20[Date of Birth])</f>
        <v>25199</v>
      </c>
      <c r="M1082" s="29">
        <f>_xlfn.XLOOKUP(Table7[[#This Row],[Merged Customer ID]],Table6_20[Merged Customer ID],Table6_20[charges],"0",0)</f>
        <v>10422.92</v>
      </c>
      <c r="N1082" s="29" t="str">
        <f>_xlfn.XLOOKUP(Table7[[#This Row],[Merged Customer ID]],Table6_20[Merged Customer ID],Table6_20[Hospital tier])</f>
        <v>tier - 3</v>
      </c>
      <c r="O1082" s="29" t="str">
        <f>_xlfn.XLOOKUP(Table7[[#This Row],[Merged Customer ID]],Table6_20[Merged Customer ID],Table6_20[City tier])</f>
        <v>tier - 1</v>
      </c>
      <c r="P1082" s="29" t="str">
        <f>_xlfn.XLOOKUP(Table7[[#This Row],[Merged Customer ID]],Table6_20[Merged Customer ID],Table6_20[State ID])</f>
        <v>R1017</v>
      </c>
      <c r="Q1082" s="35">
        <f>_xlfn.XLOOKUP(Table7[[#This Row],[Merged Customer ID]],Table6_20[Merged Customer ID],Table6_20[Age])</f>
        <v>54.447222222222223</v>
      </c>
    </row>
    <row r="1083" spans="1:17" x14ac:dyDescent="0.35">
      <c r="A1083" s="23" t="s">
        <v>1289</v>
      </c>
      <c r="B1083" s="23" t="str">
        <f>_xlfn.XLOOKUP(Table7[[#This Row],[Merged Customer ID]],Table2_1[Merged Customer ID],Table2_1[First Name])</f>
        <v>Swartzfager</v>
      </c>
      <c r="C1083" s="23">
        <f>_xlfn.XLOOKUP(Table7[[#This Row],[Merged Customer ID]],Table3__3_16[Customer ID],Table3__3_16[BMI])</f>
        <v>30.55</v>
      </c>
      <c r="D1083" s="23">
        <f>_xlfn.XLOOKUP(Table7[[#This Row],[Merged Customer ID]],Table3__3_16[Customer ID],Table3__3_16[HBA1C])</f>
        <v>5.89</v>
      </c>
      <c r="E1083" s="22" t="str">
        <f>_xlfn.XLOOKUP(Table7[[#This Row],[Merged Customer ID]],Table3__3_16[Customer ID],Table3__3_16[Heart Issues])</f>
        <v>No</v>
      </c>
      <c r="F1083" s="23" t="str">
        <f>_xlfn.XLOOKUP(Table7[[#This Row],[Merged Customer ID]],Table3__3_16[Customer ID],Table3__3_16[Any Transplants])</f>
        <v>No</v>
      </c>
      <c r="G1083" s="23" t="str">
        <f>_xlfn.XLOOKUP(Table7[[#This Row],[Merged Customer ID]],Table3__3_16[Customer ID],Table3__3_16[Cancer history])</f>
        <v>Yes</v>
      </c>
      <c r="H1083" s="23">
        <f>_xlfn.XLOOKUP(Table7[[#This Row],[Merged Customer ID]],Table3__3_16[Customer ID],Table3__3_16[NumberOfMajorSurgeries])</f>
        <v>1</v>
      </c>
      <c r="I1083" s="23" t="str">
        <f>_xlfn.XLOOKUP(Table7[[#This Row],[Merged Customer ID]],Table3__3_16[Customer ID],Table3__3_16[smoker])</f>
        <v>No</v>
      </c>
      <c r="J1083" s="23" t="str">
        <f>_xlfn.XLOOKUP(Table7[[#This Row],[Merged Customer ID]],Table3__3_16[Customer ID],Table3__3_16[Weight Status])</f>
        <v>Obesity</v>
      </c>
      <c r="K1083" s="23" t="str">
        <f>_xlfn.XLOOKUP(Table7[[#This Row],[Merged Customer ID]],Table3__3_16[Customer ID],Table3__3_16[Sugar Status])</f>
        <v>Prediabetes</v>
      </c>
      <c r="L1083" s="26">
        <f>_xlfn.XLOOKUP(Table7[[#This Row],[Merged Customer ID]],Table6_20[Merged Customer ID],Table6_20[Date of Birth])</f>
        <v>29184</v>
      </c>
      <c r="M1083" s="30">
        <f>_xlfn.XLOOKUP(Table7[[#This Row],[Merged Customer ID]],Table6_20[Merged Customer ID],Table6_20[charges],"0",0)</f>
        <v>10419.65</v>
      </c>
      <c r="N1083" s="30" t="str">
        <f>_xlfn.XLOOKUP(Table7[[#This Row],[Merged Customer ID]],Table6_20[Merged Customer ID],Table6_20[Hospital tier])</f>
        <v>tier - 3</v>
      </c>
      <c r="O1083" s="30" t="str">
        <f>_xlfn.XLOOKUP(Table7[[#This Row],[Merged Customer ID]],Table6_20[Merged Customer ID],Table6_20[City tier])</f>
        <v>tier - 2</v>
      </c>
      <c r="P1083" s="30" t="str">
        <f>_xlfn.XLOOKUP(Table7[[#This Row],[Merged Customer ID]],Table6_20[Merged Customer ID],Table6_20[State ID])</f>
        <v>R1025</v>
      </c>
      <c r="Q1083" s="36">
        <f>_xlfn.XLOOKUP(Table7[[#This Row],[Merged Customer ID]],Table6_20[Merged Customer ID],Table6_20[Age])</f>
        <v>43.536111111111111</v>
      </c>
    </row>
    <row r="1084" spans="1:17" x14ac:dyDescent="0.35">
      <c r="A1084" s="22" t="s">
        <v>1288</v>
      </c>
      <c r="B1084" s="22" t="str">
        <f>_xlfn.XLOOKUP(Table7[[#This Row],[Merged Customer ID]],Table2_1[Merged Customer ID],Table2_1[First Name])</f>
        <v>Clevenger</v>
      </c>
      <c r="C1084" s="22">
        <f>_xlfn.XLOOKUP(Table7[[#This Row],[Merged Customer ID]],Table3__3_16[Customer ID],Table3__3_16[BMI])</f>
        <v>28.81</v>
      </c>
      <c r="D1084" s="22">
        <f>_xlfn.XLOOKUP(Table7[[#This Row],[Merged Customer ID]],Table3__3_16[Customer ID],Table3__3_16[HBA1C])</f>
        <v>8.76</v>
      </c>
      <c r="E1084" s="22" t="str">
        <f>_xlfn.XLOOKUP(Table7[[#This Row],[Merged Customer ID]],Table3__3_16[Customer ID],Table3__3_16[Heart Issues])</f>
        <v>No</v>
      </c>
      <c r="F1084" s="22" t="str">
        <f>_xlfn.XLOOKUP(Table7[[#This Row],[Merged Customer ID]],Table3__3_16[Customer ID],Table3__3_16[Any Transplants])</f>
        <v>No</v>
      </c>
      <c r="G1084" s="22" t="str">
        <f>_xlfn.XLOOKUP(Table7[[#This Row],[Merged Customer ID]],Table3__3_16[Customer ID],Table3__3_16[Cancer history])</f>
        <v>No</v>
      </c>
      <c r="H1084" s="22">
        <f>_xlfn.XLOOKUP(Table7[[#This Row],[Merged Customer ID]],Table3__3_16[Customer ID],Table3__3_16[NumberOfMajorSurgeries])</f>
        <v>2</v>
      </c>
      <c r="I1084" s="22" t="str">
        <f>_xlfn.XLOOKUP(Table7[[#This Row],[Merged Customer ID]],Table3__3_16[Customer ID],Table3__3_16[smoker])</f>
        <v>No</v>
      </c>
      <c r="J1084" s="22" t="str">
        <f>_xlfn.XLOOKUP(Table7[[#This Row],[Merged Customer ID]],Table3__3_16[Customer ID],Table3__3_16[Weight Status])</f>
        <v>Overweight</v>
      </c>
      <c r="K1084" s="22" t="str">
        <f>_xlfn.XLOOKUP(Table7[[#This Row],[Merged Customer ID]],Table3__3_16[Customer ID],Table3__3_16[Sugar Status])</f>
        <v>Diabetes</v>
      </c>
      <c r="L1084" s="25">
        <f>_xlfn.XLOOKUP(Table7[[#This Row],[Merged Customer ID]],Table6_20[Merged Customer ID],Table6_20[Date of Birth])</f>
        <v>26948</v>
      </c>
      <c r="M1084" s="29">
        <f>_xlfn.XLOOKUP(Table7[[#This Row],[Merged Customer ID]],Table6_20[Merged Customer ID],Table6_20[charges],"0",0)</f>
        <v>10419.59</v>
      </c>
      <c r="N1084" s="29" t="str">
        <f>_xlfn.XLOOKUP(Table7[[#This Row],[Merged Customer ID]],Table6_20[Merged Customer ID],Table6_20[Hospital tier])</f>
        <v>tier - 3</v>
      </c>
      <c r="O1084" s="29" t="str">
        <f>_xlfn.XLOOKUP(Table7[[#This Row],[Merged Customer ID]],Table6_20[Merged Customer ID],Table6_20[City tier])</f>
        <v>tier - 2</v>
      </c>
      <c r="P1084" s="29" t="str">
        <f>_xlfn.XLOOKUP(Table7[[#This Row],[Merged Customer ID]],Table6_20[Merged Customer ID],Table6_20[State ID])</f>
        <v>R1025</v>
      </c>
      <c r="Q1084" s="35">
        <f>_xlfn.XLOOKUP(Table7[[#This Row],[Merged Customer ID]],Table6_20[Merged Customer ID],Table6_20[Age])</f>
        <v>49.658333333333331</v>
      </c>
    </row>
    <row r="1085" spans="1:17" x14ac:dyDescent="0.35">
      <c r="A1085" s="23" t="s">
        <v>1287</v>
      </c>
      <c r="B1085" s="23" t="str">
        <f>_xlfn.XLOOKUP(Table7[[#This Row],[Merged Customer ID]],Table2_1[Merged Customer ID],Table2_1[First Name])</f>
        <v>Reichardt</v>
      </c>
      <c r="C1085" s="23">
        <f>_xlfn.XLOOKUP(Table7[[#This Row],[Merged Customer ID]],Table3__3_16[Customer ID],Table3__3_16[BMI])</f>
        <v>31.66</v>
      </c>
      <c r="D1085" s="23">
        <f>_xlfn.XLOOKUP(Table7[[#This Row],[Merged Customer ID]],Table3__3_16[Customer ID],Table3__3_16[HBA1C])</f>
        <v>4.1100000000000003</v>
      </c>
      <c r="E1085" s="22" t="str">
        <f>_xlfn.XLOOKUP(Table7[[#This Row],[Merged Customer ID]],Table3__3_16[Customer ID],Table3__3_16[Heart Issues])</f>
        <v>No</v>
      </c>
      <c r="F1085" s="23" t="str">
        <f>_xlfn.XLOOKUP(Table7[[#This Row],[Merged Customer ID]],Table3__3_16[Customer ID],Table3__3_16[Any Transplants])</f>
        <v>No</v>
      </c>
      <c r="G1085" s="23" t="str">
        <f>_xlfn.XLOOKUP(Table7[[#This Row],[Merged Customer ID]],Table3__3_16[Customer ID],Table3__3_16[Cancer history])</f>
        <v>No</v>
      </c>
      <c r="H1085" s="23">
        <f>_xlfn.XLOOKUP(Table7[[#This Row],[Merged Customer ID]],Table3__3_16[Customer ID],Table3__3_16[NumberOfMajorSurgeries])</f>
        <v>0</v>
      </c>
      <c r="I1085" s="23" t="str">
        <f>_xlfn.XLOOKUP(Table7[[#This Row],[Merged Customer ID]],Table3__3_16[Customer ID],Table3__3_16[smoker])</f>
        <v>No</v>
      </c>
      <c r="J1085" s="23" t="str">
        <f>_xlfn.XLOOKUP(Table7[[#This Row],[Merged Customer ID]],Table3__3_16[Customer ID],Table3__3_16[Weight Status])</f>
        <v>Obesity</v>
      </c>
      <c r="K1085" s="23" t="str">
        <f>_xlfn.XLOOKUP(Table7[[#This Row],[Merged Customer ID]],Table3__3_16[Customer ID],Table3__3_16[Sugar Status])</f>
        <v>Normal</v>
      </c>
      <c r="L1085" s="26">
        <f>_xlfn.XLOOKUP(Table7[[#This Row],[Merged Customer ID]],Table6_20[Merged Customer ID],Table6_20[Date of Birth])</f>
        <v>29518</v>
      </c>
      <c r="M1085" s="30">
        <f>_xlfn.XLOOKUP(Table7[[#This Row],[Merged Customer ID]],Table6_20[Merged Customer ID],Table6_20[charges],"0",0)</f>
        <v>10407.98</v>
      </c>
      <c r="N1085" s="30" t="str">
        <f>_xlfn.XLOOKUP(Table7[[#This Row],[Merged Customer ID]],Table6_20[Merged Customer ID],Table6_20[Hospital tier])</f>
        <v>tier - 3</v>
      </c>
      <c r="O1085" s="30" t="str">
        <f>_xlfn.XLOOKUP(Table7[[#This Row],[Merged Customer ID]],Table6_20[Merged Customer ID],Table6_20[City tier])</f>
        <v>tier - 1</v>
      </c>
      <c r="P1085" s="30" t="str">
        <f>_xlfn.XLOOKUP(Table7[[#This Row],[Merged Customer ID]],Table6_20[Merged Customer ID],Table6_20[State ID])</f>
        <v>R1021</v>
      </c>
      <c r="Q1085" s="36">
        <f>_xlfn.XLOOKUP(Table7[[#This Row],[Merged Customer ID]],Table6_20[Merged Customer ID],Table6_20[Age])</f>
        <v>42.62222222222222</v>
      </c>
    </row>
    <row r="1086" spans="1:17" x14ac:dyDescent="0.35">
      <c r="A1086" s="22" t="s">
        <v>1286</v>
      </c>
      <c r="B1086" s="22" t="str">
        <f>_xlfn.XLOOKUP(Table7[[#This Row],[Merged Customer ID]],Table2_1[Merged Customer ID],Table2_1[First Name])</f>
        <v>Morton</v>
      </c>
      <c r="C1086" s="22">
        <f>_xlfn.XLOOKUP(Table7[[#This Row],[Merged Customer ID]],Table3__3_16[Customer ID],Table3__3_16[BMI])</f>
        <v>28.215</v>
      </c>
      <c r="D1086" s="22">
        <f>_xlfn.XLOOKUP(Table7[[#This Row],[Merged Customer ID]],Table3__3_16[Customer ID],Table3__3_16[HBA1C])</f>
        <v>7.56</v>
      </c>
      <c r="E1086" s="22" t="str">
        <f>_xlfn.XLOOKUP(Table7[[#This Row],[Merged Customer ID]],Table3__3_16[Customer ID],Table3__3_16[Heart Issues])</f>
        <v>Yes</v>
      </c>
      <c r="F1086" s="22" t="str">
        <f>_xlfn.XLOOKUP(Table7[[#This Row],[Merged Customer ID]],Table3__3_16[Customer ID],Table3__3_16[Any Transplants])</f>
        <v>No</v>
      </c>
      <c r="G1086" s="22" t="str">
        <f>_xlfn.XLOOKUP(Table7[[#This Row],[Merged Customer ID]],Table3__3_16[Customer ID],Table3__3_16[Cancer history])</f>
        <v>No</v>
      </c>
      <c r="H1086" s="22">
        <f>_xlfn.XLOOKUP(Table7[[#This Row],[Merged Customer ID]],Table3__3_16[Customer ID],Table3__3_16[NumberOfMajorSurgeries])</f>
        <v>1</v>
      </c>
      <c r="I1086" s="22" t="str">
        <f>_xlfn.XLOOKUP(Table7[[#This Row],[Merged Customer ID]],Table3__3_16[Customer ID],Table3__3_16[smoker])</f>
        <v>No</v>
      </c>
      <c r="J1086" s="22" t="str">
        <f>_xlfn.XLOOKUP(Table7[[#This Row],[Merged Customer ID]],Table3__3_16[Customer ID],Table3__3_16[Weight Status])</f>
        <v>Overweight</v>
      </c>
      <c r="K1086" s="22" t="str">
        <f>_xlfn.XLOOKUP(Table7[[#This Row],[Merged Customer ID]],Table3__3_16[Customer ID],Table3__3_16[Sugar Status])</f>
        <v>Diabetes</v>
      </c>
      <c r="L1086" s="25">
        <f>_xlfn.XLOOKUP(Table7[[#This Row],[Merged Customer ID]],Table6_20[Merged Customer ID],Table6_20[Date of Birth])</f>
        <v>27550</v>
      </c>
      <c r="M1086" s="29">
        <f>_xlfn.XLOOKUP(Table7[[#This Row],[Merged Customer ID]],Table6_20[Merged Customer ID],Table6_20[charges],"0",0)</f>
        <v>10407.09</v>
      </c>
      <c r="N1086" s="29" t="str">
        <f>_xlfn.XLOOKUP(Table7[[#This Row],[Merged Customer ID]],Table6_20[Merged Customer ID],Table6_20[Hospital tier])</f>
        <v>tier - 3</v>
      </c>
      <c r="O1086" s="29" t="str">
        <f>_xlfn.XLOOKUP(Table7[[#This Row],[Merged Customer ID]],Table6_20[Merged Customer ID],Table6_20[City tier])</f>
        <v>tier - 1</v>
      </c>
      <c r="P1086" s="29" t="str">
        <f>_xlfn.XLOOKUP(Table7[[#This Row],[Merged Customer ID]],Table6_20[Merged Customer ID],Table6_20[State ID])</f>
        <v>R1015</v>
      </c>
      <c r="Q1086" s="35">
        <f>_xlfn.XLOOKUP(Table7[[#This Row],[Merged Customer ID]],Table6_20[Merged Customer ID],Table6_20[Age])</f>
        <v>48.008333333333333</v>
      </c>
    </row>
    <row r="1087" spans="1:17" x14ac:dyDescent="0.35">
      <c r="A1087" s="23" t="s">
        <v>1285</v>
      </c>
      <c r="B1087" s="23" t="str">
        <f>_xlfn.XLOOKUP(Table7[[#This Row],[Merged Customer ID]],Table2_1[Merged Customer ID],Table2_1[First Name])</f>
        <v>Sunstrum</v>
      </c>
      <c r="C1087" s="23">
        <f>_xlfn.XLOOKUP(Table7[[#This Row],[Merged Customer ID]],Table3__3_16[Customer ID],Table3__3_16[BMI])</f>
        <v>26.12</v>
      </c>
      <c r="D1087" s="23">
        <f>_xlfn.XLOOKUP(Table7[[#This Row],[Merged Customer ID]],Table3__3_16[Customer ID],Table3__3_16[HBA1C])</f>
        <v>4.17</v>
      </c>
      <c r="E1087" s="22" t="str">
        <f>_xlfn.XLOOKUP(Table7[[#This Row],[Merged Customer ID]],Table3__3_16[Customer ID],Table3__3_16[Heart Issues])</f>
        <v>Yes</v>
      </c>
      <c r="F1087" s="23" t="str">
        <f>_xlfn.XLOOKUP(Table7[[#This Row],[Merged Customer ID]],Table3__3_16[Customer ID],Table3__3_16[Any Transplants])</f>
        <v>No</v>
      </c>
      <c r="G1087" s="23" t="str">
        <f>_xlfn.XLOOKUP(Table7[[#This Row],[Merged Customer ID]],Table3__3_16[Customer ID],Table3__3_16[Cancer history])</f>
        <v>Yes</v>
      </c>
      <c r="H1087" s="23">
        <f>_xlfn.XLOOKUP(Table7[[#This Row],[Merged Customer ID]],Table3__3_16[Customer ID],Table3__3_16[NumberOfMajorSurgeries])</f>
        <v>1</v>
      </c>
      <c r="I1087" s="23" t="str">
        <f>_xlfn.XLOOKUP(Table7[[#This Row],[Merged Customer ID]],Table3__3_16[Customer ID],Table3__3_16[smoker])</f>
        <v>No</v>
      </c>
      <c r="J1087" s="23" t="str">
        <f>_xlfn.XLOOKUP(Table7[[#This Row],[Merged Customer ID]],Table3__3_16[Customer ID],Table3__3_16[Weight Status])</f>
        <v>Overweight</v>
      </c>
      <c r="K1087" s="23" t="str">
        <f>_xlfn.XLOOKUP(Table7[[#This Row],[Merged Customer ID]],Table3__3_16[Customer ID],Table3__3_16[Sugar Status])</f>
        <v>Normal</v>
      </c>
      <c r="L1087" s="26">
        <f>_xlfn.XLOOKUP(Table7[[#This Row],[Merged Customer ID]],Table6_20[Merged Customer ID],Table6_20[Date of Birth])</f>
        <v>25391</v>
      </c>
      <c r="M1087" s="30">
        <f>_xlfn.XLOOKUP(Table7[[#This Row],[Merged Customer ID]],Table6_20[Merged Customer ID],Table6_20[charges],"0",0)</f>
        <v>10403.27</v>
      </c>
      <c r="N1087" s="30" t="str">
        <f>_xlfn.XLOOKUP(Table7[[#This Row],[Merged Customer ID]],Table6_20[Merged Customer ID],Table6_20[Hospital tier])</f>
        <v>tier - 3</v>
      </c>
      <c r="O1087" s="30" t="str">
        <f>_xlfn.XLOOKUP(Table7[[#This Row],[Merged Customer ID]],Table6_20[Merged Customer ID],Table6_20[City tier])</f>
        <v>tier - 2</v>
      </c>
      <c r="P1087" s="30" t="str">
        <f>_xlfn.XLOOKUP(Table7[[#This Row],[Merged Customer ID]],Table6_20[Merged Customer ID],Table6_20[State ID])</f>
        <v>R1020</v>
      </c>
      <c r="Q1087" s="36">
        <f>_xlfn.XLOOKUP(Table7[[#This Row],[Merged Customer ID]],Table6_20[Merged Customer ID],Table6_20[Age])</f>
        <v>53.919444444444444</v>
      </c>
    </row>
    <row r="1088" spans="1:17" x14ac:dyDescent="0.35">
      <c r="A1088" s="22" t="s">
        <v>1284</v>
      </c>
      <c r="B1088" s="22" t="str">
        <f>_xlfn.XLOOKUP(Table7[[#This Row],[Merged Customer ID]],Table2_1[Merged Customer ID],Table2_1[First Name])</f>
        <v>Frownfelter</v>
      </c>
      <c r="C1088" s="22">
        <f>_xlfn.XLOOKUP(Table7[[#This Row],[Merged Customer ID]],Table3__3_16[Customer ID],Table3__3_16[BMI])</f>
        <v>36.630000000000003</v>
      </c>
      <c r="D1088" s="22">
        <f>_xlfn.XLOOKUP(Table7[[#This Row],[Merged Customer ID]],Table3__3_16[Customer ID],Table3__3_16[HBA1C])</f>
        <v>11.42</v>
      </c>
      <c r="E1088" s="22" t="str">
        <f>_xlfn.XLOOKUP(Table7[[#This Row],[Merged Customer ID]],Table3__3_16[Customer ID],Table3__3_16[Heart Issues])</f>
        <v>No</v>
      </c>
      <c r="F1088" s="22" t="str">
        <f>_xlfn.XLOOKUP(Table7[[#This Row],[Merged Customer ID]],Table3__3_16[Customer ID],Table3__3_16[Any Transplants])</f>
        <v>No</v>
      </c>
      <c r="G1088" s="22" t="str">
        <f>_xlfn.XLOOKUP(Table7[[#This Row],[Merged Customer ID]],Table3__3_16[Customer ID],Table3__3_16[Cancer history])</f>
        <v>No</v>
      </c>
      <c r="H1088" s="22">
        <f>_xlfn.XLOOKUP(Table7[[#This Row],[Merged Customer ID]],Table3__3_16[Customer ID],Table3__3_16[NumberOfMajorSurgeries])</f>
        <v>2</v>
      </c>
      <c r="I1088" s="22" t="str">
        <f>_xlfn.XLOOKUP(Table7[[#This Row],[Merged Customer ID]],Table3__3_16[Customer ID],Table3__3_16[smoker])</f>
        <v>No</v>
      </c>
      <c r="J1088" s="22" t="str">
        <f>_xlfn.XLOOKUP(Table7[[#This Row],[Merged Customer ID]],Table3__3_16[Customer ID],Table3__3_16[Weight Status])</f>
        <v>Obesity</v>
      </c>
      <c r="K1088" s="22" t="str">
        <f>_xlfn.XLOOKUP(Table7[[#This Row],[Merged Customer ID]],Table3__3_16[Customer ID],Table3__3_16[Sugar Status])</f>
        <v>Diabetes</v>
      </c>
      <c r="L1088" s="25">
        <f>_xlfn.XLOOKUP(Table7[[#This Row],[Merged Customer ID]],Table6_20[Merged Customer ID],Table6_20[Date of Birth])</f>
        <v>26926</v>
      </c>
      <c r="M1088" s="29">
        <f>_xlfn.XLOOKUP(Table7[[#This Row],[Merged Customer ID]],Table6_20[Merged Customer ID],Table6_20[charges],"0",0)</f>
        <v>10381.48</v>
      </c>
      <c r="N1088" s="29" t="str">
        <f>_xlfn.XLOOKUP(Table7[[#This Row],[Merged Customer ID]],Table6_20[Merged Customer ID],Table6_20[Hospital tier])</f>
        <v>tier - 3</v>
      </c>
      <c r="O1088" s="29" t="str">
        <f>_xlfn.XLOOKUP(Table7[[#This Row],[Merged Customer ID]],Table6_20[Merged Customer ID],Table6_20[City tier])</f>
        <v>tier - 3</v>
      </c>
      <c r="P1088" s="29" t="str">
        <f>_xlfn.XLOOKUP(Table7[[#This Row],[Merged Customer ID]],Table6_20[Merged Customer ID],Table6_20[State ID])</f>
        <v>R1013</v>
      </c>
      <c r="Q1088" s="35">
        <f>_xlfn.XLOOKUP(Table7[[#This Row],[Merged Customer ID]],Table6_20[Merged Customer ID],Table6_20[Age])</f>
        <v>49.719444444444441</v>
      </c>
    </row>
    <row r="1089" spans="1:17" x14ac:dyDescent="0.35">
      <c r="A1089" s="23" t="s">
        <v>1283</v>
      </c>
      <c r="B1089" s="23" t="str">
        <f>_xlfn.XLOOKUP(Table7[[#This Row],[Merged Customer ID]],Table2_1[Merged Customer ID],Table2_1[First Name])</f>
        <v>Richter</v>
      </c>
      <c r="C1089" s="23">
        <f>_xlfn.XLOOKUP(Table7[[#This Row],[Merged Customer ID]],Table3__3_16[Customer ID],Table3__3_16[BMI])</f>
        <v>33.344999999999999</v>
      </c>
      <c r="D1089" s="23">
        <f>_xlfn.XLOOKUP(Table7[[#This Row],[Merged Customer ID]],Table3__3_16[Customer ID],Table3__3_16[HBA1C])</f>
        <v>7.33</v>
      </c>
      <c r="E1089" s="22" t="str">
        <f>_xlfn.XLOOKUP(Table7[[#This Row],[Merged Customer ID]],Table3__3_16[Customer ID],Table3__3_16[Heart Issues])</f>
        <v>No</v>
      </c>
      <c r="F1089" s="23" t="str">
        <f>_xlfn.XLOOKUP(Table7[[#This Row],[Merged Customer ID]],Table3__3_16[Customer ID],Table3__3_16[Any Transplants])</f>
        <v>No</v>
      </c>
      <c r="G1089" s="23" t="str">
        <f>_xlfn.XLOOKUP(Table7[[#This Row],[Merged Customer ID]],Table3__3_16[Customer ID],Table3__3_16[Cancer history])</f>
        <v>No</v>
      </c>
      <c r="H1089" s="23">
        <f>_xlfn.XLOOKUP(Table7[[#This Row],[Merged Customer ID]],Table3__3_16[Customer ID],Table3__3_16[NumberOfMajorSurgeries])</f>
        <v>2</v>
      </c>
      <c r="I1089" s="23" t="str">
        <f>_xlfn.XLOOKUP(Table7[[#This Row],[Merged Customer ID]],Table3__3_16[Customer ID],Table3__3_16[smoker])</f>
        <v>No</v>
      </c>
      <c r="J1089" s="23" t="str">
        <f>_xlfn.XLOOKUP(Table7[[#This Row],[Merged Customer ID]],Table3__3_16[Customer ID],Table3__3_16[Weight Status])</f>
        <v>Obesity</v>
      </c>
      <c r="K1089" s="23" t="str">
        <f>_xlfn.XLOOKUP(Table7[[#This Row],[Merged Customer ID]],Table3__3_16[Customer ID],Table3__3_16[Sugar Status])</f>
        <v>Diabetes</v>
      </c>
      <c r="L1089" s="26">
        <f>_xlfn.XLOOKUP(Table7[[#This Row],[Merged Customer ID]],Table6_20[Merged Customer ID],Table6_20[Date of Birth])</f>
        <v>26936</v>
      </c>
      <c r="M1089" s="30">
        <f>_xlfn.XLOOKUP(Table7[[#This Row],[Merged Customer ID]],Table6_20[Merged Customer ID],Table6_20[charges],"0",0)</f>
        <v>10370.91</v>
      </c>
      <c r="N1089" s="30" t="str">
        <f>_xlfn.XLOOKUP(Table7[[#This Row],[Merged Customer ID]],Table6_20[Merged Customer ID],Table6_20[Hospital tier])</f>
        <v>tier - 3</v>
      </c>
      <c r="O1089" s="30" t="str">
        <f>_xlfn.XLOOKUP(Table7[[#This Row],[Merged Customer ID]],Table6_20[Merged Customer ID],Table6_20[City tier])</f>
        <v>tier - 3</v>
      </c>
      <c r="P1089" s="30" t="str">
        <f>_xlfn.XLOOKUP(Table7[[#This Row],[Merged Customer ID]],Table6_20[Merged Customer ID],Table6_20[State ID])</f>
        <v>R1024</v>
      </c>
      <c r="Q1089" s="36">
        <f>_xlfn.XLOOKUP(Table7[[#This Row],[Merged Customer ID]],Table6_20[Merged Customer ID],Table6_20[Age])</f>
        <v>49.69166666666667</v>
      </c>
    </row>
    <row r="1090" spans="1:17" x14ac:dyDescent="0.35">
      <c r="A1090" s="22" t="s">
        <v>1282</v>
      </c>
      <c r="B1090" s="22" t="str">
        <f>_xlfn.XLOOKUP(Table7[[#This Row],[Merged Customer ID]],Table2_1[Merged Customer ID],Table2_1[First Name])</f>
        <v>England</v>
      </c>
      <c r="C1090" s="22">
        <f>_xlfn.XLOOKUP(Table7[[#This Row],[Merged Customer ID]],Table3__3_16[Customer ID],Table3__3_16[BMI])</f>
        <v>27.11</v>
      </c>
      <c r="D1090" s="22">
        <f>_xlfn.XLOOKUP(Table7[[#This Row],[Merged Customer ID]],Table3__3_16[Customer ID],Table3__3_16[HBA1C])</f>
        <v>6.7</v>
      </c>
      <c r="E1090" s="22" t="str">
        <f>_xlfn.XLOOKUP(Table7[[#This Row],[Merged Customer ID]],Table3__3_16[Customer ID],Table3__3_16[Heart Issues])</f>
        <v>No</v>
      </c>
      <c r="F1090" s="22" t="str">
        <f>_xlfn.XLOOKUP(Table7[[#This Row],[Merged Customer ID]],Table3__3_16[Customer ID],Table3__3_16[Any Transplants])</f>
        <v>No</v>
      </c>
      <c r="G1090" s="22" t="str">
        <f>_xlfn.XLOOKUP(Table7[[#This Row],[Merged Customer ID]],Table3__3_16[Customer ID],Table3__3_16[Cancer history])</f>
        <v>No</v>
      </c>
      <c r="H1090" s="22">
        <f>_xlfn.XLOOKUP(Table7[[#This Row],[Merged Customer ID]],Table3__3_16[Customer ID],Table3__3_16[NumberOfMajorSurgeries])</f>
        <v>0</v>
      </c>
      <c r="I1090" s="22" t="str">
        <f>_xlfn.XLOOKUP(Table7[[#This Row],[Merged Customer ID]],Table3__3_16[Customer ID],Table3__3_16[smoker])</f>
        <v>No</v>
      </c>
      <c r="J1090" s="22" t="str">
        <f>_xlfn.XLOOKUP(Table7[[#This Row],[Merged Customer ID]],Table3__3_16[Customer ID],Table3__3_16[Weight Status])</f>
        <v>Overweight</v>
      </c>
      <c r="K1090" s="22" t="str">
        <f>_xlfn.XLOOKUP(Table7[[#This Row],[Merged Customer ID]],Table3__3_16[Customer ID],Table3__3_16[Sugar Status])</f>
        <v>Diabetes</v>
      </c>
      <c r="L1090" s="25">
        <f>_xlfn.XLOOKUP(Table7[[#This Row],[Merged Customer ID]],Table6_20[Merged Customer ID],Table6_20[Date of Birth])</f>
        <v>26182</v>
      </c>
      <c r="M1090" s="29">
        <f>_xlfn.XLOOKUP(Table7[[#This Row],[Merged Customer ID]],Table6_20[Merged Customer ID],Table6_20[charges],"0",0)</f>
        <v>10356.67</v>
      </c>
      <c r="N1090" s="29" t="str">
        <f>_xlfn.XLOOKUP(Table7[[#This Row],[Merged Customer ID]],Table6_20[Merged Customer ID],Table6_20[Hospital tier])</f>
        <v>tier - 3</v>
      </c>
      <c r="O1090" s="29" t="str">
        <f>_xlfn.XLOOKUP(Table7[[#This Row],[Merged Customer ID]],Table6_20[Merged Customer ID],Table6_20[City tier])</f>
        <v>tier - 1</v>
      </c>
      <c r="P1090" s="29" t="str">
        <f>_xlfn.XLOOKUP(Table7[[#This Row],[Merged Customer ID]],Table6_20[Merged Customer ID],Table6_20[State ID])</f>
        <v>R1025</v>
      </c>
      <c r="Q1090" s="35">
        <f>_xlfn.XLOOKUP(Table7[[#This Row],[Merged Customer ID]],Table6_20[Merged Customer ID],Table6_20[Age])</f>
        <v>51.755555555555553</v>
      </c>
    </row>
    <row r="1091" spans="1:17" x14ac:dyDescent="0.35">
      <c r="A1091" s="23" t="s">
        <v>1281</v>
      </c>
      <c r="B1091" s="23" t="str">
        <f>_xlfn.XLOOKUP(Table7[[#This Row],[Merged Customer ID]],Table2_1[Merged Customer ID],Table2_1[First Name])</f>
        <v>McLean</v>
      </c>
      <c r="C1091" s="23">
        <f>_xlfn.XLOOKUP(Table7[[#This Row],[Merged Customer ID]],Table3__3_16[Customer ID],Table3__3_16[BMI])</f>
        <v>26.6</v>
      </c>
      <c r="D1091" s="23">
        <f>_xlfn.XLOOKUP(Table7[[#This Row],[Merged Customer ID]],Table3__3_16[Customer ID],Table3__3_16[HBA1C])</f>
        <v>5.27</v>
      </c>
      <c r="E1091" s="22" t="str">
        <f>_xlfn.XLOOKUP(Table7[[#This Row],[Merged Customer ID]],Table3__3_16[Customer ID],Table3__3_16[Heart Issues])</f>
        <v>Yes</v>
      </c>
      <c r="F1091" s="23" t="str">
        <f>_xlfn.XLOOKUP(Table7[[#This Row],[Merged Customer ID]],Table3__3_16[Customer ID],Table3__3_16[Any Transplants])</f>
        <v>No</v>
      </c>
      <c r="G1091" s="23" t="str">
        <f>_xlfn.XLOOKUP(Table7[[#This Row],[Merged Customer ID]],Table3__3_16[Customer ID],Table3__3_16[Cancer history])</f>
        <v>Yes</v>
      </c>
      <c r="H1091" s="23">
        <f>_xlfn.XLOOKUP(Table7[[#This Row],[Merged Customer ID]],Table3__3_16[Customer ID],Table3__3_16[NumberOfMajorSurgeries])</f>
        <v>1</v>
      </c>
      <c r="I1091" s="23" t="str">
        <f>_xlfn.XLOOKUP(Table7[[#This Row],[Merged Customer ID]],Table3__3_16[Customer ID],Table3__3_16[smoker])</f>
        <v>No</v>
      </c>
      <c r="J1091" s="23" t="str">
        <f>_xlfn.XLOOKUP(Table7[[#This Row],[Merged Customer ID]],Table3__3_16[Customer ID],Table3__3_16[Weight Status])</f>
        <v>Overweight</v>
      </c>
      <c r="K1091" s="23" t="str">
        <f>_xlfn.XLOOKUP(Table7[[#This Row],[Merged Customer ID]],Table3__3_16[Customer ID],Table3__3_16[Sugar Status])</f>
        <v>Normal</v>
      </c>
      <c r="L1091" s="26">
        <f>_xlfn.XLOOKUP(Table7[[#This Row],[Merged Customer ID]],Table6_20[Merged Customer ID],Table6_20[Date of Birth])</f>
        <v>25371</v>
      </c>
      <c r="M1091" s="30">
        <f>_xlfn.XLOOKUP(Table7[[#This Row],[Merged Customer ID]],Table6_20[Merged Customer ID],Table6_20[charges],"0",0)</f>
        <v>10355.64</v>
      </c>
      <c r="N1091" s="30" t="str">
        <f>_xlfn.XLOOKUP(Table7[[#This Row],[Merged Customer ID]],Table6_20[Merged Customer ID],Table6_20[Hospital tier])</f>
        <v>tier - 3</v>
      </c>
      <c r="O1091" s="30" t="str">
        <f>_xlfn.XLOOKUP(Table7[[#This Row],[Merged Customer ID]],Table6_20[Merged Customer ID],Table6_20[City tier])</f>
        <v>tier - 1</v>
      </c>
      <c r="P1091" s="30" t="str">
        <f>_xlfn.XLOOKUP(Table7[[#This Row],[Merged Customer ID]],Table6_20[Merged Customer ID],Table6_20[State ID])</f>
        <v>R1012</v>
      </c>
      <c r="Q1091" s="36">
        <f>_xlfn.XLOOKUP(Table7[[#This Row],[Merged Customer ID]],Table6_20[Merged Customer ID],Table6_20[Age])</f>
        <v>53.975000000000001</v>
      </c>
    </row>
    <row r="1092" spans="1:17" x14ac:dyDescent="0.35">
      <c r="A1092" s="22" t="s">
        <v>1280</v>
      </c>
      <c r="B1092" s="22" t="str">
        <f>_xlfn.XLOOKUP(Table7[[#This Row],[Merged Customer ID]],Table2_1[Merged Customer ID],Table2_1[First Name])</f>
        <v>Gardner</v>
      </c>
      <c r="C1092" s="22">
        <f>_xlfn.XLOOKUP(Table7[[#This Row],[Merged Customer ID]],Table3__3_16[Customer ID],Table3__3_16[BMI])</f>
        <v>30.41</v>
      </c>
      <c r="D1092" s="22">
        <f>_xlfn.XLOOKUP(Table7[[#This Row],[Merged Customer ID]],Table3__3_16[Customer ID],Table3__3_16[HBA1C])</f>
        <v>7.72</v>
      </c>
      <c r="E1092" s="22" t="str">
        <f>_xlfn.XLOOKUP(Table7[[#This Row],[Merged Customer ID]],Table3__3_16[Customer ID],Table3__3_16[Heart Issues])</f>
        <v>No</v>
      </c>
      <c r="F1092" s="22" t="str">
        <f>_xlfn.XLOOKUP(Table7[[#This Row],[Merged Customer ID]],Table3__3_16[Customer ID],Table3__3_16[Any Transplants])</f>
        <v>No</v>
      </c>
      <c r="G1092" s="22" t="str">
        <f>_xlfn.XLOOKUP(Table7[[#This Row],[Merged Customer ID]],Table3__3_16[Customer ID],Table3__3_16[Cancer history])</f>
        <v>No</v>
      </c>
      <c r="H1092" s="22">
        <f>_xlfn.XLOOKUP(Table7[[#This Row],[Merged Customer ID]],Table3__3_16[Customer ID],Table3__3_16[NumberOfMajorSurgeries])</f>
        <v>0</v>
      </c>
      <c r="I1092" s="22" t="str">
        <f>_xlfn.XLOOKUP(Table7[[#This Row],[Merged Customer ID]],Table3__3_16[Customer ID],Table3__3_16[smoker])</f>
        <v>No</v>
      </c>
      <c r="J1092" s="22" t="str">
        <f>_xlfn.XLOOKUP(Table7[[#This Row],[Merged Customer ID]],Table3__3_16[Customer ID],Table3__3_16[Weight Status])</f>
        <v>Obesity</v>
      </c>
      <c r="K1092" s="22" t="str">
        <f>_xlfn.XLOOKUP(Table7[[#This Row],[Merged Customer ID]],Table3__3_16[Customer ID],Table3__3_16[Sugar Status])</f>
        <v>Diabetes</v>
      </c>
      <c r="L1092" s="25">
        <f>_xlfn.XLOOKUP(Table7[[#This Row],[Merged Customer ID]],Table6_20[Merged Customer ID],Table6_20[Date of Birth])</f>
        <v>27301</v>
      </c>
      <c r="M1092" s="29">
        <f>_xlfn.XLOOKUP(Table7[[#This Row],[Merged Customer ID]],Table6_20[Merged Customer ID],Table6_20[charges],"0",0)</f>
        <v>10352.48</v>
      </c>
      <c r="N1092" s="29" t="str">
        <f>_xlfn.XLOOKUP(Table7[[#This Row],[Merged Customer ID]],Table6_20[Merged Customer ID],Table6_20[Hospital tier])</f>
        <v>tier - 3</v>
      </c>
      <c r="O1092" s="29" t="str">
        <f>_xlfn.XLOOKUP(Table7[[#This Row],[Merged Customer ID]],Table6_20[Merged Customer ID],Table6_20[City tier])</f>
        <v>tier - 1</v>
      </c>
      <c r="P1092" s="29" t="str">
        <f>_xlfn.XLOOKUP(Table7[[#This Row],[Merged Customer ID]],Table6_20[Merged Customer ID],Table6_20[State ID])</f>
        <v>R1012</v>
      </c>
      <c r="Q1092" s="35">
        <f>_xlfn.XLOOKUP(Table7[[#This Row],[Merged Customer ID]],Table6_20[Merged Customer ID],Table6_20[Age])</f>
        <v>48.69166666666667</v>
      </c>
    </row>
    <row r="1093" spans="1:17" x14ac:dyDescent="0.35">
      <c r="A1093" s="23" t="s">
        <v>1279</v>
      </c>
      <c r="B1093" s="23" t="str">
        <f>_xlfn.XLOOKUP(Table7[[#This Row],[Merged Customer ID]],Table2_1[Merged Customer ID],Table2_1[First Name])</f>
        <v>Lane</v>
      </c>
      <c r="C1093" s="23">
        <f>_xlfn.XLOOKUP(Table7[[#This Row],[Merged Customer ID]],Table3__3_16[Customer ID],Table3__3_16[BMI])</f>
        <v>28.98</v>
      </c>
      <c r="D1093" s="23">
        <f>_xlfn.XLOOKUP(Table7[[#This Row],[Merged Customer ID]],Table3__3_16[Customer ID],Table3__3_16[HBA1C])</f>
        <v>8.68</v>
      </c>
      <c r="E1093" s="22" t="str">
        <f>_xlfn.XLOOKUP(Table7[[#This Row],[Merged Customer ID]],Table3__3_16[Customer ID],Table3__3_16[Heart Issues])</f>
        <v>No</v>
      </c>
      <c r="F1093" s="23" t="str">
        <f>_xlfn.XLOOKUP(Table7[[#This Row],[Merged Customer ID]],Table3__3_16[Customer ID],Table3__3_16[Any Transplants])</f>
        <v>No</v>
      </c>
      <c r="G1093" s="23" t="str">
        <f>_xlfn.XLOOKUP(Table7[[#This Row],[Merged Customer ID]],Table3__3_16[Customer ID],Table3__3_16[Cancer history])</f>
        <v>No</v>
      </c>
      <c r="H1093" s="23">
        <f>_xlfn.XLOOKUP(Table7[[#This Row],[Merged Customer ID]],Table3__3_16[Customer ID],Table3__3_16[NumberOfMajorSurgeries])</f>
        <v>2</v>
      </c>
      <c r="I1093" s="23" t="str">
        <f>_xlfn.XLOOKUP(Table7[[#This Row],[Merged Customer ID]],Table3__3_16[Customer ID],Table3__3_16[smoker])</f>
        <v>No</v>
      </c>
      <c r="J1093" s="23" t="str">
        <f>_xlfn.XLOOKUP(Table7[[#This Row],[Merged Customer ID]],Table3__3_16[Customer ID],Table3__3_16[Weight Status])</f>
        <v>Overweight</v>
      </c>
      <c r="K1093" s="23" t="str">
        <f>_xlfn.XLOOKUP(Table7[[#This Row],[Merged Customer ID]],Table3__3_16[Customer ID],Table3__3_16[Sugar Status])</f>
        <v>Diabetes</v>
      </c>
      <c r="L1093" s="26">
        <f>_xlfn.XLOOKUP(Table7[[#This Row],[Merged Customer ID]],Table6_20[Merged Customer ID],Table6_20[Date of Birth])</f>
        <v>26884</v>
      </c>
      <c r="M1093" s="30">
        <f>_xlfn.XLOOKUP(Table7[[#This Row],[Merged Customer ID]],Table6_20[Merged Customer ID],Table6_20[charges],"0",0)</f>
        <v>10345.93</v>
      </c>
      <c r="N1093" s="30" t="str">
        <f>_xlfn.XLOOKUP(Table7[[#This Row],[Merged Customer ID]],Table6_20[Merged Customer ID],Table6_20[Hospital tier])</f>
        <v>tier - 3</v>
      </c>
      <c r="O1093" s="30" t="str">
        <f>_xlfn.XLOOKUP(Table7[[#This Row],[Merged Customer ID]],Table6_20[Merged Customer ID],Table6_20[City tier])</f>
        <v>tier - 2</v>
      </c>
      <c r="P1093" s="30" t="str">
        <f>_xlfn.XLOOKUP(Table7[[#This Row],[Merged Customer ID]],Table6_20[Merged Customer ID],Table6_20[State ID])</f>
        <v>R1021</v>
      </c>
      <c r="Q1093" s="36">
        <f>_xlfn.XLOOKUP(Table7[[#This Row],[Merged Customer ID]],Table6_20[Merged Customer ID],Table6_20[Age])</f>
        <v>49.833333333333336</v>
      </c>
    </row>
    <row r="1094" spans="1:17" x14ac:dyDescent="0.35">
      <c r="A1094" s="22" t="s">
        <v>1278</v>
      </c>
      <c r="B1094" s="22" t="str">
        <f>_xlfn.XLOOKUP(Table7[[#This Row],[Merged Customer ID]],Table2_1[Merged Customer ID],Table2_1[First Name])</f>
        <v>Vonachen</v>
      </c>
      <c r="C1094" s="22">
        <f>_xlfn.XLOOKUP(Table7[[#This Row],[Merged Customer ID]],Table3__3_16[Customer ID],Table3__3_16[BMI])</f>
        <v>31.24</v>
      </c>
      <c r="D1094" s="22">
        <f>_xlfn.XLOOKUP(Table7[[#This Row],[Merged Customer ID]],Table3__3_16[Customer ID],Table3__3_16[HBA1C])</f>
        <v>9.8000000000000007</v>
      </c>
      <c r="E1094" s="22" t="str">
        <f>_xlfn.XLOOKUP(Table7[[#This Row],[Merged Customer ID]],Table3__3_16[Customer ID],Table3__3_16[Heart Issues])</f>
        <v>No</v>
      </c>
      <c r="F1094" s="22" t="str">
        <f>_xlfn.XLOOKUP(Table7[[#This Row],[Merged Customer ID]],Table3__3_16[Customer ID],Table3__3_16[Any Transplants])</f>
        <v>No</v>
      </c>
      <c r="G1094" s="22" t="str">
        <f>_xlfn.XLOOKUP(Table7[[#This Row],[Merged Customer ID]],Table3__3_16[Customer ID],Table3__3_16[Cancer history])</f>
        <v>No</v>
      </c>
      <c r="H1094" s="22">
        <f>_xlfn.XLOOKUP(Table7[[#This Row],[Merged Customer ID]],Table3__3_16[Customer ID],Table3__3_16[NumberOfMajorSurgeries])</f>
        <v>0</v>
      </c>
      <c r="I1094" s="22" t="str">
        <f>_xlfn.XLOOKUP(Table7[[#This Row],[Merged Customer ID]],Table3__3_16[Customer ID],Table3__3_16[smoker])</f>
        <v>No</v>
      </c>
      <c r="J1094" s="22" t="str">
        <f>_xlfn.XLOOKUP(Table7[[#This Row],[Merged Customer ID]],Table3__3_16[Customer ID],Table3__3_16[Weight Status])</f>
        <v>Obesity</v>
      </c>
      <c r="K1094" s="22" t="str">
        <f>_xlfn.XLOOKUP(Table7[[#This Row],[Merged Customer ID]],Table3__3_16[Customer ID],Table3__3_16[Sugar Status])</f>
        <v>Diabetes</v>
      </c>
      <c r="L1094" s="25">
        <f>_xlfn.XLOOKUP(Table7[[#This Row],[Merged Customer ID]],Table6_20[Merged Customer ID],Table6_20[Date of Birth])</f>
        <v>25038</v>
      </c>
      <c r="M1094" s="29">
        <f>_xlfn.XLOOKUP(Table7[[#This Row],[Merged Customer ID]],Table6_20[Merged Customer ID],Table6_20[charges],"0",0)</f>
        <v>10338.93</v>
      </c>
      <c r="N1094" s="29" t="str">
        <f>_xlfn.XLOOKUP(Table7[[#This Row],[Merged Customer ID]],Table6_20[Merged Customer ID],Table6_20[Hospital tier])</f>
        <v>tier - 3</v>
      </c>
      <c r="O1094" s="29" t="str">
        <f>_xlfn.XLOOKUP(Table7[[#This Row],[Merged Customer ID]],Table6_20[Merged Customer ID],Table6_20[City tier])</f>
        <v>tier - 1</v>
      </c>
      <c r="P1094" s="29" t="str">
        <f>_xlfn.XLOOKUP(Table7[[#This Row],[Merged Customer ID]],Table6_20[Merged Customer ID],Table6_20[State ID])</f>
        <v>R1013</v>
      </c>
      <c r="Q1094" s="35">
        <f>_xlfn.XLOOKUP(Table7[[#This Row],[Merged Customer ID]],Table6_20[Merged Customer ID],Table6_20[Age])</f>
        <v>54.886111111111113</v>
      </c>
    </row>
    <row r="1095" spans="1:17" x14ac:dyDescent="0.35">
      <c r="A1095" s="23" t="s">
        <v>1277</v>
      </c>
      <c r="B1095" s="23" t="str">
        <f>_xlfn.XLOOKUP(Table7[[#This Row],[Merged Customer ID]],Table2_1[Merged Customer ID],Table2_1[First Name])</f>
        <v>Smith</v>
      </c>
      <c r="C1095" s="23">
        <f>_xlfn.XLOOKUP(Table7[[#This Row],[Merged Customer ID]],Table3__3_16[Customer ID],Table3__3_16[BMI])</f>
        <v>31.54</v>
      </c>
      <c r="D1095" s="23">
        <f>_xlfn.XLOOKUP(Table7[[#This Row],[Merged Customer ID]],Table3__3_16[Customer ID],Table3__3_16[HBA1C])</f>
        <v>4.4400000000000004</v>
      </c>
      <c r="E1095" s="22" t="str">
        <f>_xlfn.XLOOKUP(Table7[[#This Row],[Merged Customer ID]],Table3__3_16[Customer ID],Table3__3_16[Heart Issues])</f>
        <v>No</v>
      </c>
      <c r="F1095" s="23" t="str">
        <f>_xlfn.XLOOKUP(Table7[[#This Row],[Merged Customer ID]],Table3__3_16[Customer ID],Table3__3_16[Any Transplants])</f>
        <v>No</v>
      </c>
      <c r="G1095" s="23" t="str">
        <f>_xlfn.XLOOKUP(Table7[[#This Row],[Merged Customer ID]],Table3__3_16[Customer ID],Table3__3_16[Cancer history])</f>
        <v>No</v>
      </c>
      <c r="H1095" s="23">
        <f>_xlfn.XLOOKUP(Table7[[#This Row],[Merged Customer ID]],Table3__3_16[Customer ID],Table3__3_16[NumberOfMajorSurgeries])</f>
        <v>0</v>
      </c>
      <c r="I1095" s="23" t="str">
        <f>_xlfn.XLOOKUP(Table7[[#This Row],[Merged Customer ID]],Table3__3_16[Customer ID],Table3__3_16[smoker])</f>
        <v>No</v>
      </c>
      <c r="J1095" s="23" t="str">
        <f>_xlfn.XLOOKUP(Table7[[#This Row],[Merged Customer ID]],Table3__3_16[Customer ID],Table3__3_16[Weight Status])</f>
        <v>Obesity</v>
      </c>
      <c r="K1095" s="23" t="str">
        <f>_xlfn.XLOOKUP(Table7[[#This Row],[Merged Customer ID]],Table3__3_16[Customer ID],Table3__3_16[Sugar Status])</f>
        <v>Normal</v>
      </c>
      <c r="L1095" s="26">
        <f>_xlfn.XLOOKUP(Table7[[#This Row],[Merged Customer ID]],Table6_20[Merged Customer ID],Table6_20[Date of Birth])</f>
        <v>30153</v>
      </c>
      <c r="M1095" s="30">
        <f>_xlfn.XLOOKUP(Table7[[#This Row],[Merged Customer ID]],Table6_20[Merged Customer ID],Table6_20[charges],"0",0)</f>
        <v>10329.06</v>
      </c>
      <c r="N1095" s="30" t="str">
        <f>_xlfn.XLOOKUP(Table7[[#This Row],[Merged Customer ID]],Table6_20[Merged Customer ID],Table6_20[Hospital tier])</f>
        <v>tier - 3</v>
      </c>
      <c r="O1095" s="30" t="str">
        <f>_xlfn.XLOOKUP(Table7[[#This Row],[Merged Customer ID]],Table6_20[Merged Customer ID],Table6_20[City tier])</f>
        <v>tier - 1</v>
      </c>
      <c r="P1095" s="30" t="str">
        <f>_xlfn.XLOOKUP(Table7[[#This Row],[Merged Customer ID]],Table6_20[Merged Customer ID],Table6_20[State ID])</f>
        <v>R1021</v>
      </c>
      <c r="Q1095" s="36">
        <f>_xlfn.XLOOKUP(Table7[[#This Row],[Merged Customer ID]],Table6_20[Merged Customer ID],Table6_20[Age])</f>
        <v>40.880555555555553</v>
      </c>
    </row>
    <row r="1096" spans="1:17" x14ac:dyDescent="0.35">
      <c r="A1096" s="22" t="s">
        <v>1276</v>
      </c>
      <c r="B1096" s="22" t="str">
        <f>_xlfn.XLOOKUP(Table7[[#This Row],[Merged Customer ID]],Table2_1[Merged Customer ID],Table2_1[First Name])</f>
        <v>Kidwell</v>
      </c>
      <c r="C1096" s="22">
        <f>_xlfn.XLOOKUP(Table7[[#This Row],[Merged Customer ID]],Table3__3_16[Customer ID],Table3__3_16[BMI])</f>
        <v>38.6</v>
      </c>
      <c r="D1096" s="22">
        <f>_xlfn.XLOOKUP(Table7[[#This Row],[Merged Customer ID]],Table3__3_16[Customer ID],Table3__3_16[HBA1C])</f>
        <v>7.19</v>
      </c>
      <c r="E1096" s="22" t="str">
        <f>_xlfn.XLOOKUP(Table7[[#This Row],[Merged Customer ID]],Table3__3_16[Customer ID],Table3__3_16[Heart Issues])</f>
        <v>Yes</v>
      </c>
      <c r="F1096" s="22" t="str">
        <f>_xlfn.XLOOKUP(Table7[[#This Row],[Merged Customer ID]],Table3__3_16[Customer ID],Table3__3_16[Any Transplants])</f>
        <v>No</v>
      </c>
      <c r="G1096" s="22" t="str">
        <f>_xlfn.XLOOKUP(Table7[[#This Row],[Merged Customer ID]],Table3__3_16[Customer ID],Table3__3_16[Cancer history])</f>
        <v>No</v>
      </c>
      <c r="H1096" s="22">
        <f>_xlfn.XLOOKUP(Table7[[#This Row],[Merged Customer ID]],Table3__3_16[Customer ID],Table3__3_16[NumberOfMajorSurgeries])</f>
        <v>2</v>
      </c>
      <c r="I1096" s="22" t="str">
        <f>_xlfn.XLOOKUP(Table7[[#This Row],[Merged Customer ID]],Table3__3_16[Customer ID],Table3__3_16[smoker])</f>
        <v>No</v>
      </c>
      <c r="J1096" s="22" t="str">
        <f>_xlfn.XLOOKUP(Table7[[#This Row],[Merged Customer ID]],Table3__3_16[Customer ID],Table3__3_16[Weight Status])</f>
        <v>Obesity</v>
      </c>
      <c r="K1096" s="22" t="str">
        <f>_xlfn.XLOOKUP(Table7[[#This Row],[Merged Customer ID]],Table3__3_16[Customer ID],Table3__3_16[Sugar Status])</f>
        <v>Diabetes</v>
      </c>
      <c r="L1096" s="25">
        <f>_xlfn.XLOOKUP(Table7[[#This Row],[Merged Customer ID]],Table6_20[Merged Customer ID],Table6_20[Date of Birth])</f>
        <v>25903</v>
      </c>
      <c r="M1096" s="29">
        <f>_xlfn.XLOOKUP(Table7[[#This Row],[Merged Customer ID]],Table6_20[Merged Customer ID],Table6_20[charges],"0",0)</f>
        <v>10325.209999999999</v>
      </c>
      <c r="N1096" s="29" t="str">
        <f>_xlfn.XLOOKUP(Table7[[#This Row],[Merged Customer ID]],Table6_20[Merged Customer ID],Table6_20[Hospital tier])</f>
        <v>tier - 3</v>
      </c>
      <c r="O1096" s="29" t="str">
        <f>_xlfn.XLOOKUP(Table7[[#This Row],[Merged Customer ID]],Table6_20[Merged Customer ID],Table6_20[City tier])</f>
        <v>tier - 3</v>
      </c>
      <c r="P1096" s="29" t="str">
        <f>_xlfn.XLOOKUP(Table7[[#This Row],[Merged Customer ID]],Table6_20[Merged Customer ID],Table6_20[State ID])</f>
        <v>R1011</v>
      </c>
      <c r="Q1096" s="35">
        <f>_xlfn.XLOOKUP(Table7[[#This Row],[Merged Customer ID]],Table6_20[Merged Customer ID],Table6_20[Age])</f>
        <v>52.519444444444446</v>
      </c>
    </row>
    <row r="1097" spans="1:17" x14ac:dyDescent="0.35">
      <c r="A1097" s="23" t="s">
        <v>1275</v>
      </c>
      <c r="B1097" s="23" t="str">
        <f>_xlfn.XLOOKUP(Table7[[#This Row],[Merged Customer ID]],Table2_1[Merged Customer ID],Table2_1[First Name])</f>
        <v>Betancourth</v>
      </c>
      <c r="C1097" s="23">
        <f>_xlfn.XLOOKUP(Table7[[#This Row],[Merged Customer ID]],Table3__3_16[Customer ID],Table3__3_16[BMI])</f>
        <v>37.950000000000003</v>
      </c>
      <c r="D1097" s="23">
        <f>_xlfn.XLOOKUP(Table7[[#This Row],[Merged Customer ID]],Table3__3_16[Customer ID],Table3__3_16[HBA1C])</f>
        <v>6.06</v>
      </c>
      <c r="E1097" s="22" t="str">
        <f>_xlfn.XLOOKUP(Table7[[#This Row],[Merged Customer ID]],Table3__3_16[Customer ID],Table3__3_16[Heart Issues])</f>
        <v>No</v>
      </c>
      <c r="F1097" s="23" t="str">
        <f>_xlfn.XLOOKUP(Table7[[#This Row],[Merged Customer ID]],Table3__3_16[Customer ID],Table3__3_16[Any Transplants])</f>
        <v>No</v>
      </c>
      <c r="G1097" s="23" t="str">
        <f>_xlfn.XLOOKUP(Table7[[#This Row],[Merged Customer ID]],Table3__3_16[Customer ID],Table3__3_16[Cancer history])</f>
        <v>No</v>
      </c>
      <c r="H1097" s="23">
        <f>_xlfn.XLOOKUP(Table7[[#This Row],[Merged Customer ID]],Table3__3_16[Customer ID],Table3__3_16[NumberOfMajorSurgeries])</f>
        <v>0</v>
      </c>
      <c r="I1097" s="23" t="str">
        <f>_xlfn.XLOOKUP(Table7[[#This Row],[Merged Customer ID]],Table3__3_16[Customer ID],Table3__3_16[smoker])</f>
        <v>No</v>
      </c>
      <c r="J1097" s="23" t="str">
        <f>_xlfn.XLOOKUP(Table7[[#This Row],[Merged Customer ID]],Table3__3_16[Customer ID],Table3__3_16[Weight Status])</f>
        <v>Obesity</v>
      </c>
      <c r="K1097" s="23" t="str">
        <f>_xlfn.XLOOKUP(Table7[[#This Row],[Merged Customer ID]],Table3__3_16[Customer ID],Table3__3_16[Sugar Status])</f>
        <v>Prediabetes</v>
      </c>
      <c r="L1097" s="26">
        <f>_xlfn.XLOOKUP(Table7[[#This Row],[Merged Customer ID]],Table6_20[Merged Customer ID],Table6_20[Date of Birth])</f>
        <v>33471</v>
      </c>
      <c r="M1097" s="30">
        <f>_xlfn.XLOOKUP(Table7[[#This Row],[Merged Customer ID]],Table6_20[Merged Customer ID],Table6_20[charges],"0",0)</f>
        <v>10322.9</v>
      </c>
      <c r="N1097" s="30" t="str">
        <f>_xlfn.XLOOKUP(Table7[[#This Row],[Merged Customer ID]],Table6_20[Merged Customer ID],Table6_20[Hospital tier])</f>
        <v>tier - 3</v>
      </c>
      <c r="O1097" s="30" t="str">
        <f>_xlfn.XLOOKUP(Table7[[#This Row],[Merged Customer ID]],Table6_20[Merged Customer ID],Table6_20[City tier])</f>
        <v>tier - 1</v>
      </c>
      <c r="P1097" s="30" t="str">
        <f>_xlfn.XLOOKUP(Table7[[#This Row],[Merged Customer ID]],Table6_20[Merged Customer ID],Table6_20[State ID])</f>
        <v>R1026</v>
      </c>
      <c r="Q1097" s="36">
        <f>_xlfn.XLOOKUP(Table7[[#This Row],[Merged Customer ID]],Table6_20[Merged Customer ID],Table6_20[Age])</f>
        <v>31.797222222222221</v>
      </c>
    </row>
    <row r="1098" spans="1:17" x14ac:dyDescent="0.35">
      <c r="A1098" s="22" t="s">
        <v>1274</v>
      </c>
      <c r="B1098" s="22" t="str">
        <f>_xlfn.XLOOKUP(Table7[[#This Row],[Merged Customer ID]],Table2_1[Merged Customer ID],Table2_1[First Name])</f>
        <v>Henstrom</v>
      </c>
      <c r="C1098" s="22">
        <f>_xlfn.XLOOKUP(Table7[[#This Row],[Merged Customer ID]],Table3__3_16[Customer ID],Table3__3_16[BMI])</f>
        <v>38.97</v>
      </c>
      <c r="D1098" s="22">
        <f>_xlfn.XLOOKUP(Table7[[#This Row],[Merged Customer ID]],Table3__3_16[Customer ID],Table3__3_16[HBA1C])</f>
        <v>5.12</v>
      </c>
      <c r="E1098" s="22" t="str">
        <f>_xlfn.XLOOKUP(Table7[[#This Row],[Merged Customer ID]],Table3__3_16[Customer ID],Table3__3_16[Heart Issues])</f>
        <v>No</v>
      </c>
      <c r="F1098" s="22" t="str">
        <f>_xlfn.XLOOKUP(Table7[[#This Row],[Merged Customer ID]],Table3__3_16[Customer ID],Table3__3_16[Any Transplants])</f>
        <v>No</v>
      </c>
      <c r="G1098" s="22" t="str">
        <f>_xlfn.XLOOKUP(Table7[[#This Row],[Merged Customer ID]],Table3__3_16[Customer ID],Table3__3_16[Cancer history])</f>
        <v>No</v>
      </c>
      <c r="H1098" s="22">
        <f>_xlfn.XLOOKUP(Table7[[#This Row],[Merged Customer ID]],Table3__3_16[Customer ID],Table3__3_16[NumberOfMajorSurgeries])</f>
        <v>0</v>
      </c>
      <c r="I1098" s="22" t="str">
        <f>_xlfn.XLOOKUP(Table7[[#This Row],[Merged Customer ID]],Table3__3_16[Customer ID],Table3__3_16[smoker])</f>
        <v>No</v>
      </c>
      <c r="J1098" s="22" t="str">
        <f>_xlfn.XLOOKUP(Table7[[#This Row],[Merged Customer ID]],Table3__3_16[Customer ID],Table3__3_16[Weight Status])</f>
        <v>Obesity</v>
      </c>
      <c r="K1098" s="22" t="str">
        <f>_xlfn.XLOOKUP(Table7[[#This Row],[Merged Customer ID]],Table3__3_16[Customer ID],Table3__3_16[Sugar Status])</f>
        <v>Normal</v>
      </c>
      <c r="L1098" s="25">
        <f>_xlfn.XLOOKUP(Table7[[#This Row],[Merged Customer ID]],Table6_20[Merged Customer ID],Table6_20[Date of Birth])</f>
        <v>33559</v>
      </c>
      <c r="M1098" s="29">
        <f>_xlfn.XLOOKUP(Table7[[#This Row],[Merged Customer ID]],Table6_20[Merged Customer ID],Table6_20[charges],"0",0)</f>
        <v>10315.91</v>
      </c>
      <c r="N1098" s="29" t="str">
        <f>_xlfn.XLOOKUP(Table7[[#This Row],[Merged Customer ID]],Table6_20[Merged Customer ID],Table6_20[Hospital tier])</f>
        <v>tier - 3</v>
      </c>
      <c r="O1098" s="29" t="str">
        <f>_xlfn.XLOOKUP(Table7[[#This Row],[Merged Customer ID]],Table6_20[Merged Customer ID],Table6_20[City tier])</f>
        <v>tier - 2</v>
      </c>
      <c r="P1098" s="29" t="str">
        <f>_xlfn.XLOOKUP(Table7[[#This Row],[Merged Customer ID]],Table6_20[Merged Customer ID],Table6_20[State ID])</f>
        <v>R1012</v>
      </c>
      <c r="Q1098" s="35">
        <f>_xlfn.XLOOKUP(Table7[[#This Row],[Merged Customer ID]],Table6_20[Merged Customer ID],Table6_20[Age])</f>
        <v>31.558333333333334</v>
      </c>
    </row>
    <row r="1099" spans="1:17" x14ac:dyDescent="0.35">
      <c r="A1099" s="23" t="s">
        <v>1273</v>
      </c>
      <c r="B1099" s="23" t="str">
        <f>_xlfn.XLOOKUP(Table7[[#This Row],[Merged Customer ID]],Table2_1[Merged Customer ID],Table2_1[First Name])</f>
        <v>Pereira</v>
      </c>
      <c r="C1099" s="23">
        <f>_xlfn.XLOOKUP(Table7[[#This Row],[Merged Customer ID]],Table3__3_16[Customer ID],Table3__3_16[BMI])</f>
        <v>21.2</v>
      </c>
      <c r="D1099" s="23">
        <f>_xlfn.XLOOKUP(Table7[[#This Row],[Merged Customer ID]],Table3__3_16[Customer ID],Table3__3_16[HBA1C])</f>
        <v>10.72</v>
      </c>
      <c r="E1099" s="22" t="str">
        <f>_xlfn.XLOOKUP(Table7[[#This Row],[Merged Customer ID]],Table3__3_16[Customer ID],Table3__3_16[Heart Issues])</f>
        <v>No</v>
      </c>
      <c r="F1099" s="23" t="str">
        <f>_xlfn.XLOOKUP(Table7[[#This Row],[Merged Customer ID]],Table3__3_16[Customer ID],Table3__3_16[Any Transplants])</f>
        <v>No</v>
      </c>
      <c r="G1099" s="23" t="str">
        <f>_xlfn.XLOOKUP(Table7[[#This Row],[Merged Customer ID]],Table3__3_16[Customer ID],Table3__3_16[Cancer history])</f>
        <v>No</v>
      </c>
      <c r="H1099" s="23">
        <f>_xlfn.XLOOKUP(Table7[[#This Row],[Merged Customer ID]],Table3__3_16[Customer ID],Table3__3_16[NumberOfMajorSurgeries])</f>
        <v>0</v>
      </c>
      <c r="I1099" s="23" t="str">
        <f>_xlfn.XLOOKUP(Table7[[#This Row],[Merged Customer ID]],Table3__3_16[Customer ID],Table3__3_16[smoker])</f>
        <v>No</v>
      </c>
      <c r="J1099" s="23" t="str">
        <f>_xlfn.XLOOKUP(Table7[[#This Row],[Merged Customer ID]],Table3__3_16[Customer ID],Table3__3_16[Weight Status])</f>
        <v>Normal Weight</v>
      </c>
      <c r="K1099" s="23" t="str">
        <f>_xlfn.XLOOKUP(Table7[[#This Row],[Merged Customer ID]],Table3__3_16[Customer ID],Table3__3_16[Sugar Status])</f>
        <v>Diabetes</v>
      </c>
      <c r="L1099" s="26">
        <f>_xlfn.XLOOKUP(Table7[[#This Row],[Merged Customer ID]],Table6_20[Merged Customer ID],Table6_20[Date of Birth])</f>
        <v>22839</v>
      </c>
      <c r="M1099" s="30">
        <f>_xlfn.XLOOKUP(Table7[[#This Row],[Merged Customer ID]],Table6_20[Merged Customer ID],Table6_20[charges],"0",0)</f>
        <v>10310.780000000001</v>
      </c>
      <c r="N1099" s="30" t="str">
        <f>_xlfn.XLOOKUP(Table7[[#This Row],[Merged Customer ID]],Table6_20[Merged Customer ID],Table6_20[Hospital tier])</f>
        <v>tier - 3</v>
      </c>
      <c r="O1099" s="30" t="str">
        <f>_xlfn.XLOOKUP(Table7[[#This Row],[Merged Customer ID]],Table6_20[Merged Customer ID],Table6_20[City tier])</f>
        <v>tier - 3</v>
      </c>
      <c r="P1099" s="30" t="str">
        <f>_xlfn.XLOOKUP(Table7[[#This Row],[Merged Customer ID]],Table6_20[Merged Customer ID],Table6_20[State ID])</f>
        <v>R1012</v>
      </c>
      <c r="Q1099" s="36">
        <f>_xlfn.XLOOKUP(Table7[[#This Row],[Merged Customer ID]],Table6_20[Merged Customer ID],Table6_20[Age])</f>
        <v>60.905555555555559</v>
      </c>
    </row>
    <row r="1100" spans="1:17" x14ac:dyDescent="0.35">
      <c r="A1100" s="22" t="s">
        <v>1272</v>
      </c>
      <c r="B1100" s="22" t="str">
        <f>_xlfn.XLOOKUP(Table7[[#This Row],[Merged Customer ID]],Table2_1[Merged Customer ID],Table2_1[First Name])</f>
        <v>Black</v>
      </c>
      <c r="C1100" s="22">
        <f>_xlfn.XLOOKUP(Table7[[#This Row],[Merged Customer ID]],Table3__3_16[Customer ID],Table3__3_16[BMI])</f>
        <v>23.96</v>
      </c>
      <c r="D1100" s="22">
        <f>_xlfn.XLOOKUP(Table7[[#This Row],[Merged Customer ID]],Table3__3_16[Customer ID],Table3__3_16[HBA1C])</f>
        <v>9.58</v>
      </c>
      <c r="E1100" s="22" t="str">
        <f>_xlfn.XLOOKUP(Table7[[#This Row],[Merged Customer ID]],Table3__3_16[Customer ID],Table3__3_16[Heart Issues])</f>
        <v>Yes</v>
      </c>
      <c r="F1100" s="22" t="str">
        <f>_xlfn.XLOOKUP(Table7[[#This Row],[Merged Customer ID]],Table3__3_16[Customer ID],Table3__3_16[Any Transplants])</f>
        <v>No</v>
      </c>
      <c r="G1100" s="22" t="str">
        <f>_xlfn.XLOOKUP(Table7[[#This Row],[Merged Customer ID]],Table3__3_16[Customer ID],Table3__3_16[Cancer history])</f>
        <v>Yes</v>
      </c>
      <c r="H1100" s="22">
        <f>_xlfn.XLOOKUP(Table7[[#This Row],[Merged Customer ID]],Table3__3_16[Customer ID],Table3__3_16[NumberOfMajorSurgeries])</f>
        <v>1</v>
      </c>
      <c r="I1100" s="22" t="str">
        <f>_xlfn.XLOOKUP(Table7[[#This Row],[Merged Customer ID]],Table3__3_16[Customer ID],Table3__3_16[smoker])</f>
        <v>No</v>
      </c>
      <c r="J1100" s="22" t="str">
        <f>_xlfn.XLOOKUP(Table7[[#This Row],[Merged Customer ID]],Table3__3_16[Customer ID],Table3__3_16[Weight Status])</f>
        <v>Normal Weight</v>
      </c>
      <c r="K1100" s="22" t="str">
        <f>_xlfn.XLOOKUP(Table7[[#This Row],[Merged Customer ID]],Table3__3_16[Customer ID],Table3__3_16[Sugar Status])</f>
        <v>Diabetes</v>
      </c>
      <c r="L1100" s="25">
        <f>_xlfn.XLOOKUP(Table7[[#This Row],[Merged Customer ID]],Table6_20[Merged Customer ID],Table6_20[Date of Birth])</f>
        <v>23278</v>
      </c>
      <c r="M1100" s="29">
        <f>_xlfn.XLOOKUP(Table7[[#This Row],[Merged Customer ID]],Table6_20[Merged Customer ID],Table6_20[charges],"0",0)</f>
        <v>10308.040000000001</v>
      </c>
      <c r="N1100" s="29" t="str">
        <f>_xlfn.XLOOKUP(Table7[[#This Row],[Merged Customer ID]],Table6_20[Merged Customer ID],Table6_20[Hospital tier])</f>
        <v>tier - 3</v>
      </c>
      <c r="O1100" s="29" t="str">
        <f>_xlfn.XLOOKUP(Table7[[#This Row],[Merged Customer ID]],Table6_20[Merged Customer ID],Table6_20[City tier])</f>
        <v>tier - 1</v>
      </c>
      <c r="P1100" s="29" t="str">
        <f>_xlfn.XLOOKUP(Table7[[#This Row],[Merged Customer ID]],Table6_20[Merged Customer ID],Table6_20[State ID])</f>
        <v>R1013</v>
      </c>
      <c r="Q1100" s="35">
        <f>_xlfn.XLOOKUP(Table7[[#This Row],[Merged Customer ID]],Table6_20[Merged Customer ID],Table6_20[Age])</f>
        <v>59.705555555555556</v>
      </c>
    </row>
    <row r="1101" spans="1:17" x14ac:dyDescent="0.35">
      <c r="A1101" s="23" t="s">
        <v>1271</v>
      </c>
      <c r="B1101" s="23" t="str">
        <f>_xlfn.XLOOKUP(Table7[[#This Row],[Merged Customer ID]],Table2_1[Merged Customer ID],Table2_1[First Name])</f>
        <v>Brown</v>
      </c>
      <c r="C1101" s="23">
        <f>_xlfn.XLOOKUP(Table7[[#This Row],[Merged Customer ID]],Table3__3_16[Customer ID],Table3__3_16[BMI])</f>
        <v>35.93</v>
      </c>
      <c r="D1101" s="23">
        <f>_xlfn.XLOOKUP(Table7[[#This Row],[Merged Customer ID]],Table3__3_16[Customer ID],Table3__3_16[HBA1C])</f>
        <v>6.4</v>
      </c>
      <c r="E1101" s="22" t="str">
        <f>_xlfn.XLOOKUP(Table7[[#This Row],[Merged Customer ID]],Table3__3_16[Customer ID],Table3__3_16[Heart Issues])</f>
        <v>Yes</v>
      </c>
      <c r="F1101" s="23" t="str">
        <f>_xlfn.XLOOKUP(Table7[[#This Row],[Merged Customer ID]],Table3__3_16[Customer ID],Table3__3_16[Any Transplants])</f>
        <v>No</v>
      </c>
      <c r="G1101" s="23" t="str">
        <f>_xlfn.XLOOKUP(Table7[[#This Row],[Merged Customer ID]],Table3__3_16[Customer ID],Table3__3_16[Cancer history])</f>
        <v>No</v>
      </c>
      <c r="H1101" s="23">
        <f>_xlfn.XLOOKUP(Table7[[#This Row],[Merged Customer ID]],Table3__3_16[Customer ID],Table3__3_16[NumberOfMajorSurgeries])</f>
        <v>1</v>
      </c>
      <c r="I1101" s="23" t="str">
        <f>_xlfn.XLOOKUP(Table7[[#This Row],[Merged Customer ID]],Table3__3_16[Customer ID],Table3__3_16[smoker])</f>
        <v>No</v>
      </c>
      <c r="J1101" s="23" t="str">
        <f>_xlfn.XLOOKUP(Table7[[#This Row],[Merged Customer ID]],Table3__3_16[Customer ID],Table3__3_16[Weight Status])</f>
        <v>Obesity</v>
      </c>
      <c r="K1101" s="23" t="str">
        <f>_xlfn.XLOOKUP(Table7[[#This Row],[Merged Customer ID]],Table3__3_16[Customer ID],Table3__3_16[Sugar Status])</f>
        <v>Diabetes</v>
      </c>
      <c r="L1101" s="26">
        <f>_xlfn.XLOOKUP(Table7[[#This Row],[Merged Customer ID]],Table6_20[Merged Customer ID],Table6_20[Date of Birth])</f>
        <v>32400</v>
      </c>
      <c r="M1101" s="30">
        <f>_xlfn.XLOOKUP(Table7[[#This Row],[Merged Customer ID]],Table6_20[Merged Customer ID],Table6_20[charges],"0",0)</f>
        <v>10276.99</v>
      </c>
      <c r="N1101" s="30" t="str">
        <f>_xlfn.XLOOKUP(Table7[[#This Row],[Merged Customer ID]],Table6_20[Merged Customer ID],Table6_20[Hospital tier])</f>
        <v>tier - 3</v>
      </c>
      <c r="O1101" s="30" t="str">
        <f>_xlfn.XLOOKUP(Table7[[#This Row],[Merged Customer ID]],Table6_20[Merged Customer ID],Table6_20[City tier])</f>
        <v>tier - 1</v>
      </c>
      <c r="P1101" s="30" t="str">
        <f>_xlfn.XLOOKUP(Table7[[#This Row],[Merged Customer ID]],Table6_20[Merged Customer ID],Table6_20[State ID])</f>
        <v>R1021</v>
      </c>
      <c r="Q1101" s="36">
        <f>_xlfn.XLOOKUP(Table7[[#This Row],[Merged Customer ID]],Table6_20[Merged Customer ID],Table6_20[Age])</f>
        <v>34.733333333333334</v>
      </c>
    </row>
    <row r="1102" spans="1:17" x14ac:dyDescent="0.35">
      <c r="A1102" s="22" t="s">
        <v>1270</v>
      </c>
      <c r="B1102" s="22" t="str">
        <f>_xlfn.XLOOKUP(Table7[[#This Row],[Merged Customer ID]],Table2_1[Merged Customer ID],Table2_1[First Name])</f>
        <v>Reasoner</v>
      </c>
      <c r="C1102" s="22">
        <f>_xlfn.XLOOKUP(Table7[[#This Row],[Merged Customer ID]],Table3__3_16[Customer ID],Table3__3_16[BMI])</f>
        <v>26.11</v>
      </c>
      <c r="D1102" s="22">
        <f>_xlfn.XLOOKUP(Table7[[#This Row],[Merged Customer ID]],Table3__3_16[Customer ID],Table3__3_16[HBA1C])</f>
        <v>6.8</v>
      </c>
      <c r="E1102" s="22" t="str">
        <f>_xlfn.XLOOKUP(Table7[[#This Row],[Merged Customer ID]],Table3__3_16[Customer ID],Table3__3_16[Heart Issues])</f>
        <v>Yes</v>
      </c>
      <c r="F1102" s="22" t="str">
        <f>_xlfn.XLOOKUP(Table7[[#This Row],[Merged Customer ID]],Table3__3_16[Customer ID],Table3__3_16[Any Transplants])</f>
        <v>No</v>
      </c>
      <c r="G1102" s="22" t="str">
        <f>_xlfn.XLOOKUP(Table7[[#This Row],[Merged Customer ID]],Table3__3_16[Customer ID],Table3__3_16[Cancer history])</f>
        <v>No</v>
      </c>
      <c r="H1102" s="22">
        <f>_xlfn.XLOOKUP(Table7[[#This Row],[Merged Customer ID]],Table3__3_16[Customer ID],Table3__3_16[NumberOfMajorSurgeries])</f>
        <v>2</v>
      </c>
      <c r="I1102" s="22" t="str">
        <f>_xlfn.XLOOKUP(Table7[[#This Row],[Merged Customer ID]],Table3__3_16[Customer ID],Table3__3_16[smoker])</f>
        <v>No</v>
      </c>
      <c r="J1102" s="22" t="str">
        <f>_xlfn.XLOOKUP(Table7[[#This Row],[Merged Customer ID]],Table3__3_16[Customer ID],Table3__3_16[Weight Status])</f>
        <v>Overweight</v>
      </c>
      <c r="K1102" s="22" t="str">
        <f>_xlfn.XLOOKUP(Table7[[#This Row],[Merged Customer ID]],Table3__3_16[Customer ID],Table3__3_16[Sugar Status])</f>
        <v>Diabetes</v>
      </c>
      <c r="L1102" s="25">
        <f>_xlfn.XLOOKUP(Table7[[#This Row],[Merged Customer ID]],Table6_20[Merged Customer ID],Table6_20[Date of Birth])</f>
        <v>25740</v>
      </c>
      <c r="M1102" s="29">
        <f>_xlfn.XLOOKUP(Table7[[#This Row],[Merged Customer ID]],Table6_20[Merged Customer ID],Table6_20[charges],"0",0)</f>
        <v>10274.33</v>
      </c>
      <c r="N1102" s="29" t="str">
        <f>_xlfn.XLOOKUP(Table7[[#This Row],[Merged Customer ID]],Table6_20[Merged Customer ID],Table6_20[Hospital tier])</f>
        <v>tier - 3</v>
      </c>
      <c r="O1102" s="29" t="str">
        <f>_xlfn.XLOOKUP(Table7[[#This Row],[Merged Customer ID]],Table6_20[Merged Customer ID],Table6_20[City tier])</f>
        <v>tier - 1</v>
      </c>
      <c r="P1102" s="29" t="str">
        <f>_xlfn.XLOOKUP(Table7[[#This Row],[Merged Customer ID]],Table6_20[Merged Customer ID],Table6_20[State ID])</f>
        <v>R1024</v>
      </c>
      <c r="Q1102" s="35">
        <f>_xlfn.XLOOKUP(Table7[[#This Row],[Merged Customer ID]],Table6_20[Merged Customer ID],Table6_20[Age])</f>
        <v>52.963888888888889</v>
      </c>
    </row>
    <row r="1103" spans="1:17" x14ac:dyDescent="0.35">
      <c r="A1103" s="23" t="s">
        <v>1269</v>
      </c>
      <c r="B1103" s="23" t="str">
        <f>_xlfn.XLOOKUP(Table7[[#This Row],[Merged Customer ID]],Table2_1[Merged Customer ID],Table2_1[First Name])</f>
        <v>Wandzilak</v>
      </c>
      <c r="C1103" s="23">
        <f>_xlfn.XLOOKUP(Table7[[#This Row],[Merged Customer ID]],Table3__3_16[Customer ID],Table3__3_16[BMI])</f>
        <v>32.299999999999997</v>
      </c>
      <c r="D1103" s="23">
        <f>_xlfn.XLOOKUP(Table7[[#This Row],[Merged Customer ID]],Table3__3_16[Customer ID],Table3__3_16[HBA1C])</f>
        <v>9.48</v>
      </c>
      <c r="E1103" s="22" t="str">
        <f>_xlfn.XLOOKUP(Table7[[#This Row],[Merged Customer ID]],Table3__3_16[Customer ID],Table3__3_16[Heart Issues])</f>
        <v>No</v>
      </c>
      <c r="F1103" s="23" t="str">
        <f>_xlfn.XLOOKUP(Table7[[#This Row],[Merged Customer ID]],Table3__3_16[Customer ID],Table3__3_16[Any Transplants])</f>
        <v>No</v>
      </c>
      <c r="G1103" s="23" t="str">
        <f>_xlfn.XLOOKUP(Table7[[#This Row],[Merged Customer ID]],Table3__3_16[Customer ID],Table3__3_16[Cancer history])</f>
        <v>No</v>
      </c>
      <c r="H1103" s="23">
        <f>_xlfn.XLOOKUP(Table7[[#This Row],[Merged Customer ID]],Table3__3_16[Customer ID],Table3__3_16[NumberOfMajorSurgeries])</f>
        <v>2</v>
      </c>
      <c r="I1103" s="23" t="str">
        <f>_xlfn.XLOOKUP(Table7[[#This Row],[Merged Customer ID]],Table3__3_16[Customer ID],Table3__3_16[smoker])</f>
        <v>No</v>
      </c>
      <c r="J1103" s="23" t="str">
        <f>_xlfn.XLOOKUP(Table7[[#This Row],[Merged Customer ID]],Table3__3_16[Customer ID],Table3__3_16[Weight Status])</f>
        <v>Obesity</v>
      </c>
      <c r="K1103" s="23" t="str">
        <f>_xlfn.XLOOKUP(Table7[[#This Row],[Merged Customer ID]],Table3__3_16[Customer ID],Table3__3_16[Sugar Status])</f>
        <v>Diabetes</v>
      </c>
      <c r="L1103" s="26">
        <f>_xlfn.XLOOKUP(Table7[[#This Row],[Merged Customer ID]],Table6_20[Merged Customer ID],Table6_20[Date of Birth])</f>
        <v>26995</v>
      </c>
      <c r="M1103" s="30">
        <f>_xlfn.XLOOKUP(Table7[[#This Row],[Merged Customer ID]],Table6_20[Merged Customer ID],Table6_20[charges],"0",0)</f>
        <v>10269.459999999999</v>
      </c>
      <c r="N1103" s="30" t="str">
        <f>_xlfn.XLOOKUP(Table7[[#This Row],[Merged Customer ID]],Table6_20[Merged Customer ID],Table6_20[Hospital tier])</f>
        <v>tier - 3</v>
      </c>
      <c r="O1103" s="30" t="str">
        <f>_xlfn.XLOOKUP(Table7[[#This Row],[Merged Customer ID]],Table6_20[Merged Customer ID],Table6_20[City tier])</f>
        <v>tier - 3</v>
      </c>
      <c r="P1103" s="30" t="str">
        <f>_xlfn.XLOOKUP(Table7[[#This Row],[Merged Customer ID]],Table6_20[Merged Customer ID],Table6_20[State ID])</f>
        <v>R1012</v>
      </c>
      <c r="Q1103" s="36">
        <f>_xlfn.XLOOKUP(Table7[[#This Row],[Merged Customer ID]],Table6_20[Merged Customer ID],Table6_20[Age])</f>
        <v>49.530555555555559</v>
      </c>
    </row>
    <row r="1104" spans="1:17" x14ac:dyDescent="0.35">
      <c r="A1104" s="22" t="s">
        <v>1268</v>
      </c>
      <c r="B1104" s="22" t="str">
        <f>_xlfn.XLOOKUP(Table7[[#This Row],[Merged Customer ID]],Table2_1[Merged Customer ID],Table2_1[First Name])</f>
        <v>Carver</v>
      </c>
      <c r="C1104" s="22">
        <f>_xlfn.XLOOKUP(Table7[[#This Row],[Merged Customer ID]],Table3__3_16[Customer ID],Table3__3_16[BMI])</f>
        <v>28.69</v>
      </c>
      <c r="D1104" s="22">
        <f>_xlfn.XLOOKUP(Table7[[#This Row],[Merged Customer ID]],Table3__3_16[Customer ID],Table3__3_16[HBA1C])</f>
        <v>7.45</v>
      </c>
      <c r="E1104" s="22" t="str">
        <f>_xlfn.XLOOKUP(Table7[[#This Row],[Merged Customer ID]],Table3__3_16[Customer ID],Table3__3_16[Heart Issues])</f>
        <v>No</v>
      </c>
      <c r="F1104" s="22" t="str">
        <f>_xlfn.XLOOKUP(Table7[[#This Row],[Merged Customer ID]],Table3__3_16[Customer ID],Table3__3_16[Any Transplants])</f>
        <v>No</v>
      </c>
      <c r="G1104" s="22" t="str">
        <f>_xlfn.XLOOKUP(Table7[[#This Row],[Merged Customer ID]],Table3__3_16[Customer ID],Table3__3_16[Cancer history])</f>
        <v>No</v>
      </c>
      <c r="H1104" s="22">
        <f>_xlfn.XLOOKUP(Table7[[#This Row],[Merged Customer ID]],Table3__3_16[Customer ID],Table3__3_16[NumberOfMajorSurgeries])</f>
        <v>2</v>
      </c>
      <c r="I1104" s="22" t="str">
        <f>_xlfn.XLOOKUP(Table7[[#This Row],[Merged Customer ID]],Table3__3_16[Customer ID],Table3__3_16[smoker])</f>
        <v>No</v>
      </c>
      <c r="J1104" s="22" t="str">
        <f>_xlfn.XLOOKUP(Table7[[#This Row],[Merged Customer ID]],Table3__3_16[Customer ID],Table3__3_16[Weight Status])</f>
        <v>Overweight</v>
      </c>
      <c r="K1104" s="22" t="str">
        <f>_xlfn.XLOOKUP(Table7[[#This Row],[Merged Customer ID]],Table3__3_16[Customer ID],Table3__3_16[Sugar Status])</f>
        <v>Diabetes</v>
      </c>
      <c r="L1104" s="25">
        <f>_xlfn.XLOOKUP(Table7[[#This Row],[Merged Customer ID]],Table6_20[Merged Customer ID],Table6_20[Date of Birth])</f>
        <v>26912</v>
      </c>
      <c r="M1104" s="29">
        <f>_xlfn.XLOOKUP(Table7[[#This Row],[Merged Customer ID]],Table6_20[Merged Customer ID],Table6_20[charges],"0",0)</f>
        <v>10264.44</v>
      </c>
      <c r="N1104" s="29" t="str">
        <f>_xlfn.XLOOKUP(Table7[[#This Row],[Merged Customer ID]],Table6_20[Merged Customer ID],Table6_20[Hospital tier])</f>
        <v>tier - 3</v>
      </c>
      <c r="O1104" s="29" t="str">
        <f>_xlfn.XLOOKUP(Table7[[#This Row],[Merged Customer ID]],Table6_20[Merged Customer ID],Table6_20[City tier])</f>
        <v>tier - 2</v>
      </c>
      <c r="P1104" s="29" t="str">
        <f>_xlfn.XLOOKUP(Table7[[#This Row],[Merged Customer ID]],Table6_20[Merged Customer ID],Table6_20[State ID])</f>
        <v>R1012</v>
      </c>
      <c r="Q1104" s="35">
        <f>_xlfn.XLOOKUP(Table7[[#This Row],[Merged Customer ID]],Table6_20[Merged Customer ID],Table6_20[Age])</f>
        <v>49.758333333333333</v>
      </c>
    </row>
    <row r="1105" spans="1:17" x14ac:dyDescent="0.35">
      <c r="A1105" s="23" t="s">
        <v>1267</v>
      </c>
      <c r="B1105" s="23" t="str">
        <f>_xlfn.XLOOKUP(Table7[[#This Row],[Merged Customer ID]],Table2_1[Merged Customer ID],Table2_1[First Name])</f>
        <v>Borror</v>
      </c>
      <c r="C1105" s="23">
        <f>_xlfn.XLOOKUP(Table7[[#This Row],[Merged Customer ID]],Table3__3_16[Customer ID],Table3__3_16[BMI])</f>
        <v>31.28</v>
      </c>
      <c r="D1105" s="23">
        <f>_xlfn.XLOOKUP(Table7[[#This Row],[Merged Customer ID]],Table3__3_16[Customer ID],Table3__3_16[HBA1C])</f>
        <v>6.94</v>
      </c>
      <c r="E1105" s="22" t="str">
        <f>_xlfn.XLOOKUP(Table7[[#This Row],[Merged Customer ID]],Table3__3_16[Customer ID],Table3__3_16[Heart Issues])</f>
        <v>Yes</v>
      </c>
      <c r="F1105" s="23" t="str">
        <f>_xlfn.XLOOKUP(Table7[[#This Row],[Merged Customer ID]],Table3__3_16[Customer ID],Table3__3_16[Any Transplants])</f>
        <v>No</v>
      </c>
      <c r="G1105" s="23" t="str">
        <f>_xlfn.XLOOKUP(Table7[[#This Row],[Merged Customer ID]],Table3__3_16[Customer ID],Table3__3_16[Cancer history])</f>
        <v>No</v>
      </c>
      <c r="H1105" s="23">
        <f>_xlfn.XLOOKUP(Table7[[#This Row],[Merged Customer ID]],Table3__3_16[Customer ID],Table3__3_16[NumberOfMajorSurgeries])</f>
        <v>1</v>
      </c>
      <c r="I1105" s="23" t="str">
        <f>_xlfn.XLOOKUP(Table7[[#This Row],[Merged Customer ID]],Table3__3_16[Customer ID],Table3__3_16[smoker])</f>
        <v>No</v>
      </c>
      <c r="J1105" s="23" t="str">
        <f>_xlfn.XLOOKUP(Table7[[#This Row],[Merged Customer ID]],Table3__3_16[Customer ID],Table3__3_16[Weight Status])</f>
        <v>Obesity</v>
      </c>
      <c r="K1105" s="23" t="str">
        <f>_xlfn.XLOOKUP(Table7[[#This Row],[Merged Customer ID]],Table3__3_16[Customer ID],Table3__3_16[Sugar Status])</f>
        <v>Diabetes</v>
      </c>
      <c r="L1105" s="26">
        <f>_xlfn.XLOOKUP(Table7[[#This Row],[Merged Customer ID]],Table6_20[Merged Customer ID],Table6_20[Date of Birth])</f>
        <v>27621</v>
      </c>
      <c r="M1105" s="30">
        <f>_xlfn.XLOOKUP(Table7[[#This Row],[Merged Customer ID]],Table6_20[Merged Customer ID],Table6_20[charges],"0",0)</f>
        <v>10259.129999999999</v>
      </c>
      <c r="N1105" s="30" t="str">
        <f>_xlfn.XLOOKUP(Table7[[#This Row],[Merged Customer ID]],Table6_20[Merged Customer ID],Table6_20[Hospital tier])</f>
        <v>tier - 3</v>
      </c>
      <c r="O1105" s="30" t="str">
        <f>_xlfn.XLOOKUP(Table7[[#This Row],[Merged Customer ID]],Table6_20[Merged Customer ID],Table6_20[City tier])</f>
        <v>tier - 2</v>
      </c>
      <c r="P1105" s="30" t="str">
        <f>_xlfn.XLOOKUP(Table7[[#This Row],[Merged Customer ID]],Table6_20[Merged Customer ID],Table6_20[State ID])</f>
        <v>R1011</v>
      </c>
      <c r="Q1105" s="36">
        <f>_xlfn.XLOOKUP(Table7[[#This Row],[Merged Customer ID]],Table6_20[Merged Customer ID],Table6_20[Age])</f>
        <v>47.81388888888889</v>
      </c>
    </row>
    <row r="1106" spans="1:17" x14ac:dyDescent="0.35">
      <c r="A1106" s="22" t="s">
        <v>1266</v>
      </c>
      <c r="B1106" s="22" t="str">
        <f>_xlfn.XLOOKUP(Table7[[#This Row],[Merged Customer ID]],Table2_1[Merged Customer ID],Table2_1[First Name])</f>
        <v>Saad</v>
      </c>
      <c r="C1106" s="22">
        <f>_xlfn.XLOOKUP(Table7[[#This Row],[Merged Customer ID]],Table3__3_16[Customer ID],Table3__3_16[BMI])</f>
        <v>30.21</v>
      </c>
      <c r="D1106" s="22">
        <f>_xlfn.XLOOKUP(Table7[[#This Row],[Merged Customer ID]],Table3__3_16[Customer ID],Table3__3_16[HBA1C])</f>
        <v>7.83</v>
      </c>
      <c r="E1106" s="22" t="str">
        <f>_xlfn.XLOOKUP(Table7[[#This Row],[Merged Customer ID]],Table3__3_16[Customer ID],Table3__3_16[Heart Issues])</f>
        <v>No</v>
      </c>
      <c r="F1106" s="22" t="str">
        <f>_xlfn.XLOOKUP(Table7[[#This Row],[Merged Customer ID]],Table3__3_16[Customer ID],Table3__3_16[Any Transplants])</f>
        <v>No</v>
      </c>
      <c r="G1106" s="22" t="str">
        <f>_xlfn.XLOOKUP(Table7[[#This Row],[Merged Customer ID]],Table3__3_16[Customer ID],Table3__3_16[Cancer history])</f>
        <v>No</v>
      </c>
      <c r="H1106" s="22">
        <f>_xlfn.XLOOKUP(Table7[[#This Row],[Merged Customer ID]],Table3__3_16[Customer ID],Table3__3_16[NumberOfMajorSurgeries])</f>
        <v>0</v>
      </c>
      <c r="I1106" s="22" t="str">
        <f>_xlfn.XLOOKUP(Table7[[#This Row],[Merged Customer ID]],Table3__3_16[Customer ID],Table3__3_16[smoker])</f>
        <v>No</v>
      </c>
      <c r="J1106" s="22" t="str">
        <f>_xlfn.XLOOKUP(Table7[[#This Row],[Merged Customer ID]],Table3__3_16[Customer ID],Table3__3_16[Weight Status])</f>
        <v>Obesity</v>
      </c>
      <c r="K1106" s="22" t="str">
        <f>_xlfn.XLOOKUP(Table7[[#This Row],[Merged Customer ID]],Table3__3_16[Customer ID],Table3__3_16[Sugar Status])</f>
        <v>Diabetes</v>
      </c>
      <c r="L1106" s="25">
        <f>_xlfn.XLOOKUP(Table7[[#This Row],[Merged Customer ID]],Table6_20[Merged Customer ID],Table6_20[Date of Birth])</f>
        <v>25104</v>
      </c>
      <c r="M1106" s="29">
        <f>_xlfn.XLOOKUP(Table7[[#This Row],[Merged Customer ID]],Table6_20[Merged Customer ID],Table6_20[charges],"0",0)</f>
        <v>10231.5</v>
      </c>
      <c r="N1106" s="29" t="str">
        <f>_xlfn.XLOOKUP(Table7[[#This Row],[Merged Customer ID]],Table6_20[Merged Customer ID],Table6_20[Hospital tier])</f>
        <v>tier - 3</v>
      </c>
      <c r="O1106" s="29" t="str">
        <f>_xlfn.XLOOKUP(Table7[[#This Row],[Merged Customer ID]],Table6_20[Merged Customer ID],Table6_20[City tier])</f>
        <v>tier - 1</v>
      </c>
      <c r="P1106" s="29" t="str">
        <f>_xlfn.XLOOKUP(Table7[[#This Row],[Merged Customer ID]],Table6_20[Merged Customer ID],Table6_20[State ID])</f>
        <v>R1012</v>
      </c>
      <c r="Q1106" s="35">
        <f>_xlfn.XLOOKUP(Table7[[#This Row],[Merged Customer ID]],Table6_20[Merged Customer ID],Table6_20[Age])</f>
        <v>54.708333333333336</v>
      </c>
    </row>
    <row r="1107" spans="1:17" x14ac:dyDescent="0.35">
      <c r="A1107" s="23" t="s">
        <v>1265</v>
      </c>
      <c r="B1107" s="23" t="str">
        <f>_xlfn.XLOOKUP(Table7[[#This Row],[Merged Customer ID]],Table2_1[Merged Customer ID],Table2_1[First Name])</f>
        <v>Paul</v>
      </c>
      <c r="C1107" s="23">
        <f>_xlfn.XLOOKUP(Table7[[#This Row],[Merged Customer ID]],Table3__3_16[Customer ID],Table3__3_16[BMI])</f>
        <v>38.28</v>
      </c>
      <c r="D1107" s="23">
        <f>_xlfn.XLOOKUP(Table7[[#This Row],[Merged Customer ID]],Table3__3_16[Customer ID],Table3__3_16[HBA1C])</f>
        <v>10.17</v>
      </c>
      <c r="E1107" s="22" t="str">
        <f>_xlfn.XLOOKUP(Table7[[#This Row],[Merged Customer ID]],Table3__3_16[Customer ID],Table3__3_16[Heart Issues])</f>
        <v>Yes</v>
      </c>
      <c r="F1107" s="23" t="str">
        <f>_xlfn.XLOOKUP(Table7[[#This Row],[Merged Customer ID]],Table3__3_16[Customer ID],Table3__3_16[Any Transplants])</f>
        <v>No</v>
      </c>
      <c r="G1107" s="23" t="str">
        <f>_xlfn.XLOOKUP(Table7[[#This Row],[Merged Customer ID]],Table3__3_16[Customer ID],Table3__3_16[Cancer history])</f>
        <v>No</v>
      </c>
      <c r="H1107" s="23">
        <f>_xlfn.XLOOKUP(Table7[[#This Row],[Merged Customer ID]],Table3__3_16[Customer ID],Table3__3_16[NumberOfMajorSurgeries])</f>
        <v>0</v>
      </c>
      <c r="I1107" s="23" t="str">
        <f>_xlfn.XLOOKUP(Table7[[#This Row],[Merged Customer ID]],Table3__3_16[Customer ID],Table3__3_16[smoker])</f>
        <v>No</v>
      </c>
      <c r="J1107" s="23" t="str">
        <f>_xlfn.XLOOKUP(Table7[[#This Row],[Merged Customer ID]],Table3__3_16[Customer ID],Table3__3_16[Weight Status])</f>
        <v>Obesity</v>
      </c>
      <c r="K1107" s="23" t="str">
        <f>_xlfn.XLOOKUP(Table7[[#This Row],[Merged Customer ID]],Table3__3_16[Customer ID],Table3__3_16[Sugar Status])</f>
        <v>Diabetes</v>
      </c>
      <c r="L1107" s="26">
        <f>_xlfn.XLOOKUP(Table7[[#This Row],[Merged Customer ID]],Table6_20[Merged Customer ID],Table6_20[Date of Birth])</f>
        <v>24651</v>
      </c>
      <c r="M1107" s="30">
        <f>_xlfn.XLOOKUP(Table7[[#This Row],[Merged Customer ID]],Table6_20[Merged Customer ID],Table6_20[charges],"0",0)</f>
        <v>10226.280000000001</v>
      </c>
      <c r="N1107" s="30" t="str">
        <f>_xlfn.XLOOKUP(Table7[[#This Row],[Merged Customer ID]],Table6_20[Merged Customer ID],Table6_20[Hospital tier])</f>
        <v>tier - 3</v>
      </c>
      <c r="O1107" s="30" t="str">
        <f>_xlfn.XLOOKUP(Table7[[#This Row],[Merged Customer ID]],Table6_20[Merged Customer ID],Table6_20[City tier])</f>
        <v>tier - 3</v>
      </c>
      <c r="P1107" s="30" t="str">
        <f>_xlfn.XLOOKUP(Table7[[#This Row],[Merged Customer ID]],Table6_20[Merged Customer ID],Table6_20[State ID])</f>
        <v>R1013</v>
      </c>
      <c r="Q1107" s="36">
        <f>_xlfn.XLOOKUP(Table7[[#This Row],[Merged Customer ID]],Table6_20[Merged Customer ID],Table6_20[Age])</f>
        <v>55.944444444444443</v>
      </c>
    </row>
    <row r="1108" spans="1:17" x14ac:dyDescent="0.35">
      <c r="A1108" s="22" t="s">
        <v>1264</v>
      </c>
      <c r="B1108" s="22" t="str">
        <f>_xlfn.XLOOKUP(Table7[[#This Row],[Merged Customer ID]],Table2_1[Merged Customer ID],Table2_1[First Name])</f>
        <v>Trail</v>
      </c>
      <c r="C1108" s="22">
        <f>_xlfn.XLOOKUP(Table7[[#This Row],[Merged Customer ID]],Table3__3_16[Customer ID],Table3__3_16[BMI])</f>
        <v>29.9</v>
      </c>
      <c r="D1108" s="22">
        <f>_xlfn.XLOOKUP(Table7[[#This Row],[Merged Customer ID]],Table3__3_16[Customer ID],Table3__3_16[HBA1C])</f>
        <v>8.9600000000000009</v>
      </c>
      <c r="E1108" s="22" t="str">
        <f>_xlfn.XLOOKUP(Table7[[#This Row],[Merged Customer ID]],Table3__3_16[Customer ID],Table3__3_16[Heart Issues])</f>
        <v>Yes</v>
      </c>
      <c r="F1108" s="22" t="str">
        <f>_xlfn.XLOOKUP(Table7[[#This Row],[Merged Customer ID]],Table3__3_16[Customer ID],Table3__3_16[Any Transplants])</f>
        <v>No</v>
      </c>
      <c r="G1108" s="22" t="str">
        <f>_xlfn.XLOOKUP(Table7[[#This Row],[Merged Customer ID]],Table3__3_16[Customer ID],Table3__3_16[Cancer history])</f>
        <v>No</v>
      </c>
      <c r="H1108" s="22">
        <f>_xlfn.XLOOKUP(Table7[[#This Row],[Merged Customer ID]],Table3__3_16[Customer ID],Table3__3_16[NumberOfMajorSurgeries])</f>
        <v>0</v>
      </c>
      <c r="I1108" s="22" t="str">
        <f>_xlfn.XLOOKUP(Table7[[#This Row],[Merged Customer ID]],Table3__3_16[Customer ID],Table3__3_16[smoker])</f>
        <v>No</v>
      </c>
      <c r="J1108" s="22" t="str">
        <f>_xlfn.XLOOKUP(Table7[[#This Row],[Merged Customer ID]],Table3__3_16[Customer ID],Table3__3_16[Weight Status])</f>
        <v>Overweight</v>
      </c>
      <c r="K1108" s="22" t="str">
        <f>_xlfn.XLOOKUP(Table7[[#This Row],[Merged Customer ID]],Table3__3_16[Customer ID],Table3__3_16[Sugar Status])</f>
        <v>Diabetes</v>
      </c>
      <c r="L1108" s="25">
        <f>_xlfn.XLOOKUP(Table7[[#This Row],[Merged Customer ID]],Table6_20[Merged Customer ID],Table6_20[Date of Birth])</f>
        <v>24741</v>
      </c>
      <c r="M1108" s="29">
        <f>_xlfn.XLOOKUP(Table7[[#This Row],[Merged Customer ID]],Table6_20[Merged Customer ID],Table6_20[charges],"0",0)</f>
        <v>10214.64</v>
      </c>
      <c r="N1108" s="29" t="str">
        <f>_xlfn.XLOOKUP(Table7[[#This Row],[Merged Customer ID]],Table6_20[Merged Customer ID],Table6_20[Hospital tier])</f>
        <v>tier - 3</v>
      </c>
      <c r="O1108" s="29" t="str">
        <f>_xlfn.XLOOKUP(Table7[[#This Row],[Merged Customer ID]],Table6_20[Merged Customer ID],Table6_20[City tier])</f>
        <v>tier - 2</v>
      </c>
      <c r="P1108" s="29" t="str">
        <f>_xlfn.XLOOKUP(Table7[[#This Row],[Merged Customer ID]],Table6_20[Merged Customer ID],Table6_20[State ID])</f>
        <v>R1011</v>
      </c>
      <c r="Q1108" s="35">
        <f>_xlfn.XLOOKUP(Table7[[#This Row],[Merged Customer ID]],Table6_20[Merged Customer ID],Table6_20[Age])</f>
        <v>55.7</v>
      </c>
    </row>
    <row r="1109" spans="1:17" x14ac:dyDescent="0.35">
      <c r="A1109" s="23" t="s">
        <v>1263</v>
      </c>
      <c r="B1109" s="23" t="str">
        <f>_xlfn.XLOOKUP(Table7[[#This Row],[Merged Customer ID]],Table2_1[Merged Customer ID],Table2_1[First Name])</f>
        <v>Benton</v>
      </c>
      <c r="C1109" s="23">
        <f>_xlfn.XLOOKUP(Table7[[#This Row],[Merged Customer ID]],Table3__3_16[Customer ID],Table3__3_16[BMI])</f>
        <v>23.18</v>
      </c>
      <c r="D1109" s="23">
        <f>_xlfn.XLOOKUP(Table7[[#This Row],[Merged Customer ID]],Table3__3_16[Customer ID],Table3__3_16[HBA1C])</f>
        <v>6.96</v>
      </c>
      <c r="E1109" s="22" t="str">
        <f>_xlfn.XLOOKUP(Table7[[#This Row],[Merged Customer ID]],Table3__3_16[Customer ID],Table3__3_16[Heart Issues])</f>
        <v>Yes</v>
      </c>
      <c r="F1109" s="23" t="str">
        <f>_xlfn.XLOOKUP(Table7[[#This Row],[Merged Customer ID]],Table3__3_16[Customer ID],Table3__3_16[Any Transplants])</f>
        <v>No</v>
      </c>
      <c r="G1109" s="23" t="str">
        <f>_xlfn.XLOOKUP(Table7[[#This Row],[Merged Customer ID]],Table3__3_16[Customer ID],Table3__3_16[Cancer history])</f>
        <v>No</v>
      </c>
      <c r="H1109" s="23">
        <f>_xlfn.XLOOKUP(Table7[[#This Row],[Merged Customer ID]],Table3__3_16[Customer ID],Table3__3_16[NumberOfMajorSurgeries])</f>
        <v>2</v>
      </c>
      <c r="I1109" s="23" t="str">
        <f>_xlfn.XLOOKUP(Table7[[#This Row],[Merged Customer ID]],Table3__3_16[Customer ID],Table3__3_16[smoker])</f>
        <v>No</v>
      </c>
      <c r="J1109" s="23" t="str">
        <f>_xlfn.XLOOKUP(Table7[[#This Row],[Merged Customer ID]],Table3__3_16[Customer ID],Table3__3_16[Weight Status])</f>
        <v>Normal Weight</v>
      </c>
      <c r="K1109" s="23" t="str">
        <f>_xlfn.XLOOKUP(Table7[[#This Row],[Merged Customer ID]],Table3__3_16[Customer ID],Table3__3_16[Sugar Status])</f>
        <v>Diabetes</v>
      </c>
      <c r="L1109" s="26">
        <f>_xlfn.XLOOKUP(Table7[[#This Row],[Merged Customer ID]],Table6_20[Merged Customer ID],Table6_20[Date of Birth])</f>
        <v>25926</v>
      </c>
      <c r="M1109" s="30">
        <f>_xlfn.XLOOKUP(Table7[[#This Row],[Merged Customer ID]],Table6_20[Merged Customer ID],Table6_20[charges],"0",0)</f>
        <v>10197.77</v>
      </c>
      <c r="N1109" s="30" t="str">
        <f>_xlfn.XLOOKUP(Table7[[#This Row],[Merged Customer ID]],Table6_20[Merged Customer ID],Table6_20[Hospital tier])</f>
        <v>tier - 3</v>
      </c>
      <c r="O1109" s="30" t="str">
        <f>_xlfn.XLOOKUP(Table7[[#This Row],[Merged Customer ID]],Table6_20[Merged Customer ID],Table6_20[City tier])</f>
        <v>tier - 1</v>
      </c>
      <c r="P1109" s="30" t="str">
        <f>_xlfn.XLOOKUP(Table7[[#This Row],[Merged Customer ID]],Table6_20[Merged Customer ID],Table6_20[State ID])</f>
        <v>R1024</v>
      </c>
      <c r="Q1109" s="36">
        <f>_xlfn.XLOOKUP(Table7[[#This Row],[Merged Customer ID]],Table6_20[Merged Customer ID],Table6_20[Age])</f>
        <v>52.455555555555556</v>
      </c>
    </row>
    <row r="1110" spans="1:17" x14ac:dyDescent="0.35">
      <c r="A1110" s="22" t="s">
        <v>1262</v>
      </c>
      <c r="B1110" s="22" t="str">
        <f>_xlfn.XLOOKUP(Table7[[#This Row],[Merged Customer ID]],Table2_1[Merged Customer ID],Table2_1[First Name])</f>
        <v>Bauman</v>
      </c>
      <c r="C1110" s="22">
        <f>_xlfn.XLOOKUP(Table7[[#This Row],[Merged Customer ID]],Table3__3_16[Customer ID],Table3__3_16[BMI])</f>
        <v>33.020000000000003</v>
      </c>
      <c r="D1110" s="22">
        <f>_xlfn.XLOOKUP(Table7[[#This Row],[Merged Customer ID]],Table3__3_16[Customer ID],Table3__3_16[HBA1C])</f>
        <v>5.07</v>
      </c>
      <c r="E1110" s="22" t="str">
        <f>_xlfn.XLOOKUP(Table7[[#This Row],[Merged Customer ID]],Table3__3_16[Customer ID],Table3__3_16[Heart Issues])</f>
        <v>Yes</v>
      </c>
      <c r="F1110" s="22" t="str">
        <f>_xlfn.XLOOKUP(Table7[[#This Row],[Merged Customer ID]],Table3__3_16[Customer ID],Table3__3_16[Any Transplants])</f>
        <v>No</v>
      </c>
      <c r="G1110" s="22" t="str">
        <f>_xlfn.XLOOKUP(Table7[[#This Row],[Merged Customer ID]],Table3__3_16[Customer ID],Table3__3_16[Cancer history])</f>
        <v>No</v>
      </c>
      <c r="H1110" s="22">
        <f>_xlfn.XLOOKUP(Table7[[#This Row],[Merged Customer ID]],Table3__3_16[Customer ID],Table3__3_16[NumberOfMajorSurgeries])</f>
        <v>0</v>
      </c>
      <c r="I1110" s="22" t="str">
        <f>_xlfn.XLOOKUP(Table7[[#This Row],[Merged Customer ID]],Table3__3_16[Customer ID],Table3__3_16[smoker])</f>
        <v>No</v>
      </c>
      <c r="J1110" s="22" t="str">
        <f>_xlfn.XLOOKUP(Table7[[#This Row],[Merged Customer ID]],Table3__3_16[Customer ID],Table3__3_16[Weight Status])</f>
        <v>Obesity</v>
      </c>
      <c r="K1110" s="22" t="str">
        <f>_xlfn.XLOOKUP(Table7[[#This Row],[Merged Customer ID]],Table3__3_16[Customer ID],Table3__3_16[Sugar Status])</f>
        <v>Normal</v>
      </c>
      <c r="L1110" s="25">
        <f>_xlfn.XLOOKUP(Table7[[#This Row],[Merged Customer ID]],Table6_20[Merged Customer ID],Table6_20[Date of Birth])</f>
        <v>31336</v>
      </c>
      <c r="M1110" s="29">
        <f>_xlfn.XLOOKUP(Table7[[#This Row],[Merged Customer ID]],Table6_20[Merged Customer ID],Table6_20[charges],"0",0)</f>
        <v>10191.82</v>
      </c>
      <c r="N1110" s="29" t="str">
        <f>_xlfn.XLOOKUP(Table7[[#This Row],[Merged Customer ID]],Table6_20[Merged Customer ID],Table6_20[Hospital tier])</f>
        <v>tier - 3</v>
      </c>
      <c r="O1110" s="29" t="str">
        <f>_xlfn.XLOOKUP(Table7[[#This Row],[Merged Customer ID]],Table6_20[Merged Customer ID],Table6_20[City tier])</f>
        <v>tier - 2</v>
      </c>
      <c r="P1110" s="29" t="str">
        <f>_xlfn.XLOOKUP(Table7[[#This Row],[Merged Customer ID]],Table6_20[Merged Customer ID],Table6_20[State ID])</f>
        <v>R1026</v>
      </c>
      <c r="Q1110" s="35">
        <f>_xlfn.XLOOKUP(Table7[[#This Row],[Merged Customer ID]],Table6_20[Merged Customer ID],Table6_20[Age])</f>
        <v>37.644444444444446</v>
      </c>
    </row>
    <row r="1111" spans="1:17" x14ac:dyDescent="0.35">
      <c r="A1111" s="23" t="s">
        <v>1261</v>
      </c>
      <c r="B1111" s="23" t="str">
        <f>_xlfn.XLOOKUP(Table7[[#This Row],[Merged Customer ID]],Table2_1[Merged Customer ID],Table2_1[First Name])</f>
        <v>Bakula</v>
      </c>
      <c r="C1111" s="23">
        <f>_xlfn.XLOOKUP(Table7[[#This Row],[Merged Customer ID]],Table3__3_16[Customer ID],Table3__3_16[BMI])</f>
        <v>27.29</v>
      </c>
      <c r="D1111" s="23">
        <f>_xlfn.XLOOKUP(Table7[[#This Row],[Merged Customer ID]],Table3__3_16[Customer ID],Table3__3_16[HBA1C])</f>
        <v>5.85</v>
      </c>
      <c r="E1111" s="22" t="str">
        <f>_xlfn.XLOOKUP(Table7[[#This Row],[Merged Customer ID]],Table3__3_16[Customer ID],Table3__3_16[Heart Issues])</f>
        <v>No</v>
      </c>
      <c r="F1111" s="23" t="str">
        <f>_xlfn.XLOOKUP(Table7[[#This Row],[Merged Customer ID]],Table3__3_16[Customer ID],Table3__3_16[Any Transplants])</f>
        <v>No</v>
      </c>
      <c r="G1111" s="23" t="str">
        <f>_xlfn.XLOOKUP(Table7[[#This Row],[Merged Customer ID]],Table3__3_16[Customer ID],Table3__3_16[Cancer history])</f>
        <v>No</v>
      </c>
      <c r="H1111" s="23">
        <f>_xlfn.XLOOKUP(Table7[[#This Row],[Merged Customer ID]],Table3__3_16[Customer ID],Table3__3_16[NumberOfMajorSurgeries])</f>
        <v>2</v>
      </c>
      <c r="I1111" s="23" t="str">
        <f>_xlfn.XLOOKUP(Table7[[#This Row],[Merged Customer ID]],Table3__3_16[Customer ID],Table3__3_16[smoker])</f>
        <v>No</v>
      </c>
      <c r="J1111" s="23" t="str">
        <f>_xlfn.XLOOKUP(Table7[[#This Row],[Merged Customer ID]],Table3__3_16[Customer ID],Table3__3_16[Weight Status])</f>
        <v>Overweight</v>
      </c>
      <c r="K1111" s="23" t="str">
        <f>_xlfn.XLOOKUP(Table7[[#This Row],[Merged Customer ID]],Table3__3_16[Customer ID],Table3__3_16[Sugar Status])</f>
        <v>Prediabetes</v>
      </c>
      <c r="L1111" s="26">
        <f>_xlfn.XLOOKUP(Table7[[#This Row],[Merged Customer ID]],Table6_20[Merged Customer ID],Table6_20[Date of Birth])</f>
        <v>26490</v>
      </c>
      <c r="M1111" s="30">
        <f>_xlfn.XLOOKUP(Table7[[#This Row],[Merged Customer ID]],Table6_20[Merged Customer ID],Table6_20[charges],"0",0)</f>
        <v>10160.870000000001</v>
      </c>
      <c r="N1111" s="30" t="str">
        <f>_xlfn.XLOOKUP(Table7[[#This Row],[Merged Customer ID]],Table6_20[Merged Customer ID],Table6_20[Hospital tier])</f>
        <v>tier - 3</v>
      </c>
      <c r="O1111" s="30" t="str">
        <f>_xlfn.XLOOKUP(Table7[[#This Row],[Merged Customer ID]],Table6_20[Merged Customer ID],Table6_20[City tier])</f>
        <v>tier - 3</v>
      </c>
      <c r="P1111" s="30" t="str">
        <f>_xlfn.XLOOKUP(Table7[[#This Row],[Merged Customer ID]],Table6_20[Merged Customer ID],Table6_20[State ID])</f>
        <v>R1025</v>
      </c>
      <c r="Q1111" s="36">
        <f>_xlfn.XLOOKUP(Table7[[#This Row],[Merged Customer ID]],Table6_20[Merged Customer ID],Table6_20[Age])</f>
        <v>50.911111111111111</v>
      </c>
    </row>
    <row r="1112" spans="1:17" x14ac:dyDescent="0.35">
      <c r="A1112" s="22" t="s">
        <v>1260</v>
      </c>
      <c r="B1112" s="22" t="str">
        <f>_xlfn.XLOOKUP(Table7[[#This Row],[Merged Customer ID]],Table2_1[Merged Customer ID],Table2_1[First Name])</f>
        <v>Edwards</v>
      </c>
      <c r="C1112" s="22">
        <f>_xlfn.XLOOKUP(Table7[[#This Row],[Merged Customer ID]],Table3__3_16[Customer ID],Table3__3_16[BMI])</f>
        <v>23.18</v>
      </c>
      <c r="D1112" s="22">
        <f>_xlfn.XLOOKUP(Table7[[#This Row],[Merged Customer ID]],Table3__3_16[Customer ID],Table3__3_16[HBA1C])</f>
        <v>10.56</v>
      </c>
      <c r="E1112" s="22" t="str">
        <f>_xlfn.XLOOKUP(Table7[[#This Row],[Merged Customer ID]],Table3__3_16[Customer ID],Table3__3_16[Heart Issues])</f>
        <v>No</v>
      </c>
      <c r="F1112" s="22" t="str">
        <f>_xlfn.XLOOKUP(Table7[[#This Row],[Merged Customer ID]],Table3__3_16[Customer ID],Table3__3_16[Any Transplants])</f>
        <v>No</v>
      </c>
      <c r="G1112" s="22" t="str">
        <f>_xlfn.XLOOKUP(Table7[[#This Row],[Merged Customer ID]],Table3__3_16[Customer ID],Table3__3_16[Cancer history])</f>
        <v>No</v>
      </c>
      <c r="H1112" s="22">
        <f>_xlfn.XLOOKUP(Table7[[#This Row],[Merged Customer ID]],Table3__3_16[Customer ID],Table3__3_16[NumberOfMajorSurgeries])</f>
        <v>2</v>
      </c>
      <c r="I1112" s="22" t="str">
        <f>_xlfn.XLOOKUP(Table7[[#This Row],[Merged Customer ID]],Table3__3_16[Customer ID],Table3__3_16[smoker])</f>
        <v>No</v>
      </c>
      <c r="J1112" s="22" t="str">
        <f>_xlfn.XLOOKUP(Table7[[#This Row],[Merged Customer ID]],Table3__3_16[Customer ID],Table3__3_16[Weight Status])</f>
        <v>Normal Weight</v>
      </c>
      <c r="K1112" s="22" t="str">
        <f>_xlfn.XLOOKUP(Table7[[#This Row],[Merged Customer ID]],Table3__3_16[Customer ID],Table3__3_16[Sugar Status])</f>
        <v>Diabetes</v>
      </c>
      <c r="L1112" s="25">
        <f>_xlfn.XLOOKUP(Table7[[#This Row],[Merged Customer ID]],Table6_20[Merged Customer ID],Table6_20[Date of Birth])</f>
        <v>26950</v>
      </c>
      <c r="M1112" s="29">
        <f>_xlfn.XLOOKUP(Table7[[#This Row],[Merged Customer ID]],Table6_20[Merged Customer ID],Table6_20[charges],"0",0)</f>
        <v>10156.780000000001</v>
      </c>
      <c r="N1112" s="29" t="str">
        <f>_xlfn.XLOOKUP(Table7[[#This Row],[Merged Customer ID]],Table6_20[Merged Customer ID],Table6_20[Hospital tier])</f>
        <v>tier - 3</v>
      </c>
      <c r="O1112" s="29" t="str">
        <f>_xlfn.XLOOKUP(Table7[[#This Row],[Merged Customer ID]],Table6_20[Merged Customer ID],Table6_20[City tier])</f>
        <v>tier - 2</v>
      </c>
      <c r="P1112" s="29" t="str">
        <f>_xlfn.XLOOKUP(Table7[[#This Row],[Merged Customer ID]],Table6_20[Merged Customer ID],Table6_20[State ID])</f>
        <v>R1012</v>
      </c>
      <c r="Q1112" s="35">
        <f>_xlfn.XLOOKUP(Table7[[#This Row],[Merged Customer ID]],Table6_20[Merged Customer ID],Table6_20[Age])</f>
        <v>49.652777777777779</v>
      </c>
    </row>
    <row r="1113" spans="1:17" x14ac:dyDescent="0.35">
      <c r="A1113" s="23" t="s">
        <v>1259</v>
      </c>
      <c r="B1113" s="23" t="str">
        <f>_xlfn.XLOOKUP(Table7[[#This Row],[Merged Customer ID]],Table2_1[Merged Customer ID],Table2_1[First Name])</f>
        <v>Davis</v>
      </c>
      <c r="C1113" s="23">
        <f>_xlfn.XLOOKUP(Table7[[#This Row],[Merged Customer ID]],Table3__3_16[Customer ID],Table3__3_16[BMI])</f>
        <v>32.659999999999997</v>
      </c>
      <c r="D1113" s="23">
        <f>_xlfn.XLOOKUP(Table7[[#This Row],[Merged Customer ID]],Table3__3_16[Customer ID],Table3__3_16[HBA1C])</f>
        <v>8.92</v>
      </c>
      <c r="E1113" s="22" t="str">
        <f>_xlfn.XLOOKUP(Table7[[#This Row],[Merged Customer ID]],Table3__3_16[Customer ID],Table3__3_16[Heart Issues])</f>
        <v>Yes</v>
      </c>
      <c r="F1113" s="23" t="str">
        <f>_xlfn.XLOOKUP(Table7[[#This Row],[Merged Customer ID]],Table3__3_16[Customer ID],Table3__3_16[Any Transplants])</f>
        <v>No</v>
      </c>
      <c r="G1113" s="23" t="str">
        <f>_xlfn.XLOOKUP(Table7[[#This Row],[Merged Customer ID]],Table3__3_16[Customer ID],Table3__3_16[Cancer history])</f>
        <v>No</v>
      </c>
      <c r="H1113" s="23">
        <f>_xlfn.XLOOKUP(Table7[[#This Row],[Merged Customer ID]],Table3__3_16[Customer ID],Table3__3_16[NumberOfMajorSurgeries])</f>
        <v>0</v>
      </c>
      <c r="I1113" s="23" t="str">
        <f>_xlfn.XLOOKUP(Table7[[#This Row],[Merged Customer ID]],Table3__3_16[Customer ID],Table3__3_16[smoker])</f>
        <v>No</v>
      </c>
      <c r="J1113" s="23" t="str">
        <f>_xlfn.XLOOKUP(Table7[[#This Row],[Merged Customer ID]],Table3__3_16[Customer ID],Table3__3_16[Weight Status])</f>
        <v>Obesity</v>
      </c>
      <c r="K1113" s="23" t="str">
        <f>_xlfn.XLOOKUP(Table7[[#This Row],[Merged Customer ID]],Table3__3_16[Customer ID],Table3__3_16[Sugar Status])</f>
        <v>Diabetes</v>
      </c>
      <c r="L1113" s="26">
        <f>_xlfn.XLOOKUP(Table7[[#This Row],[Merged Customer ID]],Table6_20[Merged Customer ID],Table6_20[Date of Birth])</f>
        <v>29749</v>
      </c>
      <c r="M1113" s="30">
        <f>_xlfn.XLOOKUP(Table7[[#This Row],[Merged Customer ID]],Table6_20[Merged Customer ID],Table6_20[charges],"0",0)</f>
        <v>10146.129999999999</v>
      </c>
      <c r="N1113" s="30" t="str">
        <f>_xlfn.XLOOKUP(Table7[[#This Row],[Merged Customer ID]],Table6_20[Merged Customer ID],Table6_20[Hospital tier])</f>
        <v>tier - 3</v>
      </c>
      <c r="O1113" s="30" t="str">
        <f>_xlfn.XLOOKUP(Table7[[#This Row],[Merged Customer ID]],Table6_20[Merged Customer ID],Table6_20[City tier])</f>
        <v>tier - 1</v>
      </c>
      <c r="P1113" s="30" t="str">
        <f>_xlfn.XLOOKUP(Table7[[#This Row],[Merged Customer ID]],Table6_20[Merged Customer ID],Table6_20[State ID])</f>
        <v>R1025</v>
      </c>
      <c r="Q1113" s="36">
        <f>_xlfn.XLOOKUP(Table7[[#This Row],[Merged Customer ID]],Table6_20[Merged Customer ID],Table6_20[Age])</f>
        <v>41.988888888888887</v>
      </c>
    </row>
    <row r="1114" spans="1:17" x14ac:dyDescent="0.35">
      <c r="A1114" s="22" t="s">
        <v>1258</v>
      </c>
      <c r="B1114" s="22" t="str">
        <f>_xlfn.XLOOKUP(Table7[[#This Row],[Merged Customer ID]],Table2_1[Merged Customer ID],Table2_1[First Name])</f>
        <v>Weiler</v>
      </c>
      <c r="C1114" s="22">
        <f>_xlfn.XLOOKUP(Table7[[#This Row],[Merged Customer ID]],Table3__3_16[Customer ID],Table3__3_16[BMI])</f>
        <v>30.78</v>
      </c>
      <c r="D1114" s="22">
        <f>_xlfn.XLOOKUP(Table7[[#This Row],[Merged Customer ID]],Table3__3_16[Customer ID],Table3__3_16[HBA1C])</f>
        <v>8.6300000000000008</v>
      </c>
      <c r="E1114" s="22" t="str">
        <f>_xlfn.XLOOKUP(Table7[[#This Row],[Merged Customer ID]],Table3__3_16[Customer ID],Table3__3_16[Heart Issues])</f>
        <v>No</v>
      </c>
      <c r="F1114" s="22" t="str">
        <f>_xlfn.XLOOKUP(Table7[[#This Row],[Merged Customer ID]],Table3__3_16[Customer ID],Table3__3_16[Any Transplants])</f>
        <v>No</v>
      </c>
      <c r="G1114" s="22" t="str">
        <f>_xlfn.XLOOKUP(Table7[[#This Row],[Merged Customer ID]],Table3__3_16[Customer ID],Table3__3_16[Cancer history])</f>
        <v>No</v>
      </c>
      <c r="H1114" s="22">
        <f>_xlfn.XLOOKUP(Table7[[#This Row],[Merged Customer ID]],Table3__3_16[Customer ID],Table3__3_16[NumberOfMajorSurgeries])</f>
        <v>0</v>
      </c>
      <c r="I1114" s="22" t="str">
        <f>_xlfn.XLOOKUP(Table7[[#This Row],[Merged Customer ID]],Table3__3_16[Customer ID],Table3__3_16[smoker])</f>
        <v>No</v>
      </c>
      <c r="J1114" s="22" t="str">
        <f>_xlfn.XLOOKUP(Table7[[#This Row],[Merged Customer ID]],Table3__3_16[Customer ID],Table3__3_16[Weight Status])</f>
        <v>Obesity</v>
      </c>
      <c r="K1114" s="22" t="str">
        <f>_xlfn.XLOOKUP(Table7[[#This Row],[Merged Customer ID]],Table3__3_16[Customer ID],Table3__3_16[Sugar Status])</f>
        <v>Diabetes</v>
      </c>
      <c r="L1114" s="25">
        <f>_xlfn.XLOOKUP(Table7[[#This Row],[Merged Customer ID]],Table6_20[Merged Customer ID],Table6_20[Date of Birth])</f>
        <v>27393</v>
      </c>
      <c r="M1114" s="29">
        <f>_xlfn.XLOOKUP(Table7[[#This Row],[Merged Customer ID]],Table6_20[Merged Customer ID],Table6_20[charges],"0",0)</f>
        <v>10141.14</v>
      </c>
      <c r="N1114" s="29" t="str">
        <f>_xlfn.XLOOKUP(Table7[[#This Row],[Merged Customer ID]],Table6_20[Merged Customer ID],Table6_20[Hospital tier])</f>
        <v>tier - 3</v>
      </c>
      <c r="O1114" s="29" t="str">
        <f>_xlfn.XLOOKUP(Table7[[#This Row],[Merged Customer ID]],Table6_20[Merged Customer ID],Table6_20[City tier])</f>
        <v>tier - 1</v>
      </c>
      <c r="P1114" s="29" t="str">
        <f>_xlfn.XLOOKUP(Table7[[#This Row],[Merged Customer ID]],Table6_20[Merged Customer ID],Table6_20[State ID])</f>
        <v>R1016</v>
      </c>
      <c r="Q1114" s="35">
        <f>_xlfn.XLOOKUP(Table7[[#This Row],[Merged Customer ID]],Table6_20[Merged Customer ID],Table6_20[Age])</f>
        <v>48.43888888888889</v>
      </c>
    </row>
    <row r="1115" spans="1:17" x14ac:dyDescent="0.35">
      <c r="A1115" s="23" t="s">
        <v>1257</v>
      </c>
      <c r="B1115" s="23" t="str">
        <f>_xlfn.XLOOKUP(Table7[[#This Row],[Merged Customer ID]],Table2_1[Merged Customer ID],Table2_1[First Name])</f>
        <v>Schaaf</v>
      </c>
      <c r="C1115" s="23">
        <f>_xlfn.XLOOKUP(Table7[[#This Row],[Merged Customer ID]],Table3__3_16[Customer ID],Table3__3_16[BMI])</f>
        <v>47.2</v>
      </c>
      <c r="D1115" s="23">
        <f>_xlfn.XLOOKUP(Table7[[#This Row],[Merged Customer ID]],Table3__3_16[Customer ID],Table3__3_16[HBA1C])</f>
        <v>6.29</v>
      </c>
      <c r="E1115" s="22" t="str">
        <f>_xlfn.XLOOKUP(Table7[[#This Row],[Merged Customer ID]],Table3__3_16[Customer ID],Table3__3_16[Heart Issues])</f>
        <v>Yes</v>
      </c>
      <c r="F1115" s="23" t="str">
        <f>_xlfn.XLOOKUP(Table7[[#This Row],[Merged Customer ID]],Table3__3_16[Customer ID],Table3__3_16[Any Transplants])</f>
        <v>No</v>
      </c>
      <c r="G1115" s="23" t="str">
        <f>_xlfn.XLOOKUP(Table7[[#This Row],[Merged Customer ID]],Table3__3_16[Customer ID],Table3__3_16[Cancer history])</f>
        <v>Yes</v>
      </c>
      <c r="H1115" s="23">
        <f>_xlfn.XLOOKUP(Table7[[#This Row],[Merged Customer ID]],Table3__3_16[Customer ID],Table3__3_16[NumberOfMajorSurgeries])</f>
        <v>1</v>
      </c>
      <c r="I1115" s="23" t="str">
        <f>_xlfn.XLOOKUP(Table7[[#This Row],[Merged Customer ID]],Table3__3_16[Customer ID],Table3__3_16[smoker])</f>
        <v>No</v>
      </c>
      <c r="J1115" s="23" t="str">
        <f>_xlfn.XLOOKUP(Table7[[#This Row],[Merged Customer ID]],Table3__3_16[Customer ID],Table3__3_16[Weight Status])</f>
        <v>Obesity</v>
      </c>
      <c r="K1115" s="23" t="str">
        <f>_xlfn.XLOOKUP(Table7[[#This Row],[Merged Customer ID]],Table3__3_16[Customer ID],Table3__3_16[Sugar Status])</f>
        <v>Prediabetes</v>
      </c>
      <c r="L1115" s="26">
        <f>_xlfn.XLOOKUP(Table7[[#This Row],[Merged Customer ID]],Table6_20[Merged Customer ID],Table6_20[Date of Birth])</f>
        <v>35678</v>
      </c>
      <c r="M1115" s="30">
        <f>_xlfn.XLOOKUP(Table7[[#This Row],[Merged Customer ID]],Table6_20[Merged Customer ID],Table6_20[charges],"0",0)</f>
        <v>10139.84</v>
      </c>
      <c r="N1115" s="30" t="str">
        <f>_xlfn.XLOOKUP(Table7[[#This Row],[Merged Customer ID]],Table6_20[Merged Customer ID],Table6_20[Hospital tier])</f>
        <v>tier - 3</v>
      </c>
      <c r="O1115" s="30" t="str">
        <f>_xlfn.XLOOKUP(Table7[[#This Row],[Merged Customer ID]],Table6_20[Merged Customer ID],Table6_20[City tier])</f>
        <v>tier - 2</v>
      </c>
      <c r="P1115" s="30" t="str">
        <f>_xlfn.XLOOKUP(Table7[[#This Row],[Merged Customer ID]],Table6_20[Merged Customer ID],Table6_20[State ID])</f>
        <v>R1012</v>
      </c>
      <c r="Q1115" s="36">
        <f>_xlfn.XLOOKUP(Table7[[#This Row],[Merged Customer ID]],Table6_20[Merged Customer ID],Table6_20[Age])</f>
        <v>25.758333333333333</v>
      </c>
    </row>
    <row r="1116" spans="1:17" x14ac:dyDescent="0.35">
      <c r="A1116" s="22" t="s">
        <v>1256</v>
      </c>
      <c r="B1116" s="22" t="str">
        <f>_xlfn.XLOOKUP(Table7[[#This Row],[Merged Customer ID]],Table2_1[Merged Customer ID],Table2_1[First Name])</f>
        <v>Sack</v>
      </c>
      <c r="C1116" s="22">
        <f>_xlfn.XLOOKUP(Table7[[#This Row],[Merged Customer ID]],Table3__3_16[Customer ID],Table3__3_16[BMI])</f>
        <v>31.6</v>
      </c>
      <c r="D1116" s="22">
        <f>_xlfn.XLOOKUP(Table7[[#This Row],[Merged Customer ID]],Table3__3_16[Customer ID],Table3__3_16[HBA1C])</f>
        <v>5.75</v>
      </c>
      <c r="E1116" s="22" t="str">
        <f>_xlfn.XLOOKUP(Table7[[#This Row],[Merged Customer ID]],Table3__3_16[Customer ID],Table3__3_16[Heart Issues])</f>
        <v>No</v>
      </c>
      <c r="F1116" s="22" t="str">
        <f>_xlfn.XLOOKUP(Table7[[#This Row],[Merged Customer ID]],Table3__3_16[Customer ID],Table3__3_16[Any Transplants])</f>
        <v>No</v>
      </c>
      <c r="G1116" s="22" t="str">
        <f>_xlfn.XLOOKUP(Table7[[#This Row],[Merged Customer ID]],Table3__3_16[Customer ID],Table3__3_16[Cancer history])</f>
        <v>No</v>
      </c>
      <c r="H1116" s="22">
        <f>_xlfn.XLOOKUP(Table7[[#This Row],[Merged Customer ID]],Table3__3_16[Customer ID],Table3__3_16[NumberOfMajorSurgeries])</f>
        <v>2</v>
      </c>
      <c r="I1116" s="22" t="str">
        <f>_xlfn.XLOOKUP(Table7[[#This Row],[Merged Customer ID]],Table3__3_16[Customer ID],Table3__3_16[smoker])</f>
        <v>No</v>
      </c>
      <c r="J1116" s="22" t="str">
        <f>_xlfn.XLOOKUP(Table7[[#This Row],[Merged Customer ID]],Table3__3_16[Customer ID],Table3__3_16[Weight Status])</f>
        <v>Obesity</v>
      </c>
      <c r="K1116" s="22" t="str">
        <f>_xlfn.XLOOKUP(Table7[[#This Row],[Merged Customer ID]],Table3__3_16[Customer ID],Table3__3_16[Sugar Status])</f>
        <v>Prediabetes</v>
      </c>
      <c r="L1116" s="25">
        <f>_xlfn.XLOOKUP(Table7[[#This Row],[Merged Customer ID]],Table6_20[Merged Customer ID],Table6_20[Date of Birth])</f>
        <v>26619</v>
      </c>
      <c r="M1116" s="29">
        <f>_xlfn.XLOOKUP(Table7[[#This Row],[Merged Customer ID]],Table6_20[Merged Customer ID],Table6_20[charges],"0",0)</f>
        <v>10118.42</v>
      </c>
      <c r="N1116" s="29" t="str">
        <f>_xlfn.XLOOKUP(Table7[[#This Row],[Merged Customer ID]],Table6_20[Merged Customer ID],Table6_20[Hospital tier])</f>
        <v>tier - 3</v>
      </c>
      <c r="O1116" s="29" t="str">
        <f>_xlfn.XLOOKUP(Table7[[#This Row],[Merged Customer ID]],Table6_20[Merged Customer ID],Table6_20[City tier])</f>
        <v>tier - 3</v>
      </c>
      <c r="P1116" s="29" t="str">
        <f>_xlfn.XLOOKUP(Table7[[#This Row],[Merged Customer ID]],Table6_20[Merged Customer ID],Table6_20[State ID])</f>
        <v>R1011</v>
      </c>
      <c r="Q1116" s="35">
        <f>_xlfn.XLOOKUP(Table7[[#This Row],[Merged Customer ID]],Table6_20[Merged Customer ID],Table6_20[Age])</f>
        <v>50.56111111111111</v>
      </c>
    </row>
    <row r="1117" spans="1:17" x14ac:dyDescent="0.35">
      <c r="A1117" s="23" t="s">
        <v>1255</v>
      </c>
      <c r="B1117" s="23" t="str">
        <f>_xlfn.XLOOKUP(Table7[[#This Row],[Merged Customer ID]],Table2_1[Merged Customer ID],Table2_1[First Name])</f>
        <v>Chenard</v>
      </c>
      <c r="C1117" s="23">
        <f>_xlfn.XLOOKUP(Table7[[#This Row],[Merged Customer ID]],Table3__3_16[Customer ID],Table3__3_16[BMI])</f>
        <v>33.914999999999999</v>
      </c>
      <c r="D1117" s="23">
        <f>_xlfn.XLOOKUP(Table7[[#This Row],[Merged Customer ID]],Table3__3_16[Customer ID],Table3__3_16[HBA1C])</f>
        <v>6.66</v>
      </c>
      <c r="E1117" s="22" t="str">
        <f>_xlfn.XLOOKUP(Table7[[#This Row],[Merged Customer ID]],Table3__3_16[Customer ID],Table3__3_16[Heart Issues])</f>
        <v>Yes</v>
      </c>
      <c r="F1117" s="23" t="str">
        <f>_xlfn.XLOOKUP(Table7[[#This Row],[Merged Customer ID]],Table3__3_16[Customer ID],Table3__3_16[Any Transplants])</f>
        <v>No</v>
      </c>
      <c r="G1117" s="23" t="str">
        <f>_xlfn.XLOOKUP(Table7[[#This Row],[Merged Customer ID]],Table3__3_16[Customer ID],Table3__3_16[Cancer history])</f>
        <v>No</v>
      </c>
      <c r="H1117" s="23">
        <f>_xlfn.XLOOKUP(Table7[[#This Row],[Merged Customer ID]],Table3__3_16[Customer ID],Table3__3_16[NumberOfMajorSurgeries])</f>
        <v>1</v>
      </c>
      <c r="I1117" s="23" t="str">
        <f>_xlfn.XLOOKUP(Table7[[#This Row],[Merged Customer ID]],Table3__3_16[Customer ID],Table3__3_16[smoker])</f>
        <v>No</v>
      </c>
      <c r="J1117" s="23" t="str">
        <f>_xlfn.XLOOKUP(Table7[[#This Row],[Merged Customer ID]],Table3__3_16[Customer ID],Table3__3_16[Weight Status])</f>
        <v>Obesity</v>
      </c>
      <c r="K1117" s="23" t="str">
        <f>_xlfn.XLOOKUP(Table7[[#This Row],[Merged Customer ID]],Table3__3_16[Customer ID],Table3__3_16[Sugar Status])</f>
        <v>Diabetes</v>
      </c>
      <c r="L1117" s="26">
        <f>_xlfn.XLOOKUP(Table7[[#This Row],[Merged Customer ID]],Table6_20[Merged Customer ID],Table6_20[Date of Birth])</f>
        <v>27577</v>
      </c>
      <c r="M1117" s="30">
        <f>_xlfn.XLOOKUP(Table7[[#This Row],[Merged Customer ID]],Table6_20[Merged Customer ID],Table6_20[charges],"0",0)</f>
        <v>10115.01</v>
      </c>
      <c r="N1117" s="30" t="str">
        <f>_xlfn.XLOOKUP(Table7[[#This Row],[Merged Customer ID]],Table6_20[Merged Customer ID],Table6_20[Hospital tier])</f>
        <v>tier - 3</v>
      </c>
      <c r="O1117" s="30" t="str">
        <f>_xlfn.XLOOKUP(Table7[[#This Row],[Merged Customer ID]],Table6_20[Merged Customer ID],Table6_20[City tier])</f>
        <v>tier - 3</v>
      </c>
      <c r="P1117" s="30" t="str">
        <f>_xlfn.XLOOKUP(Table7[[#This Row],[Merged Customer ID]],Table6_20[Merged Customer ID],Table6_20[State ID])</f>
        <v>R1012</v>
      </c>
      <c r="Q1117" s="36">
        <f>_xlfn.XLOOKUP(Table7[[#This Row],[Merged Customer ID]],Table6_20[Merged Customer ID],Table6_20[Age])</f>
        <v>47.93333333333333</v>
      </c>
    </row>
    <row r="1118" spans="1:17" x14ac:dyDescent="0.35">
      <c r="A1118" s="22" t="s">
        <v>1254</v>
      </c>
      <c r="B1118" s="22" t="str">
        <f>_xlfn.XLOOKUP(Table7[[#This Row],[Merged Customer ID]],Table2_1[Merged Customer ID],Table2_1[First Name])</f>
        <v>Williamson</v>
      </c>
      <c r="C1118" s="22">
        <f>_xlfn.XLOOKUP(Table7[[#This Row],[Merged Customer ID]],Table3__3_16[Customer ID],Table3__3_16[BMI])</f>
        <v>23.54</v>
      </c>
      <c r="D1118" s="22">
        <f>_xlfn.XLOOKUP(Table7[[#This Row],[Merged Customer ID]],Table3__3_16[Customer ID],Table3__3_16[HBA1C])</f>
        <v>5.0999999999999996</v>
      </c>
      <c r="E1118" s="22" t="str">
        <f>_xlfn.XLOOKUP(Table7[[#This Row],[Merged Customer ID]],Table3__3_16[Customer ID],Table3__3_16[Heart Issues])</f>
        <v>No</v>
      </c>
      <c r="F1118" s="22" t="str">
        <f>_xlfn.XLOOKUP(Table7[[#This Row],[Merged Customer ID]],Table3__3_16[Customer ID],Table3__3_16[Any Transplants])</f>
        <v>No</v>
      </c>
      <c r="G1118" s="22" t="str">
        <f>_xlfn.XLOOKUP(Table7[[#This Row],[Merged Customer ID]],Table3__3_16[Customer ID],Table3__3_16[Cancer history])</f>
        <v>No</v>
      </c>
      <c r="H1118" s="22">
        <f>_xlfn.XLOOKUP(Table7[[#This Row],[Merged Customer ID]],Table3__3_16[Customer ID],Table3__3_16[NumberOfMajorSurgeries])</f>
        <v>2</v>
      </c>
      <c r="I1118" s="22" t="str">
        <f>_xlfn.XLOOKUP(Table7[[#This Row],[Merged Customer ID]],Table3__3_16[Customer ID],Table3__3_16[smoker])</f>
        <v>No</v>
      </c>
      <c r="J1118" s="22" t="str">
        <f>_xlfn.XLOOKUP(Table7[[#This Row],[Merged Customer ID]],Table3__3_16[Customer ID],Table3__3_16[Weight Status])</f>
        <v>Normal Weight</v>
      </c>
      <c r="K1118" s="22" t="str">
        <f>_xlfn.XLOOKUP(Table7[[#This Row],[Merged Customer ID]],Table3__3_16[Customer ID],Table3__3_16[Sugar Status])</f>
        <v>Normal</v>
      </c>
      <c r="L1118" s="25">
        <f>_xlfn.XLOOKUP(Table7[[#This Row],[Merged Customer ID]],Table6_20[Merged Customer ID],Table6_20[Date of Birth])</f>
        <v>26519</v>
      </c>
      <c r="M1118" s="29">
        <f>_xlfn.XLOOKUP(Table7[[#This Row],[Merged Customer ID]],Table6_20[Merged Customer ID],Table6_20[charges],"0",0)</f>
        <v>10107.219999999999</v>
      </c>
      <c r="N1118" s="29" t="str">
        <f>_xlfn.XLOOKUP(Table7[[#This Row],[Merged Customer ID]],Table6_20[Merged Customer ID],Table6_20[Hospital tier])</f>
        <v>tier - 3</v>
      </c>
      <c r="O1118" s="29" t="str">
        <f>_xlfn.XLOOKUP(Table7[[#This Row],[Merged Customer ID]],Table6_20[Merged Customer ID],Table6_20[City tier])</f>
        <v>tier - 1</v>
      </c>
      <c r="P1118" s="29" t="str">
        <f>_xlfn.XLOOKUP(Table7[[#This Row],[Merged Customer ID]],Table6_20[Merged Customer ID],Table6_20[State ID])</f>
        <v>R1013</v>
      </c>
      <c r="Q1118" s="35">
        <f>_xlfn.XLOOKUP(Table7[[#This Row],[Merged Customer ID]],Table6_20[Merged Customer ID],Table6_20[Age])</f>
        <v>50.833333333333336</v>
      </c>
    </row>
    <row r="1119" spans="1:17" x14ac:dyDescent="0.35">
      <c r="A1119" s="23" t="s">
        <v>1253</v>
      </c>
      <c r="B1119" s="23" t="str">
        <f>_xlfn.XLOOKUP(Table7[[#This Row],[Merged Customer ID]],Table2_1[Merged Customer ID],Table2_1[First Name])</f>
        <v>Dollas</v>
      </c>
      <c r="C1119" s="23">
        <f>_xlfn.XLOOKUP(Table7[[#This Row],[Merged Customer ID]],Table3__3_16[Customer ID],Table3__3_16[BMI])</f>
        <v>27.074999999999999</v>
      </c>
      <c r="D1119" s="23">
        <f>_xlfn.XLOOKUP(Table7[[#This Row],[Merged Customer ID]],Table3__3_16[Customer ID],Table3__3_16[HBA1C])</f>
        <v>4.41</v>
      </c>
      <c r="E1119" s="22" t="str">
        <f>_xlfn.XLOOKUP(Table7[[#This Row],[Merged Customer ID]],Table3__3_16[Customer ID],Table3__3_16[Heart Issues])</f>
        <v>No</v>
      </c>
      <c r="F1119" s="23" t="str">
        <f>_xlfn.XLOOKUP(Table7[[#This Row],[Merged Customer ID]],Table3__3_16[Customer ID],Table3__3_16[Any Transplants])</f>
        <v>No</v>
      </c>
      <c r="G1119" s="23" t="str">
        <f>_xlfn.XLOOKUP(Table7[[#This Row],[Merged Customer ID]],Table3__3_16[Customer ID],Table3__3_16[Cancer history])</f>
        <v>No</v>
      </c>
      <c r="H1119" s="23">
        <f>_xlfn.XLOOKUP(Table7[[#This Row],[Merged Customer ID]],Table3__3_16[Customer ID],Table3__3_16[NumberOfMajorSurgeries])</f>
        <v>2</v>
      </c>
      <c r="I1119" s="23" t="str">
        <f>_xlfn.XLOOKUP(Table7[[#This Row],[Merged Customer ID]],Table3__3_16[Customer ID],Table3__3_16[smoker])</f>
        <v>No</v>
      </c>
      <c r="J1119" s="23" t="str">
        <f>_xlfn.XLOOKUP(Table7[[#This Row],[Merged Customer ID]],Table3__3_16[Customer ID],Table3__3_16[Weight Status])</f>
        <v>Overweight</v>
      </c>
      <c r="K1119" s="23" t="str">
        <f>_xlfn.XLOOKUP(Table7[[#This Row],[Merged Customer ID]],Table3__3_16[Customer ID],Table3__3_16[Sugar Status])</f>
        <v>Normal</v>
      </c>
      <c r="L1119" s="26">
        <f>_xlfn.XLOOKUP(Table7[[#This Row],[Merged Customer ID]],Table6_20[Merged Customer ID],Table6_20[Date of Birth])</f>
        <v>26591</v>
      </c>
      <c r="M1119" s="30">
        <f>_xlfn.XLOOKUP(Table7[[#This Row],[Merged Customer ID]],Table6_20[Merged Customer ID],Table6_20[charges],"0",0)</f>
        <v>10106.129999999999</v>
      </c>
      <c r="N1119" s="30" t="str">
        <f>_xlfn.XLOOKUP(Table7[[#This Row],[Merged Customer ID]],Table6_20[Merged Customer ID],Table6_20[Hospital tier])</f>
        <v>tier - 3</v>
      </c>
      <c r="O1119" s="30" t="str">
        <f>_xlfn.XLOOKUP(Table7[[#This Row],[Merged Customer ID]],Table6_20[Merged Customer ID],Table6_20[City tier])</f>
        <v>tier - 1</v>
      </c>
      <c r="P1119" s="30" t="str">
        <f>_xlfn.XLOOKUP(Table7[[#This Row],[Merged Customer ID]],Table6_20[Merged Customer ID],Table6_20[State ID])</f>
        <v>R1024</v>
      </c>
      <c r="Q1119" s="36">
        <f>_xlfn.XLOOKUP(Table7[[#This Row],[Merged Customer ID]],Table6_20[Merged Customer ID],Table6_20[Age])</f>
        <v>50.636111111111113</v>
      </c>
    </row>
    <row r="1120" spans="1:17" x14ac:dyDescent="0.35">
      <c r="A1120" s="22" t="s">
        <v>1252</v>
      </c>
      <c r="B1120" s="22" t="str">
        <f>_xlfn.XLOOKUP(Table7[[#This Row],[Merged Customer ID]],Table2_1[Merged Customer ID],Table2_1[First Name])</f>
        <v>Sprague</v>
      </c>
      <c r="C1120" s="22">
        <f>_xlfn.XLOOKUP(Table7[[#This Row],[Merged Customer ID]],Table3__3_16[Customer ID],Table3__3_16[BMI])</f>
        <v>25.8</v>
      </c>
      <c r="D1120" s="22">
        <f>_xlfn.XLOOKUP(Table7[[#This Row],[Merged Customer ID]],Table3__3_16[Customer ID],Table3__3_16[HBA1C])</f>
        <v>5.52</v>
      </c>
      <c r="E1120" s="22" t="str">
        <f>_xlfn.XLOOKUP(Table7[[#This Row],[Merged Customer ID]],Table3__3_16[Customer ID],Table3__3_16[Heart Issues])</f>
        <v>Yes</v>
      </c>
      <c r="F1120" s="22" t="str">
        <f>_xlfn.XLOOKUP(Table7[[#This Row],[Merged Customer ID]],Table3__3_16[Customer ID],Table3__3_16[Any Transplants])</f>
        <v>No</v>
      </c>
      <c r="G1120" s="22" t="str">
        <f>_xlfn.XLOOKUP(Table7[[#This Row],[Merged Customer ID]],Table3__3_16[Customer ID],Table3__3_16[Cancer history])</f>
        <v>No</v>
      </c>
      <c r="H1120" s="22">
        <f>_xlfn.XLOOKUP(Table7[[#This Row],[Merged Customer ID]],Table3__3_16[Customer ID],Table3__3_16[NumberOfMajorSurgeries])</f>
        <v>0</v>
      </c>
      <c r="I1120" s="22" t="str">
        <f>_xlfn.XLOOKUP(Table7[[#This Row],[Merged Customer ID]],Table3__3_16[Customer ID],Table3__3_16[smoker])</f>
        <v>No</v>
      </c>
      <c r="J1120" s="22" t="str">
        <f>_xlfn.XLOOKUP(Table7[[#This Row],[Merged Customer ID]],Table3__3_16[Customer ID],Table3__3_16[Weight Status])</f>
        <v>Overweight</v>
      </c>
      <c r="K1120" s="22" t="str">
        <f>_xlfn.XLOOKUP(Table7[[#This Row],[Merged Customer ID]],Table3__3_16[Customer ID],Table3__3_16[Sugar Status])</f>
        <v>Normal</v>
      </c>
      <c r="L1120" s="25">
        <f>_xlfn.XLOOKUP(Table7[[#This Row],[Merged Customer ID]],Table6_20[Merged Customer ID],Table6_20[Date of Birth])</f>
        <v>28113</v>
      </c>
      <c r="M1120" s="29">
        <f>_xlfn.XLOOKUP(Table7[[#This Row],[Merged Customer ID]],Table6_20[Merged Customer ID],Table6_20[charges],"0",0)</f>
        <v>10096.969999999999</v>
      </c>
      <c r="N1120" s="29" t="str">
        <f>_xlfn.XLOOKUP(Table7[[#This Row],[Merged Customer ID]],Table6_20[Merged Customer ID],Table6_20[Hospital tier])</f>
        <v>tier - 3</v>
      </c>
      <c r="O1120" s="29" t="str">
        <f>_xlfn.XLOOKUP(Table7[[#This Row],[Merged Customer ID]],Table6_20[Merged Customer ID],Table6_20[City tier])</f>
        <v>tier - 2</v>
      </c>
      <c r="P1120" s="29" t="str">
        <f>_xlfn.XLOOKUP(Table7[[#This Row],[Merged Customer ID]],Table6_20[Merged Customer ID],Table6_20[State ID])</f>
        <v>R1011</v>
      </c>
      <c r="Q1120" s="35">
        <f>_xlfn.XLOOKUP(Table7[[#This Row],[Merged Customer ID]],Table6_20[Merged Customer ID],Table6_20[Age])</f>
        <v>46.469444444444441</v>
      </c>
    </row>
    <row r="1121" spans="1:17" x14ac:dyDescent="0.35">
      <c r="A1121" s="23" t="s">
        <v>1251</v>
      </c>
      <c r="B1121" s="23" t="str">
        <f>_xlfn.XLOOKUP(Table7[[#This Row],[Merged Customer ID]],Table2_1[Merged Customer ID],Table2_1[First Name])</f>
        <v>Michell</v>
      </c>
      <c r="C1121" s="23">
        <f>_xlfn.XLOOKUP(Table7[[#This Row],[Merged Customer ID]],Table3__3_16[Customer ID],Table3__3_16[BMI])</f>
        <v>36.1</v>
      </c>
      <c r="D1121" s="23">
        <f>_xlfn.XLOOKUP(Table7[[#This Row],[Merged Customer ID]],Table3__3_16[Customer ID],Table3__3_16[HBA1C])</f>
        <v>4.62</v>
      </c>
      <c r="E1121" s="22" t="str">
        <f>_xlfn.XLOOKUP(Table7[[#This Row],[Merged Customer ID]],Table3__3_16[Customer ID],Table3__3_16[Heart Issues])</f>
        <v>Yes</v>
      </c>
      <c r="F1121" s="23" t="str">
        <f>_xlfn.XLOOKUP(Table7[[#This Row],[Merged Customer ID]],Table3__3_16[Customer ID],Table3__3_16[Any Transplants])</f>
        <v>No</v>
      </c>
      <c r="G1121" s="23" t="str">
        <f>_xlfn.XLOOKUP(Table7[[#This Row],[Merged Customer ID]],Table3__3_16[Customer ID],Table3__3_16[Cancer history])</f>
        <v>Yes</v>
      </c>
      <c r="H1121" s="23">
        <f>_xlfn.XLOOKUP(Table7[[#This Row],[Merged Customer ID]],Table3__3_16[Customer ID],Table3__3_16[NumberOfMajorSurgeries])</f>
        <v>1</v>
      </c>
      <c r="I1121" s="23" t="str">
        <f>_xlfn.XLOOKUP(Table7[[#This Row],[Merged Customer ID]],Table3__3_16[Customer ID],Table3__3_16[smoker])</f>
        <v>No</v>
      </c>
      <c r="J1121" s="23" t="str">
        <f>_xlfn.XLOOKUP(Table7[[#This Row],[Merged Customer ID]],Table3__3_16[Customer ID],Table3__3_16[Weight Status])</f>
        <v>Obesity</v>
      </c>
      <c r="K1121" s="23" t="str">
        <f>_xlfn.XLOOKUP(Table7[[#This Row],[Merged Customer ID]],Table3__3_16[Customer ID],Table3__3_16[Sugar Status])</f>
        <v>Normal</v>
      </c>
      <c r="L1121" s="26">
        <f>_xlfn.XLOOKUP(Table7[[#This Row],[Merged Customer ID]],Table6_20[Merged Customer ID],Table6_20[Date of Birth])</f>
        <v>25387</v>
      </c>
      <c r="M1121" s="30">
        <f>_xlfn.XLOOKUP(Table7[[#This Row],[Merged Customer ID]],Table6_20[Merged Customer ID],Table6_20[charges],"0",0)</f>
        <v>10085.85</v>
      </c>
      <c r="N1121" s="30" t="str">
        <f>_xlfn.XLOOKUP(Table7[[#This Row],[Merged Customer ID]],Table6_20[Merged Customer ID],Table6_20[Hospital tier])</f>
        <v>tier - 3</v>
      </c>
      <c r="O1121" s="30" t="str">
        <f>_xlfn.XLOOKUP(Table7[[#This Row],[Merged Customer ID]],Table6_20[Merged Customer ID],Table6_20[City tier])</f>
        <v>tier - 3</v>
      </c>
      <c r="P1121" s="30" t="str">
        <f>_xlfn.XLOOKUP(Table7[[#This Row],[Merged Customer ID]],Table6_20[Merged Customer ID],Table6_20[State ID])</f>
        <v>R1011</v>
      </c>
      <c r="Q1121" s="36">
        <f>_xlfn.XLOOKUP(Table7[[#This Row],[Merged Customer ID]],Table6_20[Merged Customer ID],Table6_20[Age])</f>
        <v>53.930555555555557</v>
      </c>
    </row>
    <row r="1122" spans="1:17" x14ac:dyDescent="0.35">
      <c r="A1122" s="22" t="s">
        <v>1250</v>
      </c>
      <c r="B1122" s="22" t="str">
        <f>_xlfn.XLOOKUP(Table7[[#This Row],[Merged Customer ID]],Table2_1[Merged Customer ID],Table2_1[First Name])</f>
        <v>Datwyler</v>
      </c>
      <c r="C1122" s="22">
        <f>_xlfn.XLOOKUP(Table7[[#This Row],[Merged Customer ID]],Table3__3_16[Customer ID],Table3__3_16[BMI])</f>
        <v>30.495000000000001</v>
      </c>
      <c r="D1122" s="22">
        <f>_xlfn.XLOOKUP(Table7[[#This Row],[Merged Customer ID]],Table3__3_16[Customer ID],Table3__3_16[HBA1C])</f>
        <v>5.74</v>
      </c>
      <c r="E1122" s="22" t="str">
        <f>_xlfn.XLOOKUP(Table7[[#This Row],[Merged Customer ID]],Table3__3_16[Customer ID],Table3__3_16[Heart Issues])</f>
        <v>Yes</v>
      </c>
      <c r="F1122" s="22" t="str">
        <f>_xlfn.XLOOKUP(Table7[[#This Row],[Merged Customer ID]],Table3__3_16[Customer ID],Table3__3_16[Any Transplants])</f>
        <v>No</v>
      </c>
      <c r="G1122" s="22" t="str">
        <f>_xlfn.XLOOKUP(Table7[[#This Row],[Merged Customer ID]],Table3__3_16[Customer ID],Table3__3_16[Cancer history])</f>
        <v>Yes</v>
      </c>
      <c r="H1122" s="22">
        <f>_xlfn.XLOOKUP(Table7[[#This Row],[Merged Customer ID]],Table3__3_16[Customer ID],Table3__3_16[NumberOfMajorSurgeries])</f>
        <v>1</v>
      </c>
      <c r="I1122" s="22" t="str">
        <f>_xlfn.XLOOKUP(Table7[[#This Row],[Merged Customer ID]],Table3__3_16[Customer ID],Table3__3_16[smoker])</f>
        <v>No</v>
      </c>
      <c r="J1122" s="22" t="str">
        <f>_xlfn.XLOOKUP(Table7[[#This Row],[Merged Customer ID]],Table3__3_16[Customer ID],Table3__3_16[Weight Status])</f>
        <v>Obesity</v>
      </c>
      <c r="K1122" s="22" t="str">
        <f>_xlfn.XLOOKUP(Table7[[#This Row],[Merged Customer ID]],Table3__3_16[Customer ID],Table3__3_16[Sugar Status])</f>
        <v>Prediabetes</v>
      </c>
      <c r="L1122" s="25">
        <f>_xlfn.XLOOKUP(Table7[[#This Row],[Merged Customer ID]],Table6_20[Merged Customer ID],Table6_20[Date of Birth])</f>
        <v>25503</v>
      </c>
      <c r="M1122" s="29">
        <f>_xlfn.XLOOKUP(Table7[[#This Row],[Merged Customer ID]],Table6_20[Merged Customer ID],Table6_20[charges],"0",0)</f>
        <v>10072.06</v>
      </c>
      <c r="N1122" s="29" t="str">
        <f>_xlfn.XLOOKUP(Table7[[#This Row],[Merged Customer ID]],Table6_20[Merged Customer ID],Table6_20[Hospital tier])</f>
        <v>tier - 3</v>
      </c>
      <c r="O1122" s="29" t="str">
        <f>_xlfn.XLOOKUP(Table7[[#This Row],[Merged Customer ID]],Table6_20[Merged Customer ID],Table6_20[City tier])</f>
        <v>tier - 1</v>
      </c>
      <c r="P1122" s="29" t="str">
        <f>_xlfn.XLOOKUP(Table7[[#This Row],[Merged Customer ID]],Table6_20[Merged Customer ID],Table6_20[State ID])</f>
        <v>R1017</v>
      </c>
      <c r="Q1122" s="35">
        <f>_xlfn.XLOOKUP(Table7[[#This Row],[Merged Customer ID]],Table6_20[Merged Customer ID],Table6_20[Age])</f>
        <v>53.613888888888887</v>
      </c>
    </row>
    <row r="1123" spans="1:17" x14ac:dyDescent="0.35">
      <c r="A1123" s="23" t="s">
        <v>1249</v>
      </c>
      <c r="B1123" s="23" t="str">
        <f>_xlfn.XLOOKUP(Table7[[#This Row],[Merged Customer ID]],Table2_1[Merged Customer ID],Table2_1[First Name])</f>
        <v>Mead</v>
      </c>
      <c r="C1123" s="23">
        <f>_xlfn.XLOOKUP(Table7[[#This Row],[Merged Customer ID]],Table3__3_16[Customer ID],Table3__3_16[BMI])</f>
        <v>21.4</v>
      </c>
      <c r="D1123" s="23">
        <f>_xlfn.XLOOKUP(Table7[[#This Row],[Merged Customer ID]],Table3__3_16[Customer ID],Table3__3_16[HBA1C])</f>
        <v>6.3</v>
      </c>
      <c r="E1123" s="22" t="str">
        <f>_xlfn.XLOOKUP(Table7[[#This Row],[Merged Customer ID]],Table3__3_16[Customer ID],Table3__3_16[Heart Issues])</f>
        <v>Yes</v>
      </c>
      <c r="F1123" s="23" t="str">
        <f>_xlfn.XLOOKUP(Table7[[#This Row],[Merged Customer ID]],Table3__3_16[Customer ID],Table3__3_16[Any Transplants])</f>
        <v>No</v>
      </c>
      <c r="G1123" s="23" t="str">
        <f>_xlfn.XLOOKUP(Table7[[#This Row],[Merged Customer ID]],Table3__3_16[Customer ID],Table3__3_16[Cancer history])</f>
        <v>Yes</v>
      </c>
      <c r="H1123" s="23">
        <f>_xlfn.XLOOKUP(Table7[[#This Row],[Merged Customer ID]],Table3__3_16[Customer ID],Table3__3_16[NumberOfMajorSurgeries])</f>
        <v>1</v>
      </c>
      <c r="I1123" s="23" t="str">
        <f>_xlfn.XLOOKUP(Table7[[#This Row],[Merged Customer ID]],Table3__3_16[Customer ID],Table3__3_16[smoker])</f>
        <v>No</v>
      </c>
      <c r="J1123" s="23" t="str">
        <f>_xlfn.XLOOKUP(Table7[[#This Row],[Merged Customer ID]],Table3__3_16[Customer ID],Table3__3_16[Weight Status])</f>
        <v>Normal Weight</v>
      </c>
      <c r="K1123" s="23" t="str">
        <f>_xlfn.XLOOKUP(Table7[[#This Row],[Merged Customer ID]],Table3__3_16[Customer ID],Table3__3_16[Sugar Status])</f>
        <v>Prediabetes</v>
      </c>
      <c r="L1123" s="26">
        <f>_xlfn.XLOOKUP(Table7[[#This Row],[Merged Customer ID]],Table6_20[Merged Customer ID],Table6_20[Date of Birth])</f>
        <v>25437</v>
      </c>
      <c r="M1123" s="30">
        <f>_xlfn.XLOOKUP(Table7[[#This Row],[Merged Customer ID]],Table6_20[Merged Customer ID],Table6_20[charges],"0",0)</f>
        <v>10065.41</v>
      </c>
      <c r="N1123" s="30" t="str">
        <f>_xlfn.XLOOKUP(Table7[[#This Row],[Merged Customer ID]],Table6_20[Merged Customer ID],Table6_20[Hospital tier])</f>
        <v>tier - 3</v>
      </c>
      <c r="O1123" s="30" t="str">
        <f>_xlfn.XLOOKUP(Table7[[#This Row],[Merged Customer ID]],Table6_20[Merged Customer ID],Table6_20[City tier])</f>
        <v>tier - 2</v>
      </c>
      <c r="P1123" s="30" t="str">
        <f>_xlfn.XLOOKUP(Table7[[#This Row],[Merged Customer ID]],Table6_20[Merged Customer ID],Table6_20[State ID])</f>
        <v>R1011</v>
      </c>
      <c r="Q1123" s="36">
        <f>_xlfn.XLOOKUP(Table7[[#This Row],[Merged Customer ID]],Table6_20[Merged Customer ID],Table6_20[Age])</f>
        <v>53.794444444444444</v>
      </c>
    </row>
    <row r="1124" spans="1:17" x14ac:dyDescent="0.35">
      <c r="A1124" s="22" t="s">
        <v>1248</v>
      </c>
      <c r="B1124" s="22" t="str">
        <f>_xlfn.XLOOKUP(Table7[[#This Row],[Merged Customer ID]],Table2_1[Merged Customer ID],Table2_1[First Name])</f>
        <v>Kennedy</v>
      </c>
      <c r="C1124" s="22">
        <f>_xlfn.XLOOKUP(Table7[[#This Row],[Merged Customer ID]],Table3__3_16[Customer ID],Table3__3_16[BMI])</f>
        <v>32.299999999999997</v>
      </c>
      <c r="D1124" s="22">
        <f>_xlfn.XLOOKUP(Table7[[#This Row],[Merged Customer ID]],Table3__3_16[Customer ID],Table3__3_16[HBA1C])</f>
        <v>10.27</v>
      </c>
      <c r="E1124" s="22" t="str">
        <f>_xlfn.XLOOKUP(Table7[[#This Row],[Merged Customer ID]],Table3__3_16[Customer ID],Table3__3_16[Heart Issues])</f>
        <v>No</v>
      </c>
      <c r="F1124" s="22" t="str">
        <f>_xlfn.XLOOKUP(Table7[[#This Row],[Merged Customer ID]],Table3__3_16[Customer ID],Table3__3_16[Any Transplants])</f>
        <v>No</v>
      </c>
      <c r="G1124" s="22" t="str">
        <f>_xlfn.XLOOKUP(Table7[[#This Row],[Merged Customer ID]],Table3__3_16[Customer ID],Table3__3_16[Cancer history])</f>
        <v>No</v>
      </c>
      <c r="H1124" s="22">
        <f>_xlfn.XLOOKUP(Table7[[#This Row],[Merged Customer ID]],Table3__3_16[Customer ID],Table3__3_16[NumberOfMajorSurgeries])</f>
        <v>0</v>
      </c>
      <c r="I1124" s="22" t="str">
        <f>_xlfn.XLOOKUP(Table7[[#This Row],[Merged Customer ID]],Table3__3_16[Customer ID],Table3__3_16[smoker])</f>
        <v>No</v>
      </c>
      <c r="J1124" s="22" t="str">
        <f>_xlfn.XLOOKUP(Table7[[#This Row],[Merged Customer ID]],Table3__3_16[Customer ID],Table3__3_16[Weight Status])</f>
        <v>Obesity</v>
      </c>
      <c r="K1124" s="22" t="str">
        <f>_xlfn.XLOOKUP(Table7[[#This Row],[Merged Customer ID]],Table3__3_16[Customer ID],Table3__3_16[Sugar Status])</f>
        <v>Diabetes</v>
      </c>
      <c r="L1124" s="25">
        <f>_xlfn.XLOOKUP(Table7[[#This Row],[Merged Customer ID]],Table6_20[Merged Customer ID],Table6_20[Date of Birth])</f>
        <v>27271</v>
      </c>
      <c r="M1124" s="29">
        <f>_xlfn.XLOOKUP(Table7[[#This Row],[Merged Customer ID]],Table6_20[Merged Customer ID],Table6_20[charges],"0",0)</f>
        <v>10043.25</v>
      </c>
      <c r="N1124" s="29" t="str">
        <f>_xlfn.XLOOKUP(Table7[[#This Row],[Merged Customer ID]],Table6_20[Merged Customer ID],Table6_20[Hospital tier])</f>
        <v>tier - 3</v>
      </c>
      <c r="O1124" s="29" t="str">
        <f>_xlfn.XLOOKUP(Table7[[#This Row],[Merged Customer ID]],Table6_20[Merged Customer ID],Table6_20[City tier])</f>
        <v>tier - 2</v>
      </c>
      <c r="P1124" s="29" t="str">
        <f>_xlfn.XLOOKUP(Table7[[#This Row],[Merged Customer ID]],Table6_20[Merged Customer ID],Table6_20[State ID])</f>
        <v>R1024</v>
      </c>
      <c r="Q1124" s="35">
        <f>_xlfn.XLOOKUP(Table7[[#This Row],[Merged Customer ID]],Table6_20[Merged Customer ID],Table6_20[Age])</f>
        <v>48.772222222222226</v>
      </c>
    </row>
    <row r="1125" spans="1:17" x14ac:dyDescent="0.35">
      <c r="A1125" s="23" t="s">
        <v>1247</v>
      </c>
      <c r="B1125" s="23" t="str">
        <f>_xlfn.XLOOKUP(Table7[[#This Row],[Merged Customer ID]],Table2_1[Merged Customer ID],Table2_1[First Name])</f>
        <v>Czech</v>
      </c>
      <c r="C1125" s="23">
        <f>_xlfn.XLOOKUP(Table7[[#This Row],[Merged Customer ID]],Table3__3_16[Customer ID],Table3__3_16[BMI])</f>
        <v>29.78</v>
      </c>
      <c r="D1125" s="23">
        <f>_xlfn.XLOOKUP(Table7[[#This Row],[Merged Customer ID]],Table3__3_16[Customer ID],Table3__3_16[HBA1C])</f>
        <v>5.85</v>
      </c>
      <c r="E1125" s="22" t="str">
        <f>_xlfn.XLOOKUP(Table7[[#This Row],[Merged Customer ID]],Table3__3_16[Customer ID],Table3__3_16[Heart Issues])</f>
        <v>No</v>
      </c>
      <c r="F1125" s="23" t="str">
        <f>_xlfn.XLOOKUP(Table7[[#This Row],[Merged Customer ID]],Table3__3_16[Customer ID],Table3__3_16[Any Transplants])</f>
        <v>No</v>
      </c>
      <c r="G1125" s="23" t="str">
        <f>_xlfn.XLOOKUP(Table7[[#This Row],[Merged Customer ID]],Table3__3_16[Customer ID],Table3__3_16[Cancer history])</f>
        <v>Yes</v>
      </c>
      <c r="H1125" s="23">
        <f>_xlfn.XLOOKUP(Table7[[#This Row],[Merged Customer ID]],Table3__3_16[Customer ID],Table3__3_16[NumberOfMajorSurgeries])</f>
        <v>1</v>
      </c>
      <c r="I1125" s="23" t="str">
        <f>_xlfn.XLOOKUP(Table7[[#This Row],[Merged Customer ID]],Table3__3_16[Customer ID],Table3__3_16[smoker])</f>
        <v>No</v>
      </c>
      <c r="J1125" s="23" t="str">
        <f>_xlfn.XLOOKUP(Table7[[#This Row],[Merged Customer ID]],Table3__3_16[Customer ID],Table3__3_16[Weight Status])</f>
        <v>Overweight</v>
      </c>
      <c r="K1125" s="23" t="str">
        <f>_xlfn.XLOOKUP(Table7[[#This Row],[Merged Customer ID]],Table3__3_16[Customer ID],Table3__3_16[Sugar Status])</f>
        <v>Prediabetes</v>
      </c>
      <c r="L1125" s="26">
        <f>_xlfn.XLOOKUP(Table7[[#This Row],[Merged Customer ID]],Table6_20[Merged Customer ID],Table6_20[Date of Birth])</f>
        <v>29217</v>
      </c>
      <c r="M1125" s="30">
        <f>_xlfn.XLOOKUP(Table7[[#This Row],[Merged Customer ID]],Table6_20[Merged Customer ID],Table6_20[charges],"0",0)</f>
        <v>10027.15</v>
      </c>
      <c r="N1125" s="30" t="str">
        <f>_xlfn.XLOOKUP(Table7[[#This Row],[Merged Customer ID]],Table6_20[Merged Customer ID],Table6_20[Hospital tier])</f>
        <v>tier - 3</v>
      </c>
      <c r="O1125" s="30" t="str">
        <f>_xlfn.XLOOKUP(Table7[[#This Row],[Merged Customer ID]],Table6_20[Merged Customer ID],Table6_20[City tier])</f>
        <v>tier - 1</v>
      </c>
      <c r="P1125" s="30" t="str">
        <f>_xlfn.XLOOKUP(Table7[[#This Row],[Merged Customer ID]],Table6_20[Merged Customer ID],Table6_20[State ID])</f>
        <v>R1021</v>
      </c>
      <c r="Q1125" s="36">
        <f>_xlfn.XLOOKUP(Table7[[#This Row],[Merged Customer ID]],Table6_20[Merged Customer ID],Table6_20[Age])</f>
        <v>43.444444444444443</v>
      </c>
    </row>
    <row r="1126" spans="1:17" x14ac:dyDescent="0.35">
      <c r="A1126" s="22" t="s">
        <v>1246</v>
      </c>
      <c r="B1126" s="22" t="str">
        <f>_xlfn.XLOOKUP(Table7[[#This Row],[Merged Customer ID]],Table2_1[Merged Customer ID],Table2_1[First Name])</f>
        <v>O'Brien</v>
      </c>
      <c r="C1126" s="22">
        <f>_xlfn.XLOOKUP(Table7[[#This Row],[Merged Customer ID]],Table3__3_16[Customer ID],Table3__3_16[BMI])</f>
        <v>34.76</v>
      </c>
      <c r="D1126" s="22">
        <f>_xlfn.XLOOKUP(Table7[[#This Row],[Merged Customer ID]],Table3__3_16[Customer ID],Table3__3_16[HBA1C])</f>
        <v>5.92</v>
      </c>
      <c r="E1126" s="22" t="str">
        <f>_xlfn.XLOOKUP(Table7[[#This Row],[Merged Customer ID]],Table3__3_16[Customer ID],Table3__3_16[Heart Issues])</f>
        <v>Yes</v>
      </c>
      <c r="F1126" s="22" t="str">
        <f>_xlfn.XLOOKUP(Table7[[#This Row],[Merged Customer ID]],Table3__3_16[Customer ID],Table3__3_16[Any Transplants])</f>
        <v>No</v>
      </c>
      <c r="G1126" s="22" t="str">
        <f>_xlfn.XLOOKUP(Table7[[#This Row],[Merged Customer ID]],Table3__3_16[Customer ID],Table3__3_16[Cancer history])</f>
        <v>No</v>
      </c>
      <c r="H1126" s="22">
        <f>_xlfn.XLOOKUP(Table7[[#This Row],[Merged Customer ID]],Table3__3_16[Customer ID],Table3__3_16[NumberOfMajorSurgeries])</f>
        <v>1</v>
      </c>
      <c r="I1126" s="22" t="str">
        <f>_xlfn.XLOOKUP(Table7[[#This Row],[Merged Customer ID]],Table3__3_16[Customer ID],Table3__3_16[smoker])</f>
        <v>No</v>
      </c>
      <c r="J1126" s="22" t="str">
        <f>_xlfn.XLOOKUP(Table7[[#This Row],[Merged Customer ID]],Table3__3_16[Customer ID],Table3__3_16[Weight Status])</f>
        <v>Obesity</v>
      </c>
      <c r="K1126" s="22" t="str">
        <f>_xlfn.XLOOKUP(Table7[[#This Row],[Merged Customer ID]],Table3__3_16[Customer ID],Table3__3_16[Sugar Status])</f>
        <v>Prediabetes</v>
      </c>
      <c r="L1126" s="25">
        <f>_xlfn.XLOOKUP(Table7[[#This Row],[Merged Customer ID]],Table6_20[Merged Customer ID],Table6_20[Date of Birth])</f>
        <v>32327</v>
      </c>
      <c r="M1126" s="29">
        <f>_xlfn.XLOOKUP(Table7[[#This Row],[Merged Customer ID]],Table6_20[Merged Customer ID],Table6_20[charges],"0",0)</f>
        <v>10011.44</v>
      </c>
      <c r="N1126" s="29" t="str">
        <f>_xlfn.XLOOKUP(Table7[[#This Row],[Merged Customer ID]],Table6_20[Merged Customer ID],Table6_20[Hospital tier])</f>
        <v>tier - 3</v>
      </c>
      <c r="O1126" s="29" t="str">
        <f>_xlfn.XLOOKUP(Table7[[#This Row],[Merged Customer ID]],Table6_20[Merged Customer ID],Table6_20[City tier])</f>
        <v>tier - 3</v>
      </c>
      <c r="P1126" s="29" t="str">
        <f>_xlfn.XLOOKUP(Table7[[#This Row],[Merged Customer ID]],Table6_20[Merged Customer ID],Table6_20[State ID])</f>
        <v>R1026</v>
      </c>
      <c r="Q1126" s="35">
        <f>_xlfn.XLOOKUP(Table7[[#This Row],[Merged Customer ID]],Table6_20[Merged Customer ID],Table6_20[Age])</f>
        <v>34.930555555555557</v>
      </c>
    </row>
    <row r="1127" spans="1:17" x14ac:dyDescent="0.35">
      <c r="A1127" s="23" t="s">
        <v>1245</v>
      </c>
      <c r="B1127" s="23" t="str">
        <f>_xlfn.XLOOKUP(Table7[[#This Row],[Merged Customer ID]],Table2_1[Merged Customer ID],Table2_1[First Name])</f>
        <v>Bachman</v>
      </c>
      <c r="C1127" s="23">
        <f>_xlfn.XLOOKUP(Table7[[#This Row],[Merged Customer ID]],Table3__3_16[Customer ID],Table3__3_16[BMI])</f>
        <v>18.335000000000001</v>
      </c>
      <c r="D1127" s="23">
        <f>_xlfn.XLOOKUP(Table7[[#This Row],[Merged Customer ID]],Table3__3_16[Customer ID],Table3__3_16[HBA1C])</f>
        <v>10.01</v>
      </c>
      <c r="E1127" s="22" t="str">
        <f>_xlfn.XLOOKUP(Table7[[#This Row],[Merged Customer ID]],Table3__3_16[Customer ID],Table3__3_16[Heart Issues])</f>
        <v>Yes</v>
      </c>
      <c r="F1127" s="23" t="str">
        <f>_xlfn.XLOOKUP(Table7[[#This Row],[Merged Customer ID]],Table3__3_16[Customer ID],Table3__3_16[Any Transplants])</f>
        <v>No</v>
      </c>
      <c r="G1127" s="23" t="str">
        <f>_xlfn.XLOOKUP(Table7[[#This Row],[Merged Customer ID]],Table3__3_16[Customer ID],Table3__3_16[Cancer history])</f>
        <v>No</v>
      </c>
      <c r="H1127" s="23">
        <f>_xlfn.XLOOKUP(Table7[[#This Row],[Merged Customer ID]],Table3__3_16[Customer ID],Table3__3_16[NumberOfMajorSurgeries])</f>
        <v>2</v>
      </c>
      <c r="I1127" s="23" t="str">
        <f>_xlfn.XLOOKUP(Table7[[#This Row],[Merged Customer ID]],Table3__3_16[Customer ID],Table3__3_16[smoker])</f>
        <v>No</v>
      </c>
      <c r="J1127" s="23" t="str">
        <f>_xlfn.XLOOKUP(Table7[[#This Row],[Merged Customer ID]],Table3__3_16[Customer ID],Table3__3_16[Weight Status])</f>
        <v>Underweight</v>
      </c>
      <c r="K1127" s="23" t="str">
        <f>_xlfn.XLOOKUP(Table7[[#This Row],[Merged Customer ID]],Table3__3_16[Customer ID],Table3__3_16[Sugar Status])</f>
        <v>Diabetes</v>
      </c>
      <c r="L1127" s="26">
        <f>_xlfn.XLOOKUP(Table7[[#This Row],[Merged Customer ID]],Table6_20[Merged Customer ID],Table6_20[Date of Birth])</f>
        <v>25791</v>
      </c>
      <c r="M1127" s="30">
        <f>_xlfn.XLOOKUP(Table7[[#This Row],[Merged Customer ID]],Table6_20[Merged Customer ID],Table6_20[charges],"0",0)</f>
        <v>9991.0400000000009</v>
      </c>
      <c r="N1127" s="30" t="str">
        <f>_xlfn.XLOOKUP(Table7[[#This Row],[Merged Customer ID]],Table6_20[Merged Customer ID],Table6_20[Hospital tier])</f>
        <v>tier - 2</v>
      </c>
      <c r="O1127" s="30" t="str">
        <f>_xlfn.XLOOKUP(Table7[[#This Row],[Merged Customer ID]],Table6_20[Merged Customer ID],Table6_20[City tier])</f>
        <v>tier - 3</v>
      </c>
      <c r="P1127" s="30" t="str">
        <f>_xlfn.XLOOKUP(Table7[[#This Row],[Merged Customer ID]],Table6_20[Merged Customer ID],Table6_20[State ID])</f>
        <v>R1012</v>
      </c>
      <c r="Q1127" s="36">
        <f>_xlfn.XLOOKUP(Table7[[#This Row],[Merged Customer ID]],Table6_20[Merged Customer ID],Table6_20[Age])</f>
        <v>52.825000000000003</v>
      </c>
    </row>
    <row r="1128" spans="1:17" x14ac:dyDescent="0.35">
      <c r="A1128" s="22" t="s">
        <v>1244</v>
      </c>
      <c r="B1128" s="22" t="str">
        <f>_xlfn.XLOOKUP(Table7[[#This Row],[Merged Customer ID]],Table2_1[Merged Customer ID],Table2_1[First Name])</f>
        <v>Bednar</v>
      </c>
      <c r="C1128" s="22">
        <f>_xlfn.XLOOKUP(Table7[[#This Row],[Merged Customer ID]],Table3__3_16[Customer ID],Table3__3_16[BMI])</f>
        <v>32.299999999999997</v>
      </c>
      <c r="D1128" s="22">
        <f>_xlfn.XLOOKUP(Table7[[#This Row],[Merged Customer ID]],Table3__3_16[Customer ID],Table3__3_16[HBA1C])</f>
        <v>9.59</v>
      </c>
      <c r="E1128" s="22" t="str">
        <f>_xlfn.XLOOKUP(Table7[[#This Row],[Merged Customer ID]],Table3__3_16[Customer ID],Table3__3_16[Heart Issues])</f>
        <v>No</v>
      </c>
      <c r="F1128" s="22" t="str">
        <f>_xlfn.XLOOKUP(Table7[[#This Row],[Merged Customer ID]],Table3__3_16[Customer ID],Table3__3_16[Any Transplants])</f>
        <v>No</v>
      </c>
      <c r="G1128" s="22" t="str">
        <f>_xlfn.XLOOKUP(Table7[[#This Row],[Merged Customer ID]],Table3__3_16[Customer ID],Table3__3_16[Cancer history])</f>
        <v>No</v>
      </c>
      <c r="H1128" s="22">
        <f>_xlfn.XLOOKUP(Table7[[#This Row],[Merged Customer ID]],Table3__3_16[Customer ID],Table3__3_16[NumberOfMajorSurgeries])</f>
        <v>0</v>
      </c>
      <c r="I1128" s="22" t="str">
        <f>_xlfn.XLOOKUP(Table7[[#This Row],[Merged Customer ID]],Table3__3_16[Customer ID],Table3__3_16[smoker])</f>
        <v>No</v>
      </c>
      <c r="J1128" s="22" t="str">
        <f>_xlfn.XLOOKUP(Table7[[#This Row],[Merged Customer ID]],Table3__3_16[Customer ID],Table3__3_16[Weight Status])</f>
        <v>Obesity</v>
      </c>
      <c r="K1128" s="22" t="str">
        <f>_xlfn.XLOOKUP(Table7[[#This Row],[Merged Customer ID]],Table3__3_16[Customer ID],Table3__3_16[Sugar Status])</f>
        <v>Diabetes</v>
      </c>
      <c r="L1128" s="25">
        <f>_xlfn.XLOOKUP(Table7[[#This Row],[Merged Customer ID]],Table6_20[Merged Customer ID],Table6_20[Date of Birth])</f>
        <v>26212</v>
      </c>
      <c r="M1128" s="29">
        <f>_xlfn.XLOOKUP(Table7[[#This Row],[Merged Customer ID]],Table6_20[Merged Customer ID],Table6_20[charges],"0",0)</f>
        <v>9964.06</v>
      </c>
      <c r="N1128" s="29" t="str">
        <f>_xlfn.XLOOKUP(Table7[[#This Row],[Merged Customer ID]],Table6_20[Merged Customer ID],Table6_20[Hospital tier])</f>
        <v>tier - 2</v>
      </c>
      <c r="O1128" s="29" t="str">
        <f>_xlfn.XLOOKUP(Table7[[#This Row],[Merged Customer ID]],Table6_20[Merged Customer ID],Table6_20[City tier])</f>
        <v>tier - 2</v>
      </c>
      <c r="P1128" s="29" t="str">
        <f>_xlfn.XLOOKUP(Table7[[#This Row],[Merged Customer ID]],Table6_20[Merged Customer ID],Table6_20[State ID])</f>
        <v>R1019</v>
      </c>
      <c r="Q1128" s="35">
        <f>_xlfn.XLOOKUP(Table7[[#This Row],[Merged Customer ID]],Table6_20[Merged Customer ID],Table6_20[Age])</f>
        <v>51.672222222222224</v>
      </c>
    </row>
    <row r="1129" spans="1:17" x14ac:dyDescent="0.35">
      <c r="A1129" s="23" t="s">
        <v>1243</v>
      </c>
      <c r="B1129" s="23" t="str">
        <f>_xlfn.XLOOKUP(Table7[[#This Row],[Merged Customer ID]],Table2_1[Merged Customer ID],Table2_1[First Name])</f>
        <v>Daye</v>
      </c>
      <c r="C1129" s="23">
        <f>_xlfn.XLOOKUP(Table7[[#This Row],[Merged Customer ID]],Table3__3_16[Customer ID],Table3__3_16[BMI])</f>
        <v>27.74</v>
      </c>
      <c r="D1129" s="23">
        <f>_xlfn.XLOOKUP(Table7[[#This Row],[Merged Customer ID]],Table3__3_16[Customer ID],Table3__3_16[HBA1C])</f>
        <v>10.37</v>
      </c>
      <c r="E1129" s="22" t="str">
        <f>_xlfn.XLOOKUP(Table7[[#This Row],[Merged Customer ID]],Table3__3_16[Customer ID],Table3__3_16[Heart Issues])</f>
        <v>No</v>
      </c>
      <c r="F1129" s="23" t="str">
        <f>_xlfn.XLOOKUP(Table7[[#This Row],[Merged Customer ID]],Table3__3_16[Customer ID],Table3__3_16[Any Transplants])</f>
        <v>No</v>
      </c>
      <c r="G1129" s="23" t="str">
        <f>_xlfn.XLOOKUP(Table7[[#This Row],[Merged Customer ID]],Table3__3_16[Customer ID],Table3__3_16[Cancer history])</f>
        <v>No</v>
      </c>
      <c r="H1129" s="23">
        <f>_xlfn.XLOOKUP(Table7[[#This Row],[Merged Customer ID]],Table3__3_16[Customer ID],Table3__3_16[NumberOfMajorSurgeries])</f>
        <v>0</v>
      </c>
      <c r="I1129" s="23" t="str">
        <f>_xlfn.XLOOKUP(Table7[[#This Row],[Merged Customer ID]],Table3__3_16[Customer ID],Table3__3_16[smoker])</f>
        <v>No</v>
      </c>
      <c r="J1129" s="23" t="str">
        <f>_xlfn.XLOOKUP(Table7[[#This Row],[Merged Customer ID]],Table3__3_16[Customer ID],Table3__3_16[Weight Status])</f>
        <v>Overweight</v>
      </c>
      <c r="K1129" s="23" t="str">
        <f>_xlfn.XLOOKUP(Table7[[#This Row],[Merged Customer ID]],Table3__3_16[Customer ID],Table3__3_16[Sugar Status])</f>
        <v>Diabetes</v>
      </c>
      <c r="L1129" s="26">
        <f>_xlfn.XLOOKUP(Table7[[#This Row],[Merged Customer ID]],Table6_20[Merged Customer ID],Table6_20[Date of Birth])</f>
        <v>26293</v>
      </c>
      <c r="M1129" s="30">
        <f>_xlfn.XLOOKUP(Table7[[#This Row],[Merged Customer ID]],Table6_20[Merged Customer ID],Table6_20[charges],"0",0)</f>
        <v>9957.7199999999993</v>
      </c>
      <c r="N1129" s="30" t="str">
        <f>_xlfn.XLOOKUP(Table7[[#This Row],[Merged Customer ID]],Table6_20[Merged Customer ID],Table6_20[Hospital tier])</f>
        <v>tier - 2</v>
      </c>
      <c r="O1129" s="30" t="str">
        <f>_xlfn.XLOOKUP(Table7[[#This Row],[Merged Customer ID]],Table6_20[Merged Customer ID],Table6_20[City tier])</f>
        <v>tier - 3</v>
      </c>
      <c r="P1129" s="30" t="str">
        <f>_xlfn.XLOOKUP(Table7[[#This Row],[Merged Customer ID]],Table6_20[Merged Customer ID],Table6_20[State ID])</f>
        <v>R1018</v>
      </c>
      <c r="Q1129" s="36">
        <f>_xlfn.XLOOKUP(Table7[[#This Row],[Merged Customer ID]],Table6_20[Merged Customer ID],Table6_20[Age])</f>
        <v>51.45</v>
      </c>
    </row>
    <row r="1130" spans="1:17" x14ac:dyDescent="0.35">
      <c r="A1130" s="22" t="s">
        <v>1242</v>
      </c>
      <c r="B1130" s="22" t="str">
        <f>_xlfn.XLOOKUP(Table7[[#This Row],[Merged Customer ID]],Table2_1[Merged Customer ID],Table2_1[First Name])</f>
        <v>Clarke</v>
      </c>
      <c r="C1130" s="22">
        <f>_xlfn.XLOOKUP(Table7[[#This Row],[Merged Customer ID]],Table3__3_16[Customer ID],Table3__3_16[BMI])</f>
        <v>24</v>
      </c>
      <c r="D1130" s="22">
        <f>_xlfn.XLOOKUP(Table7[[#This Row],[Merged Customer ID]],Table3__3_16[Customer ID],Table3__3_16[HBA1C])</f>
        <v>4.01</v>
      </c>
      <c r="E1130" s="22" t="str">
        <f>_xlfn.XLOOKUP(Table7[[#This Row],[Merged Customer ID]],Table3__3_16[Customer ID],Table3__3_16[Heart Issues])</f>
        <v>Yes</v>
      </c>
      <c r="F1130" s="22" t="str">
        <f>_xlfn.XLOOKUP(Table7[[#This Row],[Merged Customer ID]],Table3__3_16[Customer ID],Table3__3_16[Any Transplants])</f>
        <v>No</v>
      </c>
      <c r="G1130" s="22" t="str">
        <f>_xlfn.XLOOKUP(Table7[[#This Row],[Merged Customer ID]],Table3__3_16[Customer ID],Table3__3_16[Cancer history])</f>
        <v>No</v>
      </c>
      <c r="H1130" s="22">
        <f>_xlfn.XLOOKUP(Table7[[#This Row],[Merged Customer ID]],Table3__3_16[Customer ID],Table3__3_16[NumberOfMajorSurgeries])</f>
        <v>1</v>
      </c>
      <c r="I1130" s="22" t="str">
        <f>_xlfn.XLOOKUP(Table7[[#This Row],[Merged Customer ID]],Table3__3_16[Customer ID],Table3__3_16[smoker])</f>
        <v>No</v>
      </c>
      <c r="J1130" s="22" t="str">
        <f>_xlfn.XLOOKUP(Table7[[#This Row],[Merged Customer ID]],Table3__3_16[Customer ID],Table3__3_16[Weight Status])</f>
        <v>Normal Weight</v>
      </c>
      <c r="K1130" s="22" t="str">
        <f>_xlfn.XLOOKUP(Table7[[#This Row],[Merged Customer ID]],Table3__3_16[Customer ID],Table3__3_16[Sugar Status])</f>
        <v>Normal</v>
      </c>
      <c r="L1130" s="25">
        <f>_xlfn.XLOOKUP(Table7[[#This Row],[Merged Customer ID]],Table6_20[Merged Customer ID],Table6_20[Date of Birth])</f>
        <v>23631</v>
      </c>
      <c r="M1130" s="29">
        <f>_xlfn.XLOOKUP(Table7[[#This Row],[Merged Customer ID]],Table6_20[Merged Customer ID],Table6_20[charges],"0",0)</f>
        <v>9933.44</v>
      </c>
      <c r="N1130" s="29" t="str">
        <f>_xlfn.XLOOKUP(Table7[[#This Row],[Merged Customer ID]],Table6_20[Merged Customer ID],Table6_20[Hospital tier])</f>
        <v>tier - 3</v>
      </c>
      <c r="O1130" s="29" t="str">
        <f>_xlfn.XLOOKUP(Table7[[#This Row],[Merged Customer ID]],Table6_20[Merged Customer ID],Table6_20[City tier])</f>
        <v>tier - 3</v>
      </c>
      <c r="P1130" s="29" t="str">
        <f>_xlfn.XLOOKUP(Table7[[#This Row],[Merged Customer ID]],Table6_20[Merged Customer ID],Table6_20[State ID])</f>
        <v>R1013</v>
      </c>
      <c r="Q1130" s="35">
        <f>_xlfn.XLOOKUP(Table7[[#This Row],[Merged Customer ID]],Table6_20[Merged Customer ID],Table6_20[Age])</f>
        <v>58.741666666666667</v>
      </c>
    </row>
    <row r="1131" spans="1:17" x14ac:dyDescent="0.35">
      <c r="A1131" s="23" t="s">
        <v>1241</v>
      </c>
      <c r="B1131" s="23" t="str">
        <f>_xlfn.XLOOKUP(Table7[[#This Row],[Merged Customer ID]],Table2_1[Merged Customer ID],Table2_1[First Name])</f>
        <v>Koren</v>
      </c>
      <c r="C1131" s="23">
        <f>_xlfn.XLOOKUP(Table7[[#This Row],[Merged Customer ID]],Table3__3_16[Customer ID],Table3__3_16[BMI])</f>
        <v>31.78</v>
      </c>
      <c r="D1131" s="23">
        <f>_xlfn.XLOOKUP(Table7[[#This Row],[Merged Customer ID]],Table3__3_16[Customer ID],Table3__3_16[HBA1C])</f>
        <v>4.24</v>
      </c>
      <c r="E1131" s="22" t="str">
        <f>_xlfn.XLOOKUP(Table7[[#This Row],[Merged Customer ID]],Table3__3_16[Customer ID],Table3__3_16[Heart Issues])</f>
        <v>Yes</v>
      </c>
      <c r="F1131" s="23" t="str">
        <f>_xlfn.XLOOKUP(Table7[[#This Row],[Merged Customer ID]],Table3__3_16[Customer ID],Table3__3_16[Any Transplants])</f>
        <v>No</v>
      </c>
      <c r="G1131" s="23" t="str">
        <f>_xlfn.XLOOKUP(Table7[[#This Row],[Merged Customer ID]],Table3__3_16[Customer ID],Table3__3_16[Cancer history])</f>
        <v>Yes</v>
      </c>
      <c r="H1131" s="23">
        <f>_xlfn.XLOOKUP(Table7[[#This Row],[Merged Customer ID]],Table3__3_16[Customer ID],Table3__3_16[NumberOfMajorSurgeries])</f>
        <v>1</v>
      </c>
      <c r="I1131" s="23" t="str">
        <f>_xlfn.XLOOKUP(Table7[[#This Row],[Merged Customer ID]],Table3__3_16[Customer ID],Table3__3_16[smoker])</f>
        <v>No</v>
      </c>
      <c r="J1131" s="23" t="str">
        <f>_xlfn.XLOOKUP(Table7[[#This Row],[Merged Customer ID]],Table3__3_16[Customer ID],Table3__3_16[Weight Status])</f>
        <v>Obesity</v>
      </c>
      <c r="K1131" s="23" t="str">
        <f>_xlfn.XLOOKUP(Table7[[#This Row],[Merged Customer ID]],Table3__3_16[Customer ID],Table3__3_16[Sugar Status])</f>
        <v>Normal</v>
      </c>
      <c r="L1131" s="26">
        <f>_xlfn.XLOOKUP(Table7[[#This Row],[Merged Customer ID]],Table6_20[Merged Customer ID],Table6_20[Date of Birth])</f>
        <v>30653</v>
      </c>
      <c r="M1131" s="30">
        <f>_xlfn.XLOOKUP(Table7[[#This Row],[Merged Customer ID]],Table6_20[Merged Customer ID],Table6_20[charges],"0",0)</f>
        <v>9931.9599999999991</v>
      </c>
      <c r="N1131" s="30" t="str">
        <f>_xlfn.XLOOKUP(Table7[[#This Row],[Merged Customer ID]],Table6_20[Merged Customer ID],Table6_20[Hospital tier])</f>
        <v>tier - 2</v>
      </c>
      <c r="O1131" s="30" t="str">
        <f>_xlfn.XLOOKUP(Table7[[#This Row],[Merged Customer ID]],Table6_20[Merged Customer ID],Table6_20[City tier])</f>
        <v>tier - 2</v>
      </c>
      <c r="P1131" s="30" t="str">
        <f>_xlfn.XLOOKUP(Table7[[#This Row],[Merged Customer ID]],Table6_20[Merged Customer ID],Table6_20[State ID])</f>
        <v>R1012</v>
      </c>
      <c r="Q1131" s="36">
        <f>_xlfn.XLOOKUP(Table7[[#This Row],[Merged Customer ID]],Table6_20[Merged Customer ID],Table6_20[Age])</f>
        <v>39.513888888888886</v>
      </c>
    </row>
    <row r="1132" spans="1:17" x14ac:dyDescent="0.35">
      <c r="A1132" s="22" t="s">
        <v>1240</v>
      </c>
      <c r="B1132" s="22" t="str">
        <f>_xlfn.XLOOKUP(Table7[[#This Row],[Merged Customer ID]],Table2_1[Merged Customer ID],Table2_1[First Name])</f>
        <v>Kuramoto</v>
      </c>
      <c r="C1132" s="22">
        <f>_xlfn.XLOOKUP(Table7[[#This Row],[Merged Customer ID]],Table3__3_16[Customer ID],Table3__3_16[BMI])</f>
        <v>32.25</v>
      </c>
      <c r="D1132" s="22">
        <f>_xlfn.XLOOKUP(Table7[[#This Row],[Merged Customer ID]],Table3__3_16[Customer ID],Table3__3_16[HBA1C])</f>
        <v>5.36</v>
      </c>
      <c r="E1132" s="22" t="str">
        <f>_xlfn.XLOOKUP(Table7[[#This Row],[Merged Customer ID]],Table3__3_16[Customer ID],Table3__3_16[Heart Issues])</f>
        <v>Yes</v>
      </c>
      <c r="F1132" s="22" t="str">
        <f>_xlfn.XLOOKUP(Table7[[#This Row],[Merged Customer ID]],Table3__3_16[Customer ID],Table3__3_16[Any Transplants])</f>
        <v>No</v>
      </c>
      <c r="G1132" s="22" t="str">
        <f>_xlfn.XLOOKUP(Table7[[#This Row],[Merged Customer ID]],Table3__3_16[Customer ID],Table3__3_16[Cancer history])</f>
        <v>No</v>
      </c>
      <c r="H1132" s="22">
        <f>_xlfn.XLOOKUP(Table7[[#This Row],[Merged Customer ID]],Table3__3_16[Customer ID],Table3__3_16[NumberOfMajorSurgeries])</f>
        <v>0</v>
      </c>
      <c r="I1132" s="22" t="str">
        <f>_xlfn.XLOOKUP(Table7[[#This Row],[Merged Customer ID]],Table3__3_16[Customer ID],Table3__3_16[smoker])</f>
        <v>No</v>
      </c>
      <c r="J1132" s="22" t="str">
        <f>_xlfn.XLOOKUP(Table7[[#This Row],[Merged Customer ID]],Table3__3_16[Customer ID],Table3__3_16[Weight Status])</f>
        <v>Obesity</v>
      </c>
      <c r="K1132" s="22" t="str">
        <f>_xlfn.XLOOKUP(Table7[[#This Row],[Merged Customer ID]],Table3__3_16[Customer ID],Table3__3_16[Sugar Status])</f>
        <v>Normal</v>
      </c>
      <c r="L1132" s="25">
        <f>_xlfn.XLOOKUP(Table7[[#This Row],[Merged Customer ID]],Table6_20[Merged Customer ID],Table6_20[Date of Birth])</f>
        <v>31278</v>
      </c>
      <c r="M1132" s="29">
        <f>_xlfn.XLOOKUP(Table7[[#This Row],[Merged Customer ID]],Table6_20[Merged Customer ID],Table6_20[charges],"0",0)</f>
        <v>9930.64</v>
      </c>
      <c r="N1132" s="29" t="str">
        <f>_xlfn.XLOOKUP(Table7[[#This Row],[Merged Customer ID]],Table6_20[Merged Customer ID],Table6_20[Hospital tier])</f>
        <v>tier - 2</v>
      </c>
      <c r="O1132" s="29" t="str">
        <f>_xlfn.XLOOKUP(Table7[[#This Row],[Merged Customer ID]],Table6_20[Merged Customer ID],Table6_20[City tier])</f>
        <v>tier - 3</v>
      </c>
      <c r="P1132" s="29" t="str">
        <f>_xlfn.XLOOKUP(Table7[[#This Row],[Merged Customer ID]],Table6_20[Merged Customer ID],Table6_20[State ID])</f>
        <v>R1025</v>
      </c>
      <c r="Q1132" s="35">
        <f>_xlfn.XLOOKUP(Table7[[#This Row],[Merged Customer ID]],Table6_20[Merged Customer ID],Table6_20[Age])</f>
        <v>37.802777777777777</v>
      </c>
    </row>
    <row r="1133" spans="1:17" x14ac:dyDescent="0.35">
      <c r="A1133" s="23" t="s">
        <v>1239</v>
      </c>
      <c r="B1133" s="23" t="str">
        <f>_xlfn.XLOOKUP(Table7[[#This Row],[Merged Customer ID]],Table2_1[Merged Customer ID],Table2_1[First Name])</f>
        <v>Lynn</v>
      </c>
      <c r="C1133" s="23">
        <f>_xlfn.XLOOKUP(Table7[[#This Row],[Merged Customer ID]],Table3__3_16[Customer ID],Table3__3_16[BMI])</f>
        <v>30.114999999999998</v>
      </c>
      <c r="D1133" s="23">
        <f>_xlfn.XLOOKUP(Table7[[#This Row],[Merged Customer ID]],Table3__3_16[Customer ID],Table3__3_16[HBA1C])</f>
        <v>4.99</v>
      </c>
      <c r="E1133" s="22" t="str">
        <f>_xlfn.XLOOKUP(Table7[[#This Row],[Merged Customer ID]],Table3__3_16[Customer ID],Table3__3_16[Heart Issues])</f>
        <v>No</v>
      </c>
      <c r="F1133" s="23" t="str">
        <f>_xlfn.XLOOKUP(Table7[[#This Row],[Merged Customer ID]],Table3__3_16[Customer ID],Table3__3_16[Any Transplants])</f>
        <v>No</v>
      </c>
      <c r="G1133" s="23" t="str">
        <f>_xlfn.XLOOKUP(Table7[[#This Row],[Merged Customer ID]],Table3__3_16[Customer ID],Table3__3_16[Cancer history])</f>
        <v>No</v>
      </c>
      <c r="H1133" s="23">
        <f>_xlfn.XLOOKUP(Table7[[#This Row],[Merged Customer ID]],Table3__3_16[Customer ID],Table3__3_16[NumberOfMajorSurgeries])</f>
        <v>2</v>
      </c>
      <c r="I1133" s="23" t="str">
        <f>_xlfn.XLOOKUP(Table7[[#This Row],[Merged Customer ID]],Table3__3_16[Customer ID],Table3__3_16[smoker])</f>
        <v>No</v>
      </c>
      <c r="J1133" s="23" t="str">
        <f>_xlfn.XLOOKUP(Table7[[#This Row],[Merged Customer ID]],Table3__3_16[Customer ID],Table3__3_16[Weight Status])</f>
        <v>Obesity</v>
      </c>
      <c r="K1133" s="23" t="str">
        <f>_xlfn.XLOOKUP(Table7[[#This Row],[Merged Customer ID]],Table3__3_16[Customer ID],Table3__3_16[Sugar Status])</f>
        <v>Normal</v>
      </c>
      <c r="L1133" s="26">
        <f>_xlfn.XLOOKUP(Table7[[#This Row],[Merged Customer ID]],Table6_20[Merged Customer ID],Table6_20[Date of Birth])</f>
        <v>26556</v>
      </c>
      <c r="M1133" s="30">
        <f>_xlfn.XLOOKUP(Table7[[#This Row],[Merged Customer ID]],Table6_20[Merged Customer ID],Table6_20[charges],"0",0)</f>
        <v>9910.36</v>
      </c>
      <c r="N1133" s="30" t="str">
        <f>_xlfn.XLOOKUP(Table7[[#This Row],[Merged Customer ID]],Table6_20[Merged Customer ID],Table6_20[Hospital tier])</f>
        <v>tier - 2</v>
      </c>
      <c r="O1133" s="30" t="str">
        <f>_xlfn.XLOOKUP(Table7[[#This Row],[Merged Customer ID]],Table6_20[Merged Customer ID],Table6_20[City tier])</f>
        <v>tier - 3</v>
      </c>
      <c r="P1133" s="30" t="str">
        <f>_xlfn.XLOOKUP(Table7[[#This Row],[Merged Customer ID]],Table6_20[Merged Customer ID],Table6_20[State ID])</f>
        <v>R1012</v>
      </c>
      <c r="Q1133" s="36">
        <f>_xlfn.XLOOKUP(Table7[[#This Row],[Merged Customer ID]],Table6_20[Merged Customer ID],Table6_20[Age])</f>
        <v>50.733333333333334</v>
      </c>
    </row>
    <row r="1134" spans="1:17" x14ac:dyDescent="0.35">
      <c r="A1134" s="22" t="s">
        <v>1238</v>
      </c>
      <c r="B1134" s="22" t="str">
        <f>_xlfn.XLOOKUP(Table7[[#This Row],[Merged Customer ID]],Table2_1[Merged Customer ID],Table2_1[First Name])</f>
        <v>Dierksen</v>
      </c>
      <c r="C1134" s="22">
        <f>_xlfn.XLOOKUP(Table7[[#This Row],[Merged Customer ID]],Table3__3_16[Customer ID],Table3__3_16[BMI])</f>
        <v>22.41</v>
      </c>
      <c r="D1134" s="22">
        <f>_xlfn.XLOOKUP(Table7[[#This Row],[Merged Customer ID]],Table3__3_16[Customer ID],Table3__3_16[HBA1C])</f>
        <v>8.68</v>
      </c>
      <c r="E1134" s="22" t="str">
        <f>_xlfn.XLOOKUP(Table7[[#This Row],[Merged Customer ID]],Table3__3_16[Customer ID],Table3__3_16[Heart Issues])</f>
        <v>No</v>
      </c>
      <c r="F1134" s="22" t="str">
        <f>_xlfn.XLOOKUP(Table7[[#This Row],[Merged Customer ID]],Table3__3_16[Customer ID],Table3__3_16[Any Transplants])</f>
        <v>No</v>
      </c>
      <c r="G1134" s="22" t="str">
        <f>_xlfn.XLOOKUP(Table7[[#This Row],[Merged Customer ID]],Table3__3_16[Customer ID],Table3__3_16[Cancer history])</f>
        <v>No</v>
      </c>
      <c r="H1134" s="22">
        <f>_xlfn.XLOOKUP(Table7[[#This Row],[Merged Customer ID]],Table3__3_16[Customer ID],Table3__3_16[NumberOfMajorSurgeries])</f>
        <v>0</v>
      </c>
      <c r="I1134" s="22" t="str">
        <f>_xlfn.XLOOKUP(Table7[[#This Row],[Merged Customer ID]],Table3__3_16[Customer ID],Table3__3_16[smoker])</f>
        <v>No</v>
      </c>
      <c r="J1134" s="22" t="str">
        <f>_xlfn.XLOOKUP(Table7[[#This Row],[Merged Customer ID]],Table3__3_16[Customer ID],Table3__3_16[Weight Status])</f>
        <v>Normal Weight</v>
      </c>
      <c r="K1134" s="22" t="str">
        <f>_xlfn.XLOOKUP(Table7[[#This Row],[Merged Customer ID]],Table3__3_16[Customer ID],Table3__3_16[Sugar Status])</f>
        <v>Diabetes</v>
      </c>
      <c r="L1134" s="25">
        <f>_xlfn.XLOOKUP(Table7[[#This Row],[Merged Customer ID]],Table6_20[Merged Customer ID],Table6_20[Date of Birth])</f>
        <v>22875</v>
      </c>
      <c r="M1134" s="29">
        <f>_xlfn.XLOOKUP(Table7[[#This Row],[Merged Customer ID]],Table6_20[Merged Customer ID],Table6_20[charges],"0",0)</f>
        <v>9907.83</v>
      </c>
      <c r="N1134" s="29" t="str">
        <f>_xlfn.XLOOKUP(Table7[[#This Row],[Merged Customer ID]],Table6_20[Merged Customer ID],Table6_20[Hospital tier])</f>
        <v>tier - 3</v>
      </c>
      <c r="O1134" s="29" t="str">
        <f>_xlfn.XLOOKUP(Table7[[#This Row],[Merged Customer ID]],Table6_20[Merged Customer ID],Table6_20[City tier])</f>
        <v>tier - 2</v>
      </c>
      <c r="P1134" s="29" t="str">
        <f>_xlfn.XLOOKUP(Table7[[#This Row],[Merged Customer ID]],Table6_20[Merged Customer ID],Table6_20[State ID])</f>
        <v>R1013</v>
      </c>
      <c r="Q1134" s="35">
        <f>_xlfn.XLOOKUP(Table7[[#This Row],[Merged Customer ID]],Table6_20[Merged Customer ID],Table6_20[Age])</f>
        <v>60.80833333333333</v>
      </c>
    </row>
    <row r="1135" spans="1:17" x14ac:dyDescent="0.35">
      <c r="A1135" s="23" t="s">
        <v>1237</v>
      </c>
      <c r="B1135" s="23" t="str">
        <f>_xlfn.XLOOKUP(Table7[[#This Row],[Merged Customer ID]],Table2_1[Merged Customer ID],Table2_1[First Name])</f>
        <v>Zoeller</v>
      </c>
      <c r="C1135" s="23">
        <f>_xlfn.XLOOKUP(Table7[[#This Row],[Merged Customer ID]],Table3__3_16[Customer ID],Table3__3_16[BMI])</f>
        <v>45.72</v>
      </c>
      <c r="D1135" s="23">
        <f>_xlfn.XLOOKUP(Table7[[#This Row],[Merged Customer ID]],Table3__3_16[Customer ID],Table3__3_16[HBA1C])</f>
        <v>4.2300000000000004</v>
      </c>
      <c r="E1135" s="22" t="str">
        <f>_xlfn.XLOOKUP(Table7[[#This Row],[Merged Customer ID]],Table3__3_16[Customer ID],Table3__3_16[Heart Issues])</f>
        <v>Yes</v>
      </c>
      <c r="F1135" s="23" t="str">
        <f>_xlfn.XLOOKUP(Table7[[#This Row],[Merged Customer ID]],Table3__3_16[Customer ID],Table3__3_16[Any Transplants])</f>
        <v>No</v>
      </c>
      <c r="G1135" s="23" t="str">
        <f>_xlfn.XLOOKUP(Table7[[#This Row],[Merged Customer ID]],Table3__3_16[Customer ID],Table3__3_16[Cancer history])</f>
        <v>No</v>
      </c>
      <c r="H1135" s="23">
        <f>_xlfn.XLOOKUP(Table7[[#This Row],[Merged Customer ID]],Table3__3_16[Customer ID],Table3__3_16[NumberOfMajorSurgeries])</f>
        <v>0</v>
      </c>
      <c r="I1135" s="23" t="str">
        <f>_xlfn.XLOOKUP(Table7[[#This Row],[Merged Customer ID]],Table3__3_16[Customer ID],Table3__3_16[smoker])</f>
        <v>No</v>
      </c>
      <c r="J1135" s="23" t="str">
        <f>_xlfn.XLOOKUP(Table7[[#This Row],[Merged Customer ID]],Table3__3_16[Customer ID],Table3__3_16[Weight Status])</f>
        <v>Obesity</v>
      </c>
      <c r="K1135" s="23" t="str">
        <f>_xlfn.XLOOKUP(Table7[[#This Row],[Merged Customer ID]],Table3__3_16[Customer ID],Table3__3_16[Sugar Status])</f>
        <v>Normal</v>
      </c>
      <c r="L1135" s="26">
        <f>_xlfn.XLOOKUP(Table7[[#This Row],[Merged Customer ID]],Table6_20[Merged Customer ID],Table6_20[Date of Birth])</f>
        <v>35254</v>
      </c>
      <c r="M1135" s="30">
        <f>_xlfn.XLOOKUP(Table7[[#This Row],[Merged Customer ID]],Table6_20[Merged Customer ID],Table6_20[charges],"0",0)</f>
        <v>9894.69</v>
      </c>
      <c r="N1135" s="30" t="str">
        <f>_xlfn.XLOOKUP(Table7[[#This Row],[Merged Customer ID]],Table6_20[Merged Customer ID],Table6_20[Hospital tier])</f>
        <v>tier - 2</v>
      </c>
      <c r="O1135" s="30" t="str">
        <f>_xlfn.XLOOKUP(Table7[[#This Row],[Merged Customer ID]],Table6_20[Merged Customer ID],Table6_20[City tier])</f>
        <v>tier - 3</v>
      </c>
      <c r="P1135" s="30" t="str">
        <f>_xlfn.XLOOKUP(Table7[[#This Row],[Merged Customer ID]],Table6_20[Merged Customer ID],Table6_20[State ID])</f>
        <v>R1012</v>
      </c>
      <c r="Q1135" s="36">
        <f>_xlfn.XLOOKUP(Table7[[#This Row],[Merged Customer ID]],Table6_20[Merged Customer ID],Table6_20[Age])</f>
        <v>26.916666666666668</v>
      </c>
    </row>
    <row r="1136" spans="1:17" x14ac:dyDescent="0.35">
      <c r="A1136" s="22" t="s">
        <v>1236</v>
      </c>
      <c r="B1136" s="22" t="str">
        <f>_xlfn.XLOOKUP(Table7[[#This Row],[Merged Customer ID]],Table2_1[Merged Customer ID],Table2_1[First Name])</f>
        <v>Flesch</v>
      </c>
      <c r="C1136" s="22">
        <f>_xlfn.XLOOKUP(Table7[[#This Row],[Merged Customer ID]],Table3__3_16[Customer ID],Table3__3_16[BMI])</f>
        <v>25</v>
      </c>
      <c r="D1136" s="22">
        <f>_xlfn.XLOOKUP(Table7[[#This Row],[Merged Customer ID]],Table3__3_16[Customer ID],Table3__3_16[HBA1C])</f>
        <v>5.32</v>
      </c>
      <c r="E1136" s="22" t="str">
        <f>_xlfn.XLOOKUP(Table7[[#This Row],[Merged Customer ID]],Table3__3_16[Customer ID],Table3__3_16[Heart Issues])</f>
        <v>Yes</v>
      </c>
      <c r="F1136" s="22" t="str">
        <f>_xlfn.XLOOKUP(Table7[[#This Row],[Merged Customer ID]],Table3__3_16[Customer ID],Table3__3_16[Any Transplants])</f>
        <v>No</v>
      </c>
      <c r="G1136" s="22" t="str">
        <f>_xlfn.XLOOKUP(Table7[[#This Row],[Merged Customer ID]],Table3__3_16[Customer ID],Table3__3_16[Cancer history])</f>
        <v>No</v>
      </c>
      <c r="H1136" s="22">
        <f>_xlfn.XLOOKUP(Table7[[#This Row],[Merged Customer ID]],Table3__3_16[Customer ID],Table3__3_16[NumberOfMajorSurgeries])</f>
        <v>2</v>
      </c>
      <c r="I1136" s="22" t="str">
        <f>_xlfn.XLOOKUP(Table7[[#This Row],[Merged Customer ID]],Table3__3_16[Customer ID],Table3__3_16[smoker])</f>
        <v>No</v>
      </c>
      <c r="J1136" s="22" t="str">
        <f>_xlfn.XLOOKUP(Table7[[#This Row],[Merged Customer ID]],Table3__3_16[Customer ID],Table3__3_16[Weight Status])</f>
        <v>Normal Weight</v>
      </c>
      <c r="K1136" s="22" t="str">
        <f>_xlfn.XLOOKUP(Table7[[#This Row],[Merged Customer ID]],Table3__3_16[Customer ID],Table3__3_16[Sugar Status])</f>
        <v>Normal</v>
      </c>
      <c r="L1136" s="25">
        <f>_xlfn.XLOOKUP(Table7[[#This Row],[Merged Customer ID]],Table6_20[Merged Customer ID],Table6_20[Date of Birth])</f>
        <v>24416</v>
      </c>
      <c r="M1136" s="29">
        <f>_xlfn.XLOOKUP(Table7[[#This Row],[Merged Customer ID]],Table6_20[Merged Customer ID],Table6_20[charges],"0",0)</f>
        <v>9890.23</v>
      </c>
      <c r="N1136" s="29" t="str">
        <f>_xlfn.XLOOKUP(Table7[[#This Row],[Merged Customer ID]],Table6_20[Merged Customer ID],Table6_20[Hospital tier])</f>
        <v>tier - 3</v>
      </c>
      <c r="O1136" s="29" t="str">
        <f>_xlfn.XLOOKUP(Table7[[#This Row],[Merged Customer ID]],Table6_20[Merged Customer ID],Table6_20[City tier])</f>
        <v>tier - 3</v>
      </c>
      <c r="P1136" s="29" t="str">
        <f>_xlfn.XLOOKUP(Table7[[#This Row],[Merged Customer ID]],Table6_20[Merged Customer ID],Table6_20[State ID])</f>
        <v>R1013</v>
      </c>
      <c r="Q1136" s="35">
        <f>_xlfn.XLOOKUP(Table7[[#This Row],[Merged Customer ID]],Table6_20[Merged Customer ID],Table6_20[Age])</f>
        <v>56.591666666666669</v>
      </c>
    </row>
    <row r="1137" spans="1:17" x14ac:dyDescent="0.35">
      <c r="A1137" s="23" t="s">
        <v>1235</v>
      </c>
      <c r="B1137" s="23" t="str">
        <f>_xlfn.XLOOKUP(Table7[[#This Row],[Merged Customer ID]],Table2_1[Merged Customer ID],Table2_1[First Name])</f>
        <v>Maltby</v>
      </c>
      <c r="C1137" s="23">
        <f>_xlfn.XLOOKUP(Table7[[#This Row],[Merged Customer ID]],Table3__3_16[Customer ID],Table3__3_16[BMI])</f>
        <v>39.5</v>
      </c>
      <c r="D1137" s="23">
        <f>_xlfn.XLOOKUP(Table7[[#This Row],[Merged Customer ID]],Table3__3_16[Customer ID],Table3__3_16[HBA1C])</f>
        <v>6.66</v>
      </c>
      <c r="E1137" s="22" t="str">
        <f>_xlfn.XLOOKUP(Table7[[#This Row],[Merged Customer ID]],Table3__3_16[Customer ID],Table3__3_16[Heart Issues])</f>
        <v>No</v>
      </c>
      <c r="F1137" s="23" t="str">
        <f>_xlfn.XLOOKUP(Table7[[#This Row],[Merged Customer ID]],Table3__3_16[Customer ID],Table3__3_16[Any Transplants])</f>
        <v>No</v>
      </c>
      <c r="G1137" s="23" t="str">
        <f>_xlfn.XLOOKUP(Table7[[#This Row],[Merged Customer ID]],Table3__3_16[Customer ID],Table3__3_16[Cancer history])</f>
        <v>No</v>
      </c>
      <c r="H1137" s="23">
        <f>_xlfn.XLOOKUP(Table7[[#This Row],[Merged Customer ID]],Table3__3_16[Customer ID],Table3__3_16[NumberOfMajorSurgeries])</f>
        <v>0</v>
      </c>
      <c r="I1137" s="23" t="str">
        <f>_xlfn.XLOOKUP(Table7[[#This Row],[Merged Customer ID]],Table3__3_16[Customer ID],Table3__3_16[smoker])</f>
        <v>No</v>
      </c>
      <c r="J1137" s="23" t="str">
        <f>_xlfn.XLOOKUP(Table7[[#This Row],[Merged Customer ID]],Table3__3_16[Customer ID],Table3__3_16[Weight Status])</f>
        <v>Obesity</v>
      </c>
      <c r="K1137" s="23" t="str">
        <f>_xlfn.XLOOKUP(Table7[[#This Row],[Merged Customer ID]],Table3__3_16[Customer ID],Table3__3_16[Sugar Status])</f>
        <v>Diabetes</v>
      </c>
      <c r="L1137" s="26">
        <f>_xlfn.XLOOKUP(Table7[[#This Row],[Merged Customer ID]],Table6_20[Merged Customer ID],Table6_20[Date of Birth])</f>
        <v>26245</v>
      </c>
      <c r="M1137" s="30">
        <f>_xlfn.XLOOKUP(Table7[[#This Row],[Merged Customer ID]],Table6_20[Merged Customer ID],Table6_20[charges],"0",0)</f>
        <v>9880.07</v>
      </c>
      <c r="N1137" s="30" t="str">
        <f>_xlfn.XLOOKUP(Table7[[#This Row],[Merged Customer ID]],Table6_20[Merged Customer ID],Table6_20[Hospital tier])</f>
        <v>tier - 2</v>
      </c>
      <c r="O1137" s="30" t="str">
        <f>_xlfn.XLOOKUP(Table7[[#This Row],[Merged Customer ID]],Table6_20[Merged Customer ID],Table6_20[City tier])</f>
        <v>tier - 3</v>
      </c>
      <c r="P1137" s="30" t="str">
        <f>_xlfn.XLOOKUP(Table7[[#This Row],[Merged Customer ID]],Table6_20[Merged Customer ID],Table6_20[State ID])</f>
        <v>R1011</v>
      </c>
      <c r="Q1137" s="36">
        <f>_xlfn.XLOOKUP(Table7[[#This Row],[Merged Customer ID]],Table6_20[Merged Customer ID],Table6_20[Age])</f>
        <v>51.583333333333336</v>
      </c>
    </row>
    <row r="1138" spans="1:17" x14ac:dyDescent="0.35">
      <c r="A1138" s="22" t="s">
        <v>1234</v>
      </c>
      <c r="B1138" s="22" t="str">
        <f>_xlfn.XLOOKUP(Table7[[#This Row],[Merged Customer ID]],Table2_1[Merged Customer ID],Table2_1[First Name])</f>
        <v>Custance</v>
      </c>
      <c r="C1138" s="22">
        <f>_xlfn.XLOOKUP(Table7[[#This Row],[Merged Customer ID]],Table3__3_16[Customer ID],Table3__3_16[BMI])</f>
        <v>37.729999999999997</v>
      </c>
      <c r="D1138" s="22">
        <f>_xlfn.XLOOKUP(Table7[[#This Row],[Merged Customer ID]],Table3__3_16[Customer ID],Table3__3_16[HBA1C])</f>
        <v>7.4</v>
      </c>
      <c r="E1138" s="22" t="str">
        <f>_xlfn.XLOOKUP(Table7[[#This Row],[Merged Customer ID]],Table3__3_16[Customer ID],Table3__3_16[Heart Issues])</f>
        <v>No</v>
      </c>
      <c r="F1138" s="22" t="str">
        <f>_xlfn.XLOOKUP(Table7[[#This Row],[Merged Customer ID]],Table3__3_16[Customer ID],Table3__3_16[Any Transplants])</f>
        <v>No</v>
      </c>
      <c r="G1138" s="22" t="str">
        <f>_xlfn.XLOOKUP(Table7[[#This Row],[Merged Customer ID]],Table3__3_16[Customer ID],Table3__3_16[Cancer history])</f>
        <v>No</v>
      </c>
      <c r="H1138" s="22">
        <f>_xlfn.XLOOKUP(Table7[[#This Row],[Merged Customer ID]],Table3__3_16[Customer ID],Table3__3_16[NumberOfMajorSurgeries])</f>
        <v>0</v>
      </c>
      <c r="I1138" s="22" t="str">
        <f>_xlfn.XLOOKUP(Table7[[#This Row],[Merged Customer ID]],Table3__3_16[Customer ID],Table3__3_16[smoker])</f>
        <v>No</v>
      </c>
      <c r="J1138" s="22" t="str">
        <f>_xlfn.XLOOKUP(Table7[[#This Row],[Merged Customer ID]],Table3__3_16[Customer ID],Table3__3_16[Weight Status])</f>
        <v>Obesity</v>
      </c>
      <c r="K1138" s="22" t="str">
        <f>_xlfn.XLOOKUP(Table7[[#This Row],[Merged Customer ID]],Table3__3_16[Customer ID],Table3__3_16[Sugar Status])</f>
        <v>Diabetes</v>
      </c>
      <c r="L1138" s="25">
        <f>_xlfn.XLOOKUP(Table7[[#This Row],[Merged Customer ID]],Table6_20[Merged Customer ID],Table6_20[Date of Birth])</f>
        <v>26209</v>
      </c>
      <c r="M1138" s="29">
        <f>_xlfn.XLOOKUP(Table7[[#This Row],[Merged Customer ID]],Table6_20[Merged Customer ID],Table6_20[charges],"0",0)</f>
        <v>9877.61</v>
      </c>
      <c r="N1138" s="29" t="str">
        <f>_xlfn.XLOOKUP(Table7[[#This Row],[Merged Customer ID]],Table6_20[Merged Customer ID],Table6_20[Hospital tier])</f>
        <v>tier - 2</v>
      </c>
      <c r="O1138" s="29" t="str">
        <f>_xlfn.XLOOKUP(Table7[[#This Row],[Merged Customer ID]],Table6_20[Merged Customer ID],Table6_20[City tier])</f>
        <v>tier - 1</v>
      </c>
      <c r="P1138" s="29" t="str">
        <f>_xlfn.XLOOKUP(Table7[[#This Row],[Merged Customer ID]],Table6_20[Merged Customer ID],Table6_20[State ID])</f>
        <v>R1013</v>
      </c>
      <c r="Q1138" s="35">
        <f>_xlfn.XLOOKUP(Table7[[#This Row],[Merged Customer ID]],Table6_20[Merged Customer ID],Table6_20[Age])</f>
        <v>51.680555555555557</v>
      </c>
    </row>
    <row r="1139" spans="1:17" x14ac:dyDescent="0.35">
      <c r="A1139" s="23" t="s">
        <v>1233</v>
      </c>
      <c r="B1139" s="23" t="str">
        <f>_xlfn.XLOOKUP(Table7[[#This Row],[Merged Customer ID]],Table2_1[Merged Customer ID],Table2_1[First Name])</f>
        <v>Choi</v>
      </c>
      <c r="C1139" s="23">
        <f>_xlfn.XLOOKUP(Table7[[#This Row],[Merged Customer ID]],Table3__3_16[Customer ID],Table3__3_16[BMI])</f>
        <v>40.659999999999997</v>
      </c>
      <c r="D1139" s="23">
        <f>_xlfn.XLOOKUP(Table7[[#This Row],[Merged Customer ID]],Table3__3_16[Customer ID],Table3__3_16[HBA1C])</f>
        <v>10.08</v>
      </c>
      <c r="E1139" s="22" t="str">
        <f>_xlfn.XLOOKUP(Table7[[#This Row],[Merged Customer ID]],Table3__3_16[Customer ID],Table3__3_16[Heart Issues])</f>
        <v>No</v>
      </c>
      <c r="F1139" s="23" t="str">
        <f>_xlfn.XLOOKUP(Table7[[#This Row],[Merged Customer ID]],Table3__3_16[Customer ID],Table3__3_16[Any Transplants])</f>
        <v>No</v>
      </c>
      <c r="G1139" s="23" t="str">
        <f>_xlfn.XLOOKUP(Table7[[#This Row],[Merged Customer ID]],Table3__3_16[Customer ID],Table3__3_16[Cancer history])</f>
        <v>No</v>
      </c>
      <c r="H1139" s="23">
        <f>_xlfn.XLOOKUP(Table7[[#This Row],[Merged Customer ID]],Table3__3_16[Customer ID],Table3__3_16[NumberOfMajorSurgeries])</f>
        <v>0</v>
      </c>
      <c r="I1139" s="23" t="str">
        <f>_xlfn.XLOOKUP(Table7[[#This Row],[Merged Customer ID]],Table3__3_16[Customer ID],Table3__3_16[smoker])</f>
        <v>No</v>
      </c>
      <c r="J1139" s="23" t="str">
        <f>_xlfn.XLOOKUP(Table7[[#This Row],[Merged Customer ID]],Table3__3_16[Customer ID],Table3__3_16[Weight Status])</f>
        <v>Obesity</v>
      </c>
      <c r="K1139" s="23" t="str">
        <f>_xlfn.XLOOKUP(Table7[[#This Row],[Merged Customer ID]],Table3__3_16[Customer ID],Table3__3_16[Sugar Status])</f>
        <v>Diabetes</v>
      </c>
      <c r="L1139" s="26">
        <f>_xlfn.XLOOKUP(Table7[[#This Row],[Merged Customer ID]],Table6_20[Merged Customer ID],Table6_20[Date of Birth])</f>
        <v>26117</v>
      </c>
      <c r="M1139" s="30">
        <f>_xlfn.XLOOKUP(Table7[[#This Row],[Merged Customer ID]],Table6_20[Merged Customer ID],Table6_20[charges],"0",0)</f>
        <v>9875.68</v>
      </c>
      <c r="N1139" s="30" t="str">
        <f>_xlfn.XLOOKUP(Table7[[#This Row],[Merged Customer ID]],Table6_20[Merged Customer ID],Table6_20[Hospital tier])</f>
        <v>tier - 2</v>
      </c>
      <c r="O1139" s="30" t="str">
        <f>_xlfn.XLOOKUP(Table7[[#This Row],[Merged Customer ID]],Table6_20[Merged Customer ID],Table6_20[City tier])</f>
        <v>tier - 3</v>
      </c>
      <c r="P1139" s="30" t="str">
        <f>_xlfn.XLOOKUP(Table7[[#This Row],[Merged Customer ID]],Table6_20[Merged Customer ID],Table6_20[State ID])</f>
        <v>R1024</v>
      </c>
      <c r="Q1139" s="36">
        <f>_xlfn.XLOOKUP(Table7[[#This Row],[Merged Customer ID]],Table6_20[Merged Customer ID],Table6_20[Age])</f>
        <v>51.930555555555557</v>
      </c>
    </row>
    <row r="1140" spans="1:17" x14ac:dyDescent="0.35">
      <c r="A1140" s="22" t="s">
        <v>1232</v>
      </c>
      <c r="B1140" s="22" t="str">
        <f>_xlfn.XLOOKUP(Table7[[#This Row],[Merged Customer ID]],Table2_1[Merged Customer ID],Table2_1[First Name])</f>
        <v>Barnett</v>
      </c>
      <c r="C1140" s="22">
        <f>_xlfn.XLOOKUP(Table7[[#This Row],[Merged Customer ID]],Table3__3_16[Customer ID],Table3__3_16[BMI])</f>
        <v>34.200000000000003</v>
      </c>
      <c r="D1140" s="22">
        <f>_xlfn.XLOOKUP(Table7[[#This Row],[Merged Customer ID]],Table3__3_16[Customer ID],Table3__3_16[HBA1C])</f>
        <v>8.58</v>
      </c>
      <c r="E1140" s="22" t="str">
        <f>_xlfn.XLOOKUP(Table7[[#This Row],[Merged Customer ID]],Table3__3_16[Customer ID],Table3__3_16[Heart Issues])</f>
        <v>No</v>
      </c>
      <c r="F1140" s="22" t="str">
        <f>_xlfn.XLOOKUP(Table7[[#This Row],[Merged Customer ID]],Table3__3_16[Customer ID],Table3__3_16[Any Transplants])</f>
        <v>No</v>
      </c>
      <c r="G1140" s="22" t="str">
        <f>_xlfn.XLOOKUP(Table7[[#This Row],[Merged Customer ID]],Table3__3_16[Customer ID],Table3__3_16[Cancer history])</f>
        <v>No</v>
      </c>
      <c r="H1140" s="22">
        <f>_xlfn.XLOOKUP(Table7[[#This Row],[Merged Customer ID]],Table3__3_16[Customer ID],Table3__3_16[NumberOfMajorSurgeries])</f>
        <v>0</v>
      </c>
      <c r="I1140" s="22" t="str">
        <f>_xlfn.XLOOKUP(Table7[[#This Row],[Merged Customer ID]],Table3__3_16[Customer ID],Table3__3_16[smoker])</f>
        <v>No</v>
      </c>
      <c r="J1140" s="22" t="str">
        <f>_xlfn.XLOOKUP(Table7[[#This Row],[Merged Customer ID]],Table3__3_16[Customer ID],Table3__3_16[Weight Status])</f>
        <v>Obesity</v>
      </c>
      <c r="K1140" s="22" t="str">
        <f>_xlfn.XLOOKUP(Table7[[#This Row],[Merged Customer ID]],Table3__3_16[Customer ID],Table3__3_16[Sugar Status])</f>
        <v>Diabetes</v>
      </c>
      <c r="L1140" s="25">
        <f>_xlfn.XLOOKUP(Table7[[#This Row],[Merged Customer ID]],Table6_20[Merged Customer ID],Table6_20[Date of Birth])</f>
        <v>26289</v>
      </c>
      <c r="M1140" s="29">
        <f>_xlfn.XLOOKUP(Table7[[#This Row],[Merged Customer ID]],Table6_20[Merged Customer ID],Table6_20[charges],"0",0)</f>
        <v>9872.7000000000007</v>
      </c>
      <c r="N1140" s="29" t="str">
        <f>_xlfn.XLOOKUP(Table7[[#This Row],[Merged Customer ID]],Table6_20[Merged Customer ID],Table6_20[Hospital tier])</f>
        <v>tier - 2</v>
      </c>
      <c r="O1140" s="29" t="str">
        <f>_xlfn.XLOOKUP(Table7[[#This Row],[Merged Customer ID]],Table6_20[Merged Customer ID],Table6_20[City tier])</f>
        <v>tier - 2</v>
      </c>
      <c r="P1140" s="29" t="str">
        <f>_xlfn.XLOOKUP(Table7[[#This Row],[Merged Customer ID]],Table6_20[Merged Customer ID],Table6_20[State ID])</f>
        <v>R1011</v>
      </c>
      <c r="Q1140" s="35">
        <f>_xlfn.XLOOKUP(Table7[[#This Row],[Merged Customer ID]],Table6_20[Merged Customer ID],Table6_20[Age])</f>
        <v>51.461111111111109</v>
      </c>
    </row>
    <row r="1141" spans="1:17" x14ac:dyDescent="0.35">
      <c r="A1141" s="23" t="s">
        <v>1231</v>
      </c>
      <c r="B1141" s="23" t="str">
        <f>_xlfn.XLOOKUP(Table7[[#This Row],[Merged Customer ID]],Table2_1[Merged Customer ID],Table2_1[First Name])</f>
        <v>Proulx</v>
      </c>
      <c r="C1141" s="23">
        <f>_xlfn.XLOOKUP(Table7[[#This Row],[Merged Customer ID]],Table3__3_16[Customer ID],Table3__3_16[BMI])</f>
        <v>46.51</v>
      </c>
      <c r="D1141" s="23">
        <f>_xlfn.XLOOKUP(Table7[[#This Row],[Merged Customer ID]],Table3__3_16[Customer ID],Table3__3_16[HBA1C])</f>
        <v>5.84</v>
      </c>
      <c r="E1141" s="22" t="str">
        <f>_xlfn.XLOOKUP(Table7[[#This Row],[Merged Customer ID]],Table3__3_16[Customer ID],Table3__3_16[Heart Issues])</f>
        <v>No</v>
      </c>
      <c r="F1141" s="23" t="str">
        <f>_xlfn.XLOOKUP(Table7[[#This Row],[Merged Customer ID]],Table3__3_16[Customer ID],Table3__3_16[Any Transplants])</f>
        <v>No</v>
      </c>
      <c r="G1141" s="23" t="str">
        <f>_xlfn.XLOOKUP(Table7[[#This Row],[Merged Customer ID]],Table3__3_16[Customer ID],Table3__3_16[Cancer history])</f>
        <v>No</v>
      </c>
      <c r="H1141" s="23">
        <f>_xlfn.XLOOKUP(Table7[[#This Row],[Merged Customer ID]],Table3__3_16[Customer ID],Table3__3_16[NumberOfMajorSurgeries])</f>
        <v>1</v>
      </c>
      <c r="I1141" s="23" t="str">
        <f>_xlfn.XLOOKUP(Table7[[#This Row],[Merged Customer ID]],Table3__3_16[Customer ID],Table3__3_16[smoker])</f>
        <v>No</v>
      </c>
      <c r="J1141" s="23" t="str">
        <f>_xlfn.XLOOKUP(Table7[[#This Row],[Merged Customer ID]],Table3__3_16[Customer ID],Table3__3_16[Weight Status])</f>
        <v>Obesity</v>
      </c>
      <c r="K1141" s="23" t="str">
        <f>_xlfn.XLOOKUP(Table7[[#This Row],[Merged Customer ID]],Table3__3_16[Customer ID],Table3__3_16[Sugar Status])</f>
        <v>Prediabetes</v>
      </c>
      <c r="L1141" s="26">
        <f>_xlfn.XLOOKUP(Table7[[#This Row],[Merged Customer ID]],Table6_20[Merged Customer ID],Table6_20[Date of Birth])</f>
        <v>35982</v>
      </c>
      <c r="M1141" s="30">
        <f>_xlfn.XLOOKUP(Table7[[#This Row],[Merged Customer ID]],Table6_20[Merged Customer ID],Table6_20[charges],"0",0)</f>
        <v>9870.59</v>
      </c>
      <c r="N1141" s="30" t="str">
        <f>_xlfn.XLOOKUP(Table7[[#This Row],[Merged Customer ID]],Table6_20[Merged Customer ID],Table6_20[Hospital tier])</f>
        <v>tier - 2</v>
      </c>
      <c r="O1141" s="30" t="str">
        <f>_xlfn.XLOOKUP(Table7[[#This Row],[Merged Customer ID]],Table6_20[Merged Customer ID],Table6_20[City tier])</f>
        <v>tier - 2</v>
      </c>
      <c r="P1141" s="30" t="str">
        <f>_xlfn.XLOOKUP(Table7[[#This Row],[Merged Customer ID]],Table6_20[Merged Customer ID],Table6_20[State ID])</f>
        <v>R1023</v>
      </c>
      <c r="Q1141" s="36">
        <f>_xlfn.XLOOKUP(Table7[[#This Row],[Merged Customer ID]],Table6_20[Merged Customer ID],Table6_20[Age])</f>
        <v>24.922222222222221</v>
      </c>
    </row>
    <row r="1142" spans="1:17" x14ac:dyDescent="0.35">
      <c r="A1142" s="22" t="s">
        <v>1230</v>
      </c>
      <c r="B1142" s="22" t="str">
        <f>_xlfn.XLOOKUP(Table7[[#This Row],[Merged Customer ID]],Table2_1[Merged Customer ID],Table2_1[First Name])</f>
        <v>Hamilton</v>
      </c>
      <c r="C1142" s="22">
        <f>_xlfn.XLOOKUP(Table7[[#This Row],[Merged Customer ID]],Table3__3_16[Customer ID],Table3__3_16[BMI])</f>
        <v>28.88</v>
      </c>
      <c r="D1142" s="22">
        <f>_xlfn.XLOOKUP(Table7[[#This Row],[Merged Customer ID]],Table3__3_16[Customer ID],Table3__3_16[HBA1C])</f>
        <v>4.8600000000000003</v>
      </c>
      <c r="E1142" s="22" t="str">
        <f>_xlfn.XLOOKUP(Table7[[#This Row],[Merged Customer ID]],Table3__3_16[Customer ID],Table3__3_16[Heart Issues])</f>
        <v>Yes</v>
      </c>
      <c r="F1142" s="22" t="str">
        <f>_xlfn.XLOOKUP(Table7[[#This Row],[Merged Customer ID]],Table3__3_16[Customer ID],Table3__3_16[Any Transplants])</f>
        <v>No</v>
      </c>
      <c r="G1142" s="22" t="str">
        <f>_xlfn.XLOOKUP(Table7[[#This Row],[Merged Customer ID]],Table3__3_16[Customer ID],Table3__3_16[Cancer history])</f>
        <v>Yes</v>
      </c>
      <c r="H1142" s="22">
        <f>_xlfn.XLOOKUP(Table7[[#This Row],[Merged Customer ID]],Table3__3_16[Customer ID],Table3__3_16[NumberOfMajorSurgeries])</f>
        <v>1</v>
      </c>
      <c r="I1142" s="22" t="str">
        <f>_xlfn.XLOOKUP(Table7[[#This Row],[Merged Customer ID]],Table3__3_16[Customer ID],Table3__3_16[smoker])</f>
        <v>No</v>
      </c>
      <c r="J1142" s="22" t="str">
        <f>_xlfn.XLOOKUP(Table7[[#This Row],[Merged Customer ID]],Table3__3_16[Customer ID],Table3__3_16[Weight Status])</f>
        <v>Overweight</v>
      </c>
      <c r="K1142" s="22" t="str">
        <f>_xlfn.XLOOKUP(Table7[[#This Row],[Merged Customer ID]],Table3__3_16[Customer ID],Table3__3_16[Sugar Status])</f>
        <v>Normal</v>
      </c>
      <c r="L1142" s="25">
        <f>_xlfn.XLOOKUP(Table7[[#This Row],[Merged Customer ID]],Table6_20[Merged Customer ID],Table6_20[Date of Birth])</f>
        <v>25428</v>
      </c>
      <c r="M1142" s="29">
        <f>_xlfn.XLOOKUP(Table7[[#This Row],[Merged Customer ID]],Table6_20[Merged Customer ID],Table6_20[charges],"0",0)</f>
        <v>9869.81</v>
      </c>
      <c r="N1142" s="29" t="str">
        <f>_xlfn.XLOOKUP(Table7[[#This Row],[Merged Customer ID]],Table6_20[Merged Customer ID],Table6_20[Hospital tier])</f>
        <v>tier - 3</v>
      </c>
      <c r="O1142" s="29" t="str">
        <f>_xlfn.XLOOKUP(Table7[[#This Row],[Merged Customer ID]],Table6_20[Merged Customer ID],Table6_20[City tier])</f>
        <v>tier - 3</v>
      </c>
      <c r="P1142" s="29" t="str">
        <f>_xlfn.XLOOKUP(Table7[[#This Row],[Merged Customer ID]],Table6_20[Merged Customer ID],Table6_20[State ID])</f>
        <v>R1012</v>
      </c>
      <c r="Q1142" s="35">
        <f>_xlfn.XLOOKUP(Table7[[#This Row],[Merged Customer ID]],Table6_20[Merged Customer ID],Table6_20[Age])</f>
        <v>53.819444444444443</v>
      </c>
    </row>
    <row r="1143" spans="1:17" x14ac:dyDescent="0.35">
      <c r="A1143" s="23" t="s">
        <v>1229</v>
      </c>
      <c r="B1143" s="23" t="str">
        <f>_xlfn.XLOOKUP(Table7[[#This Row],[Merged Customer ID]],Table2_1[Merged Customer ID],Table2_1[First Name])</f>
        <v>Lundine</v>
      </c>
      <c r="C1143" s="23">
        <f>_xlfn.XLOOKUP(Table7[[#This Row],[Merged Customer ID]],Table3__3_16[Customer ID],Table3__3_16[BMI])</f>
        <v>33.914999999999999</v>
      </c>
      <c r="D1143" s="23">
        <f>_xlfn.XLOOKUP(Table7[[#This Row],[Merged Customer ID]],Table3__3_16[Customer ID],Table3__3_16[HBA1C])</f>
        <v>11.52</v>
      </c>
      <c r="E1143" s="22" t="str">
        <f>_xlfn.XLOOKUP(Table7[[#This Row],[Merged Customer ID]],Table3__3_16[Customer ID],Table3__3_16[Heart Issues])</f>
        <v>No</v>
      </c>
      <c r="F1143" s="23" t="str">
        <f>_xlfn.XLOOKUP(Table7[[#This Row],[Merged Customer ID]],Table3__3_16[Customer ID],Table3__3_16[Any Transplants])</f>
        <v>No</v>
      </c>
      <c r="G1143" s="23" t="str">
        <f>_xlfn.XLOOKUP(Table7[[#This Row],[Merged Customer ID]],Table3__3_16[Customer ID],Table3__3_16[Cancer history])</f>
        <v>No</v>
      </c>
      <c r="H1143" s="23">
        <f>_xlfn.XLOOKUP(Table7[[#This Row],[Merged Customer ID]],Table3__3_16[Customer ID],Table3__3_16[NumberOfMajorSurgeries])</f>
        <v>0</v>
      </c>
      <c r="I1143" s="23" t="str">
        <f>_xlfn.XLOOKUP(Table7[[#This Row],[Merged Customer ID]],Table3__3_16[Customer ID],Table3__3_16[smoker])</f>
        <v>No</v>
      </c>
      <c r="J1143" s="23" t="str">
        <f>_xlfn.XLOOKUP(Table7[[#This Row],[Merged Customer ID]],Table3__3_16[Customer ID],Table3__3_16[Weight Status])</f>
        <v>Obesity</v>
      </c>
      <c r="K1143" s="23" t="str">
        <f>_xlfn.XLOOKUP(Table7[[#This Row],[Merged Customer ID]],Table3__3_16[Customer ID],Table3__3_16[Sugar Status])</f>
        <v>Diabetes</v>
      </c>
      <c r="L1143" s="26">
        <f>_xlfn.XLOOKUP(Table7[[#This Row],[Merged Customer ID]],Table6_20[Merged Customer ID],Table6_20[Date of Birth])</f>
        <v>26246</v>
      </c>
      <c r="M1143" s="30">
        <f>_xlfn.XLOOKUP(Table7[[#This Row],[Merged Customer ID]],Table6_20[Merged Customer ID],Table6_20[charges],"0",0)</f>
        <v>9866.2999999999993</v>
      </c>
      <c r="N1143" s="30" t="str">
        <f>_xlfn.XLOOKUP(Table7[[#This Row],[Merged Customer ID]],Table6_20[Merged Customer ID],Table6_20[Hospital tier])</f>
        <v>tier - 2</v>
      </c>
      <c r="O1143" s="30" t="str">
        <f>_xlfn.XLOOKUP(Table7[[#This Row],[Merged Customer ID]],Table6_20[Merged Customer ID],Table6_20[City tier])</f>
        <v>tier - 3</v>
      </c>
      <c r="P1143" s="30" t="str">
        <f>_xlfn.XLOOKUP(Table7[[#This Row],[Merged Customer ID]],Table6_20[Merged Customer ID],Table6_20[State ID])</f>
        <v>R1024</v>
      </c>
      <c r="Q1143" s="36">
        <f>_xlfn.XLOOKUP(Table7[[#This Row],[Merged Customer ID]],Table6_20[Merged Customer ID],Table6_20[Age])</f>
        <v>51.580555555555556</v>
      </c>
    </row>
    <row r="1144" spans="1:17" x14ac:dyDescent="0.35">
      <c r="A1144" s="22" t="s">
        <v>1228</v>
      </c>
      <c r="B1144" s="22" t="str">
        <f>_xlfn.XLOOKUP(Table7[[#This Row],[Merged Customer ID]],Table2_1[Merged Customer ID],Table2_1[First Name])</f>
        <v>Paullin</v>
      </c>
      <c r="C1144" s="22">
        <f>_xlfn.XLOOKUP(Table7[[#This Row],[Merged Customer ID]],Table3__3_16[Customer ID],Table3__3_16[BMI])</f>
        <v>24.32</v>
      </c>
      <c r="D1144" s="22">
        <f>_xlfn.XLOOKUP(Table7[[#This Row],[Merged Customer ID]],Table3__3_16[Customer ID],Table3__3_16[HBA1C])</f>
        <v>6.15</v>
      </c>
      <c r="E1144" s="22" t="str">
        <f>_xlfn.XLOOKUP(Table7[[#This Row],[Merged Customer ID]],Table3__3_16[Customer ID],Table3__3_16[Heart Issues])</f>
        <v>Yes</v>
      </c>
      <c r="F1144" s="22" t="str">
        <f>_xlfn.XLOOKUP(Table7[[#This Row],[Merged Customer ID]],Table3__3_16[Customer ID],Table3__3_16[Any Transplants])</f>
        <v>No</v>
      </c>
      <c r="G1144" s="22" t="str">
        <f>_xlfn.XLOOKUP(Table7[[#This Row],[Merged Customer ID]],Table3__3_16[Customer ID],Table3__3_16[Cancer history])</f>
        <v>Yes</v>
      </c>
      <c r="H1144" s="22">
        <f>_xlfn.XLOOKUP(Table7[[#This Row],[Merged Customer ID]],Table3__3_16[Customer ID],Table3__3_16[NumberOfMajorSurgeries])</f>
        <v>1</v>
      </c>
      <c r="I1144" s="22" t="str">
        <f>_xlfn.XLOOKUP(Table7[[#This Row],[Merged Customer ID]],Table3__3_16[Customer ID],Table3__3_16[smoker])</f>
        <v>No</v>
      </c>
      <c r="J1144" s="22" t="str">
        <f>_xlfn.XLOOKUP(Table7[[#This Row],[Merged Customer ID]],Table3__3_16[Customer ID],Table3__3_16[Weight Status])</f>
        <v>Normal Weight</v>
      </c>
      <c r="K1144" s="22" t="str">
        <f>_xlfn.XLOOKUP(Table7[[#This Row],[Merged Customer ID]],Table3__3_16[Customer ID],Table3__3_16[Sugar Status])</f>
        <v>Prediabetes</v>
      </c>
      <c r="L1144" s="25">
        <f>_xlfn.XLOOKUP(Table7[[#This Row],[Merged Customer ID]],Table6_20[Merged Customer ID],Table6_20[Date of Birth])</f>
        <v>25496</v>
      </c>
      <c r="M1144" s="29">
        <f>_xlfn.XLOOKUP(Table7[[#This Row],[Merged Customer ID]],Table6_20[Merged Customer ID],Table6_20[charges],"0",0)</f>
        <v>9863.4699999999993</v>
      </c>
      <c r="N1144" s="29" t="str">
        <f>_xlfn.XLOOKUP(Table7[[#This Row],[Merged Customer ID]],Table6_20[Merged Customer ID],Table6_20[Hospital tier])</f>
        <v>tier - 3</v>
      </c>
      <c r="O1144" s="29" t="str">
        <f>_xlfn.XLOOKUP(Table7[[#This Row],[Merged Customer ID]],Table6_20[Merged Customer ID],Table6_20[City tier])</f>
        <v>tier - 3</v>
      </c>
      <c r="P1144" s="29" t="str">
        <f>_xlfn.XLOOKUP(Table7[[#This Row],[Merged Customer ID]],Table6_20[Merged Customer ID],Table6_20[State ID])</f>
        <v>R1012</v>
      </c>
      <c r="Q1144" s="35">
        <f>_xlfn.XLOOKUP(Table7[[#This Row],[Merged Customer ID]],Table6_20[Merged Customer ID],Table6_20[Age])</f>
        <v>53.633333333333333</v>
      </c>
    </row>
    <row r="1145" spans="1:17" x14ac:dyDescent="0.35">
      <c r="A1145" s="23" t="s">
        <v>1227</v>
      </c>
      <c r="B1145" s="23" t="str">
        <f>_xlfn.XLOOKUP(Table7[[#This Row],[Merged Customer ID]],Table2_1[Merged Customer ID],Table2_1[First Name])</f>
        <v>Delucia</v>
      </c>
      <c r="C1145" s="23">
        <f>_xlfn.XLOOKUP(Table7[[#This Row],[Merged Customer ID]],Table3__3_16[Customer ID],Table3__3_16[BMI])</f>
        <v>25.8</v>
      </c>
      <c r="D1145" s="23">
        <f>_xlfn.XLOOKUP(Table7[[#This Row],[Merged Customer ID]],Table3__3_16[Customer ID],Table3__3_16[HBA1C])</f>
        <v>9.94</v>
      </c>
      <c r="E1145" s="22" t="str">
        <f>_xlfn.XLOOKUP(Table7[[#This Row],[Merged Customer ID]],Table3__3_16[Customer ID],Table3__3_16[Heart Issues])</f>
        <v>No</v>
      </c>
      <c r="F1145" s="23" t="str">
        <f>_xlfn.XLOOKUP(Table7[[#This Row],[Merged Customer ID]],Table3__3_16[Customer ID],Table3__3_16[Any Transplants])</f>
        <v>No</v>
      </c>
      <c r="G1145" s="23" t="str">
        <f>_xlfn.XLOOKUP(Table7[[#This Row],[Merged Customer ID]],Table3__3_16[Customer ID],Table3__3_16[Cancer history])</f>
        <v>No</v>
      </c>
      <c r="H1145" s="23">
        <f>_xlfn.XLOOKUP(Table7[[#This Row],[Merged Customer ID]],Table3__3_16[Customer ID],Table3__3_16[NumberOfMajorSurgeries])</f>
        <v>0</v>
      </c>
      <c r="I1145" s="23" t="str">
        <f>_xlfn.XLOOKUP(Table7[[#This Row],[Merged Customer ID]],Table3__3_16[Customer ID],Table3__3_16[smoker])</f>
        <v>No</v>
      </c>
      <c r="J1145" s="23" t="str">
        <f>_xlfn.XLOOKUP(Table7[[#This Row],[Merged Customer ID]],Table3__3_16[Customer ID],Table3__3_16[Weight Status])</f>
        <v>Overweight</v>
      </c>
      <c r="K1145" s="23" t="str">
        <f>_xlfn.XLOOKUP(Table7[[#This Row],[Merged Customer ID]],Table3__3_16[Customer ID],Table3__3_16[Sugar Status])</f>
        <v>Diabetes</v>
      </c>
      <c r="L1145" s="26">
        <f>_xlfn.XLOOKUP(Table7[[#This Row],[Merged Customer ID]],Table6_20[Merged Customer ID],Table6_20[Date of Birth])</f>
        <v>26131</v>
      </c>
      <c r="M1145" s="30">
        <f>_xlfn.XLOOKUP(Table7[[#This Row],[Merged Customer ID]],Table6_20[Merged Customer ID],Table6_20[charges],"0",0)</f>
        <v>9861.0300000000007</v>
      </c>
      <c r="N1145" s="30" t="str">
        <f>_xlfn.XLOOKUP(Table7[[#This Row],[Merged Customer ID]],Table6_20[Merged Customer ID],Table6_20[Hospital tier])</f>
        <v>tier - 2</v>
      </c>
      <c r="O1145" s="30" t="str">
        <f>_xlfn.XLOOKUP(Table7[[#This Row],[Merged Customer ID]],Table6_20[Merged Customer ID],Table6_20[City tier])</f>
        <v>tier - 2</v>
      </c>
      <c r="P1145" s="30" t="str">
        <f>_xlfn.XLOOKUP(Table7[[#This Row],[Merged Customer ID]],Table6_20[Merged Customer ID],Table6_20[State ID])</f>
        <v>R1011</v>
      </c>
      <c r="Q1145" s="36">
        <f>_xlfn.XLOOKUP(Table7[[#This Row],[Merged Customer ID]],Table6_20[Merged Customer ID],Table6_20[Age])</f>
        <v>51.891666666666666</v>
      </c>
    </row>
    <row r="1146" spans="1:17" x14ac:dyDescent="0.35">
      <c r="A1146" s="22" t="s">
        <v>1226</v>
      </c>
      <c r="B1146" s="22" t="str">
        <f>_xlfn.XLOOKUP(Table7[[#This Row],[Merged Customer ID]],Table2_1[Merged Customer ID],Table2_1[First Name])</f>
        <v>Valentine</v>
      </c>
      <c r="C1146" s="22">
        <f>_xlfn.XLOOKUP(Table7[[#This Row],[Merged Customer ID]],Table3__3_16[Customer ID],Table3__3_16[BMI])</f>
        <v>21.56</v>
      </c>
      <c r="D1146" s="22">
        <f>_xlfn.XLOOKUP(Table7[[#This Row],[Merged Customer ID]],Table3__3_16[Customer ID],Table3__3_16[HBA1C])</f>
        <v>10.56</v>
      </c>
      <c r="E1146" s="22" t="str">
        <f>_xlfn.XLOOKUP(Table7[[#This Row],[Merged Customer ID]],Table3__3_16[Customer ID],Table3__3_16[Heart Issues])</f>
        <v>No</v>
      </c>
      <c r="F1146" s="22" t="str">
        <f>_xlfn.XLOOKUP(Table7[[#This Row],[Merged Customer ID]],Table3__3_16[Customer ID],Table3__3_16[Any Transplants])</f>
        <v>No</v>
      </c>
      <c r="G1146" s="22" t="str">
        <f>_xlfn.XLOOKUP(Table7[[#This Row],[Merged Customer ID]],Table3__3_16[Customer ID],Table3__3_16[Cancer history])</f>
        <v>No</v>
      </c>
      <c r="H1146" s="22">
        <f>_xlfn.XLOOKUP(Table7[[#This Row],[Merged Customer ID]],Table3__3_16[Customer ID],Table3__3_16[NumberOfMajorSurgeries])</f>
        <v>0</v>
      </c>
      <c r="I1146" s="22" t="str">
        <f>_xlfn.XLOOKUP(Table7[[#This Row],[Merged Customer ID]],Table3__3_16[Customer ID],Table3__3_16[smoker])</f>
        <v>No</v>
      </c>
      <c r="J1146" s="22" t="str">
        <f>_xlfn.XLOOKUP(Table7[[#This Row],[Merged Customer ID]],Table3__3_16[Customer ID],Table3__3_16[Weight Status])</f>
        <v>Normal Weight</v>
      </c>
      <c r="K1146" s="22" t="str">
        <f>_xlfn.XLOOKUP(Table7[[#This Row],[Merged Customer ID]],Table3__3_16[Customer ID],Table3__3_16[Sugar Status])</f>
        <v>Diabetes</v>
      </c>
      <c r="L1146" s="25">
        <f>_xlfn.XLOOKUP(Table7[[#This Row],[Merged Customer ID]],Table6_20[Merged Customer ID],Table6_20[Date of Birth])</f>
        <v>26229</v>
      </c>
      <c r="M1146" s="29">
        <f>_xlfn.XLOOKUP(Table7[[#This Row],[Merged Customer ID]],Table6_20[Merged Customer ID],Table6_20[charges],"0",0)</f>
        <v>9855.1299999999992</v>
      </c>
      <c r="N1146" s="29" t="str">
        <f>_xlfn.XLOOKUP(Table7[[#This Row],[Merged Customer ID]],Table6_20[Merged Customer ID],Table6_20[Hospital tier])</f>
        <v>tier - 2</v>
      </c>
      <c r="O1146" s="29" t="str">
        <f>_xlfn.XLOOKUP(Table7[[#This Row],[Merged Customer ID]],Table6_20[Merged Customer ID],Table6_20[City tier])</f>
        <v>tier - 3</v>
      </c>
      <c r="P1146" s="29" t="str">
        <f>_xlfn.XLOOKUP(Table7[[#This Row],[Merged Customer ID]],Table6_20[Merged Customer ID],Table6_20[State ID])</f>
        <v>R1013</v>
      </c>
      <c r="Q1146" s="35">
        <f>_xlfn.XLOOKUP(Table7[[#This Row],[Merged Customer ID]],Table6_20[Merged Customer ID],Table6_20[Age])</f>
        <v>51.625</v>
      </c>
    </row>
    <row r="1147" spans="1:17" x14ac:dyDescent="0.35">
      <c r="A1147" s="23" t="s">
        <v>1225</v>
      </c>
      <c r="B1147" s="23" t="str">
        <f>_xlfn.XLOOKUP(Table7[[#This Row],[Merged Customer ID]],Table2_1[Merged Customer ID],Table2_1[First Name])</f>
        <v>Mohara</v>
      </c>
      <c r="C1147" s="23">
        <f>_xlfn.XLOOKUP(Table7[[#This Row],[Merged Customer ID]],Table3__3_16[Customer ID],Table3__3_16[BMI])</f>
        <v>31.6</v>
      </c>
      <c r="D1147" s="23">
        <f>_xlfn.XLOOKUP(Table7[[#This Row],[Merged Customer ID]],Table3__3_16[Customer ID],Table3__3_16[HBA1C])</f>
        <v>6.79</v>
      </c>
      <c r="E1147" s="22" t="str">
        <f>_xlfn.XLOOKUP(Table7[[#This Row],[Merged Customer ID]],Table3__3_16[Customer ID],Table3__3_16[Heart Issues])</f>
        <v>No</v>
      </c>
      <c r="F1147" s="23" t="str">
        <f>_xlfn.XLOOKUP(Table7[[#This Row],[Merged Customer ID]],Table3__3_16[Customer ID],Table3__3_16[Any Transplants])</f>
        <v>No</v>
      </c>
      <c r="G1147" s="23" t="str">
        <f>_xlfn.XLOOKUP(Table7[[#This Row],[Merged Customer ID]],Table3__3_16[Customer ID],Table3__3_16[Cancer history])</f>
        <v>No</v>
      </c>
      <c r="H1147" s="23">
        <f>_xlfn.XLOOKUP(Table7[[#This Row],[Merged Customer ID]],Table3__3_16[Customer ID],Table3__3_16[NumberOfMajorSurgeries])</f>
        <v>0</v>
      </c>
      <c r="I1147" s="23" t="str">
        <f>_xlfn.XLOOKUP(Table7[[#This Row],[Merged Customer ID]],Table3__3_16[Customer ID],Table3__3_16[smoker])</f>
        <v>No</v>
      </c>
      <c r="J1147" s="23" t="str">
        <f>_xlfn.XLOOKUP(Table7[[#This Row],[Merged Customer ID]],Table3__3_16[Customer ID],Table3__3_16[Weight Status])</f>
        <v>Obesity</v>
      </c>
      <c r="K1147" s="23" t="str">
        <f>_xlfn.XLOOKUP(Table7[[#This Row],[Merged Customer ID]],Table3__3_16[Customer ID],Table3__3_16[Sugar Status])</f>
        <v>Diabetes</v>
      </c>
      <c r="L1147" s="26">
        <f>_xlfn.XLOOKUP(Table7[[#This Row],[Merged Customer ID]],Table6_20[Merged Customer ID],Table6_20[Date of Birth])</f>
        <v>25146</v>
      </c>
      <c r="M1147" s="30">
        <f>_xlfn.XLOOKUP(Table7[[#This Row],[Merged Customer ID]],Table6_20[Merged Customer ID],Table6_20[charges],"0",0)</f>
        <v>9850.43</v>
      </c>
      <c r="N1147" s="30" t="str">
        <f>_xlfn.XLOOKUP(Table7[[#This Row],[Merged Customer ID]],Table6_20[Merged Customer ID],Table6_20[Hospital tier])</f>
        <v>tier - 3</v>
      </c>
      <c r="O1147" s="30" t="str">
        <f>_xlfn.XLOOKUP(Table7[[#This Row],[Merged Customer ID]],Table6_20[Merged Customer ID],Table6_20[City tier])</f>
        <v>tier - 3</v>
      </c>
      <c r="P1147" s="30" t="str">
        <f>_xlfn.XLOOKUP(Table7[[#This Row],[Merged Customer ID]],Table6_20[Merged Customer ID],Table6_20[State ID])</f>
        <v>R1011</v>
      </c>
      <c r="Q1147" s="36">
        <f>_xlfn.XLOOKUP(Table7[[#This Row],[Merged Customer ID]],Table6_20[Merged Customer ID],Table6_20[Age])</f>
        <v>54.594444444444441</v>
      </c>
    </row>
    <row r="1148" spans="1:17" x14ac:dyDescent="0.35">
      <c r="A1148" s="22" t="s">
        <v>1224</v>
      </c>
      <c r="B1148" s="22" t="str">
        <f>_xlfn.XLOOKUP(Table7[[#This Row],[Merged Customer ID]],Table2_1[Merged Customer ID],Table2_1[First Name])</f>
        <v>Fairbrother</v>
      </c>
      <c r="C1148" s="22">
        <f>_xlfn.XLOOKUP(Table7[[#This Row],[Merged Customer ID]],Table3__3_16[Customer ID],Table3__3_16[BMI])</f>
        <v>42.93</v>
      </c>
      <c r="D1148" s="22">
        <f>_xlfn.XLOOKUP(Table7[[#This Row],[Merged Customer ID]],Table3__3_16[Customer ID],Table3__3_16[HBA1C])</f>
        <v>4.8</v>
      </c>
      <c r="E1148" s="22" t="str">
        <f>_xlfn.XLOOKUP(Table7[[#This Row],[Merged Customer ID]],Table3__3_16[Customer ID],Table3__3_16[Heart Issues])</f>
        <v>No</v>
      </c>
      <c r="F1148" s="22" t="str">
        <f>_xlfn.XLOOKUP(Table7[[#This Row],[Merged Customer ID]],Table3__3_16[Customer ID],Table3__3_16[Any Transplants])</f>
        <v>No</v>
      </c>
      <c r="G1148" s="22" t="str">
        <f>_xlfn.XLOOKUP(Table7[[#This Row],[Merged Customer ID]],Table3__3_16[Customer ID],Table3__3_16[Cancer history])</f>
        <v>No</v>
      </c>
      <c r="H1148" s="22">
        <f>_xlfn.XLOOKUP(Table7[[#This Row],[Merged Customer ID]],Table3__3_16[Customer ID],Table3__3_16[NumberOfMajorSurgeries])</f>
        <v>1</v>
      </c>
      <c r="I1148" s="22" t="str">
        <f>_xlfn.XLOOKUP(Table7[[#This Row],[Merged Customer ID]],Table3__3_16[Customer ID],Table3__3_16[smoker])</f>
        <v>No</v>
      </c>
      <c r="J1148" s="22" t="str">
        <f>_xlfn.XLOOKUP(Table7[[#This Row],[Merged Customer ID]],Table3__3_16[Customer ID],Table3__3_16[Weight Status])</f>
        <v>Obesity</v>
      </c>
      <c r="K1148" s="22" t="str">
        <f>_xlfn.XLOOKUP(Table7[[#This Row],[Merged Customer ID]],Table3__3_16[Customer ID],Table3__3_16[Sugar Status])</f>
        <v>Normal</v>
      </c>
      <c r="L1148" s="25">
        <f>_xlfn.XLOOKUP(Table7[[#This Row],[Merged Customer ID]],Table6_20[Merged Customer ID],Table6_20[Date of Birth])</f>
        <v>33829</v>
      </c>
      <c r="M1148" s="29">
        <f>_xlfn.XLOOKUP(Table7[[#This Row],[Merged Customer ID]],Table6_20[Merged Customer ID],Table6_20[charges],"0",0)</f>
        <v>9844.4500000000007</v>
      </c>
      <c r="N1148" s="29" t="str">
        <f>_xlfn.XLOOKUP(Table7[[#This Row],[Merged Customer ID]],Table6_20[Merged Customer ID],Table6_20[Hospital tier])</f>
        <v>tier - 2</v>
      </c>
      <c r="O1148" s="29" t="str">
        <f>_xlfn.XLOOKUP(Table7[[#This Row],[Merged Customer ID]],Table6_20[Merged Customer ID],Table6_20[City tier])</f>
        <v>tier - 1</v>
      </c>
      <c r="P1148" s="29" t="str">
        <f>_xlfn.XLOOKUP(Table7[[#This Row],[Merged Customer ID]],Table6_20[Merged Customer ID],Table6_20[State ID])</f>
        <v>R1012</v>
      </c>
      <c r="Q1148" s="35">
        <f>_xlfn.XLOOKUP(Table7[[#This Row],[Merged Customer ID]],Table6_20[Merged Customer ID],Table6_20[Age])</f>
        <v>30.819444444444443</v>
      </c>
    </row>
    <row r="1149" spans="1:17" x14ac:dyDescent="0.35">
      <c r="A1149" s="23" t="s">
        <v>1223</v>
      </c>
      <c r="B1149" s="23" t="str">
        <f>_xlfn.XLOOKUP(Table7[[#This Row],[Merged Customer ID]],Table2_1[Merged Customer ID],Table2_1[First Name])</f>
        <v>Fagan</v>
      </c>
      <c r="C1149" s="23">
        <f>_xlfn.XLOOKUP(Table7[[#This Row],[Merged Customer ID]],Table3__3_16[Customer ID],Table3__3_16[BMI])</f>
        <v>26.72</v>
      </c>
      <c r="D1149" s="23">
        <f>_xlfn.XLOOKUP(Table7[[#This Row],[Merged Customer ID]],Table3__3_16[Customer ID],Table3__3_16[HBA1C])</f>
        <v>5.75</v>
      </c>
      <c r="E1149" s="22" t="str">
        <f>_xlfn.XLOOKUP(Table7[[#This Row],[Merged Customer ID]],Table3__3_16[Customer ID],Table3__3_16[Heart Issues])</f>
        <v>No</v>
      </c>
      <c r="F1149" s="23" t="str">
        <f>_xlfn.XLOOKUP(Table7[[#This Row],[Merged Customer ID]],Table3__3_16[Customer ID],Table3__3_16[Any Transplants])</f>
        <v>No</v>
      </c>
      <c r="G1149" s="23" t="str">
        <f>_xlfn.XLOOKUP(Table7[[#This Row],[Merged Customer ID]],Table3__3_16[Customer ID],Table3__3_16[Cancer history])</f>
        <v>No</v>
      </c>
      <c r="H1149" s="23">
        <f>_xlfn.XLOOKUP(Table7[[#This Row],[Merged Customer ID]],Table3__3_16[Customer ID],Table3__3_16[NumberOfMajorSurgeries])</f>
        <v>2</v>
      </c>
      <c r="I1149" s="23" t="str">
        <f>_xlfn.XLOOKUP(Table7[[#This Row],[Merged Customer ID]],Table3__3_16[Customer ID],Table3__3_16[smoker])</f>
        <v>No</v>
      </c>
      <c r="J1149" s="23" t="str">
        <f>_xlfn.XLOOKUP(Table7[[#This Row],[Merged Customer ID]],Table3__3_16[Customer ID],Table3__3_16[Weight Status])</f>
        <v>Overweight</v>
      </c>
      <c r="K1149" s="23" t="str">
        <f>_xlfn.XLOOKUP(Table7[[#This Row],[Merged Customer ID]],Table3__3_16[Customer ID],Table3__3_16[Sugar Status])</f>
        <v>Prediabetes</v>
      </c>
      <c r="L1149" s="26">
        <f>_xlfn.XLOOKUP(Table7[[#This Row],[Merged Customer ID]],Table6_20[Merged Customer ID],Table6_20[Date of Birth])</f>
        <v>26568</v>
      </c>
      <c r="M1149" s="30">
        <f>_xlfn.XLOOKUP(Table7[[#This Row],[Merged Customer ID]],Table6_20[Merged Customer ID],Table6_20[charges],"0",0)</f>
        <v>9836.2099999999991</v>
      </c>
      <c r="N1149" s="30" t="str">
        <f>_xlfn.XLOOKUP(Table7[[#This Row],[Merged Customer ID]],Table6_20[Merged Customer ID],Table6_20[Hospital tier])</f>
        <v>tier - 2</v>
      </c>
      <c r="O1149" s="30" t="str">
        <f>_xlfn.XLOOKUP(Table7[[#This Row],[Merged Customer ID]],Table6_20[Merged Customer ID],Table6_20[City tier])</f>
        <v>tier - 3</v>
      </c>
      <c r="P1149" s="30" t="str">
        <f>_xlfn.XLOOKUP(Table7[[#This Row],[Merged Customer ID]],Table6_20[Merged Customer ID],Table6_20[State ID])</f>
        <v>R1021</v>
      </c>
      <c r="Q1149" s="36">
        <f>_xlfn.XLOOKUP(Table7[[#This Row],[Merged Customer ID]],Table6_20[Merged Customer ID],Table6_20[Age])</f>
        <v>50.7</v>
      </c>
    </row>
    <row r="1150" spans="1:17" x14ac:dyDescent="0.35">
      <c r="A1150" s="22" t="s">
        <v>1222</v>
      </c>
      <c r="B1150" s="22" t="str">
        <f>_xlfn.XLOOKUP(Table7[[#This Row],[Merged Customer ID]],Table2_1[Merged Customer ID],Table2_1[First Name])</f>
        <v>Toth</v>
      </c>
      <c r="C1150" s="22">
        <f>_xlfn.XLOOKUP(Table7[[#This Row],[Merged Customer ID]],Table3__3_16[Customer ID],Table3__3_16[BMI])</f>
        <v>26.67</v>
      </c>
      <c r="D1150" s="22">
        <f>_xlfn.XLOOKUP(Table7[[#This Row],[Merged Customer ID]],Table3__3_16[Customer ID],Table3__3_16[HBA1C])</f>
        <v>5.81</v>
      </c>
      <c r="E1150" s="22" t="str">
        <f>_xlfn.XLOOKUP(Table7[[#This Row],[Merged Customer ID]],Table3__3_16[Customer ID],Table3__3_16[Heart Issues])</f>
        <v>No</v>
      </c>
      <c r="F1150" s="22" t="str">
        <f>_xlfn.XLOOKUP(Table7[[#This Row],[Merged Customer ID]],Table3__3_16[Customer ID],Table3__3_16[Any Transplants])</f>
        <v>No</v>
      </c>
      <c r="G1150" s="22" t="str">
        <f>_xlfn.XLOOKUP(Table7[[#This Row],[Merged Customer ID]],Table3__3_16[Customer ID],Table3__3_16[Cancer history])</f>
        <v>No</v>
      </c>
      <c r="H1150" s="22">
        <f>_xlfn.XLOOKUP(Table7[[#This Row],[Merged Customer ID]],Table3__3_16[Customer ID],Table3__3_16[NumberOfMajorSurgeries])</f>
        <v>2</v>
      </c>
      <c r="I1150" s="22" t="str">
        <f>_xlfn.XLOOKUP(Table7[[#This Row],[Merged Customer ID]],Table3__3_16[Customer ID],Table3__3_16[smoker])</f>
        <v>No</v>
      </c>
      <c r="J1150" s="22" t="str">
        <f>_xlfn.XLOOKUP(Table7[[#This Row],[Merged Customer ID]],Table3__3_16[Customer ID],Table3__3_16[Weight Status])</f>
        <v>Overweight</v>
      </c>
      <c r="K1150" s="22" t="str">
        <f>_xlfn.XLOOKUP(Table7[[#This Row],[Merged Customer ID]],Table3__3_16[Customer ID],Table3__3_16[Sugar Status])</f>
        <v>Prediabetes</v>
      </c>
      <c r="L1150" s="25">
        <f>_xlfn.XLOOKUP(Table7[[#This Row],[Merged Customer ID]],Table6_20[Merged Customer ID],Table6_20[Date of Birth])</f>
        <v>26478</v>
      </c>
      <c r="M1150" s="29">
        <f>_xlfn.XLOOKUP(Table7[[#This Row],[Merged Customer ID]],Table6_20[Merged Customer ID],Table6_20[charges],"0",0)</f>
        <v>9819.25</v>
      </c>
      <c r="N1150" s="29" t="str">
        <f>_xlfn.XLOOKUP(Table7[[#This Row],[Merged Customer ID]],Table6_20[Merged Customer ID],Table6_20[Hospital tier])</f>
        <v>tier - 2</v>
      </c>
      <c r="O1150" s="29" t="str">
        <f>_xlfn.XLOOKUP(Table7[[#This Row],[Merged Customer ID]],Table6_20[Merged Customer ID],Table6_20[City tier])</f>
        <v>tier - 2</v>
      </c>
      <c r="P1150" s="29" t="str">
        <f>_xlfn.XLOOKUP(Table7[[#This Row],[Merged Customer ID]],Table6_20[Merged Customer ID],Table6_20[State ID])</f>
        <v>R1021</v>
      </c>
      <c r="Q1150" s="35">
        <f>_xlfn.XLOOKUP(Table7[[#This Row],[Merged Customer ID]],Table6_20[Merged Customer ID],Table6_20[Age])</f>
        <v>50.944444444444443</v>
      </c>
    </row>
    <row r="1151" spans="1:17" x14ac:dyDescent="0.35">
      <c r="A1151" s="23" t="s">
        <v>1221</v>
      </c>
      <c r="B1151" s="23" t="str">
        <f>_xlfn.XLOOKUP(Table7[[#This Row],[Merged Customer ID]],Table2_1[Merged Customer ID],Table2_1[First Name])</f>
        <v>Guinn</v>
      </c>
      <c r="C1151" s="23">
        <f>_xlfn.XLOOKUP(Table7[[#This Row],[Merged Customer ID]],Table3__3_16[Customer ID],Table3__3_16[BMI])</f>
        <v>42.68</v>
      </c>
      <c r="D1151" s="23">
        <f>_xlfn.XLOOKUP(Table7[[#This Row],[Merged Customer ID]],Table3__3_16[Customer ID],Table3__3_16[HBA1C])</f>
        <v>9.2799999999999994</v>
      </c>
      <c r="E1151" s="22" t="str">
        <f>_xlfn.XLOOKUP(Table7[[#This Row],[Merged Customer ID]],Table3__3_16[Customer ID],Table3__3_16[Heart Issues])</f>
        <v>No</v>
      </c>
      <c r="F1151" s="23" t="str">
        <f>_xlfn.XLOOKUP(Table7[[#This Row],[Merged Customer ID]],Table3__3_16[Customer ID],Table3__3_16[Any Transplants])</f>
        <v>No</v>
      </c>
      <c r="G1151" s="23" t="str">
        <f>_xlfn.XLOOKUP(Table7[[#This Row],[Merged Customer ID]],Table3__3_16[Customer ID],Table3__3_16[Cancer history])</f>
        <v>No</v>
      </c>
      <c r="H1151" s="23">
        <f>_xlfn.XLOOKUP(Table7[[#This Row],[Merged Customer ID]],Table3__3_16[Customer ID],Table3__3_16[NumberOfMajorSurgeries])</f>
        <v>2</v>
      </c>
      <c r="I1151" s="23" t="str">
        <f>_xlfn.XLOOKUP(Table7[[#This Row],[Merged Customer ID]],Table3__3_16[Customer ID],Table3__3_16[smoker])</f>
        <v>No</v>
      </c>
      <c r="J1151" s="23" t="str">
        <f>_xlfn.XLOOKUP(Table7[[#This Row],[Merged Customer ID]],Table3__3_16[Customer ID],Table3__3_16[Weight Status])</f>
        <v>Obesity</v>
      </c>
      <c r="K1151" s="23" t="str">
        <f>_xlfn.XLOOKUP(Table7[[#This Row],[Merged Customer ID]],Table3__3_16[Customer ID],Table3__3_16[Sugar Status])</f>
        <v>Diabetes</v>
      </c>
      <c r="L1151" s="26">
        <f>_xlfn.XLOOKUP(Table7[[#This Row],[Merged Customer ID]],Table6_20[Merged Customer ID],Table6_20[Date of Birth])</f>
        <v>26924</v>
      </c>
      <c r="M1151" s="30">
        <f>_xlfn.XLOOKUP(Table7[[#This Row],[Merged Customer ID]],Table6_20[Merged Customer ID],Table6_20[charges],"0",0)</f>
        <v>9800.89</v>
      </c>
      <c r="N1151" s="30" t="str">
        <f>_xlfn.XLOOKUP(Table7[[#This Row],[Merged Customer ID]],Table6_20[Merged Customer ID],Table6_20[Hospital tier])</f>
        <v>tier - 2</v>
      </c>
      <c r="O1151" s="30" t="str">
        <f>_xlfn.XLOOKUP(Table7[[#This Row],[Merged Customer ID]],Table6_20[Merged Customer ID],Table6_20[City tier])</f>
        <v>tier - 1</v>
      </c>
      <c r="P1151" s="30" t="str">
        <f>_xlfn.XLOOKUP(Table7[[#This Row],[Merged Customer ID]],Table6_20[Merged Customer ID],Table6_20[State ID])</f>
        <v>R1013</v>
      </c>
      <c r="Q1151" s="36">
        <f>_xlfn.XLOOKUP(Table7[[#This Row],[Merged Customer ID]],Table6_20[Merged Customer ID],Table6_20[Age])</f>
        <v>49.725000000000001</v>
      </c>
    </row>
    <row r="1152" spans="1:17" x14ac:dyDescent="0.35">
      <c r="A1152" s="22" t="s">
        <v>1220</v>
      </c>
      <c r="B1152" s="22" t="str">
        <f>_xlfn.XLOOKUP(Table7[[#This Row],[Merged Customer ID]],Table2_1[Merged Customer ID],Table2_1[First Name])</f>
        <v>Rogers</v>
      </c>
      <c r="C1152" s="22">
        <f>_xlfn.XLOOKUP(Table7[[#This Row],[Merged Customer ID]],Table3__3_16[Customer ID],Table3__3_16[BMI])</f>
        <v>24.31</v>
      </c>
      <c r="D1152" s="22">
        <f>_xlfn.XLOOKUP(Table7[[#This Row],[Merged Customer ID]],Table3__3_16[Customer ID],Table3__3_16[HBA1C])</f>
        <v>6.37</v>
      </c>
      <c r="E1152" s="22" t="str">
        <f>_xlfn.XLOOKUP(Table7[[#This Row],[Merged Customer ID]],Table3__3_16[Customer ID],Table3__3_16[Heart Issues])</f>
        <v>No</v>
      </c>
      <c r="F1152" s="22" t="str">
        <f>_xlfn.XLOOKUP(Table7[[#This Row],[Merged Customer ID]],Table3__3_16[Customer ID],Table3__3_16[Any Transplants])</f>
        <v>No</v>
      </c>
      <c r="G1152" s="22" t="str">
        <f>_xlfn.XLOOKUP(Table7[[#This Row],[Merged Customer ID]],Table3__3_16[Customer ID],Table3__3_16[Cancer history])</f>
        <v>No</v>
      </c>
      <c r="H1152" s="22">
        <f>_xlfn.XLOOKUP(Table7[[#This Row],[Merged Customer ID]],Table3__3_16[Customer ID],Table3__3_16[NumberOfMajorSurgeries])</f>
        <v>0</v>
      </c>
      <c r="I1152" s="22" t="str">
        <f>_xlfn.XLOOKUP(Table7[[#This Row],[Merged Customer ID]],Table3__3_16[Customer ID],Table3__3_16[smoker])</f>
        <v>No</v>
      </c>
      <c r="J1152" s="22" t="str">
        <f>_xlfn.XLOOKUP(Table7[[#This Row],[Merged Customer ID]],Table3__3_16[Customer ID],Table3__3_16[Weight Status])</f>
        <v>Normal Weight</v>
      </c>
      <c r="K1152" s="22" t="str">
        <f>_xlfn.XLOOKUP(Table7[[#This Row],[Merged Customer ID]],Table3__3_16[Customer ID],Table3__3_16[Sugar Status])</f>
        <v>Prediabetes</v>
      </c>
      <c r="L1152" s="25">
        <f>_xlfn.XLOOKUP(Table7[[#This Row],[Merged Customer ID]],Table6_20[Merged Customer ID],Table6_20[Date of Birth])</f>
        <v>28283</v>
      </c>
      <c r="M1152" s="29">
        <f>_xlfn.XLOOKUP(Table7[[#This Row],[Merged Customer ID]],Table6_20[Merged Customer ID],Table6_20[charges],"0",0)</f>
        <v>9788.8700000000008</v>
      </c>
      <c r="N1152" s="29" t="str">
        <f>_xlfn.XLOOKUP(Table7[[#This Row],[Merged Customer ID]],Table6_20[Merged Customer ID],Table6_20[Hospital tier])</f>
        <v>tier - 3</v>
      </c>
      <c r="O1152" s="29" t="str">
        <f>_xlfn.XLOOKUP(Table7[[#This Row],[Merged Customer ID]],Table6_20[Merged Customer ID],Table6_20[City tier])</f>
        <v>tier - 2</v>
      </c>
      <c r="P1152" s="29" t="str">
        <f>_xlfn.XLOOKUP(Table7[[#This Row],[Merged Customer ID]],Table6_20[Merged Customer ID],Table6_20[State ID])</f>
        <v>R1013</v>
      </c>
      <c r="Q1152" s="35">
        <f>_xlfn.XLOOKUP(Table7[[#This Row],[Merged Customer ID]],Table6_20[Merged Customer ID],Table6_20[Age])</f>
        <v>46.00277777777778</v>
      </c>
    </row>
    <row r="1153" spans="1:17" x14ac:dyDescent="0.35">
      <c r="A1153" s="23" t="s">
        <v>1219</v>
      </c>
      <c r="B1153" s="23" t="str">
        <f>_xlfn.XLOOKUP(Table7[[#This Row],[Merged Customer ID]],Table2_1[Merged Customer ID],Table2_1[First Name])</f>
        <v>Diviney</v>
      </c>
      <c r="C1153" s="23">
        <f>_xlfn.XLOOKUP(Table7[[#This Row],[Merged Customer ID]],Table3__3_16[Customer ID],Table3__3_16[BMI])</f>
        <v>44.75</v>
      </c>
      <c r="D1153" s="23">
        <f>_xlfn.XLOOKUP(Table7[[#This Row],[Merged Customer ID]],Table3__3_16[Customer ID],Table3__3_16[HBA1C])</f>
        <v>5.09</v>
      </c>
      <c r="E1153" s="22" t="str">
        <f>_xlfn.XLOOKUP(Table7[[#This Row],[Merged Customer ID]],Table3__3_16[Customer ID],Table3__3_16[Heart Issues])</f>
        <v>Yes</v>
      </c>
      <c r="F1153" s="23" t="str">
        <f>_xlfn.XLOOKUP(Table7[[#This Row],[Merged Customer ID]],Table3__3_16[Customer ID],Table3__3_16[Any Transplants])</f>
        <v>No</v>
      </c>
      <c r="G1153" s="23" t="str">
        <f>_xlfn.XLOOKUP(Table7[[#This Row],[Merged Customer ID]],Table3__3_16[Customer ID],Table3__3_16[Cancer history])</f>
        <v>No</v>
      </c>
      <c r="H1153" s="23">
        <f>_xlfn.XLOOKUP(Table7[[#This Row],[Merged Customer ID]],Table3__3_16[Customer ID],Table3__3_16[NumberOfMajorSurgeries])</f>
        <v>0</v>
      </c>
      <c r="I1153" s="23" t="str">
        <f>_xlfn.XLOOKUP(Table7[[#This Row],[Merged Customer ID]],Table3__3_16[Customer ID],Table3__3_16[smoker])</f>
        <v>No</v>
      </c>
      <c r="J1153" s="23" t="str">
        <f>_xlfn.XLOOKUP(Table7[[#This Row],[Merged Customer ID]],Table3__3_16[Customer ID],Table3__3_16[Weight Status])</f>
        <v>Obesity</v>
      </c>
      <c r="K1153" s="23" t="str">
        <f>_xlfn.XLOOKUP(Table7[[#This Row],[Merged Customer ID]],Table3__3_16[Customer ID],Table3__3_16[Sugar Status])</f>
        <v>Normal</v>
      </c>
      <c r="L1153" s="26">
        <f>_xlfn.XLOOKUP(Table7[[#This Row],[Merged Customer ID]],Table6_20[Merged Customer ID],Table6_20[Date of Birth])</f>
        <v>35285</v>
      </c>
      <c r="M1153" s="30">
        <f>_xlfn.XLOOKUP(Table7[[#This Row],[Merged Customer ID]],Table6_20[Merged Customer ID],Table6_20[charges],"0",0)</f>
        <v>9787.32</v>
      </c>
      <c r="N1153" s="30" t="str">
        <f>_xlfn.XLOOKUP(Table7[[#This Row],[Merged Customer ID]],Table6_20[Merged Customer ID],Table6_20[Hospital tier])</f>
        <v>tier - 2</v>
      </c>
      <c r="O1153" s="30" t="str">
        <f>_xlfn.XLOOKUP(Table7[[#This Row],[Merged Customer ID]],Table6_20[Merged Customer ID],Table6_20[City tier])</f>
        <v>tier - 3</v>
      </c>
      <c r="P1153" s="30" t="str">
        <f>_xlfn.XLOOKUP(Table7[[#This Row],[Merged Customer ID]],Table6_20[Merged Customer ID],Table6_20[State ID])</f>
        <v>R1023</v>
      </c>
      <c r="Q1153" s="36">
        <f>_xlfn.XLOOKUP(Table7[[#This Row],[Merged Customer ID]],Table6_20[Merged Customer ID],Table6_20[Age])</f>
        <v>26.833333333333332</v>
      </c>
    </row>
    <row r="1154" spans="1:17" x14ac:dyDescent="0.35">
      <c r="A1154" s="22" t="s">
        <v>1218</v>
      </c>
      <c r="B1154" s="22" t="str">
        <f>_xlfn.XLOOKUP(Table7[[#This Row],[Merged Customer ID]],Table2_1[Merged Customer ID],Table2_1[First Name])</f>
        <v>Marlatt</v>
      </c>
      <c r="C1154" s="22">
        <f>_xlfn.XLOOKUP(Table7[[#This Row],[Merged Customer ID]],Table3__3_16[Customer ID],Table3__3_16[BMI])</f>
        <v>30.78</v>
      </c>
      <c r="D1154" s="22">
        <f>_xlfn.XLOOKUP(Table7[[#This Row],[Merged Customer ID]],Table3__3_16[Customer ID],Table3__3_16[HBA1C])</f>
        <v>7.94</v>
      </c>
      <c r="E1154" s="22" t="str">
        <f>_xlfn.XLOOKUP(Table7[[#This Row],[Merged Customer ID]],Table3__3_16[Customer ID],Table3__3_16[Heart Issues])</f>
        <v>No</v>
      </c>
      <c r="F1154" s="22" t="str">
        <f>_xlfn.XLOOKUP(Table7[[#This Row],[Merged Customer ID]],Table3__3_16[Customer ID],Table3__3_16[Any Transplants])</f>
        <v>No</v>
      </c>
      <c r="G1154" s="22" t="str">
        <f>_xlfn.XLOOKUP(Table7[[#This Row],[Merged Customer ID]],Table3__3_16[Customer ID],Table3__3_16[Cancer history])</f>
        <v>No</v>
      </c>
      <c r="H1154" s="22">
        <f>_xlfn.XLOOKUP(Table7[[#This Row],[Merged Customer ID]],Table3__3_16[Customer ID],Table3__3_16[NumberOfMajorSurgeries])</f>
        <v>2</v>
      </c>
      <c r="I1154" s="22" t="str">
        <f>_xlfn.XLOOKUP(Table7[[#This Row],[Merged Customer ID]],Table3__3_16[Customer ID],Table3__3_16[smoker])</f>
        <v>No</v>
      </c>
      <c r="J1154" s="22" t="str">
        <f>_xlfn.XLOOKUP(Table7[[#This Row],[Merged Customer ID]],Table3__3_16[Customer ID],Table3__3_16[Weight Status])</f>
        <v>Obesity</v>
      </c>
      <c r="K1154" s="22" t="str">
        <f>_xlfn.XLOOKUP(Table7[[#This Row],[Merged Customer ID]],Table3__3_16[Customer ID],Table3__3_16[Sugar Status])</f>
        <v>Diabetes</v>
      </c>
      <c r="L1154" s="25">
        <f>_xlfn.XLOOKUP(Table7[[#This Row],[Merged Customer ID]],Table6_20[Merged Customer ID],Table6_20[Date of Birth])</f>
        <v>26852</v>
      </c>
      <c r="M1154" s="29">
        <f>_xlfn.XLOOKUP(Table7[[#This Row],[Merged Customer ID]],Table6_20[Merged Customer ID],Table6_20[charges],"0",0)</f>
        <v>9778.35</v>
      </c>
      <c r="N1154" s="29" t="str">
        <f>_xlfn.XLOOKUP(Table7[[#This Row],[Merged Customer ID]],Table6_20[Merged Customer ID],Table6_20[Hospital tier])</f>
        <v>tier - 2</v>
      </c>
      <c r="O1154" s="29" t="str">
        <f>_xlfn.XLOOKUP(Table7[[#This Row],[Merged Customer ID]],Table6_20[Merged Customer ID],Table6_20[City tier])</f>
        <v>tier - 2</v>
      </c>
      <c r="P1154" s="29" t="str">
        <f>_xlfn.XLOOKUP(Table7[[#This Row],[Merged Customer ID]],Table6_20[Merged Customer ID],Table6_20[State ID])</f>
        <v>R1024</v>
      </c>
      <c r="Q1154" s="35">
        <f>_xlfn.XLOOKUP(Table7[[#This Row],[Merged Customer ID]],Table6_20[Merged Customer ID],Table6_20[Age])</f>
        <v>49.919444444444444</v>
      </c>
    </row>
    <row r="1155" spans="1:17" x14ac:dyDescent="0.35">
      <c r="A1155" s="23" t="s">
        <v>1217</v>
      </c>
      <c r="B1155" s="23" t="str">
        <f>_xlfn.XLOOKUP(Table7[[#This Row],[Merged Customer ID]],Table2_1[Merged Customer ID],Table2_1[First Name])</f>
        <v>Ohler</v>
      </c>
      <c r="C1155" s="23">
        <f>_xlfn.XLOOKUP(Table7[[#This Row],[Merged Customer ID]],Table3__3_16[Customer ID],Table3__3_16[BMI])</f>
        <v>21.86</v>
      </c>
      <c r="D1155" s="23">
        <f>_xlfn.XLOOKUP(Table7[[#This Row],[Merged Customer ID]],Table3__3_16[Customer ID],Table3__3_16[HBA1C])</f>
        <v>10.95</v>
      </c>
      <c r="E1155" s="22" t="str">
        <f>_xlfn.XLOOKUP(Table7[[#This Row],[Merged Customer ID]],Table3__3_16[Customer ID],Table3__3_16[Heart Issues])</f>
        <v>No</v>
      </c>
      <c r="F1155" s="23" t="str">
        <f>_xlfn.XLOOKUP(Table7[[#This Row],[Merged Customer ID]],Table3__3_16[Customer ID],Table3__3_16[Any Transplants])</f>
        <v>No</v>
      </c>
      <c r="G1155" s="23" t="str">
        <f>_xlfn.XLOOKUP(Table7[[#This Row],[Merged Customer ID]],Table3__3_16[Customer ID],Table3__3_16[Cancer history])</f>
        <v>No</v>
      </c>
      <c r="H1155" s="23">
        <f>_xlfn.XLOOKUP(Table7[[#This Row],[Merged Customer ID]],Table3__3_16[Customer ID],Table3__3_16[NumberOfMajorSurgeries])</f>
        <v>0</v>
      </c>
      <c r="I1155" s="23" t="str">
        <f>_xlfn.XLOOKUP(Table7[[#This Row],[Merged Customer ID]],Table3__3_16[Customer ID],Table3__3_16[smoker])</f>
        <v>No</v>
      </c>
      <c r="J1155" s="23" t="str">
        <f>_xlfn.XLOOKUP(Table7[[#This Row],[Merged Customer ID]],Table3__3_16[Customer ID],Table3__3_16[Weight Status])</f>
        <v>Normal Weight</v>
      </c>
      <c r="K1155" s="23" t="str">
        <f>_xlfn.XLOOKUP(Table7[[#This Row],[Merged Customer ID]],Table3__3_16[Customer ID],Table3__3_16[Sugar Status])</f>
        <v>Diabetes</v>
      </c>
      <c r="L1155" s="26">
        <f>_xlfn.XLOOKUP(Table7[[#This Row],[Merged Customer ID]],Table6_20[Merged Customer ID],Table6_20[Date of Birth])</f>
        <v>23990</v>
      </c>
      <c r="M1155" s="30">
        <f>_xlfn.XLOOKUP(Table7[[#This Row],[Merged Customer ID]],Table6_20[Merged Customer ID],Table6_20[charges],"0",0)</f>
        <v>9764.08</v>
      </c>
      <c r="N1155" s="30" t="str">
        <f>_xlfn.XLOOKUP(Table7[[#This Row],[Merged Customer ID]],Table6_20[Merged Customer ID],Table6_20[Hospital tier])</f>
        <v>tier - 3</v>
      </c>
      <c r="O1155" s="30" t="str">
        <f>_xlfn.XLOOKUP(Table7[[#This Row],[Merged Customer ID]],Table6_20[Merged Customer ID],Table6_20[City tier])</f>
        <v>tier - 1</v>
      </c>
      <c r="P1155" s="30" t="str">
        <f>_xlfn.XLOOKUP(Table7[[#This Row],[Merged Customer ID]],Table6_20[Merged Customer ID],Table6_20[State ID])</f>
        <v>R1012</v>
      </c>
      <c r="Q1155" s="36">
        <f>_xlfn.XLOOKUP(Table7[[#This Row],[Merged Customer ID]],Table6_20[Merged Customer ID],Table6_20[Age])</f>
        <v>57.758333333333333</v>
      </c>
    </row>
    <row r="1156" spans="1:17" x14ac:dyDescent="0.35">
      <c r="A1156" s="22" t="s">
        <v>1216</v>
      </c>
      <c r="B1156" s="22" t="str">
        <f>_xlfn.XLOOKUP(Table7[[#This Row],[Merged Customer ID]],Table2_1[Merged Customer ID],Table2_1[First Name])</f>
        <v>Mossler</v>
      </c>
      <c r="C1156" s="22">
        <f>_xlfn.XLOOKUP(Table7[[#This Row],[Merged Customer ID]],Table3__3_16[Customer ID],Table3__3_16[BMI])</f>
        <v>49.09</v>
      </c>
      <c r="D1156" s="22">
        <f>_xlfn.XLOOKUP(Table7[[#This Row],[Merged Customer ID]],Table3__3_16[Customer ID],Table3__3_16[HBA1C])</f>
        <v>6.3</v>
      </c>
      <c r="E1156" s="22" t="str">
        <f>_xlfn.XLOOKUP(Table7[[#This Row],[Merged Customer ID]],Table3__3_16[Customer ID],Table3__3_16[Heart Issues])</f>
        <v>Yes</v>
      </c>
      <c r="F1156" s="22" t="str">
        <f>_xlfn.XLOOKUP(Table7[[#This Row],[Merged Customer ID]],Table3__3_16[Customer ID],Table3__3_16[Any Transplants])</f>
        <v>No</v>
      </c>
      <c r="G1156" s="22" t="str">
        <f>_xlfn.XLOOKUP(Table7[[#This Row],[Merged Customer ID]],Table3__3_16[Customer ID],Table3__3_16[Cancer history])</f>
        <v>No</v>
      </c>
      <c r="H1156" s="22">
        <f>_xlfn.XLOOKUP(Table7[[#This Row],[Merged Customer ID]],Table3__3_16[Customer ID],Table3__3_16[NumberOfMajorSurgeries])</f>
        <v>0</v>
      </c>
      <c r="I1156" s="22" t="str">
        <f>_xlfn.XLOOKUP(Table7[[#This Row],[Merged Customer ID]],Table3__3_16[Customer ID],Table3__3_16[smoker])</f>
        <v>No</v>
      </c>
      <c r="J1156" s="22" t="str">
        <f>_xlfn.XLOOKUP(Table7[[#This Row],[Merged Customer ID]],Table3__3_16[Customer ID],Table3__3_16[Weight Status])</f>
        <v>Obesity</v>
      </c>
      <c r="K1156" s="22" t="str">
        <f>_xlfn.XLOOKUP(Table7[[#This Row],[Merged Customer ID]],Table3__3_16[Customer ID],Table3__3_16[Sugar Status])</f>
        <v>Prediabetes</v>
      </c>
      <c r="L1156" s="25">
        <f>_xlfn.XLOOKUP(Table7[[#This Row],[Merged Customer ID]],Table6_20[Merged Customer ID],Table6_20[Date of Birth])</f>
        <v>37086</v>
      </c>
      <c r="M1156" s="29">
        <f>_xlfn.XLOOKUP(Table7[[#This Row],[Merged Customer ID]],Table6_20[Merged Customer ID],Table6_20[charges],"0",0)</f>
        <v>9753.49</v>
      </c>
      <c r="N1156" s="29" t="str">
        <f>_xlfn.XLOOKUP(Table7[[#This Row],[Merged Customer ID]],Table6_20[Merged Customer ID],Table6_20[Hospital tier])</f>
        <v>tier - 2</v>
      </c>
      <c r="O1156" s="29" t="str">
        <f>_xlfn.XLOOKUP(Table7[[#This Row],[Merged Customer ID]],Table6_20[Merged Customer ID],Table6_20[City tier])</f>
        <v>tier - 2</v>
      </c>
      <c r="P1156" s="29" t="str">
        <f>_xlfn.XLOOKUP(Table7[[#This Row],[Merged Customer ID]],Table6_20[Merged Customer ID],Table6_20[State ID])</f>
        <v>R1012</v>
      </c>
      <c r="Q1156" s="35">
        <f>_xlfn.XLOOKUP(Table7[[#This Row],[Merged Customer ID]],Table6_20[Merged Customer ID],Table6_20[Age])</f>
        <v>21.9</v>
      </c>
    </row>
    <row r="1157" spans="1:17" x14ac:dyDescent="0.35">
      <c r="A1157" s="23" t="s">
        <v>1215</v>
      </c>
      <c r="B1157" s="23" t="str">
        <f>_xlfn.XLOOKUP(Table7[[#This Row],[Merged Customer ID]],Table2_1[Merged Customer ID],Table2_1[First Name])</f>
        <v>Segall</v>
      </c>
      <c r="C1157" s="23">
        <f>_xlfn.XLOOKUP(Table7[[#This Row],[Merged Customer ID]],Table3__3_16[Customer ID],Table3__3_16[BMI])</f>
        <v>47.74</v>
      </c>
      <c r="D1157" s="23">
        <f>_xlfn.XLOOKUP(Table7[[#This Row],[Merged Customer ID]],Table3__3_16[Customer ID],Table3__3_16[HBA1C])</f>
        <v>8.0500000000000007</v>
      </c>
      <c r="E1157" s="22" t="str">
        <f>_xlfn.XLOOKUP(Table7[[#This Row],[Merged Customer ID]],Table3__3_16[Customer ID],Table3__3_16[Heart Issues])</f>
        <v>Yes</v>
      </c>
      <c r="F1157" s="23" t="str">
        <f>_xlfn.XLOOKUP(Table7[[#This Row],[Merged Customer ID]],Table3__3_16[Customer ID],Table3__3_16[Any Transplants])</f>
        <v>No</v>
      </c>
      <c r="G1157" s="23" t="str">
        <f>_xlfn.XLOOKUP(Table7[[#This Row],[Merged Customer ID]],Table3__3_16[Customer ID],Table3__3_16[Cancer history])</f>
        <v>No</v>
      </c>
      <c r="H1157" s="23">
        <f>_xlfn.XLOOKUP(Table7[[#This Row],[Merged Customer ID]],Table3__3_16[Customer ID],Table3__3_16[NumberOfMajorSurgeries])</f>
        <v>2</v>
      </c>
      <c r="I1157" s="23" t="str">
        <f>_xlfn.XLOOKUP(Table7[[#This Row],[Merged Customer ID]],Table3__3_16[Customer ID],Table3__3_16[smoker])</f>
        <v>No</v>
      </c>
      <c r="J1157" s="23" t="str">
        <f>_xlfn.XLOOKUP(Table7[[#This Row],[Merged Customer ID]],Table3__3_16[Customer ID],Table3__3_16[Weight Status])</f>
        <v>Obesity</v>
      </c>
      <c r="K1157" s="23" t="str">
        <f>_xlfn.XLOOKUP(Table7[[#This Row],[Merged Customer ID]],Table3__3_16[Customer ID],Table3__3_16[Sugar Status])</f>
        <v>Diabetes</v>
      </c>
      <c r="L1157" s="26">
        <f>_xlfn.XLOOKUP(Table7[[#This Row],[Merged Customer ID]],Table6_20[Merged Customer ID],Table6_20[Date of Birth])</f>
        <v>25753</v>
      </c>
      <c r="M1157" s="30">
        <f>_xlfn.XLOOKUP(Table7[[#This Row],[Merged Customer ID]],Table6_20[Merged Customer ID],Table6_20[charges],"0",0)</f>
        <v>9748.91</v>
      </c>
      <c r="N1157" s="30" t="str">
        <f>_xlfn.XLOOKUP(Table7[[#This Row],[Merged Customer ID]],Table6_20[Merged Customer ID],Table6_20[Hospital tier])</f>
        <v>tier - 2</v>
      </c>
      <c r="O1157" s="30" t="str">
        <f>_xlfn.XLOOKUP(Table7[[#This Row],[Merged Customer ID]],Table6_20[Merged Customer ID],Table6_20[City tier])</f>
        <v>tier - 1</v>
      </c>
      <c r="P1157" s="30" t="str">
        <f>_xlfn.XLOOKUP(Table7[[#This Row],[Merged Customer ID]],Table6_20[Merged Customer ID],Table6_20[State ID])</f>
        <v>R1013</v>
      </c>
      <c r="Q1157" s="36">
        <f>_xlfn.XLOOKUP(Table7[[#This Row],[Merged Customer ID]],Table6_20[Merged Customer ID],Table6_20[Age])</f>
        <v>52.927777777777777</v>
      </c>
    </row>
    <row r="1158" spans="1:17" x14ac:dyDescent="0.35">
      <c r="A1158" s="22" t="s">
        <v>1214</v>
      </c>
      <c r="B1158" s="22" t="str">
        <f>_xlfn.XLOOKUP(Table7[[#This Row],[Merged Customer ID]],Table2_1[Merged Customer ID],Table2_1[First Name])</f>
        <v>Sprieser</v>
      </c>
      <c r="C1158" s="22">
        <f>_xlfn.XLOOKUP(Table7[[#This Row],[Merged Customer ID]],Table3__3_16[Customer ID],Table3__3_16[BMI])</f>
        <v>30.2</v>
      </c>
      <c r="D1158" s="22">
        <f>_xlfn.XLOOKUP(Table7[[#This Row],[Merged Customer ID]],Table3__3_16[Customer ID],Table3__3_16[HBA1C])</f>
        <v>9.8800000000000008</v>
      </c>
      <c r="E1158" s="22" t="str">
        <f>_xlfn.XLOOKUP(Table7[[#This Row],[Merged Customer ID]],Table3__3_16[Customer ID],Table3__3_16[Heart Issues])</f>
        <v>Yes</v>
      </c>
      <c r="F1158" s="22" t="str">
        <f>_xlfn.XLOOKUP(Table7[[#This Row],[Merged Customer ID]],Table3__3_16[Customer ID],Table3__3_16[Any Transplants])</f>
        <v>No</v>
      </c>
      <c r="G1158" s="22" t="str">
        <f>_xlfn.XLOOKUP(Table7[[#This Row],[Merged Customer ID]],Table3__3_16[Customer ID],Table3__3_16[Cancer history])</f>
        <v>No</v>
      </c>
      <c r="H1158" s="22">
        <f>_xlfn.XLOOKUP(Table7[[#This Row],[Merged Customer ID]],Table3__3_16[Customer ID],Table3__3_16[NumberOfMajorSurgeries])</f>
        <v>2</v>
      </c>
      <c r="I1158" s="22" t="str">
        <f>_xlfn.XLOOKUP(Table7[[#This Row],[Merged Customer ID]],Table3__3_16[Customer ID],Table3__3_16[smoker])</f>
        <v>No</v>
      </c>
      <c r="J1158" s="22" t="str">
        <f>_xlfn.XLOOKUP(Table7[[#This Row],[Merged Customer ID]],Table3__3_16[Customer ID],Table3__3_16[Weight Status])</f>
        <v>Obesity</v>
      </c>
      <c r="K1158" s="22" t="str">
        <f>_xlfn.XLOOKUP(Table7[[#This Row],[Merged Customer ID]],Table3__3_16[Customer ID],Table3__3_16[Sugar Status])</f>
        <v>Diabetes</v>
      </c>
      <c r="L1158" s="25">
        <f>_xlfn.XLOOKUP(Table7[[#This Row],[Merged Customer ID]],Table6_20[Merged Customer ID],Table6_20[Date of Birth])</f>
        <v>25798</v>
      </c>
      <c r="M1158" s="29">
        <f>_xlfn.XLOOKUP(Table7[[#This Row],[Merged Customer ID]],Table6_20[Merged Customer ID],Table6_20[charges],"0",0)</f>
        <v>9724.5300000000007</v>
      </c>
      <c r="N1158" s="29" t="str">
        <f>_xlfn.XLOOKUP(Table7[[#This Row],[Merged Customer ID]],Table6_20[Merged Customer ID],Table6_20[Hospital tier])</f>
        <v>tier - 3</v>
      </c>
      <c r="O1158" s="29" t="str">
        <f>_xlfn.XLOOKUP(Table7[[#This Row],[Merged Customer ID]],Table6_20[Merged Customer ID],Table6_20[City tier])</f>
        <v>tier - 1</v>
      </c>
      <c r="P1158" s="29" t="str">
        <f>_xlfn.XLOOKUP(Table7[[#This Row],[Merged Customer ID]],Table6_20[Merged Customer ID],Table6_20[State ID])</f>
        <v>R1011</v>
      </c>
      <c r="Q1158" s="35">
        <f>_xlfn.XLOOKUP(Table7[[#This Row],[Merged Customer ID]],Table6_20[Merged Customer ID],Table6_20[Age])</f>
        <v>52.805555555555557</v>
      </c>
    </row>
    <row r="1159" spans="1:17" x14ac:dyDescent="0.35">
      <c r="A1159" s="23" t="s">
        <v>1213</v>
      </c>
      <c r="B1159" s="23" t="str">
        <f>_xlfn.XLOOKUP(Table7[[#This Row],[Merged Customer ID]],Table2_1[Merged Customer ID],Table2_1[First Name])</f>
        <v>Blanco</v>
      </c>
      <c r="C1159" s="23">
        <f>_xlfn.XLOOKUP(Table7[[#This Row],[Merged Customer ID]],Table3__3_16[Customer ID],Table3__3_16[BMI])</f>
        <v>33.25</v>
      </c>
      <c r="D1159" s="23">
        <f>_xlfn.XLOOKUP(Table7[[#This Row],[Merged Customer ID]],Table3__3_16[Customer ID],Table3__3_16[HBA1C])</f>
        <v>7.42</v>
      </c>
      <c r="E1159" s="22" t="str">
        <f>_xlfn.XLOOKUP(Table7[[#This Row],[Merged Customer ID]],Table3__3_16[Customer ID],Table3__3_16[Heart Issues])</f>
        <v>Yes</v>
      </c>
      <c r="F1159" s="23" t="str">
        <f>_xlfn.XLOOKUP(Table7[[#This Row],[Merged Customer ID]],Table3__3_16[Customer ID],Table3__3_16[Any Transplants])</f>
        <v>No</v>
      </c>
      <c r="G1159" s="23" t="str">
        <f>_xlfn.XLOOKUP(Table7[[#This Row],[Merged Customer ID]],Table3__3_16[Customer ID],Table3__3_16[Cancer history])</f>
        <v>No</v>
      </c>
      <c r="H1159" s="23">
        <f>_xlfn.XLOOKUP(Table7[[#This Row],[Merged Customer ID]],Table3__3_16[Customer ID],Table3__3_16[NumberOfMajorSurgeries])</f>
        <v>2</v>
      </c>
      <c r="I1159" s="23" t="str">
        <f>_xlfn.XLOOKUP(Table7[[#This Row],[Merged Customer ID]],Table3__3_16[Customer ID],Table3__3_16[smoker])</f>
        <v>No</v>
      </c>
      <c r="J1159" s="23" t="str">
        <f>_xlfn.XLOOKUP(Table7[[#This Row],[Merged Customer ID]],Table3__3_16[Customer ID],Table3__3_16[Weight Status])</f>
        <v>Obesity</v>
      </c>
      <c r="K1159" s="23" t="str">
        <f>_xlfn.XLOOKUP(Table7[[#This Row],[Merged Customer ID]],Table3__3_16[Customer ID],Table3__3_16[Sugar Status])</f>
        <v>Diabetes</v>
      </c>
      <c r="L1159" s="26">
        <f>_xlfn.XLOOKUP(Table7[[#This Row],[Merged Customer ID]],Table6_20[Merged Customer ID],Table6_20[Date of Birth])</f>
        <v>25823</v>
      </c>
      <c r="M1159" s="30">
        <f>_xlfn.XLOOKUP(Table7[[#This Row],[Merged Customer ID]],Table6_20[Merged Customer ID],Table6_20[charges],"0",0)</f>
        <v>9722.77</v>
      </c>
      <c r="N1159" s="30" t="str">
        <f>_xlfn.XLOOKUP(Table7[[#This Row],[Merged Customer ID]],Table6_20[Merged Customer ID],Table6_20[Hospital tier])</f>
        <v>tier - 3</v>
      </c>
      <c r="O1159" s="30" t="str">
        <f>_xlfn.XLOOKUP(Table7[[#This Row],[Merged Customer ID]],Table6_20[Merged Customer ID],Table6_20[City tier])</f>
        <v>tier - 1</v>
      </c>
      <c r="P1159" s="30" t="str">
        <f>_xlfn.XLOOKUP(Table7[[#This Row],[Merged Customer ID]],Table6_20[Merged Customer ID],Table6_20[State ID])</f>
        <v>R1016</v>
      </c>
      <c r="Q1159" s="36">
        <f>_xlfn.XLOOKUP(Table7[[#This Row],[Merged Customer ID]],Table6_20[Merged Customer ID],Table6_20[Age])</f>
        <v>52.738888888888887</v>
      </c>
    </row>
    <row r="1160" spans="1:17" x14ac:dyDescent="0.35">
      <c r="A1160" s="22" t="s">
        <v>1212</v>
      </c>
      <c r="B1160" s="22" t="str">
        <f>_xlfn.XLOOKUP(Table7[[#This Row],[Merged Customer ID]],Table2_1[Merged Customer ID],Table2_1[First Name])</f>
        <v>Sheptock</v>
      </c>
      <c r="C1160" s="22">
        <f>_xlfn.XLOOKUP(Table7[[#This Row],[Merged Customer ID]],Table3__3_16[Customer ID],Table3__3_16[BMI])</f>
        <v>26.6</v>
      </c>
      <c r="D1160" s="22">
        <f>_xlfn.XLOOKUP(Table7[[#This Row],[Merged Customer ID]],Table3__3_16[Customer ID],Table3__3_16[HBA1C])</f>
        <v>8.4499999999999993</v>
      </c>
      <c r="E1160" s="22" t="str">
        <f>_xlfn.XLOOKUP(Table7[[#This Row],[Merged Customer ID]],Table3__3_16[Customer ID],Table3__3_16[Heart Issues])</f>
        <v>Yes</v>
      </c>
      <c r="F1160" s="22" t="str">
        <f>_xlfn.XLOOKUP(Table7[[#This Row],[Merged Customer ID]],Table3__3_16[Customer ID],Table3__3_16[Any Transplants])</f>
        <v>No</v>
      </c>
      <c r="G1160" s="22" t="str">
        <f>_xlfn.XLOOKUP(Table7[[#This Row],[Merged Customer ID]],Table3__3_16[Customer ID],Table3__3_16[Cancer history])</f>
        <v>No</v>
      </c>
      <c r="H1160" s="22">
        <f>_xlfn.XLOOKUP(Table7[[#This Row],[Merged Customer ID]],Table3__3_16[Customer ID],Table3__3_16[NumberOfMajorSurgeries])</f>
        <v>1</v>
      </c>
      <c r="I1160" s="22" t="str">
        <f>_xlfn.XLOOKUP(Table7[[#This Row],[Merged Customer ID]],Table3__3_16[Customer ID],Table3__3_16[smoker])</f>
        <v>No</v>
      </c>
      <c r="J1160" s="22" t="str">
        <f>_xlfn.XLOOKUP(Table7[[#This Row],[Merged Customer ID]],Table3__3_16[Customer ID],Table3__3_16[Weight Status])</f>
        <v>Overweight</v>
      </c>
      <c r="K1160" s="22" t="str">
        <f>_xlfn.XLOOKUP(Table7[[#This Row],[Merged Customer ID]],Table3__3_16[Customer ID],Table3__3_16[Sugar Status])</f>
        <v>Diabetes</v>
      </c>
      <c r="L1160" s="25">
        <f>_xlfn.XLOOKUP(Table7[[#This Row],[Merged Customer ID]],Table6_20[Merged Customer ID],Table6_20[Date of Birth])</f>
        <v>27572</v>
      </c>
      <c r="M1160" s="29">
        <f>_xlfn.XLOOKUP(Table7[[#This Row],[Merged Customer ID]],Table6_20[Merged Customer ID],Table6_20[charges],"0",0)</f>
        <v>9715.84</v>
      </c>
      <c r="N1160" s="29" t="str">
        <f>_xlfn.XLOOKUP(Table7[[#This Row],[Merged Customer ID]],Table6_20[Merged Customer ID],Table6_20[Hospital tier])</f>
        <v>tier - 2</v>
      </c>
      <c r="O1160" s="29" t="str">
        <f>_xlfn.XLOOKUP(Table7[[#This Row],[Merged Customer ID]],Table6_20[Merged Customer ID],Table6_20[City tier])</f>
        <v>tier - 1</v>
      </c>
      <c r="P1160" s="29" t="str">
        <f>_xlfn.XLOOKUP(Table7[[#This Row],[Merged Customer ID]],Table6_20[Merged Customer ID],Table6_20[State ID])</f>
        <v>R1024</v>
      </c>
      <c r="Q1160" s="35">
        <f>_xlfn.XLOOKUP(Table7[[#This Row],[Merged Customer ID]],Table6_20[Merged Customer ID],Table6_20[Age])</f>
        <v>47.947222222222223</v>
      </c>
    </row>
    <row r="1161" spans="1:17" x14ac:dyDescent="0.35">
      <c r="A1161" s="23" t="s">
        <v>1211</v>
      </c>
      <c r="B1161" s="23" t="str">
        <f>_xlfn.XLOOKUP(Table7[[#This Row],[Merged Customer ID]],Table2_1[Merged Customer ID],Table2_1[First Name])</f>
        <v>Chruniak</v>
      </c>
      <c r="C1161" s="23">
        <f>_xlfn.XLOOKUP(Table7[[#This Row],[Merged Customer ID]],Table3__3_16[Customer ID],Table3__3_16[BMI])</f>
        <v>26.35</v>
      </c>
      <c r="D1161" s="23">
        <f>_xlfn.XLOOKUP(Table7[[#This Row],[Merged Customer ID]],Table3__3_16[Customer ID],Table3__3_16[HBA1C])</f>
        <v>6.21</v>
      </c>
      <c r="E1161" s="22" t="str">
        <f>_xlfn.XLOOKUP(Table7[[#This Row],[Merged Customer ID]],Table3__3_16[Customer ID],Table3__3_16[Heart Issues])</f>
        <v>No</v>
      </c>
      <c r="F1161" s="23" t="str">
        <f>_xlfn.XLOOKUP(Table7[[#This Row],[Merged Customer ID]],Table3__3_16[Customer ID],Table3__3_16[Any Transplants])</f>
        <v>No</v>
      </c>
      <c r="G1161" s="23" t="str">
        <f>_xlfn.XLOOKUP(Table7[[#This Row],[Merged Customer ID]],Table3__3_16[Customer ID],Table3__3_16[Cancer history])</f>
        <v>No</v>
      </c>
      <c r="H1161" s="23">
        <f>_xlfn.XLOOKUP(Table7[[#This Row],[Merged Customer ID]],Table3__3_16[Customer ID],Table3__3_16[NumberOfMajorSurgeries])</f>
        <v>2</v>
      </c>
      <c r="I1161" s="23" t="str">
        <f>_xlfn.XLOOKUP(Table7[[#This Row],[Merged Customer ID]],Table3__3_16[Customer ID],Table3__3_16[smoker])</f>
        <v>No</v>
      </c>
      <c r="J1161" s="23" t="str">
        <f>_xlfn.XLOOKUP(Table7[[#This Row],[Merged Customer ID]],Table3__3_16[Customer ID],Table3__3_16[Weight Status])</f>
        <v>Overweight</v>
      </c>
      <c r="K1161" s="23" t="str">
        <f>_xlfn.XLOOKUP(Table7[[#This Row],[Merged Customer ID]],Table3__3_16[Customer ID],Table3__3_16[Sugar Status])</f>
        <v>Prediabetes</v>
      </c>
      <c r="L1161" s="26">
        <f>_xlfn.XLOOKUP(Table7[[#This Row],[Merged Customer ID]],Table6_20[Merged Customer ID],Table6_20[Date of Birth])</f>
        <v>26490</v>
      </c>
      <c r="M1161" s="30">
        <f>_xlfn.XLOOKUP(Table7[[#This Row],[Merged Customer ID]],Table6_20[Merged Customer ID],Table6_20[charges],"0",0)</f>
        <v>9710.7099999999991</v>
      </c>
      <c r="N1161" s="30" t="str">
        <f>_xlfn.XLOOKUP(Table7[[#This Row],[Merged Customer ID]],Table6_20[Merged Customer ID],Table6_20[Hospital tier])</f>
        <v>tier - 2</v>
      </c>
      <c r="O1161" s="30" t="str">
        <f>_xlfn.XLOOKUP(Table7[[#This Row],[Merged Customer ID]],Table6_20[Merged Customer ID],Table6_20[City tier])</f>
        <v>tier - 1</v>
      </c>
      <c r="P1161" s="30" t="str">
        <f>_xlfn.XLOOKUP(Table7[[#This Row],[Merged Customer ID]],Table6_20[Merged Customer ID],Table6_20[State ID])</f>
        <v>R1021</v>
      </c>
      <c r="Q1161" s="36">
        <f>_xlfn.XLOOKUP(Table7[[#This Row],[Merged Customer ID]],Table6_20[Merged Customer ID],Table6_20[Age])</f>
        <v>50.911111111111111</v>
      </c>
    </row>
    <row r="1162" spans="1:17" x14ac:dyDescent="0.35">
      <c r="A1162" s="22" t="s">
        <v>1210</v>
      </c>
      <c r="B1162" s="22" t="str">
        <f>_xlfn.XLOOKUP(Table7[[#This Row],[Merged Customer ID]],Table2_1[Merged Customer ID],Table2_1[First Name])</f>
        <v>Miller</v>
      </c>
      <c r="C1162" s="22">
        <f>_xlfn.XLOOKUP(Table7[[#This Row],[Merged Customer ID]],Table3__3_16[Customer ID],Table3__3_16[BMI])</f>
        <v>39.994999999999997</v>
      </c>
      <c r="D1162" s="22">
        <f>_xlfn.XLOOKUP(Table7[[#This Row],[Merged Customer ID]],Table3__3_16[Customer ID],Table3__3_16[HBA1C])</f>
        <v>4.6500000000000004</v>
      </c>
      <c r="E1162" s="22" t="str">
        <f>_xlfn.XLOOKUP(Table7[[#This Row],[Merged Customer ID]],Table3__3_16[Customer ID],Table3__3_16[Heart Issues])</f>
        <v>No</v>
      </c>
      <c r="F1162" s="22" t="str">
        <f>_xlfn.XLOOKUP(Table7[[#This Row],[Merged Customer ID]],Table3__3_16[Customer ID],Table3__3_16[Any Transplants])</f>
        <v>No</v>
      </c>
      <c r="G1162" s="22" t="str">
        <f>_xlfn.XLOOKUP(Table7[[#This Row],[Merged Customer ID]],Table3__3_16[Customer ID],Table3__3_16[Cancer history])</f>
        <v>No</v>
      </c>
      <c r="H1162" s="22">
        <f>_xlfn.XLOOKUP(Table7[[#This Row],[Merged Customer ID]],Table3__3_16[Customer ID],Table3__3_16[NumberOfMajorSurgeries])</f>
        <v>0</v>
      </c>
      <c r="I1162" s="22" t="str">
        <f>_xlfn.XLOOKUP(Table7[[#This Row],[Merged Customer ID]],Table3__3_16[Customer ID],Table3__3_16[smoker])</f>
        <v>No</v>
      </c>
      <c r="J1162" s="22" t="str">
        <f>_xlfn.XLOOKUP(Table7[[#This Row],[Merged Customer ID]],Table3__3_16[Customer ID],Table3__3_16[Weight Status])</f>
        <v>Obesity</v>
      </c>
      <c r="K1162" s="22" t="str">
        <f>_xlfn.XLOOKUP(Table7[[#This Row],[Merged Customer ID]],Table3__3_16[Customer ID],Table3__3_16[Sugar Status])</f>
        <v>Normal</v>
      </c>
      <c r="L1162" s="25">
        <f>_xlfn.XLOOKUP(Table7[[#This Row],[Merged Customer ID]],Table6_20[Merged Customer ID],Table6_20[Date of Birth])</f>
        <v>28387</v>
      </c>
      <c r="M1162" s="29">
        <f>_xlfn.XLOOKUP(Table7[[#This Row],[Merged Customer ID]],Table6_20[Merged Customer ID],Table6_20[charges],"0",0)</f>
        <v>9704.67</v>
      </c>
      <c r="N1162" s="29" t="str">
        <f>_xlfn.XLOOKUP(Table7[[#This Row],[Merged Customer ID]],Table6_20[Merged Customer ID],Table6_20[Hospital tier])</f>
        <v>tier - 2</v>
      </c>
      <c r="O1162" s="29" t="str">
        <f>_xlfn.XLOOKUP(Table7[[#This Row],[Merged Customer ID]],Table6_20[Merged Customer ID],Table6_20[City tier])</f>
        <v>tier - 3</v>
      </c>
      <c r="P1162" s="29" t="str">
        <f>_xlfn.XLOOKUP(Table7[[#This Row],[Merged Customer ID]],Table6_20[Merged Customer ID],Table6_20[State ID])</f>
        <v>R1024</v>
      </c>
      <c r="Q1162" s="35">
        <f>_xlfn.XLOOKUP(Table7[[#This Row],[Merged Customer ID]],Table6_20[Merged Customer ID],Table6_20[Age])</f>
        <v>45.719444444444441</v>
      </c>
    </row>
    <row r="1163" spans="1:17" x14ac:dyDescent="0.35">
      <c r="A1163" s="23" t="s">
        <v>1209</v>
      </c>
      <c r="B1163" s="23" t="str">
        <f>_xlfn.XLOOKUP(Table7[[#This Row],[Merged Customer ID]],Table2_1[Merged Customer ID],Table2_1[First Name])</f>
        <v>Theis</v>
      </c>
      <c r="C1163" s="23">
        <f>_xlfn.XLOOKUP(Table7[[#This Row],[Merged Customer ID]],Table3__3_16[Customer ID],Table3__3_16[BMI])</f>
        <v>22.92</v>
      </c>
      <c r="D1163" s="23">
        <f>_xlfn.XLOOKUP(Table7[[#This Row],[Merged Customer ID]],Table3__3_16[Customer ID],Table3__3_16[HBA1C])</f>
        <v>5.87</v>
      </c>
      <c r="E1163" s="22" t="str">
        <f>_xlfn.XLOOKUP(Table7[[#This Row],[Merged Customer ID]],Table3__3_16[Customer ID],Table3__3_16[Heart Issues])</f>
        <v>Yes</v>
      </c>
      <c r="F1163" s="23" t="str">
        <f>_xlfn.XLOOKUP(Table7[[#This Row],[Merged Customer ID]],Table3__3_16[Customer ID],Table3__3_16[Any Transplants])</f>
        <v>No</v>
      </c>
      <c r="G1163" s="23" t="str">
        <f>_xlfn.XLOOKUP(Table7[[#This Row],[Merged Customer ID]],Table3__3_16[Customer ID],Table3__3_16[Cancer history])</f>
        <v>No</v>
      </c>
      <c r="H1163" s="23">
        <f>_xlfn.XLOOKUP(Table7[[#This Row],[Merged Customer ID]],Table3__3_16[Customer ID],Table3__3_16[NumberOfMajorSurgeries])</f>
        <v>1</v>
      </c>
      <c r="I1163" s="23" t="str">
        <f>_xlfn.XLOOKUP(Table7[[#This Row],[Merged Customer ID]],Table3__3_16[Customer ID],Table3__3_16[smoker])</f>
        <v>No</v>
      </c>
      <c r="J1163" s="23" t="str">
        <f>_xlfn.XLOOKUP(Table7[[#This Row],[Merged Customer ID]],Table3__3_16[Customer ID],Table3__3_16[Weight Status])</f>
        <v>Normal Weight</v>
      </c>
      <c r="K1163" s="23" t="str">
        <f>_xlfn.XLOOKUP(Table7[[#This Row],[Merged Customer ID]],Table3__3_16[Customer ID],Table3__3_16[Sugar Status])</f>
        <v>Prediabetes</v>
      </c>
      <c r="L1163" s="26">
        <f>_xlfn.XLOOKUP(Table7[[#This Row],[Merged Customer ID]],Table6_20[Merged Customer ID],Table6_20[Date of Birth])</f>
        <v>23688</v>
      </c>
      <c r="M1163" s="30">
        <f>_xlfn.XLOOKUP(Table7[[#This Row],[Merged Customer ID]],Table6_20[Merged Customer ID],Table6_20[charges],"0",0)</f>
        <v>9698.42</v>
      </c>
      <c r="N1163" s="30" t="str">
        <f>_xlfn.XLOOKUP(Table7[[#This Row],[Merged Customer ID]],Table6_20[Merged Customer ID],Table6_20[Hospital tier])</f>
        <v>tier - 3</v>
      </c>
      <c r="O1163" s="30" t="str">
        <f>_xlfn.XLOOKUP(Table7[[#This Row],[Merged Customer ID]],Table6_20[Merged Customer ID],Table6_20[City tier])</f>
        <v>tier - 3</v>
      </c>
      <c r="P1163" s="30" t="str">
        <f>_xlfn.XLOOKUP(Table7[[#This Row],[Merged Customer ID]],Table6_20[Merged Customer ID],Table6_20[State ID])</f>
        <v>R1013</v>
      </c>
      <c r="Q1163" s="36">
        <f>_xlfn.XLOOKUP(Table7[[#This Row],[Merged Customer ID]],Table6_20[Merged Customer ID],Table6_20[Age])</f>
        <v>58.586111111111109</v>
      </c>
    </row>
    <row r="1164" spans="1:17" x14ac:dyDescent="0.35">
      <c r="A1164" s="22" t="s">
        <v>1208</v>
      </c>
      <c r="B1164" s="22" t="str">
        <f>_xlfn.XLOOKUP(Table7[[#This Row],[Merged Customer ID]],Table2_1[Merged Customer ID],Table2_1[First Name])</f>
        <v>Sadler</v>
      </c>
      <c r="C1164" s="22">
        <f>_xlfn.XLOOKUP(Table7[[#This Row],[Merged Customer ID]],Table3__3_16[Customer ID],Table3__3_16[BMI])</f>
        <v>24.78</v>
      </c>
      <c r="D1164" s="22">
        <f>_xlfn.XLOOKUP(Table7[[#This Row],[Merged Customer ID]],Table3__3_16[Customer ID],Table3__3_16[HBA1C])</f>
        <v>4.24</v>
      </c>
      <c r="E1164" s="22" t="str">
        <f>_xlfn.XLOOKUP(Table7[[#This Row],[Merged Customer ID]],Table3__3_16[Customer ID],Table3__3_16[Heart Issues])</f>
        <v>Yes</v>
      </c>
      <c r="F1164" s="22" t="str">
        <f>_xlfn.XLOOKUP(Table7[[#This Row],[Merged Customer ID]],Table3__3_16[Customer ID],Table3__3_16[Any Transplants])</f>
        <v>No</v>
      </c>
      <c r="G1164" s="22" t="str">
        <f>_xlfn.XLOOKUP(Table7[[#This Row],[Merged Customer ID]],Table3__3_16[Customer ID],Table3__3_16[Cancer history])</f>
        <v>No</v>
      </c>
      <c r="H1164" s="22">
        <f>_xlfn.XLOOKUP(Table7[[#This Row],[Merged Customer ID]],Table3__3_16[Customer ID],Table3__3_16[NumberOfMajorSurgeries])</f>
        <v>2</v>
      </c>
      <c r="I1164" s="22" t="str">
        <f>_xlfn.XLOOKUP(Table7[[#This Row],[Merged Customer ID]],Table3__3_16[Customer ID],Table3__3_16[smoker])</f>
        <v>No</v>
      </c>
      <c r="J1164" s="22" t="str">
        <f>_xlfn.XLOOKUP(Table7[[#This Row],[Merged Customer ID]],Table3__3_16[Customer ID],Table3__3_16[Weight Status])</f>
        <v>Normal Weight</v>
      </c>
      <c r="K1164" s="22" t="str">
        <f>_xlfn.XLOOKUP(Table7[[#This Row],[Merged Customer ID]],Table3__3_16[Customer ID],Table3__3_16[Sugar Status])</f>
        <v>Normal</v>
      </c>
      <c r="L1164" s="25">
        <f>_xlfn.XLOOKUP(Table7[[#This Row],[Merged Customer ID]],Table6_20[Merged Customer ID],Table6_20[Date of Birth])</f>
        <v>24366</v>
      </c>
      <c r="M1164" s="29">
        <f>_xlfn.XLOOKUP(Table7[[#This Row],[Merged Customer ID]],Table6_20[Merged Customer ID],Table6_20[charges],"0",0)</f>
        <v>9684.2900000000009</v>
      </c>
      <c r="N1164" s="29" t="str">
        <f>_xlfn.XLOOKUP(Table7[[#This Row],[Merged Customer ID]],Table6_20[Merged Customer ID],Table6_20[Hospital tier])</f>
        <v>tier - 3</v>
      </c>
      <c r="O1164" s="29" t="str">
        <f>_xlfn.XLOOKUP(Table7[[#This Row],[Merged Customer ID]],Table6_20[Merged Customer ID],Table6_20[City tier])</f>
        <v>tier - 2</v>
      </c>
      <c r="P1164" s="29" t="str">
        <f>_xlfn.XLOOKUP(Table7[[#This Row],[Merged Customer ID]],Table6_20[Merged Customer ID],Table6_20[State ID])</f>
        <v>R1013</v>
      </c>
      <c r="Q1164" s="35">
        <f>_xlfn.XLOOKUP(Table7[[#This Row],[Merged Customer ID]],Table6_20[Merged Customer ID],Table6_20[Age])</f>
        <v>56.727777777777774</v>
      </c>
    </row>
    <row r="1165" spans="1:17" x14ac:dyDescent="0.35">
      <c r="A1165" s="23" t="s">
        <v>1207</v>
      </c>
      <c r="B1165" s="23" t="str">
        <f>_xlfn.XLOOKUP(Table7[[#This Row],[Merged Customer ID]],Table2_1[Merged Customer ID],Table2_1[First Name])</f>
        <v>Auger</v>
      </c>
      <c r="C1165" s="23">
        <f>_xlfn.XLOOKUP(Table7[[#This Row],[Merged Customer ID]],Table3__3_16[Customer ID],Table3__3_16[BMI])</f>
        <v>34.07</v>
      </c>
      <c r="D1165" s="23">
        <f>_xlfn.XLOOKUP(Table7[[#This Row],[Merged Customer ID]],Table3__3_16[Customer ID],Table3__3_16[HBA1C])</f>
        <v>7.81</v>
      </c>
      <c r="E1165" s="22" t="str">
        <f>_xlfn.XLOOKUP(Table7[[#This Row],[Merged Customer ID]],Table3__3_16[Customer ID],Table3__3_16[Heart Issues])</f>
        <v>Yes</v>
      </c>
      <c r="F1165" s="23" t="str">
        <f>_xlfn.XLOOKUP(Table7[[#This Row],[Merged Customer ID]],Table3__3_16[Customer ID],Table3__3_16[Any Transplants])</f>
        <v>No</v>
      </c>
      <c r="G1165" s="23" t="str">
        <f>_xlfn.XLOOKUP(Table7[[#This Row],[Merged Customer ID]],Table3__3_16[Customer ID],Table3__3_16[Cancer history])</f>
        <v>No</v>
      </c>
      <c r="H1165" s="23">
        <f>_xlfn.XLOOKUP(Table7[[#This Row],[Merged Customer ID]],Table3__3_16[Customer ID],Table3__3_16[NumberOfMajorSurgeries])</f>
        <v>0</v>
      </c>
      <c r="I1165" s="23" t="str">
        <f>_xlfn.XLOOKUP(Table7[[#This Row],[Merged Customer ID]],Table3__3_16[Customer ID],Table3__3_16[smoker])</f>
        <v>No</v>
      </c>
      <c r="J1165" s="23" t="str">
        <f>_xlfn.XLOOKUP(Table7[[#This Row],[Merged Customer ID]],Table3__3_16[Customer ID],Table3__3_16[Weight Status])</f>
        <v>Obesity</v>
      </c>
      <c r="K1165" s="23" t="str">
        <f>_xlfn.XLOOKUP(Table7[[#This Row],[Merged Customer ID]],Table3__3_16[Customer ID],Table3__3_16[Sugar Status])</f>
        <v>Diabetes</v>
      </c>
      <c r="L1165" s="26">
        <f>_xlfn.XLOOKUP(Table7[[#This Row],[Merged Customer ID]],Table6_20[Merged Customer ID],Table6_20[Date of Birth])</f>
        <v>29806</v>
      </c>
      <c r="M1165" s="30">
        <f>_xlfn.XLOOKUP(Table7[[#This Row],[Merged Customer ID]],Table6_20[Merged Customer ID],Table6_20[charges],"0",0)</f>
        <v>9664.34</v>
      </c>
      <c r="N1165" s="30" t="str">
        <f>_xlfn.XLOOKUP(Table7[[#This Row],[Merged Customer ID]],Table6_20[Merged Customer ID],Table6_20[Hospital tier])</f>
        <v>tier - 2</v>
      </c>
      <c r="O1165" s="30" t="str">
        <f>_xlfn.XLOOKUP(Table7[[#This Row],[Merged Customer ID]],Table6_20[Merged Customer ID],Table6_20[City tier])</f>
        <v>tier - 3</v>
      </c>
      <c r="P1165" s="30" t="str">
        <f>_xlfn.XLOOKUP(Table7[[#This Row],[Merged Customer ID]],Table6_20[Merged Customer ID],Table6_20[State ID])</f>
        <v>R1011</v>
      </c>
      <c r="Q1165" s="36">
        <f>_xlfn.XLOOKUP(Table7[[#This Row],[Merged Customer ID]],Table6_20[Merged Customer ID],Table6_20[Age])</f>
        <v>41.833333333333336</v>
      </c>
    </row>
    <row r="1166" spans="1:17" x14ac:dyDescent="0.35">
      <c r="A1166" s="22" t="s">
        <v>1206</v>
      </c>
      <c r="B1166" s="22" t="str">
        <f>_xlfn.XLOOKUP(Table7[[#This Row],[Merged Customer ID]],Table2_1[Merged Customer ID],Table2_1[First Name])</f>
        <v>Steadman</v>
      </c>
      <c r="C1166" s="22">
        <f>_xlfn.XLOOKUP(Table7[[#This Row],[Merged Customer ID]],Table3__3_16[Customer ID],Table3__3_16[BMI])</f>
        <v>30.14</v>
      </c>
      <c r="D1166" s="22">
        <f>_xlfn.XLOOKUP(Table7[[#This Row],[Merged Customer ID]],Table3__3_16[Customer ID],Table3__3_16[HBA1C])</f>
        <v>9.85</v>
      </c>
      <c r="E1166" s="22" t="str">
        <f>_xlfn.XLOOKUP(Table7[[#This Row],[Merged Customer ID]],Table3__3_16[Customer ID],Table3__3_16[Heart Issues])</f>
        <v>No</v>
      </c>
      <c r="F1166" s="22" t="str">
        <f>_xlfn.XLOOKUP(Table7[[#This Row],[Merged Customer ID]],Table3__3_16[Customer ID],Table3__3_16[Any Transplants])</f>
        <v>No</v>
      </c>
      <c r="G1166" s="22" t="str">
        <f>_xlfn.XLOOKUP(Table7[[#This Row],[Merged Customer ID]],Table3__3_16[Customer ID],Table3__3_16[Cancer history])</f>
        <v>No</v>
      </c>
      <c r="H1166" s="22">
        <f>_xlfn.XLOOKUP(Table7[[#This Row],[Merged Customer ID]],Table3__3_16[Customer ID],Table3__3_16[NumberOfMajorSurgeries])</f>
        <v>0</v>
      </c>
      <c r="I1166" s="22" t="str">
        <f>_xlfn.XLOOKUP(Table7[[#This Row],[Merged Customer ID]],Table3__3_16[Customer ID],Table3__3_16[smoker])</f>
        <v>No</v>
      </c>
      <c r="J1166" s="22" t="str">
        <f>_xlfn.XLOOKUP(Table7[[#This Row],[Merged Customer ID]],Table3__3_16[Customer ID],Table3__3_16[Weight Status])</f>
        <v>Obesity</v>
      </c>
      <c r="K1166" s="22" t="str">
        <f>_xlfn.XLOOKUP(Table7[[#This Row],[Merged Customer ID]],Table3__3_16[Customer ID],Table3__3_16[Sugar Status])</f>
        <v>Diabetes</v>
      </c>
      <c r="L1166" s="25">
        <f>_xlfn.XLOOKUP(Table7[[#This Row],[Merged Customer ID]],Table6_20[Merged Customer ID],Table6_20[Date of Birth])</f>
        <v>27218</v>
      </c>
      <c r="M1166" s="29">
        <f>_xlfn.XLOOKUP(Table7[[#This Row],[Merged Customer ID]],Table6_20[Merged Customer ID],Table6_20[charges],"0",0)</f>
        <v>9653.81</v>
      </c>
      <c r="N1166" s="29" t="str">
        <f>_xlfn.XLOOKUP(Table7[[#This Row],[Merged Customer ID]],Table6_20[Merged Customer ID],Table6_20[Hospital tier])</f>
        <v>tier - 2</v>
      </c>
      <c r="O1166" s="29" t="str">
        <f>_xlfn.XLOOKUP(Table7[[#This Row],[Merged Customer ID]],Table6_20[Merged Customer ID],Table6_20[City tier])</f>
        <v>tier - 2</v>
      </c>
      <c r="P1166" s="29" t="str">
        <f>_xlfn.XLOOKUP(Table7[[#This Row],[Merged Customer ID]],Table6_20[Merged Customer ID],Table6_20[State ID])</f>
        <v>R1011</v>
      </c>
      <c r="Q1166" s="35">
        <f>_xlfn.XLOOKUP(Table7[[#This Row],[Merged Customer ID]],Table6_20[Merged Customer ID],Table6_20[Age])</f>
        <v>48.916666666666664</v>
      </c>
    </row>
    <row r="1167" spans="1:17" x14ac:dyDescent="0.35">
      <c r="A1167" s="23" t="s">
        <v>1205</v>
      </c>
      <c r="B1167" s="23" t="str">
        <f>_xlfn.XLOOKUP(Table7[[#This Row],[Merged Customer ID]],Table2_1[Merged Customer ID],Table2_1[First Name])</f>
        <v>McCarron</v>
      </c>
      <c r="C1167" s="23">
        <f>_xlfn.XLOOKUP(Table7[[#This Row],[Merged Customer ID]],Table3__3_16[Customer ID],Table3__3_16[BMI])</f>
        <v>18.05</v>
      </c>
      <c r="D1167" s="23">
        <f>_xlfn.XLOOKUP(Table7[[#This Row],[Merged Customer ID]],Table3__3_16[Customer ID],Table3__3_16[HBA1C])</f>
        <v>6.94</v>
      </c>
      <c r="E1167" s="22" t="str">
        <f>_xlfn.XLOOKUP(Table7[[#This Row],[Merged Customer ID]],Table3__3_16[Customer ID],Table3__3_16[Heart Issues])</f>
        <v>No</v>
      </c>
      <c r="F1167" s="23" t="str">
        <f>_xlfn.XLOOKUP(Table7[[#This Row],[Merged Customer ID]],Table3__3_16[Customer ID],Table3__3_16[Any Transplants])</f>
        <v>No</v>
      </c>
      <c r="G1167" s="23" t="str">
        <f>_xlfn.XLOOKUP(Table7[[#This Row],[Merged Customer ID]],Table3__3_16[Customer ID],Table3__3_16[Cancer history])</f>
        <v>No</v>
      </c>
      <c r="H1167" s="23">
        <f>_xlfn.XLOOKUP(Table7[[#This Row],[Merged Customer ID]],Table3__3_16[Customer ID],Table3__3_16[NumberOfMajorSurgeries])</f>
        <v>0</v>
      </c>
      <c r="I1167" s="23" t="str">
        <f>_xlfn.XLOOKUP(Table7[[#This Row],[Merged Customer ID]],Table3__3_16[Customer ID],Table3__3_16[smoker])</f>
        <v>No</v>
      </c>
      <c r="J1167" s="23" t="str">
        <f>_xlfn.XLOOKUP(Table7[[#This Row],[Merged Customer ID]],Table3__3_16[Customer ID],Table3__3_16[Weight Status])</f>
        <v>Underweight</v>
      </c>
      <c r="K1167" s="23" t="str">
        <f>_xlfn.XLOOKUP(Table7[[#This Row],[Merged Customer ID]],Table3__3_16[Customer ID],Table3__3_16[Sugar Status])</f>
        <v>Diabetes</v>
      </c>
      <c r="L1167" s="26">
        <f>_xlfn.XLOOKUP(Table7[[#This Row],[Merged Customer ID]],Table6_20[Merged Customer ID],Table6_20[Date of Birth])</f>
        <v>26133</v>
      </c>
      <c r="M1167" s="30">
        <f>_xlfn.XLOOKUP(Table7[[#This Row],[Merged Customer ID]],Table6_20[Merged Customer ID],Table6_20[charges],"0",0)</f>
        <v>9644.25</v>
      </c>
      <c r="N1167" s="30" t="str">
        <f>_xlfn.XLOOKUP(Table7[[#This Row],[Merged Customer ID]],Table6_20[Merged Customer ID],Table6_20[Hospital tier])</f>
        <v>tier - 2</v>
      </c>
      <c r="O1167" s="30" t="str">
        <f>_xlfn.XLOOKUP(Table7[[#This Row],[Merged Customer ID]],Table6_20[Merged Customer ID],Table6_20[City tier])</f>
        <v>tier - 1</v>
      </c>
      <c r="P1167" s="30" t="str">
        <f>_xlfn.XLOOKUP(Table7[[#This Row],[Merged Customer ID]],Table6_20[Merged Customer ID],Table6_20[State ID])</f>
        <v>R1012</v>
      </c>
      <c r="Q1167" s="36">
        <f>_xlfn.XLOOKUP(Table7[[#This Row],[Merged Customer ID]],Table6_20[Merged Customer ID],Table6_20[Age])</f>
        <v>51.886111111111113</v>
      </c>
    </row>
    <row r="1168" spans="1:17" x14ac:dyDescent="0.35">
      <c r="A1168" s="22" t="s">
        <v>1204</v>
      </c>
      <c r="B1168" s="22" t="str">
        <f>_xlfn.XLOOKUP(Table7[[#This Row],[Merged Customer ID]],Table2_1[Merged Customer ID],Table2_1[First Name])</f>
        <v>Roecker</v>
      </c>
      <c r="C1168" s="22">
        <f>_xlfn.XLOOKUP(Table7[[#This Row],[Merged Customer ID]],Table3__3_16[Customer ID],Table3__3_16[BMI])</f>
        <v>37.4</v>
      </c>
      <c r="D1168" s="22">
        <f>_xlfn.XLOOKUP(Table7[[#This Row],[Merged Customer ID]],Table3__3_16[Customer ID],Table3__3_16[HBA1C])</f>
        <v>11.3</v>
      </c>
      <c r="E1168" s="22" t="str">
        <f>_xlfn.XLOOKUP(Table7[[#This Row],[Merged Customer ID]],Table3__3_16[Customer ID],Table3__3_16[Heart Issues])</f>
        <v>Yes</v>
      </c>
      <c r="F1168" s="22" t="str">
        <f>_xlfn.XLOOKUP(Table7[[#This Row],[Merged Customer ID]],Table3__3_16[Customer ID],Table3__3_16[Any Transplants])</f>
        <v>No</v>
      </c>
      <c r="G1168" s="22" t="str">
        <f>_xlfn.XLOOKUP(Table7[[#This Row],[Merged Customer ID]],Table3__3_16[Customer ID],Table3__3_16[Cancer history])</f>
        <v>No</v>
      </c>
      <c r="H1168" s="22">
        <f>_xlfn.XLOOKUP(Table7[[#This Row],[Merged Customer ID]],Table3__3_16[Customer ID],Table3__3_16[NumberOfMajorSurgeries])</f>
        <v>2</v>
      </c>
      <c r="I1168" s="22" t="str">
        <f>_xlfn.XLOOKUP(Table7[[#This Row],[Merged Customer ID]],Table3__3_16[Customer ID],Table3__3_16[smoker])</f>
        <v>No</v>
      </c>
      <c r="J1168" s="22" t="str">
        <f>_xlfn.XLOOKUP(Table7[[#This Row],[Merged Customer ID]],Table3__3_16[Customer ID],Table3__3_16[Weight Status])</f>
        <v>Obesity</v>
      </c>
      <c r="K1168" s="22" t="str">
        <f>_xlfn.XLOOKUP(Table7[[#This Row],[Merged Customer ID]],Table3__3_16[Customer ID],Table3__3_16[Sugar Status])</f>
        <v>Diabetes</v>
      </c>
      <c r="L1168" s="25">
        <f>_xlfn.XLOOKUP(Table7[[#This Row],[Merged Customer ID]],Table6_20[Merged Customer ID],Table6_20[Date of Birth])</f>
        <v>25841</v>
      </c>
      <c r="M1168" s="29">
        <f>_xlfn.XLOOKUP(Table7[[#This Row],[Merged Customer ID]],Table6_20[Merged Customer ID],Table6_20[charges],"0",0)</f>
        <v>9634.5400000000009</v>
      </c>
      <c r="N1168" s="29" t="str">
        <f>_xlfn.XLOOKUP(Table7[[#This Row],[Merged Customer ID]],Table6_20[Merged Customer ID],Table6_20[Hospital tier])</f>
        <v>tier - 2</v>
      </c>
      <c r="O1168" s="29" t="str">
        <f>_xlfn.XLOOKUP(Table7[[#This Row],[Merged Customer ID]],Table6_20[Merged Customer ID],Table6_20[City tier])</f>
        <v>tier - 2</v>
      </c>
      <c r="P1168" s="29" t="str">
        <f>_xlfn.XLOOKUP(Table7[[#This Row],[Merged Customer ID]],Table6_20[Merged Customer ID],Table6_20[State ID])</f>
        <v>R1011</v>
      </c>
      <c r="Q1168" s="35">
        <f>_xlfn.XLOOKUP(Table7[[#This Row],[Merged Customer ID]],Table6_20[Merged Customer ID],Table6_20[Age])</f>
        <v>52.68888888888889</v>
      </c>
    </row>
    <row r="1169" spans="1:17" x14ac:dyDescent="0.35">
      <c r="A1169" s="23" t="s">
        <v>1203</v>
      </c>
      <c r="B1169" s="23" t="str">
        <f>_xlfn.XLOOKUP(Table7[[#This Row],[Merged Customer ID]],Table2_1[Merged Customer ID],Table2_1[First Name])</f>
        <v>Giumarra</v>
      </c>
      <c r="C1169" s="23">
        <f>_xlfn.XLOOKUP(Table7[[#This Row],[Merged Customer ID]],Table3__3_16[Customer ID],Table3__3_16[BMI])</f>
        <v>25.75</v>
      </c>
      <c r="D1169" s="23">
        <f>_xlfn.XLOOKUP(Table7[[#This Row],[Merged Customer ID]],Table3__3_16[Customer ID],Table3__3_16[HBA1C])</f>
        <v>9.23</v>
      </c>
      <c r="E1169" s="22" t="str">
        <f>_xlfn.XLOOKUP(Table7[[#This Row],[Merged Customer ID]],Table3__3_16[Customer ID],Table3__3_16[Heart Issues])</f>
        <v>No</v>
      </c>
      <c r="F1169" s="23" t="str">
        <f>_xlfn.XLOOKUP(Table7[[#This Row],[Merged Customer ID]],Table3__3_16[Customer ID],Table3__3_16[Any Transplants])</f>
        <v>No</v>
      </c>
      <c r="G1169" s="23" t="str">
        <f>_xlfn.XLOOKUP(Table7[[#This Row],[Merged Customer ID]],Table3__3_16[Customer ID],Table3__3_16[Cancer history])</f>
        <v>No</v>
      </c>
      <c r="H1169" s="23">
        <f>_xlfn.XLOOKUP(Table7[[#This Row],[Merged Customer ID]],Table3__3_16[Customer ID],Table3__3_16[NumberOfMajorSurgeries])</f>
        <v>0</v>
      </c>
      <c r="I1169" s="23" t="str">
        <f>_xlfn.XLOOKUP(Table7[[#This Row],[Merged Customer ID]],Table3__3_16[Customer ID],Table3__3_16[smoker])</f>
        <v>No</v>
      </c>
      <c r="J1169" s="23" t="str">
        <f>_xlfn.XLOOKUP(Table7[[#This Row],[Merged Customer ID]],Table3__3_16[Customer ID],Table3__3_16[Weight Status])</f>
        <v>Overweight</v>
      </c>
      <c r="K1169" s="23" t="str">
        <f>_xlfn.XLOOKUP(Table7[[#This Row],[Merged Customer ID]],Table3__3_16[Customer ID],Table3__3_16[Sugar Status])</f>
        <v>Diabetes</v>
      </c>
      <c r="L1169" s="26">
        <f>_xlfn.XLOOKUP(Table7[[#This Row],[Merged Customer ID]],Table6_20[Merged Customer ID],Table6_20[Date of Birth])</f>
        <v>25011</v>
      </c>
      <c r="M1169" s="30">
        <f>_xlfn.XLOOKUP(Table7[[#This Row],[Merged Customer ID]],Table6_20[Merged Customer ID],Table6_20[charges],"0",0)</f>
        <v>9630.91</v>
      </c>
      <c r="N1169" s="30" t="str">
        <f>_xlfn.XLOOKUP(Table7[[#This Row],[Merged Customer ID]],Table6_20[Merged Customer ID],Table6_20[Hospital tier])</f>
        <v>tier - 3</v>
      </c>
      <c r="O1169" s="30" t="str">
        <f>_xlfn.XLOOKUP(Table7[[#This Row],[Merged Customer ID]],Table6_20[Merged Customer ID],Table6_20[City tier])</f>
        <v>tier - 2</v>
      </c>
      <c r="P1169" s="30" t="str">
        <f>_xlfn.XLOOKUP(Table7[[#This Row],[Merged Customer ID]],Table6_20[Merged Customer ID],Table6_20[State ID])</f>
        <v>R1013</v>
      </c>
      <c r="Q1169" s="36">
        <f>_xlfn.XLOOKUP(Table7[[#This Row],[Merged Customer ID]],Table6_20[Merged Customer ID],Table6_20[Age])</f>
        <v>54.961111111111109</v>
      </c>
    </row>
    <row r="1170" spans="1:17" x14ac:dyDescent="0.35">
      <c r="A1170" s="22" t="s">
        <v>1202</v>
      </c>
      <c r="B1170" s="22" t="str">
        <f>_xlfn.XLOOKUP(Table7[[#This Row],[Merged Customer ID]],Table2_1[Merged Customer ID],Table2_1[First Name])</f>
        <v>Peters</v>
      </c>
      <c r="C1170" s="22">
        <f>_xlfn.XLOOKUP(Table7[[#This Row],[Merged Customer ID]],Table3__3_16[Customer ID],Table3__3_16[BMI])</f>
        <v>32.299999999999997</v>
      </c>
      <c r="D1170" s="22">
        <f>_xlfn.XLOOKUP(Table7[[#This Row],[Merged Customer ID]],Table3__3_16[Customer ID],Table3__3_16[HBA1C])</f>
        <v>4.37</v>
      </c>
      <c r="E1170" s="22" t="str">
        <f>_xlfn.XLOOKUP(Table7[[#This Row],[Merged Customer ID]],Table3__3_16[Customer ID],Table3__3_16[Heart Issues])</f>
        <v>No</v>
      </c>
      <c r="F1170" s="22" t="str">
        <f>_xlfn.XLOOKUP(Table7[[#This Row],[Merged Customer ID]],Table3__3_16[Customer ID],Table3__3_16[Any Transplants])</f>
        <v>No</v>
      </c>
      <c r="G1170" s="22" t="str">
        <f>_xlfn.XLOOKUP(Table7[[#This Row],[Merged Customer ID]],Table3__3_16[Customer ID],Table3__3_16[Cancer history])</f>
        <v>No</v>
      </c>
      <c r="H1170" s="22">
        <f>_xlfn.XLOOKUP(Table7[[#This Row],[Merged Customer ID]],Table3__3_16[Customer ID],Table3__3_16[NumberOfMajorSurgeries])</f>
        <v>2</v>
      </c>
      <c r="I1170" s="22" t="str">
        <f>_xlfn.XLOOKUP(Table7[[#This Row],[Merged Customer ID]],Table3__3_16[Customer ID],Table3__3_16[smoker])</f>
        <v>No</v>
      </c>
      <c r="J1170" s="22" t="str">
        <f>_xlfn.XLOOKUP(Table7[[#This Row],[Merged Customer ID]],Table3__3_16[Customer ID],Table3__3_16[Weight Status])</f>
        <v>Obesity</v>
      </c>
      <c r="K1170" s="22" t="str">
        <f>_xlfn.XLOOKUP(Table7[[#This Row],[Merged Customer ID]],Table3__3_16[Customer ID],Table3__3_16[Sugar Status])</f>
        <v>Normal</v>
      </c>
      <c r="L1170" s="25">
        <f>_xlfn.XLOOKUP(Table7[[#This Row],[Merged Customer ID]],Table6_20[Merged Customer ID],Table6_20[Date of Birth])</f>
        <v>26595</v>
      </c>
      <c r="M1170" s="29">
        <f>_xlfn.XLOOKUP(Table7[[#This Row],[Merged Customer ID]],Table6_20[Merged Customer ID],Table6_20[charges],"0",0)</f>
        <v>9630.4</v>
      </c>
      <c r="N1170" s="29" t="str">
        <f>_xlfn.XLOOKUP(Table7[[#This Row],[Merged Customer ID]],Table6_20[Merged Customer ID],Table6_20[Hospital tier])</f>
        <v>tier - 2</v>
      </c>
      <c r="O1170" s="29" t="str">
        <f>_xlfn.XLOOKUP(Table7[[#This Row],[Merged Customer ID]],Table6_20[Merged Customer ID],Table6_20[City tier])</f>
        <v>tier - 2</v>
      </c>
      <c r="P1170" s="29" t="str">
        <f>_xlfn.XLOOKUP(Table7[[#This Row],[Merged Customer ID]],Table6_20[Merged Customer ID],Table6_20[State ID])</f>
        <v>R1011</v>
      </c>
      <c r="Q1170" s="35">
        <f>_xlfn.XLOOKUP(Table7[[#This Row],[Merged Customer ID]],Table6_20[Merged Customer ID],Table6_20[Age])</f>
        <v>50.625</v>
      </c>
    </row>
    <row r="1171" spans="1:17" x14ac:dyDescent="0.35">
      <c r="A1171" s="23" t="s">
        <v>1201</v>
      </c>
      <c r="B1171" s="23" t="str">
        <f>_xlfn.XLOOKUP(Table7[[#This Row],[Merged Customer ID]],Table2_1[Merged Customer ID],Table2_1[First Name])</f>
        <v>Bower</v>
      </c>
      <c r="C1171" s="23">
        <f>_xlfn.XLOOKUP(Table7[[#This Row],[Merged Customer ID]],Table3__3_16[Customer ID],Table3__3_16[BMI])</f>
        <v>28.61</v>
      </c>
      <c r="D1171" s="23">
        <f>_xlfn.XLOOKUP(Table7[[#This Row],[Merged Customer ID]],Table3__3_16[Customer ID],Table3__3_16[HBA1C])</f>
        <v>5.76</v>
      </c>
      <c r="E1171" s="22" t="str">
        <f>_xlfn.XLOOKUP(Table7[[#This Row],[Merged Customer ID]],Table3__3_16[Customer ID],Table3__3_16[Heart Issues])</f>
        <v>No</v>
      </c>
      <c r="F1171" s="23" t="str">
        <f>_xlfn.XLOOKUP(Table7[[#This Row],[Merged Customer ID]],Table3__3_16[Customer ID],Table3__3_16[Any Transplants])</f>
        <v>No</v>
      </c>
      <c r="G1171" s="23" t="str">
        <f>_xlfn.XLOOKUP(Table7[[#This Row],[Merged Customer ID]],Table3__3_16[Customer ID],Table3__3_16[Cancer history])</f>
        <v>Yes</v>
      </c>
      <c r="H1171" s="23">
        <f>_xlfn.XLOOKUP(Table7[[#This Row],[Merged Customer ID]],Table3__3_16[Customer ID],Table3__3_16[NumberOfMajorSurgeries])</f>
        <v>1</v>
      </c>
      <c r="I1171" s="23" t="str">
        <f>_xlfn.XLOOKUP(Table7[[#This Row],[Merged Customer ID]],Table3__3_16[Customer ID],Table3__3_16[smoker])</f>
        <v>No</v>
      </c>
      <c r="J1171" s="23" t="str">
        <f>_xlfn.XLOOKUP(Table7[[#This Row],[Merged Customer ID]],Table3__3_16[Customer ID],Table3__3_16[Weight Status])</f>
        <v>Overweight</v>
      </c>
      <c r="K1171" s="23" t="str">
        <f>_xlfn.XLOOKUP(Table7[[#This Row],[Merged Customer ID]],Table3__3_16[Customer ID],Table3__3_16[Sugar Status])</f>
        <v>Prediabetes</v>
      </c>
      <c r="L1171" s="26">
        <f>_xlfn.XLOOKUP(Table7[[#This Row],[Merged Customer ID]],Table6_20[Merged Customer ID],Table6_20[Date of Birth])</f>
        <v>29208</v>
      </c>
      <c r="M1171" s="30">
        <f>_xlfn.XLOOKUP(Table7[[#This Row],[Merged Customer ID]],Table6_20[Merged Customer ID],Table6_20[charges],"0",0)</f>
        <v>9630.2999999999993</v>
      </c>
      <c r="N1171" s="30" t="str">
        <f>_xlfn.XLOOKUP(Table7[[#This Row],[Merged Customer ID]],Table6_20[Merged Customer ID],Table6_20[Hospital tier])</f>
        <v>tier - 2</v>
      </c>
      <c r="O1171" s="30" t="str">
        <f>_xlfn.XLOOKUP(Table7[[#This Row],[Merged Customer ID]],Table6_20[Merged Customer ID],Table6_20[City tier])</f>
        <v>tier - 2</v>
      </c>
      <c r="P1171" s="30" t="str">
        <f>_xlfn.XLOOKUP(Table7[[#This Row],[Merged Customer ID]],Table6_20[Merged Customer ID],Table6_20[State ID])</f>
        <v>R1021</v>
      </c>
      <c r="Q1171" s="36">
        <f>_xlfn.XLOOKUP(Table7[[#This Row],[Merged Customer ID]],Table6_20[Merged Customer ID],Table6_20[Age])</f>
        <v>43.469444444444441</v>
      </c>
    </row>
    <row r="1172" spans="1:17" x14ac:dyDescent="0.35">
      <c r="A1172" s="22" t="s">
        <v>1200</v>
      </c>
      <c r="B1172" s="22" t="str">
        <f>_xlfn.XLOOKUP(Table7[[#This Row],[Merged Customer ID]],Table2_1[Merged Customer ID],Table2_1[First Name])</f>
        <v>Chen</v>
      </c>
      <c r="C1172" s="22">
        <f>_xlfn.XLOOKUP(Table7[[#This Row],[Merged Customer ID]],Table3__3_16[Customer ID],Table3__3_16[BMI])</f>
        <v>45.41</v>
      </c>
      <c r="D1172" s="22">
        <f>_xlfn.XLOOKUP(Table7[[#This Row],[Merged Customer ID]],Table3__3_16[Customer ID],Table3__3_16[HBA1C])</f>
        <v>4.96</v>
      </c>
      <c r="E1172" s="22" t="str">
        <f>_xlfn.XLOOKUP(Table7[[#This Row],[Merged Customer ID]],Table3__3_16[Customer ID],Table3__3_16[Heart Issues])</f>
        <v>No</v>
      </c>
      <c r="F1172" s="22" t="str">
        <f>_xlfn.XLOOKUP(Table7[[#This Row],[Merged Customer ID]],Table3__3_16[Customer ID],Table3__3_16[Any Transplants])</f>
        <v>No</v>
      </c>
      <c r="G1172" s="22" t="str">
        <f>_xlfn.XLOOKUP(Table7[[#This Row],[Merged Customer ID]],Table3__3_16[Customer ID],Table3__3_16[Cancer history])</f>
        <v>No</v>
      </c>
      <c r="H1172" s="22">
        <f>_xlfn.XLOOKUP(Table7[[#This Row],[Merged Customer ID]],Table3__3_16[Customer ID],Table3__3_16[NumberOfMajorSurgeries])</f>
        <v>1</v>
      </c>
      <c r="I1172" s="22" t="str">
        <f>_xlfn.XLOOKUP(Table7[[#This Row],[Merged Customer ID]],Table3__3_16[Customer ID],Table3__3_16[smoker])</f>
        <v>No</v>
      </c>
      <c r="J1172" s="22" t="str">
        <f>_xlfn.XLOOKUP(Table7[[#This Row],[Merged Customer ID]],Table3__3_16[Customer ID],Table3__3_16[Weight Status])</f>
        <v>Obesity</v>
      </c>
      <c r="K1172" s="22" t="str">
        <f>_xlfn.XLOOKUP(Table7[[#This Row],[Merged Customer ID]],Table3__3_16[Customer ID],Table3__3_16[Sugar Status])</f>
        <v>Normal</v>
      </c>
      <c r="L1172" s="25">
        <f>_xlfn.XLOOKUP(Table7[[#This Row],[Merged Customer ID]],Table6_20[Merged Customer ID],Table6_20[Date of Birth])</f>
        <v>35969</v>
      </c>
      <c r="M1172" s="29">
        <f>_xlfn.XLOOKUP(Table7[[#This Row],[Merged Customer ID]],Table6_20[Merged Customer ID],Table6_20[charges],"0",0)</f>
        <v>9628.7900000000009</v>
      </c>
      <c r="N1172" s="29" t="str">
        <f>_xlfn.XLOOKUP(Table7[[#This Row],[Merged Customer ID]],Table6_20[Merged Customer ID],Table6_20[Hospital tier])</f>
        <v>tier - 2</v>
      </c>
      <c r="O1172" s="29" t="str">
        <f>_xlfn.XLOOKUP(Table7[[#This Row],[Merged Customer ID]],Table6_20[Merged Customer ID],Table6_20[City tier])</f>
        <v>tier - 2</v>
      </c>
      <c r="P1172" s="29" t="str">
        <f>_xlfn.XLOOKUP(Table7[[#This Row],[Merged Customer ID]],Table6_20[Merged Customer ID],Table6_20[State ID])</f>
        <v>R1026</v>
      </c>
      <c r="Q1172" s="35">
        <f>_xlfn.XLOOKUP(Table7[[#This Row],[Merged Customer ID]],Table6_20[Merged Customer ID],Table6_20[Age])</f>
        <v>24.958333333333332</v>
      </c>
    </row>
    <row r="1173" spans="1:17" x14ac:dyDescent="0.35">
      <c r="A1173" s="23" t="s">
        <v>1199</v>
      </c>
      <c r="B1173" s="23" t="str">
        <f>_xlfn.XLOOKUP(Table7[[#This Row],[Merged Customer ID]],Table2_1[Merged Customer ID],Table2_1[First Name])</f>
        <v>Capriccioso</v>
      </c>
      <c r="C1173" s="23">
        <f>_xlfn.XLOOKUP(Table7[[#This Row],[Merged Customer ID]],Table3__3_16[Customer ID],Table3__3_16[BMI])</f>
        <v>31.2</v>
      </c>
      <c r="D1173" s="23">
        <f>_xlfn.XLOOKUP(Table7[[#This Row],[Merged Customer ID]],Table3__3_16[Customer ID],Table3__3_16[HBA1C])</f>
        <v>11.04</v>
      </c>
      <c r="E1173" s="22" t="str">
        <f>_xlfn.XLOOKUP(Table7[[#This Row],[Merged Customer ID]],Table3__3_16[Customer ID],Table3__3_16[Heart Issues])</f>
        <v>Yes</v>
      </c>
      <c r="F1173" s="23" t="str">
        <f>_xlfn.XLOOKUP(Table7[[#This Row],[Merged Customer ID]],Table3__3_16[Customer ID],Table3__3_16[Any Transplants])</f>
        <v>No</v>
      </c>
      <c r="G1173" s="23" t="str">
        <f>_xlfn.XLOOKUP(Table7[[#This Row],[Merged Customer ID]],Table3__3_16[Customer ID],Table3__3_16[Cancer history])</f>
        <v>No</v>
      </c>
      <c r="H1173" s="23">
        <f>_xlfn.XLOOKUP(Table7[[#This Row],[Merged Customer ID]],Table3__3_16[Customer ID],Table3__3_16[NumberOfMajorSurgeries])</f>
        <v>2</v>
      </c>
      <c r="I1173" s="23" t="str">
        <f>_xlfn.XLOOKUP(Table7[[#This Row],[Merged Customer ID]],Table3__3_16[Customer ID],Table3__3_16[smoker])</f>
        <v>No</v>
      </c>
      <c r="J1173" s="23" t="str">
        <f>_xlfn.XLOOKUP(Table7[[#This Row],[Merged Customer ID]],Table3__3_16[Customer ID],Table3__3_16[Weight Status])</f>
        <v>Obesity</v>
      </c>
      <c r="K1173" s="23" t="str">
        <f>_xlfn.XLOOKUP(Table7[[#This Row],[Merged Customer ID]],Table3__3_16[Customer ID],Table3__3_16[Sugar Status])</f>
        <v>Diabetes</v>
      </c>
      <c r="L1173" s="26">
        <f>_xlfn.XLOOKUP(Table7[[#This Row],[Merged Customer ID]],Table6_20[Merged Customer ID],Table6_20[Date of Birth])</f>
        <v>25918</v>
      </c>
      <c r="M1173" s="30">
        <f>_xlfn.XLOOKUP(Table7[[#This Row],[Merged Customer ID]],Table6_20[Merged Customer ID],Table6_20[charges],"0",0)</f>
        <v>9625.92</v>
      </c>
      <c r="N1173" s="30" t="str">
        <f>_xlfn.XLOOKUP(Table7[[#This Row],[Merged Customer ID]],Table6_20[Merged Customer ID],Table6_20[Hospital tier])</f>
        <v>tier - 2</v>
      </c>
      <c r="O1173" s="30" t="str">
        <f>_xlfn.XLOOKUP(Table7[[#This Row],[Merged Customer ID]],Table6_20[Merged Customer ID],Table6_20[City tier])</f>
        <v>tier - 3</v>
      </c>
      <c r="P1173" s="30" t="str">
        <f>_xlfn.XLOOKUP(Table7[[#This Row],[Merged Customer ID]],Table6_20[Merged Customer ID],Table6_20[State ID])</f>
        <v>R1011</v>
      </c>
      <c r="Q1173" s="36">
        <f>_xlfn.XLOOKUP(Table7[[#This Row],[Merged Customer ID]],Table6_20[Merged Customer ID],Table6_20[Age])</f>
        <v>52.477777777777774</v>
      </c>
    </row>
    <row r="1174" spans="1:17" x14ac:dyDescent="0.35">
      <c r="A1174" s="22" t="s">
        <v>1198</v>
      </c>
      <c r="B1174" s="22" t="str">
        <f>_xlfn.XLOOKUP(Table7[[#This Row],[Merged Customer ID]],Table2_1[Merged Customer ID],Table2_1[First Name])</f>
        <v>Starbuck</v>
      </c>
      <c r="C1174" s="22">
        <f>_xlfn.XLOOKUP(Table7[[#This Row],[Merged Customer ID]],Table3__3_16[Customer ID],Table3__3_16[BMI])</f>
        <v>29.83</v>
      </c>
      <c r="D1174" s="22">
        <f>_xlfn.XLOOKUP(Table7[[#This Row],[Merged Customer ID]],Table3__3_16[Customer ID],Table3__3_16[HBA1C])</f>
        <v>7.81</v>
      </c>
      <c r="E1174" s="22" t="str">
        <f>_xlfn.XLOOKUP(Table7[[#This Row],[Merged Customer ID]],Table3__3_16[Customer ID],Table3__3_16[Heart Issues])</f>
        <v>Yes</v>
      </c>
      <c r="F1174" s="22" t="str">
        <f>_xlfn.XLOOKUP(Table7[[#This Row],[Merged Customer ID]],Table3__3_16[Customer ID],Table3__3_16[Any Transplants])</f>
        <v>No</v>
      </c>
      <c r="G1174" s="22" t="str">
        <f>_xlfn.XLOOKUP(Table7[[#This Row],[Merged Customer ID]],Table3__3_16[Customer ID],Table3__3_16[Cancer history])</f>
        <v>No</v>
      </c>
      <c r="H1174" s="22">
        <f>_xlfn.XLOOKUP(Table7[[#This Row],[Merged Customer ID]],Table3__3_16[Customer ID],Table3__3_16[NumberOfMajorSurgeries])</f>
        <v>1</v>
      </c>
      <c r="I1174" s="22" t="str">
        <f>_xlfn.XLOOKUP(Table7[[#This Row],[Merged Customer ID]],Table3__3_16[Customer ID],Table3__3_16[smoker])</f>
        <v>No</v>
      </c>
      <c r="J1174" s="22" t="str">
        <f>_xlfn.XLOOKUP(Table7[[#This Row],[Merged Customer ID]],Table3__3_16[Customer ID],Table3__3_16[Weight Status])</f>
        <v>Overweight</v>
      </c>
      <c r="K1174" s="22" t="str">
        <f>_xlfn.XLOOKUP(Table7[[#This Row],[Merged Customer ID]],Table3__3_16[Customer ID],Table3__3_16[Sugar Status])</f>
        <v>Diabetes</v>
      </c>
      <c r="L1174" s="25">
        <f>_xlfn.XLOOKUP(Table7[[#This Row],[Merged Customer ID]],Table6_20[Merged Customer ID],Table6_20[Date of Birth])</f>
        <v>27696</v>
      </c>
      <c r="M1174" s="29">
        <f>_xlfn.XLOOKUP(Table7[[#This Row],[Merged Customer ID]],Table6_20[Merged Customer ID],Table6_20[charges],"0",0)</f>
        <v>9620.33</v>
      </c>
      <c r="N1174" s="29" t="str">
        <f>_xlfn.XLOOKUP(Table7[[#This Row],[Merged Customer ID]],Table6_20[Merged Customer ID],Table6_20[Hospital tier])</f>
        <v>tier - 3</v>
      </c>
      <c r="O1174" s="29" t="str">
        <f>_xlfn.XLOOKUP(Table7[[#This Row],[Merged Customer ID]],Table6_20[Merged Customer ID],Table6_20[City tier])</f>
        <v>tier - 3</v>
      </c>
      <c r="P1174" s="29" t="str">
        <f>_xlfn.XLOOKUP(Table7[[#This Row],[Merged Customer ID]],Table6_20[Merged Customer ID],Table6_20[State ID])</f>
        <v>R1012</v>
      </c>
      <c r="Q1174" s="35">
        <f>_xlfn.XLOOKUP(Table7[[#This Row],[Merged Customer ID]],Table6_20[Merged Customer ID],Table6_20[Age])</f>
        <v>47.608333333333334</v>
      </c>
    </row>
    <row r="1175" spans="1:17" x14ac:dyDescent="0.35">
      <c r="A1175" s="23" t="s">
        <v>1197</v>
      </c>
      <c r="B1175" s="23" t="str">
        <f>_xlfn.XLOOKUP(Table7[[#This Row],[Merged Customer ID]],Table2_1[Merged Customer ID],Table2_1[First Name])</f>
        <v>McMahon</v>
      </c>
      <c r="C1175" s="23">
        <f>_xlfn.XLOOKUP(Table7[[#This Row],[Merged Customer ID]],Table3__3_16[Customer ID],Table3__3_16[BMI])</f>
        <v>29.06</v>
      </c>
      <c r="D1175" s="23">
        <f>_xlfn.XLOOKUP(Table7[[#This Row],[Merged Customer ID]],Table3__3_16[Customer ID],Table3__3_16[HBA1C])</f>
        <v>4.55</v>
      </c>
      <c r="E1175" s="22" t="str">
        <f>_xlfn.XLOOKUP(Table7[[#This Row],[Merged Customer ID]],Table3__3_16[Customer ID],Table3__3_16[Heart Issues])</f>
        <v>No</v>
      </c>
      <c r="F1175" s="23" t="str">
        <f>_xlfn.XLOOKUP(Table7[[#This Row],[Merged Customer ID]],Table3__3_16[Customer ID],Table3__3_16[Any Transplants])</f>
        <v>No</v>
      </c>
      <c r="G1175" s="23" t="str">
        <f>_xlfn.XLOOKUP(Table7[[#This Row],[Merged Customer ID]],Table3__3_16[Customer ID],Table3__3_16[Cancer history])</f>
        <v>No</v>
      </c>
      <c r="H1175" s="23">
        <f>_xlfn.XLOOKUP(Table7[[#This Row],[Merged Customer ID]],Table3__3_16[Customer ID],Table3__3_16[NumberOfMajorSurgeries])</f>
        <v>0</v>
      </c>
      <c r="I1175" s="23" t="str">
        <f>_xlfn.XLOOKUP(Table7[[#This Row],[Merged Customer ID]],Table3__3_16[Customer ID],Table3__3_16[smoker])</f>
        <v>No</v>
      </c>
      <c r="J1175" s="23" t="str">
        <f>_xlfn.XLOOKUP(Table7[[#This Row],[Merged Customer ID]],Table3__3_16[Customer ID],Table3__3_16[Weight Status])</f>
        <v>Overweight</v>
      </c>
      <c r="K1175" s="23" t="str">
        <f>_xlfn.XLOOKUP(Table7[[#This Row],[Merged Customer ID]],Table3__3_16[Customer ID],Table3__3_16[Sugar Status])</f>
        <v>Normal</v>
      </c>
      <c r="L1175" s="26">
        <f>_xlfn.XLOOKUP(Table7[[#This Row],[Merged Customer ID]],Table6_20[Merged Customer ID],Table6_20[Date of Birth])</f>
        <v>30192</v>
      </c>
      <c r="M1175" s="30">
        <f>_xlfn.XLOOKUP(Table7[[#This Row],[Merged Customer ID]],Table6_20[Merged Customer ID],Table6_20[charges],"0",0)</f>
        <v>9619.18</v>
      </c>
      <c r="N1175" s="30" t="str">
        <f>_xlfn.XLOOKUP(Table7[[#This Row],[Merged Customer ID]],Table6_20[Merged Customer ID],Table6_20[Hospital tier])</f>
        <v>tier - 2</v>
      </c>
      <c r="O1175" s="30" t="str">
        <f>_xlfn.XLOOKUP(Table7[[#This Row],[Merged Customer ID]],Table6_20[Merged Customer ID],Table6_20[City tier])</f>
        <v>tier - 1</v>
      </c>
      <c r="P1175" s="30" t="str">
        <f>_xlfn.XLOOKUP(Table7[[#This Row],[Merged Customer ID]],Table6_20[Merged Customer ID],Table6_20[State ID])</f>
        <v>R1025</v>
      </c>
      <c r="Q1175" s="36">
        <f>_xlfn.XLOOKUP(Table7[[#This Row],[Merged Customer ID]],Table6_20[Merged Customer ID],Table6_20[Age])</f>
        <v>40.774999999999999</v>
      </c>
    </row>
    <row r="1176" spans="1:17" x14ac:dyDescent="0.35">
      <c r="A1176" s="22" t="s">
        <v>1196</v>
      </c>
      <c r="B1176" s="22" t="str">
        <f>_xlfn.XLOOKUP(Table7[[#This Row],[Merged Customer ID]],Table2_1[Merged Customer ID],Table2_1[First Name])</f>
        <v>Rissell</v>
      </c>
      <c r="C1176" s="22">
        <f>_xlfn.XLOOKUP(Table7[[#This Row],[Merged Customer ID]],Table3__3_16[Customer ID],Table3__3_16[BMI])</f>
        <v>27.454999999999998</v>
      </c>
      <c r="D1176" s="22">
        <f>_xlfn.XLOOKUP(Table7[[#This Row],[Merged Customer ID]],Table3__3_16[Customer ID],Table3__3_16[HBA1C])</f>
        <v>6.13</v>
      </c>
      <c r="E1176" s="22" t="str">
        <f>_xlfn.XLOOKUP(Table7[[#This Row],[Merged Customer ID]],Table3__3_16[Customer ID],Table3__3_16[Heart Issues])</f>
        <v>No</v>
      </c>
      <c r="F1176" s="22" t="str">
        <f>_xlfn.XLOOKUP(Table7[[#This Row],[Merged Customer ID]],Table3__3_16[Customer ID],Table3__3_16[Any Transplants])</f>
        <v>No</v>
      </c>
      <c r="G1176" s="22" t="str">
        <f>_xlfn.XLOOKUP(Table7[[#This Row],[Merged Customer ID]],Table3__3_16[Customer ID],Table3__3_16[Cancer history])</f>
        <v>No</v>
      </c>
      <c r="H1176" s="22">
        <f>_xlfn.XLOOKUP(Table7[[#This Row],[Merged Customer ID]],Table3__3_16[Customer ID],Table3__3_16[NumberOfMajorSurgeries])</f>
        <v>2</v>
      </c>
      <c r="I1176" s="22" t="str">
        <f>_xlfn.XLOOKUP(Table7[[#This Row],[Merged Customer ID]],Table3__3_16[Customer ID],Table3__3_16[smoker])</f>
        <v>No</v>
      </c>
      <c r="J1176" s="22" t="str">
        <f>_xlfn.XLOOKUP(Table7[[#This Row],[Merged Customer ID]],Table3__3_16[Customer ID],Table3__3_16[Weight Status])</f>
        <v>Overweight</v>
      </c>
      <c r="K1176" s="22" t="str">
        <f>_xlfn.XLOOKUP(Table7[[#This Row],[Merged Customer ID]],Table3__3_16[Customer ID],Table3__3_16[Sugar Status])</f>
        <v>Prediabetes</v>
      </c>
      <c r="L1176" s="25">
        <f>_xlfn.XLOOKUP(Table7[[#This Row],[Merged Customer ID]],Table6_20[Merged Customer ID],Table6_20[Date of Birth])</f>
        <v>26660</v>
      </c>
      <c r="M1176" s="29">
        <f>_xlfn.XLOOKUP(Table7[[#This Row],[Merged Customer ID]],Table6_20[Merged Customer ID],Table6_20[charges],"0",0)</f>
        <v>9617.66</v>
      </c>
      <c r="N1176" s="29" t="str">
        <f>_xlfn.XLOOKUP(Table7[[#This Row],[Merged Customer ID]],Table6_20[Merged Customer ID],Table6_20[Hospital tier])</f>
        <v>tier - 3</v>
      </c>
      <c r="O1176" s="29" t="str">
        <f>_xlfn.XLOOKUP(Table7[[#This Row],[Merged Customer ID]],Table6_20[Merged Customer ID],Table6_20[City tier])</f>
        <v>tier - 3</v>
      </c>
      <c r="P1176" s="29" t="str">
        <f>_xlfn.XLOOKUP(Table7[[#This Row],[Merged Customer ID]],Table6_20[Merged Customer ID],Table6_20[State ID])</f>
        <v>R1016</v>
      </c>
      <c r="Q1176" s="35">
        <f>_xlfn.XLOOKUP(Table7[[#This Row],[Merged Customer ID]],Table6_20[Merged Customer ID],Table6_20[Age])</f>
        <v>50.447222222222223</v>
      </c>
    </row>
    <row r="1177" spans="1:17" x14ac:dyDescent="0.35">
      <c r="A1177" s="23" t="s">
        <v>1195</v>
      </c>
      <c r="B1177" s="23" t="str">
        <f>_xlfn.XLOOKUP(Table7[[#This Row],[Merged Customer ID]],Table2_1[Merged Customer ID],Table2_1[First Name])</f>
        <v>Kromroy</v>
      </c>
      <c r="C1177" s="23">
        <f>_xlfn.XLOOKUP(Table7[[#This Row],[Merged Customer ID]],Table3__3_16[Customer ID],Table3__3_16[BMI])</f>
        <v>23.01</v>
      </c>
      <c r="D1177" s="23">
        <f>_xlfn.XLOOKUP(Table7[[#This Row],[Merged Customer ID]],Table3__3_16[Customer ID],Table3__3_16[HBA1C])</f>
        <v>6.04</v>
      </c>
      <c r="E1177" s="22" t="str">
        <f>_xlfn.XLOOKUP(Table7[[#This Row],[Merged Customer ID]],Table3__3_16[Customer ID],Table3__3_16[Heart Issues])</f>
        <v>Yes</v>
      </c>
      <c r="F1177" s="23" t="str">
        <f>_xlfn.XLOOKUP(Table7[[#This Row],[Merged Customer ID]],Table3__3_16[Customer ID],Table3__3_16[Any Transplants])</f>
        <v>No</v>
      </c>
      <c r="G1177" s="23" t="str">
        <f>_xlfn.XLOOKUP(Table7[[#This Row],[Merged Customer ID]],Table3__3_16[Customer ID],Table3__3_16[Cancer history])</f>
        <v>No</v>
      </c>
      <c r="H1177" s="23">
        <f>_xlfn.XLOOKUP(Table7[[#This Row],[Merged Customer ID]],Table3__3_16[Customer ID],Table3__3_16[NumberOfMajorSurgeries])</f>
        <v>1</v>
      </c>
      <c r="I1177" s="23" t="str">
        <f>_xlfn.XLOOKUP(Table7[[#This Row],[Merged Customer ID]],Table3__3_16[Customer ID],Table3__3_16[smoker])</f>
        <v>No</v>
      </c>
      <c r="J1177" s="23" t="str">
        <f>_xlfn.XLOOKUP(Table7[[#This Row],[Merged Customer ID]],Table3__3_16[Customer ID],Table3__3_16[Weight Status])</f>
        <v>Normal Weight</v>
      </c>
      <c r="K1177" s="23" t="str">
        <f>_xlfn.XLOOKUP(Table7[[#This Row],[Merged Customer ID]],Table3__3_16[Customer ID],Table3__3_16[Sugar Status])</f>
        <v>Prediabetes</v>
      </c>
      <c r="L1177" s="26">
        <f>_xlfn.XLOOKUP(Table7[[#This Row],[Merged Customer ID]],Table6_20[Merged Customer ID],Table6_20[Date of Birth])</f>
        <v>23726</v>
      </c>
      <c r="M1177" s="30">
        <f>_xlfn.XLOOKUP(Table7[[#This Row],[Merged Customer ID]],Table6_20[Merged Customer ID],Table6_20[charges],"0",0)</f>
        <v>9597.6299999999992</v>
      </c>
      <c r="N1177" s="30" t="str">
        <f>_xlfn.XLOOKUP(Table7[[#This Row],[Merged Customer ID]],Table6_20[Merged Customer ID],Table6_20[Hospital tier])</f>
        <v>tier - 3</v>
      </c>
      <c r="O1177" s="30" t="str">
        <f>_xlfn.XLOOKUP(Table7[[#This Row],[Merged Customer ID]],Table6_20[Merged Customer ID],Table6_20[City tier])</f>
        <v>tier - 3</v>
      </c>
      <c r="P1177" s="30" t="str">
        <f>_xlfn.XLOOKUP(Table7[[#This Row],[Merged Customer ID]],Table6_20[Merged Customer ID],Table6_20[State ID])</f>
        <v>R1013</v>
      </c>
      <c r="Q1177" s="36">
        <f>_xlfn.XLOOKUP(Table7[[#This Row],[Merged Customer ID]],Table6_20[Merged Customer ID],Table6_20[Age])</f>
        <v>58.480555555555554</v>
      </c>
    </row>
    <row r="1178" spans="1:17" x14ac:dyDescent="0.35">
      <c r="A1178" s="22" t="s">
        <v>1194</v>
      </c>
      <c r="B1178" s="22" t="str">
        <f>_xlfn.XLOOKUP(Table7[[#This Row],[Merged Customer ID]],Table2_1[Merged Customer ID],Table2_1[First Name])</f>
        <v>Manfredi</v>
      </c>
      <c r="C1178" s="22">
        <f>_xlfn.XLOOKUP(Table7[[#This Row],[Merged Customer ID]],Table3__3_16[Customer ID],Table3__3_16[BMI])</f>
        <v>31.39</v>
      </c>
      <c r="D1178" s="22">
        <f>_xlfn.XLOOKUP(Table7[[#This Row],[Merged Customer ID]],Table3__3_16[Customer ID],Table3__3_16[HBA1C])</f>
        <v>8.85</v>
      </c>
      <c r="E1178" s="22" t="str">
        <f>_xlfn.XLOOKUP(Table7[[#This Row],[Merged Customer ID]],Table3__3_16[Customer ID],Table3__3_16[Heart Issues])</f>
        <v>Yes</v>
      </c>
      <c r="F1178" s="22" t="str">
        <f>_xlfn.XLOOKUP(Table7[[#This Row],[Merged Customer ID]],Table3__3_16[Customer ID],Table3__3_16[Any Transplants])</f>
        <v>No</v>
      </c>
      <c r="G1178" s="22" t="str">
        <f>_xlfn.XLOOKUP(Table7[[#This Row],[Merged Customer ID]],Table3__3_16[Customer ID],Table3__3_16[Cancer history])</f>
        <v>No</v>
      </c>
      <c r="H1178" s="22">
        <f>_xlfn.XLOOKUP(Table7[[#This Row],[Merged Customer ID]],Table3__3_16[Customer ID],Table3__3_16[NumberOfMajorSurgeries])</f>
        <v>0</v>
      </c>
      <c r="I1178" s="22" t="str">
        <f>_xlfn.XLOOKUP(Table7[[#This Row],[Merged Customer ID]],Table3__3_16[Customer ID],Table3__3_16[smoker])</f>
        <v>No</v>
      </c>
      <c r="J1178" s="22" t="str">
        <f>_xlfn.XLOOKUP(Table7[[#This Row],[Merged Customer ID]],Table3__3_16[Customer ID],Table3__3_16[Weight Status])</f>
        <v>Obesity</v>
      </c>
      <c r="K1178" s="22" t="str">
        <f>_xlfn.XLOOKUP(Table7[[#This Row],[Merged Customer ID]],Table3__3_16[Customer ID],Table3__3_16[Sugar Status])</f>
        <v>Diabetes</v>
      </c>
      <c r="L1178" s="25">
        <f>_xlfn.XLOOKUP(Table7[[#This Row],[Merged Customer ID]],Table6_20[Merged Customer ID],Table6_20[Date of Birth])</f>
        <v>29877</v>
      </c>
      <c r="M1178" s="29">
        <f>_xlfn.XLOOKUP(Table7[[#This Row],[Merged Customer ID]],Table6_20[Merged Customer ID],Table6_20[charges],"0",0)</f>
        <v>9584.0400000000009</v>
      </c>
      <c r="N1178" s="29" t="str">
        <f>_xlfn.XLOOKUP(Table7[[#This Row],[Merged Customer ID]],Table6_20[Merged Customer ID],Table6_20[Hospital tier])</f>
        <v>tier - 2</v>
      </c>
      <c r="O1178" s="29" t="str">
        <f>_xlfn.XLOOKUP(Table7[[#This Row],[Merged Customer ID]],Table6_20[Merged Customer ID],Table6_20[City tier])</f>
        <v>tier - 1</v>
      </c>
      <c r="P1178" s="29" t="str">
        <f>_xlfn.XLOOKUP(Table7[[#This Row],[Merged Customer ID]],Table6_20[Merged Customer ID],Table6_20[State ID])</f>
        <v>R1021</v>
      </c>
      <c r="Q1178" s="35">
        <f>_xlfn.XLOOKUP(Table7[[#This Row],[Merged Customer ID]],Table6_20[Merged Customer ID],Table6_20[Age])</f>
        <v>41.638888888888886</v>
      </c>
    </row>
    <row r="1179" spans="1:17" x14ac:dyDescent="0.35">
      <c r="A1179" s="23" t="s">
        <v>1193</v>
      </c>
      <c r="B1179" s="23" t="str">
        <f>_xlfn.XLOOKUP(Table7[[#This Row],[Merged Customer ID]],Table2_1[Merged Customer ID],Table2_1[First Name])</f>
        <v>Manwaring</v>
      </c>
      <c r="C1179" s="23">
        <f>_xlfn.XLOOKUP(Table7[[#This Row],[Merged Customer ID]],Table3__3_16[Customer ID],Table3__3_16[BMI])</f>
        <v>34.770000000000003</v>
      </c>
      <c r="D1179" s="23">
        <f>_xlfn.XLOOKUP(Table7[[#This Row],[Merged Customer ID]],Table3__3_16[Customer ID],Table3__3_16[HBA1C])</f>
        <v>10.54</v>
      </c>
      <c r="E1179" s="22" t="str">
        <f>_xlfn.XLOOKUP(Table7[[#This Row],[Merged Customer ID]],Table3__3_16[Customer ID],Table3__3_16[Heart Issues])</f>
        <v>No</v>
      </c>
      <c r="F1179" s="23" t="str">
        <f>_xlfn.XLOOKUP(Table7[[#This Row],[Merged Customer ID]],Table3__3_16[Customer ID],Table3__3_16[Any Transplants])</f>
        <v>No</v>
      </c>
      <c r="G1179" s="23" t="str">
        <f>_xlfn.XLOOKUP(Table7[[#This Row],[Merged Customer ID]],Table3__3_16[Customer ID],Table3__3_16[Cancer history])</f>
        <v>No</v>
      </c>
      <c r="H1179" s="23">
        <f>_xlfn.XLOOKUP(Table7[[#This Row],[Merged Customer ID]],Table3__3_16[Customer ID],Table3__3_16[NumberOfMajorSurgeries])</f>
        <v>2</v>
      </c>
      <c r="I1179" s="23" t="str">
        <f>_xlfn.XLOOKUP(Table7[[#This Row],[Merged Customer ID]],Table3__3_16[Customer ID],Table3__3_16[smoker])</f>
        <v>No</v>
      </c>
      <c r="J1179" s="23" t="str">
        <f>_xlfn.XLOOKUP(Table7[[#This Row],[Merged Customer ID]],Table3__3_16[Customer ID],Table3__3_16[Weight Status])</f>
        <v>Obesity</v>
      </c>
      <c r="K1179" s="23" t="str">
        <f>_xlfn.XLOOKUP(Table7[[#This Row],[Merged Customer ID]],Table3__3_16[Customer ID],Table3__3_16[Sugar Status])</f>
        <v>Diabetes</v>
      </c>
      <c r="L1179" s="26">
        <f>_xlfn.XLOOKUP(Table7[[#This Row],[Merged Customer ID]],Table6_20[Merged Customer ID],Table6_20[Date of Birth])</f>
        <v>26996</v>
      </c>
      <c r="M1179" s="30">
        <f>_xlfn.XLOOKUP(Table7[[#This Row],[Merged Customer ID]],Table6_20[Merged Customer ID],Table6_20[charges],"0",0)</f>
        <v>9583.89</v>
      </c>
      <c r="N1179" s="30" t="str">
        <f>_xlfn.XLOOKUP(Table7[[#This Row],[Merged Customer ID]],Table6_20[Merged Customer ID],Table6_20[Hospital tier])</f>
        <v>tier - 2</v>
      </c>
      <c r="O1179" s="30" t="str">
        <f>_xlfn.XLOOKUP(Table7[[#This Row],[Merged Customer ID]],Table6_20[Merged Customer ID],Table6_20[City tier])</f>
        <v>tier - 3</v>
      </c>
      <c r="P1179" s="30" t="str">
        <f>_xlfn.XLOOKUP(Table7[[#This Row],[Merged Customer ID]],Table6_20[Merged Customer ID],Table6_20[State ID])</f>
        <v>R1012</v>
      </c>
      <c r="Q1179" s="36">
        <f>_xlfn.XLOOKUP(Table7[[#This Row],[Merged Customer ID]],Table6_20[Merged Customer ID],Table6_20[Age])</f>
        <v>49.527777777777779</v>
      </c>
    </row>
    <row r="1180" spans="1:17" x14ac:dyDescent="0.35">
      <c r="A1180" s="22" t="s">
        <v>1192</v>
      </c>
      <c r="B1180" s="22" t="str">
        <f>_xlfn.XLOOKUP(Table7[[#This Row],[Merged Customer ID]],Table2_1[Merged Customer ID],Table2_1[First Name])</f>
        <v>Tomaszewski</v>
      </c>
      <c r="C1180" s="22">
        <f>_xlfn.XLOOKUP(Table7[[#This Row],[Merged Customer ID]],Table3__3_16[Customer ID],Table3__3_16[BMI])</f>
        <v>24.48</v>
      </c>
      <c r="D1180" s="22">
        <f>_xlfn.XLOOKUP(Table7[[#This Row],[Merged Customer ID]],Table3__3_16[Customer ID],Table3__3_16[HBA1C])</f>
        <v>4.37</v>
      </c>
      <c r="E1180" s="22" t="str">
        <f>_xlfn.XLOOKUP(Table7[[#This Row],[Merged Customer ID]],Table3__3_16[Customer ID],Table3__3_16[Heart Issues])</f>
        <v>Yes</v>
      </c>
      <c r="F1180" s="22" t="str">
        <f>_xlfn.XLOOKUP(Table7[[#This Row],[Merged Customer ID]],Table3__3_16[Customer ID],Table3__3_16[Any Transplants])</f>
        <v>No</v>
      </c>
      <c r="G1180" s="22" t="str">
        <f>_xlfn.XLOOKUP(Table7[[#This Row],[Merged Customer ID]],Table3__3_16[Customer ID],Table3__3_16[Cancer history])</f>
        <v>No</v>
      </c>
      <c r="H1180" s="22">
        <f>_xlfn.XLOOKUP(Table7[[#This Row],[Merged Customer ID]],Table3__3_16[Customer ID],Table3__3_16[NumberOfMajorSurgeries])</f>
        <v>2</v>
      </c>
      <c r="I1180" s="22" t="str">
        <f>_xlfn.XLOOKUP(Table7[[#This Row],[Merged Customer ID]],Table3__3_16[Customer ID],Table3__3_16[smoker])</f>
        <v>No</v>
      </c>
      <c r="J1180" s="22" t="str">
        <f>_xlfn.XLOOKUP(Table7[[#This Row],[Merged Customer ID]],Table3__3_16[Customer ID],Table3__3_16[Weight Status])</f>
        <v>Normal Weight</v>
      </c>
      <c r="K1180" s="22" t="str">
        <f>_xlfn.XLOOKUP(Table7[[#This Row],[Merged Customer ID]],Table3__3_16[Customer ID],Table3__3_16[Sugar Status])</f>
        <v>Normal</v>
      </c>
      <c r="L1180" s="25">
        <f>_xlfn.XLOOKUP(Table7[[#This Row],[Merged Customer ID]],Table6_20[Merged Customer ID],Table6_20[Date of Birth])</f>
        <v>24445</v>
      </c>
      <c r="M1180" s="29">
        <f>_xlfn.XLOOKUP(Table7[[#This Row],[Merged Customer ID]],Table6_20[Merged Customer ID],Table6_20[charges],"0",0)</f>
        <v>9582.5400000000009</v>
      </c>
      <c r="N1180" s="29" t="str">
        <f>_xlfn.XLOOKUP(Table7[[#This Row],[Merged Customer ID]],Table6_20[Merged Customer ID],Table6_20[Hospital tier])</f>
        <v>tier - 3</v>
      </c>
      <c r="O1180" s="29" t="str">
        <f>_xlfn.XLOOKUP(Table7[[#This Row],[Merged Customer ID]],Table6_20[Merged Customer ID],Table6_20[City tier])</f>
        <v>tier - 2</v>
      </c>
      <c r="P1180" s="29" t="str">
        <f>_xlfn.XLOOKUP(Table7[[#This Row],[Merged Customer ID]],Table6_20[Merged Customer ID],Table6_20[State ID])</f>
        <v>R1013</v>
      </c>
      <c r="Q1180" s="35">
        <f>_xlfn.XLOOKUP(Table7[[#This Row],[Merged Customer ID]],Table6_20[Merged Customer ID],Table6_20[Age])</f>
        <v>56.511111111111113</v>
      </c>
    </row>
    <row r="1181" spans="1:17" x14ac:dyDescent="0.35">
      <c r="A1181" s="23" t="s">
        <v>1191</v>
      </c>
      <c r="B1181" s="23" t="str">
        <f>_xlfn.XLOOKUP(Table7[[#This Row],[Merged Customer ID]],Table2_1[Merged Customer ID],Table2_1[First Name])</f>
        <v>Gannon</v>
      </c>
      <c r="C1181" s="23">
        <f>_xlfn.XLOOKUP(Table7[[#This Row],[Merged Customer ID]],Table3__3_16[Customer ID],Table3__3_16[BMI])</f>
        <v>22.61</v>
      </c>
      <c r="D1181" s="23">
        <f>_xlfn.XLOOKUP(Table7[[#This Row],[Merged Customer ID]],Table3__3_16[Customer ID],Table3__3_16[HBA1C])</f>
        <v>9.6300000000000008</v>
      </c>
      <c r="E1181" s="22" t="str">
        <f>_xlfn.XLOOKUP(Table7[[#This Row],[Merged Customer ID]],Table3__3_16[Customer ID],Table3__3_16[Heart Issues])</f>
        <v>No</v>
      </c>
      <c r="F1181" s="23" t="str">
        <f>_xlfn.XLOOKUP(Table7[[#This Row],[Merged Customer ID]],Table3__3_16[Customer ID],Table3__3_16[Any Transplants])</f>
        <v>No</v>
      </c>
      <c r="G1181" s="23" t="str">
        <f>_xlfn.XLOOKUP(Table7[[#This Row],[Merged Customer ID]],Table3__3_16[Customer ID],Table3__3_16[Cancer history])</f>
        <v>No</v>
      </c>
      <c r="H1181" s="23">
        <f>_xlfn.XLOOKUP(Table7[[#This Row],[Merged Customer ID]],Table3__3_16[Customer ID],Table3__3_16[NumberOfMajorSurgeries])</f>
        <v>2</v>
      </c>
      <c r="I1181" s="23" t="str">
        <f>_xlfn.XLOOKUP(Table7[[#This Row],[Merged Customer ID]],Table3__3_16[Customer ID],Table3__3_16[smoker])</f>
        <v>No</v>
      </c>
      <c r="J1181" s="23" t="str">
        <f>_xlfn.XLOOKUP(Table7[[#This Row],[Merged Customer ID]],Table3__3_16[Customer ID],Table3__3_16[Weight Status])</f>
        <v>Normal Weight</v>
      </c>
      <c r="K1181" s="23" t="str">
        <f>_xlfn.XLOOKUP(Table7[[#This Row],[Merged Customer ID]],Table3__3_16[Customer ID],Table3__3_16[Sugar Status])</f>
        <v>Diabetes</v>
      </c>
      <c r="L1181" s="26">
        <f>_xlfn.XLOOKUP(Table7[[#This Row],[Merged Customer ID]],Table6_20[Merged Customer ID],Table6_20[Date of Birth])</f>
        <v>26999</v>
      </c>
      <c r="M1181" s="30">
        <f>_xlfn.XLOOKUP(Table7[[#This Row],[Merged Customer ID]],Table6_20[Merged Customer ID],Table6_20[charges],"0",0)</f>
        <v>9566.99</v>
      </c>
      <c r="N1181" s="30" t="str">
        <f>_xlfn.XLOOKUP(Table7[[#This Row],[Merged Customer ID]],Table6_20[Merged Customer ID],Table6_20[Hospital tier])</f>
        <v>tier - 2</v>
      </c>
      <c r="O1181" s="30" t="str">
        <f>_xlfn.XLOOKUP(Table7[[#This Row],[Merged Customer ID]],Table6_20[Merged Customer ID],Table6_20[City tier])</f>
        <v>tier - 1</v>
      </c>
      <c r="P1181" s="30" t="str">
        <f>_xlfn.XLOOKUP(Table7[[#This Row],[Merged Customer ID]],Table6_20[Merged Customer ID],Table6_20[State ID])</f>
        <v>R1012</v>
      </c>
      <c r="Q1181" s="36">
        <f>_xlfn.XLOOKUP(Table7[[#This Row],[Merged Customer ID]],Table6_20[Merged Customer ID],Table6_20[Age])</f>
        <v>49.519444444444446</v>
      </c>
    </row>
    <row r="1182" spans="1:17" x14ac:dyDescent="0.35">
      <c r="A1182" s="22" t="s">
        <v>1190</v>
      </c>
      <c r="B1182" s="22" t="str">
        <f>_xlfn.XLOOKUP(Table7[[#This Row],[Merged Customer ID]],Table2_1[Merged Customer ID],Table2_1[First Name])</f>
        <v>Frye</v>
      </c>
      <c r="C1182" s="22">
        <f>_xlfn.XLOOKUP(Table7[[#This Row],[Merged Customer ID]],Table3__3_16[Customer ID],Table3__3_16[BMI])</f>
        <v>34.299999999999997</v>
      </c>
      <c r="D1182" s="22">
        <f>_xlfn.XLOOKUP(Table7[[#This Row],[Merged Customer ID]],Table3__3_16[Customer ID],Table3__3_16[HBA1C])</f>
        <v>10.37</v>
      </c>
      <c r="E1182" s="22" t="str">
        <f>_xlfn.XLOOKUP(Table7[[#This Row],[Merged Customer ID]],Table3__3_16[Customer ID],Table3__3_16[Heart Issues])</f>
        <v>No</v>
      </c>
      <c r="F1182" s="22" t="str">
        <f>_xlfn.XLOOKUP(Table7[[#This Row],[Merged Customer ID]],Table3__3_16[Customer ID],Table3__3_16[Any Transplants])</f>
        <v>No</v>
      </c>
      <c r="G1182" s="22" t="str">
        <f>_xlfn.XLOOKUP(Table7[[#This Row],[Merged Customer ID]],Table3__3_16[Customer ID],Table3__3_16[Cancer history])</f>
        <v>No</v>
      </c>
      <c r="H1182" s="22">
        <f>_xlfn.XLOOKUP(Table7[[#This Row],[Merged Customer ID]],Table3__3_16[Customer ID],Table3__3_16[NumberOfMajorSurgeries])</f>
        <v>0</v>
      </c>
      <c r="I1182" s="22" t="str">
        <f>_xlfn.XLOOKUP(Table7[[#This Row],[Merged Customer ID]],Table3__3_16[Customer ID],Table3__3_16[smoker])</f>
        <v>No</v>
      </c>
      <c r="J1182" s="22" t="str">
        <f>_xlfn.XLOOKUP(Table7[[#This Row],[Merged Customer ID]],Table3__3_16[Customer ID],Table3__3_16[Weight Status])</f>
        <v>Obesity</v>
      </c>
      <c r="K1182" s="22" t="str">
        <f>_xlfn.XLOOKUP(Table7[[#This Row],[Merged Customer ID]],Table3__3_16[Customer ID],Table3__3_16[Sugar Status])</f>
        <v>Diabetes</v>
      </c>
      <c r="L1182" s="25">
        <f>_xlfn.XLOOKUP(Table7[[#This Row],[Merged Customer ID]],Table6_20[Merged Customer ID],Table6_20[Date of Birth])</f>
        <v>27255</v>
      </c>
      <c r="M1182" s="29">
        <f>_xlfn.XLOOKUP(Table7[[#This Row],[Merged Customer ID]],Table6_20[Merged Customer ID],Table6_20[charges],"0",0)</f>
        <v>9563.0300000000007</v>
      </c>
      <c r="N1182" s="29" t="str">
        <f>_xlfn.XLOOKUP(Table7[[#This Row],[Merged Customer ID]],Table6_20[Merged Customer ID],Table6_20[Hospital tier])</f>
        <v>tier - 3</v>
      </c>
      <c r="O1182" s="29" t="str">
        <f>_xlfn.XLOOKUP(Table7[[#This Row],[Merged Customer ID]],Table6_20[Merged Customer ID],Table6_20[City tier])</f>
        <v>tier - 1</v>
      </c>
      <c r="P1182" s="29" t="str">
        <f>_xlfn.XLOOKUP(Table7[[#This Row],[Merged Customer ID]],Table6_20[Merged Customer ID],Table6_20[State ID])</f>
        <v>R1011</v>
      </c>
      <c r="Q1182" s="35">
        <f>_xlfn.XLOOKUP(Table7[[#This Row],[Merged Customer ID]],Table6_20[Merged Customer ID],Table6_20[Age])</f>
        <v>48.81666666666667</v>
      </c>
    </row>
    <row r="1183" spans="1:17" x14ac:dyDescent="0.35">
      <c r="A1183" s="23" t="s">
        <v>1189</v>
      </c>
      <c r="B1183" s="23" t="str">
        <f>_xlfn.XLOOKUP(Table7[[#This Row],[Merged Customer ID]],Table2_1[Merged Customer ID],Table2_1[First Name])</f>
        <v>Jenkins</v>
      </c>
      <c r="C1183" s="23">
        <f>_xlfn.XLOOKUP(Table7[[#This Row],[Merged Customer ID]],Table3__3_16[Customer ID],Table3__3_16[BMI])</f>
        <v>46.09</v>
      </c>
      <c r="D1183" s="23">
        <f>_xlfn.XLOOKUP(Table7[[#This Row],[Merged Customer ID]],Table3__3_16[Customer ID],Table3__3_16[HBA1C])</f>
        <v>5.44</v>
      </c>
      <c r="E1183" s="22" t="str">
        <f>_xlfn.XLOOKUP(Table7[[#This Row],[Merged Customer ID]],Table3__3_16[Customer ID],Table3__3_16[Heart Issues])</f>
        <v>No</v>
      </c>
      <c r="F1183" s="23" t="str">
        <f>_xlfn.XLOOKUP(Table7[[#This Row],[Merged Customer ID]],Table3__3_16[Customer ID],Table3__3_16[Any Transplants])</f>
        <v>No</v>
      </c>
      <c r="G1183" s="23" t="str">
        <f>_xlfn.XLOOKUP(Table7[[#This Row],[Merged Customer ID]],Table3__3_16[Customer ID],Table3__3_16[Cancer history])</f>
        <v>No</v>
      </c>
      <c r="H1183" s="23">
        <f>_xlfn.XLOOKUP(Table7[[#This Row],[Merged Customer ID]],Table3__3_16[Customer ID],Table3__3_16[NumberOfMajorSurgeries])</f>
        <v>2</v>
      </c>
      <c r="I1183" s="23" t="str">
        <f>_xlfn.XLOOKUP(Table7[[#This Row],[Merged Customer ID]],Table3__3_16[Customer ID],Table3__3_16[smoker])</f>
        <v>No</v>
      </c>
      <c r="J1183" s="23" t="str">
        <f>_xlfn.XLOOKUP(Table7[[#This Row],[Merged Customer ID]],Table3__3_16[Customer ID],Table3__3_16[Weight Status])</f>
        <v>Obesity</v>
      </c>
      <c r="K1183" s="23" t="str">
        <f>_xlfn.XLOOKUP(Table7[[#This Row],[Merged Customer ID]],Table3__3_16[Customer ID],Table3__3_16[Sugar Status])</f>
        <v>Normal</v>
      </c>
      <c r="L1183" s="26">
        <f>_xlfn.XLOOKUP(Table7[[#This Row],[Merged Customer ID]],Table6_20[Merged Customer ID],Table6_20[Date of Birth])</f>
        <v>26564</v>
      </c>
      <c r="M1183" s="30">
        <f>_xlfn.XLOOKUP(Table7[[#This Row],[Merged Customer ID]],Table6_20[Merged Customer ID],Table6_20[charges],"0",0)</f>
        <v>9549.57</v>
      </c>
      <c r="N1183" s="30" t="str">
        <f>_xlfn.XLOOKUP(Table7[[#This Row],[Merged Customer ID]],Table6_20[Merged Customer ID],Table6_20[Hospital tier])</f>
        <v>tier - 2</v>
      </c>
      <c r="O1183" s="30" t="str">
        <f>_xlfn.XLOOKUP(Table7[[#This Row],[Merged Customer ID]],Table6_20[Merged Customer ID],Table6_20[City tier])</f>
        <v>tier - 1</v>
      </c>
      <c r="P1183" s="30" t="str">
        <f>_xlfn.XLOOKUP(Table7[[#This Row],[Merged Customer ID]],Table6_20[Merged Customer ID],Table6_20[State ID])</f>
        <v>R1013</v>
      </c>
      <c r="Q1183" s="36">
        <f>_xlfn.XLOOKUP(Table7[[#This Row],[Merged Customer ID]],Table6_20[Merged Customer ID],Table6_20[Age])</f>
        <v>50.711111111111109</v>
      </c>
    </row>
    <row r="1184" spans="1:17" x14ac:dyDescent="0.35">
      <c r="A1184" s="22" t="s">
        <v>1188</v>
      </c>
      <c r="B1184" s="22" t="str">
        <f>_xlfn.XLOOKUP(Table7[[#This Row],[Merged Customer ID]],Table2_1[Merged Customer ID],Table2_1[First Name])</f>
        <v>Currier</v>
      </c>
      <c r="C1184" s="22">
        <f>_xlfn.XLOOKUP(Table7[[#This Row],[Merged Customer ID]],Table3__3_16[Customer ID],Table3__3_16[BMI])</f>
        <v>44.744999999999997</v>
      </c>
      <c r="D1184" s="22">
        <f>_xlfn.XLOOKUP(Table7[[#This Row],[Merged Customer ID]],Table3__3_16[Customer ID],Table3__3_16[HBA1C])</f>
        <v>5.19</v>
      </c>
      <c r="E1184" s="22" t="str">
        <f>_xlfn.XLOOKUP(Table7[[#This Row],[Merged Customer ID]],Table3__3_16[Customer ID],Table3__3_16[Heart Issues])</f>
        <v>No</v>
      </c>
      <c r="F1184" s="22" t="str">
        <f>_xlfn.XLOOKUP(Table7[[#This Row],[Merged Customer ID]],Table3__3_16[Customer ID],Table3__3_16[Any Transplants])</f>
        <v>No</v>
      </c>
      <c r="G1184" s="22" t="str">
        <f>_xlfn.XLOOKUP(Table7[[#This Row],[Merged Customer ID]],Table3__3_16[Customer ID],Table3__3_16[Cancer history])</f>
        <v>No</v>
      </c>
      <c r="H1184" s="22">
        <f>_xlfn.XLOOKUP(Table7[[#This Row],[Merged Customer ID]],Table3__3_16[Customer ID],Table3__3_16[NumberOfMajorSurgeries])</f>
        <v>2</v>
      </c>
      <c r="I1184" s="22" t="str">
        <f>_xlfn.XLOOKUP(Table7[[#This Row],[Merged Customer ID]],Table3__3_16[Customer ID],Table3__3_16[smoker])</f>
        <v>No</v>
      </c>
      <c r="J1184" s="22" t="str">
        <f>_xlfn.XLOOKUP(Table7[[#This Row],[Merged Customer ID]],Table3__3_16[Customer ID],Table3__3_16[Weight Status])</f>
        <v>Obesity</v>
      </c>
      <c r="K1184" s="22" t="str">
        <f>_xlfn.XLOOKUP(Table7[[#This Row],[Merged Customer ID]],Table3__3_16[Customer ID],Table3__3_16[Sugar Status])</f>
        <v>Normal</v>
      </c>
      <c r="L1184" s="25">
        <f>_xlfn.XLOOKUP(Table7[[#This Row],[Merged Customer ID]],Table6_20[Merged Customer ID],Table6_20[Date of Birth])</f>
        <v>26564</v>
      </c>
      <c r="M1184" s="29">
        <f>_xlfn.XLOOKUP(Table7[[#This Row],[Merged Customer ID]],Table6_20[Merged Customer ID],Table6_20[charges],"0",0)</f>
        <v>9541.7000000000007</v>
      </c>
      <c r="N1184" s="29" t="str">
        <f>_xlfn.XLOOKUP(Table7[[#This Row],[Merged Customer ID]],Table6_20[Merged Customer ID],Table6_20[Hospital tier])</f>
        <v>tier - 2</v>
      </c>
      <c r="O1184" s="29" t="str">
        <f>_xlfn.XLOOKUP(Table7[[#This Row],[Merged Customer ID]],Table6_20[Merged Customer ID],Table6_20[City tier])</f>
        <v>tier - 1</v>
      </c>
      <c r="P1184" s="29" t="str">
        <f>_xlfn.XLOOKUP(Table7[[#This Row],[Merged Customer ID]],Table6_20[Merged Customer ID],Table6_20[State ID])</f>
        <v>R1024</v>
      </c>
      <c r="Q1184" s="35">
        <f>_xlfn.XLOOKUP(Table7[[#This Row],[Merged Customer ID]],Table6_20[Merged Customer ID],Table6_20[Age])</f>
        <v>50.711111111111109</v>
      </c>
    </row>
    <row r="1185" spans="1:17" x14ac:dyDescent="0.35">
      <c r="A1185" s="23" t="s">
        <v>1187</v>
      </c>
      <c r="B1185" s="23" t="str">
        <f>_xlfn.XLOOKUP(Table7[[#This Row],[Merged Customer ID]],Table2_1[Merged Customer ID],Table2_1[First Name])</f>
        <v>Whittendale</v>
      </c>
      <c r="C1185" s="23">
        <f>_xlfn.XLOOKUP(Table7[[#This Row],[Merged Customer ID]],Table3__3_16[Customer ID],Table3__3_16[BMI])</f>
        <v>26.33</v>
      </c>
      <c r="D1185" s="23">
        <f>_xlfn.XLOOKUP(Table7[[#This Row],[Merged Customer ID]],Table3__3_16[Customer ID],Table3__3_16[HBA1C])</f>
        <v>11.8</v>
      </c>
      <c r="E1185" s="22" t="str">
        <f>_xlfn.XLOOKUP(Table7[[#This Row],[Merged Customer ID]],Table3__3_16[Customer ID],Table3__3_16[Heart Issues])</f>
        <v>Yes</v>
      </c>
      <c r="F1185" s="23" t="str">
        <f>_xlfn.XLOOKUP(Table7[[#This Row],[Merged Customer ID]],Table3__3_16[Customer ID],Table3__3_16[Any Transplants])</f>
        <v>No</v>
      </c>
      <c r="G1185" s="23" t="str">
        <f>_xlfn.XLOOKUP(Table7[[#This Row],[Merged Customer ID]],Table3__3_16[Customer ID],Table3__3_16[Cancer history])</f>
        <v>No</v>
      </c>
      <c r="H1185" s="23">
        <f>_xlfn.XLOOKUP(Table7[[#This Row],[Merged Customer ID]],Table3__3_16[Customer ID],Table3__3_16[NumberOfMajorSurgeries])</f>
        <v>1</v>
      </c>
      <c r="I1185" s="23" t="str">
        <f>_xlfn.XLOOKUP(Table7[[#This Row],[Merged Customer ID]],Table3__3_16[Customer ID],Table3__3_16[smoker])</f>
        <v>No</v>
      </c>
      <c r="J1185" s="23" t="str">
        <f>_xlfn.XLOOKUP(Table7[[#This Row],[Merged Customer ID]],Table3__3_16[Customer ID],Table3__3_16[Weight Status])</f>
        <v>Overweight</v>
      </c>
      <c r="K1185" s="23" t="str">
        <f>_xlfn.XLOOKUP(Table7[[#This Row],[Merged Customer ID]],Table3__3_16[Customer ID],Table3__3_16[Sugar Status])</f>
        <v>Diabetes</v>
      </c>
      <c r="L1185" s="26">
        <f>_xlfn.XLOOKUP(Table7[[#This Row],[Merged Customer ID]],Table6_20[Merged Customer ID],Table6_20[Date of Birth])</f>
        <v>27603</v>
      </c>
      <c r="M1185" s="30">
        <f>_xlfn.XLOOKUP(Table7[[#This Row],[Merged Customer ID]],Table6_20[Merged Customer ID],Table6_20[charges],"0",0)</f>
        <v>9540.17</v>
      </c>
      <c r="N1185" s="30" t="str">
        <f>_xlfn.XLOOKUP(Table7[[#This Row],[Merged Customer ID]],Table6_20[Merged Customer ID],Table6_20[Hospital tier])</f>
        <v>tier - 2</v>
      </c>
      <c r="O1185" s="30" t="str">
        <f>_xlfn.XLOOKUP(Table7[[#This Row],[Merged Customer ID]],Table6_20[Merged Customer ID],Table6_20[City tier])</f>
        <v>tier - 2</v>
      </c>
      <c r="P1185" s="30" t="str">
        <f>_xlfn.XLOOKUP(Table7[[#This Row],[Merged Customer ID]],Table6_20[Merged Customer ID],Table6_20[State ID])</f>
        <v>R1024</v>
      </c>
      <c r="Q1185" s="36">
        <f>_xlfn.XLOOKUP(Table7[[#This Row],[Merged Customer ID]],Table6_20[Merged Customer ID],Table6_20[Age])</f>
        <v>47.861111111111114</v>
      </c>
    </row>
    <row r="1186" spans="1:17" x14ac:dyDescent="0.35">
      <c r="A1186" s="22" t="s">
        <v>1186</v>
      </c>
      <c r="B1186" s="22" t="str">
        <f>_xlfn.XLOOKUP(Table7[[#This Row],[Merged Customer ID]],Table2_1[Merged Customer ID],Table2_1[First Name])</f>
        <v>Rixe</v>
      </c>
      <c r="C1186" s="22">
        <f>_xlfn.XLOOKUP(Table7[[#This Row],[Merged Customer ID]],Table3__3_16[Customer ID],Table3__3_16[BMI])</f>
        <v>26.6</v>
      </c>
      <c r="D1186" s="22">
        <f>_xlfn.XLOOKUP(Table7[[#This Row],[Merged Customer ID]],Table3__3_16[Customer ID],Table3__3_16[HBA1C])</f>
        <v>8.3800000000000008</v>
      </c>
      <c r="E1186" s="22" t="str">
        <f>_xlfn.XLOOKUP(Table7[[#This Row],[Merged Customer ID]],Table3__3_16[Customer ID],Table3__3_16[Heart Issues])</f>
        <v>No</v>
      </c>
      <c r="F1186" s="22" t="str">
        <f>_xlfn.XLOOKUP(Table7[[#This Row],[Merged Customer ID]],Table3__3_16[Customer ID],Table3__3_16[Any Transplants])</f>
        <v>No</v>
      </c>
      <c r="G1186" s="22" t="str">
        <f>_xlfn.XLOOKUP(Table7[[#This Row],[Merged Customer ID]],Table3__3_16[Customer ID],Table3__3_16[Cancer history])</f>
        <v>No</v>
      </c>
      <c r="H1186" s="22">
        <f>_xlfn.XLOOKUP(Table7[[#This Row],[Merged Customer ID]],Table3__3_16[Customer ID],Table3__3_16[NumberOfMajorSurgeries])</f>
        <v>2</v>
      </c>
      <c r="I1186" s="22" t="str">
        <f>_xlfn.XLOOKUP(Table7[[#This Row],[Merged Customer ID]],Table3__3_16[Customer ID],Table3__3_16[smoker])</f>
        <v>No</v>
      </c>
      <c r="J1186" s="22" t="str">
        <f>_xlfn.XLOOKUP(Table7[[#This Row],[Merged Customer ID]],Table3__3_16[Customer ID],Table3__3_16[Weight Status])</f>
        <v>Overweight</v>
      </c>
      <c r="K1186" s="22" t="str">
        <f>_xlfn.XLOOKUP(Table7[[#This Row],[Merged Customer ID]],Table3__3_16[Customer ID],Table3__3_16[Sugar Status])</f>
        <v>Diabetes</v>
      </c>
      <c r="L1186" s="25">
        <f>_xlfn.XLOOKUP(Table7[[#This Row],[Merged Customer ID]],Table6_20[Merged Customer ID],Table6_20[Date of Birth])</f>
        <v>27019</v>
      </c>
      <c r="M1186" s="29">
        <f>_xlfn.XLOOKUP(Table7[[#This Row],[Merged Customer ID]],Table6_20[Merged Customer ID],Table6_20[charges],"0",0)</f>
        <v>9538.65</v>
      </c>
      <c r="N1186" s="29" t="str">
        <f>_xlfn.XLOOKUP(Table7[[#This Row],[Merged Customer ID]],Table6_20[Merged Customer ID],Table6_20[Hospital tier])</f>
        <v>tier - 2</v>
      </c>
      <c r="O1186" s="29" t="str">
        <f>_xlfn.XLOOKUP(Table7[[#This Row],[Merged Customer ID]],Table6_20[Merged Customer ID],Table6_20[City tier])</f>
        <v>tier - 3</v>
      </c>
      <c r="P1186" s="29" t="str">
        <f>_xlfn.XLOOKUP(Table7[[#This Row],[Merged Customer ID]],Table6_20[Merged Customer ID],Table6_20[State ID])</f>
        <v>R1021</v>
      </c>
      <c r="Q1186" s="35">
        <f>_xlfn.XLOOKUP(Table7[[#This Row],[Merged Customer ID]],Table6_20[Merged Customer ID],Table6_20[Age])</f>
        <v>49.463888888888889</v>
      </c>
    </row>
    <row r="1187" spans="1:17" x14ac:dyDescent="0.35">
      <c r="A1187" s="23" t="s">
        <v>1185</v>
      </c>
      <c r="B1187" s="23" t="str">
        <f>_xlfn.XLOOKUP(Table7[[#This Row],[Merged Customer ID]],Table2_1[Merged Customer ID],Table2_1[First Name])</f>
        <v>Ballon-Landa</v>
      </c>
      <c r="C1187" s="23">
        <f>_xlfn.XLOOKUP(Table7[[#This Row],[Merged Customer ID]],Table3__3_16[Customer ID],Table3__3_16[BMI])</f>
        <v>27.5</v>
      </c>
      <c r="D1187" s="23">
        <f>_xlfn.XLOOKUP(Table7[[#This Row],[Merged Customer ID]],Table3__3_16[Customer ID],Table3__3_16[HBA1C])</f>
        <v>7.58</v>
      </c>
      <c r="E1187" s="22" t="str">
        <f>_xlfn.XLOOKUP(Table7[[#This Row],[Merged Customer ID]],Table3__3_16[Customer ID],Table3__3_16[Heart Issues])</f>
        <v>No</v>
      </c>
      <c r="F1187" s="23" t="str">
        <f>_xlfn.XLOOKUP(Table7[[#This Row],[Merged Customer ID]],Table3__3_16[Customer ID],Table3__3_16[Any Transplants])</f>
        <v>No</v>
      </c>
      <c r="G1187" s="23" t="str">
        <f>_xlfn.XLOOKUP(Table7[[#This Row],[Merged Customer ID]],Table3__3_16[Customer ID],Table3__3_16[Cancer history])</f>
        <v>No</v>
      </c>
      <c r="H1187" s="23">
        <f>_xlfn.XLOOKUP(Table7[[#This Row],[Merged Customer ID]],Table3__3_16[Customer ID],Table3__3_16[NumberOfMajorSurgeries])</f>
        <v>0</v>
      </c>
      <c r="I1187" s="23" t="str">
        <f>_xlfn.XLOOKUP(Table7[[#This Row],[Merged Customer ID]],Table3__3_16[Customer ID],Table3__3_16[smoker])</f>
        <v>No</v>
      </c>
      <c r="J1187" s="23" t="str">
        <f>_xlfn.XLOOKUP(Table7[[#This Row],[Merged Customer ID]],Table3__3_16[Customer ID],Table3__3_16[Weight Status])</f>
        <v>Overweight</v>
      </c>
      <c r="K1187" s="23" t="str">
        <f>_xlfn.XLOOKUP(Table7[[#This Row],[Merged Customer ID]],Table3__3_16[Customer ID],Table3__3_16[Sugar Status])</f>
        <v>Diabetes</v>
      </c>
      <c r="L1187" s="26">
        <f>_xlfn.XLOOKUP(Table7[[#This Row],[Merged Customer ID]],Table6_20[Merged Customer ID],Table6_20[Date of Birth])</f>
        <v>26266</v>
      </c>
      <c r="M1187" s="30">
        <f>_xlfn.XLOOKUP(Table7[[#This Row],[Merged Customer ID]],Table6_20[Merged Customer ID],Table6_20[charges],"0",0)</f>
        <v>9528.9</v>
      </c>
      <c r="N1187" s="30" t="str">
        <f>_xlfn.XLOOKUP(Table7[[#This Row],[Merged Customer ID]],Table6_20[Merged Customer ID],Table6_20[Hospital tier])</f>
        <v>tier - 2</v>
      </c>
      <c r="O1187" s="30" t="str">
        <f>_xlfn.XLOOKUP(Table7[[#This Row],[Merged Customer ID]],Table6_20[Merged Customer ID],Table6_20[City tier])</f>
        <v>tier - 2</v>
      </c>
      <c r="P1187" s="30" t="str">
        <f>_xlfn.XLOOKUP(Table7[[#This Row],[Merged Customer ID]],Table6_20[Merged Customer ID],Table6_20[State ID])</f>
        <v>R1011</v>
      </c>
      <c r="Q1187" s="36">
        <f>_xlfn.XLOOKUP(Table7[[#This Row],[Merged Customer ID]],Table6_20[Merged Customer ID],Table6_20[Age])</f>
        <v>51.524999999999999</v>
      </c>
    </row>
    <row r="1188" spans="1:17" x14ac:dyDescent="0.35">
      <c r="A1188" s="22" t="s">
        <v>1184</v>
      </c>
      <c r="B1188" s="22" t="str">
        <f>_xlfn.XLOOKUP(Table7[[#This Row],[Merged Customer ID]],Table2_1[Merged Customer ID],Table2_1[First Name])</f>
        <v>Zaferos</v>
      </c>
      <c r="C1188" s="22">
        <f>_xlfn.XLOOKUP(Table7[[#This Row],[Merged Customer ID]],Table3__3_16[Customer ID],Table3__3_16[BMI])</f>
        <v>41.55</v>
      </c>
      <c r="D1188" s="22">
        <f>_xlfn.XLOOKUP(Table7[[#This Row],[Merged Customer ID]],Table3__3_16[Customer ID],Table3__3_16[HBA1C])</f>
        <v>4.6100000000000003</v>
      </c>
      <c r="E1188" s="22" t="str">
        <f>_xlfn.XLOOKUP(Table7[[#This Row],[Merged Customer ID]],Table3__3_16[Customer ID],Table3__3_16[Heart Issues])</f>
        <v>No</v>
      </c>
      <c r="F1188" s="22" t="str">
        <f>_xlfn.XLOOKUP(Table7[[#This Row],[Merged Customer ID]],Table3__3_16[Customer ID],Table3__3_16[Any Transplants])</f>
        <v>No</v>
      </c>
      <c r="G1188" s="22" t="str">
        <f>_xlfn.XLOOKUP(Table7[[#This Row],[Merged Customer ID]],Table3__3_16[Customer ID],Table3__3_16[Cancer history])</f>
        <v>No</v>
      </c>
      <c r="H1188" s="22">
        <f>_xlfn.XLOOKUP(Table7[[#This Row],[Merged Customer ID]],Table3__3_16[Customer ID],Table3__3_16[NumberOfMajorSurgeries])</f>
        <v>1</v>
      </c>
      <c r="I1188" s="22" t="str">
        <f>_xlfn.XLOOKUP(Table7[[#This Row],[Merged Customer ID]],Table3__3_16[Customer ID],Table3__3_16[smoker])</f>
        <v>No</v>
      </c>
      <c r="J1188" s="22" t="str">
        <f>_xlfn.XLOOKUP(Table7[[#This Row],[Merged Customer ID]],Table3__3_16[Customer ID],Table3__3_16[Weight Status])</f>
        <v>Obesity</v>
      </c>
      <c r="K1188" s="22" t="str">
        <f>_xlfn.XLOOKUP(Table7[[#This Row],[Merged Customer ID]],Table3__3_16[Customer ID],Table3__3_16[Sugar Status])</f>
        <v>Normal</v>
      </c>
      <c r="L1188" s="25">
        <f>_xlfn.XLOOKUP(Table7[[#This Row],[Merged Customer ID]],Table6_20[Merged Customer ID],Table6_20[Date of Birth])</f>
        <v>33838</v>
      </c>
      <c r="M1188" s="29">
        <f>_xlfn.XLOOKUP(Table7[[#This Row],[Merged Customer ID]],Table6_20[Merged Customer ID],Table6_20[charges],"0",0)</f>
        <v>9507.68</v>
      </c>
      <c r="N1188" s="29" t="str">
        <f>_xlfn.XLOOKUP(Table7[[#This Row],[Merged Customer ID]],Table6_20[Merged Customer ID],Table6_20[Hospital tier])</f>
        <v>tier - 2</v>
      </c>
      <c r="O1188" s="29" t="str">
        <f>_xlfn.XLOOKUP(Table7[[#This Row],[Merged Customer ID]],Table6_20[Merged Customer ID],Table6_20[City tier])</f>
        <v>tier - 1</v>
      </c>
      <c r="P1188" s="29" t="str">
        <f>_xlfn.XLOOKUP(Table7[[#This Row],[Merged Customer ID]],Table6_20[Merged Customer ID],Table6_20[State ID])</f>
        <v>R1012</v>
      </c>
      <c r="Q1188" s="35">
        <f>_xlfn.XLOOKUP(Table7[[#This Row],[Merged Customer ID]],Table6_20[Merged Customer ID],Table6_20[Age])</f>
        <v>30.794444444444444</v>
      </c>
    </row>
    <row r="1189" spans="1:17" x14ac:dyDescent="0.35">
      <c r="A1189" s="23" t="s">
        <v>1183</v>
      </c>
      <c r="B1189" s="23" t="str">
        <f>_xlfn.XLOOKUP(Table7[[#This Row],[Merged Customer ID]],Table2_1[Merged Customer ID],Table2_1[First Name])</f>
        <v>Jackson</v>
      </c>
      <c r="C1189" s="23">
        <f>_xlfn.XLOOKUP(Table7[[#This Row],[Merged Customer ID]],Table3__3_16[Customer ID],Table3__3_16[BMI])</f>
        <v>41.47</v>
      </c>
      <c r="D1189" s="23">
        <f>_xlfn.XLOOKUP(Table7[[#This Row],[Merged Customer ID]],Table3__3_16[Customer ID],Table3__3_16[HBA1C])</f>
        <v>4.7</v>
      </c>
      <c r="E1189" s="22" t="str">
        <f>_xlfn.XLOOKUP(Table7[[#This Row],[Merged Customer ID]],Table3__3_16[Customer ID],Table3__3_16[Heart Issues])</f>
        <v>Yes</v>
      </c>
      <c r="F1189" s="23" t="str">
        <f>_xlfn.XLOOKUP(Table7[[#This Row],[Merged Customer ID]],Table3__3_16[Customer ID],Table3__3_16[Any Transplants])</f>
        <v>No</v>
      </c>
      <c r="G1189" s="23" t="str">
        <f>_xlfn.XLOOKUP(Table7[[#This Row],[Merged Customer ID]],Table3__3_16[Customer ID],Table3__3_16[Cancer history])</f>
        <v>Yes</v>
      </c>
      <c r="H1189" s="23">
        <f>_xlfn.XLOOKUP(Table7[[#This Row],[Merged Customer ID]],Table3__3_16[Customer ID],Table3__3_16[NumberOfMajorSurgeries])</f>
        <v>1</v>
      </c>
      <c r="I1189" s="23" t="str">
        <f>_xlfn.XLOOKUP(Table7[[#This Row],[Merged Customer ID]],Table3__3_16[Customer ID],Table3__3_16[smoker])</f>
        <v>No</v>
      </c>
      <c r="J1189" s="23" t="str">
        <f>_xlfn.XLOOKUP(Table7[[#This Row],[Merged Customer ID]],Table3__3_16[Customer ID],Table3__3_16[Weight Status])</f>
        <v>Obesity</v>
      </c>
      <c r="K1189" s="23" t="str">
        <f>_xlfn.XLOOKUP(Table7[[#This Row],[Merged Customer ID]],Table3__3_16[Customer ID],Table3__3_16[Sugar Status])</f>
        <v>Normal</v>
      </c>
      <c r="L1189" s="26">
        <f>_xlfn.XLOOKUP(Table7[[#This Row],[Merged Customer ID]],Table6_20[Merged Customer ID],Table6_20[Date of Birth])</f>
        <v>25439</v>
      </c>
      <c r="M1189" s="30">
        <f>_xlfn.XLOOKUP(Table7[[#This Row],[Merged Customer ID]],Table6_20[Merged Customer ID],Table6_20[charges],"0",0)</f>
        <v>9504.31</v>
      </c>
      <c r="N1189" s="30" t="str">
        <f>_xlfn.XLOOKUP(Table7[[#This Row],[Merged Customer ID]],Table6_20[Merged Customer ID],Table6_20[Hospital tier])</f>
        <v>tier - 3</v>
      </c>
      <c r="O1189" s="30" t="str">
        <f>_xlfn.XLOOKUP(Table7[[#This Row],[Merged Customer ID]],Table6_20[Merged Customer ID],Table6_20[City tier])</f>
        <v>tier - 2</v>
      </c>
      <c r="P1189" s="30" t="str">
        <f>_xlfn.XLOOKUP(Table7[[#This Row],[Merged Customer ID]],Table6_20[Merged Customer ID],Table6_20[State ID])</f>
        <v>R1013</v>
      </c>
      <c r="Q1189" s="36">
        <f>_xlfn.XLOOKUP(Table7[[#This Row],[Merged Customer ID]],Table6_20[Merged Customer ID],Table6_20[Age])</f>
        <v>53.788888888888891</v>
      </c>
    </row>
    <row r="1190" spans="1:17" x14ac:dyDescent="0.35">
      <c r="A1190" s="22" t="s">
        <v>1182</v>
      </c>
      <c r="B1190" s="22" t="str">
        <f>_xlfn.XLOOKUP(Table7[[#This Row],[Merged Customer ID]],Table2_1[Merged Customer ID],Table2_1[First Name])</f>
        <v>Evans Marke</v>
      </c>
      <c r="C1190" s="22">
        <f>_xlfn.XLOOKUP(Table7[[#This Row],[Merged Customer ID]],Table3__3_16[Customer ID],Table3__3_16[BMI])</f>
        <v>24.795000000000002</v>
      </c>
      <c r="D1190" s="22">
        <f>_xlfn.XLOOKUP(Table7[[#This Row],[Merged Customer ID]],Table3__3_16[Customer ID],Table3__3_16[HBA1C])</f>
        <v>6.05</v>
      </c>
      <c r="E1190" s="22" t="str">
        <f>_xlfn.XLOOKUP(Table7[[#This Row],[Merged Customer ID]],Table3__3_16[Customer ID],Table3__3_16[Heart Issues])</f>
        <v>Yes</v>
      </c>
      <c r="F1190" s="22" t="str">
        <f>_xlfn.XLOOKUP(Table7[[#This Row],[Merged Customer ID]],Table3__3_16[Customer ID],Table3__3_16[Any Transplants])</f>
        <v>No</v>
      </c>
      <c r="G1190" s="22" t="str">
        <f>_xlfn.XLOOKUP(Table7[[#This Row],[Merged Customer ID]],Table3__3_16[Customer ID],Table3__3_16[Cancer history])</f>
        <v>No</v>
      </c>
      <c r="H1190" s="22">
        <f>_xlfn.XLOOKUP(Table7[[#This Row],[Merged Customer ID]],Table3__3_16[Customer ID],Table3__3_16[NumberOfMajorSurgeries])</f>
        <v>0</v>
      </c>
      <c r="I1190" s="22" t="str">
        <f>_xlfn.XLOOKUP(Table7[[#This Row],[Merged Customer ID]],Table3__3_16[Customer ID],Table3__3_16[smoker])</f>
        <v>No</v>
      </c>
      <c r="J1190" s="22" t="str">
        <f>_xlfn.XLOOKUP(Table7[[#This Row],[Merged Customer ID]],Table3__3_16[Customer ID],Table3__3_16[Weight Status])</f>
        <v>Normal Weight</v>
      </c>
      <c r="K1190" s="22" t="str">
        <f>_xlfn.XLOOKUP(Table7[[#This Row],[Merged Customer ID]],Table3__3_16[Customer ID],Table3__3_16[Sugar Status])</f>
        <v>Prediabetes</v>
      </c>
      <c r="L1190" s="25">
        <f>_xlfn.XLOOKUP(Table7[[#This Row],[Merged Customer ID]],Table6_20[Merged Customer ID],Table6_20[Date of Birth])</f>
        <v>28092</v>
      </c>
      <c r="M1190" s="29">
        <f>_xlfn.XLOOKUP(Table7[[#This Row],[Merged Customer ID]],Table6_20[Merged Customer ID],Table6_20[charges],"0",0)</f>
        <v>9500.57</v>
      </c>
      <c r="N1190" s="29" t="str">
        <f>_xlfn.XLOOKUP(Table7[[#This Row],[Merged Customer ID]],Table6_20[Merged Customer ID],Table6_20[Hospital tier])</f>
        <v>tier - 2</v>
      </c>
      <c r="O1190" s="29" t="str">
        <f>_xlfn.XLOOKUP(Table7[[#This Row],[Merged Customer ID]],Table6_20[Merged Customer ID],Table6_20[City tier])</f>
        <v>tier - 3</v>
      </c>
      <c r="P1190" s="29" t="str">
        <f>_xlfn.XLOOKUP(Table7[[#This Row],[Merged Customer ID]],Table6_20[Merged Customer ID],Table6_20[State ID])</f>
        <v>R1017</v>
      </c>
      <c r="Q1190" s="35">
        <f>_xlfn.XLOOKUP(Table7[[#This Row],[Merged Customer ID]],Table6_20[Merged Customer ID],Table6_20[Age])</f>
        <v>46.527777777777779</v>
      </c>
    </row>
    <row r="1191" spans="1:17" x14ac:dyDescent="0.35">
      <c r="A1191" s="23" t="s">
        <v>1181</v>
      </c>
      <c r="B1191" s="23" t="str">
        <f>_xlfn.XLOOKUP(Table7[[#This Row],[Merged Customer ID]],Table2_1[Merged Customer ID],Table2_1[First Name])</f>
        <v>Samland</v>
      </c>
      <c r="C1191" s="23">
        <f>_xlfn.XLOOKUP(Table7[[#This Row],[Merged Customer ID]],Table3__3_16[Customer ID],Table3__3_16[BMI])</f>
        <v>29.48</v>
      </c>
      <c r="D1191" s="23">
        <f>_xlfn.XLOOKUP(Table7[[#This Row],[Merged Customer ID]],Table3__3_16[Customer ID],Table3__3_16[HBA1C])</f>
        <v>5.63</v>
      </c>
      <c r="E1191" s="22" t="str">
        <f>_xlfn.XLOOKUP(Table7[[#This Row],[Merged Customer ID]],Table3__3_16[Customer ID],Table3__3_16[Heart Issues])</f>
        <v>Yes</v>
      </c>
      <c r="F1191" s="23" t="str">
        <f>_xlfn.XLOOKUP(Table7[[#This Row],[Merged Customer ID]],Table3__3_16[Customer ID],Table3__3_16[Any Transplants])</f>
        <v>No</v>
      </c>
      <c r="G1191" s="23" t="str">
        <f>_xlfn.XLOOKUP(Table7[[#This Row],[Merged Customer ID]],Table3__3_16[Customer ID],Table3__3_16[Cancer history])</f>
        <v>Yes</v>
      </c>
      <c r="H1191" s="23">
        <f>_xlfn.XLOOKUP(Table7[[#This Row],[Merged Customer ID]],Table3__3_16[Customer ID],Table3__3_16[NumberOfMajorSurgeries])</f>
        <v>1</v>
      </c>
      <c r="I1191" s="23" t="str">
        <f>_xlfn.XLOOKUP(Table7[[#This Row],[Merged Customer ID]],Table3__3_16[Customer ID],Table3__3_16[smoker])</f>
        <v>No</v>
      </c>
      <c r="J1191" s="23" t="str">
        <f>_xlfn.XLOOKUP(Table7[[#This Row],[Merged Customer ID]],Table3__3_16[Customer ID],Table3__3_16[Weight Status])</f>
        <v>Overweight</v>
      </c>
      <c r="K1191" s="23" t="str">
        <f>_xlfn.XLOOKUP(Table7[[#This Row],[Merged Customer ID]],Table3__3_16[Customer ID],Table3__3_16[Sugar Status])</f>
        <v>Normal</v>
      </c>
      <c r="L1191" s="26">
        <f>_xlfn.XLOOKUP(Table7[[#This Row],[Merged Customer ID]],Table6_20[Merged Customer ID],Table6_20[Date of Birth])</f>
        <v>25358</v>
      </c>
      <c r="M1191" s="30">
        <f>_xlfn.XLOOKUP(Table7[[#This Row],[Merged Customer ID]],Table6_20[Merged Customer ID],Table6_20[charges],"0",0)</f>
        <v>9487.64</v>
      </c>
      <c r="N1191" s="30" t="str">
        <f>_xlfn.XLOOKUP(Table7[[#This Row],[Merged Customer ID]],Table6_20[Merged Customer ID],Table6_20[Hospital tier])</f>
        <v>tier - 2</v>
      </c>
      <c r="O1191" s="30" t="str">
        <f>_xlfn.XLOOKUP(Table7[[#This Row],[Merged Customer ID]],Table6_20[Merged Customer ID],Table6_20[City tier])</f>
        <v>tier - 2</v>
      </c>
      <c r="P1191" s="30" t="str">
        <f>_xlfn.XLOOKUP(Table7[[#This Row],[Merged Customer ID]],Table6_20[Merged Customer ID],Table6_20[State ID])</f>
        <v>R1013</v>
      </c>
      <c r="Q1191" s="36">
        <f>_xlfn.XLOOKUP(Table7[[#This Row],[Merged Customer ID]],Table6_20[Merged Customer ID],Table6_20[Age])</f>
        <v>54.011111111111113</v>
      </c>
    </row>
    <row r="1192" spans="1:17" x14ac:dyDescent="0.35">
      <c r="A1192" s="22" t="s">
        <v>1180</v>
      </c>
      <c r="B1192" s="22" t="str">
        <f>_xlfn.XLOOKUP(Table7[[#This Row],[Merged Customer ID]],Table2_1[Merged Customer ID],Table2_1[First Name])</f>
        <v>Shapiro</v>
      </c>
      <c r="C1192" s="22">
        <f>_xlfn.XLOOKUP(Table7[[#This Row],[Merged Customer ID]],Table3__3_16[Customer ID],Table3__3_16[BMI])</f>
        <v>28.09</v>
      </c>
      <c r="D1192" s="22">
        <f>_xlfn.XLOOKUP(Table7[[#This Row],[Merged Customer ID]],Table3__3_16[Customer ID],Table3__3_16[HBA1C])</f>
        <v>6.06</v>
      </c>
      <c r="E1192" s="22" t="str">
        <f>_xlfn.XLOOKUP(Table7[[#This Row],[Merged Customer ID]],Table3__3_16[Customer ID],Table3__3_16[Heart Issues])</f>
        <v>No</v>
      </c>
      <c r="F1192" s="22" t="str">
        <f>_xlfn.XLOOKUP(Table7[[#This Row],[Merged Customer ID]],Table3__3_16[Customer ID],Table3__3_16[Any Transplants])</f>
        <v>No</v>
      </c>
      <c r="G1192" s="22" t="str">
        <f>_xlfn.XLOOKUP(Table7[[#This Row],[Merged Customer ID]],Table3__3_16[Customer ID],Table3__3_16[Cancer history])</f>
        <v>Yes</v>
      </c>
      <c r="H1192" s="22">
        <f>_xlfn.XLOOKUP(Table7[[#This Row],[Merged Customer ID]],Table3__3_16[Customer ID],Table3__3_16[NumberOfMajorSurgeries])</f>
        <v>1</v>
      </c>
      <c r="I1192" s="22" t="str">
        <f>_xlfn.XLOOKUP(Table7[[#This Row],[Merged Customer ID]],Table3__3_16[Customer ID],Table3__3_16[smoker])</f>
        <v>No</v>
      </c>
      <c r="J1192" s="22" t="str">
        <f>_xlfn.XLOOKUP(Table7[[#This Row],[Merged Customer ID]],Table3__3_16[Customer ID],Table3__3_16[Weight Status])</f>
        <v>Overweight</v>
      </c>
      <c r="K1192" s="22" t="str">
        <f>_xlfn.XLOOKUP(Table7[[#This Row],[Merged Customer ID]],Table3__3_16[Customer ID],Table3__3_16[Sugar Status])</f>
        <v>Prediabetes</v>
      </c>
      <c r="L1192" s="25">
        <f>_xlfn.XLOOKUP(Table7[[#This Row],[Merged Customer ID]],Table6_20[Merged Customer ID],Table6_20[Date of Birth])</f>
        <v>29053</v>
      </c>
      <c r="M1192" s="29">
        <f>_xlfn.XLOOKUP(Table7[[#This Row],[Merged Customer ID]],Table6_20[Merged Customer ID],Table6_20[charges],"0",0)</f>
        <v>9453.92</v>
      </c>
      <c r="N1192" s="29" t="str">
        <f>_xlfn.XLOOKUP(Table7[[#This Row],[Merged Customer ID]],Table6_20[Merged Customer ID],Table6_20[Hospital tier])</f>
        <v>tier - 2</v>
      </c>
      <c r="O1192" s="29" t="str">
        <f>_xlfn.XLOOKUP(Table7[[#This Row],[Merged Customer ID]],Table6_20[Merged Customer ID],Table6_20[City tier])</f>
        <v>tier - 2</v>
      </c>
      <c r="P1192" s="29" t="str">
        <f>_xlfn.XLOOKUP(Table7[[#This Row],[Merged Customer ID]],Table6_20[Merged Customer ID],Table6_20[State ID])</f>
        <v>R1021</v>
      </c>
      <c r="Q1192" s="35">
        <f>_xlfn.XLOOKUP(Table7[[#This Row],[Merged Customer ID]],Table6_20[Merged Customer ID],Table6_20[Age])</f>
        <v>43.891666666666666</v>
      </c>
    </row>
    <row r="1193" spans="1:17" x14ac:dyDescent="0.35">
      <c r="A1193" s="23" t="s">
        <v>1179</v>
      </c>
      <c r="B1193" s="23" t="str">
        <f>_xlfn.XLOOKUP(Table7[[#This Row],[Merged Customer ID]],Table2_1[Merged Customer ID],Table2_1[First Name])</f>
        <v>Snitzer</v>
      </c>
      <c r="C1193" s="23">
        <f>_xlfn.XLOOKUP(Table7[[#This Row],[Merged Customer ID]],Table3__3_16[Customer ID],Table3__3_16[BMI])</f>
        <v>32.729999999999997</v>
      </c>
      <c r="D1193" s="23">
        <f>_xlfn.XLOOKUP(Table7[[#This Row],[Merged Customer ID]],Table3__3_16[Customer ID],Table3__3_16[HBA1C])</f>
        <v>5.19</v>
      </c>
      <c r="E1193" s="22" t="str">
        <f>_xlfn.XLOOKUP(Table7[[#This Row],[Merged Customer ID]],Table3__3_16[Customer ID],Table3__3_16[Heart Issues])</f>
        <v>No</v>
      </c>
      <c r="F1193" s="23" t="str">
        <f>_xlfn.XLOOKUP(Table7[[#This Row],[Merged Customer ID]],Table3__3_16[Customer ID],Table3__3_16[Any Transplants])</f>
        <v>No</v>
      </c>
      <c r="G1193" s="23" t="str">
        <f>_xlfn.XLOOKUP(Table7[[#This Row],[Merged Customer ID]],Table3__3_16[Customer ID],Table3__3_16[Cancer history])</f>
        <v>No</v>
      </c>
      <c r="H1193" s="23">
        <f>_xlfn.XLOOKUP(Table7[[#This Row],[Merged Customer ID]],Table3__3_16[Customer ID],Table3__3_16[NumberOfMajorSurgeries])</f>
        <v>1</v>
      </c>
      <c r="I1193" s="23" t="str">
        <f>_xlfn.XLOOKUP(Table7[[#This Row],[Merged Customer ID]],Table3__3_16[Customer ID],Table3__3_16[smoker])</f>
        <v>No</v>
      </c>
      <c r="J1193" s="23" t="str">
        <f>_xlfn.XLOOKUP(Table7[[#This Row],[Merged Customer ID]],Table3__3_16[Customer ID],Table3__3_16[Weight Status])</f>
        <v>Obesity</v>
      </c>
      <c r="K1193" s="23" t="str">
        <f>_xlfn.XLOOKUP(Table7[[#This Row],[Merged Customer ID]],Table3__3_16[Customer ID],Table3__3_16[Sugar Status])</f>
        <v>Normal</v>
      </c>
      <c r="L1193" s="26">
        <f>_xlfn.XLOOKUP(Table7[[#This Row],[Merged Customer ID]],Table6_20[Merged Customer ID],Table6_20[Date of Birth])</f>
        <v>32095</v>
      </c>
      <c r="M1193" s="30">
        <f>_xlfn.XLOOKUP(Table7[[#This Row],[Merged Customer ID]],Table6_20[Merged Customer ID],Table6_20[charges],"0",0)</f>
        <v>9448.42</v>
      </c>
      <c r="N1193" s="30" t="str">
        <f>_xlfn.XLOOKUP(Table7[[#This Row],[Merged Customer ID]],Table6_20[Merged Customer ID],Table6_20[Hospital tier])</f>
        <v>tier - 2</v>
      </c>
      <c r="O1193" s="30" t="str">
        <f>_xlfn.XLOOKUP(Table7[[#This Row],[Merged Customer ID]],Table6_20[Merged Customer ID],Table6_20[City tier])</f>
        <v>tier - 3</v>
      </c>
      <c r="P1193" s="30" t="str">
        <f>_xlfn.XLOOKUP(Table7[[#This Row],[Merged Customer ID]],Table6_20[Merged Customer ID],Table6_20[State ID])</f>
        <v>R1021</v>
      </c>
      <c r="Q1193" s="36">
        <f>_xlfn.XLOOKUP(Table7[[#This Row],[Merged Customer ID]],Table6_20[Merged Customer ID],Table6_20[Age])</f>
        <v>35.56666666666667</v>
      </c>
    </row>
    <row r="1194" spans="1:17" x14ac:dyDescent="0.35">
      <c r="A1194" s="22" t="s">
        <v>1178</v>
      </c>
      <c r="B1194" s="22" t="str">
        <f>_xlfn.XLOOKUP(Table7[[#This Row],[Merged Customer ID]],Table2_1[Merged Customer ID],Table2_1[First Name])</f>
        <v>Herra Arroyo</v>
      </c>
      <c r="C1194" s="22">
        <f>_xlfn.XLOOKUP(Table7[[#This Row],[Merged Customer ID]],Table3__3_16[Customer ID],Table3__3_16[BMI])</f>
        <v>27.36</v>
      </c>
      <c r="D1194" s="22">
        <f>_xlfn.XLOOKUP(Table7[[#This Row],[Merged Customer ID]],Table3__3_16[Customer ID],Table3__3_16[HBA1C])</f>
        <v>8.9600000000000009</v>
      </c>
      <c r="E1194" s="22" t="str">
        <f>_xlfn.XLOOKUP(Table7[[#This Row],[Merged Customer ID]],Table3__3_16[Customer ID],Table3__3_16[Heart Issues])</f>
        <v>No</v>
      </c>
      <c r="F1194" s="22" t="str">
        <f>_xlfn.XLOOKUP(Table7[[#This Row],[Merged Customer ID]],Table3__3_16[Customer ID],Table3__3_16[Any Transplants])</f>
        <v>No</v>
      </c>
      <c r="G1194" s="22" t="str">
        <f>_xlfn.XLOOKUP(Table7[[#This Row],[Merged Customer ID]],Table3__3_16[Customer ID],Table3__3_16[Cancer history])</f>
        <v>No</v>
      </c>
      <c r="H1194" s="22">
        <f>_xlfn.XLOOKUP(Table7[[#This Row],[Merged Customer ID]],Table3__3_16[Customer ID],Table3__3_16[NumberOfMajorSurgeries])</f>
        <v>0</v>
      </c>
      <c r="I1194" s="22" t="str">
        <f>_xlfn.XLOOKUP(Table7[[#This Row],[Merged Customer ID]],Table3__3_16[Customer ID],Table3__3_16[smoker])</f>
        <v>No</v>
      </c>
      <c r="J1194" s="22" t="str">
        <f>_xlfn.XLOOKUP(Table7[[#This Row],[Merged Customer ID]],Table3__3_16[Customer ID],Table3__3_16[Weight Status])</f>
        <v>Overweight</v>
      </c>
      <c r="K1194" s="22" t="str">
        <f>_xlfn.XLOOKUP(Table7[[#This Row],[Merged Customer ID]],Table3__3_16[Customer ID],Table3__3_16[Sugar Status])</f>
        <v>Diabetes</v>
      </c>
      <c r="L1194" s="25">
        <f>_xlfn.XLOOKUP(Table7[[#This Row],[Merged Customer ID]],Table6_20[Merged Customer ID],Table6_20[Date of Birth])</f>
        <v>27188</v>
      </c>
      <c r="M1194" s="29">
        <f>_xlfn.XLOOKUP(Table7[[#This Row],[Merged Customer ID]],Table6_20[Merged Customer ID],Table6_20[charges],"0",0)</f>
        <v>9447.3799999999992</v>
      </c>
      <c r="N1194" s="29" t="str">
        <f>_xlfn.XLOOKUP(Table7[[#This Row],[Merged Customer ID]],Table6_20[Merged Customer ID],Table6_20[Hospital tier])</f>
        <v>tier - 2</v>
      </c>
      <c r="O1194" s="29" t="str">
        <f>_xlfn.XLOOKUP(Table7[[#This Row],[Merged Customer ID]],Table6_20[Merged Customer ID],Table6_20[City tier])</f>
        <v>tier - 3</v>
      </c>
      <c r="P1194" s="29" t="str">
        <f>_xlfn.XLOOKUP(Table7[[#This Row],[Merged Customer ID]],Table6_20[Merged Customer ID],Table6_20[State ID])</f>
        <v>R1024</v>
      </c>
      <c r="Q1194" s="35">
        <f>_xlfn.XLOOKUP(Table7[[#This Row],[Merged Customer ID]],Table6_20[Merged Customer ID],Table6_20[Age])</f>
        <v>49</v>
      </c>
    </row>
    <row r="1195" spans="1:17" x14ac:dyDescent="0.35">
      <c r="A1195" s="23" t="s">
        <v>1177</v>
      </c>
      <c r="B1195" s="23" t="str">
        <f>_xlfn.XLOOKUP(Table7[[#This Row],[Merged Customer ID]],Table2_1[Merged Customer ID],Table2_1[First Name])</f>
        <v>Watters</v>
      </c>
      <c r="C1195" s="23">
        <f>_xlfn.XLOOKUP(Table7[[#This Row],[Merged Customer ID]],Table3__3_16[Customer ID],Table3__3_16[BMI])</f>
        <v>27.265000000000001</v>
      </c>
      <c r="D1195" s="23">
        <f>_xlfn.XLOOKUP(Table7[[#This Row],[Merged Customer ID]],Table3__3_16[Customer ID],Table3__3_16[HBA1C])</f>
        <v>11.39</v>
      </c>
      <c r="E1195" s="22" t="str">
        <f>_xlfn.XLOOKUP(Table7[[#This Row],[Merged Customer ID]],Table3__3_16[Customer ID],Table3__3_16[Heart Issues])</f>
        <v>No</v>
      </c>
      <c r="F1195" s="23" t="str">
        <f>_xlfn.XLOOKUP(Table7[[#This Row],[Merged Customer ID]],Table3__3_16[Customer ID],Table3__3_16[Any Transplants])</f>
        <v>No</v>
      </c>
      <c r="G1195" s="23" t="str">
        <f>_xlfn.XLOOKUP(Table7[[#This Row],[Merged Customer ID]],Table3__3_16[Customer ID],Table3__3_16[Cancer history])</f>
        <v>No</v>
      </c>
      <c r="H1195" s="23">
        <f>_xlfn.XLOOKUP(Table7[[#This Row],[Merged Customer ID]],Table3__3_16[Customer ID],Table3__3_16[NumberOfMajorSurgeries])</f>
        <v>0</v>
      </c>
      <c r="I1195" s="23" t="str">
        <f>_xlfn.XLOOKUP(Table7[[#This Row],[Merged Customer ID]],Table3__3_16[Customer ID],Table3__3_16[smoker])</f>
        <v>No</v>
      </c>
      <c r="J1195" s="23" t="str">
        <f>_xlfn.XLOOKUP(Table7[[#This Row],[Merged Customer ID]],Table3__3_16[Customer ID],Table3__3_16[Weight Status])</f>
        <v>Overweight</v>
      </c>
      <c r="K1195" s="23" t="str">
        <f>_xlfn.XLOOKUP(Table7[[#This Row],[Merged Customer ID]],Table3__3_16[Customer ID],Table3__3_16[Sugar Status])</f>
        <v>Diabetes</v>
      </c>
      <c r="L1195" s="26">
        <f>_xlfn.XLOOKUP(Table7[[#This Row],[Merged Customer ID]],Table6_20[Merged Customer ID],Table6_20[Date of Birth])</f>
        <v>27360</v>
      </c>
      <c r="M1195" s="30">
        <f>_xlfn.XLOOKUP(Table7[[#This Row],[Merged Customer ID]],Table6_20[Merged Customer ID],Table6_20[charges],"0",0)</f>
        <v>9447.25</v>
      </c>
      <c r="N1195" s="30" t="str">
        <f>_xlfn.XLOOKUP(Table7[[#This Row],[Merged Customer ID]],Table6_20[Merged Customer ID],Table6_20[Hospital tier])</f>
        <v>tier - 2</v>
      </c>
      <c r="O1195" s="30" t="str">
        <f>_xlfn.XLOOKUP(Table7[[#This Row],[Merged Customer ID]],Table6_20[Merged Customer ID],Table6_20[City tier])</f>
        <v>tier - 1</v>
      </c>
      <c r="P1195" s="30" t="str">
        <f>_xlfn.XLOOKUP(Table7[[#This Row],[Merged Customer ID]],Table6_20[Merged Customer ID],Table6_20[State ID])</f>
        <v>R1024</v>
      </c>
      <c r="Q1195" s="36">
        <f>_xlfn.XLOOKUP(Table7[[#This Row],[Merged Customer ID]],Table6_20[Merged Customer ID],Table6_20[Age])</f>
        <v>48.530555555555559</v>
      </c>
    </row>
    <row r="1196" spans="1:17" x14ac:dyDescent="0.35">
      <c r="A1196" s="22" t="s">
        <v>1176</v>
      </c>
      <c r="B1196" s="22" t="str">
        <f>_xlfn.XLOOKUP(Table7[[#This Row],[Merged Customer ID]],Table2_1[Merged Customer ID],Table2_1[First Name])</f>
        <v>Steele-Belkin</v>
      </c>
      <c r="C1196" s="22">
        <f>_xlfn.XLOOKUP(Table7[[#This Row],[Merged Customer ID]],Table3__3_16[Customer ID],Table3__3_16[BMI])</f>
        <v>48.07</v>
      </c>
      <c r="D1196" s="22">
        <f>_xlfn.XLOOKUP(Table7[[#This Row],[Merged Customer ID]],Table3__3_16[Customer ID],Table3__3_16[HBA1C])</f>
        <v>4.0599999999999996</v>
      </c>
      <c r="E1196" s="22" t="str">
        <f>_xlfn.XLOOKUP(Table7[[#This Row],[Merged Customer ID]],Table3__3_16[Customer ID],Table3__3_16[Heart Issues])</f>
        <v>Yes</v>
      </c>
      <c r="F1196" s="22" t="str">
        <f>_xlfn.XLOOKUP(Table7[[#This Row],[Merged Customer ID]],Table3__3_16[Customer ID],Table3__3_16[Any Transplants])</f>
        <v>No</v>
      </c>
      <c r="G1196" s="22" t="str">
        <f>_xlfn.XLOOKUP(Table7[[#This Row],[Merged Customer ID]],Table3__3_16[Customer ID],Table3__3_16[Cancer history])</f>
        <v>No</v>
      </c>
      <c r="H1196" s="22">
        <f>_xlfn.XLOOKUP(Table7[[#This Row],[Merged Customer ID]],Table3__3_16[Customer ID],Table3__3_16[NumberOfMajorSurgeries])</f>
        <v>0</v>
      </c>
      <c r="I1196" s="22" t="str">
        <f>_xlfn.XLOOKUP(Table7[[#This Row],[Merged Customer ID]],Table3__3_16[Customer ID],Table3__3_16[smoker])</f>
        <v>No</v>
      </c>
      <c r="J1196" s="22" t="str">
        <f>_xlfn.XLOOKUP(Table7[[#This Row],[Merged Customer ID]],Table3__3_16[Customer ID],Table3__3_16[Weight Status])</f>
        <v>Obesity</v>
      </c>
      <c r="K1196" s="22" t="str">
        <f>_xlfn.XLOOKUP(Table7[[#This Row],[Merged Customer ID]],Table3__3_16[Customer ID],Table3__3_16[Sugar Status])</f>
        <v>Normal</v>
      </c>
      <c r="L1196" s="25">
        <f>_xlfn.XLOOKUP(Table7[[#This Row],[Merged Customer ID]],Table6_20[Merged Customer ID],Table6_20[Date of Birth])</f>
        <v>28067</v>
      </c>
      <c r="M1196" s="29">
        <f>_xlfn.XLOOKUP(Table7[[#This Row],[Merged Customer ID]],Table6_20[Merged Customer ID],Table6_20[charges],"0",0)</f>
        <v>9432.93</v>
      </c>
      <c r="N1196" s="29" t="str">
        <f>_xlfn.XLOOKUP(Table7[[#This Row],[Merged Customer ID]],Table6_20[Merged Customer ID],Table6_20[Hospital tier])</f>
        <v>tier - 2</v>
      </c>
      <c r="O1196" s="29" t="str">
        <f>_xlfn.XLOOKUP(Table7[[#This Row],[Merged Customer ID]],Table6_20[Merged Customer ID],Table6_20[City tier])</f>
        <v>tier - 1</v>
      </c>
      <c r="P1196" s="29" t="str">
        <f>_xlfn.XLOOKUP(Table7[[#This Row],[Merged Customer ID]],Table6_20[Merged Customer ID],Table6_20[State ID])</f>
        <v>R1024</v>
      </c>
      <c r="Q1196" s="35">
        <f>_xlfn.XLOOKUP(Table7[[#This Row],[Merged Customer ID]],Table6_20[Merged Customer ID],Table6_20[Age])</f>
        <v>46.597222222222221</v>
      </c>
    </row>
    <row r="1197" spans="1:17" x14ac:dyDescent="0.35">
      <c r="A1197" s="23" t="s">
        <v>1175</v>
      </c>
      <c r="B1197" s="23" t="str">
        <f>_xlfn.XLOOKUP(Table7[[#This Row],[Merged Customer ID]],Table2_1[Merged Customer ID],Table2_1[First Name])</f>
        <v>Christensen</v>
      </c>
      <c r="C1197" s="23">
        <f>_xlfn.XLOOKUP(Table7[[#This Row],[Merged Customer ID]],Table3__3_16[Customer ID],Table3__3_16[BMI])</f>
        <v>30.8</v>
      </c>
      <c r="D1197" s="23">
        <f>_xlfn.XLOOKUP(Table7[[#This Row],[Merged Customer ID]],Table3__3_16[Customer ID],Table3__3_16[HBA1C])</f>
        <v>5.23</v>
      </c>
      <c r="E1197" s="22" t="str">
        <f>_xlfn.XLOOKUP(Table7[[#This Row],[Merged Customer ID]],Table3__3_16[Customer ID],Table3__3_16[Heart Issues])</f>
        <v>Yes</v>
      </c>
      <c r="F1197" s="23" t="str">
        <f>_xlfn.XLOOKUP(Table7[[#This Row],[Merged Customer ID]],Table3__3_16[Customer ID],Table3__3_16[Any Transplants])</f>
        <v>No</v>
      </c>
      <c r="G1197" s="23" t="str">
        <f>_xlfn.XLOOKUP(Table7[[#This Row],[Merged Customer ID]],Table3__3_16[Customer ID],Table3__3_16[Cancer history])</f>
        <v>No</v>
      </c>
      <c r="H1197" s="23">
        <f>_xlfn.XLOOKUP(Table7[[#This Row],[Merged Customer ID]],Table3__3_16[Customer ID],Table3__3_16[NumberOfMajorSurgeries])</f>
        <v>0</v>
      </c>
      <c r="I1197" s="23" t="str">
        <f>_xlfn.XLOOKUP(Table7[[#This Row],[Merged Customer ID]],Table3__3_16[Customer ID],Table3__3_16[smoker])</f>
        <v>No</v>
      </c>
      <c r="J1197" s="23" t="str">
        <f>_xlfn.XLOOKUP(Table7[[#This Row],[Merged Customer ID]],Table3__3_16[Customer ID],Table3__3_16[Weight Status])</f>
        <v>Obesity</v>
      </c>
      <c r="K1197" s="23" t="str">
        <f>_xlfn.XLOOKUP(Table7[[#This Row],[Merged Customer ID]],Table3__3_16[Customer ID],Table3__3_16[Sugar Status])</f>
        <v>Normal</v>
      </c>
      <c r="L1197" s="26">
        <f>_xlfn.XLOOKUP(Table7[[#This Row],[Merged Customer ID]],Table6_20[Merged Customer ID],Table6_20[Date of Birth])</f>
        <v>28063</v>
      </c>
      <c r="M1197" s="30">
        <f>_xlfn.XLOOKUP(Table7[[#This Row],[Merged Customer ID]],Table6_20[Merged Customer ID],Table6_20[charges],"0",0)</f>
        <v>9414.92</v>
      </c>
      <c r="N1197" s="30" t="str">
        <f>_xlfn.XLOOKUP(Table7[[#This Row],[Merged Customer ID]],Table6_20[Merged Customer ID],Table6_20[Hospital tier])</f>
        <v>tier - 2</v>
      </c>
      <c r="O1197" s="30" t="str">
        <f>_xlfn.XLOOKUP(Table7[[#This Row],[Merged Customer ID]],Table6_20[Merged Customer ID],Table6_20[City tier])</f>
        <v>tier - 2</v>
      </c>
      <c r="P1197" s="30" t="str">
        <f>_xlfn.XLOOKUP(Table7[[#This Row],[Merged Customer ID]],Table6_20[Merged Customer ID],Table6_20[State ID])</f>
        <v>R1011</v>
      </c>
      <c r="Q1197" s="36">
        <f>_xlfn.XLOOKUP(Table7[[#This Row],[Merged Customer ID]],Table6_20[Merged Customer ID],Table6_20[Age])</f>
        <v>46.605555555555554</v>
      </c>
    </row>
    <row r="1198" spans="1:17" x14ac:dyDescent="0.35">
      <c r="A1198" s="22" t="s">
        <v>1174</v>
      </c>
      <c r="B1198" s="22" t="str">
        <f>_xlfn.XLOOKUP(Table7[[#This Row],[Merged Customer ID]],Table2_1[Merged Customer ID],Table2_1[First Name])</f>
        <v>Hodge</v>
      </c>
      <c r="C1198" s="22">
        <f>_xlfn.XLOOKUP(Table7[[#This Row],[Merged Customer ID]],Table3__3_16[Customer ID],Table3__3_16[BMI])</f>
        <v>32.299999999999997</v>
      </c>
      <c r="D1198" s="22">
        <f>_xlfn.XLOOKUP(Table7[[#This Row],[Merged Customer ID]],Table3__3_16[Customer ID],Table3__3_16[HBA1C])</f>
        <v>5.05</v>
      </c>
      <c r="E1198" s="22" t="str">
        <f>_xlfn.XLOOKUP(Table7[[#This Row],[Merged Customer ID]],Table3__3_16[Customer ID],Table3__3_16[Heart Issues])</f>
        <v>Yes</v>
      </c>
      <c r="F1198" s="22" t="str">
        <f>_xlfn.XLOOKUP(Table7[[#This Row],[Merged Customer ID]],Table3__3_16[Customer ID],Table3__3_16[Any Transplants])</f>
        <v>No</v>
      </c>
      <c r="G1198" s="22" t="str">
        <f>_xlfn.XLOOKUP(Table7[[#This Row],[Merged Customer ID]],Table3__3_16[Customer ID],Table3__3_16[Cancer history])</f>
        <v>No</v>
      </c>
      <c r="H1198" s="22">
        <f>_xlfn.XLOOKUP(Table7[[#This Row],[Merged Customer ID]],Table3__3_16[Customer ID],Table3__3_16[NumberOfMajorSurgeries])</f>
        <v>0</v>
      </c>
      <c r="I1198" s="22" t="str">
        <f>_xlfn.XLOOKUP(Table7[[#This Row],[Merged Customer ID]],Table3__3_16[Customer ID],Table3__3_16[smoker])</f>
        <v>No</v>
      </c>
      <c r="J1198" s="22" t="str">
        <f>_xlfn.XLOOKUP(Table7[[#This Row],[Merged Customer ID]],Table3__3_16[Customer ID],Table3__3_16[Weight Status])</f>
        <v>Obesity</v>
      </c>
      <c r="K1198" s="22" t="str">
        <f>_xlfn.XLOOKUP(Table7[[#This Row],[Merged Customer ID]],Table3__3_16[Customer ID],Table3__3_16[Sugar Status])</f>
        <v>Normal</v>
      </c>
      <c r="L1198" s="25">
        <f>_xlfn.XLOOKUP(Table7[[#This Row],[Merged Customer ID]],Table6_20[Merged Customer ID],Table6_20[Date of Birth])</f>
        <v>28050</v>
      </c>
      <c r="M1198" s="29">
        <f>_xlfn.XLOOKUP(Table7[[#This Row],[Merged Customer ID]],Table6_20[Merged Customer ID],Table6_20[charges],"0",0)</f>
        <v>9411.01</v>
      </c>
      <c r="N1198" s="29" t="str">
        <f>_xlfn.XLOOKUP(Table7[[#This Row],[Merged Customer ID]],Table6_20[Merged Customer ID],Table6_20[Hospital tier])</f>
        <v>tier - 2</v>
      </c>
      <c r="O1198" s="29" t="str">
        <f>_xlfn.XLOOKUP(Table7[[#This Row],[Merged Customer ID]],Table6_20[Merged Customer ID],Table6_20[City tier])</f>
        <v>tier - 3</v>
      </c>
      <c r="P1198" s="29" t="str">
        <f>_xlfn.XLOOKUP(Table7[[#This Row],[Merged Customer ID]],Table6_20[Merged Customer ID],Table6_20[State ID])</f>
        <v>R1024</v>
      </c>
      <c r="Q1198" s="35">
        <f>_xlfn.XLOOKUP(Table7[[#This Row],[Merged Customer ID]],Table6_20[Merged Customer ID],Table6_20[Age])</f>
        <v>46.641666666666666</v>
      </c>
    </row>
    <row r="1199" spans="1:17" x14ac:dyDescent="0.35">
      <c r="A1199" s="23" t="s">
        <v>1173</v>
      </c>
      <c r="B1199" s="23" t="str">
        <f>_xlfn.XLOOKUP(Table7[[#This Row],[Merged Customer ID]],Table2_1[Merged Customer ID],Table2_1[First Name])</f>
        <v>Rusterholz</v>
      </c>
      <c r="C1199" s="23">
        <f>_xlfn.XLOOKUP(Table7[[#This Row],[Merged Customer ID]],Table3__3_16[Customer ID],Table3__3_16[BMI])</f>
        <v>39.700000000000003</v>
      </c>
      <c r="D1199" s="23">
        <f>_xlfn.XLOOKUP(Table7[[#This Row],[Merged Customer ID]],Table3__3_16[Customer ID],Table3__3_16[HBA1C])</f>
        <v>7.34</v>
      </c>
      <c r="E1199" s="22" t="str">
        <f>_xlfn.XLOOKUP(Table7[[#This Row],[Merged Customer ID]],Table3__3_16[Customer ID],Table3__3_16[Heart Issues])</f>
        <v>No</v>
      </c>
      <c r="F1199" s="23" t="str">
        <f>_xlfn.XLOOKUP(Table7[[#This Row],[Merged Customer ID]],Table3__3_16[Customer ID],Table3__3_16[Any Transplants])</f>
        <v>No</v>
      </c>
      <c r="G1199" s="23" t="str">
        <f>_xlfn.XLOOKUP(Table7[[#This Row],[Merged Customer ID]],Table3__3_16[Customer ID],Table3__3_16[Cancer history])</f>
        <v>No</v>
      </c>
      <c r="H1199" s="23">
        <f>_xlfn.XLOOKUP(Table7[[#This Row],[Merged Customer ID]],Table3__3_16[Customer ID],Table3__3_16[NumberOfMajorSurgeries])</f>
        <v>0</v>
      </c>
      <c r="I1199" s="23" t="str">
        <f>_xlfn.XLOOKUP(Table7[[#This Row],[Merged Customer ID]],Table3__3_16[Customer ID],Table3__3_16[smoker])</f>
        <v>No</v>
      </c>
      <c r="J1199" s="23" t="str">
        <f>_xlfn.XLOOKUP(Table7[[#This Row],[Merged Customer ID]],Table3__3_16[Customer ID],Table3__3_16[Weight Status])</f>
        <v>Obesity</v>
      </c>
      <c r="K1199" s="23" t="str">
        <f>_xlfn.XLOOKUP(Table7[[#This Row],[Merged Customer ID]],Table3__3_16[Customer ID],Table3__3_16[Sugar Status])</f>
        <v>Diabetes</v>
      </c>
      <c r="L1199" s="26">
        <f>_xlfn.XLOOKUP(Table7[[#This Row],[Merged Customer ID]],Table6_20[Merged Customer ID],Table6_20[Date of Birth])</f>
        <v>26226</v>
      </c>
      <c r="M1199" s="30">
        <f>_xlfn.XLOOKUP(Table7[[#This Row],[Merged Customer ID]],Table6_20[Merged Customer ID],Table6_20[charges],"0",0)</f>
        <v>9391.35</v>
      </c>
      <c r="N1199" s="30" t="str">
        <f>_xlfn.XLOOKUP(Table7[[#This Row],[Merged Customer ID]],Table6_20[Merged Customer ID],Table6_20[Hospital tier])</f>
        <v>tier - 3</v>
      </c>
      <c r="O1199" s="30" t="str">
        <f>_xlfn.XLOOKUP(Table7[[#This Row],[Merged Customer ID]],Table6_20[Merged Customer ID],Table6_20[City tier])</f>
        <v>tier - 3</v>
      </c>
      <c r="P1199" s="30" t="str">
        <f>_xlfn.XLOOKUP(Table7[[#This Row],[Merged Customer ID]],Table6_20[Merged Customer ID],Table6_20[State ID])</f>
        <v>R1011</v>
      </c>
      <c r="Q1199" s="36">
        <f>_xlfn.XLOOKUP(Table7[[#This Row],[Merged Customer ID]],Table6_20[Merged Customer ID],Table6_20[Age])</f>
        <v>51.633333333333333</v>
      </c>
    </row>
    <row r="1200" spans="1:17" x14ac:dyDescent="0.35">
      <c r="A1200" s="22" t="s">
        <v>1172</v>
      </c>
      <c r="B1200" s="22" t="str">
        <f>_xlfn.XLOOKUP(Table7[[#This Row],[Merged Customer ID]],Table2_1[Merged Customer ID],Table2_1[First Name])</f>
        <v>Lafrance</v>
      </c>
      <c r="C1200" s="22">
        <f>_xlfn.XLOOKUP(Table7[[#This Row],[Merged Customer ID]],Table3__3_16[Customer ID],Table3__3_16[BMI])</f>
        <v>35.97</v>
      </c>
      <c r="D1200" s="22">
        <f>_xlfn.XLOOKUP(Table7[[#This Row],[Merged Customer ID]],Table3__3_16[Customer ID],Table3__3_16[HBA1C])</f>
        <v>8.1300000000000008</v>
      </c>
      <c r="E1200" s="22" t="str">
        <f>_xlfn.XLOOKUP(Table7[[#This Row],[Merged Customer ID]],Table3__3_16[Customer ID],Table3__3_16[Heart Issues])</f>
        <v>No</v>
      </c>
      <c r="F1200" s="22" t="str">
        <f>_xlfn.XLOOKUP(Table7[[#This Row],[Merged Customer ID]],Table3__3_16[Customer ID],Table3__3_16[Any Transplants])</f>
        <v>No</v>
      </c>
      <c r="G1200" s="22" t="str">
        <f>_xlfn.XLOOKUP(Table7[[#This Row],[Merged Customer ID]],Table3__3_16[Customer ID],Table3__3_16[Cancer history])</f>
        <v>No</v>
      </c>
      <c r="H1200" s="22">
        <f>_xlfn.XLOOKUP(Table7[[#This Row],[Merged Customer ID]],Table3__3_16[Customer ID],Table3__3_16[NumberOfMajorSurgeries])</f>
        <v>0</v>
      </c>
      <c r="I1200" s="22" t="str">
        <f>_xlfn.XLOOKUP(Table7[[#This Row],[Merged Customer ID]],Table3__3_16[Customer ID],Table3__3_16[smoker])</f>
        <v>No</v>
      </c>
      <c r="J1200" s="22" t="str">
        <f>_xlfn.XLOOKUP(Table7[[#This Row],[Merged Customer ID]],Table3__3_16[Customer ID],Table3__3_16[Weight Status])</f>
        <v>Obesity</v>
      </c>
      <c r="K1200" s="22" t="str">
        <f>_xlfn.XLOOKUP(Table7[[#This Row],[Merged Customer ID]],Table3__3_16[Customer ID],Table3__3_16[Sugar Status])</f>
        <v>Diabetes</v>
      </c>
      <c r="L1200" s="25">
        <f>_xlfn.XLOOKUP(Table7[[#This Row],[Merged Customer ID]],Table6_20[Merged Customer ID],Table6_20[Date of Birth])</f>
        <v>26296</v>
      </c>
      <c r="M1200" s="29">
        <f>_xlfn.XLOOKUP(Table7[[#This Row],[Merged Customer ID]],Table6_20[Merged Customer ID],Table6_20[charges],"0",0)</f>
        <v>9386.16</v>
      </c>
      <c r="N1200" s="29" t="str">
        <f>_xlfn.XLOOKUP(Table7[[#This Row],[Merged Customer ID]],Table6_20[Merged Customer ID],Table6_20[Hospital tier])</f>
        <v>tier - 3</v>
      </c>
      <c r="O1200" s="29" t="str">
        <f>_xlfn.XLOOKUP(Table7[[#This Row],[Merged Customer ID]],Table6_20[Merged Customer ID],Table6_20[City tier])</f>
        <v>tier - 2</v>
      </c>
      <c r="P1200" s="29" t="str">
        <f>_xlfn.XLOOKUP(Table7[[#This Row],[Merged Customer ID]],Table6_20[Merged Customer ID],Table6_20[State ID])</f>
        <v>R1013</v>
      </c>
      <c r="Q1200" s="35">
        <f>_xlfn.XLOOKUP(Table7[[#This Row],[Merged Customer ID]],Table6_20[Merged Customer ID],Table6_20[Age])</f>
        <v>51.44166666666667</v>
      </c>
    </row>
    <row r="1201" spans="1:17" x14ac:dyDescent="0.35">
      <c r="A1201" s="23" t="s">
        <v>1171</v>
      </c>
      <c r="B1201" s="23" t="str">
        <f>_xlfn.XLOOKUP(Table7[[#This Row],[Merged Customer ID]],Table2_1[Merged Customer ID],Table2_1[First Name])</f>
        <v>Hallis</v>
      </c>
      <c r="C1201" s="23">
        <f>_xlfn.XLOOKUP(Table7[[#This Row],[Merged Customer ID]],Table3__3_16[Customer ID],Table3__3_16[BMI])</f>
        <v>25.86</v>
      </c>
      <c r="D1201" s="23">
        <f>_xlfn.XLOOKUP(Table7[[#This Row],[Merged Customer ID]],Table3__3_16[Customer ID],Table3__3_16[HBA1C])</f>
        <v>6.68</v>
      </c>
      <c r="E1201" s="22" t="str">
        <f>_xlfn.XLOOKUP(Table7[[#This Row],[Merged Customer ID]],Table3__3_16[Customer ID],Table3__3_16[Heart Issues])</f>
        <v>Yes</v>
      </c>
      <c r="F1201" s="23" t="str">
        <f>_xlfn.XLOOKUP(Table7[[#This Row],[Merged Customer ID]],Table3__3_16[Customer ID],Table3__3_16[Any Transplants])</f>
        <v>No</v>
      </c>
      <c r="G1201" s="23" t="str">
        <f>_xlfn.XLOOKUP(Table7[[#This Row],[Merged Customer ID]],Table3__3_16[Customer ID],Table3__3_16[Cancer history])</f>
        <v>No</v>
      </c>
      <c r="H1201" s="23">
        <f>_xlfn.XLOOKUP(Table7[[#This Row],[Merged Customer ID]],Table3__3_16[Customer ID],Table3__3_16[NumberOfMajorSurgeries])</f>
        <v>1</v>
      </c>
      <c r="I1201" s="23" t="str">
        <f>_xlfn.XLOOKUP(Table7[[#This Row],[Merged Customer ID]],Table3__3_16[Customer ID],Table3__3_16[smoker])</f>
        <v>No</v>
      </c>
      <c r="J1201" s="23" t="str">
        <f>_xlfn.XLOOKUP(Table7[[#This Row],[Merged Customer ID]],Table3__3_16[Customer ID],Table3__3_16[Weight Status])</f>
        <v>Overweight</v>
      </c>
      <c r="K1201" s="23" t="str">
        <f>_xlfn.XLOOKUP(Table7[[#This Row],[Merged Customer ID]],Table3__3_16[Customer ID],Table3__3_16[Sugar Status])</f>
        <v>Diabetes</v>
      </c>
      <c r="L1201" s="26">
        <f>_xlfn.XLOOKUP(Table7[[#This Row],[Merged Customer ID]],Table6_20[Merged Customer ID],Table6_20[Date of Birth])</f>
        <v>27730</v>
      </c>
      <c r="M1201" s="30">
        <f>_xlfn.XLOOKUP(Table7[[#This Row],[Merged Customer ID]],Table6_20[Merged Customer ID],Table6_20[charges],"0",0)</f>
        <v>9380.75</v>
      </c>
      <c r="N1201" s="30" t="str">
        <f>_xlfn.XLOOKUP(Table7[[#This Row],[Merged Customer ID]],Table6_20[Merged Customer ID],Table6_20[Hospital tier])</f>
        <v>tier - 2</v>
      </c>
      <c r="O1201" s="30" t="str">
        <f>_xlfn.XLOOKUP(Table7[[#This Row],[Merged Customer ID]],Table6_20[Merged Customer ID],Table6_20[City tier])</f>
        <v>tier - 2</v>
      </c>
      <c r="P1201" s="30" t="str">
        <f>_xlfn.XLOOKUP(Table7[[#This Row],[Merged Customer ID]],Table6_20[Merged Customer ID],Table6_20[State ID])</f>
        <v>R1024</v>
      </c>
      <c r="Q1201" s="36">
        <f>_xlfn.XLOOKUP(Table7[[#This Row],[Merged Customer ID]],Table6_20[Merged Customer ID],Table6_20[Age])</f>
        <v>47.516666666666666</v>
      </c>
    </row>
    <row r="1202" spans="1:17" x14ac:dyDescent="0.35">
      <c r="A1202" s="22" t="s">
        <v>1170</v>
      </c>
      <c r="B1202" s="22" t="str">
        <f>_xlfn.XLOOKUP(Table7[[#This Row],[Merged Customer ID]],Table2_1[Merged Customer ID],Table2_1[First Name])</f>
        <v>Marshall</v>
      </c>
      <c r="C1202" s="22">
        <f>_xlfn.XLOOKUP(Table7[[#This Row],[Merged Customer ID]],Table3__3_16[Customer ID],Table3__3_16[BMI])</f>
        <v>30.03</v>
      </c>
      <c r="D1202" s="22">
        <f>_xlfn.XLOOKUP(Table7[[#This Row],[Merged Customer ID]],Table3__3_16[Customer ID],Table3__3_16[HBA1C])</f>
        <v>11.51</v>
      </c>
      <c r="E1202" s="22" t="str">
        <f>_xlfn.XLOOKUP(Table7[[#This Row],[Merged Customer ID]],Table3__3_16[Customer ID],Table3__3_16[Heart Issues])</f>
        <v>No</v>
      </c>
      <c r="F1202" s="22" t="str">
        <f>_xlfn.XLOOKUP(Table7[[#This Row],[Merged Customer ID]],Table3__3_16[Customer ID],Table3__3_16[Any Transplants])</f>
        <v>No</v>
      </c>
      <c r="G1202" s="22" t="str">
        <f>_xlfn.XLOOKUP(Table7[[#This Row],[Merged Customer ID]],Table3__3_16[Customer ID],Table3__3_16[Cancer history])</f>
        <v>No</v>
      </c>
      <c r="H1202" s="22">
        <f>_xlfn.XLOOKUP(Table7[[#This Row],[Merged Customer ID]],Table3__3_16[Customer ID],Table3__3_16[NumberOfMajorSurgeries])</f>
        <v>0</v>
      </c>
      <c r="I1202" s="22" t="str">
        <f>_xlfn.XLOOKUP(Table7[[#This Row],[Merged Customer ID]],Table3__3_16[Customer ID],Table3__3_16[smoker])</f>
        <v>No</v>
      </c>
      <c r="J1202" s="22" t="str">
        <f>_xlfn.XLOOKUP(Table7[[#This Row],[Merged Customer ID]],Table3__3_16[Customer ID],Table3__3_16[Weight Status])</f>
        <v>Obesity</v>
      </c>
      <c r="K1202" s="22" t="str">
        <f>_xlfn.XLOOKUP(Table7[[#This Row],[Merged Customer ID]],Table3__3_16[Customer ID],Table3__3_16[Sugar Status])</f>
        <v>Diabetes</v>
      </c>
      <c r="L1202" s="25">
        <f>_xlfn.XLOOKUP(Table7[[#This Row],[Merged Customer ID]],Table6_20[Merged Customer ID],Table6_20[Date of Birth])</f>
        <v>26263</v>
      </c>
      <c r="M1202" s="29">
        <f>_xlfn.XLOOKUP(Table7[[#This Row],[Merged Customer ID]],Table6_20[Merged Customer ID],Table6_20[charges],"0",0)</f>
        <v>9377.9</v>
      </c>
      <c r="N1202" s="29" t="str">
        <f>_xlfn.XLOOKUP(Table7[[#This Row],[Merged Customer ID]],Table6_20[Merged Customer ID],Table6_20[Hospital tier])</f>
        <v>tier - 2</v>
      </c>
      <c r="O1202" s="29" t="str">
        <f>_xlfn.XLOOKUP(Table7[[#This Row],[Merged Customer ID]],Table6_20[Merged Customer ID],Table6_20[City tier])</f>
        <v>tier - 1</v>
      </c>
      <c r="P1202" s="29" t="str">
        <f>_xlfn.XLOOKUP(Table7[[#This Row],[Merged Customer ID]],Table6_20[Merged Customer ID],Table6_20[State ID])</f>
        <v>R1013</v>
      </c>
      <c r="Q1202" s="35">
        <f>_xlfn.XLOOKUP(Table7[[#This Row],[Merged Customer ID]],Table6_20[Merged Customer ID],Table6_20[Age])</f>
        <v>51.533333333333331</v>
      </c>
    </row>
    <row r="1203" spans="1:17" x14ac:dyDescent="0.35">
      <c r="A1203" s="23" t="s">
        <v>1169</v>
      </c>
      <c r="B1203" s="23" t="str">
        <f>_xlfn.XLOOKUP(Table7[[#This Row],[Merged Customer ID]],Table2_1[Merged Customer ID],Table2_1[First Name])</f>
        <v>Salowitz</v>
      </c>
      <c r="C1203" s="23">
        <f>_xlfn.XLOOKUP(Table7[[#This Row],[Merged Customer ID]],Table3__3_16[Customer ID],Table3__3_16[BMI])</f>
        <v>25.76</v>
      </c>
      <c r="D1203" s="23">
        <f>_xlfn.XLOOKUP(Table7[[#This Row],[Merged Customer ID]],Table3__3_16[Customer ID],Table3__3_16[HBA1C])</f>
        <v>6.02</v>
      </c>
      <c r="E1203" s="22" t="str">
        <f>_xlfn.XLOOKUP(Table7[[#This Row],[Merged Customer ID]],Table3__3_16[Customer ID],Table3__3_16[Heart Issues])</f>
        <v>Yes</v>
      </c>
      <c r="F1203" s="23" t="str">
        <f>_xlfn.XLOOKUP(Table7[[#This Row],[Merged Customer ID]],Table3__3_16[Customer ID],Table3__3_16[Any Transplants])</f>
        <v>No</v>
      </c>
      <c r="G1203" s="23" t="str">
        <f>_xlfn.XLOOKUP(Table7[[#This Row],[Merged Customer ID]],Table3__3_16[Customer ID],Table3__3_16[Cancer history])</f>
        <v>Yes</v>
      </c>
      <c r="H1203" s="23">
        <f>_xlfn.XLOOKUP(Table7[[#This Row],[Merged Customer ID]],Table3__3_16[Customer ID],Table3__3_16[NumberOfMajorSurgeries])</f>
        <v>1</v>
      </c>
      <c r="I1203" s="23" t="str">
        <f>_xlfn.XLOOKUP(Table7[[#This Row],[Merged Customer ID]],Table3__3_16[Customer ID],Table3__3_16[smoker])</f>
        <v>No</v>
      </c>
      <c r="J1203" s="23" t="str">
        <f>_xlfn.XLOOKUP(Table7[[#This Row],[Merged Customer ID]],Table3__3_16[Customer ID],Table3__3_16[Weight Status])</f>
        <v>Overweight</v>
      </c>
      <c r="K1203" s="23" t="str">
        <f>_xlfn.XLOOKUP(Table7[[#This Row],[Merged Customer ID]],Table3__3_16[Customer ID],Table3__3_16[Sugar Status])</f>
        <v>Prediabetes</v>
      </c>
      <c r="L1203" s="26">
        <f>_xlfn.XLOOKUP(Table7[[#This Row],[Merged Customer ID]],Table6_20[Merged Customer ID],Table6_20[Date of Birth])</f>
        <v>25531</v>
      </c>
      <c r="M1203" s="30">
        <f>_xlfn.XLOOKUP(Table7[[#This Row],[Merged Customer ID]],Table6_20[Merged Customer ID],Table6_20[charges],"0",0)</f>
        <v>9377.4500000000007</v>
      </c>
      <c r="N1203" s="30" t="str">
        <f>_xlfn.XLOOKUP(Table7[[#This Row],[Merged Customer ID]],Table6_20[Merged Customer ID],Table6_20[Hospital tier])</f>
        <v>tier - 2</v>
      </c>
      <c r="O1203" s="30" t="str">
        <f>_xlfn.XLOOKUP(Table7[[#This Row],[Merged Customer ID]],Table6_20[Merged Customer ID],Table6_20[City tier])</f>
        <v>tier - 3</v>
      </c>
      <c r="P1203" s="30" t="str">
        <f>_xlfn.XLOOKUP(Table7[[#This Row],[Merged Customer ID]],Table6_20[Merged Customer ID],Table6_20[State ID])</f>
        <v>R1013</v>
      </c>
      <c r="Q1203" s="36">
        <f>_xlfn.XLOOKUP(Table7[[#This Row],[Merged Customer ID]],Table6_20[Merged Customer ID],Table6_20[Age])</f>
        <v>53.538888888888891</v>
      </c>
    </row>
    <row r="1204" spans="1:17" x14ac:dyDescent="0.35">
      <c r="A1204" s="22" t="s">
        <v>1168</v>
      </c>
      <c r="B1204" s="22" t="str">
        <f>_xlfn.XLOOKUP(Table7[[#This Row],[Merged Customer ID]],Table2_1[Merged Customer ID],Table2_1[First Name])</f>
        <v>Blake</v>
      </c>
      <c r="C1204" s="22">
        <f>_xlfn.XLOOKUP(Table7[[#This Row],[Merged Customer ID]],Table3__3_16[Customer ID],Table3__3_16[BMI])</f>
        <v>22.42</v>
      </c>
      <c r="D1204" s="22">
        <f>_xlfn.XLOOKUP(Table7[[#This Row],[Merged Customer ID]],Table3__3_16[Customer ID],Table3__3_16[HBA1C])</f>
        <v>7.96</v>
      </c>
      <c r="E1204" s="22" t="str">
        <f>_xlfn.XLOOKUP(Table7[[#This Row],[Merged Customer ID]],Table3__3_16[Customer ID],Table3__3_16[Heart Issues])</f>
        <v>No</v>
      </c>
      <c r="F1204" s="22" t="str">
        <f>_xlfn.XLOOKUP(Table7[[#This Row],[Merged Customer ID]],Table3__3_16[Customer ID],Table3__3_16[Any Transplants])</f>
        <v>No</v>
      </c>
      <c r="G1204" s="22" t="str">
        <f>_xlfn.XLOOKUP(Table7[[#This Row],[Merged Customer ID]],Table3__3_16[Customer ID],Table3__3_16[Cancer history])</f>
        <v>No</v>
      </c>
      <c r="H1204" s="22">
        <f>_xlfn.XLOOKUP(Table7[[#This Row],[Merged Customer ID]],Table3__3_16[Customer ID],Table3__3_16[NumberOfMajorSurgeries])</f>
        <v>0</v>
      </c>
      <c r="I1204" s="22" t="str">
        <f>_xlfn.XLOOKUP(Table7[[#This Row],[Merged Customer ID]],Table3__3_16[Customer ID],Table3__3_16[smoker])</f>
        <v>No</v>
      </c>
      <c r="J1204" s="22" t="str">
        <f>_xlfn.XLOOKUP(Table7[[#This Row],[Merged Customer ID]],Table3__3_16[Customer ID],Table3__3_16[Weight Status])</f>
        <v>Normal Weight</v>
      </c>
      <c r="K1204" s="22" t="str">
        <f>_xlfn.XLOOKUP(Table7[[#This Row],[Merged Customer ID]],Table3__3_16[Customer ID],Table3__3_16[Sugar Status])</f>
        <v>Diabetes</v>
      </c>
      <c r="L1204" s="25">
        <f>_xlfn.XLOOKUP(Table7[[#This Row],[Merged Customer ID]],Table6_20[Merged Customer ID],Table6_20[Date of Birth])</f>
        <v>26214</v>
      </c>
      <c r="M1204" s="29">
        <f>_xlfn.XLOOKUP(Table7[[#This Row],[Merged Customer ID]],Table6_20[Merged Customer ID],Table6_20[charges],"0",0)</f>
        <v>9361.33</v>
      </c>
      <c r="N1204" s="29" t="str">
        <f>_xlfn.XLOOKUP(Table7[[#This Row],[Merged Customer ID]],Table6_20[Merged Customer ID],Table6_20[Hospital tier])</f>
        <v>tier - 3</v>
      </c>
      <c r="O1204" s="29" t="str">
        <f>_xlfn.XLOOKUP(Table7[[#This Row],[Merged Customer ID]],Table6_20[Merged Customer ID],Table6_20[City tier])</f>
        <v>tier - 1</v>
      </c>
      <c r="P1204" s="29" t="str">
        <f>_xlfn.XLOOKUP(Table7[[#This Row],[Merged Customer ID]],Table6_20[Merged Customer ID],Table6_20[State ID])</f>
        <v>R1016</v>
      </c>
      <c r="Q1204" s="35">
        <f>_xlfn.XLOOKUP(Table7[[#This Row],[Merged Customer ID]],Table6_20[Merged Customer ID],Table6_20[Age])</f>
        <v>51.666666666666664</v>
      </c>
    </row>
    <row r="1205" spans="1:17" x14ac:dyDescent="0.35">
      <c r="A1205" s="23" t="s">
        <v>1167</v>
      </c>
      <c r="B1205" s="23" t="str">
        <f>_xlfn.XLOOKUP(Table7[[#This Row],[Merged Customer ID]],Table2_1[Merged Customer ID],Table2_1[First Name])</f>
        <v>Langerak</v>
      </c>
      <c r="C1205" s="23">
        <f>_xlfn.XLOOKUP(Table7[[#This Row],[Merged Customer ID]],Table3__3_16[Customer ID],Table3__3_16[BMI])</f>
        <v>33.18</v>
      </c>
      <c r="D1205" s="23">
        <f>_xlfn.XLOOKUP(Table7[[#This Row],[Merged Customer ID]],Table3__3_16[Customer ID],Table3__3_16[HBA1C])</f>
        <v>6.01</v>
      </c>
      <c r="E1205" s="22" t="str">
        <f>_xlfn.XLOOKUP(Table7[[#This Row],[Merged Customer ID]],Table3__3_16[Customer ID],Table3__3_16[Heart Issues])</f>
        <v>Yes</v>
      </c>
      <c r="F1205" s="23" t="str">
        <f>_xlfn.XLOOKUP(Table7[[#This Row],[Merged Customer ID]],Table3__3_16[Customer ID],Table3__3_16[Any Transplants])</f>
        <v>No</v>
      </c>
      <c r="G1205" s="23" t="str">
        <f>_xlfn.XLOOKUP(Table7[[#This Row],[Merged Customer ID]],Table3__3_16[Customer ID],Table3__3_16[Cancer history])</f>
        <v>No</v>
      </c>
      <c r="H1205" s="23">
        <f>_xlfn.XLOOKUP(Table7[[#This Row],[Merged Customer ID]],Table3__3_16[Customer ID],Table3__3_16[NumberOfMajorSurgeries])</f>
        <v>1</v>
      </c>
      <c r="I1205" s="23" t="str">
        <f>_xlfn.XLOOKUP(Table7[[#This Row],[Merged Customer ID]],Table3__3_16[Customer ID],Table3__3_16[smoker])</f>
        <v>No</v>
      </c>
      <c r="J1205" s="23" t="str">
        <f>_xlfn.XLOOKUP(Table7[[#This Row],[Merged Customer ID]],Table3__3_16[Customer ID],Table3__3_16[Weight Status])</f>
        <v>Obesity</v>
      </c>
      <c r="K1205" s="23" t="str">
        <f>_xlfn.XLOOKUP(Table7[[#This Row],[Merged Customer ID]],Table3__3_16[Customer ID],Table3__3_16[Sugar Status])</f>
        <v>Prediabetes</v>
      </c>
      <c r="L1205" s="26">
        <f>_xlfn.XLOOKUP(Table7[[#This Row],[Merged Customer ID]],Table6_20[Merged Customer ID],Table6_20[Date of Birth])</f>
        <v>32325</v>
      </c>
      <c r="M1205" s="30">
        <f>_xlfn.XLOOKUP(Table7[[#This Row],[Merged Customer ID]],Table6_20[Merged Customer ID],Table6_20[charges],"0",0)</f>
        <v>9344.2000000000007</v>
      </c>
      <c r="N1205" s="30" t="str">
        <f>_xlfn.XLOOKUP(Table7[[#This Row],[Merged Customer ID]],Table6_20[Merged Customer ID],Table6_20[Hospital tier])</f>
        <v>tier - 2</v>
      </c>
      <c r="O1205" s="30" t="str">
        <f>_xlfn.XLOOKUP(Table7[[#This Row],[Merged Customer ID]],Table6_20[Merged Customer ID],Table6_20[City tier])</f>
        <v>tier - 1</v>
      </c>
      <c r="P1205" s="30" t="str">
        <f>_xlfn.XLOOKUP(Table7[[#This Row],[Merged Customer ID]],Table6_20[Merged Customer ID],Table6_20[State ID])</f>
        <v>R1021</v>
      </c>
      <c r="Q1205" s="36">
        <f>_xlfn.XLOOKUP(Table7[[#This Row],[Merged Customer ID]],Table6_20[Merged Customer ID],Table6_20[Age])</f>
        <v>34.93611111111111</v>
      </c>
    </row>
    <row r="1206" spans="1:17" x14ac:dyDescent="0.35">
      <c r="A1206" s="22" t="s">
        <v>1166</v>
      </c>
      <c r="B1206" s="22" t="str">
        <f>_xlfn.XLOOKUP(Table7[[#This Row],[Merged Customer ID]],Table2_1[Merged Customer ID],Table2_1[First Name])</f>
        <v>Bonilla</v>
      </c>
      <c r="C1206" s="22">
        <f>_xlfn.XLOOKUP(Table7[[#This Row],[Merged Customer ID]],Table3__3_16[Customer ID],Table3__3_16[BMI])</f>
        <v>43.04</v>
      </c>
      <c r="D1206" s="22">
        <f>_xlfn.XLOOKUP(Table7[[#This Row],[Merged Customer ID]],Table3__3_16[Customer ID],Table3__3_16[HBA1C])</f>
        <v>5.9</v>
      </c>
      <c r="E1206" s="22" t="str">
        <f>_xlfn.XLOOKUP(Table7[[#This Row],[Merged Customer ID]],Table3__3_16[Customer ID],Table3__3_16[Heart Issues])</f>
        <v>Yes</v>
      </c>
      <c r="F1206" s="22" t="str">
        <f>_xlfn.XLOOKUP(Table7[[#This Row],[Merged Customer ID]],Table3__3_16[Customer ID],Table3__3_16[Any Transplants])</f>
        <v>No</v>
      </c>
      <c r="G1206" s="22" t="str">
        <f>_xlfn.XLOOKUP(Table7[[#This Row],[Merged Customer ID]],Table3__3_16[Customer ID],Table3__3_16[Cancer history])</f>
        <v>No</v>
      </c>
      <c r="H1206" s="22">
        <f>_xlfn.XLOOKUP(Table7[[#This Row],[Merged Customer ID]],Table3__3_16[Customer ID],Table3__3_16[NumberOfMajorSurgeries])</f>
        <v>0</v>
      </c>
      <c r="I1206" s="22" t="str">
        <f>_xlfn.XLOOKUP(Table7[[#This Row],[Merged Customer ID]],Table3__3_16[Customer ID],Table3__3_16[smoker])</f>
        <v>No</v>
      </c>
      <c r="J1206" s="22" t="str">
        <f>_xlfn.XLOOKUP(Table7[[#This Row],[Merged Customer ID]],Table3__3_16[Customer ID],Table3__3_16[Weight Status])</f>
        <v>Obesity</v>
      </c>
      <c r="K1206" s="22" t="str">
        <f>_xlfn.XLOOKUP(Table7[[#This Row],[Merged Customer ID]],Table3__3_16[Customer ID],Table3__3_16[Sugar Status])</f>
        <v>Prediabetes</v>
      </c>
      <c r="L1206" s="25">
        <f>_xlfn.XLOOKUP(Table7[[#This Row],[Merged Customer ID]],Table6_20[Merged Customer ID],Table6_20[Date of Birth])</f>
        <v>35350</v>
      </c>
      <c r="M1206" s="29">
        <f>_xlfn.XLOOKUP(Table7[[#This Row],[Merged Customer ID]],Table6_20[Merged Customer ID],Table6_20[charges],"0",0)</f>
        <v>9338.61</v>
      </c>
      <c r="N1206" s="29" t="str">
        <f>_xlfn.XLOOKUP(Table7[[#This Row],[Merged Customer ID]],Table6_20[Merged Customer ID],Table6_20[Hospital tier])</f>
        <v>tier - 2</v>
      </c>
      <c r="O1206" s="29" t="str">
        <f>_xlfn.XLOOKUP(Table7[[#This Row],[Merged Customer ID]],Table6_20[Merged Customer ID],Table6_20[City tier])</f>
        <v>tier - 1</v>
      </c>
      <c r="P1206" s="29" t="str">
        <f>_xlfn.XLOOKUP(Table7[[#This Row],[Merged Customer ID]],Table6_20[Merged Customer ID],Table6_20[State ID])</f>
        <v>R1026</v>
      </c>
      <c r="Q1206" s="35">
        <f>_xlfn.XLOOKUP(Table7[[#This Row],[Merged Customer ID]],Table6_20[Merged Customer ID],Table6_20[Age])</f>
        <v>26.655555555555555</v>
      </c>
    </row>
    <row r="1207" spans="1:17" x14ac:dyDescent="0.35">
      <c r="A1207" s="23" t="s">
        <v>1165</v>
      </c>
      <c r="B1207" s="23" t="str">
        <f>_xlfn.XLOOKUP(Table7[[#This Row],[Merged Customer ID]],Table2_1[Merged Customer ID],Table2_1[First Name])</f>
        <v>Ciabattoni</v>
      </c>
      <c r="C1207" s="23">
        <f>_xlfn.XLOOKUP(Table7[[#This Row],[Merged Customer ID]],Table3__3_16[Customer ID],Table3__3_16[BMI])</f>
        <v>34.15</v>
      </c>
      <c r="D1207" s="23">
        <f>_xlfn.XLOOKUP(Table7[[#This Row],[Merged Customer ID]],Table3__3_16[Customer ID],Table3__3_16[HBA1C])</f>
        <v>4.49</v>
      </c>
      <c r="E1207" s="22" t="str">
        <f>_xlfn.XLOOKUP(Table7[[#This Row],[Merged Customer ID]],Table3__3_16[Customer ID],Table3__3_16[Heart Issues])</f>
        <v>Yes</v>
      </c>
      <c r="F1207" s="23" t="str">
        <f>_xlfn.XLOOKUP(Table7[[#This Row],[Merged Customer ID]],Table3__3_16[Customer ID],Table3__3_16[Any Transplants])</f>
        <v>No</v>
      </c>
      <c r="G1207" s="23" t="str">
        <f>_xlfn.XLOOKUP(Table7[[#This Row],[Merged Customer ID]],Table3__3_16[Customer ID],Table3__3_16[Cancer history])</f>
        <v>No</v>
      </c>
      <c r="H1207" s="23">
        <f>_xlfn.XLOOKUP(Table7[[#This Row],[Merged Customer ID]],Table3__3_16[Customer ID],Table3__3_16[NumberOfMajorSurgeries])</f>
        <v>1</v>
      </c>
      <c r="I1207" s="23" t="str">
        <f>_xlfn.XLOOKUP(Table7[[#This Row],[Merged Customer ID]],Table3__3_16[Customer ID],Table3__3_16[smoker])</f>
        <v>No</v>
      </c>
      <c r="J1207" s="23" t="str">
        <f>_xlfn.XLOOKUP(Table7[[#This Row],[Merged Customer ID]],Table3__3_16[Customer ID],Table3__3_16[Weight Status])</f>
        <v>Obesity</v>
      </c>
      <c r="K1207" s="23" t="str">
        <f>_xlfn.XLOOKUP(Table7[[#This Row],[Merged Customer ID]],Table3__3_16[Customer ID],Table3__3_16[Sugar Status])</f>
        <v>Normal</v>
      </c>
      <c r="L1207" s="26">
        <f>_xlfn.XLOOKUP(Table7[[#This Row],[Merged Customer ID]],Table6_20[Merged Customer ID],Table6_20[Date of Birth])</f>
        <v>32333</v>
      </c>
      <c r="M1207" s="30">
        <f>_xlfn.XLOOKUP(Table7[[#This Row],[Merged Customer ID]],Table6_20[Merged Customer ID],Table6_20[charges],"0",0)</f>
        <v>9320.26</v>
      </c>
      <c r="N1207" s="30" t="str">
        <f>_xlfn.XLOOKUP(Table7[[#This Row],[Merged Customer ID]],Table6_20[Merged Customer ID],Table6_20[Hospital tier])</f>
        <v>tier - 2</v>
      </c>
      <c r="O1207" s="30" t="str">
        <f>_xlfn.XLOOKUP(Table7[[#This Row],[Merged Customer ID]],Table6_20[Merged Customer ID],Table6_20[City tier])</f>
        <v>tier - 1</v>
      </c>
      <c r="P1207" s="30" t="str">
        <f>_xlfn.XLOOKUP(Table7[[#This Row],[Merged Customer ID]],Table6_20[Merged Customer ID],Table6_20[State ID])</f>
        <v>R1012</v>
      </c>
      <c r="Q1207" s="36">
        <f>_xlfn.XLOOKUP(Table7[[#This Row],[Merged Customer ID]],Table6_20[Merged Customer ID],Table6_20[Age])</f>
        <v>34.913888888888891</v>
      </c>
    </row>
    <row r="1208" spans="1:17" x14ac:dyDescent="0.35">
      <c r="A1208" s="22" t="s">
        <v>1164</v>
      </c>
      <c r="B1208" s="22" t="str">
        <f>_xlfn.XLOOKUP(Table7[[#This Row],[Merged Customer ID]],Table2_1[Merged Customer ID],Table2_1[First Name])</f>
        <v>Escanero Palmer</v>
      </c>
      <c r="C1208" s="22">
        <f>_xlfn.XLOOKUP(Table7[[#This Row],[Merged Customer ID]],Table3__3_16[Customer ID],Table3__3_16[BMI])</f>
        <v>25.78</v>
      </c>
      <c r="D1208" s="22">
        <f>_xlfn.XLOOKUP(Table7[[#This Row],[Merged Customer ID]],Table3__3_16[Customer ID],Table3__3_16[HBA1C])</f>
        <v>6.25</v>
      </c>
      <c r="E1208" s="22" t="str">
        <f>_xlfn.XLOOKUP(Table7[[#This Row],[Merged Customer ID]],Table3__3_16[Customer ID],Table3__3_16[Heart Issues])</f>
        <v>No</v>
      </c>
      <c r="F1208" s="22" t="str">
        <f>_xlfn.XLOOKUP(Table7[[#This Row],[Merged Customer ID]],Table3__3_16[Customer ID],Table3__3_16[Any Transplants])</f>
        <v>No</v>
      </c>
      <c r="G1208" s="22" t="str">
        <f>_xlfn.XLOOKUP(Table7[[#This Row],[Merged Customer ID]],Table3__3_16[Customer ID],Table3__3_16[Cancer history])</f>
        <v>No</v>
      </c>
      <c r="H1208" s="22">
        <f>_xlfn.XLOOKUP(Table7[[#This Row],[Merged Customer ID]],Table3__3_16[Customer ID],Table3__3_16[NumberOfMajorSurgeries])</f>
        <v>0</v>
      </c>
      <c r="I1208" s="22" t="str">
        <f>_xlfn.XLOOKUP(Table7[[#This Row],[Merged Customer ID]],Table3__3_16[Customer ID],Table3__3_16[smoker])</f>
        <v>No</v>
      </c>
      <c r="J1208" s="22" t="str">
        <f>_xlfn.XLOOKUP(Table7[[#This Row],[Merged Customer ID]],Table3__3_16[Customer ID],Table3__3_16[Weight Status])</f>
        <v>Overweight</v>
      </c>
      <c r="K1208" s="22" t="str">
        <f>_xlfn.XLOOKUP(Table7[[#This Row],[Merged Customer ID]],Table3__3_16[Customer ID],Table3__3_16[Sugar Status])</f>
        <v>Prediabetes</v>
      </c>
      <c r="L1208" s="25">
        <f>_xlfn.XLOOKUP(Table7[[#This Row],[Merged Customer ID]],Table6_20[Merged Customer ID],Table6_20[Date of Birth])</f>
        <v>28410</v>
      </c>
      <c r="M1208" s="29">
        <f>_xlfn.XLOOKUP(Table7[[#This Row],[Merged Customer ID]],Table6_20[Merged Customer ID],Table6_20[charges],"0",0)</f>
        <v>9315.41</v>
      </c>
      <c r="N1208" s="29" t="str">
        <f>_xlfn.XLOOKUP(Table7[[#This Row],[Merged Customer ID]],Table6_20[Merged Customer ID],Table6_20[Hospital tier])</f>
        <v>tier - 2</v>
      </c>
      <c r="O1208" s="29" t="str">
        <f>_xlfn.XLOOKUP(Table7[[#This Row],[Merged Customer ID]],Table6_20[Merged Customer ID],Table6_20[City tier])</f>
        <v>tier - 1</v>
      </c>
      <c r="P1208" s="29" t="str">
        <f>_xlfn.XLOOKUP(Table7[[#This Row],[Merged Customer ID]],Table6_20[Merged Customer ID],Table6_20[State ID])</f>
        <v>R1024</v>
      </c>
      <c r="Q1208" s="35">
        <f>_xlfn.XLOOKUP(Table7[[#This Row],[Merged Customer ID]],Table6_20[Merged Customer ID],Table6_20[Age])</f>
        <v>45.655555555555559</v>
      </c>
    </row>
    <row r="1209" spans="1:17" x14ac:dyDescent="0.35">
      <c r="A1209" s="23" t="s">
        <v>1163</v>
      </c>
      <c r="B1209" s="23" t="str">
        <f>_xlfn.XLOOKUP(Table7[[#This Row],[Merged Customer ID]],Table2_1[Merged Customer ID],Table2_1[First Name])</f>
        <v>Lowe</v>
      </c>
      <c r="C1209" s="23">
        <f>_xlfn.XLOOKUP(Table7[[#This Row],[Merged Customer ID]],Table3__3_16[Customer ID],Table3__3_16[BMI])</f>
        <v>21.02</v>
      </c>
      <c r="D1209" s="23">
        <f>_xlfn.XLOOKUP(Table7[[#This Row],[Merged Customer ID]],Table3__3_16[Customer ID],Table3__3_16[HBA1C])</f>
        <v>9.6199999999999992</v>
      </c>
      <c r="E1209" s="22" t="str">
        <f>_xlfn.XLOOKUP(Table7[[#This Row],[Merged Customer ID]],Table3__3_16[Customer ID],Table3__3_16[Heart Issues])</f>
        <v>Yes</v>
      </c>
      <c r="F1209" s="23" t="str">
        <f>_xlfn.XLOOKUP(Table7[[#This Row],[Merged Customer ID]],Table3__3_16[Customer ID],Table3__3_16[Any Transplants])</f>
        <v>No</v>
      </c>
      <c r="G1209" s="23" t="str">
        <f>_xlfn.XLOOKUP(Table7[[#This Row],[Merged Customer ID]],Table3__3_16[Customer ID],Table3__3_16[Cancer history])</f>
        <v>Yes</v>
      </c>
      <c r="H1209" s="23">
        <f>_xlfn.XLOOKUP(Table7[[#This Row],[Merged Customer ID]],Table3__3_16[Customer ID],Table3__3_16[NumberOfMajorSurgeries])</f>
        <v>1</v>
      </c>
      <c r="I1209" s="23" t="str">
        <f>_xlfn.XLOOKUP(Table7[[#This Row],[Merged Customer ID]],Table3__3_16[Customer ID],Table3__3_16[smoker])</f>
        <v>No</v>
      </c>
      <c r="J1209" s="23" t="str">
        <f>_xlfn.XLOOKUP(Table7[[#This Row],[Merged Customer ID]],Table3__3_16[Customer ID],Table3__3_16[Weight Status])</f>
        <v>Normal Weight</v>
      </c>
      <c r="K1209" s="23" t="str">
        <f>_xlfn.XLOOKUP(Table7[[#This Row],[Merged Customer ID]],Table3__3_16[Customer ID],Table3__3_16[Sugar Status])</f>
        <v>Diabetes</v>
      </c>
      <c r="L1209" s="26">
        <f>_xlfn.XLOOKUP(Table7[[#This Row],[Merged Customer ID]],Table6_20[Merged Customer ID],Table6_20[Date of Birth])</f>
        <v>23170</v>
      </c>
      <c r="M1209" s="30">
        <f>_xlfn.XLOOKUP(Table7[[#This Row],[Merged Customer ID]],Table6_20[Merged Customer ID],Table6_20[charges],"0",0)</f>
        <v>9310.81</v>
      </c>
      <c r="N1209" s="30" t="str">
        <f>_xlfn.XLOOKUP(Table7[[#This Row],[Merged Customer ID]],Table6_20[Merged Customer ID],Table6_20[Hospital tier])</f>
        <v>tier - 3</v>
      </c>
      <c r="O1209" s="30" t="str">
        <f>_xlfn.XLOOKUP(Table7[[#This Row],[Merged Customer ID]],Table6_20[Merged Customer ID],Table6_20[City tier])</f>
        <v>tier - 1</v>
      </c>
      <c r="P1209" s="30" t="str">
        <f>_xlfn.XLOOKUP(Table7[[#This Row],[Merged Customer ID]],Table6_20[Merged Customer ID],Table6_20[State ID])</f>
        <v>R1013</v>
      </c>
      <c r="Q1209" s="36">
        <f>_xlfn.XLOOKUP(Table7[[#This Row],[Merged Customer ID]],Table6_20[Merged Customer ID],Table6_20[Age])</f>
        <v>60</v>
      </c>
    </row>
    <row r="1210" spans="1:17" x14ac:dyDescent="0.35">
      <c r="A1210" s="22" t="s">
        <v>1162</v>
      </c>
      <c r="B1210" s="22" t="str">
        <f>_xlfn.XLOOKUP(Table7[[#This Row],[Merged Customer ID]],Table2_1[Merged Customer ID],Table2_1[First Name])</f>
        <v>Osmark</v>
      </c>
      <c r="C1210" s="22">
        <f>_xlfn.XLOOKUP(Table7[[#This Row],[Merged Customer ID]],Table3__3_16[Customer ID],Table3__3_16[BMI])</f>
        <v>37.51</v>
      </c>
      <c r="D1210" s="22">
        <f>_xlfn.XLOOKUP(Table7[[#This Row],[Merged Customer ID]],Table3__3_16[Customer ID],Table3__3_16[HBA1C])</f>
        <v>11.06</v>
      </c>
      <c r="E1210" s="22" t="str">
        <f>_xlfn.XLOOKUP(Table7[[#This Row],[Merged Customer ID]],Table3__3_16[Customer ID],Table3__3_16[Heart Issues])</f>
        <v>No</v>
      </c>
      <c r="F1210" s="22" t="str">
        <f>_xlfn.XLOOKUP(Table7[[#This Row],[Merged Customer ID]],Table3__3_16[Customer ID],Table3__3_16[Any Transplants])</f>
        <v>No</v>
      </c>
      <c r="G1210" s="22" t="str">
        <f>_xlfn.XLOOKUP(Table7[[#This Row],[Merged Customer ID]],Table3__3_16[Customer ID],Table3__3_16[Cancer history])</f>
        <v>No</v>
      </c>
      <c r="H1210" s="22">
        <f>_xlfn.XLOOKUP(Table7[[#This Row],[Merged Customer ID]],Table3__3_16[Customer ID],Table3__3_16[NumberOfMajorSurgeries])</f>
        <v>2</v>
      </c>
      <c r="I1210" s="22" t="str">
        <f>_xlfn.XLOOKUP(Table7[[#This Row],[Merged Customer ID]],Table3__3_16[Customer ID],Table3__3_16[smoker])</f>
        <v>No</v>
      </c>
      <c r="J1210" s="22" t="str">
        <f>_xlfn.XLOOKUP(Table7[[#This Row],[Merged Customer ID]],Table3__3_16[Customer ID],Table3__3_16[Weight Status])</f>
        <v>Obesity</v>
      </c>
      <c r="K1210" s="22" t="str">
        <f>_xlfn.XLOOKUP(Table7[[#This Row],[Merged Customer ID]],Table3__3_16[Customer ID],Table3__3_16[Sugar Status])</f>
        <v>Diabetes</v>
      </c>
      <c r="L1210" s="25">
        <f>_xlfn.XLOOKUP(Table7[[#This Row],[Merged Customer ID]],Table6_20[Merged Customer ID],Table6_20[Date of Birth])</f>
        <v>26953</v>
      </c>
      <c r="M1210" s="29">
        <f>_xlfn.XLOOKUP(Table7[[#This Row],[Merged Customer ID]],Table6_20[Merged Customer ID],Table6_20[charges],"0",0)</f>
        <v>9304.7000000000007</v>
      </c>
      <c r="N1210" s="29" t="str">
        <f>_xlfn.XLOOKUP(Table7[[#This Row],[Merged Customer ID]],Table6_20[Merged Customer ID],Table6_20[Hospital tier])</f>
        <v>tier - 3</v>
      </c>
      <c r="O1210" s="29" t="str">
        <f>_xlfn.XLOOKUP(Table7[[#This Row],[Merged Customer ID]],Table6_20[Merged Customer ID],Table6_20[City tier])</f>
        <v>tier - 3</v>
      </c>
      <c r="P1210" s="29" t="str">
        <f>_xlfn.XLOOKUP(Table7[[#This Row],[Merged Customer ID]],Table6_20[Merged Customer ID],Table6_20[State ID])</f>
        <v>R1013</v>
      </c>
      <c r="Q1210" s="35">
        <f>_xlfn.XLOOKUP(Table7[[#This Row],[Merged Customer ID]],Table6_20[Merged Customer ID],Table6_20[Age])</f>
        <v>49.644444444444446</v>
      </c>
    </row>
    <row r="1211" spans="1:17" x14ac:dyDescent="0.35">
      <c r="A1211" s="23" t="s">
        <v>1161</v>
      </c>
      <c r="B1211" s="23" t="str">
        <f>_xlfn.XLOOKUP(Table7[[#This Row],[Merged Customer ID]],Table2_1[Merged Customer ID],Table2_1[First Name])</f>
        <v>Lawson</v>
      </c>
      <c r="C1211" s="23">
        <f>_xlfn.XLOOKUP(Table7[[#This Row],[Merged Customer ID]],Table3__3_16[Customer ID],Table3__3_16[BMI])</f>
        <v>25.745000000000001</v>
      </c>
      <c r="D1211" s="23">
        <f>_xlfn.XLOOKUP(Table7[[#This Row],[Merged Customer ID]],Table3__3_16[Customer ID],Table3__3_16[HBA1C])</f>
        <v>6.11</v>
      </c>
      <c r="E1211" s="22" t="str">
        <f>_xlfn.XLOOKUP(Table7[[#This Row],[Merged Customer ID]],Table3__3_16[Customer ID],Table3__3_16[Heart Issues])</f>
        <v>Yes</v>
      </c>
      <c r="F1211" s="23" t="str">
        <f>_xlfn.XLOOKUP(Table7[[#This Row],[Merged Customer ID]],Table3__3_16[Customer ID],Table3__3_16[Any Transplants])</f>
        <v>No</v>
      </c>
      <c r="G1211" s="23" t="str">
        <f>_xlfn.XLOOKUP(Table7[[#This Row],[Merged Customer ID]],Table3__3_16[Customer ID],Table3__3_16[Cancer history])</f>
        <v>No</v>
      </c>
      <c r="H1211" s="23">
        <f>_xlfn.XLOOKUP(Table7[[#This Row],[Merged Customer ID]],Table3__3_16[Customer ID],Table3__3_16[NumberOfMajorSurgeries])</f>
        <v>0</v>
      </c>
      <c r="I1211" s="23" t="str">
        <f>_xlfn.XLOOKUP(Table7[[#This Row],[Merged Customer ID]],Table3__3_16[Customer ID],Table3__3_16[smoker])</f>
        <v>No</v>
      </c>
      <c r="J1211" s="23" t="str">
        <f>_xlfn.XLOOKUP(Table7[[#This Row],[Merged Customer ID]],Table3__3_16[Customer ID],Table3__3_16[Weight Status])</f>
        <v>Overweight</v>
      </c>
      <c r="K1211" s="23" t="str">
        <f>_xlfn.XLOOKUP(Table7[[#This Row],[Merged Customer ID]],Table3__3_16[Customer ID],Table3__3_16[Sugar Status])</f>
        <v>Prediabetes</v>
      </c>
      <c r="L1211" s="26">
        <f>_xlfn.XLOOKUP(Table7[[#This Row],[Merged Customer ID]],Table6_20[Merged Customer ID],Table6_20[Date of Birth])</f>
        <v>28067</v>
      </c>
      <c r="M1211" s="30">
        <f>_xlfn.XLOOKUP(Table7[[#This Row],[Merged Customer ID]],Table6_20[Merged Customer ID],Table6_20[charges],"0",0)</f>
        <v>9301.89</v>
      </c>
      <c r="N1211" s="30" t="str">
        <f>_xlfn.XLOOKUP(Table7[[#This Row],[Merged Customer ID]],Table6_20[Merged Customer ID],Table6_20[Hospital tier])</f>
        <v>tier - 2</v>
      </c>
      <c r="O1211" s="30" t="str">
        <f>_xlfn.XLOOKUP(Table7[[#This Row],[Merged Customer ID]],Table6_20[Merged Customer ID],Table6_20[City tier])</f>
        <v>tier - 1</v>
      </c>
      <c r="P1211" s="30" t="str">
        <f>_xlfn.XLOOKUP(Table7[[#This Row],[Merged Customer ID]],Table6_20[Merged Customer ID],Table6_20[State ID])</f>
        <v>R1012</v>
      </c>
      <c r="Q1211" s="36">
        <f>_xlfn.XLOOKUP(Table7[[#This Row],[Merged Customer ID]],Table6_20[Merged Customer ID],Table6_20[Age])</f>
        <v>46.597222222222221</v>
      </c>
    </row>
    <row r="1212" spans="1:17" x14ac:dyDescent="0.35">
      <c r="A1212" s="22" t="s">
        <v>1160</v>
      </c>
      <c r="B1212" s="22" t="str">
        <f>_xlfn.XLOOKUP(Table7[[#This Row],[Merged Customer ID]],Table2_1[Merged Customer ID],Table2_1[First Name])</f>
        <v>Warwick</v>
      </c>
      <c r="C1212" s="22">
        <f>_xlfn.XLOOKUP(Table7[[#This Row],[Merged Customer ID]],Table3__3_16[Customer ID],Table3__3_16[BMI])</f>
        <v>31.35</v>
      </c>
      <c r="D1212" s="22">
        <f>_xlfn.XLOOKUP(Table7[[#This Row],[Merged Customer ID]],Table3__3_16[Customer ID],Table3__3_16[HBA1C])</f>
        <v>11.49</v>
      </c>
      <c r="E1212" s="22" t="str">
        <f>_xlfn.XLOOKUP(Table7[[#This Row],[Merged Customer ID]],Table3__3_16[Customer ID],Table3__3_16[Heart Issues])</f>
        <v>No</v>
      </c>
      <c r="F1212" s="22" t="str">
        <f>_xlfn.XLOOKUP(Table7[[#This Row],[Merged Customer ID]],Table3__3_16[Customer ID],Table3__3_16[Any Transplants])</f>
        <v>No</v>
      </c>
      <c r="G1212" s="22" t="str">
        <f>_xlfn.XLOOKUP(Table7[[#This Row],[Merged Customer ID]],Table3__3_16[Customer ID],Table3__3_16[Cancer history])</f>
        <v>No</v>
      </c>
      <c r="H1212" s="22">
        <f>_xlfn.XLOOKUP(Table7[[#This Row],[Merged Customer ID]],Table3__3_16[Customer ID],Table3__3_16[NumberOfMajorSurgeries])</f>
        <v>2</v>
      </c>
      <c r="I1212" s="22" t="str">
        <f>_xlfn.XLOOKUP(Table7[[#This Row],[Merged Customer ID]],Table3__3_16[Customer ID],Table3__3_16[smoker])</f>
        <v>No</v>
      </c>
      <c r="J1212" s="22" t="str">
        <f>_xlfn.XLOOKUP(Table7[[#This Row],[Merged Customer ID]],Table3__3_16[Customer ID],Table3__3_16[Weight Status])</f>
        <v>Obesity</v>
      </c>
      <c r="K1212" s="22" t="str">
        <f>_xlfn.XLOOKUP(Table7[[#This Row],[Merged Customer ID]],Table3__3_16[Customer ID],Table3__3_16[Sugar Status])</f>
        <v>Diabetes</v>
      </c>
      <c r="L1212" s="25">
        <f>_xlfn.XLOOKUP(Table7[[#This Row],[Merged Customer ID]],Table6_20[Merged Customer ID],Table6_20[Date of Birth])</f>
        <v>26925</v>
      </c>
      <c r="M1212" s="29">
        <f>_xlfn.XLOOKUP(Table7[[#This Row],[Merged Customer ID]],Table6_20[Merged Customer ID],Table6_20[charges],"0",0)</f>
        <v>9290.14</v>
      </c>
      <c r="N1212" s="29" t="str">
        <f>_xlfn.XLOOKUP(Table7[[#This Row],[Merged Customer ID]],Table6_20[Merged Customer ID],Table6_20[Hospital tier])</f>
        <v>tier - 3</v>
      </c>
      <c r="O1212" s="29" t="str">
        <f>_xlfn.XLOOKUP(Table7[[#This Row],[Merged Customer ID]],Table6_20[Merged Customer ID],Table6_20[City tier])</f>
        <v>tier - 3</v>
      </c>
      <c r="P1212" s="29" t="str">
        <f>_xlfn.XLOOKUP(Table7[[#This Row],[Merged Customer ID]],Table6_20[Merged Customer ID],Table6_20[State ID])</f>
        <v>R1016</v>
      </c>
      <c r="Q1212" s="35">
        <f>_xlfn.XLOOKUP(Table7[[#This Row],[Merged Customer ID]],Table6_20[Merged Customer ID],Table6_20[Age])</f>
        <v>49.722222222222221</v>
      </c>
    </row>
    <row r="1213" spans="1:17" x14ac:dyDescent="0.35">
      <c r="A1213" s="23" t="s">
        <v>1159</v>
      </c>
      <c r="B1213" s="23" t="str">
        <f>_xlfn.XLOOKUP(Table7[[#This Row],[Merged Customer ID]],Table2_1[Merged Customer ID],Table2_1[First Name])</f>
        <v>Magnuson</v>
      </c>
      <c r="C1213" s="23">
        <f>_xlfn.XLOOKUP(Table7[[#This Row],[Merged Customer ID]],Table3__3_16[Customer ID],Table3__3_16[BMI])</f>
        <v>29.83</v>
      </c>
      <c r="D1213" s="23">
        <f>_xlfn.XLOOKUP(Table7[[#This Row],[Merged Customer ID]],Table3__3_16[Customer ID],Table3__3_16[HBA1C])</f>
        <v>8.68</v>
      </c>
      <c r="E1213" s="22" t="str">
        <f>_xlfn.XLOOKUP(Table7[[#This Row],[Merged Customer ID]],Table3__3_16[Customer ID],Table3__3_16[Heart Issues])</f>
        <v>No</v>
      </c>
      <c r="F1213" s="23" t="str">
        <f>_xlfn.XLOOKUP(Table7[[#This Row],[Merged Customer ID]],Table3__3_16[Customer ID],Table3__3_16[Any Transplants])</f>
        <v>No</v>
      </c>
      <c r="G1213" s="23" t="str">
        <f>_xlfn.XLOOKUP(Table7[[#This Row],[Merged Customer ID]],Table3__3_16[Customer ID],Table3__3_16[Cancer history])</f>
        <v>No</v>
      </c>
      <c r="H1213" s="23">
        <f>_xlfn.XLOOKUP(Table7[[#This Row],[Merged Customer ID]],Table3__3_16[Customer ID],Table3__3_16[NumberOfMajorSurgeries])</f>
        <v>2</v>
      </c>
      <c r="I1213" s="23" t="str">
        <f>_xlfn.XLOOKUP(Table7[[#This Row],[Merged Customer ID]],Table3__3_16[Customer ID],Table3__3_16[smoker])</f>
        <v>No</v>
      </c>
      <c r="J1213" s="23" t="str">
        <f>_xlfn.XLOOKUP(Table7[[#This Row],[Merged Customer ID]],Table3__3_16[Customer ID],Table3__3_16[Weight Status])</f>
        <v>Overweight</v>
      </c>
      <c r="K1213" s="23" t="str">
        <f>_xlfn.XLOOKUP(Table7[[#This Row],[Merged Customer ID]],Table3__3_16[Customer ID],Table3__3_16[Sugar Status])</f>
        <v>Diabetes</v>
      </c>
      <c r="L1213" s="26">
        <f>_xlfn.XLOOKUP(Table7[[#This Row],[Merged Customer ID]],Table6_20[Merged Customer ID],Table6_20[Date of Birth])</f>
        <v>26953</v>
      </c>
      <c r="M1213" s="30">
        <f>_xlfn.XLOOKUP(Table7[[#This Row],[Merged Customer ID]],Table6_20[Merged Customer ID],Table6_20[charges],"0",0)</f>
        <v>9288.0300000000007</v>
      </c>
      <c r="N1213" s="30" t="str">
        <f>_xlfn.XLOOKUP(Table7[[#This Row],[Merged Customer ID]],Table6_20[Merged Customer ID],Table6_20[Hospital tier])</f>
        <v>tier - 2</v>
      </c>
      <c r="O1213" s="30" t="str">
        <f>_xlfn.XLOOKUP(Table7[[#This Row],[Merged Customer ID]],Table6_20[Merged Customer ID],Table6_20[City tier])</f>
        <v>tier - 3</v>
      </c>
      <c r="P1213" s="30" t="str">
        <f>_xlfn.XLOOKUP(Table7[[#This Row],[Merged Customer ID]],Table6_20[Merged Customer ID],Table6_20[State ID])</f>
        <v>R1018</v>
      </c>
      <c r="Q1213" s="36">
        <f>_xlfn.XLOOKUP(Table7[[#This Row],[Merged Customer ID]],Table6_20[Merged Customer ID],Table6_20[Age])</f>
        <v>49.644444444444446</v>
      </c>
    </row>
    <row r="1214" spans="1:17" x14ac:dyDescent="0.35">
      <c r="A1214" s="22" t="s">
        <v>1158</v>
      </c>
      <c r="B1214" s="22" t="str">
        <f>_xlfn.XLOOKUP(Table7[[#This Row],[Merged Customer ID]],Table2_1[Merged Customer ID],Table2_1[First Name])</f>
        <v>Marsh</v>
      </c>
      <c r="C1214" s="22">
        <f>_xlfn.XLOOKUP(Table7[[#This Row],[Merged Customer ID]],Table3__3_16[Customer ID],Table3__3_16[BMI])</f>
        <v>25.49</v>
      </c>
      <c r="D1214" s="22">
        <f>_xlfn.XLOOKUP(Table7[[#This Row],[Merged Customer ID]],Table3__3_16[Customer ID],Table3__3_16[HBA1C])</f>
        <v>5.68</v>
      </c>
      <c r="E1214" s="22" t="str">
        <f>_xlfn.XLOOKUP(Table7[[#This Row],[Merged Customer ID]],Table3__3_16[Customer ID],Table3__3_16[Heart Issues])</f>
        <v>Yes</v>
      </c>
      <c r="F1214" s="22" t="str">
        <f>_xlfn.XLOOKUP(Table7[[#This Row],[Merged Customer ID]],Table3__3_16[Customer ID],Table3__3_16[Any Transplants])</f>
        <v>No</v>
      </c>
      <c r="G1214" s="22" t="str">
        <f>_xlfn.XLOOKUP(Table7[[#This Row],[Merged Customer ID]],Table3__3_16[Customer ID],Table3__3_16[Cancer history])</f>
        <v>Yes</v>
      </c>
      <c r="H1214" s="22">
        <f>_xlfn.XLOOKUP(Table7[[#This Row],[Merged Customer ID]],Table3__3_16[Customer ID],Table3__3_16[NumberOfMajorSurgeries])</f>
        <v>1</v>
      </c>
      <c r="I1214" s="22" t="str">
        <f>_xlfn.XLOOKUP(Table7[[#This Row],[Merged Customer ID]],Table3__3_16[Customer ID],Table3__3_16[smoker])</f>
        <v>No</v>
      </c>
      <c r="J1214" s="22" t="str">
        <f>_xlfn.XLOOKUP(Table7[[#This Row],[Merged Customer ID]],Table3__3_16[Customer ID],Table3__3_16[Weight Status])</f>
        <v>Overweight</v>
      </c>
      <c r="K1214" s="22" t="str">
        <f>_xlfn.XLOOKUP(Table7[[#This Row],[Merged Customer ID]],Table3__3_16[Customer ID],Table3__3_16[Sugar Status])</f>
        <v>Normal</v>
      </c>
      <c r="L1214" s="25">
        <f>_xlfn.XLOOKUP(Table7[[#This Row],[Merged Customer ID]],Table6_20[Merged Customer ID],Table6_20[Date of Birth])</f>
        <v>25533</v>
      </c>
      <c r="M1214" s="29">
        <f>_xlfn.XLOOKUP(Table7[[#This Row],[Merged Customer ID]],Table6_20[Merged Customer ID],Table6_20[charges],"0",0)</f>
        <v>9285.8700000000008</v>
      </c>
      <c r="N1214" s="29" t="str">
        <f>_xlfn.XLOOKUP(Table7[[#This Row],[Merged Customer ID]],Table6_20[Merged Customer ID],Table6_20[Hospital tier])</f>
        <v>tier - 2</v>
      </c>
      <c r="O1214" s="29" t="str">
        <f>_xlfn.XLOOKUP(Table7[[#This Row],[Merged Customer ID]],Table6_20[Merged Customer ID],Table6_20[City tier])</f>
        <v>tier - 3</v>
      </c>
      <c r="P1214" s="29" t="str">
        <f>_xlfn.XLOOKUP(Table7[[#This Row],[Merged Customer ID]],Table6_20[Merged Customer ID],Table6_20[State ID])</f>
        <v>R1013</v>
      </c>
      <c r="Q1214" s="35">
        <f>_xlfn.XLOOKUP(Table7[[#This Row],[Merged Customer ID]],Table6_20[Merged Customer ID],Table6_20[Age])</f>
        <v>53.533333333333331</v>
      </c>
    </row>
    <row r="1215" spans="1:17" x14ac:dyDescent="0.35">
      <c r="A1215" s="23" t="s">
        <v>1157</v>
      </c>
      <c r="B1215" s="23" t="str">
        <f>_xlfn.XLOOKUP(Table7[[#This Row],[Merged Customer ID]],Table2_1[Merged Customer ID],Table2_1[First Name])</f>
        <v>Kari</v>
      </c>
      <c r="C1215" s="23">
        <f>_xlfn.XLOOKUP(Table7[[#This Row],[Merged Customer ID]],Table3__3_16[Customer ID],Table3__3_16[BMI])</f>
        <v>34.1</v>
      </c>
      <c r="D1215" s="23">
        <f>_xlfn.XLOOKUP(Table7[[#This Row],[Merged Customer ID]],Table3__3_16[Customer ID],Table3__3_16[HBA1C])</f>
        <v>8.4499999999999993</v>
      </c>
      <c r="E1215" s="22" t="str">
        <f>_xlfn.XLOOKUP(Table7[[#This Row],[Merged Customer ID]],Table3__3_16[Customer ID],Table3__3_16[Heart Issues])</f>
        <v>No</v>
      </c>
      <c r="F1215" s="23" t="str">
        <f>_xlfn.XLOOKUP(Table7[[#This Row],[Merged Customer ID]],Table3__3_16[Customer ID],Table3__3_16[Any Transplants])</f>
        <v>No</v>
      </c>
      <c r="G1215" s="23" t="str">
        <f>_xlfn.XLOOKUP(Table7[[#This Row],[Merged Customer ID]],Table3__3_16[Customer ID],Table3__3_16[Cancer history])</f>
        <v>No</v>
      </c>
      <c r="H1215" s="23">
        <f>_xlfn.XLOOKUP(Table7[[#This Row],[Merged Customer ID]],Table3__3_16[Customer ID],Table3__3_16[NumberOfMajorSurgeries])</f>
        <v>0</v>
      </c>
      <c r="I1215" s="23" t="str">
        <f>_xlfn.XLOOKUP(Table7[[#This Row],[Merged Customer ID]],Table3__3_16[Customer ID],Table3__3_16[smoker])</f>
        <v>No</v>
      </c>
      <c r="J1215" s="23" t="str">
        <f>_xlfn.XLOOKUP(Table7[[#This Row],[Merged Customer ID]],Table3__3_16[Customer ID],Table3__3_16[Weight Status])</f>
        <v>Obesity</v>
      </c>
      <c r="K1215" s="23" t="str">
        <f>_xlfn.XLOOKUP(Table7[[#This Row],[Merged Customer ID]],Table3__3_16[Customer ID],Table3__3_16[Sugar Status])</f>
        <v>Diabetes</v>
      </c>
      <c r="L1215" s="26">
        <f>_xlfn.XLOOKUP(Table7[[#This Row],[Merged Customer ID]],Table6_20[Merged Customer ID],Table6_20[Date of Birth])</f>
        <v>26116</v>
      </c>
      <c r="M1215" s="30">
        <f>_xlfn.XLOOKUP(Table7[[#This Row],[Merged Customer ID]],Table6_20[Merged Customer ID],Table6_20[charges],"0",0)</f>
        <v>9283.56</v>
      </c>
      <c r="N1215" s="30" t="str">
        <f>_xlfn.XLOOKUP(Table7[[#This Row],[Merged Customer ID]],Table6_20[Merged Customer ID],Table6_20[Hospital tier])</f>
        <v>tier - 2</v>
      </c>
      <c r="O1215" s="30" t="str">
        <f>_xlfn.XLOOKUP(Table7[[#This Row],[Merged Customer ID]],Table6_20[Merged Customer ID],Table6_20[City tier])</f>
        <v>tier - 3</v>
      </c>
      <c r="P1215" s="30" t="str">
        <f>_xlfn.XLOOKUP(Table7[[#This Row],[Merged Customer ID]],Table6_20[Merged Customer ID],Table6_20[State ID])</f>
        <v>R1013</v>
      </c>
      <c r="Q1215" s="36">
        <f>_xlfn.XLOOKUP(Table7[[#This Row],[Merged Customer ID]],Table6_20[Merged Customer ID],Table6_20[Age])</f>
        <v>51.93333333333333</v>
      </c>
    </row>
    <row r="1216" spans="1:17" x14ac:dyDescent="0.35">
      <c r="A1216" s="22" t="s">
        <v>1156</v>
      </c>
      <c r="B1216" s="22" t="str">
        <f>_xlfn.XLOOKUP(Table7[[#This Row],[Merged Customer ID]],Table2_1[Merged Customer ID],Table2_1[First Name])</f>
        <v>Standiford</v>
      </c>
      <c r="C1216" s="22">
        <f>_xlfn.XLOOKUP(Table7[[#This Row],[Merged Customer ID]],Table3__3_16[Customer ID],Table3__3_16[BMI])</f>
        <v>25.84</v>
      </c>
      <c r="D1216" s="22">
        <f>_xlfn.XLOOKUP(Table7[[#This Row],[Merged Customer ID]],Table3__3_16[Customer ID],Table3__3_16[HBA1C])</f>
        <v>8.51</v>
      </c>
      <c r="E1216" s="22" t="str">
        <f>_xlfn.XLOOKUP(Table7[[#This Row],[Merged Customer ID]],Table3__3_16[Customer ID],Table3__3_16[Heart Issues])</f>
        <v>No</v>
      </c>
      <c r="F1216" s="22" t="str">
        <f>_xlfn.XLOOKUP(Table7[[#This Row],[Merged Customer ID]],Table3__3_16[Customer ID],Table3__3_16[Any Transplants])</f>
        <v>No</v>
      </c>
      <c r="G1216" s="22" t="str">
        <f>_xlfn.XLOOKUP(Table7[[#This Row],[Merged Customer ID]],Table3__3_16[Customer ID],Table3__3_16[Cancer history])</f>
        <v>No</v>
      </c>
      <c r="H1216" s="22">
        <f>_xlfn.XLOOKUP(Table7[[#This Row],[Merged Customer ID]],Table3__3_16[Customer ID],Table3__3_16[NumberOfMajorSurgeries])</f>
        <v>2</v>
      </c>
      <c r="I1216" s="22" t="str">
        <f>_xlfn.XLOOKUP(Table7[[#This Row],[Merged Customer ID]],Table3__3_16[Customer ID],Table3__3_16[smoker])</f>
        <v>No</v>
      </c>
      <c r="J1216" s="22" t="str">
        <f>_xlfn.XLOOKUP(Table7[[#This Row],[Merged Customer ID]],Table3__3_16[Customer ID],Table3__3_16[Weight Status])</f>
        <v>Overweight</v>
      </c>
      <c r="K1216" s="22" t="str">
        <f>_xlfn.XLOOKUP(Table7[[#This Row],[Merged Customer ID]],Table3__3_16[Customer ID],Table3__3_16[Sugar Status])</f>
        <v>Diabetes</v>
      </c>
      <c r="L1216" s="25">
        <f>_xlfn.XLOOKUP(Table7[[#This Row],[Merged Customer ID]],Table6_20[Merged Customer ID],Table6_20[Date of Birth])</f>
        <v>26964</v>
      </c>
      <c r="M1216" s="29">
        <f>_xlfn.XLOOKUP(Table7[[#This Row],[Merged Customer ID]],Table6_20[Merged Customer ID],Table6_20[charges],"0",0)</f>
        <v>9282.48</v>
      </c>
      <c r="N1216" s="29" t="str">
        <f>_xlfn.XLOOKUP(Table7[[#This Row],[Merged Customer ID]],Table6_20[Merged Customer ID],Table6_20[Hospital tier])</f>
        <v>tier - 3</v>
      </c>
      <c r="O1216" s="29" t="str">
        <f>_xlfn.XLOOKUP(Table7[[#This Row],[Merged Customer ID]],Table6_20[Merged Customer ID],Table6_20[City tier])</f>
        <v>tier - 2</v>
      </c>
      <c r="P1216" s="29" t="str">
        <f>_xlfn.XLOOKUP(Table7[[#This Row],[Merged Customer ID]],Table6_20[Merged Customer ID],Table6_20[State ID])</f>
        <v>R1016</v>
      </c>
      <c r="Q1216" s="35">
        <f>_xlfn.XLOOKUP(Table7[[#This Row],[Merged Customer ID]],Table6_20[Merged Customer ID],Table6_20[Age])</f>
        <v>49.613888888888887</v>
      </c>
    </row>
    <row r="1217" spans="1:17" x14ac:dyDescent="0.35">
      <c r="A1217" s="23" t="s">
        <v>1155</v>
      </c>
      <c r="B1217" s="23" t="str">
        <f>_xlfn.XLOOKUP(Table7[[#This Row],[Merged Customer ID]],Table2_1[Merged Customer ID],Table2_1[First Name])</f>
        <v>Sherwin</v>
      </c>
      <c r="C1217" s="23">
        <f>_xlfn.XLOOKUP(Table7[[#This Row],[Merged Customer ID]],Table3__3_16[Customer ID],Table3__3_16[BMI])</f>
        <v>20.6</v>
      </c>
      <c r="D1217" s="23">
        <f>_xlfn.XLOOKUP(Table7[[#This Row],[Merged Customer ID]],Table3__3_16[Customer ID],Table3__3_16[HBA1C])</f>
        <v>7.62</v>
      </c>
      <c r="E1217" s="22" t="str">
        <f>_xlfn.XLOOKUP(Table7[[#This Row],[Merged Customer ID]],Table3__3_16[Customer ID],Table3__3_16[Heart Issues])</f>
        <v>No</v>
      </c>
      <c r="F1217" s="23" t="str">
        <f>_xlfn.XLOOKUP(Table7[[#This Row],[Merged Customer ID]],Table3__3_16[Customer ID],Table3__3_16[Any Transplants])</f>
        <v>No</v>
      </c>
      <c r="G1217" s="23" t="str">
        <f>_xlfn.XLOOKUP(Table7[[#This Row],[Merged Customer ID]],Table3__3_16[Customer ID],Table3__3_16[Cancer history])</f>
        <v>No</v>
      </c>
      <c r="H1217" s="23">
        <f>_xlfn.XLOOKUP(Table7[[#This Row],[Merged Customer ID]],Table3__3_16[Customer ID],Table3__3_16[NumberOfMajorSurgeries])</f>
        <v>0</v>
      </c>
      <c r="I1217" s="23" t="str">
        <f>_xlfn.XLOOKUP(Table7[[#This Row],[Merged Customer ID]],Table3__3_16[Customer ID],Table3__3_16[smoker])</f>
        <v>No</v>
      </c>
      <c r="J1217" s="23" t="str">
        <f>_xlfn.XLOOKUP(Table7[[#This Row],[Merged Customer ID]],Table3__3_16[Customer ID],Table3__3_16[Weight Status])</f>
        <v>Normal Weight</v>
      </c>
      <c r="K1217" s="23" t="str">
        <f>_xlfn.XLOOKUP(Table7[[#This Row],[Merged Customer ID]],Table3__3_16[Customer ID],Table3__3_16[Sugar Status])</f>
        <v>Diabetes</v>
      </c>
      <c r="L1217" s="26">
        <f>_xlfn.XLOOKUP(Table7[[#This Row],[Merged Customer ID]],Table6_20[Merged Customer ID],Table6_20[Date of Birth])</f>
        <v>26151</v>
      </c>
      <c r="M1217" s="30">
        <f>_xlfn.XLOOKUP(Table7[[#This Row],[Merged Customer ID]],Table6_20[Merged Customer ID],Table6_20[charges],"0",0)</f>
        <v>9264.7999999999993</v>
      </c>
      <c r="N1217" s="30" t="str">
        <f>_xlfn.XLOOKUP(Table7[[#This Row],[Merged Customer ID]],Table6_20[Merged Customer ID],Table6_20[Hospital tier])</f>
        <v>tier - 2</v>
      </c>
      <c r="O1217" s="30" t="str">
        <f>_xlfn.XLOOKUP(Table7[[#This Row],[Merged Customer ID]],Table6_20[Merged Customer ID],Table6_20[City tier])</f>
        <v>tier - 1</v>
      </c>
      <c r="P1217" s="30" t="str">
        <f>_xlfn.XLOOKUP(Table7[[#This Row],[Merged Customer ID]],Table6_20[Merged Customer ID],Table6_20[State ID])</f>
        <v>R1011</v>
      </c>
      <c r="Q1217" s="36">
        <f>_xlfn.XLOOKUP(Table7[[#This Row],[Merged Customer ID]],Table6_20[Merged Customer ID],Table6_20[Age])</f>
        <v>51.838888888888889</v>
      </c>
    </row>
    <row r="1218" spans="1:17" x14ac:dyDescent="0.35">
      <c r="A1218" s="22" t="s">
        <v>1154</v>
      </c>
      <c r="B1218" s="22" t="str">
        <f>_xlfn.XLOOKUP(Table7[[#This Row],[Merged Customer ID]],Table2_1[Merged Customer ID],Table2_1[First Name])</f>
        <v>Parker</v>
      </c>
      <c r="C1218" s="22">
        <f>_xlfn.XLOOKUP(Table7[[#This Row],[Merged Customer ID]],Table3__3_16[Customer ID],Table3__3_16[BMI])</f>
        <v>28.88</v>
      </c>
      <c r="D1218" s="22">
        <f>_xlfn.XLOOKUP(Table7[[#This Row],[Merged Customer ID]],Table3__3_16[Customer ID],Table3__3_16[HBA1C])</f>
        <v>10.18</v>
      </c>
      <c r="E1218" s="22" t="str">
        <f>_xlfn.XLOOKUP(Table7[[#This Row],[Merged Customer ID]],Table3__3_16[Customer ID],Table3__3_16[Heart Issues])</f>
        <v>No</v>
      </c>
      <c r="F1218" s="22" t="str">
        <f>_xlfn.XLOOKUP(Table7[[#This Row],[Merged Customer ID]],Table3__3_16[Customer ID],Table3__3_16[Any Transplants])</f>
        <v>No</v>
      </c>
      <c r="G1218" s="22" t="str">
        <f>_xlfn.XLOOKUP(Table7[[#This Row],[Merged Customer ID]],Table3__3_16[Customer ID],Table3__3_16[Cancer history])</f>
        <v>No</v>
      </c>
      <c r="H1218" s="22">
        <f>_xlfn.XLOOKUP(Table7[[#This Row],[Merged Customer ID]],Table3__3_16[Customer ID],Table3__3_16[NumberOfMajorSurgeries])</f>
        <v>0</v>
      </c>
      <c r="I1218" s="22" t="str">
        <f>_xlfn.XLOOKUP(Table7[[#This Row],[Merged Customer ID]],Table3__3_16[Customer ID],Table3__3_16[smoker])</f>
        <v>No</v>
      </c>
      <c r="J1218" s="22" t="str">
        <f>_xlfn.XLOOKUP(Table7[[#This Row],[Merged Customer ID]],Table3__3_16[Customer ID],Table3__3_16[Weight Status])</f>
        <v>Overweight</v>
      </c>
      <c r="K1218" s="22" t="str">
        <f>_xlfn.XLOOKUP(Table7[[#This Row],[Merged Customer ID]],Table3__3_16[Customer ID],Table3__3_16[Sugar Status])</f>
        <v>Diabetes</v>
      </c>
      <c r="L1218" s="25">
        <f>_xlfn.XLOOKUP(Table7[[#This Row],[Merged Customer ID]],Table6_20[Merged Customer ID],Table6_20[Date of Birth])</f>
        <v>27262</v>
      </c>
      <c r="M1218" s="29">
        <f>_xlfn.XLOOKUP(Table7[[#This Row],[Merged Customer ID]],Table6_20[Merged Customer ID],Table6_20[charges],"0",0)</f>
        <v>9249.5</v>
      </c>
      <c r="N1218" s="29" t="str">
        <f>_xlfn.XLOOKUP(Table7[[#This Row],[Merged Customer ID]],Table6_20[Merged Customer ID],Table6_20[Hospital tier])</f>
        <v>tier - 2</v>
      </c>
      <c r="O1218" s="29" t="str">
        <f>_xlfn.XLOOKUP(Table7[[#This Row],[Merged Customer ID]],Table6_20[Merged Customer ID],Table6_20[City tier])</f>
        <v>tier - 1</v>
      </c>
      <c r="P1218" s="29" t="str">
        <f>_xlfn.XLOOKUP(Table7[[#This Row],[Merged Customer ID]],Table6_20[Merged Customer ID],Table6_20[State ID])</f>
        <v>R1012</v>
      </c>
      <c r="Q1218" s="35">
        <f>_xlfn.XLOOKUP(Table7[[#This Row],[Merged Customer ID]],Table6_20[Merged Customer ID],Table6_20[Age])</f>
        <v>48.797222222222224</v>
      </c>
    </row>
    <row r="1219" spans="1:17" x14ac:dyDescent="0.35">
      <c r="A1219" s="23" t="s">
        <v>1153</v>
      </c>
      <c r="B1219" s="23" t="str">
        <f>_xlfn.XLOOKUP(Table7[[#This Row],[Merged Customer ID]],Table2_1[Merged Customer ID],Table2_1[First Name])</f>
        <v>Blekeli</v>
      </c>
      <c r="C1219" s="23">
        <f>_xlfn.XLOOKUP(Table7[[#This Row],[Merged Customer ID]],Table3__3_16[Customer ID],Table3__3_16[BMI])</f>
        <v>28.24</v>
      </c>
      <c r="D1219" s="23">
        <f>_xlfn.XLOOKUP(Table7[[#This Row],[Merged Customer ID]],Table3__3_16[Customer ID],Table3__3_16[HBA1C])</f>
        <v>5.36</v>
      </c>
      <c r="E1219" s="22" t="str">
        <f>_xlfn.XLOOKUP(Table7[[#This Row],[Merged Customer ID]],Table3__3_16[Customer ID],Table3__3_16[Heart Issues])</f>
        <v>No</v>
      </c>
      <c r="F1219" s="23" t="str">
        <f>_xlfn.XLOOKUP(Table7[[#This Row],[Merged Customer ID]],Table3__3_16[Customer ID],Table3__3_16[Any Transplants])</f>
        <v>No</v>
      </c>
      <c r="G1219" s="23" t="str">
        <f>_xlfn.XLOOKUP(Table7[[#This Row],[Merged Customer ID]],Table3__3_16[Customer ID],Table3__3_16[Cancer history])</f>
        <v>No</v>
      </c>
      <c r="H1219" s="23">
        <f>_xlfn.XLOOKUP(Table7[[#This Row],[Merged Customer ID]],Table3__3_16[Customer ID],Table3__3_16[NumberOfMajorSurgeries])</f>
        <v>0</v>
      </c>
      <c r="I1219" s="23" t="str">
        <f>_xlfn.XLOOKUP(Table7[[#This Row],[Merged Customer ID]],Table3__3_16[Customer ID],Table3__3_16[smoker])</f>
        <v>No</v>
      </c>
      <c r="J1219" s="23" t="str">
        <f>_xlfn.XLOOKUP(Table7[[#This Row],[Merged Customer ID]],Table3__3_16[Customer ID],Table3__3_16[Weight Status])</f>
        <v>Overweight</v>
      </c>
      <c r="K1219" s="23" t="str">
        <f>_xlfn.XLOOKUP(Table7[[#This Row],[Merged Customer ID]],Table3__3_16[Customer ID],Table3__3_16[Sugar Status])</f>
        <v>Normal</v>
      </c>
      <c r="L1219" s="26">
        <f>_xlfn.XLOOKUP(Table7[[#This Row],[Merged Customer ID]],Table6_20[Merged Customer ID],Table6_20[Date of Birth])</f>
        <v>29499</v>
      </c>
      <c r="M1219" s="30">
        <f>_xlfn.XLOOKUP(Table7[[#This Row],[Merged Customer ID]],Table6_20[Merged Customer ID],Table6_20[charges],"0",0)</f>
        <v>9247.94</v>
      </c>
      <c r="N1219" s="30" t="str">
        <f>_xlfn.XLOOKUP(Table7[[#This Row],[Merged Customer ID]],Table6_20[Merged Customer ID],Table6_20[Hospital tier])</f>
        <v>tier - 2</v>
      </c>
      <c r="O1219" s="30" t="str">
        <f>_xlfn.XLOOKUP(Table7[[#This Row],[Merged Customer ID]],Table6_20[Merged Customer ID],Table6_20[City tier])</f>
        <v>tier - 1</v>
      </c>
      <c r="P1219" s="30" t="str">
        <f>_xlfn.XLOOKUP(Table7[[#This Row],[Merged Customer ID]],Table6_20[Merged Customer ID],Table6_20[State ID])</f>
        <v>R1021</v>
      </c>
      <c r="Q1219" s="36">
        <f>_xlfn.XLOOKUP(Table7[[#This Row],[Merged Customer ID]],Table6_20[Merged Customer ID],Table6_20[Age])</f>
        <v>42.674999999999997</v>
      </c>
    </row>
    <row r="1220" spans="1:17" x14ac:dyDescent="0.35">
      <c r="A1220" s="22" t="s">
        <v>1152</v>
      </c>
      <c r="B1220" s="22" t="str">
        <f>_xlfn.XLOOKUP(Table7[[#This Row],[Merged Customer ID]],Table2_1[Merged Customer ID],Table2_1[First Name])</f>
        <v>Vangampleare</v>
      </c>
      <c r="C1220" s="22">
        <f>_xlfn.XLOOKUP(Table7[[#This Row],[Merged Customer ID]],Table3__3_16[Customer ID],Table3__3_16[BMI])</f>
        <v>25.46</v>
      </c>
      <c r="D1220" s="22">
        <f>_xlfn.XLOOKUP(Table7[[#This Row],[Merged Customer ID]],Table3__3_16[Customer ID],Table3__3_16[HBA1C])</f>
        <v>11.78</v>
      </c>
      <c r="E1220" s="22" t="str">
        <f>_xlfn.XLOOKUP(Table7[[#This Row],[Merged Customer ID]],Table3__3_16[Customer ID],Table3__3_16[Heart Issues])</f>
        <v>Yes</v>
      </c>
      <c r="F1220" s="22" t="str">
        <f>_xlfn.XLOOKUP(Table7[[#This Row],[Merged Customer ID]],Table3__3_16[Customer ID],Table3__3_16[Any Transplants])</f>
        <v>No</v>
      </c>
      <c r="G1220" s="22" t="str">
        <f>_xlfn.XLOOKUP(Table7[[#This Row],[Merged Customer ID]],Table3__3_16[Customer ID],Table3__3_16[Cancer history])</f>
        <v>No</v>
      </c>
      <c r="H1220" s="22">
        <f>_xlfn.XLOOKUP(Table7[[#This Row],[Merged Customer ID]],Table3__3_16[Customer ID],Table3__3_16[NumberOfMajorSurgeries])</f>
        <v>1</v>
      </c>
      <c r="I1220" s="22" t="str">
        <f>_xlfn.XLOOKUP(Table7[[#This Row],[Merged Customer ID]],Table3__3_16[Customer ID],Table3__3_16[smoker])</f>
        <v>No</v>
      </c>
      <c r="J1220" s="22" t="str">
        <f>_xlfn.XLOOKUP(Table7[[#This Row],[Merged Customer ID]],Table3__3_16[Customer ID],Table3__3_16[Weight Status])</f>
        <v>Overweight</v>
      </c>
      <c r="K1220" s="22" t="str">
        <f>_xlfn.XLOOKUP(Table7[[#This Row],[Merged Customer ID]],Table3__3_16[Customer ID],Table3__3_16[Sugar Status])</f>
        <v>Diabetes</v>
      </c>
      <c r="L1220" s="25">
        <f>_xlfn.XLOOKUP(Table7[[#This Row],[Merged Customer ID]],Table6_20[Merged Customer ID],Table6_20[Date of Birth])</f>
        <v>27734</v>
      </c>
      <c r="M1220" s="29">
        <f>_xlfn.XLOOKUP(Table7[[#This Row],[Merged Customer ID]],Table6_20[Merged Customer ID],Table6_20[charges],"0",0)</f>
        <v>9225.26</v>
      </c>
      <c r="N1220" s="29" t="str">
        <f>_xlfn.XLOOKUP(Table7[[#This Row],[Merged Customer ID]],Table6_20[Merged Customer ID],Table6_20[Hospital tier])</f>
        <v>tier - 3</v>
      </c>
      <c r="O1220" s="29" t="str">
        <f>_xlfn.XLOOKUP(Table7[[#This Row],[Merged Customer ID]],Table6_20[Merged Customer ID],Table6_20[City tier])</f>
        <v>tier - 3</v>
      </c>
      <c r="P1220" s="29" t="str">
        <f>_xlfn.XLOOKUP(Table7[[#This Row],[Merged Customer ID]],Table6_20[Merged Customer ID],Table6_20[State ID])</f>
        <v>R1015</v>
      </c>
      <c r="Q1220" s="35">
        <f>_xlfn.XLOOKUP(Table7[[#This Row],[Merged Customer ID]],Table6_20[Merged Customer ID],Table6_20[Age])</f>
        <v>47.505555555555553</v>
      </c>
    </row>
    <row r="1221" spans="1:17" x14ac:dyDescent="0.35">
      <c r="A1221" s="23" t="s">
        <v>1151</v>
      </c>
      <c r="B1221" s="23" t="str">
        <f>_xlfn.XLOOKUP(Table7[[#This Row],[Merged Customer ID]],Table2_1[Merged Customer ID],Table2_1[First Name])</f>
        <v>Hiatt</v>
      </c>
      <c r="C1221" s="23">
        <f>_xlfn.XLOOKUP(Table7[[#This Row],[Merged Customer ID]],Table3__3_16[Customer ID],Table3__3_16[BMI])</f>
        <v>29.64</v>
      </c>
      <c r="D1221" s="23">
        <f>_xlfn.XLOOKUP(Table7[[#This Row],[Merged Customer ID]],Table3__3_16[Customer ID],Table3__3_16[HBA1C])</f>
        <v>10.82</v>
      </c>
      <c r="E1221" s="22" t="str">
        <f>_xlfn.XLOOKUP(Table7[[#This Row],[Merged Customer ID]],Table3__3_16[Customer ID],Table3__3_16[Heart Issues])</f>
        <v>Yes</v>
      </c>
      <c r="F1221" s="23" t="str">
        <f>_xlfn.XLOOKUP(Table7[[#This Row],[Merged Customer ID]],Table3__3_16[Customer ID],Table3__3_16[Any Transplants])</f>
        <v>No</v>
      </c>
      <c r="G1221" s="23" t="str">
        <f>_xlfn.XLOOKUP(Table7[[#This Row],[Merged Customer ID]],Table3__3_16[Customer ID],Table3__3_16[Cancer history])</f>
        <v>No</v>
      </c>
      <c r="H1221" s="23">
        <f>_xlfn.XLOOKUP(Table7[[#This Row],[Merged Customer ID]],Table3__3_16[Customer ID],Table3__3_16[NumberOfMajorSurgeries])</f>
        <v>0</v>
      </c>
      <c r="I1221" s="23" t="str">
        <f>_xlfn.XLOOKUP(Table7[[#This Row],[Merged Customer ID]],Table3__3_16[Customer ID],Table3__3_16[smoker])</f>
        <v>No</v>
      </c>
      <c r="J1221" s="23" t="str">
        <f>_xlfn.XLOOKUP(Table7[[#This Row],[Merged Customer ID]],Table3__3_16[Customer ID],Table3__3_16[Weight Status])</f>
        <v>Overweight</v>
      </c>
      <c r="K1221" s="23" t="str">
        <f>_xlfn.XLOOKUP(Table7[[#This Row],[Merged Customer ID]],Table3__3_16[Customer ID],Table3__3_16[Sugar Status])</f>
        <v>Diabetes</v>
      </c>
      <c r="L1221" s="26">
        <f>_xlfn.XLOOKUP(Table7[[#This Row],[Merged Customer ID]],Table6_20[Merged Customer ID],Table6_20[Date of Birth])</f>
        <v>29925</v>
      </c>
      <c r="M1221" s="30">
        <f>_xlfn.XLOOKUP(Table7[[#This Row],[Merged Customer ID]],Table6_20[Merged Customer ID],Table6_20[charges],"0",0)</f>
        <v>9222.4</v>
      </c>
      <c r="N1221" s="30" t="str">
        <f>_xlfn.XLOOKUP(Table7[[#This Row],[Merged Customer ID]],Table6_20[Merged Customer ID],Table6_20[Hospital tier])</f>
        <v>tier - 2</v>
      </c>
      <c r="O1221" s="30" t="str">
        <f>_xlfn.XLOOKUP(Table7[[#This Row],[Merged Customer ID]],Table6_20[Merged Customer ID],Table6_20[City tier])</f>
        <v>tier - 3</v>
      </c>
      <c r="P1221" s="30" t="str">
        <f>_xlfn.XLOOKUP(Table7[[#This Row],[Merged Customer ID]],Table6_20[Merged Customer ID],Table6_20[State ID])</f>
        <v>R1019</v>
      </c>
      <c r="Q1221" s="36">
        <f>_xlfn.XLOOKUP(Table7[[#This Row],[Merged Customer ID]],Table6_20[Merged Customer ID],Table6_20[Age])</f>
        <v>41.508333333333333</v>
      </c>
    </row>
    <row r="1222" spans="1:17" x14ac:dyDescent="0.35">
      <c r="A1222" s="22" t="s">
        <v>1150</v>
      </c>
      <c r="B1222" s="22" t="str">
        <f>_xlfn.XLOOKUP(Table7[[#This Row],[Merged Customer ID]],Table2_1[Merged Customer ID],Table2_1[First Name])</f>
        <v>Tadesse</v>
      </c>
      <c r="C1222" s="22">
        <f>_xlfn.XLOOKUP(Table7[[#This Row],[Merged Customer ID]],Table3__3_16[Customer ID],Table3__3_16[BMI])</f>
        <v>31.27</v>
      </c>
      <c r="D1222" s="22">
        <f>_xlfn.XLOOKUP(Table7[[#This Row],[Merged Customer ID]],Table3__3_16[Customer ID],Table3__3_16[HBA1C])</f>
        <v>7.73</v>
      </c>
      <c r="E1222" s="22" t="str">
        <f>_xlfn.XLOOKUP(Table7[[#This Row],[Merged Customer ID]],Table3__3_16[Customer ID],Table3__3_16[Heart Issues])</f>
        <v>Yes</v>
      </c>
      <c r="F1222" s="22" t="str">
        <f>_xlfn.XLOOKUP(Table7[[#This Row],[Merged Customer ID]],Table3__3_16[Customer ID],Table3__3_16[Any Transplants])</f>
        <v>No</v>
      </c>
      <c r="G1222" s="22" t="str">
        <f>_xlfn.XLOOKUP(Table7[[#This Row],[Merged Customer ID]],Table3__3_16[Customer ID],Table3__3_16[Cancer history])</f>
        <v>No</v>
      </c>
      <c r="H1222" s="22">
        <f>_xlfn.XLOOKUP(Table7[[#This Row],[Merged Customer ID]],Table3__3_16[Customer ID],Table3__3_16[NumberOfMajorSurgeries])</f>
        <v>1</v>
      </c>
      <c r="I1222" s="22" t="str">
        <f>_xlfn.XLOOKUP(Table7[[#This Row],[Merged Customer ID]],Table3__3_16[Customer ID],Table3__3_16[smoker])</f>
        <v>No</v>
      </c>
      <c r="J1222" s="22" t="str">
        <f>_xlfn.XLOOKUP(Table7[[#This Row],[Merged Customer ID]],Table3__3_16[Customer ID],Table3__3_16[Weight Status])</f>
        <v>Obesity</v>
      </c>
      <c r="K1222" s="22" t="str">
        <f>_xlfn.XLOOKUP(Table7[[#This Row],[Merged Customer ID]],Table3__3_16[Customer ID],Table3__3_16[Sugar Status])</f>
        <v>Diabetes</v>
      </c>
      <c r="L1222" s="25">
        <f>_xlfn.XLOOKUP(Table7[[#This Row],[Merged Customer ID]],Table6_20[Merged Customer ID],Table6_20[Date of Birth])</f>
        <v>31771</v>
      </c>
      <c r="M1222" s="29">
        <f>_xlfn.XLOOKUP(Table7[[#This Row],[Merged Customer ID]],Table6_20[Merged Customer ID],Table6_20[charges],"0",0)</f>
        <v>9210.06</v>
      </c>
      <c r="N1222" s="29" t="str">
        <f>_xlfn.XLOOKUP(Table7[[#This Row],[Merged Customer ID]],Table6_20[Merged Customer ID],Table6_20[Hospital tier])</f>
        <v>tier - 2</v>
      </c>
      <c r="O1222" s="29" t="str">
        <f>_xlfn.XLOOKUP(Table7[[#This Row],[Merged Customer ID]],Table6_20[Merged Customer ID],Table6_20[City tier])</f>
        <v>tier - 3</v>
      </c>
      <c r="P1222" s="29" t="str">
        <f>_xlfn.XLOOKUP(Table7[[#This Row],[Merged Customer ID]],Table6_20[Merged Customer ID],Table6_20[State ID])</f>
        <v>R1021</v>
      </c>
      <c r="Q1222" s="35">
        <f>_xlfn.XLOOKUP(Table7[[#This Row],[Merged Customer ID]],Table6_20[Merged Customer ID],Table6_20[Age])</f>
        <v>36.452777777777776</v>
      </c>
    </row>
    <row r="1223" spans="1:17" x14ac:dyDescent="0.35">
      <c r="A1223" s="23" t="s">
        <v>1149</v>
      </c>
      <c r="B1223" s="23" t="str">
        <f>_xlfn.XLOOKUP(Table7[[#This Row],[Merged Customer ID]],Table2_1[Merged Customer ID],Table2_1[First Name])</f>
        <v>Jaswell</v>
      </c>
      <c r="C1223" s="23">
        <f>_xlfn.XLOOKUP(Table7[[#This Row],[Merged Customer ID]],Table3__3_16[Customer ID],Table3__3_16[BMI])</f>
        <v>19.95</v>
      </c>
      <c r="D1223" s="23">
        <f>_xlfn.XLOOKUP(Table7[[#This Row],[Merged Customer ID]],Table3__3_16[Customer ID],Table3__3_16[HBA1C])</f>
        <v>6.24</v>
      </c>
      <c r="E1223" s="22" t="str">
        <f>_xlfn.XLOOKUP(Table7[[#This Row],[Merged Customer ID]],Table3__3_16[Customer ID],Table3__3_16[Heart Issues])</f>
        <v>Yes</v>
      </c>
      <c r="F1223" s="23" t="str">
        <f>_xlfn.XLOOKUP(Table7[[#This Row],[Merged Customer ID]],Table3__3_16[Customer ID],Table3__3_16[Any Transplants])</f>
        <v>No</v>
      </c>
      <c r="G1223" s="23" t="str">
        <f>_xlfn.XLOOKUP(Table7[[#This Row],[Merged Customer ID]],Table3__3_16[Customer ID],Table3__3_16[Cancer history])</f>
        <v>No</v>
      </c>
      <c r="H1223" s="23">
        <f>_xlfn.XLOOKUP(Table7[[#This Row],[Merged Customer ID]],Table3__3_16[Customer ID],Table3__3_16[NumberOfMajorSurgeries])</f>
        <v>0</v>
      </c>
      <c r="I1223" s="23" t="str">
        <f>_xlfn.XLOOKUP(Table7[[#This Row],[Merged Customer ID]],Table3__3_16[Customer ID],Table3__3_16[smoker])</f>
        <v>No</v>
      </c>
      <c r="J1223" s="23" t="str">
        <f>_xlfn.XLOOKUP(Table7[[#This Row],[Merged Customer ID]],Table3__3_16[Customer ID],Table3__3_16[Weight Status])</f>
        <v>Normal Weight</v>
      </c>
      <c r="K1223" s="23" t="str">
        <f>_xlfn.XLOOKUP(Table7[[#This Row],[Merged Customer ID]],Table3__3_16[Customer ID],Table3__3_16[Sugar Status])</f>
        <v>Prediabetes</v>
      </c>
      <c r="L1223" s="26">
        <f>_xlfn.XLOOKUP(Table7[[#This Row],[Merged Customer ID]],Table6_20[Merged Customer ID],Table6_20[Date of Birth])</f>
        <v>28013</v>
      </c>
      <c r="M1223" s="30">
        <f>_xlfn.XLOOKUP(Table7[[#This Row],[Merged Customer ID]],Table6_20[Merged Customer ID],Table6_20[charges],"0",0)</f>
        <v>9193.84</v>
      </c>
      <c r="N1223" s="30" t="str">
        <f>_xlfn.XLOOKUP(Table7[[#This Row],[Merged Customer ID]],Table6_20[Merged Customer ID],Table6_20[Hospital tier])</f>
        <v>tier - 2</v>
      </c>
      <c r="O1223" s="30" t="str">
        <f>_xlfn.XLOOKUP(Table7[[#This Row],[Merged Customer ID]],Table6_20[Merged Customer ID],Table6_20[City tier])</f>
        <v>tier - 1</v>
      </c>
      <c r="P1223" s="30" t="str">
        <f>_xlfn.XLOOKUP(Table7[[#This Row],[Merged Customer ID]],Table6_20[Merged Customer ID],Table6_20[State ID])</f>
        <v>R1012</v>
      </c>
      <c r="Q1223" s="36">
        <f>_xlfn.XLOOKUP(Table7[[#This Row],[Merged Customer ID]],Table6_20[Merged Customer ID],Table6_20[Age])</f>
        <v>46.744444444444447</v>
      </c>
    </row>
    <row r="1224" spans="1:17" x14ac:dyDescent="0.35">
      <c r="A1224" s="22" t="s">
        <v>1148</v>
      </c>
      <c r="B1224" s="22" t="str">
        <f>_xlfn.XLOOKUP(Table7[[#This Row],[Merged Customer ID]],Table2_1[Merged Customer ID],Table2_1[First Name])</f>
        <v>Phillips-Cook</v>
      </c>
      <c r="C1224" s="22">
        <f>_xlfn.XLOOKUP(Table7[[#This Row],[Merged Customer ID]],Table3__3_16[Customer ID],Table3__3_16[BMI])</f>
        <v>21.3</v>
      </c>
      <c r="D1224" s="22">
        <f>_xlfn.XLOOKUP(Table7[[#This Row],[Merged Customer ID]],Table3__3_16[Customer ID],Table3__3_16[HBA1C])</f>
        <v>10.42</v>
      </c>
      <c r="E1224" s="22" t="str">
        <f>_xlfn.XLOOKUP(Table7[[#This Row],[Merged Customer ID]],Table3__3_16[Customer ID],Table3__3_16[Heart Issues])</f>
        <v>No</v>
      </c>
      <c r="F1224" s="22" t="str">
        <f>_xlfn.XLOOKUP(Table7[[#This Row],[Merged Customer ID]],Table3__3_16[Customer ID],Table3__3_16[Any Transplants])</f>
        <v>No</v>
      </c>
      <c r="G1224" s="22" t="str">
        <f>_xlfn.XLOOKUP(Table7[[#This Row],[Merged Customer ID]],Table3__3_16[Customer ID],Table3__3_16[Cancer history])</f>
        <v>No</v>
      </c>
      <c r="H1224" s="22">
        <f>_xlfn.XLOOKUP(Table7[[#This Row],[Merged Customer ID]],Table3__3_16[Customer ID],Table3__3_16[NumberOfMajorSurgeries])</f>
        <v>2</v>
      </c>
      <c r="I1224" s="22" t="str">
        <f>_xlfn.XLOOKUP(Table7[[#This Row],[Merged Customer ID]],Table3__3_16[Customer ID],Table3__3_16[smoker])</f>
        <v>No</v>
      </c>
      <c r="J1224" s="22" t="str">
        <f>_xlfn.XLOOKUP(Table7[[#This Row],[Merged Customer ID]],Table3__3_16[Customer ID],Table3__3_16[Weight Status])</f>
        <v>Normal Weight</v>
      </c>
      <c r="K1224" s="22" t="str">
        <f>_xlfn.XLOOKUP(Table7[[#This Row],[Merged Customer ID]],Table3__3_16[Customer ID],Table3__3_16[Sugar Status])</f>
        <v>Diabetes</v>
      </c>
      <c r="L1224" s="25">
        <f>_xlfn.XLOOKUP(Table7[[#This Row],[Merged Customer ID]],Table6_20[Merged Customer ID],Table6_20[Date of Birth])</f>
        <v>27023</v>
      </c>
      <c r="M1224" s="29">
        <f>_xlfn.XLOOKUP(Table7[[#This Row],[Merged Customer ID]],Table6_20[Merged Customer ID],Table6_20[charges],"0",0)</f>
        <v>9182.17</v>
      </c>
      <c r="N1224" s="29" t="str">
        <f>_xlfn.XLOOKUP(Table7[[#This Row],[Merged Customer ID]],Table6_20[Merged Customer ID],Table6_20[Hospital tier])</f>
        <v>tier - 2</v>
      </c>
      <c r="O1224" s="29" t="str">
        <f>_xlfn.XLOOKUP(Table7[[#This Row],[Merged Customer ID]],Table6_20[Merged Customer ID],Table6_20[City tier])</f>
        <v>tier - 3</v>
      </c>
      <c r="P1224" s="29" t="str">
        <f>_xlfn.XLOOKUP(Table7[[#This Row],[Merged Customer ID]],Table6_20[Merged Customer ID],Table6_20[State ID])</f>
        <v>R1011</v>
      </c>
      <c r="Q1224" s="35">
        <f>_xlfn.XLOOKUP(Table7[[#This Row],[Merged Customer ID]],Table6_20[Merged Customer ID],Table6_20[Age])</f>
        <v>49.452777777777776</v>
      </c>
    </row>
    <row r="1225" spans="1:17" x14ac:dyDescent="0.35">
      <c r="A1225" s="23" t="s">
        <v>1147</v>
      </c>
      <c r="B1225" s="23" t="str">
        <f>_xlfn.XLOOKUP(Table7[[#This Row],[Merged Customer ID]],Table2_1[Merged Customer ID],Table2_1[First Name])</f>
        <v>Clark</v>
      </c>
      <c r="C1225" s="23">
        <f>_xlfn.XLOOKUP(Table7[[#This Row],[Merged Customer ID]],Table3__3_16[Customer ID],Table3__3_16[BMI])</f>
        <v>31.635000000000002</v>
      </c>
      <c r="D1225" s="23">
        <f>_xlfn.XLOOKUP(Table7[[#This Row],[Merged Customer ID]],Table3__3_16[Customer ID],Table3__3_16[HBA1C])</f>
        <v>11.11</v>
      </c>
      <c r="E1225" s="22" t="str">
        <f>_xlfn.XLOOKUP(Table7[[#This Row],[Merged Customer ID]],Table3__3_16[Customer ID],Table3__3_16[Heart Issues])</f>
        <v>No</v>
      </c>
      <c r="F1225" s="23" t="str">
        <f>_xlfn.XLOOKUP(Table7[[#This Row],[Merged Customer ID]],Table3__3_16[Customer ID],Table3__3_16[Any Transplants])</f>
        <v>No</v>
      </c>
      <c r="G1225" s="23" t="str">
        <f>_xlfn.XLOOKUP(Table7[[#This Row],[Merged Customer ID]],Table3__3_16[Customer ID],Table3__3_16[Cancer history])</f>
        <v>No</v>
      </c>
      <c r="H1225" s="23">
        <f>_xlfn.XLOOKUP(Table7[[#This Row],[Merged Customer ID]],Table3__3_16[Customer ID],Table3__3_16[NumberOfMajorSurgeries])</f>
        <v>0</v>
      </c>
      <c r="I1225" s="23" t="str">
        <f>_xlfn.XLOOKUP(Table7[[#This Row],[Merged Customer ID]],Table3__3_16[Customer ID],Table3__3_16[smoker])</f>
        <v>No</v>
      </c>
      <c r="J1225" s="23" t="str">
        <f>_xlfn.XLOOKUP(Table7[[#This Row],[Merged Customer ID]],Table3__3_16[Customer ID],Table3__3_16[Weight Status])</f>
        <v>Obesity</v>
      </c>
      <c r="K1225" s="23" t="str">
        <f>_xlfn.XLOOKUP(Table7[[#This Row],[Merged Customer ID]],Table3__3_16[Customer ID],Table3__3_16[Sugar Status])</f>
        <v>Diabetes</v>
      </c>
      <c r="L1225" s="26">
        <f>_xlfn.XLOOKUP(Table7[[#This Row],[Merged Customer ID]],Table6_20[Merged Customer ID],Table6_20[Date of Birth])</f>
        <v>26296</v>
      </c>
      <c r="M1225" s="30">
        <f>_xlfn.XLOOKUP(Table7[[#This Row],[Merged Customer ID]],Table6_20[Merged Customer ID],Table6_20[charges],"0",0)</f>
        <v>9174.14</v>
      </c>
      <c r="N1225" s="30" t="str">
        <f>_xlfn.XLOOKUP(Table7[[#This Row],[Merged Customer ID]],Table6_20[Merged Customer ID],Table6_20[Hospital tier])</f>
        <v>tier - 3</v>
      </c>
      <c r="O1225" s="30" t="str">
        <f>_xlfn.XLOOKUP(Table7[[#This Row],[Merged Customer ID]],Table6_20[Merged Customer ID],Table6_20[City tier])</f>
        <v>tier - 1</v>
      </c>
      <c r="P1225" s="30" t="str">
        <f>_xlfn.XLOOKUP(Table7[[#This Row],[Merged Customer ID]],Table6_20[Merged Customer ID],Table6_20[State ID])</f>
        <v>R1012</v>
      </c>
      <c r="Q1225" s="36">
        <f>_xlfn.XLOOKUP(Table7[[#This Row],[Merged Customer ID]],Table6_20[Merged Customer ID],Table6_20[Age])</f>
        <v>51.44166666666667</v>
      </c>
    </row>
    <row r="1226" spans="1:17" x14ac:dyDescent="0.35">
      <c r="A1226" s="22" t="s">
        <v>1146</v>
      </c>
      <c r="B1226" s="22" t="str">
        <f>_xlfn.XLOOKUP(Table7[[#This Row],[Merged Customer ID]],Table2_1[Merged Customer ID],Table2_1[First Name])</f>
        <v>Wang</v>
      </c>
      <c r="C1226" s="22">
        <f>_xlfn.XLOOKUP(Table7[[#This Row],[Merged Customer ID]],Table3__3_16[Customer ID],Table3__3_16[BMI])</f>
        <v>23.9</v>
      </c>
      <c r="D1226" s="22">
        <f>_xlfn.XLOOKUP(Table7[[#This Row],[Merged Customer ID]],Table3__3_16[Customer ID],Table3__3_16[HBA1C])</f>
        <v>7.67</v>
      </c>
      <c r="E1226" s="22" t="str">
        <f>_xlfn.XLOOKUP(Table7[[#This Row],[Merged Customer ID]],Table3__3_16[Customer ID],Table3__3_16[Heart Issues])</f>
        <v>Yes</v>
      </c>
      <c r="F1226" s="22" t="str">
        <f>_xlfn.XLOOKUP(Table7[[#This Row],[Merged Customer ID]],Table3__3_16[Customer ID],Table3__3_16[Any Transplants])</f>
        <v>No</v>
      </c>
      <c r="G1226" s="22" t="str">
        <f>_xlfn.XLOOKUP(Table7[[#This Row],[Merged Customer ID]],Table3__3_16[Customer ID],Table3__3_16[Cancer history])</f>
        <v>No</v>
      </c>
      <c r="H1226" s="22">
        <f>_xlfn.XLOOKUP(Table7[[#This Row],[Merged Customer ID]],Table3__3_16[Customer ID],Table3__3_16[NumberOfMajorSurgeries])</f>
        <v>2</v>
      </c>
      <c r="I1226" s="22" t="str">
        <f>_xlfn.XLOOKUP(Table7[[#This Row],[Merged Customer ID]],Table3__3_16[Customer ID],Table3__3_16[smoker])</f>
        <v>No</v>
      </c>
      <c r="J1226" s="22" t="str">
        <f>_xlfn.XLOOKUP(Table7[[#This Row],[Merged Customer ID]],Table3__3_16[Customer ID],Table3__3_16[Weight Status])</f>
        <v>Normal Weight</v>
      </c>
      <c r="K1226" s="22" t="str">
        <f>_xlfn.XLOOKUP(Table7[[#This Row],[Merged Customer ID]],Table3__3_16[Customer ID],Table3__3_16[Sugar Status])</f>
        <v>Diabetes</v>
      </c>
      <c r="L1226" s="25">
        <f>_xlfn.XLOOKUP(Table7[[#This Row],[Merged Customer ID]],Table6_20[Merged Customer ID],Table6_20[Date of Birth])</f>
        <v>25865</v>
      </c>
      <c r="M1226" s="29">
        <f>_xlfn.XLOOKUP(Table7[[#This Row],[Merged Customer ID]],Table6_20[Merged Customer ID],Table6_20[charges],"0",0)</f>
        <v>9171.75</v>
      </c>
      <c r="N1226" s="29" t="str">
        <f>_xlfn.XLOOKUP(Table7[[#This Row],[Merged Customer ID]],Table6_20[Merged Customer ID],Table6_20[Hospital tier])</f>
        <v>tier - 2</v>
      </c>
      <c r="O1226" s="29" t="str">
        <f>_xlfn.XLOOKUP(Table7[[#This Row],[Merged Customer ID]],Table6_20[Merged Customer ID],Table6_20[City tier])</f>
        <v>tier - 2</v>
      </c>
      <c r="P1226" s="29" t="str">
        <f>_xlfn.XLOOKUP(Table7[[#This Row],[Merged Customer ID]],Table6_20[Merged Customer ID],Table6_20[State ID])</f>
        <v>R1012</v>
      </c>
      <c r="Q1226" s="35">
        <f>_xlfn.XLOOKUP(Table7[[#This Row],[Merged Customer ID]],Table6_20[Merged Customer ID],Table6_20[Age])</f>
        <v>52.62222222222222</v>
      </c>
    </row>
    <row r="1227" spans="1:17" x14ac:dyDescent="0.35">
      <c r="A1227" s="23" t="s">
        <v>1145</v>
      </c>
      <c r="B1227" s="23" t="str">
        <f>_xlfn.XLOOKUP(Table7[[#This Row],[Merged Customer ID]],Table2_1[Merged Customer ID],Table2_1[First Name])</f>
        <v>Desruisseaux</v>
      </c>
      <c r="C1227" s="23">
        <f>_xlfn.XLOOKUP(Table7[[#This Row],[Merged Customer ID]],Table3__3_16[Customer ID],Table3__3_16[BMI])</f>
        <v>34.15</v>
      </c>
      <c r="D1227" s="23">
        <f>_xlfn.XLOOKUP(Table7[[#This Row],[Merged Customer ID]],Table3__3_16[Customer ID],Table3__3_16[HBA1C])</f>
        <v>6.15</v>
      </c>
      <c r="E1227" s="22" t="str">
        <f>_xlfn.XLOOKUP(Table7[[#This Row],[Merged Customer ID]],Table3__3_16[Customer ID],Table3__3_16[Heart Issues])</f>
        <v>No</v>
      </c>
      <c r="F1227" s="23" t="str">
        <f>_xlfn.XLOOKUP(Table7[[#This Row],[Merged Customer ID]],Table3__3_16[Customer ID],Table3__3_16[Any Transplants])</f>
        <v>No</v>
      </c>
      <c r="G1227" s="23" t="str">
        <f>_xlfn.XLOOKUP(Table7[[#This Row],[Merged Customer ID]],Table3__3_16[Customer ID],Table3__3_16[Cancer history])</f>
        <v>No</v>
      </c>
      <c r="H1227" s="23">
        <f>_xlfn.XLOOKUP(Table7[[#This Row],[Merged Customer ID]],Table3__3_16[Customer ID],Table3__3_16[NumberOfMajorSurgeries])</f>
        <v>0</v>
      </c>
      <c r="I1227" s="23" t="str">
        <f>_xlfn.XLOOKUP(Table7[[#This Row],[Merged Customer ID]],Table3__3_16[Customer ID],Table3__3_16[smoker])</f>
        <v>No</v>
      </c>
      <c r="J1227" s="23" t="str">
        <f>_xlfn.XLOOKUP(Table7[[#This Row],[Merged Customer ID]],Table3__3_16[Customer ID],Table3__3_16[Weight Status])</f>
        <v>Obesity</v>
      </c>
      <c r="K1227" s="23" t="str">
        <f>_xlfn.XLOOKUP(Table7[[#This Row],[Merged Customer ID]],Table3__3_16[Customer ID],Table3__3_16[Sugar Status])</f>
        <v>Prediabetes</v>
      </c>
      <c r="L1227" s="26">
        <f>_xlfn.XLOOKUP(Table7[[#This Row],[Merged Customer ID]],Table6_20[Merged Customer ID],Table6_20[Date of Birth])</f>
        <v>33108</v>
      </c>
      <c r="M1227" s="30">
        <f>_xlfn.XLOOKUP(Table7[[#This Row],[Merged Customer ID]],Table6_20[Merged Customer ID],Table6_20[charges],"0",0)</f>
        <v>9159.51</v>
      </c>
      <c r="N1227" s="30" t="str">
        <f>_xlfn.XLOOKUP(Table7[[#This Row],[Merged Customer ID]],Table6_20[Merged Customer ID],Table6_20[Hospital tier])</f>
        <v>tier - 2</v>
      </c>
      <c r="O1227" s="30" t="str">
        <f>_xlfn.XLOOKUP(Table7[[#This Row],[Merged Customer ID]],Table6_20[Merged Customer ID],Table6_20[City tier])</f>
        <v>tier - 2</v>
      </c>
      <c r="P1227" s="30" t="str">
        <f>_xlfn.XLOOKUP(Table7[[#This Row],[Merged Customer ID]],Table6_20[Merged Customer ID],Table6_20[State ID])</f>
        <v>R1021</v>
      </c>
      <c r="Q1227" s="36">
        <f>_xlfn.XLOOKUP(Table7[[#This Row],[Merged Customer ID]],Table6_20[Merged Customer ID],Table6_20[Age])</f>
        <v>32.791666666666664</v>
      </c>
    </row>
    <row r="1228" spans="1:17" x14ac:dyDescent="0.35">
      <c r="A1228" s="22" t="s">
        <v>1144</v>
      </c>
      <c r="B1228" s="22" t="str">
        <f>_xlfn.XLOOKUP(Table7[[#This Row],[Merged Customer ID]],Table2_1[Merged Customer ID],Table2_1[First Name])</f>
        <v>Ripp</v>
      </c>
      <c r="C1228" s="22">
        <f>_xlfn.XLOOKUP(Table7[[#This Row],[Merged Customer ID]],Table3__3_16[Customer ID],Table3__3_16[BMI])</f>
        <v>28.71</v>
      </c>
      <c r="D1228" s="22">
        <f>_xlfn.XLOOKUP(Table7[[#This Row],[Merged Customer ID]],Table3__3_16[Customer ID],Table3__3_16[HBA1C])</f>
        <v>5.71</v>
      </c>
      <c r="E1228" s="22" t="str">
        <f>_xlfn.XLOOKUP(Table7[[#This Row],[Merged Customer ID]],Table3__3_16[Customer ID],Table3__3_16[Heart Issues])</f>
        <v>No</v>
      </c>
      <c r="F1228" s="22" t="str">
        <f>_xlfn.XLOOKUP(Table7[[#This Row],[Merged Customer ID]],Table3__3_16[Customer ID],Table3__3_16[Any Transplants])</f>
        <v>No</v>
      </c>
      <c r="G1228" s="22" t="str">
        <f>_xlfn.XLOOKUP(Table7[[#This Row],[Merged Customer ID]],Table3__3_16[Customer ID],Table3__3_16[Cancer history])</f>
        <v>No</v>
      </c>
      <c r="H1228" s="22">
        <f>_xlfn.XLOOKUP(Table7[[#This Row],[Merged Customer ID]],Table3__3_16[Customer ID],Table3__3_16[NumberOfMajorSurgeries])</f>
        <v>0</v>
      </c>
      <c r="I1228" s="22" t="str">
        <f>_xlfn.XLOOKUP(Table7[[#This Row],[Merged Customer ID]],Table3__3_16[Customer ID],Table3__3_16[smoker])</f>
        <v>No</v>
      </c>
      <c r="J1228" s="22" t="str">
        <f>_xlfn.XLOOKUP(Table7[[#This Row],[Merged Customer ID]],Table3__3_16[Customer ID],Table3__3_16[Weight Status])</f>
        <v>Overweight</v>
      </c>
      <c r="K1228" s="22" t="str">
        <f>_xlfn.XLOOKUP(Table7[[#This Row],[Merged Customer ID]],Table3__3_16[Customer ID],Table3__3_16[Sugar Status])</f>
        <v>Prediabetes</v>
      </c>
      <c r="L1228" s="25">
        <f>_xlfn.XLOOKUP(Table7[[#This Row],[Merged Customer ID]],Table6_20[Merged Customer ID],Table6_20[Date of Birth])</f>
        <v>30293</v>
      </c>
      <c r="M1228" s="29">
        <f>_xlfn.XLOOKUP(Table7[[#This Row],[Merged Customer ID]],Table6_20[Merged Customer ID],Table6_20[charges],"0",0)</f>
        <v>9147.5</v>
      </c>
      <c r="N1228" s="29" t="str">
        <f>_xlfn.XLOOKUP(Table7[[#This Row],[Merged Customer ID]],Table6_20[Merged Customer ID],Table6_20[Hospital tier])</f>
        <v>tier - 2</v>
      </c>
      <c r="O1228" s="29" t="str">
        <f>_xlfn.XLOOKUP(Table7[[#This Row],[Merged Customer ID]],Table6_20[Merged Customer ID],Table6_20[City tier])</f>
        <v>tier - 1</v>
      </c>
      <c r="P1228" s="29" t="str">
        <f>_xlfn.XLOOKUP(Table7[[#This Row],[Merged Customer ID]],Table6_20[Merged Customer ID],Table6_20[State ID])</f>
        <v>R1012</v>
      </c>
      <c r="Q1228" s="35">
        <f>_xlfn.XLOOKUP(Table7[[#This Row],[Merged Customer ID]],Table6_20[Merged Customer ID],Table6_20[Age])</f>
        <v>40.5</v>
      </c>
    </row>
    <row r="1229" spans="1:17" x14ac:dyDescent="0.35">
      <c r="A1229" s="23" t="s">
        <v>1143</v>
      </c>
      <c r="B1229" s="23" t="str">
        <f>_xlfn.XLOOKUP(Table7[[#This Row],[Merged Customer ID]],Table2_1[Merged Customer ID],Table2_1[First Name])</f>
        <v>Harris</v>
      </c>
      <c r="C1229" s="23">
        <f>_xlfn.XLOOKUP(Table7[[#This Row],[Merged Customer ID]],Table3__3_16[Customer ID],Table3__3_16[BMI])</f>
        <v>36.700000000000003</v>
      </c>
      <c r="D1229" s="23">
        <f>_xlfn.XLOOKUP(Table7[[#This Row],[Merged Customer ID]],Table3__3_16[Customer ID],Table3__3_16[HBA1C])</f>
        <v>8.6999999999999993</v>
      </c>
      <c r="E1229" s="22" t="str">
        <f>_xlfn.XLOOKUP(Table7[[#This Row],[Merged Customer ID]],Table3__3_16[Customer ID],Table3__3_16[Heart Issues])</f>
        <v>Yes</v>
      </c>
      <c r="F1229" s="23" t="str">
        <f>_xlfn.XLOOKUP(Table7[[#This Row],[Merged Customer ID]],Table3__3_16[Customer ID],Table3__3_16[Any Transplants])</f>
        <v>No</v>
      </c>
      <c r="G1229" s="23" t="str">
        <f>_xlfn.XLOOKUP(Table7[[#This Row],[Merged Customer ID]],Table3__3_16[Customer ID],Table3__3_16[Cancer history])</f>
        <v>No</v>
      </c>
      <c r="H1229" s="23">
        <f>_xlfn.XLOOKUP(Table7[[#This Row],[Merged Customer ID]],Table3__3_16[Customer ID],Table3__3_16[NumberOfMajorSurgeries])</f>
        <v>2</v>
      </c>
      <c r="I1229" s="23" t="str">
        <f>_xlfn.XLOOKUP(Table7[[#This Row],[Merged Customer ID]],Table3__3_16[Customer ID],Table3__3_16[smoker])</f>
        <v>No</v>
      </c>
      <c r="J1229" s="23" t="str">
        <f>_xlfn.XLOOKUP(Table7[[#This Row],[Merged Customer ID]],Table3__3_16[Customer ID],Table3__3_16[Weight Status])</f>
        <v>Obesity</v>
      </c>
      <c r="K1229" s="23" t="str">
        <f>_xlfn.XLOOKUP(Table7[[#This Row],[Merged Customer ID]],Table3__3_16[Customer ID],Table3__3_16[Sugar Status])</f>
        <v>Diabetes</v>
      </c>
      <c r="L1229" s="26">
        <f>_xlfn.XLOOKUP(Table7[[#This Row],[Merged Customer ID]],Table6_20[Merged Customer ID],Table6_20[Date of Birth])</f>
        <v>25859</v>
      </c>
      <c r="M1229" s="30">
        <f>_xlfn.XLOOKUP(Table7[[#This Row],[Merged Customer ID]],Table6_20[Merged Customer ID],Table6_20[charges],"0",0)</f>
        <v>9144.57</v>
      </c>
      <c r="N1229" s="30" t="str">
        <f>_xlfn.XLOOKUP(Table7[[#This Row],[Merged Customer ID]],Table6_20[Merged Customer ID],Table6_20[Hospital tier])</f>
        <v>tier - 3</v>
      </c>
      <c r="O1229" s="30" t="str">
        <f>_xlfn.XLOOKUP(Table7[[#This Row],[Merged Customer ID]],Table6_20[Merged Customer ID],Table6_20[City tier])</f>
        <v>tier - 2</v>
      </c>
      <c r="P1229" s="30" t="str">
        <f>_xlfn.XLOOKUP(Table7[[#This Row],[Merged Customer ID]],Table6_20[Merged Customer ID],Table6_20[State ID])</f>
        <v>R1011</v>
      </c>
      <c r="Q1229" s="36">
        <f>_xlfn.XLOOKUP(Table7[[#This Row],[Merged Customer ID]],Table6_20[Merged Customer ID],Table6_20[Age])</f>
        <v>52.638888888888886</v>
      </c>
    </row>
    <row r="1230" spans="1:17" x14ac:dyDescent="0.35">
      <c r="A1230" s="22" t="s">
        <v>1142</v>
      </c>
      <c r="B1230" s="22" t="str">
        <f>_xlfn.XLOOKUP(Table7[[#This Row],[Merged Customer ID]],Table2_1[Merged Customer ID],Table2_1[First Name])</f>
        <v>Shafer</v>
      </c>
      <c r="C1230" s="22">
        <f>_xlfn.XLOOKUP(Table7[[#This Row],[Merged Customer ID]],Table3__3_16[Customer ID],Table3__3_16[BMI])</f>
        <v>34.1</v>
      </c>
      <c r="D1230" s="22">
        <f>_xlfn.XLOOKUP(Table7[[#This Row],[Merged Customer ID]],Table3__3_16[Customer ID],Table3__3_16[HBA1C])</f>
        <v>9.0399999999999991</v>
      </c>
      <c r="E1230" s="22" t="str">
        <f>_xlfn.XLOOKUP(Table7[[#This Row],[Merged Customer ID]],Table3__3_16[Customer ID],Table3__3_16[Heart Issues])</f>
        <v>Yes</v>
      </c>
      <c r="F1230" s="22" t="str">
        <f>_xlfn.XLOOKUP(Table7[[#This Row],[Merged Customer ID]],Table3__3_16[Customer ID],Table3__3_16[Any Transplants])</f>
        <v>No</v>
      </c>
      <c r="G1230" s="22" t="str">
        <f>_xlfn.XLOOKUP(Table7[[#This Row],[Merged Customer ID]],Table3__3_16[Customer ID],Table3__3_16[Cancer history])</f>
        <v>No</v>
      </c>
      <c r="H1230" s="22">
        <f>_xlfn.XLOOKUP(Table7[[#This Row],[Merged Customer ID]],Table3__3_16[Customer ID],Table3__3_16[NumberOfMajorSurgeries])</f>
        <v>2</v>
      </c>
      <c r="I1230" s="22" t="str">
        <f>_xlfn.XLOOKUP(Table7[[#This Row],[Merged Customer ID]],Table3__3_16[Customer ID],Table3__3_16[smoker])</f>
        <v>No</v>
      </c>
      <c r="J1230" s="22" t="str">
        <f>_xlfn.XLOOKUP(Table7[[#This Row],[Merged Customer ID]],Table3__3_16[Customer ID],Table3__3_16[Weight Status])</f>
        <v>Obesity</v>
      </c>
      <c r="K1230" s="22" t="str">
        <f>_xlfn.XLOOKUP(Table7[[#This Row],[Merged Customer ID]],Table3__3_16[Customer ID],Table3__3_16[Sugar Status])</f>
        <v>Diabetes</v>
      </c>
      <c r="L1230" s="25">
        <f>_xlfn.XLOOKUP(Table7[[#This Row],[Merged Customer ID]],Table6_20[Merged Customer ID],Table6_20[Date of Birth])</f>
        <v>25792</v>
      </c>
      <c r="M1230" s="29">
        <f>_xlfn.XLOOKUP(Table7[[#This Row],[Merged Customer ID]],Table6_20[Merged Customer ID],Table6_20[charges],"0",0)</f>
        <v>9140.9500000000007</v>
      </c>
      <c r="N1230" s="29" t="str">
        <f>_xlfn.XLOOKUP(Table7[[#This Row],[Merged Customer ID]],Table6_20[Merged Customer ID],Table6_20[Hospital tier])</f>
        <v>tier - 3</v>
      </c>
      <c r="O1230" s="29" t="str">
        <f>_xlfn.XLOOKUP(Table7[[#This Row],[Merged Customer ID]],Table6_20[Merged Customer ID],Table6_20[City tier])</f>
        <v>tier - 3</v>
      </c>
      <c r="P1230" s="29" t="str">
        <f>_xlfn.XLOOKUP(Table7[[#This Row],[Merged Customer ID]],Table6_20[Merged Customer ID],Table6_20[State ID])</f>
        <v>R1013</v>
      </c>
      <c r="Q1230" s="35">
        <f>_xlfn.XLOOKUP(Table7[[#This Row],[Merged Customer ID]],Table6_20[Merged Customer ID],Table6_20[Age])</f>
        <v>52.822222222222223</v>
      </c>
    </row>
    <row r="1231" spans="1:17" x14ac:dyDescent="0.35">
      <c r="A1231" s="23" t="s">
        <v>1141</v>
      </c>
      <c r="B1231" s="23" t="str">
        <f>_xlfn.XLOOKUP(Table7[[#This Row],[Merged Customer ID]],Table2_1[Merged Customer ID],Table2_1[First Name])</f>
        <v>Hemesath</v>
      </c>
      <c r="C1231" s="23">
        <f>_xlfn.XLOOKUP(Table7[[#This Row],[Merged Customer ID]],Table3__3_16[Customer ID],Table3__3_16[BMI])</f>
        <v>25.7</v>
      </c>
      <c r="D1231" s="23">
        <f>_xlfn.XLOOKUP(Table7[[#This Row],[Merged Customer ID]],Table3__3_16[Customer ID],Table3__3_16[HBA1C])</f>
        <v>5.61</v>
      </c>
      <c r="E1231" s="22" t="str">
        <f>_xlfn.XLOOKUP(Table7[[#This Row],[Merged Customer ID]],Table3__3_16[Customer ID],Table3__3_16[Heart Issues])</f>
        <v>No</v>
      </c>
      <c r="F1231" s="23" t="str">
        <f>_xlfn.XLOOKUP(Table7[[#This Row],[Merged Customer ID]],Table3__3_16[Customer ID],Table3__3_16[Any Transplants])</f>
        <v>No</v>
      </c>
      <c r="G1231" s="23" t="str">
        <f>_xlfn.XLOOKUP(Table7[[#This Row],[Merged Customer ID]],Table3__3_16[Customer ID],Table3__3_16[Cancer history])</f>
        <v>No</v>
      </c>
      <c r="H1231" s="23">
        <f>_xlfn.XLOOKUP(Table7[[#This Row],[Merged Customer ID]],Table3__3_16[Customer ID],Table3__3_16[NumberOfMajorSurgeries])</f>
        <v>0</v>
      </c>
      <c r="I1231" s="23" t="str">
        <f>_xlfn.XLOOKUP(Table7[[#This Row],[Merged Customer ID]],Table3__3_16[Customer ID],Table3__3_16[smoker])</f>
        <v>No</v>
      </c>
      <c r="J1231" s="23" t="str">
        <f>_xlfn.XLOOKUP(Table7[[#This Row],[Merged Customer ID]],Table3__3_16[Customer ID],Table3__3_16[Weight Status])</f>
        <v>Overweight</v>
      </c>
      <c r="K1231" s="23" t="str">
        <f>_xlfn.XLOOKUP(Table7[[#This Row],[Merged Customer ID]],Table3__3_16[Customer ID],Table3__3_16[Sugar Status])</f>
        <v>Normal</v>
      </c>
      <c r="L1231" s="26">
        <f>_xlfn.XLOOKUP(Table7[[#This Row],[Merged Customer ID]],Table6_20[Merged Customer ID],Table6_20[Date of Birth])</f>
        <v>28461</v>
      </c>
      <c r="M1231" s="30">
        <f>_xlfn.XLOOKUP(Table7[[#This Row],[Merged Customer ID]],Table6_20[Merged Customer ID],Table6_20[charges],"0",0)</f>
        <v>9101.7999999999993</v>
      </c>
      <c r="N1231" s="30" t="str">
        <f>_xlfn.XLOOKUP(Table7[[#This Row],[Merged Customer ID]],Table6_20[Merged Customer ID],Table6_20[Hospital tier])</f>
        <v>tier - 2</v>
      </c>
      <c r="O1231" s="30" t="str">
        <f>_xlfn.XLOOKUP(Table7[[#This Row],[Merged Customer ID]],Table6_20[Merged Customer ID],Table6_20[City tier])</f>
        <v>tier - 1</v>
      </c>
      <c r="P1231" s="30" t="str">
        <f>_xlfn.XLOOKUP(Table7[[#This Row],[Merged Customer ID]],Table6_20[Merged Customer ID],Table6_20[State ID])</f>
        <v>R1011</v>
      </c>
      <c r="Q1231" s="36">
        <f>_xlfn.XLOOKUP(Table7[[#This Row],[Merged Customer ID]],Table6_20[Merged Customer ID],Table6_20[Age])</f>
        <v>45.516666666666666</v>
      </c>
    </row>
    <row r="1232" spans="1:17" x14ac:dyDescent="0.35">
      <c r="A1232" s="22" t="s">
        <v>1140</v>
      </c>
      <c r="B1232" s="22" t="str">
        <f>_xlfn.XLOOKUP(Table7[[#This Row],[Merged Customer ID]],Table2_1[Merged Customer ID],Table2_1[First Name])</f>
        <v>Vinci</v>
      </c>
      <c r="C1232" s="22">
        <f>_xlfn.XLOOKUP(Table7[[#This Row],[Merged Customer ID]],Table3__3_16[Customer ID],Table3__3_16[BMI])</f>
        <v>21.68</v>
      </c>
      <c r="D1232" s="22">
        <f>_xlfn.XLOOKUP(Table7[[#This Row],[Merged Customer ID]],Table3__3_16[Customer ID],Table3__3_16[HBA1C])</f>
        <v>8.1199999999999992</v>
      </c>
      <c r="E1232" s="22" t="str">
        <f>_xlfn.XLOOKUP(Table7[[#This Row],[Merged Customer ID]],Table3__3_16[Customer ID],Table3__3_16[Heart Issues])</f>
        <v>No</v>
      </c>
      <c r="F1232" s="22" t="str">
        <f>_xlfn.XLOOKUP(Table7[[#This Row],[Merged Customer ID]],Table3__3_16[Customer ID],Table3__3_16[Any Transplants])</f>
        <v>No</v>
      </c>
      <c r="G1232" s="22" t="str">
        <f>_xlfn.XLOOKUP(Table7[[#This Row],[Merged Customer ID]],Table3__3_16[Customer ID],Table3__3_16[Cancer history])</f>
        <v>No</v>
      </c>
      <c r="H1232" s="22">
        <f>_xlfn.XLOOKUP(Table7[[#This Row],[Merged Customer ID]],Table3__3_16[Customer ID],Table3__3_16[NumberOfMajorSurgeries])</f>
        <v>0</v>
      </c>
      <c r="I1232" s="22" t="str">
        <f>_xlfn.XLOOKUP(Table7[[#This Row],[Merged Customer ID]],Table3__3_16[Customer ID],Table3__3_16[smoker])</f>
        <v>No</v>
      </c>
      <c r="J1232" s="22" t="str">
        <f>_xlfn.XLOOKUP(Table7[[#This Row],[Merged Customer ID]],Table3__3_16[Customer ID],Table3__3_16[Weight Status])</f>
        <v>Normal Weight</v>
      </c>
      <c r="K1232" s="22" t="str">
        <f>_xlfn.XLOOKUP(Table7[[#This Row],[Merged Customer ID]],Table3__3_16[Customer ID],Table3__3_16[Sugar Status])</f>
        <v>Diabetes</v>
      </c>
      <c r="L1232" s="25">
        <f>_xlfn.XLOOKUP(Table7[[#This Row],[Merged Customer ID]],Table6_20[Merged Customer ID],Table6_20[Date of Birth])</f>
        <v>24055</v>
      </c>
      <c r="M1232" s="29">
        <f>_xlfn.XLOOKUP(Table7[[#This Row],[Merged Customer ID]],Table6_20[Merged Customer ID],Table6_20[charges],"0",0)</f>
        <v>9095.94</v>
      </c>
      <c r="N1232" s="29" t="str">
        <f>_xlfn.XLOOKUP(Table7[[#This Row],[Merged Customer ID]],Table6_20[Merged Customer ID],Table6_20[Hospital tier])</f>
        <v>tier - 3</v>
      </c>
      <c r="O1232" s="29" t="str">
        <f>_xlfn.XLOOKUP(Table7[[#This Row],[Merged Customer ID]],Table6_20[Merged Customer ID],Table6_20[City tier])</f>
        <v>tier - 1</v>
      </c>
      <c r="P1232" s="29" t="str">
        <f>_xlfn.XLOOKUP(Table7[[#This Row],[Merged Customer ID]],Table6_20[Merged Customer ID],Table6_20[State ID])</f>
        <v>R1011</v>
      </c>
      <c r="Q1232" s="35">
        <f>_xlfn.XLOOKUP(Table7[[#This Row],[Merged Customer ID]],Table6_20[Merged Customer ID],Table6_20[Age])</f>
        <v>57.580555555555556</v>
      </c>
    </row>
    <row r="1233" spans="1:17" x14ac:dyDescent="0.35">
      <c r="A1233" s="23" t="s">
        <v>1139</v>
      </c>
      <c r="B1233" s="23" t="str">
        <f>_xlfn.XLOOKUP(Table7[[#This Row],[Merged Customer ID]],Table2_1[Merged Customer ID],Table2_1[First Name])</f>
        <v>Diamond-Husmann</v>
      </c>
      <c r="C1233" s="23">
        <f>_xlfn.XLOOKUP(Table7[[#This Row],[Merged Customer ID]],Table3__3_16[Customer ID],Table3__3_16[BMI])</f>
        <v>25.175000000000001</v>
      </c>
      <c r="D1233" s="23">
        <f>_xlfn.XLOOKUP(Table7[[#This Row],[Merged Customer ID]],Table3__3_16[Customer ID],Table3__3_16[HBA1C])</f>
        <v>4.74</v>
      </c>
      <c r="E1233" s="22" t="str">
        <f>_xlfn.XLOOKUP(Table7[[#This Row],[Merged Customer ID]],Table3__3_16[Customer ID],Table3__3_16[Heart Issues])</f>
        <v>No</v>
      </c>
      <c r="F1233" s="23" t="str">
        <f>_xlfn.XLOOKUP(Table7[[#This Row],[Merged Customer ID]],Table3__3_16[Customer ID],Table3__3_16[Any Transplants])</f>
        <v>No</v>
      </c>
      <c r="G1233" s="23" t="str">
        <f>_xlfn.XLOOKUP(Table7[[#This Row],[Merged Customer ID]],Table3__3_16[Customer ID],Table3__3_16[Cancer history])</f>
        <v>No</v>
      </c>
      <c r="H1233" s="23">
        <f>_xlfn.XLOOKUP(Table7[[#This Row],[Merged Customer ID]],Table3__3_16[Customer ID],Table3__3_16[NumberOfMajorSurgeries])</f>
        <v>0</v>
      </c>
      <c r="I1233" s="23" t="str">
        <f>_xlfn.XLOOKUP(Table7[[#This Row],[Merged Customer ID]],Table3__3_16[Customer ID],Table3__3_16[smoker])</f>
        <v>No</v>
      </c>
      <c r="J1233" s="23" t="str">
        <f>_xlfn.XLOOKUP(Table7[[#This Row],[Merged Customer ID]],Table3__3_16[Customer ID],Table3__3_16[Weight Status])</f>
        <v>Overweight</v>
      </c>
      <c r="K1233" s="23" t="str">
        <f>_xlfn.XLOOKUP(Table7[[#This Row],[Merged Customer ID]],Table3__3_16[Customer ID],Table3__3_16[Sugar Status])</f>
        <v>Normal</v>
      </c>
      <c r="L1233" s="26">
        <f>_xlfn.XLOOKUP(Table7[[#This Row],[Merged Customer ID]],Table6_20[Merged Customer ID],Table6_20[Date of Birth])</f>
        <v>28433</v>
      </c>
      <c r="M1233" s="30">
        <f>_xlfn.XLOOKUP(Table7[[#This Row],[Merged Customer ID]],Table6_20[Merged Customer ID],Table6_20[charges],"0",0)</f>
        <v>9095.07</v>
      </c>
      <c r="N1233" s="30" t="str">
        <f>_xlfn.XLOOKUP(Table7[[#This Row],[Merged Customer ID]],Table6_20[Merged Customer ID],Table6_20[Hospital tier])</f>
        <v>tier - 2</v>
      </c>
      <c r="O1233" s="30" t="str">
        <f>_xlfn.XLOOKUP(Table7[[#This Row],[Merged Customer ID]],Table6_20[Merged Customer ID],Table6_20[City tier])</f>
        <v>tier - 2</v>
      </c>
      <c r="P1233" s="30" t="str">
        <f>_xlfn.XLOOKUP(Table7[[#This Row],[Merged Customer ID]],Table6_20[Merged Customer ID],Table6_20[State ID])</f>
        <v>R1024</v>
      </c>
      <c r="Q1233" s="36">
        <f>_xlfn.XLOOKUP(Table7[[#This Row],[Merged Customer ID]],Table6_20[Merged Customer ID],Table6_20[Age])</f>
        <v>45.594444444444441</v>
      </c>
    </row>
    <row r="1234" spans="1:17" x14ac:dyDescent="0.35">
      <c r="A1234" s="22" t="s">
        <v>1138</v>
      </c>
      <c r="B1234" s="22" t="str">
        <f>_xlfn.XLOOKUP(Table7[[#This Row],[Merged Customer ID]],Table2_1[Merged Customer ID],Table2_1[First Name])</f>
        <v>Soto</v>
      </c>
      <c r="C1234" s="22">
        <f>_xlfn.XLOOKUP(Table7[[#This Row],[Merged Customer ID]],Table3__3_16[Customer ID],Table3__3_16[BMI])</f>
        <v>44.77</v>
      </c>
      <c r="D1234" s="22">
        <f>_xlfn.XLOOKUP(Table7[[#This Row],[Merged Customer ID]],Table3__3_16[Customer ID],Table3__3_16[HBA1C])</f>
        <v>4.0599999999999996</v>
      </c>
      <c r="E1234" s="22" t="str">
        <f>_xlfn.XLOOKUP(Table7[[#This Row],[Merged Customer ID]],Table3__3_16[Customer ID],Table3__3_16[Heart Issues])</f>
        <v>No</v>
      </c>
      <c r="F1234" s="22" t="str">
        <f>_xlfn.XLOOKUP(Table7[[#This Row],[Merged Customer ID]],Table3__3_16[Customer ID],Table3__3_16[Any Transplants])</f>
        <v>No</v>
      </c>
      <c r="G1234" s="22" t="str">
        <f>_xlfn.XLOOKUP(Table7[[#This Row],[Merged Customer ID]],Table3__3_16[Customer ID],Table3__3_16[Cancer history])</f>
        <v>No</v>
      </c>
      <c r="H1234" s="22">
        <f>_xlfn.XLOOKUP(Table7[[#This Row],[Merged Customer ID]],Table3__3_16[Customer ID],Table3__3_16[NumberOfMajorSurgeries])</f>
        <v>2</v>
      </c>
      <c r="I1234" s="22" t="str">
        <f>_xlfn.XLOOKUP(Table7[[#This Row],[Merged Customer ID]],Table3__3_16[Customer ID],Table3__3_16[smoker])</f>
        <v>No</v>
      </c>
      <c r="J1234" s="22" t="str">
        <f>_xlfn.XLOOKUP(Table7[[#This Row],[Merged Customer ID]],Table3__3_16[Customer ID],Table3__3_16[Weight Status])</f>
        <v>Obesity</v>
      </c>
      <c r="K1234" s="22" t="str">
        <f>_xlfn.XLOOKUP(Table7[[#This Row],[Merged Customer ID]],Table3__3_16[Customer ID],Table3__3_16[Sugar Status])</f>
        <v>Normal</v>
      </c>
      <c r="L1234" s="25">
        <f>_xlfn.XLOOKUP(Table7[[#This Row],[Merged Customer ID]],Table6_20[Merged Customer ID],Table6_20[Date of Birth])</f>
        <v>26635</v>
      </c>
      <c r="M1234" s="29">
        <f>_xlfn.XLOOKUP(Table7[[#This Row],[Merged Customer ID]],Table6_20[Merged Customer ID],Table6_20[charges],"0",0)</f>
        <v>9058.73</v>
      </c>
      <c r="N1234" s="29" t="str">
        <f>_xlfn.XLOOKUP(Table7[[#This Row],[Merged Customer ID]],Table6_20[Merged Customer ID],Table6_20[Hospital tier])</f>
        <v>tier - 3</v>
      </c>
      <c r="O1234" s="29" t="str">
        <f>_xlfn.XLOOKUP(Table7[[#This Row],[Merged Customer ID]],Table6_20[Merged Customer ID],Table6_20[City tier])</f>
        <v>tier - 2</v>
      </c>
      <c r="P1234" s="29" t="str">
        <f>_xlfn.XLOOKUP(Table7[[#This Row],[Merged Customer ID]],Table6_20[Merged Customer ID],Table6_20[State ID])</f>
        <v>R1013</v>
      </c>
      <c r="Q1234" s="35">
        <f>_xlfn.XLOOKUP(Table7[[#This Row],[Merged Customer ID]],Table6_20[Merged Customer ID],Table6_20[Age])</f>
        <v>50.516666666666666</v>
      </c>
    </row>
    <row r="1235" spans="1:17" x14ac:dyDescent="0.35">
      <c r="A1235" s="23" t="s">
        <v>1137</v>
      </c>
      <c r="B1235" s="23" t="str">
        <f>_xlfn.XLOOKUP(Table7[[#This Row],[Merged Customer ID]],Table2_1[Merged Customer ID],Table2_1[First Name])</f>
        <v>Howard</v>
      </c>
      <c r="C1235" s="23">
        <f>_xlfn.XLOOKUP(Table7[[#This Row],[Merged Customer ID]],Table3__3_16[Customer ID],Table3__3_16[BMI])</f>
        <v>37.07</v>
      </c>
      <c r="D1235" s="23">
        <f>_xlfn.XLOOKUP(Table7[[#This Row],[Merged Customer ID]],Table3__3_16[Customer ID],Table3__3_16[HBA1C])</f>
        <v>5.69</v>
      </c>
      <c r="E1235" s="22" t="str">
        <f>_xlfn.XLOOKUP(Table7[[#This Row],[Merged Customer ID]],Table3__3_16[Customer ID],Table3__3_16[Heart Issues])</f>
        <v>No</v>
      </c>
      <c r="F1235" s="23" t="str">
        <f>_xlfn.XLOOKUP(Table7[[#This Row],[Merged Customer ID]],Table3__3_16[Customer ID],Table3__3_16[Any Transplants])</f>
        <v>No</v>
      </c>
      <c r="G1235" s="23" t="str">
        <f>_xlfn.XLOOKUP(Table7[[#This Row],[Merged Customer ID]],Table3__3_16[Customer ID],Table3__3_16[Cancer history])</f>
        <v>No</v>
      </c>
      <c r="H1235" s="23">
        <f>_xlfn.XLOOKUP(Table7[[#This Row],[Merged Customer ID]],Table3__3_16[Customer ID],Table3__3_16[NumberOfMajorSurgeries])</f>
        <v>2</v>
      </c>
      <c r="I1235" s="23" t="str">
        <f>_xlfn.XLOOKUP(Table7[[#This Row],[Merged Customer ID]],Table3__3_16[Customer ID],Table3__3_16[smoker])</f>
        <v>No</v>
      </c>
      <c r="J1235" s="23" t="str">
        <f>_xlfn.XLOOKUP(Table7[[#This Row],[Merged Customer ID]],Table3__3_16[Customer ID],Table3__3_16[Weight Status])</f>
        <v>Obesity</v>
      </c>
      <c r="K1235" s="23" t="str">
        <f>_xlfn.XLOOKUP(Table7[[#This Row],[Merged Customer ID]],Table3__3_16[Customer ID],Table3__3_16[Sugar Status])</f>
        <v>Normal</v>
      </c>
      <c r="L1235" s="26">
        <f>_xlfn.XLOOKUP(Table7[[#This Row],[Merged Customer ID]],Table6_20[Merged Customer ID],Table6_20[Date of Birth])</f>
        <v>26640</v>
      </c>
      <c r="M1235" s="30">
        <f>_xlfn.XLOOKUP(Table7[[#This Row],[Merged Customer ID]],Table6_20[Merged Customer ID],Table6_20[charges],"0",0)</f>
        <v>9048.0300000000007</v>
      </c>
      <c r="N1235" s="30" t="str">
        <f>_xlfn.XLOOKUP(Table7[[#This Row],[Merged Customer ID]],Table6_20[Merged Customer ID],Table6_20[Hospital tier])</f>
        <v>tier - 2</v>
      </c>
      <c r="O1235" s="30" t="str">
        <f>_xlfn.XLOOKUP(Table7[[#This Row],[Merged Customer ID]],Table6_20[Merged Customer ID],Table6_20[City tier])</f>
        <v>tier - 2</v>
      </c>
      <c r="P1235" s="30" t="str">
        <f>_xlfn.XLOOKUP(Table7[[#This Row],[Merged Customer ID]],Table6_20[Merged Customer ID],Table6_20[State ID])</f>
        <v>R1013</v>
      </c>
      <c r="Q1235" s="36">
        <f>_xlfn.XLOOKUP(Table7[[#This Row],[Merged Customer ID]],Table6_20[Merged Customer ID],Table6_20[Age])</f>
        <v>50.50277777777778</v>
      </c>
    </row>
    <row r="1236" spans="1:17" x14ac:dyDescent="0.35">
      <c r="A1236" s="22" t="s">
        <v>1136</v>
      </c>
      <c r="B1236" s="22" t="str">
        <f>_xlfn.XLOOKUP(Table7[[#This Row],[Merged Customer ID]],Table2_1[Merged Customer ID],Table2_1[First Name])</f>
        <v>Patrick</v>
      </c>
      <c r="C1236" s="22">
        <f>_xlfn.XLOOKUP(Table7[[#This Row],[Merged Customer ID]],Table3__3_16[Customer ID],Table3__3_16[BMI])</f>
        <v>39.799999999999997</v>
      </c>
      <c r="D1236" s="22">
        <f>_xlfn.XLOOKUP(Table7[[#This Row],[Merged Customer ID]],Table3__3_16[Customer ID],Table3__3_16[HBA1C])</f>
        <v>5.66</v>
      </c>
      <c r="E1236" s="22" t="str">
        <f>_xlfn.XLOOKUP(Table7[[#This Row],[Merged Customer ID]],Table3__3_16[Customer ID],Table3__3_16[Heart Issues])</f>
        <v>No</v>
      </c>
      <c r="F1236" s="22" t="str">
        <f>_xlfn.XLOOKUP(Table7[[#This Row],[Merged Customer ID]],Table3__3_16[Customer ID],Table3__3_16[Any Transplants])</f>
        <v>No</v>
      </c>
      <c r="G1236" s="22" t="str">
        <f>_xlfn.XLOOKUP(Table7[[#This Row],[Merged Customer ID]],Table3__3_16[Customer ID],Table3__3_16[Cancer history])</f>
        <v>Yes</v>
      </c>
      <c r="H1236" s="22">
        <f>_xlfn.XLOOKUP(Table7[[#This Row],[Merged Customer ID]],Table3__3_16[Customer ID],Table3__3_16[NumberOfMajorSurgeries])</f>
        <v>1</v>
      </c>
      <c r="I1236" s="22" t="str">
        <f>_xlfn.XLOOKUP(Table7[[#This Row],[Merged Customer ID]],Table3__3_16[Customer ID],Table3__3_16[smoker])</f>
        <v>No</v>
      </c>
      <c r="J1236" s="22" t="str">
        <f>_xlfn.XLOOKUP(Table7[[#This Row],[Merged Customer ID]],Table3__3_16[Customer ID],Table3__3_16[Weight Status])</f>
        <v>Obesity</v>
      </c>
      <c r="K1236" s="22" t="str">
        <f>_xlfn.XLOOKUP(Table7[[#This Row],[Merged Customer ID]],Table3__3_16[Customer ID],Table3__3_16[Sugar Status])</f>
        <v>Normal</v>
      </c>
      <c r="L1236" s="25">
        <f>_xlfn.XLOOKUP(Table7[[#This Row],[Merged Customer ID]],Table6_20[Merged Customer ID],Table6_20[Date of Birth])</f>
        <v>34304</v>
      </c>
      <c r="M1236" s="29">
        <f>_xlfn.XLOOKUP(Table7[[#This Row],[Merged Customer ID]],Table6_20[Merged Customer ID],Table6_20[charges],"0",0)</f>
        <v>9010.2000000000007</v>
      </c>
      <c r="N1236" s="29" t="str">
        <f>_xlfn.XLOOKUP(Table7[[#This Row],[Merged Customer ID]],Table6_20[Merged Customer ID],Table6_20[Hospital tier])</f>
        <v>tier - 2</v>
      </c>
      <c r="O1236" s="29" t="str">
        <f>_xlfn.XLOOKUP(Table7[[#This Row],[Merged Customer ID]],Table6_20[Merged Customer ID],Table6_20[City tier])</f>
        <v>tier - 3</v>
      </c>
      <c r="P1236" s="29" t="str">
        <f>_xlfn.XLOOKUP(Table7[[#This Row],[Merged Customer ID]],Table6_20[Merged Customer ID],Table6_20[State ID])</f>
        <v>R1026</v>
      </c>
      <c r="Q1236" s="35">
        <f>_xlfn.XLOOKUP(Table7[[#This Row],[Merged Customer ID]],Table6_20[Merged Customer ID],Table6_20[Age])</f>
        <v>29.519444444444446</v>
      </c>
    </row>
    <row r="1237" spans="1:17" x14ac:dyDescent="0.35">
      <c r="A1237" s="23" t="s">
        <v>1135</v>
      </c>
      <c r="B1237" s="23" t="str">
        <f>_xlfn.XLOOKUP(Table7[[#This Row],[Merged Customer ID]],Table2_1[Merged Customer ID],Table2_1[First Name])</f>
        <v>Dacko</v>
      </c>
      <c r="C1237" s="23">
        <f>_xlfn.XLOOKUP(Table7[[#This Row],[Merged Customer ID]],Table3__3_16[Customer ID],Table3__3_16[BMI])</f>
        <v>26.36</v>
      </c>
      <c r="D1237" s="23">
        <f>_xlfn.XLOOKUP(Table7[[#This Row],[Merged Customer ID]],Table3__3_16[Customer ID],Table3__3_16[HBA1C])</f>
        <v>4.32</v>
      </c>
      <c r="E1237" s="22" t="str">
        <f>_xlfn.XLOOKUP(Table7[[#This Row],[Merged Customer ID]],Table3__3_16[Customer ID],Table3__3_16[Heart Issues])</f>
        <v>No</v>
      </c>
      <c r="F1237" s="23" t="str">
        <f>_xlfn.XLOOKUP(Table7[[#This Row],[Merged Customer ID]],Table3__3_16[Customer ID],Table3__3_16[Any Transplants])</f>
        <v>No</v>
      </c>
      <c r="G1237" s="23" t="str">
        <f>_xlfn.XLOOKUP(Table7[[#This Row],[Merged Customer ID]],Table3__3_16[Customer ID],Table3__3_16[Cancer history])</f>
        <v>Yes</v>
      </c>
      <c r="H1237" s="23">
        <f>_xlfn.XLOOKUP(Table7[[#This Row],[Merged Customer ID]],Table3__3_16[Customer ID],Table3__3_16[NumberOfMajorSurgeries])</f>
        <v>1</v>
      </c>
      <c r="I1237" s="23" t="str">
        <f>_xlfn.XLOOKUP(Table7[[#This Row],[Merged Customer ID]],Table3__3_16[Customer ID],Table3__3_16[smoker])</f>
        <v>No</v>
      </c>
      <c r="J1237" s="23" t="str">
        <f>_xlfn.XLOOKUP(Table7[[#This Row],[Merged Customer ID]],Table3__3_16[Customer ID],Table3__3_16[Weight Status])</f>
        <v>Overweight</v>
      </c>
      <c r="K1237" s="23" t="str">
        <f>_xlfn.XLOOKUP(Table7[[#This Row],[Merged Customer ID]],Table3__3_16[Customer ID],Table3__3_16[Sugar Status])</f>
        <v>Normal</v>
      </c>
      <c r="L1237" s="26">
        <f>_xlfn.XLOOKUP(Table7[[#This Row],[Merged Customer ID]],Table6_20[Merged Customer ID],Table6_20[Date of Birth])</f>
        <v>29205</v>
      </c>
      <c r="M1237" s="30">
        <f>_xlfn.XLOOKUP(Table7[[#This Row],[Merged Customer ID]],Table6_20[Merged Customer ID],Table6_20[charges],"0",0)</f>
        <v>8998.43</v>
      </c>
      <c r="N1237" s="30" t="str">
        <f>_xlfn.XLOOKUP(Table7[[#This Row],[Merged Customer ID]],Table6_20[Merged Customer ID],Table6_20[Hospital tier])</f>
        <v>tier - 2</v>
      </c>
      <c r="O1237" s="30" t="str">
        <f>_xlfn.XLOOKUP(Table7[[#This Row],[Merged Customer ID]],Table6_20[Merged Customer ID],Table6_20[City tier])</f>
        <v>tier - 1</v>
      </c>
      <c r="P1237" s="30" t="str">
        <f>_xlfn.XLOOKUP(Table7[[#This Row],[Merged Customer ID]],Table6_20[Merged Customer ID],Table6_20[State ID])</f>
        <v>R1025</v>
      </c>
      <c r="Q1237" s="36">
        <f>_xlfn.XLOOKUP(Table7[[#This Row],[Merged Customer ID]],Table6_20[Merged Customer ID],Table6_20[Age])</f>
        <v>43.477777777777774</v>
      </c>
    </row>
    <row r="1238" spans="1:17" x14ac:dyDescent="0.35">
      <c r="A1238" s="22" t="s">
        <v>1134</v>
      </c>
      <c r="B1238" s="22" t="str">
        <f>_xlfn.XLOOKUP(Table7[[#This Row],[Merged Customer ID]],Table2_1[Merged Customer ID],Table2_1[First Name])</f>
        <v>Glassey</v>
      </c>
      <c r="C1238" s="22">
        <f>_xlfn.XLOOKUP(Table7[[#This Row],[Merged Customer ID]],Table3__3_16[Customer ID],Table3__3_16[BMI])</f>
        <v>29.925000000000001</v>
      </c>
      <c r="D1238" s="22">
        <f>_xlfn.XLOOKUP(Table7[[#This Row],[Merged Customer ID]],Table3__3_16[Customer ID],Table3__3_16[HBA1C])</f>
        <v>8.2899999999999991</v>
      </c>
      <c r="E1238" s="22" t="str">
        <f>_xlfn.XLOOKUP(Table7[[#This Row],[Merged Customer ID]],Table3__3_16[Customer ID],Table3__3_16[Heart Issues])</f>
        <v>No</v>
      </c>
      <c r="F1238" s="22" t="str">
        <f>_xlfn.XLOOKUP(Table7[[#This Row],[Merged Customer ID]],Table3__3_16[Customer ID],Table3__3_16[Any Transplants])</f>
        <v>No</v>
      </c>
      <c r="G1238" s="22" t="str">
        <f>_xlfn.XLOOKUP(Table7[[#This Row],[Merged Customer ID]],Table3__3_16[Customer ID],Table3__3_16[Cancer history])</f>
        <v>No</v>
      </c>
      <c r="H1238" s="22">
        <f>_xlfn.XLOOKUP(Table7[[#This Row],[Merged Customer ID]],Table3__3_16[Customer ID],Table3__3_16[NumberOfMajorSurgeries])</f>
        <v>2</v>
      </c>
      <c r="I1238" s="22" t="str">
        <f>_xlfn.XLOOKUP(Table7[[#This Row],[Merged Customer ID]],Table3__3_16[Customer ID],Table3__3_16[smoker])</f>
        <v>No</v>
      </c>
      <c r="J1238" s="22" t="str">
        <f>_xlfn.XLOOKUP(Table7[[#This Row],[Merged Customer ID]],Table3__3_16[Customer ID],Table3__3_16[Weight Status])</f>
        <v>Overweight</v>
      </c>
      <c r="K1238" s="22" t="str">
        <f>_xlfn.XLOOKUP(Table7[[#This Row],[Merged Customer ID]],Table3__3_16[Customer ID],Table3__3_16[Sugar Status])</f>
        <v>Diabetes</v>
      </c>
      <c r="L1238" s="25">
        <f>_xlfn.XLOOKUP(Table7[[#This Row],[Merged Customer ID]],Table6_20[Merged Customer ID],Table6_20[Date of Birth])</f>
        <v>26948</v>
      </c>
      <c r="M1238" s="29">
        <f>_xlfn.XLOOKUP(Table7[[#This Row],[Merged Customer ID]],Table6_20[Merged Customer ID],Table6_20[charges],"0",0)</f>
        <v>8988.16</v>
      </c>
      <c r="N1238" s="29" t="str">
        <f>_xlfn.XLOOKUP(Table7[[#This Row],[Merged Customer ID]],Table6_20[Merged Customer ID],Table6_20[Hospital tier])</f>
        <v>tier - 2</v>
      </c>
      <c r="O1238" s="29" t="str">
        <f>_xlfn.XLOOKUP(Table7[[#This Row],[Merged Customer ID]],Table6_20[Merged Customer ID],Table6_20[City tier])</f>
        <v>tier - 1</v>
      </c>
      <c r="P1238" s="29" t="str">
        <f>_xlfn.XLOOKUP(Table7[[#This Row],[Merged Customer ID]],Table6_20[Merged Customer ID],Table6_20[State ID])</f>
        <v>R1012</v>
      </c>
      <c r="Q1238" s="35">
        <f>_xlfn.XLOOKUP(Table7[[#This Row],[Merged Customer ID]],Table6_20[Merged Customer ID],Table6_20[Age])</f>
        <v>49.658333333333331</v>
      </c>
    </row>
    <row r="1239" spans="1:17" x14ac:dyDescent="0.35">
      <c r="A1239" s="23" t="s">
        <v>1133</v>
      </c>
      <c r="B1239" s="23" t="str">
        <f>_xlfn.XLOOKUP(Table7[[#This Row],[Merged Customer ID]],Table2_1[Merged Customer ID],Table2_1[First Name])</f>
        <v>Frechette</v>
      </c>
      <c r="C1239" s="23">
        <f>_xlfn.XLOOKUP(Table7[[#This Row],[Merged Customer ID]],Table3__3_16[Customer ID],Table3__3_16[BMI])</f>
        <v>37.29</v>
      </c>
      <c r="D1239" s="23">
        <f>_xlfn.XLOOKUP(Table7[[#This Row],[Merged Customer ID]],Table3__3_16[Customer ID],Table3__3_16[HBA1C])</f>
        <v>10.46</v>
      </c>
      <c r="E1239" s="22" t="str">
        <f>_xlfn.XLOOKUP(Table7[[#This Row],[Merged Customer ID]],Table3__3_16[Customer ID],Table3__3_16[Heart Issues])</f>
        <v>No</v>
      </c>
      <c r="F1239" s="23" t="str">
        <f>_xlfn.XLOOKUP(Table7[[#This Row],[Merged Customer ID]],Table3__3_16[Customer ID],Table3__3_16[Any Transplants])</f>
        <v>No</v>
      </c>
      <c r="G1239" s="23" t="str">
        <f>_xlfn.XLOOKUP(Table7[[#This Row],[Merged Customer ID]],Table3__3_16[Customer ID],Table3__3_16[Cancer history])</f>
        <v>No</v>
      </c>
      <c r="H1239" s="23">
        <f>_xlfn.XLOOKUP(Table7[[#This Row],[Merged Customer ID]],Table3__3_16[Customer ID],Table3__3_16[NumberOfMajorSurgeries])</f>
        <v>0</v>
      </c>
      <c r="I1239" s="23" t="str">
        <f>_xlfn.XLOOKUP(Table7[[#This Row],[Merged Customer ID]],Table3__3_16[Customer ID],Table3__3_16[smoker])</f>
        <v>No</v>
      </c>
      <c r="J1239" s="23" t="str">
        <f>_xlfn.XLOOKUP(Table7[[#This Row],[Merged Customer ID]],Table3__3_16[Customer ID],Table3__3_16[Weight Status])</f>
        <v>Obesity</v>
      </c>
      <c r="K1239" s="23" t="str">
        <f>_xlfn.XLOOKUP(Table7[[#This Row],[Merged Customer ID]],Table3__3_16[Customer ID],Table3__3_16[Sugar Status])</f>
        <v>Diabetes</v>
      </c>
      <c r="L1239" s="26">
        <f>_xlfn.XLOOKUP(Table7[[#This Row],[Merged Customer ID]],Table6_20[Merged Customer ID],Table6_20[Date of Birth])</f>
        <v>27231</v>
      </c>
      <c r="M1239" s="30">
        <f>_xlfn.XLOOKUP(Table7[[#This Row],[Merged Customer ID]],Table6_20[Merged Customer ID],Table6_20[charges],"0",0)</f>
        <v>8978.19</v>
      </c>
      <c r="N1239" s="30" t="str">
        <f>_xlfn.XLOOKUP(Table7[[#This Row],[Merged Customer ID]],Table6_20[Merged Customer ID],Table6_20[Hospital tier])</f>
        <v>tier - 2</v>
      </c>
      <c r="O1239" s="30" t="str">
        <f>_xlfn.XLOOKUP(Table7[[#This Row],[Merged Customer ID]],Table6_20[Merged Customer ID],Table6_20[City tier])</f>
        <v>tier - 2</v>
      </c>
      <c r="P1239" s="30" t="str">
        <f>_xlfn.XLOOKUP(Table7[[#This Row],[Merged Customer ID]],Table6_20[Merged Customer ID],Table6_20[State ID])</f>
        <v>R1013</v>
      </c>
      <c r="Q1239" s="36">
        <f>_xlfn.XLOOKUP(Table7[[#This Row],[Merged Customer ID]],Table6_20[Merged Customer ID],Table6_20[Age])</f>
        <v>48.880555555555553</v>
      </c>
    </row>
    <row r="1240" spans="1:17" x14ac:dyDescent="0.35">
      <c r="A1240" s="22" t="s">
        <v>1132</v>
      </c>
      <c r="B1240" s="22" t="str">
        <f>_xlfn.XLOOKUP(Table7[[#This Row],[Merged Customer ID]],Table2_1[Merged Customer ID],Table2_1[First Name])</f>
        <v>Benitez</v>
      </c>
      <c r="C1240" s="22">
        <f>_xlfn.XLOOKUP(Table7[[#This Row],[Merged Customer ID]],Table3__3_16[Customer ID],Table3__3_16[BMI])</f>
        <v>30.2</v>
      </c>
      <c r="D1240" s="22">
        <f>_xlfn.XLOOKUP(Table7[[#This Row],[Merged Customer ID]],Table3__3_16[Customer ID],Table3__3_16[HBA1C])</f>
        <v>11.96</v>
      </c>
      <c r="E1240" s="22" t="str">
        <f>_xlfn.XLOOKUP(Table7[[#This Row],[Merged Customer ID]],Table3__3_16[Customer ID],Table3__3_16[Heart Issues])</f>
        <v>No</v>
      </c>
      <c r="F1240" s="22" t="str">
        <f>_xlfn.XLOOKUP(Table7[[#This Row],[Merged Customer ID]],Table3__3_16[Customer ID],Table3__3_16[Any Transplants])</f>
        <v>No</v>
      </c>
      <c r="G1240" s="22" t="str">
        <f>_xlfn.XLOOKUP(Table7[[#This Row],[Merged Customer ID]],Table3__3_16[Customer ID],Table3__3_16[Cancer history])</f>
        <v>No</v>
      </c>
      <c r="H1240" s="22">
        <f>_xlfn.XLOOKUP(Table7[[#This Row],[Merged Customer ID]],Table3__3_16[Customer ID],Table3__3_16[NumberOfMajorSurgeries])</f>
        <v>0</v>
      </c>
      <c r="I1240" s="22" t="str">
        <f>_xlfn.XLOOKUP(Table7[[#This Row],[Merged Customer ID]],Table3__3_16[Customer ID],Table3__3_16[smoker])</f>
        <v>No</v>
      </c>
      <c r="J1240" s="22" t="str">
        <f>_xlfn.XLOOKUP(Table7[[#This Row],[Merged Customer ID]],Table3__3_16[Customer ID],Table3__3_16[Weight Status])</f>
        <v>Obesity</v>
      </c>
      <c r="K1240" s="22" t="str">
        <f>_xlfn.XLOOKUP(Table7[[#This Row],[Merged Customer ID]],Table3__3_16[Customer ID],Table3__3_16[Sugar Status])</f>
        <v>Diabetes</v>
      </c>
      <c r="L1240" s="25">
        <f>_xlfn.XLOOKUP(Table7[[#This Row],[Merged Customer ID]],Table6_20[Merged Customer ID],Table6_20[Date of Birth])</f>
        <v>27280</v>
      </c>
      <c r="M1240" s="29">
        <f>_xlfn.XLOOKUP(Table7[[#This Row],[Merged Customer ID]],Table6_20[Merged Customer ID],Table6_20[charges],"0",0)</f>
        <v>8968.33</v>
      </c>
      <c r="N1240" s="29" t="str">
        <f>_xlfn.XLOOKUP(Table7[[#This Row],[Merged Customer ID]],Table6_20[Merged Customer ID],Table6_20[Hospital tier])</f>
        <v>tier - 3</v>
      </c>
      <c r="O1240" s="29" t="str">
        <f>_xlfn.XLOOKUP(Table7[[#This Row],[Merged Customer ID]],Table6_20[Merged Customer ID],Table6_20[City tier])</f>
        <v>tier - 2</v>
      </c>
      <c r="P1240" s="29" t="str">
        <f>_xlfn.XLOOKUP(Table7[[#This Row],[Merged Customer ID]],Table6_20[Merged Customer ID],Table6_20[State ID])</f>
        <v>R1011</v>
      </c>
      <c r="Q1240" s="35">
        <f>_xlfn.XLOOKUP(Table7[[#This Row],[Merged Customer ID]],Table6_20[Merged Customer ID],Table6_20[Age])</f>
        <v>48.75</v>
      </c>
    </row>
    <row r="1241" spans="1:17" x14ac:dyDescent="0.35">
      <c r="A1241" s="23" t="s">
        <v>1131</v>
      </c>
      <c r="B1241" s="23" t="str">
        <f>_xlfn.XLOOKUP(Table7[[#This Row],[Merged Customer ID]],Table2_1[Merged Customer ID],Table2_1[First Name])</f>
        <v>Gauthier</v>
      </c>
      <c r="C1241" s="23">
        <f>_xlfn.XLOOKUP(Table7[[#This Row],[Merged Customer ID]],Table3__3_16[Customer ID],Table3__3_16[BMI])</f>
        <v>24.225000000000001</v>
      </c>
      <c r="D1241" s="23">
        <f>_xlfn.XLOOKUP(Table7[[#This Row],[Merged Customer ID]],Table3__3_16[Customer ID],Table3__3_16[HBA1C])</f>
        <v>4.25</v>
      </c>
      <c r="E1241" s="22" t="str">
        <f>_xlfn.XLOOKUP(Table7[[#This Row],[Merged Customer ID]],Table3__3_16[Customer ID],Table3__3_16[Heart Issues])</f>
        <v>Yes</v>
      </c>
      <c r="F1241" s="23" t="str">
        <f>_xlfn.XLOOKUP(Table7[[#This Row],[Merged Customer ID]],Table3__3_16[Customer ID],Table3__3_16[Any Transplants])</f>
        <v>No</v>
      </c>
      <c r="G1241" s="23" t="str">
        <f>_xlfn.XLOOKUP(Table7[[#This Row],[Merged Customer ID]],Table3__3_16[Customer ID],Table3__3_16[Cancer history])</f>
        <v>Yes</v>
      </c>
      <c r="H1241" s="23">
        <f>_xlfn.XLOOKUP(Table7[[#This Row],[Merged Customer ID]],Table3__3_16[Customer ID],Table3__3_16[NumberOfMajorSurgeries])</f>
        <v>1</v>
      </c>
      <c r="I1241" s="23" t="str">
        <f>_xlfn.XLOOKUP(Table7[[#This Row],[Merged Customer ID]],Table3__3_16[Customer ID],Table3__3_16[smoker])</f>
        <v>No</v>
      </c>
      <c r="J1241" s="23" t="str">
        <f>_xlfn.XLOOKUP(Table7[[#This Row],[Merged Customer ID]],Table3__3_16[Customer ID],Table3__3_16[Weight Status])</f>
        <v>Normal Weight</v>
      </c>
      <c r="K1241" s="23" t="str">
        <f>_xlfn.XLOOKUP(Table7[[#This Row],[Merged Customer ID]],Table3__3_16[Customer ID],Table3__3_16[Sugar Status])</f>
        <v>Normal</v>
      </c>
      <c r="L1241" s="26">
        <f>_xlfn.XLOOKUP(Table7[[#This Row],[Merged Customer ID]],Table6_20[Merged Customer ID],Table6_20[Date of Birth])</f>
        <v>30512</v>
      </c>
      <c r="M1241" s="30">
        <f>_xlfn.XLOOKUP(Table7[[#This Row],[Merged Customer ID]],Table6_20[Merged Customer ID],Table6_20[charges],"0",0)</f>
        <v>8965.7999999999993</v>
      </c>
      <c r="N1241" s="30" t="str">
        <f>_xlfn.XLOOKUP(Table7[[#This Row],[Merged Customer ID]],Table6_20[Merged Customer ID],Table6_20[Hospital tier])</f>
        <v>tier - 2</v>
      </c>
      <c r="O1241" s="30" t="str">
        <f>_xlfn.XLOOKUP(Table7[[#This Row],[Merged Customer ID]],Table6_20[Merged Customer ID],Table6_20[City tier])</f>
        <v>tier - 3</v>
      </c>
      <c r="P1241" s="30" t="str">
        <f>_xlfn.XLOOKUP(Table7[[#This Row],[Merged Customer ID]],Table6_20[Merged Customer ID],Table6_20[State ID])</f>
        <v>R1012</v>
      </c>
      <c r="Q1241" s="36">
        <f>_xlfn.XLOOKUP(Table7[[#This Row],[Merged Customer ID]],Table6_20[Merged Customer ID],Table6_20[Age])</f>
        <v>39.897222222222226</v>
      </c>
    </row>
    <row r="1242" spans="1:17" x14ac:dyDescent="0.35">
      <c r="A1242" s="22" t="s">
        <v>1130</v>
      </c>
      <c r="B1242" s="22" t="str">
        <f>_xlfn.XLOOKUP(Table7[[#This Row],[Merged Customer ID]],Table2_1[Merged Customer ID],Table2_1[First Name])</f>
        <v>Fazioli</v>
      </c>
      <c r="C1242" s="22">
        <f>_xlfn.XLOOKUP(Table7[[#This Row],[Merged Customer ID]],Table3__3_16[Customer ID],Table3__3_16[BMI])</f>
        <v>31.445</v>
      </c>
      <c r="D1242" s="22">
        <f>_xlfn.XLOOKUP(Table7[[#This Row],[Merged Customer ID]],Table3__3_16[Customer ID],Table3__3_16[HBA1C])</f>
        <v>8.33</v>
      </c>
      <c r="E1242" s="22" t="str">
        <f>_xlfn.XLOOKUP(Table7[[#This Row],[Merged Customer ID]],Table3__3_16[Customer ID],Table3__3_16[Heart Issues])</f>
        <v>No</v>
      </c>
      <c r="F1242" s="22" t="str">
        <f>_xlfn.XLOOKUP(Table7[[#This Row],[Merged Customer ID]],Table3__3_16[Customer ID],Table3__3_16[Any Transplants])</f>
        <v>No</v>
      </c>
      <c r="G1242" s="22" t="str">
        <f>_xlfn.XLOOKUP(Table7[[#This Row],[Merged Customer ID]],Table3__3_16[Customer ID],Table3__3_16[Cancer history])</f>
        <v>No</v>
      </c>
      <c r="H1242" s="22">
        <f>_xlfn.XLOOKUP(Table7[[#This Row],[Merged Customer ID]],Table3__3_16[Customer ID],Table3__3_16[NumberOfMajorSurgeries])</f>
        <v>0</v>
      </c>
      <c r="I1242" s="22" t="str">
        <f>_xlfn.XLOOKUP(Table7[[#This Row],[Merged Customer ID]],Table3__3_16[Customer ID],Table3__3_16[smoker])</f>
        <v>No</v>
      </c>
      <c r="J1242" s="22" t="str">
        <f>_xlfn.XLOOKUP(Table7[[#This Row],[Merged Customer ID]],Table3__3_16[Customer ID],Table3__3_16[Weight Status])</f>
        <v>Obesity</v>
      </c>
      <c r="K1242" s="22" t="str">
        <f>_xlfn.XLOOKUP(Table7[[#This Row],[Merged Customer ID]],Table3__3_16[Customer ID],Table3__3_16[Sugar Status])</f>
        <v>Diabetes</v>
      </c>
      <c r="L1242" s="25">
        <f>_xlfn.XLOOKUP(Table7[[#This Row],[Merged Customer ID]],Table6_20[Merged Customer ID],Table6_20[Date of Birth])</f>
        <v>27258</v>
      </c>
      <c r="M1242" s="29">
        <f>_xlfn.XLOOKUP(Table7[[#This Row],[Merged Customer ID]],Table6_20[Merged Customer ID],Table6_20[charges],"0",0)</f>
        <v>8964.06</v>
      </c>
      <c r="N1242" s="29" t="str">
        <f>_xlfn.XLOOKUP(Table7[[#This Row],[Merged Customer ID]],Table6_20[Merged Customer ID],Table6_20[Hospital tier])</f>
        <v>tier - 3</v>
      </c>
      <c r="O1242" s="29" t="str">
        <f>_xlfn.XLOOKUP(Table7[[#This Row],[Merged Customer ID]],Table6_20[Merged Customer ID],Table6_20[City tier])</f>
        <v>tier - 2</v>
      </c>
      <c r="P1242" s="29" t="str">
        <f>_xlfn.XLOOKUP(Table7[[#This Row],[Merged Customer ID]],Table6_20[Merged Customer ID],Table6_20[State ID])</f>
        <v>R1016</v>
      </c>
      <c r="Q1242" s="35">
        <f>_xlfn.XLOOKUP(Table7[[#This Row],[Merged Customer ID]],Table6_20[Merged Customer ID],Table6_20[Age])</f>
        <v>48.80833333333333</v>
      </c>
    </row>
    <row r="1243" spans="1:17" x14ac:dyDescent="0.35">
      <c r="A1243" s="23" t="s">
        <v>1129</v>
      </c>
      <c r="B1243" s="23" t="str">
        <f>_xlfn.XLOOKUP(Table7[[#This Row],[Merged Customer ID]],Table2_1[Merged Customer ID],Table2_1[First Name])</f>
        <v>Chorney</v>
      </c>
      <c r="C1243" s="23">
        <f>_xlfn.XLOOKUP(Table7[[#This Row],[Merged Customer ID]],Table3__3_16[Customer ID],Table3__3_16[BMI])</f>
        <v>38.880000000000003</v>
      </c>
      <c r="D1243" s="23">
        <f>_xlfn.XLOOKUP(Table7[[#This Row],[Merged Customer ID]],Table3__3_16[Customer ID],Table3__3_16[HBA1C])</f>
        <v>4.29</v>
      </c>
      <c r="E1243" s="22" t="str">
        <f>_xlfn.XLOOKUP(Table7[[#This Row],[Merged Customer ID]],Table3__3_16[Customer ID],Table3__3_16[Heart Issues])</f>
        <v>No</v>
      </c>
      <c r="F1243" s="23" t="str">
        <f>_xlfn.XLOOKUP(Table7[[#This Row],[Merged Customer ID]],Table3__3_16[Customer ID],Table3__3_16[Any Transplants])</f>
        <v>No</v>
      </c>
      <c r="G1243" s="23" t="str">
        <f>_xlfn.XLOOKUP(Table7[[#This Row],[Merged Customer ID]],Table3__3_16[Customer ID],Table3__3_16[Cancer history])</f>
        <v>No</v>
      </c>
      <c r="H1243" s="23">
        <f>_xlfn.XLOOKUP(Table7[[#This Row],[Merged Customer ID]],Table3__3_16[Customer ID],Table3__3_16[NumberOfMajorSurgeries])</f>
        <v>1</v>
      </c>
      <c r="I1243" s="23" t="str">
        <f>_xlfn.XLOOKUP(Table7[[#This Row],[Merged Customer ID]],Table3__3_16[Customer ID],Table3__3_16[smoker])</f>
        <v>No</v>
      </c>
      <c r="J1243" s="23" t="str">
        <f>_xlfn.XLOOKUP(Table7[[#This Row],[Merged Customer ID]],Table3__3_16[Customer ID],Table3__3_16[Weight Status])</f>
        <v>Obesity</v>
      </c>
      <c r="K1243" s="23" t="str">
        <f>_xlfn.XLOOKUP(Table7[[#This Row],[Merged Customer ID]],Table3__3_16[Customer ID],Table3__3_16[Sugar Status])</f>
        <v>Normal</v>
      </c>
      <c r="L1243" s="26">
        <f>_xlfn.XLOOKUP(Table7[[#This Row],[Merged Customer ID]],Table6_20[Merged Customer ID],Table6_20[Date of Birth])</f>
        <v>33874</v>
      </c>
      <c r="M1243" s="30">
        <f>_xlfn.XLOOKUP(Table7[[#This Row],[Merged Customer ID]],Table6_20[Merged Customer ID],Table6_20[charges],"0",0)</f>
        <v>8954.99</v>
      </c>
      <c r="N1243" s="30" t="str">
        <f>_xlfn.XLOOKUP(Table7[[#This Row],[Merged Customer ID]],Table6_20[Merged Customer ID],Table6_20[Hospital tier])</f>
        <v>tier - 2</v>
      </c>
      <c r="O1243" s="30" t="str">
        <f>_xlfn.XLOOKUP(Table7[[#This Row],[Merged Customer ID]],Table6_20[Merged Customer ID],Table6_20[City tier])</f>
        <v>tier - 3</v>
      </c>
      <c r="P1243" s="30" t="str">
        <f>_xlfn.XLOOKUP(Table7[[#This Row],[Merged Customer ID]],Table6_20[Merged Customer ID],Table6_20[State ID])</f>
        <v>R1026</v>
      </c>
      <c r="Q1243" s="36">
        <f>_xlfn.XLOOKUP(Table7[[#This Row],[Merged Customer ID]],Table6_20[Merged Customer ID],Table6_20[Age])</f>
        <v>30.697222222222223</v>
      </c>
    </row>
    <row r="1244" spans="1:17" x14ac:dyDescent="0.35">
      <c r="A1244" s="22" t="s">
        <v>1128</v>
      </c>
      <c r="B1244" s="22" t="str">
        <f>_xlfn.XLOOKUP(Table7[[#This Row],[Merged Customer ID]],Table2_1[Merged Customer ID],Table2_1[First Name])</f>
        <v>Dannenhauer</v>
      </c>
      <c r="C1244" s="22">
        <f>_xlfn.XLOOKUP(Table7[[#This Row],[Merged Customer ID]],Table3__3_16[Customer ID],Table3__3_16[BMI])</f>
        <v>43.89</v>
      </c>
      <c r="D1244" s="22">
        <f>_xlfn.XLOOKUP(Table7[[#This Row],[Merged Customer ID]],Table3__3_16[Customer ID],Table3__3_16[HBA1C])</f>
        <v>6.32</v>
      </c>
      <c r="E1244" s="22" t="str">
        <f>_xlfn.XLOOKUP(Table7[[#This Row],[Merged Customer ID]],Table3__3_16[Customer ID],Table3__3_16[Heart Issues])</f>
        <v>Yes</v>
      </c>
      <c r="F1244" s="22" t="str">
        <f>_xlfn.XLOOKUP(Table7[[#This Row],[Merged Customer ID]],Table3__3_16[Customer ID],Table3__3_16[Any Transplants])</f>
        <v>No</v>
      </c>
      <c r="G1244" s="22" t="str">
        <f>_xlfn.XLOOKUP(Table7[[#This Row],[Merged Customer ID]],Table3__3_16[Customer ID],Table3__3_16[Cancer history])</f>
        <v>No</v>
      </c>
      <c r="H1244" s="22">
        <f>_xlfn.XLOOKUP(Table7[[#This Row],[Merged Customer ID]],Table3__3_16[Customer ID],Table3__3_16[NumberOfMajorSurgeries])</f>
        <v>0</v>
      </c>
      <c r="I1244" s="22" t="str">
        <f>_xlfn.XLOOKUP(Table7[[#This Row],[Merged Customer ID]],Table3__3_16[Customer ID],Table3__3_16[smoker])</f>
        <v>No</v>
      </c>
      <c r="J1244" s="22" t="str">
        <f>_xlfn.XLOOKUP(Table7[[#This Row],[Merged Customer ID]],Table3__3_16[Customer ID],Table3__3_16[Weight Status])</f>
        <v>Obesity</v>
      </c>
      <c r="K1244" s="22" t="str">
        <f>_xlfn.XLOOKUP(Table7[[#This Row],[Merged Customer ID]],Table3__3_16[Customer ID],Table3__3_16[Sugar Status])</f>
        <v>Prediabetes</v>
      </c>
      <c r="L1244" s="25">
        <f>_xlfn.XLOOKUP(Table7[[#This Row],[Merged Customer ID]],Table6_20[Merged Customer ID],Table6_20[Date of Birth])</f>
        <v>28119</v>
      </c>
      <c r="M1244" s="29">
        <f>_xlfn.XLOOKUP(Table7[[#This Row],[Merged Customer ID]],Table6_20[Merged Customer ID],Table6_20[charges],"0",0)</f>
        <v>8944.1200000000008</v>
      </c>
      <c r="N1244" s="29" t="str">
        <f>_xlfn.XLOOKUP(Table7[[#This Row],[Merged Customer ID]],Table6_20[Merged Customer ID],Table6_20[Hospital tier])</f>
        <v>tier - 3</v>
      </c>
      <c r="O1244" s="29" t="str">
        <f>_xlfn.XLOOKUP(Table7[[#This Row],[Merged Customer ID]],Table6_20[Merged Customer ID],Table6_20[City tier])</f>
        <v>tier - 2</v>
      </c>
      <c r="P1244" s="29" t="str">
        <f>_xlfn.XLOOKUP(Table7[[#This Row],[Merged Customer ID]],Table6_20[Merged Customer ID],Table6_20[State ID])</f>
        <v>R1013</v>
      </c>
      <c r="Q1244" s="35">
        <f>_xlfn.XLOOKUP(Table7[[#This Row],[Merged Customer ID]],Table6_20[Merged Customer ID],Table6_20[Age])</f>
        <v>46.452777777777776</v>
      </c>
    </row>
    <row r="1245" spans="1:17" x14ac:dyDescent="0.35">
      <c r="A1245" s="23" t="s">
        <v>1127</v>
      </c>
      <c r="B1245" s="23" t="str">
        <f>_xlfn.XLOOKUP(Table7[[#This Row],[Merged Customer ID]],Table2_1[Merged Customer ID],Table2_1[First Name])</f>
        <v>McComb</v>
      </c>
      <c r="C1245" s="23">
        <f>_xlfn.XLOOKUP(Table7[[#This Row],[Merged Customer ID]],Table3__3_16[Customer ID],Table3__3_16[BMI])</f>
        <v>25.6</v>
      </c>
      <c r="D1245" s="23">
        <f>_xlfn.XLOOKUP(Table7[[#This Row],[Merged Customer ID]],Table3__3_16[Customer ID],Table3__3_16[HBA1C])</f>
        <v>5.65</v>
      </c>
      <c r="E1245" s="22" t="str">
        <f>_xlfn.XLOOKUP(Table7[[#This Row],[Merged Customer ID]],Table3__3_16[Customer ID],Table3__3_16[Heart Issues])</f>
        <v>No</v>
      </c>
      <c r="F1245" s="23" t="str">
        <f>_xlfn.XLOOKUP(Table7[[#This Row],[Merged Customer ID]],Table3__3_16[Customer ID],Table3__3_16[Any Transplants])</f>
        <v>No</v>
      </c>
      <c r="G1245" s="23" t="str">
        <f>_xlfn.XLOOKUP(Table7[[#This Row],[Merged Customer ID]],Table3__3_16[Customer ID],Table3__3_16[Cancer history])</f>
        <v>No</v>
      </c>
      <c r="H1245" s="23">
        <f>_xlfn.XLOOKUP(Table7[[#This Row],[Merged Customer ID]],Table3__3_16[Customer ID],Table3__3_16[NumberOfMajorSurgeries])</f>
        <v>2</v>
      </c>
      <c r="I1245" s="23" t="str">
        <f>_xlfn.XLOOKUP(Table7[[#This Row],[Merged Customer ID]],Table3__3_16[Customer ID],Table3__3_16[smoker])</f>
        <v>No</v>
      </c>
      <c r="J1245" s="23" t="str">
        <f>_xlfn.XLOOKUP(Table7[[#This Row],[Merged Customer ID]],Table3__3_16[Customer ID],Table3__3_16[Weight Status])</f>
        <v>Overweight</v>
      </c>
      <c r="K1245" s="23" t="str">
        <f>_xlfn.XLOOKUP(Table7[[#This Row],[Merged Customer ID]],Table3__3_16[Customer ID],Table3__3_16[Sugar Status])</f>
        <v>Normal</v>
      </c>
      <c r="L1245" s="26">
        <f>_xlfn.XLOOKUP(Table7[[#This Row],[Merged Customer ID]],Table6_20[Merged Customer ID],Table6_20[Date of Birth])</f>
        <v>26456</v>
      </c>
      <c r="M1245" s="30">
        <f>_xlfn.XLOOKUP(Table7[[#This Row],[Merged Customer ID]],Table6_20[Merged Customer ID],Table6_20[charges],"0",0)</f>
        <v>8932.08</v>
      </c>
      <c r="N1245" s="30" t="str">
        <f>_xlfn.XLOOKUP(Table7[[#This Row],[Merged Customer ID]],Table6_20[Merged Customer ID],Table6_20[Hospital tier])</f>
        <v>tier - 2</v>
      </c>
      <c r="O1245" s="30" t="str">
        <f>_xlfn.XLOOKUP(Table7[[#This Row],[Merged Customer ID]],Table6_20[Merged Customer ID],Table6_20[City tier])</f>
        <v>tier - 1</v>
      </c>
      <c r="P1245" s="30" t="str">
        <f>_xlfn.XLOOKUP(Table7[[#This Row],[Merged Customer ID]],Table6_20[Merged Customer ID],Table6_20[State ID])</f>
        <v>R1011</v>
      </c>
      <c r="Q1245" s="36">
        <f>_xlfn.XLOOKUP(Table7[[#This Row],[Merged Customer ID]],Table6_20[Merged Customer ID],Table6_20[Age])</f>
        <v>51.005555555555553</v>
      </c>
    </row>
    <row r="1246" spans="1:17" x14ac:dyDescent="0.35">
      <c r="A1246" s="22" t="s">
        <v>1126</v>
      </c>
      <c r="B1246" s="22" t="str">
        <f>_xlfn.XLOOKUP(Table7[[#This Row],[Merged Customer ID]],Table2_1[Merged Customer ID],Table2_1[First Name])</f>
        <v>Blake</v>
      </c>
      <c r="C1246" s="22">
        <f>_xlfn.XLOOKUP(Table7[[#This Row],[Merged Customer ID]],Table3__3_16[Customer ID],Table3__3_16[BMI])</f>
        <v>29.545000000000002</v>
      </c>
      <c r="D1246" s="22">
        <f>_xlfn.XLOOKUP(Table7[[#This Row],[Merged Customer ID]],Table3__3_16[Customer ID],Table3__3_16[HBA1C])</f>
        <v>8.41</v>
      </c>
      <c r="E1246" s="22" t="str">
        <f>_xlfn.XLOOKUP(Table7[[#This Row],[Merged Customer ID]],Table3__3_16[Customer ID],Table3__3_16[Heart Issues])</f>
        <v>Yes</v>
      </c>
      <c r="F1246" s="22" t="str">
        <f>_xlfn.XLOOKUP(Table7[[#This Row],[Merged Customer ID]],Table3__3_16[Customer ID],Table3__3_16[Any Transplants])</f>
        <v>No</v>
      </c>
      <c r="G1246" s="22" t="str">
        <f>_xlfn.XLOOKUP(Table7[[#This Row],[Merged Customer ID]],Table3__3_16[Customer ID],Table3__3_16[Cancer history])</f>
        <v>No</v>
      </c>
      <c r="H1246" s="22">
        <f>_xlfn.XLOOKUP(Table7[[#This Row],[Merged Customer ID]],Table3__3_16[Customer ID],Table3__3_16[NumberOfMajorSurgeries])</f>
        <v>1</v>
      </c>
      <c r="I1246" s="22" t="str">
        <f>_xlfn.XLOOKUP(Table7[[#This Row],[Merged Customer ID]],Table3__3_16[Customer ID],Table3__3_16[smoker])</f>
        <v>No</v>
      </c>
      <c r="J1246" s="22" t="str">
        <f>_xlfn.XLOOKUP(Table7[[#This Row],[Merged Customer ID]],Table3__3_16[Customer ID],Table3__3_16[Weight Status])</f>
        <v>Overweight</v>
      </c>
      <c r="K1246" s="22" t="str">
        <f>_xlfn.XLOOKUP(Table7[[#This Row],[Merged Customer ID]],Table3__3_16[Customer ID],Table3__3_16[Sugar Status])</f>
        <v>Diabetes</v>
      </c>
      <c r="L1246" s="25">
        <f>_xlfn.XLOOKUP(Table7[[#This Row],[Merged Customer ID]],Table6_20[Merged Customer ID],Table6_20[Date of Birth])</f>
        <v>27582</v>
      </c>
      <c r="M1246" s="29">
        <f>_xlfn.XLOOKUP(Table7[[#This Row],[Merged Customer ID]],Table6_20[Merged Customer ID],Table6_20[charges],"0",0)</f>
        <v>8930.93</v>
      </c>
      <c r="N1246" s="29" t="str">
        <f>_xlfn.XLOOKUP(Table7[[#This Row],[Merged Customer ID]],Table6_20[Merged Customer ID],Table6_20[Hospital tier])</f>
        <v>tier - 2</v>
      </c>
      <c r="O1246" s="29" t="str">
        <f>_xlfn.XLOOKUP(Table7[[#This Row],[Merged Customer ID]],Table6_20[Merged Customer ID],Table6_20[City tier])</f>
        <v>tier - 2</v>
      </c>
      <c r="P1246" s="29" t="str">
        <f>_xlfn.XLOOKUP(Table7[[#This Row],[Merged Customer ID]],Table6_20[Merged Customer ID],Table6_20[State ID])</f>
        <v>R1012</v>
      </c>
      <c r="Q1246" s="35">
        <f>_xlfn.XLOOKUP(Table7[[#This Row],[Merged Customer ID]],Table6_20[Merged Customer ID],Table6_20[Age])</f>
        <v>47.919444444444444</v>
      </c>
    </row>
    <row r="1247" spans="1:17" x14ac:dyDescent="0.35">
      <c r="A1247" s="23" t="s">
        <v>1125</v>
      </c>
      <c r="B1247" s="23" t="str">
        <f>_xlfn.XLOOKUP(Table7[[#This Row],[Merged Customer ID]],Table2_1[Merged Customer ID],Table2_1[First Name])</f>
        <v>Sambasivam</v>
      </c>
      <c r="C1247" s="23">
        <f>_xlfn.XLOOKUP(Table7[[#This Row],[Merged Customer ID]],Table3__3_16[Customer ID],Table3__3_16[BMI])</f>
        <v>23.25</v>
      </c>
      <c r="D1247" s="23">
        <f>_xlfn.XLOOKUP(Table7[[#This Row],[Merged Customer ID]],Table3__3_16[Customer ID],Table3__3_16[HBA1C])</f>
        <v>11.96</v>
      </c>
      <c r="E1247" s="22" t="str">
        <f>_xlfn.XLOOKUP(Table7[[#This Row],[Merged Customer ID]],Table3__3_16[Customer ID],Table3__3_16[Heart Issues])</f>
        <v>Yes</v>
      </c>
      <c r="F1247" s="23" t="str">
        <f>_xlfn.XLOOKUP(Table7[[#This Row],[Merged Customer ID]],Table3__3_16[Customer ID],Table3__3_16[Any Transplants])</f>
        <v>No</v>
      </c>
      <c r="G1247" s="23" t="str">
        <f>_xlfn.XLOOKUP(Table7[[#This Row],[Merged Customer ID]],Table3__3_16[Customer ID],Table3__3_16[Cancer history])</f>
        <v>No</v>
      </c>
      <c r="H1247" s="23">
        <f>_xlfn.XLOOKUP(Table7[[#This Row],[Merged Customer ID]],Table3__3_16[Customer ID],Table3__3_16[NumberOfMajorSurgeries])</f>
        <v>0</v>
      </c>
      <c r="I1247" s="23" t="str">
        <f>_xlfn.XLOOKUP(Table7[[#This Row],[Merged Customer ID]],Table3__3_16[Customer ID],Table3__3_16[smoker])</f>
        <v>No</v>
      </c>
      <c r="J1247" s="23" t="str">
        <f>_xlfn.XLOOKUP(Table7[[#This Row],[Merged Customer ID]],Table3__3_16[Customer ID],Table3__3_16[Weight Status])</f>
        <v>Normal Weight</v>
      </c>
      <c r="K1247" s="23" t="str">
        <f>_xlfn.XLOOKUP(Table7[[#This Row],[Merged Customer ID]],Table3__3_16[Customer ID],Table3__3_16[Sugar Status])</f>
        <v>Diabetes</v>
      </c>
      <c r="L1247" s="26">
        <f>_xlfn.XLOOKUP(Table7[[#This Row],[Merged Customer ID]],Table6_20[Merged Customer ID],Table6_20[Date of Birth])</f>
        <v>24721</v>
      </c>
      <c r="M1247" s="30">
        <f>_xlfn.XLOOKUP(Table7[[#This Row],[Merged Customer ID]],Table6_20[Merged Customer ID],Table6_20[charges],"0",0)</f>
        <v>8908.4699999999993</v>
      </c>
      <c r="N1247" s="30" t="str">
        <f>_xlfn.XLOOKUP(Table7[[#This Row],[Merged Customer ID]],Table6_20[Merged Customer ID],Table6_20[Hospital tier])</f>
        <v>tier - 3</v>
      </c>
      <c r="O1247" s="30" t="str">
        <f>_xlfn.XLOOKUP(Table7[[#This Row],[Merged Customer ID]],Table6_20[Merged Customer ID],Table6_20[City tier])</f>
        <v>tier - 2</v>
      </c>
      <c r="P1247" s="30" t="str">
        <f>_xlfn.XLOOKUP(Table7[[#This Row],[Merged Customer ID]],Table6_20[Merged Customer ID],Table6_20[State ID])</f>
        <v>R1013</v>
      </c>
      <c r="Q1247" s="36">
        <f>_xlfn.XLOOKUP(Table7[[#This Row],[Merged Customer ID]],Table6_20[Merged Customer ID],Table6_20[Age])</f>
        <v>55.755555555555553</v>
      </c>
    </row>
    <row r="1248" spans="1:17" x14ac:dyDescent="0.35">
      <c r="A1248" s="22" t="s">
        <v>1124</v>
      </c>
      <c r="B1248" s="22" t="str">
        <f>_xlfn.XLOOKUP(Table7[[#This Row],[Merged Customer ID]],Table2_1[Merged Customer ID],Table2_1[First Name])</f>
        <v>Maina</v>
      </c>
      <c r="C1248" s="22">
        <f>_xlfn.XLOOKUP(Table7[[#This Row],[Merged Customer ID]],Table3__3_16[Customer ID],Table3__3_16[BMI])</f>
        <v>43.95</v>
      </c>
      <c r="D1248" s="22">
        <f>_xlfn.XLOOKUP(Table7[[#This Row],[Merged Customer ID]],Table3__3_16[Customer ID],Table3__3_16[HBA1C])</f>
        <v>5.17</v>
      </c>
      <c r="E1248" s="22" t="str">
        <f>_xlfn.XLOOKUP(Table7[[#This Row],[Merged Customer ID]],Table3__3_16[Customer ID],Table3__3_16[Heart Issues])</f>
        <v>Yes</v>
      </c>
      <c r="F1248" s="22" t="str">
        <f>_xlfn.XLOOKUP(Table7[[#This Row],[Merged Customer ID]],Table3__3_16[Customer ID],Table3__3_16[Any Transplants])</f>
        <v>No</v>
      </c>
      <c r="G1248" s="22" t="str">
        <f>_xlfn.XLOOKUP(Table7[[#This Row],[Merged Customer ID]],Table3__3_16[Customer ID],Table3__3_16[Cancer history])</f>
        <v>Yes</v>
      </c>
      <c r="H1248" s="22">
        <f>_xlfn.XLOOKUP(Table7[[#This Row],[Merged Customer ID]],Table3__3_16[Customer ID],Table3__3_16[NumberOfMajorSurgeries])</f>
        <v>1</v>
      </c>
      <c r="I1248" s="22" t="str">
        <f>_xlfn.XLOOKUP(Table7[[#This Row],[Merged Customer ID]],Table3__3_16[Customer ID],Table3__3_16[smoker])</f>
        <v>No</v>
      </c>
      <c r="J1248" s="22" t="str">
        <f>_xlfn.XLOOKUP(Table7[[#This Row],[Merged Customer ID]],Table3__3_16[Customer ID],Table3__3_16[Weight Status])</f>
        <v>Obesity</v>
      </c>
      <c r="K1248" s="22" t="str">
        <f>_xlfn.XLOOKUP(Table7[[#This Row],[Merged Customer ID]],Table3__3_16[Customer ID],Table3__3_16[Sugar Status])</f>
        <v>Normal</v>
      </c>
      <c r="L1248" s="25">
        <f>_xlfn.XLOOKUP(Table7[[#This Row],[Merged Customer ID]],Table6_20[Merged Customer ID],Table6_20[Date of Birth])</f>
        <v>35762</v>
      </c>
      <c r="M1248" s="29">
        <f>_xlfn.XLOOKUP(Table7[[#This Row],[Merged Customer ID]],Table6_20[Merged Customer ID],Table6_20[charges],"0",0)</f>
        <v>8906.14</v>
      </c>
      <c r="N1248" s="29" t="str">
        <f>_xlfn.XLOOKUP(Table7[[#This Row],[Merged Customer ID]],Table6_20[Merged Customer ID],Table6_20[Hospital tier])</f>
        <v>tier - 2</v>
      </c>
      <c r="O1248" s="29" t="str">
        <f>_xlfn.XLOOKUP(Table7[[#This Row],[Merged Customer ID]],Table6_20[Merged Customer ID],Table6_20[City tier])</f>
        <v>tier - 2</v>
      </c>
      <c r="P1248" s="29" t="str">
        <f>_xlfn.XLOOKUP(Table7[[#This Row],[Merged Customer ID]],Table6_20[Merged Customer ID],Table6_20[State ID])</f>
        <v>R1012</v>
      </c>
      <c r="Q1248" s="35">
        <f>_xlfn.XLOOKUP(Table7[[#This Row],[Merged Customer ID]],Table6_20[Merged Customer ID],Table6_20[Age])</f>
        <v>25.527777777777779</v>
      </c>
    </row>
    <row r="1249" spans="1:17" x14ac:dyDescent="0.35">
      <c r="A1249" s="23" t="s">
        <v>1123</v>
      </c>
      <c r="B1249" s="23" t="str">
        <f>_xlfn.XLOOKUP(Table7[[#This Row],[Merged Customer ID]],Table2_1[Merged Customer ID],Table2_1[First Name])</f>
        <v>Keshian</v>
      </c>
      <c r="C1249" s="23">
        <f>_xlfn.XLOOKUP(Table7[[#This Row],[Merged Customer ID]],Table3__3_16[Customer ID],Table3__3_16[BMI])</f>
        <v>21.85</v>
      </c>
      <c r="D1249" s="23">
        <f>_xlfn.XLOOKUP(Table7[[#This Row],[Merged Customer ID]],Table3__3_16[Customer ID],Table3__3_16[HBA1C])</f>
        <v>8.76</v>
      </c>
      <c r="E1249" s="22" t="str">
        <f>_xlfn.XLOOKUP(Table7[[#This Row],[Merged Customer ID]],Table3__3_16[Customer ID],Table3__3_16[Heart Issues])</f>
        <v>No</v>
      </c>
      <c r="F1249" s="23" t="str">
        <f>_xlfn.XLOOKUP(Table7[[#This Row],[Merged Customer ID]],Table3__3_16[Customer ID],Table3__3_16[Any Transplants])</f>
        <v>No</v>
      </c>
      <c r="G1249" s="23" t="str">
        <f>_xlfn.XLOOKUP(Table7[[#This Row],[Merged Customer ID]],Table3__3_16[Customer ID],Table3__3_16[Cancer history])</f>
        <v>No</v>
      </c>
      <c r="H1249" s="23">
        <f>_xlfn.XLOOKUP(Table7[[#This Row],[Merged Customer ID]],Table3__3_16[Customer ID],Table3__3_16[NumberOfMajorSurgeries])</f>
        <v>0</v>
      </c>
      <c r="I1249" s="23" t="str">
        <f>_xlfn.XLOOKUP(Table7[[#This Row],[Merged Customer ID]],Table3__3_16[Customer ID],Table3__3_16[smoker])</f>
        <v>No</v>
      </c>
      <c r="J1249" s="23" t="str">
        <f>_xlfn.XLOOKUP(Table7[[#This Row],[Merged Customer ID]],Table3__3_16[Customer ID],Table3__3_16[Weight Status])</f>
        <v>Normal Weight</v>
      </c>
      <c r="K1249" s="23" t="str">
        <f>_xlfn.XLOOKUP(Table7[[#This Row],[Merged Customer ID]],Table3__3_16[Customer ID],Table3__3_16[Sugar Status])</f>
        <v>Diabetes</v>
      </c>
      <c r="L1249" s="26">
        <f>_xlfn.XLOOKUP(Table7[[#This Row],[Merged Customer ID]],Table6_20[Merged Customer ID],Table6_20[Date of Birth])</f>
        <v>28840</v>
      </c>
      <c r="M1249" s="30">
        <f>_xlfn.XLOOKUP(Table7[[#This Row],[Merged Customer ID]],Table6_20[Merged Customer ID],Table6_20[charges],"0",0)</f>
        <v>8891.14</v>
      </c>
      <c r="N1249" s="30" t="str">
        <f>_xlfn.XLOOKUP(Table7[[#This Row],[Merged Customer ID]],Table6_20[Merged Customer ID],Table6_20[Hospital tier])</f>
        <v>tier - 2</v>
      </c>
      <c r="O1249" s="30" t="str">
        <f>_xlfn.XLOOKUP(Table7[[#This Row],[Merged Customer ID]],Table6_20[Merged Customer ID],Table6_20[City tier])</f>
        <v>tier - 3</v>
      </c>
      <c r="P1249" s="30" t="str">
        <f>_xlfn.XLOOKUP(Table7[[#This Row],[Merged Customer ID]],Table6_20[Merged Customer ID],Table6_20[State ID])</f>
        <v>R1017</v>
      </c>
      <c r="Q1249" s="36">
        <f>_xlfn.XLOOKUP(Table7[[#This Row],[Merged Customer ID]],Table6_20[Merged Customer ID],Table6_20[Age])</f>
        <v>44.477777777777774</v>
      </c>
    </row>
    <row r="1250" spans="1:17" x14ac:dyDescent="0.35">
      <c r="A1250" s="22" t="s">
        <v>1122</v>
      </c>
      <c r="B1250" s="22" t="str">
        <f>_xlfn.XLOOKUP(Table7[[#This Row],[Merged Customer ID]],Table2_1[Merged Customer ID],Table2_1[First Name])</f>
        <v>Maas</v>
      </c>
      <c r="C1250" s="22">
        <f>_xlfn.XLOOKUP(Table7[[#This Row],[Merged Customer ID]],Table3__3_16[Customer ID],Table3__3_16[BMI])</f>
        <v>25.73</v>
      </c>
      <c r="D1250" s="22">
        <f>_xlfn.XLOOKUP(Table7[[#This Row],[Merged Customer ID]],Table3__3_16[Customer ID],Table3__3_16[HBA1C])</f>
        <v>7.99</v>
      </c>
      <c r="E1250" s="22" t="str">
        <f>_xlfn.XLOOKUP(Table7[[#This Row],[Merged Customer ID]],Table3__3_16[Customer ID],Table3__3_16[Heart Issues])</f>
        <v>No</v>
      </c>
      <c r="F1250" s="22" t="str">
        <f>_xlfn.XLOOKUP(Table7[[#This Row],[Merged Customer ID]],Table3__3_16[Customer ID],Table3__3_16[Any Transplants])</f>
        <v>No</v>
      </c>
      <c r="G1250" s="22" t="str">
        <f>_xlfn.XLOOKUP(Table7[[#This Row],[Merged Customer ID]],Table3__3_16[Customer ID],Table3__3_16[Cancer history])</f>
        <v>No</v>
      </c>
      <c r="H1250" s="22">
        <f>_xlfn.XLOOKUP(Table7[[#This Row],[Merged Customer ID]],Table3__3_16[Customer ID],Table3__3_16[NumberOfMajorSurgeries])</f>
        <v>2</v>
      </c>
      <c r="I1250" s="22" t="str">
        <f>_xlfn.XLOOKUP(Table7[[#This Row],[Merged Customer ID]],Table3__3_16[Customer ID],Table3__3_16[smoker])</f>
        <v>No</v>
      </c>
      <c r="J1250" s="22" t="str">
        <f>_xlfn.XLOOKUP(Table7[[#This Row],[Merged Customer ID]],Table3__3_16[Customer ID],Table3__3_16[Weight Status])</f>
        <v>Overweight</v>
      </c>
      <c r="K1250" s="22" t="str">
        <f>_xlfn.XLOOKUP(Table7[[#This Row],[Merged Customer ID]],Table3__3_16[Customer ID],Table3__3_16[Sugar Status])</f>
        <v>Diabetes</v>
      </c>
      <c r="L1250" s="25">
        <f>_xlfn.XLOOKUP(Table7[[#This Row],[Merged Customer ID]],Table6_20[Merged Customer ID],Table6_20[Date of Birth])</f>
        <v>26916</v>
      </c>
      <c r="M1250" s="29">
        <f>_xlfn.XLOOKUP(Table7[[#This Row],[Merged Customer ID]],Table6_20[Merged Customer ID],Table6_20[charges],"0",0)</f>
        <v>8890.59</v>
      </c>
      <c r="N1250" s="29" t="str">
        <f>_xlfn.XLOOKUP(Table7[[#This Row],[Merged Customer ID]],Table6_20[Merged Customer ID],Table6_20[Hospital tier])</f>
        <v>tier - 2</v>
      </c>
      <c r="O1250" s="29" t="str">
        <f>_xlfn.XLOOKUP(Table7[[#This Row],[Merged Customer ID]],Table6_20[Merged Customer ID],Table6_20[City tier])</f>
        <v>tier - 3</v>
      </c>
      <c r="P1250" s="29" t="str">
        <f>_xlfn.XLOOKUP(Table7[[#This Row],[Merged Customer ID]],Table6_20[Merged Customer ID],Table6_20[State ID])</f>
        <v>R1012</v>
      </c>
      <c r="Q1250" s="35">
        <f>_xlfn.XLOOKUP(Table7[[#This Row],[Merged Customer ID]],Table6_20[Merged Customer ID],Table6_20[Age])</f>
        <v>49.74722222222222</v>
      </c>
    </row>
    <row r="1251" spans="1:17" x14ac:dyDescent="0.35">
      <c r="A1251" s="23" t="s">
        <v>1121</v>
      </c>
      <c r="B1251" s="23" t="str">
        <f>_xlfn.XLOOKUP(Table7[[#This Row],[Merged Customer ID]],Table2_1[Merged Customer ID],Table2_1[First Name])</f>
        <v>Sinasac</v>
      </c>
      <c r="C1251" s="23">
        <f>_xlfn.XLOOKUP(Table7[[#This Row],[Merged Customer ID]],Table3__3_16[Customer ID],Table3__3_16[BMI])</f>
        <v>32.229999999999997</v>
      </c>
      <c r="D1251" s="23">
        <f>_xlfn.XLOOKUP(Table7[[#This Row],[Merged Customer ID]],Table3__3_16[Customer ID],Table3__3_16[HBA1C])</f>
        <v>8.59</v>
      </c>
      <c r="E1251" s="22" t="str">
        <f>_xlfn.XLOOKUP(Table7[[#This Row],[Merged Customer ID]],Table3__3_16[Customer ID],Table3__3_16[Heart Issues])</f>
        <v>No</v>
      </c>
      <c r="F1251" s="23" t="str">
        <f>_xlfn.XLOOKUP(Table7[[#This Row],[Merged Customer ID]],Table3__3_16[Customer ID],Table3__3_16[Any Transplants])</f>
        <v>No</v>
      </c>
      <c r="G1251" s="23" t="str">
        <f>_xlfn.XLOOKUP(Table7[[#This Row],[Merged Customer ID]],Table3__3_16[Customer ID],Table3__3_16[Cancer history])</f>
        <v>No</v>
      </c>
      <c r="H1251" s="23">
        <f>_xlfn.XLOOKUP(Table7[[#This Row],[Merged Customer ID]],Table3__3_16[Customer ID],Table3__3_16[NumberOfMajorSurgeries])</f>
        <v>0</v>
      </c>
      <c r="I1251" s="23" t="str">
        <f>_xlfn.XLOOKUP(Table7[[#This Row],[Merged Customer ID]],Table3__3_16[Customer ID],Table3__3_16[smoker])</f>
        <v>No</v>
      </c>
      <c r="J1251" s="23" t="str">
        <f>_xlfn.XLOOKUP(Table7[[#This Row],[Merged Customer ID]],Table3__3_16[Customer ID],Table3__3_16[Weight Status])</f>
        <v>Obesity</v>
      </c>
      <c r="K1251" s="23" t="str">
        <f>_xlfn.XLOOKUP(Table7[[#This Row],[Merged Customer ID]],Table3__3_16[Customer ID],Table3__3_16[Sugar Status])</f>
        <v>Diabetes</v>
      </c>
      <c r="L1251" s="26">
        <f>_xlfn.XLOOKUP(Table7[[#This Row],[Merged Customer ID]],Table6_20[Merged Customer ID],Table6_20[Date of Birth])</f>
        <v>27198</v>
      </c>
      <c r="M1251" s="30">
        <f>_xlfn.XLOOKUP(Table7[[#This Row],[Merged Customer ID]],Table6_20[Merged Customer ID],Table6_20[charges],"0",0)</f>
        <v>8871.15</v>
      </c>
      <c r="N1251" s="30" t="str">
        <f>_xlfn.XLOOKUP(Table7[[#This Row],[Merged Customer ID]],Table6_20[Merged Customer ID],Table6_20[Hospital tier])</f>
        <v>tier - 2</v>
      </c>
      <c r="O1251" s="30" t="str">
        <f>_xlfn.XLOOKUP(Table7[[#This Row],[Merged Customer ID]],Table6_20[Merged Customer ID],Table6_20[City tier])</f>
        <v>tier - 3</v>
      </c>
      <c r="P1251" s="30" t="str">
        <f>_xlfn.XLOOKUP(Table7[[#This Row],[Merged Customer ID]],Table6_20[Merged Customer ID],Table6_20[State ID])</f>
        <v>R1013</v>
      </c>
      <c r="Q1251" s="36">
        <f>_xlfn.XLOOKUP(Table7[[#This Row],[Merged Customer ID]],Table6_20[Merged Customer ID],Table6_20[Age])</f>
        <v>48.972222222222221</v>
      </c>
    </row>
    <row r="1252" spans="1:17" x14ac:dyDescent="0.35">
      <c r="A1252" s="22" t="s">
        <v>1120</v>
      </c>
      <c r="B1252" s="22" t="str">
        <f>_xlfn.XLOOKUP(Table7[[#This Row],[Merged Customer ID]],Table2_1[Merged Customer ID],Table2_1[First Name])</f>
        <v>Van De Kamp</v>
      </c>
      <c r="C1252" s="22">
        <f>_xlfn.XLOOKUP(Table7[[#This Row],[Merged Customer ID]],Table3__3_16[Customer ID],Table3__3_16[BMI])</f>
        <v>32.204999999999998</v>
      </c>
      <c r="D1252" s="22">
        <f>_xlfn.XLOOKUP(Table7[[#This Row],[Merged Customer ID]],Table3__3_16[Customer ID],Table3__3_16[HBA1C])</f>
        <v>6.14</v>
      </c>
      <c r="E1252" s="22" t="str">
        <f>_xlfn.XLOOKUP(Table7[[#This Row],[Merged Customer ID]],Table3__3_16[Customer ID],Table3__3_16[Heart Issues])</f>
        <v>No</v>
      </c>
      <c r="F1252" s="22" t="str">
        <f>_xlfn.XLOOKUP(Table7[[#This Row],[Merged Customer ID]],Table3__3_16[Customer ID],Table3__3_16[Any Transplants])</f>
        <v>No</v>
      </c>
      <c r="G1252" s="22" t="str">
        <f>_xlfn.XLOOKUP(Table7[[#This Row],[Merged Customer ID]],Table3__3_16[Customer ID],Table3__3_16[Cancer history])</f>
        <v>No</v>
      </c>
      <c r="H1252" s="22">
        <f>_xlfn.XLOOKUP(Table7[[#This Row],[Merged Customer ID]],Table3__3_16[Customer ID],Table3__3_16[NumberOfMajorSurgeries])</f>
        <v>2</v>
      </c>
      <c r="I1252" s="22" t="str">
        <f>_xlfn.XLOOKUP(Table7[[#This Row],[Merged Customer ID]],Table3__3_16[Customer ID],Table3__3_16[smoker])</f>
        <v>No</v>
      </c>
      <c r="J1252" s="22" t="str">
        <f>_xlfn.XLOOKUP(Table7[[#This Row],[Merged Customer ID]],Table3__3_16[Customer ID],Table3__3_16[Weight Status])</f>
        <v>Obesity</v>
      </c>
      <c r="K1252" s="22" t="str">
        <f>_xlfn.XLOOKUP(Table7[[#This Row],[Merged Customer ID]],Table3__3_16[Customer ID],Table3__3_16[Sugar Status])</f>
        <v>Prediabetes</v>
      </c>
      <c r="L1252" s="25">
        <f>_xlfn.XLOOKUP(Table7[[#This Row],[Merged Customer ID]],Table6_20[Merged Customer ID],Table6_20[Date of Birth])</f>
        <v>26625</v>
      </c>
      <c r="M1252" s="29">
        <f>_xlfn.XLOOKUP(Table7[[#This Row],[Merged Customer ID]],Table6_20[Merged Customer ID],Table6_20[charges],"0",0)</f>
        <v>8835.26</v>
      </c>
      <c r="N1252" s="29" t="str">
        <f>_xlfn.XLOOKUP(Table7[[#This Row],[Merged Customer ID]],Table6_20[Merged Customer ID],Table6_20[Hospital tier])</f>
        <v>tier - 3</v>
      </c>
      <c r="O1252" s="29" t="str">
        <f>_xlfn.XLOOKUP(Table7[[#This Row],[Merged Customer ID]],Table6_20[Merged Customer ID],Table6_20[City tier])</f>
        <v>tier - 2</v>
      </c>
      <c r="P1252" s="29" t="str">
        <f>_xlfn.XLOOKUP(Table7[[#This Row],[Merged Customer ID]],Table6_20[Merged Customer ID],Table6_20[State ID])</f>
        <v>R1012</v>
      </c>
      <c r="Q1252" s="35">
        <f>_xlfn.XLOOKUP(Table7[[#This Row],[Merged Customer ID]],Table6_20[Merged Customer ID],Table6_20[Age])</f>
        <v>50.544444444444444</v>
      </c>
    </row>
    <row r="1253" spans="1:17" x14ac:dyDescent="0.35">
      <c r="A1253" s="23" t="s">
        <v>1119</v>
      </c>
      <c r="B1253" s="23" t="str">
        <f>_xlfn.XLOOKUP(Table7[[#This Row],[Merged Customer ID]],Table2_1[Merged Customer ID],Table2_1[First Name])</f>
        <v>Ruffo</v>
      </c>
      <c r="C1253" s="23">
        <f>_xlfn.XLOOKUP(Table7[[#This Row],[Merged Customer ID]],Table3__3_16[Customer ID],Table3__3_16[BMI])</f>
        <v>26.41</v>
      </c>
      <c r="D1253" s="23">
        <f>_xlfn.XLOOKUP(Table7[[#This Row],[Merged Customer ID]],Table3__3_16[Customer ID],Table3__3_16[HBA1C])</f>
        <v>4.08</v>
      </c>
      <c r="E1253" s="22" t="str">
        <f>_xlfn.XLOOKUP(Table7[[#This Row],[Merged Customer ID]],Table3__3_16[Customer ID],Table3__3_16[Heart Issues])</f>
        <v>No</v>
      </c>
      <c r="F1253" s="23" t="str">
        <f>_xlfn.XLOOKUP(Table7[[#This Row],[Merged Customer ID]],Table3__3_16[Customer ID],Table3__3_16[Any Transplants])</f>
        <v>No</v>
      </c>
      <c r="G1253" s="23" t="str">
        <f>_xlfn.XLOOKUP(Table7[[#This Row],[Merged Customer ID]],Table3__3_16[Customer ID],Table3__3_16[Cancer history])</f>
        <v>No</v>
      </c>
      <c r="H1253" s="23">
        <f>_xlfn.XLOOKUP(Table7[[#This Row],[Merged Customer ID]],Table3__3_16[Customer ID],Table3__3_16[NumberOfMajorSurgeries])</f>
        <v>2</v>
      </c>
      <c r="I1253" s="23" t="str">
        <f>_xlfn.XLOOKUP(Table7[[#This Row],[Merged Customer ID]],Table3__3_16[Customer ID],Table3__3_16[smoker])</f>
        <v>No</v>
      </c>
      <c r="J1253" s="23" t="str">
        <f>_xlfn.XLOOKUP(Table7[[#This Row],[Merged Customer ID]],Table3__3_16[Customer ID],Table3__3_16[Weight Status])</f>
        <v>Overweight</v>
      </c>
      <c r="K1253" s="23" t="str">
        <f>_xlfn.XLOOKUP(Table7[[#This Row],[Merged Customer ID]],Table3__3_16[Customer ID],Table3__3_16[Sugar Status])</f>
        <v>Normal</v>
      </c>
      <c r="L1253" s="26">
        <f>_xlfn.XLOOKUP(Table7[[#This Row],[Merged Customer ID]],Table6_20[Merged Customer ID],Table6_20[Date of Birth])</f>
        <v>26617</v>
      </c>
      <c r="M1253" s="30">
        <f>_xlfn.XLOOKUP(Table7[[#This Row],[Merged Customer ID]],Table6_20[Merged Customer ID],Table6_20[charges],"0",0)</f>
        <v>8827.2099999999991</v>
      </c>
      <c r="N1253" s="30" t="str">
        <f>_xlfn.XLOOKUP(Table7[[#This Row],[Merged Customer ID]],Table6_20[Merged Customer ID],Table6_20[Hospital tier])</f>
        <v>tier - 3</v>
      </c>
      <c r="O1253" s="30" t="str">
        <f>_xlfn.XLOOKUP(Table7[[#This Row],[Merged Customer ID]],Table6_20[Merged Customer ID],Table6_20[City tier])</f>
        <v>tier - 1</v>
      </c>
      <c r="P1253" s="30" t="str">
        <f>_xlfn.XLOOKUP(Table7[[#This Row],[Merged Customer ID]],Table6_20[Merged Customer ID],Table6_20[State ID])</f>
        <v>R1012</v>
      </c>
      <c r="Q1253" s="36">
        <f>_xlfn.XLOOKUP(Table7[[#This Row],[Merged Customer ID]],Table6_20[Merged Customer ID],Table6_20[Age])</f>
        <v>50.56666666666667</v>
      </c>
    </row>
    <row r="1254" spans="1:17" x14ac:dyDescent="0.35">
      <c r="A1254" s="22" t="s">
        <v>1118</v>
      </c>
      <c r="B1254" s="22" t="str">
        <f>_xlfn.XLOOKUP(Table7[[#This Row],[Merged Customer ID]],Table2_1[Merged Customer ID],Table2_1[First Name])</f>
        <v>Long</v>
      </c>
      <c r="C1254" s="22">
        <f>_xlfn.XLOOKUP(Table7[[#This Row],[Merged Customer ID]],Table3__3_16[Customer ID],Table3__3_16[BMI])</f>
        <v>30.2</v>
      </c>
      <c r="D1254" s="22">
        <f>_xlfn.XLOOKUP(Table7[[#This Row],[Merged Customer ID]],Table3__3_16[Customer ID],Table3__3_16[HBA1C])</f>
        <v>6.25</v>
      </c>
      <c r="E1254" s="22" t="str">
        <f>_xlfn.XLOOKUP(Table7[[#This Row],[Merged Customer ID]],Table3__3_16[Customer ID],Table3__3_16[Heart Issues])</f>
        <v>Yes</v>
      </c>
      <c r="F1254" s="22" t="str">
        <f>_xlfn.XLOOKUP(Table7[[#This Row],[Merged Customer ID]],Table3__3_16[Customer ID],Table3__3_16[Any Transplants])</f>
        <v>No</v>
      </c>
      <c r="G1254" s="22" t="str">
        <f>_xlfn.XLOOKUP(Table7[[#This Row],[Merged Customer ID]],Table3__3_16[Customer ID],Table3__3_16[Cancer history])</f>
        <v>No</v>
      </c>
      <c r="H1254" s="22">
        <f>_xlfn.XLOOKUP(Table7[[#This Row],[Merged Customer ID]],Table3__3_16[Customer ID],Table3__3_16[NumberOfMajorSurgeries])</f>
        <v>0</v>
      </c>
      <c r="I1254" s="22" t="str">
        <f>_xlfn.XLOOKUP(Table7[[#This Row],[Merged Customer ID]],Table3__3_16[Customer ID],Table3__3_16[smoker])</f>
        <v>No</v>
      </c>
      <c r="J1254" s="22" t="str">
        <f>_xlfn.XLOOKUP(Table7[[#This Row],[Merged Customer ID]],Table3__3_16[Customer ID],Table3__3_16[Weight Status])</f>
        <v>Obesity</v>
      </c>
      <c r="K1254" s="22" t="str">
        <f>_xlfn.XLOOKUP(Table7[[#This Row],[Merged Customer ID]],Table3__3_16[Customer ID],Table3__3_16[Sugar Status])</f>
        <v>Prediabetes</v>
      </c>
      <c r="L1254" s="25">
        <f>_xlfn.XLOOKUP(Table7[[#This Row],[Merged Customer ID]],Table6_20[Merged Customer ID],Table6_20[Date of Birth])</f>
        <v>27955</v>
      </c>
      <c r="M1254" s="29">
        <f>_xlfn.XLOOKUP(Table7[[#This Row],[Merged Customer ID]],Table6_20[Merged Customer ID],Table6_20[charges],"0",0)</f>
        <v>8825.09</v>
      </c>
      <c r="N1254" s="29" t="str">
        <f>_xlfn.XLOOKUP(Table7[[#This Row],[Merged Customer ID]],Table6_20[Merged Customer ID],Table6_20[Hospital tier])</f>
        <v>tier - 2</v>
      </c>
      <c r="O1254" s="29" t="str">
        <f>_xlfn.XLOOKUP(Table7[[#This Row],[Merged Customer ID]],Table6_20[Merged Customer ID],Table6_20[City tier])</f>
        <v>tier - 3</v>
      </c>
      <c r="P1254" s="29" t="str">
        <f>_xlfn.XLOOKUP(Table7[[#This Row],[Merged Customer ID]],Table6_20[Merged Customer ID],Table6_20[State ID])</f>
        <v>R1011</v>
      </c>
      <c r="Q1254" s="35">
        <f>_xlfn.XLOOKUP(Table7[[#This Row],[Merged Customer ID]],Table6_20[Merged Customer ID],Table6_20[Age])</f>
        <v>46.9</v>
      </c>
    </row>
    <row r="1255" spans="1:17" x14ac:dyDescent="0.35">
      <c r="A1255" s="23" t="s">
        <v>1117</v>
      </c>
      <c r="B1255" s="23" t="str">
        <f>_xlfn.XLOOKUP(Table7[[#This Row],[Merged Customer ID]],Table2_1[Merged Customer ID],Table2_1[First Name])</f>
        <v>Rohde</v>
      </c>
      <c r="C1255" s="23">
        <f>_xlfn.XLOOKUP(Table7[[#This Row],[Merged Customer ID]],Table3__3_16[Customer ID],Table3__3_16[BMI])</f>
        <v>31.26</v>
      </c>
      <c r="D1255" s="23">
        <f>_xlfn.XLOOKUP(Table7[[#This Row],[Merged Customer ID]],Table3__3_16[Customer ID],Table3__3_16[HBA1C])</f>
        <v>5.94</v>
      </c>
      <c r="E1255" s="22" t="str">
        <f>_xlfn.XLOOKUP(Table7[[#This Row],[Merged Customer ID]],Table3__3_16[Customer ID],Table3__3_16[Heart Issues])</f>
        <v>Yes</v>
      </c>
      <c r="F1255" s="23" t="str">
        <f>_xlfn.XLOOKUP(Table7[[#This Row],[Merged Customer ID]],Table3__3_16[Customer ID],Table3__3_16[Any Transplants])</f>
        <v>No</v>
      </c>
      <c r="G1255" s="23" t="str">
        <f>_xlfn.XLOOKUP(Table7[[#This Row],[Merged Customer ID]],Table3__3_16[Customer ID],Table3__3_16[Cancer history])</f>
        <v>No</v>
      </c>
      <c r="H1255" s="23">
        <f>_xlfn.XLOOKUP(Table7[[#This Row],[Merged Customer ID]],Table3__3_16[Customer ID],Table3__3_16[NumberOfMajorSurgeries])</f>
        <v>1</v>
      </c>
      <c r="I1255" s="23" t="str">
        <f>_xlfn.XLOOKUP(Table7[[#This Row],[Merged Customer ID]],Table3__3_16[Customer ID],Table3__3_16[smoker])</f>
        <v>No</v>
      </c>
      <c r="J1255" s="23" t="str">
        <f>_xlfn.XLOOKUP(Table7[[#This Row],[Merged Customer ID]],Table3__3_16[Customer ID],Table3__3_16[Weight Status])</f>
        <v>Obesity</v>
      </c>
      <c r="K1255" s="23" t="str">
        <f>_xlfn.XLOOKUP(Table7[[#This Row],[Merged Customer ID]],Table3__3_16[Customer ID],Table3__3_16[Sugar Status])</f>
        <v>Prediabetes</v>
      </c>
      <c r="L1255" s="26">
        <f>_xlfn.XLOOKUP(Table7[[#This Row],[Merged Customer ID]],Table6_20[Merged Customer ID],Table6_20[Date of Birth])</f>
        <v>32377</v>
      </c>
      <c r="M1255" s="30">
        <f>_xlfn.XLOOKUP(Table7[[#This Row],[Merged Customer ID]],Table6_20[Merged Customer ID],Table6_20[charges],"0",0)</f>
        <v>8824.27</v>
      </c>
      <c r="N1255" s="30" t="str">
        <f>_xlfn.XLOOKUP(Table7[[#This Row],[Merged Customer ID]],Table6_20[Merged Customer ID],Table6_20[Hospital tier])</f>
        <v>tier - 2</v>
      </c>
      <c r="O1255" s="30" t="str">
        <f>_xlfn.XLOOKUP(Table7[[#This Row],[Merged Customer ID]],Table6_20[Merged Customer ID],Table6_20[City tier])</f>
        <v>tier - 1</v>
      </c>
      <c r="P1255" s="30" t="str">
        <f>_xlfn.XLOOKUP(Table7[[#This Row],[Merged Customer ID]],Table6_20[Merged Customer ID],Table6_20[State ID])</f>
        <v>R1025</v>
      </c>
      <c r="Q1255" s="36">
        <f>_xlfn.XLOOKUP(Table7[[#This Row],[Merged Customer ID]],Table6_20[Merged Customer ID],Table6_20[Age])</f>
        <v>34.794444444444444</v>
      </c>
    </row>
    <row r="1256" spans="1:17" x14ac:dyDescent="0.35">
      <c r="A1256" s="22" t="s">
        <v>1116</v>
      </c>
      <c r="B1256" s="22" t="str">
        <f>_xlfn.XLOOKUP(Table7[[#This Row],[Merged Customer ID]],Table2_1[Merged Customer ID],Table2_1[First Name])</f>
        <v>Bonzi</v>
      </c>
      <c r="C1256" s="22">
        <f>_xlfn.XLOOKUP(Table7[[#This Row],[Merged Customer ID]],Table3__3_16[Customer ID],Table3__3_16[BMI])</f>
        <v>33.725000000000001</v>
      </c>
      <c r="D1256" s="22">
        <f>_xlfn.XLOOKUP(Table7[[#This Row],[Merged Customer ID]],Table3__3_16[Customer ID],Table3__3_16[HBA1C])</f>
        <v>6.45</v>
      </c>
      <c r="E1256" s="22" t="str">
        <f>_xlfn.XLOOKUP(Table7[[#This Row],[Merged Customer ID]],Table3__3_16[Customer ID],Table3__3_16[Heart Issues])</f>
        <v>Yes</v>
      </c>
      <c r="F1256" s="22" t="str">
        <f>_xlfn.XLOOKUP(Table7[[#This Row],[Merged Customer ID]],Table3__3_16[Customer ID],Table3__3_16[Any Transplants])</f>
        <v>No</v>
      </c>
      <c r="G1256" s="22" t="str">
        <f>_xlfn.XLOOKUP(Table7[[#This Row],[Merged Customer ID]],Table3__3_16[Customer ID],Table3__3_16[Cancer history])</f>
        <v>No</v>
      </c>
      <c r="H1256" s="22">
        <f>_xlfn.XLOOKUP(Table7[[#This Row],[Merged Customer ID]],Table3__3_16[Customer ID],Table3__3_16[NumberOfMajorSurgeries])</f>
        <v>0</v>
      </c>
      <c r="I1256" s="22" t="str">
        <f>_xlfn.XLOOKUP(Table7[[#This Row],[Merged Customer ID]],Table3__3_16[Customer ID],Table3__3_16[smoker])</f>
        <v>No</v>
      </c>
      <c r="J1256" s="22" t="str">
        <f>_xlfn.XLOOKUP(Table7[[#This Row],[Merged Customer ID]],Table3__3_16[Customer ID],Table3__3_16[Weight Status])</f>
        <v>Obesity</v>
      </c>
      <c r="K1256" s="22" t="str">
        <f>_xlfn.XLOOKUP(Table7[[#This Row],[Merged Customer ID]],Table3__3_16[Customer ID],Table3__3_16[Sugar Status])</f>
        <v>Diabetes</v>
      </c>
      <c r="L1256" s="25">
        <f>_xlfn.XLOOKUP(Table7[[#This Row],[Merged Customer ID]],Table6_20[Merged Customer ID],Table6_20[Date of Birth])</f>
        <v>28052</v>
      </c>
      <c r="M1256" s="29">
        <f>_xlfn.XLOOKUP(Table7[[#This Row],[Merged Customer ID]],Table6_20[Merged Customer ID],Table6_20[charges],"0",0)</f>
        <v>8823.99</v>
      </c>
      <c r="N1256" s="29" t="str">
        <f>_xlfn.XLOOKUP(Table7[[#This Row],[Merged Customer ID]],Table6_20[Merged Customer ID],Table6_20[Hospital tier])</f>
        <v>tier - 2</v>
      </c>
      <c r="O1256" s="29" t="str">
        <f>_xlfn.XLOOKUP(Table7[[#This Row],[Merged Customer ID]],Table6_20[Merged Customer ID],Table6_20[City tier])</f>
        <v>tier - 3</v>
      </c>
      <c r="P1256" s="29" t="str">
        <f>_xlfn.XLOOKUP(Table7[[#This Row],[Merged Customer ID]],Table6_20[Merged Customer ID],Table6_20[State ID])</f>
        <v>R1024</v>
      </c>
      <c r="Q1256" s="35">
        <f>_xlfn.XLOOKUP(Table7[[#This Row],[Merged Customer ID]],Table6_20[Merged Customer ID],Table6_20[Age])</f>
        <v>46.636111111111113</v>
      </c>
    </row>
    <row r="1257" spans="1:17" x14ac:dyDescent="0.35">
      <c r="A1257" s="23" t="s">
        <v>1115</v>
      </c>
      <c r="B1257" s="23" t="str">
        <f>_xlfn.XLOOKUP(Table7[[#This Row],[Merged Customer ID]],Table2_1[Merged Customer ID],Table2_1[First Name])</f>
        <v>Moore</v>
      </c>
      <c r="C1257" s="23">
        <f>_xlfn.XLOOKUP(Table7[[#This Row],[Merged Customer ID]],Table3__3_16[Customer ID],Table3__3_16[BMI])</f>
        <v>28.9</v>
      </c>
      <c r="D1257" s="23">
        <f>_xlfn.XLOOKUP(Table7[[#This Row],[Merged Customer ID]],Table3__3_16[Customer ID],Table3__3_16[HBA1C])</f>
        <v>5.74</v>
      </c>
      <c r="E1257" s="22" t="str">
        <f>_xlfn.XLOOKUP(Table7[[#This Row],[Merged Customer ID]],Table3__3_16[Customer ID],Table3__3_16[Heart Issues])</f>
        <v>Yes</v>
      </c>
      <c r="F1257" s="23" t="str">
        <f>_xlfn.XLOOKUP(Table7[[#This Row],[Merged Customer ID]],Table3__3_16[Customer ID],Table3__3_16[Any Transplants])</f>
        <v>No</v>
      </c>
      <c r="G1257" s="23" t="str">
        <f>_xlfn.XLOOKUP(Table7[[#This Row],[Merged Customer ID]],Table3__3_16[Customer ID],Table3__3_16[Cancer history])</f>
        <v>No</v>
      </c>
      <c r="H1257" s="23">
        <f>_xlfn.XLOOKUP(Table7[[#This Row],[Merged Customer ID]],Table3__3_16[Customer ID],Table3__3_16[NumberOfMajorSurgeries])</f>
        <v>0</v>
      </c>
      <c r="I1257" s="23" t="str">
        <f>_xlfn.XLOOKUP(Table7[[#This Row],[Merged Customer ID]],Table3__3_16[Customer ID],Table3__3_16[smoker])</f>
        <v>No</v>
      </c>
      <c r="J1257" s="23" t="str">
        <f>_xlfn.XLOOKUP(Table7[[#This Row],[Merged Customer ID]],Table3__3_16[Customer ID],Table3__3_16[Weight Status])</f>
        <v>Overweight</v>
      </c>
      <c r="K1257" s="23" t="str">
        <f>_xlfn.XLOOKUP(Table7[[#This Row],[Merged Customer ID]],Table3__3_16[Customer ID],Table3__3_16[Sugar Status])</f>
        <v>Prediabetes</v>
      </c>
      <c r="L1257" s="26">
        <f>_xlfn.XLOOKUP(Table7[[#This Row],[Merged Customer ID]],Table6_20[Merged Customer ID],Table6_20[Date of Birth])</f>
        <v>27925</v>
      </c>
      <c r="M1257" s="30">
        <f>_xlfn.XLOOKUP(Table7[[#This Row],[Merged Customer ID]],Table6_20[Merged Customer ID],Table6_20[charges],"0",0)</f>
        <v>8823.2800000000007</v>
      </c>
      <c r="N1257" s="30" t="str">
        <f>_xlfn.XLOOKUP(Table7[[#This Row],[Merged Customer ID]],Table6_20[Merged Customer ID],Table6_20[Hospital tier])</f>
        <v>tier - 2</v>
      </c>
      <c r="O1257" s="30" t="str">
        <f>_xlfn.XLOOKUP(Table7[[#This Row],[Merged Customer ID]],Table6_20[Merged Customer ID],Table6_20[City tier])</f>
        <v>tier - 1</v>
      </c>
      <c r="P1257" s="30" t="str">
        <f>_xlfn.XLOOKUP(Table7[[#This Row],[Merged Customer ID]],Table6_20[Merged Customer ID],Table6_20[State ID])</f>
        <v>R1011</v>
      </c>
      <c r="Q1257" s="36">
        <f>_xlfn.XLOOKUP(Table7[[#This Row],[Merged Customer ID]],Table6_20[Merged Customer ID],Table6_20[Age])</f>
        <v>46.983333333333334</v>
      </c>
    </row>
    <row r="1258" spans="1:17" x14ac:dyDescent="0.35">
      <c r="A1258" s="22" t="s">
        <v>1114</v>
      </c>
      <c r="B1258" s="22" t="str">
        <f>_xlfn.XLOOKUP(Table7[[#This Row],[Merged Customer ID]],Table2_1[Merged Customer ID],Table2_1[First Name])</f>
        <v>McGrane</v>
      </c>
      <c r="C1258" s="22">
        <f>_xlfn.XLOOKUP(Table7[[#This Row],[Merged Customer ID]],Table3__3_16[Customer ID],Table3__3_16[BMI])</f>
        <v>45.69</v>
      </c>
      <c r="D1258" s="22">
        <f>_xlfn.XLOOKUP(Table7[[#This Row],[Merged Customer ID]],Table3__3_16[Customer ID],Table3__3_16[HBA1C])</f>
        <v>4.43</v>
      </c>
      <c r="E1258" s="22" t="str">
        <f>_xlfn.XLOOKUP(Table7[[#This Row],[Merged Customer ID]],Table3__3_16[Customer ID],Table3__3_16[Heart Issues])</f>
        <v>Yes</v>
      </c>
      <c r="F1258" s="22" t="str">
        <f>_xlfn.XLOOKUP(Table7[[#This Row],[Merged Customer ID]],Table3__3_16[Customer ID],Table3__3_16[Any Transplants])</f>
        <v>No</v>
      </c>
      <c r="G1258" s="22" t="str">
        <f>_xlfn.XLOOKUP(Table7[[#This Row],[Merged Customer ID]],Table3__3_16[Customer ID],Table3__3_16[Cancer history])</f>
        <v>No</v>
      </c>
      <c r="H1258" s="22">
        <f>_xlfn.XLOOKUP(Table7[[#This Row],[Merged Customer ID]],Table3__3_16[Customer ID],Table3__3_16[NumberOfMajorSurgeries])</f>
        <v>0</v>
      </c>
      <c r="I1258" s="22" t="str">
        <f>_xlfn.XLOOKUP(Table7[[#This Row],[Merged Customer ID]],Table3__3_16[Customer ID],Table3__3_16[smoker])</f>
        <v>No</v>
      </c>
      <c r="J1258" s="22" t="str">
        <f>_xlfn.XLOOKUP(Table7[[#This Row],[Merged Customer ID]],Table3__3_16[Customer ID],Table3__3_16[Weight Status])</f>
        <v>Obesity</v>
      </c>
      <c r="K1258" s="22" t="str">
        <f>_xlfn.XLOOKUP(Table7[[#This Row],[Merged Customer ID]],Table3__3_16[Customer ID],Table3__3_16[Sugar Status])</f>
        <v>Normal</v>
      </c>
      <c r="L1258" s="25">
        <f>_xlfn.XLOOKUP(Table7[[#This Row],[Merged Customer ID]],Table6_20[Merged Customer ID],Table6_20[Date of Birth])</f>
        <v>37202</v>
      </c>
      <c r="M1258" s="29">
        <f>_xlfn.XLOOKUP(Table7[[#This Row],[Merged Customer ID]],Table6_20[Merged Customer ID],Table6_20[charges],"0",0)</f>
        <v>8821.8799999999992</v>
      </c>
      <c r="N1258" s="29" t="str">
        <f>_xlfn.XLOOKUP(Table7[[#This Row],[Merged Customer ID]],Table6_20[Merged Customer ID],Table6_20[Hospital tier])</f>
        <v>tier - 2</v>
      </c>
      <c r="O1258" s="29" t="str">
        <f>_xlfn.XLOOKUP(Table7[[#This Row],[Merged Customer ID]],Table6_20[Merged Customer ID],Table6_20[City tier])</f>
        <v>tier - 3</v>
      </c>
      <c r="P1258" s="29" t="str">
        <f>_xlfn.XLOOKUP(Table7[[#This Row],[Merged Customer ID]],Table6_20[Merged Customer ID],Table6_20[State ID])</f>
        <v>R1023</v>
      </c>
      <c r="Q1258" s="35">
        <f>_xlfn.XLOOKUP(Table7[[#This Row],[Merged Customer ID]],Table6_20[Merged Customer ID],Table6_20[Age])</f>
        <v>21.586111111111112</v>
      </c>
    </row>
    <row r="1259" spans="1:17" x14ac:dyDescent="0.35">
      <c r="A1259" s="23" t="s">
        <v>1113</v>
      </c>
      <c r="B1259" s="23" t="str">
        <f>_xlfn.XLOOKUP(Table7[[#This Row],[Merged Customer ID]],Table2_1[Merged Customer ID],Table2_1[First Name])</f>
        <v>Stepnowski</v>
      </c>
      <c r="C1259" s="23">
        <f>_xlfn.XLOOKUP(Table7[[#This Row],[Merged Customer ID]],Table3__3_16[Customer ID],Table3__3_16[BMI])</f>
        <v>21.03</v>
      </c>
      <c r="D1259" s="23">
        <f>_xlfn.XLOOKUP(Table7[[#This Row],[Merged Customer ID]],Table3__3_16[Customer ID],Table3__3_16[HBA1C])</f>
        <v>6.5</v>
      </c>
      <c r="E1259" s="22" t="str">
        <f>_xlfn.XLOOKUP(Table7[[#This Row],[Merged Customer ID]],Table3__3_16[Customer ID],Table3__3_16[Heart Issues])</f>
        <v>No</v>
      </c>
      <c r="F1259" s="23" t="str">
        <f>_xlfn.XLOOKUP(Table7[[#This Row],[Merged Customer ID]],Table3__3_16[Customer ID],Table3__3_16[Any Transplants])</f>
        <v>No</v>
      </c>
      <c r="G1259" s="23" t="str">
        <f>_xlfn.XLOOKUP(Table7[[#This Row],[Merged Customer ID]],Table3__3_16[Customer ID],Table3__3_16[Cancer history])</f>
        <v>No</v>
      </c>
      <c r="H1259" s="23">
        <f>_xlfn.XLOOKUP(Table7[[#This Row],[Merged Customer ID]],Table3__3_16[Customer ID],Table3__3_16[NumberOfMajorSurgeries])</f>
        <v>0</v>
      </c>
      <c r="I1259" s="23" t="str">
        <f>_xlfn.XLOOKUP(Table7[[#This Row],[Merged Customer ID]],Table3__3_16[Customer ID],Table3__3_16[smoker])</f>
        <v>No</v>
      </c>
      <c r="J1259" s="23" t="str">
        <f>_xlfn.XLOOKUP(Table7[[#This Row],[Merged Customer ID]],Table3__3_16[Customer ID],Table3__3_16[Weight Status])</f>
        <v>Normal Weight</v>
      </c>
      <c r="K1259" s="23" t="str">
        <f>_xlfn.XLOOKUP(Table7[[#This Row],[Merged Customer ID]],Table3__3_16[Customer ID],Table3__3_16[Sugar Status])</f>
        <v>Diabetes</v>
      </c>
      <c r="L1259" s="26">
        <f>_xlfn.XLOOKUP(Table7[[#This Row],[Merged Customer ID]],Table6_20[Merged Customer ID],Table6_20[Date of Birth])</f>
        <v>23983</v>
      </c>
      <c r="M1259" s="30">
        <f>_xlfn.XLOOKUP(Table7[[#This Row],[Merged Customer ID]],Table6_20[Merged Customer ID],Table6_20[charges],"0",0)</f>
        <v>8800.49</v>
      </c>
      <c r="N1259" s="30" t="str">
        <f>_xlfn.XLOOKUP(Table7[[#This Row],[Merged Customer ID]],Table6_20[Merged Customer ID],Table6_20[Hospital tier])</f>
        <v>tier - 3</v>
      </c>
      <c r="O1259" s="30" t="str">
        <f>_xlfn.XLOOKUP(Table7[[#This Row],[Merged Customer ID]],Table6_20[Merged Customer ID],Table6_20[City tier])</f>
        <v>tier - 2</v>
      </c>
      <c r="P1259" s="30" t="str">
        <f>_xlfn.XLOOKUP(Table7[[#This Row],[Merged Customer ID]],Table6_20[Merged Customer ID],Table6_20[State ID])</f>
        <v>R1013</v>
      </c>
      <c r="Q1259" s="36">
        <f>_xlfn.XLOOKUP(Table7[[#This Row],[Merged Customer ID]],Table6_20[Merged Customer ID],Table6_20[Age])</f>
        <v>57.774999999999999</v>
      </c>
    </row>
    <row r="1260" spans="1:17" x14ac:dyDescent="0.35">
      <c r="A1260" s="22" t="s">
        <v>1112</v>
      </c>
      <c r="B1260" s="22" t="str">
        <f>_xlfn.XLOOKUP(Table7[[#This Row],[Merged Customer ID]],Table2_1[Merged Customer ID],Table2_1[First Name])</f>
        <v>Merkle</v>
      </c>
      <c r="C1260" s="22">
        <f>_xlfn.XLOOKUP(Table7[[#This Row],[Merged Customer ID]],Table3__3_16[Customer ID],Table3__3_16[BMI])</f>
        <v>37</v>
      </c>
      <c r="D1260" s="22">
        <f>_xlfn.XLOOKUP(Table7[[#This Row],[Merged Customer ID]],Table3__3_16[Customer ID],Table3__3_16[HBA1C])</f>
        <v>8.75</v>
      </c>
      <c r="E1260" s="22" t="str">
        <f>_xlfn.XLOOKUP(Table7[[#This Row],[Merged Customer ID]],Table3__3_16[Customer ID],Table3__3_16[Heart Issues])</f>
        <v>No</v>
      </c>
      <c r="F1260" s="22" t="str">
        <f>_xlfn.XLOOKUP(Table7[[#This Row],[Merged Customer ID]],Table3__3_16[Customer ID],Table3__3_16[Any Transplants])</f>
        <v>No</v>
      </c>
      <c r="G1260" s="22" t="str">
        <f>_xlfn.XLOOKUP(Table7[[#This Row],[Merged Customer ID]],Table3__3_16[Customer ID],Table3__3_16[Cancer history])</f>
        <v>No</v>
      </c>
      <c r="H1260" s="22">
        <f>_xlfn.XLOOKUP(Table7[[#This Row],[Merged Customer ID]],Table3__3_16[Customer ID],Table3__3_16[NumberOfMajorSurgeries])</f>
        <v>0</v>
      </c>
      <c r="I1260" s="22" t="str">
        <f>_xlfn.XLOOKUP(Table7[[#This Row],[Merged Customer ID]],Table3__3_16[Customer ID],Table3__3_16[smoker])</f>
        <v>No</v>
      </c>
      <c r="J1260" s="22" t="str">
        <f>_xlfn.XLOOKUP(Table7[[#This Row],[Merged Customer ID]],Table3__3_16[Customer ID],Table3__3_16[Weight Status])</f>
        <v>Obesity</v>
      </c>
      <c r="K1260" s="22" t="str">
        <f>_xlfn.XLOOKUP(Table7[[#This Row],[Merged Customer ID]],Table3__3_16[Customer ID],Table3__3_16[Sugar Status])</f>
        <v>Diabetes</v>
      </c>
      <c r="L1260" s="25">
        <f>_xlfn.XLOOKUP(Table7[[#This Row],[Merged Customer ID]],Table6_20[Merged Customer ID],Table6_20[Date of Birth])</f>
        <v>26102</v>
      </c>
      <c r="M1260" s="29">
        <f>_xlfn.XLOOKUP(Table7[[#This Row],[Merged Customer ID]],Table6_20[Merged Customer ID],Table6_20[charges],"0",0)</f>
        <v>8798.59</v>
      </c>
      <c r="N1260" s="29" t="str">
        <f>_xlfn.XLOOKUP(Table7[[#This Row],[Merged Customer ID]],Table6_20[Merged Customer ID],Table6_20[Hospital tier])</f>
        <v>tier - 2</v>
      </c>
      <c r="O1260" s="29" t="str">
        <f>_xlfn.XLOOKUP(Table7[[#This Row],[Merged Customer ID]],Table6_20[Merged Customer ID],Table6_20[City tier])</f>
        <v>tier - 1</v>
      </c>
      <c r="P1260" s="29" t="str">
        <f>_xlfn.XLOOKUP(Table7[[#This Row],[Merged Customer ID]],Table6_20[Merged Customer ID],Table6_20[State ID])</f>
        <v>R1011</v>
      </c>
      <c r="Q1260" s="35">
        <f>_xlfn.XLOOKUP(Table7[[#This Row],[Merged Customer ID]],Table6_20[Merged Customer ID],Table6_20[Age])</f>
        <v>51.972222222222221</v>
      </c>
    </row>
    <row r="1261" spans="1:17" x14ac:dyDescent="0.35">
      <c r="A1261" s="23" t="s">
        <v>1111</v>
      </c>
      <c r="B1261" s="23" t="str">
        <f>_xlfn.XLOOKUP(Table7[[#This Row],[Merged Customer ID]],Table2_1[Merged Customer ID],Table2_1[First Name])</f>
        <v>Schaefer</v>
      </c>
      <c r="C1261" s="23">
        <f>_xlfn.XLOOKUP(Table7[[#This Row],[Merged Customer ID]],Table3__3_16[Customer ID],Table3__3_16[BMI])</f>
        <v>25.4</v>
      </c>
      <c r="D1261" s="23">
        <f>_xlfn.XLOOKUP(Table7[[#This Row],[Merged Customer ID]],Table3__3_16[Customer ID],Table3__3_16[HBA1C])</f>
        <v>11.96</v>
      </c>
      <c r="E1261" s="22" t="str">
        <f>_xlfn.XLOOKUP(Table7[[#This Row],[Merged Customer ID]],Table3__3_16[Customer ID],Table3__3_16[Heart Issues])</f>
        <v>No</v>
      </c>
      <c r="F1261" s="23" t="str">
        <f>_xlfn.XLOOKUP(Table7[[#This Row],[Merged Customer ID]],Table3__3_16[Customer ID],Table3__3_16[Any Transplants])</f>
        <v>No</v>
      </c>
      <c r="G1261" s="23" t="str">
        <f>_xlfn.XLOOKUP(Table7[[#This Row],[Merged Customer ID]],Table3__3_16[Customer ID],Table3__3_16[Cancer history])</f>
        <v>No</v>
      </c>
      <c r="H1261" s="23">
        <f>_xlfn.XLOOKUP(Table7[[#This Row],[Merged Customer ID]],Table3__3_16[Customer ID],Table3__3_16[NumberOfMajorSurgeries])</f>
        <v>0</v>
      </c>
      <c r="I1261" s="23" t="str">
        <f>_xlfn.XLOOKUP(Table7[[#This Row],[Merged Customer ID]],Table3__3_16[Customer ID],Table3__3_16[smoker])</f>
        <v>No</v>
      </c>
      <c r="J1261" s="23" t="str">
        <f>_xlfn.XLOOKUP(Table7[[#This Row],[Merged Customer ID]],Table3__3_16[Customer ID],Table3__3_16[Weight Status])</f>
        <v>Overweight</v>
      </c>
      <c r="K1261" s="23" t="str">
        <f>_xlfn.XLOOKUP(Table7[[#This Row],[Merged Customer ID]],Table3__3_16[Customer ID],Table3__3_16[Sugar Status])</f>
        <v>Diabetes</v>
      </c>
      <c r="L1261" s="26">
        <f>_xlfn.XLOOKUP(Table7[[#This Row],[Merged Customer ID]],Table6_20[Merged Customer ID],Table6_20[Date of Birth])</f>
        <v>26168</v>
      </c>
      <c r="M1261" s="30">
        <f>_xlfn.XLOOKUP(Table7[[#This Row],[Merged Customer ID]],Table6_20[Merged Customer ID],Table6_20[charges],"0",0)</f>
        <v>8782.4699999999993</v>
      </c>
      <c r="N1261" s="30" t="str">
        <f>_xlfn.XLOOKUP(Table7[[#This Row],[Merged Customer ID]],Table6_20[Merged Customer ID],Table6_20[Hospital tier])</f>
        <v>tier - 2</v>
      </c>
      <c r="O1261" s="30" t="str">
        <f>_xlfn.XLOOKUP(Table7[[#This Row],[Merged Customer ID]],Table6_20[Merged Customer ID],Table6_20[City tier])</f>
        <v>tier - 3</v>
      </c>
      <c r="P1261" s="30" t="str">
        <f>_xlfn.XLOOKUP(Table7[[#This Row],[Merged Customer ID]],Table6_20[Merged Customer ID],Table6_20[State ID])</f>
        <v>R1011</v>
      </c>
      <c r="Q1261" s="36">
        <f>_xlfn.XLOOKUP(Table7[[#This Row],[Merged Customer ID]],Table6_20[Merged Customer ID],Table6_20[Age])</f>
        <v>51.791666666666664</v>
      </c>
    </row>
    <row r="1262" spans="1:17" x14ac:dyDescent="0.35">
      <c r="A1262" s="22" t="s">
        <v>1110</v>
      </c>
      <c r="B1262" s="22" t="str">
        <f>_xlfn.XLOOKUP(Table7[[#This Row],[Merged Customer ID]],Table2_1[Merged Customer ID],Table2_1[First Name])</f>
        <v>Vigneron</v>
      </c>
      <c r="C1262" s="22">
        <f>_xlfn.XLOOKUP(Table7[[#This Row],[Merged Customer ID]],Table3__3_16[Customer ID],Table3__3_16[BMI])</f>
        <v>32.299999999999997</v>
      </c>
      <c r="D1262" s="22">
        <f>_xlfn.XLOOKUP(Table7[[#This Row],[Merged Customer ID]],Table3__3_16[Customer ID],Table3__3_16[HBA1C])</f>
        <v>10.54</v>
      </c>
      <c r="E1262" s="22" t="str">
        <f>_xlfn.XLOOKUP(Table7[[#This Row],[Merged Customer ID]],Table3__3_16[Customer ID],Table3__3_16[Heart Issues])</f>
        <v>No</v>
      </c>
      <c r="F1262" s="22" t="str">
        <f>_xlfn.XLOOKUP(Table7[[#This Row],[Merged Customer ID]],Table3__3_16[Customer ID],Table3__3_16[Any Transplants])</f>
        <v>No</v>
      </c>
      <c r="G1262" s="22" t="str">
        <f>_xlfn.XLOOKUP(Table7[[#This Row],[Merged Customer ID]],Table3__3_16[Customer ID],Table3__3_16[Cancer history])</f>
        <v>No</v>
      </c>
      <c r="H1262" s="22">
        <f>_xlfn.XLOOKUP(Table7[[#This Row],[Merged Customer ID]],Table3__3_16[Customer ID],Table3__3_16[NumberOfMajorSurgeries])</f>
        <v>0</v>
      </c>
      <c r="I1262" s="22" t="str">
        <f>_xlfn.XLOOKUP(Table7[[#This Row],[Merged Customer ID]],Table3__3_16[Customer ID],Table3__3_16[smoker])</f>
        <v>No</v>
      </c>
      <c r="J1262" s="22" t="str">
        <f>_xlfn.XLOOKUP(Table7[[#This Row],[Merged Customer ID]],Table3__3_16[Customer ID],Table3__3_16[Weight Status])</f>
        <v>Obesity</v>
      </c>
      <c r="K1262" s="22" t="str">
        <f>_xlfn.XLOOKUP(Table7[[#This Row],[Merged Customer ID]],Table3__3_16[Customer ID],Table3__3_16[Sugar Status])</f>
        <v>Diabetes</v>
      </c>
      <c r="L1262" s="25">
        <f>_xlfn.XLOOKUP(Table7[[#This Row],[Merged Customer ID]],Table6_20[Merged Customer ID],Table6_20[Date of Birth])</f>
        <v>27278</v>
      </c>
      <c r="M1262" s="29">
        <f>_xlfn.XLOOKUP(Table7[[#This Row],[Merged Customer ID]],Table6_20[Merged Customer ID],Table6_20[charges],"0",0)</f>
        <v>8765.25</v>
      </c>
      <c r="N1262" s="29" t="str">
        <f>_xlfn.XLOOKUP(Table7[[#This Row],[Merged Customer ID]],Table6_20[Merged Customer ID],Table6_20[Hospital tier])</f>
        <v>tier - 2</v>
      </c>
      <c r="O1262" s="29" t="str">
        <f>_xlfn.XLOOKUP(Table7[[#This Row],[Merged Customer ID]],Table6_20[Merged Customer ID],Table6_20[City tier])</f>
        <v>tier - 3</v>
      </c>
      <c r="P1262" s="29" t="str">
        <f>_xlfn.XLOOKUP(Table7[[#This Row],[Merged Customer ID]],Table6_20[Merged Customer ID],Table6_20[State ID])</f>
        <v>R1012</v>
      </c>
      <c r="Q1262" s="35">
        <f>_xlfn.XLOOKUP(Table7[[#This Row],[Merged Customer ID]],Table6_20[Merged Customer ID],Table6_20[Age])</f>
        <v>48.755555555555553</v>
      </c>
    </row>
    <row r="1263" spans="1:17" x14ac:dyDescent="0.35">
      <c r="A1263" s="23" t="s">
        <v>1109</v>
      </c>
      <c r="B1263" s="23" t="str">
        <f>_xlfn.XLOOKUP(Table7[[#This Row],[Merged Customer ID]],Table2_1[Merged Customer ID],Table2_1[First Name])</f>
        <v>Mucci</v>
      </c>
      <c r="C1263" s="23">
        <f>_xlfn.XLOOKUP(Table7[[#This Row],[Merged Customer ID]],Table3__3_16[Customer ID],Table3__3_16[BMI])</f>
        <v>23.94</v>
      </c>
      <c r="D1263" s="23">
        <f>_xlfn.XLOOKUP(Table7[[#This Row],[Merged Customer ID]],Table3__3_16[Customer ID],Table3__3_16[HBA1C])</f>
        <v>4.54</v>
      </c>
      <c r="E1263" s="22" t="str">
        <f>_xlfn.XLOOKUP(Table7[[#This Row],[Merged Customer ID]],Table3__3_16[Customer ID],Table3__3_16[Heart Issues])</f>
        <v>Yes</v>
      </c>
      <c r="F1263" s="23" t="str">
        <f>_xlfn.XLOOKUP(Table7[[#This Row],[Merged Customer ID]],Table3__3_16[Customer ID],Table3__3_16[Any Transplants])</f>
        <v>No</v>
      </c>
      <c r="G1263" s="23" t="str">
        <f>_xlfn.XLOOKUP(Table7[[#This Row],[Merged Customer ID]],Table3__3_16[Customer ID],Table3__3_16[Cancer history])</f>
        <v>Yes</v>
      </c>
      <c r="H1263" s="23">
        <f>_xlfn.XLOOKUP(Table7[[#This Row],[Merged Customer ID]],Table3__3_16[Customer ID],Table3__3_16[NumberOfMajorSurgeries])</f>
        <v>1</v>
      </c>
      <c r="I1263" s="23" t="str">
        <f>_xlfn.XLOOKUP(Table7[[#This Row],[Merged Customer ID]],Table3__3_16[Customer ID],Table3__3_16[smoker])</f>
        <v>No</v>
      </c>
      <c r="J1263" s="23" t="str">
        <f>_xlfn.XLOOKUP(Table7[[#This Row],[Merged Customer ID]],Table3__3_16[Customer ID],Table3__3_16[Weight Status])</f>
        <v>Normal Weight</v>
      </c>
      <c r="K1263" s="23" t="str">
        <f>_xlfn.XLOOKUP(Table7[[#This Row],[Merged Customer ID]],Table3__3_16[Customer ID],Table3__3_16[Sugar Status])</f>
        <v>Normal</v>
      </c>
      <c r="L1263" s="26">
        <f>_xlfn.XLOOKUP(Table7[[#This Row],[Merged Customer ID]],Table6_20[Merged Customer ID],Table6_20[Date of Birth])</f>
        <v>25455</v>
      </c>
      <c r="M1263" s="30">
        <f>_xlfn.XLOOKUP(Table7[[#This Row],[Merged Customer ID]],Table6_20[Merged Customer ID],Table6_20[charges],"0",0)</f>
        <v>8760.1200000000008</v>
      </c>
      <c r="N1263" s="30" t="str">
        <f>_xlfn.XLOOKUP(Table7[[#This Row],[Merged Customer ID]],Table6_20[Merged Customer ID],Table6_20[Hospital tier])</f>
        <v>tier - 2</v>
      </c>
      <c r="O1263" s="30" t="str">
        <f>_xlfn.XLOOKUP(Table7[[#This Row],[Merged Customer ID]],Table6_20[Merged Customer ID],Table6_20[City tier])</f>
        <v>tier - 1</v>
      </c>
      <c r="P1263" s="30" t="str">
        <f>_xlfn.XLOOKUP(Table7[[#This Row],[Merged Customer ID]],Table6_20[Merged Customer ID],Table6_20[State ID])</f>
        <v>R1013</v>
      </c>
      <c r="Q1263" s="36">
        <f>_xlfn.XLOOKUP(Table7[[#This Row],[Merged Customer ID]],Table6_20[Merged Customer ID],Table6_20[Age])</f>
        <v>53.74722222222222</v>
      </c>
    </row>
    <row r="1264" spans="1:17" x14ac:dyDescent="0.35">
      <c r="A1264" s="22" t="s">
        <v>1108</v>
      </c>
      <c r="B1264" s="22" t="str">
        <f>_xlfn.XLOOKUP(Table7[[#This Row],[Merged Customer ID]],Table2_1[Merged Customer ID],Table2_1[First Name])</f>
        <v>MacDonald</v>
      </c>
      <c r="C1264" s="22">
        <f>_xlfn.XLOOKUP(Table7[[#This Row],[Merged Customer ID]],Table3__3_16[Customer ID],Table3__3_16[BMI])</f>
        <v>46.4</v>
      </c>
      <c r="D1264" s="22">
        <f>_xlfn.XLOOKUP(Table7[[#This Row],[Merged Customer ID]],Table3__3_16[Customer ID],Table3__3_16[HBA1C])</f>
        <v>5.71</v>
      </c>
      <c r="E1264" s="22" t="str">
        <f>_xlfn.XLOOKUP(Table7[[#This Row],[Merged Customer ID]],Table3__3_16[Customer ID],Table3__3_16[Heart Issues])</f>
        <v>No</v>
      </c>
      <c r="F1264" s="22" t="str">
        <f>_xlfn.XLOOKUP(Table7[[#This Row],[Merged Customer ID]],Table3__3_16[Customer ID],Table3__3_16[Any Transplants])</f>
        <v>No</v>
      </c>
      <c r="G1264" s="22" t="str">
        <f>_xlfn.XLOOKUP(Table7[[#This Row],[Merged Customer ID]],Table3__3_16[Customer ID],Table3__3_16[Cancer history])</f>
        <v>No</v>
      </c>
      <c r="H1264" s="22">
        <f>_xlfn.XLOOKUP(Table7[[#This Row],[Merged Customer ID]],Table3__3_16[Customer ID],Table3__3_16[NumberOfMajorSurgeries])</f>
        <v>0</v>
      </c>
      <c r="I1264" s="22" t="str">
        <f>_xlfn.XLOOKUP(Table7[[#This Row],[Merged Customer ID]],Table3__3_16[Customer ID],Table3__3_16[smoker])</f>
        <v>No</v>
      </c>
      <c r="J1264" s="22" t="str">
        <f>_xlfn.XLOOKUP(Table7[[#This Row],[Merged Customer ID]],Table3__3_16[Customer ID],Table3__3_16[Weight Status])</f>
        <v>Obesity</v>
      </c>
      <c r="K1264" s="22" t="str">
        <f>_xlfn.XLOOKUP(Table7[[#This Row],[Merged Customer ID]],Table3__3_16[Customer ID],Table3__3_16[Sugar Status])</f>
        <v>Prediabetes</v>
      </c>
      <c r="L1264" s="25">
        <f>_xlfn.XLOOKUP(Table7[[#This Row],[Merged Customer ID]],Table6_20[Merged Customer ID],Table6_20[Date of Birth])</f>
        <v>36395</v>
      </c>
      <c r="M1264" s="29">
        <f>_xlfn.XLOOKUP(Table7[[#This Row],[Merged Customer ID]],Table6_20[Merged Customer ID],Table6_20[charges],"0",0)</f>
        <v>8747.68</v>
      </c>
      <c r="N1264" s="29" t="str">
        <f>_xlfn.XLOOKUP(Table7[[#This Row],[Merged Customer ID]],Table6_20[Merged Customer ID],Table6_20[Hospital tier])</f>
        <v>tier - 2</v>
      </c>
      <c r="O1264" s="29" t="str">
        <f>_xlfn.XLOOKUP(Table7[[#This Row],[Merged Customer ID]],Table6_20[Merged Customer ID],Table6_20[City tier])</f>
        <v>tier - 3</v>
      </c>
      <c r="P1264" s="29" t="str">
        <f>_xlfn.XLOOKUP(Table7[[#This Row],[Merged Customer ID]],Table6_20[Merged Customer ID],Table6_20[State ID])</f>
        <v>R1011</v>
      </c>
      <c r="Q1264" s="35">
        <f>_xlfn.XLOOKUP(Table7[[#This Row],[Merged Customer ID]],Table6_20[Merged Customer ID],Table6_20[Age])</f>
        <v>23.791666666666668</v>
      </c>
    </row>
    <row r="1265" spans="1:17" x14ac:dyDescent="0.35">
      <c r="A1265" s="23" t="s">
        <v>1107</v>
      </c>
      <c r="B1265" s="23" t="str">
        <f>_xlfn.XLOOKUP(Table7[[#This Row],[Merged Customer ID]],Table2_1[Merged Customer ID],Table2_1[First Name])</f>
        <v>Deng</v>
      </c>
      <c r="C1265" s="23">
        <f>_xlfn.XLOOKUP(Table7[[#This Row],[Merged Customer ID]],Table3__3_16[Customer ID],Table3__3_16[BMI])</f>
        <v>40.375</v>
      </c>
      <c r="D1265" s="23">
        <f>_xlfn.XLOOKUP(Table7[[#This Row],[Merged Customer ID]],Table3__3_16[Customer ID],Table3__3_16[HBA1C])</f>
        <v>6.25</v>
      </c>
      <c r="E1265" s="22" t="str">
        <f>_xlfn.XLOOKUP(Table7[[#This Row],[Merged Customer ID]],Table3__3_16[Customer ID],Table3__3_16[Heart Issues])</f>
        <v>Yes</v>
      </c>
      <c r="F1265" s="23" t="str">
        <f>_xlfn.XLOOKUP(Table7[[#This Row],[Merged Customer ID]],Table3__3_16[Customer ID],Table3__3_16[Any Transplants])</f>
        <v>No</v>
      </c>
      <c r="G1265" s="23" t="str">
        <f>_xlfn.XLOOKUP(Table7[[#This Row],[Merged Customer ID]],Table3__3_16[Customer ID],Table3__3_16[Cancer history])</f>
        <v>No</v>
      </c>
      <c r="H1265" s="23">
        <f>_xlfn.XLOOKUP(Table7[[#This Row],[Merged Customer ID]],Table3__3_16[Customer ID],Table3__3_16[NumberOfMajorSurgeries])</f>
        <v>0</v>
      </c>
      <c r="I1265" s="23" t="str">
        <f>_xlfn.XLOOKUP(Table7[[#This Row],[Merged Customer ID]],Table3__3_16[Customer ID],Table3__3_16[smoker])</f>
        <v>No</v>
      </c>
      <c r="J1265" s="23" t="str">
        <f>_xlfn.XLOOKUP(Table7[[#This Row],[Merged Customer ID]],Table3__3_16[Customer ID],Table3__3_16[Weight Status])</f>
        <v>Obesity</v>
      </c>
      <c r="K1265" s="23" t="str">
        <f>_xlfn.XLOOKUP(Table7[[#This Row],[Merged Customer ID]],Table3__3_16[Customer ID],Table3__3_16[Sugar Status])</f>
        <v>Prediabetes</v>
      </c>
      <c r="L1265" s="26">
        <f>_xlfn.XLOOKUP(Table7[[#This Row],[Merged Customer ID]],Table6_20[Merged Customer ID],Table6_20[Date of Birth])</f>
        <v>27928</v>
      </c>
      <c r="M1265" s="30">
        <f>_xlfn.XLOOKUP(Table7[[#This Row],[Merged Customer ID]],Table6_20[Merged Customer ID],Table6_20[charges],"0",0)</f>
        <v>8733.23</v>
      </c>
      <c r="N1265" s="30" t="str">
        <f>_xlfn.XLOOKUP(Table7[[#This Row],[Merged Customer ID]],Table6_20[Merged Customer ID],Table6_20[Hospital tier])</f>
        <v>tier - 2</v>
      </c>
      <c r="O1265" s="30" t="str">
        <f>_xlfn.XLOOKUP(Table7[[#This Row],[Merged Customer ID]],Table6_20[Merged Customer ID],Table6_20[City tier])</f>
        <v>tier - 3</v>
      </c>
      <c r="P1265" s="30" t="str">
        <f>_xlfn.XLOOKUP(Table7[[#This Row],[Merged Customer ID]],Table6_20[Merged Customer ID],Table6_20[State ID])</f>
        <v>R1012</v>
      </c>
      <c r="Q1265" s="36">
        <f>_xlfn.XLOOKUP(Table7[[#This Row],[Merged Customer ID]],Table6_20[Merged Customer ID],Table6_20[Age])</f>
        <v>46.975000000000001</v>
      </c>
    </row>
    <row r="1266" spans="1:17" x14ac:dyDescent="0.35">
      <c r="A1266" s="22" t="s">
        <v>1106</v>
      </c>
      <c r="B1266" s="22" t="str">
        <f>_xlfn.XLOOKUP(Table7[[#This Row],[Merged Customer ID]],Table2_1[Merged Customer ID],Table2_1[First Name])</f>
        <v>De Mata</v>
      </c>
      <c r="C1266" s="22">
        <f>_xlfn.XLOOKUP(Table7[[#This Row],[Merged Customer ID]],Table3__3_16[Customer ID],Table3__3_16[BMI])</f>
        <v>28.7</v>
      </c>
      <c r="D1266" s="22">
        <f>_xlfn.XLOOKUP(Table7[[#This Row],[Merged Customer ID]],Table3__3_16[Customer ID],Table3__3_16[HBA1C])</f>
        <v>9.4700000000000006</v>
      </c>
      <c r="E1266" s="22" t="str">
        <f>_xlfn.XLOOKUP(Table7[[#This Row],[Merged Customer ID]],Table3__3_16[Customer ID],Table3__3_16[Heart Issues])</f>
        <v>No</v>
      </c>
      <c r="F1266" s="22" t="str">
        <f>_xlfn.XLOOKUP(Table7[[#This Row],[Merged Customer ID]],Table3__3_16[Customer ID],Table3__3_16[Any Transplants])</f>
        <v>No</v>
      </c>
      <c r="G1266" s="22" t="str">
        <f>_xlfn.XLOOKUP(Table7[[#This Row],[Merged Customer ID]],Table3__3_16[Customer ID],Table3__3_16[Cancer history])</f>
        <v>No</v>
      </c>
      <c r="H1266" s="22">
        <f>_xlfn.XLOOKUP(Table7[[#This Row],[Merged Customer ID]],Table3__3_16[Customer ID],Table3__3_16[NumberOfMajorSurgeries])</f>
        <v>2</v>
      </c>
      <c r="I1266" s="22" t="str">
        <f>_xlfn.XLOOKUP(Table7[[#This Row],[Merged Customer ID]],Table3__3_16[Customer ID],Table3__3_16[smoker])</f>
        <v>No</v>
      </c>
      <c r="J1266" s="22" t="str">
        <f>_xlfn.XLOOKUP(Table7[[#This Row],[Merged Customer ID]],Table3__3_16[Customer ID],Table3__3_16[Weight Status])</f>
        <v>Overweight</v>
      </c>
      <c r="K1266" s="22" t="str">
        <f>_xlfn.XLOOKUP(Table7[[#This Row],[Merged Customer ID]],Table3__3_16[Customer ID],Table3__3_16[Sugar Status])</f>
        <v>Diabetes</v>
      </c>
      <c r="L1266" s="25">
        <f>_xlfn.XLOOKUP(Table7[[#This Row],[Merged Customer ID]],Table6_20[Merged Customer ID],Table6_20[Date of Birth])</f>
        <v>26840</v>
      </c>
      <c r="M1266" s="29">
        <f>_xlfn.XLOOKUP(Table7[[#This Row],[Merged Customer ID]],Table6_20[Merged Customer ID],Table6_20[charges],"0",0)</f>
        <v>8703.4599999999991</v>
      </c>
      <c r="N1266" s="29" t="str">
        <f>_xlfn.XLOOKUP(Table7[[#This Row],[Merged Customer ID]],Table6_20[Merged Customer ID],Table6_20[Hospital tier])</f>
        <v>tier - 3</v>
      </c>
      <c r="O1266" s="29" t="str">
        <f>_xlfn.XLOOKUP(Table7[[#This Row],[Merged Customer ID]],Table6_20[Merged Customer ID],Table6_20[City tier])</f>
        <v>tier - 3</v>
      </c>
      <c r="P1266" s="29" t="str">
        <f>_xlfn.XLOOKUP(Table7[[#This Row],[Merged Customer ID]],Table6_20[Merged Customer ID],Table6_20[State ID])</f>
        <v>R1011</v>
      </c>
      <c r="Q1266" s="35">
        <f>_xlfn.XLOOKUP(Table7[[#This Row],[Merged Customer ID]],Table6_20[Merged Customer ID],Table6_20[Age])</f>
        <v>49.952777777777776</v>
      </c>
    </row>
    <row r="1267" spans="1:17" x14ac:dyDescent="0.35">
      <c r="A1267" s="23" t="s">
        <v>1105</v>
      </c>
      <c r="B1267" s="23" t="str">
        <f>_xlfn.XLOOKUP(Table7[[#This Row],[Merged Customer ID]],Table2_1[Merged Customer ID],Table2_1[First Name])</f>
        <v>Strickland</v>
      </c>
      <c r="C1267" s="23">
        <f>_xlfn.XLOOKUP(Table7[[#This Row],[Merged Customer ID]],Table3__3_16[Customer ID],Table3__3_16[BMI])</f>
        <v>26.63</v>
      </c>
      <c r="D1267" s="23">
        <f>_xlfn.XLOOKUP(Table7[[#This Row],[Merged Customer ID]],Table3__3_16[Customer ID],Table3__3_16[HBA1C])</f>
        <v>5.7</v>
      </c>
      <c r="E1267" s="22" t="str">
        <f>_xlfn.XLOOKUP(Table7[[#This Row],[Merged Customer ID]],Table3__3_16[Customer ID],Table3__3_16[Heart Issues])</f>
        <v>No</v>
      </c>
      <c r="F1267" s="23" t="str">
        <f>_xlfn.XLOOKUP(Table7[[#This Row],[Merged Customer ID]],Table3__3_16[Customer ID],Table3__3_16[Any Transplants])</f>
        <v>No</v>
      </c>
      <c r="G1267" s="23" t="str">
        <f>_xlfn.XLOOKUP(Table7[[#This Row],[Merged Customer ID]],Table3__3_16[Customer ID],Table3__3_16[Cancer history])</f>
        <v>No</v>
      </c>
      <c r="H1267" s="23">
        <f>_xlfn.XLOOKUP(Table7[[#This Row],[Merged Customer ID]],Table3__3_16[Customer ID],Table3__3_16[NumberOfMajorSurgeries])</f>
        <v>0</v>
      </c>
      <c r="I1267" s="23" t="str">
        <f>_xlfn.XLOOKUP(Table7[[#This Row],[Merged Customer ID]],Table3__3_16[Customer ID],Table3__3_16[smoker])</f>
        <v>No</v>
      </c>
      <c r="J1267" s="23" t="str">
        <f>_xlfn.XLOOKUP(Table7[[#This Row],[Merged Customer ID]],Table3__3_16[Customer ID],Table3__3_16[Weight Status])</f>
        <v>Overweight</v>
      </c>
      <c r="K1267" s="23" t="str">
        <f>_xlfn.XLOOKUP(Table7[[#This Row],[Merged Customer ID]],Table3__3_16[Customer ID],Table3__3_16[Sugar Status])</f>
        <v>Prediabetes</v>
      </c>
      <c r="L1267" s="26">
        <f>_xlfn.XLOOKUP(Table7[[#This Row],[Merged Customer ID]],Table6_20[Merged Customer ID],Table6_20[Date of Birth])</f>
        <v>29522</v>
      </c>
      <c r="M1267" s="30">
        <f>_xlfn.XLOOKUP(Table7[[#This Row],[Merged Customer ID]],Table6_20[Merged Customer ID],Table6_20[charges],"0",0)</f>
        <v>8701.84</v>
      </c>
      <c r="N1267" s="30" t="str">
        <f>_xlfn.XLOOKUP(Table7[[#This Row],[Merged Customer ID]],Table6_20[Merged Customer ID],Table6_20[Hospital tier])</f>
        <v>tier - 2</v>
      </c>
      <c r="O1267" s="30" t="str">
        <f>_xlfn.XLOOKUP(Table7[[#This Row],[Merged Customer ID]],Table6_20[Merged Customer ID],Table6_20[City tier])</f>
        <v>tier - 3</v>
      </c>
      <c r="P1267" s="30" t="str">
        <f>_xlfn.XLOOKUP(Table7[[#This Row],[Merged Customer ID]],Table6_20[Merged Customer ID],Table6_20[State ID])</f>
        <v>R1021</v>
      </c>
      <c r="Q1267" s="36">
        <f>_xlfn.XLOOKUP(Table7[[#This Row],[Merged Customer ID]],Table6_20[Merged Customer ID],Table6_20[Age])</f>
        <v>42.611111111111114</v>
      </c>
    </row>
    <row r="1268" spans="1:17" x14ac:dyDescent="0.35">
      <c r="A1268" s="22" t="s">
        <v>1104</v>
      </c>
      <c r="B1268" s="22" t="str">
        <f>_xlfn.XLOOKUP(Table7[[#This Row],[Merged Customer ID]],Table2_1[Merged Customer ID],Table2_1[First Name])</f>
        <v>Cheney</v>
      </c>
      <c r="C1268" s="22">
        <f>_xlfn.XLOOKUP(Table7[[#This Row],[Merged Customer ID]],Table3__3_16[Customer ID],Table3__3_16[BMI])</f>
        <v>22.515000000000001</v>
      </c>
      <c r="D1268" s="22">
        <f>_xlfn.XLOOKUP(Table7[[#This Row],[Merged Customer ID]],Table3__3_16[Customer ID],Table3__3_16[HBA1C])</f>
        <v>11.18</v>
      </c>
      <c r="E1268" s="22" t="str">
        <f>_xlfn.XLOOKUP(Table7[[#This Row],[Merged Customer ID]],Table3__3_16[Customer ID],Table3__3_16[Heart Issues])</f>
        <v>No</v>
      </c>
      <c r="F1268" s="22" t="str">
        <f>_xlfn.XLOOKUP(Table7[[#This Row],[Merged Customer ID]],Table3__3_16[Customer ID],Table3__3_16[Any Transplants])</f>
        <v>No</v>
      </c>
      <c r="G1268" s="22" t="str">
        <f>_xlfn.XLOOKUP(Table7[[#This Row],[Merged Customer ID]],Table3__3_16[Customer ID],Table3__3_16[Cancer history])</f>
        <v>No</v>
      </c>
      <c r="H1268" s="22">
        <f>_xlfn.XLOOKUP(Table7[[#This Row],[Merged Customer ID]],Table3__3_16[Customer ID],Table3__3_16[NumberOfMajorSurgeries])</f>
        <v>2</v>
      </c>
      <c r="I1268" s="22" t="str">
        <f>_xlfn.XLOOKUP(Table7[[#This Row],[Merged Customer ID]],Table3__3_16[Customer ID],Table3__3_16[smoker])</f>
        <v>No</v>
      </c>
      <c r="J1268" s="22" t="str">
        <f>_xlfn.XLOOKUP(Table7[[#This Row],[Merged Customer ID]],Table3__3_16[Customer ID],Table3__3_16[Weight Status])</f>
        <v>Normal Weight</v>
      </c>
      <c r="K1268" s="22" t="str">
        <f>_xlfn.XLOOKUP(Table7[[#This Row],[Merged Customer ID]],Table3__3_16[Customer ID],Table3__3_16[Sugar Status])</f>
        <v>Diabetes</v>
      </c>
      <c r="L1268" s="25">
        <f>_xlfn.XLOOKUP(Table7[[#This Row],[Merged Customer ID]],Table6_20[Merged Customer ID],Table6_20[Date of Birth])</f>
        <v>26948</v>
      </c>
      <c r="M1268" s="29">
        <f>_xlfn.XLOOKUP(Table7[[#This Row],[Merged Customer ID]],Table6_20[Merged Customer ID],Table6_20[charges],"0",0)</f>
        <v>8688.86</v>
      </c>
      <c r="N1268" s="29" t="str">
        <f>_xlfn.XLOOKUP(Table7[[#This Row],[Merged Customer ID]],Table6_20[Merged Customer ID],Table6_20[Hospital tier])</f>
        <v>tier - 2</v>
      </c>
      <c r="O1268" s="29" t="str">
        <f>_xlfn.XLOOKUP(Table7[[#This Row],[Merged Customer ID]],Table6_20[Merged Customer ID],Table6_20[City tier])</f>
        <v>tier - 1</v>
      </c>
      <c r="P1268" s="29" t="str">
        <f>_xlfn.XLOOKUP(Table7[[#This Row],[Merged Customer ID]],Table6_20[Merged Customer ID],Table6_20[State ID])</f>
        <v>R1017</v>
      </c>
      <c r="Q1268" s="35">
        <f>_xlfn.XLOOKUP(Table7[[#This Row],[Merged Customer ID]],Table6_20[Merged Customer ID],Table6_20[Age])</f>
        <v>49.658333333333331</v>
      </c>
    </row>
    <row r="1269" spans="1:17" x14ac:dyDescent="0.35">
      <c r="A1269" s="23" t="s">
        <v>1103</v>
      </c>
      <c r="B1269" s="23" t="str">
        <f>_xlfn.XLOOKUP(Table7[[#This Row],[Merged Customer ID]],Table2_1[Merged Customer ID],Table2_1[First Name])</f>
        <v>Godoy</v>
      </c>
      <c r="C1269" s="23">
        <f>_xlfn.XLOOKUP(Table7[[#This Row],[Merged Customer ID]],Table3__3_16[Customer ID],Table3__3_16[BMI])</f>
        <v>36.575000000000003</v>
      </c>
      <c r="D1269" s="23">
        <f>_xlfn.XLOOKUP(Table7[[#This Row],[Merged Customer ID]],Table3__3_16[Customer ID],Table3__3_16[HBA1C])</f>
        <v>10.98</v>
      </c>
      <c r="E1269" s="22" t="str">
        <f>_xlfn.XLOOKUP(Table7[[#This Row],[Merged Customer ID]],Table3__3_16[Customer ID],Table3__3_16[Heart Issues])</f>
        <v>No</v>
      </c>
      <c r="F1269" s="23" t="str">
        <f>_xlfn.XLOOKUP(Table7[[#This Row],[Merged Customer ID]],Table3__3_16[Customer ID],Table3__3_16[Any Transplants])</f>
        <v>No</v>
      </c>
      <c r="G1269" s="23" t="str">
        <f>_xlfn.XLOOKUP(Table7[[#This Row],[Merged Customer ID]],Table3__3_16[Customer ID],Table3__3_16[Cancer history])</f>
        <v>No</v>
      </c>
      <c r="H1269" s="23">
        <f>_xlfn.XLOOKUP(Table7[[#This Row],[Merged Customer ID]],Table3__3_16[Customer ID],Table3__3_16[NumberOfMajorSurgeries])</f>
        <v>0</v>
      </c>
      <c r="I1269" s="23" t="str">
        <f>_xlfn.XLOOKUP(Table7[[#This Row],[Merged Customer ID]],Table3__3_16[Customer ID],Table3__3_16[smoker])</f>
        <v>No</v>
      </c>
      <c r="J1269" s="23" t="str">
        <f>_xlfn.XLOOKUP(Table7[[#This Row],[Merged Customer ID]],Table3__3_16[Customer ID],Table3__3_16[Weight Status])</f>
        <v>Obesity</v>
      </c>
      <c r="K1269" s="23" t="str">
        <f>_xlfn.XLOOKUP(Table7[[#This Row],[Merged Customer ID]],Table3__3_16[Customer ID],Table3__3_16[Sugar Status])</f>
        <v>Diabetes</v>
      </c>
      <c r="L1269" s="26">
        <f>_xlfn.XLOOKUP(Table7[[#This Row],[Merged Customer ID]],Table6_20[Merged Customer ID],Table6_20[Date of Birth])</f>
        <v>27257</v>
      </c>
      <c r="M1269" s="30">
        <f>_xlfn.XLOOKUP(Table7[[#This Row],[Merged Customer ID]],Table6_20[Merged Customer ID],Table6_20[charges],"0",0)</f>
        <v>8671.19</v>
      </c>
      <c r="N1269" s="30" t="str">
        <f>_xlfn.XLOOKUP(Table7[[#This Row],[Merged Customer ID]],Table6_20[Merged Customer ID],Table6_20[Hospital tier])</f>
        <v>tier - 2</v>
      </c>
      <c r="O1269" s="30" t="str">
        <f>_xlfn.XLOOKUP(Table7[[#This Row],[Merged Customer ID]],Table6_20[Merged Customer ID],Table6_20[City tier])</f>
        <v>tier - 1</v>
      </c>
      <c r="P1269" s="30" t="str">
        <f>_xlfn.XLOOKUP(Table7[[#This Row],[Merged Customer ID]],Table6_20[Merged Customer ID],Table6_20[State ID])</f>
        <v>R1012</v>
      </c>
      <c r="Q1269" s="36">
        <f>_xlfn.XLOOKUP(Table7[[#This Row],[Merged Customer ID]],Table6_20[Merged Customer ID],Table6_20[Age])</f>
        <v>48.81111111111111</v>
      </c>
    </row>
    <row r="1270" spans="1:17" x14ac:dyDescent="0.35">
      <c r="A1270" s="22" t="s">
        <v>1102</v>
      </c>
      <c r="B1270" s="22" t="str">
        <f>_xlfn.XLOOKUP(Table7[[#This Row],[Merged Customer ID]],Table2_1[Merged Customer ID],Table2_1[First Name])</f>
        <v>Rider</v>
      </c>
      <c r="C1270" s="22">
        <f>_xlfn.XLOOKUP(Table7[[#This Row],[Merged Customer ID]],Table3__3_16[Customer ID],Table3__3_16[BMI])</f>
        <v>23.66</v>
      </c>
      <c r="D1270" s="22">
        <f>_xlfn.XLOOKUP(Table7[[#This Row],[Merged Customer ID]],Table3__3_16[Customer ID],Table3__3_16[HBA1C])</f>
        <v>5.1100000000000003</v>
      </c>
      <c r="E1270" s="22" t="str">
        <f>_xlfn.XLOOKUP(Table7[[#This Row],[Merged Customer ID]],Table3__3_16[Customer ID],Table3__3_16[Heart Issues])</f>
        <v>Yes</v>
      </c>
      <c r="F1270" s="22" t="str">
        <f>_xlfn.XLOOKUP(Table7[[#This Row],[Merged Customer ID]],Table3__3_16[Customer ID],Table3__3_16[Any Transplants])</f>
        <v>No</v>
      </c>
      <c r="G1270" s="22" t="str">
        <f>_xlfn.XLOOKUP(Table7[[#This Row],[Merged Customer ID]],Table3__3_16[Customer ID],Table3__3_16[Cancer history])</f>
        <v>Yes</v>
      </c>
      <c r="H1270" s="22">
        <f>_xlfn.XLOOKUP(Table7[[#This Row],[Merged Customer ID]],Table3__3_16[Customer ID],Table3__3_16[NumberOfMajorSurgeries])</f>
        <v>1</v>
      </c>
      <c r="I1270" s="22" t="str">
        <f>_xlfn.XLOOKUP(Table7[[#This Row],[Merged Customer ID]],Table3__3_16[Customer ID],Table3__3_16[smoker])</f>
        <v>No</v>
      </c>
      <c r="J1270" s="22" t="str">
        <f>_xlfn.XLOOKUP(Table7[[#This Row],[Merged Customer ID]],Table3__3_16[Customer ID],Table3__3_16[Weight Status])</f>
        <v>Normal Weight</v>
      </c>
      <c r="K1270" s="22" t="str">
        <f>_xlfn.XLOOKUP(Table7[[#This Row],[Merged Customer ID]],Table3__3_16[Customer ID],Table3__3_16[Sugar Status])</f>
        <v>Normal</v>
      </c>
      <c r="L1270" s="25">
        <f>_xlfn.XLOOKUP(Table7[[#This Row],[Merged Customer ID]],Table6_20[Merged Customer ID],Table6_20[Date of Birth])</f>
        <v>25425</v>
      </c>
      <c r="M1270" s="29">
        <f>_xlfn.XLOOKUP(Table7[[#This Row],[Merged Customer ID]],Table6_20[Merged Customer ID],Table6_20[charges],"0",0)</f>
        <v>8665.14</v>
      </c>
      <c r="N1270" s="29" t="str">
        <f>_xlfn.XLOOKUP(Table7[[#This Row],[Merged Customer ID]],Table6_20[Merged Customer ID],Table6_20[Hospital tier])</f>
        <v>tier - 2</v>
      </c>
      <c r="O1270" s="29" t="str">
        <f>_xlfn.XLOOKUP(Table7[[#This Row],[Merged Customer ID]],Table6_20[Merged Customer ID],Table6_20[City tier])</f>
        <v>tier - 3</v>
      </c>
      <c r="P1270" s="29" t="str">
        <f>_xlfn.XLOOKUP(Table7[[#This Row],[Merged Customer ID]],Table6_20[Merged Customer ID],Table6_20[State ID])</f>
        <v>R1013</v>
      </c>
      <c r="Q1270" s="35">
        <f>_xlfn.XLOOKUP(Table7[[#This Row],[Merged Customer ID]],Table6_20[Merged Customer ID],Table6_20[Age])</f>
        <v>53.827777777777776</v>
      </c>
    </row>
    <row r="1271" spans="1:17" x14ac:dyDescent="0.35">
      <c r="A1271" s="23" t="s">
        <v>1101</v>
      </c>
      <c r="B1271" s="23" t="str">
        <f>_xlfn.XLOOKUP(Table7[[#This Row],[Merged Customer ID]],Table2_1[Merged Customer ID],Table2_1[First Name])</f>
        <v>Evans</v>
      </c>
      <c r="C1271" s="23">
        <f>_xlfn.XLOOKUP(Table7[[#This Row],[Merged Customer ID]],Table3__3_16[Customer ID],Table3__3_16[BMI])</f>
        <v>18.62</v>
      </c>
      <c r="D1271" s="23">
        <f>_xlfn.XLOOKUP(Table7[[#This Row],[Merged Customer ID]],Table3__3_16[Customer ID],Table3__3_16[HBA1C])</f>
        <v>10.24</v>
      </c>
      <c r="E1271" s="22" t="str">
        <f>_xlfn.XLOOKUP(Table7[[#This Row],[Merged Customer ID]],Table3__3_16[Customer ID],Table3__3_16[Heart Issues])</f>
        <v>No</v>
      </c>
      <c r="F1271" s="23" t="str">
        <f>_xlfn.XLOOKUP(Table7[[#This Row],[Merged Customer ID]],Table3__3_16[Customer ID],Table3__3_16[Any Transplants])</f>
        <v>No</v>
      </c>
      <c r="G1271" s="23" t="str">
        <f>_xlfn.XLOOKUP(Table7[[#This Row],[Merged Customer ID]],Table3__3_16[Customer ID],Table3__3_16[Cancer history])</f>
        <v>No</v>
      </c>
      <c r="H1271" s="23">
        <f>_xlfn.XLOOKUP(Table7[[#This Row],[Merged Customer ID]],Table3__3_16[Customer ID],Table3__3_16[NumberOfMajorSurgeries])</f>
        <v>0</v>
      </c>
      <c r="I1271" s="23" t="str">
        <f>_xlfn.XLOOKUP(Table7[[#This Row],[Merged Customer ID]],Table3__3_16[Customer ID],Table3__3_16[smoker])</f>
        <v>No</v>
      </c>
      <c r="J1271" s="23" t="str">
        <f>_xlfn.XLOOKUP(Table7[[#This Row],[Merged Customer ID]],Table3__3_16[Customer ID],Table3__3_16[Weight Status])</f>
        <v>Normal Weight</v>
      </c>
      <c r="K1271" s="23" t="str">
        <f>_xlfn.XLOOKUP(Table7[[#This Row],[Merged Customer ID]],Table3__3_16[Customer ID],Table3__3_16[Sugar Status])</f>
        <v>Diabetes</v>
      </c>
      <c r="L1271" s="26">
        <f>_xlfn.XLOOKUP(Table7[[#This Row],[Merged Customer ID]],Table6_20[Merged Customer ID],Table6_20[Date of Birth])</f>
        <v>24036</v>
      </c>
      <c r="M1271" s="30">
        <f>_xlfn.XLOOKUP(Table7[[#This Row],[Merged Customer ID]],Table6_20[Merged Customer ID],Table6_20[charges],"0",0)</f>
        <v>8665.09</v>
      </c>
      <c r="N1271" s="30" t="str">
        <f>_xlfn.XLOOKUP(Table7[[#This Row],[Merged Customer ID]],Table6_20[Merged Customer ID],Table6_20[Hospital tier])</f>
        <v>tier - 3</v>
      </c>
      <c r="O1271" s="30" t="str">
        <f>_xlfn.XLOOKUP(Table7[[#This Row],[Merged Customer ID]],Table6_20[Merged Customer ID],Table6_20[City tier])</f>
        <v>tier - 2</v>
      </c>
      <c r="P1271" s="30" t="str">
        <f>_xlfn.XLOOKUP(Table7[[#This Row],[Merged Customer ID]],Table6_20[Merged Customer ID],Table6_20[State ID])</f>
        <v>R1012</v>
      </c>
      <c r="Q1271" s="36">
        <f>_xlfn.XLOOKUP(Table7[[#This Row],[Merged Customer ID]],Table6_20[Merged Customer ID],Table6_20[Age])</f>
        <v>57.630555555555553</v>
      </c>
    </row>
    <row r="1272" spans="1:17" x14ac:dyDescent="0.35">
      <c r="A1272" s="22" t="s">
        <v>1100</v>
      </c>
      <c r="B1272" s="22" t="str">
        <f>_xlfn.XLOOKUP(Table7[[#This Row],[Merged Customer ID]],Table2_1[Merged Customer ID],Table2_1[First Name])</f>
        <v>Anderson</v>
      </c>
      <c r="C1272" s="22">
        <f>_xlfn.XLOOKUP(Table7[[#This Row],[Merged Customer ID]],Table3__3_16[Customer ID],Table3__3_16[BMI])</f>
        <v>19.190000000000001</v>
      </c>
      <c r="D1272" s="22">
        <f>_xlfn.XLOOKUP(Table7[[#This Row],[Merged Customer ID]],Table3__3_16[Customer ID],Table3__3_16[HBA1C])</f>
        <v>7.71</v>
      </c>
      <c r="E1272" s="22" t="str">
        <f>_xlfn.XLOOKUP(Table7[[#This Row],[Merged Customer ID]],Table3__3_16[Customer ID],Table3__3_16[Heart Issues])</f>
        <v>Yes</v>
      </c>
      <c r="F1272" s="22" t="str">
        <f>_xlfn.XLOOKUP(Table7[[#This Row],[Merged Customer ID]],Table3__3_16[Customer ID],Table3__3_16[Any Transplants])</f>
        <v>No</v>
      </c>
      <c r="G1272" s="22" t="str">
        <f>_xlfn.XLOOKUP(Table7[[#This Row],[Merged Customer ID]],Table3__3_16[Customer ID],Table3__3_16[Cancer history])</f>
        <v>No</v>
      </c>
      <c r="H1272" s="22">
        <f>_xlfn.XLOOKUP(Table7[[#This Row],[Merged Customer ID]],Table3__3_16[Customer ID],Table3__3_16[NumberOfMajorSurgeries])</f>
        <v>1</v>
      </c>
      <c r="I1272" s="22" t="str">
        <f>_xlfn.XLOOKUP(Table7[[#This Row],[Merged Customer ID]],Table3__3_16[Customer ID],Table3__3_16[smoker])</f>
        <v>No</v>
      </c>
      <c r="J1272" s="22" t="str">
        <f>_xlfn.XLOOKUP(Table7[[#This Row],[Merged Customer ID]],Table3__3_16[Customer ID],Table3__3_16[Weight Status])</f>
        <v>Normal Weight</v>
      </c>
      <c r="K1272" s="22" t="str">
        <f>_xlfn.XLOOKUP(Table7[[#This Row],[Merged Customer ID]],Table3__3_16[Customer ID],Table3__3_16[Sugar Status])</f>
        <v>Diabetes</v>
      </c>
      <c r="L1272" s="25">
        <f>_xlfn.XLOOKUP(Table7[[#This Row],[Merged Customer ID]],Table6_20[Merged Customer ID],Table6_20[Date of Birth])</f>
        <v>27609</v>
      </c>
      <c r="M1272" s="29">
        <f>_xlfn.XLOOKUP(Table7[[#This Row],[Merged Customer ID]],Table6_20[Merged Customer ID],Table6_20[charges],"0",0)</f>
        <v>8627.5400000000009</v>
      </c>
      <c r="N1272" s="29" t="str">
        <f>_xlfn.XLOOKUP(Table7[[#This Row],[Merged Customer ID]],Table6_20[Merged Customer ID],Table6_20[Hospital tier])</f>
        <v>tier - 2</v>
      </c>
      <c r="O1272" s="29" t="str">
        <f>_xlfn.XLOOKUP(Table7[[#This Row],[Merged Customer ID]],Table6_20[Merged Customer ID],Table6_20[City tier])</f>
        <v>tier - 2</v>
      </c>
      <c r="P1272" s="29" t="str">
        <f>_xlfn.XLOOKUP(Table7[[#This Row],[Merged Customer ID]],Table6_20[Merged Customer ID],Table6_20[State ID])</f>
        <v>R1017</v>
      </c>
      <c r="Q1272" s="35">
        <f>_xlfn.XLOOKUP(Table7[[#This Row],[Merged Customer ID]],Table6_20[Merged Customer ID],Table6_20[Age])</f>
        <v>47.847222222222221</v>
      </c>
    </row>
    <row r="1273" spans="1:17" x14ac:dyDescent="0.35">
      <c r="A1273" s="23" t="s">
        <v>1099</v>
      </c>
      <c r="B1273" s="23" t="str">
        <f>_xlfn.XLOOKUP(Table7[[#This Row],[Merged Customer ID]],Table2_1[Merged Customer ID],Table2_1[First Name])</f>
        <v>Walters</v>
      </c>
      <c r="C1273" s="23">
        <f>_xlfn.XLOOKUP(Table7[[#This Row],[Merged Customer ID]],Table3__3_16[Customer ID],Table3__3_16[BMI])</f>
        <v>27.5</v>
      </c>
      <c r="D1273" s="23">
        <f>_xlfn.XLOOKUP(Table7[[#This Row],[Merged Customer ID]],Table3__3_16[Customer ID],Table3__3_16[HBA1C])</f>
        <v>6.03</v>
      </c>
      <c r="E1273" s="22" t="str">
        <f>_xlfn.XLOOKUP(Table7[[#This Row],[Merged Customer ID]],Table3__3_16[Customer ID],Table3__3_16[Heart Issues])</f>
        <v>No</v>
      </c>
      <c r="F1273" s="23" t="str">
        <f>_xlfn.XLOOKUP(Table7[[#This Row],[Merged Customer ID]],Table3__3_16[Customer ID],Table3__3_16[Any Transplants])</f>
        <v>No</v>
      </c>
      <c r="G1273" s="23" t="str">
        <f>_xlfn.XLOOKUP(Table7[[#This Row],[Merged Customer ID]],Table3__3_16[Customer ID],Table3__3_16[Cancer history])</f>
        <v>No</v>
      </c>
      <c r="H1273" s="23">
        <f>_xlfn.XLOOKUP(Table7[[#This Row],[Merged Customer ID]],Table3__3_16[Customer ID],Table3__3_16[NumberOfMajorSurgeries])</f>
        <v>0</v>
      </c>
      <c r="I1273" s="23" t="str">
        <f>_xlfn.XLOOKUP(Table7[[#This Row],[Merged Customer ID]],Table3__3_16[Customer ID],Table3__3_16[smoker])</f>
        <v>No</v>
      </c>
      <c r="J1273" s="23" t="str">
        <f>_xlfn.XLOOKUP(Table7[[#This Row],[Merged Customer ID]],Table3__3_16[Customer ID],Table3__3_16[Weight Status])</f>
        <v>Overweight</v>
      </c>
      <c r="K1273" s="23" t="str">
        <f>_xlfn.XLOOKUP(Table7[[#This Row],[Merged Customer ID]],Table3__3_16[Customer ID],Table3__3_16[Sugar Status])</f>
        <v>Prediabetes</v>
      </c>
      <c r="L1273" s="26">
        <f>_xlfn.XLOOKUP(Table7[[#This Row],[Merged Customer ID]],Table6_20[Merged Customer ID],Table6_20[Date of Birth])</f>
        <v>28370</v>
      </c>
      <c r="M1273" s="30">
        <f>_xlfn.XLOOKUP(Table7[[#This Row],[Merged Customer ID]],Table6_20[Merged Customer ID],Table6_20[charges],"0",0)</f>
        <v>8615.2999999999993</v>
      </c>
      <c r="N1273" s="30" t="str">
        <f>_xlfn.XLOOKUP(Table7[[#This Row],[Merged Customer ID]],Table6_20[Merged Customer ID],Table6_20[Hospital tier])</f>
        <v>tier - 2</v>
      </c>
      <c r="O1273" s="30" t="str">
        <f>_xlfn.XLOOKUP(Table7[[#This Row],[Merged Customer ID]],Table6_20[Merged Customer ID],Table6_20[City tier])</f>
        <v>tier - 3</v>
      </c>
      <c r="P1273" s="30" t="str">
        <f>_xlfn.XLOOKUP(Table7[[#This Row],[Merged Customer ID]],Table6_20[Merged Customer ID],Table6_20[State ID])</f>
        <v>R1011</v>
      </c>
      <c r="Q1273" s="36">
        <f>_xlfn.XLOOKUP(Table7[[#This Row],[Merged Customer ID]],Table6_20[Merged Customer ID],Table6_20[Age])</f>
        <v>45.766666666666666</v>
      </c>
    </row>
    <row r="1274" spans="1:17" x14ac:dyDescent="0.35">
      <c r="A1274" s="22" t="s">
        <v>1098</v>
      </c>
      <c r="B1274" s="22" t="str">
        <f>_xlfn.XLOOKUP(Table7[[#This Row],[Merged Customer ID]],Table2_1[Merged Customer ID],Table2_1[First Name])</f>
        <v>Leboeuf</v>
      </c>
      <c r="C1274" s="22">
        <f>_xlfn.XLOOKUP(Table7[[#This Row],[Merged Customer ID]],Table3__3_16[Customer ID],Table3__3_16[BMI])</f>
        <v>27.36</v>
      </c>
      <c r="D1274" s="22">
        <f>_xlfn.XLOOKUP(Table7[[#This Row],[Merged Customer ID]],Table3__3_16[Customer ID],Table3__3_16[HBA1C])</f>
        <v>5.96</v>
      </c>
      <c r="E1274" s="22" t="str">
        <f>_xlfn.XLOOKUP(Table7[[#This Row],[Merged Customer ID]],Table3__3_16[Customer ID],Table3__3_16[Heart Issues])</f>
        <v>No</v>
      </c>
      <c r="F1274" s="22" t="str">
        <f>_xlfn.XLOOKUP(Table7[[#This Row],[Merged Customer ID]],Table3__3_16[Customer ID],Table3__3_16[Any Transplants])</f>
        <v>No</v>
      </c>
      <c r="G1274" s="22" t="str">
        <f>_xlfn.XLOOKUP(Table7[[#This Row],[Merged Customer ID]],Table3__3_16[Customer ID],Table3__3_16[Cancer history])</f>
        <v>Yes</v>
      </c>
      <c r="H1274" s="22">
        <f>_xlfn.XLOOKUP(Table7[[#This Row],[Merged Customer ID]],Table3__3_16[Customer ID],Table3__3_16[NumberOfMajorSurgeries])</f>
        <v>1</v>
      </c>
      <c r="I1274" s="22" t="str">
        <f>_xlfn.XLOOKUP(Table7[[#This Row],[Merged Customer ID]],Table3__3_16[Customer ID],Table3__3_16[smoker])</f>
        <v>No</v>
      </c>
      <c r="J1274" s="22" t="str">
        <f>_xlfn.XLOOKUP(Table7[[#This Row],[Merged Customer ID]],Table3__3_16[Customer ID],Table3__3_16[Weight Status])</f>
        <v>Overweight</v>
      </c>
      <c r="K1274" s="22" t="str">
        <f>_xlfn.XLOOKUP(Table7[[#This Row],[Merged Customer ID]],Table3__3_16[Customer ID],Table3__3_16[Sugar Status])</f>
        <v>Prediabetes</v>
      </c>
      <c r="L1274" s="25">
        <f>_xlfn.XLOOKUP(Table7[[#This Row],[Merged Customer ID]],Table6_20[Merged Customer ID],Table6_20[Date of Birth])</f>
        <v>29053</v>
      </c>
      <c r="M1274" s="29">
        <f>_xlfn.XLOOKUP(Table7[[#This Row],[Merged Customer ID]],Table6_20[Merged Customer ID],Table6_20[charges],"0",0)</f>
        <v>8606.2199999999993</v>
      </c>
      <c r="N1274" s="29" t="str">
        <f>_xlfn.XLOOKUP(Table7[[#This Row],[Merged Customer ID]],Table6_20[Merged Customer ID],Table6_20[Hospital tier])</f>
        <v>tier - 1</v>
      </c>
      <c r="O1274" s="29" t="str">
        <f>_xlfn.XLOOKUP(Table7[[#This Row],[Merged Customer ID]],Table6_20[Merged Customer ID],Table6_20[City tier])</f>
        <v>tier - 2</v>
      </c>
      <c r="P1274" s="29" t="str">
        <f>_xlfn.XLOOKUP(Table7[[#This Row],[Merged Customer ID]],Table6_20[Merged Customer ID],Table6_20[State ID])</f>
        <v>R1014</v>
      </c>
      <c r="Q1274" s="35">
        <f>_xlfn.XLOOKUP(Table7[[#This Row],[Merged Customer ID]],Table6_20[Merged Customer ID],Table6_20[Age])</f>
        <v>43.891666666666666</v>
      </c>
    </row>
    <row r="1275" spans="1:17" x14ac:dyDescent="0.35">
      <c r="A1275" s="23" t="s">
        <v>1097</v>
      </c>
      <c r="B1275" s="23" t="str">
        <f>_xlfn.XLOOKUP(Table7[[#This Row],[Merged Customer ID]],Table2_1[Merged Customer ID],Table2_1[First Name])</f>
        <v>Scheibel</v>
      </c>
      <c r="C1275" s="23">
        <f>_xlfn.XLOOKUP(Table7[[#This Row],[Merged Customer ID]],Table3__3_16[Customer ID],Table3__3_16[BMI])</f>
        <v>20.350000000000001</v>
      </c>
      <c r="D1275" s="23">
        <f>_xlfn.XLOOKUP(Table7[[#This Row],[Merged Customer ID]],Table3__3_16[Customer ID],Table3__3_16[HBA1C])</f>
        <v>4.16</v>
      </c>
      <c r="E1275" s="22" t="str">
        <f>_xlfn.XLOOKUP(Table7[[#This Row],[Merged Customer ID]],Table3__3_16[Customer ID],Table3__3_16[Heart Issues])</f>
        <v>No</v>
      </c>
      <c r="F1275" s="23" t="str">
        <f>_xlfn.XLOOKUP(Table7[[#This Row],[Merged Customer ID]],Table3__3_16[Customer ID],Table3__3_16[Any Transplants])</f>
        <v>No</v>
      </c>
      <c r="G1275" s="23" t="str">
        <f>_xlfn.XLOOKUP(Table7[[#This Row],[Merged Customer ID]],Table3__3_16[Customer ID],Table3__3_16[Cancer history])</f>
        <v>No</v>
      </c>
      <c r="H1275" s="23">
        <f>_xlfn.XLOOKUP(Table7[[#This Row],[Merged Customer ID]],Table3__3_16[Customer ID],Table3__3_16[NumberOfMajorSurgeries])</f>
        <v>0</v>
      </c>
      <c r="I1275" s="23" t="str">
        <f>_xlfn.XLOOKUP(Table7[[#This Row],[Merged Customer ID]],Table3__3_16[Customer ID],Table3__3_16[smoker])</f>
        <v>No</v>
      </c>
      <c r="J1275" s="23" t="str">
        <f>_xlfn.XLOOKUP(Table7[[#This Row],[Merged Customer ID]],Table3__3_16[Customer ID],Table3__3_16[Weight Status])</f>
        <v>Normal Weight</v>
      </c>
      <c r="K1275" s="23" t="str">
        <f>_xlfn.XLOOKUP(Table7[[#This Row],[Merged Customer ID]],Table3__3_16[Customer ID],Table3__3_16[Sugar Status])</f>
        <v>Normal</v>
      </c>
      <c r="L1275" s="26">
        <f>_xlfn.XLOOKUP(Table7[[#This Row],[Merged Customer ID]],Table6_20[Merged Customer ID],Table6_20[Date of Birth])</f>
        <v>28413</v>
      </c>
      <c r="M1275" s="30">
        <f>_xlfn.XLOOKUP(Table7[[#This Row],[Merged Customer ID]],Table6_20[Merged Customer ID],Table6_20[charges],"0",0)</f>
        <v>8605.36</v>
      </c>
      <c r="N1275" s="30" t="str">
        <f>_xlfn.XLOOKUP(Table7[[#This Row],[Merged Customer ID]],Table6_20[Merged Customer ID],Table6_20[Hospital tier])</f>
        <v>tier - 2</v>
      </c>
      <c r="O1275" s="30" t="str">
        <f>_xlfn.XLOOKUP(Table7[[#This Row],[Merged Customer ID]],Table6_20[Merged Customer ID],Table6_20[City tier])</f>
        <v>tier - 2</v>
      </c>
      <c r="P1275" s="30" t="str">
        <f>_xlfn.XLOOKUP(Table7[[#This Row],[Merged Customer ID]],Table6_20[Merged Customer ID],Table6_20[State ID])</f>
        <v>R1013</v>
      </c>
      <c r="Q1275" s="36">
        <f>_xlfn.XLOOKUP(Table7[[#This Row],[Merged Customer ID]],Table6_20[Merged Customer ID],Table6_20[Age])</f>
        <v>45.647222222222226</v>
      </c>
    </row>
    <row r="1276" spans="1:17" x14ac:dyDescent="0.35">
      <c r="A1276" s="22" t="s">
        <v>1096</v>
      </c>
      <c r="B1276" s="22" t="str">
        <f>_xlfn.XLOOKUP(Table7[[#This Row],[Merged Customer ID]],Table2_1[Merged Customer ID],Table2_1[First Name])</f>
        <v>Ritter</v>
      </c>
      <c r="C1276" s="22">
        <f>_xlfn.XLOOKUP(Table7[[#This Row],[Merged Customer ID]],Table3__3_16[Customer ID],Table3__3_16[BMI])</f>
        <v>24.035</v>
      </c>
      <c r="D1276" s="22">
        <f>_xlfn.XLOOKUP(Table7[[#This Row],[Merged Customer ID]],Table3__3_16[Customer ID],Table3__3_16[HBA1C])</f>
        <v>6.11</v>
      </c>
      <c r="E1276" s="22" t="str">
        <f>_xlfn.XLOOKUP(Table7[[#This Row],[Merged Customer ID]],Table3__3_16[Customer ID],Table3__3_16[Heart Issues])</f>
        <v>No</v>
      </c>
      <c r="F1276" s="22" t="str">
        <f>_xlfn.XLOOKUP(Table7[[#This Row],[Merged Customer ID]],Table3__3_16[Customer ID],Table3__3_16[Any Transplants])</f>
        <v>No</v>
      </c>
      <c r="G1276" s="22" t="str">
        <f>_xlfn.XLOOKUP(Table7[[#This Row],[Merged Customer ID]],Table3__3_16[Customer ID],Table3__3_16[Cancer history])</f>
        <v>No</v>
      </c>
      <c r="H1276" s="22">
        <f>_xlfn.XLOOKUP(Table7[[#This Row],[Merged Customer ID]],Table3__3_16[Customer ID],Table3__3_16[NumberOfMajorSurgeries])</f>
        <v>0</v>
      </c>
      <c r="I1276" s="22" t="str">
        <f>_xlfn.XLOOKUP(Table7[[#This Row],[Merged Customer ID]],Table3__3_16[Customer ID],Table3__3_16[smoker])</f>
        <v>No</v>
      </c>
      <c r="J1276" s="22" t="str">
        <f>_xlfn.XLOOKUP(Table7[[#This Row],[Merged Customer ID]],Table3__3_16[Customer ID],Table3__3_16[Weight Status])</f>
        <v>Normal Weight</v>
      </c>
      <c r="K1276" s="22" t="str">
        <f>_xlfn.XLOOKUP(Table7[[#This Row],[Merged Customer ID]],Table3__3_16[Customer ID],Table3__3_16[Sugar Status])</f>
        <v>Prediabetes</v>
      </c>
      <c r="L1276" s="25">
        <f>_xlfn.XLOOKUP(Table7[[#This Row],[Merged Customer ID]],Table6_20[Merged Customer ID],Table6_20[Date of Birth])</f>
        <v>28441</v>
      </c>
      <c r="M1276" s="29">
        <f>_xlfn.XLOOKUP(Table7[[#This Row],[Merged Customer ID]],Table6_20[Merged Customer ID],Table6_20[charges],"0",0)</f>
        <v>8604.48</v>
      </c>
      <c r="N1276" s="29" t="str">
        <f>_xlfn.XLOOKUP(Table7[[#This Row],[Merged Customer ID]],Table6_20[Merged Customer ID],Table6_20[Hospital tier])</f>
        <v>tier - 3</v>
      </c>
      <c r="O1276" s="29" t="str">
        <f>_xlfn.XLOOKUP(Table7[[#This Row],[Merged Customer ID]],Table6_20[Merged Customer ID],Table6_20[City tier])</f>
        <v>tier - 2</v>
      </c>
      <c r="P1276" s="29" t="str">
        <f>_xlfn.XLOOKUP(Table7[[#This Row],[Merged Customer ID]],Table6_20[Merged Customer ID],Table6_20[State ID])</f>
        <v>R1016</v>
      </c>
      <c r="Q1276" s="35">
        <f>_xlfn.XLOOKUP(Table7[[#This Row],[Merged Customer ID]],Table6_20[Merged Customer ID],Table6_20[Age])</f>
        <v>45.572222222222223</v>
      </c>
    </row>
    <row r="1277" spans="1:17" x14ac:dyDescent="0.35">
      <c r="A1277" s="23" t="s">
        <v>1095</v>
      </c>
      <c r="B1277" s="23" t="str">
        <f>_xlfn.XLOOKUP(Table7[[#This Row],[Merged Customer ID]],Table2_1[Merged Customer ID],Table2_1[First Name])</f>
        <v>Deeg</v>
      </c>
      <c r="C1277" s="23">
        <f>_xlfn.XLOOKUP(Table7[[#This Row],[Merged Customer ID]],Table3__3_16[Customer ID],Table3__3_16[BMI])</f>
        <v>23.56</v>
      </c>
      <c r="D1277" s="23">
        <f>_xlfn.XLOOKUP(Table7[[#This Row],[Merged Customer ID]],Table3__3_16[Customer ID],Table3__3_16[HBA1C])</f>
        <v>5.97</v>
      </c>
      <c r="E1277" s="22" t="str">
        <f>_xlfn.XLOOKUP(Table7[[#This Row],[Merged Customer ID]],Table3__3_16[Customer ID],Table3__3_16[Heart Issues])</f>
        <v>No</v>
      </c>
      <c r="F1277" s="23" t="str">
        <f>_xlfn.XLOOKUP(Table7[[#This Row],[Merged Customer ID]],Table3__3_16[Customer ID],Table3__3_16[Any Transplants])</f>
        <v>No</v>
      </c>
      <c r="G1277" s="23" t="str">
        <f>_xlfn.XLOOKUP(Table7[[#This Row],[Merged Customer ID]],Table3__3_16[Customer ID],Table3__3_16[Cancer history])</f>
        <v>No</v>
      </c>
      <c r="H1277" s="23">
        <f>_xlfn.XLOOKUP(Table7[[#This Row],[Merged Customer ID]],Table3__3_16[Customer ID],Table3__3_16[NumberOfMajorSurgeries])</f>
        <v>0</v>
      </c>
      <c r="I1277" s="23" t="str">
        <f>_xlfn.XLOOKUP(Table7[[#This Row],[Merged Customer ID]],Table3__3_16[Customer ID],Table3__3_16[smoker])</f>
        <v>No</v>
      </c>
      <c r="J1277" s="23" t="str">
        <f>_xlfn.XLOOKUP(Table7[[#This Row],[Merged Customer ID]],Table3__3_16[Customer ID],Table3__3_16[Weight Status])</f>
        <v>Normal Weight</v>
      </c>
      <c r="K1277" s="23" t="str">
        <f>_xlfn.XLOOKUP(Table7[[#This Row],[Merged Customer ID]],Table3__3_16[Customer ID],Table3__3_16[Sugar Status])</f>
        <v>Prediabetes</v>
      </c>
      <c r="L1277" s="26">
        <f>_xlfn.XLOOKUP(Table7[[#This Row],[Merged Customer ID]],Table6_20[Merged Customer ID],Table6_20[Date of Birth])</f>
        <v>28392</v>
      </c>
      <c r="M1277" s="30">
        <f>_xlfn.XLOOKUP(Table7[[#This Row],[Merged Customer ID]],Table6_20[Merged Customer ID],Table6_20[charges],"0",0)</f>
        <v>8603.82</v>
      </c>
      <c r="N1277" s="30" t="str">
        <f>_xlfn.XLOOKUP(Table7[[#This Row],[Merged Customer ID]],Table6_20[Merged Customer ID],Table6_20[Hospital tier])</f>
        <v>tier - 2</v>
      </c>
      <c r="O1277" s="30" t="str">
        <f>_xlfn.XLOOKUP(Table7[[#This Row],[Merged Customer ID]],Table6_20[Merged Customer ID],Table6_20[City tier])</f>
        <v>tier - 1</v>
      </c>
      <c r="P1277" s="30" t="str">
        <f>_xlfn.XLOOKUP(Table7[[#This Row],[Merged Customer ID]],Table6_20[Merged Customer ID],Table6_20[State ID])</f>
        <v>R1019</v>
      </c>
      <c r="Q1277" s="36">
        <f>_xlfn.XLOOKUP(Table7[[#This Row],[Merged Customer ID]],Table6_20[Merged Customer ID],Table6_20[Age])</f>
        <v>45.705555555555556</v>
      </c>
    </row>
    <row r="1278" spans="1:17" x14ac:dyDescent="0.35">
      <c r="A1278" s="22" t="s">
        <v>1094</v>
      </c>
      <c r="B1278" s="22" t="str">
        <f>_xlfn.XLOOKUP(Table7[[#This Row],[Merged Customer ID]],Table2_1[Merged Customer ID],Table2_1[First Name])</f>
        <v>Pretot</v>
      </c>
      <c r="C1278" s="22">
        <f>_xlfn.XLOOKUP(Table7[[#This Row],[Merged Customer ID]],Table3__3_16[Customer ID],Table3__3_16[BMI])</f>
        <v>27.17</v>
      </c>
      <c r="D1278" s="22">
        <f>_xlfn.XLOOKUP(Table7[[#This Row],[Merged Customer ID]],Table3__3_16[Customer ID],Table3__3_16[HBA1C])</f>
        <v>10.81</v>
      </c>
      <c r="E1278" s="22" t="str">
        <f>_xlfn.XLOOKUP(Table7[[#This Row],[Merged Customer ID]],Table3__3_16[Customer ID],Table3__3_16[Heart Issues])</f>
        <v>No</v>
      </c>
      <c r="F1278" s="22" t="str">
        <f>_xlfn.XLOOKUP(Table7[[#This Row],[Merged Customer ID]],Table3__3_16[Customer ID],Table3__3_16[Any Transplants])</f>
        <v>No</v>
      </c>
      <c r="G1278" s="22" t="str">
        <f>_xlfn.XLOOKUP(Table7[[#This Row],[Merged Customer ID]],Table3__3_16[Customer ID],Table3__3_16[Cancer history])</f>
        <v>No</v>
      </c>
      <c r="H1278" s="22">
        <f>_xlfn.XLOOKUP(Table7[[#This Row],[Merged Customer ID]],Table3__3_16[Customer ID],Table3__3_16[NumberOfMajorSurgeries])</f>
        <v>2</v>
      </c>
      <c r="I1278" s="22" t="str">
        <f>_xlfn.XLOOKUP(Table7[[#This Row],[Merged Customer ID]],Table3__3_16[Customer ID],Table3__3_16[smoker])</f>
        <v>No</v>
      </c>
      <c r="J1278" s="22" t="str">
        <f>_xlfn.XLOOKUP(Table7[[#This Row],[Merged Customer ID]],Table3__3_16[Customer ID],Table3__3_16[Weight Status])</f>
        <v>Overweight</v>
      </c>
      <c r="K1278" s="22" t="str">
        <f>_xlfn.XLOOKUP(Table7[[#This Row],[Merged Customer ID]],Table3__3_16[Customer ID],Table3__3_16[Sugar Status])</f>
        <v>Diabetes</v>
      </c>
      <c r="L1278" s="25">
        <f>_xlfn.XLOOKUP(Table7[[#This Row],[Merged Customer ID]],Table6_20[Merged Customer ID],Table6_20[Date of Birth])</f>
        <v>26856</v>
      </c>
      <c r="M1278" s="29">
        <f>_xlfn.XLOOKUP(Table7[[#This Row],[Merged Customer ID]],Table6_20[Merged Customer ID],Table6_20[charges],"0",0)</f>
        <v>8601.33</v>
      </c>
      <c r="N1278" s="29" t="str">
        <f>_xlfn.XLOOKUP(Table7[[#This Row],[Merged Customer ID]],Table6_20[Merged Customer ID],Table6_20[Hospital tier])</f>
        <v>tier - 2</v>
      </c>
      <c r="O1278" s="29" t="str">
        <f>_xlfn.XLOOKUP(Table7[[#This Row],[Merged Customer ID]],Table6_20[Merged Customer ID],Table6_20[City tier])</f>
        <v>tier - 1</v>
      </c>
      <c r="P1278" s="29" t="str">
        <f>_xlfn.XLOOKUP(Table7[[#This Row],[Merged Customer ID]],Table6_20[Merged Customer ID],Table6_20[State ID])</f>
        <v>R1013</v>
      </c>
      <c r="Q1278" s="35">
        <f>_xlfn.XLOOKUP(Table7[[#This Row],[Merged Customer ID]],Table6_20[Merged Customer ID],Table6_20[Age])</f>
        <v>49.908333333333331</v>
      </c>
    </row>
    <row r="1279" spans="1:17" x14ac:dyDescent="0.35">
      <c r="A1279" s="23" t="s">
        <v>1093</v>
      </c>
      <c r="B1279" s="23" t="str">
        <f>_xlfn.XLOOKUP(Table7[[#This Row],[Merged Customer ID]],Table2_1[Merged Customer ID],Table2_1[First Name])</f>
        <v>Willsey</v>
      </c>
      <c r="C1279" s="23">
        <f>_xlfn.XLOOKUP(Table7[[#This Row],[Merged Customer ID]],Table3__3_16[Customer ID],Table3__3_16[BMI])</f>
        <v>34.32</v>
      </c>
      <c r="D1279" s="23">
        <f>_xlfn.XLOOKUP(Table7[[#This Row],[Merged Customer ID]],Table3__3_16[Customer ID],Table3__3_16[HBA1C])</f>
        <v>5.7</v>
      </c>
      <c r="E1279" s="22" t="str">
        <f>_xlfn.XLOOKUP(Table7[[#This Row],[Merged Customer ID]],Table3__3_16[Customer ID],Table3__3_16[Heart Issues])</f>
        <v>Yes</v>
      </c>
      <c r="F1279" s="23" t="str">
        <f>_xlfn.XLOOKUP(Table7[[#This Row],[Merged Customer ID]],Table3__3_16[Customer ID],Table3__3_16[Any Transplants])</f>
        <v>No</v>
      </c>
      <c r="G1279" s="23" t="str">
        <f>_xlfn.XLOOKUP(Table7[[#This Row],[Merged Customer ID]],Table3__3_16[Customer ID],Table3__3_16[Cancer history])</f>
        <v>Yes</v>
      </c>
      <c r="H1279" s="23">
        <f>_xlfn.XLOOKUP(Table7[[#This Row],[Merged Customer ID]],Table3__3_16[Customer ID],Table3__3_16[NumberOfMajorSurgeries])</f>
        <v>1</v>
      </c>
      <c r="I1279" s="23" t="str">
        <f>_xlfn.XLOOKUP(Table7[[#This Row],[Merged Customer ID]],Table3__3_16[Customer ID],Table3__3_16[smoker])</f>
        <v>No</v>
      </c>
      <c r="J1279" s="23" t="str">
        <f>_xlfn.XLOOKUP(Table7[[#This Row],[Merged Customer ID]],Table3__3_16[Customer ID],Table3__3_16[Weight Status])</f>
        <v>Obesity</v>
      </c>
      <c r="K1279" s="23" t="str">
        <f>_xlfn.XLOOKUP(Table7[[#This Row],[Merged Customer ID]],Table3__3_16[Customer ID],Table3__3_16[Sugar Status])</f>
        <v>Prediabetes</v>
      </c>
      <c r="L1279" s="26">
        <f>_xlfn.XLOOKUP(Table7[[#This Row],[Merged Customer ID]],Table6_20[Merged Customer ID],Table6_20[Date of Birth])</f>
        <v>30522</v>
      </c>
      <c r="M1279" s="30">
        <f>_xlfn.XLOOKUP(Table7[[#This Row],[Merged Customer ID]],Table6_20[Merged Customer ID],Table6_20[charges],"0",0)</f>
        <v>8596.83</v>
      </c>
      <c r="N1279" s="30" t="str">
        <f>_xlfn.XLOOKUP(Table7[[#This Row],[Merged Customer ID]],Table6_20[Merged Customer ID],Table6_20[Hospital tier])</f>
        <v>tier - 2</v>
      </c>
      <c r="O1279" s="30" t="str">
        <f>_xlfn.XLOOKUP(Table7[[#This Row],[Merged Customer ID]],Table6_20[Merged Customer ID],Table6_20[City tier])</f>
        <v>tier - 3</v>
      </c>
      <c r="P1279" s="30" t="str">
        <f>_xlfn.XLOOKUP(Table7[[#This Row],[Merged Customer ID]],Table6_20[Merged Customer ID],Table6_20[State ID])</f>
        <v>R1013</v>
      </c>
      <c r="Q1279" s="36">
        <f>_xlfn.XLOOKUP(Table7[[#This Row],[Merged Customer ID]],Table6_20[Merged Customer ID],Table6_20[Age])</f>
        <v>39.869444444444447</v>
      </c>
    </row>
    <row r="1280" spans="1:17" x14ac:dyDescent="0.35">
      <c r="A1280" s="22" t="s">
        <v>1092</v>
      </c>
      <c r="B1280" s="22" t="str">
        <f>_xlfn.XLOOKUP(Table7[[#This Row],[Merged Customer ID]],Table2_1[Merged Customer ID],Table2_1[First Name])</f>
        <v>Roach</v>
      </c>
      <c r="C1280" s="22">
        <f>_xlfn.XLOOKUP(Table7[[#This Row],[Merged Customer ID]],Table3__3_16[Customer ID],Table3__3_16[BMI])</f>
        <v>23.87</v>
      </c>
      <c r="D1280" s="22">
        <f>_xlfn.XLOOKUP(Table7[[#This Row],[Merged Customer ID]],Table3__3_16[Customer ID],Table3__3_16[HBA1C])</f>
        <v>4.7699999999999996</v>
      </c>
      <c r="E1280" s="22" t="str">
        <f>_xlfn.XLOOKUP(Table7[[#This Row],[Merged Customer ID]],Table3__3_16[Customer ID],Table3__3_16[Heart Issues])</f>
        <v>Yes</v>
      </c>
      <c r="F1280" s="22" t="str">
        <f>_xlfn.XLOOKUP(Table7[[#This Row],[Merged Customer ID]],Table3__3_16[Customer ID],Table3__3_16[Any Transplants])</f>
        <v>No</v>
      </c>
      <c r="G1280" s="22" t="str">
        <f>_xlfn.XLOOKUP(Table7[[#This Row],[Merged Customer ID]],Table3__3_16[Customer ID],Table3__3_16[Cancer history])</f>
        <v>Yes</v>
      </c>
      <c r="H1280" s="22">
        <f>_xlfn.XLOOKUP(Table7[[#This Row],[Merged Customer ID]],Table3__3_16[Customer ID],Table3__3_16[NumberOfMajorSurgeries])</f>
        <v>1</v>
      </c>
      <c r="I1280" s="22" t="str">
        <f>_xlfn.XLOOKUP(Table7[[#This Row],[Merged Customer ID]],Table3__3_16[Customer ID],Table3__3_16[smoker])</f>
        <v>No</v>
      </c>
      <c r="J1280" s="22" t="str">
        <f>_xlfn.XLOOKUP(Table7[[#This Row],[Merged Customer ID]],Table3__3_16[Customer ID],Table3__3_16[Weight Status])</f>
        <v>Normal Weight</v>
      </c>
      <c r="K1280" s="22" t="str">
        <f>_xlfn.XLOOKUP(Table7[[#This Row],[Merged Customer ID]],Table3__3_16[Customer ID],Table3__3_16[Sugar Status])</f>
        <v>Normal</v>
      </c>
      <c r="L1280" s="25">
        <f>_xlfn.XLOOKUP(Table7[[#This Row],[Merged Customer ID]],Table6_20[Merged Customer ID],Table6_20[Date of Birth])</f>
        <v>30680</v>
      </c>
      <c r="M1280" s="29">
        <f>_xlfn.XLOOKUP(Table7[[#This Row],[Merged Customer ID]],Table6_20[Merged Customer ID],Table6_20[charges],"0",0)</f>
        <v>8582.2999999999993</v>
      </c>
      <c r="N1280" s="29" t="str">
        <f>_xlfn.XLOOKUP(Table7[[#This Row],[Merged Customer ID]],Table6_20[Merged Customer ID],Table6_20[Hospital tier])</f>
        <v>tier - 2</v>
      </c>
      <c r="O1280" s="29" t="str">
        <f>_xlfn.XLOOKUP(Table7[[#This Row],[Merged Customer ID]],Table6_20[Merged Customer ID],Table6_20[City tier])</f>
        <v>tier - 1</v>
      </c>
      <c r="P1280" s="29" t="str">
        <f>_xlfn.XLOOKUP(Table7[[#This Row],[Merged Customer ID]],Table6_20[Merged Customer ID],Table6_20[State ID])</f>
        <v>R1013</v>
      </c>
      <c r="Q1280" s="35">
        <f>_xlfn.XLOOKUP(Table7[[#This Row],[Merged Customer ID]],Table6_20[Merged Customer ID],Table6_20[Age])</f>
        <v>39.43888888888889</v>
      </c>
    </row>
    <row r="1281" spans="1:17" x14ac:dyDescent="0.35">
      <c r="A1281" s="23" t="s">
        <v>1091</v>
      </c>
      <c r="B1281" s="23" t="str">
        <f>_xlfn.XLOOKUP(Table7[[#This Row],[Merged Customer ID]],Table2_1[Merged Customer ID],Table2_1[First Name])</f>
        <v>Jacobsen</v>
      </c>
      <c r="C1281" s="23">
        <f>_xlfn.XLOOKUP(Table7[[#This Row],[Merged Customer ID]],Table3__3_16[Customer ID],Table3__3_16[BMI])</f>
        <v>30.15</v>
      </c>
      <c r="D1281" s="23">
        <f>_xlfn.XLOOKUP(Table7[[#This Row],[Merged Customer ID]],Table3__3_16[Customer ID],Table3__3_16[HBA1C])</f>
        <v>4.25</v>
      </c>
      <c r="E1281" s="22" t="str">
        <f>_xlfn.XLOOKUP(Table7[[#This Row],[Merged Customer ID]],Table3__3_16[Customer ID],Table3__3_16[Heart Issues])</f>
        <v>No</v>
      </c>
      <c r="F1281" s="23" t="str">
        <f>_xlfn.XLOOKUP(Table7[[#This Row],[Merged Customer ID]],Table3__3_16[Customer ID],Table3__3_16[Any Transplants])</f>
        <v>No</v>
      </c>
      <c r="G1281" s="23" t="str">
        <f>_xlfn.XLOOKUP(Table7[[#This Row],[Merged Customer ID]],Table3__3_16[Customer ID],Table3__3_16[Cancer history])</f>
        <v>No</v>
      </c>
      <c r="H1281" s="23">
        <f>_xlfn.XLOOKUP(Table7[[#This Row],[Merged Customer ID]],Table3__3_16[Customer ID],Table3__3_16[NumberOfMajorSurgeries])</f>
        <v>1</v>
      </c>
      <c r="I1281" s="23" t="str">
        <f>_xlfn.XLOOKUP(Table7[[#This Row],[Merged Customer ID]],Table3__3_16[Customer ID],Table3__3_16[smoker])</f>
        <v>No</v>
      </c>
      <c r="J1281" s="23" t="str">
        <f>_xlfn.XLOOKUP(Table7[[#This Row],[Merged Customer ID]],Table3__3_16[Customer ID],Table3__3_16[Weight Status])</f>
        <v>Obesity</v>
      </c>
      <c r="K1281" s="23" t="str">
        <f>_xlfn.XLOOKUP(Table7[[#This Row],[Merged Customer ID]],Table3__3_16[Customer ID],Table3__3_16[Sugar Status])</f>
        <v>Normal</v>
      </c>
      <c r="L1281" s="26">
        <f>_xlfn.XLOOKUP(Table7[[#This Row],[Merged Customer ID]],Table6_20[Merged Customer ID],Table6_20[Date of Birth])</f>
        <v>32092</v>
      </c>
      <c r="M1281" s="30">
        <f>_xlfn.XLOOKUP(Table7[[#This Row],[Merged Customer ID]],Table6_20[Merged Customer ID],Table6_20[charges],"0",0)</f>
        <v>8573.2999999999993</v>
      </c>
      <c r="N1281" s="30" t="str">
        <f>_xlfn.XLOOKUP(Table7[[#This Row],[Merged Customer ID]],Table6_20[Merged Customer ID],Table6_20[Hospital tier])</f>
        <v>tier - 2</v>
      </c>
      <c r="O1281" s="30" t="str">
        <f>_xlfn.XLOOKUP(Table7[[#This Row],[Merged Customer ID]],Table6_20[Merged Customer ID],Table6_20[City tier])</f>
        <v>tier - 2</v>
      </c>
      <c r="P1281" s="30" t="str">
        <f>_xlfn.XLOOKUP(Table7[[#This Row],[Merged Customer ID]],Table6_20[Merged Customer ID],Table6_20[State ID])</f>
        <v>R1021</v>
      </c>
      <c r="Q1281" s="36">
        <f>_xlfn.XLOOKUP(Table7[[#This Row],[Merged Customer ID]],Table6_20[Merged Customer ID],Table6_20[Age])</f>
        <v>35.575000000000003</v>
      </c>
    </row>
    <row r="1282" spans="1:17" x14ac:dyDescent="0.35">
      <c r="A1282" s="22" t="s">
        <v>1090</v>
      </c>
      <c r="B1282" s="22" t="str">
        <f>_xlfn.XLOOKUP(Table7[[#This Row],[Merged Customer ID]],Table2_1[Merged Customer ID],Table2_1[First Name])</f>
        <v>O'Hora</v>
      </c>
      <c r="C1282" s="22">
        <f>_xlfn.XLOOKUP(Table7[[#This Row],[Merged Customer ID]],Table3__3_16[Customer ID],Table3__3_16[BMI])</f>
        <v>26.36</v>
      </c>
      <c r="D1282" s="22">
        <f>_xlfn.XLOOKUP(Table7[[#This Row],[Merged Customer ID]],Table3__3_16[Customer ID],Table3__3_16[HBA1C])</f>
        <v>5.52</v>
      </c>
      <c r="E1282" s="22" t="str">
        <f>_xlfn.XLOOKUP(Table7[[#This Row],[Merged Customer ID]],Table3__3_16[Customer ID],Table3__3_16[Heart Issues])</f>
        <v>No</v>
      </c>
      <c r="F1282" s="22" t="str">
        <f>_xlfn.XLOOKUP(Table7[[#This Row],[Merged Customer ID]],Table3__3_16[Customer ID],Table3__3_16[Any Transplants])</f>
        <v>No</v>
      </c>
      <c r="G1282" s="22" t="str">
        <f>_xlfn.XLOOKUP(Table7[[#This Row],[Merged Customer ID]],Table3__3_16[Customer ID],Table3__3_16[Cancer history])</f>
        <v>No</v>
      </c>
      <c r="H1282" s="22">
        <f>_xlfn.XLOOKUP(Table7[[#This Row],[Merged Customer ID]],Table3__3_16[Customer ID],Table3__3_16[NumberOfMajorSurgeries])</f>
        <v>0</v>
      </c>
      <c r="I1282" s="22" t="str">
        <f>_xlfn.XLOOKUP(Table7[[#This Row],[Merged Customer ID]],Table3__3_16[Customer ID],Table3__3_16[smoker])</f>
        <v>No</v>
      </c>
      <c r="J1282" s="22" t="str">
        <f>_xlfn.XLOOKUP(Table7[[#This Row],[Merged Customer ID]],Table3__3_16[Customer ID],Table3__3_16[Weight Status])</f>
        <v>Overweight</v>
      </c>
      <c r="K1282" s="22" t="str">
        <f>_xlfn.XLOOKUP(Table7[[#This Row],[Merged Customer ID]],Table3__3_16[Customer ID],Table3__3_16[Sugar Status])</f>
        <v>Normal</v>
      </c>
      <c r="L1282" s="25">
        <f>_xlfn.XLOOKUP(Table7[[#This Row],[Merged Customer ID]],Table6_20[Merged Customer ID],Table6_20[Date of Birth])</f>
        <v>30291</v>
      </c>
      <c r="M1282" s="29">
        <f>_xlfn.XLOOKUP(Table7[[#This Row],[Merged Customer ID]],Table6_20[Merged Customer ID],Table6_20[charges],"0",0)</f>
        <v>8572.0400000000009</v>
      </c>
      <c r="N1282" s="29" t="str">
        <f>_xlfn.XLOOKUP(Table7[[#This Row],[Merged Customer ID]],Table6_20[Merged Customer ID],Table6_20[Hospital tier])</f>
        <v>tier - 2</v>
      </c>
      <c r="O1282" s="29" t="str">
        <f>_xlfn.XLOOKUP(Table7[[#This Row],[Merged Customer ID]],Table6_20[Merged Customer ID],Table6_20[City tier])</f>
        <v>tier - 2</v>
      </c>
      <c r="P1282" s="29" t="str">
        <f>_xlfn.XLOOKUP(Table7[[#This Row],[Merged Customer ID]],Table6_20[Merged Customer ID],Table6_20[State ID])</f>
        <v>R1021</v>
      </c>
      <c r="Q1282" s="35">
        <f>_xlfn.XLOOKUP(Table7[[#This Row],[Merged Customer ID]],Table6_20[Merged Customer ID],Table6_20[Age])</f>
        <v>40.505555555555553</v>
      </c>
    </row>
    <row r="1283" spans="1:17" x14ac:dyDescent="0.35">
      <c r="A1283" s="23" t="s">
        <v>1089</v>
      </c>
      <c r="B1283" s="23" t="str">
        <f>_xlfn.XLOOKUP(Table7[[#This Row],[Merged Customer ID]],Table2_1[Merged Customer ID],Table2_1[First Name])</f>
        <v>Amato</v>
      </c>
      <c r="C1283" s="23">
        <f>_xlfn.XLOOKUP(Table7[[#This Row],[Merged Customer ID]],Table3__3_16[Customer ID],Table3__3_16[BMI])</f>
        <v>45.32</v>
      </c>
      <c r="D1283" s="23">
        <f>_xlfn.XLOOKUP(Table7[[#This Row],[Merged Customer ID]],Table3__3_16[Customer ID],Table3__3_16[HBA1C])</f>
        <v>6.53</v>
      </c>
      <c r="E1283" s="22" t="str">
        <f>_xlfn.XLOOKUP(Table7[[#This Row],[Merged Customer ID]],Table3__3_16[Customer ID],Table3__3_16[Heart Issues])</f>
        <v>Yes</v>
      </c>
      <c r="F1283" s="23" t="str">
        <f>_xlfn.XLOOKUP(Table7[[#This Row],[Merged Customer ID]],Table3__3_16[Customer ID],Table3__3_16[Any Transplants])</f>
        <v>No</v>
      </c>
      <c r="G1283" s="23" t="str">
        <f>_xlfn.XLOOKUP(Table7[[#This Row],[Merged Customer ID]],Table3__3_16[Customer ID],Table3__3_16[Cancer history])</f>
        <v>No</v>
      </c>
      <c r="H1283" s="23">
        <f>_xlfn.XLOOKUP(Table7[[#This Row],[Merged Customer ID]],Table3__3_16[Customer ID],Table3__3_16[NumberOfMajorSurgeries])</f>
        <v>1</v>
      </c>
      <c r="I1283" s="23" t="str">
        <f>_xlfn.XLOOKUP(Table7[[#This Row],[Merged Customer ID]],Table3__3_16[Customer ID],Table3__3_16[smoker])</f>
        <v>No</v>
      </c>
      <c r="J1283" s="23" t="str">
        <f>_xlfn.XLOOKUP(Table7[[#This Row],[Merged Customer ID]],Table3__3_16[Customer ID],Table3__3_16[Weight Status])</f>
        <v>Obesity</v>
      </c>
      <c r="K1283" s="23" t="str">
        <f>_xlfn.XLOOKUP(Table7[[#This Row],[Merged Customer ID]],Table3__3_16[Customer ID],Table3__3_16[Sugar Status])</f>
        <v>Diabetes</v>
      </c>
      <c r="L1283" s="26">
        <f>_xlfn.XLOOKUP(Table7[[#This Row],[Merged Customer ID]],Table6_20[Merged Customer ID],Table6_20[Date of Birth])</f>
        <v>27663</v>
      </c>
      <c r="M1283" s="30">
        <f>_xlfn.XLOOKUP(Table7[[#This Row],[Merged Customer ID]],Table6_20[Merged Customer ID],Table6_20[charges],"0",0)</f>
        <v>8569.86</v>
      </c>
      <c r="N1283" s="30" t="str">
        <f>_xlfn.XLOOKUP(Table7[[#This Row],[Merged Customer ID]],Table6_20[Merged Customer ID],Table6_20[Hospital tier])</f>
        <v>tier - 2</v>
      </c>
      <c r="O1283" s="30" t="str">
        <f>_xlfn.XLOOKUP(Table7[[#This Row],[Merged Customer ID]],Table6_20[Merged Customer ID],Table6_20[City tier])</f>
        <v>tier - 3</v>
      </c>
      <c r="P1283" s="30" t="str">
        <f>_xlfn.XLOOKUP(Table7[[#This Row],[Merged Customer ID]],Table6_20[Merged Customer ID],Table6_20[State ID])</f>
        <v>R1013</v>
      </c>
      <c r="Q1283" s="36">
        <f>_xlfn.XLOOKUP(Table7[[#This Row],[Merged Customer ID]],Table6_20[Merged Customer ID],Table6_20[Age])</f>
        <v>47.7</v>
      </c>
    </row>
    <row r="1284" spans="1:17" x14ac:dyDescent="0.35">
      <c r="A1284" s="22" t="s">
        <v>1088</v>
      </c>
      <c r="B1284" s="22" t="str">
        <f>_xlfn.XLOOKUP(Table7[[#This Row],[Merged Customer ID]],Table2_1[Merged Customer ID],Table2_1[First Name])</f>
        <v>Reed</v>
      </c>
      <c r="C1284" s="22">
        <f>_xlfn.XLOOKUP(Table7[[#This Row],[Merged Customer ID]],Table3__3_16[Customer ID],Table3__3_16[BMI])</f>
        <v>31.93</v>
      </c>
      <c r="D1284" s="22">
        <f>_xlfn.XLOOKUP(Table7[[#This Row],[Merged Customer ID]],Table3__3_16[Customer ID],Table3__3_16[HBA1C])</f>
        <v>4.82</v>
      </c>
      <c r="E1284" s="22" t="str">
        <f>_xlfn.XLOOKUP(Table7[[#This Row],[Merged Customer ID]],Table3__3_16[Customer ID],Table3__3_16[Heart Issues])</f>
        <v>Yes</v>
      </c>
      <c r="F1284" s="22" t="str">
        <f>_xlfn.XLOOKUP(Table7[[#This Row],[Merged Customer ID]],Table3__3_16[Customer ID],Table3__3_16[Any Transplants])</f>
        <v>No</v>
      </c>
      <c r="G1284" s="22" t="str">
        <f>_xlfn.XLOOKUP(Table7[[#This Row],[Merged Customer ID]],Table3__3_16[Customer ID],Table3__3_16[Cancer history])</f>
        <v>No</v>
      </c>
      <c r="H1284" s="22">
        <f>_xlfn.XLOOKUP(Table7[[#This Row],[Merged Customer ID]],Table3__3_16[Customer ID],Table3__3_16[NumberOfMajorSurgeries])</f>
        <v>1</v>
      </c>
      <c r="I1284" s="22" t="str">
        <f>_xlfn.XLOOKUP(Table7[[#This Row],[Merged Customer ID]],Table3__3_16[Customer ID],Table3__3_16[smoker])</f>
        <v>No</v>
      </c>
      <c r="J1284" s="22" t="str">
        <f>_xlfn.XLOOKUP(Table7[[#This Row],[Merged Customer ID]],Table3__3_16[Customer ID],Table3__3_16[Weight Status])</f>
        <v>Obesity</v>
      </c>
      <c r="K1284" s="22" t="str">
        <f>_xlfn.XLOOKUP(Table7[[#This Row],[Merged Customer ID]],Table3__3_16[Customer ID],Table3__3_16[Sugar Status])</f>
        <v>Normal</v>
      </c>
      <c r="L1284" s="25">
        <f>_xlfn.XLOOKUP(Table7[[#This Row],[Merged Customer ID]],Table6_20[Merged Customer ID],Table6_20[Date of Birth])</f>
        <v>32407</v>
      </c>
      <c r="M1284" s="29">
        <f>_xlfn.XLOOKUP(Table7[[#This Row],[Merged Customer ID]],Table6_20[Merged Customer ID],Table6_20[charges],"0",0)</f>
        <v>8567.25</v>
      </c>
      <c r="N1284" s="29" t="str">
        <f>_xlfn.XLOOKUP(Table7[[#This Row],[Merged Customer ID]],Table6_20[Merged Customer ID],Table6_20[Hospital tier])</f>
        <v>tier - 2</v>
      </c>
      <c r="O1284" s="29" t="str">
        <f>_xlfn.XLOOKUP(Table7[[#This Row],[Merged Customer ID]],Table6_20[Merged Customer ID],Table6_20[City tier])</f>
        <v>tier - 1</v>
      </c>
      <c r="P1284" s="29" t="str">
        <f>_xlfn.XLOOKUP(Table7[[#This Row],[Merged Customer ID]],Table6_20[Merged Customer ID],Table6_20[State ID])</f>
        <v>R1012</v>
      </c>
      <c r="Q1284" s="35">
        <f>_xlfn.XLOOKUP(Table7[[#This Row],[Merged Customer ID]],Table6_20[Merged Customer ID],Table6_20[Age])</f>
        <v>34.713888888888889</v>
      </c>
    </row>
    <row r="1285" spans="1:17" x14ac:dyDescent="0.35">
      <c r="A1285" s="23" t="s">
        <v>1087</v>
      </c>
      <c r="B1285" s="23" t="str">
        <f>_xlfn.XLOOKUP(Table7[[#This Row],[Merged Customer ID]],Table2_1[Merged Customer ID],Table2_1[First Name])</f>
        <v>Wegner</v>
      </c>
      <c r="C1285" s="23">
        <f>_xlfn.XLOOKUP(Table7[[#This Row],[Merged Customer ID]],Table3__3_16[Customer ID],Table3__3_16[BMI])</f>
        <v>36</v>
      </c>
      <c r="D1285" s="23">
        <f>_xlfn.XLOOKUP(Table7[[#This Row],[Merged Customer ID]],Table3__3_16[Customer ID],Table3__3_16[HBA1C])</f>
        <v>11.94</v>
      </c>
      <c r="E1285" s="22" t="str">
        <f>_xlfn.XLOOKUP(Table7[[#This Row],[Merged Customer ID]],Table3__3_16[Customer ID],Table3__3_16[Heart Issues])</f>
        <v>Yes</v>
      </c>
      <c r="F1285" s="23" t="str">
        <f>_xlfn.XLOOKUP(Table7[[#This Row],[Merged Customer ID]],Table3__3_16[Customer ID],Table3__3_16[Any Transplants])</f>
        <v>No</v>
      </c>
      <c r="G1285" s="23" t="str">
        <f>_xlfn.XLOOKUP(Table7[[#This Row],[Merged Customer ID]],Table3__3_16[Customer ID],Table3__3_16[Cancer history])</f>
        <v>No</v>
      </c>
      <c r="H1285" s="23">
        <f>_xlfn.XLOOKUP(Table7[[#This Row],[Merged Customer ID]],Table3__3_16[Customer ID],Table3__3_16[NumberOfMajorSurgeries])</f>
        <v>1</v>
      </c>
      <c r="I1285" s="23" t="str">
        <f>_xlfn.XLOOKUP(Table7[[#This Row],[Merged Customer ID]],Table3__3_16[Customer ID],Table3__3_16[smoker])</f>
        <v>No</v>
      </c>
      <c r="J1285" s="23" t="str">
        <f>_xlfn.XLOOKUP(Table7[[#This Row],[Merged Customer ID]],Table3__3_16[Customer ID],Table3__3_16[Weight Status])</f>
        <v>Obesity</v>
      </c>
      <c r="K1285" s="23" t="str">
        <f>_xlfn.XLOOKUP(Table7[[#This Row],[Merged Customer ID]],Table3__3_16[Customer ID],Table3__3_16[Sugar Status])</f>
        <v>Diabetes</v>
      </c>
      <c r="L1285" s="26">
        <f>_xlfn.XLOOKUP(Table7[[#This Row],[Merged Customer ID]],Table6_20[Merged Customer ID],Table6_20[Date of Birth])</f>
        <v>27627</v>
      </c>
      <c r="M1285" s="30">
        <f>_xlfn.XLOOKUP(Table7[[#This Row],[Merged Customer ID]],Table6_20[Merged Customer ID],Table6_20[charges],"0",0)</f>
        <v>8556.91</v>
      </c>
      <c r="N1285" s="30" t="str">
        <f>_xlfn.XLOOKUP(Table7[[#This Row],[Merged Customer ID]],Table6_20[Merged Customer ID],Table6_20[Hospital tier])</f>
        <v>tier - 2</v>
      </c>
      <c r="O1285" s="30" t="str">
        <f>_xlfn.XLOOKUP(Table7[[#This Row],[Merged Customer ID]],Table6_20[Merged Customer ID],Table6_20[City tier])</f>
        <v>tier - 1</v>
      </c>
      <c r="P1285" s="30" t="str">
        <f>_xlfn.XLOOKUP(Table7[[#This Row],[Merged Customer ID]],Table6_20[Merged Customer ID],Table6_20[State ID])</f>
        <v>R1011</v>
      </c>
      <c r="Q1285" s="36">
        <f>_xlfn.XLOOKUP(Table7[[#This Row],[Merged Customer ID]],Table6_20[Merged Customer ID],Table6_20[Age])</f>
        <v>47.797222222222224</v>
      </c>
    </row>
    <row r="1286" spans="1:17" x14ac:dyDescent="0.35">
      <c r="A1286" s="22" t="s">
        <v>1086</v>
      </c>
      <c r="B1286" s="22" t="str">
        <f>_xlfn.XLOOKUP(Table7[[#This Row],[Merged Customer ID]],Table2_1[Merged Customer ID],Table2_1[First Name])</f>
        <v>Bokun</v>
      </c>
      <c r="C1286" s="22">
        <f>_xlfn.XLOOKUP(Table7[[#This Row],[Merged Customer ID]],Table3__3_16[Customer ID],Table3__3_16[BMI])</f>
        <v>32</v>
      </c>
      <c r="D1286" s="22">
        <f>_xlfn.XLOOKUP(Table7[[#This Row],[Merged Customer ID]],Table3__3_16[Customer ID],Table3__3_16[HBA1C])</f>
        <v>7.85</v>
      </c>
      <c r="E1286" s="22" t="str">
        <f>_xlfn.XLOOKUP(Table7[[#This Row],[Merged Customer ID]],Table3__3_16[Customer ID],Table3__3_16[Heart Issues])</f>
        <v>Yes</v>
      </c>
      <c r="F1286" s="22" t="str">
        <f>_xlfn.XLOOKUP(Table7[[#This Row],[Merged Customer ID]],Table3__3_16[Customer ID],Table3__3_16[Any Transplants])</f>
        <v>No</v>
      </c>
      <c r="G1286" s="22" t="str">
        <f>_xlfn.XLOOKUP(Table7[[#This Row],[Merged Customer ID]],Table3__3_16[Customer ID],Table3__3_16[Cancer history])</f>
        <v>No</v>
      </c>
      <c r="H1286" s="22">
        <f>_xlfn.XLOOKUP(Table7[[#This Row],[Merged Customer ID]],Table3__3_16[Customer ID],Table3__3_16[NumberOfMajorSurgeries])</f>
        <v>1</v>
      </c>
      <c r="I1286" s="22" t="str">
        <f>_xlfn.XLOOKUP(Table7[[#This Row],[Merged Customer ID]],Table3__3_16[Customer ID],Table3__3_16[smoker])</f>
        <v>No</v>
      </c>
      <c r="J1286" s="22" t="str">
        <f>_xlfn.XLOOKUP(Table7[[#This Row],[Merged Customer ID]],Table3__3_16[Customer ID],Table3__3_16[Weight Status])</f>
        <v>Obesity</v>
      </c>
      <c r="K1286" s="22" t="str">
        <f>_xlfn.XLOOKUP(Table7[[#This Row],[Merged Customer ID]],Table3__3_16[Customer ID],Table3__3_16[Sugar Status])</f>
        <v>Diabetes</v>
      </c>
      <c r="L1286" s="25">
        <f>_xlfn.XLOOKUP(Table7[[#This Row],[Merged Customer ID]],Table6_20[Merged Customer ID],Table6_20[Date of Birth])</f>
        <v>27612</v>
      </c>
      <c r="M1286" s="29">
        <f>_xlfn.XLOOKUP(Table7[[#This Row],[Merged Customer ID]],Table6_20[Merged Customer ID],Table6_20[charges],"0",0)</f>
        <v>8551.35</v>
      </c>
      <c r="N1286" s="29" t="str">
        <f>_xlfn.XLOOKUP(Table7[[#This Row],[Merged Customer ID]],Table6_20[Merged Customer ID],Table6_20[Hospital tier])</f>
        <v>tier - 2</v>
      </c>
      <c r="O1286" s="29" t="str">
        <f>_xlfn.XLOOKUP(Table7[[#This Row],[Merged Customer ID]],Table6_20[Merged Customer ID],Table6_20[City tier])</f>
        <v>tier - 2</v>
      </c>
      <c r="P1286" s="29" t="str">
        <f>_xlfn.XLOOKUP(Table7[[#This Row],[Merged Customer ID]],Table6_20[Merged Customer ID],Table6_20[State ID])</f>
        <v>R1011</v>
      </c>
      <c r="Q1286" s="35">
        <f>_xlfn.XLOOKUP(Table7[[#This Row],[Merged Customer ID]],Table6_20[Merged Customer ID],Table6_20[Age])</f>
        <v>47.838888888888889</v>
      </c>
    </row>
    <row r="1287" spans="1:17" x14ac:dyDescent="0.35">
      <c r="A1287" s="23" t="s">
        <v>1085</v>
      </c>
      <c r="B1287" s="23" t="str">
        <f>_xlfn.XLOOKUP(Table7[[#This Row],[Merged Customer ID]],Table2_1[Merged Customer ID],Table2_1[First Name])</f>
        <v>Ainsley</v>
      </c>
      <c r="C1287" s="23">
        <f>_xlfn.XLOOKUP(Table7[[#This Row],[Merged Customer ID]],Table3__3_16[Customer ID],Table3__3_16[BMI])</f>
        <v>29.37</v>
      </c>
      <c r="D1287" s="23">
        <f>_xlfn.XLOOKUP(Table7[[#This Row],[Merged Customer ID]],Table3__3_16[Customer ID],Table3__3_16[HBA1C])</f>
        <v>8.01</v>
      </c>
      <c r="E1287" s="22" t="str">
        <f>_xlfn.XLOOKUP(Table7[[#This Row],[Merged Customer ID]],Table3__3_16[Customer ID],Table3__3_16[Heart Issues])</f>
        <v>Yes</v>
      </c>
      <c r="F1287" s="23" t="str">
        <f>_xlfn.XLOOKUP(Table7[[#This Row],[Merged Customer ID]],Table3__3_16[Customer ID],Table3__3_16[Any Transplants])</f>
        <v>No</v>
      </c>
      <c r="G1287" s="23" t="str">
        <f>_xlfn.XLOOKUP(Table7[[#This Row],[Merged Customer ID]],Table3__3_16[Customer ID],Table3__3_16[Cancer history])</f>
        <v>No</v>
      </c>
      <c r="H1287" s="23">
        <f>_xlfn.XLOOKUP(Table7[[#This Row],[Merged Customer ID]],Table3__3_16[Customer ID],Table3__3_16[NumberOfMajorSurgeries])</f>
        <v>1</v>
      </c>
      <c r="I1287" s="23" t="str">
        <f>_xlfn.XLOOKUP(Table7[[#This Row],[Merged Customer ID]],Table3__3_16[Customer ID],Table3__3_16[smoker])</f>
        <v>No</v>
      </c>
      <c r="J1287" s="23" t="str">
        <f>_xlfn.XLOOKUP(Table7[[#This Row],[Merged Customer ID]],Table3__3_16[Customer ID],Table3__3_16[Weight Status])</f>
        <v>Overweight</v>
      </c>
      <c r="K1287" s="23" t="str">
        <f>_xlfn.XLOOKUP(Table7[[#This Row],[Merged Customer ID]],Table3__3_16[Customer ID],Table3__3_16[Sugar Status])</f>
        <v>Diabetes</v>
      </c>
      <c r="L1287" s="26">
        <f>_xlfn.XLOOKUP(Table7[[#This Row],[Merged Customer ID]],Table6_20[Merged Customer ID],Table6_20[Date of Birth])</f>
        <v>46368</v>
      </c>
      <c r="M1287" s="30">
        <f>_xlfn.XLOOKUP(Table7[[#This Row],[Merged Customer ID]],Table6_20[Merged Customer ID],Table6_20[charges],"0",0)</f>
        <v>8547.69</v>
      </c>
      <c r="N1287" s="30" t="str">
        <f>_xlfn.XLOOKUP(Table7[[#This Row],[Merged Customer ID]],Table6_20[Merged Customer ID],Table6_20[Hospital tier])</f>
        <v>tier - 2</v>
      </c>
      <c r="O1287" s="30" t="str">
        <f>_xlfn.XLOOKUP(Table7[[#This Row],[Merged Customer ID]],Table6_20[Merged Customer ID],Table6_20[City tier])</f>
        <v>tier - 1</v>
      </c>
      <c r="P1287" s="30" t="str">
        <f>_xlfn.XLOOKUP(Table7[[#This Row],[Merged Customer ID]],Table6_20[Merged Customer ID],Table6_20[State ID])</f>
        <v>R1013</v>
      </c>
      <c r="Q1287" s="36">
        <f>_xlfn.XLOOKUP(Table7[[#This Row],[Merged Customer ID]],Table6_20[Merged Customer ID],Table6_20[Age])</f>
        <v>3.5111111111111111</v>
      </c>
    </row>
    <row r="1288" spans="1:17" x14ac:dyDescent="0.35">
      <c r="A1288" s="22" t="s">
        <v>1084</v>
      </c>
      <c r="B1288" s="22" t="str">
        <f>_xlfn.XLOOKUP(Table7[[#This Row],[Merged Customer ID]],Table2_1[Merged Customer ID],Table2_1[First Name])</f>
        <v>Foster</v>
      </c>
      <c r="C1288" s="22">
        <f>_xlfn.XLOOKUP(Table7[[#This Row],[Merged Customer ID]],Table3__3_16[Customer ID],Table3__3_16[BMI])</f>
        <v>23.6</v>
      </c>
      <c r="D1288" s="22">
        <f>_xlfn.XLOOKUP(Table7[[#This Row],[Merged Customer ID]],Table3__3_16[Customer ID],Table3__3_16[HBA1C])</f>
        <v>7.4</v>
      </c>
      <c r="E1288" s="22" t="str">
        <f>_xlfn.XLOOKUP(Table7[[#This Row],[Merged Customer ID]],Table3__3_16[Customer ID],Table3__3_16[Heart Issues])</f>
        <v>Yes</v>
      </c>
      <c r="F1288" s="22" t="str">
        <f>_xlfn.XLOOKUP(Table7[[#This Row],[Merged Customer ID]],Table3__3_16[Customer ID],Table3__3_16[Any Transplants])</f>
        <v>No</v>
      </c>
      <c r="G1288" s="22" t="str">
        <f>_xlfn.XLOOKUP(Table7[[#This Row],[Merged Customer ID]],Table3__3_16[Customer ID],Table3__3_16[Cancer history])</f>
        <v>No</v>
      </c>
      <c r="H1288" s="22">
        <f>_xlfn.XLOOKUP(Table7[[#This Row],[Merged Customer ID]],Table3__3_16[Customer ID],Table3__3_16[NumberOfMajorSurgeries])</f>
        <v>1</v>
      </c>
      <c r="I1288" s="22" t="str">
        <f>_xlfn.XLOOKUP(Table7[[#This Row],[Merged Customer ID]],Table3__3_16[Customer ID],Table3__3_16[smoker])</f>
        <v>No</v>
      </c>
      <c r="J1288" s="22" t="str">
        <f>_xlfn.XLOOKUP(Table7[[#This Row],[Merged Customer ID]],Table3__3_16[Customer ID],Table3__3_16[Weight Status])</f>
        <v>Normal Weight</v>
      </c>
      <c r="K1288" s="22" t="str">
        <f>_xlfn.XLOOKUP(Table7[[#This Row],[Merged Customer ID]],Table3__3_16[Customer ID],Table3__3_16[Sugar Status])</f>
        <v>Diabetes</v>
      </c>
      <c r="L1288" s="25">
        <f>_xlfn.XLOOKUP(Table7[[#This Row],[Merged Customer ID]],Table6_20[Merged Customer ID],Table6_20[Date of Birth])</f>
        <v>27704</v>
      </c>
      <c r="M1288" s="29">
        <f>_xlfn.XLOOKUP(Table7[[#This Row],[Merged Customer ID]],Table6_20[Merged Customer ID],Table6_20[charges],"0",0)</f>
        <v>8539.67</v>
      </c>
      <c r="N1288" s="29" t="str">
        <f>_xlfn.XLOOKUP(Table7[[#This Row],[Merged Customer ID]],Table6_20[Merged Customer ID],Table6_20[Hospital tier])</f>
        <v>tier - 2</v>
      </c>
      <c r="O1288" s="29" t="str">
        <f>_xlfn.XLOOKUP(Table7[[#This Row],[Merged Customer ID]],Table6_20[Merged Customer ID],Table6_20[City tier])</f>
        <v>tier - 3</v>
      </c>
      <c r="P1288" s="29" t="str">
        <f>_xlfn.XLOOKUP(Table7[[#This Row],[Merged Customer ID]],Table6_20[Merged Customer ID],Table6_20[State ID])</f>
        <v>R1011</v>
      </c>
      <c r="Q1288" s="35">
        <f>_xlfn.XLOOKUP(Table7[[#This Row],[Merged Customer ID]],Table6_20[Merged Customer ID],Table6_20[Age])</f>
        <v>47.588888888888889</v>
      </c>
    </row>
    <row r="1289" spans="1:17" x14ac:dyDescent="0.35">
      <c r="A1289" s="23" t="s">
        <v>1083</v>
      </c>
      <c r="B1289" s="23" t="str">
        <f>_xlfn.XLOOKUP(Table7[[#This Row],[Merged Customer ID]],Table2_1[Merged Customer ID],Table2_1[First Name])</f>
        <v>Overpeck</v>
      </c>
      <c r="C1289" s="23">
        <f>_xlfn.XLOOKUP(Table7[[#This Row],[Merged Customer ID]],Table3__3_16[Customer ID],Table3__3_16[BMI])</f>
        <v>33.155000000000001</v>
      </c>
      <c r="D1289" s="23">
        <f>_xlfn.XLOOKUP(Table7[[#This Row],[Merged Customer ID]],Table3__3_16[Customer ID],Table3__3_16[HBA1C])</f>
        <v>8.3800000000000008</v>
      </c>
      <c r="E1289" s="22" t="str">
        <f>_xlfn.XLOOKUP(Table7[[#This Row],[Merged Customer ID]],Table3__3_16[Customer ID],Table3__3_16[Heart Issues])</f>
        <v>Yes</v>
      </c>
      <c r="F1289" s="23" t="str">
        <f>_xlfn.XLOOKUP(Table7[[#This Row],[Merged Customer ID]],Table3__3_16[Customer ID],Table3__3_16[Any Transplants])</f>
        <v>No</v>
      </c>
      <c r="G1289" s="23" t="str">
        <f>_xlfn.XLOOKUP(Table7[[#This Row],[Merged Customer ID]],Table3__3_16[Customer ID],Table3__3_16[Cancer history])</f>
        <v>No</v>
      </c>
      <c r="H1289" s="23">
        <f>_xlfn.XLOOKUP(Table7[[#This Row],[Merged Customer ID]],Table3__3_16[Customer ID],Table3__3_16[NumberOfMajorSurgeries])</f>
        <v>0</v>
      </c>
      <c r="I1289" s="23" t="str">
        <f>_xlfn.XLOOKUP(Table7[[#This Row],[Merged Customer ID]],Table3__3_16[Customer ID],Table3__3_16[smoker])</f>
        <v>No</v>
      </c>
      <c r="J1289" s="23" t="str">
        <f>_xlfn.XLOOKUP(Table7[[#This Row],[Merged Customer ID]],Table3__3_16[Customer ID],Table3__3_16[Weight Status])</f>
        <v>Obesity</v>
      </c>
      <c r="K1289" s="23" t="str">
        <f>_xlfn.XLOOKUP(Table7[[#This Row],[Merged Customer ID]],Table3__3_16[Customer ID],Table3__3_16[Sugar Status])</f>
        <v>Diabetes</v>
      </c>
      <c r="L1289" s="26">
        <f>_xlfn.XLOOKUP(Table7[[#This Row],[Merged Customer ID]],Table6_20[Merged Customer ID],Table6_20[Date of Birth])</f>
        <v>29947</v>
      </c>
      <c r="M1289" s="30">
        <f>_xlfn.XLOOKUP(Table7[[#This Row],[Merged Customer ID]],Table6_20[Merged Customer ID],Table6_20[charges],"0",0)</f>
        <v>8538.2900000000009</v>
      </c>
      <c r="N1289" s="30" t="str">
        <f>_xlfn.XLOOKUP(Table7[[#This Row],[Merged Customer ID]],Table6_20[Merged Customer ID],Table6_20[Hospital tier])</f>
        <v>tier - 2</v>
      </c>
      <c r="O1289" s="30" t="str">
        <f>_xlfn.XLOOKUP(Table7[[#This Row],[Merged Customer ID]],Table6_20[Merged Customer ID],Table6_20[City tier])</f>
        <v>tier - 3</v>
      </c>
      <c r="P1289" s="30" t="str">
        <f>_xlfn.XLOOKUP(Table7[[#This Row],[Merged Customer ID]],Table6_20[Merged Customer ID],Table6_20[State ID])</f>
        <v>R1024</v>
      </c>
      <c r="Q1289" s="36">
        <f>_xlfn.XLOOKUP(Table7[[#This Row],[Merged Customer ID]],Table6_20[Merged Customer ID],Table6_20[Age])</f>
        <v>41.447222222222223</v>
      </c>
    </row>
    <row r="1290" spans="1:17" x14ac:dyDescent="0.35">
      <c r="A1290" s="22" t="s">
        <v>1082</v>
      </c>
      <c r="B1290" s="22" t="str">
        <f>_xlfn.XLOOKUP(Table7[[#This Row],[Merged Customer ID]],Table2_1[Merged Customer ID],Table2_1[First Name])</f>
        <v>Levine</v>
      </c>
      <c r="C1290" s="22">
        <f>_xlfn.XLOOKUP(Table7[[#This Row],[Merged Customer ID]],Table3__3_16[Customer ID],Table3__3_16[BMI])</f>
        <v>24.32</v>
      </c>
      <c r="D1290" s="22">
        <f>_xlfn.XLOOKUP(Table7[[#This Row],[Merged Customer ID]],Table3__3_16[Customer ID],Table3__3_16[HBA1C])</f>
        <v>11.56</v>
      </c>
      <c r="E1290" s="22" t="str">
        <f>_xlfn.XLOOKUP(Table7[[#This Row],[Merged Customer ID]],Table3__3_16[Customer ID],Table3__3_16[Heart Issues])</f>
        <v>Yes</v>
      </c>
      <c r="F1290" s="22" t="str">
        <f>_xlfn.XLOOKUP(Table7[[#This Row],[Merged Customer ID]],Table3__3_16[Customer ID],Table3__3_16[Any Transplants])</f>
        <v>No</v>
      </c>
      <c r="G1290" s="22" t="str">
        <f>_xlfn.XLOOKUP(Table7[[#This Row],[Merged Customer ID]],Table3__3_16[Customer ID],Table3__3_16[Cancer history])</f>
        <v>No</v>
      </c>
      <c r="H1290" s="22">
        <f>_xlfn.XLOOKUP(Table7[[#This Row],[Merged Customer ID]],Table3__3_16[Customer ID],Table3__3_16[NumberOfMajorSurgeries])</f>
        <v>1</v>
      </c>
      <c r="I1290" s="22" t="str">
        <f>_xlfn.XLOOKUP(Table7[[#This Row],[Merged Customer ID]],Table3__3_16[Customer ID],Table3__3_16[smoker])</f>
        <v>No</v>
      </c>
      <c r="J1290" s="22" t="str">
        <f>_xlfn.XLOOKUP(Table7[[#This Row],[Merged Customer ID]],Table3__3_16[Customer ID],Table3__3_16[Weight Status])</f>
        <v>Normal Weight</v>
      </c>
      <c r="K1290" s="22" t="str">
        <f>_xlfn.XLOOKUP(Table7[[#This Row],[Merged Customer ID]],Table3__3_16[Customer ID],Table3__3_16[Sugar Status])</f>
        <v>Diabetes</v>
      </c>
      <c r="L1290" s="25">
        <f>_xlfn.XLOOKUP(Table7[[#This Row],[Merged Customer ID]],Table6_20[Merged Customer ID],Table6_20[Date of Birth])</f>
        <v>46227</v>
      </c>
      <c r="M1290" s="29">
        <f>_xlfn.XLOOKUP(Table7[[#This Row],[Merged Customer ID]],Table6_20[Merged Customer ID],Table6_20[charges],"0",0)</f>
        <v>8534.67</v>
      </c>
      <c r="N1290" s="29" t="str">
        <f>_xlfn.XLOOKUP(Table7[[#This Row],[Merged Customer ID]],Table6_20[Merged Customer ID],Table6_20[Hospital tier])</f>
        <v>tier - 2</v>
      </c>
      <c r="O1290" s="29" t="str">
        <f>_xlfn.XLOOKUP(Table7[[#This Row],[Merged Customer ID]],Table6_20[Merged Customer ID],Table6_20[City tier])</f>
        <v>tier - 3</v>
      </c>
      <c r="P1290" s="29" t="str">
        <f>_xlfn.XLOOKUP(Table7[[#This Row],[Merged Customer ID]],Table6_20[Merged Customer ID],Table6_20[State ID])</f>
        <v>R1024</v>
      </c>
      <c r="Q1290" s="35">
        <f>_xlfn.XLOOKUP(Table7[[#This Row],[Merged Customer ID]],Table6_20[Merged Customer ID],Table6_20[Age])</f>
        <v>3.1277777777777778</v>
      </c>
    </row>
    <row r="1291" spans="1:17" x14ac:dyDescent="0.35">
      <c r="A1291" s="23" t="s">
        <v>1081</v>
      </c>
      <c r="B1291" s="23" t="str">
        <f>_xlfn.XLOOKUP(Table7[[#This Row],[Merged Customer ID]],Table2_1[Merged Customer ID],Table2_1[First Name])</f>
        <v>Jean</v>
      </c>
      <c r="C1291" s="23">
        <f>_xlfn.XLOOKUP(Table7[[#This Row],[Merged Customer ID]],Table3__3_16[Customer ID],Table3__3_16[BMI])</f>
        <v>36.299999999999997</v>
      </c>
      <c r="D1291" s="23">
        <f>_xlfn.XLOOKUP(Table7[[#This Row],[Merged Customer ID]],Table3__3_16[Customer ID],Table3__3_16[HBA1C])</f>
        <v>4.6100000000000003</v>
      </c>
      <c r="E1291" s="22" t="str">
        <f>_xlfn.XLOOKUP(Table7[[#This Row],[Merged Customer ID]],Table3__3_16[Customer ID],Table3__3_16[Heart Issues])</f>
        <v>No</v>
      </c>
      <c r="F1291" s="23" t="str">
        <f>_xlfn.XLOOKUP(Table7[[#This Row],[Merged Customer ID]],Table3__3_16[Customer ID],Table3__3_16[Any Transplants])</f>
        <v>No</v>
      </c>
      <c r="G1291" s="23" t="str">
        <f>_xlfn.XLOOKUP(Table7[[#This Row],[Merged Customer ID]],Table3__3_16[Customer ID],Table3__3_16[Cancer history])</f>
        <v>No</v>
      </c>
      <c r="H1291" s="23">
        <f>_xlfn.XLOOKUP(Table7[[#This Row],[Merged Customer ID]],Table3__3_16[Customer ID],Table3__3_16[NumberOfMajorSurgeries])</f>
        <v>0</v>
      </c>
      <c r="I1291" s="23" t="str">
        <f>_xlfn.XLOOKUP(Table7[[#This Row],[Merged Customer ID]],Table3__3_16[Customer ID],Table3__3_16[smoker])</f>
        <v>No</v>
      </c>
      <c r="J1291" s="23" t="str">
        <f>_xlfn.XLOOKUP(Table7[[#This Row],[Merged Customer ID]],Table3__3_16[Customer ID],Table3__3_16[Weight Status])</f>
        <v>Obesity</v>
      </c>
      <c r="K1291" s="23" t="str">
        <f>_xlfn.XLOOKUP(Table7[[#This Row],[Merged Customer ID]],Table3__3_16[Customer ID],Table3__3_16[Sugar Status])</f>
        <v>Normal</v>
      </c>
      <c r="L1291" s="26">
        <f>_xlfn.XLOOKUP(Table7[[#This Row],[Merged Customer ID]],Table6_20[Merged Customer ID],Table6_20[Date of Birth])</f>
        <v>28332</v>
      </c>
      <c r="M1291" s="30">
        <f>_xlfn.XLOOKUP(Table7[[#This Row],[Merged Customer ID]],Table6_20[Merged Customer ID],Table6_20[charges],"0",0)</f>
        <v>8527.5300000000007</v>
      </c>
      <c r="N1291" s="30" t="str">
        <f>_xlfn.XLOOKUP(Table7[[#This Row],[Merged Customer ID]],Table6_20[Merged Customer ID],Table6_20[Hospital tier])</f>
        <v>tier - 2</v>
      </c>
      <c r="O1291" s="30" t="str">
        <f>_xlfn.XLOOKUP(Table7[[#This Row],[Merged Customer ID]],Table6_20[Merged Customer ID],Table6_20[City tier])</f>
        <v>tier - 2</v>
      </c>
      <c r="P1291" s="30" t="str">
        <f>_xlfn.XLOOKUP(Table7[[#This Row],[Merged Customer ID]],Table6_20[Merged Customer ID],Table6_20[State ID])</f>
        <v>R1013</v>
      </c>
      <c r="Q1291" s="36">
        <f>_xlfn.XLOOKUP(Table7[[#This Row],[Merged Customer ID]],Table6_20[Merged Customer ID],Table6_20[Age])</f>
        <v>45.866666666666667</v>
      </c>
    </row>
    <row r="1292" spans="1:17" x14ac:dyDescent="0.35">
      <c r="A1292" s="22" t="s">
        <v>1080</v>
      </c>
      <c r="B1292" s="22" t="str">
        <f>_xlfn.XLOOKUP(Table7[[#This Row],[Merged Customer ID]],Table2_1[Merged Customer ID],Table2_1[First Name])</f>
        <v>Wild</v>
      </c>
      <c r="C1292" s="22">
        <f>_xlfn.XLOOKUP(Table7[[#This Row],[Merged Customer ID]],Table3__3_16[Customer ID],Table3__3_16[BMI])</f>
        <v>34.4</v>
      </c>
      <c r="D1292" s="22">
        <f>_xlfn.XLOOKUP(Table7[[#This Row],[Merged Customer ID]],Table3__3_16[Customer ID],Table3__3_16[HBA1C])</f>
        <v>4.95</v>
      </c>
      <c r="E1292" s="22" t="str">
        <f>_xlfn.XLOOKUP(Table7[[#This Row],[Merged Customer ID]],Table3__3_16[Customer ID],Table3__3_16[Heart Issues])</f>
        <v>No</v>
      </c>
      <c r="F1292" s="22" t="str">
        <f>_xlfn.XLOOKUP(Table7[[#This Row],[Merged Customer ID]],Table3__3_16[Customer ID],Table3__3_16[Any Transplants])</f>
        <v>No</v>
      </c>
      <c r="G1292" s="22" t="str">
        <f>_xlfn.XLOOKUP(Table7[[#This Row],[Merged Customer ID]],Table3__3_16[Customer ID],Table3__3_16[Cancer history])</f>
        <v>Yes</v>
      </c>
      <c r="H1292" s="22">
        <f>_xlfn.XLOOKUP(Table7[[#This Row],[Merged Customer ID]],Table3__3_16[Customer ID],Table3__3_16[NumberOfMajorSurgeries])</f>
        <v>1</v>
      </c>
      <c r="I1292" s="22" t="str">
        <f>_xlfn.XLOOKUP(Table7[[#This Row],[Merged Customer ID]],Table3__3_16[Customer ID],Table3__3_16[smoker])</f>
        <v>No</v>
      </c>
      <c r="J1292" s="22" t="str">
        <f>_xlfn.XLOOKUP(Table7[[#This Row],[Merged Customer ID]],Table3__3_16[Customer ID],Table3__3_16[Weight Status])</f>
        <v>Obesity</v>
      </c>
      <c r="K1292" s="22" t="str">
        <f>_xlfn.XLOOKUP(Table7[[#This Row],[Merged Customer ID]],Table3__3_16[Customer ID],Table3__3_16[Sugar Status])</f>
        <v>Normal</v>
      </c>
      <c r="L1292" s="25">
        <f>_xlfn.XLOOKUP(Table7[[#This Row],[Merged Customer ID]],Table6_20[Merged Customer ID],Table6_20[Date of Birth])</f>
        <v>29080</v>
      </c>
      <c r="M1292" s="29">
        <f>_xlfn.XLOOKUP(Table7[[#This Row],[Merged Customer ID]],Table6_20[Merged Customer ID],Table6_20[charges],"0",0)</f>
        <v>8522</v>
      </c>
      <c r="N1292" s="29" t="str">
        <f>_xlfn.XLOOKUP(Table7[[#This Row],[Merged Customer ID]],Table6_20[Merged Customer ID],Table6_20[Hospital tier])</f>
        <v>tier - 2</v>
      </c>
      <c r="O1292" s="29" t="str">
        <f>_xlfn.XLOOKUP(Table7[[#This Row],[Merged Customer ID]],Table6_20[Merged Customer ID],Table6_20[City tier])</f>
        <v>tier - 2</v>
      </c>
      <c r="P1292" s="29" t="str">
        <f>_xlfn.XLOOKUP(Table7[[#This Row],[Merged Customer ID]],Table6_20[Merged Customer ID],Table6_20[State ID])</f>
        <v>R1011</v>
      </c>
      <c r="Q1292" s="35">
        <f>_xlfn.XLOOKUP(Table7[[#This Row],[Merged Customer ID]],Table6_20[Merged Customer ID],Table6_20[Age])</f>
        <v>43.819444444444443</v>
      </c>
    </row>
    <row r="1293" spans="1:17" x14ac:dyDescent="0.35">
      <c r="A1293" s="23" t="s">
        <v>1079</v>
      </c>
      <c r="B1293" s="23" t="str">
        <f>_xlfn.XLOOKUP(Table7[[#This Row],[Merged Customer ID]],Table2_1[Merged Customer ID],Table2_1[First Name])</f>
        <v>Tabor</v>
      </c>
      <c r="C1293" s="23">
        <f>_xlfn.XLOOKUP(Table7[[#This Row],[Merged Customer ID]],Table3__3_16[Customer ID],Table3__3_16[BMI])</f>
        <v>30.9</v>
      </c>
      <c r="D1293" s="23">
        <f>_xlfn.XLOOKUP(Table7[[#This Row],[Merged Customer ID]],Table3__3_16[Customer ID],Table3__3_16[HBA1C])</f>
        <v>5.04</v>
      </c>
      <c r="E1293" s="22" t="str">
        <f>_xlfn.XLOOKUP(Table7[[#This Row],[Merged Customer ID]],Table3__3_16[Customer ID],Table3__3_16[Heart Issues])</f>
        <v>No</v>
      </c>
      <c r="F1293" s="23" t="str">
        <f>_xlfn.XLOOKUP(Table7[[#This Row],[Merged Customer ID]],Table3__3_16[Customer ID],Table3__3_16[Any Transplants])</f>
        <v>No</v>
      </c>
      <c r="G1293" s="23" t="str">
        <f>_xlfn.XLOOKUP(Table7[[#This Row],[Merged Customer ID]],Table3__3_16[Customer ID],Table3__3_16[Cancer history])</f>
        <v>No</v>
      </c>
      <c r="H1293" s="23">
        <f>_xlfn.XLOOKUP(Table7[[#This Row],[Merged Customer ID]],Table3__3_16[Customer ID],Table3__3_16[NumberOfMajorSurgeries])</f>
        <v>0</v>
      </c>
      <c r="I1293" s="23" t="str">
        <f>_xlfn.XLOOKUP(Table7[[#This Row],[Merged Customer ID]],Table3__3_16[Customer ID],Table3__3_16[smoker])</f>
        <v>No</v>
      </c>
      <c r="J1293" s="23" t="str">
        <f>_xlfn.XLOOKUP(Table7[[#This Row],[Merged Customer ID]],Table3__3_16[Customer ID],Table3__3_16[Weight Status])</f>
        <v>Obesity</v>
      </c>
      <c r="K1293" s="23" t="str">
        <f>_xlfn.XLOOKUP(Table7[[#This Row],[Merged Customer ID]],Table3__3_16[Customer ID],Table3__3_16[Sugar Status])</f>
        <v>Normal</v>
      </c>
      <c r="L1293" s="26">
        <f>_xlfn.XLOOKUP(Table7[[#This Row],[Merged Customer ID]],Table6_20[Merged Customer ID],Table6_20[Date of Birth])</f>
        <v>28488</v>
      </c>
      <c r="M1293" s="30">
        <f>_xlfn.XLOOKUP(Table7[[#This Row],[Merged Customer ID]],Table6_20[Merged Customer ID],Table6_20[charges],"0",0)</f>
        <v>8520.0300000000007</v>
      </c>
      <c r="N1293" s="30" t="str">
        <f>_xlfn.XLOOKUP(Table7[[#This Row],[Merged Customer ID]],Table6_20[Merged Customer ID],Table6_20[Hospital tier])</f>
        <v>tier - 2</v>
      </c>
      <c r="O1293" s="30" t="str">
        <f>_xlfn.XLOOKUP(Table7[[#This Row],[Merged Customer ID]],Table6_20[Merged Customer ID],Table6_20[City tier])</f>
        <v>tier - 3</v>
      </c>
      <c r="P1293" s="30" t="str">
        <f>_xlfn.XLOOKUP(Table7[[#This Row],[Merged Customer ID]],Table6_20[Merged Customer ID],Table6_20[State ID])</f>
        <v>R1011</v>
      </c>
      <c r="Q1293" s="36">
        <f>_xlfn.XLOOKUP(Table7[[#This Row],[Merged Customer ID]],Table6_20[Merged Customer ID],Table6_20[Age])</f>
        <v>45.44166666666667</v>
      </c>
    </row>
    <row r="1294" spans="1:17" x14ac:dyDescent="0.35">
      <c r="A1294" s="22" t="s">
        <v>1078</v>
      </c>
      <c r="B1294" s="22" t="str">
        <f>_xlfn.XLOOKUP(Table7[[#This Row],[Merged Customer ID]],Table2_1[Merged Customer ID],Table2_1[First Name])</f>
        <v>Steffen</v>
      </c>
      <c r="C1294" s="22">
        <f>_xlfn.XLOOKUP(Table7[[#This Row],[Merged Customer ID]],Table3__3_16[Customer ID],Table3__3_16[BMI])</f>
        <v>28.6</v>
      </c>
      <c r="D1294" s="22">
        <f>_xlfn.XLOOKUP(Table7[[#This Row],[Merged Customer ID]],Table3__3_16[Customer ID],Table3__3_16[HBA1C])</f>
        <v>5.42</v>
      </c>
      <c r="E1294" s="22" t="str">
        <f>_xlfn.XLOOKUP(Table7[[#This Row],[Merged Customer ID]],Table3__3_16[Customer ID],Table3__3_16[Heart Issues])</f>
        <v>No</v>
      </c>
      <c r="F1294" s="22" t="str">
        <f>_xlfn.XLOOKUP(Table7[[#This Row],[Merged Customer ID]],Table3__3_16[Customer ID],Table3__3_16[Any Transplants])</f>
        <v>No</v>
      </c>
      <c r="G1294" s="22" t="str">
        <f>_xlfn.XLOOKUP(Table7[[#This Row],[Merged Customer ID]],Table3__3_16[Customer ID],Table3__3_16[Cancer history])</f>
        <v>No</v>
      </c>
      <c r="H1294" s="22">
        <f>_xlfn.XLOOKUP(Table7[[#This Row],[Merged Customer ID]],Table3__3_16[Customer ID],Table3__3_16[NumberOfMajorSurgeries])</f>
        <v>0</v>
      </c>
      <c r="I1294" s="22" t="str">
        <f>_xlfn.XLOOKUP(Table7[[#This Row],[Merged Customer ID]],Table3__3_16[Customer ID],Table3__3_16[smoker])</f>
        <v>No</v>
      </c>
      <c r="J1294" s="22" t="str">
        <f>_xlfn.XLOOKUP(Table7[[#This Row],[Merged Customer ID]],Table3__3_16[Customer ID],Table3__3_16[Weight Status])</f>
        <v>Overweight</v>
      </c>
      <c r="K1294" s="22" t="str">
        <f>_xlfn.XLOOKUP(Table7[[#This Row],[Merged Customer ID]],Table3__3_16[Customer ID],Table3__3_16[Sugar Status])</f>
        <v>Normal</v>
      </c>
      <c r="L1294" s="25">
        <f>_xlfn.XLOOKUP(Table7[[#This Row],[Merged Customer ID]],Table6_20[Merged Customer ID],Table6_20[Date of Birth])</f>
        <v>28297</v>
      </c>
      <c r="M1294" s="29">
        <f>_xlfn.XLOOKUP(Table7[[#This Row],[Merged Customer ID]],Table6_20[Merged Customer ID],Table6_20[charges],"0",0)</f>
        <v>8516.83</v>
      </c>
      <c r="N1294" s="29" t="str">
        <f>_xlfn.XLOOKUP(Table7[[#This Row],[Merged Customer ID]],Table6_20[Merged Customer ID],Table6_20[Hospital tier])</f>
        <v>tier - 2</v>
      </c>
      <c r="O1294" s="29" t="str">
        <f>_xlfn.XLOOKUP(Table7[[#This Row],[Merged Customer ID]],Table6_20[Merged Customer ID],Table6_20[City tier])</f>
        <v>tier - 1</v>
      </c>
      <c r="P1294" s="29" t="str">
        <f>_xlfn.XLOOKUP(Table7[[#This Row],[Merged Customer ID]],Table6_20[Merged Customer ID],Table6_20[State ID])</f>
        <v>R1013</v>
      </c>
      <c r="Q1294" s="35">
        <f>_xlfn.XLOOKUP(Table7[[#This Row],[Merged Customer ID]],Table6_20[Merged Customer ID],Table6_20[Age])</f>
        <v>45.963888888888889</v>
      </c>
    </row>
    <row r="1295" spans="1:17" x14ac:dyDescent="0.35">
      <c r="A1295" s="23" t="s">
        <v>1077</v>
      </c>
      <c r="B1295" s="23" t="str">
        <f>_xlfn.XLOOKUP(Table7[[#This Row],[Merged Customer ID]],Table2_1[Merged Customer ID],Table2_1[First Name])</f>
        <v>Tadich</v>
      </c>
      <c r="C1295" s="23">
        <f>_xlfn.XLOOKUP(Table7[[#This Row],[Merged Customer ID]],Table3__3_16[Customer ID],Table3__3_16[BMI])</f>
        <v>27.83</v>
      </c>
      <c r="D1295" s="23">
        <f>_xlfn.XLOOKUP(Table7[[#This Row],[Merged Customer ID]],Table3__3_16[Customer ID],Table3__3_16[HBA1C])</f>
        <v>5.39</v>
      </c>
      <c r="E1295" s="22" t="str">
        <f>_xlfn.XLOOKUP(Table7[[#This Row],[Merged Customer ID]],Table3__3_16[Customer ID],Table3__3_16[Heart Issues])</f>
        <v>No</v>
      </c>
      <c r="F1295" s="23" t="str">
        <f>_xlfn.XLOOKUP(Table7[[#This Row],[Merged Customer ID]],Table3__3_16[Customer ID],Table3__3_16[Any Transplants])</f>
        <v>No</v>
      </c>
      <c r="G1295" s="23" t="str">
        <f>_xlfn.XLOOKUP(Table7[[#This Row],[Merged Customer ID]],Table3__3_16[Customer ID],Table3__3_16[Cancer history])</f>
        <v>No</v>
      </c>
      <c r="H1295" s="23">
        <f>_xlfn.XLOOKUP(Table7[[#This Row],[Merged Customer ID]],Table3__3_16[Customer ID],Table3__3_16[NumberOfMajorSurgeries])</f>
        <v>0</v>
      </c>
      <c r="I1295" s="23" t="str">
        <f>_xlfn.XLOOKUP(Table7[[#This Row],[Merged Customer ID]],Table3__3_16[Customer ID],Table3__3_16[smoker])</f>
        <v>No</v>
      </c>
      <c r="J1295" s="23" t="str">
        <f>_xlfn.XLOOKUP(Table7[[#This Row],[Merged Customer ID]],Table3__3_16[Customer ID],Table3__3_16[Weight Status])</f>
        <v>Overweight</v>
      </c>
      <c r="K1295" s="23" t="str">
        <f>_xlfn.XLOOKUP(Table7[[#This Row],[Merged Customer ID]],Table3__3_16[Customer ID],Table3__3_16[Sugar Status])</f>
        <v>Normal</v>
      </c>
      <c r="L1295" s="26">
        <f>_xlfn.XLOOKUP(Table7[[#This Row],[Merged Customer ID]],Table6_20[Merged Customer ID],Table6_20[Date of Birth])</f>
        <v>28485</v>
      </c>
      <c r="M1295" s="30">
        <f>_xlfn.XLOOKUP(Table7[[#This Row],[Merged Customer ID]],Table6_20[Merged Customer ID],Table6_20[charges],"0",0)</f>
        <v>8515.76</v>
      </c>
      <c r="N1295" s="30" t="str">
        <f>_xlfn.XLOOKUP(Table7[[#This Row],[Merged Customer ID]],Table6_20[Merged Customer ID],Table6_20[Hospital tier])</f>
        <v>tier - 2</v>
      </c>
      <c r="O1295" s="30" t="str">
        <f>_xlfn.XLOOKUP(Table7[[#This Row],[Merged Customer ID]],Table6_20[Merged Customer ID],Table6_20[City tier])</f>
        <v>tier - 2</v>
      </c>
      <c r="P1295" s="30" t="str">
        <f>_xlfn.XLOOKUP(Table7[[#This Row],[Merged Customer ID]],Table6_20[Merged Customer ID],Table6_20[State ID])</f>
        <v>R1013</v>
      </c>
      <c r="Q1295" s="36">
        <f>_xlfn.XLOOKUP(Table7[[#This Row],[Merged Customer ID]],Table6_20[Merged Customer ID],Table6_20[Age])</f>
        <v>45.45</v>
      </c>
    </row>
    <row r="1296" spans="1:17" x14ac:dyDescent="0.35">
      <c r="A1296" s="22" t="s">
        <v>1076</v>
      </c>
      <c r="B1296" s="22" t="str">
        <f>_xlfn.XLOOKUP(Table7[[#This Row],[Merged Customer ID]],Table2_1[Merged Customer ID],Table2_1[First Name])</f>
        <v>Christenson</v>
      </c>
      <c r="C1296" s="22">
        <f>_xlfn.XLOOKUP(Table7[[#This Row],[Merged Customer ID]],Table3__3_16[Customer ID],Table3__3_16[BMI])</f>
        <v>39.64</v>
      </c>
      <c r="D1296" s="22">
        <f>_xlfn.XLOOKUP(Table7[[#This Row],[Merged Customer ID]],Table3__3_16[Customer ID],Table3__3_16[HBA1C])</f>
        <v>6</v>
      </c>
      <c r="E1296" s="22" t="str">
        <f>_xlfn.XLOOKUP(Table7[[#This Row],[Merged Customer ID]],Table3__3_16[Customer ID],Table3__3_16[Heart Issues])</f>
        <v>No</v>
      </c>
      <c r="F1296" s="22" t="str">
        <f>_xlfn.XLOOKUP(Table7[[#This Row],[Merged Customer ID]],Table3__3_16[Customer ID],Table3__3_16[Any Transplants])</f>
        <v>No</v>
      </c>
      <c r="G1296" s="22" t="str">
        <f>_xlfn.XLOOKUP(Table7[[#This Row],[Merged Customer ID]],Table3__3_16[Customer ID],Table3__3_16[Cancer history])</f>
        <v>Yes</v>
      </c>
      <c r="H1296" s="22">
        <f>_xlfn.XLOOKUP(Table7[[#This Row],[Merged Customer ID]],Table3__3_16[Customer ID],Table3__3_16[NumberOfMajorSurgeries])</f>
        <v>1</v>
      </c>
      <c r="I1296" s="22" t="str">
        <f>_xlfn.XLOOKUP(Table7[[#This Row],[Merged Customer ID]],Table3__3_16[Customer ID],Table3__3_16[smoker])</f>
        <v>No</v>
      </c>
      <c r="J1296" s="22" t="str">
        <f>_xlfn.XLOOKUP(Table7[[#This Row],[Merged Customer ID]],Table3__3_16[Customer ID],Table3__3_16[Weight Status])</f>
        <v>Obesity</v>
      </c>
      <c r="K1296" s="22" t="str">
        <f>_xlfn.XLOOKUP(Table7[[#This Row],[Merged Customer ID]],Table3__3_16[Customer ID],Table3__3_16[Sugar Status])</f>
        <v>Prediabetes</v>
      </c>
      <c r="L1296" s="25">
        <f>_xlfn.XLOOKUP(Table7[[#This Row],[Merged Customer ID]],Table6_20[Merged Customer ID],Table6_20[Date of Birth])</f>
        <v>34283</v>
      </c>
      <c r="M1296" s="29">
        <f>_xlfn.XLOOKUP(Table7[[#This Row],[Merged Customer ID]],Table6_20[Merged Customer ID],Table6_20[charges],"0",0)</f>
        <v>8471.65</v>
      </c>
      <c r="N1296" s="29" t="str">
        <f>_xlfn.XLOOKUP(Table7[[#This Row],[Merged Customer ID]],Table6_20[Merged Customer ID],Table6_20[Hospital tier])</f>
        <v>tier - 2</v>
      </c>
      <c r="O1296" s="29" t="str">
        <f>_xlfn.XLOOKUP(Table7[[#This Row],[Merged Customer ID]],Table6_20[Merged Customer ID],Table6_20[City tier])</f>
        <v>tier - 1</v>
      </c>
      <c r="P1296" s="29" t="str">
        <f>_xlfn.XLOOKUP(Table7[[#This Row],[Merged Customer ID]],Table6_20[Merged Customer ID],Table6_20[State ID])</f>
        <v>R1012</v>
      </c>
      <c r="Q1296" s="35">
        <f>_xlfn.XLOOKUP(Table7[[#This Row],[Merged Customer ID]],Table6_20[Merged Customer ID],Table6_20[Age])</f>
        <v>29.577777777777779</v>
      </c>
    </row>
    <row r="1297" spans="1:17" x14ac:dyDescent="0.35">
      <c r="A1297" s="23" t="s">
        <v>1075</v>
      </c>
      <c r="B1297" s="23" t="str">
        <f>_xlfn.XLOOKUP(Table7[[#This Row],[Merged Customer ID]],Table2_1[Merged Customer ID],Table2_1[First Name])</f>
        <v>Shell</v>
      </c>
      <c r="C1297" s="23">
        <f>_xlfn.XLOOKUP(Table7[[#This Row],[Merged Customer ID]],Table3__3_16[Customer ID],Table3__3_16[BMI])</f>
        <v>38.479999999999997</v>
      </c>
      <c r="D1297" s="23">
        <f>_xlfn.XLOOKUP(Table7[[#This Row],[Merged Customer ID]],Table3__3_16[Customer ID],Table3__3_16[HBA1C])</f>
        <v>6.02</v>
      </c>
      <c r="E1297" s="22" t="str">
        <f>_xlfn.XLOOKUP(Table7[[#This Row],[Merged Customer ID]],Table3__3_16[Customer ID],Table3__3_16[Heart Issues])</f>
        <v>No</v>
      </c>
      <c r="F1297" s="23" t="str">
        <f>_xlfn.XLOOKUP(Table7[[#This Row],[Merged Customer ID]],Table3__3_16[Customer ID],Table3__3_16[Any Transplants])</f>
        <v>No</v>
      </c>
      <c r="G1297" s="23" t="str">
        <f>_xlfn.XLOOKUP(Table7[[#This Row],[Merged Customer ID]],Table3__3_16[Customer ID],Table3__3_16[Cancer history])</f>
        <v>No</v>
      </c>
      <c r="H1297" s="23">
        <f>_xlfn.XLOOKUP(Table7[[#This Row],[Merged Customer ID]],Table3__3_16[Customer ID],Table3__3_16[NumberOfMajorSurgeries])</f>
        <v>1</v>
      </c>
      <c r="I1297" s="23" t="str">
        <f>_xlfn.XLOOKUP(Table7[[#This Row],[Merged Customer ID]],Table3__3_16[Customer ID],Table3__3_16[smoker])</f>
        <v>No</v>
      </c>
      <c r="J1297" s="23" t="str">
        <f>_xlfn.XLOOKUP(Table7[[#This Row],[Merged Customer ID]],Table3__3_16[Customer ID],Table3__3_16[Weight Status])</f>
        <v>Obesity</v>
      </c>
      <c r="K1297" s="23" t="str">
        <f>_xlfn.XLOOKUP(Table7[[#This Row],[Merged Customer ID]],Table3__3_16[Customer ID],Table3__3_16[Sugar Status])</f>
        <v>Prediabetes</v>
      </c>
      <c r="L1297" s="26">
        <f>_xlfn.XLOOKUP(Table7[[#This Row],[Merged Customer ID]],Table6_20[Merged Customer ID],Table6_20[Date of Birth])</f>
        <v>33856</v>
      </c>
      <c r="M1297" s="30">
        <f>_xlfn.XLOOKUP(Table7[[#This Row],[Merged Customer ID]],Table6_20[Merged Customer ID],Table6_20[charges],"0",0)</f>
        <v>8466.35</v>
      </c>
      <c r="N1297" s="30" t="str">
        <f>_xlfn.XLOOKUP(Table7[[#This Row],[Merged Customer ID]],Table6_20[Merged Customer ID],Table6_20[Hospital tier])</f>
        <v>tier - 2</v>
      </c>
      <c r="O1297" s="30" t="str">
        <f>_xlfn.XLOOKUP(Table7[[#This Row],[Merged Customer ID]],Table6_20[Merged Customer ID],Table6_20[City tier])</f>
        <v>tier - 2</v>
      </c>
      <c r="P1297" s="30" t="str">
        <f>_xlfn.XLOOKUP(Table7[[#This Row],[Merged Customer ID]],Table6_20[Merged Customer ID],Table6_20[State ID])</f>
        <v>R1012</v>
      </c>
      <c r="Q1297" s="36">
        <f>_xlfn.XLOOKUP(Table7[[#This Row],[Merged Customer ID]],Table6_20[Merged Customer ID],Table6_20[Age])</f>
        <v>30.747222222222224</v>
      </c>
    </row>
    <row r="1298" spans="1:17" x14ac:dyDescent="0.35">
      <c r="A1298" s="22" t="s">
        <v>1074</v>
      </c>
      <c r="B1298" s="22" t="str">
        <f>_xlfn.XLOOKUP(Table7[[#This Row],[Merged Customer ID]],Table2_1[Merged Customer ID],Table2_1[First Name])</f>
        <v>Rao</v>
      </c>
      <c r="C1298" s="22">
        <f>_xlfn.XLOOKUP(Table7[[#This Row],[Merged Customer ID]],Table3__3_16[Customer ID],Table3__3_16[BMI])</f>
        <v>36.200000000000003</v>
      </c>
      <c r="D1298" s="22">
        <f>_xlfn.XLOOKUP(Table7[[#This Row],[Merged Customer ID]],Table3__3_16[Customer ID],Table3__3_16[HBA1C])</f>
        <v>4.62</v>
      </c>
      <c r="E1298" s="22" t="str">
        <f>_xlfn.XLOOKUP(Table7[[#This Row],[Merged Customer ID]],Table3__3_16[Customer ID],Table3__3_16[Heart Issues])</f>
        <v>No</v>
      </c>
      <c r="F1298" s="22" t="str">
        <f>_xlfn.XLOOKUP(Table7[[#This Row],[Merged Customer ID]],Table3__3_16[Customer ID],Table3__3_16[Any Transplants])</f>
        <v>No</v>
      </c>
      <c r="G1298" s="22" t="str">
        <f>_xlfn.XLOOKUP(Table7[[#This Row],[Merged Customer ID]],Table3__3_16[Customer ID],Table3__3_16[Cancer history])</f>
        <v>No</v>
      </c>
      <c r="H1298" s="22">
        <f>_xlfn.XLOOKUP(Table7[[#This Row],[Merged Customer ID]],Table3__3_16[Customer ID],Table3__3_16[NumberOfMajorSurgeries])</f>
        <v>2</v>
      </c>
      <c r="I1298" s="22" t="str">
        <f>_xlfn.XLOOKUP(Table7[[#This Row],[Merged Customer ID]],Table3__3_16[Customer ID],Table3__3_16[smoker])</f>
        <v>No</v>
      </c>
      <c r="J1298" s="22" t="str">
        <f>_xlfn.XLOOKUP(Table7[[#This Row],[Merged Customer ID]],Table3__3_16[Customer ID],Table3__3_16[Weight Status])</f>
        <v>Obesity</v>
      </c>
      <c r="K1298" s="22" t="str">
        <f>_xlfn.XLOOKUP(Table7[[#This Row],[Merged Customer ID]],Table3__3_16[Customer ID],Table3__3_16[Sugar Status])</f>
        <v>Normal</v>
      </c>
      <c r="L1298" s="25">
        <f>_xlfn.XLOOKUP(Table7[[#This Row],[Merged Customer ID]],Table6_20[Merged Customer ID],Table6_20[Date of Birth])</f>
        <v>26659</v>
      </c>
      <c r="M1298" s="29">
        <f>_xlfn.XLOOKUP(Table7[[#This Row],[Merged Customer ID]],Table6_20[Merged Customer ID],Table6_20[charges],"0",0)</f>
        <v>8457.82</v>
      </c>
      <c r="N1298" s="29" t="str">
        <f>_xlfn.XLOOKUP(Table7[[#This Row],[Merged Customer ID]],Table6_20[Merged Customer ID],Table6_20[Hospital tier])</f>
        <v>tier - 2</v>
      </c>
      <c r="O1298" s="29" t="str">
        <f>_xlfn.XLOOKUP(Table7[[#This Row],[Merged Customer ID]],Table6_20[Merged Customer ID],Table6_20[City tier])</f>
        <v>tier - 3</v>
      </c>
      <c r="P1298" s="29" t="str">
        <f>_xlfn.XLOOKUP(Table7[[#This Row],[Merged Customer ID]],Table6_20[Merged Customer ID],Table6_20[State ID])</f>
        <v>R1011</v>
      </c>
      <c r="Q1298" s="35">
        <f>_xlfn.XLOOKUP(Table7[[#This Row],[Merged Customer ID]],Table6_20[Merged Customer ID],Table6_20[Age])</f>
        <v>50.45</v>
      </c>
    </row>
    <row r="1299" spans="1:17" x14ac:dyDescent="0.35">
      <c r="A1299" s="23" t="s">
        <v>1073</v>
      </c>
      <c r="B1299" s="23" t="str">
        <f>_xlfn.XLOOKUP(Table7[[#This Row],[Merged Customer ID]],Table2_1[Merged Customer ID],Table2_1[First Name])</f>
        <v>Myers</v>
      </c>
      <c r="C1299" s="23">
        <f>_xlfn.XLOOKUP(Table7[[#This Row],[Merged Customer ID]],Table3__3_16[Customer ID],Table3__3_16[BMI])</f>
        <v>27.13</v>
      </c>
      <c r="D1299" s="23">
        <f>_xlfn.XLOOKUP(Table7[[#This Row],[Merged Customer ID]],Table3__3_16[Customer ID],Table3__3_16[HBA1C])</f>
        <v>5.59</v>
      </c>
      <c r="E1299" s="22" t="str">
        <f>_xlfn.XLOOKUP(Table7[[#This Row],[Merged Customer ID]],Table3__3_16[Customer ID],Table3__3_16[Heart Issues])</f>
        <v>No</v>
      </c>
      <c r="F1299" s="23" t="str">
        <f>_xlfn.XLOOKUP(Table7[[#This Row],[Merged Customer ID]],Table3__3_16[Customer ID],Table3__3_16[Any Transplants])</f>
        <v>No</v>
      </c>
      <c r="G1299" s="23" t="str">
        <f>_xlfn.XLOOKUP(Table7[[#This Row],[Merged Customer ID]],Table3__3_16[Customer ID],Table3__3_16[Cancer history])</f>
        <v>No</v>
      </c>
      <c r="H1299" s="23">
        <f>_xlfn.XLOOKUP(Table7[[#This Row],[Merged Customer ID]],Table3__3_16[Customer ID],Table3__3_16[NumberOfMajorSurgeries])</f>
        <v>1</v>
      </c>
      <c r="I1299" s="23" t="str">
        <f>_xlfn.XLOOKUP(Table7[[#This Row],[Merged Customer ID]],Table3__3_16[Customer ID],Table3__3_16[smoker])</f>
        <v>No</v>
      </c>
      <c r="J1299" s="23" t="str">
        <f>_xlfn.XLOOKUP(Table7[[#This Row],[Merged Customer ID]],Table3__3_16[Customer ID],Table3__3_16[Weight Status])</f>
        <v>Overweight</v>
      </c>
      <c r="K1299" s="23" t="str">
        <f>_xlfn.XLOOKUP(Table7[[#This Row],[Merged Customer ID]],Table3__3_16[Customer ID],Table3__3_16[Sugar Status])</f>
        <v>Normal</v>
      </c>
      <c r="L1299" s="26">
        <f>_xlfn.XLOOKUP(Table7[[#This Row],[Merged Customer ID]],Table6_20[Merged Customer ID],Table6_20[Date of Birth])</f>
        <v>30852</v>
      </c>
      <c r="M1299" s="30">
        <f>_xlfn.XLOOKUP(Table7[[#This Row],[Merged Customer ID]],Table6_20[Merged Customer ID],Table6_20[charges],"0",0)</f>
        <v>8450.82</v>
      </c>
      <c r="N1299" s="30" t="str">
        <f>_xlfn.XLOOKUP(Table7[[#This Row],[Merged Customer ID]],Table6_20[Merged Customer ID],Table6_20[Hospital tier])</f>
        <v>tier - 2</v>
      </c>
      <c r="O1299" s="30" t="str">
        <f>_xlfn.XLOOKUP(Table7[[#This Row],[Merged Customer ID]],Table6_20[Merged Customer ID],Table6_20[City tier])</f>
        <v>tier - 2</v>
      </c>
      <c r="P1299" s="30" t="str">
        <f>_xlfn.XLOOKUP(Table7[[#This Row],[Merged Customer ID]],Table6_20[Merged Customer ID],Table6_20[State ID])</f>
        <v>R1025</v>
      </c>
      <c r="Q1299" s="36">
        <f>_xlfn.XLOOKUP(Table7[[#This Row],[Merged Customer ID]],Table6_20[Merged Customer ID],Table6_20[Age])</f>
        <v>38.969444444444441</v>
      </c>
    </row>
    <row r="1300" spans="1:17" x14ac:dyDescent="0.35">
      <c r="A1300" s="22" t="s">
        <v>1072</v>
      </c>
      <c r="B1300" s="22" t="str">
        <f>_xlfn.XLOOKUP(Table7[[#This Row],[Merged Customer ID]],Table2_1[Merged Customer ID],Table2_1[First Name])</f>
        <v>McLean</v>
      </c>
      <c r="C1300" s="22">
        <f>_xlfn.XLOOKUP(Table7[[#This Row],[Merged Customer ID]],Table3__3_16[Customer ID],Table3__3_16[BMI])</f>
        <v>20.75</v>
      </c>
      <c r="D1300" s="22">
        <f>_xlfn.XLOOKUP(Table7[[#This Row],[Merged Customer ID]],Table3__3_16[Customer ID],Table3__3_16[HBA1C])</f>
        <v>5.18</v>
      </c>
      <c r="E1300" s="22" t="str">
        <f>_xlfn.XLOOKUP(Table7[[#This Row],[Merged Customer ID]],Table3__3_16[Customer ID],Table3__3_16[Heart Issues])</f>
        <v>Yes</v>
      </c>
      <c r="F1300" s="22" t="str">
        <f>_xlfn.XLOOKUP(Table7[[#This Row],[Merged Customer ID]],Table3__3_16[Customer ID],Table3__3_16[Any Transplants])</f>
        <v>No</v>
      </c>
      <c r="G1300" s="22" t="str">
        <f>_xlfn.XLOOKUP(Table7[[#This Row],[Merged Customer ID]],Table3__3_16[Customer ID],Table3__3_16[Cancer history])</f>
        <v>No</v>
      </c>
      <c r="H1300" s="22">
        <f>_xlfn.XLOOKUP(Table7[[#This Row],[Merged Customer ID]],Table3__3_16[Customer ID],Table3__3_16[NumberOfMajorSurgeries])</f>
        <v>2</v>
      </c>
      <c r="I1300" s="22" t="str">
        <f>_xlfn.XLOOKUP(Table7[[#This Row],[Merged Customer ID]],Table3__3_16[Customer ID],Table3__3_16[smoker])</f>
        <v>No</v>
      </c>
      <c r="J1300" s="22" t="str">
        <f>_xlfn.XLOOKUP(Table7[[#This Row],[Merged Customer ID]],Table3__3_16[Customer ID],Table3__3_16[Weight Status])</f>
        <v>Normal Weight</v>
      </c>
      <c r="K1300" s="22" t="str">
        <f>_xlfn.XLOOKUP(Table7[[#This Row],[Merged Customer ID]],Table3__3_16[Customer ID],Table3__3_16[Sugar Status])</f>
        <v>Normal</v>
      </c>
      <c r="L1300" s="25">
        <f>_xlfn.XLOOKUP(Table7[[#This Row],[Merged Customer ID]],Table6_20[Merged Customer ID],Table6_20[Date of Birth])</f>
        <v>24270</v>
      </c>
      <c r="M1300" s="29">
        <f>_xlfn.XLOOKUP(Table7[[#This Row],[Merged Customer ID]],Table6_20[Merged Customer ID],Table6_20[charges],"0",0)</f>
        <v>8448.66</v>
      </c>
      <c r="N1300" s="29" t="str">
        <f>_xlfn.XLOOKUP(Table7[[#This Row],[Merged Customer ID]],Table6_20[Merged Customer ID],Table6_20[Hospital tier])</f>
        <v>tier - 3</v>
      </c>
      <c r="O1300" s="29" t="str">
        <f>_xlfn.XLOOKUP(Table7[[#This Row],[Merged Customer ID]],Table6_20[Merged Customer ID],Table6_20[City tier])</f>
        <v>tier - 1</v>
      </c>
      <c r="P1300" s="29" t="str">
        <f>_xlfn.XLOOKUP(Table7[[#This Row],[Merged Customer ID]],Table6_20[Merged Customer ID],Table6_20[State ID])</f>
        <v>R1013</v>
      </c>
      <c r="Q1300" s="35">
        <f>_xlfn.XLOOKUP(Table7[[#This Row],[Merged Customer ID]],Table6_20[Merged Customer ID],Table6_20[Age])</f>
        <v>56.988888888888887</v>
      </c>
    </row>
    <row r="1301" spans="1:17" x14ac:dyDescent="0.35">
      <c r="A1301" s="23" t="s">
        <v>1071</v>
      </c>
      <c r="B1301" s="23" t="str">
        <f>_xlfn.XLOOKUP(Table7[[#This Row],[Merged Customer ID]],Table2_1[Merged Customer ID],Table2_1[First Name])</f>
        <v>Gomez</v>
      </c>
      <c r="C1301" s="23">
        <f>_xlfn.XLOOKUP(Table7[[#This Row],[Merged Customer ID]],Table3__3_16[Customer ID],Table3__3_16[BMI])</f>
        <v>26.6</v>
      </c>
      <c r="D1301" s="23">
        <f>_xlfn.XLOOKUP(Table7[[#This Row],[Merged Customer ID]],Table3__3_16[Customer ID],Table3__3_16[HBA1C])</f>
        <v>6.29</v>
      </c>
      <c r="E1301" s="22" t="str">
        <f>_xlfn.XLOOKUP(Table7[[#This Row],[Merged Customer ID]],Table3__3_16[Customer ID],Table3__3_16[Heart Issues])</f>
        <v>No</v>
      </c>
      <c r="F1301" s="23" t="str">
        <f>_xlfn.XLOOKUP(Table7[[#This Row],[Merged Customer ID]],Table3__3_16[Customer ID],Table3__3_16[Any Transplants])</f>
        <v>No</v>
      </c>
      <c r="G1301" s="23" t="str">
        <f>_xlfn.XLOOKUP(Table7[[#This Row],[Merged Customer ID]],Table3__3_16[Customer ID],Table3__3_16[Cancer history])</f>
        <v>No</v>
      </c>
      <c r="H1301" s="23">
        <f>_xlfn.XLOOKUP(Table7[[#This Row],[Merged Customer ID]],Table3__3_16[Customer ID],Table3__3_16[NumberOfMajorSurgeries])</f>
        <v>2</v>
      </c>
      <c r="I1301" s="23" t="str">
        <f>_xlfn.XLOOKUP(Table7[[#This Row],[Merged Customer ID]],Table3__3_16[Customer ID],Table3__3_16[smoker])</f>
        <v>No</v>
      </c>
      <c r="J1301" s="23" t="str">
        <f>_xlfn.XLOOKUP(Table7[[#This Row],[Merged Customer ID]],Table3__3_16[Customer ID],Table3__3_16[Weight Status])</f>
        <v>Overweight</v>
      </c>
      <c r="K1301" s="23" t="str">
        <f>_xlfn.XLOOKUP(Table7[[#This Row],[Merged Customer ID]],Table3__3_16[Customer ID],Table3__3_16[Sugar Status])</f>
        <v>Prediabetes</v>
      </c>
      <c r="L1301" s="26">
        <f>_xlfn.XLOOKUP(Table7[[#This Row],[Merged Customer ID]],Table6_20[Merged Customer ID],Table6_20[Date of Birth])</f>
        <v>26546</v>
      </c>
      <c r="M1301" s="30">
        <f>_xlfn.XLOOKUP(Table7[[#This Row],[Merged Customer ID]],Table6_20[Merged Customer ID],Table6_20[charges],"0",0)</f>
        <v>8444.4699999999993</v>
      </c>
      <c r="N1301" s="30" t="str">
        <f>_xlfn.XLOOKUP(Table7[[#This Row],[Merged Customer ID]],Table6_20[Merged Customer ID],Table6_20[Hospital tier])</f>
        <v>tier - 3</v>
      </c>
      <c r="O1301" s="30" t="str">
        <f>_xlfn.XLOOKUP(Table7[[#This Row],[Merged Customer ID]],Table6_20[Merged Customer ID],Table6_20[City tier])</f>
        <v>tier - 1</v>
      </c>
      <c r="P1301" s="30" t="str">
        <f>_xlfn.XLOOKUP(Table7[[#This Row],[Merged Customer ID]],Table6_20[Merged Customer ID],Table6_20[State ID])</f>
        <v>R1011</v>
      </c>
      <c r="Q1301" s="36">
        <f>_xlfn.XLOOKUP(Table7[[#This Row],[Merged Customer ID]],Table6_20[Merged Customer ID],Table6_20[Age])</f>
        <v>50.761111111111113</v>
      </c>
    </row>
    <row r="1302" spans="1:17" x14ac:dyDescent="0.35">
      <c r="A1302" s="22" t="s">
        <v>1070</v>
      </c>
      <c r="B1302" s="22" t="str">
        <f>_xlfn.XLOOKUP(Table7[[#This Row],[Merged Customer ID]],Table2_1[Merged Customer ID],Table2_1[First Name])</f>
        <v>Hemingway</v>
      </c>
      <c r="C1302" s="22">
        <f>_xlfn.XLOOKUP(Table7[[#This Row],[Merged Customer ID]],Table3__3_16[Customer ID],Table3__3_16[BMI])</f>
        <v>25.3</v>
      </c>
      <c r="D1302" s="22">
        <f>_xlfn.XLOOKUP(Table7[[#This Row],[Merged Customer ID]],Table3__3_16[Customer ID],Table3__3_16[HBA1C])</f>
        <v>4.49</v>
      </c>
      <c r="E1302" s="22" t="str">
        <f>_xlfn.XLOOKUP(Table7[[#This Row],[Merged Customer ID]],Table3__3_16[Customer ID],Table3__3_16[Heart Issues])</f>
        <v>No</v>
      </c>
      <c r="F1302" s="22" t="str">
        <f>_xlfn.XLOOKUP(Table7[[#This Row],[Merged Customer ID]],Table3__3_16[Customer ID],Table3__3_16[Any Transplants])</f>
        <v>No</v>
      </c>
      <c r="G1302" s="22" t="str">
        <f>_xlfn.XLOOKUP(Table7[[#This Row],[Merged Customer ID]],Table3__3_16[Customer ID],Table3__3_16[Cancer history])</f>
        <v>No</v>
      </c>
      <c r="H1302" s="22">
        <f>_xlfn.XLOOKUP(Table7[[#This Row],[Merged Customer ID]],Table3__3_16[Customer ID],Table3__3_16[NumberOfMajorSurgeries])</f>
        <v>2</v>
      </c>
      <c r="I1302" s="22" t="str">
        <f>_xlfn.XLOOKUP(Table7[[#This Row],[Merged Customer ID]],Table3__3_16[Customer ID],Table3__3_16[smoker])</f>
        <v>No</v>
      </c>
      <c r="J1302" s="22" t="str">
        <f>_xlfn.XLOOKUP(Table7[[#This Row],[Merged Customer ID]],Table3__3_16[Customer ID],Table3__3_16[Weight Status])</f>
        <v>Overweight</v>
      </c>
      <c r="K1302" s="22" t="str">
        <f>_xlfn.XLOOKUP(Table7[[#This Row],[Merged Customer ID]],Table3__3_16[Customer ID],Table3__3_16[Sugar Status])</f>
        <v>Normal</v>
      </c>
      <c r="L1302" s="25">
        <f>_xlfn.XLOOKUP(Table7[[#This Row],[Merged Customer ID]],Table6_20[Merged Customer ID],Table6_20[Date of Birth])</f>
        <v>26551</v>
      </c>
      <c r="M1302" s="29">
        <f>_xlfn.XLOOKUP(Table7[[#This Row],[Merged Customer ID]],Table6_20[Merged Customer ID],Table6_20[charges],"0",0)</f>
        <v>8442.67</v>
      </c>
      <c r="N1302" s="29" t="str">
        <f>_xlfn.XLOOKUP(Table7[[#This Row],[Merged Customer ID]],Table6_20[Merged Customer ID],Table6_20[Hospital tier])</f>
        <v>tier - 2</v>
      </c>
      <c r="O1302" s="29" t="str">
        <f>_xlfn.XLOOKUP(Table7[[#This Row],[Merged Customer ID]],Table6_20[Merged Customer ID],Table6_20[City tier])</f>
        <v>tier - 3</v>
      </c>
      <c r="P1302" s="29" t="str">
        <f>_xlfn.XLOOKUP(Table7[[#This Row],[Merged Customer ID]],Table6_20[Merged Customer ID],Table6_20[State ID])</f>
        <v>R1013</v>
      </c>
      <c r="Q1302" s="35">
        <f>_xlfn.XLOOKUP(Table7[[#This Row],[Merged Customer ID]],Table6_20[Merged Customer ID],Table6_20[Age])</f>
        <v>50.74722222222222</v>
      </c>
    </row>
    <row r="1303" spans="1:17" x14ac:dyDescent="0.35">
      <c r="A1303" s="23" t="s">
        <v>1069</v>
      </c>
      <c r="B1303" s="23" t="str">
        <f>_xlfn.XLOOKUP(Table7[[#This Row],[Merged Customer ID]],Table2_1[Merged Customer ID],Table2_1[First Name])</f>
        <v>Pett</v>
      </c>
      <c r="C1303" s="23">
        <f>_xlfn.XLOOKUP(Table7[[#This Row],[Merged Customer ID]],Table3__3_16[Customer ID],Table3__3_16[BMI])</f>
        <v>18.84</v>
      </c>
      <c r="D1303" s="23">
        <f>_xlfn.XLOOKUP(Table7[[#This Row],[Merged Customer ID]],Table3__3_16[Customer ID],Table3__3_16[HBA1C])</f>
        <v>11.82</v>
      </c>
      <c r="E1303" s="22" t="str">
        <f>_xlfn.XLOOKUP(Table7[[#This Row],[Merged Customer ID]],Table3__3_16[Customer ID],Table3__3_16[Heart Issues])</f>
        <v>Yes</v>
      </c>
      <c r="F1303" s="23" t="str">
        <f>_xlfn.XLOOKUP(Table7[[#This Row],[Merged Customer ID]],Table3__3_16[Customer ID],Table3__3_16[Any Transplants])</f>
        <v>No</v>
      </c>
      <c r="G1303" s="23" t="str">
        <f>_xlfn.XLOOKUP(Table7[[#This Row],[Merged Customer ID]],Table3__3_16[Customer ID],Table3__3_16[Cancer history])</f>
        <v>Yes</v>
      </c>
      <c r="H1303" s="23">
        <f>_xlfn.XLOOKUP(Table7[[#This Row],[Merged Customer ID]],Table3__3_16[Customer ID],Table3__3_16[NumberOfMajorSurgeries])</f>
        <v>1</v>
      </c>
      <c r="I1303" s="23" t="str">
        <f>_xlfn.XLOOKUP(Table7[[#This Row],[Merged Customer ID]],Table3__3_16[Customer ID],Table3__3_16[smoker])</f>
        <v>No</v>
      </c>
      <c r="J1303" s="23" t="str">
        <f>_xlfn.XLOOKUP(Table7[[#This Row],[Merged Customer ID]],Table3__3_16[Customer ID],Table3__3_16[Weight Status])</f>
        <v>Normal Weight</v>
      </c>
      <c r="K1303" s="23" t="str">
        <f>_xlfn.XLOOKUP(Table7[[#This Row],[Merged Customer ID]],Table3__3_16[Customer ID],Table3__3_16[Sugar Status])</f>
        <v>Diabetes</v>
      </c>
      <c r="L1303" s="26">
        <f>_xlfn.XLOOKUP(Table7[[#This Row],[Merged Customer ID]],Table6_20[Merged Customer ID],Table6_20[Date of Birth])</f>
        <v>23278</v>
      </c>
      <c r="M1303" s="30">
        <f>_xlfn.XLOOKUP(Table7[[#This Row],[Merged Customer ID]],Table6_20[Merged Customer ID],Table6_20[charges],"0",0)</f>
        <v>8440.0499999999993</v>
      </c>
      <c r="N1303" s="30" t="str">
        <f>_xlfn.XLOOKUP(Table7[[#This Row],[Merged Customer ID]],Table6_20[Merged Customer ID],Table6_20[Hospital tier])</f>
        <v>tier - 3</v>
      </c>
      <c r="O1303" s="30" t="str">
        <f>_xlfn.XLOOKUP(Table7[[#This Row],[Merged Customer ID]],Table6_20[Merged Customer ID],Table6_20[City tier])</f>
        <v>tier - 2</v>
      </c>
      <c r="P1303" s="30" t="str">
        <f>_xlfn.XLOOKUP(Table7[[#This Row],[Merged Customer ID]],Table6_20[Merged Customer ID],Table6_20[State ID])</f>
        <v>R1013</v>
      </c>
      <c r="Q1303" s="36">
        <f>_xlfn.XLOOKUP(Table7[[#This Row],[Merged Customer ID]],Table6_20[Merged Customer ID],Table6_20[Age])</f>
        <v>59.705555555555556</v>
      </c>
    </row>
    <row r="1304" spans="1:17" x14ac:dyDescent="0.35">
      <c r="A1304" s="22" t="s">
        <v>1068</v>
      </c>
      <c r="B1304" s="22" t="str">
        <f>_xlfn.XLOOKUP(Table7[[#This Row],[Merged Customer ID]],Table2_1[Merged Customer ID],Table2_1[First Name])</f>
        <v>Meingast</v>
      </c>
      <c r="C1304" s="22">
        <f>_xlfn.XLOOKUP(Table7[[#This Row],[Merged Customer ID]],Table3__3_16[Customer ID],Table3__3_16[BMI])</f>
        <v>19.57</v>
      </c>
      <c r="D1304" s="22">
        <f>_xlfn.XLOOKUP(Table7[[#This Row],[Merged Customer ID]],Table3__3_16[Customer ID],Table3__3_16[HBA1C])</f>
        <v>7.41</v>
      </c>
      <c r="E1304" s="22" t="str">
        <f>_xlfn.XLOOKUP(Table7[[#This Row],[Merged Customer ID]],Table3__3_16[Customer ID],Table3__3_16[Heart Issues])</f>
        <v>Yes</v>
      </c>
      <c r="F1304" s="22" t="str">
        <f>_xlfn.XLOOKUP(Table7[[#This Row],[Merged Customer ID]],Table3__3_16[Customer ID],Table3__3_16[Any Transplants])</f>
        <v>No</v>
      </c>
      <c r="G1304" s="22" t="str">
        <f>_xlfn.XLOOKUP(Table7[[#This Row],[Merged Customer ID]],Table3__3_16[Customer ID],Table3__3_16[Cancer history])</f>
        <v>No</v>
      </c>
      <c r="H1304" s="22">
        <f>_xlfn.XLOOKUP(Table7[[#This Row],[Merged Customer ID]],Table3__3_16[Customer ID],Table3__3_16[NumberOfMajorSurgeries])</f>
        <v>1</v>
      </c>
      <c r="I1304" s="22" t="str">
        <f>_xlfn.XLOOKUP(Table7[[#This Row],[Merged Customer ID]],Table3__3_16[Customer ID],Table3__3_16[smoker])</f>
        <v>No</v>
      </c>
      <c r="J1304" s="22" t="str">
        <f>_xlfn.XLOOKUP(Table7[[#This Row],[Merged Customer ID]],Table3__3_16[Customer ID],Table3__3_16[Weight Status])</f>
        <v>Normal Weight</v>
      </c>
      <c r="K1304" s="22" t="str">
        <f>_xlfn.XLOOKUP(Table7[[#This Row],[Merged Customer ID]],Table3__3_16[Customer ID],Table3__3_16[Sugar Status])</f>
        <v>Diabetes</v>
      </c>
      <c r="L1304" s="25">
        <f>_xlfn.XLOOKUP(Table7[[#This Row],[Merged Customer ID]],Table6_20[Merged Customer ID],Table6_20[Date of Birth])</f>
        <v>27665</v>
      </c>
      <c r="M1304" s="29">
        <f>_xlfn.XLOOKUP(Table7[[#This Row],[Merged Customer ID]],Table6_20[Merged Customer ID],Table6_20[charges],"0",0)</f>
        <v>8428.07</v>
      </c>
      <c r="N1304" s="29" t="str">
        <f>_xlfn.XLOOKUP(Table7[[#This Row],[Merged Customer ID]],Table6_20[Merged Customer ID],Table6_20[Hospital tier])</f>
        <v>tier - 3</v>
      </c>
      <c r="O1304" s="29" t="str">
        <f>_xlfn.XLOOKUP(Table7[[#This Row],[Merged Customer ID]],Table6_20[Merged Customer ID],Table6_20[City tier])</f>
        <v>tier - 2</v>
      </c>
      <c r="P1304" s="29" t="str">
        <f>_xlfn.XLOOKUP(Table7[[#This Row],[Merged Customer ID]],Table6_20[Merged Customer ID],Table6_20[State ID])</f>
        <v>R1012</v>
      </c>
      <c r="Q1304" s="35">
        <f>_xlfn.XLOOKUP(Table7[[#This Row],[Merged Customer ID]],Table6_20[Merged Customer ID],Table6_20[Age])</f>
        <v>47.694444444444443</v>
      </c>
    </row>
    <row r="1305" spans="1:17" x14ac:dyDescent="0.35">
      <c r="A1305" s="23" t="s">
        <v>1067</v>
      </c>
      <c r="B1305" s="23" t="str">
        <f>_xlfn.XLOOKUP(Table7[[#This Row],[Merged Customer ID]],Table2_1[Merged Customer ID],Table2_1[First Name])</f>
        <v>McCarthy</v>
      </c>
      <c r="C1305" s="23">
        <f>_xlfn.XLOOKUP(Table7[[#This Row],[Merged Customer ID]],Table3__3_16[Customer ID],Table3__3_16[BMI])</f>
        <v>30.495000000000001</v>
      </c>
      <c r="D1305" s="23">
        <f>_xlfn.XLOOKUP(Table7[[#This Row],[Merged Customer ID]],Table3__3_16[Customer ID],Table3__3_16[HBA1C])</f>
        <v>5.97</v>
      </c>
      <c r="E1305" s="22" t="str">
        <f>_xlfn.XLOOKUP(Table7[[#This Row],[Merged Customer ID]],Table3__3_16[Customer ID],Table3__3_16[Heart Issues])</f>
        <v>No</v>
      </c>
      <c r="F1305" s="23" t="str">
        <f>_xlfn.XLOOKUP(Table7[[#This Row],[Merged Customer ID]],Table3__3_16[Customer ID],Table3__3_16[Any Transplants])</f>
        <v>No</v>
      </c>
      <c r="G1305" s="23" t="str">
        <f>_xlfn.XLOOKUP(Table7[[#This Row],[Merged Customer ID]],Table3__3_16[Customer ID],Table3__3_16[Cancer history])</f>
        <v>No</v>
      </c>
      <c r="H1305" s="23">
        <f>_xlfn.XLOOKUP(Table7[[#This Row],[Merged Customer ID]],Table3__3_16[Customer ID],Table3__3_16[NumberOfMajorSurgeries])</f>
        <v>0</v>
      </c>
      <c r="I1305" s="23" t="str">
        <f>_xlfn.XLOOKUP(Table7[[#This Row],[Merged Customer ID]],Table3__3_16[Customer ID],Table3__3_16[smoker])</f>
        <v>No</v>
      </c>
      <c r="J1305" s="23" t="str">
        <f>_xlfn.XLOOKUP(Table7[[#This Row],[Merged Customer ID]],Table3__3_16[Customer ID],Table3__3_16[Weight Status])</f>
        <v>Obesity</v>
      </c>
      <c r="K1305" s="23" t="str">
        <f>_xlfn.XLOOKUP(Table7[[#This Row],[Merged Customer ID]],Table3__3_16[Customer ID],Table3__3_16[Sugar Status])</f>
        <v>Prediabetes</v>
      </c>
      <c r="L1305" s="26">
        <f>_xlfn.XLOOKUP(Table7[[#This Row],[Merged Customer ID]],Table6_20[Merged Customer ID],Table6_20[Date of Birth])</f>
        <v>28372</v>
      </c>
      <c r="M1305" s="30">
        <f>_xlfn.XLOOKUP(Table7[[#This Row],[Merged Customer ID]],Table6_20[Merged Customer ID],Table6_20[charges],"0",0)</f>
        <v>8413.4599999999991</v>
      </c>
      <c r="N1305" s="30" t="str">
        <f>_xlfn.XLOOKUP(Table7[[#This Row],[Merged Customer ID]],Table6_20[Merged Customer ID],Table6_20[Hospital tier])</f>
        <v>tier - 3</v>
      </c>
      <c r="O1305" s="30" t="str">
        <f>_xlfn.XLOOKUP(Table7[[#This Row],[Merged Customer ID]],Table6_20[Merged Customer ID],Table6_20[City tier])</f>
        <v>tier - 1</v>
      </c>
      <c r="P1305" s="30" t="str">
        <f>_xlfn.XLOOKUP(Table7[[#This Row],[Merged Customer ID]],Table6_20[Merged Customer ID],Table6_20[State ID])</f>
        <v>R1012</v>
      </c>
      <c r="Q1305" s="36">
        <f>_xlfn.XLOOKUP(Table7[[#This Row],[Merged Customer ID]],Table6_20[Merged Customer ID],Table6_20[Age])</f>
        <v>45.761111111111113</v>
      </c>
    </row>
    <row r="1306" spans="1:17" x14ac:dyDescent="0.35">
      <c r="A1306" s="22" t="s">
        <v>1066</v>
      </c>
      <c r="B1306" s="22" t="str">
        <f>_xlfn.XLOOKUP(Table7[[#This Row],[Merged Customer ID]],Table2_1[Merged Customer ID],Table2_1[First Name])</f>
        <v>Boyle</v>
      </c>
      <c r="C1306" s="22">
        <f>_xlfn.XLOOKUP(Table7[[#This Row],[Merged Customer ID]],Table3__3_16[Customer ID],Table3__3_16[BMI])</f>
        <v>30.114999999999998</v>
      </c>
      <c r="D1306" s="22">
        <f>_xlfn.XLOOKUP(Table7[[#This Row],[Merged Customer ID]],Table3__3_16[Customer ID],Table3__3_16[HBA1C])</f>
        <v>5.74</v>
      </c>
      <c r="E1306" s="22" t="str">
        <f>_xlfn.XLOOKUP(Table7[[#This Row],[Merged Customer ID]],Table3__3_16[Customer ID],Table3__3_16[Heart Issues])</f>
        <v>No</v>
      </c>
      <c r="F1306" s="22" t="str">
        <f>_xlfn.XLOOKUP(Table7[[#This Row],[Merged Customer ID]],Table3__3_16[Customer ID],Table3__3_16[Any Transplants])</f>
        <v>No</v>
      </c>
      <c r="G1306" s="22" t="str">
        <f>_xlfn.XLOOKUP(Table7[[#This Row],[Merged Customer ID]],Table3__3_16[Customer ID],Table3__3_16[Cancer history])</f>
        <v>Yes</v>
      </c>
      <c r="H1306" s="22">
        <f>_xlfn.XLOOKUP(Table7[[#This Row],[Merged Customer ID]],Table3__3_16[Customer ID],Table3__3_16[NumberOfMajorSurgeries])</f>
        <v>1</v>
      </c>
      <c r="I1306" s="22" t="str">
        <f>_xlfn.XLOOKUP(Table7[[#This Row],[Merged Customer ID]],Table3__3_16[Customer ID],Table3__3_16[smoker])</f>
        <v>No</v>
      </c>
      <c r="J1306" s="22" t="str">
        <f>_xlfn.XLOOKUP(Table7[[#This Row],[Merged Customer ID]],Table3__3_16[Customer ID],Table3__3_16[Weight Status])</f>
        <v>Obesity</v>
      </c>
      <c r="K1306" s="22" t="str">
        <f>_xlfn.XLOOKUP(Table7[[#This Row],[Merged Customer ID]],Table3__3_16[Customer ID],Table3__3_16[Sugar Status])</f>
        <v>Prediabetes</v>
      </c>
      <c r="L1306" s="25">
        <f>_xlfn.XLOOKUP(Table7[[#This Row],[Merged Customer ID]],Table6_20[Merged Customer ID],Table6_20[Date of Birth])</f>
        <v>29017</v>
      </c>
      <c r="M1306" s="29">
        <f>_xlfn.XLOOKUP(Table7[[#This Row],[Merged Customer ID]],Table6_20[Merged Customer ID],Table6_20[charges],"0",0)</f>
        <v>8410.0499999999993</v>
      </c>
      <c r="N1306" s="29" t="str">
        <f>_xlfn.XLOOKUP(Table7[[#This Row],[Merged Customer ID]],Table6_20[Merged Customer ID],Table6_20[Hospital tier])</f>
        <v>tier - 2</v>
      </c>
      <c r="O1306" s="29" t="str">
        <f>_xlfn.XLOOKUP(Table7[[#This Row],[Merged Customer ID]],Table6_20[Merged Customer ID],Table6_20[City tier])</f>
        <v>tier - 2</v>
      </c>
      <c r="P1306" s="29" t="str">
        <f>_xlfn.XLOOKUP(Table7[[#This Row],[Merged Customer ID]],Table6_20[Merged Customer ID],Table6_20[State ID])</f>
        <v>R1012</v>
      </c>
      <c r="Q1306" s="35">
        <f>_xlfn.XLOOKUP(Table7[[#This Row],[Merged Customer ID]],Table6_20[Merged Customer ID],Table6_20[Age])</f>
        <v>43.991666666666667</v>
      </c>
    </row>
    <row r="1307" spans="1:17" x14ac:dyDescent="0.35">
      <c r="A1307" s="23" t="s">
        <v>1065</v>
      </c>
      <c r="B1307" s="23" t="str">
        <f>_xlfn.XLOOKUP(Table7[[#This Row],[Merged Customer ID]],Table2_1[Merged Customer ID],Table2_1[First Name])</f>
        <v>Gundersen</v>
      </c>
      <c r="C1307" s="23">
        <f>_xlfn.XLOOKUP(Table7[[#This Row],[Merged Customer ID]],Table3__3_16[Customer ID],Table3__3_16[BMI])</f>
        <v>24.78</v>
      </c>
      <c r="D1307" s="23">
        <f>_xlfn.XLOOKUP(Table7[[#This Row],[Merged Customer ID]],Table3__3_16[Customer ID],Table3__3_16[HBA1C])</f>
        <v>9.85</v>
      </c>
      <c r="E1307" s="22" t="str">
        <f>_xlfn.XLOOKUP(Table7[[#This Row],[Merged Customer ID]],Table3__3_16[Customer ID],Table3__3_16[Heart Issues])</f>
        <v>No</v>
      </c>
      <c r="F1307" s="23" t="str">
        <f>_xlfn.XLOOKUP(Table7[[#This Row],[Merged Customer ID]],Table3__3_16[Customer ID],Table3__3_16[Any Transplants])</f>
        <v>No</v>
      </c>
      <c r="G1307" s="23" t="str">
        <f>_xlfn.XLOOKUP(Table7[[#This Row],[Merged Customer ID]],Table3__3_16[Customer ID],Table3__3_16[Cancer history])</f>
        <v>No</v>
      </c>
      <c r="H1307" s="23">
        <f>_xlfn.XLOOKUP(Table7[[#This Row],[Merged Customer ID]],Table3__3_16[Customer ID],Table3__3_16[NumberOfMajorSurgeries])</f>
        <v>0</v>
      </c>
      <c r="I1307" s="23" t="str">
        <f>_xlfn.XLOOKUP(Table7[[#This Row],[Merged Customer ID]],Table3__3_16[Customer ID],Table3__3_16[smoker])</f>
        <v>No</v>
      </c>
      <c r="J1307" s="23" t="str">
        <f>_xlfn.XLOOKUP(Table7[[#This Row],[Merged Customer ID]],Table3__3_16[Customer ID],Table3__3_16[Weight Status])</f>
        <v>Normal Weight</v>
      </c>
      <c r="K1307" s="23" t="str">
        <f>_xlfn.XLOOKUP(Table7[[#This Row],[Merged Customer ID]],Table3__3_16[Customer ID],Table3__3_16[Sugar Status])</f>
        <v>Diabetes</v>
      </c>
      <c r="L1307" s="26">
        <f>_xlfn.XLOOKUP(Table7[[#This Row],[Merged Customer ID]],Table6_20[Merged Customer ID],Table6_20[Date of Birth])</f>
        <v>26194</v>
      </c>
      <c r="M1307" s="30">
        <f>_xlfn.XLOOKUP(Table7[[#This Row],[Merged Customer ID]],Table6_20[Merged Customer ID],Table6_20[charges],"0",0)</f>
        <v>8400.01</v>
      </c>
      <c r="N1307" s="30" t="str">
        <f>_xlfn.XLOOKUP(Table7[[#This Row],[Merged Customer ID]],Table6_20[Merged Customer ID],Table6_20[Hospital tier])</f>
        <v>tier - 2</v>
      </c>
      <c r="O1307" s="30" t="str">
        <f>_xlfn.XLOOKUP(Table7[[#This Row],[Merged Customer ID]],Table6_20[Merged Customer ID],Table6_20[City tier])</f>
        <v>tier - 3</v>
      </c>
      <c r="P1307" s="30" t="str">
        <f>_xlfn.XLOOKUP(Table7[[#This Row],[Merged Customer ID]],Table6_20[Merged Customer ID],Table6_20[State ID])</f>
        <v>R1013</v>
      </c>
      <c r="Q1307" s="36">
        <f>_xlfn.XLOOKUP(Table7[[#This Row],[Merged Customer ID]],Table6_20[Merged Customer ID],Table6_20[Age])</f>
        <v>51.722222222222221</v>
      </c>
    </row>
    <row r="1308" spans="1:17" x14ac:dyDescent="0.35">
      <c r="A1308" s="22" t="s">
        <v>1064</v>
      </c>
      <c r="B1308" s="22" t="str">
        <f>_xlfn.XLOOKUP(Table7[[#This Row],[Merged Customer ID]],Table2_1[Merged Customer ID],Table2_1[First Name])</f>
        <v>Wolswinkel</v>
      </c>
      <c r="C1308" s="22">
        <f>_xlfn.XLOOKUP(Table7[[#This Row],[Merged Customer ID]],Table3__3_16[Customer ID],Table3__3_16[BMI])</f>
        <v>24.77</v>
      </c>
      <c r="D1308" s="22">
        <f>_xlfn.XLOOKUP(Table7[[#This Row],[Merged Customer ID]],Table3__3_16[Customer ID],Table3__3_16[HBA1C])</f>
        <v>7.59</v>
      </c>
      <c r="E1308" s="22" t="str">
        <f>_xlfn.XLOOKUP(Table7[[#This Row],[Merged Customer ID]],Table3__3_16[Customer ID],Table3__3_16[Heart Issues])</f>
        <v>No</v>
      </c>
      <c r="F1308" s="22" t="str">
        <f>_xlfn.XLOOKUP(Table7[[#This Row],[Merged Customer ID]],Table3__3_16[Customer ID],Table3__3_16[Any Transplants])</f>
        <v>No</v>
      </c>
      <c r="G1308" s="22" t="str">
        <f>_xlfn.XLOOKUP(Table7[[#This Row],[Merged Customer ID]],Table3__3_16[Customer ID],Table3__3_16[Cancer history])</f>
        <v>No</v>
      </c>
      <c r="H1308" s="22">
        <f>_xlfn.XLOOKUP(Table7[[#This Row],[Merged Customer ID]],Table3__3_16[Customer ID],Table3__3_16[NumberOfMajorSurgeries])</f>
        <v>0</v>
      </c>
      <c r="I1308" s="22" t="str">
        <f>_xlfn.XLOOKUP(Table7[[#This Row],[Merged Customer ID]],Table3__3_16[Customer ID],Table3__3_16[smoker])</f>
        <v>No</v>
      </c>
      <c r="J1308" s="22" t="str">
        <f>_xlfn.XLOOKUP(Table7[[#This Row],[Merged Customer ID]],Table3__3_16[Customer ID],Table3__3_16[Weight Status])</f>
        <v>Normal Weight</v>
      </c>
      <c r="K1308" s="22" t="str">
        <f>_xlfn.XLOOKUP(Table7[[#This Row],[Merged Customer ID]],Table3__3_16[Customer ID],Table3__3_16[Sugar Status])</f>
        <v>Diabetes</v>
      </c>
      <c r="L1308" s="25">
        <f>_xlfn.XLOOKUP(Table7[[#This Row],[Merged Customer ID]],Table6_20[Merged Customer ID],Table6_20[Date of Birth])</f>
        <v>26180</v>
      </c>
      <c r="M1308" s="29">
        <f>_xlfn.XLOOKUP(Table7[[#This Row],[Merged Customer ID]],Table6_20[Merged Customer ID],Table6_20[charges],"0",0)</f>
        <v>8396.6200000000008</v>
      </c>
      <c r="N1308" s="29" t="str">
        <f>_xlfn.XLOOKUP(Table7[[#This Row],[Merged Customer ID]],Table6_20[Merged Customer ID],Table6_20[Hospital tier])</f>
        <v>tier - 2</v>
      </c>
      <c r="O1308" s="29" t="str">
        <f>_xlfn.XLOOKUP(Table7[[#This Row],[Merged Customer ID]],Table6_20[Merged Customer ID],Table6_20[City tier])</f>
        <v>tier - 3</v>
      </c>
      <c r="P1308" s="29" t="str">
        <f>_xlfn.XLOOKUP(Table7[[#This Row],[Merged Customer ID]],Table6_20[Merged Customer ID],Table6_20[State ID])</f>
        <v>R1013</v>
      </c>
      <c r="Q1308" s="35">
        <f>_xlfn.XLOOKUP(Table7[[#This Row],[Merged Customer ID]],Table6_20[Merged Customer ID],Table6_20[Age])</f>
        <v>51.761111111111113</v>
      </c>
    </row>
    <row r="1309" spans="1:17" x14ac:dyDescent="0.35">
      <c r="A1309" s="23" t="s">
        <v>1063</v>
      </c>
      <c r="B1309" s="23" t="str">
        <f>_xlfn.XLOOKUP(Table7[[#This Row],[Merged Customer ID]],Table2_1[Merged Customer ID],Table2_1[First Name])</f>
        <v>Bomberger</v>
      </c>
      <c r="C1309" s="23">
        <f>_xlfn.XLOOKUP(Table7[[#This Row],[Merged Customer ID]],Table3__3_16[Customer ID],Table3__3_16[BMI])</f>
        <v>16.579999999999998</v>
      </c>
      <c r="D1309" s="23">
        <f>_xlfn.XLOOKUP(Table7[[#This Row],[Merged Customer ID]],Table3__3_16[Customer ID],Table3__3_16[HBA1C])</f>
        <v>6.98</v>
      </c>
      <c r="E1309" s="22" t="str">
        <f>_xlfn.XLOOKUP(Table7[[#This Row],[Merged Customer ID]],Table3__3_16[Customer ID],Table3__3_16[Heart Issues])</f>
        <v>Yes</v>
      </c>
      <c r="F1309" s="23" t="str">
        <f>_xlfn.XLOOKUP(Table7[[#This Row],[Merged Customer ID]],Table3__3_16[Customer ID],Table3__3_16[Any Transplants])</f>
        <v>No</v>
      </c>
      <c r="G1309" s="23" t="str">
        <f>_xlfn.XLOOKUP(Table7[[#This Row],[Merged Customer ID]],Table3__3_16[Customer ID],Table3__3_16[Cancer history])</f>
        <v>Yes</v>
      </c>
      <c r="H1309" s="23">
        <f>_xlfn.XLOOKUP(Table7[[#This Row],[Merged Customer ID]],Table3__3_16[Customer ID],Table3__3_16[NumberOfMajorSurgeries])</f>
        <v>1</v>
      </c>
      <c r="I1309" s="23" t="str">
        <f>_xlfn.XLOOKUP(Table7[[#This Row],[Merged Customer ID]],Table3__3_16[Customer ID],Table3__3_16[smoker])</f>
        <v>No</v>
      </c>
      <c r="J1309" s="23" t="str">
        <f>_xlfn.XLOOKUP(Table7[[#This Row],[Merged Customer ID]],Table3__3_16[Customer ID],Table3__3_16[Weight Status])</f>
        <v>Underweight</v>
      </c>
      <c r="K1309" s="23" t="str">
        <f>_xlfn.XLOOKUP(Table7[[#This Row],[Merged Customer ID]],Table3__3_16[Customer ID],Table3__3_16[Sugar Status])</f>
        <v>Diabetes</v>
      </c>
      <c r="L1309" s="26">
        <f>_xlfn.XLOOKUP(Table7[[#This Row],[Merged Customer ID]],Table6_20[Merged Customer ID],Table6_20[Date of Birth])</f>
        <v>23275</v>
      </c>
      <c r="M1309" s="30">
        <f>_xlfn.XLOOKUP(Table7[[#This Row],[Merged Customer ID]],Table6_20[Merged Customer ID],Table6_20[charges],"0",0)</f>
        <v>8355.5400000000009</v>
      </c>
      <c r="N1309" s="30" t="str">
        <f>_xlfn.XLOOKUP(Table7[[#This Row],[Merged Customer ID]],Table6_20[Merged Customer ID],Table6_20[Hospital tier])</f>
        <v>tier - 3</v>
      </c>
      <c r="O1309" s="30" t="str">
        <f>_xlfn.XLOOKUP(Table7[[#This Row],[Merged Customer ID]],Table6_20[Merged Customer ID],Table6_20[City tier])</f>
        <v>tier - 3</v>
      </c>
      <c r="P1309" s="30" t="str">
        <f>_xlfn.XLOOKUP(Table7[[#This Row],[Merged Customer ID]],Table6_20[Merged Customer ID],Table6_20[State ID])</f>
        <v>R1012</v>
      </c>
      <c r="Q1309" s="36">
        <f>_xlfn.XLOOKUP(Table7[[#This Row],[Merged Customer ID]],Table6_20[Merged Customer ID],Table6_20[Age])</f>
        <v>59.713888888888889</v>
      </c>
    </row>
    <row r="1310" spans="1:17" x14ac:dyDescent="0.35">
      <c r="A1310" s="22" t="s">
        <v>1062</v>
      </c>
      <c r="B1310" s="22" t="str">
        <f>_xlfn.XLOOKUP(Table7[[#This Row],[Merged Customer ID]],Table2_1[Merged Customer ID],Table2_1[First Name])</f>
        <v>Roy</v>
      </c>
      <c r="C1310" s="22">
        <f>_xlfn.XLOOKUP(Table7[[#This Row],[Merged Customer ID]],Table3__3_16[Customer ID],Table3__3_16[BMI])</f>
        <v>38.17</v>
      </c>
      <c r="D1310" s="22">
        <f>_xlfn.XLOOKUP(Table7[[#This Row],[Merged Customer ID]],Table3__3_16[Customer ID],Table3__3_16[HBA1C])</f>
        <v>4.7300000000000004</v>
      </c>
      <c r="E1310" s="22" t="str">
        <f>_xlfn.XLOOKUP(Table7[[#This Row],[Merged Customer ID]],Table3__3_16[Customer ID],Table3__3_16[Heart Issues])</f>
        <v>Yes</v>
      </c>
      <c r="F1310" s="22" t="str">
        <f>_xlfn.XLOOKUP(Table7[[#This Row],[Merged Customer ID]],Table3__3_16[Customer ID],Table3__3_16[Any Transplants])</f>
        <v>No</v>
      </c>
      <c r="G1310" s="22" t="str">
        <f>_xlfn.XLOOKUP(Table7[[#This Row],[Merged Customer ID]],Table3__3_16[Customer ID],Table3__3_16[Cancer history])</f>
        <v>No</v>
      </c>
      <c r="H1310" s="22">
        <f>_xlfn.XLOOKUP(Table7[[#This Row],[Merged Customer ID]],Table3__3_16[Customer ID],Table3__3_16[NumberOfMajorSurgeries])</f>
        <v>0</v>
      </c>
      <c r="I1310" s="22" t="str">
        <f>_xlfn.XLOOKUP(Table7[[#This Row],[Merged Customer ID]],Table3__3_16[Customer ID],Table3__3_16[smoker])</f>
        <v>No</v>
      </c>
      <c r="J1310" s="22" t="str">
        <f>_xlfn.XLOOKUP(Table7[[#This Row],[Merged Customer ID]],Table3__3_16[Customer ID],Table3__3_16[Weight Status])</f>
        <v>Obesity</v>
      </c>
      <c r="K1310" s="22" t="str">
        <f>_xlfn.XLOOKUP(Table7[[#This Row],[Merged Customer ID]],Table3__3_16[Customer ID],Table3__3_16[Sugar Status])</f>
        <v>Normal</v>
      </c>
      <c r="L1310" s="25">
        <f>_xlfn.XLOOKUP(Table7[[#This Row],[Merged Customer ID]],Table6_20[Merged Customer ID],Table6_20[Date of Birth])</f>
        <v>27923</v>
      </c>
      <c r="M1310" s="29">
        <f>_xlfn.XLOOKUP(Table7[[#This Row],[Merged Customer ID]],Table6_20[Merged Customer ID],Table6_20[charges],"0",0)</f>
        <v>8347.16</v>
      </c>
      <c r="N1310" s="29" t="str">
        <f>_xlfn.XLOOKUP(Table7[[#This Row],[Merged Customer ID]],Table6_20[Merged Customer ID],Table6_20[Hospital tier])</f>
        <v>tier - 2</v>
      </c>
      <c r="O1310" s="29" t="str">
        <f>_xlfn.XLOOKUP(Table7[[#This Row],[Merged Customer ID]],Table6_20[Merged Customer ID],Table6_20[City tier])</f>
        <v>tier - 1</v>
      </c>
      <c r="P1310" s="29" t="str">
        <f>_xlfn.XLOOKUP(Table7[[#This Row],[Merged Customer ID]],Table6_20[Merged Customer ID],Table6_20[State ID])</f>
        <v>R1013</v>
      </c>
      <c r="Q1310" s="35">
        <f>_xlfn.XLOOKUP(Table7[[#This Row],[Merged Customer ID]],Table6_20[Merged Customer ID],Table6_20[Age])</f>
        <v>46.988888888888887</v>
      </c>
    </row>
    <row r="1311" spans="1:17" x14ac:dyDescent="0.35">
      <c r="A1311" s="23" t="s">
        <v>1061</v>
      </c>
      <c r="B1311" s="23" t="str">
        <f>_xlfn.XLOOKUP(Table7[[#This Row],[Merged Customer ID]],Table2_1[Merged Customer ID],Table2_1[First Name])</f>
        <v>Lapierre</v>
      </c>
      <c r="C1311" s="23">
        <f>_xlfn.XLOOKUP(Table7[[#This Row],[Merged Customer ID]],Table3__3_16[Customer ID],Table3__3_16[BMI])</f>
        <v>39.424999999999997</v>
      </c>
      <c r="D1311" s="23">
        <f>_xlfn.XLOOKUP(Table7[[#This Row],[Merged Customer ID]],Table3__3_16[Customer ID],Table3__3_16[HBA1C])</f>
        <v>4.76</v>
      </c>
      <c r="E1311" s="22" t="str">
        <f>_xlfn.XLOOKUP(Table7[[#This Row],[Merged Customer ID]],Table3__3_16[Customer ID],Table3__3_16[Heart Issues])</f>
        <v>Yes</v>
      </c>
      <c r="F1311" s="23" t="str">
        <f>_xlfn.XLOOKUP(Table7[[#This Row],[Merged Customer ID]],Table3__3_16[Customer ID],Table3__3_16[Any Transplants])</f>
        <v>No</v>
      </c>
      <c r="G1311" s="23" t="str">
        <f>_xlfn.XLOOKUP(Table7[[#This Row],[Merged Customer ID]],Table3__3_16[Customer ID],Table3__3_16[Cancer history])</f>
        <v>No</v>
      </c>
      <c r="H1311" s="23">
        <f>_xlfn.XLOOKUP(Table7[[#This Row],[Merged Customer ID]],Table3__3_16[Customer ID],Table3__3_16[NumberOfMajorSurgeries])</f>
        <v>0</v>
      </c>
      <c r="I1311" s="23" t="str">
        <f>_xlfn.XLOOKUP(Table7[[#This Row],[Merged Customer ID]],Table3__3_16[Customer ID],Table3__3_16[smoker])</f>
        <v>No</v>
      </c>
      <c r="J1311" s="23" t="str">
        <f>_xlfn.XLOOKUP(Table7[[#This Row],[Merged Customer ID]],Table3__3_16[Customer ID],Table3__3_16[Weight Status])</f>
        <v>Obesity</v>
      </c>
      <c r="K1311" s="23" t="str">
        <f>_xlfn.XLOOKUP(Table7[[#This Row],[Merged Customer ID]],Table3__3_16[Customer ID],Table3__3_16[Sugar Status])</f>
        <v>Normal</v>
      </c>
      <c r="L1311" s="26">
        <f>_xlfn.XLOOKUP(Table7[[#This Row],[Merged Customer ID]],Table6_20[Merged Customer ID],Table6_20[Date of Birth])</f>
        <v>27948</v>
      </c>
      <c r="M1311" s="30">
        <f>_xlfn.XLOOKUP(Table7[[#This Row],[Merged Customer ID]],Table6_20[Merged Customer ID],Table6_20[charges],"0",0)</f>
        <v>8342.91</v>
      </c>
      <c r="N1311" s="30" t="str">
        <f>_xlfn.XLOOKUP(Table7[[#This Row],[Merged Customer ID]],Table6_20[Merged Customer ID],Table6_20[Hospital tier])</f>
        <v>tier - 3</v>
      </c>
      <c r="O1311" s="30" t="str">
        <f>_xlfn.XLOOKUP(Table7[[#This Row],[Merged Customer ID]],Table6_20[Merged Customer ID],Table6_20[City tier])</f>
        <v>tier - 1</v>
      </c>
      <c r="P1311" s="30" t="str">
        <f>_xlfn.XLOOKUP(Table7[[#This Row],[Merged Customer ID]],Table6_20[Merged Customer ID],Table6_20[State ID])</f>
        <v>R1016</v>
      </c>
      <c r="Q1311" s="36">
        <f>_xlfn.XLOOKUP(Table7[[#This Row],[Merged Customer ID]],Table6_20[Merged Customer ID],Table6_20[Age])</f>
        <v>46.919444444444444</v>
      </c>
    </row>
    <row r="1312" spans="1:17" x14ac:dyDescent="0.35">
      <c r="A1312" s="22" t="s">
        <v>1060</v>
      </c>
      <c r="B1312" s="22" t="str">
        <f>_xlfn.XLOOKUP(Table7[[#This Row],[Merged Customer ID]],Table2_1[Merged Customer ID],Table2_1[First Name])</f>
        <v>Beaty</v>
      </c>
      <c r="C1312" s="22">
        <f>_xlfn.XLOOKUP(Table7[[#This Row],[Merged Customer ID]],Table3__3_16[Customer ID],Table3__3_16[BMI])</f>
        <v>33.44</v>
      </c>
      <c r="D1312" s="22">
        <f>_xlfn.XLOOKUP(Table7[[#This Row],[Merged Customer ID]],Table3__3_16[Customer ID],Table3__3_16[HBA1C])</f>
        <v>6.24</v>
      </c>
      <c r="E1312" s="22" t="str">
        <f>_xlfn.XLOOKUP(Table7[[#This Row],[Merged Customer ID]],Table3__3_16[Customer ID],Table3__3_16[Heart Issues])</f>
        <v>Yes</v>
      </c>
      <c r="F1312" s="22" t="str">
        <f>_xlfn.XLOOKUP(Table7[[#This Row],[Merged Customer ID]],Table3__3_16[Customer ID],Table3__3_16[Any Transplants])</f>
        <v>No</v>
      </c>
      <c r="G1312" s="22" t="str">
        <f>_xlfn.XLOOKUP(Table7[[#This Row],[Merged Customer ID]],Table3__3_16[Customer ID],Table3__3_16[Cancer history])</f>
        <v>No</v>
      </c>
      <c r="H1312" s="22">
        <f>_xlfn.XLOOKUP(Table7[[#This Row],[Merged Customer ID]],Table3__3_16[Customer ID],Table3__3_16[NumberOfMajorSurgeries])</f>
        <v>0</v>
      </c>
      <c r="I1312" s="22" t="str">
        <f>_xlfn.XLOOKUP(Table7[[#This Row],[Merged Customer ID]],Table3__3_16[Customer ID],Table3__3_16[smoker])</f>
        <v>No</v>
      </c>
      <c r="J1312" s="22" t="str">
        <f>_xlfn.XLOOKUP(Table7[[#This Row],[Merged Customer ID]],Table3__3_16[Customer ID],Table3__3_16[Weight Status])</f>
        <v>Obesity</v>
      </c>
      <c r="K1312" s="22" t="str">
        <f>_xlfn.XLOOKUP(Table7[[#This Row],[Merged Customer ID]],Table3__3_16[Customer ID],Table3__3_16[Sugar Status])</f>
        <v>Prediabetes</v>
      </c>
      <c r="L1312" s="25">
        <f>_xlfn.XLOOKUP(Table7[[#This Row],[Merged Customer ID]],Table6_20[Merged Customer ID],Table6_20[Date of Birth])</f>
        <v>27961</v>
      </c>
      <c r="M1312" s="29">
        <f>_xlfn.XLOOKUP(Table7[[#This Row],[Merged Customer ID]],Table6_20[Merged Customer ID],Table6_20[charges],"0",0)</f>
        <v>8334.59</v>
      </c>
      <c r="N1312" s="29" t="str">
        <f>_xlfn.XLOOKUP(Table7[[#This Row],[Merged Customer ID]],Table6_20[Merged Customer ID],Table6_20[Hospital tier])</f>
        <v>tier - 3</v>
      </c>
      <c r="O1312" s="29" t="str">
        <f>_xlfn.XLOOKUP(Table7[[#This Row],[Merged Customer ID]],Table6_20[Merged Customer ID],Table6_20[City tier])</f>
        <v>tier - 2</v>
      </c>
      <c r="P1312" s="29" t="str">
        <f>_xlfn.XLOOKUP(Table7[[#This Row],[Merged Customer ID]],Table6_20[Merged Customer ID],Table6_20[State ID])</f>
        <v>R1016</v>
      </c>
      <c r="Q1312" s="35">
        <f>_xlfn.XLOOKUP(Table7[[#This Row],[Merged Customer ID]],Table6_20[Merged Customer ID],Table6_20[Age])</f>
        <v>46.883333333333333</v>
      </c>
    </row>
    <row r="1313" spans="1:17" x14ac:dyDescent="0.35">
      <c r="A1313" s="23" t="s">
        <v>1059</v>
      </c>
      <c r="B1313" s="23" t="str">
        <f>_xlfn.XLOOKUP(Table7[[#This Row],[Merged Customer ID]],Table2_1[Merged Customer ID],Table2_1[First Name])</f>
        <v>Hammer</v>
      </c>
      <c r="C1313" s="23">
        <f>_xlfn.XLOOKUP(Table7[[#This Row],[Merged Customer ID]],Table3__3_16[Customer ID],Table3__3_16[BMI])</f>
        <v>33.344999999999999</v>
      </c>
      <c r="D1313" s="23">
        <f>_xlfn.XLOOKUP(Table7[[#This Row],[Merged Customer ID]],Table3__3_16[Customer ID],Table3__3_16[HBA1C])</f>
        <v>5.44</v>
      </c>
      <c r="E1313" s="22" t="str">
        <f>_xlfn.XLOOKUP(Table7[[#This Row],[Merged Customer ID]],Table3__3_16[Customer ID],Table3__3_16[Heart Issues])</f>
        <v>Yes</v>
      </c>
      <c r="F1313" s="23" t="str">
        <f>_xlfn.XLOOKUP(Table7[[#This Row],[Merged Customer ID]],Table3__3_16[Customer ID],Table3__3_16[Any Transplants])</f>
        <v>No</v>
      </c>
      <c r="G1313" s="23" t="str">
        <f>_xlfn.XLOOKUP(Table7[[#This Row],[Merged Customer ID]],Table3__3_16[Customer ID],Table3__3_16[Cancer history])</f>
        <v>No</v>
      </c>
      <c r="H1313" s="23">
        <f>_xlfn.XLOOKUP(Table7[[#This Row],[Merged Customer ID]],Table3__3_16[Customer ID],Table3__3_16[NumberOfMajorSurgeries])</f>
        <v>0</v>
      </c>
      <c r="I1313" s="23" t="str">
        <f>_xlfn.XLOOKUP(Table7[[#This Row],[Merged Customer ID]],Table3__3_16[Customer ID],Table3__3_16[smoker])</f>
        <v>No</v>
      </c>
      <c r="J1313" s="23" t="str">
        <f>_xlfn.XLOOKUP(Table7[[#This Row],[Merged Customer ID]],Table3__3_16[Customer ID],Table3__3_16[Weight Status])</f>
        <v>Obesity</v>
      </c>
      <c r="K1313" s="23" t="str">
        <f>_xlfn.XLOOKUP(Table7[[#This Row],[Merged Customer ID]],Table3__3_16[Customer ID],Table3__3_16[Sugar Status])</f>
        <v>Normal</v>
      </c>
      <c r="L1313" s="26">
        <f>_xlfn.XLOOKUP(Table7[[#This Row],[Merged Customer ID]],Table6_20[Merged Customer ID],Table6_20[Date of Birth])</f>
        <v>27953</v>
      </c>
      <c r="M1313" s="30">
        <f>_xlfn.XLOOKUP(Table7[[#This Row],[Merged Customer ID]],Table6_20[Merged Customer ID],Table6_20[charges],"0",0)</f>
        <v>8334.4599999999991</v>
      </c>
      <c r="N1313" s="30" t="str">
        <f>_xlfn.XLOOKUP(Table7[[#This Row],[Merged Customer ID]],Table6_20[Merged Customer ID],Table6_20[Hospital tier])</f>
        <v>tier - 3</v>
      </c>
      <c r="O1313" s="30" t="str">
        <f>_xlfn.XLOOKUP(Table7[[#This Row],[Merged Customer ID]],Table6_20[Merged Customer ID],Table6_20[City tier])</f>
        <v>tier - 2</v>
      </c>
      <c r="P1313" s="30" t="str">
        <f>_xlfn.XLOOKUP(Table7[[#This Row],[Merged Customer ID]],Table6_20[Merged Customer ID],Table6_20[State ID])</f>
        <v>R1016</v>
      </c>
      <c r="Q1313" s="36">
        <f>_xlfn.XLOOKUP(Table7[[#This Row],[Merged Customer ID]],Table6_20[Merged Customer ID],Table6_20[Age])</f>
        <v>46.905555555555559</v>
      </c>
    </row>
    <row r="1314" spans="1:17" x14ac:dyDescent="0.35">
      <c r="A1314" s="22" t="s">
        <v>1058</v>
      </c>
      <c r="B1314" s="22" t="str">
        <f>_xlfn.XLOOKUP(Table7[[#This Row],[Merged Customer ID]],Table2_1[Merged Customer ID],Table2_1[First Name])</f>
        <v>Randolph</v>
      </c>
      <c r="C1314" s="22">
        <f>_xlfn.XLOOKUP(Table7[[#This Row],[Merged Customer ID]],Table3__3_16[Customer ID],Table3__3_16[BMI])</f>
        <v>38.79</v>
      </c>
      <c r="D1314" s="22">
        <f>_xlfn.XLOOKUP(Table7[[#This Row],[Merged Customer ID]],Table3__3_16[Customer ID],Table3__3_16[HBA1C])</f>
        <v>5.08</v>
      </c>
      <c r="E1314" s="22" t="str">
        <f>_xlfn.XLOOKUP(Table7[[#This Row],[Merged Customer ID]],Table3__3_16[Customer ID],Table3__3_16[Heart Issues])</f>
        <v>No</v>
      </c>
      <c r="F1314" s="22" t="str">
        <f>_xlfn.XLOOKUP(Table7[[#This Row],[Merged Customer ID]],Table3__3_16[Customer ID],Table3__3_16[Any Transplants])</f>
        <v>No</v>
      </c>
      <c r="G1314" s="22" t="str">
        <f>_xlfn.XLOOKUP(Table7[[#This Row],[Merged Customer ID]],Table3__3_16[Customer ID],Table3__3_16[Cancer history])</f>
        <v>Yes</v>
      </c>
      <c r="H1314" s="22">
        <f>_xlfn.XLOOKUP(Table7[[#This Row],[Merged Customer ID]],Table3__3_16[Customer ID],Table3__3_16[NumberOfMajorSurgeries])</f>
        <v>1</v>
      </c>
      <c r="I1314" s="22" t="str">
        <f>_xlfn.XLOOKUP(Table7[[#This Row],[Merged Customer ID]],Table3__3_16[Customer ID],Table3__3_16[smoker])</f>
        <v>No</v>
      </c>
      <c r="J1314" s="22" t="str">
        <f>_xlfn.XLOOKUP(Table7[[#This Row],[Merged Customer ID]],Table3__3_16[Customer ID],Table3__3_16[Weight Status])</f>
        <v>Obesity</v>
      </c>
      <c r="K1314" s="22" t="str">
        <f>_xlfn.XLOOKUP(Table7[[#This Row],[Merged Customer ID]],Table3__3_16[Customer ID],Table3__3_16[Sugar Status])</f>
        <v>Normal</v>
      </c>
      <c r="L1314" s="25">
        <f>_xlfn.XLOOKUP(Table7[[#This Row],[Merged Customer ID]],Table6_20[Merged Customer ID],Table6_20[Date of Birth])</f>
        <v>34142</v>
      </c>
      <c r="M1314" s="29">
        <f>_xlfn.XLOOKUP(Table7[[#This Row],[Merged Customer ID]],Table6_20[Merged Customer ID],Table6_20[charges],"0",0)</f>
        <v>8314.65</v>
      </c>
      <c r="N1314" s="29" t="str">
        <f>_xlfn.XLOOKUP(Table7[[#This Row],[Merged Customer ID]],Table6_20[Merged Customer ID],Table6_20[Hospital tier])</f>
        <v>tier - 2</v>
      </c>
      <c r="O1314" s="29" t="str">
        <f>_xlfn.XLOOKUP(Table7[[#This Row],[Merged Customer ID]],Table6_20[Merged Customer ID],Table6_20[City tier])</f>
        <v>tier - 1</v>
      </c>
      <c r="P1314" s="29" t="str">
        <f>_xlfn.XLOOKUP(Table7[[#This Row],[Merged Customer ID]],Table6_20[Merged Customer ID],Table6_20[State ID])</f>
        <v>R1012</v>
      </c>
      <c r="Q1314" s="35">
        <f>_xlfn.XLOOKUP(Table7[[#This Row],[Merged Customer ID]],Table6_20[Merged Customer ID],Table6_20[Age])</f>
        <v>29.961111111111112</v>
      </c>
    </row>
    <row r="1315" spans="1:17" x14ac:dyDescent="0.35">
      <c r="A1315" s="23" t="s">
        <v>1057</v>
      </c>
      <c r="B1315" s="23" t="str">
        <f>_xlfn.XLOOKUP(Table7[[#This Row],[Merged Customer ID]],Table2_1[Merged Customer ID],Table2_1[First Name])</f>
        <v>Masterson</v>
      </c>
      <c r="C1315" s="23">
        <f>_xlfn.XLOOKUP(Table7[[#This Row],[Merged Customer ID]],Table3__3_16[Customer ID],Table3__3_16[BMI])</f>
        <v>30.684999999999999</v>
      </c>
      <c r="D1315" s="23">
        <f>_xlfn.XLOOKUP(Table7[[#This Row],[Merged Customer ID]],Table3__3_16[Customer ID],Table3__3_16[HBA1C])</f>
        <v>4.87</v>
      </c>
      <c r="E1315" s="22" t="str">
        <f>_xlfn.XLOOKUP(Table7[[#This Row],[Merged Customer ID]],Table3__3_16[Customer ID],Table3__3_16[Heart Issues])</f>
        <v>No</v>
      </c>
      <c r="F1315" s="23" t="str">
        <f>_xlfn.XLOOKUP(Table7[[#This Row],[Merged Customer ID]],Table3__3_16[Customer ID],Table3__3_16[Any Transplants])</f>
        <v>No</v>
      </c>
      <c r="G1315" s="23" t="str">
        <f>_xlfn.XLOOKUP(Table7[[#This Row],[Merged Customer ID]],Table3__3_16[Customer ID],Table3__3_16[Cancer history])</f>
        <v>Yes</v>
      </c>
      <c r="H1315" s="23">
        <f>_xlfn.XLOOKUP(Table7[[#This Row],[Merged Customer ID]],Table3__3_16[Customer ID],Table3__3_16[NumberOfMajorSurgeries])</f>
        <v>1</v>
      </c>
      <c r="I1315" s="23" t="str">
        <f>_xlfn.XLOOKUP(Table7[[#This Row],[Merged Customer ID]],Table3__3_16[Customer ID],Table3__3_16[smoker])</f>
        <v>No</v>
      </c>
      <c r="J1315" s="23" t="str">
        <f>_xlfn.XLOOKUP(Table7[[#This Row],[Merged Customer ID]],Table3__3_16[Customer ID],Table3__3_16[Weight Status])</f>
        <v>Obesity</v>
      </c>
      <c r="K1315" s="23" t="str">
        <f>_xlfn.XLOOKUP(Table7[[#This Row],[Merged Customer ID]],Table3__3_16[Customer ID],Table3__3_16[Sugar Status])</f>
        <v>Normal</v>
      </c>
      <c r="L1315" s="26">
        <f>_xlfn.XLOOKUP(Table7[[#This Row],[Merged Customer ID]],Table6_20[Merged Customer ID],Table6_20[Date of Birth])</f>
        <v>29074</v>
      </c>
      <c r="M1315" s="30">
        <f>_xlfn.XLOOKUP(Table7[[#This Row],[Merged Customer ID]],Table6_20[Merged Customer ID],Table6_20[charges],"0",0)</f>
        <v>8310.84</v>
      </c>
      <c r="N1315" s="30" t="str">
        <f>_xlfn.XLOOKUP(Table7[[#This Row],[Merged Customer ID]],Table6_20[Merged Customer ID],Table6_20[Hospital tier])</f>
        <v>tier - 2</v>
      </c>
      <c r="O1315" s="30" t="str">
        <f>_xlfn.XLOOKUP(Table7[[#This Row],[Merged Customer ID]],Table6_20[Merged Customer ID],Table6_20[City tier])</f>
        <v>tier - 2</v>
      </c>
      <c r="P1315" s="30" t="str">
        <f>_xlfn.XLOOKUP(Table7[[#This Row],[Merged Customer ID]],Table6_20[Merged Customer ID],Table6_20[State ID])</f>
        <v>R1012</v>
      </c>
      <c r="Q1315" s="36">
        <f>_xlfn.XLOOKUP(Table7[[#This Row],[Merged Customer ID]],Table6_20[Merged Customer ID],Table6_20[Age])</f>
        <v>43.836111111111109</v>
      </c>
    </row>
    <row r="1316" spans="1:17" x14ac:dyDescent="0.35">
      <c r="A1316" s="22" t="s">
        <v>1056</v>
      </c>
      <c r="B1316" s="22" t="str">
        <f>_xlfn.XLOOKUP(Table7[[#This Row],[Merged Customer ID]],Table2_1[Merged Customer ID],Table2_1[First Name])</f>
        <v>Friess</v>
      </c>
      <c r="C1316" s="22">
        <f>_xlfn.XLOOKUP(Table7[[#This Row],[Merged Customer ID]],Table3__3_16[Customer ID],Table3__3_16[BMI])</f>
        <v>22.135000000000002</v>
      </c>
      <c r="D1316" s="22">
        <f>_xlfn.XLOOKUP(Table7[[#This Row],[Merged Customer ID]],Table3__3_16[Customer ID],Table3__3_16[HBA1C])</f>
        <v>8.17</v>
      </c>
      <c r="E1316" s="22" t="str">
        <f>_xlfn.XLOOKUP(Table7[[#This Row],[Merged Customer ID]],Table3__3_16[Customer ID],Table3__3_16[Heart Issues])</f>
        <v>No</v>
      </c>
      <c r="F1316" s="22" t="str">
        <f>_xlfn.XLOOKUP(Table7[[#This Row],[Merged Customer ID]],Table3__3_16[Customer ID],Table3__3_16[Any Transplants])</f>
        <v>No</v>
      </c>
      <c r="G1316" s="22" t="str">
        <f>_xlfn.XLOOKUP(Table7[[#This Row],[Merged Customer ID]],Table3__3_16[Customer ID],Table3__3_16[Cancer history])</f>
        <v>No</v>
      </c>
      <c r="H1316" s="22">
        <f>_xlfn.XLOOKUP(Table7[[#This Row],[Merged Customer ID]],Table3__3_16[Customer ID],Table3__3_16[NumberOfMajorSurgeries])</f>
        <v>0</v>
      </c>
      <c r="I1316" s="22" t="str">
        <f>_xlfn.XLOOKUP(Table7[[#This Row],[Merged Customer ID]],Table3__3_16[Customer ID],Table3__3_16[smoker])</f>
        <v>No</v>
      </c>
      <c r="J1316" s="22" t="str">
        <f>_xlfn.XLOOKUP(Table7[[#This Row],[Merged Customer ID]],Table3__3_16[Customer ID],Table3__3_16[Weight Status])</f>
        <v>Normal Weight</v>
      </c>
      <c r="K1316" s="22" t="str">
        <f>_xlfn.XLOOKUP(Table7[[#This Row],[Merged Customer ID]],Table3__3_16[Customer ID],Table3__3_16[Sugar Status])</f>
        <v>Diabetes</v>
      </c>
      <c r="L1316" s="25">
        <f>_xlfn.XLOOKUP(Table7[[#This Row],[Merged Customer ID]],Table6_20[Merged Customer ID],Table6_20[Date of Birth])</f>
        <v>28667</v>
      </c>
      <c r="M1316" s="29">
        <f>_xlfn.XLOOKUP(Table7[[#This Row],[Merged Customer ID]],Table6_20[Merged Customer ID],Table6_20[charges],"0",0)</f>
        <v>8302.5400000000009</v>
      </c>
      <c r="N1316" s="29" t="str">
        <f>_xlfn.XLOOKUP(Table7[[#This Row],[Merged Customer ID]],Table6_20[Merged Customer ID],Table6_20[Hospital tier])</f>
        <v>tier - 3</v>
      </c>
      <c r="O1316" s="29" t="str">
        <f>_xlfn.XLOOKUP(Table7[[#This Row],[Merged Customer ID]],Table6_20[Merged Customer ID],Table6_20[City tier])</f>
        <v>tier - 3</v>
      </c>
      <c r="P1316" s="29" t="str">
        <f>_xlfn.XLOOKUP(Table7[[#This Row],[Merged Customer ID]],Table6_20[Merged Customer ID],Table6_20[State ID])</f>
        <v>R1016</v>
      </c>
      <c r="Q1316" s="35">
        <f>_xlfn.XLOOKUP(Table7[[#This Row],[Merged Customer ID]],Table6_20[Merged Customer ID],Table6_20[Age])</f>
        <v>44.95</v>
      </c>
    </row>
    <row r="1317" spans="1:17" x14ac:dyDescent="0.35">
      <c r="A1317" s="23" t="s">
        <v>1055</v>
      </c>
      <c r="B1317" s="23" t="str">
        <f>_xlfn.XLOOKUP(Table7[[#This Row],[Merged Customer ID]],Table2_1[Merged Customer ID],Table2_1[First Name])</f>
        <v>Mantoni</v>
      </c>
      <c r="C1317" s="23">
        <f>_xlfn.XLOOKUP(Table7[[#This Row],[Merged Customer ID]],Table3__3_16[Customer ID],Table3__3_16[BMI])</f>
        <v>33.33</v>
      </c>
      <c r="D1317" s="23">
        <f>_xlfn.XLOOKUP(Table7[[#This Row],[Merged Customer ID]],Table3__3_16[Customer ID],Table3__3_16[HBA1C])</f>
        <v>7.61</v>
      </c>
      <c r="E1317" s="22" t="str">
        <f>_xlfn.XLOOKUP(Table7[[#This Row],[Merged Customer ID]],Table3__3_16[Customer ID],Table3__3_16[Heart Issues])</f>
        <v>No</v>
      </c>
      <c r="F1317" s="23" t="str">
        <f>_xlfn.XLOOKUP(Table7[[#This Row],[Merged Customer ID]],Table3__3_16[Customer ID],Table3__3_16[Any Transplants])</f>
        <v>No</v>
      </c>
      <c r="G1317" s="23" t="str">
        <f>_xlfn.XLOOKUP(Table7[[#This Row],[Merged Customer ID]],Table3__3_16[Customer ID],Table3__3_16[Cancer history])</f>
        <v>No</v>
      </c>
      <c r="H1317" s="23">
        <f>_xlfn.XLOOKUP(Table7[[#This Row],[Merged Customer ID]],Table3__3_16[Customer ID],Table3__3_16[NumberOfMajorSurgeries])</f>
        <v>0</v>
      </c>
      <c r="I1317" s="23" t="str">
        <f>_xlfn.XLOOKUP(Table7[[#This Row],[Merged Customer ID]],Table3__3_16[Customer ID],Table3__3_16[smoker])</f>
        <v>No</v>
      </c>
      <c r="J1317" s="23" t="str">
        <f>_xlfn.XLOOKUP(Table7[[#This Row],[Merged Customer ID]],Table3__3_16[Customer ID],Table3__3_16[Weight Status])</f>
        <v>Obesity</v>
      </c>
      <c r="K1317" s="23" t="str">
        <f>_xlfn.XLOOKUP(Table7[[#This Row],[Merged Customer ID]],Table3__3_16[Customer ID],Table3__3_16[Sugar Status])</f>
        <v>Diabetes</v>
      </c>
      <c r="L1317" s="26">
        <f>_xlfn.XLOOKUP(Table7[[#This Row],[Merged Customer ID]],Table6_20[Merged Customer ID],Table6_20[Date of Birth])</f>
        <v>27186</v>
      </c>
      <c r="M1317" s="30">
        <f>_xlfn.XLOOKUP(Table7[[#This Row],[Merged Customer ID]],Table6_20[Merged Customer ID],Table6_20[charges],"0",0)</f>
        <v>8283.68</v>
      </c>
      <c r="N1317" s="30" t="str">
        <f>_xlfn.XLOOKUP(Table7[[#This Row],[Merged Customer ID]],Table6_20[Merged Customer ID],Table6_20[Hospital tier])</f>
        <v>tier - 2</v>
      </c>
      <c r="O1317" s="30" t="str">
        <f>_xlfn.XLOOKUP(Table7[[#This Row],[Merged Customer ID]],Table6_20[Merged Customer ID],Table6_20[City tier])</f>
        <v>tier - 3</v>
      </c>
      <c r="P1317" s="30" t="str">
        <f>_xlfn.XLOOKUP(Table7[[#This Row],[Merged Customer ID]],Table6_20[Merged Customer ID],Table6_20[State ID])</f>
        <v>R1013</v>
      </c>
      <c r="Q1317" s="36">
        <f>_xlfn.XLOOKUP(Table7[[#This Row],[Merged Customer ID]],Table6_20[Merged Customer ID],Table6_20[Age])</f>
        <v>49.005555555555553</v>
      </c>
    </row>
    <row r="1318" spans="1:17" x14ac:dyDescent="0.35">
      <c r="A1318" s="22" t="s">
        <v>1054</v>
      </c>
      <c r="B1318" s="22" t="str">
        <f>_xlfn.XLOOKUP(Table7[[#This Row],[Merged Customer ID]],Table2_1[Merged Customer ID],Table2_1[First Name])</f>
        <v>Bodeen</v>
      </c>
      <c r="C1318" s="22">
        <f>_xlfn.XLOOKUP(Table7[[#This Row],[Merged Customer ID]],Table3__3_16[Customer ID],Table3__3_16[BMI])</f>
        <v>31.13</v>
      </c>
      <c r="D1318" s="22">
        <f>_xlfn.XLOOKUP(Table7[[#This Row],[Merged Customer ID]],Table3__3_16[Customer ID],Table3__3_16[HBA1C])</f>
        <v>10.1</v>
      </c>
      <c r="E1318" s="22" t="str">
        <f>_xlfn.XLOOKUP(Table7[[#This Row],[Merged Customer ID]],Table3__3_16[Customer ID],Table3__3_16[Heart Issues])</f>
        <v>No</v>
      </c>
      <c r="F1318" s="22" t="str">
        <f>_xlfn.XLOOKUP(Table7[[#This Row],[Merged Customer ID]],Table3__3_16[Customer ID],Table3__3_16[Any Transplants])</f>
        <v>No</v>
      </c>
      <c r="G1318" s="22" t="str">
        <f>_xlfn.XLOOKUP(Table7[[#This Row],[Merged Customer ID]],Table3__3_16[Customer ID],Table3__3_16[Cancer history])</f>
        <v>No</v>
      </c>
      <c r="H1318" s="22">
        <f>_xlfn.XLOOKUP(Table7[[#This Row],[Merged Customer ID]],Table3__3_16[Customer ID],Table3__3_16[NumberOfMajorSurgeries])</f>
        <v>0</v>
      </c>
      <c r="I1318" s="22" t="str">
        <f>_xlfn.XLOOKUP(Table7[[#This Row],[Merged Customer ID]],Table3__3_16[Customer ID],Table3__3_16[smoker])</f>
        <v>No</v>
      </c>
      <c r="J1318" s="22" t="str">
        <f>_xlfn.XLOOKUP(Table7[[#This Row],[Merged Customer ID]],Table3__3_16[Customer ID],Table3__3_16[Weight Status])</f>
        <v>Obesity</v>
      </c>
      <c r="K1318" s="22" t="str">
        <f>_xlfn.XLOOKUP(Table7[[#This Row],[Merged Customer ID]],Table3__3_16[Customer ID],Table3__3_16[Sugar Status])</f>
        <v>Diabetes</v>
      </c>
      <c r="L1318" s="25">
        <f>_xlfn.XLOOKUP(Table7[[#This Row],[Merged Customer ID]],Table6_20[Merged Customer ID],Table6_20[Date of Birth])</f>
        <v>27385</v>
      </c>
      <c r="M1318" s="29">
        <f>_xlfn.XLOOKUP(Table7[[#This Row],[Merged Customer ID]],Table6_20[Merged Customer ID],Table6_20[charges],"0",0)</f>
        <v>8280.6200000000008</v>
      </c>
      <c r="N1318" s="29" t="str">
        <f>_xlfn.XLOOKUP(Table7[[#This Row],[Merged Customer ID]],Table6_20[Merged Customer ID],Table6_20[Hospital tier])</f>
        <v>tier - 2</v>
      </c>
      <c r="O1318" s="29" t="str">
        <f>_xlfn.XLOOKUP(Table7[[#This Row],[Merged Customer ID]],Table6_20[Merged Customer ID],Table6_20[City tier])</f>
        <v>tier - 2</v>
      </c>
      <c r="P1318" s="29" t="str">
        <f>_xlfn.XLOOKUP(Table7[[#This Row],[Merged Customer ID]],Table6_20[Merged Customer ID],Table6_20[State ID])</f>
        <v>R1013</v>
      </c>
      <c r="Q1318" s="35">
        <f>_xlfn.XLOOKUP(Table7[[#This Row],[Merged Customer ID]],Table6_20[Merged Customer ID],Table6_20[Age])</f>
        <v>48.461111111111109</v>
      </c>
    </row>
    <row r="1319" spans="1:17" x14ac:dyDescent="0.35">
      <c r="A1319" s="23" t="s">
        <v>1053</v>
      </c>
      <c r="B1319" s="23" t="str">
        <f>_xlfn.XLOOKUP(Table7[[#This Row],[Merged Customer ID]],Table2_1[Merged Customer ID],Table2_1[First Name])</f>
        <v>McPherson</v>
      </c>
      <c r="C1319" s="23">
        <f>_xlfn.XLOOKUP(Table7[[#This Row],[Merged Customer ID]],Table3__3_16[Customer ID],Table3__3_16[BMI])</f>
        <v>28.9</v>
      </c>
      <c r="D1319" s="23">
        <f>_xlfn.XLOOKUP(Table7[[#This Row],[Merged Customer ID]],Table3__3_16[Customer ID],Table3__3_16[HBA1C])</f>
        <v>11.24</v>
      </c>
      <c r="E1319" s="22" t="str">
        <f>_xlfn.XLOOKUP(Table7[[#This Row],[Merged Customer ID]],Table3__3_16[Customer ID],Table3__3_16[Heart Issues])</f>
        <v>No</v>
      </c>
      <c r="F1319" s="23" t="str">
        <f>_xlfn.XLOOKUP(Table7[[#This Row],[Merged Customer ID]],Table3__3_16[Customer ID],Table3__3_16[Any Transplants])</f>
        <v>No</v>
      </c>
      <c r="G1319" s="23" t="str">
        <f>_xlfn.XLOOKUP(Table7[[#This Row],[Merged Customer ID]],Table3__3_16[Customer ID],Table3__3_16[Cancer history])</f>
        <v>No</v>
      </c>
      <c r="H1319" s="23">
        <f>_xlfn.XLOOKUP(Table7[[#This Row],[Merged Customer ID]],Table3__3_16[Customer ID],Table3__3_16[NumberOfMajorSurgeries])</f>
        <v>0</v>
      </c>
      <c r="I1319" s="23" t="str">
        <f>_xlfn.XLOOKUP(Table7[[#This Row],[Merged Customer ID]],Table3__3_16[Customer ID],Table3__3_16[smoker])</f>
        <v>No</v>
      </c>
      <c r="J1319" s="23" t="str">
        <f>_xlfn.XLOOKUP(Table7[[#This Row],[Merged Customer ID]],Table3__3_16[Customer ID],Table3__3_16[Weight Status])</f>
        <v>Overweight</v>
      </c>
      <c r="K1319" s="23" t="str">
        <f>_xlfn.XLOOKUP(Table7[[#This Row],[Merged Customer ID]],Table3__3_16[Customer ID],Table3__3_16[Sugar Status])</f>
        <v>Diabetes</v>
      </c>
      <c r="L1319" s="26">
        <f>_xlfn.XLOOKUP(Table7[[#This Row],[Merged Customer ID]],Table6_20[Merged Customer ID],Table6_20[Date of Birth])</f>
        <v>27298</v>
      </c>
      <c r="M1319" s="30">
        <f>_xlfn.XLOOKUP(Table7[[#This Row],[Merged Customer ID]],Table6_20[Merged Customer ID],Table6_20[charges],"0",0)</f>
        <v>8277.52</v>
      </c>
      <c r="N1319" s="30" t="str">
        <f>_xlfn.XLOOKUP(Table7[[#This Row],[Merged Customer ID]],Table6_20[Merged Customer ID],Table6_20[Hospital tier])</f>
        <v>tier - 2</v>
      </c>
      <c r="O1319" s="30" t="str">
        <f>_xlfn.XLOOKUP(Table7[[#This Row],[Merged Customer ID]],Table6_20[Merged Customer ID],Table6_20[City tier])</f>
        <v>tier - 2</v>
      </c>
      <c r="P1319" s="30" t="str">
        <f>_xlfn.XLOOKUP(Table7[[#This Row],[Merged Customer ID]],Table6_20[Merged Customer ID],Table6_20[State ID])</f>
        <v>R1011</v>
      </c>
      <c r="Q1319" s="36">
        <f>_xlfn.XLOOKUP(Table7[[#This Row],[Merged Customer ID]],Table6_20[Merged Customer ID],Table6_20[Age])</f>
        <v>48.7</v>
      </c>
    </row>
    <row r="1320" spans="1:17" x14ac:dyDescent="0.35">
      <c r="A1320" s="22" t="s">
        <v>1052</v>
      </c>
      <c r="B1320" s="22" t="str">
        <f>_xlfn.XLOOKUP(Table7[[#This Row],[Merged Customer ID]],Table2_1[Merged Customer ID],Table2_1[First Name])</f>
        <v>Palko</v>
      </c>
      <c r="C1320" s="22">
        <f>_xlfn.XLOOKUP(Table7[[#This Row],[Merged Customer ID]],Table3__3_16[Customer ID],Table3__3_16[BMI])</f>
        <v>43.31</v>
      </c>
      <c r="D1320" s="22">
        <f>_xlfn.XLOOKUP(Table7[[#This Row],[Merged Customer ID]],Table3__3_16[Customer ID],Table3__3_16[HBA1C])</f>
        <v>6.1</v>
      </c>
      <c r="E1320" s="22" t="str">
        <f>_xlfn.XLOOKUP(Table7[[#This Row],[Merged Customer ID]],Table3__3_16[Customer ID],Table3__3_16[Heart Issues])</f>
        <v>Yes</v>
      </c>
      <c r="F1320" s="22" t="str">
        <f>_xlfn.XLOOKUP(Table7[[#This Row],[Merged Customer ID]],Table3__3_16[Customer ID],Table3__3_16[Any Transplants])</f>
        <v>Yes</v>
      </c>
      <c r="G1320" s="22" t="str">
        <f>_xlfn.XLOOKUP(Table7[[#This Row],[Merged Customer ID]],Table3__3_16[Customer ID],Table3__3_16[Cancer history])</f>
        <v>No</v>
      </c>
      <c r="H1320" s="22">
        <f>_xlfn.XLOOKUP(Table7[[#This Row],[Merged Customer ID]],Table3__3_16[Customer ID],Table3__3_16[NumberOfMajorSurgeries])</f>
        <v>1</v>
      </c>
      <c r="I1320" s="22" t="str">
        <f>_xlfn.XLOOKUP(Table7[[#This Row],[Merged Customer ID]],Table3__3_16[Customer ID],Table3__3_16[smoker])</f>
        <v>No</v>
      </c>
      <c r="J1320" s="22" t="str">
        <f>_xlfn.XLOOKUP(Table7[[#This Row],[Merged Customer ID]],Table3__3_16[Customer ID],Table3__3_16[Weight Status])</f>
        <v>Obesity</v>
      </c>
      <c r="K1320" s="22" t="str">
        <f>_xlfn.XLOOKUP(Table7[[#This Row],[Merged Customer ID]],Table3__3_16[Customer ID],Table3__3_16[Sugar Status])</f>
        <v>Prediabetes</v>
      </c>
      <c r="L1320" s="25">
        <f>_xlfn.XLOOKUP(Table7[[#This Row],[Merged Customer ID]],Table6_20[Merged Customer ID],Table6_20[Date of Birth])</f>
        <v>36858</v>
      </c>
      <c r="M1320" s="29">
        <f>_xlfn.XLOOKUP(Table7[[#This Row],[Merged Customer ID]],Table6_20[Merged Customer ID],Table6_20[charges],"0",0)</f>
        <v>8271.4599999999991</v>
      </c>
      <c r="N1320" s="29" t="str">
        <f>_xlfn.XLOOKUP(Table7[[#This Row],[Merged Customer ID]],Table6_20[Merged Customer ID],Table6_20[Hospital tier])</f>
        <v>tier - 2</v>
      </c>
      <c r="O1320" s="29" t="str">
        <f>_xlfn.XLOOKUP(Table7[[#This Row],[Merged Customer ID]],Table6_20[Merged Customer ID],Table6_20[City tier])</f>
        <v>tier - 1</v>
      </c>
      <c r="P1320" s="29" t="str">
        <f>_xlfn.XLOOKUP(Table7[[#This Row],[Merged Customer ID]],Table6_20[Merged Customer ID],Table6_20[State ID])</f>
        <v>R1023</v>
      </c>
      <c r="Q1320" s="35">
        <f>_xlfn.XLOOKUP(Table7[[#This Row],[Merged Customer ID]],Table6_20[Merged Customer ID],Table6_20[Age])</f>
        <v>22.527777777777779</v>
      </c>
    </row>
    <row r="1321" spans="1:17" x14ac:dyDescent="0.35">
      <c r="A1321" s="23" t="s">
        <v>1051</v>
      </c>
      <c r="B1321" s="23" t="str">
        <f>_xlfn.XLOOKUP(Table7[[#This Row],[Merged Customer ID]],Table2_1[Merged Customer ID],Table2_1[First Name])</f>
        <v>Breathitt</v>
      </c>
      <c r="C1321" s="23">
        <f>_xlfn.XLOOKUP(Table7[[#This Row],[Merged Customer ID]],Table3__3_16[Customer ID],Table3__3_16[BMI])</f>
        <v>22.8</v>
      </c>
      <c r="D1321" s="23">
        <f>_xlfn.XLOOKUP(Table7[[#This Row],[Merged Customer ID]],Table3__3_16[Customer ID],Table3__3_16[HBA1C])</f>
        <v>6.98</v>
      </c>
      <c r="E1321" s="22" t="str">
        <f>_xlfn.XLOOKUP(Table7[[#This Row],[Merged Customer ID]],Table3__3_16[Customer ID],Table3__3_16[Heart Issues])</f>
        <v>No</v>
      </c>
      <c r="F1321" s="23" t="str">
        <f>_xlfn.XLOOKUP(Table7[[#This Row],[Merged Customer ID]],Table3__3_16[Customer ID],Table3__3_16[Any Transplants])</f>
        <v>No</v>
      </c>
      <c r="G1321" s="23" t="str">
        <f>_xlfn.XLOOKUP(Table7[[#This Row],[Merged Customer ID]],Table3__3_16[Customer ID],Table3__3_16[Cancer history])</f>
        <v>No</v>
      </c>
      <c r="H1321" s="23">
        <f>_xlfn.XLOOKUP(Table7[[#This Row],[Merged Customer ID]],Table3__3_16[Customer ID],Table3__3_16[NumberOfMajorSurgeries])</f>
        <v>0</v>
      </c>
      <c r="I1321" s="23" t="str">
        <f>_xlfn.XLOOKUP(Table7[[#This Row],[Merged Customer ID]],Table3__3_16[Customer ID],Table3__3_16[smoker])</f>
        <v>No</v>
      </c>
      <c r="J1321" s="23" t="str">
        <f>_xlfn.XLOOKUP(Table7[[#This Row],[Merged Customer ID]],Table3__3_16[Customer ID],Table3__3_16[Weight Status])</f>
        <v>Normal Weight</v>
      </c>
      <c r="K1321" s="23" t="str">
        <f>_xlfn.XLOOKUP(Table7[[#This Row],[Merged Customer ID]],Table3__3_16[Customer ID],Table3__3_16[Sugar Status])</f>
        <v>Diabetes</v>
      </c>
      <c r="L1321" s="26">
        <f>_xlfn.XLOOKUP(Table7[[#This Row],[Merged Customer ID]],Table6_20[Merged Customer ID],Table6_20[Date of Birth])</f>
        <v>27246</v>
      </c>
      <c r="M1321" s="30">
        <f>_xlfn.XLOOKUP(Table7[[#This Row],[Merged Customer ID]],Table6_20[Merged Customer ID],Table6_20[charges],"0",0)</f>
        <v>8269.0400000000009</v>
      </c>
      <c r="N1321" s="30" t="str">
        <f>_xlfn.XLOOKUP(Table7[[#This Row],[Merged Customer ID]],Table6_20[Merged Customer ID],Table6_20[Hospital tier])</f>
        <v>tier - 2</v>
      </c>
      <c r="O1321" s="30" t="str">
        <f>_xlfn.XLOOKUP(Table7[[#This Row],[Merged Customer ID]],Table6_20[Merged Customer ID],Table6_20[City tier])</f>
        <v>tier - 1</v>
      </c>
      <c r="P1321" s="30" t="str">
        <f>_xlfn.XLOOKUP(Table7[[#This Row],[Merged Customer ID]],Table6_20[Merged Customer ID],Table6_20[State ID])</f>
        <v>R1011</v>
      </c>
      <c r="Q1321" s="36">
        <f>_xlfn.XLOOKUP(Table7[[#This Row],[Merged Customer ID]],Table6_20[Merged Customer ID],Table6_20[Age])</f>
        <v>48.841666666666669</v>
      </c>
    </row>
    <row r="1322" spans="1:17" x14ac:dyDescent="0.35">
      <c r="A1322" s="22" t="s">
        <v>1050</v>
      </c>
      <c r="B1322" s="22" t="str">
        <f>_xlfn.XLOOKUP(Table7[[#This Row],[Merged Customer ID]],Table2_1[Merged Customer ID],Table2_1[First Name])</f>
        <v>Evora</v>
      </c>
      <c r="C1322" s="22">
        <f>_xlfn.XLOOKUP(Table7[[#This Row],[Merged Customer ID]],Table3__3_16[Customer ID],Table3__3_16[BMI])</f>
        <v>19.09</v>
      </c>
      <c r="D1322" s="22">
        <f>_xlfn.XLOOKUP(Table7[[#This Row],[Merged Customer ID]],Table3__3_16[Customer ID],Table3__3_16[HBA1C])</f>
        <v>4</v>
      </c>
      <c r="E1322" s="22" t="str">
        <f>_xlfn.XLOOKUP(Table7[[#This Row],[Merged Customer ID]],Table3__3_16[Customer ID],Table3__3_16[Heart Issues])</f>
        <v>Yes</v>
      </c>
      <c r="F1322" s="22" t="str">
        <f>_xlfn.XLOOKUP(Table7[[#This Row],[Merged Customer ID]],Table3__3_16[Customer ID],Table3__3_16[Any Transplants])</f>
        <v>No</v>
      </c>
      <c r="G1322" s="22" t="str">
        <f>_xlfn.XLOOKUP(Table7[[#This Row],[Merged Customer ID]],Table3__3_16[Customer ID],Table3__3_16[Cancer history])</f>
        <v>No</v>
      </c>
      <c r="H1322" s="22">
        <f>_xlfn.XLOOKUP(Table7[[#This Row],[Merged Customer ID]],Table3__3_16[Customer ID],Table3__3_16[NumberOfMajorSurgeries])</f>
        <v>1</v>
      </c>
      <c r="I1322" s="22" t="str">
        <f>_xlfn.XLOOKUP(Table7[[#This Row],[Merged Customer ID]],Table3__3_16[Customer ID],Table3__3_16[smoker])</f>
        <v>No</v>
      </c>
      <c r="J1322" s="22" t="str">
        <f>_xlfn.XLOOKUP(Table7[[#This Row],[Merged Customer ID]],Table3__3_16[Customer ID],Table3__3_16[Weight Status])</f>
        <v>Normal Weight</v>
      </c>
      <c r="K1322" s="22" t="str">
        <f>_xlfn.XLOOKUP(Table7[[#This Row],[Merged Customer ID]],Table3__3_16[Customer ID],Table3__3_16[Sugar Status])</f>
        <v>Normal</v>
      </c>
      <c r="L1322" s="25">
        <f>_xlfn.XLOOKUP(Table7[[#This Row],[Merged Customer ID]],Table6_20[Merged Customer ID],Table6_20[Date of Birth])</f>
        <v>23625</v>
      </c>
      <c r="M1322" s="29">
        <f>_xlfn.XLOOKUP(Table7[[#This Row],[Merged Customer ID]],Table6_20[Merged Customer ID],Table6_20[charges],"0",0)</f>
        <v>8268</v>
      </c>
      <c r="N1322" s="29" t="str">
        <f>_xlfn.XLOOKUP(Table7[[#This Row],[Merged Customer ID]],Table6_20[Merged Customer ID],Table6_20[Hospital tier])</f>
        <v>tier - 3</v>
      </c>
      <c r="O1322" s="29" t="str">
        <f>_xlfn.XLOOKUP(Table7[[#This Row],[Merged Customer ID]],Table6_20[Merged Customer ID],Table6_20[City tier])</f>
        <v>tier - 3</v>
      </c>
      <c r="P1322" s="29" t="str">
        <f>_xlfn.XLOOKUP(Table7[[#This Row],[Merged Customer ID]],Table6_20[Merged Customer ID],Table6_20[State ID])</f>
        <v>R1013</v>
      </c>
      <c r="Q1322" s="35">
        <f>_xlfn.XLOOKUP(Table7[[#This Row],[Merged Customer ID]],Table6_20[Merged Customer ID],Table6_20[Age])</f>
        <v>58.758333333333333</v>
      </c>
    </row>
    <row r="1323" spans="1:17" x14ac:dyDescent="0.35">
      <c r="A1323" s="23" t="s">
        <v>1049</v>
      </c>
      <c r="B1323" s="23" t="str">
        <f>_xlfn.XLOOKUP(Table7[[#This Row],[Merged Customer ID]],Table2_1[Merged Customer ID],Table2_1[First Name])</f>
        <v>Fischer</v>
      </c>
      <c r="C1323" s="23">
        <f>_xlfn.XLOOKUP(Table7[[#This Row],[Merged Customer ID]],Table3__3_16[Customer ID],Table3__3_16[BMI])</f>
        <v>23.37</v>
      </c>
      <c r="D1323" s="23">
        <f>_xlfn.XLOOKUP(Table7[[#This Row],[Merged Customer ID]],Table3__3_16[Customer ID],Table3__3_16[HBA1C])</f>
        <v>4.2300000000000004</v>
      </c>
      <c r="E1323" s="22" t="str">
        <f>_xlfn.XLOOKUP(Table7[[#This Row],[Merged Customer ID]],Table3__3_16[Customer ID],Table3__3_16[Heart Issues])</f>
        <v>No</v>
      </c>
      <c r="F1323" s="23" t="str">
        <f>_xlfn.XLOOKUP(Table7[[#This Row],[Merged Customer ID]],Table3__3_16[Customer ID],Table3__3_16[Any Transplants])</f>
        <v>No</v>
      </c>
      <c r="G1323" s="23" t="str">
        <f>_xlfn.XLOOKUP(Table7[[#This Row],[Merged Customer ID]],Table3__3_16[Customer ID],Table3__3_16[Cancer history])</f>
        <v>No</v>
      </c>
      <c r="H1323" s="23">
        <f>_xlfn.XLOOKUP(Table7[[#This Row],[Merged Customer ID]],Table3__3_16[Customer ID],Table3__3_16[NumberOfMajorSurgeries])</f>
        <v>0</v>
      </c>
      <c r="I1323" s="23" t="str">
        <f>_xlfn.XLOOKUP(Table7[[#This Row],[Merged Customer ID]],Table3__3_16[Customer ID],Table3__3_16[smoker])</f>
        <v>No</v>
      </c>
      <c r="J1323" s="23" t="str">
        <f>_xlfn.XLOOKUP(Table7[[#This Row],[Merged Customer ID]],Table3__3_16[Customer ID],Table3__3_16[Weight Status])</f>
        <v>Normal Weight</v>
      </c>
      <c r="K1323" s="23" t="str">
        <f>_xlfn.XLOOKUP(Table7[[#This Row],[Merged Customer ID]],Table3__3_16[Customer ID],Table3__3_16[Sugar Status])</f>
        <v>Normal</v>
      </c>
      <c r="L1323" s="26">
        <f>_xlfn.XLOOKUP(Table7[[#This Row],[Merged Customer ID]],Table6_20[Merged Customer ID],Table6_20[Date of Birth])</f>
        <v>30221</v>
      </c>
      <c r="M1323" s="30">
        <f>_xlfn.XLOOKUP(Table7[[#This Row],[Merged Customer ID]],Table6_20[Merged Customer ID],Table6_20[charges],"0",0)</f>
        <v>8252.2800000000007</v>
      </c>
      <c r="N1323" s="30" t="str">
        <f>_xlfn.XLOOKUP(Table7[[#This Row],[Merged Customer ID]],Table6_20[Merged Customer ID],Table6_20[Hospital tier])</f>
        <v>tier - 2</v>
      </c>
      <c r="O1323" s="30" t="str">
        <f>_xlfn.XLOOKUP(Table7[[#This Row],[Merged Customer ID]],Table6_20[Merged Customer ID],Table6_20[City tier])</f>
        <v>tier - 2</v>
      </c>
      <c r="P1323" s="30" t="str">
        <f>_xlfn.XLOOKUP(Table7[[#This Row],[Merged Customer ID]],Table6_20[Merged Customer ID],Table6_20[State ID])</f>
        <v>R1024</v>
      </c>
      <c r="Q1323" s="36">
        <f>_xlfn.XLOOKUP(Table7[[#This Row],[Merged Customer ID]],Table6_20[Merged Customer ID],Table6_20[Age])</f>
        <v>40.697222222222223</v>
      </c>
    </row>
    <row r="1324" spans="1:17" x14ac:dyDescent="0.35">
      <c r="A1324" s="22" t="s">
        <v>1048</v>
      </c>
      <c r="B1324" s="22" t="str">
        <f>_xlfn.XLOOKUP(Table7[[#This Row],[Merged Customer ID]],Table2_1[Merged Customer ID],Table2_1[First Name])</f>
        <v>Deba</v>
      </c>
      <c r="C1324" s="22">
        <f>_xlfn.XLOOKUP(Table7[[#This Row],[Merged Customer ID]],Table3__3_16[Customer ID],Table3__3_16[BMI])</f>
        <v>33.44</v>
      </c>
      <c r="D1324" s="22">
        <f>_xlfn.XLOOKUP(Table7[[#This Row],[Merged Customer ID]],Table3__3_16[Customer ID],Table3__3_16[HBA1C])</f>
        <v>4.72</v>
      </c>
      <c r="E1324" s="22" t="str">
        <f>_xlfn.XLOOKUP(Table7[[#This Row],[Merged Customer ID]],Table3__3_16[Customer ID],Table3__3_16[Heart Issues])</f>
        <v>Yes</v>
      </c>
      <c r="F1324" s="22" t="str">
        <f>_xlfn.XLOOKUP(Table7[[#This Row],[Merged Customer ID]],Table3__3_16[Customer ID],Table3__3_16[Any Transplants])</f>
        <v>No</v>
      </c>
      <c r="G1324" s="22" t="str">
        <f>_xlfn.XLOOKUP(Table7[[#This Row],[Merged Customer ID]],Table3__3_16[Customer ID],Table3__3_16[Cancer history])</f>
        <v>No</v>
      </c>
      <c r="H1324" s="22">
        <f>_xlfn.XLOOKUP(Table7[[#This Row],[Merged Customer ID]],Table3__3_16[Customer ID],Table3__3_16[NumberOfMajorSurgeries])</f>
        <v>0</v>
      </c>
      <c r="I1324" s="22" t="str">
        <f>_xlfn.XLOOKUP(Table7[[#This Row],[Merged Customer ID]],Table3__3_16[Customer ID],Table3__3_16[smoker])</f>
        <v>No</v>
      </c>
      <c r="J1324" s="22" t="str">
        <f>_xlfn.XLOOKUP(Table7[[#This Row],[Merged Customer ID]],Table3__3_16[Customer ID],Table3__3_16[Weight Status])</f>
        <v>Obesity</v>
      </c>
      <c r="K1324" s="22" t="str">
        <f>_xlfn.XLOOKUP(Table7[[#This Row],[Merged Customer ID]],Table3__3_16[Customer ID],Table3__3_16[Sugar Status])</f>
        <v>Normal</v>
      </c>
      <c r="L1324" s="25">
        <f>_xlfn.XLOOKUP(Table7[[#This Row],[Merged Customer ID]],Table6_20[Merged Customer ID],Table6_20[Date of Birth])</f>
        <v>28005</v>
      </c>
      <c r="M1324" s="29">
        <f>_xlfn.XLOOKUP(Table7[[#This Row],[Merged Customer ID]],Table6_20[Merged Customer ID],Table6_20[charges],"0",0)</f>
        <v>8240.59</v>
      </c>
      <c r="N1324" s="29" t="str">
        <f>_xlfn.XLOOKUP(Table7[[#This Row],[Merged Customer ID]],Table6_20[Merged Customer ID],Table6_20[Hospital tier])</f>
        <v>tier - 2</v>
      </c>
      <c r="O1324" s="29" t="str">
        <f>_xlfn.XLOOKUP(Table7[[#This Row],[Merged Customer ID]],Table6_20[Merged Customer ID],Table6_20[City tier])</f>
        <v>tier - 2</v>
      </c>
      <c r="P1324" s="29" t="str">
        <f>_xlfn.XLOOKUP(Table7[[#This Row],[Merged Customer ID]],Table6_20[Merged Customer ID],Table6_20[State ID])</f>
        <v>R1013</v>
      </c>
      <c r="Q1324" s="35">
        <f>_xlfn.XLOOKUP(Table7[[#This Row],[Merged Customer ID]],Table6_20[Merged Customer ID],Table6_20[Age])</f>
        <v>46.766666666666666</v>
      </c>
    </row>
    <row r="1325" spans="1:17" x14ac:dyDescent="0.35">
      <c r="A1325" s="23" t="s">
        <v>1047</v>
      </c>
      <c r="B1325" s="23" t="str">
        <f>_xlfn.XLOOKUP(Table7[[#This Row],[Merged Customer ID]],Table2_1[Merged Customer ID],Table2_1[First Name])</f>
        <v>Leloup</v>
      </c>
      <c r="C1325" s="23">
        <f>_xlfn.XLOOKUP(Table7[[#This Row],[Merged Customer ID]],Table3__3_16[Customer ID],Table3__3_16[BMI])</f>
        <v>28.05</v>
      </c>
      <c r="D1325" s="23">
        <f>_xlfn.XLOOKUP(Table7[[#This Row],[Merged Customer ID]],Table3__3_16[Customer ID],Table3__3_16[HBA1C])</f>
        <v>5.63</v>
      </c>
      <c r="E1325" s="22" t="str">
        <f>_xlfn.XLOOKUP(Table7[[#This Row],[Merged Customer ID]],Table3__3_16[Customer ID],Table3__3_16[Heart Issues])</f>
        <v>Yes</v>
      </c>
      <c r="F1325" s="23" t="str">
        <f>_xlfn.XLOOKUP(Table7[[#This Row],[Merged Customer ID]],Table3__3_16[Customer ID],Table3__3_16[Any Transplants])</f>
        <v>No</v>
      </c>
      <c r="G1325" s="23" t="str">
        <f>_xlfn.XLOOKUP(Table7[[#This Row],[Merged Customer ID]],Table3__3_16[Customer ID],Table3__3_16[Cancer history])</f>
        <v>No</v>
      </c>
      <c r="H1325" s="23">
        <f>_xlfn.XLOOKUP(Table7[[#This Row],[Merged Customer ID]],Table3__3_16[Customer ID],Table3__3_16[NumberOfMajorSurgeries])</f>
        <v>0</v>
      </c>
      <c r="I1325" s="23" t="str">
        <f>_xlfn.XLOOKUP(Table7[[#This Row],[Merged Customer ID]],Table3__3_16[Customer ID],Table3__3_16[smoker])</f>
        <v>No</v>
      </c>
      <c r="J1325" s="23" t="str">
        <f>_xlfn.XLOOKUP(Table7[[#This Row],[Merged Customer ID]],Table3__3_16[Customer ID],Table3__3_16[Weight Status])</f>
        <v>Overweight</v>
      </c>
      <c r="K1325" s="23" t="str">
        <f>_xlfn.XLOOKUP(Table7[[#This Row],[Merged Customer ID]],Table3__3_16[Customer ID],Table3__3_16[Sugar Status])</f>
        <v>Normal</v>
      </c>
      <c r="L1325" s="26">
        <f>_xlfn.XLOOKUP(Table7[[#This Row],[Merged Customer ID]],Table6_20[Merged Customer ID],Table6_20[Date of Birth])</f>
        <v>27941</v>
      </c>
      <c r="M1325" s="30">
        <f>_xlfn.XLOOKUP(Table7[[#This Row],[Merged Customer ID]],Table6_20[Merged Customer ID],Table6_20[charges],"0",0)</f>
        <v>8233.1</v>
      </c>
      <c r="N1325" s="30" t="str">
        <f>_xlfn.XLOOKUP(Table7[[#This Row],[Merged Customer ID]],Table6_20[Merged Customer ID],Table6_20[Hospital tier])</f>
        <v>tier - 2</v>
      </c>
      <c r="O1325" s="30" t="str">
        <f>_xlfn.XLOOKUP(Table7[[#This Row],[Merged Customer ID]],Table6_20[Merged Customer ID],Table6_20[City tier])</f>
        <v>tier - 2</v>
      </c>
      <c r="P1325" s="30" t="str">
        <f>_xlfn.XLOOKUP(Table7[[#This Row],[Merged Customer ID]],Table6_20[Merged Customer ID],Table6_20[State ID])</f>
        <v>R1013</v>
      </c>
      <c r="Q1325" s="36">
        <f>_xlfn.XLOOKUP(Table7[[#This Row],[Merged Customer ID]],Table6_20[Merged Customer ID],Table6_20[Age])</f>
        <v>46.93888888888889</v>
      </c>
    </row>
    <row r="1326" spans="1:17" x14ac:dyDescent="0.35">
      <c r="A1326" s="22" t="s">
        <v>1046</v>
      </c>
      <c r="B1326" s="22" t="str">
        <f>_xlfn.XLOOKUP(Table7[[#This Row],[Merged Customer ID]],Table2_1[Merged Customer ID],Table2_1[First Name])</f>
        <v>Labare</v>
      </c>
      <c r="C1326" s="22">
        <f>_xlfn.XLOOKUP(Table7[[#This Row],[Merged Customer ID]],Table3__3_16[Customer ID],Table3__3_16[BMI])</f>
        <v>27.72</v>
      </c>
      <c r="D1326" s="22">
        <f>_xlfn.XLOOKUP(Table7[[#This Row],[Merged Customer ID]],Table3__3_16[Customer ID],Table3__3_16[HBA1C])</f>
        <v>5.83</v>
      </c>
      <c r="E1326" s="22" t="str">
        <f>_xlfn.XLOOKUP(Table7[[#This Row],[Merged Customer ID]],Table3__3_16[Customer ID],Table3__3_16[Heart Issues])</f>
        <v>Yes</v>
      </c>
      <c r="F1326" s="22" t="str">
        <f>_xlfn.XLOOKUP(Table7[[#This Row],[Merged Customer ID]],Table3__3_16[Customer ID],Table3__3_16[Any Transplants])</f>
        <v>No</v>
      </c>
      <c r="G1326" s="22" t="str">
        <f>_xlfn.XLOOKUP(Table7[[#This Row],[Merged Customer ID]],Table3__3_16[Customer ID],Table3__3_16[Cancer history])</f>
        <v>No</v>
      </c>
      <c r="H1326" s="22">
        <f>_xlfn.XLOOKUP(Table7[[#This Row],[Merged Customer ID]],Table3__3_16[Customer ID],Table3__3_16[NumberOfMajorSurgeries])</f>
        <v>0</v>
      </c>
      <c r="I1326" s="22" t="str">
        <f>_xlfn.XLOOKUP(Table7[[#This Row],[Merged Customer ID]],Table3__3_16[Customer ID],Table3__3_16[smoker])</f>
        <v>No</v>
      </c>
      <c r="J1326" s="22" t="str">
        <f>_xlfn.XLOOKUP(Table7[[#This Row],[Merged Customer ID]],Table3__3_16[Customer ID],Table3__3_16[Weight Status])</f>
        <v>Overweight</v>
      </c>
      <c r="K1326" s="22" t="str">
        <f>_xlfn.XLOOKUP(Table7[[#This Row],[Merged Customer ID]],Table3__3_16[Customer ID],Table3__3_16[Sugar Status])</f>
        <v>Prediabetes</v>
      </c>
      <c r="L1326" s="25">
        <f>_xlfn.XLOOKUP(Table7[[#This Row],[Merged Customer ID]],Table6_20[Merged Customer ID],Table6_20[Date of Birth])</f>
        <v>28006</v>
      </c>
      <c r="M1326" s="29">
        <f>_xlfn.XLOOKUP(Table7[[#This Row],[Merged Customer ID]],Table6_20[Merged Customer ID],Table6_20[charges],"0",0)</f>
        <v>8232.64</v>
      </c>
      <c r="N1326" s="29" t="str">
        <f>_xlfn.XLOOKUP(Table7[[#This Row],[Merged Customer ID]],Table6_20[Merged Customer ID],Table6_20[Hospital tier])</f>
        <v>tier - 2</v>
      </c>
      <c r="O1326" s="29" t="str">
        <f>_xlfn.XLOOKUP(Table7[[#This Row],[Merged Customer ID]],Table6_20[Merged Customer ID],Table6_20[City tier])</f>
        <v>tier - 3</v>
      </c>
      <c r="P1326" s="29" t="str">
        <f>_xlfn.XLOOKUP(Table7[[#This Row],[Merged Customer ID]],Table6_20[Merged Customer ID],Table6_20[State ID])</f>
        <v>R1013</v>
      </c>
      <c r="Q1326" s="35">
        <f>_xlfn.XLOOKUP(Table7[[#This Row],[Merged Customer ID]],Table6_20[Merged Customer ID],Table6_20[Age])</f>
        <v>46.763888888888886</v>
      </c>
    </row>
    <row r="1327" spans="1:17" x14ac:dyDescent="0.35">
      <c r="A1327" s="23" t="s">
        <v>1045</v>
      </c>
      <c r="B1327" s="23" t="str">
        <f>_xlfn.XLOOKUP(Table7[[#This Row],[Merged Customer ID]],Table2_1[Merged Customer ID],Table2_1[First Name])</f>
        <v>Arouca</v>
      </c>
      <c r="C1327" s="23">
        <f>_xlfn.XLOOKUP(Table7[[#This Row],[Merged Customer ID]],Table3__3_16[Customer ID],Table3__3_16[BMI])</f>
        <v>29.81</v>
      </c>
      <c r="D1327" s="23">
        <f>_xlfn.XLOOKUP(Table7[[#This Row],[Merged Customer ID]],Table3__3_16[Customer ID],Table3__3_16[HBA1C])</f>
        <v>9.23</v>
      </c>
      <c r="E1327" s="22" t="str">
        <f>_xlfn.XLOOKUP(Table7[[#This Row],[Merged Customer ID]],Table3__3_16[Customer ID],Table3__3_16[Heart Issues])</f>
        <v>No</v>
      </c>
      <c r="F1327" s="23" t="str">
        <f>_xlfn.XLOOKUP(Table7[[#This Row],[Merged Customer ID]],Table3__3_16[Customer ID],Table3__3_16[Any Transplants])</f>
        <v>No</v>
      </c>
      <c r="G1327" s="23" t="str">
        <f>_xlfn.XLOOKUP(Table7[[#This Row],[Merged Customer ID]],Table3__3_16[Customer ID],Table3__3_16[Cancer history])</f>
        <v>No</v>
      </c>
      <c r="H1327" s="23">
        <f>_xlfn.XLOOKUP(Table7[[#This Row],[Merged Customer ID]],Table3__3_16[Customer ID],Table3__3_16[NumberOfMajorSurgeries])</f>
        <v>0</v>
      </c>
      <c r="I1327" s="23" t="str">
        <f>_xlfn.XLOOKUP(Table7[[#This Row],[Merged Customer ID]],Table3__3_16[Customer ID],Table3__3_16[smoker])</f>
        <v>No</v>
      </c>
      <c r="J1327" s="23" t="str">
        <f>_xlfn.XLOOKUP(Table7[[#This Row],[Merged Customer ID]],Table3__3_16[Customer ID],Table3__3_16[Weight Status])</f>
        <v>Overweight</v>
      </c>
      <c r="K1327" s="23" t="str">
        <f>_xlfn.XLOOKUP(Table7[[#This Row],[Merged Customer ID]],Table3__3_16[Customer ID],Table3__3_16[Sugar Status])</f>
        <v>Diabetes</v>
      </c>
      <c r="L1327" s="26">
        <f>_xlfn.XLOOKUP(Table7[[#This Row],[Merged Customer ID]],Table6_20[Merged Customer ID],Table6_20[Date of Birth])</f>
        <v>28671</v>
      </c>
      <c r="M1327" s="30">
        <f>_xlfn.XLOOKUP(Table7[[#This Row],[Merged Customer ID]],Table6_20[Merged Customer ID],Table6_20[charges],"0",0)</f>
        <v>8219.2000000000007</v>
      </c>
      <c r="N1327" s="30" t="str">
        <f>_xlfn.XLOOKUP(Table7[[#This Row],[Merged Customer ID]],Table6_20[Merged Customer ID],Table6_20[Hospital tier])</f>
        <v>tier - 2</v>
      </c>
      <c r="O1327" s="30" t="str">
        <f>_xlfn.XLOOKUP(Table7[[#This Row],[Merged Customer ID]],Table6_20[Merged Customer ID],Table6_20[City tier])</f>
        <v>tier - 2</v>
      </c>
      <c r="P1327" s="30" t="str">
        <f>_xlfn.XLOOKUP(Table7[[#This Row],[Merged Customer ID]],Table6_20[Merged Customer ID],Table6_20[State ID])</f>
        <v>R1013</v>
      </c>
      <c r="Q1327" s="36">
        <f>_xlfn.XLOOKUP(Table7[[#This Row],[Merged Customer ID]],Table6_20[Merged Customer ID],Table6_20[Age])</f>
        <v>44.93888888888889</v>
      </c>
    </row>
    <row r="1328" spans="1:17" x14ac:dyDescent="0.35">
      <c r="A1328" s="22" t="s">
        <v>1044</v>
      </c>
      <c r="B1328" s="22" t="str">
        <f>_xlfn.XLOOKUP(Table7[[#This Row],[Merged Customer ID]],Table2_1[Merged Customer ID],Table2_1[First Name])</f>
        <v>Reese</v>
      </c>
      <c r="C1328" s="22">
        <f>_xlfn.XLOOKUP(Table7[[#This Row],[Merged Customer ID]],Table3__3_16[Customer ID],Table3__3_16[BMI])</f>
        <v>23.98</v>
      </c>
      <c r="D1328" s="22">
        <f>_xlfn.XLOOKUP(Table7[[#This Row],[Merged Customer ID]],Table3__3_16[Customer ID],Table3__3_16[HBA1C])</f>
        <v>9.89</v>
      </c>
      <c r="E1328" s="22" t="str">
        <f>_xlfn.XLOOKUP(Table7[[#This Row],[Merged Customer ID]],Table3__3_16[Customer ID],Table3__3_16[Heart Issues])</f>
        <v>No</v>
      </c>
      <c r="F1328" s="22" t="str">
        <f>_xlfn.XLOOKUP(Table7[[#This Row],[Merged Customer ID]],Table3__3_16[Customer ID],Table3__3_16[Any Transplants])</f>
        <v>No</v>
      </c>
      <c r="G1328" s="22" t="str">
        <f>_xlfn.XLOOKUP(Table7[[#This Row],[Merged Customer ID]],Table3__3_16[Customer ID],Table3__3_16[Cancer history])</f>
        <v>No</v>
      </c>
      <c r="H1328" s="22">
        <f>_xlfn.XLOOKUP(Table7[[#This Row],[Merged Customer ID]],Table3__3_16[Customer ID],Table3__3_16[NumberOfMajorSurgeries])</f>
        <v>0</v>
      </c>
      <c r="I1328" s="22" t="str">
        <f>_xlfn.XLOOKUP(Table7[[#This Row],[Merged Customer ID]],Table3__3_16[Customer ID],Table3__3_16[smoker])</f>
        <v>No</v>
      </c>
      <c r="J1328" s="22" t="str">
        <f>_xlfn.XLOOKUP(Table7[[#This Row],[Merged Customer ID]],Table3__3_16[Customer ID],Table3__3_16[Weight Status])</f>
        <v>Normal Weight</v>
      </c>
      <c r="K1328" s="22" t="str">
        <f>_xlfn.XLOOKUP(Table7[[#This Row],[Merged Customer ID]],Table3__3_16[Customer ID],Table3__3_16[Sugar Status])</f>
        <v>Diabetes</v>
      </c>
      <c r="L1328" s="25">
        <f>_xlfn.XLOOKUP(Table7[[#This Row],[Merged Customer ID]],Table6_20[Merged Customer ID],Table6_20[Date of Birth])</f>
        <v>28787</v>
      </c>
      <c r="M1328" s="29">
        <f>_xlfn.XLOOKUP(Table7[[#This Row],[Merged Customer ID]],Table6_20[Merged Customer ID],Table6_20[charges],"0",0)</f>
        <v>8211.1</v>
      </c>
      <c r="N1328" s="29" t="str">
        <f>_xlfn.XLOOKUP(Table7[[#This Row],[Merged Customer ID]],Table6_20[Merged Customer ID],Table6_20[Hospital tier])</f>
        <v>tier - 2</v>
      </c>
      <c r="O1328" s="29" t="str">
        <f>_xlfn.XLOOKUP(Table7[[#This Row],[Merged Customer ID]],Table6_20[Merged Customer ID],Table6_20[City tier])</f>
        <v>tier - 3</v>
      </c>
      <c r="P1328" s="29" t="str">
        <f>_xlfn.XLOOKUP(Table7[[#This Row],[Merged Customer ID]],Table6_20[Merged Customer ID],Table6_20[State ID])</f>
        <v>R1013</v>
      </c>
      <c r="Q1328" s="35">
        <f>_xlfn.XLOOKUP(Table7[[#This Row],[Merged Customer ID]],Table6_20[Merged Customer ID],Table6_20[Age])</f>
        <v>44.62222222222222</v>
      </c>
    </row>
    <row r="1329" spans="1:17" x14ac:dyDescent="0.35">
      <c r="A1329" s="23" t="s">
        <v>1043</v>
      </c>
      <c r="B1329" s="23" t="str">
        <f>_xlfn.XLOOKUP(Table7[[#This Row],[Merged Customer ID]],Table2_1[Merged Customer ID],Table2_1[First Name])</f>
        <v>McCloskey</v>
      </c>
      <c r="C1329" s="23">
        <f>_xlfn.XLOOKUP(Table7[[#This Row],[Merged Customer ID]],Table3__3_16[Customer ID],Table3__3_16[BMI])</f>
        <v>17.34</v>
      </c>
      <c r="D1329" s="23">
        <f>_xlfn.XLOOKUP(Table7[[#This Row],[Merged Customer ID]],Table3__3_16[Customer ID],Table3__3_16[HBA1C])</f>
        <v>12</v>
      </c>
      <c r="E1329" s="22" t="str">
        <f>_xlfn.XLOOKUP(Table7[[#This Row],[Merged Customer ID]],Table3__3_16[Customer ID],Table3__3_16[Heart Issues])</f>
        <v>No</v>
      </c>
      <c r="F1329" s="23" t="str">
        <f>_xlfn.XLOOKUP(Table7[[#This Row],[Merged Customer ID]],Table3__3_16[Customer ID],Table3__3_16[Any Transplants])</f>
        <v>No</v>
      </c>
      <c r="G1329" s="23" t="str">
        <f>_xlfn.XLOOKUP(Table7[[#This Row],[Merged Customer ID]],Table3__3_16[Customer ID],Table3__3_16[Cancer history])</f>
        <v>No</v>
      </c>
      <c r="H1329" s="23">
        <f>_xlfn.XLOOKUP(Table7[[#This Row],[Merged Customer ID]],Table3__3_16[Customer ID],Table3__3_16[NumberOfMajorSurgeries])</f>
        <v>0</v>
      </c>
      <c r="I1329" s="23" t="str">
        <f>_xlfn.XLOOKUP(Table7[[#This Row],[Merged Customer ID]],Table3__3_16[Customer ID],Table3__3_16[smoker])</f>
        <v>No</v>
      </c>
      <c r="J1329" s="23" t="str">
        <f>_xlfn.XLOOKUP(Table7[[#This Row],[Merged Customer ID]],Table3__3_16[Customer ID],Table3__3_16[Weight Status])</f>
        <v>Underweight</v>
      </c>
      <c r="K1329" s="23" t="str">
        <f>_xlfn.XLOOKUP(Table7[[#This Row],[Merged Customer ID]],Table3__3_16[Customer ID],Table3__3_16[Sugar Status])</f>
        <v>Diabetes</v>
      </c>
      <c r="L1329" s="26">
        <f>_xlfn.XLOOKUP(Table7[[#This Row],[Merged Customer ID]],Table6_20[Merged Customer ID],Table6_20[Date of Birth])</f>
        <v>22973</v>
      </c>
      <c r="M1329" s="30">
        <f>_xlfn.XLOOKUP(Table7[[#This Row],[Merged Customer ID]],Table6_20[Merged Customer ID],Table6_20[charges],"0",0)</f>
        <v>8188.12</v>
      </c>
      <c r="N1329" s="30" t="str">
        <f>_xlfn.XLOOKUP(Table7[[#This Row],[Merged Customer ID]],Table6_20[Merged Customer ID],Table6_20[Hospital tier])</f>
        <v>tier - 3</v>
      </c>
      <c r="O1329" s="30" t="str">
        <f>_xlfn.XLOOKUP(Table7[[#This Row],[Merged Customer ID]],Table6_20[Merged Customer ID],Table6_20[City tier])</f>
        <v>tier - 3</v>
      </c>
      <c r="P1329" s="30" t="str">
        <f>_xlfn.XLOOKUP(Table7[[#This Row],[Merged Customer ID]],Table6_20[Merged Customer ID],Table6_20[State ID])</f>
        <v>R1013</v>
      </c>
      <c r="Q1329" s="36">
        <f>_xlfn.XLOOKUP(Table7[[#This Row],[Merged Customer ID]],Table6_20[Merged Customer ID],Table6_20[Age])</f>
        <v>60.541666666666664</v>
      </c>
    </row>
    <row r="1330" spans="1:17" x14ac:dyDescent="0.35">
      <c r="A1330" s="22" t="s">
        <v>1042</v>
      </c>
      <c r="B1330" s="22" t="str">
        <f>_xlfn.XLOOKUP(Table7[[#This Row],[Merged Customer ID]],Table2_1[Merged Customer ID],Table2_1[First Name])</f>
        <v>Tedsen</v>
      </c>
      <c r="C1330" s="22">
        <f>_xlfn.XLOOKUP(Table7[[#This Row],[Merged Customer ID]],Table3__3_16[Customer ID],Table3__3_16[BMI])</f>
        <v>40.39</v>
      </c>
      <c r="D1330" s="22">
        <f>_xlfn.XLOOKUP(Table7[[#This Row],[Merged Customer ID]],Table3__3_16[Customer ID],Table3__3_16[HBA1C])</f>
        <v>4.24</v>
      </c>
      <c r="E1330" s="22" t="str">
        <f>_xlfn.XLOOKUP(Table7[[#This Row],[Merged Customer ID]],Table3__3_16[Customer ID],Table3__3_16[Heart Issues])</f>
        <v>Yes</v>
      </c>
      <c r="F1330" s="22" t="str">
        <f>_xlfn.XLOOKUP(Table7[[#This Row],[Merged Customer ID]],Table3__3_16[Customer ID],Table3__3_16[Any Transplants])</f>
        <v>No</v>
      </c>
      <c r="G1330" s="22" t="str">
        <f>_xlfn.XLOOKUP(Table7[[#This Row],[Merged Customer ID]],Table3__3_16[Customer ID],Table3__3_16[Cancer history])</f>
        <v>Yes</v>
      </c>
      <c r="H1330" s="22">
        <f>_xlfn.XLOOKUP(Table7[[#This Row],[Merged Customer ID]],Table3__3_16[Customer ID],Table3__3_16[NumberOfMajorSurgeries])</f>
        <v>1</v>
      </c>
      <c r="I1330" s="22" t="str">
        <f>_xlfn.XLOOKUP(Table7[[#This Row],[Merged Customer ID]],Table3__3_16[Customer ID],Table3__3_16[smoker])</f>
        <v>No</v>
      </c>
      <c r="J1330" s="22" t="str">
        <f>_xlfn.XLOOKUP(Table7[[#This Row],[Merged Customer ID]],Table3__3_16[Customer ID],Table3__3_16[Weight Status])</f>
        <v>Obesity</v>
      </c>
      <c r="K1330" s="22" t="str">
        <f>_xlfn.XLOOKUP(Table7[[#This Row],[Merged Customer ID]],Table3__3_16[Customer ID],Table3__3_16[Sugar Status])</f>
        <v>Normal</v>
      </c>
      <c r="L1330" s="25">
        <f>_xlfn.XLOOKUP(Table7[[#This Row],[Merged Customer ID]],Table6_20[Merged Customer ID],Table6_20[Date of Birth])</f>
        <v>35724</v>
      </c>
      <c r="M1330" s="29">
        <f>_xlfn.XLOOKUP(Table7[[#This Row],[Merged Customer ID]],Table6_20[Merged Customer ID],Table6_20[charges],"0",0)</f>
        <v>8182.89</v>
      </c>
      <c r="N1330" s="29" t="str">
        <f>_xlfn.XLOOKUP(Table7[[#This Row],[Merged Customer ID]],Table6_20[Merged Customer ID],Table6_20[Hospital tier])</f>
        <v>tier - 2</v>
      </c>
      <c r="O1330" s="29" t="str">
        <f>_xlfn.XLOOKUP(Table7[[#This Row],[Merged Customer ID]],Table6_20[Merged Customer ID],Table6_20[City tier])</f>
        <v>tier - 1</v>
      </c>
      <c r="P1330" s="29" t="str">
        <f>_xlfn.XLOOKUP(Table7[[#This Row],[Merged Customer ID]],Table6_20[Merged Customer ID],Table6_20[State ID])</f>
        <v>R1026</v>
      </c>
      <c r="Q1330" s="35">
        <f>_xlfn.XLOOKUP(Table7[[#This Row],[Merged Customer ID]],Table6_20[Merged Customer ID],Table6_20[Age])</f>
        <v>25.630555555555556</v>
      </c>
    </row>
    <row r="1331" spans="1:17" x14ac:dyDescent="0.35">
      <c r="A1331" s="23" t="s">
        <v>1041</v>
      </c>
      <c r="B1331" s="23" t="str">
        <f>_xlfn.XLOOKUP(Table7[[#This Row],[Merged Customer ID]],Table2_1[Merged Customer ID],Table2_1[First Name])</f>
        <v>Koehlinger</v>
      </c>
      <c r="C1331" s="23">
        <f>_xlfn.XLOOKUP(Table7[[#This Row],[Merged Customer ID]],Table3__3_16[Customer ID],Table3__3_16[BMI])</f>
        <v>25.96</v>
      </c>
      <c r="D1331" s="23">
        <f>_xlfn.XLOOKUP(Table7[[#This Row],[Merged Customer ID]],Table3__3_16[Customer ID],Table3__3_16[HBA1C])</f>
        <v>4.68</v>
      </c>
      <c r="E1331" s="22" t="str">
        <f>_xlfn.XLOOKUP(Table7[[#This Row],[Merged Customer ID]],Table3__3_16[Customer ID],Table3__3_16[Heart Issues])</f>
        <v>Yes</v>
      </c>
      <c r="F1331" s="23" t="str">
        <f>_xlfn.XLOOKUP(Table7[[#This Row],[Merged Customer ID]],Table3__3_16[Customer ID],Table3__3_16[Any Transplants])</f>
        <v>No</v>
      </c>
      <c r="G1331" s="23" t="str">
        <f>_xlfn.XLOOKUP(Table7[[#This Row],[Merged Customer ID]],Table3__3_16[Customer ID],Table3__3_16[Cancer history])</f>
        <v>Yes</v>
      </c>
      <c r="H1331" s="23">
        <f>_xlfn.XLOOKUP(Table7[[#This Row],[Merged Customer ID]],Table3__3_16[Customer ID],Table3__3_16[NumberOfMajorSurgeries])</f>
        <v>1</v>
      </c>
      <c r="I1331" s="23" t="str">
        <f>_xlfn.XLOOKUP(Table7[[#This Row],[Merged Customer ID]],Table3__3_16[Customer ID],Table3__3_16[smoker])</f>
        <v>No</v>
      </c>
      <c r="J1331" s="23" t="str">
        <f>_xlfn.XLOOKUP(Table7[[#This Row],[Merged Customer ID]],Table3__3_16[Customer ID],Table3__3_16[Weight Status])</f>
        <v>Overweight</v>
      </c>
      <c r="K1331" s="23" t="str">
        <f>_xlfn.XLOOKUP(Table7[[#This Row],[Merged Customer ID]],Table3__3_16[Customer ID],Table3__3_16[Sugar Status])</f>
        <v>Normal</v>
      </c>
      <c r="L1331" s="26">
        <f>_xlfn.XLOOKUP(Table7[[#This Row],[Merged Customer ID]],Table6_20[Merged Customer ID],Table6_20[Date of Birth])</f>
        <v>30475</v>
      </c>
      <c r="M1331" s="30">
        <f>_xlfn.XLOOKUP(Table7[[#This Row],[Merged Customer ID]],Table6_20[Merged Customer ID],Table6_20[charges],"0",0)</f>
        <v>8179.51</v>
      </c>
      <c r="N1331" s="30" t="str">
        <f>_xlfn.XLOOKUP(Table7[[#This Row],[Merged Customer ID]],Table6_20[Merged Customer ID],Table6_20[Hospital tier])</f>
        <v>tier - 2</v>
      </c>
      <c r="O1331" s="30" t="str">
        <f>_xlfn.XLOOKUP(Table7[[#This Row],[Merged Customer ID]],Table6_20[Merged Customer ID],Table6_20[City tier])</f>
        <v>tier - 2</v>
      </c>
      <c r="P1331" s="30" t="str">
        <f>_xlfn.XLOOKUP(Table7[[#This Row],[Merged Customer ID]],Table6_20[Merged Customer ID],Table6_20[State ID])</f>
        <v>R1020</v>
      </c>
      <c r="Q1331" s="36">
        <f>_xlfn.XLOOKUP(Table7[[#This Row],[Merged Customer ID]],Table6_20[Merged Customer ID],Table6_20[Age])</f>
        <v>40</v>
      </c>
    </row>
    <row r="1332" spans="1:17" x14ac:dyDescent="0.35">
      <c r="A1332" s="22" t="s">
        <v>1040</v>
      </c>
      <c r="B1332" s="22" t="str">
        <f>_xlfn.XLOOKUP(Table7[[#This Row],[Merged Customer ID]],Table2_1[Merged Customer ID],Table2_1[First Name])</f>
        <v>Pielechaty</v>
      </c>
      <c r="C1332" s="22">
        <f>_xlfn.XLOOKUP(Table7[[#This Row],[Merged Customer ID]],Table3__3_16[Customer ID],Table3__3_16[BMI])</f>
        <v>17.68</v>
      </c>
      <c r="D1332" s="22">
        <f>_xlfn.XLOOKUP(Table7[[#This Row],[Merged Customer ID]],Table3__3_16[Customer ID],Table3__3_16[HBA1C])</f>
        <v>8.57</v>
      </c>
      <c r="E1332" s="22" t="str">
        <f>_xlfn.XLOOKUP(Table7[[#This Row],[Merged Customer ID]],Table3__3_16[Customer ID],Table3__3_16[Heart Issues])</f>
        <v>Yes</v>
      </c>
      <c r="F1332" s="22" t="str">
        <f>_xlfn.XLOOKUP(Table7[[#This Row],[Merged Customer ID]],Table3__3_16[Customer ID],Table3__3_16[Any Transplants])</f>
        <v>No</v>
      </c>
      <c r="G1332" s="22" t="str">
        <f>_xlfn.XLOOKUP(Table7[[#This Row],[Merged Customer ID]],Table3__3_16[Customer ID],Table3__3_16[Cancer history])</f>
        <v>Yes</v>
      </c>
      <c r="H1332" s="22">
        <f>_xlfn.XLOOKUP(Table7[[#This Row],[Merged Customer ID]],Table3__3_16[Customer ID],Table3__3_16[NumberOfMajorSurgeries])</f>
        <v>1</v>
      </c>
      <c r="I1332" s="22" t="str">
        <f>_xlfn.XLOOKUP(Table7[[#This Row],[Merged Customer ID]],Table3__3_16[Customer ID],Table3__3_16[smoker])</f>
        <v>No</v>
      </c>
      <c r="J1332" s="22" t="str">
        <f>_xlfn.XLOOKUP(Table7[[#This Row],[Merged Customer ID]],Table3__3_16[Customer ID],Table3__3_16[Weight Status])</f>
        <v>Underweight</v>
      </c>
      <c r="K1332" s="22" t="str">
        <f>_xlfn.XLOOKUP(Table7[[#This Row],[Merged Customer ID]],Table3__3_16[Customer ID],Table3__3_16[Sugar Status])</f>
        <v>Diabetes</v>
      </c>
      <c r="L1332" s="25">
        <f>_xlfn.XLOOKUP(Table7[[#This Row],[Merged Customer ID]],Table6_20[Merged Customer ID],Table6_20[Date of Birth])</f>
        <v>23320</v>
      </c>
      <c r="M1332" s="29">
        <f>_xlfn.XLOOKUP(Table7[[#This Row],[Merged Customer ID]],Table6_20[Merged Customer ID],Table6_20[charges],"0",0)</f>
        <v>8177.9</v>
      </c>
      <c r="N1332" s="29" t="str">
        <f>_xlfn.XLOOKUP(Table7[[#This Row],[Merged Customer ID]],Table6_20[Merged Customer ID],Table6_20[Hospital tier])</f>
        <v>tier - 3</v>
      </c>
      <c r="O1332" s="29" t="str">
        <f>_xlfn.XLOOKUP(Table7[[#This Row],[Merged Customer ID]],Table6_20[Merged Customer ID],Table6_20[City tier])</f>
        <v>tier - 1</v>
      </c>
      <c r="P1332" s="29" t="str">
        <f>_xlfn.XLOOKUP(Table7[[#This Row],[Merged Customer ID]],Table6_20[Merged Customer ID],Table6_20[State ID])</f>
        <v>R1013</v>
      </c>
      <c r="Q1332" s="35">
        <f>_xlfn.XLOOKUP(Table7[[#This Row],[Merged Customer ID]],Table6_20[Merged Customer ID],Table6_20[Age])</f>
        <v>59.591666666666669</v>
      </c>
    </row>
    <row r="1333" spans="1:17" x14ac:dyDescent="0.35">
      <c r="A1333" s="23" t="s">
        <v>1039</v>
      </c>
      <c r="B1333" s="23" t="str">
        <f>_xlfn.XLOOKUP(Table7[[#This Row],[Merged Customer ID]],Table2_1[Merged Customer ID],Table2_1[First Name])</f>
        <v>Korhonen</v>
      </c>
      <c r="C1333" s="23">
        <f>_xlfn.XLOOKUP(Table7[[#This Row],[Merged Customer ID]],Table3__3_16[Customer ID],Table3__3_16[BMI])</f>
        <v>30.875</v>
      </c>
      <c r="D1333" s="23">
        <f>_xlfn.XLOOKUP(Table7[[#This Row],[Merged Customer ID]],Table3__3_16[Customer ID],Table3__3_16[HBA1C])</f>
        <v>4.0999999999999996</v>
      </c>
      <c r="E1333" s="22" t="str">
        <f>_xlfn.XLOOKUP(Table7[[#This Row],[Merged Customer ID]],Table3__3_16[Customer ID],Table3__3_16[Heart Issues])</f>
        <v>No</v>
      </c>
      <c r="F1333" s="23" t="str">
        <f>_xlfn.XLOOKUP(Table7[[#This Row],[Merged Customer ID]],Table3__3_16[Customer ID],Table3__3_16[Any Transplants])</f>
        <v>No</v>
      </c>
      <c r="G1333" s="23" t="str">
        <f>_xlfn.XLOOKUP(Table7[[#This Row],[Merged Customer ID]],Table3__3_16[Customer ID],Table3__3_16[Cancer history])</f>
        <v>No</v>
      </c>
      <c r="H1333" s="23">
        <f>_xlfn.XLOOKUP(Table7[[#This Row],[Merged Customer ID]],Table3__3_16[Customer ID],Table3__3_16[NumberOfMajorSurgeries])</f>
        <v>0</v>
      </c>
      <c r="I1333" s="23" t="str">
        <f>_xlfn.XLOOKUP(Table7[[#This Row],[Merged Customer ID]],Table3__3_16[Customer ID],Table3__3_16[smoker])</f>
        <v>No</v>
      </c>
      <c r="J1333" s="23" t="str">
        <f>_xlfn.XLOOKUP(Table7[[#This Row],[Merged Customer ID]],Table3__3_16[Customer ID],Table3__3_16[Weight Status])</f>
        <v>Obesity</v>
      </c>
      <c r="K1333" s="23" t="str">
        <f>_xlfn.XLOOKUP(Table7[[#This Row],[Merged Customer ID]],Table3__3_16[Customer ID],Table3__3_16[Sugar Status])</f>
        <v>Normal</v>
      </c>
      <c r="L1333" s="26">
        <f>_xlfn.XLOOKUP(Table7[[#This Row],[Merged Customer ID]],Table6_20[Merged Customer ID],Table6_20[Date of Birth])</f>
        <v>30130</v>
      </c>
      <c r="M1333" s="30">
        <f>_xlfn.XLOOKUP(Table7[[#This Row],[Merged Customer ID]],Table6_20[Merged Customer ID],Table6_20[charges],"0",0)</f>
        <v>8162.72</v>
      </c>
      <c r="N1333" s="30" t="str">
        <f>_xlfn.XLOOKUP(Table7[[#This Row],[Merged Customer ID]],Table6_20[Merged Customer ID],Table6_20[Hospital tier])</f>
        <v>tier - 3</v>
      </c>
      <c r="O1333" s="30" t="str">
        <f>_xlfn.XLOOKUP(Table7[[#This Row],[Merged Customer ID]],Table6_20[Merged Customer ID],Table6_20[City tier])</f>
        <v>tier - 3</v>
      </c>
      <c r="P1333" s="30" t="str">
        <f>_xlfn.XLOOKUP(Table7[[#This Row],[Merged Customer ID]],Table6_20[Merged Customer ID],Table6_20[State ID])</f>
        <v>R1012</v>
      </c>
      <c r="Q1333" s="36">
        <f>_xlfn.XLOOKUP(Table7[[#This Row],[Merged Customer ID]],Table6_20[Merged Customer ID],Table6_20[Age])</f>
        <v>40.944444444444443</v>
      </c>
    </row>
    <row r="1334" spans="1:17" x14ac:dyDescent="0.35">
      <c r="A1334" s="22" t="s">
        <v>1038</v>
      </c>
      <c r="B1334" s="22" t="str">
        <f>_xlfn.XLOOKUP(Table7[[#This Row],[Merged Customer ID]],Table2_1[Merged Customer ID],Table2_1[First Name])</f>
        <v>Kehr</v>
      </c>
      <c r="C1334" s="22">
        <f>_xlfn.XLOOKUP(Table7[[#This Row],[Merged Customer ID]],Table3__3_16[Customer ID],Table3__3_16[BMI])</f>
        <v>30.81</v>
      </c>
      <c r="D1334" s="22">
        <f>_xlfn.XLOOKUP(Table7[[#This Row],[Merged Customer ID]],Table3__3_16[Customer ID],Table3__3_16[HBA1C])</f>
        <v>4.49</v>
      </c>
      <c r="E1334" s="22" t="str">
        <f>_xlfn.XLOOKUP(Table7[[#This Row],[Merged Customer ID]],Table3__3_16[Customer ID],Table3__3_16[Heart Issues])</f>
        <v>No</v>
      </c>
      <c r="F1334" s="22" t="str">
        <f>_xlfn.XLOOKUP(Table7[[#This Row],[Merged Customer ID]],Table3__3_16[Customer ID],Table3__3_16[Any Transplants])</f>
        <v>No</v>
      </c>
      <c r="G1334" s="22" t="str">
        <f>_xlfn.XLOOKUP(Table7[[#This Row],[Merged Customer ID]],Table3__3_16[Customer ID],Table3__3_16[Cancer history])</f>
        <v>No</v>
      </c>
      <c r="H1334" s="22">
        <f>_xlfn.XLOOKUP(Table7[[#This Row],[Merged Customer ID]],Table3__3_16[Customer ID],Table3__3_16[NumberOfMajorSurgeries])</f>
        <v>0</v>
      </c>
      <c r="I1334" s="22" t="str">
        <f>_xlfn.XLOOKUP(Table7[[#This Row],[Merged Customer ID]],Table3__3_16[Customer ID],Table3__3_16[smoker])</f>
        <v>No</v>
      </c>
      <c r="J1334" s="22" t="str">
        <f>_xlfn.XLOOKUP(Table7[[#This Row],[Merged Customer ID]],Table3__3_16[Customer ID],Table3__3_16[Weight Status])</f>
        <v>Obesity</v>
      </c>
      <c r="K1334" s="22" t="str">
        <f>_xlfn.XLOOKUP(Table7[[#This Row],[Merged Customer ID]],Table3__3_16[Customer ID],Table3__3_16[Sugar Status])</f>
        <v>Normal</v>
      </c>
      <c r="L1334" s="25">
        <f>_xlfn.XLOOKUP(Table7[[#This Row],[Merged Customer ID]],Table6_20[Merged Customer ID],Table6_20[Date of Birth])</f>
        <v>33045</v>
      </c>
      <c r="M1334" s="29">
        <f>_xlfn.XLOOKUP(Table7[[#This Row],[Merged Customer ID]],Table6_20[Merged Customer ID],Table6_20[charges],"0",0)</f>
        <v>8157.92</v>
      </c>
      <c r="N1334" s="29" t="str">
        <f>_xlfn.XLOOKUP(Table7[[#This Row],[Merged Customer ID]],Table6_20[Merged Customer ID],Table6_20[Hospital tier])</f>
        <v>tier - 2</v>
      </c>
      <c r="O1334" s="29" t="str">
        <f>_xlfn.XLOOKUP(Table7[[#This Row],[Merged Customer ID]],Table6_20[Merged Customer ID],Table6_20[City tier])</f>
        <v>tier - 3</v>
      </c>
      <c r="P1334" s="29" t="str">
        <f>_xlfn.XLOOKUP(Table7[[#This Row],[Merged Customer ID]],Table6_20[Merged Customer ID],Table6_20[State ID])</f>
        <v>R1025</v>
      </c>
      <c r="Q1334" s="35">
        <f>_xlfn.XLOOKUP(Table7[[#This Row],[Merged Customer ID]],Table6_20[Merged Customer ID],Table6_20[Age])</f>
        <v>32.963888888888889</v>
      </c>
    </row>
    <row r="1335" spans="1:17" x14ac:dyDescent="0.35">
      <c r="A1335" s="23" t="s">
        <v>1037</v>
      </c>
      <c r="B1335" s="23" t="str">
        <f>_xlfn.XLOOKUP(Table7[[#This Row],[Merged Customer ID]],Table2_1[Merged Customer ID],Table2_1[First Name])</f>
        <v>Montagna</v>
      </c>
      <c r="C1335" s="23">
        <f>_xlfn.XLOOKUP(Table7[[#This Row],[Merged Customer ID]],Table3__3_16[Customer ID],Table3__3_16[BMI])</f>
        <v>36.85</v>
      </c>
      <c r="D1335" s="23">
        <f>_xlfn.XLOOKUP(Table7[[#This Row],[Merged Customer ID]],Table3__3_16[Customer ID],Table3__3_16[HBA1C])</f>
        <v>8.8000000000000007</v>
      </c>
      <c r="E1335" s="22" t="str">
        <f>_xlfn.XLOOKUP(Table7[[#This Row],[Merged Customer ID]],Table3__3_16[Customer ID],Table3__3_16[Heart Issues])</f>
        <v>No</v>
      </c>
      <c r="F1335" s="23" t="str">
        <f>_xlfn.XLOOKUP(Table7[[#This Row],[Merged Customer ID]],Table3__3_16[Customer ID],Table3__3_16[Any Transplants])</f>
        <v>No</v>
      </c>
      <c r="G1335" s="23" t="str">
        <f>_xlfn.XLOOKUP(Table7[[#This Row],[Merged Customer ID]],Table3__3_16[Customer ID],Table3__3_16[Cancer history])</f>
        <v>No</v>
      </c>
      <c r="H1335" s="23">
        <f>_xlfn.XLOOKUP(Table7[[#This Row],[Merged Customer ID]],Table3__3_16[Customer ID],Table3__3_16[NumberOfMajorSurgeries])</f>
        <v>2</v>
      </c>
      <c r="I1335" s="23" t="str">
        <f>_xlfn.XLOOKUP(Table7[[#This Row],[Merged Customer ID]],Table3__3_16[Customer ID],Table3__3_16[smoker])</f>
        <v>No</v>
      </c>
      <c r="J1335" s="23" t="str">
        <f>_xlfn.XLOOKUP(Table7[[#This Row],[Merged Customer ID]],Table3__3_16[Customer ID],Table3__3_16[Weight Status])</f>
        <v>Obesity</v>
      </c>
      <c r="K1335" s="23" t="str">
        <f>_xlfn.XLOOKUP(Table7[[#This Row],[Merged Customer ID]],Table3__3_16[Customer ID],Table3__3_16[Sugar Status])</f>
        <v>Diabetes</v>
      </c>
      <c r="L1335" s="26">
        <f>_xlfn.XLOOKUP(Table7[[#This Row],[Merged Customer ID]],Table6_20[Merged Customer ID],Table6_20[Date of Birth])</f>
        <v>26910</v>
      </c>
      <c r="M1335" s="30">
        <f>_xlfn.XLOOKUP(Table7[[#This Row],[Merged Customer ID]],Table6_20[Merged Customer ID],Table6_20[charges],"0",0)</f>
        <v>8125.78</v>
      </c>
      <c r="N1335" s="30" t="str">
        <f>_xlfn.XLOOKUP(Table7[[#This Row],[Merged Customer ID]],Table6_20[Merged Customer ID],Table6_20[Hospital tier])</f>
        <v>tier - 2</v>
      </c>
      <c r="O1335" s="30" t="str">
        <f>_xlfn.XLOOKUP(Table7[[#This Row],[Merged Customer ID]],Table6_20[Merged Customer ID],Table6_20[City tier])</f>
        <v>tier - 2</v>
      </c>
      <c r="P1335" s="30" t="str">
        <f>_xlfn.XLOOKUP(Table7[[#This Row],[Merged Customer ID]],Table6_20[Merged Customer ID],Table6_20[State ID])</f>
        <v>R1013</v>
      </c>
      <c r="Q1335" s="36">
        <f>_xlfn.XLOOKUP(Table7[[#This Row],[Merged Customer ID]],Table6_20[Merged Customer ID],Table6_20[Age])</f>
        <v>49.763888888888886</v>
      </c>
    </row>
    <row r="1336" spans="1:17" x14ac:dyDescent="0.35">
      <c r="A1336" s="22" t="s">
        <v>1036</v>
      </c>
      <c r="B1336" s="22" t="str">
        <f>_xlfn.XLOOKUP(Table7[[#This Row],[Merged Customer ID]],Table2_1[Merged Customer ID],Table2_1[First Name])</f>
        <v>M√ºller</v>
      </c>
      <c r="C1336" s="22">
        <f>_xlfn.XLOOKUP(Table7[[#This Row],[Merged Customer ID]],Table3__3_16[Customer ID],Table3__3_16[BMI])</f>
        <v>35.86</v>
      </c>
      <c r="D1336" s="22">
        <f>_xlfn.XLOOKUP(Table7[[#This Row],[Merged Customer ID]],Table3__3_16[Customer ID],Table3__3_16[HBA1C])</f>
        <v>7.93</v>
      </c>
      <c r="E1336" s="22" t="str">
        <f>_xlfn.XLOOKUP(Table7[[#This Row],[Merged Customer ID]],Table3__3_16[Customer ID],Table3__3_16[Heart Issues])</f>
        <v>No</v>
      </c>
      <c r="F1336" s="22" t="str">
        <f>_xlfn.XLOOKUP(Table7[[#This Row],[Merged Customer ID]],Table3__3_16[Customer ID],Table3__3_16[Any Transplants])</f>
        <v>No</v>
      </c>
      <c r="G1336" s="22" t="str">
        <f>_xlfn.XLOOKUP(Table7[[#This Row],[Merged Customer ID]],Table3__3_16[Customer ID],Table3__3_16[Cancer history])</f>
        <v>No</v>
      </c>
      <c r="H1336" s="22">
        <f>_xlfn.XLOOKUP(Table7[[#This Row],[Merged Customer ID]],Table3__3_16[Customer ID],Table3__3_16[NumberOfMajorSurgeries])</f>
        <v>2</v>
      </c>
      <c r="I1336" s="22" t="str">
        <f>_xlfn.XLOOKUP(Table7[[#This Row],[Merged Customer ID]],Table3__3_16[Customer ID],Table3__3_16[smoker])</f>
        <v>No</v>
      </c>
      <c r="J1336" s="22" t="str">
        <f>_xlfn.XLOOKUP(Table7[[#This Row],[Merged Customer ID]],Table3__3_16[Customer ID],Table3__3_16[Weight Status])</f>
        <v>Obesity</v>
      </c>
      <c r="K1336" s="22" t="str">
        <f>_xlfn.XLOOKUP(Table7[[#This Row],[Merged Customer ID]],Table3__3_16[Customer ID],Table3__3_16[Sugar Status])</f>
        <v>Diabetes</v>
      </c>
      <c r="L1336" s="25">
        <f>_xlfn.XLOOKUP(Table7[[#This Row],[Merged Customer ID]],Table6_20[Merged Customer ID],Table6_20[Date of Birth])</f>
        <v>26906</v>
      </c>
      <c r="M1336" s="29">
        <f>_xlfn.XLOOKUP(Table7[[#This Row],[Merged Customer ID]],Table6_20[Merged Customer ID],Table6_20[charges],"0",0)</f>
        <v>8124.41</v>
      </c>
      <c r="N1336" s="29" t="str">
        <f>_xlfn.XLOOKUP(Table7[[#This Row],[Merged Customer ID]],Table6_20[Merged Customer ID],Table6_20[Hospital tier])</f>
        <v>tier - 3</v>
      </c>
      <c r="O1336" s="29" t="str">
        <f>_xlfn.XLOOKUP(Table7[[#This Row],[Merged Customer ID]],Table6_20[Merged Customer ID],Table6_20[City tier])</f>
        <v>tier - 1</v>
      </c>
      <c r="P1336" s="29" t="str">
        <f>_xlfn.XLOOKUP(Table7[[#This Row],[Merged Customer ID]],Table6_20[Merged Customer ID],Table6_20[State ID])</f>
        <v>R1013</v>
      </c>
      <c r="Q1336" s="35">
        <f>_xlfn.XLOOKUP(Table7[[#This Row],[Merged Customer ID]],Table6_20[Merged Customer ID],Table6_20[Age])</f>
        <v>49.772222222222226</v>
      </c>
    </row>
    <row r="1337" spans="1:17" x14ac:dyDescent="0.35">
      <c r="A1337" s="23" t="s">
        <v>1035</v>
      </c>
      <c r="B1337" s="23" t="str">
        <f>_xlfn.XLOOKUP(Table7[[#This Row],[Merged Customer ID]],Table2_1[Merged Customer ID],Table2_1[First Name])</f>
        <v>Baker</v>
      </c>
      <c r="C1337" s="23">
        <f>_xlfn.XLOOKUP(Table7[[#This Row],[Merged Customer ID]],Table3__3_16[Customer ID],Table3__3_16[BMI])</f>
        <v>30.3</v>
      </c>
      <c r="D1337" s="23">
        <f>_xlfn.XLOOKUP(Table7[[#This Row],[Merged Customer ID]],Table3__3_16[Customer ID],Table3__3_16[HBA1C])</f>
        <v>9.4499999999999993</v>
      </c>
      <c r="E1337" s="22" t="str">
        <f>_xlfn.XLOOKUP(Table7[[#This Row],[Merged Customer ID]],Table3__3_16[Customer ID],Table3__3_16[Heart Issues])</f>
        <v>No</v>
      </c>
      <c r="F1337" s="23" t="str">
        <f>_xlfn.XLOOKUP(Table7[[#This Row],[Merged Customer ID]],Table3__3_16[Customer ID],Table3__3_16[Any Transplants])</f>
        <v>No</v>
      </c>
      <c r="G1337" s="23" t="str">
        <f>_xlfn.XLOOKUP(Table7[[#This Row],[Merged Customer ID]],Table3__3_16[Customer ID],Table3__3_16[Cancer history])</f>
        <v>No</v>
      </c>
      <c r="H1337" s="23">
        <f>_xlfn.XLOOKUP(Table7[[#This Row],[Merged Customer ID]],Table3__3_16[Customer ID],Table3__3_16[NumberOfMajorSurgeries])</f>
        <v>2</v>
      </c>
      <c r="I1337" s="23" t="str">
        <f>_xlfn.XLOOKUP(Table7[[#This Row],[Merged Customer ID]],Table3__3_16[Customer ID],Table3__3_16[smoker])</f>
        <v>No</v>
      </c>
      <c r="J1337" s="23" t="str">
        <f>_xlfn.XLOOKUP(Table7[[#This Row],[Merged Customer ID]],Table3__3_16[Customer ID],Table3__3_16[Weight Status])</f>
        <v>Obesity</v>
      </c>
      <c r="K1337" s="23" t="str">
        <f>_xlfn.XLOOKUP(Table7[[#This Row],[Merged Customer ID]],Table3__3_16[Customer ID],Table3__3_16[Sugar Status])</f>
        <v>Diabetes</v>
      </c>
      <c r="L1337" s="26">
        <f>_xlfn.XLOOKUP(Table7[[#This Row],[Merged Customer ID]],Table6_20[Merged Customer ID],Table6_20[Date of Birth])</f>
        <v>27014</v>
      </c>
      <c r="M1337" s="30">
        <f>_xlfn.XLOOKUP(Table7[[#This Row],[Merged Customer ID]],Table6_20[Merged Customer ID],Table6_20[charges],"0",0)</f>
        <v>8116.68</v>
      </c>
      <c r="N1337" s="30" t="str">
        <f>_xlfn.XLOOKUP(Table7[[#This Row],[Merged Customer ID]],Table6_20[Merged Customer ID],Table6_20[Hospital tier])</f>
        <v>tier - 3</v>
      </c>
      <c r="O1337" s="30" t="str">
        <f>_xlfn.XLOOKUP(Table7[[#This Row],[Merged Customer ID]],Table6_20[Merged Customer ID],Table6_20[City tier])</f>
        <v>tier - 1</v>
      </c>
      <c r="P1337" s="30" t="str">
        <f>_xlfn.XLOOKUP(Table7[[#This Row],[Merged Customer ID]],Table6_20[Merged Customer ID],Table6_20[State ID])</f>
        <v>R1011</v>
      </c>
      <c r="Q1337" s="36">
        <f>_xlfn.XLOOKUP(Table7[[#This Row],[Merged Customer ID]],Table6_20[Merged Customer ID],Table6_20[Age])</f>
        <v>49.477777777777774</v>
      </c>
    </row>
    <row r="1338" spans="1:17" x14ac:dyDescent="0.35">
      <c r="A1338" s="22" t="s">
        <v>1034</v>
      </c>
      <c r="B1338" s="22" t="str">
        <f>_xlfn.XLOOKUP(Table7[[#This Row],[Merged Customer ID]],Table2_1[Merged Customer ID],Table2_1[First Name])</f>
        <v>Sidebottom</v>
      </c>
      <c r="C1338" s="22">
        <f>_xlfn.XLOOKUP(Table7[[#This Row],[Merged Customer ID]],Table3__3_16[Customer ID],Table3__3_16[BMI])</f>
        <v>32.015000000000001</v>
      </c>
      <c r="D1338" s="22">
        <f>_xlfn.XLOOKUP(Table7[[#This Row],[Merged Customer ID]],Table3__3_16[Customer ID],Table3__3_16[HBA1C])</f>
        <v>7.67</v>
      </c>
      <c r="E1338" s="22" t="str">
        <f>_xlfn.XLOOKUP(Table7[[#This Row],[Merged Customer ID]],Table3__3_16[Customer ID],Table3__3_16[Heart Issues])</f>
        <v>No</v>
      </c>
      <c r="F1338" s="22" t="str">
        <f>_xlfn.XLOOKUP(Table7[[#This Row],[Merged Customer ID]],Table3__3_16[Customer ID],Table3__3_16[Any Transplants])</f>
        <v>No</v>
      </c>
      <c r="G1338" s="22" t="str">
        <f>_xlfn.XLOOKUP(Table7[[#This Row],[Merged Customer ID]],Table3__3_16[Customer ID],Table3__3_16[Cancer history])</f>
        <v>No</v>
      </c>
      <c r="H1338" s="22">
        <f>_xlfn.XLOOKUP(Table7[[#This Row],[Merged Customer ID]],Table3__3_16[Customer ID],Table3__3_16[NumberOfMajorSurgeries])</f>
        <v>0</v>
      </c>
      <c r="I1338" s="22" t="str">
        <f>_xlfn.XLOOKUP(Table7[[#This Row],[Merged Customer ID]],Table3__3_16[Customer ID],Table3__3_16[smoker])</f>
        <v>No</v>
      </c>
      <c r="J1338" s="22" t="str">
        <f>_xlfn.XLOOKUP(Table7[[#This Row],[Merged Customer ID]],Table3__3_16[Customer ID],Table3__3_16[Weight Status])</f>
        <v>Obesity</v>
      </c>
      <c r="K1338" s="22" t="str">
        <f>_xlfn.XLOOKUP(Table7[[#This Row],[Merged Customer ID]],Table3__3_16[Customer ID],Table3__3_16[Sugar Status])</f>
        <v>Diabetes</v>
      </c>
      <c r="L1338" s="25">
        <f>_xlfn.XLOOKUP(Table7[[#This Row],[Merged Customer ID]],Table6_20[Merged Customer ID],Table6_20[Date of Birth])</f>
        <v>28734</v>
      </c>
      <c r="M1338" s="29">
        <f>_xlfn.XLOOKUP(Table7[[#This Row],[Merged Customer ID]],Table6_20[Merged Customer ID],Table6_20[charges],"0",0)</f>
        <v>8116.27</v>
      </c>
      <c r="N1338" s="29" t="str">
        <f>_xlfn.XLOOKUP(Table7[[#This Row],[Merged Customer ID]],Table6_20[Merged Customer ID],Table6_20[Hospital tier])</f>
        <v>tier - 3</v>
      </c>
      <c r="O1338" s="29" t="str">
        <f>_xlfn.XLOOKUP(Table7[[#This Row],[Merged Customer ID]],Table6_20[Merged Customer ID],Table6_20[City tier])</f>
        <v>tier - 1</v>
      </c>
      <c r="P1338" s="29" t="str">
        <f>_xlfn.XLOOKUP(Table7[[#This Row],[Merged Customer ID]],Table6_20[Merged Customer ID],Table6_20[State ID])</f>
        <v>R1012</v>
      </c>
      <c r="Q1338" s="35">
        <f>_xlfn.XLOOKUP(Table7[[#This Row],[Merged Customer ID]],Table6_20[Merged Customer ID],Table6_20[Age])</f>
        <v>44.769444444444446</v>
      </c>
    </row>
    <row r="1339" spans="1:17" x14ac:dyDescent="0.35">
      <c r="A1339" s="23" t="s">
        <v>1033</v>
      </c>
      <c r="B1339" s="23" t="str">
        <f>_xlfn.XLOOKUP(Table7[[#This Row],[Merged Customer ID]],Table2_1[Merged Customer ID],Table2_1[First Name])</f>
        <v>Johnson</v>
      </c>
      <c r="C1339" s="23">
        <f>_xlfn.XLOOKUP(Table7[[#This Row],[Merged Customer ID]],Table3__3_16[Customer ID],Table3__3_16[BMI])</f>
        <v>25.06</v>
      </c>
      <c r="D1339" s="23">
        <f>_xlfn.XLOOKUP(Table7[[#This Row],[Merged Customer ID]],Table3__3_16[Customer ID],Table3__3_16[HBA1C])</f>
        <v>10.53</v>
      </c>
      <c r="E1339" s="22" t="str">
        <f>_xlfn.XLOOKUP(Table7[[#This Row],[Merged Customer ID]],Table3__3_16[Customer ID],Table3__3_16[Heart Issues])</f>
        <v>No</v>
      </c>
      <c r="F1339" s="23" t="str">
        <f>_xlfn.XLOOKUP(Table7[[#This Row],[Merged Customer ID]],Table3__3_16[Customer ID],Table3__3_16[Any Transplants])</f>
        <v>No</v>
      </c>
      <c r="G1339" s="23" t="str">
        <f>_xlfn.XLOOKUP(Table7[[#This Row],[Merged Customer ID]],Table3__3_16[Customer ID],Table3__3_16[Cancer history])</f>
        <v>No</v>
      </c>
      <c r="H1339" s="23">
        <f>_xlfn.XLOOKUP(Table7[[#This Row],[Merged Customer ID]],Table3__3_16[Customer ID],Table3__3_16[NumberOfMajorSurgeries])</f>
        <v>2</v>
      </c>
      <c r="I1339" s="23" t="str">
        <f>_xlfn.XLOOKUP(Table7[[#This Row],[Merged Customer ID]],Table3__3_16[Customer ID],Table3__3_16[smoker])</f>
        <v>No</v>
      </c>
      <c r="J1339" s="23" t="str">
        <f>_xlfn.XLOOKUP(Table7[[#This Row],[Merged Customer ID]],Table3__3_16[Customer ID],Table3__3_16[Weight Status])</f>
        <v>Overweight</v>
      </c>
      <c r="K1339" s="23" t="str">
        <f>_xlfn.XLOOKUP(Table7[[#This Row],[Merged Customer ID]],Table3__3_16[Customer ID],Table3__3_16[Sugar Status])</f>
        <v>Diabetes</v>
      </c>
      <c r="L1339" s="26">
        <f>_xlfn.XLOOKUP(Table7[[#This Row],[Merged Customer ID]],Table6_20[Merged Customer ID],Table6_20[Date of Birth])</f>
        <v>26948</v>
      </c>
      <c r="M1339" s="30">
        <f>_xlfn.XLOOKUP(Table7[[#This Row],[Merged Customer ID]],Table6_20[Merged Customer ID],Table6_20[charges],"0",0)</f>
        <v>8112.59</v>
      </c>
      <c r="N1339" s="30" t="str">
        <f>_xlfn.XLOOKUP(Table7[[#This Row],[Merged Customer ID]],Table6_20[Merged Customer ID],Table6_20[Hospital tier])</f>
        <v>tier - 2</v>
      </c>
      <c r="O1339" s="30" t="str">
        <f>_xlfn.XLOOKUP(Table7[[#This Row],[Merged Customer ID]],Table6_20[Merged Customer ID],Table6_20[City tier])</f>
        <v>tier - 2</v>
      </c>
      <c r="P1339" s="30" t="str">
        <f>_xlfn.XLOOKUP(Table7[[#This Row],[Merged Customer ID]],Table6_20[Merged Customer ID],Table6_20[State ID])</f>
        <v>R1013</v>
      </c>
      <c r="Q1339" s="36">
        <f>_xlfn.XLOOKUP(Table7[[#This Row],[Merged Customer ID]],Table6_20[Merged Customer ID],Table6_20[Age])</f>
        <v>49.658333333333331</v>
      </c>
    </row>
    <row r="1340" spans="1:17" x14ac:dyDescent="0.35">
      <c r="A1340" s="22" t="s">
        <v>1032</v>
      </c>
      <c r="B1340" s="22" t="str">
        <f>_xlfn.XLOOKUP(Table7[[#This Row],[Merged Customer ID]],Table2_1[Merged Customer ID],Table2_1[First Name])</f>
        <v>Morris</v>
      </c>
      <c r="C1340" s="22">
        <f>_xlfn.XLOOKUP(Table7[[#This Row],[Merged Customer ID]],Table3__3_16[Customer ID],Table3__3_16[BMI])</f>
        <v>18.829999999999998</v>
      </c>
      <c r="D1340" s="22">
        <f>_xlfn.XLOOKUP(Table7[[#This Row],[Merged Customer ID]],Table3__3_16[Customer ID],Table3__3_16[HBA1C])</f>
        <v>10.08</v>
      </c>
      <c r="E1340" s="22" t="str">
        <f>_xlfn.XLOOKUP(Table7[[#This Row],[Merged Customer ID]],Table3__3_16[Customer ID],Table3__3_16[Heart Issues])</f>
        <v>Yes</v>
      </c>
      <c r="F1340" s="22" t="str">
        <f>_xlfn.XLOOKUP(Table7[[#This Row],[Merged Customer ID]],Table3__3_16[Customer ID],Table3__3_16[Any Transplants])</f>
        <v>No</v>
      </c>
      <c r="G1340" s="22" t="str">
        <f>_xlfn.XLOOKUP(Table7[[#This Row],[Merged Customer ID]],Table3__3_16[Customer ID],Table3__3_16[Cancer history])</f>
        <v>No</v>
      </c>
      <c r="H1340" s="22">
        <f>_xlfn.XLOOKUP(Table7[[#This Row],[Merged Customer ID]],Table3__3_16[Customer ID],Table3__3_16[NumberOfMajorSurgeries])</f>
        <v>0</v>
      </c>
      <c r="I1340" s="22" t="str">
        <f>_xlfn.XLOOKUP(Table7[[#This Row],[Merged Customer ID]],Table3__3_16[Customer ID],Table3__3_16[smoker])</f>
        <v>No</v>
      </c>
      <c r="J1340" s="22" t="str">
        <f>_xlfn.XLOOKUP(Table7[[#This Row],[Merged Customer ID]],Table3__3_16[Customer ID],Table3__3_16[Weight Status])</f>
        <v>Normal Weight</v>
      </c>
      <c r="K1340" s="22" t="str">
        <f>_xlfn.XLOOKUP(Table7[[#This Row],[Merged Customer ID]],Table3__3_16[Customer ID],Table3__3_16[Sugar Status])</f>
        <v>Diabetes</v>
      </c>
      <c r="L1340" s="25">
        <f>_xlfn.XLOOKUP(Table7[[#This Row],[Merged Customer ID]],Table6_20[Merged Customer ID],Table6_20[Date of Birth])</f>
        <v>24633</v>
      </c>
      <c r="M1340" s="29">
        <f>_xlfn.XLOOKUP(Table7[[#This Row],[Merged Customer ID]],Table6_20[Merged Customer ID],Table6_20[charges],"0",0)</f>
        <v>8091.3</v>
      </c>
      <c r="N1340" s="29" t="str">
        <f>_xlfn.XLOOKUP(Table7[[#This Row],[Merged Customer ID]],Table6_20[Merged Customer ID],Table6_20[Hospital tier])</f>
        <v>tier - 3</v>
      </c>
      <c r="O1340" s="29" t="str">
        <f>_xlfn.XLOOKUP(Table7[[#This Row],[Merged Customer ID]],Table6_20[Merged Customer ID],Table6_20[City tier])</f>
        <v>tier - 1</v>
      </c>
      <c r="P1340" s="29" t="str">
        <f>_xlfn.XLOOKUP(Table7[[#This Row],[Merged Customer ID]],Table6_20[Merged Customer ID],Table6_20[State ID])</f>
        <v>R1012</v>
      </c>
      <c r="Q1340" s="35">
        <f>_xlfn.XLOOKUP(Table7[[#This Row],[Merged Customer ID]],Table6_20[Merged Customer ID],Table6_20[Age])</f>
        <v>55.994444444444447</v>
      </c>
    </row>
    <row r="1341" spans="1:17" x14ac:dyDescent="0.35">
      <c r="A1341" s="23" t="s">
        <v>1031</v>
      </c>
      <c r="B1341" s="23" t="str">
        <f>_xlfn.XLOOKUP(Table7[[#This Row],[Merged Customer ID]],Table2_1[Merged Customer ID],Table2_1[First Name])</f>
        <v>Chaisson</v>
      </c>
      <c r="C1341" s="23">
        <f>_xlfn.XLOOKUP(Table7[[#This Row],[Merged Customer ID]],Table3__3_16[Customer ID],Table3__3_16[BMI])</f>
        <v>47.52</v>
      </c>
      <c r="D1341" s="23">
        <f>_xlfn.XLOOKUP(Table7[[#This Row],[Merged Customer ID]],Table3__3_16[Customer ID],Table3__3_16[HBA1C])</f>
        <v>11.39</v>
      </c>
      <c r="E1341" s="22" t="str">
        <f>_xlfn.XLOOKUP(Table7[[#This Row],[Merged Customer ID]],Table3__3_16[Customer ID],Table3__3_16[Heart Issues])</f>
        <v>Yes</v>
      </c>
      <c r="F1341" s="23" t="str">
        <f>_xlfn.XLOOKUP(Table7[[#This Row],[Merged Customer ID]],Table3__3_16[Customer ID],Table3__3_16[Any Transplants])</f>
        <v>No</v>
      </c>
      <c r="G1341" s="23" t="str">
        <f>_xlfn.XLOOKUP(Table7[[#This Row],[Merged Customer ID]],Table3__3_16[Customer ID],Table3__3_16[Cancer history])</f>
        <v>No</v>
      </c>
      <c r="H1341" s="23">
        <f>_xlfn.XLOOKUP(Table7[[#This Row],[Merged Customer ID]],Table3__3_16[Customer ID],Table3__3_16[NumberOfMajorSurgeries])</f>
        <v>1</v>
      </c>
      <c r="I1341" s="23" t="str">
        <f>_xlfn.XLOOKUP(Table7[[#This Row],[Merged Customer ID]],Table3__3_16[Customer ID],Table3__3_16[smoker])</f>
        <v>No</v>
      </c>
      <c r="J1341" s="23" t="str">
        <f>_xlfn.XLOOKUP(Table7[[#This Row],[Merged Customer ID]],Table3__3_16[Customer ID],Table3__3_16[Weight Status])</f>
        <v>Obesity</v>
      </c>
      <c r="K1341" s="23" t="str">
        <f>_xlfn.XLOOKUP(Table7[[#This Row],[Merged Customer ID]],Table3__3_16[Customer ID],Table3__3_16[Sugar Status])</f>
        <v>Diabetes</v>
      </c>
      <c r="L1341" s="26">
        <f>_xlfn.XLOOKUP(Table7[[#This Row],[Merged Customer ID]],Table6_20[Merged Customer ID],Table6_20[Date of Birth])</f>
        <v>27749</v>
      </c>
      <c r="M1341" s="30">
        <f>_xlfn.XLOOKUP(Table7[[#This Row],[Merged Customer ID]],Table6_20[Merged Customer ID],Table6_20[charges],"0",0)</f>
        <v>8083.92</v>
      </c>
      <c r="N1341" s="30" t="str">
        <f>_xlfn.XLOOKUP(Table7[[#This Row],[Merged Customer ID]],Table6_20[Merged Customer ID],Table6_20[Hospital tier])</f>
        <v>tier - 3</v>
      </c>
      <c r="O1341" s="30" t="str">
        <f>_xlfn.XLOOKUP(Table7[[#This Row],[Merged Customer ID]],Table6_20[Merged Customer ID],Table6_20[City tier])</f>
        <v>tier - 3</v>
      </c>
      <c r="P1341" s="30" t="str">
        <f>_xlfn.XLOOKUP(Table7[[#This Row],[Merged Customer ID]],Table6_20[Merged Customer ID],Table6_20[State ID])</f>
        <v>R1013</v>
      </c>
      <c r="Q1341" s="36">
        <f>_xlfn.XLOOKUP(Table7[[#This Row],[Merged Customer ID]],Table6_20[Merged Customer ID],Table6_20[Age])</f>
        <v>47.463888888888889</v>
      </c>
    </row>
    <row r="1342" spans="1:17" x14ac:dyDescent="0.35">
      <c r="A1342" s="22" t="s">
        <v>1030</v>
      </c>
      <c r="B1342" s="22" t="str">
        <f>_xlfn.XLOOKUP(Table7[[#This Row],[Merged Customer ID]],Table2_1[Merged Customer ID],Table2_1[First Name])</f>
        <v>Pigott</v>
      </c>
      <c r="C1342" s="22">
        <f>_xlfn.XLOOKUP(Table7[[#This Row],[Merged Customer ID]],Table3__3_16[Customer ID],Table3__3_16[BMI])</f>
        <v>37.82</v>
      </c>
      <c r="D1342" s="22">
        <f>_xlfn.XLOOKUP(Table7[[#This Row],[Merged Customer ID]],Table3__3_16[Customer ID],Table3__3_16[HBA1C])</f>
        <v>6.36</v>
      </c>
      <c r="E1342" s="22" t="str">
        <f>_xlfn.XLOOKUP(Table7[[#This Row],[Merged Customer ID]],Table3__3_16[Customer ID],Table3__3_16[Heart Issues])</f>
        <v>No</v>
      </c>
      <c r="F1342" s="22" t="str">
        <f>_xlfn.XLOOKUP(Table7[[#This Row],[Merged Customer ID]],Table3__3_16[Customer ID],Table3__3_16[Any Transplants])</f>
        <v>No</v>
      </c>
      <c r="G1342" s="22" t="str">
        <f>_xlfn.XLOOKUP(Table7[[#This Row],[Merged Customer ID]],Table3__3_16[Customer ID],Table3__3_16[Cancer history])</f>
        <v>No</v>
      </c>
      <c r="H1342" s="22">
        <f>_xlfn.XLOOKUP(Table7[[#This Row],[Merged Customer ID]],Table3__3_16[Customer ID],Table3__3_16[NumberOfMajorSurgeries])</f>
        <v>0</v>
      </c>
      <c r="I1342" s="22" t="str">
        <f>_xlfn.XLOOKUP(Table7[[#This Row],[Merged Customer ID]],Table3__3_16[Customer ID],Table3__3_16[smoker])</f>
        <v>No</v>
      </c>
      <c r="J1342" s="22" t="str">
        <f>_xlfn.XLOOKUP(Table7[[#This Row],[Merged Customer ID]],Table3__3_16[Customer ID],Table3__3_16[Weight Status])</f>
        <v>Obesity</v>
      </c>
      <c r="K1342" s="22" t="str">
        <f>_xlfn.XLOOKUP(Table7[[#This Row],[Merged Customer ID]],Table3__3_16[Customer ID],Table3__3_16[Sugar Status])</f>
        <v>Prediabetes</v>
      </c>
      <c r="L1342" s="25">
        <f>_xlfn.XLOOKUP(Table7[[#This Row],[Merged Customer ID]],Table6_20[Merged Customer ID],Table6_20[Date of Birth])</f>
        <v>34619</v>
      </c>
      <c r="M1342" s="29">
        <f>_xlfn.XLOOKUP(Table7[[#This Row],[Merged Customer ID]],Table6_20[Merged Customer ID],Table6_20[charges],"0",0)</f>
        <v>8081.74</v>
      </c>
      <c r="N1342" s="29" t="str">
        <f>_xlfn.XLOOKUP(Table7[[#This Row],[Merged Customer ID]],Table6_20[Merged Customer ID],Table6_20[Hospital tier])</f>
        <v>tier - 2</v>
      </c>
      <c r="O1342" s="29" t="str">
        <f>_xlfn.XLOOKUP(Table7[[#This Row],[Merged Customer ID]],Table6_20[Merged Customer ID],Table6_20[City tier])</f>
        <v>tier - 2</v>
      </c>
      <c r="P1342" s="29" t="str">
        <f>_xlfn.XLOOKUP(Table7[[#This Row],[Merged Customer ID]],Table6_20[Merged Customer ID],Table6_20[State ID])</f>
        <v>R1026</v>
      </c>
      <c r="Q1342" s="35">
        <f>_xlfn.XLOOKUP(Table7[[#This Row],[Merged Customer ID]],Table6_20[Merged Customer ID],Table6_20[Age])</f>
        <v>28.655555555555555</v>
      </c>
    </row>
    <row r="1343" spans="1:17" x14ac:dyDescent="0.35">
      <c r="A1343" s="23" t="s">
        <v>1029</v>
      </c>
      <c r="B1343" s="23" t="str">
        <f>_xlfn.XLOOKUP(Table7[[#This Row],[Merged Customer ID]],Table2_1[Merged Customer ID],Table2_1[First Name])</f>
        <v>Cochrane</v>
      </c>
      <c r="C1343" s="23">
        <f>_xlfn.XLOOKUP(Table7[[#This Row],[Merged Customer ID]],Table3__3_16[Customer ID],Table3__3_16[BMI])</f>
        <v>44.16</v>
      </c>
      <c r="D1343" s="23">
        <f>_xlfn.XLOOKUP(Table7[[#This Row],[Merged Customer ID]],Table3__3_16[Customer ID],Table3__3_16[HBA1C])</f>
        <v>5.31</v>
      </c>
      <c r="E1343" s="22" t="str">
        <f>_xlfn.XLOOKUP(Table7[[#This Row],[Merged Customer ID]],Table3__3_16[Customer ID],Table3__3_16[Heart Issues])</f>
        <v>Yes</v>
      </c>
      <c r="F1343" s="23" t="str">
        <f>_xlfn.XLOOKUP(Table7[[#This Row],[Merged Customer ID]],Table3__3_16[Customer ID],Table3__3_16[Any Transplants])</f>
        <v>No</v>
      </c>
      <c r="G1343" s="23" t="str">
        <f>_xlfn.XLOOKUP(Table7[[#This Row],[Merged Customer ID]],Table3__3_16[Customer ID],Table3__3_16[Cancer history])</f>
        <v>No</v>
      </c>
      <c r="H1343" s="23">
        <f>_xlfn.XLOOKUP(Table7[[#This Row],[Merged Customer ID]],Table3__3_16[Customer ID],Table3__3_16[NumberOfMajorSurgeries])</f>
        <v>0</v>
      </c>
      <c r="I1343" s="23" t="str">
        <f>_xlfn.XLOOKUP(Table7[[#This Row],[Merged Customer ID]],Table3__3_16[Customer ID],Table3__3_16[smoker])</f>
        <v>No</v>
      </c>
      <c r="J1343" s="23" t="str">
        <f>_xlfn.XLOOKUP(Table7[[#This Row],[Merged Customer ID]],Table3__3_16[Customer ID],Table3__3_16[Weight Status])</f>
        <v>Obesity</v>
      </c>
      <c r="K1343" s="23" t="str">
        <f>_xlfn.XLOOKUP(Table7[[#This Row],[Merged Customer ID]],Table3__3_16[Customer ID],Table3__3_16[Sugar Status])</f>
        <v>Normal</v>
      </c>
      <c r="L1343" s="26">
        <f>_xlfn.XLOOKUP(Table7[[#This Row],[Merged Customer ID]],Table6_20[Merged Customer ID],Table6_20[Date of Birth])</f>
        <v>37131</v>
      </c>
      <c r="M1343" s="30">
        <f>_xlfn.XLOOKUP(Table7[[#This Row],[Merged Customer ID]],Table6_20[Merged Customer ID],Table6_20[charges],"0",0)</f>
        <v>8081.26</v>
      </c>
      <c r="N1343" s="30" t="str">
        <f>_xlfn.XLOOKUP(Table7[[#This Row],[Merged Customer ID]],Table6_20[Merged Customer ID],Table6_20[Hospital tier])</f>
        <v>tier - 2</v>
      </c>
      <c r="O1343" s="30" t="str">
        <f>_xlfn.XLOOKUP(Table7[[#This Row],[Merged Customer ID]],Table6_20[Merged Customer ID],Table6_20[City tier])</f>
        <v>tier - 2</v>
      </c>
      <c r="P1343" s="30" t="str">
        <f>_xlfn.XLOOKUP(Table7[[#This Row],[Merged Customer ID]],Table6_20[Merged Customer ID],Table6_20[State ID])</f>
        <v>R1012</v>
      </c>
      <c r="Q1343" s="36">
        <f>_xlfn.XLOOKUP(Table7[[#This Row],[Merged Customer ID]],Table6_20[Merged Customer ID],Table6_20[Age])</f>
        <v>21.777777777777779</v>
      </c>
    </row>
    <row r="1344" spans="1:17" x14ac:dyDescent="0.35">
      <c r="A1344" s="22" t="s">
        <v>1028</v>
      </c>
      <c r="B1344" s="22" t="str">
        <f>_xlfn.XLOOKUP(Table7[[#This Row],[Merged Customer ID]],Table2_1[Merged Customer ID],Table2_1[First Name])</f>
        <v>Armitage</v>
      </c>
      <c r="C1344" s="22">
        <f>_xlfn.XLOOKUP(Table7[[#This Row],[Merged Customer ID]],Table3__3_16[Customer ID],Table3__3_16[BMI])</f>
        <v>37.049999999999997</v>
      </c>
      <c r="D1344" s="22">
        <f>_xlfn.XLOOKUP(Table7[[#This Row],[Merged Customer ID]],Table3__3_16[Customer ID],Table3__3_16[HBA1C])</f>
        <v>4.74</v>
      </c>
      <c r="E1344" s="22" t="str">
        <f>_xlfn.XLOOKUP(Table7[[#This Row],[Merged Customer ID]],Table3__3_16[Customer ID],Table3__3_16[Heart Issues])</f>
        <v>No</v>
      </c>
      <c r="F1344" s="22" t="str">
        <f>_xlfn.XLOOKUP(Table7[[#This Row],[Merged Customer ID]],Table3__3_16[Customer ID],Table3__3_16[Any Transplants])</f>
        <v>No</v>
      </c>
      <c r="G1344" s="22" t="str">
        <f>_xlfn.XLOOKUP(Table7[[#This Row],[Merged Customer ID]],Table3__3_16[Customer ID],Table3__3_16[Cancer history])</f>
        <v>Yes</v>
      </c>
      <c r="H1344" s="22">
        <f>_xlfn.XLOOKUP(Table7[[#This Row],[Merged Customer ID]],Table3__3_16[Customer ID],Table3__3_16[NumberOfMajorSurgeries])</f>
        <v>1</v>
      </c>
      <c r="I1344" s="22" t="str">
        <f>_xlfn.XLOOKUP(Table7[[#This Row],[Merged Customer ID]],Table3__3_16[Customer ID],Table3__3_16[smoker])</f>
        <v>No</v>
      </c>
      <c r="J1344" s="22" t="str">
        <f>_xlfn.XLOOKUP(Table7[[#This Row],[Merged Customer ID]],Table3__3_16[Customer ID],Table3__3_16[Weight Status])</f>
        <v>Obesity</v>
      </c>
      <c r="K1344" s="22" t="str">
        <f>_xlfn.XLOOKUP(Table7[[#This Row],[Merged Customer ID]],Table3__3_16[Customer ID],Table3__3_16[Sugar Status])</f>
        <v>Normal</v>
      </c>
      <c r="L1344" s="25">
        <f>_xlfn.XLOOKUP(Table7[[#This Row],[Merged Customer ID]],Table6_20[Merged Customer ID],Table6_20[Date of Birth])</f>
        <v>34280</v>
      </c>
      <c r="M1344" s="29">
        <f>_xlfn.XLOOKUP(Table7[[#This Row],[Merged Customer ID]],Table6_20[Merged Customer ID],Table6_20[charges],"0",0)</f>
        <v>8077.41</v>
      </c>
      <c r="N1344" s="29" t="str">
        <f>_xlfn.XLOOKUP(Table7[[#This Row],[Merged Customer ID]],Table6_20[Merged Customer ID],Table6_20[Hospital tier])</f>
        <v>tier - 2</v>
      </c>
      <c r="O1344" s="29" t="str">
        <f>_xlfn.XLOOKUP(Table7[[#This Row],[Merged Customer ID]],Table6_20[Merged Customer ID],Table6_20[City tier])</f>
        <v>tier - 1</v>
      </c>
      <c r="P1344" s="29" t="str">
        <f>_xlfn.XLOOKUP(Table7[[#This Row],[Merged Customer ID]],Table6_20[Merged Customer ID],Table6_20[State ID])</f>
        <v>R1026</v>
      </c>
      <c r="Q1344" s="35">
        <f>_xlfn.XLOOKUP(Table7[[#This Row],[Merged Customer ID]],Table6_20[Merged Customer ID],Table6_20[Age])</f>
        <v>29.586111111111112</v>
      </c>
    </row>
    <row r="1345" spans="1:17" x14ac:dyDescent="0.35">
      <c r="A1345" s="23" t="s">
        <v>1027</v>
      </c>
      <c r="B1345" s="23" t="str">
        <f>_xlfn.XLOOKUP(Table7[[#This Row],[Merged Customer ID]],Table2_1[Merged Customer ID],Table2_1[First Name])</f>
        <v>Shen</v>
      </c>
      <c r="C1345" s="23">
        <f>_xlfn.XLOOKUP(Table7[[#This Row],[Merged Customer ID]],Table3__3_16[Customer ID],Table3__3_16[BMI])</f>
        <v>18.66</v>
      </c>
      <c r="D1345" s="23">
        <f>_xlfn.XLOOKUP(Table7[[#This Row],[Merged Customer ID]],Table3__3_16[Customer ID],Table3__3_16[HBA1C])</f>
        <v>11.35</v>
      </c>
      <c r="E1345" s="22" t="str">
        <f>_xlfn.XLOOKUP(Table7[[#This Row],[Merged Customer ID]],Table3__3_16[Customer ID],Table3__3_16[Heart Issues])</f>
        <v>No</v>
      </c>
      <c r="F1345" s="23" t="str">
        <f>_xlfn.XLOOKUP(Table7[[#This Row],[Merged Customer ID]],Table3__3_16[Customer ID],Table3__3_16[Any Transplants])</f>
        <v>No</v>
      </c>
      <c r="G1345" s="23" t="str">
        <f>_xlfn.XLOOKUP(Table7[[#This Row],[Merged Customer ID]],Table3__3_16[Customer ID],Table3__3_16[Cancer history])</f>
        <v>No</v>
      </c>
      <c r="H1345" s="23">
        <f>_xlfn.XLOOKUP(Table7[[#This Row],[Merged Customer ID]],Table3__3_16[Customer ID],Table3__3_16[NumberOfMajorSurgeries])</f>
        <v>0</v>
      </c>
      <c r="I1345" s="23" t="str">
        <f>_xlfn.XLOOKUP(Table7[[#This Row],[Merged Customer ID]],Table3__3_16[Customer ID],Table3__3_16[smoker])</f>
        <v>No</v>
      </c>
      <c r="J1345" s="23" t="str">
        <f>_xlfn.XLOOKUP(Table7[[#This Row],[Merged Customer ID]],Table3__3_16[Customer ID],Table3__3_16[Weight Status])</f>
        <v>Normal Weight</v>
      </c>
      <c r="K1345" s="23" t="str">
        <f>_xlfn.XLOOKUP(Table7[[#This Row],[Merged Customer ID]],Table3__3_16[Customer ID],Table3__3_16[Sugar Status])</f>
        <v>Diabetes</v>
      </c>
      <c r="L1345" s="26">
        <f>_xlfn.XLOOKUP(Table7[[#This Row],[Merged Customer ID]],Table6_20[Merged Customer ID],Table6_20[Date of Birth])</f>
        <v>24036</v>
      </c>
      <c r="M1345" s="30">
        <f>_xlfn.XLOOKUP(Table7[[#This Row],[Merged Customer ID]],Table6_20[Merged Customer ID],Table6_20[charges],"0",0)</f>
        <v>8071.57</v>
      </c>
      <c r="N1345" s="30" t="str">
        <f>_xlfn.XLOOKUP(Table7[[#This Row],[Merged Customer ID]],Table6_20[Merged Customer ID],Table6_20[Hospital tier])</f>
        <v>tier - 3</v>
      </c>
      <c r="O1345" s="30" t="str">
        <f>_xlfn.XLOOKUP(Table7[[#This Row],[Merged Customer ID]],Table6_20[Merged Customer ID],Table6_20[City tier])</f>
        <v>tier - 1</v>
      </c>
      <c r="P1345" s="30" t="str">
        <f>_xlfn.XLOOKUP(Table7[[#This Row],[Merged Customer ID]],Table6_20[Merged Customer ID],Table6_20[State ID])</f>
        <v>R1011</v>
      </c>
      <c r="Q1345" s="36">
        <f>_xlfn.XLOOKUP(Table7[[#This Row],[Merged Customer ID]],Table6_20[Merged Customer ID],Table6_20[Age])</f>
        <v>57.630555555555553</v>
      </c>
    </row>
    <row r="1346" spans="1:17" x14ac:dyDescent="0.35">
      <c r="A1346" s="22" t="s">
        <v>1026</v>
      </c>
      <c r="B1346" s="22" t="str">
        <f>_xlfn.XLOOKUP(Table7[[#This Row],[Merged Customer ID]],Table2_1[Merged Customer ID],Table2_1[First Name])</f>
        <v>O'Kelly</v>
      </c>
      <c r="C1346" s="22">
        <f>_xlfn.XLOOKUP(Table7[[#This Row],[Merged Customer ID]],Table3__3_16[Customer ID],Table3__3_16[BMI])</f>
        <v>36.200000000000003</v>
      </c>
      <c r="D1346" s="22">
        <f>_xlfn.XLOOKUP(Table7[[#This Row],[Merged Customer ID]],Table3__3_16[Customer ID],Table3__3_16[HBA1C])</f>
        <v>6.81</v>
      </c>
      <c r="E1346" s="22" t="str">
        <f>_xlfn.XLOOKUP(Table7[[#This Row],[Merged Customer ID]],Table3__3_16[Customer ID],Table3__3_16[Heart Issues])</f>
        <v>Yes</v>
      </c>
      <c r="F1346" s="22" t="str">
        <f>_xlfn.XLOOKUP(Table7[[#This Row],[Merged Customer ID]],Table3__3_16[Customer ID],Table3__3_16[Any Transplants])</f>
        <v>No</v>
      </c>
      <c r="G1346" s="22" t="str">
        <f>_xlfn.XLOOKUP(Table7[[#This Row],[Merged Customer ID]],Table3__3_16[Customer ID],Table3__3_16[Cancer history])</f>
        <v>No</v>
      </c>
      <c r="H1346" s="22">
        <f>_xlfn.XLOOKUP(Table7[[#This Row],[Merged Customer ID]],Table3__3_16[Customer ID],Table3__3_16[NumberOfMajorSurgeries])</f>
        <v>1</v>
      </c>
      <c r="I1346" s="22" t="str">
        <f>_xlfn.XLOOKUP(Table7[[#This Row],[Merged Customer ID]],Table3__3_16[Customer ID],Table3__3_16[smoker])</f>
        <v>No</v>
      </c>
      <c r="J1346" s="22" t="str">
        <f>_xlfn.XLOOKUP(Table7[[#This Row],[Merged Customer ID]],Table3__3_16[Customer ID],Table3__3_16[Weight Status])</f>
        <v>Obesity</v>
      </c>
      <c r="K1346" s="22" t="str">
        <f>_xlfn.XLOOKUP(Table7[[#This Row],[Merged Customer ID]],Table3__3_16[Customer ID],Table3__3_16[Sugar Status])</f>
        <v>Diabetes</v>
      </c>
      <c r="L1346" s="25">
        <f>_xlfn.XLOOKUP(Table7[[#This Row],[Merged Customer ID]],Table6_20[Merged Customer ID],Table6_20[Date of Birth])</f>
        <v>27743</v>
      </c>
      <c r="M1346" s="29">
        <f>_xlfn.XLOOKUP(Table7[[#This Row],[Merged Customer ID]],Table6_20[Merged Customer ID],Table6_20[charges],"0",0)</f>
        <v>8068.19</v>
      </c>
      <c r="N1346" s="29" t="str">
        <f>_xlfn.XLOOKUP(Table7[[#This Row],[Merged Customer ID]],Table6_20[Merged Customer ID],Table6_20[Hospital tier])</f>
        <v>tier - 3</v>
      </c>
      <c r="O1346" s="29" t="str">
        <f>_xlfn.XLOOKUP(Table7[[#This Row],[Merged Customer ID]],Table6_20[Merged Customer ID],Table6_20[City tier])</f>
        <v>tier - 2</v>
      </c>
      <c r="P1346" s="29" t="str">
        <f>_xlfn.XLOOKUP(Table7[[#This Row],[Merged Customer ID]],Table6_20[Merged Customer ID],Table6_20[State ID])</f>
        <v>R1011</v>
      </c>
      <c r="Q1346" s="35">
        <f>_xlfn.XLOOKUP(Table7[[#This Row],[Merged Customer ID]],Table6_20[Merged Customer ID],Table6_20[Age])</f>
        <v>47.480555555555554</v>
      </c>
    </row>
    <row r="1347" spans="1:17" x14ac:dyDescent="0.35">
      <c r="A1347" s="23" t="s">
        <v>1025</v>
      </c>
      <c r="B1347" s="23" t="str">
        <f>_xlfn.XLOOKUP(Table7[[#This Row],[Merged Customer ID]],Table2_1[Merged Customer ID],Table2_1[First Name])</f>
        <v>Huff</v>
      </c>
      <c r="C1347" s="23">
        <f>_xlfn.XLOOKUP(Table7[[#This Row],[Merged Customer ID]],Table3__3_16[Customer ID],Table3__3_16[BMI])</f>
        <v>18.87</v>
      </c>
      <c r="D1347" s="23">
        <f>_xlfn.XLOOKUP(Table7[[#This Row],[Merged Customer ID]],Table3__3_16[Customer ID],Table3__3_16[HBA1C])</f>
        <v>8.06</v>
      </c>
      <c r="E1347" s="22" t="str">
        <f>_xlfn.XLOOKUP(Table7[[#This Row],[Merged Customer ID]],Table3__3_16[Customer ID],Table3__3_16[Heart Issues])</f>
        <v>No</v>
      </c>
      <c r="F1347" s="23" t="str">
        <f>_xlfn.XLOOKUP(Table7[[#This Row],[Merged Customer ID]],Table3__3_16[Customer ID],Table3__3_16[Any Transplants])</f>
        <v>No</v>
      </c>
      <c r="G1347" s="23" t="str">
        <f>_xlfn.XLOOKUP(Table7[[#This Row],[Merged Customer ID]],Table3__3_16[Customer ID],Table3__3_16[Cancer history])</f>
        <v>No</v>
      </c>
      <c r="H1347" s="23">
        <f>_xlfn.XLOOKUP(Table7[[#This Row],[Merged Customer ID]],Table3__3_16[Customer ID],Table3__3_16[NumberOfMajorSurgeries])</f>
        <v>0</v>
      </c>
      <c r="I1347" s="23" t="str">
        <f>_xlfn.XLOOKUP(Table7[[#This Row],[Merged Customer ID]],Table3__3_16[Customer ID],Table3__3_16[smoker])</f>
        <v>No</v>
      </c>
      <c r="J1347" s="23" t="str">
        <f>_xlfn.XLOOKUP(Table7[[#This Row],[Merged Customer ID]],Table3__3_16[Customer ID],Table3__3_16[Weight Status])</f>
        <v>Normal Weight</v>
      </c>
      <c r="K1347" s="23" t="str">
        <f>_xlfn.XLOOKUP(Table7[[#This Row],[Merged Customer ID]],Table3__3_16[Customer ID],Table3__3_16[Sugar Status])</f>
        <v>Diabetes</v>
      </c>
      <c r="L1347" s="26">
        <f>_xlfn.XLOOKUP(Table7[[#This Row],[Merged Customer ID]],Table6_20[Merged Customer ID],Table6_20[Date of Birth])</f>
        <v>23965</v>
      </c>
      <c r="M1347" s="30">
        <f>_xlfn.XLOOKUP(Table7[[#This Row],[Merged Customer ID]],Table6_20[Merged Customer ID],Table6_20[charges],"0",0)</f>
        <v>8067.83</v>
      </c>
      <c r="N1347" s="30" t="str">
        <f>_xlfn.XLOOKUP(Table7[[#This Row],[Merged Customer ID]],Table6_20[Merged Customer ID],Table6_20[Hospital tier])</f>
        <v>tier - 3</v>
      </c>
      <c r="O1347" s="30" t="str">
        <f>_xlfn.XLOOKUP(Table7[[#This Row],[Merged Customer ID]],Table6_20[Merged Customer ID],Table6_20[City tier])</f>
        <v>tier - 1</v>
      </c>
      <c r="P1347" s="30" t="str">
        <f>_xlfn.XLOOKUP(Table7[[#This Row],[Merged Customer ID]],Table6_20[Merged Customer ID],Table6_20[State ID])</f>
        <v>R1013</v>
      </c>
      <c r="Q1347" s="36">
        <f>_xlfn.XLOOKUP(Table7[[#This Row],[Merged Customer ID]],Table6_20[Merged Customer ID],Table6_20[Age])</f>
        <v>57.825000000000003</v>
      </c>
    </row>
    <row r="1348" spans="1:17" x14ac:dyDescent="0.35">
      <c r="A1348" s="22" t="s">
        <v>1024</v>
      </c>
      <c r="B1348" s="22" t="str">
        <f>_xlfn.XLOOKUP(Table7[[#This Row],[Merged Customer ID]],Table2_1[Merged Customer ID],Table2_1[First Name])</f>
        <v>Dye</v>
      </c>
      <c r="C1348" s="22">
        <f>_xlfn.XLOOKUP(Table7[[#This Row],[Merged Customer ID]],Table3__3_16[Customer ID],Table3__3_16[BMI])</f>
        <v>32.299999999999997</v>
      </c>
      <c r="D1348" s="22">
        <f>_xlfn.XLOOKUP(Table7[[#This Row],[Merged Customer ID]],Table3__3_16[Customer ID],Table3__3_16[HBA1C])</f>
        <v>6.74</v>
      </c>
      <c r="E1348" s="22" t="str">
        <f>_xlfn.XLOOKUP(Table7[[#This Row],[Merged Customer ID]],Table3__3_16[Customer ID],Table3__3_16[Heart Issues])</f>
        <v>Yes</v>
      </c>
      <c r="F1348" s="22" t="str">
        <f>_xlfn.XLOOKUP(Table7[[#This Row],[Merged Customer ID]],Table3__3_16[Customer ID],Table3__3_16[Any Transplants])</f>
        <v>No</v>
      </c>
      <c r="G1348" s="22" t="str">
        <f>_xlfn.XLOOKUP(Table7[[#This Row],[Merged Customer ID]],Table3__3_16[Customer ID],Table3__3_16[Cancer history])</f>
        <v>No</v>
      </c>
      <c r="H1348" s="22">
        <f>_xlfn.XLOOKUP(Table7[[#This Row],[Merged Customer ID]],Table3__3_16[Customer ID],Table3__3_16[NumberOfMajorSurgeries])</f>
        <v>1</v>
      </c>
      <c r="I1348" s="22" t="str">
        <f>_xlfn.XLOOKUP(Table7[[#This Row],[Merged Customer ID]],Table3__3_16[Customer ID],Table3__3_16[smoker])</f>
        <v>No</v>
      </c>
      <c r="J1348" s="22" t="str">
        <f>_xlfn.XLOOKUP(Table7[[#This Row],[Merged Customer ID]],Table3__3_16[Customer ID],Table3__3_16[Weight Status])</f>
        <v>Obesity</v>
      </c>
      <c r="K1348" s="22" t="str">
        <f>_xlfn.XLOOKUP(Table7[[#This Row],[Merged Customer ID]],Table3__3_16[Customer ID],Table3__3_16[Sugar Status])</f>
        <v>Diabetes</v>
      </c>
      <c r="L1348" s="25">
        <f>_xlfn.XLOOKUP(Table7[[#This Row],[Merged Customer ID]],Table6_20[Merged Customer ID],Table6_20[Date of Birth])</f>
        <v>27573</v>
      </c>
      <c r="M1348" s="29">
        <f>_xlfn.XLOOKUP(Table7[[#This Row],[Merged Customer ID]],Table6_20[Merged Customer ID],Table6_20[charges],"0",0)</f>
        <v>8062.76</v>
      </c>
      <c r="N1348" s="29" t="str">
        <f>_xlfn.XLOOKUP(Table7[[#This Row],[Merged Customer ID]],Table6_20[Merged Customer ID],Table6_20[Hospital tier])</f>
        <v>tier - 3</v>
      </c>
      <c r="O1348" s="29" t="str">
        <f>_xlfn.XLOOKUP(Table7[[#This Row],[Merged Customer ID]],Table6_20[Merged Customer ID],Table6_20[City tier])</f>
        <v>tier - 3</v>
      </c>
      <c r="P1348" s="29" t="str">
        <f>_xlfn.XLOOKUP(Table7[[#This Row],[Merged Customer ID]],Table6_20[Merged Customer ID],Table6_20[State ID])</f>
        <v>R1011</v>
      </c>
      <c r="Q1348" s="35">
        <f>_xlfn.XLOOKUP(Table7[[#This Row],[Merged Customer ID]],Table6_20[Merged Customer ID],Table6_20[Age])</f>
        <v>47.944444444444443</v>
      </c>
    </row>
    <row r="1349" spans="1:17" x14ac:dyDescent="0.35">
      <c r="A1349" s="23" t="s">
        <v>1023</v>
      </c>
      <c r="B1349" s="23" t="str">
        <f>_xlfn.XLOOKUP(Table7[[#This Row],[Merged Customer ID]],Table2_1[Merged Customer ID],Table2_1[First Name])</f>
        <v>Willard</v>
      </c>
      <c r="C1349" s="23">
        <f>_xlfn.XLOOKUP(Table7[[#This Row],[Merged Customer ID]],Table3__3_16[Customer ID],Table3__3_16[BMI])</f>
        <v>22.64</v>
      </c>
      <c r="D1349" s="23">
        <f>_xlfn.XLOOKUP(Table7[[#This Row],[Merged Customer ID]],Table3__3_16[Customer ID],Table3__3_16[HBA1C])</f>
        <v>6.54</v>
      </c>
      <c r="E1349" s="22" t="str">
        <f>_xlfn.XLOOKUP(Table7[[#This Row],[Merged Customer ID]],Table3__3_16[Customer ID],Table3__3_16[Heart Issues])</f>
        <v>Yes</v>
      </c>
      <c r="F1349" s="23" t="str">
        <f>_xlfn.XLOOKUP(Table7[[#This Row],[Merged Customer ID]],Table3__3_16[Customer ID],Table3__3_16[Any Transplants])</f>
        <v>No</v>
      </c>
      <c r="G1349" s="23" t="str">
        <f>_xlfn.XLOOKUP(Table7[[#This Row],[Merged Customer ID]],Table3__3_16[Customer ID],Table3__3_16[Cancer history])</f>
        <v>No</v>
      </c>
      <c r="H1349" s="23">
        <f>_xlfn.XLOOKUP(Table7[[#This Row],[Merged Customer ID]],Table3__3_16[Customer ID],Table3__3_16[NumberOfMajorSurgeries])</f>
        <v>2</v>
      </c>
      <c r="I1349" s="23" t="str">
        <f>_xlfn.XLOOKUP(Table7[[#This Row],[Merged Customer ID]],Table3__3_16[Customer ID],Table3__3_16[smoker])</f>
        <v>No</v>
      </c>
      <c r="J1349" s="23" t="str">
        <f>_xlfn.XLOOKUP(Table7[[#This Row],[Merged Customer ID]],Table3__3_16[Customer ID],Table3__3_16[Weight Status])</f>
        <v>Normal Weight</v>
      </c>
      <c r="K1349" s="23" t="str">
        <f>_xlfn.XLOOKUP(Table7[[#This Row],[Merged Customer ID]],Table3__3_16[Customer ID],Table3__3_16[Sugar Status])</f>
        <v>Diabetes</v>
      </c>
      <c r="L1349" s="26">
        <f>_xlfn.XLOOKUP(Table7[[#This Row],[Merged Customer ID]],Table6_20[Merged Customer ID],Table6_20[Date of Birth])</f>
        <v>25914</v>
      </c>
      <c r="M1349" s="30">
        <f>_xlfn.XLOOKUP(Table7[[#This Row],[Merged Customer ID]],Table6_20[Merged Customer ID],Table6_20[charges],"0",0)</f>
        <v>8062.31</v>
      </c>
      <c r="N1349" s="30" t="str">
        <f>_xlfn.XLOOKUP(Table7[[#This Row],[Merged Customer ID]],Table6_20[Merged Customer ID],Table6_20[Hospital tier])</f>
        <v>tier - 2</v>
      </c>
      <c r="O1349" s="30" t="str">
        <f>_xlfn.XLOOKUP(Table7[[#This Row],[Merged Customer ID]],Table6_20[Merged Customer ID],Table6_20[City tier])</f>
        <v>tier - 1</v>
      </c>
      <c r="P1349" s="30" t="str">
        <f>_xlfn.XLOOKUP(Table7[[#This Row],[Merged Customer ID]],Table6_20[Merged Customer ID],Table6_20[State ID])</f>
        <v>R1013</v>
      </c>
      <c r="Q1349" s="36">
        <f>_xlfn.XLOOKUP(Table7[[#This Row],[Merged Customer ID]],Table6_20[Merged Customer ID],Table6_20[Age])</f>
        <v>52.488888888888887</v>
      </c>
    </row>
    <row r="1350" spans="1:17" x14ac:dyDescent="0.35">
      <c r="A1350" s="22" t="s">
        <v>1022</v>
      </c>
      <c r="B1350" s="22" t="str">
        <f>_xlfn.XLOOKUP(Table7[[#This Row],[Merged Customer ID]],Table2_1[Merged Customer ID],Table2_1[First Name])</f>
        <v>D'Addario</v>
      </c>
      <c r="C1350" s="22">
        <f>_xlfn.XLOOKUP(Table7[[#This Row],[Merged Customer ID]],Table3__3_16[Customer ID],Table3__3_16[BMI])</f>
        <v>28.69</v>
      </c>
      <c r="D1350" s="22">
        <f>_xlfn.XLOOKUP(Table7[[#This Row],[Merged Customer ID]],Table3__3_16[Customer ID],Table3__3_16[HBA1C])</f>
        <v>5.4</v>
      </c>
      <c r="E1350" s="22" t="str">
        <f>_xlfn.XLOOKUP(Table7[[#This Row],[Merged Customer ID]],Table3__3_16[Customer ID],Table3__3_16[Heart Issues])</f>
        <v>No</v>
      </c>
      <c r="F1350" s="22" t="str">
        <f>_xlfn.XLOOKUP(Table7[[#This Row],[Merged Customer ID]],Table3__3_16[Customer ID],Table3__3_16[Any Transplants])</f>
        <v>No</v>
      </c>
      <c r="G1350" s="22" t="str">
        <f>_xlfn.XLOOKUP(Table7[[#This Row],[Merged Customer ID]],Table3__3_16[Customer ID],Table3__3_16[Cancer history])</f>
        <v>No</v>
      </c>
      <c r="H1350" s="22">
        <f>_xlfn.XLOOKUP(Table7[[#This Row],[Merged Customer ID]],Table3__3_16[Customer ID],Table3__3_16[NumberOfMajorSurgeries])</f>
        <v>0</v>
      </c>
      <c r="I1350" s="22" t="str">
        <f>_xlfn.XLOOKUP(Table7[[#This Row],[Merged Customer ID]],Table3__3_16[Customer ID],Table3__3_16[smoker])</f>
        <v>No</v>
      </c>
      <c r="J1350" s="22" t="str">
        <f>_xlfn.XLOOKUP(Table7[[#This Row],[Merged Customer ID]],Table3__3_16[Customer ID],Table3__3_16[Weight Status])</f>
        <v>Overweight</v>
      </c>
      <c r="K1350" s="22" t="str">
        <f>_xlfn.XLOOKUP(Table7[[#This Row],[Merged Customer ID]],Table3__3_16[Customer ID],Table3__3_16[Sugar Status])</f>
        <v>Normal</v>
      </c>
      <c r="L1350" s="25">
        <f>_xlfn.XLOOKUP(Table7[[#This Row],[Merged Customer ID]],Table6_20[Merged Customer ID],Table6_20[Date of Birth])</f>
        <v>30312</v>
      </c>
      <c r="M1350" s="29">
        <f>_xlfn.XLOOKUP(Table7[[#This Row],[Merged Customer ID]],Table6_20[Merged Customer ID],Table6_20[charges],"0",0)</f>
        <v>8059.68</v>
      </c>
      <c r="N1350" s="29" t="str">
        <f>_xlfn.XLOOKUP(Table7[[#This Row],[Merged Customer ID]],Table6_20[Merged Customer ID],Table6_20[Hospital tier])</f>
        <v>tier - 2</v>
      </c>
      <c r="O1350" s="29" t="str">
        <f>_xlfn.XLOOKUP(Table7[[#This Row],[Merged Customer ID]],Table6_20[Merged Customer ID],Table6_20[City tier])</f>
        <v>tier - 3</v>
      </c>
      <c r="P1350" s="29" t="str">
        <f>_xlfn.XLOOKUP(Table7[[#This Row],[Merged Customer ID]],Table6_20[Merged Customer ID],Table6_20[State ID])</f>
        <v>R1012</v>
      </c>
      <c r="Q1350" s="35">
        <f>_xlfn.XLOOKUP(Table7[[#This Row],[Merged Customer ID]],Table6_20[Merged Customer ID],Table6_20[Age])</f>
        <v>40.447222222222223</v>
      </c>
    </row>
    <row r="1351" spans="1:17" x14ac:dyDescent="0.35">
      <c r="A1351" s="23" t="s">
        <v>1021</v>
      </c>
      <c r="B1351" s="23" t="str">
        <f>_xlfn.XLOOKUP(Table7[[#This Row],[Merged Customer ID]],Table2_1[Merged Customer ID],Table2_1[First Name])</f>
        <v>Buchanan</v>
      </c>
      <c r="C1351" s="23">
        <f>_xlfn.XLOOKUP(Table7[[#This Row],[Merged Customer ID]],Table3__3_16[Customer ID],Table3__3_16[BMI])</f>
        <v>28.16</v>
      </c>
      <c r="D1351" s="23">
        <f>_xlfn.XLOOKUP(Table7[[#This Row],[Merged Customer ID]],Table3__3_16[Customer ID],Table3__3_16[HBA1C])</f>
        <v>5.58</v>
      </c>
      <c r="E1351" s="22" t="str">
        <f>_xlfn.XLOOKUP(Table7[[#This Row],[Merged Customer ID]],Table3__3_16[Customer ID],Table3__3_16[Heart Issues])</f>
        <v>Yes</v>
      </c>
      <c r="F1351" s="23" t="str">
        <f>_xlfn.XLOOKUP(Table7[[#This Row],[Merged Customer ID]],Table3__3_16[Customer ID],Table3__3_16[Any Transplants])</f>
        <v>No</v>
      </c>
      <c r="G1351" s="23" t="str">
        <f>_xlfn.XLOOKUP(Table7[[#This Row],[Merged Customer ID]],Table3__3_16[Customer ID],Table3__3_16[Cancer history])</f>
        <v>No</v>
      </c>
      <c r="H1351" s="23">
        <f>_xlfn.XLOOKUP(Table7[[#This Row],[Merged Customer ID]],Table3__3_16[Customer ID],Table3__3_16[NumberOfMajorSurgeries])</f>
        <v>0</v>
      </c>
      <c r="I1351" s="23" t="str">
        <f>_xlfn.XLOOKUP(Table7[[#This Row],[Merged Customer ID]],Table3__3_16[Customer ID],Table3__3_16[smoker])</f>
        <v>No</v>
      </c>
      <c r="J1351" s="23" t="str">
        <f>_xlfn.XLOOKUP(Table7[[#This Row],[Merged Customer ID]],Table3__3_16[Customer ID],Table3__3_16[Weight Status])</f>
        <v>Overweight</v>
      </c>
      <c r="K1351" s="23" t="str">
        <f>_xlfn.XLOOKUP(Table7[[#This Row],[Merged Customer ID]],Table3__3_16[Customer ID],Table3__3_16[Sugar Status])</f>
        <v>Normal</v>
      </c>
      <c r="L1351" s="26">
        <f>_xlfn.XLOOKUP(Table7[[#This Row],[Merged Customer ID]],Table6_20[Merged Customer ID],Table6_20[Date of Birth])</f>
        <v>31379</v>
      </c>
      <c r="M1351" s="30">
        <f>_xlfn.XLOOKUP(Table7[[#This Row],[Merged Customer ID]],Table6_20[Merged Customer ID],Table6_20[charges],"0",0)</f>
        <v>8059.06</v>
      </c>
      <c r="N1351" s="30" t="str">
        <f>_xlfn.XLOOKUP(Table7[[#This Row],[Merged Customer ID]],Table6_20[Merged Customer ID],Table6_20[Hospital tier])</f>
        <v>tier - 2</v>
      </c>
      <c r="O1351" s="30" t="str">
        <f>_xlfn.XLOOKUP(Table7[[#This Row],[Merged Customer ID]],Table6_20[Merged Customer ID],Table6_20[City tier])</f>
        <v>tier - 3</v>
      </c>
      <c r="P1351" s="30" t="str">
        <f>_xlfn.XLOOKUP(Table7[[#This Row],[Merged Customer ID]],Table6_20[Merged Customer ID],Table6_20[State ID])</f>
        <v>R1012</v>
      </c>
      <c r="Q1351" s="36">
        <f>_xlfn.XLOOKUP(Table7[[#This Row],[Merged Customer ID]],Table6_20[Merged Customer ID],Table6_20[Age])</f>
        <v>37.527777777777779</v>
      </c>
    </row>
    <row r="1352" spans="1:17" x14ac:dyDescent="0.35">
      <c r="A1352" s="22" t="s">
        <v>1020</v>
      </c>
      <c r="B1352" s="22" t="str">
        <f>_xlfn.XLOOKUP(Table7[[#This Row],[Merged Customer ID]],Table2_1[Merged Customer ID],Table2_1[First Name])</f>
        <v>Clark</v>
      </c>
      <c r="C1352" s="22">
        <f>_xlfn.XLOOKUP(Table7[[#This Row],[Merged Customer ID]],Table3__3_16[Customer ID],Table3__3_16[BMI])</f>
        <v>45.54</v>
      </c>
      <c r="D1352" s="22">
        <f>_xlfn.XLOOKUP(Table7[[#This Row],[Merged Customer ID]],Table3__3_16[Customer ID],Table3__3_16[HBA1C])</f>
        <v>5.84</v>
      </c>
      <c r="E1352" s="22" t="str">
        <f>_xlfn.XLOOKUP(Table7[[#This Row],[Merged Customer ID]],Table3__3_16[Customer ID],Table3__3_16[Heart Issues])</f>
        <v>No</v>
      </c>
      <c r="F1352" s="22" t="str">
        <f>_xlfn.XLOOKUP(Table7[[#This Row],[Merged Customer ID]],Table3__3_16[Customer ID],Table3__3_16[Any Transplants])</f>
        <v>No</v>
      </c>
      <c r="G1352" s="22" t="str">
        <f>_xlfn.XLOOKUP(Table7[[#This Row],[Merged Customer ID]],Table3__3_16[Customer ID],Table3__3_16[Cancer history])</f>
        <v>Yes</v>
      </c>
      <c r="H1352" s="22">
        <f>_xlfn.XLOOKUP(Table7[[#This Row],[Merged Customer ID]],Table3__3_16[Customer ID],Table3__3_16[NumberOfMajorSurgeries])</f>
        <v>1</v>
      </c>
      <c r="I1352" s="22" t="str">
        <f>_xlfn.XLOOKUP(Table7[[#This Row],[Merged Customer ID]],Table3__3_16[Customer ID],Table3__3_16[smoker])</f>
        <v>No</v>
      </c>
      <c r="J1352" s="22" t="str">
        <f>_xlfn.XLOOKUP(Table7[[#This Row],[Merged Customer ID]],Table3__3_16[Customer ID],Table3__3_16[Weight Status])</f>
        <v>Obesity</v>
      </c>
      <c r="K1352" s="22" t="str">
        <f>_xlfn.XLOOKUP(Table7[[#This Row],[Merged Customer ID]],Table3__3_16[Customer ID],Table3__3_16[Sugar Status])</f>
        <v>Prediabetes</v>
      </c>
      <c r="L1352" s="25">
        <f>_xlfn.XLOOKUP(Table7[[#This Row],[Merged Customer ID]],Table6_20[Merged Customer ID],Table6_20[Date of Birth])</f>
        <v>37967</v>
      </c>
      <c r="M1352" s="29">
        <f>_xlfn.XLOOKUP(Table7[[#This Row],[Merged Customer ID]],Table6_20[Merged Customer ID],Table6_20[charges],"0",0)</f>
        <v>8035.64</v>
      </c>
      <c r="N1352" s="29" t="str">
        <f>_xlfn.XLOOKUP(Table7[[#This Row],[Merged Customer ID]],Table6_20[Merged Customer ID],Table6_20[Hospital tier])</f>
        <v>tier - 2</v>
      </c>
      <c r="O1352" s="29" t="str">
        <f>_xlfn.XLOOKUP(Table7[[#This Row],[Merged Customer ID]],Table6_20[Merged Customer ID],Table6_20[City tier])</f>
        <v>tier - 2</v>
      </c>
      <c r="P1352" s="29" t="str">
        <f>_xlfn.XLOOKUP(Table7[[#This Row],[Merged Customer ID]],Table6_20[Merged Customer ID],Table6_20[State ID])</f>
        <v>R1012</v>
      </c>
      <c r="Q1352" s="35">
        <f>_xlfn.XLOOKUP(Table7[[#This Row],[Merged Customer ID]],Table6_20[Merged Customer ID],Table6_20[Age])</f>
        <v>19.488888888888887</v>
      </c>
    </row>
    <row r="1353" spans="1:17" x14ac:dyDescent="0.35">
      <c r="A1353" s="23" t="s">
        <v>1019</v>
      </c>
      <c r="B1353" s="23" t="str">
        <f>_xlfn.XLOOKUP(Table7[[#This Row],[Merged Customer ID]],Table2_1[Merged Customer ID],Table2_1[First Name])</f>
        <v>Waterson</v>
      </c>
      <c r="C1353" s="23">
        <f>_xlfn.XLOOKUP(Table7[[#This Row],[Merged Customer ID]],Table3__3_16[Customer ID],Table3__3_16[BMI])</f>
        <v>28.7</v>
      </c>
      <c r="D1353" s="23">
        <f>_xlfn.XLOOKUP(Table7[[#This Row],[Merged Customer ID]],Table3__3_16[Customer ID],Table3__3_16[HBA1C])</f>
        <v>4.2</v>
      </c>
      <c r="E1353" s="22" t="str">
        <f>_xlfn.XLOOKUP(Table7[[#This Row],[Merged Customer ID]],Table3__3_16[Customer ID],Table3__3_16[Heart Issues])</f>
        <v>No</v>
      </c>
      <c r="F1353" s="23" t="str">
        <f>_xlfn.XLOOKUP(Table7[[#This Row],[Merged Customer ID]],Table3__3_16[Customer ID],Table3__3_16[Any Transplants])</f>
        <v>No</v>
      </c>
      <c r="G1353" s="23" t="str">
        <f>_xlfn.XLOOKUP(Table7[[#This Row],[Merged Customer ID]],Table3__3_16[Customer ID],Table3__3_16[Cancer history])</f>
        <v>No</v>
      </c>
      <c r="H1353" s="23">
        <f>_xlfn.XLOOKUP(Table7[[#This Row],[Merged Customer ID]],Table3__3_16[Customer ID],Table3__3_16[NumberOfMajorSurgeries])</f>
        <v>0</v>
      </c>
      <c r="I1353" s="23" t="str">
        <f>_xlfn.XLOOKUP(Table7[[#This Row],[Merged Customer ID]],Table3__3_16[Customer ID],Table3__3_16[smoker])</f>
        <v>No</v>
      </c>
      <c r="J1353" s="23" t="str">
        <f>_xlfn.XLOOKUP(Table7[[#This Row],[Merged Customer ID]],Table3__3_16[Customer ID],Table3__3_16[Weight Status])</f>
        <v>Overweight</v>
      </c>
      <c r="K1353" s="23" t="str">
        <f>_xlfn.XLOOKUP(Table7[[#This Row],[Merged Customer ID]],Table3__3_16[Customer ID],Table3__3_16[Sugar Status])</f>
        <v>Normal</v>
      </c>
      <c r="L1353" s="26">
        <f>_xlfn.XLOOKUP(Table7[[#This Row],[Merged Customer ID]],Table6_20[Merged Customer ID],Table6_20[Date of Birth])</f>
        <v>28435</v>
      </c>
      <c r="M1353" s="30">
        <f>_xlfn.XLOOKUP(Table7[[#This Row],[Merged Customer ID]],Table6_20[Merged Customer ID],Table6_20[charges],"0",0)</f>
        <v>8027.97</v>
      </c>
      <c r="N1353" s="30" t="str">
        <f>_xlfn.XLOOKUP(Table7[[#This Row],[Merged Customer ID]],Table6_20[Merged Customer ID],Table6_20[Hospital tier])</f>
        <v>tier - 3</v>
      </c>
      <c r="O1353" s="30" t="str">
        <f>_xlfn.XLOOKUP(Table7[[#This Row],[Merged Customer ID]],Table6_20[Merged Customer ID],Table6_20[City tier])</f>
        <v>tier - 2</v>
      </c>
      <c r="P1353" s="30" t="str">
        <f>_xlfn.XLOOKUP(Table7[[#This Row],[Merged Customer ID]],Table6_20[Merged Customer ID],Table6_20[State ID])</f>
        <v>R1011</v>
      </c>
      <c r="Q1353" s="36">
        <f>_xlfn.XLOOKUP(Table7[[#This Row],[Merged Customer ID]],Table6_20[Merged Customer ID],Table6_20[Age])</f>
        <v>45.588888888888889</v>
      </c>
    </row>
    <row r="1354" spans="1:17" x14ac:dyDescent="0.35">
      <c r="A1354" s="22" t="s">
        <v>1018</v>
      </c>
      <c r="B1354" s="22" t="str">
        <f>_xlfn.XLOOKUP(Table7[[#This Row],[Merged Customer ID]],Table2_1[Merged Customer ID],Table2_1[First Name])</f>
        <v>Piras</v>
      </c>
      <c r="C1354" s="22">
        <f>_xlfn.XLOOKUP(Table7[[#This Row],[Merged Customer ID]],Table3__3_16[Customer ID],Table3__3_16[BMI])</f>
        <v>27.74</v>
      </c>
      <c r="D1354" s="22">
        <f>_xlfn.XLOOKUP(Table7[[#This Row],[Merged Customer ID]],Table3__3_16[Customer ID],Table3__3_16[HBA1C])</f>
        <v>6.06</v>
      </c>
      <c r="E1354" s="22" t="str">
        <f>_xlfn.XLOOKUP(Table7[[#This Row],[Merged Customer ID]],Table3__3_16[Customer ID],Table3__3_16[Heart Issues])</f>
        <v>Yes</v>
      </c>
      <c r="F1354" s="22" t="str">
        <f>_xlfn.XLOOKUP(Table7[[#This Row],[Merged Customer ID]],Table3__3_16[Customer ID],Table3__3_16[Any Transplants])</f>
        <v>No</v>
      </c>
      <c r="G1354" s="22" t="str">
        <f>_xlfn.XLOOKUP(Table7[[#This Row],[Merged Customer ID]],Table3__3_16[Customer ID],Table3__3_16[Cancer history])</f>
        <v>No</v>
      </c>
      <c r="H1354" s="22">
        <f>_xlfn.XLOOKUP(Table7[[#This Row],[Merged Customer ID]],Table3__3_16[Customer ID],Table3__3_16[NumberOfMajorSurgeries])</f>
        <v>0</v>
      </c>
      <c r="I1354" s="22" t="str">
        <f>_xlfn.XLOOKUP(Table7[[#This Row],[Merged Customer ID]],Table3__3_16[Customer ID],Table3__3_16[smoker])</f>
        <v>No</v>
      </c>
      <c r="J1354" s="22" t="str">
        <f>_xlfn.XLOOKUP(Table7[[#This Row],[Merged Customer ID]],Table3__3_16[Customer ID],Table3__3_16[Weight Status])</f>
        <v>Overweight</v>
      </c>
      <c r="K1354" s="22" t="str">
        <f>_xlfn.XLOOKUP(Table7[[#This Row],[Merged Customer ID]],Table3__3_16[Customer ID],Table3__3_16[Sugar Status])</f>
        <v>Prediabetes</v>
      </c>
      <c r="L1354" s="25">
        <f>_xlfn.XLOOKUP(Table7[[#This Row],[Merged Customer ID]],Table6_20[Merged Customer ID],Table6_20[Date of Birth])</f>
        <v>28114</v>
      </c>
      <c r="M1354" s="29">
        <f>_xlfn.XLOOKUP(Table7[[#This Row],[Merged Customer ID]],Table6_20[Merged Customer ID],Table6_20[charges],"0",0)</f>
        <v>8026.67</v>
      </c>
      <c r="N1354" s="29" t="str">
        <f>_xlfn.XLOOKUP(Table7[[#This Row],[Merged Customer ID]],Table6_20[Merged Customer ID],Table6_20[Hospital tier])</f>
        <v>tier - 2</v>
      </c>
      <c r="O1354" s="29" t="str">
        <f>_xlfn.XLOOKUP(Table7[[#This Row],[Merged Customer ID]],Table6_20[Merged Customer ID],Table6_20[City tier])</f>
        <v>tier - 2</v>
      </c>
      <c r="P1354" s="29" t="str">
        <f>_xlfn.XLOOKUP(Table7[[#This Row],[Merged Customer ID]],Table6_20[Merged Customer ID],Table6_20[State ID])</f>
        <v>R1012</v>
      </c>
      <c r="Q1354" s="35">
        <f>_xlfn.XLOOKUP(Table7[[#This Row],[Merged Customer ID]],Table6_20[Merged Customer ID],Table6_20[Age])</f>
        <v>46.466666666666669</v>
      </c>
    </row>
    <row r="1355" spans="1:17" x14ac:dyDescent="0.35">
      <c r="A1355" s="23" t="s">
        <v>1017</v>
      </c>
      <c r="B1355" s="23" t="str">
        <f>_xlfn.XLOOKUP(Table7[[#This Row],[Merged Customer ID]],Table2_1[Merged Customer ID],Table2_1[First Name])</f>
        <v>Olson</v>
      </c>
      <c r="C1355" s="23">
        <f>_xlfn.XLOOKUP(Table7[[#This Row],[Merged Customer ID]],Table3__3_16[Customer ID],Table3__3_16[BMI])</f>
        <v>36.954999999999998</v>
      </c>
      <c r="D1355" s="23">
        <f>_xlfn.XLOOKUP(Table7[[#This Row],[Merged Customer ID]],Table3__3_16[Customer ID],Table3__3_16[HBA1C])</f>
        <v>7.57</v>
      </c>
      <c r="E1355" s="22" t="str">
        <f>_xlfn.XLOOKUP(Table7[[#This Row],[Merged Customer ID]],Table3__3_16[Customer ID],Table3__3_16[Heart Issues])</f>
        <v>No</v>
      </c>
      <c r="F1355" s="23" t="str">
        <f>_xlfn.XLOOKUP(Table7[[#This Row],[Merged Customer ID]],Table3__3_16[Customer ID],Table3__3_16[Any Transplants])</f>
        <v>No</v>
      </c>
      <c r="G1355" s="23" t="str">
        <f>_xlfn.XLOOKUP(Table7[[#This Row],[Merged Customer ID]],Table3__3_16[Customer ID],Table3__3_16[Cancer history])</f>
        <v>No</v>
      </c>
      <c r="H1355" s="23">
        <f>_xlfn.XLOOKUP(Table7[[#This Row],[Merged Customer ID]],Table3__3_16[Customer ID],Table3__3_16[NumberOfMajorSurgeries])</f>
        <v>0</v>
      </c>
      <c r="I1355" s="23" t="str">
        <f>_xlfn.XLOOKUP(Table7[[#This Row],[Merged Customer ID]],Table3__3_16[Customer ID],Table3__3_16[smoker])</f>
        <v>No</v>
      </c>
      <c r="J1355" s="23" t="str">
        <f>_xlfn.XLOOKUP(Table7[[#This Row],[Merged Customer ID]],Table3__3_16[Customer ID],Table3__3_16[Weight Status])</f>
        <v>Obesity</v>
      </c>
      <c r="K1355" s="23" t="str">
        <f>_xlfn.XLOOKUP(Table7[[#This Row],[Merged Customer ID]],Table3__3_16[Customer ID],Table3__3_16[Sugar Status])</f>
        <v>Diabetes</v>
      </c>
      <c r="L1355" s="26">
        <f>_xlfn.XLOOKUP(Table7[[#This Row],[Merged Customer ID]],Table6_20[Merged Customer ID],Table6_20[Date of Birth])</f>
        <v>28688</v>
      </c>
      <c r="M1355" s="30">
        <f>_xlfn.XLOOKUP(Table7[[#This Row],[Merged Customer ID]],Table6_20[Merged Customer ID],Table6_20[charges],"0",0)</f>
        <v>8023.14</v>
      </c>
      <c r="N1355" s="30" t="str">
        <f>_xlfn.XLOOKUP(Table7[[#This Row],[Merged Customer ID]],Table6_20[Merged Customer ID],Table6_20[Hospital tier])</f>
        <v>tier - 2</v>
      </c>
      <c r="O1355" s="30" t="str">
        <f>_xlfn.XLOOKUP(Table7[[#This Row],[Merged Customer ID]],Table6_20[Merged Customer ID],Table6_20[City tier])</f>
        <v>tier - 3</v>
      </c>
      <c r="P1355" s="30" t="str">
        <f>_xlfn.XLOOKUP(Table7[[#This Row],[Merged Customer ID]],Table6_20[Merged Customer ID],Table6_20[State ID])</f>
        <v>R1012</v>
      </c>
      <c r="Q1355" s="36">
        <f>_xlfn.XLOOKUP(Table7[[#This Row],[Merged Customer ID]],Table6_20[Merged Customer ID],Table6_20[Age])</f>
        <v>44.891666666666666</v>
      </c>
    </row>
    <row r="1356" spans="1:17" x14ac:dyDescent="0.35">
      <c r="A1356" s="22" t="s">
        <v>1016</v>
      </c>
      <c r="B1356" s="22" t="str">
        <f>_xlfn.XLOOKUP(Table7[[#This Row],[Merged Customer ID]],Table2_1[Merged Customer ID],Table2_1[First Name])</f>
        <v>Manfredi</v>
      </c>
      <c r="C1356" s="22">
        <f>_xlfn.XLOOKUP(Table7[[#This Row],[Merged Customer ID]],Table3__3_16[Customer ID],Table3__3_16[BMI])</f>
        <v>30.69</v>
      </c>
      <c r="D1356" s="22">
        <f>_xlfn.XLOOKUP(Table7[[#This Row],[Merged Customer ID]],Table3__3_16[Customer ID],Table3__3_16[HBA1C])</f>
        <v>6.15</v>
      </c>
      <c r="E1356" s="22" t="str">
        <f>_xlfn.XLOOKUP(Table7[[#This Row],[Merged Customer ID]],Table3__3_16[Customer ID],Table3__3_16[Heart Issues])</f>
        <v>No</v>
      </c>
      <c r="F1356" s="22" t="str">
        <f>_xlfn.XLOOKUP(Table7[[#This Row],[Merged Customer ID]],Table3__3_16[Customer ID],Table3__3_16[Any Transplants])</f>
        <v>No</v>
      </c>
      <c r="G1356" s="22" t="str">
        <f>_xlfn.XLOOKUP(Table7[[#This Row],[Merged Customer ID]],Table3__3_16[Customer ID],Table3__3_16[Cancer history])</f>
        <v>No</v>
      </c>
      <c r="H1356" s="22">
        <f>_xlfn.XLOOKUP(Table7[[#This Row],[Merged Customer ID]],Table3__3_16[Customer ID],Table3__3_16[NumberOfMajorSurgeries])</f>
        <v>0</v>
      </c>
      <c r="I1356" s="22" t="str">
        <f>_xlfn.XLOOKUP(Table7[[#This Row],[Merged Customer ID]],Table3__3_16[Customer ID],Table3__3_16[smoker])</f>
        <v>No</v>
      </c>
      <c r="J1356" s="22" t="str">
        <f>_xlfn.XLOOKUP(Table7[[#This Row],[Merged Customer ID]],Table3__3_16[Customer ID],Table3__3_16[Weight Status])</f>
        <v>Obesity</v>
      </c>
      <c r="K1356" s="22" t="str">
        <f>_xlfn.XLOOKUP(Table7[[#This Row],[Merged Customer ID]],Table3__3_16[Customer ID],Table3__3_16[Sugar Status])</f>
        <v>Prediabetes</v>
      </c>
      <c r="L1356" s="25">
        <f>_xlfn.XLOOKUP(Table7[[#This Row],[Merged Customer ID]],Table6_20[Merged Customer ID],Table6_20[Date of Birth])</f>
        <v>32815</v>
      </c>
      <c r="M1356" s="29">
        <f>_xlfn.XLOOKUP(Table7[[#This Row],[Merged Customer ID]],Table6_20[Merged Customer ID],Table6_20[charges],"0",0)</f>
        <v>8021.11</v>
      </c>
      <c r="N1356" s="29" t="str">
        <f>_xlfn.XLOOKUP(Table7[[#This Row],[Merged Customer ID]],Table6_20[Merged Customer ID],Table6_20[Hospital tier])</f>
        <v>tier - 2</v>
      </c>
      <c r="O1356" s="29" t="str">
        <f>_xlfn.XLOOKUP(Table7[[#This Row],[Merged Customer ID]],Table6_20[Merged Customer ID],Table6_20[City tier])</f>
        <v>tier - 1</v>
      </c>
      <c r="P1356" s="29" t="str">
        <f>_xlfn.XLOOKUP(Table7[[#This Row],[Merged Customer ID]],Table6_20[Merged Customer ID],Table6_20[State ID])</f>
        <v>R1012</v>
      </c>
      <c r="Q1356" s="35">
        <f>_xlfn.XLOOKUP(Table7[[#This Row],[Merged Customer ID]],Table6_20[Merged Customer ID],Table6_20[Age])</f>
        <v>33.597222222222221</v>
      </c>
    </row>
    <row r="1357" spans="1:17" x14ac:dyDescent="0.35">
      <c r="A1357" s="23" t="s">
        <v>1015</v>
      </c>
      <c r="B1357" s="23" t="str">
        <f>_xlfn.XLOOKUP(Table7[[#This Row],[Merged Customer ID]],Table2_1[Merged Customer ID],Table2_1[First Name])</f>
        <v>Landberg</v>
      </c>
      <c r="C1357" s="23">
        <f>_xlfn.XLOOKUP(Table7[[#This Row],[Merged Customer ID]],Table3__3_16[Customer ID],Table3__3_16[BMI])</f>
        <v>24.984999999999999</v>
      </c>
      <c r="D1357" s="23">
        <f>_xlfn.XLOOKUP(Table7[[#This Row],[Merged Customer ID]],Table3__3_16[Customer ID],Table3__3_16[HBA1C])</f>
        <v>4.5599999999999996</v>
      </c>
      <c r="E1357" s="22" t="str">
        <f>_xlfn.XLOOKUP(Table7[[#This Row],[Merged Customer ID]],Table3__3_16[Customer ID],Table3__3_16[Heart Issues])</f>
        <v>No</v>
      </c>
      <c r="F1357" s="23" t="str">
        <f>_xlfn.XLOOKUP(Table7[[#This Row],[Merged Customer ID]],Table3__3_16[Customer ID],Table3__3_16[Any Transplants])</f>
        <v>No</v>
      </c>
      <c r="G1357" s="23" t="str">
        <f>_xlfn.XLOOKUP(Table7[[#This Row],[Merged Customer ID]],Table3__3_16[Customer ID],Table3__3_16[Cancer history])</f>
        <v>No</v>
      </c>
      <c r="H1357" s="23">
        <f>_xlfn.XLOOKUP(Table7[[#This Row],[Merged Customer ID]],Table3__3_16[Customer ID],Table3__3_16[NumberOfMajorSurgeries])</f>
        <v>0</v>
      </c>
      <c r="I1357" s="23" t="str">
        <f>_xlfn.XLOOKUP(Table7[[#This Row],[Merged Customer ID]],Table3__3_16[Customer ID],Table3__3_16[smoker])</f>
        <v>No</v>
      </c>
      <c r="J1357" s="23" t="str">
        <f>_xlfn.XLOOKUP(Table7[[#This Row],[Merged Customer ID]],Table3__3_16[Customer ID],Table3__3_16[Weight Status])</f>
        <v>Normal Weight</v>
      </c>
      <c r="K1357" s="23" t="str">
        <f>_xlfn.XLOOKUP(Table7[[#This Row],[Merged Customer ID]],Table3__3_16[Customer ID],Table3__3_16[Sugar Status])</f>
        <v>Normal</v>
      </c>
      <c r="L1357" s="26">
        <f>_xlfn.XLOOKUP(Table7[[#This Row],[Merged Customer ID]],Table6_20[Merged Customer ID],Table6_20[Date of Birth])</f>
        <v>29533</v>
      </c>
      <c r="M1357" s="30">
        <f>_xlfn.XLOOKUP(Table7[[#This Row],[Merged Customer ID]],Table6_20[Merged Customer ID],Table6_20[charges],"0",0)</f>
        <v>8017.06</v>
      </c>
      <c r="N1357" s="30" t="str">
        <f>_xlfn.XLOOKUP(Table7[[#This Row],[Merged Customer ID]],Table6_20[Merged Customer ID],Table6_20[Hospital tier])</f>
        <v>tier - 2</v>
      </c>
      <c r="O1357" s="30" t="str">
        <f>_xlfn.XLOOKUP(Table7[[#This Row],[Merged Customer ID]],Table6_20[Merged Customer ID],Table6_20[City tier])</f>
        <v>tier - 2</v>
      </c>
      <c r="P1357" s="30" t="str">
        <f>_xlfn.XLOOKUP(Table7[[#This Row],[Merged Customer ID]],Table6_20[Merged Customer ID],Table6_20[State ID])</f>
        <v>R1012</v>
      </c>
      <c r="Q1357" s="36">
        <f>_xlfn.XLOOKUP(Table7[[#This Row],[Merged Customer ID]],Table6_20[Merged Customer ID],Table6_20[Age])</f>
        <v>42.583333333333336</v>
      </c>
    </row>
    <row r="1358" spans="1:17" x14ac:dyDescent="0.35">
      <c r="A1358" s="22" t="s">
        <v>1014</v>
      </c>
      <c r="B1358" s="22" t="str">
        <f>_xlfn.XLOOKUP(Table7[[#This Row],[Merged Customer ID]],Table2_1[Merged Customer ID],Table2_1[First Name])</f>
        <v>Flynn</v>
      </c>
      <c r="C1358" s="22">
        <f>_xlfn.XLOOKUP(Table7[[#This Row],[Merged Customer ID]],Table3__3_16[Customer ID],Table3__3_16[BMI])</f>
        <v>39.42</v>
      </c>
      <c r="D1358" s="22">
        <f>_xlfn.XLOOKUP(Table7[[#This Row],[Merged Customer ID]],Table3__3_16[Customer ID],Table3__3_16[HBA1C])</f>
        <v>4.72</v>
      </c>
      <c r="E1358" s="22" t="str">
        <f>_xlfn.XLOOKUP(Table7[[#This Row],[Merged Customer ID]],Table3__3_16[Customer ID],Table3__3_16[Heart Issues])</f>
        <v>Yes</v>
      </c>
      <c r="F1358" s="22" t="str">
        <f>_xlfn.XLOOKUP(Table7[[#This Row],[Merged Customer ID]],Table3__3_16[Customer ID],Table3__3_16[Any Transplants])</f>
        <v>No</v>
      </c>
      <c r="G1358" s="22" t="str">
        <f>_xlfn.XLOOKUP(Table7[[#This Row],[Merged Customer ID]],Table3__3_16[Customer ID],Table3__3_16[Cancer history])</f>
        <v>No</v>
      </c>
      <c r="H1358" s="22">
        <f>_xlfn.XLOOKUP(Table7[[#This Row],[Merged Customer ID]],Table3__3_16[Customer ID],Table3__3_16[NumberOfMajorSurgeries])</f>
        <v>1</v>
      </c>
      <c r="I1358" s="22" t="str">
        <f>_xlfn.XLOOKUP(Table7[[#This Row],[Merged Customer ID]],Table3__3_16[Customer ID],Table3__3_16[smoker])</f>
        <v>No</v>
      </c>
      <c r="J1358" s="22" t="str">
        <f>_xlfn.XLOOKUP(Table7[[#This Row],[Merged Customer ID]],Table3__3_16[Customer ID],Table3__3_16[Weight Status])</f>
        <v>Obesity</v>
      </c>
      <c r="K1358" s="22" t="str">
        <f>_xlfn.XLOOKUP(Table7[[#This Row],[Merged Customer ID]],Table3__3_16[Customer ID],Table3__3_16[Sugar Status])</f>
        <v>Normal</v>
      </c>
      <c r="L1358" s="25">
        <f>_xlfn.XLOOKUP(Table7[[#This Row],[Merged Customer ID]],Table6_20[Merged Customer ID],Table6_20[Date of Birth])</f>
        <v>34960</v>
      </c>
      <c r="M1358" s="29">
        <f>_xlfn.XLOOKUP(Table7[[#This Row],[Merged Customer ID]],Table6_20[Merged Customer ID],Table6_20[charges],"0",0)</f>
        <v>8014.62</v>
      </c>
      <c r="N1358" s="29" t="str">
        <f>_xlfn.XLOOKUP(Table7[[#This Row],[Merged Customer ID]],Table6_20[Merged Customer ID],Table6_20[Hospital tier])</f>
        <v>tier - 2</v>
      </c>
      <c r="O1358" s="29" t="str">
        <f>_xlfn.XLOOKUP(Table7[[#This Row],[Merged Customer ID]],Table6_20[Merged Customer ID],Table6_20[City tier])</f>
        <v>tier - 3</v>
      </c>
      <c r="P1358" s="29" t="str">
        <f>_xlfn.XLOOKUP(Table7[[#This Row],[Merged Customer ID]],Table6_20[Merged Customer ID],Table6_20[State ID])</f>
        <v>R1012</v>
      </c>
      <c r="Q1358" s="35">
        <f>_xlfn.XLOOKUP(Table7[[#This Row],[Merged Customer ID]],Table6_20[Merged Customer ID],Table6_20[Age])</f>
        <v>27.722222222222221</v>
      </c>
    </row>
    <row r="1359" spans="1:17" x14ac:dyDescent="0.35">
      <c r="A1359" s="23" t="s">
        <v>1013</v>
      </c>
      <c r="B1359" s="23" t="str">
        <f>_xlfn.XLOOKUP(Table7[[#This Row],[Merged Customer ID]],Table2_1[Merged Customer ID],Table2_1[First Name])</f>
        <v>Bishop</v>
      </c>
      <c r="C1359" s="23">
        <f>_xlfn.XLOOKUP(Table7[[#This Row],[Merged Customer ID]],Table3__3_16[Customer ID],Table3__3_16[BMI])</f>
        <v>16.8</v>
      </c>
      <c r="D1359" s="23">
        <f>_xlfn.XLOOKUP(Table7[[#This Row],[Merged Customer ID]],Table3__3_16[Customer ID],Table3__3_16[HBA1C])</f>
        <v>7.98</v>
      </c>
      <c r="E1359" s="22" t="str">
        <f>_xlfn.XLOOKUP(Table7[[#This Row],[Merged Customer ID]],Table3__3_16[Customer ID],Table3__3_16[Heart Issues])</f>
        <v>No</v>
      </c>
      <c r="F1359" s="23" t="str">
        <f>_xlfn.XLOOKUP(Table7[[#This Row],[Merged Customer ID]],Table3__3_16[Customer ID],Table3__3_16[Any Transplants])</f>
        <v>No</v>
      </c>
      <c r="G1359" s="23" t="str">
        <f>_xlfn.XLOOKUP(Table7[[#This Row],[Merged Customer ID]],Table3__3_16[Customer ID],Table3__3_16[Cancer history])</f>
        <v>No</v>
      </c>
      <c r="H1359" s="23">
        <f>_xlfn.XLOOKUP(Table7[[#This Row],[Merged Customer ID]],Table3__3_16[Customer ID],Table3__3_16[NumberOfMajorSurgeries])</f>
        <v>0</v>
      </c>
      <c r="I1359" s="23" t="str">
        <f>_xlfn.XLOOKUP(Table7[[#This Row],[Merged Customer ID]],Table3__3_16[Customer ID],Table3__3_16[smoker])</f>
        <v>No</v>
      </c>
      <c r="J1359" s="23" t="str">
        <f>_xlfn.XLOOKUP(Table7[[#This Row],[Merged Customer ID]],Table3__3_16[Customer ID],Table3__3_16[Weight Status])</f>
        <v>Underweight</v>
      </c>
      <c r="K1359" s="23" t="str">
        <f>_xlfn.XLOOKUP(Table7[[#This Row],[Merged Customer ID]],Table3__3_16[Customer ID],Table3__3_16[Sugar Status])</f>
        <v>Diabetes</v>
      </c>
      <c r="L1359" s="26">
        <f>_xlfn.XLOOKUP(Table7[[#This Row],[Merged Customer ID]],Table6_20[Merged Customer ID],Table6_20[Date of Birth])</f>
        <v>22880</v>
      </c>
      <c r="M1359" s="30">
        <f>_xlfn.XLOOKUP(Table7[[#This Row],[Merged Customer ID]],Table6_20[Merged Customer ID],Table6_20[charges],"0",0)</f>
        <v>8004.96</v>
      </c>
      <c r="N1359" s="30" t="str">
        <f>_xlfn.XLOOKUP(Table7[[#This Row],[Merged Customer ID]],Table6_20[Merged Customer ID],Table6_20[Hospital tier])</f>
        <v>tier - 3</v>
      </c>
      <c r="O1359" s="30" t="str">
        <f>_xlfn.XLOOKUP(Table7[[#This Row],[Merged Customer ID]],Table6_20[Merged Customer ID],Table6_20[City tier])</f>
        <v>tier - 1</v>
      </c>
      <c r="P1359" s="30" t="str">
        <f>_xlfn.XLOOKUP(Table7[[#This Row],[Merged Customer ID]],Table6_20[Merged Customer ID],Table6_20[State ID])</f>
        <v>R1013</v>
      </c>
      <c r="Q1359" s="36">
        <f>_xlfn.XLOOKUP(Table7[[#This Row],[Merged Customer ID]],Table6_20[Merged Customer ID],Table6_20[Age])</f>
        <v>60.794444444444444</v>
      </c>
    </row>
    <row r="1360" spans="1:17" x14ac:dyDescent="0.35">
      <c r="A1360" s="22" t="s">
        <v>1012</v>
      </c>
      <c r="B1360" s="22" t="str">
        <f>_xlfn.XLOOKUP(Table7[[#This Row],[Merged Customer ID]],Table2_1[Merged Customer ID],Table2_1[First Name])</f>
        <v>Devitt</v>
      </c>
      <c r="C1360" s="22">
        <f>_xlfn.XLOOKUP(Table7[[#This Row],[Merged Customer ID]],Table3__3_16[Customer ID],Table3__3_16[BMI])</f>
        <v>23.274999999999999</v>
      </c>
      <c r="D1360" s="22">
        <f>_xlfn.XLOOKUP(Table7[[#This Row],[Merged Customer ID]],Table3__3_16[Customer ID],Table3__3_16[HBA1C])</f>
        <v>6.26</v>
      </c>
      <c r="E1360" s="22" t="str">
        <f>_xlfn.XLOOKUP(Table7[[#This Row],[Merged Customer ID]],Table3__3_16[Customer ID],Table3__3_16[Heart Issues])</f>
        <v>Yes</v>
      </c>
      <c r="F1360" s="22" t="str">
        <f>_xlfn.XLOOKUP(Table7[[#This Row],[Merged Customer ID]],Table3__3_16[Customer ID],Table3__3_16[Any Transplants])</f>
        <v>No</v>
      </c>
      <c r="G1360" s="22" t="str">
        <f>_xlfn.XLOOKUP(Table7[[#This Row],[Merged Customer ID]],Table3__3_16[Customer ID],Table3__3_16[Cancer history])</f>
        <v>Yes</v>
      </c>
      <c r="H1360" s="22">
        <f>_xlfn.XLOOKUP(Table7[[#This Row],[Merged Customer ID]],Table3__3_16[Customer ID],Table3__3_16[NumberOfMajorSurgeries])</f>
        <v>1</v>
      </c>
      <c r="I1360" s="22" t="str">
        <f>_xlfn.XLOOKUP(Table7[[#This Row],[Merged Customer ID]],Table3__3_16[Customer ID],Table3__3_16[smoker])</f>
        <v>No</v>
      </c>
      <c r="J1360" s="22" t="str">
        <f>_xlfn.XLOOKUP(Table7[[#This Row],[Merged Customer ID]],Table3__3_16[Customer ID],Table3__3_16[Weight Status])</f>
        <v>Normal Weight</v>
      </c>
      <c r="K1360" s="22" t="str">
        <f>_xlfn.XLOOKUP(Table7[[#This Row],[Merged Customer ID]],Table3__3_16[Customer ID],Table3__3_16[Sugar Status])</f>
        <v>Prediabetes</v>
      </c>
      <c r="L1360" s="25">
        <f>_xlfn.XLOOKUP(Table7[[#This Row],[Merged Customer ID]],Table6_20[Merged Customer ID],Table6_20[Date of Birth])</f>
        <v>30548</v>
      </c>
      <c r="M1360" s="29">
        <f>_xlfn.XLOOKUP(Table7[[#This Row],[Merged Customer ID]],Table6_20[Merged Customer ID],Table6_20[charges],"0",0)</f>
        <v>7986.48</v>
      </c>
      <c r="N1360" s="29" t="str">
        <f>_xlfn.XLOOKUP(Table7[[#This Row],[Merged Customer ID]],Table6_20[Merged Customer ID],Table6_20[Hospital tier])</f>
        <v>tier - 2</v>
      </c>
      <c r="O1360" s="29" t="str">
        <f>_xlfn.XLOOKUP(Table7[[#This Row],[Merged Customer ID]],Table6_20[Merged Customer ID],Table6_20[City tier])</f>
        <v>tier - 3</v>
      </c>
      <c r="P1360" s="29" t="str">
        <f>_xlfn.XLOOKUP(Table7[[#This Row],[Merged Customer ID]],Table6_20[Merged Customer ID],Table6_20[State ID])</f>
        <v>R1024</v>
      </c>
      <c r="Q1360" s="35">
        <f>_xlfn.XLOOKUP(Table7[[#This Row],[Merged Customer ID]],Table6_20[Merged Customer ID],Table6_20[Age])</f>
        <v>39.799999999999997</v>
      </c>
    </row>
    <row r="1361" spans="1:17" x14ac:dyDescent="0.35">
      <c r="A1361" s="23" t="s">
        <v>1011</v>
      </c>
      <c r="B1361" s="23" t="str">
        <f>_xlfn.XLOOKUP(Table7[[#This Row],[Merged Customer ID]],Table2_1[Merged Customer ID],Table2_1[First Name])</f>
        <v>Lynch</v>
      </c>
      <c r="C1361" s="23">
        <f>_xlfn.XLOOKUP(Table7[[#This Row],[Merged Customer ID]],Table3__3_16[Customer ID],Table3__3_16[BMI])</f>
        <v>22.8</v>
      </c>
      <c r="D1361" s="23">
        <f>_xlfn.XLOOKUP(Table7[[#This Row],[Merged Customer ID]],Table3__3_16[Customer ID],Table3__3_16[HBA1C])</f>
        <v>4.29</v>
      </c>
      <c r="E1361" s="22" t="str">
        <f>_xlfn.XLOOKUP(Table7[[#This Row],[Merged Customer ID]],Table3__3_16[Customer ID],Table3__3_16[Heart Issues])</f>
        <v>Yes</v>
      </c>
      <c r="F1361" s="23" t="str">
        <f>_xlfn.XLOOKUP(Table7[[#This Row],[Merged Customer ID]],Table3__3_16[Customer ID],Table3__3_16[Any Transplants])</f>
        <v>No</v>
      </c>
      <c r="G1361" s="23" t="str">
        <f>_xlfn.XLOOKUP(Table7[[#This Row],[Merged Customer ID]],Table3__3_16[Customer ID],Table3__3_16[Cancer history])</f>
        <v>Yes</v>
      </c>
      <c r="H1361" s="23">
        <f>_xlfn.XLOOKUP(Table7[[#This Row],[Merged Customer ID]],Table3__3_16[Customer ID],Table3__3_16[NumberOfMajorSurgeries])</f>
        <v>1</v>
      </c>
      <c r="I1361" s="23" t="str">
        <f>_xlfn.XLOOKUP(Table7[[#This Row],[Merged Customer ID]],Table3__3_16[Customer ID],Table3__3_16[smoker])</f>
        <v>No</v>
      </c>
      <c r="J1361" s="23" t="str">
        <f>_xlfn.XLOOKUP(Table7[[#This Row],[Merged Customer ID]],Table3__3_16[Customer ID],Table3__3_16[Weight Status])</f>
        <v>Normal Weight</v>
      </c>
      <c r="K1361" s="23" t="str">
        <f>_xlfn.XLOOKUP(Table7[[#This Row],[Merged Customer ID]],Table3__3_16[Customer ID],Table3__3_16[Sugar Status])</f>
        <v>Normal</v>
      </c>
      <c r="L1361" s="26">
        <f>_xlfn.XLOOKUP(Table7[[#This Row],[Merged Customer ID]],Table6_20[Merged Customer ID],Table6_20[Date of Birth])</f>
        <v>30556</v>
      </c>
      <c r="M1361" s="30">
        <f>_xlfn.XLOOKUP(Table7[[#This Row],[Merged Customer ID]],Table6_20[Merged Customer ID],Table6_20[charges],"0",0)</f>
        <v>7985.82</v>
      </c>
      <c r="N1361" s="30" t="str">
        <f>_xlfn.XLOOKUP(Table7[[#This Row],[Merged Customer ID]],Table6_20[Merged Customer ID],Table6_20[Hospital tier])</f>
        <v>tier - 2</v>
      </c>
      <c r="O1361" s="30" t="str">
        <f>_xlfn.XLOOKUP(Table7[[#This Row],[Merged Customer ID]],Table6_20[Merged Customer ID],Table6_20[City tier])</f>
        <v>tier - 1</v>
      </c>
      <c r="P1361" s="30" t="str">
        <f>_xlfn.XLOOKUP(Table7[[#This Row],[Merged Customer ID]],Table6_20[Merged Customer ID],Table6_20[State ID])</f>
        <v>R1024</v>
      </c>
      <c r="Q1361" s="36">
        <f>_xlfn.XLOOKUP(Table7[[#This Row],[Merged Customer ID]],Table6_20[Merged Customer ID],Table6_20[Age])</f>
        <v>39.777777777777779</v>
      </c>
    </row>
    <row r="1362" spans="1:17" x14ac:dyDescent="0.35">
      <c r="A1362" s="22" t="s">
        <v>1010</v>
      </c>
      <c r="B1362" s="22" t="str">
        <f>_xlfn.XLOOKUP(Table7[[#This Row],[Merged Customer ID]],Table2_1[Merged Customer ID],Table2_1[First Name])</f>
        <v>Tramontano</v>
      </c>
      <c r="C1362" s="22">
        <f>_xlfn.XLOOKUP(Table7[[#This Row],[Merged Customer ID]],Table3__3_16[Customer ID],Table3__3_16[BMI])</f>
        <v>24.3</v>
      </c>
      <c r="D1362" s="22">
        <f>_xlfn.XLOOKUP(Table7[[#This Row],[Merged Customer ID]],Table3__3_16[Customer ID],Table3__3_16[HBA1C])</f>
        <v>5.43</v>
      </c>
      <c r="E1362" s="22" t="str">
        <f>_xlfn.XLOOKUP(Table7[[#This Row],[Merged Customer ID]],Table3__3_16[Customer ID],Table3__3_16[Heart Issues])</f>
        <v>No</v>
      </c>
      <c r="F1362" s="22" t="str">
        <f>_xlfn.XLOOKUP(Table7[[#This Row],[Merged Customer ID]],Table3__3_16[Customer ID],Table3__3_16[Any Transplants])</f>
        <v>No</v>
      </c>
      <c r="G1362" s="22" t="str">
        <f>_xlfn.XLOOKUP(Table7[[#This Row],[Merged Customer ID]],Table3__3_16[Customer ID],Table3__3_16[Cancer history])</f>
        <v>No</v>
      </c>
      <c r="H1362" s="22">
        <f>_xlfn.XLOOKUP(Table7[[#This Row],[Merged Customer ID]],Table3__3_16[Customer ID],Table3__3_16[NumberOfMajorSurgeries])</f>
        <v>2</v>
      </c>
      <c r="I1362" s="22" t="str">
        <f>_xlfn.XLOOKUP(Table7[[#This Row],[Merged Customer ID]],Table3__3_16[Customer ID],Table3__3_16[smoker])</f>
        <v>No</v>
      </c>
      <c r="J1362" s="22" t="str">
        <f>_xlfn.XLOOKUP(Table7[[#This Row],[Merged Customer ID]],Table3__3_16[Customer ID],Table3__3_16[Weight Status])</f>
        <v>Normal Weight</v>
      </c>
      <c r="K1362" s="22" t="str">
        <f>_xlfn.XLOOKUP(Table7[[#This Row],[Merged Customer ID]],Table3__3_16[Customer ID],Table3__3_16[Sugar Status])</f>
        <v>Normal</v>
      </c>
      <c r="L1362" s="25">
        <f>_xlfn.XLOOKUP(Table7[[#This Row],[Merged Customer ID]],Table6_20[Merged Customer ID],Table6_20[Date of Birth])</f>
        <v>26626</v>
      </c>
      <c r="M1362" s="29">
        <f>_xlfn.XLOOKUP(Table7[[#This Row],[Merged Customer ID]],Table6_20[Merged Customer ID],Table6_20[charges],"0",0)</f>
        <v>7980.34</v>
      </c>
      <c r="N1362" s="29" t="str">
        <f>_xlfn.XLOOKUP(Table7[[#This Row],[Merged Customer ID]],Table6_20[Merged Customer ID],Table6_20[Hospital tier])</f>
        <v>tier - 2</v>
      </c>
      <c r="O1362" s="29" t="str">
        <f>_xlfn.XLOOKUP(Table7[[#This Row],[Merged Customer ID]],Table6_20[Merged Customer ID],Table6_20[City tier])</f>
        <v>tier - 2</v>
      </c>
      <c r="P1362" s="29" t="str">
        <f>_xlfn.XLOOKUP(Table7[[#This Row],[Merged Customer ID]],Table6_20[Merged Customer ID],Table6_20[State ID])</f>
        <v>R1013</v>
      </c>
      <c r="Q1362" s="35">
        <f>_xlfn.XLOOKUP(Table7[[#This Row],[Merged Customer ID]],Table6_20[Merged Customer ID],Table6_20[Age])</f>
        <v>50.541666666666664</v>
      </c>
    </row>
    <row r="1363" spans="1:17" x14ac:dyDescent="0.35">
      <c r="A1363" s="23" t="s">
        <v>1009</v>
      </c>
      <c r="B1363" s="23" t="str">
        <f>_xlfn.XLOOKUP(Table7[[#This Row],[Merged Customer ID]],Table2_1[Merged Customer ID],Table2_1[First Name])</f>
        <v>Davidson</v>
      </c>
      <c r="C1363" s="23">
        <f>_xlfn.XLOOKUP(Table7[[#This Row],[Merged Customer ID]],Table3__3_16[Customer ID],Table3__3_16[BMI])</f>
        <v>25.13</v>
      </c>
      <c r="D1363" s="23">
        <f>_xlfn.XLOOKUP(Table7[[#This Row],[Merged Customer ID]],Table3__3_16[Customer ID],Table3__3_16[HBA1C])</f>
        <v>8</v>
      </c>
      <c r="E1363" s="22" t="str">
        <f>_xlfn.XLOOKUP(Table7[[#This Row],[Merged Customer ID]],Table3__3_16[Customer ID],Table3__3_16[Heart Issues])</f>
        <v>Yes</v>
      </c>
      <c r="F1363" s="23" t="str">
        <f>_xlfn.XLOOKUP(Table7[[#This Row],[Merged Customer ID]],Table3__3_16[Customer ID],Table3__3_16[Any Transplants])</f>
        <v>No</v>
      </c>
      <c r="G1363" s="23" t="str">
        <f>_xlfn.XLOOKUP(Table7[[#This Row],[Merged Customer ID]],Table3__3_16[Customer ID],Table3__3_16[Cancer history])</f>
        <v>No</v>
      </c>
      <c r="H1363" s="23">
        <f>_xlfn.XLOOKUP(Table7[[#This Row],[Merged Customer ID]],Table3__3_16[Customer ID],Table3__3_16[NumberOfMajorSurgeries])</f>
        <v>1</v>
      </c>
      <c r="I1363" s="23" t="str">
        <f>_xlfn.XLOOKUP(Table7[[#This Row],[Merged Customer ID]],Table3__3_16[Customer ID],Table3__3_16[smoker])</f>
        <v>No</v>
      </c>
      <c r="J1363" s="23" t="str">
        <f>_xlfn.XLOOKUP(Table7[[#This Row],[Merged Customer ID]],Table3__3_16[Customer ID],Table3__3_16[Weight Status])</f>
        <v>Overweight</v>
      </c>
      <c r="K1363" s="23" t="str">
        <f>_xlfn.XLOOKUP(Table7[[#This Row],[Merged Customer ID]],Table3__3_16[Customer ID],Table3__3_16[Sugar Status])</f>
        <v>Diabetes</v>
      </c>
      <c r="L1363" s="26">
        <f>_xlfn.XLOOKUP(Table7[[#This Row],[Merged Customer ID]],Table6_20[Merged Customer ID],Table6_20[Date of Birth])</f>
        <v>27616</v>
      </c>
      <c r="M1363" s="30">
        <f>_xlfn.XLOOKUP(Table7[[#This Row],[Merged Customer ID]],Table6_20[Merged Customer ID],Table6_20[charges],"0",0)</f>
        <v>7966.81</v>
      </c>
      <c r="N1363" s="30" t="str">
        <f>_xlfn.XLOOKUP(Table7[[#This Row],[Merged Customer ID]],Table6_20[Merged Customer ID],Table6_20[Hospital tier])</f>
        <v>tier - 2</v>
      </c>
      <c r="O1363" s="30" t="str">
        <f>_xlfn.XLOOKUP(Table7[[#This Row],[Merged Customer ID]],Table6_20[Merged Customer ID],Table6_20[City tier])</f>
        <v>tier - 2</v>
      </c>
      <c r="P1363" s="30" t="str">
        <f>_xlfn.XLOOKUP(Table7[[#This Row],[Merged Customer ID]],Table6_20[Merged Customer ID],Table6_20[State ID])</f>
        <v>R1013</v>
      </c>
      <c r="Q1363" s="36">
        <f>_xlfn.XLOOKUP(Table7[[#This Row],[Merged Customer ID]],Table6_20[Merged Customer ID],Table6_20[Age])</f>
        <v>47.827777777777776</v>
      </c>
    </row>
    <row r="1364" spans="1:17" x14ac:dyDescent="0.35">
      <c r="A1364" s="22" t="s">
        <v>1008</v>
      </c>
      <c r="B1364" s="22" t="str">
        <f>_xlfn.XLOOKUP(Table7[[#This Row],[Merged Customer ID]],Table2_1[Merged Customer ID],Table2_1[First Name])</f>
        <v>Burke</v>
      </c>
      <c r="C1364" s="22">
        <f>_xlfn.XLOOKUP(Table7[[#This Row],[Merged Customer ID]],Table3__3_16[Customer ID],Table3__3_16[BMI])</f>
        <v>22.72</v>
      </c>
      <c r="D1364" s="22">
        <f>_xlfn.XLOOKUP(Table7[[#This Row],[Merged Customer ID]],Table3__3_16[Customer ID],Table3__3_16[HBA1C])</f>
        <v>9.9600000000000009</v>
      </c>
      <c r="E1364" s="22" t="str">
        <f>_xlfn.XLOOKUP(Table7[[#This Row],[Merged Customer ID]],Table3__3_16[Customer ID],Table3__3_16[Heart Issues])</f>
        <v>Yes</v>
      </c>
      <c r="F1364" s="22" t="str">
        <f>_xlfn.XLOOKUP(Table7[[#This Row],[Merged Customer ID]],Table3__3_16[Customer ID],Table3__3_16[Any Transplants])</f>
        <v>No</v>
      </c>
      <c r="G1364" s="22" t="str">
        <f>_xlfn.XLOOKUP(Table7[[#This Row],[Merged Customer ID]],Table3__3_16[Customer ID],Table3__3_16[Cancer history])</f>
        <v>No</v>
      </c>
      <c r="H1364" s="22">
        <f>_xlfn.XLOOKUP(Table7[[#This Row],[Merged Customer ID]],Table3__3_16[Customer ID],Table3__3_16[NumberOfMajorSurgeries])</f>
        <v>2</v>
      </c>
      <c r="I1364" s="22" t="str">
        <f>_xlfn.XLOOKUP(Table7[[#This Row],[Merged Customer ID]],Table3__3_16[Customer ID],Table3__3_16[smoker])</f>
        <v>No</v>
      </c>
      <c r="J1364" s="22" t="str">
        <f>_xlfn.XLOOKUP(Table7[[#This Row],[Merged Customer ID]],Table3__3_16[Customer ID],Table3__3_16[Weight Status])</f>
        <v>Normal Weight</v>
      </c>
      <c r="K1364" s="22" t="str">
        <f>_xlfn.XLOOKUP(Table7[[#This Row],[Merged Customer ID]],Table3__3_16[Customer ID],Table3__3_16[Sugar Status])</f>
        <v>Diabetes</v>
      </c>
      <c r="L1364" s="25">
        <f>_xlfn.XLOOKUP(Table7[[#This Row],[Merged Customer ID]],Table6_20[Merged Customer ID],Table6_20[Date of Birth])</f>
        <v>25738</v>
      </c>
      <c r="M1364" s="29">
        <f>_xlfn.XLOOKUP(Table7[[#This Row],[Merged Customer ID]],Table6_20[Merged Customer ID],Table6_20[charges],"0",0)</f>
        <v>7958.13</v>
      </c>
      <c r="N1364" s="29" t="str">
        <f>_xlfn.XLOOKUP(Table7[[#This Row],[Merged Customer ID]],Table6_20[Merged Customer ID],Table6_20[Hospital tier])</f>
        <v>tier - 2</v>
      </c>
      <c r="O1364" s="29" t="str">
        <f>_xlfn.XLOOKUP(Table7[[#This Row],[Merged Customer ID]],Table6_20[Merged Customer ID],Table6_20[City tier])</f>
        <v>tier - 2</v>
      </c>
      <c r="P1364" s="29" t="str">
        <f>_xlfn.XLOOKUP(Table7[[#This Row],[Merged Customer ID]],Table6_20[Merged Customer ID],Table6_20[State ID])</f>
        <v>R1013</v>
      </c>
      <c r="Q1364" s="35">
        <f>_xlfn.XLOOKUP(Table7[[#This Row],[Merged Customer ID]],Table6_20[Merged Customer ID],Table6_20[Age])</f>
        <v>52.969444444444441</v>
      </c>
    </row>
    <row r="1365" spans="1:17" x14ac:dyDescent="0.35">
      <c r="A1365" s="23" t="s">
        <v>1007</v>
      </c>
      <c r="B1365" s="23" t="str">
        <f>_xlfn.XLOOKUP(Table7[[#This Row],[Merged Customer ID]],Table2_1[Merged Customer ID],Table2_1[First Name])</f>
        <v>McGraw</v>
      </c>
      <c r="C1365" s="23">
        <f>_xlfn.XLOOKUP(Table7[[#This Row],[Merged Customer ID]],Table3__3_16[Customer ID],Table3__3_16[BMI])</f>
        <v>32.6</v>
      </c>
      <c r="D1365" s="23">
        <f>_xlfn.XLOOKUP(Table7[[#This Row],[Merged Customer ID]],Table3__3_16[Customer ID],Table3__3_16[HBA1C])</f>
        <v>6.8</v>
      </c>
      <c r="E1365" s="22" t="str">
        <f>_xlfn.XLOOKUP(Table7[[#This Row],[Merged Customer ID]],Table3__3_16[Customer ID],Table3__3_16[Heart Issues])</f>
        <v>Yes</v>
      </c>
      <c r="F1365" s="23" t="str">
        <f>_xlfn.XLOOKUP(Table7[[#This Row],[Merged Customer ID]],Table3__3_16[Customer ID],Table3__3_16[Any Transplants])</f>
        <v>No</v>
      </c>
      <c r="G1365" s="23" t="str">
        <f>_xlfn.XLOOKUP(Table7[[#This Row],[Merged Customer ID]],Table3__3_16[Customer ID],Table3__3_16[Cancer history])</f>
        <v>No</v>
      </c>
      <c r="H1365" s="23">
        <f>_xlfn.XLOOKUP(Table7[[#This Row],[Merged Customer ID]],Table3__3_16[Customer ID],Table3__3_16[NumberOfMajorSurgeries])</f>
        <v>0</v>
      </c>
      <c r="I1365" s="23" t="str">
        <f>_xlfn.XLOOKUP(Table7[[#This Row],[Merged Customer ID]],Table3__3_16[Customer ID],Table3__3_16[smoker])</f>
        <v>No</v>
      </c>
      <c r="J1365" s="23" t="str">
        <f>_xlfn.XLOOKUP(Table7[[#This Row],[Merged Customer ID]],Table3__3_16[Customer ID],Table3__3_16[Weight Status])</f>
        <v>Obesity</v>
      </c>
      <c r="K1365" s="23" t="str">
        <f>_xlfn.XLOOKUP(Table7[[#This Row],[Merged Customer ID]],Table3__3_16[Customer ID],Table3__3_16[Sugar Status])</f>
        <v>Diabetes</v>
      </c>
      <c r="L1365" s="26">
        <f>_xlfn.XLOOKUP(Table7[[#This Row],[Merged Customer ID]],Table6_20[Merged Customer ID],Table6_20[Date of Birth])</f>
        <v>29948</v>
      </c>
      <c r="M1365" s="30">
        <f>_xlfn.XLOOKUP(Table7[[#This Row],[Merged Customer ID]],Table6_20[Merged Customer ID],Table6_20[charges],"0",0)</f>
        <v>7954.52</v>
      </c>
      <c r="N1365" s="30" t="str">
        <f>_xlfn.XLOOKUP(Table7[[#This Row],[Merged Customer ID]],Table6_20[Merged Customer ID],Table6_20[Hospital tier])</f>
        <v>tier - 2</v>
      </c>
      <c r="O1365" s="30" t="str">
        <f>_xlfn.XLOOKUP(Table7[[#This Row],[Merged Customer ID]],Table6_20[Merged Customer ID],Table6_20[City tier])</f>
        <v>tier - 2</v>
      </c>
      <c r="P1365" s="30" t="str">
        <f>_xlfn.XLOOKUP(Table7[[#This Row],[Merged Customer ID]],Table6_20[Merged Customer ID],Table6_20[State ID])</f>
        <v>R1011</v>
      </c>
      <c r="Q1365" s="36">
        <f>_xlfn.XLOOKUP(Table7[[#This Row],[Merged Customer ID]],Table6_20[Merged Customer ID],Table6_20[Age])</f>
        <v>41.444444444444443</v>
      </c>
    </row>
    <row r="1366" spans="1:17" x14ac:dyDescent="0.35">
      <c r="A1366" s="22" t="s">
        <v>1006</v>
      </c>
      <c r="B1366" s="22" t="str">
        <f>_xlfn.XLOOKUP(Table7[[#This Row],[Merged Customer ID]],Table2_1[Merged Customer ID],Table2_1[First Name])</f>
        <v>Fellure</v>
      </c>
      <c r="C1366" s="22">
        <f>_xlfn.XLOOKUP(Table7[[#This Row],[Merged Customer ID]],Table3__3_16[Customer ID],Table3__3_16[BMI])</f>
        <v>17.28</v>
      </c>
      <c r="D1366" s="22">
        <f>_xlfn.XLOOKUP(Table7[[#This Row],[Merged Customer ID]],Table3__3_16[Customer ID],Table3__3_16[HBA1C])</f>
        <v>6.22</v>
      </c>
      <c r="E1366" s="22" t="str">
        <f>_xlfn.XLOOKUP(Table7[[#This Row],[Merged Customer ID]],Table3__3_16[Customer ID],Table3__3_16[Heart Issues])</f>
        <v>Yes</v>
      </c>
      <c r="F1366" s="22" t="str">
        <f>_xlfn.XLOOKUP(Table7[[#This Row],[Merged Customer ID]],Table3__3_16[Customer ID],Table3__3_16[Any Transplants])</f>
        <v>No</v>
      </c>
      <c r="G1366" s="22" t="str">
        <f>_xlfn.XLOOKUP(Table7[[#This Row],[Merged Customer ID]],Table3__3_16[Customer ID],Table3__3_16[Cancer history])</f>
        <v>No</v>
      </c>
      <c r="H1366" s="22">
        <f>_xlfn.XLOOKUP(Table7[[#This Row],[Merged Customer ID]],Table3__3_16[Customer ID],Table3__3_16[NumberOfMajorSurgeries])</f>
        <v>2</v>
      </c>
      <c r="I1366" s="22" t="str">
        <f>_xlfn.XLOOKUP(Table7[[#This Row],[Merged Customer ID]],Table3__3_16[Customer ID],Table3__3_16[smoker])</f>
        <v>No</v>
      </c>
      <c r="J1366" s="22" t="str">
        <f>_xlfn.XLOOKUP(Table7[[#This Row],[Merged Customer ID]],Table3__3_16[Customer ID],Table3__3_16[Weight Status])</f>
        <v>Underweight</v>
      </c>
      <c r="K1366" s="22" t="str">
        <f>_xlfn.XLOOKUP(Table7[[#This Row],[Merged Customer ID]],Table3__3_16[Customer ID],Table3__3_16[Sugar Status])</f>
        <v>Prediabetes</v>
      </c>
      <c r="L1366" s="25">
        <f>_xlfn.XLOOKUP(Table7[[#This Row],[Merged Customer ID]],Table6_20[Merged Customer ID],Table6_20[Date of Birth])</f>
        <v>24297</v>
      </c>
      <c r="M1366" s="29">
        <f>_xlfn.XLOOKUP(Table7[[#This Row],[Merged Customer ID]],Table6_20[Merged Customer ID],Table6_20[charges],"0",0)</f>
        <v>7953.72</v>
      </c>
      <c r="N1366" s="29" t="str">
        <f>_xlfn.XLOOKUP(Table7[[#This Row],[Merged Customer ID]],Table6_20[Merged Customer ID],Table6_20[Hospital tier])</f>
        <v>tier - 3</v>
      </c>
      <c r="O1366" s="29" t="str">
        <f>_xlfn.XLOOKUP(Table7[[#This Row],[Merged Customer ID]],Table6_20[Merged Customer ID],Table6_20[City tier])</f>
        <v>tier - 3</v>
      </c>
      <c r="P1366" s="29" t="str">
        <f>_xlfn.XLOOKUP(Table7[[#This Row],[Merged Customer ID]],Table6_20[Merged Customer ID],Table6_20[State ID])</f>
        <v>R1012</v>
      </c>
      <c r="Q1366" s="35">
        <f>_xlfn.XLOOKUP(Table7[[#This Row],[Merged Customer ID]],Table6_20[Merged Customer ID],Table6_20[Age])</f>
        <v>56.913888888888891</v>
      </c>
    </row>
    <row r="1367" spans="1:17" x14ac:dyDescent="0.35">
      <c r="A1367" s="23" t="s">
        <v>1005</v>
      </c>
      <c r="B1367" s="23" t="str">
        <f>_xlfn.XLOOKUP(Table7[[#This Row],[Merged Customer ID]],Table2_1[Merged Customer ID],Table2_1[First Name])</f>
        <v>Sanford</v>
      </c>
      <c r="C1367" s="23">
        <f>_xlfn.XLOOKUP(Table7[[#This Row],[Merged Customer ID]],Table3__3_16[Customer ID],Table3__3_16[BMI])</f>
        <v>27.92</v>
      </c>
      <c r="D1367" s="23">
        <f>_xlfn.XLOOKUP(Table7[[#This Row],[Merged Customer ID]],Table3__3_16[Customer ID],Table3__3_16[HBA1C])</f>
        <v>5.79</v>
      </c>
      <c r="E1367" s="22" t="str">
        <f>_xlfn.XLOOKUP(Table7[[#This Row],[Merged Customer ID]],Table3__3_16[Customer ID],Table3__3_16[Heart Issues])</f>
        <v>No</v>
      </c>
      <c r="F1367" s="23" t="str">
        <f>_xlfn.XLOOKUP(Table7[[#This Row],[Merged Customer ID]],Table3__3_16[Customer ID],Table3__3_16[Any Transplants])</f>
        <v>No</v>
      </c>
      <c r="G1367" s="23" t="str">
        <f>_xlfn.XLOOKUP(Table7[[#This Row],[Merged Customer ID]],Table3__3_16[Customer ID],Table3__3_16[Cancer history])</f>
        <v>No</v>
      </c>
      <c r="H1367" s="23">
        <f>_xlfn.XLOOKUP(Table7[[#This Row],[Merged Customer ID]],Table3__3_16[Customer ID],Table3__3_16[NumberOfMajorSurgeries])</f>
        <v>1</v>
      </c>
      <c r="I1367" s="23" t="str">
        <f>_xlfn.XLOOKUP(Table7[[#This Row],[Merged Customer ID]],Table3__3_16[Customer ID],Table3__3_16[smoker])</f>
        <v>No</v>
      </c>
      <c r="J1367" s="23" t="str">
        <f>_xlfn.XLOOKUP(Table7[[#This Row],[Merged Customer ID]],Table3__3_16[Customer ID],Table3__3_16[Weight Status])</f>
        <v>Overweight</v>
      </c>
      <c r="K1367" s="23" t="str">
        <f>_xlfn.XLOOKUP(Table7[[#This Row],[Merged Customer ID]],Table3__3_16[Customer ID],Table3__3_16[Sugar Status])</f>
        <v>Prediabetes</v>
      </c>
      <c r="L1367" s="26">
        <f>_xlfn.XLOOKUP(Table7[[#This Row],[Merged Customer ID]],Table6_20[Merged Customer ID],Table6_20[Date of Birth])</f>
        <v>32079</v>
      </c>
      <c r="M1367" s="30">
        <f>_xlfn.XLOOKUP(Table7[[#This Row],[Merged Customer ID]],Table6_20[Merged Customer ID],Table6_20[charges],"0",0)</f>
        <v>7948.22</v>
      </c>
      <c r="N1367" s="30" t="str">
        <f>_xlfn.XLOOKUP(Table7[[#This Row],[Merged Customer ID]],Table6_20[Merged Customer ID],Table6_20[Hospital tier])</f>
        <v>tier - 2</v>
      </c>
      <c r="O1367" s="30" t="str">
        <f>_xlfn.XLOOKUP(Table7[[#This Row],[Merged Customer ID]],Table6_20[Merged Customer ID],Table6_20[City tier])</f>
        <v>tier - 3</v>
      </c>
      <c r="P1367" s="30" t="str">
        <f>_xlfn.XLOOKUP(Table7[[#This Row],[Merged Customer ID]],Table6_20[Merged Customer ID],Table6_20[State ID])</f>
        <v>R1025</v>
      </c>
      <c r="Q1367" s="36">
        <f>_xlfn.XLOOKUP(Table7[[#This Row],[Merged Customer ID]],Table6_20[Merged Customer ID],Table6_20[Age])</f>
        <v>35.608333333333334</v>
      </c>
    </row>
    <row r="1368" spans="1:17" x14ac:dyDescent="0.35">
      <c r="A1368" s="22" t="s">
        <v>1004</v>
      </c>
      <c r="B1368" s="22" t="str">
        <f>_xlfn.XLOOKUP(Table7[[#This Row],[Merged Customer ID]],Table2_1[Merged Customer ID],Table2_1[First Name])</f>
        <v>Wrenn</v>
      </c>
      <c r="C1368" s="22">
        <f>_xlfn.XLOOKUP(Table7[[#This Row],[Merged Customer ID]],Table3__3_16[Customer ID],Table3__3_16[BMI])</f>
        <v>38.284999999999997</v>
      </c>
      <c r="D1368" s="22">
        <f>_xlfn.XLOOKUP(Table7[[#This Row],[Merged Customer ID]],Table3__3_16[Customer ID],Table3__3_16[HBA1C])</f>
        <v>5.41</v>
      </c>
      <c r="E1368" s="22" t="str">
        <f>_xlfn.XLOOKUP(Table7[[#This Row],[Merged Customer ID]],Table3__3_16[Customer ID],Table3__3_16[Heart Issues])</f>
        <v>No</v>
      </c>
      <c r="F1368" s="22" t="str">
        <f>_xlfn.XLOOKUP(Table7[[#This Row],[Merged Customer ID]],Table3__3_16[Customer ID],Table3__3_16[Any Transplants])</f>
        <v>No</v>
      </c>
      <c r="G1368" s="22" t="str">
        <f>_xlfn.XLOOKUP(Table7[[#This Row],[Merged Customer ID]],Table3__3_16[Customer ID],Table3__3_16[Cancer history])</f>
        <v>No</v>
      </c>
      <c r="H1368" s="22">
        <f>_xlfn.XLOOKUP(Table7[[#This Row],[Merged Customer ID]],Table3__3_16[Customer ID],Table3__3_16[NumberOfMajorSurgeries])</f>
        <v>0</v>
      </c>
      <c r="I1368" s="22" t="str">
        <f>_xlfn.XLOOKUP(Table7[[#This Row],[Merged Customer ID]],Table3__3_16[Customer ID],Table3__3_16[smoker])</f>
        <v>No</v>
      </c>
      <c r="J1368" s="22" t="str">
        <f>_xlfn.XLOOKUP(Table7[[#This Row],[Merged Customer ID]],Table3__3_16[Customer ID],Table3__3_16[Weight Status])</f>
        <v>Obesity</v>
      </c>
      <c r="K1368" s="22" t="str">
        <f>_xlfn.XLOOKUP(Table7[[#This Row],[Merged Customer ID]],Table3__3_16[Customer ID],Table3__3_16[Sugar Status])</f>
        <v>Normal</v>
      </c>
      <c r="L1368" s="25">
        <f>_xlfn.XLOOKUP(Table7[[#This Row],[Merged Customer ID]],Table6_20[Merged Customer ID],Table6_20[Date of Birth])</f>
        <v>28326</v>
      </c>
      <c r="M1368" s="29">
        <f>_xlfn.XLOOKUP(Table7[[#This Row],[Merged Customer ID]],Table6_20[Merged Customer ID],Table6_20[charges],"0",0)</f>
        <v>7935.29</v>
      </c>
      <c r="N1368" s="29" t="str">
        <f>_xlfn.XLOOKUP(Table7[[#This Row],[Merged Customer ID]],Table6_20[Merged Customer ID],Table6_20[Hospital tier])</f>
        <v>tier - 2</v>
      </c>
      <c r="O1368" s="29" t="str">
        <f>_xlfn.XLOOKUP(Table7[[#This Row],[Merged Customer ID]],Table6_20[Merged Customer ID],Table6_20[City tier])</f>
        <v>tier - 1</v>
      </c>
      <c r="P1368" s="29" t="str">
        <f>_xlfn.XLOOKUP(Table7[[#This Row],[Merged Customer ID]],Table6_20[Merged Customer ID],Table6_20[State ID])</f>
        <v>R1024</v>
      </c>
      <c r="Q1368" s="35">
        <f>_xlfn.XLOOKUP(Table7[[#This Row],[Merged Customer ID]],Table6_20[Merged Customer ID],Table6_20[Age])</f>
        <v>45.883333333333333</v>
      </c>
    </row>
    <row r="1369" spans="1:17" x14ac:dyDescent="0.35">
      <c r="A1369" s="23" t="s">
        <v>1003</v>
      </c>
      <c r="B1369" s="23" t="str">
        <f>_xlfn.XLOOKUP(Table7[[#This Row],[Merged Customer ID]],Table2_1[Merged Customer ID],Table2_1[First Name])</f>
        <v>Lindsey</v>
      </c>
      <c r="C1369" s="23">
        <f>_xlfn.XLOOKUP(Table7[[#This Row],[Merged Customer ID]],Table3__3_16[Customer ID],Table3__3_16[BMI])</f>
        <v>16.48</v>
      </c>
      <c r="D1369" s="23">
        <f>_xlfn.XLOOKUP(Table7[[#This Row],[Merged Customer ID]],Table3__3_16[Customer ID],Table3__3_16[HBA1C])</f>
        <v>11.05</v>
      </c>
      <c r="E1369" s="22" t="str">
        <f>_xlfn.XLOOKUP(Table7[[#This Row],[Merged Customer ID]],Table3__3_16[Customer ID],Table3__3_16[Heart Issues])</f>
        <v>No</v>
      </c>
      <c r="F1369" s="23" t="str">
        <f>_xlfn.XLOOKUP(Table7[[#This Row],[Merged Customer ID]],Table3__3_16[Customer ID],Table3__3_16[Any Transplants])</f>
        <v>No</v>
      </c>
      <c r="G1369" s="23" t="str">
        <f>_xlfn.XLOOKUP(Table7[[#This Row],[Merged Customer ID]],Table3__3_16[Customer ID],Table3__3_16[Cancer history])</f>
        <v>No</v>
      </c>
      <c r="H1369" s="23">
        <f>_xlfn.XLOOKUP(Table7[[#This Row],[Merged Customer ID]],Table3__3_16[Customer ID],Table3__3_16[NumberOfMajorSurgeries])</f>
        <v>0</v>
      </c>
      <c r="I1369" s="23" t="str">
        <f>_xlfn.XLOOKUP(Table7[[#This Row],[Merged Customer ID]],Table3__3_16[Customer ID],Table3__3_16[smoker])</f>
        <v>No</v>
      </c>
      <c r="J1369" s="23" t="str">
        <f>_xlfn.XLOOKUP(Table7[[#This Row],[Merged Customer ID]],Table3__3_16[Customer ID],Table3__3_16[Weight Status])</f>
        <v>Underweight</v>
      </c>
      <c r="K1369" s="23" t="str">
        <f>_xlfn.XLOOKUP(Table7[[#This Row],[Merged Customer ID]],Table3__3_16[Customer ID],Table3__3_16[Sugar Status])</f>
        <v>Diabetes</v>
      </c>
      <c r="L1369" s="26">
        <f>_xlfn.XLOOKUP(Table7[[#This Row],[Merged Customer ID]],Table6_20[Merged Customer ID],Table6_20[Date of Birth])</f>
        <v>22929</v>
      </c>
      <c r="M1369" s="30">
        <f>_xlfn.XLOOKUP(Table7[[#This Row],[Merged Customer ID]],Table6_20[Merged Customer ID],Table6_20[charges],"0",0)</f>
        <v>7896.41</v>
      </c>
      <c r="N1369" s="30" t="str">
        <f>_xlfn.XLOOKUP(Table7[[#This Row],[Merged Customer ID]],Table6_20[Merged Customer ID],Table6_20[Hospital tier])</f>
        <v>tier - 3</v>
      </c>
      <c r="O1369" s="30" t="str">
        <f>_xlfn.XLOOKUP(Table7[[#This Row],[Merged Customer ID]],Table6_20[Merged Customer ID],Table6_20[City tier])</f>
        <v>tier - 2</v>
      </c>
      <c r="P1369" s="30" t="str">
        <f>_xlfn.XLOOKUP(Table7[[#This Row],[Merged Customer ID]],Table6_20[Merged Customer ID],Table6_20[State ID])</f>
        <v>R1013</v>
      </c>
      <c r="Q1369" s="36">
        <f>_xlfn.XLOOKUP(Table7[[#This Row],[Merged Customer ID]],Table6_20[Merged Customer ID],Table6_20[Age])</f>
        <v>60.661111111111111</v>
      </c>
    </row>
    <row r="1370" spans="1:17" x14ac:dyDescent="0.35">
      <c r="A1370" s="22" t="s">
        <v>1002</v>
      </c>
      <c r="B1370" s="22" t="str">
        <f>_xlfn.XLOOKUP(Table7[[#This Row],[Merged Customer ID]],Table2_1[Merged Customer ID],Table2_1[First Name])</f>
        <v>Krueger</v>
      </c>
      <c r="C1370" s="22">
        <f>_xlfn.XLOOKUP(Table7[[#This Row],[Merged Customer ID]],Table3__3_16[Customer ID],Table3__3_16[BMI])</f>
        <v>38.57</v>
      </c>
      <c r="D1370" s="22">
        <f>_xlfn.XLOOKUP(Table7[[#This Row],[Merged Customer ID]],Table3__3_16[Customer ID],Table3__3_16[HBA1C])</f>
        <v>6.27</v>
      </c>
      <c r="E1370" s="22" t="str">
        <f>_xlfn.XLOOKUP(Table7[[#This Row],[Merged Customer ID]],Table3__3_16[Customer ID],Table3__3_16[Heart Issues])</f>
        <v>No</v>
      </c>
      <c r="F1370" s="22" t="str">
        <f>_xlfn.XLOOKUP(Table7[[#This Row],[Merged Customer ID]],Table3__3_16[Customer ID],Table3__3_16[Any Transplants])</f>
        <v>No</v>
      </c>
      <c r="G1370" s="22" t="str">
        <f>_xlfn.XLOOKUP(Table7[[#This Row],[Merged Customer ID]],Table3__3_16[Customer ID],Table3__3_16[Cancer history])</f>
        <v>No</v>
      </c>
      <c r="H1370" s="22">
        <f>_xlfn.XLOOKUP(Table7[[#This Row],[Merged Customer ID]],Table3__3_16[Customer ID],Table3__3_16[NumberOfMajorSurgeries])</f>
        <v>0</v>
      </c>
      <c r="I1370" s="22" t="str">
        <f>_xlfn.XLOOKUP(Table7[[#This Row],[Merged Customer ID]],Table3__3_16[Customer ID],Table3__3_16[smoker])</f>
        <v>No</v>
      </c>
      <c r="J1370" s="22" t="str">
        <f>_xlfn.XLOOKUP(Table7[[#This Row],[Merged Customer ID]],Table3__3_16[Customer ID],Table3__3_16[Weight Status])</f>
        <v>Obesity</v>
      </c>
      <c r="K1370" s="22" t="str">
        <f>_xlfn.XLOOKUP(Table7[[#This Row],[Merged Customer ID]],Table3__3_16[Customer ID],Table3__3_16[Sugar Status])</f>
        <v>Prediabetes</v>
      </c>
      <c r="L1370" s="25">
        <f>_xlfn.XLOOKUP(Table7[[#This Row],[Merged Customer ID]],Table6_20[Merged Customer ID],Table6_20[Date of Birth])</f>
        <v>34655</v>
      </c>
      <c r="M1370" s="29">
        <f>_xlfn.XLOOKUP(Table7[[#This Row],[Merged Customer ID]],Table6_20[Merged Customer ID],Table6_20[charges],"0",0)</f>
        <v>7851.85</v>
      </c>
      <c r="N1370" s="29" t="str">
        <f>_xlfn.XLOOKUP(Table7[[#This Row],[Merged Customer ID]],Table6_20[Merged Customer ID],Table6_20[Hospital tier])</f>
        <v>tier - 2</v>
      </c>
      <c r="O1370" s="29" t="str">
        <f>_xlfn.XLOOKUP(Table7[[#This Row],[Merged Customer ID]],Table6_20[Merged Customer ID],Table6_20[City tier])</f>
        <v>tier - 3</v>
      </c>
      <c r="P1370" s="29" t="str">
        <f>_xlfn.XLOOKUP(Table7[[#This Row],[Merged Customer ID]],Table6_20[Merged Customer ID],Table6_20[State ID])</f>
        <v>R1012</v>
      </c>
      <c r="Q1370" s="35">
        <f>_xlfn.XLOOKUP(Table7[[#This Row],[Merged Customer ID]],Table6_20[Merged Customer ID],Table6_20[Age])</f>
        <v>28.558333333333334</v>
      </c>
    </row>
    <row r="1371" spans="1:17" x14ac:dyDescent="0.35">
      <c r="A1371" s="23" t="s">
        <v>1001</v>
      </c>
      <c r="B1371" s="23" t="str">
        <f>_xlfn.XLOOKUP(Table7[[#This Row],[Merged Customer ID]],Table2_1[Merged Customer ID],Table2_1[First Name])</f>
        <v>Babler</v>
      </c>
      <c r="C1371" s="23">
        <f>_xlfn.XLOOKUP(Table7[[#This Row],[Merged Customer ID]],Table3__3_16[Customer ID],Table3__3_16[BMI])</f>
        <v>43.85</v>
      </c>
      <c r="D1371" s="23">
        <f>_xlfn.XLOOKUP(Table7[[#This Row],[Merged Customer ID]],Table3__3_16[Customer ID],Table3__3_16[HBA1C])</f>
        <v>4.7699999999999996</v>
      </c>
      <c r="E1371" s="22" t="str">
        <f>_xlfn.XLOOKUP(Table7[[#This Row],[Merged Customer ID]],Table3__3_16[Customer ID],Table3__3_16[Heart Issues])</f>
        <v>Yes</v>
      </c>
      <c r="F1371" s="23" t="str">
        <f>_xlfn.XLOOKUP(Table7[[#This Row],[Merged Customer ID]],Table3__3_16[Customer ID],Table3__3_16[Any Transplants])</f>
        <v>No</v>
      </c>
      <c r="G1371" s="23" t="str">
        <f>_xlfn.XLOOKUP(Table7[[#This Row],[Merged Customer ID]],Table3__3_16[Customer ID],Table3__3_16[Cancer history])</f>
        <v>No</v>
      </c>
      <c r="H1371" s="23">
        <f>_xlfn.XLOOKUP(Table7[[#This Row],[Merged Customer ID]],Table3__3_16[Customer ID],Table3__3_16[NumberOfMajorSurgeries])</f>
        <v>0</v>
      </c>
      <c r="I1371" s="23" t="str">
        <f>_xlfn.XLOOKUP(Table7[[#This Row],[Merged Customer ID]],Table3__3_16[Customer ID],Table3__3_16[smoker])</f>
        <v>No</v>
      </c>
      <c r="J1371" s="23" t="str">
        <f>_xlfn.XLOOKUP(Table7[[#This Row],[Merged Customer ID]],Table3__3_16[Customer ID],Table3__3_16[Weight Status])</f>
        <v>Obesity</v>
      </c>
      <c r="K1371" s="23" t="str">
        <f>_xlfn.XLOOKUP(Table7[[#This Row],[Merged Customer ID]],Table3__3_16[Customer ID],Table3__3_16[Sugar Status])</f>
        <v>Normal</v>
      </c>
      <c r="L1371" s="26">
        <f>_xlfn.XLOOKUP(Table7[[#This Row],[Merged Customer ID]],Table6_20[Merged Customer ID],Table6_20[Date of Birth])</f>
        <v>37169</v>
      </c>
      <c r="M1371" s="30">
        <f>_xlfn.XLOOKUP(Table7[[#This Row],[Merged Customer ID]],Table6_20[Merged Customer ID],Table6_20[charges],"0",0)</f>
        <v>7844.8</v>
      </c>
      <c r="N1371" s="30" t="str">
        <f>_xlfn.XLOOKUP(Table7[[#This Row],[Merged Customer ID]],Table6_20[Merged Customer ID],Table6_20[Hospital tier])</f>
        <v>tier - 2</v>
      </c>
      <c r="O1371" s="30" t="str">
        <f>_xlfn.XLOOKUP(Table7[[#This Row],[Merged Customer ID]],Table6_20[Merged Customer ID],Table6_20[City tier])</f>
        <v>tier - 2</v>
      </c>
      <c r="P1371" s="30" t="str">
        <f>_xlfn.XLOOKUP(Table7[[#This Row],[Merged Customer ID]],Table6_20[Merged Customer ID],Table6_20[State ID])</f>
        <v>R1012</v>
      </c>
      <c r="Q1371" s="36">
        <f>_xlfn.XLOOKUP(Table7[[#This Row],[Merged Customer ID]],Table6_20[Merged Customer ID],Table6_20[Age])</f>
        <v>21.675000000000001</v>
      </c>
    </row>
    <row r="1372" spans="1:17" x14ac:dyDescent="0.35">
      <c r="A1372" s="22" t="s">
        <v>1000</v>
      </c>
      <c r="B1372" s="22" t="str">
        <f>_xlfn.XLOOKUP(Table7[[#This Row],[Merged Customer ID]],Table2_1[Merged Customer ID],Table2_1[First Name])</f>
        <v>Brezenski</v>
      </c>
      <c r="C1372" s="22">
        <f>_xlfn.XLOOKUP(Table7[[#This Row],[Merged Customer ID]],Table3__3_16[Customer ID],Table3__3_16[BMI])</f>
        <v>30.11</v>
      </c>
      <c r="D1372" s="22">
        <f>_xlfn.XLOOKUP(Table7[[#This Row],[Merged Customer ID]],Table3__3_16[Customer ID],Table3__3_16[HBA1C])</f>
        <v>4.08</v>
      </c>
      <c r="E1372" s="22" t="str">
        <f>_xlfn.XLOOKUP(Table7[[#This Row],[Merged Customer ID]],Table3__3_16[Customer ID],Table3__3_16[Heart Issues])</f>
        <v>No</v>
      </c>
      <c r="F1372" s="22" t="str">
        <f>_xlfn.XLOOKUP(Table7[[#This Row],[Merged Customer ID]],Table3__3_16[Customer ID],Table3__3_16[Any Transplants])</f>
        <v>No</v>
      </c>
      <c r="G1372" s="22" t="str">
        <f>_xlfn.XLOOKUP(Table7[[#This Row],[Merged Customer ID]],Table3__3_16[Customer ID],Table3__3_16[Cancer history])</f>
        <v>No</v>
      </c>
      <c r="H1372" s="22">
        <f>_xlfn.XLOOKUP(Table7[[#This Row],[Merged Customer ID]],Table3__3_16[Customer ID],Table3__3_16[NumberOfMajorSurgeries])</f>
        <v>0</v>
      </c>
      <c r="I1372" s="22" t="str">
        <f>_xlfn.XLOOKUP(Table7[[#This Row],[Merged Customer ID]],Table3__3_16[Customer ID],Table3__3_16[smoker])</f>
        <v>No</v>
      </c>
      <c r="J1372" s="22" t="str">
        <f>_xlfn.XLOOKUP(Table7[[#This Row],[Merged Customer ID]],Table3__3_16[Customer ID],Table3__3_16[Weight Status])</f>
        <v>Obesity</v>
      </c>
      <c r="K1372" s="22" t="str">
        <f>_xlfn.XLOOKUP(Table7[[#This Row],[Merged Customer ID]],Table3__3_16[Customer ID],Table3__3_16[Sugar Status])</f>
        <v>Normal</v>
      </c>
      <c r="L1372" s="25">
        <f>_xlfn.XLOOKUP(Table7[[#This Row],[Merged Customer ID]],Table6_20[Merged Customer ID],Table6_20[Date of Birth])</f>
        <v>32793</v>
      </c>
      <c r="M1372" s="29">
        <f>_xlfn.XLOOKUP(Table7[[#This Row],[Merged Customer ID]],Table6_20[Merged Customer ID],Table6_20[charges],"0",0)</f>
        <v>7824.37</v>
      </c>
      <c r="N1372" s="29" t="str">
        <f>_xlfn.XLOOKUP(Table7[[#This Row],[Merged Customer ID]],Table6_20[Merged Customer ID],Table6_20[Hospital tier])</f>
        <v>tier - 2</v>
      </c>
      <c r="O1372" s="29" t="str">
        <f>_xlfn.XLOOKUP(Table7[[#This Row],[Merged Customer ID]],Table6_20[Merged Customer ID],Table6_20[City tier])</f>
        <v>tier - 2</v>
      </c>
      <c r="P1372" s="29" t="str">
        <f>_xlfn.XLOOKUP(Table7[[#This Row],[Merged Customer ID]],Table6_20[Merged Customer ID],Table6_20[State ID])</f>
        <v>R1012</v>
      </c>
      <c r="Q1372" s="35">
        <f>_xlfn.XLOOKUP(Table7[[#This Row],[Merged Customer ID]],Table6_20[Merged Customer ID],Table6_20[Age])</f>
        <v>33.655555555555559</v>
      </c>
    </row>
    <row r="1373" spans="1:17" x14ac:dyDescent="0.35">
      <c r="A1373" s="23" t="s">
        <v>999</v>
      </c>
      <c r="B1373" s="23" t="str">
        <f>_xlfn.XLOOKUP(Table7[[#This Row],[Merged Customer ID]],Table2_1[Merged Customer ID],Table2_1[First Name])</f>
        <v>Marschner</v>
      </c>
      <c r="C1373" s="23">
        <f>_xlfn.XLOOKUP(Table7[[#This Row],[Merged Customer ID]],Table3__3_16[Customer ID],Table3__3_16[BMI])</f>
        <v>31.59</v>
      </c>
      <c r="D1373" s="23">
        <f>_xlfn.XLOOKUP(Table7[[#This Row],[Merged Customer ID]],Table3__3_16[Customer ID],Table3__3_16[HBA1C])</f>
        <v>6.01</v>
      </c>
      <c r="E1373" s="22" t="str">
        <f>_xlfn.XLOOKUP(Table7[[#This Row],[Merged Customer ID]],Table3__3_16[Customer ID],Table3__3_16[Heart Issues])</f>
        <v>No</v>
      </c>
      <c r="F1373" s="23" t="str">
        <f>_xlfn.XLOOKUP(Table7[[#This Row],[Merged Customer ID]],Table3__3_16[Customer ID],Table3__3_16[Any Transplants])</f>
        <v>No</v>
      </c>
      <c r="G1373" s="23" t="str">
        <f>_xlfn.XLOOKUP(Table7[[#This Row],[Merged Customer ID]],Table3__3_16[Customer ID],Table3__3_16[Cancer history])</f>
        <v>No</v>
      </c>
      <c r="H1373" s="23">
        <f>_xlfn.XLOOKUP(Table7[[#This Row],[Merged Customer ID]],Table3__3_16[Customer ID],Table3__3_16[NumberOfMajorSurgeries])</f>
        <v>0</v>
      </c>
      <c r="I1373" s="23" t="str">
        <f>_xlfn.XLOOKUP(Table7[[#This Row],[Merged Customer ID]],Table3__3_16[Customer ID],Table3__3_16[smoker])</f>
        <v>No</v>
      </c>
      <c r="J1373" s="23" t="str">
        <f>_xlfn.XLOOKUP(Table7[[#This Row],[Merged Customer ID]],Table3__3_16[Customer ID],Table3__3_16[Weight Status])</f>
        <v>Obesity</v>
      </c>
      <c r="K1373" s="23" t="str">
        <f>_xlfn.XLOOKUP(Table7[[#This Row],[Merged Customer ID]],Table3__3_16[Customer ID],Table3__3_16[Sugar Status])</f>
        <v>Prediabetes</v>
      </c>
      <c r="L1373" s="26">
        <f>_xlfn.XLOOKUP(Table7[[#This Row],[Merged Customer ID]],Table6_20[Merged Customer ID],Table6_20[Date of Birth])</f>
        <v>33593</v>
      </c>
      <c r="M1373" s="30">
        <f>_xlfn.XLOOKUP(Table7[[#This Row],[Merged Customer ID]],Table6_20[Merged Customer ID],Table6_20[charges],"0",0)</f>
        <v>7812.67</v>
      </c>
      <c r="N1373" s="30" t="str">
        <f>_xlfn.XLOOKUP(Table7[[#This Row],[Merged Customer ID]],Table6_20[Merged Customer ID],Table6_20[Hospital tier])</f>
        <v>tier - 2</v>
      </c>
      <c r="O1373" s="30" t="str">
        <f>_xlfn.XLOOKUP(Table7[[#This Row],[Merged Customer ID]],Table6_20[Merged Customer ID],Table6_20[City tier])</f>
        <v>tier - 1</v>
      </c>
      <c r="P1373" s="30" t="str">
        <f>_xlfn.XLOOKUP(Table7[[#This Row],[Merged Customer ID]],Table6_20[Merged Customer ID],Table6_20[State ID])</f>
        <v>R1012</v>
      </c>
      <c r="Q1373" s="36">
        <f>_xlfn.XLOOKUP(Table7[[#This Row],[Merged Customer ID]],Table6_20[Merged Customer ID],Table6_20[Age])</f>
        <v>31.463888888888889</v>
      </c>
    </row>
    <row r="1374" spans="1:17" x14ac:dyDescent="0.35">
      <c r="A1374" s="22" t="s">
        <v>998</v>
      </c>
      <c r="B1374" s="22" t="str">
        <f>_xlfn.XLOOKUP(Table7[[#This Row],[Merged Customer ID]],Table2_1[Merged Customer ID],Table2_1[First Name])</f>
        <v>King</v>
      </c>
      <c r="C1374" s="22">
        <f>_xlfn.XLOOKUP(Table7[[#This Row],[Merged Customer ID]],Table3__3_16[Customer ID],Table3__3_16[BMI])</f>
        <v>40.15</v>
      </c>
      <c r="D1374" s="22">
        <f>_xlfn.XLOOKUP(Table7[[#This Row],[Merged Customer ID]],Table3__3_16[Customer ID],Table3__3_16[HBA1C])</f>
        <v>11.84</v>
      </c>
      <c r="E1374" s="22" t="str">
        <f>_xlfn.XLOOKUP(Table7[[#This Row],[Merged Customer ID]],Table3__3_16[Customer ID],Table3__3_16[Heart Issues])</f>
        <v>No</v>
      </c>
      <c r="F1374" s="22" t="str">
        <f>_xlfn.XLOOKUP(Table7[[#This Row],[Merged Customer ID]],Table3__3_16[Customer ID],Table3__3_16[Any Transplants])</f>
        <v>No</v>
      </c>
      <c r="G1374" s="22" t="str">
        <f>_xlfn.XLOOKUP(Table7[[#This Row],[Merged Customer ID]],Table3__3_16[Customer ID],Table3__3_16[Cancer history])</f>
        <v>No</v>
      </c>
      <c r="H1374" s="22">
        <f>_xlfn.XLOOKUP(Table7[[#This Row],[Merged Customer ID]],Table3__3_16[Customer ID],Table3__3_16[NumberOfMajorSurgeries])</f>
        <v>0</v>
      </c>
      <c r="I1374" s="22" t="str">
        <f>_xlfn.XLOOKUP(Table7[[#This Row],[Merged Customer ID]],Table3__3_16[Customer ID],Table3__3_16[smoker])</f>
        <v>No</v>
      </c>
      <c r="J1374" s="22" t="str">
        <f>_xlfn.XLOOKUP(Table7[[#This Row],[Merged Customer ID]],Table3__3_16[Customer ID],Table3__3_16[Weight Status])</f>
        <v>Obesity</v>
      </c>
      <c r="K1374" s="22" t="str">
        <f>_xlfn.XLOOKUP(Table7[[#This Row],[Merged Customer ID]],Table3__3_16[Customer ID],Table3__3_16[Sugar Status])</f>
        <v>Diabetes</v>
      </c>
      <c r="L1374" s="25">
        <f>_xlfn.XLOOKUP(Table7[[#This Row],[Merged Customer ID]],Table6_20[Merged Customer ID],Table6_20[Date of Birth])</f>
        <v>27342</v>
      </c>
      <c r="M1374" s="29">
        <f>_xlfn.XLOOKUP(Table7[[#This Row],[Merged Customer ID]],Table6_20[Merged Customer ID],Table6_20[charges],"0",0)</f>
        <v>7804.16</v>
      </c>
      <c r="N1374" s="29" t="str">
        <f>_xlfn.XLOOKUP(Table7[[#This Row],[Merged Customer ID]],Table6_20[Merged Customer ID],Table6_20[Hospital tier])</f>
        <v>tier - 2</v>
      </c>
      <c r="O1374" s="29" t="str">
        <f>_xlfn.XLOOKUP(Table7[[#This Row],[Merged Customer ID]],Table6_20[Merged Customer ID],Table6_20[City tier])</f>
        <v>tier - 3</v>
      </c>
      <c r="P1374" s="29" t="str">
        <f>_xlfn.XLOOKUP(Table7[[#This Row],[Merged Customer ID]],Table6_20[Merged Customer ID],Table6_20[State ID])</f>
        <v>R1013</v>
      </c>
      <c r="Q1374" s="35">
        <f>_xlfn.XLOOKUP(Table7[[#This Row],[Merged Customer ID]],Table6_20[Merged Customer ID],Table6_20[Age])</f>
        <v>48.580555555555556</v>
      </c>
    </row>
    <row r="1375" spans="1:17" x14ac:dyDescent="0.35">
      <c r="A1375" s="23" t="s">
        <v>997</v>
      </c>
      <c r="B1375" s="23" t="str">
        <f>_xlfn.XLOOKUP(Table7[[#This Row],[Merged Customer ID]],Table2_1[Merged Customer ID],Table2_1[First Name])</f>
        <v>Montez</v>
      </c>
      <c r="C1375" s="23">
        <f>_xlfn.XLOOKUP(Table7[[#This Row],[Merged Customer ID]],Table3__3_16[Customer ID],Table3__3_16[BMI])</f>
        <v>40.700000000000003</v>
      </c>
      <c r="D1375" s="23">
        <f>_xlfn.XLOOKUP(Table7[[#This Row],[Merged Customer ID]],Table3__3_16[Customer ID],Table3__3_16[HBA1C])</f>
        <v>6.27</v>
      </c>
      <c r="E1375" s="22" t="str">
        <f>_xlfn.XLOOKUP(Table7[[#This Row],[Merged Customer ID]],Table3__3_16[Customer ID],Table3__3_16[Heart Issues])</f>
        <v>Yes</v>
      </c>
      <c r="F1375" s="23" t="str">
        <f>_xlfn.XLOOKUP(Table7[[#This Row],[Merged Customer ID]],Table3__3_16[Customer ID],Table3__3_16[Any Transplants])</f>
        <v>No</v>
      </c>
      <c r="G1375" s="23" t="str">
        <f>_xlfn.XLOOKUP(Table7[[#This Row],[Merged Customer ID]],Table3__3_16[Customer ID],Table3__3_16[Cancer history])</f>
        <v>Yes</v>
      </c>
      <c r="H1375" s="23">
        <f>_xlfn.XLOOKUP(Table7[[#This Row],[Merged Customer ID]],Table3__3_16[Customer ID],Table3__3_16[NumberOfMajorSurgeries])</f>
        <v>1</v>
      </c>
      <c r="I1375" s="23" t="str">
        <f>_xlfn.XLOOKUP(Table7[[#This Row],[Merged Customer ID]],Table3__3_16[Customer ID],Table3__3_16[smoker])</f>
        <v>No</v>
      </c>
      <c r="J1375" s="23" t="str">
        <f>_xlfn.XLOOKUP(Table7[[#This Row],[Merged Customer ID]],Table3__3_16[Customer ID],Table3__3_16[Weight Status])</f>
        <v>Obesity</v>
      </c>
      <c r="K1375" s="23" t="str">
        <f>_xlfn.XLOOKUP(Table7[[#This Row],[Merged Customer ID]],Table3__3_16[Customer ID],Table3__3_16[Sugar Status])</f>
        <v>Prediabetes</v>
      </c>
      <c r="L1375" s="26">
        <f>_xlfn.XLOOKUP(Table7[[#This Row],[Merged Customer ID]],Table6_20[Merged Customer ID],Table6_20[Date of Birth])</f>
        <v>35766</v>
      </c>
      <c r="M1375" s="30">
        <f>_xlfn.XLOOKUP(Table7[[#This Row],[Merged Customer ID]],Table6_20[Merged Customer ID],Table6_20[charges],"0",0)</f>
        <v>7803.77</v>
      </c>
      <c r="N1375" s="30" t="str">
        <f>_xlfn.XLOOKUP(Table7[[#This Row],[Merged Customer ID]],Table6_20[Merged Customer ID],Table6_20[Hospital tier])</f>
        <v>tier - 2</v>
      </c>
      <c r="O1375" s="30" t="str">
        <f>_xlfn.XLOOKUP(Table7[[#This Row],[Merged Customer ID]],Table6_20[Merged Customer ID],Table6_20[City tier])</f>
        <v>tier - 3</v>
      </c>
      <c r="P1375" s="30" t="str">
        <f>_xlfn.XLOOKUP(Table7[[#This Row],[Merged Customer ID]],Table6_20[Merged Customer ID],Table6_20[State ID])</f>
        <v>R1012</v>
      </c>
      <c r="Q1375" s="36">
        <f>_xlfn.XLOOKUP(Table7[[#This Row],[Merged Customer ID]],Table6_20[Merged Customer ID],Table6_20[Age])</f>
        <v>25.516666666666666</v>
      </c>
    </row>
    <row r="1376" spans="1:17" x14ac:dyDescent="0.35">
      <c r="A1376" s="22" t="s">
        <v>996</v>
      </c>
      <c r="B1376" s="22" t="str">
        <f>_xlfn.XLOOKUP(Table7[[#This Row],[Merged Customer ID]],Table2_1[Merged Customer ID],Table2_1[First Name])</f>
        <v>Campbell</v>
      </c>
      <c r="C1376" s="22">
        <f>_xlfn.XLOOKUP(Table7[[#This Row],[Merged Customer ID]],Table3__3_16[Customer ID],Table3__3_16[BMI])</f>
        <v>40.76</v>
      </c>
      <c r="D1376" s="22">
        <f>_xlfn.XLOOKUP(Table7[[#This Row],[Merged Customer ID]],Table3__3_16[Customer ID],Table3__3_16[HBA1C])</f>
        <v>5.28</v>
      </c>
      <c r="E1376" s="22" t="str">
        <f>_xlfn.XLOOKUP(Table7[[#This Row],[Merged Customer ID]],Table3__3_16[Customer ID],Table3__3_16[Heart Issues])</f>
        <v>No</v>
      </c>
      <c r="F1376" s="22" t="str">
        <f>_xlfn.XLOOKUP(Table7[[#This Row],[Merged Customer ID]],Table3__3_16[Customer ID],Table3__3_16[Any Transplants])</f>
        <v>No</v>
      </c>
      <c r="G1376" s="22" t="str">
        <f>_xlfn.XLOOKUP(Table7[[#This Row],[Merged Customer ID]],Table3__3_16[Customer ID],Table3__3_16[Cancer history])</f>
        <v>No</v>
      </c>
      <c r="H1376" s="22">
        <f>_xlfn.XLOOKUP(Table7[[#This Row],[Merged Customer ID]],Table3__3_16[Customer ID],Table3__3_16[NumberOfMajorSurgeries])</f>
        <v>0</v>
      </c>
      <c r="I1376" s="22" t="str">
        <f>_xlfn.XLOOKUP(Table7[[#This Row],[Merged Customer ID]],Table3__3_16[Customer ID],Table3__3_16[smoker])</f>
        <v>No</v>
      </c>
      <c r="J1376" s="22" t="str">
        <f>_xlfn.XLOOKUP(Table7[[#This Row],[Merged Customer ID]],Table3__3_16[Customer ID],Table3__3_16[Weight Status])</f>
        <v>Obesity</v>
      </c>
      <c r="K1376" s="22" t="str">
        <f>_xlfn.XLOOKUP(Table7[[#This Row],[Merged Customer ID]],Table3__3_16[Customer ID],Table3__3_16[Sugar Status])</f>
        <v>Normal</v>
      </c>
      <c r="L1376" s="25">
        <f>_xlfn.XLOOKUP(Table7[[#This Row],[Merged Customer ID]],Table6_20[Merged Customer ID],Table6_20[Date of Birth])</f>
        <v>36519</v>
      </c>
      <c r="M1376" s="29">
        <f>_xlfn.XLOOKUP(Table7[[#This Row],[Merged Customer ID]],Table6_20[Merged Customer ID],Table6_20[charges],"0",0)</f>
        <v>7794.68</v>
      </c>
      <c r="N1376" s="29" t="str">
        <f>_xlfn.XLOOKUP(Table7[[#This Row],[Merged Customer ID]],Table6_20[Merged Customer ID],Table6_20[Hospital tier])</f>
        <v>tier - 2</v>
      </c>
      <c r="O1376" s="29" t="str">
        <f>_xlfn.XLOOKUP(Table7[[#This Row],[Merged Customer ID]],Table6_20[Merged Customer ID],Table6_20[City tier])</f>
        <v>tier - 2</v>
      </c>
      <c r="P1376" s="29" t="str">
        <f>_xlfn.XLOOKUP(Table7[[#This Row],[Merged Customer ID]],Table6_20[Merged Customer ID],Table6_20[State ID])</f>
        <v>R1026</v>
      </c>
      <c r="Q1376" s="35">
        <f>_xlfn.XLOOKUP(Table7[[#This Row],[Merged Customer ID]],Table6_20[Merged Customer ID],Table6_20[Age])</f>
        <v>23.452777777777779</v>
      </c>
    </row>
    <row r="1377" spans="1:17" x14ac:dyDescent="0.35">
      <c r="A1377" s="23" t="s">
        <v>995</v>
      </c>
      <c r="B1377" s="23" t="str">
        <f>_xlfn.XLOOKUP(Table7[[#This Row],[Merged Customer ID]],Table2_1[Merged Customer ID],Table2_1[First Name])</f>
        <v>Hurt</v>
      </c>
      <c r="C1377" s="23">
        <f>_xlfn.XLOOKUP(Table7[[#This Row],[Merged Customer ID]],Table3__3_16[Customer ID],Table3__3_16[BMI])</f>
        <v>29.7</v>
      </c>
      <c r="D1377" s="23">
        <f>_xlfn.XLOOKUP(Table7[[#This Row],[Merged Customer ID]],Table3__3_16[Customer ID],Table3__3_16[HBA1C])</f>
        <v>7.03</v>
      </c>
      <c r="E1377" s="22" t="str">
        <f>_xlfn.XLOOKUP(Table7[[#This Row],[Merged Customer ID]],Table3__3_16[Customer ID],Table3__3_16[Heart Issues])</f>
        <v>No</v>
      </c>
      <c r="F1377" s="23" t="str">
        <f>_xlfn.XLOOKUP(Table7[[#This Row],[Merged Customer ID]],Table3__3_16[Customer ID],Table3__3_16[Any Transplants])</f>
        <v>No</v>
      </c>
      <c r="G1377" s="23" t="str">
        <f>_xlfn.XLOOKUP(Table7[[#This Row],[Merged Customer ID]],Table3__3_16[Customer ID],Table3__3_16[Cancer history])</f>
        <v>No</v>
      </c>
      <c r="H1377" s="23">
        <f>_xlfn.XLOOKUP(Table7[[#This Row],[Merged Customer ID]],Table3__3_16[Customer ID],Table3__3_16[NumberOfMajorSurgeries])</f>
        <v>0</v>
      </c>
      <c r="I1377" s="23" t="str">
        <f>_xlfn.XLOOKUP(Table7[[#This Row],[Merged Customer ID]],Table3__3_16[Customer ID],Table3__3_16[smoker])</f>
        <v>No</v>
      </c>
      <c r="J1377" s="23" t="str">
        <f>_xlfn.XLOOKUP(Table7[[#This Row],[Merged Customer ID]],Table3__3_16[Customer ID],Table3__3_16[Weight Status])</f>
        <v>Overweight</v>
      </c>
      <c r="K1377" s="23" t="str">
        <f>_xlfn.XLOOKUP(Table7[[#This Row],[Merged Customer ID]],Table3__3_16[Customer ID],Table3__3_16[Sugar Status])</f>
        <v>Diabetes</v>
      </c>
      <c r="L1377" s="26">
        <f>_xlfn.XLOOKUP(Table7[[#This Row],[Merged Customer ID]],Table6_20[Merged Customer ID],Table6_20[Date of Birth])</f>
        <v>27369</v>
      </c>
      <c r="M1377" s="30">
        <f>_xlfn.XLOOKUP(Table7[[#This Row],[Merged Customer ID]],Table6_20[Merged Customer ID],Table6_20[charges],"0",0)</f>
        <v>7789.64</v>
      </c>
      <c r="N1377" s="30" t="str">
        <f>_xlfn.XLOOKUP(Table7[[#This Row],[Merged Customer ID]],Table6_20[Merged Customer ID],Table6_20[Hospital tier])</f>
        <v>tier - 1</v>
      </c>
      <c r="O1377" s="30" t="str">
        <f>_xlfn.XLOOKUP(Table7[[#This Row],[Merged Customer ID]],Table6_20[Merged Customer ID],Table6_20[City tier])</f>
        <v>tier - 3</v>
      </c>
      <c r="P1377" s="30" t="str">
        <f>_xlfn.XLOOKUP(Table7[[#This Row],[Merged Customer ID]],Table6_20[Merged Customer ID],Table6_20[State ID])</f>
        <v>R1013</v>
      </c>
      <c r="Q1377" s="36">
        <f>_xlfn.XLOOKUP(Table7[[#This Row],[Merged Customer ID]],Table6_20[Merged Customer ID],Table6_20[Age])</f>
        <v>48.505555555555553</v>
      </c>
    </row>
    <row r="1378" spans="1:17" x14ac:dyDescent="0.35">
      <c r="A1378" s="22" t="s">
        <v>994</v>
      </c>
      <c r="B1378" s="22" t="str">
        <f>_xlfn.XLOOKUP(Table7[[#This Row],[Merged Customer ID]],Table2_1[Merged Customer ID],Table2_1[First Name])</f>
        <v>Garey</v>
      </c>
      <c r="C1378" s="22">
        <f>_xlfn.XLOOKUP(Table7[[#This Row],[Merged Customer ID]],Table3__3_16[Customer ID],Table3__3_16[BMI])</f>
        <v>40.58</v>
      </c>
      <c r="D1378" s="22">
        <f>_xlfn.XLOOKUP(Table7[[#This Row],[Merged Customer ID]],Table3__3_16[Customer ID],Table3__3_16[HBA1C])</f>
        <v>5.32</v>
      </c>
      <c r="E1378" s="22" t="str">
        <f>_xlfn.XLOOKUP(Table7[[#This Row],[Merged Customer ID]],Table3__3_16[Customer ID],Table3__3_16[Heart Issues])</f>
        <v>Yes</v>
      </c>
      <c r="F1378" s="22" t="str">
        <f>_xlfn.XLOOKUP(Table7[[#This Row],[Merged Customer ID]],Table3__3_16[Customer ID],Table3__3_16[Any Transplants])</f>
        <v>No</v>
      </c>
      <c r="G1378" s="22" t="str">
        <f>_xlfn.XLOOKUP(Table7[[#This Row],[Merged Customer ID]],Table3__3_16[Customer ID],Table3__3_16[Cancer history])</f>
        <v>Yes</v>
      </c>
      <c r="H1378" s="22">
        <f>_xlfn.XLOOKUP(Table7[[#This Row],[Merged Customer ID]],Table3__3_16[Customer ID],Table3__3_16[NumberOfMajorSurgeries])</f>
        <v>1</v>
      </c>
      <c r="I1378" s="22" t="str">
        <f>_xlfn.XLOOKUP(Table7[[#This Row],[Merged Customer ID]],Table3__3_16[Customer ID],Table3__3_16[smoker])</f>
        <v>No</v>
      </c>
      <c r="J1378" s="22" t="str">
        <f>_xlfn.XLOOKUP(Table7[[#This Row],[Merged Customer ID]],Table3__3_16[Customer ID],Table3__3_16[Weight Status])</f>
        <v>Obesity</v>
      </c>
      <c r="K1378" s="22" t="str">
        <f>_xlfn.XLOOKUP(Table7[[#This Row],[Merged Customer ID]],Table3__3_16[Customer ID],Table3__3_16[Sugar Status])</f>
        <v>Normal</v>
      </c>
      <c r="L1378" s="25">
        <f>_xlfn.XLOOKUP(Table7[[#This Row],[Merged Customer ID]],Table6_20[Merged Customer ID],Table6_20[Date of Birth])</f>
        <v>35785</v>
      </c>
      <c r="M1378" s="29">
        <f>_xlfn.XLOOKUP(Table7[[#This Row],[Merged Customer ID]],Table6_20[Merged Customer ID],Table6_20[charges],"0",0)</f>
        <v>7763.06</v>
      </c>
      <c r="N1378" s="29" t="str">
        <f>_xlfn.XLOOKUP(Table7[[#This Row],[Merged Customer ID]],Table6_20[Merged Customer ID],Table6_20[Hospital tier])</f>
        <v>tier - 2</v>
      </c>
      <c r="O1378" s="29" t="str">
        <f>_xlfn.XLOOKUP(Table7[[#This Row],[Merged Customer ID]],Table6_20[Merged Customer ID],Table6_20[City tier])</f>
        <v>tier - 1</v>
      </c>
      <c r="P1378" s="29" t="str">
        <f>_xlfn.XLOOKUP(Table7[[#This Row],[Merged Customer ID]],Table6_20[Merged Customer ID],Table6_20[State ID])</f>
        <v>R1012</v>
      </c>
      <c r="Q1378" s="35">
        <f>_xlfn.XLOOKUP(Table7[[#This Row],[Merged Customer ID]],Table6_20[Merged Customer ID],Table6_20[Age])</f>
        <v>25.463888888888889</v>
      </c>
    </row>
    <row r="1379" spans="1:17" x14ac:dyDescent="0.35">
      <c r="A1379" s="23" t="s">
        <v>993</v>
      </c>
      <c r="B1379" s="23" t="str">
        <f>_xlfn.XLOOKUP(Table7[[#This Row],[Merged Customer ID]],Table2_1[Merged Customer ID],Table2_1[First Name])</f>
        <v>Reddy</v>
      </c>
      <c r="C1379" s="23">
        <f>_xlfn.XLOOKUP(Table7[[#This Row],[Merged Customer ID]],Table3__3_16[Customer ID],Table3__3_16[BMI])</f>
        <v>33.06</v>
      </c>
      <c r="D1379" s="23">
        <f>_xlfn.XLOOKUP(Table7[[#This Row],[Merged Customer ID]],Table3__3_16[Customer ID],Table3__3_16[HBA1C])</f>
        <v>9.59</v>
      </c>
      <c r="E1379" s="22" t="str">
        <f>_xlfn.XLOOKUP(Table7[[#This Row],[Merged Customer ID]],Table3__3_16[Customer ID],Table3__3_16[Heart Issues])</f>
        <v>Yes</v>
      </c>
      <c r="F1379" s="23" t="str">
        <f>_xlfn.XLOOKUP(Table7[[#This Row],[Merged Customer ID]],Table3__3_16[Customer ID],Table3__3_16[Any Transplants])</f>
        <v>No</v>
      </c>
      <c r="G1379" s="23" t="str">
        <f>_xlfn.XLOOKUP(Table7[[#This Row],[Merged Customer ID]],Table3__3_16[Customer ID],Table3__3_16[Cancer history])</f>
        <v>No</v>
      </c>
      <c r="H1379" s="23">
        <f>_xlfn.XLOOKUP(Table7[[#This Row],[Merged Customer ID]],Table3__3_16[Customer ID],Table3__3_16[NumberOfMajorSurgeries])</f>
        <v>0</v>
      </c>
      <c r="I1379" s="23" t="str">
        <f>_xlfn.XLOOKUP(Table7[[#This Row],[Merged Customer ID]],Table3__3_16[Customer ID],Table3__3_16[smoker])</f>
        <v>No</v>
      </c>
      <c r="J1379" s="23" t="str">
        <f>_xlfn.XLOOKUP(Table7[[#This Row],[Merged Customer ID]],Table3__3_16[Customer ID],Table3__3_16[Weight Status])</f>
        <v>Obesity</v>
      </c>
      <c r="K1379" s="23" t="str">
        <f>_xlfn.XLOOKUP(Table7[[#This Row],[Merged Customer ID]],Table3__3_16[Customer ID],Table3__3_16[Sugar Status])</f>
        <v>Diabetes</v>
      </c>
      <c r="L1379" s="26">
        <f>_xlfn.XLOOKUP(Table7[[#This Row],[Merged Customer ID]],Table6_20[Merged Customer ID],Table6_20[Date of Birth])</f>
        <v>29767</v>
      </c>
      <c r="M1379" s="30">
        <f>_xlfn.XLOOKUP(Table7[[#This Row],[Merged Customer ID]],Table6_20[Merged Customer ID],Table6_20[charges],"0",0)</f>
        <v>7749.16</v>
      </c>
      <c r="N1379" s="30" t="str">
        <f>_xlfn.XLOOKUP(Table7[[#This Row],[Merged Customer ID]],Table6_20[Merged Customer ID],Table6_20[Hospital tier])</f>
        <v>tier - 2</v>
      </c>
      <c r="O1379" s="30" t="str">
        <f>_xlfn.XLOOKUP(Table7[[#This Row],[Merged Customer ID]],Table6_20[Merged Customer ID],Table6_20[City tier])</f>
        <v>tier - 1</v>
      </c>
      <c r="P1379" s="30" t="str">
        <f>_xlfn.XLOOKUP(Table7[[#This Row],[Merged Customer ID]],Table6_20[Merged Customer ID],Table6_20[State ID])</f>
        <v>R1012</v>
      </c>
      <c r="Q1379" s="36">
        <f>_xlfn.XLOOKUP(Table7[[#This Row],[Merged Customer ID]],Table6_20[Merged Customer ID],Table6_20[Age])</f>
        <v>41.93888888888889</v>
      </c>
    </row>
    <row r="1380" spans="1:17" x14ac:dyDescent="0.35">
      <c r="A1380" s="22" t="s">
        <v>992</v>
      </c>
      <c r="B1380" s="22" t="str">
        <f>_xlfn.XLOOKUP(Table7[[#This Row],[Merged Customer ID]],Table2_1[Merged Customer ID],Table2_1[First Name])</f>
        <v>Mueller</v>
      </c>
      <c r="C1380" s="22">
        <f>_xlfn.XLOOKUP(Table7[[#This Row],[Merged Customer ID]],Table3__3_16[Customer ID],Table3__3_16[BMI])</f>
        <v>26.62</v>
      </c>
      <c r="D1380" s="22">
        <f>_xlfn.XLOOKUP(Table7[[#This Row],[Merged Customer ID]],Table3__3_16[Customer ID],Table3__3_16[HBA1C])</f>
        <v>6.15</v>
      </c>
      <c r="E1380" s="22" t="str">
        <f>_xlfn.XLOOKUP(Table7[[#This Row],[Merged Customer ID]],Table3__3_16[Customer ID],Table3__3_16[Heart Issues])</f>
        <v>Yes</v>
      </c>
      <c r="F1380" s="22" t="str">
        <f>_xlfn.XLOOKUP(Table7[[#This Row],[Merged Customer ID]],Table3__3_16[Customer ID],Table3__3_16[Any Transplants])</f>
        <v>No</v>
      </c>
      <c r="G1380" s="22" t="str">
        <f>_xlfn.XLOOKUP(Table7[[#This Row],[Merged Customer ID]],Table3__3_16[Customer ID],Table3__3_16[Cancer history])</f>
        <v>No</v>
      </c>
      <c r="H1380" s="22">
        <f>_xlfn.XLOOKUP(Table7[[#This Row],[Merged Customer ID]],Table3__3_16[Customer ID],Table3__3_16[NumberOfMajorSurgeries])</f>
        <v>0</v>
      </c>
      <c r="I1380" s="22" t="str">
        <f>_xlfn.XLOOKUP(Table7[[#This Row],[Merged Customer ID]],Table3__3_16[Customer ID],Table3__3_16[smoker])</f>
        <v>No</v>
      </c>
      <c r="J1380" s="22" t="str">
        <f>_xlfn.XLOOKUP(Table7[[#This Row],[Merged Customer ID]],Table3__3_16[Customer ID],Table3__3_16[Weight Status])</f>
        <v>Overweight</v>
      </c>
      <c r="K1380" s="22" t="str">
        <f>_xlfn.XLOOKUP(Table7[[#This Row],[Merged Customer ID]],Table3__3_16[Customer ID],Table3__3_16[Sugar Status])</f>
        <v>Prediabetes</v>
      </c>
      <c r="L1380" s="25">
        <f>_xlfn.XLOOKUP(Table7[[#This Row],[Merged Customer ID]],Table6_20[Merged Customer ID],Table6_20[Date of Birth])</f>
        <v>28106</v>
      </c>
      <c r="M1380" s="29">
        <f>_xlfn.XLOOKUP(Table7[[#This Row],[Merged Customer ID]],Table6_20[Merged Customer ID],Table6_20[charges],"0",0)</f>
        <v>7742.11</v>
      </c>
      <c r="N1380" s="29" t="str">
        <f>_xlfn.XLOOKUP(Table7[[#This Row],[Merged Customer ID]],Table6_20[Merged Customer ID],Table6_20[Hospital tier])</f>
        <v>tier - 3</v>
      </c>
      <c r="O1380" s="29" t="str">
        <f>_xlfn.XLOOKUP(Table7[[#This Row],[Merged Customer ID]],Table6_20[Merged Customer ID],Table6_20[City tier])</f>
        <v>tier - 2</v>
      </c>
      <c r="P1380" s="29" t="str">
        <f>_xlfn.XLOOKUP(Table7[[#This Row],[Merged Customer ID]],Table6_20[Merged Customer ID],Table6_20[State ID])</f>
        <v>R1013</v>
      </c>
      <c r="Q1380" s="35">
        <f>_xlfn.XLOOKUP(Table7[[#This Row],[Merged Customer ID]],Table6_20[Merged Customer ID],Table6_20[Age])</f>
        <v>46.488888888888887</v>
      </c>
    </row>
    <row r="1381" spans="1:17" x14ac:dyDescent="0.35">
      <c r="A1381" s="23" t="s">
        <v>991</v>
      </c>
      <c r="B1381" s="23" t="str">
        <f>_xlfn.XLOOKUP(Table7[[#This Row],[Merged Customer ID]],Table2_1[Merged Customer ID],Table2_1[First Name])</f>
        <v>Julia</v>
      </c>
      <c r="C1381" s="23">
        <f>_xlfn.XLOOKUP(Table7[[#This Row],[Merged Customer ID]],Table3__3_16[Customer ID],Table3__3_16[BMI])</f>
        <v>37.1</v>
      </c>
      <c r="D1381" s="23">
        <f>_xlfn.XLOOKUP(Table7[[#This Row],[Merged Customer ID]],Table3__3_16[Customer ID],Table3__3_16[HBA1C])</f>
        <v>11.08</v>
      </c>
      <c r="E1381" s="22" t="str">
        <f>_xlfn.XLOOKUP(Table7[[#This Row],[Merged Customer ID]],Table3__3_16[Customer ID],Table3__3_16[Heart Issues])</f>
        <v>No</v>
      </c>
      <c r="F1381" s="23" t="str">
        <f>_xlfn.XLOOKUP(Table7[[#This Row],[Merged Customer ID]],Table3__3_16[Customer ID],Table3__3_16[Any Transplants])</f>
        <v>No</v>
      </c>
      <c r="G1381" s="23" t="str">
        <f>_xlfn.XLOOKUP(Table7[[#This Row],[Merged Customer ID]],Table3__3_16[Customer ID],Table3__3_16[Cancer history])</f>
        <v>No</v>
      </c>
      <c r="H1381" s="23">
        <f>_xlfn.XLOOKUP(Table7[[#This Row],[Merged Customer ID]],Table3__3_16[Customer ID],Table3__3_16[NumberOfMajorSurgeries])</f>
        <v>0</v>
      </c>
      <c r="I1381" s="23" t="str">
        <f>_xlfn.XLOOKUP(Table7[[#This Row],[Merged Customer ID]],Table3__3_16[Customer ID],Table3__3_16[smoker])</f>
        <v>No</v>
      </c>
      <c r="J1381" s="23" t="str">
        <f>_xlfn.XLOOKUP(Table7[[#This Row],[Merged Customer ID]],Table3__3_16[Customer ID],Table3__3_16[Weight Status])</f>
        <v>Obesity</v>
      </c>
      <c r="K1381" s="23" t="str">
        <f>_xlfn.XLOOKUP(Table7[[#This Row],[Merged Customer ID]],Table3__3_16[Customer ID],Table3__3_16[Sugar Status])</f>
        <v>Diabetes</v>
      </c>
      <c r="L1381" s="26">
        <f>_xlfn.XLOOKUP(Table7[[#This Row],[Merged Customer ID]],Table6_20[Merged Customer ID],Table6_20[Date of Birth])</f>
        <v>28737</v>
      </c>
      <c r="M1381" s="30">
        <f>_xlfn.XLOOKUP(Table7[[#This Row],[Merged Customer ID]],Table6_20[Merged Customer ID],Table6_20[charges],"0",0)</f>
        <v>7740.34</v>
      </c>
      <c r="N1381" s="30" t="str">
        <f>_xlfn.XLOOKUP(Table7[[#This Row],[Merged Customer ID]],Table6_20[Merged Customer ID],Table6_20[Hospital tier])</f>
        <v>tier - 1</v>
      </c>
      <c r="O1381" s="30" t="str">
        <f>_xlfn.XLOOKUP(Table7[[#This Row],[Merged Customer ID]],Table6_20[Merged Customer ID],Table6_20[City tier])</f>
        <v>tier - 1</v>
      </c>
      <c r="P1381" s="30" t="str">
        <f>_xlfn.XLOOKUP(Table7[[#This Row],[Merged Customer ID]],Table6_20[Merged Customer ID],Table6_20[State ID])</f>
        <v>R1011</v>
      </c>
      <c r="Q1381" s="36">
        <f>_xlfn.XLOOKUP(Table7[[#This Row],[Merged Customer ID]],Table6_20[Merged Customer ID],Table6_20[Age])</f>
        <v>44.761111111111113</v>
      </c>
    </row>
    <row r="1382" spans="1:17" x14ac:dyDescent="0.35">
      <c r="A1382" s="22" t="s">
        <v>990</v>
      </c>
      <c r="B1382" s="22" t="str">
        <f>_xlfn.XLOOKUP(Table7[[#This Row],[Merged Customer ID]],Table2_1[Merged Customer ID],Table2_1[First Name])</f>
        <v>Uribe</v>
      </c>
      <c r="C1382" s="22">
        <f>_xlfn.XLOOKUP(Table7[[#This Row],[Merged Customer ID]],Table3__3_16[Customer ID],Table3__3_16[BMI])</f>
        <v>18.28</v>
      </c>
      <c r="D1382" s="22">
        <f>_xlfn.XLOOKUP(Table7[[#This Row],[Merged Customer ID]],Table3__3_16[Customer ID],Table3__3_16[HBA1C])</f>
        <v>7.95</v>
      </c>
      <c r="E1382" s="22" t="str">
        <f>_xlfn.XLOOKUP(Table7[[#This Row],[Merged Customer ID]],Table3__3_16[Customer ID],Table3__3_16[Heart Issues])</f>
        <v>No</v>
      </c>
      <c r="F1382" s="22" t="str">
        <f>_xlfn.XLOOKUP(Table7[[#This Row],[Merged Customer ID]],Table3__3_16[Customer ID],Table3__3_16[Any Transplants])</f>
        <v>No</v>
      </c>
      <c r="G1382" s="22" t="str">
        <f>_xlfn.XLOOKUP(Table7[[#This Row],[Merged Customer ID]],Table3__3_16[Customer ID],Table3__3_16[Cancer history])</f>
        <v>No</v>
      </c>
      <c r="H1382" s="22">
        <f>_xlfn.XLOOKUP(Table7[[#This Row],[Merged Customer ID]],Table3__3_16[Customer ID],Table3__3_16[NumberOfMajorSurgeries])</f>
        <v>0</v>
      </c>
      <c r="I1382" s="22" t="str">
        <f>_xlfn.XLOOKUP(Table7[[#This Row],[Merged Customer ID]],Table3__3_16[Customer ID],Table3__3_16[smoker])</f>
        <v>No</v>
      </c>
      <c r="J1382" s="22" t="str">
        <f>_xlfn.XLOOKUP(Table7[[#This Row],[Merged Customer ID]],Table3__3_16[Customer ID],Table3__3_16[Weight Status])</f>
        <v>Underweight</v>
      </c>
      <c r="K1382" s="22" t="str">
        <f>_xlfn.XLOOKUP(Table7[[#This Row],[Merged Customer ID]],Table3__3_16[Customer ID],Table3__3_16[Sugar Status])</f>
        <v>Diabetes</v>
      </c>
      <c r="L1382" s="25">
        <f>_xlfn.XLOOKUP(Table7[[#This Row],[Merged Customer ID]],Table6_20[Merged Customer ID],Table6_20[Date of Birth])</f>
        <v>23941</v>
      </c>
      <c r="M1382" s="29">
        <f>_xlfn.XLOOKUP(Table7[[#This Row],[Merged Customer ID]],Table6_20[Merged Customer ID],Table6_20[charges],"0",0)</f>
        <v>7736.39</v>
      </c>
      <c r="N1382" s="29" t="str">
        <f>_xlfn.XLOOKUP(Table7[[#This Row],[Merged Customer ID]],Table6_20[Merged Customer ID],Table6_20[Hospital tier])</f>
        <v>tier - 3</v>
      </c>
      <c r="O1382" s="29" t="str">
        <f>_xlfn.XLOOKUP(Table7[[#This Row],[Merged Customer ID]],Table6_20[Merged Customer ID],Table6_20[City tier])</f>
        <v>tier - 2</v>
      </c>
      <c r="P1382" s="29" t="str">
        <f>_xlfn.XLOOKUP(Table7[[#This Row],[Merged Customer ID]],Table6_20[Merged Customer ID],Table6_20[State ID])</f>
        <v>R1013</v>
      </c>
      <c r="Q1382" s="35">
        <f>_xlfn.XLOOKUP(Table7[[#This Row],[Merged Customer ID]],Table6_20[Merged Customer ID],Table6_20[Age])</f>
        <v>57.888888888888886</v>
      </c>
    </row>
    <row r="1383" spans="1:17" x14ac:dyDescent="0.35">
      <c r="A1383" s="23" t="s">
        <v>989</v>
      </c>
      <c r="B1383" s="23" t="str">
        <f>_xlfn.XLOOKUP(Table7[[#This Row],[Merged Customer ID]],Table2_1[Merged Customer ID],Table2_1[First Name])</f>
        <v>Hand</v>
      </c>
      <c r="C1383" s="23">
        <f>_xlfn.XLOOKUP(Table7[[#This Row],[Merged Customer ID]],Table3__3_16[Customer ID],Table3__3_16[BMI])</f>
        <v>35.814999999999998</v>
      </c>
      <c r="D1383" s="23">
        <f>_xlfn.XLOOKUP(Table7[[#This Row],[Merged Customer ID]],Table3__3_16[Customer ID],Table3__3_16[HBA1C])</f>
        <v>6.23</v>
      </c>
      <c r="E1383" s="22" t="str">
        <f>_xlfn.XLOOKUP(Table7[[#This Row],[Merged Customer ID]],Table3__3_16[Customer ID],Table3__3_16[Heart Issues])</f>
        <v>No</v>
      </c>
      <c r="F1383" s="23" t="str">
        <f>_xlfn.XLOOKUP(Table7[[#This Row],[Merged Customer ID]],Table3__3_16[Customer ID],Table3__3_16[Any Transplants])</f>
        <v>No</v>
      </c>
      <c r="G1383" s="23" t="str">
        <f>_xlfn.XLOOKUP(Table7[[#This Row],[Merged Customer ID]],Table3__3_16[Customer ID],Table3__3_16[Cancer history])</f>
        <v>No</v>
      </c>
      <c r="H1383" s="23">
        <f>_xlfn.XLOOKUP(Table7[[#This Row],[Merged Customer ID]],Table3__3_16[Customer ID],Table3__3_16[NumberOfMajorSurgeries])</f>
        <v>0</v>
      </c>
      <c r="I1383" s="23" t="str">
        <f>_xlfn.XLOOKUP(Table7[[#This Row],[Merged Customer ID]],Table3__3_16[Customer ID],Table3__3_16[smoker])</f>
        <v>No</v>
      </c>
      <c r="J1383" s="23" t="str">
        <f>_xlfn.XLOOKUP(Table7[[#This Row],[Merged Customer ID]],Table3__3_16[Customer ID],Table3__3_16[Weight Status])</f>
        <v>Obesity</v>
      </c>
      <c r="K1383" s="23" t="str">
        <f>_xlfn.XLOOKUP(Table7[[#This Row],[Merged Customer ID]],Table3__3_16[Customer ID],Table3__3_16[Sugar Status])</f>
        <v>Prediabetes</v>
      </c>
      <c r="L1383" s="26">
        <f>_xlfn.XLOOKUP(Table7[[#This Row],[Merged Customer ID]],Table6_20[Merged Customer ID],Table6_20[Date of Birth])</f>
        <v>28366</v>
      </c>
      <c r="M1383" s="30">
        <f>_xlfn.XLOOKUP(Table7[[#This Row],[Merged Customer ID]],Table6_20[Merged Customer ID],Table6_20[charges],"0",0)</f>
        <v>7731.86</v>
      </c>
      <c r="N1383" s="30" t="str">
        <f>_xlfn.XLOOKUP(Table7[[#This Row],[Merged Customer ID]],Table6_20[Merged Customer ID],Table6_20[Hospital tier])</f>
        <v>tier - 2</v>
      </c>
      <c r="O1383" s="30" t="str">
        <f>_xlfn.XLOOKUP(Table7[[#This Row],[Merged Customer ID]],Table6_20[Merged Customer ID],Table6_20[City tier])</f>
        <v>tier - 3</v>
      </c>
      <c r="P1383" s="30" t="str">
        <f>_xlfn.XLOOKUP(Table7[[#This Row],[Merged Customer ID]],Table6_20[Merged Customer ID],Table6_20[State ID])</f>
        <v>R1012</v>
      </c>
      <c r="Q1383" s="36">
        <f>_xlfn.XLOOKUP(Table7[[#This Row],[Merged Customer ID]],Table6_20[Merged Customer ID],Table6_20[Age])</f>
        <v>45.774999999999999</v>
      </c>
    </row>
    <row r="1384" spans="1:17" x14ac:dyDescent="0.35">
      <c r="A1384" s="22" t="s">
        <v>988</v>
      </c>
      <c r="B1384" s="22" t="str">
        <f>_xlfn.XLOOKUP(Table7[[#This Row],[Merged Customer ID]],Table2_1[Merged Customer ID],Table2_1[First Name])</f>
        <v>Petersen</v>
      </c>
      <c r="C1384" s="22">
        <f>_xlfn.XLOOKUP(Table7[[#This Row],[Merged Customer ID]],Table3__3_16[Customer ID],Table3__3_16[BMI])</f>
        <v>30.69</v>
      </c>
      <c r="D1384" s="22">
        <f>_xlfn.XLOOKUP(Table7[[#This Row],[Merged Customer ID]],Table3__3_16[Customer ID],Table3__3_16[HBA1C])</f>
        <v>6.5</v>
      </c>
      <c r="E1384" s="22" t="str">
        <f>_xlfn.XLOOKUP(Table7[[#This Row],[Merged Customer ID]],Table3__3_16[Customer ID],Table3__3_16[Heart Issues])</f>
        <v>No</v>
      </c>
      <c r="F1384" s="22" t="str">
        <f>_xlfn.XLOOKUP(Table7[[#This Row],[Merged Customer ID]],Table3__3_16[Customer ID],Table3__3_16[Any Transplants])</f>
        <v>No</v>
      </c>
      <c r="G1384" s="22" t="str">
        <f>_xlfn.XLOOKUP(Table7[[#This Row],[Merged Customer ID]],Table3__3_16[Customer ID],Table3__3_16[Cancer history])</f>
        <v>No</v>
      </c>
      <c r="H1384" s="22">
        <f>_xlfn.XLOOKUP(Table7[[#This Row],[Merged Customer ID]],Table3__3_16[Customer ID],Table3__3_16[NumberOfMajorSurgeries])</f>
        <v>0</v>
      </c>
      <c r="I1384" s="22" t="str">
        <f>_xlfn.XLOOKUP(Table7[[#This Row],[Merged Customer ID]],Table3__3_16[Customer ID],Table3__3_16[smoker])</f>
        <v>No</v>
      </c>
      <c r="J1384" s="22" t="str">
        <f>_xlfn.XLOOKUP(Table7[[#This Row],[Merged Customer ID]],Table3__3_16[Customer ID],Table3__3_16[Weight Status])</f>
        <v>Obesity</v>
      </c>
      <c r="K1384" s="22" t="str">
        <f>_xlfn.XLOOKUP(Table7[[#This Row],[Merged Customer ID]],Table3__3_16[Customer ID],Table3__3_16[Sugar Status])</f>
        <v>Diabetes</v>
      </c>
      <c r="L1384" s="25">
        <f>_xlfn.XLOOKUP(Table7[[#This Row],[Merged Customer ID]],Table6_20[Merged Customer ID],Table6_20[Date of Birth])</f>
        <v>28828</v>
      </c>
      <c r="M1384" s="29">
        <f>_xlfn.XLOOKUP(Table7[[#This Row],[Merged Customer ID]],Table6_20[Merged Customer ID],Table6_20[charges],"0",0)</f>
        <v>7731.43</v>
      </c>
      <c r="N1384" s="29" t="str">
        <f>_xlfn.XLOOKUP(Table7[[#This Row],[Merged Customer ID]],Table6_20[Merged Customer ID],Table6_20[Hospital tier])</f>
        <v>tier - 3</v>
      </c>
      <c r="O1384" s="29" t="str">
        <f>_xlfn.XLOOKUP(Table7[[#This Row],[Merged Customer ID]],Table6_20[Merged Customer ID],Table6_20[City tier])</f>
        <v>tier - 2</v>
      </c>
      <c r="P1384" s="29" t="str">
        <f>_xlfn.XLOOKUP(Table7[[#This Row],[Merged Customer ID]],Table6_20[Merged Customer ID],Table6_20[State ID])</f>
        <v>R1013</v>
      </c>
      <c r="Q1384" s="35">
        <f>_xlfn.XLOOKUP(Table7[[#This Row],[Merged Customer ID]],Table6_20[Merged Customer ID],Table6_20[Age])</f>
        <v>44.511111111111113</v>
      </c>
    </row>
    <row r="1385" spans="1:17" x14ac:dyDescent="0.35">
      <c r="A1385" s="23" t="s">
        <v>987</v>
      </c>
      <c r="B1385" s="23" t="str">
        <f>_xlfn.XLOOKUP(Table7[[#This Row],[Merged Customer ID]],Table2_1[Merged Customer ID],Table2_1[First Name])</f>
        <v>Mac-Thiong</v>
      </c>
      <c r="C1385" s="23">
        <f>_xlfn.XLOOKUP(Table7[[#This Row],[Merged Customer ID]],Table3__3_16[Customer ID],Table3__3_16[BMI])</f>
        <v>26.125</v>
      </c>
      <c r="D1385" s="23">
        <f>_xlfn.XLOOKUP(Table7[[#This Row],[Merged Customer ID]],Table3__3_16[Customer ID],Table3__3_16[HBA1C])</f>
        <v>5.22</v>
      </c>
      <c r="E1385" s="22" t="str">
        <f>_xlfn.XLOOKUP(Table7[[#This Row],[Merged Customer ID]],Table3__3_16[Customer ID],Table3__3_16[Heart Issues])</f>
        <v>No</v>
      </c>
      <c r="F1385" s="23" t="str">
        <f>_xlfn.XLOOKUP(Table7[[#This Row],[Merged Customer ID]],Table3__3_16[Customer ID],Table3__3_16[Any Transplants])</f>
        <v>No</v>
      </c>
      <c r="G1385" s="23" t="str">
        <f>_xlfn.XLOOKUP(Table7[[#This Row],[Merged Customer ID]],Table3__3_16[Customer ID],Table3__3_16[Cancer history])</f>
        <v>No</v>
      </c>
      <c r="H1385" s="23">
        <f>_xlfn.XLOOKUP(Table7[[#This Row],[Merged Customer ID]],Table3__3_16[Customer ID],Table3__3_16[NumberOfMajorSurgeries])</f>
        <v>0</v>
      </c>
      <c r="I1385" s="23" t="str">
        <f>_xlfn.XLOOKUP(Table7[[#This Row],[Merged Customer ID]],Table3__3_16[Customer ID],Table3__3_16[smoker])</f>
        <v>No</v>
      </c>
      <c r="J1385" s="23" t="str">
        <f>_xlfn.XLOOKUP(Table7[[#This Row],[Merged Customer ID]],Table3__3_16[Customer ID],Table3__3_16[Weight Status])</f>
        <v>Overweight</v>
      </c>
      <c r="K1385" s="23" t="str">
        <f>_xlfn.XLOOKUP(Table7[[#This Row],[Merged Customer ID]],Table3__3_16[Customer ID],Table3__3_16[Sugar Status])</f>
        <v>Normal</v>
      </c>
      <c r="L1385" s="26">
        <f>_xlfn.XLOOKUP(Table7[[#This Row],[Merged Customer ID]],Table6_20[Merged Customer ID],Table6_20[Date of Birth])</f>
        <v>29474</v>
      </c>
      <c r="M1385" s="30">
        <f>_xlfn.XLOOKUP(Table7[[#This Row],[Merged Customer ID]],Table6_20[Merged Customer ID],Table6_20[charges],"0",0)</f>
        <v>7729.65</v>
      </c>
      <c r="N1385" s="30" t="str">
        <f>_xlfn.XLOOKUP(Table7[[#This Row],[Merged Customer ID]],Table6_20[Merged Customer ID],Table6_20[Hospital tier])</f>
        <v>tier - 3</v>
      </c>
      <c r="O1385" s="30" t="str">
        <f>_xlfn.XLOOKUP(Table7[[#This Row],[Merged Customer ID]],Table6_20[Merged Customer ID],Table6_20[City tier])</f>
        <v>tier - 1</v>
      </c>
      <c r="P1385" s="30" t="str">
        <f>_xlfn.XLOOKUP(Table7[[#This Row],[Merged Customer ID]],Table6_20[Merged Customer ID],Table6_20[State ID])</f>
        <v>R1016</v>
      </c>
      <c r="Q1385" s="36">
        <f>_xlfn.XLOOKUP(Table7[[#This Row],[Merged Customer ID]],Table6_20[Merged Customer ID],Table6_20[Age])</f>
        <v>42.744444444444447</v>
      </c>
    </row>
    <row r="1386" spans="1:17" x14ac:dyDescent="0.35">
      <c r="A1386" s="22" t="s">
        <v>986</v>
      </c>
      <c r="B1386" s="22" t="str">
        <f>_xlfn.XLOOKUP(Table7[[#This Row],[Merged Customer ID]],Table2_1[Merged Customer ID],Table2_1[First Name])</f>
        <v>Walker</v>
      </c>
      <c r="C1386" s="22">
        <f>_xlfn.XLOOKUP(Table7[[#This Row],[Merged Customer ID]],Table3__3_16[Customer ID],Table3__3_16[BMI])</f>
        <v>34.58</v>
      </c>
      <c r="D1386" s="22">
        <f>_xlfn.XLOOKUP(Table7[[#This Row],[Merged Customer ID]],Table3__3_16[Customer ID],Table3__3_16[HBA1C])</f>
        <v>6.3</v>
      </c>
      <c r="E1386" s="22" t="str">
        <f>_xlfn.XLOOKUP(Table7[[#This Row],[Merged Customer ID]],Table3__3_16[Customer ID],Table3__3_16[Heart Issues])</f>
        <v>No</v>
      </c>
      <c r="F1386" s="22" t="str">
        <f>_xlfn.XLOOKUP(Table7[[#This Row],[Merged Customer ID]],Table3__3_16[Customer ID],Table3__3_16[Any Transplants])</f>
        <v>No</v>
      </c>
      <c r="G1386" s="22" t="str">
        <f>_xlfn.XLOOKUP(Table7[[#This Row],[Merged Customer ID]],Table3__3_16[Customer ID],Table3__3_16[Cancer history])</f>
        <v>Yes</v>
      </c>
      <c r="H1386" s="22">
        <f>_xlfn.XLOOKUP(Table7[[#This Row],[Merged Customer ID]],Table3__3_16[Customer ID],Table3__3_16[NumberOfMajorSurgeries])</f>
        <v>1</v>
      </c>
      <c r="I1386" s="22" t="str">
        <f>_xlfn.XLOOKUP(Table7[[#This Row],[Merged Customer ID]],Table3__3_16[Customer ID],Table3__3_16[smoker])</f>
        <v>No</v>
      </c>
      <c r="J1386" s="22" t="str">
        <f>_xlfn.XLOOKUP(Table7[[#This Row],[Merged Customer ID]],Table3__3_16[Customer ID],Table3__3_16[Weight Status])</f>
        <v>Obesity</v>
      </c>
      <c r="K1386" s="22" t="str">
        <f>_xlfn.XLOOKUP(Table7[[#This Row],[Merged Customer ID]],Table3__3_16[Customer ID],Table3__3_16[Sugar Status])</f>
        <v>Prediabetes</v>
      </c>
      <c r="L1386" s="25">
        <f>_xlfn.XLOOKUP(Table7[[#This Row],[Merged Customer ID]],Table6_20[Merged Customer ID],Table6_20[Date of Birth])</f>
        <v>29008</v>
      </c>
      <c r="M1386" s="29">
        <f>_xlfn.XLOOKUP(Table7[[#This Row],[Merged Customer ID]],Table6_20[Merged Customer ID],Table6_20[charges],"0",0)</f>
        <v>7727.25</v>
      </c>
      <c r="N1386" s="29" t="str">
        <f>_xlfn.XLOOKUP(Table7[[#This Row],[Merged Customer ID]],Table6_20[Merged Customer ID],Table6_20[Hospital tier])</f>
        <v>tier - 2</v>
      </c>
      <c r="O1386" s="29" t="str">
        <f>_xlfn.XLOOKUP(Table7[[#This Row],[Merged Customer ID]],Table6_20[Merged Customer ID],Table6_20[City tier])</f>
        <v>tier - 3</v>
      </c>
      <c r="P1386" s="29" t="str">
        <f>_xlfn.XLOOKUP(Table7[[#This Row],[Merged Customer ID]],Table6_20[Merged Customer ID],Table6_20[State ID])</f>
        <v>R1012</v>
      </c>
      <c r="Q1386" s="35">
        <f>_xlfn.XLOOKUP(Table7[[#This Row],[Merged Customer ID]],Table6_20[Merged Customer ID],Table6_20[Age])</f>
        <v>44.016666666666666</v>
      </c>
    </row>
    <row r="1387" spans="1:17" x14ac:dyDescent="0.35">
      <c r="A1387" s="23" t="s">
        <v>985</v>
      </c>
      <c r="B1387" s="23" t="str">
        <f>_xlfn.XLOOKUP(Table7[[#This Row],[Merged Customer ID]],Table2_1[Merged Customer ID],Table2_1[First Name])</f>
        <v>Steidl</v>
      </c>
      <c r="C1387" s="23">
        <f>_xlfn.XLOOKUP(Table7[[#This Row],[Merged Customer ID]],Table3__3_16[Customer ID],Table3__3_16[BMI])</f>
        <v>27.4</v>
      </c>
      <c r="D1387" s="23">
        <f>_xlfn.XLOOKUP(Table7[[#This Row],[Merged Customer ID]],Table3__3_16[Customer ID],Table3__3_16[HBA1C])</f>
        <v>8.84</v>
      </c>
      <c r="E1387" s="22" t="str">
        <f>_xlfn.XLOOKUP(Table7[[#This Row],[Merged Customer ID]],Table3__3_16[Customer ID],Table3__3_16[Heart Issues])</f>
        <v>No</v>
      </c>
      <c r="F1387" s="23" t="str">
        <f>_xlfn.XLOOKUP(Table7[[#This Row],[Merged Customer ID]],Table3__3_16[Customer ID],Table3__3_16[Any Transplants])</f>
        <v>No</v>
      </c>
      <c r="G1387" s="23" t="str">
        <f>_xlfn.XLOOKUP(Table7[[#This Row],[Merged Customer ID]],Table3__3_16[Customer ID],Table3__3_16[Cancer history])</f>
        <v>No</v>
      </c>
      <c r="H1387" s="23">
        <f>_xlfn.XLOOKUP(Table7[[#This Row],[Merged Customer ID]],Table3__3_16[Customer ID],Table3__3_16[NumberOfMajorSurgeries])</f>
        <v>0</v>
      </c>
      <c r="I1387" s="23" t="str">
        <f>_xlfn.XLOOKUP(Table7[[#This Row],[Merged Customer ID]],Table3__3_16[Customer ID],Table3__3_16[smoker])</f>
        <v>No</v>
      </c>
      <c r="J1387" s="23" t="str">
        <f>_xlfn.XLOOKUP(Table7[[#This Row],[Merged Customer ID]],Table3__3_16[Customer ID],Table3__3_16[Weight Status])</f>
        <v>Overweight</v>
      </c>
      <c r="K1387" s="23" t="str">
        <f>_xlfn.XLOOKUP(Table7[[#This Row],[Merged Customer ID]],Table3__3_16[Customer ID],Table3__3_16[Sugar Status])</f>
        <v>Diabetes</v>
      </c>
      <c r="L1387" s="26">
        <f>_xlfn.XLOOKUP(Table7[[#This Row],[Merged Customer ID]],Table6_20[Merged Customer ID],Table6_20[Date of Birth])</f>
        <v>28853</v>
      </c>
      <c r="M1387" s="30">
        <f>_xlfn.XLOOKUP(Table7[[#This Row],[Merged Customer ID]],Table6_20[Merged Customer ID],Table6_20[charges],"0",0)</f>
        <v>7726.85</v>
      </c>
      <c r="N1387" s="30" t="str">
        <f>_xlfn.XLOOKUP(Table7[[#This Row],[Merged Customer ID]],Table6_20[Merged Customer ID],Table6_20[Hospital tier])</f>
        <v>tier - 1</v>
      </c>
      <c r="O1387" s="30" t="str">
        <f>_xlfn.XLOOKUP(Table7[[#This Row],[Merged Customer ID]],Table6_20[Merged Customer ID],Table6_20[City tier])</f>
        <v>tier - 2</v>
      </c>
      <c r="P1387" s="30" t="str">
        <f>_xlfn.XLOOKUP(Table7[[#This Row],[Merged Customer ID]],Table6_20[Merged Customer ID],Table6_20[State ID])</f>
        <v>R1011</v>
      </c>
      <c r="Q1387" s="36">
        <f>_xlfn.XLOOKUP(Table7[[#This Row],[Merged Customer ID]],Table6_20[Merged Customer ID],Table6_20[Age])</f>
        <v>44.44166666666667</v>
      </c>
    </row>
    <row r="1388" spans="1:17" x14ac:dyDescent="0.35">
      <c r="A1388" s="22" t="s">
        <v>984</v>
      </c>
      <c r="B1388" s="22" t="str">
        <f>_xlfn.XLOOKUP(Table7[[#This Row],[Merged Customer ID]],Table2_1[Merged Customer ID],Table2_1[First Name])</f>
        <v>Rose</v>
      </c>
      <c r="C1388" s="22">
        <f>_xlfn.XLOOKUP(Table7[[#This Row],[Merged Customer ID]],Table3__3_16[Customer ID],Table3__3_16[BMI])</f>
        <v>27.53</v>
      </c>
      <c r="D1388" s="22">
        <f>_xlfn.XLOOKUP(Table7[[#This Row],[Merged Customer ID]],Table3__3_16[Customer ID],Table3__3_16[HBA1C])</f>
        <v>4.1100000000000003</v>
      </c>
      <c r="E1388" s="22" t="str">
        <f>_xlfn.XLOOKUP(Table7[[#This Row],[Merged Customer ID]],Table3__3_16[Customer ID],Table3__3_16[Heart Issues])</f>
        <v>No</v>
      </c>
      <c r="F1388" s="22" t="str">
        <f>_xlfn.XLOOKUP(Table7[[#This Row],[Merged Customer ID]],Table3__3_16[Customer ID],Table3__3_16[Any Transplants])</f>
        <v>No</v>
      </c>
      <c r="G1388" s="22" t="str">
        <f>_xlfn.XLOOKUP(Table7[[#This Row],[Merged Customer ID]],Table3__3_16[Customer ID],Table3__3_16[Cancer history])</f>
        <v>No</v>
      </c>
      <c r="H1388" s="22">
        <f>_xlfn.XLOOKUP(Table7[[#This Row],[Merged Customer ID]],Table3__3_16[Customer ID],Table3__3_16[NumberOfMajorSurgeries])</f>
        <v>1</v>
      </c>
      <c r="I1388" s="22" t="str">
        <f>_xlfn.XLOOKUP(Table7[[#This Row],[Merged Customer ID]],Table3__3_16[Customer ID],Table3__3_16[smoker])</f>
        <v>No</v>
      </c>
      <c r="J1388" s="22" t="str">
        <f>_xlfn.XLOOKUP(Table7[[#This Row],[Merged Customer ID]],Table3__3_16[Customer ID],Table3__3_16[Weight Status])</f>
        <v>Overweight</v>
      </c>
      <c r="K1388" s="22" t="str">
        <f>_xlfn.XLOOKUP(Table7[[#This Row],[Merged Customer ID]],Table3__3_16[Customer ID],Table3__3_16[Sugar Status])</f>
        <v>Normal</v>
      </c>
      <c r="L1388" s="25">
        <f>_xlfn.XLOOKUP(Table7[[#This Row],[Merged Customer ID]],Table6_20[Merged Customer ID],Table6_20[Date of Birth])</f>
        <v>31970</v>
      </c>
      <c r="M1388" s="29">
        <f>_xlfn.XLOOKUP(Table7[[#This Row],[Merged Customer ID]],Table6_20[Merged Customer ID],Table6_20[charges],"0",0)</f>
        <v>7684.62</v>
      </c>
      <c r="N1388" s="29" t="str">
        <f>_xlfn.XLOOKUP(Table7[[#This Row],[Merged Customer ID]],Table6_20[Merged Customer ID],Table6_20[Hospital tier])</f>
        <v>tier - 2</v>
      </c>
      <c r="O1388" s="29" t="str">
        <f>_xlfn.XLOOKUP(Table7[[#This Row],[Merged Customer ID]],Table6_20[Merged Customer ID],Table6_20[City tier])</f>
        <v>tier - 3</v>
      </c>
      <c r="P1388" s="29" t="str">
        <f>_xlfn.XLOOKUP(Table7[[#This Row],[Merged Customer ID]],Table6_20[Merged Customer ID],Table6_20[State ID])</f>
        <v>R1021</v>
      </c>
      <c r="Q1388" s="35">
        <f>_xlfn.XLOOKUP(Table7[[#This Row],[Merged Customer ID]],Table6_20[Merged Customer ID],Table6_20[Age])</f>
        <v>35.905555555555559</v>
      </c>
    </row>
    <row r="1389" spans="1:17" x14ac:dyDescent="0.35">
      <c r="A1389" s="23" t="s">
        <v>983</v>
      </c>
      <c r="B1389" s="23" t="str">
        <f>_xlfn.XLOOKUP(Table7[[#This Row],[Merged Customer ID]],Table2_1[Merged Customer ID],Table2_1[First Name])</f>
        <v>Alderfer</v>
      </c>
      <c r="C1389" s="23">
        <f>_xlfn.XLOOKUP(Table7[[#This Row],[Merged Customer ID]],Table3__3_16[Customer ID],Table3__3_16[BMI])</f>
        <v>33</v>
      </c>
      <c r="D1389" s="23">
        <f>_xlfn.XLOOKUP(Table7[[#This Row],[Merged Customer ID]],Table3__3_16[Customer ID],Table3__3_16[HBA1C])</f>
        <v>4.57</v>
      </c>
      <c r="E1389" s="22" t="str">
        <f>_xlfn.XLOOKUP(Table7[[#This Row],[Merged Customer ID]],Table3__3_16[Customer ID],Table3__3_16[Heart Issues])</f>
        <v>No</v>
      </c>
      <c r="F1389" s="23" t="str">
        <f>_xlfn.XLOOKUP(Table7[[#This Row],[Merged Customer ID]],Table3__3_16[Customer ID],Table3__3_16[Any Transplants])</f>
        <v>No</v>
      </c>
      <c r="G1389" s="23" t="str">
        <f>_xlfn.XLOOKUP(Table7[[#This Row],[Merged Customer ID]],Table3__3_16[Customer ID],Table3__3_16[Cancer history])</f>
        <v>No</v>
      </c>
      <c r="H1389" s="23">
        <f>_xlfn.XLOOKUP(Table7[[#This Row],[Merged Customer ID]],Table3__3_16[Customer ID],Table3__3_16[NumberOfMajorSurgeries])</f>
        <v>0</v>
      </c>
      <c r="I1389" s="23" t="str">
        <f>_xlfn.XLOOKUP(Table7[[#This Row],[Merged Customer ID]],Table3__3_16[Customer ID],Table3__3_16[smoker])</f>
        <v>No</v>
      </c>
      <c r="J1389" s="23" t="str">
        <f>_xlfn.XLOOKUP(Table7[[#This Row],[Merged Customer ID]],Table3__3_16[Customer ID],Table3__3_16[Weight Status])</f>
        <v>Obesity</v>
      </c>
      <c r="K1389" s="23" t="str">
        <f>_xlfn.XLOOKUP(Table7[[#This Row],[Merged Customer ID]],Table3__3_16[Customer ID],Table3__3_16[Sugar Status])</f>
        <v>Normal</v>
      </c>
      <c r="L1389" s="26">
        <f>_xlfn.XLOOKUP(Table7[[#This Row],[Merged Customer ID]],Table6_20[Merged Customer ID],Table6_20[Date of Birth])</f>
        <v>30303</v>
      </c>
      <c r="M1389" s="30">
        <f>_xlfn.XLOOKUP(Table7[[#This Row],[Merged Customer ID]],Table6_20[Merged Customer ID],Table6_20[charges],"0",0)</f>
        <v>7682.67</v>
      </c>
      <c r="N1389" s="30" t="str">
        <f>_xlfn.XLOOKUP(Table7[[#This Row],[Merged Customer ID]],Table6_20[Merged Customer ID],Table6_20[Hospital tier])</f>
        <v>tier - 2</v>
      </c>
      <c r="O1389" s="30" t="str">
        <f>_xlfn.XLOOKUP(Table7[[#This Row],[Merged Customer ID]],Table6_20[Merged Customer ID],Table6_20[City tier])</f>
        <v>tier - 1</v>
      </c>
      <c r="P1389" s="30" t="str">
        <f>_xlfn.XLOOKUP(Table7[[#This Row],[Merged Customer ID]],Table6_20[Merged Customer ID],Table6_20[State ID])</f>
        <v>R1013</v>
      </c>
      <c r="Q1389" s="36">
        <f>_xlfn.XLOOKUP(Table7[[#This Row],[Merged Customer ID]],Table6_20[Merged Customer ID],Table6_20[Age])</f>
        <v>40.472222222222221</v>
      </c>
    </row>
    <row r="1390" spans="1:17" x14ac:dyDescent="0.35">
      <c r="A1390" s="22" t="s">
        <v>982</v>
      </c>
      <c r="B1390" s="22" t="str">
        <f>_xlfn.XLOOKUP(Table7[[#This Row],[Merged Customer ID]],Table2_1[Merged Customer ID],Table2_1[First Name])</f>
        <v>Ryland</v>
      </c>
      <c r="C1390" s="22">
        <f>_xlfn.XLOOKUP(Table7[[#This Row],[Merged Customer ID]],Table3__3_16[Customer ID],Table3__3_16[BMI])</f>
        <v>25.78</v>
      </c>
      <c r="D1390" s="22">
        <f>_xlfn.XLOOKUP(Table7[[#This Row],[Merged Customer ID]],Table3__3_16[Customer ID],Table3__3_16[HBA1C])</f>
        <v>11.06</v>
      </c>
      <c r="E1390" s="22" t="str">
        <f>_xlfn.XLOOKUP(Table7[[#This Row],[Merged Customer ID]],Table3__3_16[Customer ID],Table3__3_16[Heart Issues])</f>
        <v>Yes</v>
      </c>
      <c r="F1390" s="22" t="str">
        <f>_xlfn.XLOOKUP(Table7[[#This Row],[Merged Customer ID]],Table3__3_16[Customer ID],Table3__3_16[Any Transplants])</f>
        <v>No</v>
      </c>
      <c r="G1390" s="22" t="str">
        <f>_xlfn.XLOOKUP(Table7[[#This Row],[Merged Customer ID]],Table3__3_16[Customer ID],Table3__3_16[Cancer history])</f>
        <v>No</v>
      </c>
      <c r="H1390" s="22">
        <f>_xlfn.XLOOKUP(Table7[[#This Row],[Merged Customer ID]],Table3__3_16[Customer ID],Table3__3_16[NumberOfMajorSurgeries])</f>
        <v>0</v>
      </c>
      <c r="I1390" s="22" t="str">
        <f>_xlfn.XLOOKUP(Table7[[#This Row],[Merged Customer ID]],Table3__3_16[Customer ID],Table3__3_16[smoker])</f>
        <v>No</v>
      </c>
      <c r="J1390" s="22" t="str">
        <f>_xlfn.XLOOKUP(Table7[[#This Row],[Merged Customer ID]],Table3__3_16[Customer ID],Table3__3_16[Weight Status])</f>
        <v>Overweight</v>
      </c>
      <c r="K1390" s="22" t="str">
        <f>_xlfn.XLOOKUP(Table7[[#This Row],[Merged Customer ID]],Table3__3_16[Customer ID],Table3__3_16[Sugar Status])</f>
        <v>Diabetes</v>
      </c>
      <c r="L1390" s="25">
        <f>_xlfn.XLOOKUP(Table7[[#This Row],[Merged Customer ID]],Table6_20[Merged Customer ID],Table6_20[Date of Birth])</f>
        <v>29939</v>
      </c>
      <c r="M1390" s="29">
        <f>_xlfn.XLOOKUP(Table7[[#This Row],[Merged Customer ID]],Table6_20[Merged Customer ID],Table6_20[charges],"0",0)</f>
        <v>7681.17</v>
      </c>
      <c r="N1390" s="29" t="str">
        <f>_xlfn.XLOOKUP(Table7[[#This Row],[Merged Customer ID]],Table6_20[Merged Customer ID],Table6_20[Hospital tier])</f>
        <v>tier - 2</v>
      </c>
      <c r="O1390" s="29" t="str">
        <f>_xlfn.XLOOKUP(Table7[[#This Row],[Merged Customer ID]],Table6_20[Merged Customer ID],Table6_20[City tier])</f>
        <v>tier - 2</v>
      </c>
      <c r="P1390" s="29" t="str">
        <f>_xlfn.XLOOKUP(Table7[[#This Row],[Merged Customer ID]],Table6_20[Merged Customer ID],Table6_20[State ID])</f>
        <v>R1020</v>
      </c>
      <c r="Q1390" s="35">
        <f>_xlfn.XLOOKUP(Table7[[#This Row],[Merged Customer ID]],Table6_20[Merged Customer ID],Table6_20[Age])</f>
        <v>41.469444444444441</v>
      </c>
    </row>
    <row r="1391" spans="1:17" x14ac:dyDescent="0.35">
      <c r="A1391" s="23" t="s">
        <v>981</v>
      </c>
      <c r="B1391" s="23" t="str">
        <f>_xlfn.XLOOKUP(Table7[[#This Row],[Merged Customer ID]],Table2_1[Merged Customer ID],Table2_1[First Name])</f>
        <v>Bethea</v>
      </c>
      <c r="C1391" s="23">
        <f>_xlfn.XLOOKUP(Table7[[#This Row],[Merged Customer ID]],Table3__3_16[Customer ID],Table3__3_16[BMI])</f>
        <v>22.66</v>
      </c>
      <c r="D1391" s="23">
        <f>_xlfn.XLOOKUP(Table7[[#This Row],[Merged Customer ID]],Table3__3_16[Customer ID],Table3__3_16[HBA1C])</f>
        <v>10.68</v>
      </c>
      <c r="E1391" s="22" t="str">
        <f>_xlfn.XLOOKUP(Table7[[#This Row],[Merged Customer ID]],Table3__3_16[Customer ID],Table3__3_16[Heart Issues])</f>
        <v>No</v>
      </c>
      <c r="F1391" s="23" t="str">
        <f>_xlfn.XLOOKUP(Table7[[#This Row],[Merged Customer ID]],Table3__3_16[Customer ID],Table3__3_16[Any Transplants])</f>
        <v>No</v>
      </c>
      <c r="G1391" s="23" t="str">
        <f>_xlfn.XLOOKUP(Table7[[#This Row],[Merged Customer ID]],Table3__3_16[Customer ID],Table3__3_16[Cancer history])</f>
        <v>No</v>
      </c>
      <c r="H1391" s="23">
        <f>_xlfn.XLOOKUP(Table7[[#This Row],[Merged Customer ID]],Table3__3_16[Customer ID],Table3__3_16[NumberOfMajorSurgeries])</f>
        <v>0</v>
      </c>
      <c r="I1391" s="23" t="str">
        <f>_xlfn.XLOOKUP(Table7[[#This Row],[Merged Customer ID]],Table3__3_16[Customer ID],Table3__3_16[smoker])</f>
        <v>No</v>
      </c>
      <c r="J1391" s="23" t="str">
        <f>_xlfn.XLOOKUP(Table7[[#This Row],[Merged Customer ID]],Table3__3_16[Customer ID],Table3__3_16[Weight Status])</f>
        <v>Normal Weight</v>
      </c>
      <c r="K1391" s="23" t="str">
        <f>_xlfn.XLOOKUP(Table7[[#This Row],[Merged Customer ID]],Table3__3_16[Customer ID],Table3__3_16[Sugar Status])</f>
        <v>Diabetes</v>
      </c>
      <c r="L1391" s="26">
        <f>_xlfn.XLOOKUP(Table7[[#This Row],[Merged Customer ID]],Table6_20[Merged Customer ID],Table6_20[Date of Birth])</f>
        <v>26217</v>
      </c>
      <c r="M1391" s="30">
        <f>_xlfn.XLOOKUP(Table7[[#This Row],[Merged Customer ID]],Table6_20[Merged Customer ID],Table6_20[charges],"0",0)</f>
        <v>7680.92</v>
      </c>
      <c r="N1391" s="30" t="str">
        <f>_xlfn.XLOOKUP(Table7[[#This Row],[Merged Customer ID]],Table6_20[Merged Customer ID],Table6_20[Hospital tier])</f>
        <v>tier - 2</v>
      </c>
      <c r="O1391" s="30" t="str">
        <f>_xlfn.XLOOKUP(Table7[[#This Row],[Merged Customer ID]],Table6_20[Merged Customer ID],Table6_20[City tier])</f>
        <v>tier - 1</v>
      </c>
      <c r="P1391" s="30" t="str">
        <f>_xlfn.XLOOKUP(Table7[[#This Row],[Merged Customer ID]],Table6_20[Merged Customer ID],Table6_20[State ID])</f>
        <v>R1013</v>
      </c>
      <c r="Q1391" s="36">
        <f>_xlfn.XLOOKUP(Table7[[#This Row],[Merged Customer ID]],Table6_20[Merged Customer ID],Table6_20[Age])</f>
        <v>51.658333333333331</v>
      </c>
    </row>
    <row r="1392" spans="1:17" x14ac:dyDescent="0.35">
      <c r="A1392" s="22" t="s">
        <v>980</v>
      </c>
      <c r="B1392" s="22" t="str">
        <f>_xlfn.XLOOKUP(Table7[[#This Row],[Merged Customer ID]],Table2_1[Merged Customer ID],Table2_1[First Name])</f>
        <v>Kelly</v>
      </c>
      <c r="C1392" s="22">
        <f>_xlfn.XLOOKUP(Table7[[#This Row],[Merged Customer ID]],Table3__3_16[Customer ID],Table3__3_16[BMI])</f>
        <v>38.81</v>
      </c>
      <c r="D1392" s="22">
        <f>_xlfn.XLOOKUP(Table7[[#This Row],[Merged Customer ID]],Table3__3_16[Customer ID],Table3__3_16[HBA1C])</f>
        <v>6.14</v>
      </c>
      <c r="E1392" s="22" t="str">
        <f>_xlfn.XLOOKUP(Table7[[#This Row],[Merged Customer ID]],Table3__3_16[Customer ID],Table3__3_16[Heart Issues])</f>
        <v>Yes</v>
      </c>
      <c r="F1392" s="22" t="str">
        <f>_xlfn.XLOOKUP(Table7[[#This Row],[Merged Customer ID]],Table3__3_16[Customer ID],Table3__3_16[Any Transplants])</f>
        <v>No</v>
      </c>
      <c r="G1392" s="22" t="str">
        <f>_xlfn.XLOOKUP(Table7[[#This Row],[Merged Customer ID]],Table3__3_16[Customer ID],Table3__3_16[Cancer history])</f>
        <v>No</v>
      </c>
      <c r="H1392" s="22">
        <f>_xlfn.XLOOKUP(Table7[[#This Row],[Merged Customer ID]],Table3__3_16[Customer ID],Table3__3_16[NumberOfMajorSurgeries])</f>
        <v>1</v>
      </c>
      <c r="I1392" s="22" t="str">
        <f>_xlfn.XLOOKUP(Table7[[#This Row],[Merged Customer ID]],Table3__3_16[Customer ID],Table3__3_16[smoker])</f>
        <v>No</v>
      </c>
      <c r="J1392" s="22" t="str">
        <f>_xlfn.XLOOKUP(Table7[[#This Row],[Merged Customer ID]],Table3__3_16[Customer ID],Table3__3_16[Weight Status])</f>
        <v>Obesity</v>
      </c>
      <c r="K1392" s="22" t="str">
        <f>_xlfn.XLOOKUP(Table7[[#This Row],[Merged Customer ID]],Table3__3_16[Customer ID],Table3__3_16[Sugar Status])</f>
        <v>Prediabetes</v>
      </c>
      <c r="L1392" s="25">
        <f>_xlfn.XLOOKUP(Table7[[#This Row],[Merged Customer ID]],Table6_20[Merged Customer ID],Table6_20[Date of Birth])</f>
        <v>34955</v>
      </c>
      <c r="M1392" s="29">
        <f>_xlfn.XLOOKUP(Table7[[#This Row],[Merged Customer ID]],Table6_20[Merged Customer ID],Table6_20[charges],"0",0)</f>
        <v>7676.4</v>
      </c>
      <c r="N1392" s="29" t="str">
        <f>_xlfn.XLOOKUP(Table7[[#This Row],[Merged Customer ID]],Table6_20[Merged Customer ID],Table6_20[Hospital tier])</f>
        <v>tier - 2</v>
      </c>
      <c r="O1392" s="29" t="str">
        <f>_xlfn.XLOOKUP(Table7[[#This Row],[Merged Customer ID]],Table6_20[Merged Customer ID],Table6_20[City tier])</f>
        <v>tier - 1</v>
      </c>
      <c r="P1392" s="29" t="str">
        <f>_xlfn.XLOOKUP(Table7[[#This Row],[Merged Customer ID]],Table6_20[Merged Customer ID],Table6_20[State ID])</f>
        <v>R1012</v>
      </c>
      <c r="Q1392" s="35">
        <f>_xlfn.XLOOKUP(Table7[[#This Row],[Merged Customer ID]],Table6_20[Merged Customer ID],Table6_20[Age])</f>
        <v>27.736111111111111</v>
      </c>
    </row>
    <row r="1393" spans="1:17" x14ac:dyDescent="0.35">
      <c r="A1393" s="23" t="s">
        <v>979</v>
      </c>
      <c r="B1393" s="23" t="str">
        <f>_xlfn.XLOOKUP(Table7[[#This Row],[Merged Customer ID]],Table2_1[Merged Customer ID],Table2_1[First Name])</f>
        <v>Blois</v>
      </c>
      <c r="C1393" s="23">
        <f>_xlfn.XLOOKUP(Table7[[#This Row],[Merged Customer ID]],Table3__3_16[Customer ID],Table3__3_16[BMI])</f>
        <v>38.51</v>
      </c>
      <c r="D1393" s="23">
        <f>_xlfn.XLOOKUP(Table7[[#This Row],[Merged Customer ID]],Table3__3_16[Customer ID],Table3__3_16[HBA1C])</f>
        <v>5.45</v>
      </c>
      <c r="E1393" s="22" t="str">
        <f>_xlfn.XLOOKUP(Table7[[#This Row],[Merged Customer ID]],Table3__3_16[Customer ID],Table3__3_16[Heart Issues])</f>
        <v>Yes</v>
      </c>
      <c r="F1393" s="23" t="str">
        <f>_xlfn.XLOOKUP(Table7[[#This Row],[Merged Customer ID]],Table3__3_16[Customer ID],Table3__3_16[Any Transplants])</f>
        <v>No</v>
      </c>
      <c r="G1393" s="23" t="str">
        <f>_xlfn.XLOOKUP(Table7[[#This Row],[Merged Customer ID]],Table3__3_16[Customer ID],Table3__3_16[Cancer history])</f>
        <v>No</v>
      </c>
      <c r="H1393" s="23">
        <f>_xlfn.XLOOKUP(Table7[[#This Row],[Merged Customer ID]],Table3__3_16[Customer ID],Table3__3_16[NumberOfMajorSurgeries])</f>
        <v>0</v>
      </c>
      <c r="I1393" s="23" t="str">
        <f>_xlfn.XLOOKUP(Table7[[#This Row],[Merged Customer ID]],Table3__3_16[Customer ID],Table3__3_16[smoker])</f>
        <v>No</v>
      </c>
      <c r="J1393" s="23" t="str">
        <f>_xlfn.XLOOKUP(Table7[[#This Row],[Merged Customer ID]],Table3__3_16[Customer ID],Table3__3_16[Weight Status])</f>
        <v>Obesity</v>
      </c>
      <c r="K1393" s="23" t="str">
        <f>_xlfn.XLOOKUP(Table7[[#This Row],[Merged Customer ID]],Table3__3_16[Customer ID],Table3__3_16[Sugar Status])</f>
        <v>Normal</v>
      </c>
      <c r="L1393" s="26">
        <f>_xlfn.XLOOKUP(Table7[[#This Row],[Merged Customer ID]],Table6_20[Merged Customer ID],Table6_20[Date of Birth])</f>
        <v>35393</v>
      </c>
      <c r="M1393" s="30">
        <f>_xlfn.XLOOKUP(Table7[[#This Row],[Merged Customer ID]],Table6_20[Merged Customer ID],Table6_20[charges],"0",0)</f>
        <v>7670.75</v>
      </c>
      <c r="N1393" s="30" t="str">
        <f>_xlfn.XLOOKUP(Table7[[#This Row],[Merged Customer ID]],Table6_20[Merged Customer ID],Table6_20[Hospital tier])</f>
        <v>tier - 2</v>
      </c>
      <c r="O1393" s="30" t="str">
        <f>_xlfn.XLOOKUP(Table7[[#This Row],[Merged Customer ID]],Table6_20[Merged Customer ID],Table6_20[City tier])</f>
        <v>tier - 2</v>
      </c>
      <c r="P1393" s="30" t="str">
        <f>_xlfn.XLOOKUP(Table7[[#This Row],[Merged Customer ID]],Table6_20[Merged Customer ID],Table6_20[State ID])</f>
        <v>R1022</v>
      </c>
      <c r="Q1393" s="36">
        <f>_xlfn.XLOOKUP(Table7[[#This Row],[Merged Customer ID]],Table6_20[Merged Customer ID],Table6_20[Age])</f>
        <v>26.538888888888888</v>
      </c>
    </row>
    <row r="1394" spans="1:17" x14ac:dyDescent="0.35">
      <c r="A1394" s="22" t="s">
        <v>978</v>
      </c>
      <c r="B1394" s="22" t="str">
        <f>_xlfn.XLOOKUP(Table7[[#This Row],[Merged Customer ID]],Table2_1[Merged Customer ID],Table2_1[First Name])</f>
        <v>Dayton</v>
      </c>
      <c r="C1394" s="22">
        <f>_xlfn.XLOOKUP(Table7[[#This Row],[Merged Customer ID]],Table3__3_16[Customer ID],Table3__3_16[BMI])</f>
        <v>22.98</v>
      </c>
      <c r="D1394" s="22">
        <f>_xlfn.XLOOKUP(Table7[[#This Row],[Merged Customer ID]],Table3__3_16[Customer ID],Table3__3_16[HBA1C])</f>
        <v>6.14</v>
      </c>
      <c r="E1394" s="22" t="str">
        <f>_xlfn.XLOOKUP(Table7[[#This Row],[Merged Customer ID]],Table3__3_16[Customer ID],Table3__3_16[Heart Issues])</f>
        <v>Yes</v>
      </c>
      <c r="F1394" s="22" t="str">
        <f>_xlfn.XLOOKUP(Table7[[#This Row],[Merged Customer ID]],Table3__3_16[Customer ID],Table3__3_16[Any Transplants])</f>
        <v>No</v>
      </c>
      <c r="G1394" s="22" t="str">
        <f>_xlfn.XLOOKUP(Table7[[#This Row],[Merged Customer ID]],Table3__3_16[Customer ID],Table3__3_16[Cancer history])</f>
        <v>No</v>
      </c>
      <c r="H1394" s="22">
        <f>_xlfn.XLOOKUP(Table7[[#This Row],[Merged Customer ID]],Table3__3_16[Customer ID],Table3__3_16[NumberOfMajorSurgeries])</f>
        <v>0</v>
      </c>
      <c r="I1394" s="22" t="str">
        <f>_xlfn.XLOOKUP(Table7[[#This Row],[Merged Customer ID]],Table3__3_16[Customer ID],Table3__3_16[smoker])</f>
        <v>No</v>
      </c>
      <c r="J1394" s="22" t="str">
        <f>_xlfn.XLOOKUP(Table7[[#This Row],[Merged Customer ID]],Table3__3_16[Customer ID],Table3__3_16[Weight Status])</f>
        <v>Normal Weight</v>
      </c>
      <c r="K1394" s="22" t="str">
        <f>_xlfn.XLOOKUP(Table7[[#This Row],[Merged Customer ID]],Table3__3_16[Customer ID],Table3__3_16[Sugar Status])</f>
        <v>Prediabetes</v>
      </c>
      <c r="L1394" s="25">
        <f>_xlfn.XLOOKUP(Table7[[#This Row],[Merged Customer ID]],Table6_20[Merged Customer ID],Table6_20[Date of Birth])</f>
        <v>28042</v>
      </c>
      <c r="M1394" s="29">
        <f>_xlfn.XLOOKUP(Table7[[#This Row],[Merged Customer ID]],Table6_20[Merged Customer ID],Table6_20[charges],"0",0)</f>
        <v>7662.47</v>
      </c>
      <c r="N1394" s="29" t="str">
        <f>_xlfn.XLOOKUP(Table7[[#This Row],[Merged Customer ID]],Table6_20[Merged Customer ID],Table6_20[Hospital tier])</f>
        <v>tier - 2</v>
      </c>
      <c r="O1394" s="29" t="str">
        <f>_xlfn.XLOOKUP(Table7[[#This Row],[Merged Customer ID]],Table6_20[Merged Customer ID],Table6_20[City tier])</f>
        <v>tier - 1</v>
      </c>
      <c r="P1394" s="29" t="str">
        <f>_xlfn.XLOOKUP(Table7[[#This Row],[Merged Customer ID]],Table6_20[Merged Customer ID],Table6_20[State ID])</f>
        <v>R1011</v>
      </c>
      <c r="Q1394" s="35">
        <f>_xlfn.XLOOKUP(Table7[[#This Row],[Merged Customer ID]],Table6_20[Merged Customer ID],Table6_20[Age])</f>
        <v>46.663888888888891</v>
      </c>
    </row>
    <row r="1395" spans="1:17" x14ac:dyDescent="0.35">
      <c r="A1395" s="23" t="s">
        <v>977</v>
      </c>
      <c r="B1395" s="23" t="str">
        <f>_xlfn.XLOOKUP(Table7[[#This Row],[Merged Customer ID]],Table2_1[Merged Customer ID],Table2_1[First Name])</f>
        <v>Cloud</v>
      </c>
      <c r="C1395" s="23">
        <f>_xlfn.XLOOKUP(Table7[[#This Row],[Merged Customer ID]],Table3__3_16[Customer ID],Table3__3_16[BMI])</f>
        <v>15.65</v>
      </c>
      <c r="D1395" s="23">
        <f>_xlfn.XLOOKUP(Table7[[#This Row],[Merged Customer ID]],Table3__3_16[Customer ID],Table3__3_16[HBA1C])</f>
        <v>7.85</v>
      </c>
      <c r="E1395" s="22" t="str">
        <f>_xlfn.XLOOKUP(Table7[[#This Row],[Merged Customer ID]],Table3__3_16[Customer ID],Table3__3_16[Heart Issues])</f>
        <v>No</v>
      </c>
      <c r="F1395" s="23" t="str">
        <f>_xlfn.XLOOKUP(Table7[[#This Row],[Merged Customer ID]],Table3__3_16[Customer ID],Table3__3_16[Any Transplants])</f>
        <v>No</v>
      </c>
      <c r="G1395" s="23" t="str">
        <f>_xlfn.XLOOKUP(Table7[[#This Row],[Merged Customer ID]],Table3__3_16[Customer ID],Table3__3_16[Cancer history])</f>
        <v>No</v>
      </c>
      <c r="H1395" s="23">
        <f>_xlfn.XLOOKUP(Table7[[#This Row],[Merged Customer ID]],Table3__3_16[Customer ID],Table3__3_16[NumberOfMajorSurgeries])</f>
        <v>0</v>
      </c>
      <c r="I1395" s="23" t="str">
        <f>_xlfn.XLOOKUP(Table7[[#This Row],[Merged Customer ID]],Table3__3_16[Customer ID],Table3__3_16[smoker])</f>
        <v>No</v>
      </c>
      <c r="J1395" s="23" t="str">
        <f>_xlfn.XLOOKUP(Table7[[#This Row],[Merged Customer ID]],Table3__3_16[Customer ID],Table3__3_16[Weight Status])</f>
        <v>Underweight</v>
      </c>
      <c r="K1395" s="23" t="str">
        <f>_xlfn.XLOOKUP(Table7[[#This Row],[Merged Customer ID]],Table3__3_16[Customer ID],Table3__3_16[Sugar Status])</f>
        <v>Diabetes</v>
      </c>
      <c r="L1395" s="26">
        <f>_xlfn.XLOOKUP(Table7[[#This Row],[Merged Customer ID]],Table6_20[Merged Customer ID],Table6_20[Date of Birth])</f>
        <v>24103</v>
      </c>
      <c r="M1395" s="30">
        <f>_xlfn.XLOOKUP(Table7[[#This Row],[Merged Customer ID]],Table6_20[Merged Customer ID],Table6_20[charges],"0",0)</f>
        <v>7657.69</v>
      </c>
      <c r="N1395" s="30" t="str">
        <f>_xlfn.XLOOKUP(Table7[[#This Row],[Merged Customer ID]],Table6_20[Merged Customer ID],Table6_20[Hospital tier])</f>
        <v>tier - 3</v>
      </c>
      <c r="O1395" s="30" t="str">
        <f>_xlfn.XLOOKUP(Table7[[#This Row],[Merged Customer ID]],Table6_20[Merged Customer ID],Table6_20[City tier])</f>
        <v>tier - 3</v>
      </c>
      <c r="P1395" s="30" t="str">
        <f>_xlfn.XLOOKUP(Table7[[#This Row],[Merged Customer ID]],Table6_20[Merged Customer ID],Table6_20[State ID])</f>
        <v>R1012</v>
      </c>
      <c r="Q1395" s="36">
        <f>_xlfn.XLOOKUP(Table7[[#This Row],[Merged Customer ID]],Table6_20[Merged Customer ID],Table6_20[Age])</f>
        <v>57.447222222222223</v>
      </c>
    </row>
    <row r="1396" spans="1:17" x14ac:dyDescent="0.35">
      <c r="A1396" s="22" t="s">
        <v>976</v>
      </c>
      <c r="B1396" s="22" t="str">
        <f>_xlfn.XLOOKUP(Table7[[#This Row],[Merged Customer ID]],Table2_1[Merged Customer ID],Table2_1[First Name])</f>
        <v>Betournay</v>
      </c>
      <c r="C1396" s="22">
        <f>_xlfn.XLOOKUP(Table7[[#This Row],[Merged Customer ID]],Table3__3_16[Customer ID],Table3__3_16[BMI])</f>
        <v>39.97</v>
      </c>
      <c r="D1396" s="22">
        <f>_xlfn.XLOOKUP(Table7[[#This Row],[Merged Customer ID]],Table3__3_16[Customer ID],Table3__3_16[HBA1C])</f>
        <v>4.09</v>
      </c>
      <c r="E1396" s="22" t="str">
        <f>_xlfn.XLOOKUP(Table7[[#This Row],[Merged Customer ID]],Table3__3_16[Customer ID],Table3__3_16[Heart Issues])</f>
        <v>No</v>
      </c>
      <c r="F1396" s="22" t="str">
        <f>_xlfn.XLOOKUP(Table7[[#This Row],[Merged Customer ID]],Table3__3_16[Customer ID],Table3__3_16[Any Transplants])</f>
        <v>No</v>
      </c>
      <c r="G1396" s="22" t="str">
        <f>_xlfn.XLOOKUP(Table7[[#This Row],[Merged Customer ID]],Table3__3_16[Customer ID],Table3__3_16[Cancer history])</f>
        <v>No</v>
      </c>
      <c r="H1396" s="22">
        <f>_xlfn.XLOOKUP(Table7[[#This Row],[Merged Customer ID]],Table3__3_16[Customer ID],Table3__3_16[NumberOfMajorSurgeries])</f>
        <v>1</v>
      </c>
      <c r="I1396" s="22" t="str">
        <f>_xlfn.XLOOKUP(Table7[[#This Row],[Merged Customer ID]],Table3__3_16[Customer ID],Table3__3_16[smoker])</f>
        <v>No</v>
      </c>
      <c r="J1396" s="22" t="str">
        <f>_xlfn.XLOOKUP(Table7[[#This Row],[Merged Customer ID]],Table3__3_16[Customer ID],Table3__3_16[Weight Status])</f>
        <v>Obesity</v>
      </c>
      <c r="K1396" s="22" t="str">
        <f>_xlfn.XLOOKUP(Table7[[#This Row],[Merged Customer ID]],Table3__3_16[Customer ID],Table3__3_16[Sugar Status])</f>
        <v>Normal</v>
      </c>
      <c r="L1396" s="25">
        <f>_xlfn.XLOOKUP(Table7[[#This Row],[Merged Customer ID]],Table6_20[Merged Customer ID],Table6_20[Date of Birth])</f>
        <v>36068</v>
      </c>
      <c r="M1396" s="29">
        <f>_xlfn.XLOOKUP(Table7[[#This Row],[Merged Customer ID]],Table6_20[Merged Customer ID],Table6_20[charges],"0",0)</f>
        <v>7652.26</v>
      </c>
      <c r="N1396" s="29" t="str">
        <f>_xlfn.XLOOKUP(Table7[[#This Row],[Merged Customer ID]],Table6_20[Merged Customer ID],Table6_20[Hospital tier])</f>
        <v>tier - 2</v>
      </c>
      <c r="O1396" s="29" t="str">
        <f>_xlfn.XLOOKUP(Table7[[#This Row],[Merged Customer ID]],Table6_20[Merged Customer ID],Table6_20[City tier])</f>
        <v>tier - 3</v>
      </c>
      <c r="P1396" s="29" t="str">
        <f>_xlfn.XLOOKUP(Table7[[#This Row],[Merged Customer ID]],Table6_20[Merged Customer ID],Table6_20[State ID])</f>
        <v>R1023</v>
      </c>
      <c r="Q1396" s="35">
        <f>_xlfn.XLOOKUP(Table7[[#This Row],[Merged Customer ID]],Table6_20[Merged Customer ID],Table6_20[Age])</f>
        <v>24.68888888888889</v>
      </c>
    </row>
    <row r="1397" spans="1:17" x14ac:dyDescent="0.35">
      <c r="A1397" s="23" t="s">
        <v>975</v>
      </c>
      <c r="B1397" s="23" t="str">
        <f>_xlfn.XLOOKUP(Table7[[#This Row],[Merged Customer ID]],Table2_1[Merged Customer ID],Table2_1[First Name])</f>
        <v>Temple</v>
      </c>
      <c r="C1397" s="23">
        <f>_xlfn.XLOOKUP(Table7[[#This Row],[Merged Customer ID]],Table3__3_16[Customer ID],Table3__3_16[BMI])</f>
        <v>37.22</v>
      </c>
      <c r="D1397" s="23">
        <f>_xlfn.XLOOKUP(Table7[[#This Row],[Merged Customer ID]],Table3__3_16[Customer ID],Table3__3_16[HBA1C])</f>
        <v>4.62</v>
      </c>
      <c r="E1397" s="22" t="str">
        <f>_xlfn.XLOOKUP(Table7[[#This Row],[Merged Customer ID]],Table3__3_16[Customer ID],Table3__3_16[Heart Issues])</f>
        <v>No</v>
      </c>
      <c r="F1397" s="23" t="str">
        <f>_xlfn.XLOOKUP(Table7[[#This Row],[Merged Customer ID]],Table3__3_16[Customer ID],Table3__3_16[Any Transplants])</f>
        <v>No</v>
      </c>
      <c r="G1397" s="23" t="str">
        <f>_xlfn.XLOOKUP(Table7[[#This Row],[Merged Customer ID]],Table3__3_16[Customer ID],Table3__3_16[Cancer history])</f>
        <v>Yes</v>
      </c>
      <c r="H1397" s="23">
        <f>_xlfn.XLOOKUP(Table7[[#This Row],[Merged Customer ID]],Table3__3_16[Customer ID],Table3__3_16[NumberOfMajorSurgeries])</f>
        <v>1</v>
      </c>
      <c r="I1397" s="23" t="str">
        <f>_xlfn.XLOOKUP(Table7[[#This Row],[Merged Customer ID]],Table3__3_16[Customer ID],Table3__3_16[smoker])</f>
        <v>No</v>
      </c>
      <c r="J1397" s="23" t="str">
        <f>_xlfn.XLOOKUP(Table7[[#This Row],[Merged Customer ID]],Table3__3_16[Customer ID],Table3__3_16[Weight Status])</f>
        <v>Obesity</v>
      </c>
      <c r="K1397" s="23" t="str">
        <f>_xlfn.XLOOKUP(Table7[[#This Row],[Merged Customer ID]],Table3__3_16[Customer ID],Table3__3_16[Sugar Status])</f>
        <v>Normal</v>
      </c>
      <c r="L1397" s="26">
        <f>_xlfn.XLOOKUP(Table7[[#This Row],[Merged Customer ID]],Table6_20[Merged Customer ID],Table6_20[Date of Birth])</f>
        <v>34191</v>
      </c>
      <c r="M1397" s="30">
        <f>_xlfn.XLOOKUP(Table7[[#This Row],[Merged Customer ID]],Table6_20[Merged Customer ID],Table6_20[charges],"0",0)</f>
        <v>7650.8</v>
      </c>
      <c r="N1397" s="30" t="str">
        <f>_xlfn.XLOOKUP(Table7[[#This Row],[Merged Customer ID]],Table6_20[Merged Customer ID],Table6_20[Hospital tier])</f>
        <v>tier - 2</v>
      </c>
      <c r="O1397" s="30" t="str">
        <f>_xlfn.XLOOKUP(Table7[[#This Row],[Merged Customer ID]],Table6_20[Merged Customer ID],Table6_20[City tier])</f>
        <v>tier - 2</v>
      </c>
      <c r="P1397" s="30" t="str">
        <f>_xlfn.XLOOKUP(Table7[[#This Row],[Merged Customer ID]],Table6_20[Merged Customer ID],Table6_20[State ID])</f>
        <v>R1012</v>
      </c>
      <c r="Q1397" s="36">
        <f>_xlfn.XLOOKUP(Table7[[#This Row],[Merged Customer ID]],Table6_20[Merged Customer ID],Table6_20[Age])</f>
        <v>29.827777777777779</v>
      </c>
    </row>
    <row r="1398" spans="1:17" x14ac:dyDescent="0.35">
      <c r="A1398" s="22" t="s">
        <v>974</v>
      </c>
      <c r="B1398" s="22" t="str">
        <f>_xlfn.XLOOKUP(Table7[[#This Row],[Merged Customer ID]],Table2_1[Merged Customer ID],Table2_1[First Name])</f>
        <v>Rollie</v>
      </c>
      <c r="C1398" s="22">
        <f>_xlfn.XLOOKUP(Table7[[#This Row],[Merged Customer ID]],Table3__3_16[Customer ID],Table3__3_16[BMI])</f>
        <v>41.325000000000003</v>
      </c>
      <c r="D1398" s="22">
        <f>_xlfn.XLOOKUP(Table7[[#This Row],[Merged Customer ID]],Table3__3_16[Customer ID],Table3__3_16[HBA1C])</f>
        <v>5.77</v>
      </c>
      <c r="E1398" s="22" t="str">
        <f>_xlfn.XLOOKUP(Table7[[#This Row],[Merged Customer ID]],Table3__3_16[Customer ID],Table3__3_16[Heart Issues])</f>
        <v>No</v>
      </c>
      <c r="F1398" s="22" t="str">
        <f>_xlfn.XLOOKUP(Table7[[#This Row],[Merged Customer ID]],Table3__3_16[Customer ID],Table3__3_16[Any Transplants])</f>
        <v>No</v>
      </c>
      <c r="G1398" s="22" t="str">
        <f>_xlfn.XLOOKUP(Table7[[#This Row],[Merged Customer ID]],Table3__3_16[Customer ID],Table3__3_16[Cancer history])</f>
        <v>No</v>
      </c>
      <c r="H1398" s="22">
        <f>_xlfn.XLOOKUP(Table7[[#This Row],[Merged Customer ID]],Table3__3_16[Customer ID],Table3__3_16[NumberOfMajorSurgeries])</f>
        <v>0</v>
      </c>
      <c r="I1398" s="22" t="str">
        <f>_xlfn.XLOOKUP(Table7[[#This Row],[Merged Customer ID]],Table3__3_16[Customer ID],Table3__3_16[smoker])</f>
        <v>No</v>
      </c>
      <c r="J1398" s="22" t="str">
        <f>_xlfn.XLOOKUP(Table7[[#This Row],[Merged Customer ID]],Table3__3_16[Customer ID],Table3__3_16[Weight Status])</f>
        <v>Obesity</v>
      </c>
      <c r="K1398" s="22" t="str">
        <f>_xlfn.XLOOKUP(Table7[[#This Row],[Merged Customer ID]],Table3__3_16[Customer ID],Table3__3_16[Sugar Status])</f>
        <v>Prediabetes</v>
      </c>
      <c r="L1398" s="25">
        <f>_xlfn.XLOOKUP(Table7[[#This Row],[Merged Customer ID]],Table6_20[Merged Customer ID],Table6_20[Date of Birth])</f>
        <v>29510</v>
      </c>
      <c r="M1398" s="29">
        <f>_xlfn.XLOOKUP(Table7[[#This Row],[Merged Customer ID]],Table6_20[Merged Customer ID],Table6_20[charges],"0",0)</f>
        <v>7650.77</v>
      </c>
      <c r="N1398" s="29" t="str">
        <f>_xlfn.XLOOKUP(Table7[[#This Row],[Merged Customer ID]],Table6_20[Merged Customer ID],Table6_20[Hospital tier])</f>
        <v>tier - 2</v>
      </c>
      <c r="O1398" s="29" t="str">
        <f>_xlfn.XLOOKUP(Table7[[#This Row],[Merged Customer ID]],Table6_20[Merged Customer ID],Table6_20[City tier])</f>
        <v>tier - 2</v>
      </c>
      <c r="P1398" s="29" t="str">
        <f>_xlfn.XLOOKUP(Table7[[#This Row],[Merged Customer ID]],Table6_20[Merged Customer ID],Table6_20[State ID])</f>
        <v>R1024</v>
      </c>
      <c r="Q1398" s="35">
        <f>_xlfn.XLOOKUP(Table7[[#This Row],[Merged Customer ID]],Table6_20[Merged Customer ID],Table6_20[Age])</f>
        <v>42.644444444444446</v>
      </c>
    </row>
    <row r="1399" spans="1:17" x14ac:dyDescent="0.35">
      <c r="A1399" s="23" t="s">
        <v>973</v>
      </c>
      <c r="B1399" s="23" t="str">
        <f>_xlfn.XLOOKUP(Table7[[#This Row],[Merged Customer ID]],Table2_1[Merged Customer ID],Table2_1[First Name])</f>
        <v>Roybal</v>
      </c>
      <c r="C1399" s="23">
        <f>_xlfn.XLOOKUP(Table7[[#This Row],[Merged Customer ID]],Table3__3_16[Customer ID],Table3__3_16[BMI])</f>
        <v>40.31</v>
      </c>
      <c r="D1399" s="23">
        <f>_xlfn.XLOOKUP(Table7[[#This Row],[Merged Customer ID]],Table3__3_16[Customer ID],Table3__3_16[HBA1C])</f>
        <v>5.84</v>
      </c>
      <c r="E1399" s="22" t="str">
        <f>_xlfn.XLOOKUP(Table7[[#This Row],[Merged Customer ID]],Table3__3_16[Customer ID],Table3__3_16[Heart Issues])</f>
        <v>No</v>
      </c>
      <c r="F1399" s="23" t="str">
        <f>_xlfn.XLOOKUP(Table7[[#This Row],[Merged Customer ID]],Table3__3_16[Customer ID],Table3__3_16[Any Transplants])</f>
        <v>No</v>
      </c>
      <c r="G1399" s="23" t="str">
        <f>_xlfn.XLOOKUP(Table7[[#This Row],[Merged Customer ID]],Table3__3_16[Customer ID],Table3__3_16[Cancer history])</f>
        <v>No</v>
      </c>
      <c r="H1399" s="23">
        <f>_xlfn.XLOOKUP(Table7[[#This Row],[Merged Customer ID]],Table3__3_16[Customer ID],Table3__3_16[NumberOfMajorSurgeries])</f>
        <v>0</v>
      </c>
      <c r="I1399" s="23" t="str">
        <f>_xlfn.XLOOKUP(Table7[[#This Row],[Merged Customer ID]],Table3__3_16[Customer ID],Table3__3_16[smoker])</f>
        <v>No</v>
      </c>
      <c r="J1399" s="23" t="str">
        <f>_xlfn.XLOOKUP(Table7[[#This Row],[Merged Customer ID]],Table3__3_16[Customer ID],Table3__3_16[Weight Status])</f>
        <v>Obesity</v>
      </c>
      <c r="K1399" s="23" t="str">
        <f>_xlfn.XLOOKUP(Table7[[#This Row],[Merged Customer ID]],Table3__3_16[Customer ID],Table3__3_16[Sugar Status])</f>
        <v>Prediabetes</v>
      </c>
      <c r="L1399" s="26">
        <f>_xlfn.XLOOKUP(Table7[[#This Row],[Merged Customer ID]],Table6_20[Merged Customer ID],Table6_20[Date of Birth])</f>
        <v>36326</v>
      </c>
      <c r="M1399" s="30">
        <f>_xlfn.XLOOKUP(Table7[[#This Row],[Merged Customer ID]],Table6_20[Merged Customer ID],Table6_20[charges],"0",0)</f>
        <v>7642.05</v>
      </c>
      <c r="N1399" s="30" t="str">
        <f>_xlfn.XLOOKUP(Table7[[#This Row],[Merged Customer ID]],Table6_20[Merged Customer ID],Table6_20[Hospital tier])</f>
        <v>tier - 2</v>
      </c>
      <c r="O1399" s="30" t="str">
        <f>_xlfn.XLOOKUP(Table7[[#This Row],[Merged Customer ID]],Table6_20[Merged Customer ID],Table6_20[City tier])</f>
        <v>tier - 2</v>
      </c>
      <c r="P1399" s="30" t="str">
        <f>_xlfn.XLOOKUP(Table7[[#This Row],[Merged Customer ID]],Table6_20[Merged Customer ID],Table6_20[State ID])</f>
        <v>R1026</v>
      </c>
      <c r="Q1399" s="36">
        <f>_xlfn.XLOOKUP(Table7[[#This Row],[Merged Customer ID]],Table6_20[Merged Customer ID],Table6_20[Age])</f>
        <v>23.980555555555554</v>
      </c>
    </row>
    <row r="1400" spans="1:17" x14ac:dyDescent="0.35">
      <c r="A1400" s="22" t="s">
        <v>972</v>
      </c>
      <c r="B1400" s="22" t="str">
        <f>_xlfn.XLOOKUP(Table7[[#This Row],[Merged Customer ID]],Table2_1[Merged Customer ID],Table2_1[First Name])</f>
        <v>Turgeon</v>
      </c>
      <c r="C1400" s="22">
        <f>_xlfn.XLOOKUP(Table7[[#This Row],[Merged Customer ID]],Table3__3_16[Customer ID],Table3__3_16[BMI])</f>
        <v>29.48</v>
      </c>
      <c r="D1400" s="22">
        <f>_xlfn.XLOOKUP(Table7[[#This Row],[Merged Customer ID]],Table3__3_16[Customer ID],Table3__3_16[HBA1C])</f>
        <v>4.91</v>
      </c>
      <c r="E1400" s="22" t="str">
        <f>_xlfn.XLOOKUP(Table7[[#This Row],[Merged Customer ID]],Table3__3_16[Customer ID],Table3__3_16[Heart Issues])</f>
        <v>No</v>
      </c>
      <c r="F1400" s="22" t="str">
        <f>_xlfn.XLOOKUP(Table7[[#This Row],[Merged Customer ID]],Table3__3_16[Customer ID],Table3__3_16[Any Transplants])</f>
        <v>No</v>
      </c>
      <c r="G1400" s="22" t="str">
        <f>_xlfn.XLOOKUP(Table7[[#This Row],[Merged Customer ID]],Table3__3_16[Customer ID],Table3__3_16[Cancer history])</f>
        <v>No</v>
      </c>
      <c r="H1400" s="22">
        <f>_xlfn.XLOOKUP(Table7[[#This Row],[Merged Customer ID]],Table3__3_16[Customer ID],Table3__3_16[NumberOfMajorSurgeries])</f>
        <v>0</v>
      </c>
      <c r="I1400" s="22" t="str">
        <f>_xlfn.XLOOKUP(Table7[[#This Row],[Merged Customer ID]],Table3__3_16[Customer ID],Table3__3_16[smoker])</f>
        <v>No</v>
      </c>
      <c r="J1400" s="22" t="str">
        <f>_xlfn.XLOOKUP(Table7[[#This Row],[Merged Customer ID]],Table3__3_16[Customer ID],Table3__3_16[Weight Status])</f>
        <v>Overweight</v>
      </c>
      <c r="K1400" s="22" t="str">
        <f>_xlfn.XLOOKUP(Table7[[#This Row],[Merged Customer ID]],Table3__3_16[Customer ID],Table3__3_16[Sugar Status])</f>
        <v>Normal</v>
      </c>
      <c r="L1400" s="25">
        <f>_xlfn.XLOOKUP(Table7[[#This Row],[Merged Customer ID]],Table6_20[Merged Customer ID],Table6_20[Date of Birth])</f>
        <v>29426</v>
      </c>
      <c r="M1400" s="29">
        <f>_xlfn.XLOOKUP(Table7[[#This Row],[Merged Customer ID]],Table6_20[Merged Customer ID],Table6_20[charges],"0",0)</f>
        <v>7640.31</v>
      </c>
      <c r="N1400" s="29" t="str">
        <f>_xlfn.XLOOKUP(Table7[[#This Row],[Merged Customer ID]],Table6_20[Merged Customer ID],Table6_20[Hospital tier])</f>
        <v>tier - 2</v>
      </c>
      <c r="O1400" s="29" t="str">
        <f>_xlfn.XLOOKUP(Table7[[#This Row],[Merged Customer ID]],Table6_20[Merged Customer ID],Table6_20[City tier])</f>
        <v>tier - 1</v>
      </c>
      <c r="P1400" s="29" t="str">
        <f>_xlfn.XLOOKUP(Table7[[#This Row],[Merged Customer ID]],Table6_20[Merged Customer ID],Table6_20[State ID])</f>
        <v>R1013</v>
      </c>
      <c r="Q1400" s="35">
        <f>_xlfn.XLOOKUP(Table7[[#This Row],[Merged Customer ID]],Table6_20[Merged Customer ID],Table6_20[Age])</f>
        <v>42.87222222222222</v>
      </c>
    </row>
    <row r="1401" spans="1:17" x14ac:dyDescent="0.35">
      <c r="A1401" s="23" t="s">
        <v>971</v>
      </c>
      <c r="B1401" s="23" t="str">
        <f>_xlfn.XLOOKUP(Table7[[#This Row],[Merged Customer ID]],Table2_1[Merged Customer ID],Table2_1[First Name])</f>
        <v>Deingenis</v>
      </c>
      <c r="C1401" s="23">
        <f>_xlfn.XLOOKUP(Table7[[#This Row],[Merged Customer ID]],Table3__3_16[Customer ID],Table3__3_16[BMI])</f>
        <v>33.155000000000001</v>
      </c>
      <c r="D1401" s="23">
        <f>_xlfn.XLOOKUP(Table7[[#This Row],[Merged Customer ID]],Table3__3_16[Customer ID],Table3__3_16[HBA1C])</f>
        <v>5.07</v>
      </c>
      <c r="E1401" s="22" t="str">
        <f>_xlfn.XLOOKUP(Table7[[#This Row],[Merged Customer ID]],Table3__3_16[Customer ID],Table3__3_16[Heart Issues])</f>
        <v>No</v>
      </c>
      <c r="F1401" s="23" t="str">
        <f>_xlfn.XLOOKUP(Table7[[#This Row],[Merged Customer ID]],Table3__3_16[Customer ID],Table3__3_16[Any Transplants])</f>
        <v>No</v>
      </c>
      <c r="G1401" s="23" t="str">
        <f>_xlfn.XLOOKUP(Table7[[#This Row],[Merged Customer ID]],Table3__3_16[Customer ID],Table3__3_16[Cancer history])</f>
        <v>No</v>
      </c>
      <c r="H1401" s="23">
        <f>_xlfn.XLOOKUP(Table7[[#This Row],[Merged Customer ID]],Table3__3_16[Customer ID],Table3__3_16[NumberOfMajorSurgeries])</f>
        <v>0</v>
      </c>
      <c r="I1401" s="23" t="str">
        <f>_xlfn.XLOOKUP(Table7[[#This Row],[Merged Customer ID]],Table3__3_16[Customer ID],Table3__3_16[smoker])</f>
        <v>No</v>
      </c>
      <c r="J1401" s="23" t="str">
        <f>_xlfn.XLOOKUP(Table7[[#This Row],[Merged Customer ID]],Table3__3_16[Customer ID],Table3__3_16[Weight Status])</f>
        <v>Obesity</v>
      </c>
      <c r="K1401" s="23" t="str">
        <f>_xlfn.XLOOKUP(Table7[[#This Row],[Merged Customer ID]],Table3__3_16[Customer ID],Table3__3_16[Sugar Status])</f>
        <v>Normal</v>
      </c>
      <c r="L1401" s="26">
        <f>_xlfn.XLOOKUP(Table7[[#This Row],[Merged Customer ID]],Table6_20[Merged Customer ID],Table6_20[Date of Birth])</f>
        <v>29392</v>
      </c>
      <c r="M1401" s="30">
        <f>_xlfn.XLOOKUP(Table7[[#This Row],[Merged Customer ID]],Table6_20[Merged Customer ID],Table6_20[charges],"0",0)</f>
        <v>7639.42</v>
      </c>
      <c r="N1401" s="30" t="str">
        <f>_xlfn.XLOOKUP(Table7[[#This Row],[Merged Customer ID]],Table6_20[Merged Customer ID],Table6_20[Hospital tier])</f>
        <v>tier - 2</v>
      </c>
      <c r="O1401" s="30" t="str">
        <f>_xlfn.XLOOKUP(Table7[[#This Row],[Merged Customer ID]],Table6_20[Merged Customer ID],Table6_20[City tier])</f>
        <v>tier - 2</v>
      </c>
      <c r="P1401" s="30" t="str">
        <f>_xlfn.XLOOKUP(Table7[[#This Row],[Merged Customer ID]],Table6_20[Merged Customer ID],Table6_20[State ID])</f>
        <v>R1024</v>
      </c>
      <c r="Q1401" s="36">
        <f>_xlfn.XLOOKUP(Table7[[#This Row],[Merged Customer ID]],Table6_20[Merged Customer ID],Table6_20[Age])</f>
        <v>42.966666666666669</v>
      </c>
    </row>
    <row r="1402" spans="1:17" x14ac:dyDescent="0.35">
      <c r="A1402" s="22" t="s">
        <v>970</v>
      </c>
      <c r="B1402" s="22" t="str">
        <f>_xlfn.XLOOKUP(Table7[[#This Row],[Merged Customer ID]],Table2_1[Merged Customer ID],Table2_1[First Name])</f>
        <v>Hodge</v>
      </c>
      <c r="C1402" s="22">
        <f>_xlfn.XLOOKUP(Table7[[#This Row],[Merged Customer ID]],Table3__3_16[Customer ID],Table3__3_16[BMI])</f>
        <v>42.85</v>
      </c>
      <c r="D1402" s="22">
        <f>_xlfn.XLOOKUP(Table7[[#This Row],[Merged Customer ID]],Table3__3_16[Customer ID],Table3__3_16[HBA1C])</f>
        <v>5.81</v>
      </c>
      <c r="E1402" s="22" t="str">
        <f>_xlfn.XLOOKUP(Table7[[#This Row],[Merged Customer ID]],Table3__3_16[Customer ID],Table3__3_16[Heart Issues])</f>
        <v>Yes</v>
      </c>
      <c r="F1402" s="22" t="str">
        <f>_xlfn.XLOOKUP(Table7[[#This Row],[Merged Customer ID]],Table3__3_16[Customer ID],Table3__3_16[Any Transplants])</f>
        <v>No</v>
      </c>
      <c r="G1402" s="22" t="str">
        <f>_xlfn.XLOOKUP(Table7[[#This Row],[Merged Customer ID]],Table3__3_16[Customer ID],Table3__3_16[Cancer history])</f>
        <v>No</v>
      </c>
      <c r="H1402" s="22">
        <f>_xlfn.XLOOKUP(Table7[[#This Row],[Merged Customer ID]],Table3__3_16[Customer ID],Table3__3_16[NumberOfMajorSurgeries])</f>
        <v>0</v>
      </c>
      <c r="I1402" s="22" t="str">
        <f>_xlfn.XLOOKUP(Table7[[#This Row],[Merged Customer ID]],Table3__3_16[Customer ID],Table3__3_16[smoker])</f>
        <v>No</v>
      </c>
      <c r="J1402" s="22" t="str">
        <f>_xlfn.XLOOKUP(Table7[[#This Row],[Merged Customer ID]],Table3__3_16[Customer ID],Table3__3_16[Weight Status])</f>
        <v>Obesity</v>
      </c>
      <c r="K1402" s="22" t="str">
        <f>_xlfn.XLOOKUP(Table7[[#This Row],[Merged Customer ID]],Table3__3_16[Customer ID],Table3__3_16[Sugar Status])</f>
        <v>Prediabetes</v>
      </c>
      <c r="L1402" s="25">
        <f>_xlfn.XLOOKUP(Table7[[#This Row],[Merged Customer ID]],Table6_20[Merged Customer ID],Table6_20[Date of Birth])</f>
        <v>37238</v>
      </c>
      <c r="M1402" s="29">
        <f>_xlfn.XLOOKUP(Table7[[#This Row],[Merged Customer ID]],Table6_20[Merged Customer ID],Table6_20[charges],"0",0)</f>
        <v>7636.92</v>
      </c>
      <c r="N1402" s="29" t="str">
        <f>_xlfn.XLOOKUP(Table7[[#This Row],[Merged Customer ID]],Table6_20[Merged Customer ID],Table6_20[Hospital tier])</f>
        <v>tier - 2</v>
      </c>
      <c r="O1402" s="29" t="str">
        <f>_xlfn.XLOOKUP(Table7[[#This Row],[Merged Customer ID]],Table6_20[Merged Customer ID],Table6_20[City tier])</f>
        <v>tier - 3</v>
      </c>
      <c r="P1402" s="29" t="str">
        <f>_xlfn.XLOOKUP(Table7[[#This Row],[Merged Customer ID]],Table6_20[Merged Customer ID],Table6_20[State ID])</f>
        <v>R1012</v>
      </c>
      <c r="Q1402" s="35">
        <f>_xlfn.XLOOKUP(Table7[[#This Row],[Merged Customer ID]],Table6_20[Merged Customer ID],Table6_20[Age])</f>
        <v>21.486111111111111</v>
      </c>
    </row>
    <row r="1403" spans="1:17" x14ac:dyDescent="0.35">
      <c r="A1403" s="23" t="s">
        <v>969</v>
      </c>
      <c r="B1403" s="23" t="str">
        <f>_xlfn.XLOOKUP(Table7[[#This Row],[Merged Customer ID]],Table2_1[Merged Customer ID],Table2_1[First Name])</f>
        <v>Gibbs</v>
      </c>
      <c r="C1403" s="23">
        <f>_xlfn.XLOOKUP(Table7[[#This Row],[Merged Customer ID]],Table3__3_16[Customer ID],Table3__3_16[BMI])</f>
        <v>32.340000000000003</v>
      </c>
      <c r="D1403" s="23">
        <f>_xlfn.XLOOKUP(Table7[[#This Row],[Merged Customer ID]],Table3__3_16[Customer ID],Table3__3_16[HBA1C])</f>
        <v>11.2</v>
      </c>
      <c r="E1403" s="22" t="str">
        <f>_xlfn.XLOOKUP(Table7[[#This Row],[Merged Customer ID]],Table3__3_16[Customer ID],Table3__3_16[Heart Issues])</f>
        <v>No</v>
      </c>
      <c r="F1403" s="23" t="str">
        <f>_xlfn.XLOOKUP(Table7[[#This Row],[Merged Customer ID]],Table3__3_16[Customer ID],Table3__3_16[Any Transplants])</f>
        <v>No</v>
      </c>
      <c r="G1403" s="23" t="str">
        <f>_xlfn.XLOOKUP(Table7[[#This Row],[Merged Customer ID]],Table3__3_16[Customer ID],Table3__3_16[Cancer history])</f>
        <v>No</v>
      </c>
      <c r="H1403" s="23">
        <f>_xlfn.XLOOKUP(Table7[[#This Row],[Merged Customer ID]],Table3__3_16[Customer ID],Table3__3_16[NumberOfMajorSurgeries])</f>
        <v>0</v>
      </c>
      <c r="I1403" s="23" t="str">
        <f>_xlfn.XLOOKUP(Table7[[#This Row],[Merged Customer ID]],Table3__3_16[Customer ID],Table3__3_16[smoker])</f>
        <v>No</v>
      </c>
      <c r="J1403" s="23" t="str">
        <f>_xlfn.XLOOKUP(Table7[[#This Row],[Merged Customer ID]],Table3__3_16[Customer ID],Table3__3_16[Weight Status])</f>
        <v>Obesity</v>
      </c>
      <c r="K1403" s="23" t="str">
        <f>_xlfn.XLOOKUP(Table7[[#This Row],[Merged Customer ID]],Table3__3_16[Customer ID],Table3__3_16[Sugar Status])</f>
        <v>Diabetes</v>
      </c>
      <c r="L1403" s="26">
        <f>_xlfn.XLOOKUP(Table7[[#This Row],[Merged Customer ID]],Table6_20[Merged Customer ID],Table6_20[Date of Birth])</f>
        <v>28726</v>
      </c>
      <c r="M1403" s="30">
        <f>_xlfn.XLOOKUP(Table7[[#This Row],[Merged Customer ID]],Table6_20[Merged Customer ID],Table6_20[charges],"0",0)</f>
        <v>7633.72</v>
      </c>
      <c r="N1403" s="30" t="str">
        <f>_xlfn.XLOOKUP(Table7[[#This Row],[Merged Customer ID]],Table6_20[Merged Customer ID],Table6_20[Hospital tier])</f>
        <v>tier - 2</v>
      </c>
      <c r="O1403" s="30" t="str">
        <f>_xlfn.XLOOKUP(Table7[[#This Row],[Merged Customer ID]],Table6_20[Merged Customer ID],Table6_20[City tier])</f>
        <v>tier - 1</v>
      </c>
      <c r="P1403" s="30" t="str">
        <f>_xlfn.XLOOKUP(Table7[[#This Row],[Merged Customer ID]],Table6_20[Merged Customer ID],Table6_20[State ID])</f>
        <v>R1013</v>
      </c>
      <c r="Q1403" s="36">
        <f>_xlfn.XLOOKUP(Table7[[#This Row],[Merged Customer ID]],Table6_20[Merged Customer ID],Table6_20[Age])</f>
        <v>44.788888888888891</v>
      </c>
    </row>
    <row r="1404" spans="1:17" x14ac:dyDescent="0.35">
      <c r="A1404" s="22" t="s">
        <v>968</v>
      </c>
      <c r="B1404" s="22" t="str">
        <f>_xlfn.XLOOKUP(Table7[[#This Row],[Merged Customer ID]],Table2_1[Merged Customer ID],Table2_1[First Name])</f>
        <v>Trom</v>
      </c>
      <c r="C1404" s="22">
        <f>_xlfn.XLOOKUP(Table7[[#This Row],[Merged Customer ID]],Table3__3_16[Customer ID],Table3__3_16[BMI])</f>
        <v>27.5</v>
      </c>
      <c r="D1404" s="22">
        <f>_xlfn.XLOOKUP(Table7[[#This Row],[Merged Customer ID]],Table3__3_16[Customer ID],Table3__3_16[HBA1C])</f>
        <v>10.75</v>
      </c>
      <c r="E1404" s="22" t="str">
        <f>_xlfn.XLOOKUP(Table7[[#This Row],[Merged Customer ID]],Table3__3_16[Customer ID],Table3__3_16[Heart Issues])</f>
        <v>No</v>
      </c>
      <c r="F1404" s="22" t="str">
        <f>_xlfn.XLOOKUP(Table7[[#This Row],[Merged Customer ID]],Table3__3_16[Customer ID],Table3__3_16[Any Transplants])</f>
        <v>No</v>
      </c>
      <c r="G1404" s="22" t="str">
        <f>_xlfn.XLOOKUP(Table7[[#This Row],[Merged Customer ID]],Table3__3_16[Customer ID],Table3__3_16[Cancer history])</f>
        <v>No</v>
      </c>
      <c r="H1404" s="22">
        <f>_xlfn.XLOOKUP(Table7[[#This Row],[Merged Customer ID]],Table3__3_16[Customer ID],Table3__3_16[NumberOfMajorSurgeries])</f>
        <v>0</v>
      </c>
      <c r="I1404" s="22" t="str">
        <f>_xlfn.XLOOKUP(Table7[[#This Row],[Merged Customer ID]],Table3__3_16[Customer ID],Table3__3_16[smoker])</f>
        <v>No</v>
      </c>
      <c r="J1404" s="22" t="str">
        <f>_xlfn.XLOOKUP(Table7[[#This Row],[Merged Customer ID]],Table3__3_16[Customer ID],Table3__3_16[Weight Status])</f>
        <v>Overweight</v>
      </c>
      <c r="K1404" s="22" t="str">
        <f>_xlfn.XLOOKUP(Table7[[#This Row],[Merged Customer ID]],Table3__3_16[Customer ID],Table3__3_16[Sugar Status])</f>
        <v>Diabetes</v>
      </c>
      <c r="L1404" s="25">
        <f>_xlfn.XLOOKUP(Table7[[#This Row],[Merged Customer ID]],Table6_20[Merged Customer ID],Table6_20[Date of Birth])</f>
        <v>28823</v>
      </c>
      <c r="M1404" s="29">
        <f>_xlfn.XLOOKUP(Table7[[#This Row],[Merged Customer ID]],Table6_20[Merged Customer ID],Table6_20[charges],"0",0)</f>
        <v>7626.99</v>
      </c>
      <c r="N1404" s="29" t="str">
        <f>_xlfn.XLOOKUP(Table7[[#This Row],[Merged Customer ID]],Table6_20[Merged Customer ID],Table6_20[Hospital tier])</f>
        <v>tier - 2</v>
      </c>
      <c r="O1404" s="29" t="str">
        <f>_xlfn.XLOOKUP(Table7[[#This Row],[Merged Customer ID]],Table6_20[Merged Customer ID],Table6_20[City tier])</f>
        <v>tier - 2</v>
      </c>
      <c r="P1404" s="29" t="str">
        <f>_xlfn.XLOOKUP(Table7[[#This Row],[Merged Customer ID]],Table6_20[Merged Customer ID],Table6_20[State ID])</f>
        <v>R1011</v>
      </c>
      <c r="Q1404" s="35">
        <f>_xlfn.XLOOKUP(Table7[[#This Row],[Merged Customer ID]],Table6_20[Merged Customer ID],Table6_20[Age])</f>
        <v>44.524999999999999</v>
      </c>
    </row>
    <row r="1405" spans="1:17" x14ac:dyDescent="0.35">
      <c r="A1405" s="23" t="s">
        <v>967</v>
      </c>
      <c r="B1405" s="23" t="str">
        <f>_xlfn.XLOOKUP(Table7[[#This Row],[Merged Customer ID]],Table2_1[Merged Customer ID],Table2_1[First Name])</f>
        <v>Sizer</v>
      </c>
      <c r="C1405" s="23">
        <f>_xlfn.XLOOKUP(Table7[[#This Row],[Merged Customer ID]],Table3__3_16[Customer ID],Table3__3_16[BMI])</f>
        <v>25.8</v>
      </c>
      <c r="D1405" s="23">
        <f>_xlfn.XLOOKUP(Table7[[#This Row],[Merged Customer ID]],Table3__3_16[Customer ID],Table3__3_16[HBA1C])</f>
        <v>7.8</v>
      </c>
      <c r="E1405" s="22" t="str">
        <f>_xlfn.XLOOKUP(Table7[[#This Row],[Merged Customer ID]],Table3__3_16[Customer ID],Table3__3_16[Heart Issues])</f>
        <v>No</v>
      </c>
      <c r="F1405" s="23" t="str">
        <f>_xlfn.XLOOKUP(Table7[[#This Row],[Merged Customer ID]],Table3__3_16[Customer ID],Table3__3_16[Any Transplants])</f>
        <v>No</v>
      </c>
      <c r="G1405" s="23" t="str">
        <f>_xlfn.XLOOKUP(Table7[[#This Row],[Merged Customer ID]],Table3__3_16[Customer ID],Table3__3_16[Cancer history])</f>
        <v>No</v>
      </c>
      <c r="H1405" s="23">
        <f>_xlfn.XLOOKUP(Table7[[#This Row],[Merged Customer ID]],Table3__3_16[Customer ID],Table3__3_16[NumberOfMajorSurgeries])</f>
        <v>0</v>
      </c>
      <c r="I1405" s="23" t="str">
        <f>_xlfn.XLOOKUP(Table7[[#This Row],[Merged Customer ID]],Table3__3_16[Customer ID],Table3__3_16[smoker])</f>
        <v>No</v>
      </c>
      <c r="J1405" s="23" t="str">
        <f>_xlfn.XLOOKUP(Table7[[#This Row],[Merged Customer ID]],Table3__3_16[Customer ID],Table3__3_16[Weight Status])</f>
        <v>Overweight</v>
      </c>
      <c r="K1405" s="23" t="str">
        <f>_xlfn.XLOOKUP(Table7[[#This Row],[Merged Customer ID]],Table3__3_16[Customer ID],Table3__3_16[Sugar Status])</f>
        <v>Diabetes</v>
      </c>
      <c r="L1405" s="26">
        <f>_xlfn.XLOOKUP(Table7[[#This Row],[Merged Customer ID]],Table6_20[Merged Customer ID],Table6_20[Date of Birth])</f>
        <v>28800</v>
      </c>
      <c r="M1405" s="30">
        <f>_xlfn.XLOOKUP(Table7[[#This Row],[Merged Customer ID]],Table6_20[Merged Customer ID],Table6_20[charges],"0",0)</f>
        <v>7624.63</v>
      </c>
      <c r="N1405" s="30" t="str">
        <f>_xlfn.XLOOKUP(Table7[[#This Row],[Merged Customer ID]],Table6_20[Merged Customer ID],Table6_20[Hospital tier])</f>
        <v>tier - 2</v>
      </c>
      <c r="O1405" s="30" t="str">
        <f>_xlfn.XLOOKUP(Table7[[#This Row],[Merged Customer ID]],Table6_20[Merged Customer ID],Table6_20[City tier])</f>
        <v>tier - 1</v>
      </c>
      <c r="P1405" s="30" t="str">
        <f>_xlfn.XLOOKUP(Table7[[#This Row],[Merged Customer ID]],Table6_20[Merged Customer ID],Table6_20[State ID])</f>
        <v>R1011</v>
      </c>
      <c r="Q1405" s="36">
        <f>_xlfn.XLOOKUP(Table7[[#This Row],[Merged Customer ID]],Table6_20[Merged Customer ID],Table6_20[Age])</f>
        <v>44.588888888888889</v>
      </c>
    </row>
    <row r="1406" spans="1:17" x14ac:dyDescent="0.35">
      <c r="A1406" s="22" t="s">
        <v>966</v>
      </c>
      <c r="B1406" s="22" t="str">
        <f>_xlfn.XLOOKUP(Table7[[#This Row],[Merged Customer ID]],Table2_1[Merged Customer ID],Table2_1[First Name])</f>
        <v>Ellison</v>
      </c>
      <c r="C1406" s="22">
        <f>_xlfn.XLOOKUP(Table7[[#This Row],[Merged Customer ID]],Table3__3_16[Customer ID],Table3__3_16[BMI])</f>
        <v>25</v>
      </c>
      <c r="D1406" s="22">
        <f>_xlfn.XLOOKUP(Table7[[#This Row],[Merged Customer ID]],Table3__3_16[Customer ID],Table3__3_16[HBA1C])</f>
        <v>7.04</v>
      </c>
      <c r="E1406" s="22" t="str">
        <f>_xlfn.XLOOKUP(Table7[[#This Row],[Merged Customer ID]],Table3__3_16[Customer ID],Table3__3_16[Heart Issues])</f>
        <v>No</v>
      </c>
      <c r="F1406" s="22" t="str">
        <f>_xlfn.XLOOKUP(Table7[[#This Row],[Merged Customer ID]],Table3__3_16[Customer ID],Table3__3_16[Any Transplants])</f>
        <v>No</v>
      </c>
      <c r="G1406" s="22" t="str">
        <f>_xlfn.XLOOKUP(Table7[[#This Row],[Merged Customer ID]],Table3__3_16[Customer ID],Table3__3_16[Cancer history])</f>
        <v>No</v>
      </c>
      <c r="H1406" s="22">
        <f>_xlfn.XLOOKUP(Table7[[#This Row],[Merged Customer ID]],Table3__3_16[Customer ID],Table3__3_16[NumberOfMajorSurgeries])</f>
        <v>0</v>
      </c>
      <c r="I1406" s="22" t="str">
        <f>_xlfn.XLOOKUP(Table7[[#This Row],[Merged Customer ID]],Table3__3_16[Customer ID],Table3__3_16[smoker])</f>
        <v>No</v>
      </c>
      <c r="J1406" s="22" t="str">
        <f>_xlfn.XLOOKUP(Table7[[#This Row],[Merged Customer ID]],Table3__3_16[Customer ID],Table3__3_16[Weight Status])</f>
        <v>Normal Weight</v>
      </c>
      <c r="K1406" s="22" t="str">
        <f>_xlfn.XLOOKUP(Table7[[#This Row],[Merged Customer ID]],Table3__3_16[Customer ID],Table3__3_16[Sugar Status])</f>
        <v>Diabetes</v>
      </c>
      <c r="L1406" s="25">
        <f>_xlfn.XLOOKUP(Table7[[#This Row],[Merged Customer ID]],Table6_20[Merged Customer ID],Table6_20[Date of Birth])</f>
        <v>28822</v>
      </c>
      <c r="M1406" s="29">
        <f>_xlfn.XLOOKUP(Table7[[#This Row],[Merged Customer ID]],Table6_20[Merged Customer ID],Table6_20[charges],"0",0)</f>
        <v>7623.52</v>
      </c>
      <c r="N1406" s="29" t="str">
        <f>_xlfn.XLOOKUP(Table7[[#This Row],[Merged Customer ID]],Table6_20[Merged Customer ID],Table6_20[Hospital tier])</f>
        <v>tier - 2</v>
      </c>
      <c r="O1406" s="29" t="str">
        <f>_xlfn.XLOOKUP(Table7[[#This Row],[Merged Customer ID]],Table6_20[Merged Customer ID],Table6_20[City tier])</f>
        <v>tier - 1</v>
      </c>
      <c r="P1406" s="29" t="str">
        <f>_xlfn.XLOOKUP(Table7[[#This Row],[Merged Customer ID]],Table6_20[Merged Customer ID],Table6_20[State ID])</f>
        <v>R1011</v>
      </c>
      <c r="Q1406" s="35">
        <f>_xlfn.XLOOKUP(Table7[[#This Row],[Merged Customer ID]],Table6_20[Merged Customer ID],Table6_20[Age])</f>
        <v>44.527777777777779</v>
      </c>
    </row>
    <row r="1407" spans="1:17" x14ac:dyDescent="0.35">
      <c r="A1407" s="23" t="s">
        <v>965</v>
      </c>
      <c r="B1407" s="23" t="str">
        <f>_xlfn.XLOOKUP(Table7[[#This Row],[Merged Customer ID]],Table2_1[Merged Customer ID],Table2_1[First Name])</f>
        <v>Sulkowski</v>
      </c>
      <c r="C1407" s="23">
        <f>_xlfn.XLOOKUP(Table7[[#This Row],[Merged Customer ID]],Table3__3_16[Customer ID],Table3__3_16[BMI])</f>
        <v>41.2</v>
      </c>
      <c r="D1407" s="23">
        <f>_xlfn.XLOOKUP(Table7[[#This Row],[Merged Customer ID]],Table3__3_16[Customer ID],Table3__3_16[HBA1C])</f>
        <v>4.18</v>
      </c>
      <c r="E1407" s="22" t="str">
        <f>_xlfn.XLOOKUP(Table7[[#This Row],[Merged Customer ID]],Table3__3_16[Customer ID],Table3__3_16[Heart Issues])</f>
        <v>Yes</v>
      </c>
      <c r="F1407" s="23" t="str">
        <f>_xlfn.XLOOKUP(Table7[[#This Row],[Merged Customer ID]],Table3__3_16[Customer ID],Table3__3_16[Any Transplants])</f>
        <v>No</v>
      </c>
      <c r="G1407" s="23" t="str">
        <f>_xlfn.XLOOKUP(Table7[[#This Row],[Merged Customer ID]],Table3__3_16[Customer ID],Table3__3_16[Cancer history])</f>
        <v>No</v>
      </c>
      <c r="H1407" s="23">
        <f>_xlfn.XLOOKUP(Table7[[#This Row],[Merged Customer ID]],Table3__3_16[Customer ID],Table3__3_16[NumberOfMajorSurgeries])</f>
        <v>0</v>
      </c>
      <c r="I1407" s="23" t="str">
        <f>_xlfn.XLOOKUP(Table7[[#This Row],[Merged Customer ID]],Table3__3_16[Customer ID],Table3__3_16[smoker])</f>
        <v>No</v>
      </c>
      <c r="J1407" s="23" t="str">
        <f>_xlfn.XLOOKUP(Table7[[#This Row],[Merged Customer ID]],Table3__3_16[Customer ID],Table3__3_16[Weight Status])</f>
        <v>Obesity</v>
      </c>
      <c r="K1407" s="23" t="str">
        <f>_xlfn.XLOOKUP(Table7[[#This Row],[Merged Customer ID]],Table3__3_16[Customer ID],Table3__3_16[Sugar Status])</f>
        <v>Normal</v>
      </c>
      <c r="L1407" s="26">
        <f>_xlfn.XLOOKUP(Table7[[#This Row],[Merged Customer ID]],Table6_20[Merged Customer ID],Table6_20[Date of Birth])</f>
        <v>35325</v>
      </c>
      <c r="M1407" s="30">
        <f>_xlfn.XLOOKUP(Table7[[#This Row],[Merged Customer ID]],Table6_20[Merged Customer ID],Table6_20[charges],"0",0)</f>
        <v>7623.13</v>
      </c>
      <c r="N1407" s="30" t="str">
        <f>_xlfn.XLOOKUP(Table7[[#This Row],[Merged Customer ID]],Table6_20[Merged Customer ID],Table6_20[Hospital tier])</f>
        <v>tier - 2</v>
      </c>
      <c r="O1407" s="30" t="str">
        <f>_xlfn.XLOOKUP(Table7[[#This Row],[Merged Customer ID]],Table6_20[Merged Customer ID],Table6_20[City tier])</f>
        <v>tier - 3</v>
      </c>
      <c r="P1407" s="30" t="str">
        <f>_xlfn.XLOOKUP(Table7[[#This Row],[Merged Customer ID]],Table6_20[Merged Customer ID],Table6_20[State ID])</f>
        <v>R1011</v>
      </c>
      <c r="Q1407" s="36">
        <f>_xlfn.XLOOKUP(Table7[[#This Row],[Merged Customer ID]],Table6_20[Merged Customer ID],Table6_20[Age])</f>
        <v>26.725000000000001</v>
      </c>
    </row>
    <row r="1408" spans="1:17" x14ac:dyDescent="0.35">
      <c r="A1408" s="22" t="s">
        <v>964</v>
      </c>
      <c r="B1408" s="22" t="str">
        <f>_xlfn.XLOOKUP(Table7[[#This Row],[Merged Customer ID]],Table2_1[Merged Customer ID],Table2_1[First Name])</f>
        <v>Maringo</v>
      </c>
      <c r="C1408" s="22">
        <f>_xlfn.XLOOKUP(Table7[[#This Row],[Merged Customer ID]],Table3__3_16[Customer ID],Table3__3_16[BMI])</f>
        <v>17.78</v>
      </c>
      <c r="D1408" s="22">
        <f>_xlfn.XLOOKUP(Table7[[#This Row],[Merged Customer ID]],Table3__3_16[Customer ID],Table3__3_16[HBA1C])</f>
        <v>8.19</v>
      </c>
      <c r="E1408" s="22" t="str">
        <f>_xlfn.XLOOKUP(Table7[[#This Row],[Merged Customer ID]],Table3__3_16[Customer ID],Table3__3_16[Heart Issues])</f>
        <v>No</v>
      </c>
      <c r="F1408" s="22" t="str">
        <f>_xlfn.XLOOKUP(Table7[[#This Row],[Merged Customer ID]],Table3__3_16[Customer ID],Table3__3_16[Any Transplants])</f>
        <v>No</v>
      </c>
      <c r="G1408" s="22" t="str">
        <f>_xlfn.XLOOKUP(Table7[[#This Row],[Merged Customer ID]],Table3__3_16[Customer ID],Table3__3_16[Cancer history])</f>
        <v>No</v>
      </c>
      <c r="H1408" s="22">
        <f>_xlfn.XLOOKUP(Table7[[#This Row],[Merged Customer ID]],Table3__3_16[Customer ID],Table3__3_16[NumberOfMajorSurgeries])</f>
        <v>0</v>
      </c>
      <c r="I1408" s="22" t="str">
        <f>_xlfn.XLOOKUP(Table7[[#This Row],[Merged Customer ID]],Table3__3_16[Customer ID],Table3__3_16[smoker])</f>
        <v>No</v>
      </c>
      <c r="J1408" s="22" t="str">
        <f>_xlfn.XLOOKUP(Table7[[#This Row],[Merged Customer ID]],Table3__3_16[Customer ID],Table3__3_16[Weight Status])</f>
        <v>Underweight</v>
      </c>
      <c r="K1408" s="22" t="str">
        <f>_xlfn.XLOOKUP(Table7[[#This Row],[Merged Customer ID]],Table3__3_16[Customer ID],Table3__3_16[Sugar Status])</f>
        <v>Diabetes</v>
      </c>
      <c r="L1408" s="25">
        <f>_xlfn.XLOOKUP(Table7[[#This Row],[Merged Customer ID]],Table6_20[Merged Customer ID],Table6_20[Date of Birth])</f>
        <v>25022</v>
      </c>
      <c r="M1408" s="29">
        <f>_xlfn.XLOOKUP(Table7[[#This Row],[Merged Customer ID]],Table6_20[Merged Customer ID],Table6_20[charges],"0",0)</f>
        <v>7609.6</v>
      </c>
      <c r="N1408" s="29" t="str">
        <f>_xlfn.XLOOKUP(Table7[[#This Row],[Merged Customer ID]],Table6_20[Merged Customer ID],Table6_20[Hospital tier])</f>
        <v>tier - 3</v>
      </c>
      <c r="O1408" s="29" t="str">
        <f>_xlfn.XLOOKUP(Table7[[#This Row],[Merged Customer ID]],Table6_20[Merged Customer ID],Table6_20[City tier])</f>
        <v>tier - 2</v>
      </c>
      <c r="P1408" s="29" t="str">
        <f>_xlfn.XLOOKUP(Table7[[#This Row],[Merged Customer ID]],Table6_20[Merged Customer ID],Table6_20[State ID])</f>
        <v>R1012</v>
      </c>
      <c r="Q1408" s="35">
        <f>_xlfn.XLOOKUP(Table7[[#This Row],[Merged Customer ID]],Table6_20[Merged Customer ID],Table6_20[Age])</f>
        <v>54.930555555555557</v>
      </c>
    </row>
    <row r="1409" spans="1:17" x14ac:dyDescent="0.35">
      <c r="A1409" s="23" t="s">
        <v>963</v>
      </c>
      <c r="B1409" s="23" t="str">
        <f>_xlfn.XLOOKUP(Table7[[#This Row],[Merged Customer ID]],Table2_1[Merged Customer ID],Table2_1[First Name])</f>
        <v>Lattin</v>
      </c>
      <c r="C1409" s="23">
        <f>_xlfn.XLOOKUP(Table7[[#This Row],[Merged Customer ID]],Table3__3_16[Customer ID],Table3__3_16[BMI])</f>
        <v>40.119999999999997</v>
      </c>
      <c r="D1409" s="23">
        <f>_xlfn.XLOOKUP(Table7[[#This Row],[Merged Customer ID]],Table3__3_16[Customer ID],Table3__3_16[HBA1C])</f>
        <v>6.22</v>
      </c>
      <c r="E1409" s="22" t="str">
        <f>_xlfn.XLOOKUP(Table7[[#This Row],[Merged Customer ID]],Table3__3_16[Customer ID],Table3__3_16[Heart Issues])</f>
        <v>Yes</v>
      </c>
      <c r="F1409" s="23" t="str">
        <f>_xlfn.XLOOKUP(Table7[[#This Row],[Merged Customer ID]],Table3__3_16[Customer ID],Table3__3_16[Any Transplants])</f>
        <v>No</v>
      </c>
      <c r="G1409" s="23" t="str">
        <f>_xlfn.XLOOKUP(Table7[[#This Row],[Merged Customer ID]],Table3__3_16[Customer ID],Table3__3_16[Cancer history])</f>
        <v>Yes</v>
      </c>
      <c r="H1409" s="23">
        <f>_xlfn.XLOOKUP(Table7[[#This Row],[Merged Customer ID]],Table3__3_16[Customer ID],Table3__3_16[NumberOfMajorSurgeries])</f>
        <v>1</v>
      </c>
      <c r="I1409" s="23" t="str">
        <f>_xlfn.XLOOKUP(Table7[[#This Row],[Merged Customer ID]],Table3__3_16[Customer ID],Table3__3_16[smoker])</f>
        <v>No</v>
      </c>
      <c r="J1409" s="23" t="str">
        <f>_xlfn.XLOOKUP(Table7[[#This Row],[Merged Customer ID]],Table3__3_16[Customer ID],Table3__3_16[Weight Status])</f>
        <v>Obesity</v>
      </c>
      <c r="K1409" s="23" t="str">
        <f>_xlfn.XLOOKUP(Table7[[#This Row],[Merged Customer ID]],Table3__3_16[Customer ID],Table3__3_16[Sugar Status])</f>
        <v>Prediabetes</v>
      </c>
      <c r="L1409" s="26">
        <f>_xlfn.XLOOKUP(Table7[[#This Row],[Merged Customer ID]],Table6_20[Merged Customer ID],Table6_20[Date of Birth])</f>
        <v>35703</v>
      </c>
      <c r="M1409" s="30">
        <f>_xlfn.XLOOKUP(Table7[[#This Row],[Merged Customer ID]],Table6_20[Merged Customer ID],Table6_20[charges],"0",0)</f>
        <v>7607.03</v>
      </c>
      <c r="N1409" s="30" t="str">
        <f>_xlfn.XLOOKUP(Table7[[#This Row],[Merged Customer ID]],Table6_20[Merged Customer ID],Table6_20[Hospital tier])</f>
        <v>tier - 2</v>
      </c>
      <c r="O1409" s="30" t="str">
        <f>_xlfn.XLOOKUP(Table7[[#This Row],[Merged Customer ID]],Table6_20[Merged Customer ID],Table6_20[City tier])</f>
        <v>tier - 2</v>
      </c>
      <c r="P1409" s="30" t="str">
        <f>_xlfn.XLOOKUP(Table7[[#This Row],[Merged Customer ID]],Table6_20[Merged Customer ID],Table6_20[State ID])</f>
        <v>R1012</v>
      </c>
      <c r="Q1409" s="36">
        <f>_xlfn.XLOOKUP(Table7[[#This Row],[Merged Customer ID]],Table6_20[Merged Customer ID],Table6_20[Age])</f>
        <v>25.68888888888889</v>
      </c>
    </row>
    <row r="1410" spans="1:17" x14ac:dyDescent="0.35">
      <c r="A1410" s="22" t="s">
        <v>962</v>
      </c>
      <c r="B1410" s="22" t="str">
        <f>_xlfn.XLOOKUP(Table7[[#This Row],[Merged Customer ID]],Table2_1[Merged Customer ID],Table2_1[First Name])</f>
        <v>Deblander</v>
      </c>
      <c r="C1410" s="22">
        <f>_xlfn.XLOOKUP(Table7[[#This Row],[Merged Customer ID]],Table3__3_16[Customer ID],Table3__3_16[BMI])</f>
        <v>19.350000000000001</v>
      </c>
      <c r="D1410" s="22">
        <f>_xlfn.XLOOKUP(Table7[[#This Row],[Merged Customer ID]],Table3__3_16[Customer ID],Table3__3_16[HBA1C])</f>
        <v>8.2200000000000006</v>
      </c>
      <c r="E1410" s="22" t="str">
        <f>_xlfn.XLOOKUP(Table7[[#This Row],[Merged Customer ID]],Table3__3_16[Customer ID],Table3__3_16[Heart Issues])</f>
        <v>Yes</v>
      </c>
      <c r="F1410" s="22" t="str">
        <f>_xlfn.XLOOKUP(Table7[[#This Row],[Merged Customer ID]],Table3__3_16[Customer ID],Table3__3_16[Any Transplants])</f>
        <v>No</v>
      </c>
      <c r="G1410" s="22" t="str">
        <f>_xlfn.XLOOKUP(Table7[[#This Row],[Merged Customer ID]],Table3__3_16[Customer ID],Table3__3_16[Cancer history])</f>
        <v>No</v>
      </c>
      <c r="H1410" s="22">
        <f>_xlfn.XLOOKUP(Table7[[#This Row],[Merged Customer ID]],Table3__3_16[Customer ID],Table3__3_16[NumberOfMajorSurgeries])</f>
        <v>0</v>
      </c>
      <c r="I1410" s="22" t="str">
        <f>_xlfn.XLOOKUP(Table7[[#This Row],[Merged Customer ID]],Table3__3_16[Customer ID],Table3__3_16[smoker])</f>
        <v>No</v>
      </c>
      <c r="J1410" s="22" t="str">
        <f>_xlfn.XLOOKUP(Table7[[#This Row],[Merged Customer ID]],Table3__3_16[Customer ID],Table3__3_16[Weight Status])</f>
        <v>Normal Weight</v>
      </c>
      <c r="K1410" s="22" t="str">
        <f>_xlfn.XLOOKUP(Table7[[#This Row],[Merged Customer ID]],Table3__3_16[Customer ID],Table3__3_16[Sugar Status])</f>
        <v>Diabetes</v>
      </c>
      <c r="L1410" s="25">
        <f>_xlfn.XLOOKUP(Table7[[#This Row],[Merged Customer ID]],Table6_20[Merged Customer ID],Table6_20[Date of Birth])</f>
        <v>24670</v>
      </c>
      <c r="M1410" s="29">
        <f>_xlfn.XLOOKUP(Table7[[#This Row],[Merged Customer ID]],Table6_20[Merged Customer ID],Table6_20[charges],"0",0)</f>
        <v>7585.62</v>
      </c>
      <c r="N1410" s="29" t="str">
        <f>_xlfn.XLOOKUP(Table7[[#This Row],[Merged Customer ID]],Table6_20[Merged Customer ID],Table6_20[Hospital tier])</f>
        <v>tier - 3</v>
      </c>
      <c r="O1410" s="29" t="str">
        <f>_xlfn.XLOOKUP(Table7[[#This Row],[Merged Customer ID]],Table6_20[Merged Customer ID],Table6_20[City tier])</f>
        <v>tier - 2</v>
      </c>
      <c r="P1410" s="29" t="str">
        <f>_xlfn.XLOOKUP(Table7[[#This Row],[Merged Customer ID]],Table6_20[Merged Customer ID],Table6_20[State ID])</f>
        <v>R1013</v>
      </c>
      <c r="Q1410" s="35">
        <f>_xlfn.XLOOKUP(Table7[[#This Row],[Merged Customer ID]],Table6_20[Merged Customer ID],Table6_20[Age])</f>
        <v>55.891666666666666</v>
      </c>
    </row>
    <row r="1411" spans="1:17" x14ac:dyDescent="0.35">
      <c r="A1411" s="23" t="s">
        <v>961</v>
      </c>
      <c r="B1411" s="23" t="str">
        <f>_xlfn.XLOOKUP(Table7[[#This Row],[Merged Customer ID]],Table2_1[Merged Customer ID],Table2_1[First Name])</f>
        <v>O'Neill</v>
      </c>
      <c r="C1411" s="23">
        <f>_xlfn.XLOOKUP(Table7[[#This Row],[Merged Customer ID]],Table3__3_16[Customer ID],Table3__3_16[BMI])</f>
        <v>36.69</v>
      </c>
      <c r="D1411" s="23">
        <f>_xlfn.XLOOKUP(Table7[[#This Row],[Merged Customer ID]],Table3__3_16[Customer ID],Table3__3_16[HBA1C])</f>
        <v>6.15</v>
      </c>
      <c r="E1411" s="22" t="str">
        <f>_xlfn.XLOOKUP(Table7[[#This Row],[Merged Customer ID]],Table3__3_16[Customer ID],Table3__3_16[Heart Issues])</f>
        <v>No</v>
      </c>
      <c r="F1411" s="23" t="str">
        <f>_xlfn.XLOOKUP(Table7[[#This Row],[Merged Customer ID]],Table3__3_16[Customer ID],Table3__3_16[Any Transplants])</f>
        <v>No</v>
      </c>
      <c r="G1411" s="23" t="str">
        <f>_xlfn.XLOOKUP(Table7[[#This Row],[Merged Customer ID]],Table3__3_16[Customer ID],Table3__3_16[Cancer history])</f>
        <v>No</v>
      </c>
      <c r="H1411" s="23">
        <f>_xlfn.XLOOKUP(Table7[[#This Row],[Merged Customer ID]],Table3__3_16[Customer ID],Table3__3_16[NumberOfMajorSurgeries])</f>
        <v>0</v>
      </c>
      <c r="I1411" s="23" t="str">
        <f>_xlfn.XLOOKUP(Table7[[#This Row],[Merged Customer ID]],Table3__3_16[Customer ID],Table3__3_16[smoker])</f>
        <v>No</v>
      </c>
      <c r="J1411" s="23" t="str">
        <f>_xlfn.XLOOKUP(Table7[[#This Row],[Merged Customer ID]],Table3__3_16[Customer ID],Table3__3_16[Weight Status])</f>
        <v>Obesity</v>
      </c>
      <c r="K1411" s="23" t="str">
        <f>_xlfn.XLOOKUP(Table7[[#This Row],[Merged Customer ID]],Table3__3_16[Customer ID],Table3__3_16[Sugar Status])</f>
        <v>Prediabetes</v>
      </c>
      <c r="L1411" s="26">
        <f>_xlfn.XLOOKUP(Table7[[#This Row],[Merged Customer ID]],Table6_20[Merged Customer ID],Table6_20[Date of Birth])</f>
        <v>34560</v>
      </c>
      <c r="M1411" s="30">
        <f>_xlfn.XLOOKUP(Table7[[#This Row],[Merged Customer ID]],Table6_20[Merged Customer ID],Table6_20[charges],"0",0)</f>
        <v>7567.13</v>
      </c>
      <c r="N1411" s="30" t="str">
        <f>_xlfn.XLOOKUP(Table7[[#This Row],[Merged Customer ID]],Table6_20[Merged Customer ID],Table6_20[Hospital tier])</f>
        <v>tier - 2</v>
      </c>
      <c r="O1411" s="30" t="str">
        <f>_xlfn.XLOOKUP(Table7[[#This Row],[Merged Customer ID]],Table6_20[Merged Customer ID],Table6_20[City tier])</f>
        <v>tier - 2</v>
      </c>
      <c r="P1411" s="30" t="str">
        <f>_xlfn.XLOOKUP(Table7[[#This Row],[Merged Customer ID]],Table6_20[Merged Customer ID],Table6_20[State ID])</f>
        <v>R1021</v>
      </c>
      <c r="Q1411" s="36">
        <f>_xlfn.XLOOKUP(Table7[[#This Row],[Merged Customer ID]],Table6_20[Merged Customer ID],Table6_20[Age])</f>
        <v>28.816666666666666</v>
      </c>
    </row>
    <row r="1412" spans="1:17" x14ac:dyDescent="0.35">
      <c r="A1412" s="22" t="s">
        <v>960</v>
      </c>
      <c r="B1412" s="22" t="str">
        <f>_xlfn.XLOOKUP(Table7[[#This Row],[Merged Customer ID]],Table2_1[Merged Customer ID],Table2_1[First Name])</f>
        <v>Davis</v>
      </c>
      <c r="C1412" s="22">
        <f>_xlfn.XLOOKUP(Table7[[#This Row],[Merged Customer ID]],Table3__3_16[Customer ID],Table3__3_16[BMI])</f>
        <v>28.51</v>
      </c>
      <c r="D1412" s="22">
        <f>_xlfn.XLOOKUP(Table7[[#This Row],[Merged Customer ID]],Table3__3_16[Customer ID],Table3__3_16[HBA1C])</f>
        <v>5.65</v>
      </c>
      <c r="E1412" s="22" t="str">
        <f>_xlfn.XLOOKUP(Table7[[#This Row],[Merged Customer ID]],Table3__3_16[Customer ID],Table3__3_16[Heart Issues])</f>
        <v>Yes</v>
      </c>
      <c r="F1412" s="22" t="str">
        <f>_xlfn.XLOOKUP(Table7[[#This Row],[Merged Customer ID]],Table3__3_16[Customer ID],Table3__3_16[Any Transplants])</f>
        <v>No</v>
      </c>
      <c r="G1412" s="22" t="str">
        <f>_xlfn.XLOOKUP(Table7[[#This Row],[Merged Customer ID]],Table3__3_16[Customer ID],Table3__3_16[Cancer history])</f>
        <v>No</v>
      </c>
      <c r="H1412" s="22">
        <f>_xlfn.XLOOKUP(Table7[[#This Row],[Merged Customer ID]],Table3__3_16[Customer ID],Table3__3_16[NumberOfMajorSurgeries])</f>
        <v>1</v>
      </c>
      <c r="I1412" s="22" t="str">
        <f>_xlfn.XLOOKUP(Table7[[#This Row],[Merged Customer ID]],Table3__3_16[Customer ID],Table3__3_16[smoker])</f>
        <v>No</v>
      </c>
      <c r="J1412" s="22" t="str">
        <f>_xlfn.XLOOKUP(Table7[[#This Row],[Merged Customer ID]],Table3__3_16[Customer ID],Table3__3_16[Weight Status])</f>
        <v>Overweight</v>
      </c>
      <c r="K1412" s="22" t="str">
        <f>_xlfn.XLOOKUP(Table7[[#This Row],[Merged Customer ID]],Table3__3_16[Customer ID],Table3__3_16[Sugar Status])</f>
        <v>Normal</v>
      </c>
      <c r="L1412" s="25">
        <f>_xlfn.XLOOKUP(Table7[[#This Row],[Merged Customer ID]],Table6_20[Merged Customer ID],Table6_20[Date of Birth])</f>
        <v>32492</v>
      </c>
      <c r="M1412" s="29">
        <f>_xlfn.XLOOKUP(Table7[[#This Row],[Merged Customer ID]],Table6_20[Merged Customer ID],Table6_20[charges],"0",0)</f>
        <v>7538.52</v>
      </c>
      <c r="N1412" s="29" t="str">
        <f>_xlfn.XLOOKUP(Table7[[#This Row],[Merged Customer ID]],Table6_20[Merged Customer ID],Table6_20[Hospital tier])</f>
        <v>tier - 2</v>
      </c>
      <c r="O1412" s="29" t="str">
        <f>_xlfn.XLOOKUP(Table7[[#This Row],[Merged Customer ID]],Table6_20[Merged Customer ID],Table6_20[City tier])</f>
        <v>tier - 2</v>
      </c>
      <c r="P1412" s="29" t="str">
        <f>_xlfn.XLOOKUP(Table7[[#This Row],[Merged Customer ID]],Table6_20[Merged Customer ID],Table6_20[State ID])</f>
        <v>R1012</v>
      </c>
      <c r="Q1412" s="35">
        <f>_xlfn.XLOOKUP(Table7[[#This Row],[Merged Customer ID]],Table6_20[Merged Customer ID],Table6_20[Age])</f>
        <v>34.480555555555554</v>
      </c>
    </row>
    <row r="1413" spans="1:17" x14ac:dyDescent="0.35">
      <c r="A1413" s="23" t="s">
        <v>959</v>
      </c>
      <c r="B1413" s="23" t="str">
        <f>_xlfn.XLOOKUP(Table7[[#This Row],[Merged Customer ID]],Table2_1[Merged Customer ID],Table2_1[First Name])</f>
        <v>Stanek</v>
      </c>
      <c r="C1413" s="23">
        <f>_xlfn.XLOOKUP(Table7[[#This Row],[Merged Customer ID]],Table3__3_16[Customer ID],Table3__3_16[BMI])</f>
        <v>30.21</v>
      </c>
      <c r="D1413" s="23">
        <f>_xlfn.XLOOKUP(Table7[[#This Row],[Merged Customer ID]],Table3__3_16[Customer ID],Table3__3_16[HBA1C])</f>
        <v>5.5</v>
      </c>
      <c r="E1413" s="22" t="str">
        <f>_xlfn.XLOOKUP(Table7[[#This Row],[Merged Customer ID]],Table3__3_16[Customer ID],Table3__3_16[Heart Issues])</f>
        <v>No</v>
      </c>
      <c r="F1413" s="23" t="str">
        <f>_xlfn.XLOOKUP(Table7[[#This Row],[Merged Customer ID]],Table3__3_16[Customer ID],Table3__3_16[Any Transplants])</f>
        <v>No</v>
      </c>
      <c r="G1413" s="23" t="str">
        <f>_xlfn.XLOOKUP(Table7[[#This Row],[Merged Customer ID]],Table3__3_16[Customer ID],Table3__3_16[Cancer history])</f>
        <v>No</v>
      </c>
      <c r="H1413" s="23">
        <f>_xlfn.XLOOKUP(Table7[[#This Row],[Merged Customer ID]],Table3__3_16[Customer ID],Table3__3_16[NumberOfMajorSurgeries])</f>
        <v>1</v>
      </c>
      <c r="I1413" s="23" t="str">
        <f>_xlfn.XLOOKUP(Table7[[#This Row],[Merged Customer ID]],Table3__3_16[Customer ID],Table3__3_16[smoker])</f>
        <v>No</v>
      </c>
      <c r="J1413" s="23" t="str">
        <f>_xlfn.XLOOKUP(Table7[[#This Row],[Merged Customer ID]],Table3__3_16[Customer ID],Table3__3_16[Weight Status])</f>
        <v>Obesity</v>
      </c>
      <c r="K1413" s="23" t="str">
        <f>_xlfn.XLOOKUP(Table7[[#This Row],[Merged Customer ID]],Table3__3_16[Customer ID],Table3__3_16[Sugar Status])</f>
        <v>Normal</v>
      </c>
      <c r="L1413" s="26">
        <f>_xlfn.XLOOKUP(Table7[[#This Row],[Merged Customer ID]],Table6_20[Merged Customer ID],Table6_20[Date of Birth])</f>
        <v>30916</v>
      </c>
      <c r="M1413" s="30">
        <f>_xlfn.XLOOKUP(Table7[[#This Row],[Merged Customer ID]],Table6_20[Merged Customer ID],Table6_20[charges],"0",0)</f>
        <v>7537.16</v>
      </c>
      <c r="N1413" s="30" t="str">
        <f>_xlfn.XLOOKUP(Table7[[#This Row],[Merged Customer ID]],Table6_20[Merged Customer ID],Table6_20[Hospital tier])</f>
        <v>tier - 2</v>
      </c>
      <c r="O1413" s="30" t="str">
        <f>_xlfn.XLOOKUP(Table7[[#This Row],[Merged Customer ID]],Table6_20[Merged Customer ID],Table6_20[City tier])</f>
        <v>tier - 2</v>
      </c>
      <c r="P1413" s="30" t="str">
        <f>_xlfn.XLOOKUP(Table7[[#This Row],[Merged Customer ID]],Table6_20[Merged Customer ID],Table6_20[State ID])</f>
        <v>R1012</v>
      </c>
      <c r="Q1413" s="36">
        <f>_xlfn.XLOOKUP(Table7[[#This Row],[Merged Customer ID]],Table6_20[Merged Customer ID],Table6_20[Age])</f>
        <v>38.794444444444444</v>
      </c>
    </row>
    <row r="1414" spans="1:17" x14ac:dyDescent="0.35">
      <c r="A1414" s="22" t="s">
        <v>958</v>
      </c>
      <c r="B1414" s="22" t="str">
        <f>_xlfn.XLOOKUP(Table7[[#This Row],[Merged Customer ID]],Table2_1[Merged Customer ID],Table2_1[First Name])</f>
        <v>Harris</v>
      </c>
      <c r="C1414" s="22">
        <f>_xlfn.XLOOKUP(Table7[[#This Row],[Merged Customer ID]],Table3__3_16[Customer ID],Table3__3_16[BMI])</f>
        <v>24.33</v>
      </c>
      <c r="D1414" s="22">
        <f>_xlfn.XLOOKUP(Table7[[#This Row],[Merged Customer ID]],Table3__3_16[Customer ID],Table3__3_16[HBA1C])</f>
        <v>8</v>
      </c>
      <c r="E1414" s="22" t="str">
        <f>_xlfn.XLOOKUP(Table7[[#This Row],[Merged Customer ID]],Table3__3_16[Customer ID],Table3__3_16[Heart Issues])</f>
        <v>No</v>
      </c>
      <c r="F1414" s="22" t="str">
        <f>_xlfn.XLOOKUP(Table7[[#This Row],[Merged Customer ID]],Table3__3_16[Customer ID],Table3__3_16[Any Transplants])</f>
        <v>No</v>
      </c>
      <c r="G1414" s="22" t="str">
        <f>_xlfn.XLOOKUP(Table7[[#This Row],[Merged Customer ID]],Table3__3_16[Customer ID],Table3__3_16[Cancer history])</f>
        <v>No</v>
      </c>
      <c r="H1414" s="22">
        <f>_xlfn.XLOOKUP(Table7[[#This Row],[Merged Customer ID]],Table3__3_16[Customer ID],Table3__3_16[NumberOfMajorSurgeries])</f>
        <v>0</v>
      </c>
      <c r="I1414" s="22" t="str">
        <f>_xlfn.XLOOKUP(Table7[[#This Row],[Merged Customer ID]],Table3__3_16[Customer ID],Table3__3_16[smoker])</f>
        <v>No</v>
      </c>
      <c r="J1414" s="22" t="str">
        <f>_xlfn.XLOOKUP(Table7[[#This Row],[Merged Customer ID]],Table3__3_16[Customer ID],Table3__3_16[Weight Status])</f>
        <v>Normal Weight</v>
      </c>
      <c r="K1414" s="22" t="str">
        <f>_xlfn.XLOOKUP(Table7[[#This Row],[Merged Customer ID]],Table3__3_16[Customer ID],Table3__3_16[Sugar Status])</f>
        <v>Diabetes</v>
      </c>
      <c r="L1414" s="25">
        <f>_xlfn.XLOOKUP(Table7[[#This Row],[Merged Customer ID]],Table6_20[Merged Customer ID],Table6_20[Date of Birth])</f>
        <v>28838</v>
      </c>
      <c r="M1414" s="29">
        <f>_xlfn.XLOOKUP(Table7[[#This Row],[Merged Customer ID]],Table6_20[Merged Customer ID],Table6_20[charges],"0",0)</f>
        <v>7531.7</v>
      </c>
      <c r="N1414" s="29" t="str">
        <f>_xlfn.XLOOKUP(Table7[[#This Row],[Merged Customer ID]],Table6_20[Merged Customer ID],Table6_20[Hospital tier])</f>
        <v>tier - 2</v>
      </c>
      <c r="O1414" s="29" t="str">
        <f>_xlfn.XLOOKUP(Table7[[#This Row],[Merged Customer ID]],Table6_20[Merged Customer ID],Table6_20[City tier])</f>
        <v>tier - 1</v>
      </c>
      <c r="P1414" s="29" t="str">
        <f>_xlfn.XLOOKUP(Table7[[#This Row],[Merged Customer ID]],Table6_20[Merged Customer ID],Table6_20[State ID])</f>
        <v>R1013</v>
      </c>
      <c r="Q1414" s="35">
        <f>_xlfn.XLOOKUP(Table7[[#This Row],[Merged Customer ID]],Table6_20[Merged Customer ID],Table6_20[Age])</f>
        <v>44.483333333333334</v>
      </c>
    </row>
    <row r="1415" spans="1:17" x14ac:dyDescent="0.35">
      <c r="A1415" s="23" t="s">
        <v>957</v>
      </c>
      <c r="B1415" s="23" t="str">
        <f>_xlfn.XLOOKUP(Table7[[#This Row],[Merged Customer ID]],Table2_1[Merged Customer ID],Table2_1[First Name])</f>
        <v>Manning</v>
      </c>
      <c r="C1415" s="23">
        <f>_xlfn.XLOOKUP(Table7[[#This Row],[Merged Customer ID]],Table3__3_16[Customer ID],Table3__3_16[BMI])</f>
        <v>19.855</v>
      </c>
      <c r="D1415" s="23">
        <f>_xlfn.XLOOKUP(Table7[[#This Row],[Merged Customer ID]],Table3__3_16[Customer ID],Table3__3_16[HBA1C])</f>
        <v>5.71</v>
      </c>
      <c r="E1415" s="22" t="str">
        <f>_xlfn.XLOOKUP(Table7[[#This Row],[Merged Customer ID]],Table3__3_16[Customer ID],Table3__3_16[Heart Issues])</f>
        <v>Yes</v>
      </c>
      <c r="F1415" s="23" t="str">
        <f>_xlfn.XLOOKUP(Table7[[#This Row],[Merged Customer ID]],Table3__3_16[Customer ID],Table3__3_16[Any Transplants])</f>
        <v>No</v>
      </c>
      <c r="G1415" s="23" t="str">
        <f>_xlfn.XLOOKUP(Table7[[#This Row],[Merged Customer ID]],Table3__3_16[Customer ID],Table3__3_16[Cancer history])</f>
        <v>No</v>
      </c>
      <c r="H1415" s="23">
        <f>_xlfn.XLOOKUP(Table7[[#This Row],[Merged Customer ID]],Table3__3_16[Customer ID],Table3__3_16[NumberOfMajorSurgeries])</f>
        <v>0</v>
      </c>
      <c r="I1415" s="23" t="str">
        <f>_xlfn.XLOOKUP(Table7[[#This Row],[Merged Customer ID]],Table3__3_16[Customer ID],Table3__3_16[smoker])</f>
        <v>No</v>
      </c>
      <c r="J1415" s="23" t="str">
        <f>_xlfn.XLOOKUP(Table7[[#This Row],[Merged Customer ID]],Table3__3_16[Customer ID],Table3__3_16[Weight Status])</f>
        <v>Normal Weight</v>
      </c>
      <c r="K1415" s="23" t="str">
        <f>_xlfn.XLOOKUP(Table7[[#This Row],[Merged Customer ID]],Table3__3_16[Customer ID],Table3__3_16[Sugar Status])</f>
        <v>Prediabetes</v>
      </c>
      <c r="L1415" s="26">
        <f>_xlfn.XLOOKUP(Table7[[#This Row],[Merged Customer ID]],Table6_20[Merged Customer ID],Table6_20[Date of Birth])</f>
        <v>28043</v>
      </c>
      <c r="M1415" s="30">
        <f>_xlfn.XLOOKUP(Table7[[#This Row],[Merged Customer ID]],Table6_20[Merged Customer ID],Table6_20[charges],"0",0)</f>
        <v>7526.71</v>
      </c>
      <c r="N1415" s="30" t="str">
        <f>_xlfn.XLOOKUP(Table7[[#This Row],[Merged Customer ID]],Table6_20[Merged Customer ID],Table6_20[Hospital tier])</f>
        <v>tier - 3</v>
      </c>
      <c r="O1415" s="30" t="str">
        <f>_xlfn.XLOOKUP(Table7[[#This Row],[Merged Customer ID]],Table6_20[Merged Customer ID],Table6_20[City tier])</f>
        <v>tier - 1</v>
      </c>
      <c r="P1415" s="30" t="str">
        <f>_xlfn.XLOOKUP(Table7[[#This Row],[Merged Customer ID]],Table6_20[Merged Customer ID],Table6_20[State ID])</f>
        <v>R1012</v>
      </c>
      <c r="Q1415" s="36">
        <f>_xlfn.XLOOKUP(Table7[[#This Row],[Merged Customer ID]],Table6_20[Merged Customer ID],Table6_20[Age])</f>
        <v>46.661111111111111</v>
      </c>
    </row>
    <row r="1416" spans="1:17" x14ac:dyDescent="0.35">
      <c r="A1416" s="22" t="s">
        <v>956</v>
      </c>
      <c r="B1416" s="22" t="str">
        <f>_xlfn.XLOOKUP(Table7[[#This Row],[Merged Customer ID]],Table2_1[Merged Customer ID],Table2_1[First Name])</f>
        <v>Barrera Munoz</v>
      </c>
      <c r="C1416" s="22">
        <f>_xlfn.XLOOKUP(Table7[[#This Row],[Merged Customer ID]],Table3__3_16[Customer ID],Table3__3_16[BMI])</f>
        <v>25.364999999999998</v>
      </c>
      <c r="D1416" s="22">
        <f>_xlfn.XLOOKUP(Table7[[#This Row],[Merged Customer ID]],Table3__3_16[Customer ID],Table3__3_16[HBA1C])</f>
        <v>11.71</v>
      </c>
      <c r="E1416" s="22" t="str">
        <f>_xlfn.XLOOKUP(Table7[[#This Row],[Merged Customer ID]],Table3__3_16[Customer ID],Table3__3_16[Heart Issues])</f>
        <v>No</v>
      </c>
      <c r="F1416" s="22" t="str">
        <f>_xlfn.XLOOKUP(Table7[[#This Row],[Merged Customer ID]],Table3__3_16[Customer ID],Table3__3_16[Any Transplants])</f>
        <v>No</v>
      </c>
      <c r="G1416" s="22" t="str">
        <f>_xlfn.XLOOKUP(Table7[[#This Row],[Merged Customer ID]],Table3__3_16[Customer ID],Table3__3_16[Cancer history])</f>
        <v>No</v>
      </c>
      <c r="H1416" s="22">
        <f>_xlfn.XLOOKUP(Table7[[#This Row],[Merged Customer ID]],Table3__3_16[Customer ID],Table3__3_16[NumberOfMajorSurgeries])</f>
        <v>0</v>
      </c>
      <c r="I1416" s="22" t="str">
        <f>_xlfn.XLOOKUP(Table7[[#This Row],[Merged Customer ID]],Table3__3_16[Customer ID],Table3__3_16[smoker])</f>
        <v>No</v>
      </c>
      <c r="J1416" s="22" t="str">
        <f>_xlfn.XLOOKUP(Table7[[#This Row],[Merged Customer ID]],Table3__3_16[Customer ID],Table3__3_16[Weight Status])</f>
        <v>Overweight</v>
      </c>
      <c r="K1416" s="22" t="str">
        <f>_xlfn.XLOOKUP(Table7[[#This Row],[Merged Customer ID]],Table3__3_16[Customer ID],Table3__3_16[Sugar Status])</f>
        <v>Diabetes</v>
      </c>
      <c r="L1416" s="25">
        <f>_xlfn.XLOOKUP(Table7[[#This Row],[Merged Customer ID]],Table6_20[Merged Customer ID],Table6_20[Date of Birth])</f>
        <v>28781</v>
      </c>
      <c r="M1416" s="29">
        <f>_xlfn.XLOOKUP(Table7[[#This Row],[Merged Customer ID]],Table6_20[Merged Customer ID],Table6_20[charges],"0",0)</f>
        <v>7518.03</v>
      </c>
      <c r="N1416" s="29" t="str">
        <f>_xlfn.XLOOKUP(Table7[[#This Row],[Merged Customer ID]],Table6_20[Merged Customer ID],Table6_20[Hospital tier])</f>
        <v>tier - 2</v>
      </c>
      <c r="O1416" s="29" t="str">
        <f>_xlfn.XLOOKUP(Table7[[#This Row],[Merged Customer ID]],Table6_20[Merged Customer ID],Table6_20[City tier])</f>
        <v>tier - 3</v>
      </c>
      <c r="P1416" s="29" t="str">
        <f>_xlfn.XLOOKUP(Table7[[#This Row],[Merged Customer ID]],Table6_20[Merged Customer ID],Table6_20[State ID])</f>
        <v>R1012</v>
      </c>
      <c r="Q1416" s="35">
        <f>_xlfn.XLOOKUP(Table7[[#This Row],[Merged Customer ID]],Table6_20[Merged Customer ID],Table6_20[Age])</f>
        <v>44.638888888888886</v>
      </c>
    </row>
    <row r="1417" spans="1:17" x14ac:dyDescent="0.35">
      <c r="A1417" s="23" t="s">
        <v>955</v>
      </c>
      <c r="B1417" s="23" t="str">
        <f>_xlfn.XLOOKUP(Table7[[#This Row],[Merged Customer ID]],Table2_1[Merged Customer ID],Table2_1[First Name])</f>
        <v>Schauwaers</v>
      </c>
      <c r="C1417" s="23">
        <f>_xlfn.XLOOKUP(Table7[[#This Row],[Merged Customer ID]],Table3__3_16[Customer ID],Table3__3_16[BMI])</f>
        <v>29.6</v>
      </c>
      <c r="D1417" s="23">
        <f>_xlfn.XLOOKUP(Table7[[#This Row],[Merged Customer ID]],Table3__3_16[Customer ID],Table3__3_16[HBA1C])</f>
        <v>6.17</v>
      </c>
      <c r="E1417" s="22" t="str">
        <f>_xlfn.XLOOKUP(Table7[[#This Row],[Merged Customer ID]],Table3__3_16[Customer ID],Table3__3_16[Heart Issues])</f>
        <v>Yes</v>
      </c>
      <c r="F1417" s="23" t="str">
        <f>_xlfn.XLOOKUP(Table7[[#This Row],[Merged Customer ID]],Table3__3_16[Customer ID],Table3__3_16[Any Transplants])</f>
        <v>No</v>
      </c>
      <c r="G1417" s="23" t="str">
        <f>_xlfn.XLOOKUP(Table7[[#This Row],[Merged Customer ID]],Table3__3_16[Customer ID],Table3__3_16[Cancer history])</f>
        <v>Yes</v>
      </c>
      <c r="H1417" s="23">
        <f>_xlfn.XLOOKUP(Table7[[#This Row],[Merged Customer ID]],Table3__3_16[Customer ID],Table3__3_16[NumberOfMajorSurgeries])</f>
        <v>1</v>
      </c>
      <c r="I1417" s="23" t="str">
        <f>_xlfn.XLOOKUP(Table7[[#This Row],[Merged Customer ID]],Table3__3_16[Customer ID],Table3__3_16[smoker])</f>
        <v>No</v>
      </c>
      <c r="J1417" s="23" t="str">
        <f>_xlfn.XLOOKUP(Table7[[#This Row],[Merged Customer ID]],Table3__3_16[Customer ID],Table3__3_16[Weight Status])</f>
        <v>Overweight</v>
      </c>
      <c r="K1417" s="23" t="str">
        <f>_xlfn.XLOOKUP(Table7[[#This Row],[Merged Customer ID]],Table3__3_16[Customer ID],Table3__3_16[Sugar Status])</f>
        <v>Prediabetes</v>
      </c>
      <c r="L1417" s="26">
        <f>_xlfn.XLOOKUP(Table7[[#This Row],[Merged Customer ID]],Table6_20[Merged Customer ID],Table6_20[Date of Birth])</f>
        <v>30507</v>
      </c>
      <c r="M1417" s="30">
        <f>_xlfn.XLOOKUP(Table7[[#This Row],[Merged Customer ID]],Table6_20[Merged Customer ID],Table6_20[charges],"0",0)</f>
        <v>7512.27</v>
      </c>
      <c r="N1417" s="30" t="str">
        <f>_xlfn.XLOOKUP(Table7[[#This Row],[Merged Customer ID]],Table6_20[Merged Customer ID],Table6_20[Hospital tier])</f>
        <v>tier - 3</v>
      </c>
      <c r="O1417" s="30" t="str">
        <f>_xlfn.XLOOKUP(Table7[[#This Row],[Merged Customer ID]],Table6_20[Merged Customer ID],Table6_20[City tier])</f>
        <v>tier - 2</v>
      </c>
      <c r="P1417" s="30" t="str">
        <f>_xlfn.XLOOKUP(Table7[[#This Row],[Merged Customer ID]],Table6_20[Merged Customer ID],Table6_20[State ID])</f>
        <v>R1011</v>
      </c>
      <c r="Q1417" s="36">
        <f>_xlfn.XLOOKUP(Table7[[#This Row],[Merged Customer ID]],Table6_20[Merged Customer ID],Table6_20[Age])</f>
        <v>39.911111111111111</v>
      </c>
    </row>
    <row r="1418" spans="1:17" x14ac:dyDescent="0.35">
      <c r="A1418" s="22" t="s">
        <v>954</v>
      </c>
      <c r="B1418" s="22" t="str">
        <f>_xlfn.XLOOKUP(Table7[[#This Row],[Merged Customer ID]],Table2_1[Merged Customer ID],Table2_1[First Name])</f>
        <v>Hartman</v>
      </c>
      <c r="C1418" s="22">
        <f>_xlfn.XLOOKUP(Table7[[#This Row],[Merged Customer ID]],Table3__3_16[Customer ID],Table3__3_16[BMI])</f>
        <v>39.43</v>
      </c>
      <c r="D1418" s="22">
        <f>_xlfn.XLOOKUP(Table7[[#This Row],[Merged Customer ID]],Table3__3_16[Customer ID],Table3__3_16[HBA1C])</f>
        <v>6.1</v>
      </c>
      <c r="E1418" s="22" t="str">
        <f>_xlfn.XLOOKUP(Table7[[#This Row],[Merged Customer ID]],Table3__3_16[Customer ID],Table3__3_16[Heart Issues])</f>
        <v>Yes</v>
      </c>
      <c r="F1418" s="22" t="str">
        <f>_xlfn.XLOOKUP(Table7[[#This Row],[Merged Customer ID]],Table3__3_16[Customer ID],Table3__3_16[Any Transplants])</f>
        <v>No</v>
      </c>
      <c r="G1418" s="22" t="str">
        <f>_xlfn.XLOOKUP(Table7[[#This Row],[Merged Customer ID]],Table3__3_16[Customer ID],Table3__3_16[Cancer history])</f>
        <v>Yes</v>
      </c>
      <c r="H1418" s="22">
        <f>_xlfn.XLOOKUP(Table7[[#This Row],[Merged Customer ID]],Table3__3_16[Customer ID],Table3__3_16[NumberOfMajorSurgeries])</f>
        <v>1</v>
      </c>
      <c r="I1418" s="22" t="str">
        <f>_xlfn.XLOOKUP(Table7[[#This Row],[Merged Customer ID]],Table3__3_16[Customer ID],Table3__3_16[smoker])</f>
        <v>No</v>
      </c>
      <c r="J1418" s="22" t="str">
        <f>_xlfn.XLOOKUP(Table7[[#This Row],[Merged Customer ID]],Table3__3_16[Customer ID],Table3__3_16[Weight Status])</f>
        <v>Obesity</v>
      </c>
      <c r="K1418" s="22" t="str">
        <f>_xlfn.XLOOKUP(Table7[[#This Row],[Merged Customer ID]],Table3__3_16[Customer ID],Table3__3_16[Sugar Status])</f>
        <v>Prediabetes</v>
      </c>
      <c r="L1418" s="25">
        <f>_xlfn.XLOOKUP(Table7[[#This Row],[Merged Customer ID]],Table6_20[Merged Customer ID],Table6_20[Date of Birth])</f>
        <v>35731</v>
      </c>
      <c r="M1418" s="29">
        <f>_xlfn.XLOOKUP(Table7[[#This Row],[Merged Customer ID]],Table6_20[Merged Customer ID],Table6_20[charges],"0",0)</f>
        <v>7504.3</v>
      </c>
      <c r="N1418" s="29" t="str">
        <f>_xlfn.XLOOKUP(Table7[[#This Row],[Merged Customer ID]],Table6_20[Merged Customer ID],Table6_20[Hospital tier])</f>
        <v>tier - 2</v>
      </c>
      <c r="O1418" s="29" t="str">
        <f>_xlfn.XLOOKUP(Table7[[#This Row],[Merged Customer ID]],Table6_20[Merged Customer ID],Table6_20[City tier])</f>
        <v>tier - 1</v>
      </c>
      <c r="P1418" s="29" t="str">
        <f>_xlfn.XLOOKUP(Table7[[#This Row],[Merged Customer ID]],Table6_20[Merged Customer ID],Table6_20[State ID])</f>
        <v>R1012</v>
      </c>
      <c r="Q1418" s="35">
        <f>_xlfn.XLOOKUP(Table7[[#This Row],[Merged Customer ID]],Table6_20[Merged Customer ID],Table6_20[Age])</f>
        <v>25.611111111111111</v>
      </c>
    </row>
    <row r="1419" spans="1:17" x14ac:dyDescent="0.35">
      <c r="A1419" s="23" t="s">
        <v>953</v>
      </c>
      <c r="B1419" s="23" t="str">
        <f>_xlfn.XLOOKUP(Table7[[#This Row],[Merged Customer ID]],Table2_1[Merged Customer ID],Table2_1[First Name])</f>
        <v>Fire</v>
      </c>
      <c r="C1419" s="23">
        <f>_xlfn.XLOOKUP(Table7[[#This Row],[Merged Customer ID]],Table3__3_16[Customer ID],Table3__3_16[BMI])</f>
        <v>27.34</v>
      </c>
      <c r="D1419" s="23">
        <f>_xlfn.XLOOKUP(Table7[[#This Row],[Merged Customer ID]],Table3__3_16[Customer ID],Table3__3_16[HBA1C])</f>
        <v>5.19</v>
      </c>
      <c r="E1419" s="22" t="str">
        <f>_xlfn.XLOOKUP(Table7[[#This Row],[Merged Customer ID]],Table3__3_16[Customer ID],Table3__3_16[Heart Issues])</f>
        <v>Yes</v>
      </c>
      <c r="F1419" s="23" t="str">
        <f>_xlfn.XLOOKUP(Table7[[#This Row],[Merged Customer ID]],Table3__3_16[Customer ID],Table3__3_16[Any Transplants])</f>
        <v>No</v>
      </c>
      <c r="G1419" s="23" t="str">
        <f>_xlfn.XLOOKUP(Table7[[#This Row],[Merged Customer ID]],Table3__3_16[Customer ID],Table3__3_16[Cancer history])</f>
        <v>No</v>
      </c>
      <c r="H1419" s="23">
        <f>_xlfn.XLOOKUP(Table7[[#This Row],[Merged Customer ID]],Table3__3_16[Customer ID],Table3__3_16[NumberOfMajorSurgeries])</f>
        <v>1</v>
      </c>
      <c r="I1419" s="23" t="str">
        <f>_xlfn.XLOOKUP(Table7[[#This Row],[Merged Customer ID]],Table3__3_16[Customer ID],Table3__3_16[smoker])</f>
        <v>No</v>
      </c>
      <c r="J1419" s="23" t="str">
        <f>_xlfn.XLOOKUP(Table7[[#This Row],[Merged Customer ID]],Table3__3_16[Customer ID],Table3__3_16[Weight Status])</f>
        <v>Overweight</v>
      </c>
      <c r="K1419" s="23" t="str">
        <f>_xlfn.XLOOKUP(Table7[[#This Row],[Merged Customer ID]],Table3__3_16[Customer ID],Table3__3_16[Sugar Status])</f>
        <v>Normal</v>
      </c>
      <c r="L1419" s="26">
        <f>_xlfn.XLOOKUP(Table7[[#This Row],[Merged Customer ID]],Table6_20[Merged Customer ID],Table6_20[Date of Birth])</f>
        <v>32492</v>
      </c>
      <c r="M1419" s="30">
        <f>_xlfn.XLOOKUP(Table7[[#This Row],[Merged Customer ID]],Table6_20[Merged Customer ID],Table6_20[charges],"0",0)</f>
        <v>7494.63</v>
      </c>
      <c r="N1419" s="30" t="str">
        <f>_xlfn.XLOOKUP(Table7[[#This Row],[Merged Customer ID]],Table6_20[Merged Customer ID],Table6_20[Hospital tier])</f>
        <v>tier - 2</v>
      </c>
      <c r="O1419" s="30" t="str">
        <f>_xlfn.XLOOKUP(Table7[[#This Row],[Merged Customer ID]],Table6_20[Merged Customer ID],Table6_20[City tier])</f>
        <v>tier - 3</v>
      </c>
      <c r="P1419" s="30" t="str">
        <f>_xlfn.XLOOKUP(Table7[[#This Row],[Merged Customer ID]],Table6_20[Merged Customer ID],Table6_20[State ID])</f>
        <v>R1025</v>
      </c>
      <c r="Q1419" s="36">
        <f>_xlfn.XLOOKUP(Table7[[#This Row],[Merged Customer ID]],Table6_20[Merged Customer ID],Table6_20[Age])</f>
        <v>34.480555555555554</v>
      </c>
    </row>
    <row r="1420" spans="1:17" x14ac:dyDescent="0.35">
      <c r="A1420" s="22" t="s">
        <v>952</v>
      </c>
      <c r="B1420" s="22" t="str">
        <f>_xlfn.XLOOKUP(Table7[[#This Row],[Merged Customer ID]],Table2_1[Merged Customer ID],Table2_1[First Name])</f>
        <v>Waliaula</v>
      </c>
      <c r="C1420" s="22">
        <f>_xlfn.XLOOKUP(Table7[[#This Row],[Merged Customer ID]],Table3__3_16[Customer ID],Table3__3_16[BMI])</f>
        <v>39.01</v>
      </c>
      <c r="D1420" s="22">
        <f>_xlfn.XLOOKUP(Table7[[#This Row],[Merged Customer ID]],Table3__3_16[Customer ID],Table3__3_16[HBA1C])</f>
        <v>5.37</v>
      </c>
      <c r="E1420" s="22" t="str">
        <f>_xlfn.XLOOKUP(Table7[[#This Row],[Merged Customer ID]],Table3__3_16[Customer ID],Table3__3_16[Heart Issues])</f>
        <v>Yes</v>
      </c>
      <c r="F1420" s="22" t="str">
        <f>_xlfn.XLOOKUP(Table7[[#This Row],[Merged Customer ID]],Table3__3_16[Customer ID],Table3__3_16[Any Transplants])</f>
        <v>No</v>
      </c>
      <c r="G1420" s="22" t="str">
        <f>_xlfn.XLOOKUP(Table7[[#This Row],[Merged Customer ID]],Table3__3_16[Customer ID],Table3__3_16[Cancer history])</f>
        <v>No</v>
      </c>
      <c r="H1420" s="22">
        <f>_xlfn.XLOOKUP(Table7[[#This Row],[Merged Customer ID]],Table3__3_16[Customer ID],Table3__3_16[NumberOfMajorSurgeries])</f>
        <v>0</v>
      </c>
      <c r="I1420" s="22" t="str">
        <f>_xlfn.XLOOKUP(Table7[[#This Row],[Merged Customer ID]],Table3__3_16[Customer ID],Table3__3_16[smoker])</f>
        <v>No</v>
      </c>
      <c r="J1420" s="22" t="str">
        <f>_xlfn.XLOOKUP(Table7[[#This Row],[Merged Customer ID]],Table3__3_16[Customer ID],Table3__3_16[Weight Status])</f>
        <v>Obesity</v>
      </c>
      <c r="K1420" s="22" t="str">
        <f>_xlfn.XLOOKUP(Table7[[#This Row],[Merged Customer ID]],Table3__3_16[Customer ID],Table3__3_16[Sugar Status])</f>
        <v>Normal</v>
      </c>
      <c r="L1420" s="25">
        <f>_xlfn.XLOOKUP(Table7[[#This Row],[Merged Customer ID]],Table6_20[Merged Customer ID],Table6_20[Date of Birth])</f>
        <v>35230</v>
      </c>
      <c r="M1420" s="29">
        <f>_xlfn.XLOOKUP(Table7[[#This Row],[Merged Customer ID]],Table6_20[Merged Customer ID],Table6_20[charges],"0",0)</f>
        <v>7487.38</v>
      </c>
      <c r="N1420" s="29" t="str">
        <f>_xlfn.XLOOKUP(Table7[[#This Row],[Merged Customer ID]],Table6_20[Merged Customer ID],Table6_20[Hospital tier])</f>
        <v>tier - 2</v>
      </c>
      <c r="O1420" s="29" t="str">
        <f>_xlfn.XLOOKUP(Table7[[#This Row],[Merged Customer ID]],Table6_20[Merged Customer ID],Table6_20[City tier])</f>
        <v>tier - 3</v>
      </c>
      <c r="P1420" s="29" t="str">
        <f>_xlfn.XLOOKUP(Table7[[#This Row],[Merged Customer ID]],Table6_20[Merged Customer ID],Table6_20[State ID])</f>
        <v>R1012</v>
      </c>
      <c r="Q1420" s="35">
        <f>_xlfn.XLOOKUP(Table7[[#This Row],[Merged Customer ID]],Table6_20[Merged Customer ID],Table6_20[Age])</f>
        <v>26.983333333333334</v>
      </c>
    </row>
    <row r="1421" spans="1:17" x14ac:dyDescent="0.35">
      <c r="A1421" s="23" t="s">
        <v>951</v>
      </c>
      <c r="B1421" s="23" t="str">
        <f>_xlfn.XLOOKUP(Table7[[#This Row],[Merged Customer ID]],Table2_1[Merged Customer ID],Table2_1[First Name])</f>
        <v>Blackshear</v>
      </c>
      <c r="C1421" s="23">
        <f>_xlfn.XLOOKUP(Table7[[#This Row],[Merged Customer ID]],Table3__3_16[Customer ID],Table3__3_16[BMI])</f>
        <v>18.989999999999998</v>
      </c>
      <c r="D1421" s="23">
        <f>_xlfn.XLOOKUP(Table7[[#This Row],[Merged Customer ID]],Table3__3_16[Customer ID],Table3__3_16[HBA1C])</f>
        <v>10.82</v>
      </c>
      <c r="E1421" s="22" t="str">
        <f>_xlfn.XLOOKUP(Table7[[#This Row],[Merged Customer ID]],Table3__3_16[Customer ID],Table3__3_16[Heart Issues])</f>
        <v>Yes</v>
      </c>
      <c r="F1421" s="23" t="str">
        <f>_xlfn.XLOOKUP(Table7[[#This Row],[Merged Customer ID]],Table3__3_16[Customer ID],Table3__3_16[Any Transplants])</f>
        <v>No</v>
      </c>
      <c r="G1421" s="23" t="str">
        <f>_xlfn.XLOOKUP(Table7[[#This Row],[Merged Customer ID]],Table3__3_16[Customer ID],Table3__3_16[Cancer history])</f>
        <v>No</v>
      </c>
      <c r="H1421" s="23">
        <f>_xlfn.XLOOKUP(Table7[[#This Row],[Merged Customer ID]],Table3__3_16[Customer ID],Table3__3_16[NumberOfMajorSurgeries])</f>
        <v>0</v>
      </c>
      <c r="I1421" s="23" t="str">
        <f>_xlfn.XLOOKUP(Table7[[#This Row],[Merged Customer ID]],Table3__3_16[Customer ID],Table3__3_16[smoker])</f>
        <v>No</v>
      </c>
      <c r="J1421" s="23" t="str">
        <f>_xlfn.XLOOKUP(Table7[[#This Row],[Merged Customer ID]],Table3__3_16[Customer ID],Table3__3_16[Weight Status])</f>
        <v>Normal Weight</v>
      </c>
      <c r="K1421" s="23" t="str">
        <f>_xlfn.XLOOKUP(Table7[[#This Row],[Merged Customer ID]],Table3__3_16[Customer ID],Table3__3_16[Sugar Status])</f>
        <v>Diabetes</v>
      </c>
      <c r="L1421" s="26">
        <f>_xlfn.XLOOKUP(Table7[[#This Row],[Merged Customer ID]],Table6_20[Merged Customer ID],Table6_20[Date of Birth])</f>
        <v>24688</v>
      </c>
      <c r="M1421" s="30">
        <f>_xlfn.XLOOKUP(Table7[[#This Row],[Merged Customer ID]],Table6_20[Merged Customer ID],Table6_20[charges],"0",0)</f>
        <v>7463.51</v>
      </c>
      <c r="N1421" s="30" t="str">
        <f>_xlfn.XLOOKUP(Table7[[#This Row],[Merged Customer ID]],Table6_20[Merged Customer ID],Table6_20[Hospital tier])</f>
        <v>tier - 3</v>
      </c>
      <c r="O1421" s="30" t="str">
        <f>_xlfn.XLOOKUP(Table7[[#This Row],[Merged Customer ID]],Table6_20[Merged Customer ID],Table6_20[City tier])</f>
        <v>tier - 3</v>
      </c>
      <c r="P1421" s="30" t="str">
        <f>_xlfn.XLOOKUP(Table7[[#This Row],[Merged Customer ID]],Table6_20[Merged Customer ID],Table6_20[State ID])</f>
        <v>R1013</v>
      </c>
      <c r="Q1421" s="36">
        <f>_xlfn.XLOOKUP(Table7[[#This Row],[Merged Customer ID]],Table6_20[Merged Customer ID],Table6_20[Age])</f>
        <v>55.844444444444441</v>
      </c>
    </row>
    <row r="1422" spans="1:17" x14ac:dyDescent="0.35">
      <c r="A1422" s="22" t="s">
        <v>950</v>
      </c>
      <c r="B1422" s="22" t="str">
        <f>_xlfn.XLOOKUP(Table7[[#This Row],[Merged Customer ID]],Table2_1[Merged Customer ID],Table2_1[First Name])</f>
        <v>Nettik</v>
      </c>
      <c r="C1422" s="22">
        <f>_xlfn.XLOOKUP(Table7[[#This Row],[Merged Customer ID]],Table3__3_16[Customer ID],Table3__3_16[BMI])</f>
        <v>42.3</v>
      </c>
      <c r="D1422" s="22">
        <f>_xlfn.XLOOKUP(Table7[[#This Row],[Merged Customer ID]],Table3__3_16[Customer ID],Table3__3_16[HBA1C])</f>
        <v>6.06</v>
      </c>
      <c r="E1422" s="22" t="str">
        <f>_xlfn.XLOOKUP(Table7[[#This Row],[Merged Customer ID]],Table3__3_16[Customer ID],Table3__3_16[Heart Issues])</f>
        <v>Yes</v>
      </c>
      <c r="F1422" s="22" t="str">
        <f>_xlfn.XLOOKUP(Table7[[#This Row],[Merged Customer ID]],Table3__3_16[Customer ID],Table3__3_16[Any Transplants])</f>
        <v>No</v>
      </c>
      <c r="G1422" s="22" t="str">
        <f>_xlfn.XLOOKUP(Table7[[#This Row],[Merged Customer ID]],Table3__3_16[Customer ID],Table3__3_16[Cancer history])</f>
        <v>No</v>
      </c>
      <c r="H1422" s="22">
        <f>_xlfn.XLOOKUP(Table7[[#This Row],[Merged Customer ID]],Table3__3_16[Customer ID],Table3__3_16[NumberOfMajorSurgeries])</f>
        <v>0</v>
      </c>
      <c r="I1422" s="22" t="str">
        <f>_xlfn.XLOOKUP(Table7[[#This Row],[Merged Customer ID]],Table3__3_16[Customer ID],Table3__3_16[smoker])</f>
        <v>No</v>
      </c>
      <c r="J1422" s="22" t="str">
        <f>_xlfn.XLOOKUP(Table7[[#This Row],[Merged Customer ID]],Table3__3_16[Customer ID],Table3__3_16[Weight Status])</f>
        <v>Obesity</v>
      </c>
      <c r="K1422" s="22" t="str">
        <f>_xlfn.XLOOKUP(Table7[[#This Row],[Merged Customer ID]],Table3__3_16[Customer ID],Table3__3_16[Sugar Status])</f>
        <v>Prediabetes</v>
      </c>
      <c r="L1422" s="25">
        <f>_xlfn.XLOOKUP(Table7[[#This Row],[Merged Customer ID]],Table6_20[Merged Customer ID],Table6_20[Date of Birth])</f>
        <v>37043</v>
      </c>
      <c r="M1422" s="29">
        <f>_xlfn.XLOOKUP(Table7[[#This Row],[Merged Customer ID]],Table6_20[Merged Customer ID],Table6_20[charges],"0",0)</f>
        <v>7450.36</v>
      </c>
      <c r="N1422" s="29" t="str">
        <f>_xlfn.XLOOKUP(Table7[[#This Row],[Merged Customer ID]],Table6_20[Merged Customer ID],Table6_20[Hospital tier])</f>
        <v>tier - 2</v>
      </c>
      <c r="O1422" s="29" t="str">
        <f>_xlfn.XLOOKUP(Table7[[#This Row],[Merged Customer ID]],Table6_20[Merged Customer ID],Table6_20[City tier])</f>
        <v>tier - 2</v>
      </c>
      <c r="P1422" s="29" t="str">
        <f>_xlfn.XLOOKUP(Table7[[#This Row],[Merged Customer ID]],Table6_20[Merged Customer ID],Table6_20[State ID])</f>
        <v>R1012</v>
      </c>
      <c r="Q1422" s="35">
        <f>_xlfn.XLOOKUP(Table7[[#This Row],[Merged Customer ID]],Table6_20[Merged Customer ID],Table6_20[Age])</f>
        <v>22.019444444444446</v>
      </c>
    </row>
    <row r="1423" spans="1:17" x14ac:dyDescent="0.35">
      <c r="A1423" s="23" t="s">
        <v>949</v>
      </c>
      <c r="B1423" s="23" t="str">
        <f>_xlfn.XLOOKUP(Table7[[#This Row],[Merged Customer ID]],Table2_1[Merged Customer ID],Table2_1[First Name])</f>
        <v>Novales</v>
      </c>
      <c r="C1423" s="23">
        <f>_xlfn.XLOOKUP(Table7[[#This Row],[Merged Customer ID]],Table3__3_16[Customer ID],Table3__3_16[BMI])</f>
        <v>39.805</v>
      </c>
      <c r="D1423" s="23">
        <f>_xlfn.XLOOKUP(Table7[[#This Row],[Merged Customer ID]],Table3__3_16[Customer ID],Table3__3_16[HBA1C])</f>
        <v>5.91</v>
      </c>
      <c r="E1423" s="22" t="str">
        <f>_xlfn.XLOOKUP(Table7[[#This Row],[Merged Customer ID]],Table3__3_16[Customer ID],Table3__3_16[Heart Issues])</f>
        <v>No</v>
      </c>
      <c r="F1423" s="23" t="str">
        <f>_xlfn.XLOOKUP(Table7[[#This Row],[Merged Customer ID]],Table3__3_16[Customer ID],Table3__3_16[Any Transplants])</f>
        <v>No</v>
      </c>
      <c r="G1423" s="23" t="str">
        <f>_xlfn.XLOOKUP(Table7[[#This Row],[Merged Customer ID]],Table3__3_16[Customer ID],Table3__3_16[Cancer history])</f>
        <v>No</v>
      </c>
      <c r="H1423" s="23">
        <f>_xlfn.XLOOKUP(Table7[[#This Row],[Merged Customer ID]],Table3__3_16[Customer ID],Table3__3_16[NumberOfMajorSurgeries])</f>
        <v>0</v>
      </c>
      <c r="I1423" s="23" t="str">
        <f>_xlfn.XLOOKUP(Table7[[#This Row],[Merged Customer ID]],Table3__3_16[Customer ID],Table3__3_16[smoker])</f>
        <v>No</v>
      </c>
      <c r="J1423" s="23" t="str">
        <f>_xlfn.XLOOKUP(Table7[[#This Row],[Merged Customer ID]],Table3__3_16[Customer ID],Table3__3_16[Weight Status])</f>
        <v>Obesity</v>
      </c>
      <c r="K1423" s="23" t="str">
        <f>_xlfn.XLOOKUP(Table7[[#This Row],[Merged Customer ID]],Table3__3_16[Customer ID],Table3__3_16[Sugar Status])</f>
        <v>Prediabetes</v>
      </c>
      <c r="L1423" s="26">
        <f>_xlfn.XLOOKUP(Table7[[#This Row],[Merged Customer ID]],Table6_20[Merged Customer ID],Table6_20[Date of Birth])</f>
        <v>28398</v>
      </c>
      <c r="M1423" s="30">
        <f>_xlfn.XLOOKUP(Table7[[#This Row],[Merged Customer ID]],Table6_20[Merged Customer ID],Table6_20[charges],"0",0)</f>
        <v>7448.4</v>
      </c>
      <c r="N1423" s="30" t="str">
        <f>_xlfn.XLOOKUP(Table7[[#This Row],[Merged Customer ID]],Table6_20[Merged Customer ID],Table6_20[Hospital tier])</f>
        <v>tier - 3</v>
      </c>
      <c r="O1423" s="30" t="str">
        <f>_xlfn.XLOOKUP(Table7[[#This Row],[Merged Customer ID]],Table6_20[Merged Customer ID],Table6_20[City tier])</f>
        <v>tier - 3</v>
      </c>
      <c r="P1423" s="30" t="str">
        <f>_xlfn.XLOOKUP(Table7[[#This Row],[Merged Customer ID]],Table6_20[Merged Customer ID],Table6_20[State ID])</f>
        <v>R1017</v>
      </c>
      <c r="Q1423" s="36">
        <f>_xlfn.XLOOKUP(Table7[[#This Row],[Merged Customer ID]],Table6_20[Merged Customer ID],Table6_20[Age])</f>
        <v>45.68888888888889</v>
      </c>
    </row>
    <row r="1424" spans="1:17" x14ac:dyDescent="0.35">
      <c r="A1424" s="22" t="s">
        <v>948</v>
      </c>
      <c r="B1424" s="22" t="str">
        <f>_xlfn.XLOOKUP(Table7[[#This Row],[Merged Customer ID]],Table2_1[Merged Customer ID],Table2_1[First Name])</f>
        <v>Rosauer</v>
      </c>
      <c r="C1424" s="22">
        <f>_xlfn.XLOOKUP(Table7[[#This Row],[Merged Customer ID]],Table3__3_16[Customer ID],Table3__3_16[BMI])</f>
        <v>33.700000000000003</v>
      </c>
      <c r="D1424" s="22">
        <f>_xlfn.XLOOKUP(Table7[[#This Row],[Merged Customer ID]],Table3__3_16[Customer ID],Table3__3_16[HBA1C])</f>
        <v>5.87</v>
      </c>
      <c r="E1424" s="22" t="str">
        <f>_xlfn.XLOOKUP(Table7[[#This Row],[Merged Customer ID]],Table3__3_16[Customer ID],Table3__3_16[Heart Issues])</f>
        <v>No</v>
      </c>
      <c r="F1424" s="22" t="str">
        <f>_xlfn.XLOOKUP(Table7[[#This Row],[Merged Customer ID]],Table3__3_16[Customer ID],Table3__3_16[Any Transplants])</f>
        <v>No</v>
      </c>
      <c r="G1424" s="22" t="str">
        <f>_xlfn.XLOOKUP(Table7[[#This Row],[Merged Customer ID]],Table3__3_16[Customer ID],Table3__3_16[Cancer history])</f>
        <v>No</v>
      </c>
      <c r="H1424" s="22">
        <f>_xlfn.XLOOKUP(Table7[[#This Row],[Merged Customer ID]],Table3__3_16[Customer ID],Table3__3_16[NumberOfMajorSurgeries])</f>
        <v>0</v>
      </c>
      <c r="I1424" s="22" t="str">
        <f>_xlfn.XLOOKUP(Table7[[#This Row],[Merged Customer ID]],Table3__3_16[Customer ID],Table3__3_16[smoker])</f>
        <v>No</v>
      </c>
      <c r="J1424" s="22" t="str">
        <f>_xlfn.XLOOKUP(Table7[[#This Row],[Merged Customer ID]],Table3__3_16[Customer ID],Table3__3_16[Weight Status])</f>
        <v>Obesity</v>
      </c>
      <c r="K1424" s="22" t="str">
        <f>_xlfn.XLOOKUP(Table7[[#This Row],[Merged Customer ID]],Table3__3_16[Customer ID],Table3__3_16[Sugar Status])</f>
        <v>Prediabetes</v>
      </c>
      <c r="L1424" s="25">
        <f>_xlfn.XLOOKUP(Table7[[#This Row],[Merged Customer ID]],Table6_20[Merged Customer ID],Table6_20[Date of Birth])</f>
        <v>28393</v>
      </c>
      <c r="M1424" s="29">
        <f>_xlfn.XLOOKUP(Table7[[#This Row],[Merged Customer ID]],Table6_20[Merged Customer ID],Table6_20[charges],"0",0)</f>
        <v>7445.92</v>
      </c>
      <c r="N1424" s="29" t="str">
        <f>_xlfn.XLOOKUP(Table7[[#This Row],[Merged Customer ID]],Table6_20[Merged Customer ID],Table6_20[Hospital tier])</f>
        <v>tier - 3</v>
      </c>
      <c r="O1424" s="29" t="str">
        <f>_xlfn.XLOOKUP(Table7[[#This Row],[Merged Customer ID]],Table6_20[Merged Customer ID],Table6_20[City tier])</f>
        <v>tier - 1</v>
      </c>
      <c r="P1424" s="29" t="str">
        <f>_xlfn.XLOOKUP(Table7[[#This Row],[Merged Customer ID]],Table6_20[Merged Customer ID],Table6_20[State ID])</f>
        <v>R1011</v>
      </c>
      <c r="Q1424" s="35">
        <f>_xlfn.XLOOKUP(Table7[[#This Row],[Merged Customer ID]],Table6_20[Merged Customer ID],Table6_20[Age])</f>
        <v>45.702777777777776</v>
      </c>
    </row>
    <row r="1425" spans="1:17" x14ac:dyDescent="0.35">
      <c r="A1425" s="23" t="s">
        <v>947</v>
      </c>
      <c r="B1425" s="23" t="str">
        <f>_xlfn.XLOOKUP(Table7[[#This Row],[Merged Customer ID]],Table2_1[Merged Customer ID],Table2_1[First Name])</f>
        <v>Ryder</v>
      </c>
      <c r="C1425" s="23">
        <f>_xlfn.XLOOKUP(Table7[[#This Row],[Merged Customer ID]],Table3__3_16[Customer ID],Table3__3_16[BMI])</f>
        <v>36.195</v>
      </c>
      <c r="D1425" s="23">
        <f>_xlfn.XLOOKUP(Table7[[#This Row],[Merged Customer ID]],Table3__3_16[Customer ID],Table3__3_16[HBA1C])</f>
        <v>6.22</v>
      </c>
      <c r="E1425" s="22" t="str">
        <f>_xlfn.XLOOKUP(Table7[[#This Row],[Merged Customer ID]],Table3__3_16[Customer ID],Table3__3_16[Heart Issues])</f>
        <v>No</v>
      </c>
      <c r="F1425" s="23" t="str">
        <f>_xlfn.XLOOKUP(Table7[[#This Row],[Merged Customer ID]],Table3__3_16[Customer ID],Table3__3_16[Any Transplants])</f>
        <v>No</v>
      </c>
      <c r="G1425" s="23" t="str">
        <f>_xlfn.XLOOKUP(Table7[[#This Row],[Merged Customer ID]],Table3__3_16[Customer ID],Table3__3_16[Cancer history])</f>
        <v>No</v>
      </c>
      <c r="H1425" s="23">
        <f>_xlfn.XLOOKUP(Table7[[#This Row],[Merged Customer ID]],Table3__3_16[Customer ID],Table3__3_16[NumberOfMajorSurgeries])</f>
        <v>0</v>
      </c>
      <c r="I1425" s="23" t="str">
        <f>_xlfn.XLOOKUP(Table7[[#This Row],[Merged Customer ID]],Table3__3_16[Customer ID],Table3__3_16[smoker])</f>
        <v>No</v>
      </c>
      <c r="J1425" s="23" t="str">
        <f>_xlfn.XLOOKUP(Table7[[#This Row],[Merged Customer ID]],Table3__3_16[Customer ID],Table3__3_16[Weight Status])</f>
        <v>Obesity</v>
      </c>
      <c r="K1425" s="23" t="str">
        <f>_xlfn.XLOOKUP(Table7[[#This Row],[Merged Customer ID]],Table3__3_16[Customer ID],Table3__3_16[Sugar Status])</f>
        <v>Prediabetes</v>
      </c>
      <c r="L1425" s="26">
        <f>_xlfn.XLOOKUP(Table7[[#This Row],[Merged Customer ID]],Table6_20[Merged Customer ID],Table6_20[Date of Birth])</f>
        <v>29409</v>
      </c>
      <c r="M1425" s="30">
        <f>_xlfn.XLOOKUP(Table7[[#This Row],[Merged Customer ID]],Table6_20[Merged Customer ID],Table6_20[charges],"0",0)</f>
        <v>7443.64</v>
      </c>
      <c r="N1425" s="30" t="str">
        <f>_xlfn.XLOOKUP(Table7[[#This Row],[Merged Customer ID]],Table6_20[Merged Customer ID],Table6_20[Hospital tier])</f>
        <v>tier - 2</v>
      </c>
      <c r="O1425" s="30" t="str">
        <f>_xlfn.XLOOKUP(Table7[[#This Row],[Merged Customer ID]],Table6_20[Merged Customer ID],Table6_20[City tier])</f>
        <v>tier - 3</v>
      </c>
      <c r="P1425" s="30" t="str">
        <f>_xlfn.XLOOKUP(Table7[[#This Row],[Merged Customer ID]],Table6_20[Merged Customer ID],Table6_20[State ID])</f>
        <v>R1012</v>
      </c>
      <c r="Q1425" s="36">
        <f>_xlfn.XLOOKUP(Table7[[#This Row],[Merged Customer ID]],Table6_20[Merged Customer ID],Table6_20[Age])</f>
        <v>42.919444444444444</v>
      </c>
    </row>
    <row r="1426" spans="1:17" x14ac:dyDescent="0.35">
      <c r="A1426" s="22" t="s">
        <v>946</v>
      </c>
      <c r="B1426" s="22" t="str">
        <f>_xlfn.XLOOKUP(Table7[[#This Row],[Merged Customer ID]],Table2_1[Merged Customer ID],Table2_1[First Name])</f>
        <v>Larsen</v>
      </c>
      <c r="C1426" s="22">
        <f>_xlfn.XLOOKUP(Table7[[#This Row],[Merged Customer ID]],Table3__3_16[Customer ID],Table3__3_16[BMI])</f>
        <v>32.6</v>
      </c>
      <c r="D1426" s="22">
        <f>_xlfn.XLOOKUP(Table7[[#This Row],[Merged Customer ID]],Table3__3_16[Customer ID],Table3__3_16[HBA1C])</f>
        <v>5.73</v>
      </c>
      <c r="E1426" s="22" t="str">
        <f>_xlfn.XLOOKUP(Table7[[#This Row],[Merged Customer ID]],Table3__3_16[Customer ID],Table3__3_16[Heart Issues])</f>
        <v>No</v>
      </c>
      <c r="F1426" s="22" t="str">
        <f>_xlfn.XLOOKUP(Table7[[#This Row],[Merged Customer ID]],Table3__3_16[Customer ID],Table3__3_16[Any Transplants])</f>
        <v>No</v>
      </c>
      <c r="G1426" s="22" t="str">
        <f>_xlfn.XLOOKUP(Table7[[#This Row],[Merged Customer ID]],Table3__3_16[Customer ID],Table3__3_16[Cancer history])</f>
        <v>Yes</v>
      </c>
      <c r="H1426" s="22">
        <f>_xlfn.XLOOKUP(Table7[[#This Row],[Merged Customer ID]],Table3__3_16[Customer ID],Table3__3_16[NumberOfMajorSurgeries])</f>
        <v>1</v>
      </c>
      <c r="I1426" s="22" t="str">
        <f>_xlfn.XLOOKUP(Table7[[#This Row],[Merged Customer ID]],Table3__3_16[Customer ID],Table3__3_16[smoker])</f>
        <v>No</v>
      </c>
      <c r="J1426" s="22" t="str">
        <f>_xlfn.XLOOKUP(Table7[[#This Row],[Merged Customer ID]],Table3__3_16[Customer ID],Table3__3_16[Weight Status])</f>
        <v>Obesity</v>
      </c>
      <c r="K1426" s="22" t="str">
        <f>_xlfn.XLOOKUP(Table7[[#This Row],[Merged Customer ID]],Table3__3_16[Customer ID],Table3__3_16[Sugar Status])</f>
        <v>Prediabetes</v>
      </c>
      <c r="L1426" s="25">
        <f>_xlfn.XLOOKUP(Table7[[#This Row],[Merged Customer ID]],Table6_20[Merged Customer ID],Table6_20[Date of Birth])</f>
        <v>29099</v>
      </c>
      <c r="M1426" s="29">
        <f>_xlfn.XLOOKUP(Table7[[#This Row],[Merged Customer ID]],Table6_20[Merged Customer ID],Table6_20[charges],"0",0)</f>
        <v>7441.5</v>
      </c>
      <c r="N1426" s="29" t="str">
        <f>_xlfn.XLOOKUP(Table7[[#This Row],[Merged Customer ID]],Table6_20[Merged Customer ID],Table6_20[Hospital tier])</f>
        <v>tier - 3</v>
      </c>
      <c r="O1426" s="29" t="str">
        <f>_xlfn.XLOOKUP(Table7[[#This Row],[Merged Customer ID]],Table6_20[Merged Customer ID],Table6_20[City tier])</f>
        <v>tier - 2</v>
      </c>
      <c r="P1426" s="29" t="str">
        <f>_xlfn.XLOOKUP(Table7[[#This Row],[Merged Customer ID]],Table6_20[Merged Customer ID],Table6_20[State ID])</f>
        <v>R1011</v>
      </c>
      <c r="Q1426" s="35">
        <f>_xlfn.XLOOKUP(Table7[[#This Row],[Merged Customer ID]],Table6_20[Merged Customer ID],Table6_20[Age])</f>
        <v>43.769444444444446</v>
      </c>
    </row>
    <row r="1427" spans="1:17" x14ac:dyDescent="0.35">
      <c r="A1427" s="23" t="s">
        <v>945</v>
      </c>
      <c r="B1427" s="23" t="str">
        <f>_xlfn.XLOOKUP(Table7[[#This Row],[Merged Customer ID]],Table2_1[Merged Customer ID],Table2_1[First Name])</f>
        <v>Keate</v>
      </c>
      <c r="C1427" s="23">
        <f>_xlfn.XLOOKUP(Table7[[#This Row],[Merged Customer ID]],Table3__3_16[Customer ID],Table3__3_16[BMI])</f>
        <v>30.2</v>
      </c>
      <c r="D1427" s="23">
        <f>_xlfn.XLOOKUP(Table7[[#This Row],[Merged Customer ID]],Table3__3_16[Customer ID],Table3__3_16[HBA1C])</f>
        <v>5.7</v>
      </c>
      <c r="E1427" s="22" t="str">
        <f>_xlfn.XLOOKUP(Table7[[#This Row],[Merged Customer ID]],Table3__3_16[Customer ID],Table3__3_16[Heart Issues])</f>
        <v>No</v>
      </c>
      <c r="F1427" s="23" t="str">
        <f>_xlfn.XLOOKUP(Table7[[#This Row],[Merged Customer ID]],Table3__3_16[Customer ID],Table3__3_16[Any Transplants])</f>
        <v>No</v>
      </c>
      <c r="G1427" s="23" t="str">
        <f>_xlfn.XLOOKUP(Table7[[#This Row],[Merged Customer ID]],Table3__3_16[Customer ID],Table3__3_16[Cancer history])</f>
        <v>No</v>
      </c>
      <c r="H1427" s="23">
        <f>_xlfn.XLOOKUP(Table7[[#This Row],[Merged Customer ID]],Table3__3_16[Customer ID],Table3__3_16[NumberOfMajorSurgeries])</f>
        <v>0</v>
      </c>
      <c r="I1427" s="23" t="str">
        <f>_xlfn.XLOOKUP(Table7[[#This Row],[Merged Customer ID]],Table3__3_16[Customer ID],Table3__3_16[smoker])</f>
        <v>No</v>
      </c>
      <c r="J1427" s="23" t="str">
        <f>_xlfn.XLOOKUP(Table7[[#This Row],[Merged Customer ID]],Table3__3_16[Customer ID],Table3__3_16[Weight Status])</f>
        <v>Obesity</v>
      </c>
      <c r="K1427" s="23" t="str">
        <f>_xlfn.XLOOKUP(Table7[[#This Row],[Merged Customer ID]],Table3__3_16[Customer ID],Table3__3_16[Sugar Status])</f>
        <v>Prediabetes</v>
      </c>
      <c r="L1427" s="26">
        <f>_xlfn.XLOOKUP(Table7[[#This Row],[Merged Customer ID]],Table6_20[Merged Customer ID],Table6_20[Date of Birth])</f>
        <v>28362</v>
      </c>
      <c r="M1427" s="30">
        <f>_xlfn.XLOOKUP(Table7[[#This Row],[Merged Customer ID]],Table6_20[Merged Customer ID],Table6_20[charges],"0",0)</f>
        <v>7441.05</v>
      </c>
      <c r="N1427" s="30" t="str">
        <f>_xlfn.XLOOKUP(Table7[[#This Row],[Merged Customer ID]],Table6_20[Merged Customer ID],Table6_20[Hospital tier])</f>
        <v>tier - 3</v>
      </c>
      <c r="O1427" s="30" t="str">
        <f>_xlfn.XLOOKUP(Table7[[#This Row],[Merged Customer ID]],Table6_20[Merged Customer ID],Table6_20[City tier])</f>
        <v>tier - 2</v>
      </c>
      <c r="P1427" s="30" t="str">
        <f>_xlfn.XLOOKUP(Table7[[#This Row],[Merged Customer ID]],Table6_20[Merged Customer ID],Table6_20[State ID])</f>
        <v>R1011</v>
      </c>
      <c r="Q1427" s="36">
        <f>_xlfn.XLOOKUP(Table7[[#This Row],[Merged Customer ID]],Table6_20[Merged Customer ID],Table6_20[Age])</f>
        <v>45.786111111111111</v>
      </c>
    </row>
    <row r="1428" spans="1:17" x14ac:dyDescent="0.35">
      <c r="A1428" s="22" t="s">
        <v>944</v>
      </c>
      <c r="B1428" s="22" t="str">
        <f>_xlfn.XLOOKUP(Table7[[#This Row],[Merged Customer ID]],Table2_1[Merged Customer ID],Table2_1[First Name])</f>
        <v>Williams</v>
      </c>
      <c r="C1428" s="22">
        <f>_xlfn.XLOOKUP(Table7[[#This Row],[Merged Customer ID]],Table3__3_16[Customer ID],Table3__3_16[BMI])</f>
        <v>27.645</v>
      </c>
      <c r="D1428" s="22">
        <f>_xlfn.XLOOKUP(Table7[[#This Row],[Merged Customer ID]],Table3__3_16[Customer ID],Table3__3_16[HBA1C])</f>
        <v>9.91</v>
      </c>
      <c r="E1428" s="22" t="str">
        <f>_xlfn.XLOOKUP(Table7[[#This Row],[Merged Customer ID]],Table3__3_16[Customer ID],Table3__3_16[Heart Issues])</f>
        <v>No</v>
      </c>
      <c r="F1428" s="22" t="str">
        <f>_xlfn.XLOOKUP(Table7[[#This Row],[Merged Customer ID]],Table3__3_16[Customer ID],Table3__3_16[Any Transplants])</f>
        <v>No</v>
      </c>
      <c r="G1428" s="22" t="str">
        <f>_xlfn.XLOOKUP(Table7[[#This Row],[Merged Customer ID]],Table3__3_16[Customer ID],Table3__3_16[Cancer history])</f>
        <v>No</v>
      </c>
      <c r="H1428" s="22">
        <f>_xlfn.XLOOKUP(Table7[[#This Row],[Merged Customer ID]],Table3__3_16[Customer ID],Table3__3_16[NumberOfMajorSurgeries])</f>
        <v>0</v>
      </c>
      <c r="I1428" s="22" t="str">
        <f>_xlfn.XLOOKUP(Table7[[#This Row],[Merged Customer ID]],Table3__3_16[Customer ID],Table3__3_16[smoker])</f>
        <v>No</v>
      </c>
      <c r="J1428" s="22" t="str">
        <f>_xlfn.XLOOKUP(Table7[[#This Row],[Merged Customer ID]],Table3__3_16[Customer ID],Table3__3_16[Weight Status])</f>
        <v>Overweight</v>
      </c>
      <c r="K1428" s="22" t="str">
        <f>_xlfn.XLOOKUP(Table7[[#This Row],[Merged Customer ID]],Table3__3_16[Customer ID],Table3__3_16[Sugar Status])</f>
        <v>Diabetes</v>
      </c>
      <c r="L1428" s="25">
        <f>_xlfn.XLOOKUP(Table7[[#This Row],[Merged Customer ID]],Table6_20[Merged Customer ID],Table6_20[Date of Birth])</f>
        <v>28826</v>
      </c>
      <c r="M1428" s="29">
        <f>_xlfn.XLOOKUP(Table7[[#This Row],[Merged Customer ID]],Table6_20[Merged Customer ID],Table6_20[charges],"0",0)</f>
        <v>7421.19</v>
      </c>
      <c r="N1428" s="29" t="str">
        <f>_xlfn.XLOOKUP(Table7[[#This Row],[Merged Customer ID]],Table6_20[Merged Customer ID],Table6_20[Hospital tier])</f>
        <v>tier - 2</v>
      </c>
      <c r="O1428" s="29" t="str">
        <f>_xlfn.XLOOKUP(Table7[[#This Row],[Merged Customer ID]],Table6_20[Merged Customer ID],Table6_20[City tier])</f>
        <v>tier - 3</v>
      </c>
      <c r="P1428" s="29" t="str">
        <f>_xlfn.XLOOKUP(Table7[[#This Row],[Merged Customer ID]],Table6_20[Merged Customer ID],Table6_20[State ID])</f>
        <v>R1012</v>
      </c>
      <c r="Q1428" s="35">
        <f>_xlfn.XLOOKUP(Table7[[#This Row],[Merged Customer ID]],Table6_20[Merged Customer ID],Table6_20[Age])</f>
        <v>44.516666666666666</v>
      </c>
    </row>
    <row r="1429" spans="1:17" x14ac:dyDescent="0.35">
      <c r="A1429" s="23" t="s">
        <v>943</v>
      </c>
      <c r="B1429" s="23" t="str">
        <f>_xlfn.XLOOKUP(Table7[[#This Row],[Merged Customer ID]],Table2_1[Merged Customer ID],Table2_1[First Name])</f>
        <v>Starosciak</v>
      </c>
      <c r="C1429" s="23">
        <f>_xlfn.XLOOKUP(Table7[[#This Row],[Merged Customer ID]],Table3__3_16[Customer ID],Table3__3_16[BMI])</f>
        <v>26.41</v>
      </c>
      <c r="D1429" s="23">
        <f>_xlfn.XLOOKUP(Table7[[#This Row],[Merged Customer ID]],Table3__3_16[Customer ID],Table3__3_16[HBA1C])</f>
        <v>11.4</v>
      </c>
      <c r="E1429" s="22" t="str">
        <f>_xlfn.XLOOKUP(Table7[[#This Row],[Merged Customer ID]],Table3__3_16[Customer ID],Table3__3_16[Heart Issues])</f>
        <v>No</v>
      </c>
      <c r="F1429" s="23" t="str">
        <f>_xlfn.XLOOKUP(Table7[[#This Row],[Merged Customer ID]],Table3__3_16[Customer ID],Table3__3_16[Any Transplants])</f>
        <v>No</v>
      </c>
      <c r="G1429" s="23" t="str">
        <f>_xlfn.XLOOKUP(Table7[[#This Row],[Merged Customer ID]],Table3__3_16[Customer ID],Table3__3_16[Cancer history])</f>
        <v>No</v>
      </c>
      <c r="H1429" s="23">
        <f>_xlfn.XLOOKUP(Table7[[#This Row],[Merged Customer ID]],Table3__3_16[Customer ID],Table3__3_16[NumberOfMajorSurgeries])</f>
        <v>0</v>
      </c>
      <c r="I1429" s="23" t="str">
        <f>_xlfn.XLOOKUP(Table7[[#This Row],[Merged Customer ID]],Table3__3_16[Customer ID],Table3__3_16[smoker])</f>
        <v>No</v>
      </c>
      <c r="J1429" s="23" t="str">
        <f>_xlfn.XLOOKUP(Table7[[#This Row],[Merged Customer ID]],Table3__3_16[Customer ID],Table3__3_16[Weight Status])</f>
        <v>Overweight</v>
      </c>
      <c r="K1429" s="23" t="str">
        <f>_xlfn.XLOOKUP(Table7[[#This Row],[Merged Customer ID]],Table3__3_16[Customer ID],Table3__3_16[Sugar Status])</f>
        <v>Diabetes</v>
      </c>
      <c r="L1429" s="26">
        <f>_xlfn.XLOOKUP(Table7[[#This Row],[Merged Customer ID]],Table6_20[Merged Customer ID],Table6_20[Date of Birth])</f>
        <v>28806</v>
      </c>
      <c r="M1429" s="30">
        <f>_xlfn.XLOOKUP(Table7[[#This Row],[Merged Customer ID]],Table6_20[Merged Customer ID],Table6_20[charges],"0",0)</f>
        <v>7419.48</v>
      </c>
      <c r="N1429" s="30" t="str">
        <f>_xlfn.XLOOKUP(Table7[[#This Row],[Merged Customer ID]],Table6_20[Merged Customer ID],Table6_20[Hospital tier])</f>
        <v>tier - 2</v>
      </c>
      <c r="O1429" s="30" t="str">
        <f>_xlfn.XLOOKUP(Table7[[#This Row],[Merged Customer ID]],Table6_20[Merged Customer ID],Table6_20[City tier])</f>
        <v>tier - 2</v>
      </c>
      <c r="P1429" s="30" t="str">
        <f>_xlfn.XLOOKUP(Table7[[#This Row],[Merged Customer ID]],Table6_20[Merged Customer ID],Table6_20[State ID])</f>
        <v>R1012</v>
      </c>
      <c r="Q1429" s="36">
        <f>_xlfn.XLOOKUP(Table7[[#This Row],[Merged Customer ID]],Table6_20[Merged Customer ID],Table6_20[Age])</f>
        <v>44.572222222222223</v>
      </c>
    </row>
    <row r="1430" spans="1:17" x14ac:dyDescent="0.35">
      <c r="A1430" s="22" t="s">
        <v>942</v>
      </c>
      <c r="B1430" s="22" t="str">
        <f>_xlfn.XLOOKUP(Table7[[#This Row],[Merged Customer ID]],Table2_1[Merged Customer ID],Table2_1[First Name])</f>
        <v>Smith</v>
      </c>
      <c r="C1430" s="22">
        <f>_xlfn.XLOOKUP(Table7[[#This Row],[Merged Customer ID]],Table3__3_16[Customer ID],Table3__3_16[BMI])</f>
        <v>34.1</v>
      </c>
      <c r="D1430" s="22">
        <f>_xlfn.XLOOKUP(Table7[[#This Row],[Merged Customer ID]],Table3__3_16[Customer ID],Table3__3_16[HBA1C])</f>
        <v>6.29</v>
      </c>
      <c r="E1430" s="22" t="str">
        <f>_xlfn.XLOOKUP(Table7[[#This Row],[Merged Customer ID]],Table3__3_16[Customer ID],Table3__3_16[Heart Issues])</f>
        <v>Yes</v>
      </c>
      <c r="F1430" s="22" t="str">
        <f>_xlfn.XLOOKUP(Table7[[#This Row],[Merged Customer ID]],Table3__3_16[Customer ID],Table3__3_16[Any Transplants])</f>
        <v>No</v>
      </c>
      <c r="G1430" s="22" t="str">
        <f>_xlfn.XLOOKUP(Table7[[#This Row],[Merged Customer ID]],Table3__3_16[Customer ID],Table3__3_16[Cancer history])</f>
        <v>Yes</v>
      </c>
      <c r="H1430" s="22">
        <f>_xlfn.XLOOKUP(Table7[[#This Row],[Merged Customer ID]],Table3__3_16[Customer ID],Table3__3_16[NumberOfMajorSurgeries])</f>
        <v>1</v>
      </c>
      <c r="I1430" s="22" t="str">
        <f>_xlfn.XLOOKUP(Table7[[#This Row],[Merged Customer ID]],Table3__3_16[Customer ID],Table3__3_16[smoker])</f>
        <v>No</v>
      </c>
      <c r="J1430" s="22" t="str">
        <f>_xlfn.XLOOKUP(Table7[[#This Row],[Merged Customer ID]],Table3__3_16[Customer ID],Table3__3_16[Weight Status])</f>
        <v>Obesity</v>
      </c>
      <c r="K1430" s="22" t="str">
        <f>_xlfn.XLOOKUP(Table7[[#This Row],[Merged Customer ID]],Table3__3_16[Customer ID],Table3__3_16[Sugar Status])</f>
        <v>Prediabetes</v>
      </c>
      <c r="L1430" s="25">
        <f>_xlfn.XLOOKUP(Table7[[#This Row],[Merged Customer ID]],Table6_20[Merged Customer ID],Table6_20[Date of Birth])</f>
        <v>30578</v>
      </c>
      <c r="M1430" s="29">
        <f>_xlfn.XLOOKUP(Table7[[#This Row],[Merged Customer ID]],Table6_20[Merged Customer ID],Table6_20[charges],"0",0)</f>
        <v>7418.52</v>
      </c>
      <c r="N1430" s="29" t="str">
        <f>_xlfn.XLOOKUP(Table7[[#This Row],[Merged Customer ID]],Table6_20[Merged Customer ID],Table6_20[Hospital tier])</f>
        <v>tier - 2</v>
      </c>
      <c r="O1430" s="29" t="str">
        <f>_xlfn.XLOOKUP(Table7[[#This Row],[Merged Customer ID]],Table6_20[Merged Customer ID],Table6_20[City tier])</f>
        <v>tier - 2</v>
      </c>
      <c r="P1430" s="29" t="str">
        <f>_xlfn.XLOOKUP(Table7[[#This Row],[Merged Customer ID]],Table6_20[Merged Customer ID],Table6_20[State ID])</f>
        <v>R1011</v>
      </c>
      <c r="Q1430" s="35">
        <f>_xlfn.XLOOKUP(Table7[[#This Row],[Merged Customer ID]],Table6_20[Merged Customer ID],Table6_20[Age])</f>
        <v>39.719444444444441</v>
      </c>
    </row>
    <row r="1431" spans="1:17" x14ac:dyDescent="0.35">
      <c r="A1431" s="23" t="s">
        <v>941</v>
      </c>
      <c r="B1431" s="23" t="str">
        <f>_xlfn.XLOOKUP(Table7[[#This Row],[Merged Customer ID]],Table2_1[Merged Customer ID],Table2_1[First Name])</f>
        <v>Henderson</v>
      </c>
      <c r="C1431" s="23">
        <f>_xlfn.XLOOKUP(Table7[[#This Row],[Merged Customer ID]],Table3__3_16[Customer ID],Table3__3_16[BMI])</f>
        <v>17.3</v>
      </c>
      <c r="D1431" s="23">
        <f>_xlfn.XLOOKUP(Table7[[#This Row],[Merged Customer ID]],Table3__3_16[Customer ID],Table3__3_16[HBA1C])</f>
        <v>9.2799999999999994</v>
      </c>
      <c r="E1431" s="22" t="str">
        <f>_xlfn.XLOOKUP(Table7[[#This Row],[Merged Customer ID]],Table3__3_16[Customer ID],Table3__3_16[Heart Issues])</f>
        <v>No</v>
      </c>
      <c r="F1431" s="23" t="str">
        <f>_xlfn.XLOOKUP(Table7[[#This Row],[Merged Customer ID]],Table3__3_16[Customer ID],Table3__3_16[Any Transplants])</f>
        <v>No</v>
      </c>
      <c r="G1431" s="23" t="str">
        <f>_xlfn.XLOOKUP(Table7[[#This Row],[Merged Customer ID]],Table3__3_16[Customer ID],Table3__3_16[Cancer history])</f>
        <v>No</v>
      </c>
      <c r="H1431" s="23">
        <f>_xlfn.XLOOKUP(Table7[[#This Row],[Merged Customer ID]],Table3__3_16[Customer ID],Table3__3_16[NumberOfMajorSurgeries])</f>
        <v>0</v>
      </c>
      <c r="I1431" s="23" t="str">
        <f>_xlfn.XLOOKUP(Table7[[#This Row],[Merged Customer ID]],Table3__3_16[Customer ID],Table3__3_16[smoker])</f>
        <v>No</v>
      </c>
      <c r="J1431" s="23" t="str">
        <f>_xlfn.XLOOKUP(Table7[[#This Row],[Merged Customer ID]],Table3__3_16[Customer ID],Table3__3_16[Weight Status])</f>
        <v>Underweight</v>
      </c>
      <c r="K1431" s="23" t="str">
        <f>_xlfn.XLOOKUP(Table7[[#This Row],[Merged Customer ID]],Table3__3_16[Customer ID],Table3__3_16[Sugar Status])</f>
        <v>Diabetes</v>
      </c>
      <c r="L1431" s="26">
        <f>_xlfn.XLOOKUP(Table7[[#This Row],[Merged Customer ID]],Table6_20[Merged Customer ID],Table6_20[Date of Birth])</f>
        <v>24081</v>
      </c>
      <c r="M1431" s="30">
        <f>_xlfn.XLOOKUP(Table7[[#This Row],[Merged Customer ID]],Table6_20[Merged Customer ID],Table6_20[charges],"0",0)</f>
        <v>7403.98</v>
      </c>
      <c r="N1431" s="30" t="str">
        <f>_xlfn.XLOOKUP(Table7[[#This Row],[Merged Customer ID]],Table6_20[Merged Customer ID],Table6_20[Hospital tier])</f>
        <v>tier - 3</v>
      </c>
      <c r="O1431" s="30" t="str">
        <f>_xlfn.XLOOKUP(Table7[[#This Row],[Merged Customer ID]],Table6_20[Merged Customer ID],Table6_20[City tier])</f>
        <v>tier - 2</v>
      </c>
      <c r="P1431" s="30" t="str">
        <f>_xlfn.XLOOKUP(Table7[[#This Row],[Merged Customer ID]],Table6_20[Merged Customer ID],Table6_20[State ID])</f>
        <v>R1013</v>
      </c>
      <c r="Q1431" s="36">
        <f>_xlfn.XLOOKUP(Table7[[#This Row],[Merged Customer ID]],Table6_20[Merged Customer ID],Table6_20[Age])</f>
        <v>57.508333333333333</v>
      </c>
    </row>
    <row r="1432" spans="1:17" x14ac:dyDescent="0.35">
      <c r="A1432" s="22" t="s">
        <v>940</v>
      </c>
      <c r="B1432" s="22" t="str">
        <f>_xlfn.XLOOKUP(Table7[[#This Row],[Merged Customer ID]],Table2_1[Merged Customer ID],Table2_1[First Name])</f>
        <v>Winkelman</v>
      </c>
      <c r="C1432" s="22">
        <f>_xlfn.XLOOKUP(Table7[[#This Row],[Merged Customer ID]],Table3__3_16[Customer ID],Table3__3_16[BMI])</f>
        <v>35.020000000000003</v>
      </c>
      <c r="D1432" s="22">
        <f>_xlfn.XLOOKUP(Table7[[#This Row],[Merged Customer ID]],Table3__3_16[Customer ID],Table3__3_16[HBA1C])</f>
        <v>4.78</v>
      </c>
      <c r="E1432" s="22" t="str">
        <f>_xlfn.XLOOKUP(Table7[[#This Row],[Merged Customer ID]],Table3__3_16[Customer ID],Table3__3_16[Heart Issues])</f>
        <v>No</v>
      </c>
      <c r="F1432" s="22" t="str">
        <f>_xlfn.XLOOKUP(Table7[[#This Row],[Merged Customer ID]],Table3__3_16[Customer ID],Table3__3_16[Any Transplants])</f>
        <v>No</v>
      </c>
      <c r="G1432" s="22" t="str">
        <f>_xlfn.XLOOKUP(Table7[[#This Row],[Merged Customer ID]],Table3__3_16[Customer ID],Table3__3_16[Cancer history])</f>
        <v>Yes</v>
      </c>
      <c r="H1432" s="22">
        <f>_xlfn.XLOOKUP(Table7[[#This Row],[Merged Customer ID]],Table3__3_16[Customer ID],Table3__3_16[NumberOfMajorSurgeries])</f>
        <v>1</v>
      </c>
      <c r="I1432" s="22" t="str">
        <f>_xlfn.XLOOKUP(Table7[[#This Row],[Merged Customer ID]],Table3__3_16[Customer ID],Table3__3_16[smoker])</f>
        <v>No</v>
      </c>
      <c r="J1432" s="22" t="str">
        <f>_xlfn.XLOOKUP(Table7[[#This Row],[Merged Customer ID]],Table3__3_16[Customer ID],Table3__3_16[Weight Status])</f>
        <v>Obesity</v>
      </c>
      <c r="K1432" s="22" t="str">
        <f>_xlfn.XLOOKUP(Table7[[#This Row],[Merged Customer ID]],Table3__3_16[Customer ID],Table3__3_16[Sugar Status])</f>
        <v>Normal</v>
      </c>
      <c r="L1432" s="25">
        <f>_xlfn.XLOOKUP(Table7[[#This Row],[Merged Customer ID]],Table6_20[Merged Customer ID],Table6_20[Date of Birth])</f>
        <v>34172</v>
      </c>
      <c r="M1432" s="29">
        <f>_xlfn.XLOOKUP(Table7[[#This Row],[Merged Customer ID]],Table6_20[Merged Customer ID],Table6_20[charges],"0",0)</f>
        <v>7388.85</v>
      </c>
      <c r="N1432" s="29" t="str">
        <f>_xlfn.XLOOKUP(Table7[[#This Row],[Merged Customer ID]],Table6_20[Merged Customer ID],Table6_20[Hospital tier])</f>
        <v>tier - 2</v>
      </c>
      <c r="O1432" s="29" t="str">
        <f>_xlfn.XLOOKUP(Table7[[#This Row],[Merged Customer ID]],Table6_20[Merged Customer ID],Table6_20[City tier])</f>
        <v>tier - 2</v>
      </c>
      <c r="P1432" s="29" t="str">
        <f>_xlfn.XLOOKUP(Table7[[#This Row],[Merged Customer ID]],Table6_20[Merged Customer ID],Table6_20[State ID])</f>
        <v>R1026</v>
      </c>
      <c r="Q1432" s="35">
        <f>_xlfn.XLOOKUP(Table7[[#This Row],[Merged Customer ID]],Table6_20[Merged Customer ID],Table6_20[Age])</f>
        <v>29.877777777777776</v>
      </c>
    </row>
    <row r="1433" spans="1:17" x14ac:dyDescent="0.35">
      <c r="A1433" s="23" t="s">
        <v>939</v>
      </c>
      <c r="B1433" s="23" t="str">
        <f>_xlfn.XLOOKUP(Table7[[#This Row],[Merged Customer ID]],Table2_1[Merged Customer ID],Table2_1[First Name])</f>
        <v>Monette</v>
      </c>
      <c r="C1433" s="23">
        <f>_xlfn.XLOOKUP(Table7[[#This Row],[Merged Customer ID]],Table3__3_16[Customer ID],Table3__3_16[BMI])</f>
        <v>37.1</v>
      </c>
      <c r="D1433" s="23">
        <f>_xlfn.XLOOKUP(Table7[[#This Row],[Merged Customer ID]],Table3__3_16[Customer ID],Table3__3_16[HBA1C])</f>
        <v>8.8699999999999992</v>
      </c>
      <c r="E1433" s="22" t="str">
        <f>_xlfn.XLOOKUP(Table7[[#This Row],[Merged Customer ID]],Table3__3_16[Customer ID],Table3__3_16[Heart Issues])</f>
        <v>Yes</v>
      </c>
      <c r="F1433" s="23" t="str">
        <f>_xlfn.XLOOKUP(Table7[[#This Row],[Merged Customer ID]],Table3__3_16[Customer ID],Table3__3_16[Any Transplants])</f>
        <v>No</v>
      </c>
      <c r="G1433" s="23" t="str">
        <f>_xlfn.XLOOKUP(Table7[[#This Row],[Merged Customer ID]],Table3__3_16[Customer ID],Table3__3_16[Cancer history])</f>
        <v>No</v>
      </c>
      <c r="H1433" s="23">
        <f>_xlfn.XLOOKUP(Table7[[#This Row],[Merged Customer ID]],Table3__3_16[Customer ID],Table3__3_16[NumberOfMajorSurgeries])</f>
        <v>0</v>
      </c>
      <c r="I1433" s="23" t="str">
        <f>_xlfn.XLOOKUP(Table7[[#This Row],[Merged Customer ID]],Table3__3_16[Customer ID],Table3__3_16[smoker])</f>
        <v>No</v>
      </c>
      <c r="J1433" s="23" t="str">
        <f>_xlfn.XLOOKUP(Table7[[#This Row],[Merged Customer ID]],Table3__3_16[Customer ID],Table3__3_16[Weight Status])</f>
        <v>Obesity</v>
      </c>
      <c r="K1433" s="23" t="str">
        <f>_xlfn.XLOOKUP(Table7[[#This Row],[Merged Customer ID]],Table3__3_16[Customer ID],Table3__3_16[Sugar Status])</f>
        <v>Diabetes</v>
      </c>
      <c r="L1433" s="26">
        <f>_xlfn.XLOOKUP(Table7[[#This Row],[Merged Customer ID]],Table6_20[Merged Customer ID],Table6_20[Date of Birth])</f>
        <v>29914</v>
      </c>
      <c r="M1433" s="30">
        <f>_xlfn.XLOOKUP(Table7[[#This Row],[Merged Customer ID]],Table6_20[Merged Customer ID],Table6_20[charges],"0",0)</f>
        <v>7371.77</v>
      </c>
      <c r="N1433" s="30" t="str">
        <f>_xlfn.XLOOKUP(Table7[[#This Row],[Merged Customer ID]],Table6_20[Merged Customer ID],Table6_20[Hospital tier])</f>
        <v>tier - 2</v>
      </c>
      <c r="O1433" s="30" t="str">
        <f>_xlfn.XLOOKUP(Table7[[#This Row],[Merged Customer ID]],Table6_20[Merged Customer ID],Table6_20[City tier])</f>
        <v>tier - 1</v>
      </c>
      <c r="P1433" s="30" t="str">
        <f>_xlfn.XLOOKUP(Table7[[#This Row],[Merged Customer ID]],Table6_20[Merged Customer ID],Table6_20[State ID])</f>
        <v>R1011</v>
      </c>
      <c r="Q1433" s="36">
        <f>_xlfn.XLOOKUP(Table7[[#This Row],[Merged Customer ID]],Table6_20[Merged Customer ID],Table6_20[Age])</f>
        <v>41.538888888888891</v>
      </c>
    </row>
    <row r="1434" spans="1:17" x14ac:dyDescent="0.35">
      <c r="A1434" s="22" t="s">
        <v>938</v>
      </c>
      <c r="B1434" s="22" t="str">
        <f>_xlfn.XLOOKUP(Table7[[#This Row],[Merged Customer ID]],Table2_1[Merged Customer ID],Table2_1[First Name])</f>
        <v>Kramer</v>
      </c>
      <c r="C1434" s="22">
        <f>_xlfn.XLOOKUP(Table7[[#This Row],[Merged Customer ID]],Table3__3_16[Customer ID],Table3__3_16[BMI])</f>
        <v>16.79</v>
      </c>
      <c r="D1434" s="22">
        <f>_xlfn.XLOOKUP(Table7[[#This Row],[Merged Customer ID]],Table3__3_16[Customer ID],Table3__3_16[HBA1C])</f>
        <v>11.4</v>
      </c>
      <c r="E1434" s="22" t="str">
        <f>_xlfn.XLOOKUP(Table7[[#This Row],[Merged Customer ID]],Table3__3_16[Customer ID],Table3__3_16[Heart Issues])</f>
        <v>No</v>
      </c>
      <c r="F1434" s="22" t="str">
        <f>_xlfn.XLOOKUP(Table7[[#This Row],[Merged Customer ID]],Table3__3_16[Customer ID],Table3__3_16[Any Transplants])</f>
        <v>No</v>
      </c>
      <c r="G1434" s="22" t="str">
        <f>_xlfn.XLOOKUP(Table7[[#This Row],[Merged Customer ID]],Table3__3_16[Customer ID],Table3__3_16[Cancer history])</f>
        <v>No</v>
      </c>
      <c r="H1434" s="22">
        <f>_xlfn.XLOOKUP(Table7[[#This Row],[Merged Customer ID]],Table3__3_16[Customer ID],Table3__3_16[NumberOfMajorSurgeries])</f>
        <v>0</v>
      </c>
      <c r="I1434" s="22" t="str">
        <f>_xlfn.XLOOKUP(Table7[[#This Row],[Merged Customer ID]],Table3__3_16[Customer ID],Table3__3_16[smoker])</f>
        <v>No</v>
      </c>
      <c r="J1434" s="22" t="str">
        <f>_xlfn.XLOOKUP(Table7[[#This Row],[Merged Customer ID]],Table3__3_16[Customer ID],Table3__3_16[Weight Status])</f>
        <v>Underweight</v>
      </c>
      <c r="K1434" s="22" t="str">
        <f>_xlfn.XLOOKUP(Table7[[#This Row],[Merged Customer ID]],Table3__3_16[Customer ID],Table3__3_16[Sugar Status])</f>
        <v>Diabetes</v>
      </c>
      <c r="L1434" s="25">
        <f>_xlfn.XLOOKUP(Table7[[#This Row],[Merged Customer ID]],Table6_20[Merged Customer ID],Table6_20[Date of Birth])</f>
        <v>24085</v>
      </c>
      <c r="M1434" s="29">
        <f>_xlfn.XLOOKUP(Table7[[#This Row],[Merged Customer ID]],Table6_20[Merged Customer ID],Table6_20[charges],"0",0)</f>
        <v>7362.31</v>
      </c>
      <c r="N1434" s="29" t="str">
        <f>_xlfn.XLOOKUP(Table7[[#This Row],[Merged Customer ID]],Table6_20[Merged Customer ID],Table6_20[Hospital tier])</f>
        <v>tier - 3</v>
      </c>
      <c r="O1434" s="29" t="str">
        <f>_xlfn.XLOOKUP(Table7[[#This Row],[Merged Customer ID]],Table6_20[Merged Customer ID],Table6_20[City tier])</f>
        <v>tier - 3</v>
      </c>
      <c r="P1434" s="29" t="str">
        <f>_xlfn.XLOOKUP(Table7[[#This Row],[Merged Customer ID]],Table6_20[Merged Customer ID],Table6_20[State ID])</f>
        <v>R1013</v>
      </c>
      <c r="Q1434" s="35">
        <f>_xlfn.XLOOKUP(Table7[[#This Row],[Merged Customer ID]],Table6_20[Merged Customer ID],Table6_20[Age])</f>
        <v>57.49722222222222</v>
      </c>
    </row>
    <row r="1435" spans="1:17" x14ac:dyDescent="0.35">
      <c r="A1435" s="23" t="s">
        <v>937</v>
      </c>
      <c r="B1435" s="23" t="str">
        <f>_xlfn.XLOOKUP(Table7[[#This Row],[Merged Customer ID]],Table2_1[Merged Customer ID],Table2_1[First Name])</f>
        <v>Goldstein</v>
      </c>
      <c r="C1435" s="23">
        <f>_xlfn.XLOOKUP(Table7[[#This Row],[Merged Customer ID]],Table3__3_16[Customer ID],Table3__3_16[BMI])</f>
        <v>31.635000000000002</v>
      </c>
      <c r="D1435" s="23">
        <f>_xlfn.XLOOKUP(Table7[[#This Row],[Merged Customer ID]],Table3__3_16[Customer ID],Table3__3_16[HBA1C])</f>
        <v>9.1300000000000008</v>
      </c>
      <c r="E1435" s="22" t="str">
        <f>_xlfn.XLOOKUP(Table7[[#This Row],[Merged Customer ID]],Table3__3_16[Customer ID],Table3__3_16[Heart Issues])</f>
        <v>Yes</v>
      </c>
      <c r="F1435" s="23" t="str">
        <f>_xlfn.XLOOKUP(Table7[[#This Row],[Merged Customer ID]],Table3__3_16[Customer ID],Table3__3_16[Any Transplants])</f>
        <v>No</v>
      </c>
      <c r="G1435" s="23" t="str">
        <f>_xlfn.XLOOKUP(Table7[[#This Row],[Merged Customer ID]],Table3__3_16[Customer ID],Table3__3_16[Cancer history])</f>
        <v>No</v>
      </c>
      <c r="H1435" s="23">
        <f>_xlfn.XLOOKUP(Table7[[#This Row],[Merged Customer ID]],Table3__3_16[Customer ID],Table3__3_16[NumberOfMajorSurgeries])</f>
        <v>0</v>
      </c>
      <c r="I1435" s="23" t="str">
        <f>_xlfn.XLOOKUP(Table7[[#This Row],[Merged Customer ID]],Table3__3_16[Customer ID],Table3__3_16[smoker])</f>
        <v>No</v>
      </c>
      <c r="J1435" s="23" t="str">
        <f>_xlfn.XLOOKUP(Table7[[#This Row],[Merged Customer ID]],Table3__3_16[Customer ID],Table3__3_16[Weight Status])</f>
        <v>Obesity</v>
      </c>
      <c r="K1435" s="23" t="str">
        <f>_xlfn.XLOOKUP(Table7[[#This Row],[Merged Customer ID]],Table3__3_16[Customer ID],Table3__3_16[Sugar Status])</f>
        <v>Diabetes</v>
      </c>
      <c r="L1435" s="26">
        <f>_xlfn.XLOOKUP(Table7[[#This Row],[Merged Customer ID]],Table6_20[Merged Customer ID],Table6_20[Date of Birth])</f>
        <v>29783</v>
      </c>
      <c r="M1435" s="30">
        <f>_xlfn.XLOOKUP(Table7[[#This Row],[Merged Customer ID]],Table6_20[Merged Customer ID],Table6_20[charges],"0",0)</f>
        <v>7358.18</v>
      </c>
      <c r="N1435" s="30" t="str">
        <f>_xlfn.XLOOKUP(Table7[[#This Row],[Merged Customer ID]],Table6_20[Merged Customer ID],Table6_20[Hospital tier])</f>
        <v>tier - 2</v>
      </c>
      <c r="O1435" s="30" t="str">
        <f>_xlfn.XLOOKUP(Table7[[#This Row],[Merged Customer ID]],Table6_20[Merged Customer ID],Table6_20[City tier])</f>
        <v>tier - 3</v>
      </c>
      <c r="P1435" s="30" t="str">
        <f>_xlfn.XLOOKUP(Table7[[#This Row],[Merged Customer ID]],Table6_20[Merged Customer ID],Table6_20[State ID])</f>
        <v>R1024</v>
      </c>
      <c r="Q1435" s="36">
        <f>_xlfn.XLOOKUP(Table7[[#This Row],[Merged Customer ID]],Table6_20[Merged Customer ID],Table6_20[Age])</f>
        <v>41.894444444444446</v>
      </c>
    </row>
    <row r="1436" spans="1:17" x14ac:dyDescent="0.35">
      <c r="A1436" s="22" t="s">
        <v>936</v>
      </c>
      <c r="B1436" s="22" t="str">
        <f>_xlfn.XLOOKUP(Table7[[#This Row],[Merged Customer ID]],Table2_1[Merged Customer ID],Table2_1[First Name])</f>
        <v>Gonzalez</v>
      </c>
      <c r="C1436" s="22">
        <f>_xlfn.XLOOKUP(Table7[[#This Row],[Merged Customer ID]],Table3__3_16[Customer ID],Table3__3_16[BMI])</f>
        <v>24.19</v>
      </c>
      <c r="D1436" s="22">
        <f>_xlfn.XLOOKUP(Table7[[#This Row],[Merged Customer ID]],Table3__3_16[Customer ID],Table3__3_16[HBA1C])</f>
        <v>6.22</v>
      </c>
      <c r="E1436" s="22" t="str">
        <f>_xlfn.XLOOKUP(Table7[[#This Row],[Merged Customer ID]],Table3__3_16[Customer ID],Table3__3_16[Heart Issues])</f>
        <v>Yes</v>
      </c>
      <c r="F1436" s="22" t="str">
        <f>_xlfn.XLOOKUP(Table7[[#This Row],[Merged Customer ID]],Table3__3_16[Customer ID],Table3__3_16[Any Transplants])</f>
        <v>No</v>
      </c>
      <c r="G1436" s="22" t="str">
        <f>_xlfn.XLOOKUP(Table7[[#This Row],[Merged Customer ID]],Table3__3_16[Customer ID],Table3__3_16[Cancer history])</f>
        <v>Yes</v>
      </c>
      <c r="H1436" s="22">
        <f>_xlfn.XLOOKUP(Table7[[#This Row],[Merged Customer ID]],Table3__3_16[Customer ID],Table3__3_16[NumberOfMajorSurgeries])</f>
        <v>1</v>
      </c>
      <c r="I1436" s="22" t="str">
        <f>_xlfn.XLOOKUP(Table7[[#This Row],[Merged Customer ID]],Table3__3_16[Customer ID],Table3__3_16[smoker])</f>
        <v>No</v>
      </c>
      <c r="J1436" s="22" t="str">
        <f>_xlfn.XLOOKUP(Table7[[#This Row],[Merged Customer ID]],Table3__3_16[Customer ID],Table3__3_16[Weight Status])</f>
        <v>Normal Weight</v>
      </c>
      <c r="K1436" s="22" t="str">
        <f>_xlfn.XLOOKUP(Table7[[#This Row],[Merged Customer ID]],Table3__3_16[Customer ID],Table3__3_16[Sugar Status])</f>
        <v>Prediabetes</v>
      </c>
      <c r="L1436" s="25">
        <f>_xlfn.XLOOKUP(Table7[[#This Row],[Merged Customer ID]],Table6_20[Merged Customer ID],Table6_20[Date of Birth])</f>
        <v>30488</v>
      </c>
      <c r="M1436" s="29">
        <f>_xlfn.XLOOKUP(Table7[[#This Row],[Merged Customer ID]],Table6_20[Merged Customer ID],Table6_20[charges],"0",0)</f>
        <v>7357.49</v>
      </c>
      <c r="N1436" s="29" t="str">
        <f>_xlfn.XLOOKUP(Table7[[#This Row],[Merged Customer ID]],Table6_20[Merged Customer ID],Table6_20[Hospital tier])</f>
        <v>tier - 2</v>
      </c>
      <c r="O1436" s="29" t="str">
        <f>_xlfn.XLOOKUP(Table7[[#This Row],[Merged Customer ID]],Table6_20[Merged Customer ID],Table6_20[City tier])</f>
        <v>tier - 2</v>
      </c>
      <c r="P1436" s="29" t="str">
        <f>_xlfn.XLOOKUP(Table7[[#This Row],[Merged Customer ID]],Table6_20[Merged Customer ID],Table6_20[State ID])</f>
        <v>R1012</v>
      </c>
      <c r="Q1436" s="35">
        <f>_xlfn.XLOOKUP(Table7[[#This Row],[Merged Customer ID]],Table6_20[Merged Customer ID],Table6_20[Age])</f>
        <v>39.963888888888889</v>
      </c>
    </row>
    <row r="1437" spans="1:17" x14ac:dyDescent="0.35">
      <c r="A1437" s="23" t="s">
        <v>935</v>
      </c>
      <c r="B1437" s="23" t="str">
        <f>_xlfn.XLOOKUP(Table7[[#This Row],[Merged Customer ID]],Table2_1[Merged Customer ID],Table2_1[First Name])</f>
        <v>Barrett</v>
      </c>
      <c r="C1437" s="23">
        <f>_xlfn.XLOOKUP(Table7[[#This Row],[Merged Customer ID]],Table3__3_16[Customer ID],Table3__3_16[BMI])</f>
        <v>35.29</v>
      </c>
      <c r="D1437" s="23">
        <f>_xlfn.XLOOKUP(Table7[[#This Row],[Merged Customer ID]],Table3__3_16[Customer ID],Table3__3_16[HBA1C])</f>
        <v>5.9</v>
      </c>
      <c r="E1437" s="22" t="str">
        <f>_xlfn.XLOOKUP(Table7[[#This Row],[Merged Customer ID]],Table3__3_16[Customer ID],Table3__3_16[Heart Issues])</f>
        <v>No</v>
      </c>
      <c r="F1437" s="23" t="str">
        <f>_xlfn.XLOOKUP(Table7[[#This Row],[Merged Customer ID]],Table3__3_16[Customer ID],Table3__3_16[Any Transplants])</f>
        <v>No</v>
      </c>
      <c r="G1437" s="23" t="str">
        <f>_xlfn.XLOOKUP(Table7[[#This Row],[Merged Customer ID]],Table3__3_16[Customer ID],Table3__3_16[Cancer history])</f>
        <v>Yes</v>
      </c>
      <c r="H1437" s="23">
        <f>_xlfn.XLOOKUP(Table7[[#This Row],[Merged Customer ID]],Table3__3_16[Customer ID],Table3__3_16[NumberOfMajorSurgeries])</f>
        <v>1</v>
      </c>
      <c r="I1437" s="23" t="str">
        <f>_xlfn.XLOOKUP(Table7[[#This Row],[Merged Customer ID]],Table3__3_16[Customer ID],Table3__3_16[smoker])</f>
        <v>No</v>
      </c>
      <c r="J1437" s="23" t="str">
        <f>_xlfn.XLOOKUP(Table7[[#This Row],[Merged Customer ID]],Table3__3_16[Customer ID],Table3__3_16[Weight Status])</f>
        <v>Obesity</v>
      </c>
      <c r="K1437" s="23" t="str">
        <f>_xlfn.XLOOKUP(Table7[[#This Row],[Merged Customer ID]],Table3__3_16[Customer ID],Table3__3_16[Sugar Status])</f>
        <v>Prediabetes</v>
      </c>
      <c r="L1437" s="26">
        <f>_xlfn.XLOOKUP(Table7[[#This Row],[Merged Customer ID]],Table6_20[Merged Customer ID],Table6_20[Date of Birth])</f>
        <v>34247</v>
      </c>
      <c r="M1437" s="30">
        <f>_xlfn.XLOOKUP(Table7[[#This Row],[Merged Customer ID]],Table6_20[Merged Customer ID],Table6_20[charges],"0",0)</f>
        <v>7349.12</v>
      </c>
      <c r="N1437" s="30" t="str">
        <f>_xlfn.XLOOKUP(Table7[[#This Row],[Merged Customer ID]],Table6_20[Merged Customer ID],Table6_20[Hospital tier])</f>
        <v>tier - 2</v>
      </c>
      <c r="O1437" s="30" t="str">
        <f>_xlfn.XLOOKUP(Table7[[#This Row],[Merged Customer ID]],Table6_20[Merged Customer ID],Table6_20[City tier])</f>
        <v>tier - 2</v>
      </c>
      <c r="P1437" s="30" t="str">
        <f>_xlfn.XLOOKUP(Table7[[#This Row],[Merged Customer ID]],Table6_20[Merged Customer ID],Table6_20[State ID])</f>
        <v>R1021</v>
      </c>
      <c r="Q1437" s="36">
        <f>_xlfn.XLOOKUP(Table7[[#This Row],[Merged Customer ID]],Table6_20[Merged Customer ID],Table6_20[Age])</f>
        <v>29.675000000000001</v>
      </c>
    </row>
    <row r="1438" spans="1:17" x14ac:dyDescent="0.35">
      <c r="A1438" s="22" t="s">
        <v>934</v>
      </c>
      <c r="B1438" s="22" t="str">
        <f>_xlfn.XLOOKUP(Table7[[#This Row],[Merged Customer ID]],Table2_1[Merged Customer ID],Table2_1[First Name])</f>
        <v>Irwin</v>
      </c>
      <c r="C1438" s="22">
        <f>_xlfn.XLOOKUP(Table7[[#This Row],[Merged Customer ID]],Table3__3_16[Customer ID],Table3__3_16[BMI])</f>
        <v>35.299999999999997</v>
      </c>
      <c r="D1438" s="22">
        <f>_xlfn.XLOOKUP(Table7[[#This Row],[Merged Customer ID]],Table3__3_16[Customer ID],Table3__3_16[HBA1C])</f>
        <v>4.45</v>
      </c>
      <c r="E1438" s="22" t="str">
        <f>_xlfn.XLOOKUP(Table7[[#This Row],[Merged Customer ID]],Table3__3_16[Customer ID],Table3__3_16[Heart Issues])</f>
        <v>No</v>
      </c>
      <c r="F1438" s="22" t="str">
        <f>_xlfn.XLOOKUP(Table7[[#This Row],[Merged Customer ID]],Table3__3_16[Customer ID],Table3__3_16[Any Transplants])</f>
        <v>No</v>
      </c>
      <c r="G1438" s="22" t="str">
        <f>_xlfn.XLOOKUP(Table7[[#This Row],[Merged Customer ID]],Table3__3_16[Customer ID],Table3__3_16[Cancer history])</f>
        <v>No</v>
      </c>
      <c r="H1438" s="22">
        <f>_xlfn.XLOOKUP(Table7[[#This Row],[Merged Customer ID]],Table3__3_16[Customer ID],Table3__3_16[NumberOfMajorSurgeries])</f>
        <v>0</v>
      </c>
      <c r="I1438" s="22" t="str">
        <f>_xlfn.XLOOKUP(Table7[[#This Row],[Merged Customer ID]],Table3__3_16[Customer ID],Table3__3_16[smoker])</f>
        <v>No</v>
      </c>
      <c r="J1438" s="22" t="str">
        <f>_xlfn.XLOOKUP(Table7[[#This Row],[Merged Customer ID]],Table3__3_16[Customer ID],Table3__3_16[Weight Status])</f>
        <v>Obesity</v>
      </c>
      <c r="K1438" s="22" t="str">
        <f>_xlfn.XLOOKUP(Table7[[#This Row],[Merged Customer ID]],Table3__3_16[Customer ID],Table3__3_16[Sugar Status])</f>
        <v>Normal</v>
      </c>
      <c r="L1438" s="25">
        <f>_xlfn.XLOOKUP(Table7[[#This Row],[Merged Customer ID]],Table6_20[Merged Customer ID],Table6_20[Date of Birth])</f>
        <v>28460</v>
      </c>
      <c r="M1438" s="29">
        <f>_xlfn.XLOOKUP(Table7[[#This Row],[Merged Customer ID]],Table6_20[Merged Customer ID],Table6_20[charges],"0",0)</f>
        <v>7348.14</v>
      </c>
      <c r="N1438" s="29" t="str">
        <f>_xlfn.XLOOKUP(Table7[[#This Row],[Merged Customer ID]],Table6_20[Merged Customer ID],Table6_20[Hospital tier])</f>
        <v>tier - 2</v>
      </c>
      <c r="O1438" s="29" t="str">
        <f>_xlfn.XLOOKUP(Table7[[#This Row],[Merged Customer ID]],Table6_20[Merged Customer ID],Table6_20[City tier])</f>
        <v>tier - 1</v>
      </c>
      <c r="P1438" s="29" t="str">
        <f>_xlfn.XLOOKUP(Table7[[#This Row],[Merged Customer ID]],Table6_20[Merged Customer ID],Table6_20[State ID])</f>
        <v>R1011</v>
      </c>
      <c r="Q1438" s="35">
        <f>_xlfn.XLOOKUP(Table7[[#This Row],[Merged Customer ID]],Table6_20[Merged Customer ID],Table6_20[Age])</f>
        <v>45.519444444444446</v>
      </c>
    </row>
    <row r="1439" spans="1:17" x14ac:dyDescent="0.35">
      <c r="A1439" s="23" t="s">
        <v>933</v>
      </c>
      <c r="B1439" s="23" t="str">
        <f>_xlfn.XLOOKUP(Table7[[#This Row],[Merged Customer ID]],Table2_1[Merged Customer ID],Table2_1[First Name])</f>
        <v>Glenn</v>
      </c>
      <c r="C1439" s="23">
        <f>_xlfn.XLOOKUP(Table7[[#This Row],[Merged Customer ID]],Table3__3_16[Customer ID],Table3__3_16[BMI])</f>
        <v>35.64</v>
      </c>
      <c r="D1439" s="23">
        <f>_xlfn.XLOOKUP(Table7[[#This Row],[Merged Customer ID]],Table3__3_16[Customer ID],Table3__3_16[HBA1C])</f>
        <v>6.17</v>
      </c>
      <c r="E1439" s="22" t="str">
        <f>_xlfn.XLOOKUP(Table7[[#This Row],[Merged Customer ID]],Table3__3_16[Customer ID],Table3__3_16[Heart Issues])</f>
        <v>No</v>
      </c>
      <c r="F1439" s="23" t="str">
        <f>_xlfn.XLOOKUP(Table7[[#This Row],[Merged Customer ID]],Table3__3_16[Customer ID],Table3__3_16[Any Transplants])</f>
        <v>No</v>
      </c>
      <c r="G1439" s="23" t="str">
        <f>_xlfn.XLOOKUP(Table7[[#This Row],[Merged Customer ID]],Table3__3_16[Customer ID],Table3__3_16[Cancer history])</f>
        <v>Yes</v>
      </c>
      <c r="H1439" s="23">
        <f>_xlfn.XLOOKUP(Table7[[#This Row],[Merged Customer ID]],Table3__3_16[Customer ID],Table3__3_16[NumberOfMajorSurgeries])</f>
        <v>1</v>
      </c>
      <c r="I1439" s="23" t="str">
        <f>_xlfn.XLOOKUP(Table7[[#This Row],[Merged Customer ID]],Table3__3_16[Customer ID],Table3__3_16[smoker])</f>
        <v>No</v>
      </c>
      <c r="J1439" s="23" t="str">
        <f>_xlfn.XLOOKUP(Table7[[#This Row],[Merged Customer ID]],Table3__3_16[Customer ID],Table3__3_16[Weight Status])</f>
        <v>Obesity</v>
      </c>
      <c r="K1439" s="23" t="str">
        <f>_xlfn.XLOOKUP(Table7[[#This Row],[Merged Customer ID]],Table3__3_16[Customer ID],Table3__3_16[Sugar Status])</f>
        <v>Prediabetes</v>
      </c>
      <c r="L1439" s="26">
        <f>_xlfn.XLOOKUP(Table7[[#This Row],[Merged Customer ID]],Table6_20[Merged Customer ID],Table6_20[Date of Birth])</f>
        <v>29032</v>
      </c>
      <c r="M1439" s="30">
        <f>_xlfn.XLOOKUP(Table7[[#This Row],[Merged Customer ID]],Table6_20[Merged Customer ID],Table6_20[charges],"0",0)</f>
        <v>7345.73</v>
      </c>
      <c r="N1439" s="30" t="str">
        <f>_xlfn.XLOOKUP(Table7[[#This Row],[Merged Customer ID]],Table6_20[Merged Customer ID],Table6_20[Hospital tier])</f>
        <v>tier - 2</v>
      </c>
      <c r="O1439" s="30" t="str">
        <f>_xlfn.XLOOKUP(Table7[[#This Row],[Merged Customer ID]],Table6_20[Merged Customer ID],Table6_20[City tier])</f>
        <v>tier - 1</v>
      </c>
      <c r="P1439" s="30" t="str">
        <f>_xlfn.XLOOKUP(Table7[[#This Row],[Merged Customer ID]],Table6_20[Merged Customer ID],Table6_20[State ID])</f>
        <v>R1013</v>
      </c>
      <c r="Q1439" s="36">
        <f>_xlfn.XLOOKUP(Table7[[#This Row],[Merged Customer ID]],Table6_20[Merged Customer ID],Table6_20[Age])</f>
        <v>43.95</v>
      </c>
    </row>
    <row r="1440" spans="1:17" x14ac:dyDescent="0.35">
      <c r="A1440" s="22" t="s">
        <v>932</v>
      </c>
      <c r="B1440" s="22" t="str">
        <f>_xlfn.XLOOKUP(Table7[[#This Row],[Merged Customer ID]],Table2_1[Merged Customer ID],Table2_1[First Name])</f>
        <v>O'Meara</v>
      </c>
      <c r="C1440" s="22">
        <f>_xlfn.XLOOKUP(Table7[[#This Row],[Merged Customer ID]],Table3__3_16[Customer ID],Table3__3_16[BMI])</f>
        <v>33.1</v>
      </c>
      <c r="D1440" s="22">
        <f>_xlfn.XLOOKUP(Table7[[#This Row],[Merged Customer ID]],Table3__3_16[Customer ID],Table3__3_16[HBA1C])</f>
        <v>4.93</v>
      </c>
      <c r="E1440" s="22" t="str">
        <f>_xlfn.XLOOKUP(Table7[[#This Row],[Merged Customer ID]],Table3__3_16[Customer ID],Table3__3_16[Heart Issues])</f>
        <v>No</v>
      </c>
      <c r="F1440" s="22" t="str">
        <f>_xlfn.XLOOKUP(Table7[[#This Row],[Merged Customer ID]],Table3__3_16[Customer ID],Table3__3_16[Any Transplants])</f>
        <v>No</v>
      </c>
      <c r="G1440" s="22" t="str">
        <f>_xlfn.XLOOKUP(Table7[[#This Row],[Merged Customer ID]],Table3__3_16[Customer ID],Table3__3_16[Cancer history])</f>
        <v>No</v>
      </c>
      <c r="H1440" s="22">
        <f>_xlfn.XLOOKUP(Table7[[#This Row],[Merged Customer ID]],Table3__3_16[Customer ID],Table3__3_16[NumberOfMajorSurgeries])</f>
        <v>0</v>
      </c>
      <c r="I1440" s="22" t="str">
        <f>_xlfn.XLOOKUP(Table7[[#This Row],[Merged Customer ID]],Table3__3_16[Customer ID],Table3__3_16[smoker])</f>
        <v>No</v>
      </c>
      <c r="J1440" s="22" t="str">
        <f>_xlfn.XLOOKUP(Table7[[#This Row],[Merged Customer ID]],Table3__3_16[Customer ID],Table3__3_16[Weight Status])</f>
        <v>Obesity</v>
      </c>
      <c r="K1440" s="22" t="str">
        <f>_xlfn.XLOOKUP(Table7[[#This Row],[Merged Customer ID]],Table3__3_16[Customer ID],Table3__3_16[Sugar Status])</f>
        <v>Normal</v>
      </c>
      <c r="L1440" s="25">
        <f>_xlfn.XLOOKUP(Table7[[#This Row],[Merged Customer ID]],Table6_20[Merged Customer ID],Table6_20[Date of Birth])</f>
        <v>28477</v>
      </c>
      <c r="M1440" s="29">
        <f>_xlfn.XLOOKUP(Table7[[#This Row],[Merged Customer ID]],Table6_20[Merged Customer ID],Table6_20[charges],"0",0)</f>
        <v>7345.08</v>
      </c>
      <c r="N1440" s="29" t="str">
        <f>_xlfn.XLOOKUP(Table7[[#This Row],[Merged Customer ID]],Table6_20[Merged Customer ID],Table6_20[Hospital tier])</f>
        <v>tier - 2</v>
      </c>
      <c r="O1440" s="29" t="str">
        <f>_xlfn.XLOOKUP(Table7[[#This Row],[Merged Customer ID]],Table6_20[Merged Customer ID],Table6_20[City tier])</f>
        <v>tier - 1</v>
      </c>
      <c r="P1440" s="29" t="str">
        <f>_xlfn.XLOOKUP(Table7[[#This Row],[Merged Customer ID]],Table6_20[Merged Customer ID],Table6_20[State ID])</f>
        <v>R1011</v>
      </c>
      <c r="Q1440" s="35">
        <f>_xlfn.XLOOKUP(Table7[[#This Row],[Merged Customer ID]],Table6_20[Merged Customer ID],Table6_20[Age])</f>
        <v>45.472222222222221</v>
      </c>
    </row>
    <row r="1441" spans="1:17" x14ac:dyDescent="0.35">
      <c r="A1441" s="23" t="s">
        <v>931</v>
      </c>
      <c r="B1441" s="23" t="str">
        <f>_xlfn.XLOOKUP(Table7[[#This Row],[Merged Customer ID]],Table2_1[Merged Customer ID],Table2_1[First Name])</f>
        <v>Budrow</v>
      </c>
      <c r="C1441" s="23">
        <f>_xlfn.XLOOKUP(Table7[[#This Row],[Merged Customer ID]],Table3__3_16[Customer ID],Table3__3_16[BMI])</f>
        <v>26.41</v>
      </c>
      <c r="D1441" s="23">
        <f>_xlfn.XLOOKUP(Table7[[#This Row],[Merged Customer ID]],Table3__3_16[Customer ID],Table3__3_16[HBA1C])</f>
        <v>7.32</v>
      </c>
      <c r="E1441" s="22" t="str">
        <f>_xlfn.XLOOKUP(Table7[[#This Row],[Merged Customer ID]],Table3__3_16[Customer ID],Table3__3_16[Heart Issues])</f>
        <v>Yes</v>
      </c>
      <c r="F1441" s="23" t="str">
        <f>_xlfn.XLOOKUP(Table7[[#This Row],[Merged Customer ID]],Table3__3_16[Customer ID],Table3__3_16[Any Transplants])</f>
        <v>No</v>
      </c>
      <c r="G1441" s="23" t="str">
        <f>_xlfn.XLOOKUP(Table7[[#This Row],[Merged Customer ID]],Table3__3_16[Customer ID],Table3__3_16[Cancer history])</f>
        <v>No</v>
      </c>
      <c r="H1441" s="23">
        <f>_xlfn.XLOOKUP(Table7[[#This Row],[Merged Customer ID]],Table3__3_16[Customer ID],Table3__3_16[NumberOfMajorSurgeries])</f>
        <v>1</v>
      </c>
      <c r="I1441" s="23" t="str">
        <f>_xlfn.XLOOKUP(Table7[[#This Row],[Merged Customer ID]],Table3__3_16[Customer ID],Table3__3_16[smoker])</f>
        <v>No</v>
      </c>
      <c r="J1441" s="23" t="str">
        <f>_xlfn.XLOOKUP(Table7[[#This Row],[Merged Customer ID]],Table3__3_16[Customer ID],Table3__3_16[Weight Status])</f>
        <v>Overweight</v>
      </c>
      <c r="K1441" s="23" t="str">
        <f>_xlfn.XLOOKUP(Table7[[#This Row],[Merged Customer ID]],Table3__3_16[Customer ID],Table3__3_16[Sugar Status])</f>
        <v>Diabetes</v>
      </c>
      <c r="L1441" s="26">
        <f>_xlfn.XLOOKUP(Table7[[#This Row],[Merged Customer ID]],Table6_20[Merged Customer ID],Table6_20[Date of Birth])</f>
        <v>31578</v>
      </c>
      <c r="M1441" s="30">
        <f>_xlfn.XLOOKUP(Table7[[#This Row],[Merged Customer ID]],Table6_20[Merged Customer ID],Table6_20[charges],"0",0)</f>
        <v>7339.93</v>
      </c>
      <c r="N1441" s="30" t="str">
        <f>_xlfn.XLOOKUP(Table7[[#This Row],[Merged Customer ID]],Table6_20[Merged Customer ID],Table6_20[Hospital tier])</f>
        <v>tier - 2</v>
      </c>
      <c r="O1441" s="30" t="str">
        <f>_xlfn.XLOOKUP(Table7[[#This Row],[Merged Customer ID]],Table6_20[Merged Customer ID],Table6_20[City tier])</f>
        <v>tier - 2</v>
      </c>
      <c r="P1441" s="30" t="str">
        <f>_xlfn.XLOOKUP(Table7[[#This Row],[Merged Customer ID]],Table6_20[Merged Customer ID],Table6_20[State ID])</f>
        <v>R1012</v>
      </c>
      <c r="Q1441" s="36">
        <f>_xlfn.XLOOKUP(Table7[[#This Row],[Merged Customer ID]],Table6_20[Merged Customer ID],Table6_20[Age])</f>
        <v>36.980555555555554</v>
      </c>
    </row>
    <row r="1442" spans="1:17" x14ac:dyDescent="0.35">
      <c r="A1442" s="22" t="s">
        <v>930</v>
      </c>
      <c r="B1442" s="22" t="str">
        <f>_xlfn.XLOOKUP(Table7[[#This Row],[Merged Customer ID]],Table2_1[Merged Customer ID],Table2_1[First Name])</f>
        <v>Anderson</v>
      </c>
      <c r="C1442" s="22">
        <f>_xlfn.XLOOKUP(Table7[[#This Row],[Merged Customer ID]],Table3__3_16[Customer ID],Table3__3_16[BMI])</f>
        <v>29.9</v>
      </c>
      <c r="D1442" s="22">
        <f>_xlfn.XLOOKUP(Table7[[#This Row],[Merged Customer ID]],Table3__3_16[Customer ID],Table3__3_16[HBA1C])</f>
        <v>5.27</v>
      </c>
      <c r="E1442" s="22" t="str">
        <f>_xlfn.XLOOKUP(Table7[[#This Row],[Merged Customer ID]],Table3__3_16[Customer ID],Table3__3_16[Heart Issues])</f>
        <v>No</v>
      </c>
      <c r="F1442" s="22" t="str">
        <f>_xlfn.XLOOKUP(Table7[[#This Row],[Merged Customer ID]],Table3__3_16[Customer ID],Table3__3_16[Any Transplants])</f>
        <v>No</v>
      </c>
      <c r="G1442" s="22" t="str">
        <f>_xlfn.XLOOKUP(Table7[[#This Row],[Merged Customer ID]],Table3__3_16[Customer ID],Table3__3_16[Cancer history])</f>
        <v>Yes</v>
      </c>
      <c r="H1442" s="22">
        <f>_xlfn.XLOOKUP(Table7[[#This Row],[Merged Customer ID]],Table3__3_16[Customer ID],Table3__3_16[NumberOfMajorSurgeries])</f>
        <v>1</v>
      </c>
      <c r="I1442" s="22" t="str">
        <f>_xlfn.XLOOKUP(Table7[[#This Row],[Merged Customer ID]],Table3__3_16[Customer ID],Table3__3_16[smoker])</f>
        <v>No</v>
      </c>
      <c r="J1442" s="22" t="str">
        <f>_xlfn.XLOOKUP(Table7[[#This Row],[Merged Customer ID]],Table3__3_16[Customer ID],Table3__3_16[Weight Status])</f>
        <v>Overweight</v>
      </c>
      <c r="K1442" s="22" t="str">
        <f>_xlfn.XLOOKUP(Table7[[#This Row],[Merged Customer ID]],Table3__3_16[Customer ID],Table3__3_16[Sugar Status])</f>
        <v>Normal</v>
      </c>
      <c r="L1442" s="25">
        <f>_xlfn.XLOOKUP(Table7[[#This Row],[Merged Customer ID]],Table6_20[Merged Customer ID],Table6_20[Date of Birth])</f>
        <v>29117</v>
      </c>
      <c r="M1442" s="29">
        <f>_xlfn.XLOOKUP(Table7[[#This Row],[Merged Customer ID]],Table6_20[Merged Customer ID],Table6_20[charges],"0",0)</f>
        <v>7337.75</v>
      </c>
      <c r="N1442" s="29" t="str">
        <f>_xlfn.XLOOKUP(Table7[[#This Row],[Merged Customer ID]],Table6_20[Merged Customer ID],Table6_20[Hospital tier])</f>
        <v>tier - 2</v>
      </c>
      <c r="O1442" s="29" t="str">
        <f>_xlfn.XLOOKUP(Table7[[#This Row],[Merged Customer ID]],Table6_20[Merged Customer ID],Table6_20[City tier])</f>
        <v>tier - 3</v>
      </c>
      <c r="P1442" s="29" t="str">
        <f>_xlfn.XLOOKUP(Table7[[#This Row],[Merged Customer ID]],Table6_20[Merged Customer ID],Table6_20[State ID])</f>
        <v>R1011</v>
      </c>
      <c r="Q1442" s="35">
        <f>_xlfn.XLOOKUP(Table7[[#This Row],[Merged Customer ID]],Table6_20[Merged Customer ID],Table6_20[Age])</f>
        <v>43.719444444444441</v>
      </c>
    </row>
    <row r="1443" spans="1:17" x14ac:dyDescent="0.35">
      <c r="A1443" s="23" t="s">
        <v>929</v>
      </c>
      <c r="B1443" s="23" t="str">
        <f>_xlfn.XLOOKUP(Table7[[#This Row],[Merged Customer ID]],Table2_1[Merged Customer ID],Table2_1[First Name])</f>
        <v>Douglas</v>
      </c>
      <c r="C1443" s="23">
        <f>_xlfn.XLOOKUP(Table7[[#This Row],[Merged Customer ID]],Table3__3_16[Customer ID],Table3__3_16[BMI])</f>
        <v>25.24</v>
      </c>
      <c r="D1443" s="23">
        <f>_xlfn.XLOOKUP(Table7[[#This Row],[Merged Customer ID]],Table3__3_16[Customer ID],Table3__3_16[HBA1C])</f>
        <v>5.82</v>
      </c>
      <c r="E1443" s="22" t="str">
        <f>_xlfn.XLOOKUP(Table7[[#This Row],[Merged Customer ID]],Table3__3_16[Customer ID],Table3__3_16[Heart Issues])</f>
        <v>No</v>
      </c>
      <c r="F1443" s="23" t="str">
        <f>_xlfn.XLOOKUP(Table7[[#This Row],[Merged Customer ID]],Table3__3_16[Customer ID],Table3__3_16[Any Transplants])</f>
        <v>No</v>
      </c>
      <c r="G1443" s="23" t="str">
        <f>_xlfn.XLOOKUP(Table7[[#This Row],[Merged Customer ID]],Table3__3_16[Customer ID],Table3__3_16[Cancer history])</f>
        <v>No</v>
      </c>
      <c r="H1443" s="23">
        <f>_xlfn.XLOOKUP(Table7[[#This Row],[Merged Customer ID]],Table3__3_16[Customer ID],Table3__3_16[NumberOfMajorSurgeries])</f>
        <v>1</v>
      </c>
      <c r="I1443" s="23" t="str">
        <f>_xlfn.XLOOKUP(Table7[[#This Row],[Merged Customer ID]],Table3__3_16[Customer ID],Table3__3_16[smoker])</f>
        <v>No</v>
      </c>
      <c r="J1443" s="23" t="str">
        <f>_xlfn.XLOOKUP(Table7[[#This Row],[Merged Customer ID]],Table3__3_16[Customer ID],Table3__3_16[Weight Status])</f>
        <v>Overweight</v>
      </c>
      <c r="K1443" s="23" t="str">
        <f>_xlfn.XLOOKUP(Table7[[#This Row],[Merged Customer ID]],Table3__3_16[Customer ID],Table3__3_16[Sugar Status])</f>
        <v>Prediabetes</v>
      </c>
      <c r="L1443" s="26">
        <f>_xlfn.XLOOKUP(Table7[[#This Row],[Merged Customer ID]],Table6_20[Merged Customer ID],Table6_20[Date of Birth])</f>
        <v>30888</v>
      </c>
      <c r="M1443" s="30">
        <f>_xlfn.XLOOKUP(Table7[[#This Row],[Merged Customer ID]],Table6_20[Merged Customer ID],Table6_20[charges],"0",0)</f>
        <v>7325.47</v>
      </c>
      <c r="N1443" s="30" t="str">
        <f>_xlfn.XLOOKUP(Table7[[#This Row],[Merged Customer ID]],Table6_20[Merged Customer ID],Table6_20[Hospital tier])</f>
        <v>tier - 2</v>
      </c>
      <c r="O1443" s="30" t="str">
        <f>_xlfn.XLOOKUP(Table7[[#This Row],[Merged Customer ID]],Table6_20[Merged Customer ID],Table6_20[City tier])</f>
        <v>tier - 1</v>
      </c>
      <c r="P1443" s="30" t="str">
        <f>_xlfn.XLOOKUP(Table7[[#This Row],[Merged Customer ID]],Table6_20[Merged Customer ID],Table6_20[State ID])</f>
        <v>R1012</v>
      </c>
      <c r="Q1443" s="36">
        <f>_xlfn.XLOOKUP(Table7[[#This Row],[Merged Customer ID]],Table6_20[Merged Customer ID],Table6_20[Age])</f>
        <v>38.869444444444447</v>
      </c>
    </row>
    <row r="1444" spans="1:17" x14ac:dyDescent="0.35">
      <c r="A1444" s="22" t="s">
        <v>928</v>
      </c>
      <c r="B1444" s="22" t="str">
        <f>_xlfn.XLOOKUP(Table7[[#This Row],[Merged Customer ID]],Table2_1[Merged Customer ID],Table2_1[First Name])</f>
        <v>Tecklenburg</v>
      </c>
      <c r="C1444" s="22">
        <f>_xlfn.XLOOKUP(Table7[[#This Row],[Merged Customer ID]],Table3__3_16[Customer ID],Table3__3_16[BMI])</f>
        <v>25.08</v>
      </c>
      <c r="D1444" s="22">
        <f>_xlfn.XLOOKUP(Table7[[#This Row],[Merged Customer ID]],Table3__3_16[Customer ID],Table3__3_16[HBA1C])</f>
        <v>5.8</v>
      </c>
      <c r="E1444" s="22" t="str">
        <f>_xlfn.XLOOKUP(Table7[[#This Row],[Merged Customer ID]],Table3__3_16[Customer ID],Table3__3_16[Heart Issues])</f>
        <v>No</v>
      </c>
      <c r="F1444" s="22" t="str">
        <f>_xlfn.XLOOKUP(Table7[[#This Row],[Merged Customer ID]],Table3__3_16[Customer ID],Table3__3_16[Any Transplants])</f>
        <v>No</v>
      </c>
      <c r="G1444" s="22" t="str">
        <f>_xlfn.XLOOKUP(Table7[[#This Row],[Merged Customer ID]],Table3__3_16[Customer ID],Table3__3_16[Cancer history])</f>
        <v>Yes</v>
      </c>
      <c r="H1444" s="22">
        <f>_xlfn.XLOOKUP(Table7[[#This Row],[Merged Customer ID]],Table3__3_16[Customer ID],Table3__3_16[NumberOfMajorSurgeries])</f>
        <v>1</v>
      </c>
      <c r="I1444" s="22" t="str">
        <f>_xlfn.XLOOKUP(Table7[[#This Row],[Merged Customer ID]],Table3__3_16[Customer ID],Table3__3_16[smoker])</f>
        <v>No</v>
      </c>
      <c r="J1444" s="22" t="str">
        <f>_xlfn.XLOOKUP(Table7[[#This Row],[Merged Customer ID]],Table3__3_16[Customer ID],Table3__3_16[Weight Status])</f>
        <v>Overweight</v>
      </c>
      <c r="K1444" s="22" t="str">
        <f>_xlfn.XLOOKUP(Table7[[#This Row],[Merged Customer ID]],Table3__3_16[Customer ID],Table3__3_16[Sugar Status])</f>
        <v>Prediabetes</v>
      </c>
      <c r="L1444" s="25">
        <f>_xlfn.XLOOKUP(Table7[[#This Row],[Merged Customer ID]],Table6_20[Merged Customer ID],Table6_20[Date of Birth])</f>
        <v>29025</v>
      </c>
      <c r="M1444" s="29">
        <f>_xlfn.XLOOKUP(Table7[[#This Row],[Merged Customer ID]],Table6_20[Merged Customer ID],Table6_20[charges],"0",0)</f>
        <v>7325.05</v>
      </c>
      <c r="N1444" s="29" t="str">
        <f>_xlfn.XLOOKUP(Table7[[#This Row],[Merged Customer ID]],Table6_20[Merged Customer ID],Table6_20[Hospital tier])</f>
        <v>tier - 2</v>
      </c>
      <c r="O1444" s="29" t="str">
        <f>_xlfn.XLOOKUP(Table7[[#This Row],[Merged Customer ID]],Table6_20[Merged Customer ID],Table6_20[City tier])</f>
        <v>tier - 3</v>
      </c>
      <c r="P1444" s="29" t="str">
        <f>_xlfn.XLOOKUP(Table7[[#This Row],[Merged Customer ID]],Table6_20[Merged Customer ID],Table6_20[State ID])</f>
        <v>R1024</v>
      </c>
      <c r="Q1444" s="35">
        <f>_xlfn.XLOOKUP(Table7[[#This Row],[Merged Customer ID]],Table6_20[Merged Customer ID],Table6_20[Age])</f>
        <v>43.969444444444441</v>
      </c>
    </row>
    <row r="1445" spans="1:17" x14ac:dyDescent="0.35">
      <c r="A1445" s="23" t="s">
        <v>927</v>
      </c>
      <c r="B1445" s="23" t="str">
        <f>_xlfn.XLOOKUP(Table7[[#This Row],[Merged Customer ID]],Table2_1[Merged Customer ID],Table2_1[First Name])</f>
        <v>Baker</v>
      </c>
      <c r="C1445" s="23">
        <f>_xlfn.XLOOKUP(Table7[[#This Row],[Merged Customer ID]],Table3__3_16[Customer ID],Table3__3_16[BMI])</f>
        <v>29.164999999999999</v>
      </c>
      <c r="D1445" s="23">
        <f>_xlfn.XLOOKUP(Table7[[#This Row],[Merged Customer ID]],Table3__3_16[Customer ID],Table3__3_16[HBA1C])</f>
        <v>4.87</v>
      </c>
      <c r="E1445" s="22" t="str">
        <f>_xlfn.XLOOKUP(Table7[[#This Row],[Merged Customer ID]],Table3__3_16[Customer ID],Table3__3_16[Heart Issues])</f>
        <v>No</v>
      </c>
      <c r="F1445" s="23" t="str">
        <f>_xlfn.XLOOKUP(Table7[[#This Row],[Merged Customer ID]],Table3__3_16[Customer ID],Table3__3_16[Any Transplants])</f>
        <v>Yes</v>
      </c>
      <c r="G1445" s="23" t="str">
        <f>_xlfn.XLOOKUP(Table7[[#This Row],[Merged Customer ID]],Table3__3_16[Customer ID],Table3__3_16[Cancer history])</f>
        <v>No</v>
      </c>
      <c r="H1445" s="23">
        <f>_xlfn.XLOOKUP(Table7[[#This Row],[Merged Customer ID]],Table3__3_16[Customer ID],Table3__3_16[NumberOfMajorSurgeries])</f>
        <v>1</v>
      </c>
      <c r="I1445" s="23" t="str">
        <f>_xlfn.XLOOKUP(Table7[[#This Row],[Merged Customer ID]],Table3__3_16[Customer ID],Table3__3_16[smoker])</f>
        <v>No</v>
      </c>
      <c r="J1445" s="23" t="str">
        <f>_xlfn.XLOOKUP(Table7[[#This Row],[Merged Customer ID]],Table3__3_16[Customer ID],Table3__3_16[Weight Status])</f>
        <v>Overweight</v>
      </c>
      <c r="K1445" s="23" t="str">
        <f>_xlfn.XLOOKUP(Table7[[#This Row],[Merged Customer ID]],Table3__3_16[Customer ID],Table3__3_16[Sugar Status])</f>
        <v>Normal</v>
      </c>
      <c r="L1445" s="26">
        <f>_xlfn.XLOOKUP(Table7[[#This Row],[Merged Customer ID]],Table6_20[Merged Customer ID],Table6_20[Date of Birth])</f>
        <v>38306</v>
      </c>
      <c r="M1445" s="30">
        <f>_xlfn.XLOOKUP(Table7[[#This Row],[Merged Customer ID]],Table6_20[Merged Customer ID],Table6_20[charges],"0",0)</f>
        <v>7323.73</v>
      </c>
      <c r="N1445" s="30" t="str">
        <f>_xlfn.XLOOKUP(Table7[[#This Row],[Merged Customer ID]],Table6_20[Merged Customer ID],Table6_20[Hospital tier])</f>
        <v>tier - 2</v>
      </c>
      <c r="O1445" s="30" t="str">
        <f>_xlfn.XLOOKUP(Table7[[#This Row],[Merged Customer ID]],Table6_20[Merged Customer ID],Table6_20[City tier])</f>
        <v>tier - 2</v>
      </c>
      <c r="P1445" s="30" t="str">
        <f>_xlfn.XLOOKUP(Table7[[#This Row],[Merged Customer ID]],Table6_20[Merged Customer ID],Table6_20[State ID])</f>
        <v>R1024</v>
      </c>
      <c r="Q1445" s="36">
        <f>_xlfn.XLOOKUP(Table7[[#This Row],[Merged Customer ID]],Table6_20[Merged Customer ID],Table6_20[Age])</f>
        <v>18.56388888888889</v>
      </c>
    </row>
    <row r="1446" spans="1:17" x14ac:dyDescent="0.35">
      <c r="A1446" s="22" t="s">
        <v>926</v>
      </c>
      <c r="B1446" s="22" t="str">
        <f>_xlfn.XLOOKUP(Table7[[#This Row],[Merged Customer ID]],Table2_1[Merged Customer ID],Table2_1[First Name])</f>
        <v>Schenck</v>
      </c>
      <c r="C1446" s="22">
        <f>_xlfn.XLOOKUP(Table7[[#This Row],[Merged Customer ID]],Table3__3_16[Customer ID],Table3__3_16[BMI])</f>
        <v>15.05</v>
      </c>
      <c r="D1446" s="22">
        <f>_xlfn.XLOOKUP(Table7[[#This Row],[Merged Customer ID]],Table3__3_16[Customer ID],Table3__3_16[HBA1C])</f>
        <v>8.1199999999999992</v>
      </c>
      <c r="E1446" s="22" t="str">
        <f>_xlfn.XLOOKUP(Table7[[#This Row],[Merged Customer ID]],Table3__3_16[Customer ID],Table3__3_16[Heart Issues])</f>
        <v>No</v>
      </c>
      <c r="F1446" s="22" t="str">
        <f>_xlfn.XLOOKUP(Table7[[#This Row],[Merged Customer ID]],Table3__3_16[Customer ID],Table3__3_16[Any Transplants])</f>
        <v>No</v>
      </c>
      <c r="G1446" s="22" t="str">
        <f>_xlfn.XLOOKUP(Table7[[#This Row],[Merged Customer ID]],Table3__3_16[Customer ID],Table3__3_16[Cancer history])</f>
        <v>No</v>
      </c>
      <c r="H1446" s="22">
        <f>_xlfn.XLOOKUP(Table7[[#This Row],[Merged Customer ID]],Table3__3_16[Customer ID],Table3__3_16[NumberOfMajorSurgeries])</f>
        <v>0</v>
      </c>
      <c r="I1446" s="22" t="str">
        <f>_xlfn.XLOOKUP(Table7[[#This Row],[Merged Customer ID]],Table3__3_16[Customer ID],Table3__3_16[smoker])</f>
        <v>No</v>
      </c>
      <c r="J1446" s="22" t="str">
        <f>_xlfn.XLOOKUP(Table7[[#This Row],[Merged Customer ID]],Table3__3_16[Customer ID],Table3__3_16[Weight Status])</f>
        <v>Underweight</v>
      </c>
      <c r="K1446" s="22" t="str">
        <f>_xlfn.XLOOKUP(Table7[[#This Row],[Merged Customer ID]],Table3__3_16[Customer ID],Table3__3_16[Sugar Status])</f>
        <v>Diabetes</v>
      </c>
      <c r="L1446" s="25">
        <f>_xlfn.XLOOKUP(Table7[[#This Row],[Merged Customer ID]],Table6_20[Merged Customer ID],Table6_20[Date of Birth])</f>
        <v>23934</v>
      </c>
      <c r="M1446" s="29">
        <f>_xlfn.XLOOKUP(Table7[[#This Row],[Merged Customer ID]],Table6_20[Merged Customer ID],Table6_20[charges],"0",0)</f>
        <v>7322.86</v>
      </c>
      <c r="N1446" s="29" t="str">
        <f>_xlfn.XLOOKUP(Table7[[#This Row],[Merged Customer ID]],Table6_20[Merged Customer ID],Table6_20[Hospital tier])</f>
        <v>tier - 3</v>
      </c>
      <c r="O1446" s="29" t="str">
        <f>_xlfn.XLOOKUP(Table7[[#This Row],[Merged Customer ID]],Table6_20[Merged Customer ID],Table6_20[City tier])</f>
        <v>tier - 3</v>
      </c>
      <c r="P1446" s="29" t="str">
        <f>_xlfn.XLOOKUP(Table7[[#This Row],[Merged Customer ID]],Table6_20[Merged Customer ID],Table6_20[State ID])</f>
        <v>R1012</v>
      </c>
      <c r="Q1446" s="35">
        <f>_xlfn.XLOOKUP(Table7[[#This Row],[Merged Customer ID]],Table6_20[Merged Customer ID],Table6_20[Age])</f>
        <v>57.908333333333331</v>
      </c>
    </row>
    <row r="1447" spans="1:17" x14ac:dyDescent="0.35">
      <c r="A1447" s="23" t="s">
        <v>925</v>
      </c>
      <c r="B1447" s="23" t="str">
        <f>_xlfn.XLOOKUP(Table7[[#This Row],[Merged Customer ID]],Table2_1[Merged Customer ID],Table2_1[First Name])</f>
        <v>Johnson</v>
      </c>
      <c r="C1447" s="23">
        <f>_xlfn.XLOOKUP(Table7[[#This Row],[Merged Customer ID]],Table3__3_16[Customer ID],Table3__3_16[BMI])</f>
        <v>19.95</v>
      </c>
      <c r="D1447" s="23">
        <f>_xlfn.XLOOKUP(Table7[[#This Row],[Merged Customer ID]],Table3__3_16[Customer ID],Table3__3_16[HBA1C])</f>
        <v>4.3600000000000003</v>
      </c>
      <c r="E1447" s="22" t="str">
        <f>_xlfn.XLOOKUP(Table7[[#This Row],[Merged Customer ID]],Table3__3_16[Customer ID],Table3__3_16[Heart Issues])</f>
        <v>No</v>
      </c>
      <c r="F1447" s="23" t="str">
        <f>_xlfn.XLOOKUP(Table7[[#This Row],[Merged Customer ID]],Table3__3_16[Customer ID],Table3__3_16[Any Transplants])</f>
        <v>No</v>
      </c>
      <c r="G1447" s="23" t="str">
        <f>_xlfn.XLOOKUP(Table7[[#This Row],[Merged Customer ID]],Table3__3_16[Customer ID],Table3__3_16[Cancer history])</f>
        <v>No</v>
      </c>
      <c r="H1447" s="23">
        <f>_xlfn.XLOOKUP(Table7[[#This Row],[Merged Customer ID]],Table3__3_16[Customer ID],Table3__3_16[NumberOfMajorSurgeries])</f>
        <v>2</v>
      </c>
      <c r="I1447" s="23" t="str">
        <f>_xlfn.XLOOKUP(Table7[[#This Row],[Merged Customer ID]],Table3__3_16[Customer ID],Table3__3_16[smoker])</f>
        <v>No</v>
      </c>
      <c r="J1447" s="23" t="str">
        <f>_xlfn.XLOOKUP(Table7[[#This Row],[Merged Customer ID]],Table3__3_16[Customer ID],Table3__3_16[Weight Status])</f>
        <v>Normal Weight</v>
      </c>
      <c r="K1447" s="23" t="str">
        <f>_xlfn.XLOOKUP(Table7[[#This Row],[Merged Customer ID]],Table3__3_16[Customer ID],Table3__3_16[Sugar Status])</f>
        <v>Normal</v>
      </c>
      <c r="L1447" s="26">
        <f>_xlfn.XLOOKUP(Table7[[#This Row],[Merged Customer ID]],Table6_20[Merged Customer ID],Table6_20[Date of Birth])</f>
        <v>26522</v>
      </c>
      <c r="M1447" s="30">
        <f>_xlfn.XLOOKUP(Table7[[#This Row],[Merged Customer ID]],Table6_20[Merged Customer ID],Table6_20[charges],"0",0)</f>
        <v>7318.22</v>
      </c>
      <c r="N1447" s="30" t="str">
        <f>_xlfn.XLOOKUP(Table7[[#This Row],[Merged Customer ID]],Table6_20[Merged Customer ID],Table6_20[Hospital tier])</f>
        <v>tier - 2</v>
      </c>
      <c r="O1447" s="30" t="str">
        <f>_xlfn.XLOOKUP(Table7[[#This Row],[Merged Customer ID]],Table6_20[Merged Customer ID],Table6_20[City tier])</f>
        <v>tier - 3</v>
      </c>
      <c r="P1447" s="30" t="str">
        <f>_xlfn.XLOOKUP(Table7[[#This Row],[Merged Customer ID]],Table6_20[Merged Customer ID],Table6_20[State ID])</f>
        <v>R1012</v>
      </c>
      <c r="Q1447" s="36">
        <f>_xlfn.XLOOKUP(Table7[[#This Row],[Merged Customer ID]],Table6_20[Merged Customer ID],Table6_20[Age])</f>
        <v>50.825000000000003</v>
      </c>
    </row>
    <row r="1448" spans="1:17" x14ac:dyDescent="0.35">
      <c r="A1448" s="22" t="s">
        <v>924</v>
      </c>
      <c r="B1448" s="22" t="str">
        <f>_xlfn.XLOOKUP(Table7[[#This Row],[Merged Customer ID]],Table2_1[Merged Customer ID],Table2_1[First Name])</f>
        <v>Blendell</v>
      </c>
      <c r="C1448" s="22">
        <f>_xlfn.XLOOKUP(Table7[[#This Row],[Merged Customer ID]],Table3__3_16[Customer ID],Table3__3_16[BMI])</f>
        <v>16.66</v>
      </c>
      <c r="D1448" s="22">
        <f>_xlfn.XLOOKUP(Table7[[#This Row],[Merged Customer ID]],Table3__3_16[Customer ID],Table3__3_16[HBA1C])</f>
        <v>9.16</v>
      </c>
      <c r="E1448" s="22" t="str">
        <f>_xlfn.XLOOKUP(Table7[[#This Row],[Merged Customer ID]],Table3__3_16[Customer ID],Table3__3_16[Heart Issues])</f>
        <v>No</v>
      </c>
      <c r="F1448" s="22" t="str">
        <f>_xlfn.XLOOKUP(Table7[[#This Row],[Merged Customer ID]],Table3__3_16[Customer ID],Table3__3_16[Any Transplants])</f>
        <v>No</v>
      </c>
      <c r="G1448" s="22" t="str">
        <f>_xlfn.XLOOKUP(Table7[[#This Row],[Merged Customer ID]],Table3__3_16[Customer ID],Table3__3_16[Cancer history])</f>
        <v>No</v>
      </c>
      <c r="H1448" s="22">
        <f>_xlfn.XLOOKUP(Table7[[#This Row],[Merged Customer ID]],Table3__3_16[Customer ID],Table3__3_16[NumberOfMajorSurgeries])</f>
        <v>0</v>
      </c>
      <c r="I1448" s="22" t="str">
        <f>_xlfn.XLOOKUP(Table7[[#This Row],[Merged Customer ID]],Table3__3_16[Customer ID],Table3__3_16[smoker])</f>
        <v>No</v>
      </c>
      <c r="J1448" s="22" t="str">
        <f>_xlfn.XLOOKUP(Table7[[#This Row],[Merged Customer ID]],Table3__3_16[Customer ID],Table3__3_16[Weight Status])</f>
        <v>Underweight</v>
      </c>
      <c r="K1448" s="22" t="str">
        <f>_xlfn.XLOOKUP(Table7[[#This Row],[Merged Customer ID]],Table3__3_16[Customer ID],Table3__3_16[Sugar Status])</f>
        <v>Diabetes</v>
      </c>
      <c r="L1448" s="25">
        <f>_xlfn.XLOOKUP(Table7[[#This Row],[Merged Customer ID]],Table6_20[Merged Customer ID],Table6_20[Date of Birth])</f>
        <v>23918</v>
      </c>
      <c r="M1448" s="29">
        <f>_xlfn.XLOOKUP(Table7[[#This Row],[Merged Customer ID]],Table6_20[Merged Customer ID],Table6_20[charges],"0",0)</f>
        <v>7318.21</v>
      </c>
      <c r="N1448" s="29" t="str">
        <f>_xlfn.XLOOKUP(Table7[[#This Row],[Merged Customer ID]],Table6_20[Merged Customer ID],Table6_20[Hospital tier])</f>
        <v>tier - 3</v>
      </c>
      <c r="O1448" s="29" t="str">
        <f>_xlfn.XLOOKUP(Table7[[#This Row],[Merged Customer ID]],Table6_20[Merged Customer ID],Table6_20[City tier])</f>
        <v>tier - 1</v>
      </c>
      <c r="P1448" s="29" t="str">
        <f>_xlfn.XLOOKUP(Table7[[#This Row],[Merged Customer ID]],Table6_20[Merged Customer ID],Table6_20[State ID])</f>
        <v>R1013</v>
      </c>
      <c r="Q1448" s="35">
        <f>_xlfn.XLOOKUP(Table7[[#This Row],[Merged Customer ID]],Table6_20[Merged Customer ID],Table6_20[Age])</f>
        <v>57.952777777777776</v>
      </c>
    </row>
    <row r="1449" spans="1:17" x14ac:dyDescent="0.35">
      <c r="A1449" s="23" t="s">
        <v>923</v>
      </c>
      <c r="B1449" s="23" t="str">
        <f>_xlfn.XLOOKUP(Table7[[#This Row],[Merged Customer ID]],Table2_1[Merged Customer ID],Table2_1[First Name])</f>
        <v>Parodi</v>
      </c>
      <c r="C1449" s="23">
        <f>_xlfn.XLOOKUP(Table7[[#This Row],[Merged Customer ID]],Table3__3_16[Customer ID],Table3__3_16[BMI])</f>
        <v>16.62</v>
      </c>
      <c r="D1449" s="23">
        <f>_xlfn.XLOOKUP(Table7[[#This Row],[Merged Customer ID]],Table3__3_16[Customer ID],Table3__3_16[HBA1C])</f>
        <v>9.14</v>
      </c>
      <c r="E1449" s="22" t="str">
        <f>_xlfn.XLOOKUP(Table7[[#This Row],[Merged Customer ID]],Table3__3_16[Customer ID],Table3__3_16[Heart Issues])</f>
        <v>No</v>
      </c>
      <c r="F1449" s="23" t="str">
        <f>_xlfn.XLOOKUP(Table7[[#This Row],[Merged Customer ID]],Table3__3_16[Customer ID],Table3__3_16[Any Transplants])</f>
        <v>No</v>
      </c>
      <c r="G1449" s="23" t="str">
        <f>_xlfn.XLOOKUP(Table7[[#This Row],[Merged Customer ID]],Table3__3_16[Customer ID],Table3__3_16[Cancer history])</f>
        <v>No</v>
      </c>
      <c r="H1449" s="23">
        <f>_xlfn.XLOOKUP(Table7[[#This Row],[Merged Customer ID]],Table3__3_16[Customer ID],Table3__3_16[NumberOfMajorSurgeries])</f>
        <v>0</v>
      </c>
      <c r="I1449" s="23" t="str">
        <f>_xlfn.XLOOKUP(Table7[[#This Row],[Merged Customer ID]],Table3__3_16[Customer ID],Table3__3_16[smoker])</f>
        <v>No</v>
      </c>
      <c r="J1449" s="23" t="str">
        <f>_xlfn.XLOOKUP(Table7[[#This Row],[Merged Customer ID]],Table3__3_16[Customer ID],Table3__3_16[Weight Status])</f>
        <v>Underweight</v>
      </c>
      <c r="K1449" s="23" t="str">
        <f>_xlfn.XLOOKUP(Table7[[#This Row],[Merged Customer ID]],Table3__3_16[Customer ID],Table3__3_16[Sugar Status])</f>
        <v>Diabetes</v>
      </c>
      <c r="L1449" s="26">
        <f>_xlfn.XLOOKUP(Table7[[#This Row],[Merged Customer ID]],Table6_20[Merged Customer ID],Table6_20[Date of Birth])</f>
        <v>23899</v>
      </c>
      <c r="M1449" s="30">
        <f>_xlfn.XLOOKUP(Table7[[#This Row],[Merged Customer ID]],Table6_20[Merged Customer ID],Table6_20[charges],"0",0)</f>
        <v>7304.65</v>
      </c>
      <c r="N1449" s="30" t="str">
        <f>_xlfn.XLOOKUP(Table7[[#This Row],[Merged Customer ID]],Table6_20[Merged Customer ID],Table6_20[Hospital tier])</f>
        <v>tier - 3</v>
      </c>
      <c r="O1449" s="30" t="str">
        <f>_xlfn.XLOOKUP(Table7[[#This Row],[Merged Customer ID]],Table6_20[Merged Customer ID],Table6_20[City tier])</f>
        <v>tier - 3</v>
      </c>
      <c r="P1449" s="30" t="str">
        <f>_xlfn.XLOOKUP(Table7[[#This Row],[Merged Customer ID]],Table6_20[Merged Customer ID],Table6_20[State ID])</f>
        <v>R1013</v>
      </c>
      <c r="Q1449" s="36">
        <f>_xlfn.XLOOKUP(Table7[[#This Row],[Merged Customer ID]],Table6_20[Merged Customer ID],Table6_20[Age])</f>
        <v>58.005555555555553</v>
      </c>
    </row>
    <row r="1450" spans="1:17" x14ac:dyDescent="0.35">
      <c r="A1450" s="22" t="s">
        <v>922</v>
      </c>
      <c r="B1450" s="22" t="str">
        <f>_xlfn.XLOOKUP(Table7[[#This Row],[Merged Customer ID]],Table2_1[Merged Customer ID],Table2_1[First Name])</f>
        <v>Morgan</v>
      </c>
      <c r="C1450" s="22">
        <f>_xlfn.XLOOKUP(Table7[[#This Row],[Merged Customer ID]],Table3__3_16[Customer ID],Table3__3_16[BMI])</f>
        <v>15.36</v>
      </c>
      <c r="D1450" s="22">
        <f>_xlfn.XLOOKUP(Table7[[#This Row],[Merged Customer ID]],Table3__3_16[Customer ID],Table3__3_16[HBA1C])</f>
        <v>5.49</v>
      </c>
      <c r="E1450" s="22" t="str">
        <f>_xlfn.XLOOKUP(Table7[[#This Row],[Merged Customer ID]],Table3__3_16[Customer ID],Table3__3_16[Heart Issues])</f>
        <v>Yes</v>
      </c>
      <c r="F1450" s="22" t="str">
        <f>_xlfn.XLOOKUP(Table7[[#This Row],[Merged Customer ID]],Table3__3_16[Customer ID],Table3__3_16[Any Transplants])</f>
        <v>No</v>
      </c>
      <c r="G1450" s="22" t="str">
        <f>_xlfn.XLOOKUP(Table7[[#This Row],[Merged Customer ID]],Table3__3_16[Customer ID],Table3__3_16[Cancer history])</f>
        <v>No</v>
      </c>
      <c r="H1450" s="22">
        <f>_xlfn.XLOOKUP(Table7[[#This Row],[Merged Customer ID]],Table3__3_16[Customer ID],Table3__3_16[NumberOfMajorSurgeries])</f>
        <v>2</v>
      </c>
      <c r="I1450" s="22" t="str">
        <f>_xlfn.XLOOKUP(Table7[[#This Row],[Merged Customer ID]],Table3__3_16[Customer ID],Table3__3_16[smoker])</f>
        <v>No</v>
      </c>
      <c r="J1450" s="22" t="str">
        <f>_xlfn.XLOOKUP(Table7[[#This Row],[Merged Customer ID]],Table3__3_16[Customer ID],Table3__3_16[Weight Status])</f>
        <v>Underweight</v>
      </c>
      <c r="K1450" s="22" t="str">
        <f>_xlfn.XLOOKUP(Table7[[#This Row],[Merged Customer ID]],Table3__3_16[Customer ID],Table3__3_16[Sugar Status])</f>
        <v>Normal</v>
      </c>
      <c r="L1450" s="25">
        <f>_xlfn.XLOOKUP(Table7[[#This Row],[Merged Customer ID]],Table6_20[Merged Customer ID],Table6_20[Date of Birth])</f>
        <v>24467</v>
      </c>
      <c r="M1450" s="29">
        <f>_xlfn.XLOOKUP(Table7[[#This Row],[Merged Customer ID]],Table6_20[Merged Customer ID],Table6_20[charges],"0",0)</f>
        <v>7302.46</v>
      </c>
      <c r="N1450" s="29" t="str">
        <f>_xlfn.XLOOKUP(Table7[[#This Row],[Merged Customer ID]],Table6_20[Merged Customer ID],Table6_20[Hospital tier])</f>
        <v>tier - 3</v>
      </c>
      <c r="O1450" s="29" t="str">
        <f>_xlfn.XLOOKUP(Table7[[#This Row],[Merged Customer ID]],Table6_20[Merged Customer ID],Table6_20[City tier])</f>
        <v>tier - 1</v>
      </c>
      <c r="P1450" s="29" t="str">
        <f>_xlfn.XLOOKUP(Table7[[#This Row],[Merged Customer ID]],Table6_20[Merged Customer ID],Table6_20[State ID])</f>
        <v>R1012</v>
      </c>
      <c r="Q1450" s="35">
        <f>_xlfn.XLOOKUP(Table7[[#This Row],[Merged Customer ID]],Table6_20[Merged Customer ID],Table6_20[Age])</f>
        <v>56.45</v>
      </c>
    </row>
    <row r="1451" spans="1:17" x14ac:dyDescent="0.35">
      <c r="A1451" s="23" t="s">
        <v>921</v>
      </c>
      <c r="B1451" s="23" t="str">
        <f>_xlfn.XLOOKUP(Table7[[#This Row],[Merged Customer ID]],Table2_1[Merged Customer ID],Table2_1[First Name])</f>
        <v>Linden</v>
      </c>
      <c r="C1451" s="23">
        <f>_xlfn.XLOOKUP(Table7[[#This Row],[Merged Customer ID]],Table3__3_16[Customer ID],Table3__3_16[BMI])</f>
        <v>27.74</v>
      </c>
      <c r="D1451" s="23">
        <f>_xlfn.XLOOKUP(Table7[[#This Row],[Merged Customer ID]],Table3__3_16[Customer ID],Table3__3_16[HBA1C])</f>
        <v>5.96</v>
      </c>
      <c r="E1451" s="22" t="str">
        <f>_xlfn.XLOOKUP(Table7[[#This Row],[Merged Customer ID]],Table3__3_16[Customer ID],Table3__3_16[Heart Issues])</f>
        <v>Yes</v>
      </c>
      <c r="F1451" s="23" t="str">
        <f>_xlfn.XLOOKUP(Table7[[#This Row],[Merged Customer ID]],Table3__3_16[Customer ID],Table3__3_16[Any Transplants])</f>
        <v>No</v>
      </c>
      <c r="G1451" s="23" t="str">
        <f>_xlfn.XLOOKUP(Table7[[#This Row],[Merged Customer ID]],Table3__3_16[Customer ID],Table3__3_16[Cancer history])</f>
        <v>No</v>
      </c>
      <c r="H1451" s="23">
        <f>_xlfn.XLOOKUP(Table7[[#This Row],[Merged Customer ID]],Table3__3_16[Customer ID],Table3__3_16[NumberOfMajorSurgeries])</f>
        <v>0</v>
      </c>
      <c r="I1451" s="23" t="str">
        <f>_xlfn.XLOOKUP(Table7[[#This Row],[Merged Customer ID]],Table3__3_16[Customer ID],Table3__3_16[smoker])</f>
        <v>No</v>
      </c>
      <c r="J1451" s="23" t="str">
        <f>_xlfn.XLOOKUP(Table7[[#This Row],[Merged Customer ID]],Table3__3_16[Customer ID],Table3__3_16[Weight Status])</f>
        <v>Overweight</v>
      </c>
      <c r="K1451" s="23" t="str">
        <f>_xlfn.XLOOKUP(Table7[[#This Row],[Merged Customer ID]],Table3__3_16[Customer ID],Table3__3_16[Sugar Status])</f>
        <v>Prediabetes</v>
      </c>
      <c r="L1451" s="26">
        <f>_xlfn.XLOOKUP(Table7[[#This Row],[Merged Customer ID]],Table6_20[Merged Customer ID],Table6_20[Date of Birth])</f>
        <v>31353</v>
      </c>
      <c r="M1451" s="30">
        <f>_xlfn.XLOOKUP(Table7[[#This Row],[Merged Customer ID]],Table6_20[Merged Customer ID],Table6_20[charges],"0",0)</f>
        <v>7281.51</v>
      </c>
      <c r="N1451" s="30" t="str">
        <f>_xlfn.XLOOKUP(Table7[[#This Row],[Merged Customer ID]],Table6_20[Merged Customer ID],Table6_20[Hospital tier])</f>
        <v>tier - 2</v>
      </c>
      <c r="O1451" s="30" t="str">
        <f>_xlfn.XLOOKUP(Table7[[#This Row],[Merged Customer ID]],Table6_20[Merged Customer ID],Table6_20[City tier])</f>
        <v>tier - 1</v>
      </c>
      <c r="P1451" s="30" t="str">
        <f>_xlfn.XLOOKUP(Table7[[#This Row],[Merged Customer ID]],Table6_20[Merged Customer ID],Table6_20[State ID])</f>
        <v>R1012</v>
      </c>
      <c r="Q1451" s="36">
        <f>_xlfn.XLOOKUP(Table7[[#This Row],[Merged Customer ID]],Table6_20[Merged Customer ID],Table6_20[Age])</f>
        <v>37.6</v>
      </c>
    </row>
    <row r="1452" spans="1:17" x14ac:dyDescent="0.35">
      <c r="A1452" s="22" t="s">
        <v>920</v>
      </c>
      <c r="B1452" s="22" t="str">
        <f>_xlfn.XLOOKUP(Table7[[#This Row],[Merged Customer ID]],Table2_1[Merged Customer ID],Table2_1[First Name])</f>
        <v>Horning</v>
      </c>
      <c r="C1452" s="22">
        <f>_xlfn.XLOOKUP(Table7[[#This Row],[Merged Customer ID]],Table3__3_16[Customer ID],Table3__3_16[BMI])</f>
        <v>22.44</v>
      </c>
      <c r="D1452" s="22">
        <f>_xlfn.XLOOKUP(Table7[[#This Row],[Merged Customer ID]],Table3__3_16[Customer ID],Table3__3_16[HBA1C])</f>
        <v>4.62</v>
      </c>
      <c r="E1452" s="22" t="str">
        <f>_xlfn.XLOOKUP(Table7[[#This Row],[Merged Customer ID]],Table3__3_16[Customer ID],Table3__3_16[Heart Issues])</f>
        <v>Yes</v>
      </c>
      <c r="F1452" s="22" t="str">
        <f>_xlfn.XLOOKUP(Table7[[#This Row],[Merged Customer ID]],Table3__3_16[Customer ID],Table3__3_16[Any Transplants])</f>
        <v>No</v>
      </c>
      <c r="G1452" s="22" t="str">
        <f>_xlfn.XLOOKUP(Table7[[#This Row],[Merged Customer ID]],Table3__3_16[Customer ID],Table3__3_16[Cancer history])</f>
        <v>No</v>
      </c>
      <c r="H1452" s="22">
        <f>_xlfn.XLOOKUP(Table7[[#This Row],[Merged Customer ID]],Table3__3_16[Customer ID],Table3__3_16[NumberOfMajorSurgeries])</f>
        <v>0</v>
      </c>
      <c r="I1452" s="22" t="str">
        <f>_xlfn.XLOOKUP(Table7[[#This Row],[Merged Customer ID]],Table3__3_16[Customer ID],Table3__3_16[smoker])</f>
        <v>No</v>
      </c>
      <c r="J1452" s="22" t="str">
        <f>_xlfn.XLOOKUP(Table7[[#This Row],[Merged Customer ID]],Table3__3_16[Customer ID],Table3__3_16[Weight Status])</f>
        <v>Normal Weight</v>
      </c>
      <c r="K1452" s="22" t="str">
        <f>_xlfn.XLOOKUP(Table7[[#This Row],[Merged Customer ID]],Table3__3_16[Customer ID],Table3__3_16[Sugar Status])</f>
        <v>Normal</v>
      </c>
      <c r="L1452" s="25">
        <f>_xlfn.XLOOKUP(Table7[[#This Row],[Merged Customer ID]],Table6_20[Merged Customer ID],Table6_20[Date of Birth])</f>
        <v>28112</v>
      </c>
      <c r="M1452" s="29">
        <f>_xlfn.XLOOKUP(Table7[[#This Row],[Merged Customer ID]],Table6_20[Merged Customer ID],Table6_20[charges],"0",0)</f>
        <v>7273.02</v>
      </c>
      <c r="N1452" s="29" t="str">
        <f>_xlfn.XLOOKUP(Table7[[#This Row],[Merged Customer ID]],Table6_20[Merged Customer ID],Table6_20[Hospital tier])</f>
        <v>tier - 2</v>
      </c>
      <c r="O1452" s="29" t="str">
        <f>_xlfn.XLOOKUP(Table7[[#This Row],[Merged Customer ID]],Table6_20[Merged Customer ID],Table6_20[City tier])</f>
        <v>tier - 1</v>
      </c>
      <c r="P1452" s="29" t="str">
        <f>_xlfn.XLOOKUP(Table7[[#This Row],[Merged Customer ID]],Table6_20[Merged Customer ID],Table6_20[State ID])</f>
        <v>R1013</v>
      </c>
      <c r="Q1452" s="35">
        <f>_xlfn.XLOOKUP(Table7[[#This Row],[Merged Customer ID]],Table6_20[Merged Customer ID],Table6_20[Age])</f>
        <v>46.472222222222221</v>
      </c>
    </row>
    <row r="1453" spans="1:17" x14ac:dyDescent="0.35">
      <c r="A1453" s="23" t="s">
        <v>919</v>
      </c>
      <c r="B1453" s="23" t="str">
        <f>_xlfn.XLOOKUP(Table7[[#This Row],[Merged Customer ID]],Table2_1[Merged Customer ID],Table2_1[First Name])</f>
        <v>Goode</v>
      </c>
      <c r="C1453" s="23">
        <f>_xlfn.XLOOKUP(Table7[[#This Row],[Merged Customer ID]],Table3__3_16[Customer ID],Table3__3_16[BMI])</f>
        <v>37.049999999999997</v>
      </c>
      <c r="D1453" s="23">
        <f>_xlfn.XLOOKUP(Table7[[#This Row],[Merged Customer ID]],Table3__3_16[Customer ID],Table3__3_16[HBA1C])</f>
        <v>9.9600000000000009</v>
      </c>
      <c r="E1453" s="22" t="str">
        <f>_xlfn.XLOOKUP(Table7[[#This Row],[Merged Customer ID]],Table3__3_16[Customer ID],Table3__3_16[Heart Issues])</f>
        <v>Yes</v>
      </c>
      <c r="F1453" s="23" t="str">
        <f>_xlfn.XLOOKUP(Table7[[#This Row],[Merged Customer ID]],Table3__3_16[Customer ID],Table3__3_16[Any Transplants])</f>
        <v>No</v>
      </c>
      <c r="G1453" s="23" t="str">
        <f>_xlfn.XLOOKUP(Table7[[#This Row],[Merged Customer ID]],Table3__3_16[Customer ID],Table3__3_16[Cancer history])</f>
        <v>No</v>
      </c>
      <c r="H1453" s="23">
        <f>_xlfn.XLOOKUP(Table7[[#This Row],[Merged Customer ID]],Table3__3_16[Customer ID],Table3__3_16[NumberOfMajorSurgeries])</f>
        <v>0</v>
      </c>
      <c r="I1453" s="23" t="str">
        <f>_xlfn.XLOOKUP(Table7[[#This Row],[Merged Customer ID]],Table3__3_16[Customer ID],Table3__3_16[smoker])</f>
        <v>No</v>
      </c>
      <c r="J1453" s="23" t="str">
        <f>_xlfn.XLOOKUP(Table7[[#This Row],[Merged Customer ID]],Table3__3_16[Customer ID],Table3__3_16[Weight Status])</f>
        <v>Obesity</v>
      </c>
      <c r="K1453" s="23" t="str">
        <f>_xlfn.XLOOKUP(Table7[[#This Row],[Merged Customer ID]],Table3__3_16[Customer ID],Table3__3_16[Sugar Status])</f>
        <v>Diabetes</v>
      </c>
      <c r="L1453" s="26">
        <f>_xlfn.XLOOKUP(Table7[[#This Row],[Merged Customer ID]],Table6_20[Merged Customer ID],Table6_20[Date of Birth])</f>
        <v>29802</v>
      </c>
      <c r="M1453" s="30">
        <f>_xlfn.XLOOKUP(Table7[[#This Row],[Merged Customer ID]],Table6_20[Merged Customer ID],Table6_20[charges],"0",0)</f>
        <v>7265.7</v>
      </c>
      <c r="N1453" s="30" t="str">
        <f>_xlfn.XLOOKUP(Table7[[#This Row],[Merged Customer ID]],Table6_20[Merged Customer ID],Table6_20[Hospital tier])</f>
        <v>tier - 3</v>
      </c>
      <c r="O1453" s="30" t="str">
        <f>_xlfn.XLOOKUP(Table7[[#This Row],[Merged Customer ID]],Table6_20[Merged Customer ID],Table6_20[City tier])</f>
        <v>tier - 3</v>
      </c>
      <c r="P1453" s="30" t="str">
        <f>_xlfn.XLOOKUP(Table7[[#This Row],[Merged Customer ID]],Table6_20[Merged Customer ID],Table6_20[State ID])</f>
        <v>R1012</v>
      </c>
      <c r="Q1453" s="36">
        <f>_xlfn.XLOOKUP(Table7[[#This Row],[Merged Customer ID]],Table6_20[Merged Customer ID],Table6_20[Age])</f>
        <v>41.844444444444441</v>
      </c>
    </row>
    <row r="1454" spans="1:17" x14ac:dyDescent="0.35">
      <c r="A1454" s="22" t="s">
        <v>918</v>
      </c>
      <c r="B1454" s="22" t="str">
        <f>_xlfn.XLOOKUP(Table7[[#This Row],[Merged Customer ID]],Table2_1[Merged Customer ID],Table2_1[First Name])</f>
        <v>Doden</v>
      </c>
      <c r="C1454" s="22">
        <f>_xlfn.XLOOKUP(Table7[[#This Row],[Merged Customer ID]],Table3__3_16[Customer ID],Table3__3_16[BMI])</f>
        <v>22.95</v>
      </c>
      <c r="D1454" s="22">
        <f>_xlfn.XLOOKUP(Table7[[#This Row],[Merged Customer ID]],Table3__3_16[Customer ID],Table3__3_16[HBA1C])</f>
        <v>10.53</v>
      </c>
      <c r="E1454" s="22" t="str">
        <f>_xlfn.XLOOKUP(Table7[[#This Row],[Merged Customer ID]],Table3__3_16[Customer ID],Table3__3_16[Heart Issues])</f>
        <v>No</v>
      </c>
      <c r="F1454" s="22" t="str">
        <f>_xlfn.XLOOKUP(Table7[[#This Row],[Merged Customer ID]],Table3__3_16[Customer ID],Table3__3_16[Any Transplants])</f>
        <v>No</v>
      </c>
      <c r="G1454" s="22" t="str">
        <f>_xlfn.XLOOKUP(Table7[[#This Row],[Merged Customer ID]],Table3__3_16[Customer ID],Table3__3_16[Cancer history])</f>
        <v>No</v>
      </c>
      <c r="H1454" s="22">
        <f>_xlfn.XLOOKUP(Table7[[#This Row],[Merged Customer ID]],Table3__3_16[Customer ID],Table3__3_16[NumberOfMajorSurgeries])</f>
        <v>2</v>
      </c>
      <c r="I1454" s="22" t="str">
        <f>_xlfn.XLOOKUP(Table7[[#This Row],[Merged Customer ID]],Table3__3_16[Customer ID],Table3__3_16[smoker])</f>
        <v>No</v>
      </c>
      <c r="J1454" s="22" t="str">
        <f>_xlfn.XLOOKUP(Table7[[#This Row],[Merged Customer ID]],Table3__3_16[Customer ID],Table3__3_16[Weight Status])</f>
        <v>Normal Weight</v>
      </c>
      <c r="K1454" s="22" t="str">
        <f>_xlfn.XLOOKUP(Table7[[#This Row],[Merged Customer ID]],Table3__3_16[Customer ID],Table3__3_16[Sugar Status])</f>
        <v>Diabetes</v>
      </c>
      <c r="L1454" s="25">
        <f>_xlfn.XLOOKUP(Table7[[#This Row],[Merged Customer ID]],Table6_20[Merged Customer ID],Table6_20[Date of Birth])</f>
        <v>26962</v>
      </c>
      <c r="M1454" s="29">
        <f>_xlfn.XLOOKUP(Table7[[#This Row],[Merged Customer ID]],Table6_20[Merged Customer ID],Table6_20[charges],"0",0)</f>
        <v>7265.58</v>
      </c>
      <c r="N1454" s="29" t="str">
        <f>_xlfn.XLOOKUP(Table7[[#This Row],[Merged Customer ID]],Table6_20[Merged Customer ID],Table6_20[Hospital tier])</f>
        <v>tier - 2</v>
      </c>
      <c r="O1454" s="29" t="str">
        <f>_xlfn.XLOOKUP(Table7[[#This Row],[Merged Customer ID]],Table6_20[Merged Customer ID],Table6_20[City tier])</f>
        <v>tier - 2</v>
      </c>
      <c r="P1454" s="29" t="str">
        <f>_xlfn.XLOOKUP(Table7[[#This Row],[Merged Customer ID]],Table6_20[Merged Customer ID],Table6_20[State ID])</f>
        <v>R1013</v>
      </c>
      <c r="Q1454" s="35">
        <f>_xlfn.XLOOKUP(Table7[[#This Row],[Merged Customer ID]],Table6_20[Merged Customer ID],Table6_20[Age])</f>
        <v>49.619444444444447</v>
      </c>
    </row>
    <row r="1455" spans="1:17" x14ac:dyDescent="0.35">
      <c r="A1455" s="23" t="s">
        <v>917</v>
      </c>
      <c r="B1455" s="23" t="str">
        <f>_xlfn.XLOOKUP(Table7[[#This Row],[Merged Customer ID]],Table2_1[Merged Customer ID],Table2_1[First Name])</f>
        <v>Groff</v>
      </c>
      <c r="C1455" s="23">
        <f>_xlfn.XLOOKUP(Table7[[#This Row],[Merged Customer ID]],Table3__3_16[Customer ID],Table3__3_16[BMI])</f>
        <v>34.200000000000003</v>
      </c>
      <c r="D1455" s="23">
        <f>_xlfn.XLOOKUP(Table7[[#This Row],[Merged Customer ID]],Table3__3_16[Customer ID],Table3__3_16[HBA1C])</f>
        <v>6.69</v>
      </c>
      <c r="E1455" s="22" t="str">
        <f>_xlfn.XLOOKUP(Table7[[#This Row],[Merged Customer ID]],Table3__3_16[Customer ID],Table3__3_16[Heart Issues])</f>
        <v>Yes</v>
      </c>
      <c r="F1455" s="23" t="str">
        <f>_xlfn.XLOOKUP(Table7[[#This Row],[Merged Customer ID]],Table3__3_16[Customer ID],Table3__3_16[Any Transplants])</f>
        <v>No</v>
      </c>
      <c r="G1455" s="23" t="str">
        <f>_xlfn.XLOOKUP(Table7[[#This Row],[Merged Customer ID]],Table3__3_16[Customer ID],Table3__3_16[Cancer history])</f>
        <v>No</v>
      </c>
      <c r="H1455" s="23">
        <f>_xlfn.XLOOKUP(Table7[[#This Row],[Merged Customer ID]],Table3__3_16[Customer ID],Table3__3_16[NumberOfMajorSurgeries])</f>
        <v>0</v>
      </c>
      <c r="I1455" s="23" t="str">
        <f>_xlfn.XLOOKUP(Table7[[#This Row],[Merged Customer ID]],Table3__3_16[Customer ID],Table3__3_16[smoker])</f>
        <v>No</v>
      </c>
      <c r="J1455" s="23" t="str">
        <f>_xlfn.XLOOKUP(Table7[[#This Row],[Merged Customer ID]],Table3__3_16[Customer ID],Table3__3_16[Weight Status])</f>
        <v>Obesity</v>
      </c>
      <c r="K1455" s="23" t="str">
        <f>_xlfn.XLOOKUP(Table7[[#This Row],[Merged Customer ID]],Table3__3_16[Customer ID],Table3__3_16[Sugar Status])</f>
        <v>Diabetes</v>
      </c>
      <c r="L1455" s="26">
        <f>_xlfn.XLOOKUP(Table7[[#This Row],[Merged Customer ID]],Table6_20[Merged Customer ID],Table6_20[Date of Birth])</f>
        <v>29750</v>
      </c>
      <c r="M1455" s="30">
        <f>_xlfn.XLOOKUP(Table7[[#This Row],[Merged Customer ID]],Table6_20[Merged Customer ID],Table6_20[charges],"0",0)</f>
        <v>7261.74</v>
      </c>
      <c r="N1455" s="30" t="str">
        <f>_xlfn.XLOOKUP(Table7[[#This Row],[Merged Customer ID]],Table6_20[Merged Customer ID],Table6_20[Hospital tier])</f>
        <v>tier - 3</v>
      </c>
      <c r="O1455" s="30" t="str">
        <f>_xlfn.XLOOKUP(Table7[[#This Row],[Merged Customer ID]],Table6_20[Merged Customer ID],Table6_20[City tier])</f>
        <v>tier - 3</v>
      </c>
      <c r="P1455" s="30" t="str">
        <f>_xlfn.XLOOKUP(Table7[[#This Row],[Merged Customer ID]],Table6_20[Merged Customer ID],Table6_20[State ID])</f>
        <v>R1012</v>
      </c>
      <c r="Q1455" s="36">
        <f>_xlfn.XLOOKUP(Table7[[#This Row],[Merged Customer ID]],Table6_20[Merged Customer ID],Table6_20[Age])</f>
        <v>41.986111111111114</v>
      </c>
    </row>
    <row r="1456" spans="1:17" x14ac:dyDescent="0.35">
      <c r="A1456" s="22" t="s">
        <v>916</v>
      </c>
      <c r="B1456" s="22" t="str">
        <f>_xlfn.XLOOKUP(Table7[[#This Row],[Merged Customer ID]],Table2_1[Merged Customer ID],Table2_1[First Name])</f>
        <v>Kuehler</v>
      </c>
      <c r="C1456" s="22">
        <f>_xlfn.XLOOKUP(Table7[[#This Row],[Merged Customer ID]],Table3__3_16[Customer ID],Table3__3_16[BMI])</f>
        <v>30.59</v>
      </c>
      <c r="D1456" s="22">
        <f>_xlfn.XLOOKUP(Table7[[#This Row],[Merged Customer ID]],Table3__3_16[Customer ID],Table3__3_16[HBA1C])</f>
        <v>9.5500000000000007</v>
      </c>
      <c r="E1456" s="22" t="str">
        <f>_xlfn.XLOOKUP(Table7[[#This Row],[Merged Customer ID]],Table3__3_16[Customer ID],Table3__3_16[Heart Issues])</f>
        <v>Yes</v>
      </c>
      <c r="F1456" s="22" t="str">
        <f>_xlfn.XLOOKUP(Table7[[#This Row],[Merged Customer ID]],Table3__3_16[Customer ID],Table3__3_16[Any Transplants])</f>
        <v>No</v>
      </c>
      <c r="G1456" s="22" t="str">
        <f>_xlfn.XLOOKUP(Table7[[#This Row],[Merged Customer ID]],Table3__3_16[Customer ID],Table3__3_16[Cancer history])</f>
        <v>No</v>
      </c>
      <c r="H1456" s="22">
        <f>_xlfn.XLOOKUP(Table7[[#This Row],[Merged Customer ID]],Table3__3_16[Customer ID],Table3__3_16[NumberOfMajorSurgeries])</f>
        <v>0</v>
      </c>
      <c r="I1456" s="22" t="str">
        <f>_xlfn.XLOOKUP(Table7[[#This Row],[Merged Customer ID]],Table3__3_16[Customer ID],Table3__3_16[smoker])</f>
        <v>No</v>
      </c>
      <c r="J1456" s="22" t="str">
        <f>_xlfn.XLOOKUP(Table7[[#This Row],[Merged Customer ID]],Table3__3_16[Customer ID],Table3__3_16[Weight Status])</f>
        <v>Obesity</v>
      </c>
      <c r="K1456" s="22" t="str">
        <f>_xlfn.XLOOKUP(Table7[[#This Row],[Merged Customer ID]],Table3__3_16[Customer ID],Table3__3_16[Sugar Status])</f>
        <v>Diabetes</v>
      </c>
      <c r="L1456" s="25">
        <f>_xlfn.XLOOKUP(Table7[[#This Row],[Merged Customer ID]],Table6_20[Merged Customer ID],Table6_20[Date of Birth])</f>
        <v>29812</v>
      </c>
      <c r="M1456" s="29">
        <f>_xlfn.XLOOKUP(Table7[[#This Row],[Merged Customer ID]],Table6_20[Merged Customer ID],Table6_20[charges],"0",0)</f>
        <v>7256.72</v>
      </c>
      <c r="N1456" s="29" t="str">
        <f>_xlfn.XLOOKUP(Table7[[#This Row],[Merged Customer ID]],Table6_20[Merged Customer ID],Table6_20[Hospital tier])</f>
        <v>tier - 3</v>
      </c>
      <c r="O1456" s="29" t="str">
        <f>_xlfn.XLOOKUP(Table7[[#This Row],[Merged Customer ID]],Table6_20[Merged Customer ID],Table6_20[City tier])</f>
        <v>tier - 2</v>
      </c>
      <c r="P1456" s="29" t="str">
        <f>_xlfn.XLOOKUP(Table7[[#This Row],[Merged Customer ID]],Table6_20[Merged Customer ID],Table6_20[State ID])</f>
        <v>R1012</v>
      </c>
      <c r="Q1456" s="35">
        <f>_xlfn.XLOOKUP(Table7[[#This Row],[Merged Customer ID]],Table6_20[Merged Customer ID],Table6_20[Age])</f>
        <v>41.81666666666667</v>
      </c>
    </row>
    <row r="1457" spans="1:17" x14ac:dyDescent="0.35">
      <c r="A1457" s="23" t="s">
        <v>915</v>
      </c>
      <c r="B1457" s="23" t="str">
        <f>_xlfn.XLOOKUP(Table7[[#This Row],[Merged Customer ID]],Table2_1[Merged Customer ID],Table2_1[First Name])</f>
        <v>Daniels</v>
      </c>
      <c r="C1457" s="23">
        <f>_xlfn.XLOOKUP(Table7[[#This Row],[Merged Customer ID]],Table3__3_16[Customer ID],Table3__3_16[BMI])</f>
        <v>25.51</v>
      </c>
      <c r="D1457" s="23">
        <f>_xlfn.XLOOKUP(Table7[[#This Row],[Merged Customer ID]],Table3__3_16[Customer ID],Table3__3_16[HBA1C])</f>
        <v>6.05</v>
      </c>
      <c r="E1457" s="22" t="str">
        <f>_xlfn.XLOOKUP(Table7[[#This Row],[Merged Customer ID]],Table3__3_16[Customer ID],Table3__3_16[Heart Issues])</f>
        <v>No</v>
      </c>
      <c r="F1457" s="23" t="str">
        <f>_xlfn.XLOOKUP(Table7[[#This Row],[Merged Customer ID]],Table3__3_16[Customer ID],Table3__3_16[Any Transplants])</f>
        <v>No</v>
      </c>
      <c r="G1457" s="23" t="str">
        <f>_xlfn.XLOOKUP(Table7[[#This Row],[Merged Customer ID]],Table3__3_16[Customer ID],Table3__3_16[Cancer history])</f>
        <v>No</v>
      </c>
      <c r="H1457" s="23">
        <f>_xlfn.XLOOKUP(Table7[[#This Row],[Merged Customer ID]],Table3__3_16[Customer ID],Table3__3_16[NumberOfMajorSurgeries])</f>
        <v>0</v>
      </c>
      <c r="I1457" s="23" t="str">
        <f>_xlfn.XLOOKUP(Table7[[#This Row],[Merged Customer ID]],Table3__3_16[Customer ID],Table3__3_16[smoker])</f>
        <v>No</v>
      </c>
      <c r="J1457" s="23" t="str">
        <f>_xlfn.XLOOKUP(Table7[[#This Row],[Merged Customer ID]],Table3__3_16[Customer ID],Table3__3_16[Weight Status])</f>
        <v>Overweight</v>
      </c>
      <c r="K1457" s="23" t="str">
        <f>_xlfn.XLOOKUP(Table7[[#This Row],[Merged Customer ID]],Table3__3_16[Customer ID],Table3__3_16[Sugar Status])</f>
        <v>Prediabetes</v>
      </c>
      <c r="L1457" s="26">
        <f>_xlfn.XLOOKUP(Table7[[#This Row],[Merged Customer ID]],Table6_20[Merged Customer ID],Table6_20[Date of Birth])</f>
        <v>30156</v>
      </c>
      <c r="M1457" s="30">
        <f>_xlfn.XLOOKUP(Table7[[#This Row],[Merged Customer ID]],Table6_20[Merged Customer ID],Table6_20[charges],"0",0)</f>
        <v>7248.71</v>
      </c>
      <c r="N1457" s="30" t="str">
        <f>_xlfn.XLOOKUP(Table7[[#This Row],[Merged Customer ID]],Table6_20[Merged Customer ID],Table6_20[Hospital tier])</f>
        <v>tier - 2</v>
      </c>
      <c r="O1457" s="30" t="str">
        <f>_xlfn.XLOOKUP(Table7[[#This Row],[Merged Customer ID]],Table6_20[Merged Customer ID],Table6_20[City tier])</f>
        <v>tier - 1</v>
      </c>
      <c r="P1457" s="30" t="str">
        <f>_xlfn.XLOOKUP(Table7[[#This Row],[Merged Customer ID]],Table6_20[Merged Customer ID],Table6_20[State ID])</f>
        <v>R1013</v>
      </c>
      <c r="Q1457" s="36">
        <f>_xlfn.XLOOKUP(Table7[[#This Row],[Merged Customer ID]],Table6_20[Merged Customer ID],Table6_20[Age])</f>
        <v>40.87222222222222</v>
      </c>
    </row>
    <row r="1458" spans="1:17" x14ac:dyDescent="0.35">
      <c r="A1458" s="22" t="s">
        <v>914</v>
      </c>
      <c r="B1458" s="22" t="str">
        <f>_xlfn.XLOOKUP(Table7[[#This Row],[Merged Customer ID]],Table2_1[Merged Customer ID],Table2_1[First Name])</f>
        <v>Gibby</v>
      </c>
      <c r="C1458" s="22">
        <f>_xlfn.XLOOKUP(Table7[[#This Row],[Merged Customer ID]],Table3__3_16[Customer ID],Table3__3_16[BMI])</f>
        <v>29.04</v>
      </c>
      <c r="D1458" s="22">
        <f>_xlfn.XLOOKUP(Table7[[#This Row],[Merged Customer ID]],Table3__3_16[Customer ID],Table3__3_16[HBA1C])</f>
        <v>10.56</v>
      </c>
      <c r="E1458" s="22" t="str">
        <f>_xlfn.XLOOKUP(Table7[[#This Row],[Merged Customer ID]],Table3__3_16[Customer ID],Table3__3_16[Heart Issues])</f>
        <v>Yes</v>
      </c>
      <c r="F1458" s="22" t="str">
        <f>_xlfn.XLOOKUP(Table7[[#This Row],[Merged Customer ID]],Table3__3_16[Customer ID],Table3__3_16[Any Transplants])</f>
        <v>No</v>
      </c>
      <c r="G1458" s="22" t="str">
        <f>_xlfn.XLOOKUP(Table7[[#This Row],[Merged Customer ID]],Table3__3_16[Customer ID],Table3__3_16[Cancer history])</f>
        <v>No</v>
      </c>
      <c r="H1458" s="22">
        <f>_xlfn.XLOOKUP(Table7[[#This Row],[Merged Customer ID]],Table3__3_16[Customer ID],Table3__3_16[NumberOfMajorSurgeries])</f>
        <v>1</v>
      </c>
      <c r="I1458" s="22" t="str">
        <f>_xlfn.XLOOKUP(Table7[[#This Row],[Merged Customer ID]],Table3__3_16[Customer ID],Table3__3_16[smoker])</f>
        <v>No</v>
      </c>
      <c r="J1458" s="22" t="str">
        <f>_xlfn.XLOOKUP(Table7[[#This Row],[Merged Customer ID]],Table3__3_16[Customer ID],Table3__3_16[Weight Status])</f>
        <v>Overweight</v>
      </c>
      <c r="K1458" s="22" t="str">
        <f>_xlfn.XLOOKUP(Table7[[#This Row],[Merged Customer ID]],Table3__3_16[Customer ID],Table3__3_16[Sugar Status])</f>
        <v>Diabetes</v>
      </c>
      <c r="L1458" s="25">
        <f>_xlfn.XLOOKUP(Table7[[#This Row],[Merged Customer ID]],Table6_20[Merged Customer ID],Table6_20[Date of Birth])</f>
        <v>31657</v>
      </c>
      <c r="M1458" s="29">
        <f>_xlfn.XLOOKUP(Table7[[#This Row],[Merged Customer ID]],Table6_20[Merged Customer ID],Table6_20[charges],"0",0)</f>
        <v>7243.81</v>
      </c>
      <c r="N1458" s="29" t="str">
        <f>_xlfn.XLOOKUP(Table7[[#This Row],[Merged Customer ID]],Table6_20[Merged Customer ID],Table6_20[Hospital tier])</f>
        <v>tier - 2</v>
      </c>
      <c r="O1458" s="29" t="str">
        <f>_xlfn.XLOOKUP(Table7[[#This Row],[Merged Customer ID]],Table6_20[Merged Customer ID],Table6_20[City tier])</f>
        <v>tier - 3</v>
      </c>
      <c r="P1458" s="29" t="str">
        <f>_xlfn.XLOOKUP(Table7[[#This Row],[Merged Customer ID]],Table6_20[Merged Customer ID],Table6_20[State ID])</f>
        <v>R1013</v>
      </c>
      <c r="Q1458" s="35">
        <f>_xlfn.XLOOKUP(Table7[[#This Row],[Merged Customer ID]],Table6_20[Merged Customer ID],Table6_20[Age])</f>
        <v>36.766666666666666</v>
      </c>
    </row>
    <row r="1459" spans="1:17" x14ac:dyDescent="0.35">
      <c r="A1459" s="23" t="s">
        <v>913</v>
      </c>
      <c r="B1459" s="23" t="str">
        <f>_xlfn.XLOOKUP(Table7[[#This Row],[Merged Customer ID]],Table2_1[Merged Customer ID],Table2_1[First Name])</f>
        <v>Busa</v>
      </c>
      <c r="C1459" s="23">
        <f>_xlfn.XLOOKUP(Table7[[#This Row],[Merged Customer ID]],Table3__3_16[Customer ID],Table3__3_16[BMI])</f>
        <v>22.135000000000002</v>
      </c>
      <c r="D1459" s="23">
        <f>_xlfn.XLOOKUP(Table7[[#This Row],[Merged Customer ID]],Table3__3_16[Customer ID],Table3__3_16[HBA1C])</f>
        <v>10.81</v>
      </c>
      <c r="E1459" s="22" t="str">
        <f>_xlfn.XLOOKUP(Table7[[#This Row],[Merged Customer ID]],Table3__3_16[Customer ID],Table3__3_16[Heart Issues])</f>
        <v>Yes</v>
      </c>
      <c r="F1459" s="23" t="str">
        <f>_xlfn.XLOOKUP(Table7[[#This Row],[Merged Customer ID]],Table3__3_16[Customer ID],Table3__3_16[Any Transplants])</f>
        <v>No</v>
      </c>
      <c r="G1459" s="23" t="str">
        <f>_xlfn.XLOOKUP(Table7[[#This Row],[Merged Customer ID]],Table3__3_16[Customer ID],Table3__3_16[Cancer history])</f>
        <v>No</v>
      </c>
      <c r="H1459" s="23">
        <f>_xlfn.XLOOKUP(Table7[[#This Row],[Merged Customer ID]],Table3__3_16[Customer ID],Table3__3_16[NumberOfMajorSurgeries])</f>
        <v>1</v>
      </c>
      <c r="I1459" s="23" t="str">
        <f>_xlfn.XLOOKUP(Table7[[#This Row],[Merged Customer ID]],Table3__3_16[Customer ID],Table3__3_16[smoker])</f>
        <v>No</v>
      </c>
      <c r="J1459" s="23" t="str">
        <f>_xlfn.XLOOKUP(Table7[[#This Row],[Merged Customer ID]],Table3__3_16[Customer ID],Table3__3_16[Weight Status])</f>
        <v>Normal Weight</v>
      </c>
      <c r="K1459" s="23" t="str">
        <f>_xlfn.XLOOKUP(Table7[[#This Row],[Merged Customer ID]],Table3__3_16[Customer ID],Table3__3_16[Sugar Status])</f>
        <v>Diabetes</v>
      </c>
      <c r="L1459" s="26">
        <f>_xlfn.XLOOKUP(Table7[[#This Row],[Merged Customer ID]],Table6_20[Merged Customer ID],Table6_20[Date of Birth])</f>
        <v>31606</v>
      </c>
      <c r="M1459" s="30">
        <f>_xlfn.XLOOKUP(Table7[[#This Row],[Merged Customer ID]],Table6_20[Merged Customer ID],Table6_20[charges],"0",0)</f>
        <v>7228.22</v>
      </c>
      <c r="N1459" s="30" t="str">
        <f>_xlfn.XLOOKUP(Table7[[#This Row],[Merged Customer ID]],Table6_20[Merged Customer ID],Table6_20[Hospital tier])</f>
        <v>tier - 2</v>
      </c>
      <c r="O1459" s="30" t="str">
        <f>_xlfn.XLOOKUP(Table7[[#This Row],[Merged Customer ID]],Table6_20[Merged Customer ID],Table6_20[City tier])</f>
        <v>tier - 1</v>
      </c>
      <c r="P1459" s="30" t="str">
        <f>_xlfn.XLOOKUP(Table7[[#This Row],[Merged Customer ID]],Table6_20[Merged Customer ID],Table6_20[State ID])</f>
        <v>R1024</v>
      </c>
      <c r="Q1459" s="36">
        <f>_xlfn.XLOOKUP(Table7[[#This Row],[Merged Customer ID]],Table6_20[Merged Customer ID],Table6_20[Age])</f>
        <v>36.902777777777779</v>
      </c>
    </row>
    <row r="1460" spans="1:17" x14ac:dyDescent="0.35">
      <c r="A1460" s="22" t="s">
        <v>912</v>
      </c>
      <c r="B1460" s="22" t="str">
        <f>_xlfn.XLOOKUP(Table7[[#This Row],[Merged Customer ID]],Table2_1[Merged Customer ID],Table2_1[First Name])</f>
        <v>Moyo</v>
      </c>
      <c r="C1460" s="22">
        <f>_xlfn.XLOOKUP(Table7[[#This Row],[Merged Customer ID]],Table3__3_16[Customer ID],Table3__3_16[BMI])</f>
        <v>21.375</v>
      </c>
      <c r="D1460" s="22">
        <f>_xlfn.XLOOKUP(Table7[[#This Row],[Merged Customer ID]],Table3__3_16[Customer ID],Table3__3_16[HBA1C])</f>
        <v>4.32</v>
      </c>
      <c r="E1460" s="22" t="str">
        <f>_xlfn.XLOOKUP(Table7[[#This Row],[Merged Customer ID]],Table3__3_16[Customer ID],Table3__3_16[Heart Issues])</f>
        <v>No</v>
      </c>
      <c r="F1460" s="22" t="str">
        <f>_xlfn.XLOOKUP(Table7[[#This Row],[Merged Customer ID]],Table3__3_16[Customer ID],Table3__3_16[Any Transplants])</f>
        <v>No</v>
      </c>
      <c r="G1460" s="22" t="str">
        <f>_xlfn.XLOOKUP(Table7[[#This Row],[Merged Customer ID]],Table3__3_16[Customer ID],Table3__3_16[Cancer history])</f>
        <v>No</v>
      </c>
      <c r="H1460" s="22">
        <f>_xlfn.XLOOKUP(Table7[[#This Row],[Merged Customer ID]],Table3__3_16[Customer ID],Table3__3_16[NumberOfMajorSurgeries])</f>
        <v>0</v>
      </c>
      <c r="I1460" s="22" t="str">
        <f>_xlfn.XLOOKUP(Table7[[#This Row],[Merged Customer ID]],Table3__3_16[Customer ID],Table3__3_16[smoker])</f>
        <v>No</v>
      </c>
      <c r="J1460" s="22" t="str">
        <f>_xlfn.XLOOKUP(Table7[[#This Row],[Merged Customer ID]],Table3__3_16[Customer ID],Table3__3_16[Weight Status])</f>
        <v>Normal Weight</v>
      </c>
      <c r="K1460" s="22" t="str">
        <f>_xlfn.XLOOKUP(Table7[[#This Row],[Merged Customer ID]],Table3__3_16[Customer ID],Table3__3_16[Sugar Status])</f>
        <v>Normal</v>
      </c>
      <c r="L1460" s="25">
        <f>_xlfn.XLOOKUP(Table7[[#This Row],[Merged Customer ID]],Table6_20[Merged Customer ID],Table6_20[Date of Birth])</f>
        <v>28383</v>
      </c>
      <c r="M1460" s="29">
        <f>_xlfn.XLOOKUP(Table7[[#This Row],[Merged Customer ID]],Table6_20[Merged Customer ID],Table6_20[charges],"0",0)</f>
        <v>7222.79</v>
      </c>
      <c r="N1460" s="29" t="str">
        <f>_xlfn.XLOOKUP(Table7[[#This Row],[Merged Customer ID]],Table6_20[Merged Customer ID],Table6_20[Hospital tier])</f>
        <v>tier - 3</v>
      </c>
      <c r="O1460" s="29" t="str">
        <f>_xlfn.XLOOKUP(Table7[[#This Row],[Merged Customer ID]],Table6_20[Merged Customer ID],Table6_20[City tier])</f>
        <v>tier - 3</v>
      </c>
      <c r="P1460" s="29" t="str">
        <f>_xlfn.XLOOKUP(Table7[[#This Row],[Merged Customer ID]],Table6_20[Merged Customer ID],Table6_20[State ID])</f>
        <v>R1012</v>
      </c>
      <c r="Q1460" s="35">
        <f>_xlfn.XLOOKUP(Table7[[#This Row],[Merged Customer ID]],Table6_20[Merged Customer ID],Table6_20[Age])</f>
        <v>45.730555555555554</v>
      </c>
    </row>
    <row r="1461" spans="1:17" x14ac:dyDescent="0.35">
      <c r="A1461" s="23" t="s">
        <v>911</v>
      </c>
      <c r="B1461" s="23" t="str">
        <f>_xlfn.XLOOKUP(Table7[[#This Row],[Merged Customer ID]],Table2_1[Merged Customer ID],Table2_1[First Name])</f>
        <v>Horn</v>
      </c>
      <c r="C1461" s="23">
        <f>_xlfn.XLOOKUP(Table7[[#This Row],[Merged Customer ID]],Table3__3_16[Customer ID],Table3__3_16[BMI])</f>
        <v>29.19</v>
      </c>
      <c r="D1461" s="23">
        <f>_xlfn.XLOOKUP(Table7[[#This Row],[Merged Customer ID]],Table3__3_16[Customer ID],Table3__3_16[HBA1C])</f>
        <v>4.37</v>
      </c>
      <c r="E1461" s="22" t="str">
        <f>_xlfn.XLOOKUP(Table7[[#This Row],[Merged Customer ID]],Table3__3_16[Customer ID],Table3__3_16[Heart Issues])</f>
        <v>No</v>
      </c>
      <c r="F1461" s="23" t="str">
        <f>_xlfn.XLOOKUP(Table7[[#This Row],[Merged Customer ID]],Table3__3_16[Customer ID],Table3__3_16[Any Transplants])</f>
        <v>No</v>
      </c>
      <c r="G1461" s="23" t="str">
        <f>_xlfn.XLOOKUP(Table7[[#This Row],[Merged Customer ID]],Table3__3_16[Customer ID],Table3__3_16[Cancer history])</f>
        <v>No</v>
      </c>
      <c r="H1461" s="23">
        <f>_xlfn.XLOOKUP(Table7[[#This Row],[Merged Customer ID]],Table3__3_16[Customer ID],Table3__3_16[NumberOfMajorSurgeries])</f>
        <v>0</v>
      </c>
      <c r="I1461" s="23" t="str">
        <f>_xlfn.XLOOKUP(Table7[[#This Row],[Merged Customer ID]],Table3__3_16[Customer ID],Table3__3_16[smoker])</f>
        <v>No</v>
      </c>
      <c r="J1461" s="23" t="str">
        <f>_xlfn.XLOOKUP(Table7[[#This Row],[Merged Customer ID]],Table3__3_16[Customer ID],Table3__3_16[Weight Status])</f>
        <v>Overweight</v>
      </c>
      <c r="K1461" s="23" t="str">
        <f>_xlfn.XLOOKUP(Table7[[#This Row],[Merged Customer ID]],Table3__3_16[Customer ID],Table3__3_16[Sugar Status])</f>
        <v>Normal</v>
      </c>
      <c r="L1461" s="26">
        <f>_xlfn.XLOOKUP(Table7[[#This Row],[Merged Customer ID]],Table6_20[Merged Customer ID],Table6_20[Date of Birth])</f>
        <v>33417</v>
      </c>
      <c r="M1461" s="30">
        <f>_xlfn.XLOOKUP(Table7[[#This Row],[Merged Customer ID]],Table6_20[Merged Customer ID],Table6_20[charges],"0",0)</f>
        <v>7220.25</v>
      </c>
      <c r="N1461" s="30" t="str">
        <f>_xlfn.XLOOKUP(Table7[[#This Row],[Merged Customer ID]],Table6_20[Merged Customer ID],Table6_20[Hospital tier])</f>
        <v>tier - 2</v>
      </c>
      <c r="O1461" s="30" t="str">
        <f>_xlfn.XLOOKUP(Table7[[#This Row],[Merged Customer ID]],Table6_20[Merged Customer ID],Table6_20[City tier])</f>
        <v>tier - 2</v>
      </c>
      <c r="P1461" s="30" t="str">
        <f>_xlfn.XLOOKUP(Table7[[#This Row],[Merged Customer ID]],Table6_20[Merged Customer ID],Table6_20[State ID])</f>
        <v>R1021</v>
      </c>
      <c r="Q1461" s="36">
        <f>_xlfn.XLOOKUP(Table7[[#This Row],[Merged Customer ID]],Table6_20[Merged Customer ID],Table6_20[Age])</f>
        <v>31.944444444444443</v>
      </c>
    </row>
    <row r="1462" spans="1:17" x14ac:dyDescent="0.35">
      <c r="A1462" s="22" t="s">
        <v>910</v>
      </c>
      <c r="B1462" s="22" t="str">
        <f>_xlfn.XLOOKUP(Table7[[#This Row],[Merged Customer ID]],Table2_1[Merged Customer ID],Table2_1[First Name])</f>
        <v>Bien</v>
      </c>
      <c r="C1462" s="22">
        <f>_xlfn.XLOOKUP(Table7[[#This Row],[Merged Customer ID]],Table3__3_16[Customer ID],Table3__3_16[BMI])</f>
        <v>31.92</v>
      </c>
      <c r="D1462" s="22">
        <f>_xlfn.XLOOKUP(Table7[[#This Row],[Merged Customer ID]],Table3__3_16[Customer ID],Table3__3_16[HBA1C])</f>
        <v>4.8099999999999996</v>
      </c>
      <c r="E1462" s="22" t="str">
        <f>_xlfn.XLOOKUP(Table7[[#This Row],[Merged Customer ID]],Table3__3_16[Customer ID],Table3__3_16[Heart Issues])</f>
        <v>Yes</v>
      </c>
      <c r="F1462" s="22" t="str">
        <f>_xlfn.XLOOKUP(Table7[[#This Row],[Merged Customer ID]],Table3__3_16[Customer ID],Table3__3_16[Any Transplants])</f>
        <v>No</v>
      </c>
      <c r="G1462" s="22" t="str">
        <f>_xlfn.XLOOKUP(Table7[[#This Row],[Merged Customer ID]],Table3__3_16[Customer ID],Table3__3_16[Cancer history])</f>
        <v>Yes</v>
      </c>
      <c r="H1462" s="22">
        <f>_xlfn.XLOOKUP(Table7[[#This Row],[Merged Customer ID]],Table3__3_16[Customer ID],Table3__3_16[NumberOfMajorSurgeries])</f>
        <v>1</v>
      </c>
      <c r="I1462" s="22" t="str">
        <f>_xlfn.XLOOKUP(Table7[[#This Row],[Merged Customer ID]],Table3__3_16[Customer ID],Table3__3_16[smoker])</f>
        <v>No</v>
      </c>
      <c r="J1462" s="22" t="str">
        <f>_xlfn.XLOOKUP(Table7[[#This Row],[Merged Customer ID]],Table3__3_16[Customer ID],Table3__3_16[Weight Status])</f>
        <v>Obesity</v>
      </c>
      <c r="K1462" s="22" t="str">
        <f>_xlfn.XLOOKUP(Table7[[#This Row],[Merged Customer ID]],Table3__3_16[Customer ID],Table3__3_16[Sugar Status])</f>
        <v>Normal</v>
      </c>
      <c r="L1462" s="25">
        <f>_xlfn.XLOOKUP(Table7[[#This Row],[Merged Customer ID]],Table6_20[Merged Customer ID],Table6_20[Date of Birth])</f>
        <v>30641</v>
      </c>
      <c r="M1462" s="29">
        <f>_xlfn.XLOOKUP(Table7[[#This Row],[Merged Customer ID]],Table6_20[Merged Customer ID],Table6_20[charges],"0",0)</f>
        <v>7209.49</v>
      </c>
      <c r="N1462" s="29" t="str">
        <f>_xlfn.XLOOKUP(Table7[[#This Row],[Merged Customer ID]],Table6_20[Merged Customer ID],Table6_20[Hospital tier])</f>
        <v>tier - 2</v>
      </c>
      <c r="O1462" s="29" t="str">
        <f>_xlfn.XLOOKUP(Table7[[#This Row],[Merged Customer ID]],Table6_20[Merged Customer ID],Table6_20[City tier])</f>
        <v>tier - 3</v>
      </c>
      <c r="P1462" s="29" t="str">
        <f>_xlfn.XLOOKUP(Table7[[#This Row],[Merged Customer ID]],Table6_20[Merged Customer ID],Table6_20[State ID])</f>
        <v>R1012</v>
      </c>
      <c r="Q1462" s="35">
        <f>_xlfn.XLOOKUP(Table7[[#This Row],[Merged Customer ID]],Table6_20[Merged Customer ID],Table6_20[Age])</f>
        <v>39.547222222222224</v>
      </c>
    </row>
    <row r="1463" spans="1:17" x14ac:dyDescent="0.35">
      <c r="A1463" s="23" t="s">
        <v>909</v>
      </c>
      <c r="B1463" s="23" t="str">
        <f>_xlfn.XLOOKUP(Table7[[#This Row],[Merged Customer ID]],Table2_1[Merged Customer ID],Table2_1[First Name])</f>
        <v>O'Connor</v>
      </c>
      <c r="C1463" s="23">
        <f>_xlfn.XLOOKUP(Table7[[#This Row],[Merged Customer ID]],Table3__3_16[Customer ID],Table3__3_16[BMI])</f>
        <v>26.315000000000001</v>
      </c>
      <c r="D1463" s="23">
        <f>_xlfn.XLOOKUP(Table7[[#This Row],[Merged Customer ID]],Table3__3_16[Customer ID],Table3__3_16[HBA1C])</f>
        <v>4.5599999999999996</v>
      </c>
      <c r="E1463" s="22" t="str">
        <f>_xlfn.XLOOKUP(Table7[[#This Row],[Merged Customer ID]],Table3__3_16[Customer ID],Table3__3_16[Heart Issues])</f>
        <v>Yes</v>
      </c>
      <c r="F1463" s="23" t="str">
        <f>_xlfn.XLOOKUP(Table7[[#This Row],[Merged Customer ID]],Table3__3_16[Customer ID],Table3__3_16[Any Transplants])</f>
        <v>No</v>
      </c>
      <c r="G1463" s="23" t="str">
        <f>_xlfn.XLOOKUP(Table7[[#This Row],[Merged Customer ID]],Table3__3_16[Customer ID],Table3__3_16[Cancer history])</f>
        <v>Yes</v>
      </c>
      <c r="H1463" s="23">
        <f>_xlfn.XLOOKUP(Table7[[#This Row],[Merged Customer ID]],Table3__3_16[Customer ID],Table3__3_16[NumberOfMajorSurgeries])</f>
        <v>1</v>
      </c>
      <c r="I1463" s="23" t="str">
        <f>_xlfn.XLOOKUP(Table7[[#This Row],[Merged Customer ID]],Table3__3_16[Customer ID],Table3__3_16[smoker])</f>
        <v>No</v>
      </c>
      <c r="J1463" s="23" t="str">
        <f>_xlfn.XLOOKUP(Table7[[#This Row],[Merged Customer ID]],Table3__3_16[Customer ID],Table3__3_16[Weight Status])</f>
        <v>Overweight</v>
      </c>
      <c r="K1463" s="23" t="str">
        <f>_xlfn.XLOOKUP(Table7[[#This Row],[Merged Customer ID]],Table3__3_16[Customer ID],Table3__3_16[Sugar Status])</f>
        <v>Normal</v>
      </c>
      <c r="L1463" s="26">
        <f>_xlfn.XLOOKUP(Table7[[#This Row],[Merged Customer ID]],Table6_20[Merged Customer ID],Table6_20[Date of Birth])</f>
        <v>30539</v>
      </c>
      <c r="M1463" s="30">
        <f>_xlfn.XLOOKUP(Table7[[#This Row],[Merged Customer ID]],Table6_20[Merged Customer ID],Table6_20[charges],"0",0)</f>
        <v>7201.7</v>
      </c>
      <c r="N1463" s="30" t="str">
        <f>_xlfn.XLOOKUP(Table7[[#This Row],[Merged Customer ID]],Table6_20[Merged Customer ID],Table6_20[Hospital tier])</f>
        <v>tier - 2</v>
      </c>
      <c r="O1463" s="30" t="str">
        <f>_xlfn.XLOOKUP(Table7[[#This Row],[Merged Customer ID]],Table6_20[Merged Customer ID],Table6_20[City tier])</f>
        <v>tier - 3</v>
      </c>
      <c r="P1463" s="30" t="str">
        <f>_xlfn.XLOOKUP(Table7[[#This Row],[Merged Customer ID]],Table6_20[Merged Customer ID],Table6_20[State ID])</f>
        <v>R1012</v>
      </c>
      <c r="Q1463" s="36">
        <f>_xlfn.XLOOKUP(Table7[[#This Row],[Merged Customer ID]],Table6_20[Merged Customer ID],Table6_20[Age])</f>
        <v>39.825000000000003</v>
      </c>
    </row>
    <row r="1464" spans="1:17" x14ac:dyDescent="0.35">
      <c r="A1464" s="22" t="s">
        <v>908</v>
      </c>
      <c r="B1464" s="22" t="str">
        <f>_xlfn.XLOOKUP(Table7[[#This Row],[Merged Customer ID]],Table2_1[Merged Customer ID],Table2_1[First Name])</f>
        <v>Ash</v>
      </c>
      <c r="C1464" s="22">
        <f>_xlfn.XLOOKUP(Table7[[#This Row],[Merged Customer ID]],Table3__3_16[Customer ID],Table3__3_16[BMI])</f>
        <v>35.299999999999997</v>
      </c>
      <c r="D1464" s="22">
        <f>_xlfn.XLOOKUP(Table7[[#This Row],[Merged Customer ID]],Table3__3_16[Customer ID],Table3__3_16[HBA1C])</f>
        <v>4.3899999999999997</v>
      </c>
      <c r="E1464" s="22" t="str">
        <f>_xlfn.XLOOKUP(Table7[[#This Row],[Merged Customer ID]],Table3__3_16[Customer ID],Table3__3_16[Heart Issues])</f>
        <v>No</v>
      </c>
      <c r="F1464" s="22" t="str">
        <f>_xlfn.XLOOKUP(Table7[[#This Row],[Merged Customer ID]],Table3__3_16[Customer ID],Table3__3_16[Any Transplants])</f>
        <v>No</v>
      </c>
      <c r="G1464" s="22" t="str">
        <f>_xlfn.XLOOKUP(Table7[[#This Row],[Merged Customer ID]],Table3__3_16[Customer ID],Table3__3_16[Cancer history])</f>
        <v>No</v>
      </c>
      <c r="H1464" s="22">
        <f>_xlfn.XLOOKUP(Table7[[#This Row],[Merged Customer ID]],Table3__3_16[Customer ID],Table3__3_16[NumberOfMajorSurgeries])</f>
        <v>0</v>
      </c>
      <c r="I1464" s="22" t="str">
        <f>_xlfn.XLOOKUP(Table7[[#This Row],[Merged Customer ID]],Table3__3_16[Customer ID],Table3__3_16[smoker])</f>
        <v>No</v>
      </c>
      <c r="J1464" s="22" t="str">
        <f>_xlfn.XLOOKUP(Table7[[#This Row],[Merged Customer ID]],Table3__3_16[Customer ID],Table3__3_16[Weight Status])</f>
        <v>Obesity</v>
      </c>
      <c r="K1464" s="22" t="str">
        <f>_xlfn.XLOOKUP(Table7[[#This Row],[Merged Customer ID]],Table3__3_16[Customer ID],Table3__3_16[Sugar Status])</f>
        <v>Normal</v>
      </c>
      <c r="L1464" s="25">
        <f>_xlfn.XLOOKUP(Table7[[#This Row],[Merged Customer ID]],Table6_20[Merged Customer ID],Table6_20[Date of Birth])</f>
        <v>30208</v>
      </c>
      <c r="M1464" s="29">
        <f>_xlfn.XLOOKUP(Table7[[#This Row],[Merged Customer ID]],Table6_20[Merged Customer ID],Table6_20[charges],"0",0)</f>
        <v>7196.87</v>
      </c>
      <c r="N1464" s="29" t="str">
        <f>_xlfn.XLOOKUP(Table7[[#This Row],[Merged Customer ID]],Table6_20[Merged Customer ID],Table6_20[Hospital tier])</f>
        <v>tier - 3</v>
      </c>
      <c r="O1464" s="29" t="str">
        <f>_xlfn.XLOOKUP(Table7[[#This Row],[Merged Customer ID]],Table6_20[Merged Customer ID],Table6_20[City tier])</f>
        <v>tier - 2</v>
      </c>
      <c r="P1464" s="29" t="str">
        <f>_xlfn.XLOOKUP(Table7[[#This Row],[Merged Customer ID]],Table6_20[Merged Customer ID],Table6_20[State ID])</f>
        <v>R1011</v>
      </c>
      <c r="Q1464" s="35">
        <f>_xlfn.XLOOKUP(Table7[[#This Row],[Merged Customer ID]],Table6_20[Merged Customer ID],Table6_20[Age])</f>
        <v>40.733333333333334</v>
      </c>
    </row>
    <row r="1465" spans="1:17" x14ac:dyDescent="0.35">
      <c r="A1465" s="23" t="s">
        <v>907</v>
      </c>
      <c r="B1465" s="23" t="str">
        <f>_xlfn.XLOOKUP(Table7[[#This Row],[Merged Customer ID]],Table2_1[Merged Customer ID],Table2_1[First Name])</f>
        <v>Do Prado</v>
      </c>
      <c r="C1465" s="23">
        <f>_xlfn.XLOOKUP(Table7[[#This Row],[Merged Customer ID]],Table3__3_16[Customer ID],Table3__3_16[BMI])</f>
        <v>18.91</v>
      </c>
      <c r="D1465" s="23">
        <f>_xlfn.XLOOKUP(Table7[[#This Row],[Merged Customer ID]],Table3__3_16[Customer ID],Table3__3_16[HBA1C])</f>
        <v>11.44</v>
      </c>
      <c r="E1465" s="22" t="str">
        <f>_xlfn.XLOOKUP(Table7[[#This Row],[Merged Customer ID]],Table3__3_16[Customer ID],Table3__3_16[Heart Issues])</f>
        <v>No</v>
      </c>
      <c r="F1465" s="23" t="str">
        <f>_xlfn.XLOOKUP(Table7[[#This Row],[Merged Customer ID]],Table3__3_16[Customer ID],Table3__3_16[Any Transplants])</f>
        <v>No</v>
      </c>
      <c r="G1465" s="23" t="str">
        <f>_xlfn.XLOOKUP(Table7[[#This Row],[Merged Customer ID]],Table3__3_16[Customer ID],Table3__3_16[Cancer history])</f>
        <v>No</v>
      </c>
      <c r="H1465" s="23">
        <f>_xlfn.XLOOKUP(Table7[[#This Row],[Merged Customer ID]],Table3__3_16[Customer ID],Table3__3_16[NumberOfMajorSurgeries])</f>
        <v>0</v>
      </c>
      <c r="I1465" s="23" t="str">
        <f>_xlfn.XLOOKUP(Table7[[#This Row],[Merged Customer ID]],Table3__3_16[Customer ID],Table3__3_16[smoker])</f>
        <v>No</v>
      </c>
      <c r="J1465" s="23" t="str">
        <f>_xlfn.XLOOKUP(Table7[[#This Row],[Merged Customer ID]],Table3__3_16[Customer ID],Table3__3_16[Weight Status])</f>
        <v>Normal Weight</v>
      </c>
      <c r="K1465" s="23" t="str">
        <f>_xlfn.XLOOKUP(Table7[[#This Row],[Merged Customer ID]],Table3__3_16[Customer ID],Table3__3_16[Sugar Status])</f>
        <v>Diabetes</v>
      </c>
      <c r="L1465" s="26">
        <f>_xlfn.XLOOKUP(Table7[[#This Row],[Merged Customer ID]],Table6_20[Merged Customer ID],Table6_20[Date of Birth])</f>
        <v>25076</v>
      </c>
      <c r="M1465" s="30">
        <f>_xlfn.XLOOKUP(Table7[[#This Row],[Merged Customer ID]],Table6_20[Merged Customer ID],Table6_20[charges],"0",0)</f>
        <v>7179.52</v>
      </c>
      <c r="N1465" s="30" t="str">
        <f>_xlfn.XLOOKUP(Table7[[#This Row],[Merged Customer ID]],Table6_20[Merged Customer ID],Table6_20[Hospital tier])</f>
        <v>tier - 3</v>
      </c>
      <c r="O1465" s="30" t="str">
        <f>_xlfn.XLOOKUP(Table7[[#This Row],[Merged Customer ID]],Table6_20[Merged Customer ID],Table6_20[City tier])</f>
        <v>tier - 3</v>
      </c>
      <c r="P1465" s="30" t="str">
        <f>_xlfn.XLOOKUP(Table7[[#This Row],[Merged Customer ID]],Table6_20[Merged Customer ID],Table6_20[State ID])</f>
        <v>R1013</v>
      </c>
      <c r="Q1465" s="36">
        <f>_xlfn.XLOOKUP(Table7[[#This Row],[Merged Customer ID]],Table6_20[Merged Customer ID],Table6_20[Age])</f>
        <v>54.783333333333331</v>
      </c>
    </row>
    <row r="1466" spans="1:17" x14ac:dyDescent="0.35">
      <c r="A1466" s="22" t="s">
        <v>906</v>
      </c>
      <c r="B1466" s="22" t="str">
        <f>_xlfn.XLOOKUP(Table7[[#This Row],[Merged Customer ID]],Table2_1[Merged Customer ID],Table2_1[First Name])</f>
        <v>Phillips</v>
      </c>
      <c r="C1466" s="22">
        <f>_xlfn.XLOOKUP(Table7[[#This Row],[Merged Customer ID]],Table3__3_16[Customer ID],Table3__3_16[BMI])</f>
        <v>22.41</v>
      </c>
      <c r="D1466" s="22">
        <f>_xlfn.XLOOKUP(Table7[[#This Row],[Merged Customer ID]],Table3__3_16[Customer ID],Table3__3_16[HBA1C])</f>
        <v>11.37</v>
      </c>
      <c r="E1466" s="22" t="str">
        <f>_xlfn.XLOOKUP(Table7[[#This Row],[Merged Customer ID]],Table3__3_16[Customer ID],Table3__3_16[Heart Issues])</f>
        <v>Yes</v>
      </c>
      <c r="F1466" s="22" t="str">
        <f>_xlfn.XLOOKUP(Table7[[#This Row],[Merged Customer ID]],Table3__3_16[Customer ID],Table3__3_16[Any Transplants])</f>
        <v>No</v>
      </c>
      <c r="G1466" s="22" t="str">
        <f>_xlfn.XLOOKUP(Table7[[#This Row],[Merged Customer ID]],Table3__3_16[Customer ID],Table3__3_16[Cancer history])</f>
        <v>No</v>
      </c>
      <c r="H1466" s="22">
        <f>_xlfn.XLOOKUP(Table7[[#This Row],[Merged Customer ID]],Table3__3_16[Customer ID],Table3__3_16[NumberOfMajorSurgeries])</f>
        <v>1</v>
      </c>
      <c r="I1466" s="22" t="str">
        <f>_xlfn.XLOOKUP(Table7[[#This Row],[Merged Customer ID]],Table3__3_16[Customer ID],Table3__3_16[smoker])</f>
        <v>No</v>
      </c>
      <c r="J1466" s="22" t="str">
        <f>_xlfn.XLOOKUP(Table7[[#This Row],[Merged Customer ID]],Table3__3_16[Customer ID],Table3__3_16[Weight Status])</f>
        <v>Normal Weight</v>
      </c>
      <c r="K1466" s="22" t="str">
        <f>_xlfn.XLOOKUP(Table7[[#This Row],[Merged Customer ID]],Table3__3_16[Customer ID],Table3__3_16[Sugar Status])</f>
        <v>Diabetes</v>
      </c>
      <c r="L1466" s="25">
        <f>_xlfn.XLOOKUP(Table7[[#This Row],[Merged Customer ID]],Table6_20[Merged Customer ID],Table6_20[Date of Birth])</f>
        <v>27594</v>
      </c>
      <c r="M1466" s="29">
        <f>_xlfn.XLOOKUP(Table7[[#This Row],[Merged Customer ID]],Table6_20[Merged Customer ID],Table6_20[charges],"0",0)</f>
        <v>7175.51</v>
      </c>
      <c r="N1466" s="29" t="str">
        <f>_xlfn.XLOOKUP(Table7[[#This Row],[Merged Customer ID]],Table6_20[Merged Customer ID],Table6_20[Hospital tier])</f>
        <v>tier - 2</v>
      </c>
      <c r="O1466" s="29" t="str">
        <f>_xlfn.XLOOKUP(Table7[[#This Row],[Merged Customer ID]],Table6_20[Merged Customer ID],Table6_20[City tier])</f>
        <v>tier - 3</v>
      </c>
      <c r="P1466" s="29" t="str">
        <f>_xlfn.XLOOKUP(Table7[[#This Row],[Merged Customer ID]],Table6_20[Merged Customer ID],Table6_20[State ID])</f>
        <v>R1013</v>
      </c>
      <c r="Q1466" s="35">
        <f>_xlfn.XLOOKUP(Table7[[#This Row],[Merged Customer ID]],Table6_20[Merged Customer ID],Table6_20[Age])</f>
        <v>47.886111111111113</v>
      </c>
    </row>
    <row r="1467" spans="1:17" x14ac:dyDescent="0.35">
      <c r="A1467" s="23" t="s">
        <v>905</v>
      </c>
      <c r="B1467" s="23" t="str">
        <f>_xlfn.XLOOKUP(Table7[[#This Row],[Merged Customer ID]],Table2_1[Merged Customer ID],Table2_1[First Name])</f>
        <v>Kelly</v>
      </c>
      <c r="C1467" s="23">
        <f>_xlfn.XLOOKUP(Table7[[#This Row],[Merged Customer ID]],Table3__3_16[Customer ID],Table3__3_16[BMI])</f>
        <v>22.704999999999998</v>
      </c>
      <c r="D1467" s="23">
        <f>_xlfn.XLOOKUP(Table7[[#This Row],[Merged Customer ID]],Table3__3_16[Customer ID],Table3__3_16[HBA1C])</f>
        <v>6.14</v>
      </c>
      <c r="E1467" s="22" t="str">
        <f>_xlfn.XLOOKUP(Table7[[#This Row],[Merged Customer ID]],Table3__3_16[Customer ID],Table3__3_16[Heart Issues])</f>
        <v>No</v>
      </c>
      <c r="F1467" s="23" t="str">
        <f>_xlfn.XLOOKUP(Table7[[#This Row],[Merged Customer ID]],Table3__3_16[Customer ID],Table3__3_16[Any Transplants])</f>
        <v>No</v>
      </c>
      <c r="G1467" s="23" t="str">
        <f>_xlfn.XLOOKUP(Table7[[#This Row],[Merged Customer ID]],Table3__3_16[Customer ID],Table3__3_16[Cancer history])</f>
        <v>No</v>
      </c>
      <c r="H1467" s="23">
        <f>_xlfn.XLOOKUP(Table7[[#This Row],[Merged Customer ID]],Table3__3_16[Customer ID],Table3__3_16[NumberOfMajorSurgeries])</f>
        <v>0</v>
      </c>
      <c r="I1467" s="23" t="str">
        <f>_xlfn.XLOOKUP(Table7[[#This Row],[Merged Customer ID]],Table3__3_16[Customer ID],Table3__3_16[smoker])</f>
        <v>No</v>
      </c>
      <c r="J1467" s="23" t="str">
        <f>_xlfn.XLOOKUP(Table7[[#This Row],[Merged Customer ID]],Table3__3_16[Customer ID],Table3__3_16[Weight Status])</f>
        <v>Normal Weight</v>
      </c>
      <c r="K1467" s="23" t="str">
        <f>_xlfn.XLOOKUP(Table7[[#This Row],[Merged Customer ID]],Table3__3_16[Customer ID],Table3__3_16[Sugar Status])</f>
        <v>Prediabetes</v>
      </c>
      <c r="L1467" s="26">
        <f>_xlfn.XLOOKUP(Table7[[#This Row],[Merged Customer ID]],Table6_20[Merged Customer ID],Table6_20[Date of Birth])</f>
        <v>30179</v>
      </c>
      <c r="M1467" s="30">
        <f>_xlfn.XLOOKUP(Table7[[#This Row],[Merged Customer ID]],Table6_20[Merged Customer ID],Table6_20[charges],"0",0)</f>
        <v>7173.36</v>
      </c>
      <c r="N1467" s="30" t="str">
        <f>_xlfn.XLOOKUP(Table7[[#This Row],[Merged Customer ID]],Table6_20[Merged Customer ID],Table6_20[Hospital tier])</f>
        <v>tier - 3</v>
      </c>
      <c r="O1467" s="30" t="str">
        <f>_xlfn.XLOOKUP(Table7[[#This Row],[Merged Customer ID]],Table6_20[Merged Customer ID],Table6_20[City tier])</f>
        <v>tier - 2</v>
      </c>
      <c r="P1467" s="30" t="str">
        <f>_xlfn.XLOOKUP(Table7[[#This Row],[Merged Customer ID]],Table6_20[Merged Customer ID],Table6_20[State ID])</f>
        <v>R1016</v>
      </c>
      <c r="Q1467" s="36">
        <f>_xlfn.XLOOKUP(Table7[[#This Row],[Merged Customer ID]],Table6_20[Merged Customer ID],Table6_20[Age])</f>
        <v>40.81111111111111</v>
      </c>
    </row>
    <row r="1468" spans="1:17" x14ac:dyDescent="0.35">
      <c r="A1468" s="22" t="s">
        <v>904</v>
      </c>
      <c r="B1468" s="22" t="str">
        <f>_xlfn.XLOOKUP(Table7[[#This Row],[Merged Customer ID]],Table2_1[Merged Customer ID],Table2_1[First Name])</f>
        <v>Dever</v>
      </c>
      <c r="C1468" s="22">
        <f>_xlfn.XLOOKUP(Table7[[#This Row],[Merged Customer ID]],Table3__3_16[Customer ID],Table3__3_16[BMI])</f>
        <v>37.18</v>
      </c>
      <c r="D1468" s="22">
        <f>_xlfn.XLOOKUP(Table7[[#This Row],[Merged Customer ID]],Table3__3_16[Customer ID],Table3__3_16[HBA1C])</f>
        <v>4.8899999999999997</v>
      </c>
      <c r="E1468" s="22" t="str">
        <f>_xlfn.XLOOKUP(Table7[[#This Row],[Merged Customer ID]],Table3__3_16[Customer ID],Table3__3_16[Heart Issues])</f>
        <v>No</v>
      </c>
      <c r="F1468" s="22" t="str">
        <f>_xlfn.XLOOKUP(Table7[[#This Row],[Merged Customer ID]],Table3__3_16[Customer ID],Table3__3_16[Any Transplants])</f>
        <v>No</v>
      </c>
      <c r="G1468" s="22" t="str">
        <f>_xlfn.XLOOKUP(Table7[[#This Row],[Merged Customer ID]],Table3__3_16[Customer ID],Table3__3_16[Cancer history])</f>
        <v>No</v>
      </c>
      <c r="H1468" s="22">
        <f>_xlfn.XLOOKUP(Table7[[#This Row],[Merged Customer ID]],Table3__3_16[Customer ID],Table3__3_16[NumberOfMajorSurgeries])</f>
        <v>0</v>
      </c>
      <c r="I1468" s="22" t="str">
        <f>_xlfn.XLOOKUP(Table7[[#This Row],[Merged Customer ID]],Table3__3_16[Customer ID],Table3__3_16[smoker])</f>
        <v>No</v>
      </c>
      <c r="J1468" s="22" t="str">
        <f>_xlfn.XLOOKUP(Table7[[#This Row],[Merged Customer ID]],Table3__3_16[Customer ID],Table3__3_16[Weight Status])</f>
        <v>Obesity</v>
      </c>
      <c r="K1468" s="22" t="str">
        <f>_xlfn.XLOOKUP(Table7[[#This Row],[Merged Customer ID]],Table3__3_16[Customer ID],Table3__3_16[Sugar Status])</f>
        <v>Normal</v>
      </c>
      <c r="L1468" s="25">
        <f>_xlfn.XLOOKUP(Table7[[#This Row],[Merged Customer ID]],Table6_20[Merged Customer ID],Table6_20[Date of Birth])</f>
        <v>29494</v>
      </c>
      <c r="M1468" s="29">
        <f>_xlfn.XLOOKUP(Table7[[#This Row],[Merged Customer ID]],Table6_20[Merged Customer ID],Table6_20[charges],"0",0)</f>
        <v>7162.01</v>
      </c>
      <c r="N1468" s="29" t="str">
        <f>_xlfn.XLOOKUP(Table7[[#This Row],[Merged Customer ID]],Table6_20[Merged Customer ID],Table6_20[Hospital tier])</f>
        <v>tier - 2</v>
      </c>
      <c r="O1468" s="29" t="str">
        <f>_xlfn.XLOOKUP(Table7[[#This Row],[Merged Customer ID]],Table6_20[Merged Customer ID],Table6_20[City tier])</f>
        <v>tier - 3</v>
      </c>
      <c r="P1468" s="29" t="str">
        <f>_xlfn.XLOOKUP(Table7[[#This Row],[Merged Customer ID]],Table6_20[Merged Customer ID],Table6_20[State ID])</f>
        <v>R1013</v>
      </c>
      <c r="Q1468" s="35">
        <f>_xlfn.XLOOKUP(Table7[[#This Row],[Merged Customer ID]],Table6_20[Merged Customer ID],Table6_20[Age])</f>
        <v>42.68888888888889</v>
      </c>
    </row>
    <row r="1469" spans="1:17" x14ac:dyDescent="0.35">
      <c r="A1469" s="23" t="s">
        <v>903</v>
      </c>
      <c r="B1469" s="23" t="str">
        <f>_xlfn.XLOOKUP(Table7[[#This Row],[Merged Customer ID]],Table2_1[Merged Customer ID],Table2_1[First Name])</f>
        <v>Horvath</v>
      </c>
      <c r="C1469" s="23">
        <f>_xlfn.XLOOKUP(Table7[[#This Row],[Merged Customer ID]],Table3__3_16[Customer ID],Table3__3_16[BMI])</f>
        <v>35.97</v>
      </c>
      <c r="D1469" s="23">
        <f>_xlfn.XLOOKUP(Table7[[#This Row],[Merged Customer ID]],Table3__3_16[Customer ID],Table3__3_16[HBA1C])</f>
        <v>4.5999999999999996</v>
      </c>
      <c r="E1469" s="22" t="str">
        <f>_xlfn.XLOOKUP(Table7[[#This Row],[Merged Customer ID]],Table3__3_16[Customer ID],Table3__3_16[Heart Issues])</f>
        <v>No</v>
      </c>
      <c r="F1469" s="23" t="str">
        <f>_xlfn.XLOOKUP(Table7[[#This Row],[Merged Customer ID]],Table3__3_16[Customer ID],Table3__3_16[Any Transplants])</f>
        <v>No</v>
      </c>
      <c r="G1469" s="23" t="str">
        <f>_xlfn.XLOOKUP(Table7[[#This Row],[Merged Customer ID]],Table3__3_16[Customer ID],Table3__3_16[Cancer history])</f>
        <v>No</v>
      </c>
      <c r="H1469" s="23">
        <f>_xlfn.XLOOKUP(Table7[[#This Row],[Merged Customer ID]],Table3__3_16[Customer ID],Table3__3_16[NumberOfMajorSurgeries])</f>
        <v>0</v>
      </c>
      <c r="I1469" s="23" t="str">
        <f>_xlfn.XLOOKUP(Table7[[#This Row],[Merged Customer ID]],Table3__3_16[Customer ID],Table3__3_16[smoker])</f>
        <v>No</v>
      </c>
      <c r="J1469" s="23" t="str">
        <f>_xlfn.XLOOKUP(Table7[[#This Row],[Merged Customer ID]],Table3__3_16[Customer ID],Table3__3_16[Weight Status])</f>
        <v>Obesity</v>
      </c>
      <c r="K1469" s="23" t="str">
        <f>_xlfn.XLOOKUP(Table7[[#This Row],[Merged Customer ID]],Table3__3_16[Customer ID],Table3__3_16[Sugar Status])</f>
        <v>Normal</v>
      </c>
      <c r="L1469" s="26">
        <f>_xlfn.XLOOKUP(Table7[[#This Row],[Merged Customer ID]],Table6_20[Merged Customer ID],Table6_20[Date of Birth])</f>
        <v>29501</v>
      </c>
      <c r="M1469" s="30">
        <f>_xlfn.XLOOKUP(Table7[[#This Row],[Merged Customer ID]],Table6_20[Merged Customer ID],Table6_20[charges],"0",0)</f>
        <v>7160.33</v>
      </c>
      <c r="N1469" s="30" t="str">
        <f>_xlfn.XLOOKUP(Table7[[#This Row],[Merged Customer ID]],Table6_20[Merged Customer ID],Table6_20[Hospital tier])</f>
        <v>tier - 2</v>
      </c>
      <c r="O1469" s="30" t="str">
        <f>_xlfn.XLOOKUP(Table7[[#This Row],[Merged Customer ID]],Table6_20[Merged Customer ID],Table6_20[City tier])</f>
        <v>tier - 1</v>
      </c>
      <c r="P1469" s="30" t="str">
        <f>_xlfn.XLOOKUP(Table7[[#This Row],[Merged Customer ID]],Table6_20[Merged Customer ID],Table6_20[State ID])</f>
        <v>R1013</v>
      </c>
      <c r="Q1469" s="36">
        <f>_xlfn.XLOOKUP(Table7[[#This Row],[Merged Customer ID]],Table6_20[Merged Customer ID],Table6_20[Age])</f>
        <v>42.669444444444444</v>
      </c>
    </row>
    <row r="1470" spans="1:17" x14ac:dyDescent="0.35">
      <c r="A1470" s="22" t="s">
        <v>902</v>
      </c>
      <c r="B1470" s="22" t="str">
        <f>_xlfn.XLOOKUP(Table7[[#This Row],[Merged Customer ID]],Table2_1[Merged Customer ID],Table2_1[First Name])</f>
        <v>Danner</v>
      </c>
      <c r="C1470" s="22">
        <f>_xlfn.XLOOKUP(Table7[[#This Row],[Merged Customer ID]],Table3__3_16[Customer ID],Table3__3_16[BMI])</f>
        <v>35.799999999999997</v>
      </c>
      <c r="D1470" s="22">
        <f>_xlfn.XLOOKUP(Table7[[#This Row],[Merged Customer ID]],Table3__3_16[Customer ID],Table3__3_16[HBA1C])</f>
        <v>4.42</v>
      </c>
      <c r="E1470" s="22" t="str">
        <f>_xlfn.XLOOKUP(Table7[[#This Row],[Merged Customer ID]],Table3__3_16[Customer ID],Table3__3_16[Heart Issues])</f>
        <v>No</v>
      </c>
      <c r="F1470" s="22" t="str">
        <f>_xlfn.XLOOKUP(Table7[[#This Row],[Merged Customer ID]],Table3__3_16[Customer ID],Table3__3_16[Any Transplants])</f>
        <v>No</v>
      </c>
      <c r="G1470" s="22" t="str">
        <f>_xlfn.XLOOKUP(Table7[[#This Row],[Merged Customer ID]],Table3__3_16[Customer ID],Table3__3_16[Cancer history])</f>
        <v>No</v>
      </c>
      <c r="H1470" s="22">
        <f>_xlfn.XLOOKUP(Table7[[#This Row],[Merged Customer ID]],Table3__3_16[Customer ID],Table3__3_16[NumberOfMajorSurgeries])</f>
        <v>0</v>
      </c>
      <c r="I1470" s="22" t="str">
        <f>_xlfn.XLOOKUP(Table7[[#This Row],[Merged Customer ID]],Table3__3_16[Customer ID],Table3__3_16[smoker])</f>
        <v>No</v>
      </c>
      <c r="J1470" s="22" t="str">
        <f>_xlfn.XLOOKUP(Table7[[#This Row],[Merged Customer ID]],Table3__3_16[Customer ID],Table3__3_16[Weight Status])</f>
        <v>Obesity</v>
      </c>
      <c r="K1470" s="22" t="str">
        <f>_xlfn.XLOOKUP(Table7[[#This Row],[Merged Customer ID]],Table3__3_16[Customer ID],Table3__3_16[Sugar Status])</f>
        <v>Normal</v>
      </c>
      <c r="L1470" s="25">
        <f>_xlfn.XLOOKUP(Table7[[#This Row],[Merged Customer ID]],Table6_20[Merged Customer ID],Table6_20[Date of Birth])</f>
        <v>29394</v>
      </c>
      <c r="M1470" s="29">
        <f>_xlfn.XLOOKUP(Table7[[#This Row],[Merged Customer ID]],Table6_20[Merged Customer ID],Table6_20[charges],"0",0)</f>
        <v>7160.09</v>
      </c>
      <c r="N1470" s="29" t="str">
        <f>_xlfn.XLOOKUP(Table7[[#This Row],[Merged Customer ID]],Table6_20[Merged Customer ID],Table6_20[Hospital tier])</f>
        <v>tier - 2</v>
      </c>
      <c r="O1470" s="29" t="str">
        <f>_xlfn.XLOOKUP(Table7[[#This Row],[Merged Customer ID]],Table6_20[Merged Customer ID],Table6_20[City tier])</f>
        <v>tier - 2</v>
      </c>
      <c r="P1470" s="29" t="str">
        <f>_xlfn.XLOOKUP(Table7[[#This Row],[Merged Customer ID]],Table6_20[Merged Customer ID],Table6_20[State ID])</f>
        <v>R1011</v>
      </c>
      <c r="Q1470" s="35">
        <f>_xlfn.XLOOKUP(Table7[[#This Row],[Merged Customer ID]],Table6_20[Merged Customer ID],Table6_20[Age])</f>
        <v>42.961111111111109</v>
      </c>
    </row>
    <row r="1471" spans="1:17" x14ac:dyDescent="0.35">
      <c r="A1471" s="23" t="s">
        <v>901</v>
      </c>
      <c r="B1471" s="23" t="str">
        <f>_xlfn.XLOOKUP(Table7[[#This Row],[Merged Customer ID]],Table2_1[Merged Customer ID],Table2_1[First Name])</f>
        <v>Weiss</v>
      </c>
      <c r="C1471" s="23">
        <f>_xlfn.XLOOKUP(Table7[[#This Row],[Merged Customer ID]],Table3__3_16[Customer ID],Table3__3_16[BMI])</f>
        <v>28.31</v>
      </c>
      <c r="D1471" s="23">
        <f>_xlfn.XLOOKUP(Table7[[#This Row],[Merged Customer ID]],Table3__3_16[Customer ID],Table3__3_16[HBA1C])</f>
        <v>7.48</v>
      </c>
      <c r="E1471" s="22" t="str">
        <f>_xlfn.XLOOKUP(Table7[[#This Row],[Merged Customer ID]],Table3__3_16[Customer ID],Table3__3_16[Heart Issues])</f>
        <v>Yes</v>
      </c>
      <c r="F1471" s="23" t="str">
        <f>_xlfn.XLOOKUP(Table7[[#This Row],[Merged Customer ID]],Table3__3_16[Customer ID],Table3__3_16[Any Transplants])</f>
        <v>No</v>
      </c>
      <c r="G1471" s="23" t="str">
        <f>_xlfn.XLOOKUP(Table7[[#This Row],[Merged Customer ID]],Table3__3_16[Customer ID],Table3__3_16[Cancer history])</f>
        <v>No</v>
      </c>
      <c r="H1471" s="23">
        <f>_xlfn.XLOOKUP(Table7[[#This Row],[Merged Customer ID]],Table3__3_16[Customer ID],Table3__3_16[NumberOfMajorSurgeries])</f>
        <v>0</v>
      </c>
      <c r="I1471" s="23" t="str">
        <f>_xlfn.XLOOKUP(Table7[[#This Row],[Merged Customer ID]],Table3__3_16[Customer ID],Table3__3_16[smoker])</f>
        <v>No</v>
      </c>
      <c r="J1471" s="23" t="str">
        <f>_xlfn.XLOOKUP(Table7[[#This Row],[Merged Customer ID]],Table3__3_16[Customer ID],Table3__3_16[Weight Status])</f>
        <v>Overweight</v>
      </c>
      <c r="K1471" s="23" t="str">
        <f>_xlfn.XLOOKUP(Table7[[#This Row],[Merged Customer ID]],Table3__3_16[Customer ID],Table3__3_16[Sugar Status])</f>
        <v>Diabetes</v>
      </c>
      <c r="L1471" s="26">
        <f>_xlfn.XLOOKUP(Table7[[#This Row],[Merged Customer ID]],Table6_20[Merged Customer ID],Table6_20[Date of Birth])</f>
        <v>29784</v>
      </c>
      <c r="M1471" s="30">
        <f>_xlfn.XLOOKUP(Table7[[#This Row],[Merged Customer ID]],Table6_20[Merged Customer ID],Table6_20[charges],"0",0)</f>
        <v>7153.55</v>
      </c>
      <c r="N1471" s="30" t="str">
        <f>_xlfn.XLOOKUP(Table7[[#This Row],[Merged Customer ID]],Table6_20[Merged Customer ID],Table6_20[Hospital tier])</f>
        <v>tier - 2</v>
      </c>
      <c r="O1471" s="30" t="str">
        <f>_xlfn.XLOOKUP(Table7[[#This Row],[Merged Customer ID]],Table6_20[Merged Customer ID],Table6_20[City tier])</f>
        <v>tier - 1</v>
      </c>
      <c r="P1471" s="30" t="str">
        <f>_xlfn.XLOOKUP(Table7[[#This Row],[Merged Customer ID]],Table6_20[Merged Customer ID],Table6_20[State ID])</f>
        <v>R1012</v>
      </c>
      <c r="Q1471" s="36">
        <f>_xlfn.XLOOKUP(Table7[[#This Row],[Merged Customer ID]],Table6_20[Merged Customer ID],Table6_20[Age])</f>
        <v>41.891666666666666</v>
      </c>
    </row>
    <row r="1472" spans="1:17" x14ac:dyDescent="0.35">
      <c r="A1472" s="22" t="s">
        <v>900</v>
      </c>
      <c r="B1472" s="22" t="str">
        <f>_xlfn.XLOOKUP(Table7[[#This Row],[Merged Customer ID]],Table2_1[Merged Customer ID],Table2_1[First Name])</f>
        <v>D'Andrea</v>
      </c>
      <c r="C1472" s="22">
        <f>_xlfn.XLOOKUP(Table7[[#This Row],[Merged Customer ID]],Table3__3_16[Customer ID],Table3__3_16[BMI])</f>
        <v>38.06</v>
      </c>
      <c r="D1472" s="22">
        <f>_xlfn.XLOOKUP(Table7[[#This Row],[Merged Customer ID]],Table3__3_16[Customer ID],Table3__3_16[HBA1C])</f>
        <v>10.74</v>
      </c>
      <c r="E1472" s="22" t="str">
        <f>_xlfn.XLOOKUP(Table7[[#This Row],[Merged Customer ID]],Table3__3_16[Customer ID],Table3__3_16[Heart Issues])</f>
        <v>No</v>
      </c>
      <c r="F1472" s="22" t="str">
        <f>_xlfn.XLOOKUP(Table7[[#This Row],[Merged Customer ID]],Table3__3_16[Customer ID],Table3__3_16[Any Transplants])</f>
        <v>No</v>
      </c>
      <c r="G1472" s="22" t="str">
        <f>_xlfn.XLOOKUP(Table7[[#This Row],[Merged Customer ID]],Table3__3_16[Customer ID],Table3__3_16[Cancer history])</f>
        <v>No</v>
      </c>
      <c r="H1472" s="22">
        <f>_xlfn.XLOOKUP(Table7[[#This Row],[Merged Customer ID]],Table3__3_16[Customer ID],Table3__3_16[NumberOfMajorSurgeries])</f>
        <v>0</v>
      </c>
      <c r="I1472" s="22" t="str">
        <f>_xlfn.XLOOKUP(Table7[[#This Row],[Merged Customer ID]],Table3__3_16[Customer ID],Table3__3_16[smoker])</f>
        <v>No</v>
      </c>
      <c r="J1472" s="22" t="str">
        <f>_xlfn.XLOOKUP(Table7[[#This Row],[Merged Customer ID]],Table3__3_16[Customer ID],Table3__3_16[Weight Status])</f>
        <v>Obesity</v>
      </c>
      <c r="K1472" s="22" t="str">
        <f>_xlfn.XLOOKUP(Table7[[#This Row],[Merged Customer ID]],Table3__3_16[Customer ID],Table3__3_16[Sugar Status])</f>
        <v>Diabetes</v>
      </c>
      <c r="L1472" s="25">
        <f>_xlfn.XLOOKUP(Table7[[#This Row],[Merged Customer ID]],Table6_20[Merged Customer ID],Table6_20[Date of Birth])</f>
        <v>28739</v>
      </c>
      <c r="M1472" s="29">
        <f>_xlfn.XLOOKUP(Table7[[#This Row],[Merged Customer ID]],Table6_20[Merged Customer ID],Table6_20[charges],"0",0)</f>
        <v>7152.67</v>
      </c>
      <c r="N1472" s="29" t="str">
        <f>_xlfn.XLOOKUP(Table7[[#This Row],[Merged Customer ID]],Table6_20[Merged Customer ID],Table6_20[Hospital tier])</f>
        <v>tier - 3</v>
      </c>
      <c r="O1472" s="29" t="str">
        <f>_xlfn.XLOOKUP(Table7[[#This Row],[Merged Customer ID]],Table6_20[Merged Customer ID],Table6_20[City tier])</f>
        <v>tier - 2</v>
      </c>
      <c r="P1472" s="29" t="str">
        <f>_xlfn.XLOOKUP(Table7[[#This Row],[Merged Customer ID]],Table6_20[Merged Customer ID],Table6_20[State ID])</f>
        <v>R1013</v>
      </c>
      <c r="Q1472" s="35">
        <f>_xlfn.XLOOKUP(Table7[[#This Row],[Merged Customer ID]],Table6_20[Merged Customer ID],Table6_20[Age])</f>
        <v>44.755555555555553</v>
      </c>
    </row>
    <row r="1473" spans="1:17" x14ac:dyDescent="0.35">
      <c r="A1473" s="23" t="s">
        <v>899</v>
      </c>
      <c r="B1473" s="23" t="str">
        <f>_xlfn.XLOOKUP(Table7[[#This Row],[Merged Customer ID]],Table2_1[Merged Customer ID],Table2_1[First Name])</f>
        <v>Olesky</v>
      </c>
      <c r="C1473" s="23">
        <f>_xlfn.XLOOKUP(Table7[[#This Row],[Merged Customer ID]],Table3__3_16[Customer ID],Table3__3_16[BMI])</f>
        <v>28</v>
      </c>
      <c r="D1473" s="23">
        <f>_xlfn.XLOOKUP(Table7[[#This Row],[Merged Customer ID]],Table3__3_16[Customer ID],Table3__3_16[HBA1C])</f>
        <v>5.19</v>
      </c>
      <c r="E1473" s="22" t="str">
        <f>_xlfn.XLOOKUP(Table7[[#This Row],[Merged Customer ID]],Table3__3_16[Customer ID],Table3__3_16[Heart Issues])</f>
        <v>No</v>
      </c>
      <c r="F1473" s="23" t="str">
        <f>_xlfn.XLOOKUP(Table7[[#This Row],[Merged Customer ID]],Table3__3_16[Customer ID],Table3__3_16[Any Transplants])</f>
        <v>No</v>
      </c>
      <c r="G1473" s="23" t="str">
        <f>_xlfn.XLOOKUP(Table7[[#This Row],[Merged Customer ID]],Table3__3_16[Customer ID],Table3__3_16[Cancer history])</f>
        <v>No</v>
      </c>
      <c r="H1473" s="23">
        <f>_xlfn.XLOOKUP(Table7[[#This Row],[Merged Customer ID]],Table3__3_16[Customer ID],Table3__3_16[NumberOfMajorSurgeries])</f>
        <v>1</v>
      </c>
      <c r="I1473" s="23" t="str">
        <f>_xlfn.XLOOKUP(Table7[[#This Row],[Merged Customer ID]],Table3__3_16[Customer ID],Table3__3_16[smoker])</f>
        <v>No</v>
      </c>
      <c r="J1473" s="23" t="str">
        <f>_xlfn.XLOOKUP(Table7[[#This Row],[Merged Customer ID]],Table3__3_16[Customer ID],Table3__3_16[Weight Status])</f>
        <v>Overweight</v>
      </c>
      <c r="K1473" s="23" t="str">
        <f>_xlfn.XLOOKUP(Table7[[#This Row],[Merged Customer ID]],Table3__3_16[Customer ID],Table3__3_16[Sugar Status])</f>
        <v>Normal</v>
      </c>
      <c r="L1473" s="26">
        <f>_xlfn.XLOOKUP(Table7[[#This Row],[Merged Customer ID]],Table6_20[Merged Customer ID],Table6_20[Date of Birth])</f>
        <v>30862</v>
      </c>
      <c r="M1473" s="30">
        <f>_xlfn.XLOOKUP(Table7[[#This Row],[Merged Customer ID]],Table6_20[Merged Customer ID],Table6_20[charges],"0",0)</f>
        <v>7151.09</v>
      </c>
      <c r="N1473" s="30" t="str">
        <f>_xlfn.XLOOKUP(Table7[[#This Row],[Merged Customer ID]],Table6_20[Merged Customer ID],Table6_20[Hospital tier])</f>
        <v>tier - 2</v>
      </c>
      <c r="O1473" s="30" t="str">
        <f>_xlfn.XLOOKUP(Table7[[#This Row],[Merged Customer ID]],Table6_20[Merged Customer ID],Table6_20[City tier])</f>
        <v>tier - 2</v>
      </c>
      <c r="P1473" s="30" t="str">
        <f>_xlfn.XLOOKUP(Table7[[#This Row],[Merged Customer ID]],Table6_20[Merged Customer ID],Table6_20[State ID])</f>
        <v>R1011</v>
      </c>
      <c r="Q1473" s="36">
        <f>_xlfn.XLOOKUP(Table7[[#This Row],[Merged Customer ID]],Table6_20[Merged Customer ID],Table6_20[Age])</f>
        <v>38.94166666666667</v>
      </c>
    </row>
    <row r="1474" spans="1:17" x14ac:dyDescent="0.35">
      <c r="A1474" s="22" t="s">
        <v>898</v>
      </c>
      <c r="B1474" s="22" t="str">
        <f>_xlfn.XLOOKUP(Table7[[#This Row],[Merged Customer ID]],Table2_1[Merged Customer ID],Table2_1[First Name])</f>
        <v>Whitcraft</v>
      </c>
      <c r="C1474" s="22">
        <f>_xlfn.XLOOKUP(Table7[[#This Row],[Merged Customer ID]],Table3__3_16[Customer ID],Table3__3_16[BMI])</f>
        <v>34.32</v>
      </c>
      <c r="D1474" s="22">
        <f>_xlfn.XLOOKUP(Table7[[#This Row],[Merged Customer ID]],Table3__3_16[Customer ID],Table3__3_16[HBA1C])</f>
        <v>9.17</v>
      </c>
      <c r="E1474" s="22" t="str">
        <f>_xlfn.XLOOKUP(Table7[[#This Row],[Merged Customer ID]],Table3__3_16[Customer ID],Table3__3_16[Heart Issues])</f>
        <v>No</v>
      </c>
      <c r="F1474" s="22" t="str">
        <f>_xlfn.XLOOKUP(Table7[[#This Row],[Merged Customer ID]],Table3__3_16[Customer ID],Table3__3_16[Any Transplants])</f>
        <v>No</v>
      </c>
      <c r="G1474" s="22" t="str">
        <f>_xlfn.XLOOKUP(Table7[[#This Row],[Merged Customer ID]],Table3__3_16[Customer ID],Table3__3_16[Cancer history])</f>
        <v>No</v>
      </c>
      <c r="H1474" s="22">
        <f>_xlfn.XLOOKUP(Table7[[#This Row],[Merged Customer ID]],Table3__3_16[Customer ID],Table3__3_16[NumberOfMajorSurgeries])</f>
        <v>0</v>
      </c>
      <c r="I1474" s="22" t="str">
        <f>_xlfn.XLOOKUP(Table7[[#This Row],[Merged Customer ID]],Table3__3_16[Customer ID],Table3__3_16[smoker])</f>
        <v>No</v>
      </c>
      <c r="J1474" s="22" t="str">
        <f>_xlfn.XLOOKUP(Table7[[#This Row],[Merged Customer ID]],Table3__3_16[Customer ID],Table3__3_16[Weight Status])</f>
        <v>Obesity</v>
      </c>
      <c r="K1474" s="22" t="str">
        <f>_xlfn.XLOOKUP(Table7[[#This Row],[Merged Customer ID]],Table3__3_16[Customer ID],Table3__3_16[Sugar Status])</f>
        <v>Diabetes</v>
      </c>
      <c r="L1474" s="25">
        <f>_xlfn.XLOOKUP(Table7[[#This Row],[Merged Customer ID]],Table6_20[Merged Customer ID],Table6_20[Date of Birth])</f>
        <v>28701</v>
      </c>
      <c r="M1474" s="29">
        <f>_xlfn.XLOOKUP(Table7[[#This Row],[Merged Customer ID]],Table6_20[Merged Customer ID],Table6_20[charges],"0",0)</f>
        <v>7147.47</v>
      </c>
      <c r="N1474" s="29" t="str">
        <f>_xlfn.XLOOKUP(Table7[[#This Row],[Merged Customer ID]],Table6_20[Merged Customer ID],Table6_20[Hospital tier])</f>
        <v>tier - 2</v>
      </c>
      <c r="O1474" s="29" t="str">
        <f>_xlfn.XLOOKUP(Table7[[#This Row],[Merged Customer ID]],Table6_20[Merged Customer ID],Table6_20[City tier])</f>
        <v>tier - 3</v>
      </c>
      <c r="P1474" s="29" t="str">
        <f>_xlfn.XLOOKUP(Table7[[#This Row],[Merged Customer ID]],Table6_20[Merged Customer ID],Table6_20[State ID])</f>
        <v>R1013</v>
      </c>
      <c r="Q1474" s="35">
        <f>_xlfn.XLOOKUP(Table7[[#This Row],[Merged Customer ID]],Table6_20[Merged Customer ID],Table6_20[Age])</f>
        <v>44.855555555555554</v>
      </c>
    </row>
    <row r="1475" spans="1:17" x14ac:dyDescent="0.35">
      <c r="A1475" s="23" t="s">
        <v>897</v>
      </c>
      <c r="B1475" s="23" t="str">
        <f>_xlfn.XLOOKUP(Table7[[#This Row],[Merged Customer ID]],Table2_1[Merged Customer ID],Table2_1[First Name])</f>
        <v>Salazar</v>
      </c>
      <c r="C1475" s="23">
        <f>_xlfn.XLOOKUP(Table7[[#This Row],[Merged Customer ID]],Table3__3_16[Customer ID],Table3__3_16[BMI])</f>
        <v>22.3</v>
      </c>
      <c r="D1475" s="23">
        <f>_xlfn.XLOOKUP(Table7[[#This Row],[Merged Customer ID]],Table3__3_16[Customer ID],Table3__3_16[HBA1C])</f>
        <v>4.95</v>
      </c>
      <c r="E1475" s="22" t="str">
        <f>_xlfn.XLOOKUP(Table7[[#This Row],[Merged Customer ID]],Table3__3_16[Customer ID],Table3__3_16[Heart Issues])</f>
        <v>Yes</v>
      </c>
      <c r="F1475" s="23" t="str">
        <f>_xlfn.XLOOKUP(Table7[[#This Row],[Merged Customer ID]],Table3__3_16[Customer ID],Table3__3_16[Any Transplants])</f>
        <v>No</v>
      </c>
      <c r="G1475" s="23" t="str">
        <f>_xlfn.XLOOKUP(Table7[[#This Row],[Merged Customer ID]],Table3__3_16[Customer ID],Table3__3_16[Cancer history])</f>
        <v>No</v>
      </c>
      <c r="H1475" s="23">
        <f>_xlfn.XLOOKUP(Table7[[#This Row],[Merged Customer ID]],Table3__3_16[Customer ID],Table3__3_16[NumberOfMajorSurgeries])</f>
        <v>0</v>
      </c>
      <c r="I1475" s="23" t="str">
        <f>_xlfn.XLOOKUP(Table7[[#This Row],[Merged Customer ID]],Table3__3_16[Customer ID],Table3__3_16[smoker])</f>
        <v>No</v>
      </c>
      <c r="J1475" s="23" t="str">
        <f>_xlfn.XLOOKUP(Table7[[#This Row],[Merged Customer ID]],Table3__3_16[Customer ID],Table3__3_16[Weight Status])</f>
        <v>Normal Weight</v>
      </c>
      <c r="K1475" s="23" t="str">
        <f>_xlfn.XLOOKUP(Table7[[#This Row],[Merged Customer ID]],Table3__3_16[Customer ID],Table3__3_16[Sugar Status])</f>
        <v>Normal</v>
      </c>
      <c r="L1475" s="26">
        <f>_xlfn.XLOOKUP(Table7[[#This Row],[Merged Customer ID]],Table6_20[Merged Customer ID],Table6_20[Date of Birth])</f>
        <v>27935</v>
      </c>
      <c r="M1475" s="30">
        <f>_xlfn.XLOOKUP(Table7[[#This Row],[Merged Customer ID]],Table6_20[Merged Customer ID],Table6_20[charges],"0",0)</f>
        <v>7147.11</v>
      </c>
      <c r="N1475" s="30" t="str">
        <f>_xlfn.XLOOKUP(Table7[[#This Row],[Merged Customer ID]],Table6_20[Merged Customer ID],Table6_20[Hospital tier])</f>
        <v>tier - 3</v>
      </c>
      <c r="O1475" s="30" t="str">
        <f>_xlfn.XLOOKUP(Table7[[#This Row],[Merged Customer ID]],Table6_20[Merged Customer ID],Table6_20[City tier])</f>
        <v>tier - 2</v>
      </c>
      <c r="P1475" s="30" t="str">
        <f>_xlfn.XLOOKUP(Table7[[#This Row],[Merged Customer ID]],Table6_20[Merged Customer ID],Table6_20[State ID])</f>
        <v>R1011</v>
      </c>
      <c r="Q1475" s="36">
        <f>_xlfn.XLOOKUP(Table7[[#This Row],[Merged Customer ID]],Table6_20[Merged Customer ID],Table6_20[Age])</f>
        <v>46.955555555555556</v>
      </c>
    </row>
    <row r="1476" spans="1:17" x14ac:dyDescent="0.35">
      <c r="A1476" s="22" t="s">
        <v>896</v>
      </c>
      <c r="B1476" s="22" t="str">
        <f>_xlfn.XLOOKUP(Table7[[#This Row],[Merged Customer ID]],Table2_1[Merged Customer ID],Table2_1[First Name])</f>
        <v>Todd</v>
      </c>
      <c r="C1476" s="22">
        <f>_xlfn.XLOOKUP(Table7[[#This Row],[Merged Customer ID]],Table3__3_16[Customer ID],Table3__3_16[BMI])</f>
        <v>27.835000000000001</v>
      </c>
      <c r="D1476" s="22">
        <f>_xlfn.XLOOKUP(Table7[[#This Row],[Merged Customer ID]],Table3__3_16[Customer ID],Table3__3_16[HBA1C])</f>
        <v>6.03</v>
      </c>
      <c r="E1476" s="22" t="str">
        <f>_xlfn.XLOOKUP(Table7[[#This Row],[Merged Customer ID]],Table3__3_16[Customer ID],Table3__3_16[Heart Issues])</f>
        <v>No</v>
      </c>
      <c r="F1476" s="22" t="str">
        <f>_xlfn.XLOOKUP(Table7[[#This Row],[Merged Customer ID]],Table3__3_16[Customer ID],Table3__3_16[Any Transplants])</f>
        <v>No</v>
      </c>
      <c r="G1476" s="22" t="str">
        <f>_xlfn.XLOOKUP(Table7[[#This Row],[Merged Customer ID]],Table3__3_16[Customer ID],Table3__3_16[Cancer history])</f>
        <v>No</v>
      </c>
      <c r="H1476" s="22">
        <f>_xlfn.XLOOKUP(Table7[[#This Row],[Merged Customer ID]],Table3__3_16[Customer ID],Table3__3_16[NumberOfMajorSurgeries])</f>
        <v>1</v>
      </c>
      <c r="I1476" s="22" t="str">
        <f>_xlfn.XLOOKUP(Table7[[#This Row],[Merged Customer ID]],Table3__3_16[Customer ID],Table3__3_16[smoker])</f>
        <v>No</v>
      </c>
      <c r="J1476" s="22" t="str">
        <f>_xlfn.XLOOKUP(Table7[[#This Row],[Merged Customer ID]],Table3__3_16[Customer ID],Table3__3_16[Weight Status])</f>
        <v>Overweight</v>
      </c>
      <c r="K1476" s="22" t="str">
        <f>_xlfn.XLOOKUP(Table7[[#This Row],[Merged Customer ID]],Table3__3_16[Customer ID],Table3__3_16[Sugar Status])</f>
        <v>Prediabetes</v>
      </c>
      <c r="L1476" s="25">
        <f>_xlfn.XLOOKUP(Table7[[#This Row],[Merged Customer ID]],Table6_20[Merged Customer ID],Table6_20[Date of Birth])</f>
        <v>31007</v>
      </c>
      <c r="M1476" s="29">
        <f>_xlfn.XLOOKUP(Table7[[#This Row],[Merged Customer ID]],Table6_20[Merged Customer ID],Table6_20[charges],"0",0)</f>
        <v>7144.86</v>
      </c>
      <c r="N1476" s="29" t="str">
        <f>_xlfn.XLOOKUP(Table7[[#This Row],[Merged Customer ID]],Table6_20[Merged Customer ID],Table6_20[Hospital tier])</f>
        <v>tier - 2</v>
      </c>
      <c r="O1476" s="29" t="str">
        <f>_xlfn.XLOOKUP(Table7[[#This Row],[Merged Customer ID]],Table6_20[Merged Customer ID],Table6_20[City tier])</f>
        <v>tier - 2</v>
      </c>
      <c r="P1476" s="29" t="str">
        <f>_xlfn.XLOOKUP(Table7[[#This Row],[Merged Customer ID]],Table6_20[Merged Customer ID],Table6_20[State ID])</f>
        <v>R1024</v>
      </c>
      <c r="Q1476" s="35">
        <f>_xlfn.XLOOKUP(Table7[[#This Row],[Merged Customer ID]],Table6_20[Merged Customer ID],Table6_20[Age])</f>
        <v>38.547222222222224</v>
      </c>
    </row>
    <row r="1477" spans="1:17" x14ac:dyDescent="0.35">
      <c r="A1477" s="23" t="s">
        <v>895</v>
      </c>
      <c r="B1477" s="23" t="str">
        <f>_xlfn.XLOOKUP(Table7[[#This Row],[Merged Customer ID]],Table2_1[Merged Customer ID],Table2_1[First Name])</f>
        <v>Pond</v>
      </c>
      <c r="C1477" s="23">
        <f>_xlfn.XLOOKUP(Table7[[#This Row],[Merged Customer ID]],Table3__3_16[Customer ID],Table3__3_16[BMI])</f>
        <v>39.229999999999997</v>
      </c>
      <c r="D1477" s="23">
        <f>_xlfn.XLOOKUP(Table7[[#This Row],[Merged Customer ID]],Table3__3_16[Customer ID],Table3__3_16[HBA1C])</f>
        <v>5.36</v>
      </c>
      <c r="E1477" s="22" t="str">
        <f>_xlfn.XLOOKUP(Table7[[#This Row],[Merged Customer ID]],Table3__3_16[Customer ID],Table3__3_16[Heart Issues])</f>
        <v>No</v>
      </c>
      <c r="F1477" s="23" t="str">
        <f>_xlfn.XLOOKUP(Table7[[#This Row],[Merged Customer ID]],Table3__3_16[Customer ID],Table3__3_16[Any Transplants])</f>
        <v>No</v>
      </c>
      <c r="G1477" s="23" t="str">
        <f>_xlfn.XLOOKUP(Table7[[#This Row],[Merged Customer ID]],Table3__3_16[Customer ID],Table3__3_16[Cancer history])</f>
        <v>No</v>
      </c>
      <c r="H1477" s="23">
        <f>_xlfn.XLOOKUP(Table7[[#This Row],[Merged Customer ID]],Table3__3_16[Customer ID],Table3__3_16[NumberOfMajorSurgeries])</f>
        <v>0</v>
      </c>
      <c r="I1477" s="23" t="str">
        <f>_xlfn.XLOOKUP(Table7[[#This Row],[Merged Customer ID]],Table3__3_16[Customer ID],Table3__3_16[smoker])</f>
        <v>No</v>
      </c>
      <c r="J1477" s="23" t="str">
        <f>_xlfn.XLOOKUP(Table7[[#This Row],[Merged Customer ID]],Table3__3_16[Customer ID],Table3__3_16[Weight Status])</f>
        <v>Obesity</v>
      </c>
      <c r="K1477" s="23" t="str">
        <f>_xlfn.XLOOKUP(Table7[[#This Row],[Merged Customer ID]],Table3__3_16[Customer ID],Table3__3_16[Sugar Status])</f>
        <v>Normal</v>
      </c>
      <c r="L1477" s="26">
        <f>_xlfn.XLOOKUP(Table7[[#This Row],[Merged Customer ID]],Table6_20[Merged Customer ID],Table6_20[Date of Birth])</f>
        <v>36380</v>
      </c>
      <c r="M1477" s="30">
        <f>_xlfn.XLOOKUP(Table7[[#This Row],[Merged Customer ID]],Table6_20[Merged Customer ID],Table6_20[charges],"0",0)</f>
        <v>7144.4</v>
      </c>
      <c r="N1477" s="30" t="str">
        <f>_xlfn.XLOOKUP(Table7[[#This Row],[Merged Customer ID]],Table6_20[Merged Customer ID],Table6_20[Hospital tier])</f>
        <v>tier - 2</v>
      </c>
      <c r="O1477" s="30" t="str">
        <f>_xlfn.XLOOKUP(Table7[[#This Row],[Merged Customer ID]],Table6_20[Merged Customer ID],Table6_20[City tier])</f>
        <v>tier - 1</v>
      </c>
      <c r="P1477" s="30" t="str">
        <f>_xlfn.XLOOKUP(Table7[[#This Row],[Merged Customer ID]],Table6_20[Merged Customer ID],Table6_20[State ID])</f>
        <v>R1022</v>
      </c>
      <c r="Q1477" s="36">
        <f>_xlfn.XLOOKUP(Table7[[#This Row],[Merged Customer ID]],Table6_20[Merged Customer ID],Table6_20[Age])</f>
        <v>23.833333333333332</v>
      </c>
    </row>
    <row r="1478" spans="1:17" x14ac:dyDescent="0.35">
      <c r="A1478" s="22" t="s">
        <v>894</v>
      </c>
      <c r="B1478" s="22" t="str">
        <f>_xlfn.XLOOKUP(Table7[[#This Row],[Merged Customer ID]],Table2_1[Merged Customer ID],Table2_1[First Name])</f>
        <v>Egan</v>
      </c>
      <c r="C1478" s="22">
        <f>_xlfn.XLOOKUP(Table7[[#This Row],[Merged Customer ID]],Table3__3_16[Customer ID],Table3__3_16[BMI])</f>
        <v>19.95</v>
      </c>
      <c r="D1478" s="22">
        <f>_xlfn.XLOOKUP(Table7[[#This Row],[Merged Customer ID]],Table3__3_16[Customer ID],Table3__3_16[HBA1C])</f>
        <v>6.11</v>
      </c>
      <c r="E1478" s="22" t="str">
        <f>_xlfn.XLOOKUP(Table7[[#This Row],[Merged Customer ID]],Table3__3_16[Customer ID],Table3__3_16[Heart Issues])</f>
        <v>No</v>
      </c>
      <c r="F1478" s="22" t="str">
        <f>_xlfn.XLOOKUP(Table7[[#This Row],[Merged Customer ID]],Table3__3_16[Customer ID],Table3__3_16[Any Transplants])</f>
        <v>No</v>
      </c>
      <c r="G1478" s="22" t="str">
        <f>_xlfn.XLOOKUP(Table7[[#This Row],[Merged Customer ID]],Table3__3_16[Customer ID],Table3__3_16[Cancer history])</f>
        <v>No</v>
      </c>
      <c r="H1478" s="22">
        <f>_xlfn.XLOOKUP(Table7[[#This Row],[Merged Customer ID]],Table3__3_16[Customer ID],Table3__3_16[NumberOfMajorSurgeries])</f>
        <v>1</v>
      </c>
      <c r="I1478" s="22" t="str">
        <f>_xlfn.XLOOKUP(Table7[[#This Row],[Merged Customer ID]],Table3__3_16[Customer ID],Table3__3_16[smoker])</f>
        <v>No</v>
      </c>
      <c r="J1478" s="22" t="str">
        <f>_xlfn.XLOOKUP(Table7[[#This Row],[Merged Customer ID]],Table3__3_16[Customer ID],Table3__3_16[Weight Status])</f>
        <v>Normal Weight</v>
      </c>
      <c r="K1478" s="22" t="str">
        <f>_xlfn.XLOOKUP(Table7[[#This Row],[Merged Customer ID]],Table3__3_16[Customer ID],Table3__3_16[Sugar Status])</f>
        <v>Prediabetes</v>
      </c>
      <c r="L1478" s="25">
        <f>_xlfn.XLOOKUP(Table7[[#This Row],[Merged Customer ID]],Table6_20[Merged Customer ID],Table6_20[Date of Birth])</f>
        <v>30870</v>
      </c>
      <c r="M1478" s="29">
        <f>_xlfn.XLOOKUP(Table7[[#This Row],[Merged Customer ID]],Table6_20[Merged Customer ID],Table6_20[charges],"0",0)</f>
        <v>7133.9</v>
      </c>
      <c r="N1478" s="29" t="str">
        <f>_xlfn.XLOOKUP(Table7[[#This Row],[Merged Customer ID]],Table6_20[Merged Customer ID],Table6_20[Hospital tier])</f>
        <v>tier - 2</v>
      </c>
      <c r="O1478" s="29" t="str">
        <f>_xlfn.XLOOKUP(Table7[[#This Row],[Merged Customer ID]],Table6_20[Merged Customer ID],Table6_20[City tier])</f>
        <v>tier - 1</v>
      </c>
      <c r="P1478" s="29" t="str">
        <f>_xlfn.XLOOKUP(Table7[[#This Row],[Merged Customer ID]],Table6_20[Merged Customer ID],Table6_20[State ID])</f>
        <v>R1024</v>
      </c>
      <c r="Q1478" s="35">
        <f>_xlfn.XLOOKUP(Table7[[#This Row],[Merged Customer ID]],Table6_20[Merged Customer ID],Table6_20[Age])</f>
        <v>38.919444444444444</v>
      </c>
    </row>
    <row r="1479" spans="1:17" x14ac:dyDescent="0.35">
      <c r="A1479" s="23" t="s">
        <v>893</v>
      </c>
      <c r="B1479" s="23" t="str">
        <f>_xlfn.XLOOKUP(Table7[[#This Row],[Merged Customer ID]],Table2_1[Merged Customer ID],Table2_1[First Name])</f>
        <v>Bersani</v>
      </c>
      <c r="C1479" s="23">
        <f>_xlfn.XLOOKUP(Table7[[#This Row],[Merged Customer ID]],Table3__3_16[Customer ID],Table3__3_16[BMI])</f>
        <v>34.64</v>
      </c>
      <c r="D1479" s="23">
        <f>_xlfn.XLOOKUP(Table7[[#This Row],[Merged Customer ID]],Table3__3_16[Customer ID],Table3__3_16[HBA1C])</f>
        <v>4.88</v>
      </c>
      <c r="E1479" s="22" t="str">
        <f>_xlfn.XLOOKUP(Table7[[#This Row],[Merged Customer ID]],Table3__3_16[Customer ID],Table3__3_16[Heart Issues])</f>
        <v>No</v>
      </c>
      <c r="F1479" s="23" t="str">
        <f>_xlfn.XLOOKUP(Table7[[#This Row],[Merged Customer ID]],Table3__3_16[Customer ID],Table3__3_16[Any Transplants])</f>
        <v>No</v>
      </c>
      <c r="G1479" s="23" t="str">
        <f>_xlfn.XLOOKUP(Table7[[#This Row],[Merged Customer ID]],Table3__3_16[Customer ID],Table3__3_16[Cancer history])</f>
        <v>Yes</v>
      </c>
      <c r="H1479" s="23">
        <f>_xlfn.XLOOKUP(Table7[[#This Row],[Merged Customer ID]],Table3__3_16[Customer ID],Table3__3_16[NumberOfMajorSurgeries])</f>
        <v>1</v>
      </c>
      <c r="I1479" s="23" t="str">
        <f>_xlfn.XLOOKUP(Table7[[#This Row],[Merged Customer ID]],Table3__3_16[Customer ID],Table3__3_16[smoker])</f>
        <v>No</v>
      </c>
      <c r="J1479" s="23" t="str">
        <f>_xlfn.XLOOKUP(Table7[[#This Row],[Merged Customer ID]],Table3__3_16[Customer ID],Table3__3_16[Weight Status])</f>
        <v>Obesity</v>
      </c>
      <c r="K1479" s="23" t="str">
        <f>_xlfn.XLOOKUP(Table7[[#This Row],[Merged Customer ID]],Table3__3_16[Customer ID],Table3__3_16[Sugar Status])</f>
        <v>Normal</v>
      </c>
      <c r="L1479" s="26">
        <f>_xlfn.XLOOKUP(Table7[[#This Row],[Merged Customer ID]],Table6_20[Merged Customer ID],Table6_20[Date of Birth])</f>
        <v>34182</v>
      </c>
      <c r="M1479" s="30">
        <f>_xlfn.XLOOKUP(Table7[[#This Row],[Merged Customer ID]],Table6_20[Merged Customer ID],Table6_20[charges],"0",0)</f>
        <v>7128.64</v>
      </c>
      <c r="N1479" s="30" t="str">
        <f>_xlfn.XLOOKUP(Table7[[#This Row],[Merged Customer ID]],Table6_20[Merged Customer ID],Table6_20[Hospital tier])</f>
        <v>tier - 2</v>
      </c>
      <c r="O1479" s="30" t="str">
        <f>_xlfn.XLOOKUP(Table7[[#This Row],[Merged Customer ID]],Table6_20[Merged Customer ID],Table6_20[City tier])</f>
        <v>tier - 2</v>
      </c>
      <c r="P1479" s="30" t="str">
        <f>_xlfn.XLOOKUP(Table7[[#This Row],[Merged Customer ID]],Table6_20[Merged Customer ID],Table6_20[State ID])</f>
        <v>R1021</v>
      </c>
      <c r="Q1479" s="36">
        <f>_xlfn.XLOOKUP(Table7[[#This Row],[Merged Customer ID]],Table6_20[Merged Customer ID],Table6_20[Age])</f>
        <v>29.852777777777778</v>
      </c>
    </row>
    <row r="1480" spans="1:17" x14ac:dyDescent="0.35">
      <c r="A1480" s="22" t="s">
        <v>892</v>
      </c>
      <c r="B1480" s="22" t="str">
        <f>_xlfn.XLOOKUP(Table7[[#This Row],[Merged Customer ID]],Table2_1[Merged Customer ID],Table2_1[First Name])</f>
        <v>Creech</v>
      </c>
      <c r="C1480" s="22">
        <f>_xlfn.XLOOKUP(Table7[[#This Row],[Merged Customer ID]],Table3__3_16[Customer ID],Table3__3_16[BMI])</f>
        <v>18.75</v>
      </c>
      <c r="D1480" s="22">
        <f>_xlfn.XLOOKUP(Table7[[#This Row],[Merged Customer ID]],Table3__3_16[Customer ID],Table3__3_16[HBA1C])</f>
        <v>6.72</v>
      </c>
      <c r="E1480" s="22" t="str">
        <f>_xlfn.XLOOKUP(Table7[[#This Row],[Merged Customer ID]],Table3__3_16[Customer ID],Table3__3_16[Heart Issues])</f>
        <v>No</v>
      </c>
      <c r="F1480" s="22" t="str">
        <f>_xlfn.XLOOKUP(Table7[[#This Row],[Merged Customer ID]],Table3__3_16[Customer ID],Table3__3_16[Any Transplants])</f>
        <v>No</v>
      </c>
      <c r="G1480" s="22" t="str">
        <f>_xlfn.XLOOKUP(Table7[[#This Row],[Merged Customer ID]],Table3__3_16[Customer ID],Table3__3_16[Cancer history])</f>
        <v>No</v>
      </c>
      <c r="H1480" s="22">
        <f>_xlfn.XLOOKUP(Table7[[#This Row],[Merged Customer ID]],Table3__3_16[Customer ID],Table3__3_16[NumberOfMajorSurgeries])</f>
        <v>0</v>
      </c>
      <c r="I1480" s="22" t="str">
        <f>_xlfn.XLOOKUP(Table7[[#This Row],[Merged Customer ID]],Table3__3_16[Customer ID],Table3__3_16[smoker])</f>
        <v>No</v>
      </c>
      <c r="J1480" s="22" t="str">
        <f>_xlfn.XLOOKUP(Table7[[#This Row],[Merged Customer ID]],Table3__3_16[Customer ID],Table3__3_16[Weight Status])</f>
        <v>Normal Weight</v>
      </c>
      <c r="K1480" s="22" t="str">
        <f>_xlfn.XLOOKUP(Table7[[#This Row],[Merged Customer ID]],Table3__3_16[Customer ID],Table3__3_16[Sugar Status])</f>
        <v>Diabetes</v>
      </c>
      <c r="L1480" s="25">
        <f>_xlfn.XLOOKUP(Table7[[#This Row],[Merged Customer ID]],Table6_20[Merged Customer ID],Table6_20[Date of Birth])</f>
        <v>25018</v>
      </c>
      <c r="M1480" s="29">
        <f>_xlfn.XLOOKUP(Table7[[#This Row],[Merged Customer ID]],Table6_20[Merged Customer ID],Table6_20[charges],"0",0)</f>
        <v>7125.25</v>
      </c>
      <c r="N1480" s="29" t="str">
        <f>_xlfn.XLOOKUP(Table7[[#This Row],[Merged Customer ID]],Table6_20[Merged Customer ID],Table6_20[Hospital tier])</f>
        <v>tier - 3</v>
      </c>
      <c r="O1480" s="29" t="str">
        <f>_xlfn.XLOOKUP(Table7[[#This Row],[Merged Customer ID]],Table6_20[Merged Customer ID],Table6_20[City tier])</f>
        <v>tier - 2</v>
      </c>
      <c r="P1480" s="29" t="str">
        <f>_xlfn.XLOOKUP(Table7[[#This Row],[Merged Customer ID]],Table6_20[Merged Customer ID],Table6_20[State ID])</f>
        <v>R1013</v>
      </c>
      <c r="Q1480" s="35">
        <f>_xlfn.XLOOKUP(Table7[[#This Row],[Merged Customer ID]],Table6_20[Merged Customer ID],Table6_20[Age])</f>
        <v>54.94166666666667</v>
      </c>
    </row>
    <row r="1481" spans="1:17" x14ac:dyDescent="0.35">
      <c r="A1481" s="23" t="s">
        <v>891</v>
      </c>
      <c r="B1481" s="23" t="str">
        <f>_xlfn.XLOOKUP(Table7[[#This Row],[Merged Customer ID]],Table2_1[Merged Customer ID],Table2_1[First Name])</f>
        <v>Sudres</v>
      </c>
      <c r="C1481" s="23">
        <f>_xlfn.XLOOKUP(Table7[[#This Row],[Merged Customer ID]],Table3__3_16[Customer ID],Table3__3_16[BMI])</f>
        <v>26.48</v>
      </c>
      <c r="D1481" s="23">
        <f>_xlfn.XLOOKUP(Table7[[#This Row],[Merged Customer ID]],Table3__3_16[Customer ID],Table3__3_16[HBA1C])</f>
        <v>4.2</v>
      </c>
      <c r="E1481" s="22" t="str">
        <f>_xlfn.XLOOKUP(Table7[[#This Row],[Merged Customer ID]],Table3__3_16[Customer ID],Table3__3_16[Heart Issues])</f>
        <v>No</v>
      </c>
      <c r="F1481" s="23" t="str">
        <f>_xlfn.XLOOKUP(Table7[[#This Row],[Merged Customer ID]],Table3__3_16[Customer ID],Table3__3_16[Any Transplants])</f>
        <v>No</v>
      </c>
      <c r="G1481" s="23" t="str">
        <f>_xlfn.XLOOKUP(Table7[[#This Row],[Merged Customer ID]],Table3__3_16[Customer ID],Table3__3_16[Cancer history])</f>
        <v>No</v>
      </c>
      <c r="H1481" s="23">
        <f>_xlfn.XLOOKUP(Table7[[#This Row],[Merged Customer ID]],Table3__3_16[Customer ID],Table3__3_16[NumberOfMajorSurgeries])</f>
        <v>1</v>
      </c>
      <c r="I1481" s="23" t="str">
        <f>_xlfn.XLOOKUP(Table7[[#This Row],[Merged Customer ID]],Table3__3_16[Customer ID],Table3__3_16[smoker])</f>
        <v>No</v>
      </c>
      <c r="J1481" s="23" t="str">
        <f>_xlfn.XLOOKUP(Table7[[#This Row],[Merged Customer ID]],Table3__3_16[Customer ID],Table3__3_16[Weight Status])</f>
        <v>Overweight</v>
      </c>
      <c r="K1481" s="23" t="str">
        <f>_xlfn.XLOOKUP(Table7[[#This Row],[Merged Customer ID]],Table3__3_16[Customer ID],Table3__3_16[Sugar Status])</f>
        <v>Normal</v>
      </c>
      <c r="L1481" s="26">
        <f>_xlfn.XLOOKUP(Table7[[#This Row],[Merged Customer ID]],Table6_20[Merged Customer ID],Table6_20[Date of Birth])</f>
        <v>32000</v>
      </c>
      <c r="M1481" s="30">
        <f>_xlfn.XLOOKUP(Table7[[#This Row],[Merged Customer ID]],Table6_20[Merged Customer ID],Table6_20[charges],"0",0)</f>
        <v>7106.81</v>
      </c>
      <c r="N1481" s="30" t="str">
        <f>_xlfn.XLOOKUP(Table7[[#This Row],[Merged Customer ID]],Table6_20[Merged Customer ID],Table6_20[Hospital tier])</f>
        <v>tier - 2</v>
      </c>
      <c r="O1481" s="30" t="str">
        <f>_xlfn.XLOOKUP(Table7[[#This Row],[Merged Customer ID]],Table6_20[Merged Customer ID],Table6_20[City tier])</f>
        <v>tier - 1</v>
      </c>
      <c r="P1481" s="30" t="str">
        <f>_xlfn.XLOOKUP(Table7[[#This Row],[Merged Customer ID]],Table6_20[Merged Customer ID],Table6_20[State ID])</f>
        <v>R1012</v>
      </c>
      <c r="Q1481" s="36">
        <f>_xlfn.XLOOKUP(Table7[[#This Row],[Merged Customer ID]],Table6_20[Merged Customer ID],Table6_20[Age])</f>
        <v>35.825000000000003</v>
      </c>
    </row>
    <row r="1482" spans="1:17" x14ac:dyDescent="0.35">
      <c r="A1482" s="22" t="s">
        <v>890</v>
      </c>
      <c r="B1482" s="22" t="str">
        <f>_xlfn.XLOOKUP(Table7[[#This Row],[Merged Customer ID]],Table2_1[Merged Customer ID],Table2_1[First Name])</f>
        <v>Couture</v>
      </c>
      <c r="C1482" s="22">
        <f>_xlfn.XLOOKUP(Table7[[#This Row],[Merged Customer ID]],Table3__3_16[Customer ID],Table3__3_16[BMI])</f>
        <v>34.83</v>
      </c>
      <c r="D1482" s="22">
        <f>_xlfn.XLOOKUP(Table7[[#This Row],[Merged Customer ID]],Table3__3_16[Customer ID],Table3__3_16[HBA1C])</f>
        <v>5.79</v>
      </c>
      <c r="E1482" s="22" t="str">
        <f>_xlfn.XLOOKUP(Table7[[#This Row],[Merged Customer ID]],Table3__3_16[Customer ID],Table3__3_16[Heart Issues])</f>
        <v>No</v>
      </c>
      <c r="F1482" s="22" t="str">
        <f>_xlfn.XLOOKUP(Table7[[#This Row],[Merged Customer ID]],Table3__3_16[Customer ID],Table3__3_16[Any Transplants])</f>
        <v>No</v>
      </c>
      <c r="G1482" s="22" t="str">
        <f>_xlfn.XLOOKUP(Table7[[#This Row],[Merged Customer ID]],Table3__3_16[Customer ID],Table3__3_16[Cancer history])</f>
        <v>No</v>
      </c>
      <c r="H1482" s="22">
        <f>_xlfn.XLOOKUP(Table7[[#This Row],[Merged Customer ID]],Table3__3_16[Customer ID],Table3__3_16[NumberOfMajorSurgeries])</f>
        <v>1</v>
      </c>
      <c r="I1482" s="22" t="str">
        <f>_xlfn.XLOOKUP(Table7[[#This Row],[Merged Customer ID]],Table3__3_16[Customer ID],Table3__3_16[smoker])</f>
        <v>No</v>
      </c>
      <c r="J1482" s="22" t="str">
        <f>_xlfn.XLOOKUP(Table7[[#This Row],[Merged Customer ID]],Table3__3_16[Customer ID],Table3__3_16[Weight Status])</f>
        <v>Obesity</v>
      </c>
      <c r="K1482" s="22" t="str">
        <f>_xlfn.XLOOKUP(Table7[[#This Row],[Merged Customer ID]],Table3__3_16[Customer ID],Table3__3_16[Sugar Status])</f>
        <v>Prediabetes</v>
      </c>
      <c r="L1482" s="25">
        <f>_xlfn.XLOOKUP(Table7[[#This Row],[Merged Customer ID]],Table6_20[Merged Customer ID],Table6_20[Date of Birth])</f>
        <v>33773</v>
      </c>
      <c r="M1482" s="29">
        <f>_xlfn.XLOOKUP(Table7[[#This Row],[Merged Customer ID]],Table6_20[Merged Customer ID],Table6_20[charges],"0",0)</f>
        <v>7096.98</v>
      </c>
      <c r="N1482" s="29" t="str">
        <f>_xlfn.XLOOKUP(Table7[[#This Row],[Merged Customer ID]],Table6_20[Merged Customer ID],Table6_20[Hospital tier])</f>
        <v>tier - 2</v>
      </c>
      <c r="O1482" s="29" t="str">
        <f>_xlfn.XLOOKUP(Table7[[#This Row],[Merged Customer ID]],Table6_20[Merged Customer ID],Table6_20[City tier])</f>
        <v>tier - 2</v>
      </c>
      <c r="P1482" s="29" t="str">
        <f>_xlfn.XLOOKUP(Table7[[#This Row],[Merged Customer ID]],Table6_20[Merged Customer ID],Table6_20[State ID])</f>
        <v>R1012</v>
      </c>
      <c r="Q1482" s="35">
        <f>_xlfn.XLOOKUP(Table7[[#This Row],[Merged Customer ID]],Table6_20[Merged Customer ID],Table6_20[Age])</f>
        <v>30.972222222222221</v>
      </c>
    </row>
    <row r="1483" spans="1:17" x14ac:dyDescent="0.35">
      <c r="A1483" s="23" t="s">
        <v>889</v>
      </c>
      <c r="B1483" s="23" t="str">
        <f>_xlfn.XLOOKUP(Table7[[#This Row],[Merged Customer ID]],Table2_1[Merged Customer ID],Table2_1[First Name])</f>
        <v>Willard</v>
      </c>
      <c r="C1483" s="23">
        <f>_xlfn.XLOOKUP(Table7[[#This Row],[Merged Customer ID]],Table3__3_16[Customer ID],Table3__3_16[BMI])</f>
        <v>25.46</v>
      </c>
      <c r="D1483" s="23">
        <f>_xlfn.XLOOKUP(Table7[[#This Row],[Merged Customer ID]],Table3__3_16[Customer ID],Table3__3_16[HBA1C])</f>
        <v>4.29</v>
      </c>
      <c r="E1483" s="22" t="str">
        <f>_xlfn.XLOOKUP(Table7[[#This Row],[Merged Customer ID]],Table3__3_16[Customer ID],Table3__3_16[Heart Issues])</f>
        <v>No</v>
      </c>
      <c r="F1483" s="23" t="str">
        <f>_xlfn.XLOOKUP(Table7[[#This Row],[Merged Customer ID]],Table3__3_16[Customer ID],Table3__3_16[Any Transplants])</f>
        <v>No</v>
      </c>
      <c r="G1483" s="23" t="str">
        <f>_xlfn.XLOOKUP(Table7[[#This Row],[Merged Customer ID]],Table3__3_16[Customer ID],Table3__3_16[Cancer history])</f>
        <v>No</v>
      </c>
      <c r="H1483" s="23">
        <f>_xlfn.XLOOKUP(Table7[[#This Row],[Merged Customer ID]],Table3__3_16[Customer ID],Table3__3_16[NumberOfMajorSurgeries])</f>
        <v>0</v>
      </c>
      <c r="I1483" s="23" t="str">
        <f>_xlfn.XLOOKUP(Table7[[#This Row],[Merged Customer ID]],Table3__3_16[Customer ID],Table3__3_16[smoker])</f>
        <v>No</v>
      </c>
      <c r="J1483" s="23" t="str">
        <f>_xlfn.XLOOKUP(Table7[[#This Row],[Merged Customer ID]],Table3__3_16[Customer ID],Table3__3_16[Weight Status])</f>
        <v>Overweight</v>
      </c>
      <c r="K1483" s="23" t="str">
        <f>_xlfn.XLOOKUP(Table7[[#This Row],[Merged Customer ID]],Table3__3_16[Customer ID],Table3__3_16[Sugar Status])</f>
        <v>Normal</v>
      </c>
      <c r="L1483" s="26">
        <f>_xlfn.XLOOKUP(Table7[[#This Row],[Merged Customer ID]],Table6_20[Merged Customer ID],Table6_20[Date of Birth])</f>
        <v>30230</v>
      </c>
      <c r="M1483" s="30">
        <f>_xlfn.XLOOKUP(Table7[[#This Row],[Merged Customer ID]],Table6_20[Merged Customer ID],Table6_20[charges],"0",0)</f>
        <v>7077.19</v>
      </c>
      <c r="N1483" s="30" t="str">
        <f>_xlfn.XLOOKUP(Table7[[#This Row],[Merged Customer ID]],Table6_20[Merged Customer ID],Table6_20[Hospital tier])</f>
        <v>tier - 2</v>
      </c>
      <c r="O1483" s="30" t="str">
        <f>_xlfn.XLOOKUP(Table7[[#This Row],[Merged Customer ID]],Table6_20[Merged Customer ID],Table6_20[City tier])</f>
        <v>tier - 3</v>
      </c>
      <c r="P1483" s="30" t="str">
        <f>_xlfn.XLOOKUP(Table7[[#This Row],[Merged Customer ID]],Table6_20[Merged Customer ID],Table6_20[State ID])</f>
        <v>R1024</v>
      </c>
      <c r="Q1483" s="36">
        <f>_xlfn.XLOOKUP(Table7[[#This Row],[Merged Customer ID]],Table6_20[Merged Customer ID],Table6_20[Age])</f>
        <v>40.672222222222224</v>
      </c>
    </row>
    <row r="1484" spans="1:17" x14ac:dyDescent="0.35">
      <c r="A1484" s="22" t="s">
        <v>888</v>
      </c>
      <c r="B1484" s="22" t="str">
        <f>_xlfn.XLOOKUP(Table7[[#This Row],[Merged Customer ID]],Table2_1[Merged Customer ID],Table2_1[First Name])</f>
        <v>Patronick</v>
      </c>
      <c r="C1484" s="22">
        <f>_xlfn.XLOOKUP(Table7[[#This Row],[Merged Customer ID]],Table3__3_16[Customer ID],Table3__3_16[BMI])</f>
        <v>23.31</v>
      </c>
      <c r="D1484" s="22">
        <f>_xlfn.XLOOKUP(Table7[[#This Row],[Merged Customer ID]],Table3__3_16[Customer ID],Table3__3_16[HBA1C])</f>
        <v>8.27</v>
      </c>
      <c r="E1484" s="22" t="str">
        <f>_xlfn.XLOOKUP(Table7[[#This Row],[Merged Customer ID]],Table3__3_16[Customer ID],Table3__3_16[Heart Issues])</f>
        <v>No</v>
      </c>
      <c r="F1484" s="22" t="str">
        <f>_xlfn.XLOOKUP(Table7[[#This Row],[Merged Customer ID]],Table3__3_16[Customer ID],Table3__3_16[Any Transplants])</f>
        <v>No</v>
      </c>
      <c r="G1484" s="22" t="str">
        <f>_xlfn.XLOOKUP(Table7[[#This Row],[Merged Customer ID]],Table3__3_16[Customer ID],Table3__3_16[Cancer history])</f>
        <v>No</v>
      </c>
      <c r="H1484" s="22">
        <f>_xlfn.XLOOKUP(Table7[[#This Row],[Merged Customer ID]],Table3__3_16[Customer ID],Table3__3_16[NumberOfMajorSurgeries])</f>
        <v>0</v>
      </c>
      <c r="I1484" s="22" t="str">
        <f>_xlfn.XLOOKUP(Table7[[#This Row],[Merged Customer ID]],Table3__3_16[Customer ID],Table3__3_16[smoker])</f>
        <v>No</v>
      </c>
      <c r="J1484" s="22" t="str">
        <f>_xlfn.XLOOKUP(Table7[[#This Row],[Merged Customer ID]],Table3__3_16[Customer ID],Table3__3_16[Weight Status])</f>
        <v>Normal Weight</v>
      </c>
      <c r="K1484" s="22" t="str">
        <f>_xlfn.XLOOKUP(Table7[[#This Row],[Merged Customer ID]],Table3__3_16[Customer ID],Table3__3_16[Sugar Status])</f>
        <v>Diabetes</v>
      </c>
      <c r="L1484" s="25">
        <f>_xlfn.XLOOKUP(Table7[[#This Row],[Merged Customer ID]],Table6_20[Merged Customer ID],Table6_20[Date of Birth])</f>
        <v>28665</v>
      </c>
      <c r="M1484" s="29">
        <f>_xlfn.XLOOKUP(Table7[[#This Row],[Merged Customer ID]],Table6_20[Merged Customer ID],Table6_20[charges],"0",0)</f>
        <v>7054.41</v>
      </c>
      <c r="N1484" s="29" t="str">
        <f>_xlfn.XLOOKUP(Table7[[#This Row],[Merged Customer ID]],Table6_20[Merged Customer ID],Table6_20[Hospital tier])</f>
        <v>tier - 2</v>
      </c>
      <c r="O1484" s="29" t="str">
        <f>_xlfn.XLOOKUP(Table7[[#This Row],[Merged Customer ID]],Table6_20[Merged Customer ID],Table6_20[City tier])</f>
        <v>tier - 2</v>
      </c>
      <c r="P1484" s="29" t="str">
        <f>_xlfn.XLOOKUP(Table7[[#This Row],[Merged Customer ID]],Table6_20[Merged Customer ID],Table6_20[State ID])</f>
        <v>R1013</v>
      </c>
      <c r="Q1484" s="35">
        <f>_xlfn.XLOOKUP(Table7[[#This Row],[Merged Customer ID]],Table6_20[Merged Customer ID],Table6_20[Age])</f>
        <v>44.955555555555556</v>
      </c>
    </row>
    <row r="1485" spans="1:17" x14ac:dyDescent="0.35">
      <c r="A1485" s="23" t="s">
        <v>887</v>
      </c>
      <c r="B1485" s="23" t="str">
        <f>_xlfn.XLOOKUP(Table7[[#This Row],[Merged Customer ID]],Table2_1[Merged Customer ID],Table2_1[First Name])</f>
        <v>Depasquale</v>
      </c>
      <c r="C1485" s="23">
        <f>_xlfn.XLOOKUP(Table7[[#This Row],[Merged Customer ID]],Table3__3_16[Customer ID],Table3__3_16[BMI])</f>
        <v>29</v>
      </c>
      <c r="D1485" s="23">
        <f>_xlfn.XLOOKUP(Table7[[#This Row],[Merged Customer ID]],Table3__3_16[Customer ID],Table3__3_16[HBA1C])</f>
        <v>4.5599999999999996</v>
      </c>
      <c r="E1485" s="22" t="str">
        <f>_xlfn.XLOOKUP(Table7[[#This Row],[Merged Customer ID]],Table3__3_16[Customer ID],Table3__3_16[Heart Issues])</f>
        <v>No</v>
      </c>
      <c r="F1485" s="23" t="str">
        <f>_xlfn.XLOOKUP(Table7[[#This Row],[Merged Customer ID]],Table3__3_16[Customer ID],Table3__3_16[Any Transplants])</f>
        <v>No</v>
      </c>
      <c r="G1485" s="23" t="str">
        <f>_xlfn.XLOOKUP(Table7[[#This Row],[Merged Customer ID]],Table3__3_16[Customer ID],Table3__3_16[Cancer history])</f>
        <v>No</v>
      </c>
      <c r="H1485" s="23">
        <f>_xlfn.XLOOKUP(Table7[[#This Row],[Merged Customer ID]],Table3__3_16[Customer ID],Table3__3_16[NumberOfMajorSurgeries])</f>
        <v>0</v>
      </c>
      <c r="I1485" s="23" t="str">
        <f>_xlfn.XLOOKUP(Table7[[#This Row],[Merged Customer ID]],Table3__3_16[Customer ID],Table3__3_16[smoker])</f>
        <v>No</v>
      </c>
      <c r="J1485" s="23" t="str">
        <f>_xlfn.XLOOKUP(Table7[[#This Row],[Merged Customer ID]],Table3__3_16[Customer ID],Table3__3_16[Weight Status])</f>
        <v>Overweight</v>
      </c>
      <c r="K1485" s="23" t="str">
        <f>_xlfn.XLOOKUP(Table7[[#This Row],[Merged Customer ID]],Table3__3_16[Customer ID],Table3__3_16[Sugar Status])</f>
        <v>Normal</v>
      </c>
      <c r="L1485" s="26">
        <f>_xlfn.XLOOKUP(Table7[[#This Row],[Merged Customer ID]],Table6_20[Merged Customer ID],Table6_20[Date of Birth])</f>
        <v>29400</v>
      </c>
      <c r="M1485" s="30">
        <f>_xlfn.XLOOKUP(Table7[[#This Row],[Merged Customer ID]],Table6_20[Merged Customer ID],Table6_20[charges],"0",0)</f>
        <v>7050.64</v>
      </c>
      <c r="N1485" s="30" t="str">
        <f>_xlfn.XLOOKUP(Table7[[#This Row],[Merged Customer ID]],Table6_20[Merged Customer ID],Table6_20[Hospital tier])</f>
        <v>tier - 2</v>
      </c>
      <c r="O1485" s="30" t="str">
        <f>_xlfn.XLOOKUP(Table7[[#This Row],[Merged Customer ID]],Table6_20[Merged Customer ID],Table6_20[City tier])</f>
        <v>tier - 3</v>
      </c>
      <c r="P1485" s="30" t="str">
        <f>_xlfn.XLOOKUP(Table7[[#This Row],[Merged Customer ID]],Table6_20[Merged Customer ID],Table6_20[State ID])</f>
        <v>R1011</v>
      </c>
      <c r="Q1485" s="36">
        <f>_xlfn.XLOOKUP(Table7[[#This Row],[Merged Customer ID]],Table6_20[Merged Customer ID],Table6_20[Age])</f>
        <v>42.944444444444443</v>
      </c>
    </row>
    <row r="1486" spans="1:17" x14ac:dyDescent="0.35">
      <c r="A1486" s="22" t="s">
        <v>886</v>
      </c>
      <c r="B1486" s="22" t="str">
        <f>_xlfn.XLOOKUP(Table7[[#This Row],[Merged Customer ID]],Table2_1[Merged Customer ID],Table2_1[First Name])</f>
        <v>Lavergne</v>
      </c>
      <c r="C1486" s="22">
        <f>_xlfn.XLOOKUP(Table7[[#This Row],[Merged Customer ID]],Table3__3_16[Customer ID],Table3__3_16[BMI])</f>
        <v>32.869999999999997</v>
      </c>
      <c r="D1486" s="22">
        <f>_xlfn.XLOOKUP(Table7[[#This Row],[Merged Customer ID]],Table3__3_16[Customer ID],Table3__3_16[HBA1C])</f>
        <v>5.33</v>
      </c>
      <c r="E1486" s="22" t="str">
        <f>_xlfn.XLOOKUP(Table7[[#This Row],[Merged Customer ID]],Table3__3_16[Customer ID],Table3__3_16[Heart Issues])</f>
        <v>No</v>
      </c>
      <c r="F1486" s="22" t="str">
        <f>_xlfn.XLOOKUP(Table7[[#This Row],[Merged Customer ID]],Table3__3_16[Customer ID],Table3__3_16[Any Transplants])</f>
        <v>No</v>
      </c>
      <c r="G1486" s="22" t="str">
        <f>_xlfn.XLOOKUP(Table7[[#This Row],[Merged Customer ID]],Table3__3_16[Customer ID],Table3__3_16[Cancer history])</f>
        <v>No</v>
      </c>
      <c r="H1486" s="22">
        <f>_xlfn.XLOOKUP(Table7[[#This Row],[Merged Customer ID]],Table3__3_16[Customer ID],Table3__3_16[NumberOfMajorSurgeries])</f>
        <v>0</v>
      </c>
      <c r="I1486" s="22" t="str">
        <f>_xlfn.XLOOKUP(Table7[[#This Row],[Merged Customer ID]],Table3__3_16[Customer ID],Table3__3_16[smoker])</f>
        <v>No</v>
      </c>
      <c r="J1486" s="22" t="str">
        <f>_xlfn.XLOOKUP(Table7[[#This Row],[Merged Customer ID]],Table3__3_16[Customer ID],Table3__3_16[Weight Status])</f>
        <v>Obesity</v>
      </c>
      <c r="K1486" s="22" t="str">
        <f>_xlfn.XLOOKUP(Table7[[#This Row],[Merged Customer ID]],Table3__3_16[Customer ID],Table3__3_16[Sugar Status])</f>
        <v>Normal</v>
      </c>
      <c r="L1486" s="25">
        <f>_xlfn.XLOOKUP(Table7[[#This Row],[Merged Customer ID]],Table6_20[Merged Customer ID],Table6_20[Date of Birth])</f>
        <v>29423</v>
      </c>
      <c r="M1486" s="29">
        <f>_xlfn.XLOOKUP(Table7[[#This Row],[Merged Customer ID]],Table6_20[Merged Customer ID],Table6_20[charges],"0",0)</f>
        <v>7050.02</v>
      </c>
      <c r="N1486" s="29" t="str">
        <f>_xlfn.XLOOKUP(Table7[[#This Row],[Merged Customer ID]],Table6_20[Merged Customer ID],Table6_20[Hospital tier])</f>
        <v>tier - 2</v>
      </c>
      <c r="O1486" s="29" t="str">
        <f>_xlfn.XLOOKUP(Table7[[#This Row],[Merged Customer ID]],Table6_20[Merged Customer ID],Table6_20[City tier])</f>
        <v>tier - 1</v>
      </c>
      <c r="P1486" s="29" t="str">
        <f>_xlfn.XLOOKUP(Table7[[#This Row],[Merged Customer ID]],Table6_20[Merged Customer ID],Table6_20[State ID])</f>
        <v>R1024</v>
      </c>
      <c r="Q1486" s="35">
        <f>_xlfn.XLOOKUP(Table7[[#This Row],[Merged Customer ID]],Table6_20[Merged Customer ID],Table6_20[Age])</f>
        <v>42.880555555555553</v>
      </c>
    </row>
    <row r="1487" spans="1:17" x14ac:dyDescent="0.35">
      <c r="A1487" s="23" t="s">
        <v>885</v>
      </c>
      <c r="B1487" s="23" t="str">
        <f>_xlfn.XLOOKUP(Table7[[#This Row],[Merged Customer ID]],Table2_1[Merged Customer ID],Table2_1[First Name])</f>
        <v>Kawakami</v>
      </c>
      <c r="C1487" s="23">
        <f>_xlfn.XLOOKUP(Table7[[#This Row],[Merged Customer ID]],Table3__3_16[Customer ID],Table3__3_16[BMI])</f>
        <v>26.18</v>
      </c>
      <c r="D1487" s="23">
        <f>_xlfn.XLOOKUP(Table7[[#This Row],[Merged Customer ID]],Table3__3_16[Customer ID],Table3__3_16[HBA1C])</f>
        <v>5.63</v>
      </c>
      <c r="E1487" s="22" t="str">
        <f>_xlfn.XLOOKUP(Table7[[#This Row],[Merged Customer ID]],Table3__3_16[Customer ID],Table3__3_16[Heart Issues])</f>
        <v>No</v>
      </c>
      <c r="F1487" s="23" t="str">
        <f>_xlfn.XLOOKUP(Table7[[#This Row],[Merged Customer ID]],Table3__3_16[Customer ID],Table3__3_16[Any Transplants])</f>
        <v>No</v>
      </c>
      <c r="G1487" s="23" t="str">
        <f>_xlfn.XLOOKUP(Table7[[#This Row],[Merged Customer ID]],Table3__3_16[Customer ID],Table3__3_16[Cancer history])</f>
        <v>No</v>
      </c>
      <c r="H1487" s="23">
        <f>_xlfn.XLOOKUP(Table7[[#This Row],[Merged Customer ID]],Table3__3_16[Customer ID],Table3__3_16[NumberOfMajorSurgeries])</f>
        <v>0</v>
      </c>
      <c r="I1487" s="23" t="str">
        <f>_xlfn.XLOOKUP(Table7[[#This Row],[Merged Customer ID]],Table3__3_16[Customer ID],Table3__3_16[smoker])</f>
        <v>No</v>
      </c>
      <c r="J1487" s="23" t="str">
        <f>_xlfn.XLOOKUP(Table7[[#This Row],[Merged Customer ID]],Table3__3_16[Customer ID],Table3__3_16[Weight Status])</f>
        <v>Overweight</v>
      </c>
      <c r="K1487" s="23" t="str">
        <f>_xlfn.XLOOKUP(Table7[[#This Row],[Merged Customer ID]],Table3__3_16[Customer ID],Table3__3_16[Sugar Status])</f>
        <v>Normal</v>
      </c>
      <c r="L1487" s="26">
        <f>_xlfn.XLOOKUP(Table7[[#This Row],[Merged Customer ID]],Table6_20[Merged Customer ID],Table6_20[Date of Birth])</f>
        <v>29516</v>
      </c>
      <c r="M1487" s="30">
        <f>_xlfn.XLOOKUP(Table7[[#This Row],[Merged Customer ID]],Table6_20[Merged Customer ID],Table6_20[charges],"0",0)</f>
        <v>7046.72</v>
      </c>
      <c r="N1487" s="30" t="str">
        <f>_xlfn.XLOOKUP(Table7[[#This Row],[Merged Customer ID]],Table6_20[Merged Customer ID],Table6_20[Hospital tier])</f>
        <v>tier - 2</v>
      </c>
      <c r="O1487" s="30" t="str">
        <f>_xlfn.XLOOKUP(Table7[[#This Row],[Merged Customer ID]],Table6_20[Merged Customer ID],Table6_20[City tier])</f>
        <v>tier - 3</v>
      </c>
      <c r="P1487" s="30" t="str">
        <f>_xlfn.XLOOKUP(Table7[[#This Row],[Merged Customer ID]],Table6_20[Merged Customer ID],Table6_20[State ID])</f>
        <v>R1013</v>
      </c>
      <c r="Q1487" s="36">
        <f>_xlfn.XLOOKUP(Table7[[#This Row],[Merged Customer ID]],Table6_20[Merged Customer ID],Table6_20[Age])</f>
        <v>42.62777777777778</v>
      </c>
    </row>
    <row r="1488" spans="1:17" x14ac:dyDescent="0.35">
      <c r="A1488" s="22" t="s">
        <v>884</v>
      </c>
      <c r="B1488" s="22" t="str">
        <f>_xlfn.XLOOKUP(Table7[[#This Row],[Merged Customer ID]],Table2_1[Merged Customer ID],Table2_1[First Name])</f>
        <v>Gonsalves</v>
      </c>
      <c r="C1488" s="22">
        <f>_xlfn.XLOOKUP(Table7[[#This Row],[Merged Customer ID]],Table3__3_16[Customer ID],Table3__3_16[BMI])</f>
        <v>25.3</v>
      </c>
      <c r="D1488" s="22">
        <f>_xlfn.XLOOKUP(Table7[[#This Row],[Merged Customer ID]],Table3__3_16[Customer ID],Table3__3_16[HBA1C])</f>
        <v>5.12</v>
      </c>
      <c r="E1488" s="22" t="str">
        <f>_xlfn.XLOOKUP(Table7[[#This Row],[Merged Customer ID]],Table3__3_16[Customer ID],Table3__3_16[Heart Issues])</f>
        <v>No</v>
      </c>
      <c r="F1488" s="22" t="str">
        <f>_xlfn.XLOOKUP(Table7[[#This Row],[Merged Customer ID]],Table3__3_16[Customer ID],Table3__3_16[Any Transplants])</f>
        <v>No</v>
      </c>
      <c r="G1488" s="22" t="str">
        <f>_xlfn.XLOOKUP(Table7[[#This Row],[Merged Customer ID]],Table3__3_16[Customer ID],Table3__3_16[Cancer history])</f>
        <v>No</v>
      </c>
      <c r="H1488" s="22">
        <f>_xlfn.XLOOKUP(Table7[[#This Row],[Merged Customer ID]],Table3__3_16[Customer ID],Table3__3_16[NumberOfMajorSurgeries])</f>
        <v>0</v>
      </c>
      <c r="I1488" s="22" t="str">
        <f>_xlfn.XLOOKUP(Table7[[#This Row],[Merged Customer ID]],Table3__3_16[Customer ID],Table3__3_16[smoker])</f>
        <v>No</v>
      </c>
      <c r="J1488" s="22" t="str">
        <f>_xlfn.XLOOKUP(Table7[[#This Row],[Merged Customer ID]],Table3__3_16[Customer ID],Table3__3_16[Weight Status])</f>
        <v>Overweight</v>
      </c>
      <c r="K1488" s="22" t="str">
        <f>_xlfn.XLOOKUP(Table7[[#This Row],[Merged Customer ID]],Table3__3_16[Customer ID],Table3__3_16[Sugar Status])</f>
        <v>Normal</v>
      </c>
      <c r="L1488" s="25">
        <f>_xlfn.XLOOKUP(Table7[[#This Row],[Merged Customer ID]],Table6_20[Merged Customer ID],Table6_20[Date of Birth])</f>
        <v>29428</v>
      </c>
      <c r="M1488" s="29">
        <f>_xlfn.XLOOKUP(Table7[[#This Row],[Merged Customer ID]],Table6_20[Merged Customer ID],Table6_20[charges],"0",0)</f>
        <v>7045.5</v>
      </c>
      <c r="N1488" s="29" t="str">
        <f>_xlfn.XLOOKUP(Table7[[#This Row],[Merged Customer ID]],Table6_20[Merged Customer ID],Table6_20[Hospital tier])</f>
        <v>tier - 2</v>
      </c>
      <c r="O1488" s="29" t="str">
        <f>_xlfn.XLOOKUP(Table7[[#This Row],[Merged Customer ID]],Table6_20[Merged Customer ID],Table6_20[City tier])</f>
        <v>tier - 1</v>
      </c>
      <c r="P1488" s="29" t="str">
        <f>_xlfn.XLOOKUP(Table7[[#This Row],[Merged Customer ID]],Table6_20[Merged Customer ID],Table6_20[State ID])</f>
        <v>R1011</v>
      </c>
      <c r="Q1488" s="35">
        <f>_xlfn.XLOOKUP(Table7[[#This Row],[Merged Customer ID]],Table6_20[Merged Customer ID],Table6_20[Age])</f>
        <v>42.866666666666667</v>
      </c>
    </row>
    <row r="1489" spans="1:17" x14ac:dyDescent="0.35">
      <c r="A1489" s="23" t="s">
        <v>883</v>
      </c>
      <c r="B1489" s="23" t="str">
        <f>_xlfn.XLOOKUP(Table7[[#This Row],[Merged Customer ID]],Table2_1[Merged Customer ID],Table2_1[First Name])</f>
        <v>Peck</v>
      </c>
      <c r="C1489" s="23">
        <f>_xlfn.XLOOKUP(Table7[[#This Row],[Merged Customer ID]],Table3__3_16[Customer ID],Table3__3_16[BMI])</f>
        <v>36.94</v>
      </c>
      <c r="D1489" s="23">
        <f>_xlfn.XLOOKUP(Table7[[#This Row],[Merged Customer ID]],Table3__3_16[Customer ID],Table3__3_16[HBA1C])</f>
        <v>5.15</v>
      </c>
      <c r="E1489" s="22" t="str">
        <f>_xlfn.XLOOKUP(Table7[[#This Row],[Merged Customer ID]],Table3__3_16[Customer ID],Table3__3_16[Heart Issues])</f>
        <v>Yes</v>
      </c>
      <c r="F1489" s="23" t="str">
        <f>_xlfn.XLOOKUP(Table7[[#This Row],[Merged Customer ID]],Table3__3_16[Customer ID],Table3__3_16[Any Transplants])</f>
        <v>No</v>
      </c>
      <c r="G1489" s="23" t="str">
        <f>_xlfn.XLOOKUP(Table7[[#This Row],[Merged Customer ID]],Table3__3_16[Customer ID],Table3__3_16[Cancer history])</f>
        <v>No</v>
      </c>
      <c r="H1489" s="23">
        <f>_xlfn.XLOOKUP(Table7[[#This Row],[Merged Customer ID]],Table3__3_16[Customer ID],Table3__3_16[NumberOfMajorSurgeries])</f>
        <v>1</v>
      </c>
      <c r="I1489" s="23" t="str">
        <f>_xlfn.XLOOKUP(Table7[[#This Row],[Merged Customer ID]],Table3__3_16[Customer ID],Table3__3_16[smoker])</f>
        <v>No</v>
      </c>
      <c r="J1489" s="23" t="str">
        <f>_xlfn.XLOOKUP(Table7[[#This Row],[Merged Customer ID]],Table3__3_16[Customer ID],Table3__3_16[Weight Status])</f>
        <v>Obesity</v>
      </c>
      <c r="K1489" s="23" t="str">
        <f>_xlfn.XLOOKUP(Table7[[#This Row],[Merged Customer ID]],Table3__3_16[Customer ID],Table3__3_16[Sugar Status])</f>
        <v>Normal</v>
      </c>
      <c r="L1489" s="26">
        <f>_xlfn.XLOOKUP(Table7[[#This Row],[Merged Customer ID]],Table6_20[Merged Customer ID],Table6_20[Date of Birth])</f>
        <v>35001</v>
      </c>
      <c r="M1489" s="30">
        <f>_xlfn.XLOOKUP(Table7[[#This Row],[Merged Customer ID]],Table6_20[Merged Customer ID],Table6_20[charges],"0",0)</f>
        <v>7042.11</v>
      </c>
      <c r="N1489" s="30" t="str">
        <f>_xlfn.XLOOKUP(Table7[[#This Row],[Merged Customer ID]],Table6_20[Merged Customer ID],Table6_20[Hospital tier])</f>
        <v>tier - 2</v>
      </c>
      <c r="O1489" s="30" t="str">
        <f>_xlfn.XLOOKUP(Table7[[#This Row],[Merged Customer ID]],Table6_20[Merged Customer ID],Table6_20[City tier])</f>
        <v>tier - 3</v>
      </c>
      <c r="P1489" s="30" t="str">
        <f>_xlfn.XLOOKUP(Table7[[#This Row],[Merged Customer ID]],Table6_20[Merged Customer ID],Table6_20[State ID])</f>
        <v>R1012</v>
      </c>
      <c r="Q1489" s="36">
        <f>_xlfn.XLOOKUP(Table7[[#This Row],[Merged Customer ID]],Table6_20[Merged Customer ID],Table6_20[Age])</f>
        <v>27.608333333333334</v>
      </c>
    </row>
    <row r="1490" spans="1:17" x14ac:dyDescent="0.35">
      <c r="A1490" s="22" t="s">
        <v>882</v>
      </c>
      <c r="B1490" s="22" t="str">
        <f>_xlfn.XLOOKUP(Table7[[#This Row],[Merged Customer ID]],Table2_1[Merged Customer ID],Table2_1[First Name])</f>
        <v>Aure</v>
      </c>
      <c r="C1490" s="22">
        <f>_xlfn.XLOOKUP(Table7[[#This Row],[Merged Customer ID]],Table3__3_16[Customer ID],Table3__3_16[BMI])</f>
        <v>22.86</v>
      </c>
      <c r="D1490" s="22">
        <f>_xlfn.XLOOKUP(Table7[[#This Row],[Merged Customer ID]],Table3__3_16[Customer ID],Table3__3_16[HBA1C])</f>
        <v>7.5</v>
      </c>
      <c r="E1490" s="22" t="str">
        <f>_xlfn.XLOOKUP(Table7[[#This Row],[Merged Customer ID]],Table3__3_16[Customer ID],Table3__3_16[Heart Issues])</f>
        <v>No</v>
      </c>
      <c r="F1490" s="22" t="str">
        <f>_xlfn.XLOOKUP(Table7[[#This Row],[Merged Customer ID]],Table3__3_16[Customer ID],Table3__3_16[Any Transplants])</f>
        <v>No</v>
      </c>
      <c r="G1490" s="22" t="str">
        <f>_xlfn.XLOOKUP(Table7[[#This Row],[Merged Customer ID]],Table3__3_16[Customer ID],Table3__3_16[Cancer history])</f>
        <v>No</v>
      </c>
      <c r="H1490" s="22">
        <f>_xlfn.XLOOKUP(Table7[[#This Row],[Merged Customer ID]],Table3__3_16[Customer ID],Table3__3_16[NumberOfMajorSurgeries])</f>
        <v>0</v>
      </c>
      <c r="I1490" s="22" t="str">
        <f>_xlfn.XLOOKUP(Table7[[#This Row],[Merged Customer ID]],Table3__3_16[Customer ID],Table3__3_16[smoker])</f>
        <v>No</v>
      </c>
      <c r="J1490" s="22" t="str">
        <f>_xlfn.XLOOKUP(Table7[[#This Row],[Merged Customer ID]],Table3__3_16[Customer ID],Table3__3_16[Weight Status])</f>
        <v>Normal Weight</v>
      </c>
      <c r="K1490" s="22" t="str">
        <f>_xlfn.XLOOKUP(Table7[[#This Row],[Merged Customer ID]],Table3__3_16[Customer ID],Table3__3_16[Sugar Status])</f>
        <v>Diabetes</v>
      </c>
      <c r="L1490" s="25">
        <f>_xlfn.XLOOKUP(Table7[[#This Row],[Merged Customer ID]],Table6_20[Merged Customer ID],Table6_20[Date of Birth])</f>
        <v>28643</v>
      </c>
      <c r="M1490" s="29">
        <f>_xlfn.XLOOKUP(Table7[[#This Row],[Merged Customer ID]],Table6_20[Merged Customer ID],Table6_20[charges],"0",0)</f>
        <v>7033.08</v>
      </c>
      <c r="N1490" s="29" t="str">
        <f>_xlfn.XLOOKUP(Table7[[#This Row],[Merged Customer ID]],Table6_20[Merged Customer ID],Table6_20[Hospital tier])</f>
        <v>tier - 2</v>
      </c>
      <c r="O1490" s="29" t="str">
        <f>_xlfn.XLOOKUP(Table7[[#This Row],[Merged Customer ID]],Table6_20[Merged Customer ID],Table6_20[City tier])</f>
        <v>tier - 2</v>
      </c>
      <c r="P1490" s="29" t="str">
        <f>_xlfn.XLOOKUP(Table7[[#This Row],[Merged Customer ID]],Table6_20[Merged Customer ID],Table6_20[State ID])</f>
        <v>R1013</v>
      </c>
      <c r="Q1490" s="35">
        <f>_xlfn.XLOOKUP(Table7[[#This Row],[Merged Customer ID]],Table6_20[Merged Customer ID],Table6_20[Age])</f>
        <v>45.016666666666666</v>
      </c>
    </row>
    <row r="1491" spans="1:17" x14ac:dyDescent="0.35">
      <c r="A1491" s="23" t="s">
        <v>881</v>
      </c>
      <c r="B1491" s="23" t="str">
        <f>_xlfn.XLOOKUP(Table7[[#This Row],[Merged Customer ID]],Table2_1[Merged Customer ID],Table2_1[First Name])</f>
        <v>Mattingly</v>
      </c>
      <c r="C1491" s="23">
        <f>_xlfn.XLOOKUP(Table7[[#This Row],[Merged Customer ID]],Table3__3_16[Customer ID],Table3__3_16[BMI])</f>
        <v>18.760000000000002</v>
      </c>
      <c r="D1491" s="23">
        <f>_xlfn.XLOOKUP(Table7[[#This Row],[Merged Customer ID]],Table3__3_16[Customer ID],Table3__3_16[HBA1C])</f>
        <v>4.88</v>
      </c>
      <c r="E1491" s="22" t="str">
        <f>_xlfn.XLOOKUP(Table7[[#This Row],[Merged Customer ID]],Table3__3_16[Customer ID],Table3__3_16[Heart Issues])</f>
        <v>Yes</v>
      </c>
      <c r="F1491" s="23" t="str">
        <f>_xlfn.XLOOKUP(Table7[[#This Row],[Merged Customer ID]],Table3__3_16[Customer ID],Table3__3_16[Any Transplants])</f>
        <v>No</v>
      </c>
      <c r="G1491" s="23" t="str">
        <f>_xlfn.XLOOKUP(Table7[[#This Row],[Merged Customer ID]],Table3__3_16[Customer ID],Table3__3_16[Cancer history])</f>
        <v>Yes</v>
      </c>
      <c r="H1491" s="23">
        <f>_xlfn.XLOOKUP(Table7[[#This Row],[Merged Customer ID]],Table3__3_16[Customer ID],Table3__3_16[NumberOfMajorSurgeries])</f>
        <v>1</v>
      </c>
      <c r="I1491" s="23" t="str">
        <f>_xlfn.XLOOKUP(Table7[[#This Row],[Merged Customer ID]],Table3__3_16[Customer ID],Table3__3_16[smoker])</f>
        <v>No</v>
      </c>
      <c r="J1491" s="23" t="str">
        <f>_xlfn.XLOOKUP(Table7[[#This Row],[Merged Customer ID]],Table3__3_16[Customer ID],Table3__3_16[Weight Status])</f>
        <v>Normal Weight</v>
      </c>
      <c r="K1491" s="23" t="str">
        <f>_xlfn.XLOOKUP(Table7[[#This Row],[Merged Customer ID]],Table3__3_16[Customer ID],Table3__3_16[Sugar Status])</f>
        <v>Normal</v>
      </c>
      <c r="L1491" s="26">
        <f>_xlfn.XLOOKUP(Table7[[#This Row],[Merged Customer ID]],Table6_20[Merged Customer ID],Table6_20[Date of Birth])</f>
        <v>25390</v>
      </c>
      <c r="M1491" s="30">
        <f>_xlfn.XLOOKUP(Table7[[#This Row],[Merged Customer ID]],Table6_20[Merged Customer ID],Table6_20[charges],"0",0)</f>
        <v>7003.1</v>
      </c>
      <c r="N1491" s="30" t="str">
        <f>_xlfn.XLOOKUP(Table7[[#This Row],[Merged Customer ID]],Table6_20[Merged Customer ID],Table6_20[Hospital tier])</f>
        <v>tier - 2</v>
      </c>
      <c r="O1491" s="30" t="str">
        <f>_xlfn.XLOOKUP(Table7[[#This Row],[Merged Customer ID]],Table6_20[Merged Customer ID],Table6_20[City tier])</f>
        <v>tier - 3</v>
      </c>
      <c r="P1491" s="30" t="str">
        <f>_xlfn.XLOOKUP(Table7[[#This Row],[Merged Customer ID]],Table6_20[Merged Customer ID],Table6_20[State ID])</f>
        <v>R1013</v>
      </c>
      <c r="Q1491" s="36">
        <f>_xlfn.XLOOKUP(Table7[[#This Row],[Merged Customer ID]],Table6_20[Merged Customer ID],Table6_20[Age])</f>
        <v>53.922222222222224</v>
      </c>
    </row>
    <row r="1492" spans="1:17" x14ac:dyDescent="0.35">
      <c r="A1492" s="22" t="s">
        <v>880</v>
      </c>
      <c r="B1492" s="22" t="str">
        <f>_xlfn.XLOOKUP(Table7[[#This Row],[Merged Customer ID]],Table2_1[Merged Customer ID],Table2_1[First Name])</f>
        <v>Stelpflug</v>
      </c>
      <c r="C1492" s="22">
        <f>_xlfn.XLOOKUP(Table7[[#This Row],[Merged Customer ID]],Table3__3_16[Customer ID],Table3__3_16[BMI])</f>
        <v>24.36</v>
      </c>
      <c r="D1492" s="22">
        <f>_xlfn.XLOOKUP(Table7[[#This Row],[Merged Customer ID]],Table3__3_16[Customer ID],Table3__3_16[HBA1C])</f>
        <v>5.57</v>
      </c>
      <c r="E1492" s="22" t="str">
        <f>_xlfn.XLOOKUP(Table7[[#This Row],[Merged Customer ID]],Table3__3_16[Customer ID],Table3__3_16[Heart Issues])</f>
        <v>No</v>
      </c>
      <c r="F1492" s="22" t="str">
        <f>_xlfn.XLOOKUP(Table7[[#This Row],[Merged Customer ID]],Table3__3_16[Customer ID],Table3__3_16[Any Transplants])</f>
        <v>No</v>
      </c>
      <c r="G1492" s="22" t="str">
        <f>_xlfn.XLOOKUP(Table7[[#This Row],[Merged Customer ID]],Table3__3_16[Customer ID],Table3__3_16[Cancer history])</f>
        <v>No</v>
      </c>
      <c r="H1492" s="22">
        <f>_xlfn.XLOOKUP(Table7[[#This Row],[Merged Customer ID]],Table3__3_16[Customer ID],Table3__3_16[NumberOfMajorSurgeries])</f>
        <v>0</v>
      </c>
      <c r="I1492" s="22" t="str">
        <f>_xlfn.XLOOKUP(Table7[[#This Row],[Merged Customer ID]],Table3__3_16[Customer ID],Table3__3_16[smoker])</f>
        <v>No</v>
      </c>
      <c r="J1492" s="22" t="str">
        <f>_xlfn.XLOOKUP(Table7[[#This Row],[Merged Customer ID]],Table3__3_16[Customer ID],Table3__3_16[Weight Status])</f>
        <v>Normal Weight</v>
      </c>
      <c r="K1492" s="22" t="str">
        <f>_xlfn.XLOOKUP(Table7[[#This Row],[Merged Customer ID]],Table3__3_16[Customer ID],Table3__3_16[Sugar Status])</f>
        <v>Normal</v>
      </c>
      <c r="L1492" s="25">
        <f>_xlfn.XLOOKUP(Table7[[#This Row],[Merged Customer ID]],Table6_20[Merged Customer ID],Table6_20[Date of Birth])</f>
        <v>30195</v>
      </c>
      <c r="M1492" s="29">
        <f>_xlfn.XLOOKUP(Table7[[#This Row],[Merged Customer ID]],Table6_20[Merged Customer ID],Table6_20[charges],"0",0)</f>
        <v>6989.95</v>
      </c>
      <c r="N1492" s="29" t="str">
        <f>_xlfn.XLOOKUP(Table7[[#This Row],[Merged Customer ID]],Table6_20[Merged Customer ID],Table6_20[Hospital tier])</f>
        <v>tier - 2</v>
      </c>
      <c r="O1492" s="29" t="str">
        <f>_xlfn.XLOOKUP(Table7[[#This Row],[Merged Customer ID]],Table6_20[Merged Customer ID],Table6_20[City tier])</f>
        <v>tier - 1</v>
      </c>
      <c r="P1492" s="29" t="str">
        <f>_xlfn.XLOOKUP(Table7[[#This Row],[Merged Customer ID]],Table6_20[Merged Customer ID],Table6_20[State ID])</f>
        <v>R1013</v>
      </c>
      <c r="Q1492" s="35">
        <f>_xlfn.XLOOKUP(Table7[[#This Row],[Merged Customer ID]],Table6_20[Merged Customer ID],Table6_20[Age])</f>
        <v>40.769444444444446</v>
      </c>
    </row>
    <row r="1493" spans="1:17" x14ac:dyDescent="0.35">
      <c r="A1493" s="23" t="s">
        <v>879</v>
      </c>
      <c r="B1493" s="23" t="str">
        <f>_xlfn.XLOOKUP(Table7[[#This Row],[Merged Customer ID]],Table2_1[Merged Customer ID],Table2_1[First Name])</f>
        <v>Sanchez Antognini</v>
      </c>
      <c r="C1493" s="23">
        <f>_xlfn.XLOOKUP(Table7[[#This Row],[Merged Customer ID]],Table3__3_16[Customer ID],Table3__3_16[BMI])</f>
        <v>32.299999999999997</v>
      </c>
      <c r="D1493" s="23">
        <f>_xlfn.XLOOKUP(Table7[[#This Row],[Merged Customer ID]],Table3__3_16[Customer ID],Table3__3_16[HBA1C])</f>
        <v>5.31</v>
      </c>
      <c r="E1493" s="22" t="str">
        <f>_xlfn.XLOOKUP(Table7[[#This Row],[Merged Customer ID]],Table3__3_16[Customer ID],Table3__3_16[Heart Issues])</f>
        <v>No</v>
      </c>
      <c r="F1493" s="23" t="str">
        <f>_xlfn.XLOOKUP(Table7[[#This Row],[Merged Customer ID]],Table3__3_16[Customer ID],Table3__3_16[Any Transplants])</f>
        <v>No</v>
      </c>
      <c r="G1493" s="23" t="str">
        <f>_xlfn.XLOOKUP(Table7[[#This Row],[Merged Customer ID]],Table3__3_16[Customer ID],Table3__3_16[Cancer history])</f>
        <v>No</v>
      </c>
      <c r="H1493" s="23">
        <f>_xlfn.XLOOKUP(Table7[[#This Row],[Merged Customer ID]],Table3__3_16[Customer ID],Table3__3_16[NumberOfMajorSurgeries])</f>
        <v>0</v>
      </c>
      <c r="I1493" s="23" t="str">
        <f>_xlfn.XLOOKUP(Table7[[#This Row],[Merged Customer ID]],Table3__3_16[Customer ID],Table3__3_16[smoker])</f>
        <v>No</v>
      </c>
      <c r="J1493" s="23" t="str">
        <f>_xlfn.XLOOKUP(Table7[[#This Row],[Merged Customer ID]],Table3__3_16[Customer ID],Table3__3_16[Weight Status])</f>
        <v>Obesity</v>
      </c>
      <c r="K1493" s="23" t="str">
        <f>_xlfn.XLOOKUP(Table7[[#This Row],[Merged Customer ID]],Table3__3_16[Customer ID],Table3__3_16[Sugar Status])</f>
        <v>Normal</v>
      </c>
      <c r="L1493" s="26">
        <f>_xlfn.XLOOKUP(Table7[[#This Row],[Merged Customer ID]],Table6_20[Merged Customer ID],Table6_20[Date of Birth])</f>
        <v>30242</v>
      </c>
      <c r="M1493" s="30">
        <f>_xlfn.XLOOKUP(Table7[[#This Row],[Merged Customer ID]],Table6_20[Merged Customer ID],Table6_20[charges],"0",0)</f>
        <v>6986.7</v>
      </c>
      <c r="N1493" s="30" t="str">
        <f>_xlfn.XLOOKUP(Table7[[#This Row],[Merged Customer ID]],Table6_20[Merged Customer ID],Table6_20[Hospital tier])</f>
        <v>tier - 3</v>
      </c>
      <c r="O1493" s="30" t="str">
        <f>_xlfn.XLOOKUP(Table7[[#This Row],[Merged Customer ID]],Table6_20[Merged Customer ID],Table6_20[City tier])</f>
        <v>tier - 1</v>
      </c>
      <c r="P1493" s="30" t="str">
        <f>_xlfn.XLOOKUP(Table7[[#This Row],[Merged Customer ID]],Table6_20[Merged Customer ID],Table6_20[State ID])</f>
        <v>R1012</v>
      </c>
      <c r="Q1493" s="36">
        <f>_xlfn.XLOOKUP(Table7[[#This Row],[Merged Customer ID]],Table6_20[Merged Customer ID],Table6_20[Age])</f>
        <v>40.638888888888886</v>
      </c>
    </row>
    <row r="1494" spans="1:17" x14ac:dyDescent="0.35">
      <c r="A1494" s="22" t="s">
        <v>878</v>
      </c>
      <c r="B1494" s="22" t="str">
        <f>_xlfn.XLOOKUP(Table7[[#This Row],[Merged Customer ID]],Table2_1[Merged Customer ID],Table2_1[First Name])</f>
        <v>Condon</v>
      </c>
      <c r="C1494" s="22">
        <f>_xlfn.XLOOKUP(Table7[[#This Row],[Merged Customer ID]],Table3__3_16[Customer ID],Table3__3_16[BMI])</f>
        <v>22.704999999999998</v>
      </c>
      <c r="D1494" s="22">
        <f>_xlfn.XLOOKUP(Table7[[#This Row],[Merged Customer ID]],Table3__3_16[Customer ID],Table3__3_16[HBA1C])</f>
        <v>4.57</v>
      </c>
      <c r="E1494" s="22" t="str">
        <f>_xlfn.XLOOKUP(Table7[[#This Row],[Merged Customer ID]],Table3__3_16[Customer ID],Table3__3_16[Heart Issues])</f>
        <v>Yes</v>
      </c>
      <c r="F1494" s="22" t="str">
        <f>_xlfn.XLOOKUP(Table7[[#This Row],[Merged Customer ID]],Table3__3_16[Customer ID],Table3__3_16[Any Transplants])</f>
        <v>No</v>
      </c>
      <c r="G1494" s="22" t="str">
        <f>_xlfn.XLOOKUP(Table7[[#This Row],[Merged Customer ID]],Table3__3_16[Customer ID],Table3__3_16[Cancer history])</f>
        <v>No</v>
      </c>
      <c r="H1494" s="22">
        <f>_xlfn.XLOOKUP(Table7[[#This Row],[Merged Customer ID]],Table3__3_16[Customer ID],Table3__3_16[NumberOfMajorSurgeries])</f>
        <v>0</v>
      </c>
      <c r="I1494" s="22" t="str">
        <f>_xlfn.XLOOKUP(Table7[[#This Row],[Merged Customer ID]],Table3__3_16[Customer ID],Table3__3_16[smoker])</f>
        <v>No</v>
      </c>
      <c r="J1494" s="22" t="str">
        <f>_xlfn.XLOOKUP(Table7[[#This Row],[Merged Customer ID]],Table3__3_16[Customer ID],Table3__3_16[Weight Status])</f>
        <v>Normal Weight</v>
      </c>
      <c r="K1494" s="22" t="str">
        <f>_xlfn.XLOOKUP(Table7[[#This Row],[Merged Customer ID]],Table3__3_16[Customer ID],Table3__3_16[Sugar Status])</f>
        <v>Normal</v>
      </c>
      <c r="L1494" s="25">
        <f>_xlfn.XLOOKUP(Table7[[#This Row],[Merged Customer ID]],Table6_20[Merged Customer ID],Table6_20[Date of Birth])</f>
        <v>31391</v>
      </c>
      <c r="M1494" s="29">
        <f>_xlfn.XLOOKUP(Table7[[#This Row],[Merged Customer ID]],Table6_20[Merged Customer ID],Table6_20[charges],"0",0)</f>
        <v>6985.51</v>
      </c>
      <c r="N1494" s="29" t="str">
        <f>_xlfn.XLOOKUP(Table7[[#This Row],[Merged Customer ID]],Table6_20[Merged Customer ID],Table6_20[Hospital tier])</f>
        <v>tier - 2</v>
      </c>
      <c r="O1494" s="29" t="str">
        <f>_xlfn.XLOOKUP(Table7[[#This Row],[Merged Customer ID]],Table6_20[Merged Customer ID],Table6_20[City tier])</f>
        <v>tier - 2</v>
      </c>
      <c r="P1494" s="29" t="str">
        <f>_xlfn.XLOOKUP(Table7[[#This Row],[Merged Customer ID]],Table6_20[Merged Customer ID],Table6_20[State ID])</f>
        <v>R1019</v>
      </c>
      <c r="Q1494" s="35">
        <f>_xlfn.XLOOKUP(Table7[[#This Row],[Merged Customer ID]],Table6_20[Merged Customer ID],Table6_20[Age])</f>
        <v>37.494444444444447</v>
      </c>
    </row>
    <row r="1495" spans="1:17" x14ac:dyDescent="0.35">
      <c r="A1495" s="23" t="s">
        <v>877</v>
      </c>
      <c r="B1495" s="23" t="str">
        <f>_xlfn.XLOOKUP(Table7[[#This Row],[Merged Customer ID]],Table2_1[Merged Customer ID],Table2_1[First Name])</f>
        <v>Magato</v>
      </c>
      <c r="C1495" s="23">
        <f>_xlfn.XLOOKUP(Table7[[#This Row],[Merged Customer ID]],Table3__3_16[Customer ID],Table3__3_16[BMI])</f>
        <v>21.79</v>
      </c>
      <c r="D1495" s="23">
        <f>_xlfn.XLOOKUP(Table7[[#This Row],[Merged Customer ID]],Table3__3_16[Customer ID],Table3__3_16[HBA1C])</f>
        <v>8.6999999999999993</v>
      </c>
      <c r="E1495" s="22" t="str">
        <f>_xlfn.XLOOKUP(Table7[[#This Row],[Merged Customer ID]],Table3__3_16[Customer ID],Table3__3_16[Heart Issues])</f>
        <v>Yes</v>
      </c>
      <c r="F1495" s="23" t="str">
        <f>_xlfn.XLOOKUP(Table7[[#This Row],[Merged Customer ID]],Table3__3_16[Customer ID],Table3__3_16[Any Transplants])</f>
        <v>No</v>
      </c>
      <c r="G1495" s="23" t="str">
        <f>_xlfn.XLOOKUP(Table7[[#This Row],[Merged Customer ID]],Table3__3_16[Customer ID],Table3__3_16[Cancer history])</f>
        <v>No</v>
      </c>
      <c r="H1495" s="23">
        <f>_xlfn.XLOOKUP(Table7[[#This Row],[Merged Customer ID]],Table3__3_16[Customer ID],Table3__3_16[NumberOfMajorSurgeries])</f>
        <v>1</v>
      </c>
      <c r="I1495" s="23" t="str">
        <f>_xlfn.XLOOKUP(Table7[[#This Row],[Merged Customer ID]],Table3__3_16[Customer ID],Table3__3_16[smoker])</f>
        <v>No</v>
      </c>
      <c r="J1495" s="23" t="str">
        <f>_xlfn.XLOOKUP(Table7[[#This Row],[Merged Customer ID]],Table3__3_16[Customer ID],Table3__3_16[Weight Status])</f>
        <v>Normal Weight</v>
      </c>
      <c r="K1495" s="23" t="str">
        <f>_xlfn.XLOOKUP(Table7[[#This Row],[Merged Customer ID]],Table3__3_16[Customer ID],Table3__3_16[Sugar Status])</f>
        <v>Diabetes</v>
      </c>
      <c r="L1495" s="26">
        <f>_xlfn.XLOOKUP(Table7[[#This Row],[Merged Customer ID]],Table6_20[Merged Customer ID],Table6_20[Date of Birth])</f>
        <v>27548</v>
      </c>
      <c r="M1495" s="30">
        <f>_xlfn.XLOOKUP(Table7[[#This Row],[Merged Customer ID]],Table6_20[Merged Customer ID],Table6_20[charges],"0",0)</f>
        <v>6965.21</v>
      </c>
      <c r="N1495" s="30" t="str">
        <f>_xlfn.XLOOKUP(Table7[[#This Row],[Merged Customer ID]],Table6_20[Merged Customer ID],Table6_20[Hospital tier])</f>
        <v>tier - 2</v>
      </c>
      <c r="O1495" s="30" t="str">
        <f>_xlfn.XLOOKUP(Table7[[#This Row],[Merged Customer ID]],Table6_20[Merged Customer ID],Table6_20[City tier])</f>
        <v>tier - 3</v>
      </c>
      <c r="P1495" s="30" t="str">
        <f>_xlfn.XLOOKUP(Table7[[#This Row],[Merged Customer ID]],Table6_20[Merged Customer ID],Table6_20[State ID])</f>
        <v>R1013</v>
      </c>
      <c r="Q1495" s="36">
        <f>_xlfn.XLOOKUP(Table7[[#This Row],[Merged Customer ID]],Table6_20[Merged Customer ID],Table6_20[Age])</f>
        <v>48.013888888888886</v>
      </c>
    </row>
    <row r="1496" spans="1:17" x14ac:dyDescent="0.35">
      <c r="A1496" s="22" t="s">
        <v>876</v>
      </c>
      <c r="B1496" s="22" t="str">
        <f>_xlfn.XLOOKUP(Table7[[#This Row],[Merged Customer ID]],Table2_1[Merged Customer ID],Table2_1[First Name])</f>
        <v>Dombrowski</v>
      </c>
      <c r="C1496" s="22">
        <f>_xlfn.XLOOKUP(Table7[[#This Row],[Merged Customer ID]],Table3__3_16[Customer ID],Table3__3_16[BMI])</f>
        <v>24.52</v>
      </c>
      <c r="D1496" s="22">
        <f>_xlfn.XLOOKUP(Table7[[#This Row],[Merged Customer ID]],Table3__3_16[Customer ID],Table3__3_16[HBA1C])</f>
        <v>4.76</v>
      </c>
      <c r="E1496" s="22" t="str">
        <f>_xlfn.XLOOKUP(Table7[[#This Row],[Merged Customer ID]],Table3__3_16[Customer ID],Table3__3_16[Heart Issues])</f>
        <v>No</v>
      </c>
      <c r="F1496" s="22" t="str">
        <f>_xlfn.XLOOKUP(Table7[[#This Row],[Merged Customer ID]],Table3__3_16[Customer ID],Table3__3_16[Any Transplants])</f>
        <v>No</v>
      </c>
      <c r="G1496" s="22" t="str">
        <f>_xlfn.XLOOKUP(Table7[[#This Row],[Merged Customer ID]],Table3__3_16[Customer ID],Table3__3_16[Cancer history])</f>
        <v>No</v>
      </c>
      <c r="H1496" s="22">
        <f>_xlfn.XLOOKUP(Table7[[#This Row],[Merged Customer ID]],Table3__3_16[Customer ID],Table3__3_16[NumberOfMajorSurgeries])</f>
        <v>0</v>
      </c>
      <c r="I1496" s="22" t="str">
        <f>_xlfn.XLOOKUP(Table7[[#This Row],[Merged Customer ID]],Table3__3_16[Customer ID],Table3__3_16[smoker])</f>
        <v>No</v>
      </c>
      <c r="J1496" s="22" t="str">
        <f>_xlfn.XLOOKUP(Table7[[#This Row],[Merged Customer ID]],Table3__3_16[Customer ID],Table3__3_16[Weight Status])</f>
        <v>Normal Weight</v>
      </c>
      <c r="K1496" s="22" t="str">
        <f>_xlfn.XLOOKUP(Table7[[#This Row],[Merged Customer ID]],Table3__3_16[Customer ID],Table3__3_16[Sugar Status])</f>
        <v>Normal</v>
      </c>
      <c r="L1496" s="25">
        <f>_xlfn.XLOOKUP(Table7[[#This Row],[Merged Customer ID]],Table6_20[Merged Customer ID],Table6_20[Date of Birth])</f>
        <v>29451</v>
      </c>
      <c r="M1496" s="29">
        <f>_xlfn.XLOOKUP(Table7[[#This Row],[Merged Customer ID]],Table6_20[Merged Customer ID],Table6_20[charges],"0",0)</f>
        <v>6951.12</v>
      </c>
      <c r="N1496" s="29" t="str">
        <f>_xlfn.XLOOKUP(Table7[[#This Row],[Merged Customer ID]],Table6_20[Merged Customer ID],Table6_20[Hospital tier])</f>
        <v>tier - 2</v>
      </c>
      <c r="O1496" s="29" t="str">
        <f>_xlfn.XLOOKUP(Table7[[#This Row],[Merged Customer ID]],Table6_20[Merged Customer ID],Table6_20[City tier])</f>
        <v>tier - 2</v>
      </c>
      <c r="P1496" s="29" t="str">
        <f>_xlfn.XLOOKUP(Table7[[#This Row],[Merged Customer ID]],Table6_20[Merged Customer ID],Table6_20[State ID])</f>
        <v>R1013</v>
      </c>
      <c r="Q1496" s="35">
        <f>_xlfn.XLOOKUP(Table7[[#This Row],[Merged Customer ID]],Table6_20[Merged Customer ID],Table6_20[Age])</f>
        <v>42.805555555555557</v>
      </c>
    </row>
    <row r="1497" spans="1:17" x14ac:dyDescent="0.35">
      <c r="A1497" s="23" t="s">
        <v>875</v>
      </c>
      <c r="B1497" s="23" t="str">
        <f>_xlfn.XLOOKUP(Table7[[#This Row],[Merged Customer ID]],Table2_1[Merged Customer ID],Table2_1[First Name])</f>
        <v>Ohara</v>
      </c>
      <c r="C1497" s="23">
        <f>_xlfn.XLOOKUP(Table7[[#This Row],[Merged Customer ID]],Table3__3_16[Customer ID],Table3__3_16[BMI])</f>
        <v>39.520000000000003</v>
      </c>
      <c r="D1497" s="23">
        <f>_xlfn.XLOOKUP(Table7[[#This Row],[Merged Customer ID]],Table3__3_16[Customer ID],Table3__3_16[HBA1C])</f>
        <v>11.81</v>
      </c>
      <c r="E1497" s="22" t="str">
        <f>_xlfn.XLOOKUP(Table7[[#This Row],[Merged Customer ID]],Table3__3_16[Customer ID],Table3__3_16[Heart Issues])</f>
        <v>No</v>
      </c>
      <c r="F1497" s="23" t="str">
        <f>_xlfn.XLOOKUP(Table7[[#This Row],[Merged Customer ID]],Table3__3_16[Customer ID],Table3__3_16[Any Transplants])</f>
        <v>No</v>
      </c>
      <c r="G1497" s="23" t="str">
        <f>_xlfn.XLOOKUP(Table7[[#This Row],[Merged Customer ID]],Table3__3_16[Customer ID],Table3__3_16[Cancer history])</f>
        <v>No</v>
      </c>
      <c r="H1497" s="23">
        <f>_xlfn.XLOOKUP(Table7[[#This Row],[Merged Customer ID]],Table3__3_16[Customer ID],Table3__3_16[NumberOfMajorSurgeries])</f>
        <v>0</v>
      </c>
      <c r="I1497" s="23" t="str">
        <f>_xlfn.XLOOKUP(Table7[[#This Row],[Merged Customer ID]],Table3__3_16[Customer ID],Table3__3_16[smoker])</f>
        <v>No</v>
      </c>
      <c r="J1497" s="23" t="str">
        <f>_xlfn.XLOOKUP(Table7[[#This Row],[Merged Customer ID]],Table3__3_16[Customer ID],Table3__3_16[Weight Status])</f>
        <v>Obesity</v>
      </c>
      <c r="K1497" s="23" t="str">
        <f>_xlfn.XLOOKUP(Table7[[#This Row],[Merged Customer ID]],Table3__3_16[Customer ID],Table3__3_16[Sugar Status])</f>
        <v>Diabetes</v>
      </c>
      <c r="L1497" s="26">
        <f>_xlfn.XLOOKUP(Table7[[#This Row],[Merged Customer ID]],Table6_20[Merged Customer ID],Table6_20[Date of Birth])</f>
        <v>28839</v>
      </c>
      <c r="M1497" s="30">
        <f>_xlfn.XLOOKUP(Table7[[#This Row],[Merged Customer ID]],Table6_20[Merged Customer ID],Table6_20[charges],"0",0)</f>
        <v>6948.7</v>
      </c>
      <c r="N1497" s="30" t="str">
        <f>_xlfn.XLOOKUP(Table7[[#This Row],[Merged Customer ID]],Table6_20[Merged Customer ID],Table6_20[Hospital tier])</f>
        <v>tier - 1</v>
      </c>
      <c r="O1497" s="30" t="str">
        <f>_xlfn.XLOOKUP(Table7[[#This Row],[Merged Customer ID]],Table6_20[Merged Customer ID],Table6_20[City tier])</f>
        <v>tier - 2</v>
      </c>
      <c r="P1497" s="30" t="str">
        <f>_xlfn.XLOOKUP(Table7[[#This Row],[Merged Customer ID]],Table6_20[Merged Customer ID],Table6_20[State ID])</f>
        <v>R1012</v>
      </c>
      <c r="Q1497" s="36">
        <f>_xlfn.XLOOKUP(Table7[[#This Row],[Merged Customer ID]],Table6_20[Merged Customer ID],Table6_20[Age])</f>
        <v>44.480555555555554</v>
      </c>
    </row>
    <row r="1498" spans="1:17" x14ac:dyDescent="0.35">
      <c r="A1498" s="22" t="s">
        <v>874</v>
      </c>
      <c r="B1498" s="22" t="str">
        <f>_xlfn.XLOOKUP(Table7[[#This Row],[Merged Customer ID]],Table2_1[Merged Customer ID],Table2_1[First Name])</f>
        <v>Cifuentes Fetiva</v>
      </c>
      <c r="C1498" s="22">
        <f>_xlfn.XLOOKUP(Table7[[#This Row],[Merged Customer ID]],Table3__3_16[Customer ID],Table3__3_16[BMI])</f>
        <v>24.49</v>
      </c>
      <c r="D1498" s="22">
        <f>_xlfn.XLOOKUP(Table7[[#This Row],[Merged Customer ID]],Table3__3_16[Customer ID],Table3__3_16[HBA1C])</f>
        <v>4.67</v>
      </c>
      <c r="E1498" s="22" t="str">
        <f>_xlfn.XLOOKUP(Table7[[#This Row],[Merged Customer ID]],Table3__3_16[Customer ID],Table3__3_16[Heart Issues])</f>
        <v>No</v>
      </c>
      <c r="F1498" s="22" t="str">
        <f>_xlfn.XLOOKUP(Table7[[#This Row],[Merged Customer ID]],Table3__3_16[Customer ID],Table3__3_16[Any Transplants])</f>
        <v>No</v>
      </c>
      <c r="G1498" s="22" t="str">
        <f>_xlfn.XLOOKUP(Table7[[#This Row],[Merged Customer ID]],Table3__3_16[Customer ID],Table3__3_16[Cancer history])</f>
        <v>No</v>
      </c>
      <c r="H1498" s="22">
        <f>_xlfn.XLOOKUP(Table7[[#This Row],[Merged Customer ID]],Table3__3_16[Customer ID],Table3__3_16[NumberOfMajorSurgeries])</f>
        <v>0</v>
      </c>
      <c r="I1498" s="22" t="str">
        <f>_xlfn.XLOOKUP(Table7[[#This Row],[Merged Customer ID]],Table3__3_16[Customer ID],Table3__3_16[smoker])</f>
        <v>No</v>
      </c>
      <c r="J1498" s="22" t="str">
        <f>_xlfn.XLOOKUP(Table7[[#This Row],[Merged Customer ID]],Table3__3_16[Customer ID],Table3__3_16[Weight Status])</f>
        <v>Normal Weight</v>
      </c>
      <c r="K1498" s="22" t="str">
        <f>_xlfn.XLOOKUP(Table7[[#This Row],[Merged Customer ID]],Table3__3_16[Customer ID],Table3__3_16[Sugar Status])</f>
        <v>Normal</v>
      </c>
      <c r="L1498" s="25">
        <f>_xlfn.XLOOKUP(Table7[[#This Row],[Merged Customer ID]],Table6_20[Merged Customer ID],Table6_20[Date of Birth])</f>
        <v>29499</v>
      </c>
      <c r="M1498" s="29">
        <f>_xlfn.XLOOKUP(Table7[[#This Row],[Merged Customer ID]],Table6_20[Merged Customer ID],Table6_20[charges],"0",0)</f>
        <v>6940.94</v>
      </c>
      <c r="N1498" s="29" t="str">
        <f>_xlfn.XLOOKUP(Table7[[#This Row],[Merged Customer ID]],Table6_20[Merged Customer ID],Table6_20[Hospital tier])</f>
        <v>tier - 2</v>
      </c>
      <c r="O1498" s="29" t="str">
        <f>_xlfn.XLOOKUP(Table7[[#This Row],[Merged Customer ID]],Table6_20[Merged Customer ID],Table6_20[City tier])</f>
        <v>tier - 3</v>
      </c>
      <c r="P1498" s="29" t="str">
        <f>_xlfn.XLOOKUP(Table7[[#This Row],[Merged Customer ID]],Table6_20[Merged Customer ID],Table6_20[State ID])</f>
        <v>R1013</v>
      </c>
      <c r="Q1498" s="35">
        <f>_xlfn.XLOOKUP(Table7[[#This Row],[Merged Customer ID]],Table6_20[Merged Customer ID],Table6_20[Age])</f>
        <v>42.674999999999997</v>
      </c>
    </row>
    <row r="1499" spans="1:17" x14ac:dyDescent="0.35">
      <c r="A1499" s="23" t="s">
        <v>873</v>
      </c>
      <c r="B1499" s="23" t="str">
        <f>_xlfn.XLOOKUP(Table7[[#This Row],[Merged Customer ID]],Table2_1[Merged Customer ID],Table2_1[First Name])</f>
        <v>Keno</v>
      </c>
      <c r="C1499" s="23">
        <f>_xlfn.XLOOKUP(Table7[[#This Row],[Merged Customer ID]],Table3__3_16[Customer ID],Table3__3_16[BMI])</f>
        <v>26.315000000000001</v>
      </c>
      <c r="D1499" s="23">
        <f>_xlfn.XLOOKUP(Table7[[#This Row],[Merged Customer ID]],Table3__3_16[Customer ID],Table3__3_16[HBA1C])</f>
        <v>6.02</v>
      </c>
      <c r="E1499" s="22" t="str">
        <f>_xlfn.XLOOKUP(Table7[[#This Row],[Merged Customer ID]],Table3__3_16[Customer ID],Table3__3_16[Heart Issues])</f>
        <v>No</v>
      </c>
      <c r="F1499" s="23" t="str">
        <f>_xlfn.XLOOKUP(Table7[[#This Row],[Merged Customer ID]],Table3__3_16[Customer ID],Table3__3_16[Any Transplants])</f>
        <v>No</v>
      </c>
      <c r="G1499" s="23" t="str">
        <f>_xlfn.XLOOKUP(Table7[[#This Row],[Merged Customer ID]],Table3__3_16[Customer ID],Table3__3_16[Cancer history])</f>
        <v>No</v>
      </c>
      <c r="H1499" s="23">
        <f>_xlfn.XLOOKUP(Table7[[#This Row],[Merged Customer ID]],Table3__3_16[Customer ID],Table3__3_16[NumberOfMajorSurgeries])</f>
        <v>0</v>
      </c>
      <c r="I1499" s="23" t="str">
        <f>_xlfn.XLOOKUP(Table7[[#This Row],[Merged Customer ID]],Table3__3_16[Customer ID],Table3__3_16[smoker])</f>
        <v>No</v>
      </c>
      <c r="J1499" s="23" t="str">
        <f>_xlfn.XLOOKUP(Table7[[#This Row],[Merged Customer ID]],Table3__3_16[Customer ID],Table3__3_16[Weight Status])</f>
        <v>Overweight</v>
      </c>
      <c r="K1499" s="23" t="str">
        <f>_xlfn.XLOOKUP(Table7[[#This Row],[Merged Customer ID]],Table3__3_16[Customer ID],Table3__3_16[Sugar Status])</f>
        <v>Prediabetes</v>
      </c>
      <c r="L1499" s="26">
        <f>_xlfn.XLOOKUP(Table7[[#This Row],[Merged Customer ID]],Table6_20[Merged Customer ID],Table6_20[Date of Birth])</f>
        <v>29463</v>
      </c>
      <c r="M1499" s="30">
        <f>_xlfn.XLOOKUP(Table7[[#This Row],[Merged Customer ID]],Table6_20[Merged Customer ID],Table6_20[charges],"0",0)</f>
        <v>6940.91</v>
      </c>
      <c r="N1499" s="30" t="str">
        <f>_xlfn.XLOOKUP(Table7[[#This Row],[Merged Customer ID]],Table6_20[Merged Customer ID],Table6_20[Hospital tier])</f>
        <v>tier - 2</v>
      </c>
      <c r="O1499" s="30" t="str">
        <f>_xlfn.XLOOKUP(Table7[[#This Row],[Merged Customer ID]],Table6_20[Merged Customer ID],Table6_20[City tier])</f>
        <v>tier - 2</v>
      </c>
      <c r="P1499" s="30" t="str">
        <f>_xlfn.XLOOKUP(Table7[[#This Row],[Merged Customer ID]],Table6_20[Merged Customer ID],Table6_20[State ID])</f>
        <v>R1012</v>
      </c>
      <c r="Q1499" s="36">
        <f>_xlfn.XLOOKUP(Table7[[#This Row],[Merged Customer ID]],Table6_20[Merged Customer ID],Table6_20[Age])</f>
        <v>42.772222222222226</v>
      </c>
    </row>
    <row r="1500" spans="1:17" x14ac:dyDescent="0.35">
      <c r="A1500" s="22" t="s">
        <v>872</v>
      </c>
      <c r="B1500" s="22" t="str">
        <f>_xlfn.XLOOKUP(Table7[[#This Row],[Merged Customer ID]],Table2_1[Merged Customer ID],Table2_1[First Name])</f>
        <v>Bruce</v>
      </c>
      <c r="C1500" s="22">
        <f>_xlfn.XLOOKUP(Table7[[#This Row],[Merged Customer ID]],Table3__3_16[Customer ID],Table3__3_16[BMI])</f>
        <v>22.58</v>
      </c>
      <c r="D1500" s="22">
        <f>_xlfn.XLOOKUP(Table7[[#This Row],[Merged Customer ID]],Table3__3_16[Customer ID],Table3__3_16[HBA1C])</f>
        <v>7.46</v>
      </c>
      <c r="E1500" s="22" t="str">
        <f>_xlfn.XLOOKUP(Table7[[#This Row],[Merged Customer ID]],Table3__3_16[Customer ID],Table3__3_16[Heart Issues])</f>
        <v>No</v>
      </c>
      <c r="F1500" s="22" t="str">
        <f>_xlfn.XLOOKUP(Table7[[#This Row],[Merged Customer ID]],Table3__3_16[Customer ID],Table3__3_16[Any Transplants])</f>
        <v>No</v>
      </c>
      <c r="G1500" s="22" t="str">
        <f>_xlfn.XLOOKUP(Table7[[#This Row],[Merged Customer ID]],Table3__3_16[Customer ID],Table3__3_16[Cancer history])</f>
        <v>No</v>
      </c>
      <c r="H1500" s="22">
        <f>_xlfn.XLOOKUP(Table7[[#This Row],[Merged Customer ID]],Table3__3_16[Customer ID],Table3__3_16[NumberOfMajorSurgeries])</f>
        <v>0</v>
      </c>
      <c r="I1500" s="22" t="str">
        <f>_xlfn.XLOOKUP(Table7[[#This Row],[Merged Customer ID]],Table3__3_16[Customer ID],Table3__3_16[smoker])</f>
        <v>No</v>
      </c>
      <c r="J1500" s="22" t="str">
        <f>_xlfn.XLOOKUP(Table7[[#This Row],[Merged Customer ID]],Table3__3_16[Customer ID],Table3__3_16[Weight Status])</f>
        <v>Normal Weight</v>
      </c>
      <c r="K1500" s="22" t="str">
        <f>_xlfn.XLOOKUP(Table7[[#This Row],[Merged Customer ID]],Table3__3_16[Customer ID],Table3__3_16[Sugar Status])</f>
        <v>Diabetes</v>
      </c>
      <c r="L1500" s="25">
        <f>_xlfn.XLOOKUP(Table7[[#This Row],[Merged Customer ID]],Table6_20[Merged Customer ID],Table6_20[Date of Birth])</f>
        <v>28823</v>
      </c>
      <c r="M1500" s="29">
        <f>_xlfn.XLOOKUP(Table7[[#This Row],[Merged Customer ID]],Table6_20[Merged Customer ID],Table6_20[charges],"0",0)</f>
        <v>6938.11</v>
      </c>
      <c r="N1500" s="29" t="str">
        <f>_xlfn.XLOOKUP(Table7[[#This Row],[Merged Customer ID]],Table6_20[Merged Customer ID],Table6_20[Hospital tier])</f>
        <v>tier - 2</v>
      </c>
      <c r="O1500" s="29" t="str">
        <f>_xlfn.XLOOKUP(Table7[[#This Row],[Merged Customer ID]],Table6_20[Merged Customer ID],Table6_20[City tier])</f>
        <v>tier - 2</v>
      </c>
      <c r="P1500" s="29" t="str">
        <f>_xlfn.XLOOKUP(Table7[[#This Row],[Merged Customer ID]],Table6_20[Merged Customer ID],Table6_20[State ID])</f>
        <v>R1013</v>
      </c>
      <c r="Q1500" s="35">
        <f>_xlfn.XLOOKUP(Table7[[#This Row],[Merged Customer ID]],Table6_20[Merged Customer ID],Table6_20[Age])</f>
        <v>44.524999999999999</v>
      </c>
    </row>
    <row r="1501" spans="1:17" x14ac:dyDescent="0.35">
      <c r="A1501" s="23" t="s">
        <v>871</v>
      </c>
      <c r="B1501" s="23" t="str">
        <f>_xlfn.XLOOKUP(Table7[[#This Row],[Merged Customer ID]],Table2_1[Merged Customer ID],Table2_1[First Name])</f>
        <v>Lorch</v>
      </c>
      <c r="C1501" s="23">
        <f>_xlfn.XLOOKUP(Table7[[#This Row],[Merged Customer ID]],Table3__3_16[Customer ID],Table3__3_16[BMI])</f>
        <v>19.475000000000001</v>
      </c>
      <c r="D1501" s="23">
        <f>_xlfn.XLOOKUP(Table7[[#This Row],[Merged Customer ID]],Table3__3_16[Customer ID],Table3__3_16[HBA1C])</f>
        <v>4.74</v>
      </c>
      <c r="E1501" s="22" t="str">
        <f>_xlfn.XLOOKUP(Table7[[#This Row],[Merged Customer ID]],Table3__3_16[Customer ID],Table3__3_16[Heart Issues])</f>
        <v>No</v>
      </c>
      <c r="F1501" s="23" t="str">
        <f>_xlfn.XLOOKUP(Table7[[#This Row],[Merged Customer ID]],Table3__3_16[Customer ID],Table3__3_16[Any Transplants])</f>
        <v>No</v>
      </c>
      <c r="G1501" s="23" t="str">
        <f>_xlfn.XLOOKUP(Table7[[#This Row],[Merged Customer ID]],Table3__3_16[Customer ID],Table3__3_16[Cancer history])</f>
        <v>No</v>
      </c>
      <c r="H1501" s="23">
        <f>_xlfn.XLOOKUP(Table7[[#This Row],[Merged Customer ID]],Table3__3_16[Customer ID],Table3__3_16[NumberOfMajorSurgeries])</f>
        <v>1</v>
      </c>
      <c r="I1501" s="23" t="str">
        <f>_xlfn.XLOOKUP(Table7[[#This Row],[Merged Customer ID]],Table3__3_16[Customer ID],Table3__3_16[smoker])</f>
        <v>No</v>
      </c>
      <c r="J1501" s="23" t="str">
        <f>_xlfn.XLOOKUP(Table7[[#This Row],[Merged Customer ID]],Table3__3_16[Customer ID],Table3__3_16[Weight Status])</f>
        <v>Normal Weight</v>
      </c>
      <c r="K1501" s="23" t="str">
        <f>_xlfn.XLOOKUP(Table7[[#This Row],[Merged Customer ID]],Table3__3_16[Customer ID],Table3__3_16[Sugar Status])</f>
        <v>Normal</v>
      </c>
      <c r="L1501" s="26">
        <f>_xlfn.XLOOKUP(Table7[[#This Row],[Merged Customer ID]],Table6_20[Merged Customer ID],Table6_20[Date of Birth])</f>
        <v>30930</v>
      </c>
      <c r="M1501" s="30">
        <f>_xlfn.XLOOKUP(Table7[[#This Row],[Merged Customer ID]],Table6_20[Merged Customer ID],Table6_20[charges],"0",0)</f>
        <v>6933.24</v>
      </c>
      <c r="N1501" s="30" t="str">
        <f>_xlfn.XLOOKUP(Table7[[#This Row],[Merged Customer ID]],Table6_20[Merged Customer ID],Table6_20[Hospital tier])</f>
        <v>tier - 2</v>
      </c>
      <c r="O1501" s="30" t="str">
        <f>_xlfn.XLOOKUP(Table7[[#This Row],[Merged Customer ID]],Table6_20[Merged Customer ID],Table6_20[City tier])</f>
        <v>tier - 3</v>
      </c>
      <c r="P1501" s="30" t="str">
        <f>_xlfn.XLOOKUP(Table7[[#This Row],[Merged Customer ID]],Table6_20[Merged Customer ID],Table6_20[State ID])</f>
        <v>R1012</v>
      </c>
      <c r="Q1501" s="36">
        <f>_xlfn.XLOOKUP(Table7[[#This Row],[Merged Customer ID]],Table6_20[Merged Customer ID],Table6_20[Age])</f>
        <v>38.758333333333333</v>
      </c>
    </row>
    <row r="1502" spans="1:17" x14ac:dyDescent="0.35">
      <c r="A1502" s="22" t="s">
        <v>870</v>
      </c>
      <c r="B1502" s="22" t="str">
        <f>_xlfn.XLOOKUP(Table7[[#This Row],[Merged Customer ID]],Table2_1[Merged Customer ID],Table2_1[First Name])</f>
        <v>Sullivan</v>
      </c>
      <c r="C1502" s="22">
        <f>_xlfn.XLOOKUP(Table7[[#This Row],[Merged Customer ID]],Table3__3_16[Customer ID],Table3__3_16[BMI])</f>
        <v>26.33</v>
      </c>
      <c r="D1502" s="22">
        <f>_xlfn.XLOOKUP(Table7[[#This Row],[Merged Customer ID]],Table3__3_16[Customer ID],Table3__3_16[HBA1C])</f>
        <v>4.79</v>
      </c>
      <c r="E1502" s="22" t="str">
        <f>_xlfn.XLOOKUP(Table7[[#This Row],[Merged Customer ID]],Table3__3_16[Customer ID],Table3__3_16[Heart Issues])</f>
        <v>No</v>
      </c>
      <c r="F1502" s="22" t="str">
        <f>_xlfn.XLOOKUP(Table7[[#This Row],[Merged Customer ID]],Table3__3_16[Customer ID],Table3__3_16[Any Transplants])</f>
        <v>No</v>
      </c>
      <c r="G1502" s="22" t="str">
        <f>_xlfn.XLOOKUP(Table7[[#This Row],[Merged Customer ID]],Table3__3_16[Customer ID],Table3__3_16[Cancer history])</f>
        <v>No</v>
      </c>
      <c r="H1502" s="22">
        <f>_xlfn.XLOOKUP(Table7[[#This Row],[Merged Customer ID]],Table3__3_16[Customer ID],Table3__3_16[NumberOfMajorSurgeries])</f>
        <v>0</v>
      </c>
      <c r="I1502" s="22" t="str">
        <f>_xlfn.XLOOKUP(Table7[[#This Row],[Merged Customer ID]],Table3__3_16[Customer ID],Table3__3_16[smoker])</f>
        <v>No</v>
      </c>
      <c r="J1502" s="22" t="str">
        <f>_xlfn.XLOOKUP(Table7[[#This Row],[Merged Customer ID]],Table3__3_16[Customer ID],Table3__3_16[Weight Status])</f>
        <v>Overweight</v>
      </c>
      <c r="K1502" s="22" t="str">
        <f>_xlfn.XLOOKUP(Table7[[#This Row],[Merged Customer ID]],Table3__3_16[Customer ID],Table3__3_16[Sugar Status])</f>
        <v>Normal</v>
      </c>
      <c r="L1502" s="25">
        <f>_xlfn.XLOOKUP(Table7[[#This Row],[Merged Customer ID]],Table6_20[Merged Customer ID],Table6_20[Date of Birth])</f>
        <v>32863</v>
      </c>
      <c r="M1502" s="29">
        <f>_xlfn.XLOOKUP(Table7[[#This Row],[Merged Customer ID]],Table6_20[Merged Customer ID],Table6_20[charges],"0",0)</f>
        <v>6895.19</v>
      </c>
      <c r="N1502" s="29" t="str">
        <f>_xlfn.XLOOKUP(Table7[[#This Row],[Merged Customer ID]],Table6_20[Merged Customer ID],Table6_20[Hospital tier])</f>
        <v>tier - 2</v>
      </c>
      <c r="O1502" s="29" t="str">
        <f>_xlfn.XLOOKUP(Table7[[#This Row],[Merged Customer ID]],Table6_20[Merged Customer ID],Table6_20[City tier])</f>
        <v>tier - 3</v>
      </c>
      <c r="P1502" s="29" t="str">
        <f>_xlfn.XLOOKUP(Table7[[#This Row],[Merged Customer ID]],Table6_20[Merged Customer ID],Table6_20[State ID])</f>
        <v>R1024</v>
      </c>
      <c r="Q1502" s="35">
        <f>_xlfn.XLOOKUP(Table7[[#This Row],[Merged Customer ID]],Table6_20[Merged Customer ID],Table6_20[Age])</f>
        <v>33.463888888888889</v>
      </c>
    </row>
    <row r="1503" spans="1:17" x14ac:dyDescent="0.35">
      <c r="A1503" s="23" t="s">
        <v>869</v>
      </c>
      <c r="B1503" s="23" t="str">
        <f>_xlfn.XLOOKUP(Table7[[#This Row],[Merged Customer ID]],Table2_1[Merged Customer ID],Table2_1[First Name])</f>
        <v>Cave</v>
      </c>
      <c r="C1503" s="23">
        <f>_xlfn.XLOOKUP(Table7[[#This Row],[Merged Customer ID]],Table3__3_16[Customer ID],Table3__3_16[BMI])</f>
        <v>17.29</v>
      </c>
      <c r="D1503" s="23">
        <f>_xlfn.XLOOKUP(Table7[[#This Row],[Merged Customer ID]],Table3__3_16[Customer ID],Table3__3_16[HBA1C])</f>
        <v>5.35</v>
      </c>
      <c r="E1503" s="22" t="str">
        <f>_xlfn.XLOOKUP(Table7[[#This Row],[Merged Customer ID]],Table3__3_16[Customer ID],Table3__3_16[Heart Issues])</f>
        <v>Yes</v>
      </c>
      <c r="F1503" s="23" t="str">
        <f>_xlfn.XLOOKUP(Table7[[#This Row],[Merged Customer ID]],Table3__3_16[Customer ID],Table3__3_16[Any Transplants])</f>
        <v>No</v>
      </c>
      <c r="G1503" s="23" t="str">
        <f>_xlfn.XLOOKUP(Table7[[#This Row],[Merged Customer ID]],Table3__3_16[Customer ID],Table3__3_16[Cancer history])</f>
        <v>No</v>
      </c>
      <c r="H1503" s="23">
        <f>_xlfn.XLOOKUP(Table7[[#This Row],[Merged Customer ID]],Table3__3_16[Customer ID],Table3__3_16[NumberOfMajorSurgeries])</f>
        <v>0</v>
      </c>
      <c r="I1503" s="23" t="str">
        <f>_xlfn.XLOOKUP(Table7[[#This Row],[Merged Customer ID]],Table3__3_16[Customer ID],Table3__3_16[smoker])</f>
        <v>No</v>
      </c>
      <c r="J1503" s="23" t="str">
        <f>_xlfn.XLOOKUP(Table7[[#This Row],[Merged Customer ID]],Table3__3_16[Customer ID],Table3__3_16[Weight Status])</f>
        <v>Underweight</v>
      </c>
      <c r="K1503" s="23" t="str">
        <f>_xlfn.XLOOKUP(Table7[[#This Row],[Merged Customer ID]],Table3__3_16[Customer ID],Table3__3_16[Sugar Status])</f>
        <v>Normal</v>
      </c>
      <c r="L1503" s="26">
        <f>_xlfn.XLOOKUP(Table7[[#This Row],[Merged Customer ID]],Table6_20[Merged Customer ID],Table6_20[Date of Birth])</f>
        <v>31300</v>
      </c>
      <c r="M1503" s="30">
        <f>_xlfn.XLOOKUP(Table7[[#This Row],[Merged Customer ID]],Table6_20[Merged Customer ID],Table6_20[charges],"0",0)</f>
        <v>6877.98</v>
      </c>
      <c r="N1503" s="30" t="str">
        <f>_xlfn.XLOOKUP(Table7[[#This Row],[Merged Customer ID]],Table6_20[Merged Customer ID],Table6_20[Hospital tier])</f>
        <v>tier - 2</v>
      </c>
      <c r="O1503" s="30" t="str">
        <f>_xlfn.XLOOKUP(Table7[[#This Row],[Merged Customer ID]],Table6_20[Merged Customer ID],Table6_20[City tier])</f>
        <v>tier - 1</v>
      </c>
      <c r="P1503" s="30" t="str">
        <f>_xlfn.XLOOKUP(Table7[[#This Row],[Merged Customer ID]],Table6_20[Merged Customer ID],Table6_20[State ID])</f>
        <v>R1024</v>
      </c>
      <c r="Q1503" s="36">
        <f>_xlfn.XLOOKUP(Table7[[#This Row],[Merged Customer ID]],Table6_20[Merged Customer ID],Table6_20[Age])</f>
        <v>37.744444444444447</v>
      </c>
    </row>
    <row r="1504" spans="1:17" x14ac:dyDescent="0.35">
      <c r="A1504" s="22" t="s">
        <v>868</v>
      </c>
      <c r="B1504" s="22" t="str">
        <f>_xlfn.XLOOKUP(Table7[[#This Row],[Merged Customer ID]],Table2_1[Merged Customer ID],Table2_1[First Name])</f>
        <v>Gudenkauf</v>
      </c>
      <c r="C1504" s="22">
        <f>_xlfn.XLOOKUP(Table7[[#This Row],[Merged Customer ID]],Table3__3_16[Customer ID],Table3__3_16[BMI])</f>
        <v>42.88</v>
      </c>
      <c r="D1504" s="22">
        <f>_xlfn.XLOOKUP(Table7[[#This Row],[Merged Customer ID]],Table3__3_16[Customer ID],Table3__3_16[HBA1C])</f>
        <v>4.87</v>
      </c>
      <c r="E1504" s="22" t="str">
        <f>_xlfn.XLOOKUP(Table7[[#This Row],[Merged Customer ID]],Table3__3_16[Customer ID],Table3__3_16[Heart Issues])</f>
        <v>No</v>
      </c>
      <c r="F1504" s="22" t="str">
        <f>_xlfn.XLOOKUP(Table7[[#This Row],[Merged Customer ID]],Table3__3_16[Customer ID],Table3__3_16[Any Transplants])</f>
        <v>Yes</v>
      </c>
      <c r="G1504" s="22" t="str">
        <f>_xlfn.XLOOKUP(Table7[[#This Row],[Merged Customer ID]],Table3__3_16[Customer ID],Table3__3_16[Cancer history])</f>
        <v>No</v>
      </c>
      <c r="H1504" s="22">
        <f>_xlfn.XLOOKUP(Table7[[#This Row],[Merged Customer ID]],Table3__3_16[Customer ID],Table3__3_16[NumberOfMajorSurgeries])</f>
        <v>1</v>
      </c>
      <c r="I1504" s="22" t="str">
        <f>_xlfn.XLOOKUP(Table7[[#This Row],[Merged Customer ID]],Table3__3_16[Customer ID],Table3__3_16[smoker])</f>
        <v>No</v>
      </c>
      <c r="J1504" s="22" t="str">
        <f>_xlfn.XLOOKUP(Table7[[#This Row],[Merged Customer ID]],Table3__3_16[Customer ID],Table3__3_16[Weight Status])</f>
        <v>Obesity</v>
      </c>
      <c r="K1504" s="22" t="str">
        <f>_xlfn.XLOOKUP(Table7[[#This Row],[Merged Customer ID]],Table3__3_16[Customer ID],Table3__3_16[Sugar Status])</f>
        <v>Normal</v>
      </c>
      <c r="L1504" s="25">
        <f>_xlfn.XLOOKUP(Table7[[#This Row],[Merged Customer ID]],Table6_20[Merged Customer ID],Table6_20[Date of Birth])</f>
        <v>38345</v>
      </c>
      <c r="M1504" s="29">
        <f>_xlfn.XLOOKUP(Table7[[#This Row],[Merged Customer ID]],Table6_20[Merged Customer ID],Table6_20[charges],"0",0)</f>
        <v>6876.53</v>
      </c>
      <c r="N1504" s="29" t="str">
        <f>_xlfn.XLOOKUP(Table7[[#This Row],[Merged Customer ID]],Table6_20[Merged Customer ID],Table6_20[Hospital tier])</f>
        <v>tier - 2</v>
      </c>
      <c r="O1504" s="29" t="str">
        <f>_xlfn.XLOOKUP(Table7[[#This Row],[Merged Customer ID]],Table6_20[Merged Customer ID],Table6_20[City tier])</f>
        <v>tier - 1</v>
      </c>
      <c r="P1504" s="29" t="str">
        <f>_xlfn.XLOOKUP(Table7[[#This Row],[Merged Customer ID]],Table6_20[Merged Customer ID],Table6_20[State ID])</f>
        <v>R1012</v>
      </c>
      <c r="Q1504" s="35">
        <f>_xlfn.XLOOKUP(Table7[[#This Row],[Merged Customer ID]],Table6_20[Merged Customer ID],Table6_20[Age])</f>
        <v>18.455555555555556</v>
      </c>
    </row>
    <row r="1505" spans="1:17" x14ac:dyDescent="0.35">
      <c r="A1505" s="23" t="s">
        <v>867</v>
      </c>
      <c r="B1505" s="23" t="str">
        <f>_xlfn.XLOOKUP(Table7[[#This Row],[Merged Customer ID]],Table2_1[Merged Customer ID],Table2_1[First Name])</f>
        <v>Thomas</v>
      </c>
      <c r="C1505" s="23">
        <f>_xlfn.XLOOKUP(Table7[[#This Row],[Merged Customer ID]],Table3__3_16[Customer ID],Table3__3_16[BMI])</f>
        <v>32.200000000000003</v>
      </c>
      <c r="D1505" s="23">
        <f>_xlfn.XLOOKUP(Table7[[#This Row],[Merged Customer ID]],Table3__3_16[Customer ID],Table3__3_16[HBA1C])</f>
        <v>10.09</v>
      </c>
      <c r="E1505" s="22" t="str">
        <f>_xlfn.XLOOKUP(Table7[[#This Row],[Merged Customer ID]],Table3__3_16[Customer ID],Table3__3_16[Heart Issues])</f>
        <v>Yes</v>
      </c>
      <c r="F1505" s="23" t="str">
        <f>_xlfn.XLOOKUP(Table7[[#This Row],[Merged Customer ID]],Table3__3_16[Customer ID],Table3__3_16[Any Transplants])</f>
        <v>No</v>
      </c>
      <c r="G1505" s="23" t="str">
        <f>_xlfn.XLOOKUP(Table7[[#This Row],[Merged Customer ID]],Table3__3_16[Customer ID],Table3__3_16[Cancer history])</f>
        <v>No</v>
      </c>
      <c r="H1505" s="23">
        <f>_xlfn.XLOOKUP(Table7[[#This Row],[Merged Customer ID]],Table3__3_16[Customer ID],Table3__3_16[NumberOfMajorSurgeries])</f>
        <v>0</v>
      </c>
      <c r="I1505" s="23" t="str">
        <f>_xlfn.XLOOKUP(Table7[[#This Row],[Merged Customer ID]],Table3__3_16[Customer ID],Table3__3_16[smoker])</f>
        <v>No</v>
      </c>
      <c r="J1505" s="23" t="str">
        <f>_xlfn.XLOOKUP(Table7[[#This Row],[Merged Customer ID]],Table3__3_16[Customer ID],Table3__3_16[Weight Status])</f>
        <v>Obesity</v>
      </c>
      <c r="K1505" s="23" t="str">
        <f>_xlfn.XLOOKUP(Table7[[#This Row],[Merged Customer ID]],Table3__3_16[Customer ID],Table3__3_16[Sugar Status])</f>
        <v>Diabetes</v>
      </c>
      <c r="L1505" s="26">
        <f>_xlfn.XLOOKUP(Table7[[#This Row],[Merged Customer ID]],Table6_20[Merged Customer ID],Table6_20[Date of Birth])</f>
        <v>29760</v>
      </c>
      <c r="M1505" s="30">
        <f>_xlfn.XLOOKUP(Table7[[#This Row],[Merged Customer ID]],Table6_20[Merged Customer ID],Table6_20[charges],"0",0)</f>
        <v>6875.96</v>
      </c>
      <c r="N1505" s="30" t="str">
        <f>_xlfn.XLOOKUP(Table7[[#This Row],[Merged Customer ID]],Table6_20[Merged Customer ID],Table6_20[Hospital tier])</f>
        <v>tier - 2</v>
      </c>
      <c r="O1505" s="30" t="str">
        <f>_xlfn.XLOOKUP(Table7[[#This Row],[Merged Customer ID]],Table6_20[Merged Customer ID],Table6_20[City tier])</f>
        <v>tier - 2</v>
      </c>
      <c r="P1505" s="30" t="str">
        <f>_xlfn.XLOOKUP(Table7[[#This Row],[Merged Customer ID]],Table6_20[Merged Customer ID],Table6_20[State ID])</f>
        <v>R1011</v>
      </c>
      <c r="Q1505" s="36">
        <f>_xlfn.XLOOKUP(Table7[[#This Row],[Merged Customer ID]],Table6_20[Merged Customer ID],Table6_20[Age])</f>
        <v>41.958333333333336</v>
      </c>
    </row>
    <row r="1506" spans="1:17" x14ac:dyDescent="0.35">
      <c r="A1506" s="22" t="s">
        <v>866</v>
      </c>
      <c r="B1506" s="22" t="str">
        <f>_xlfn.XLOOKUP(Table7[[#This Row],[Merged Customer ID]],Table2_1[Merged Customer ID],Table2_1[First Name])</f>
        <v>Holley</v>
      </c>
      <c r="C1506" s="22">
        <f>_xlfn.XLOOKUP(Table7[[#This Row],[Merged Customer ID]],Table3__3_16[Customer ID],Table3__3_16[BMI])</f>
        <v>18.75</v>
      </c>
      <c r="D1506" s="22">
        <f>_xlfn.XLOOKUP(Table7[[#This Row],[Merged Customer ID]],Table3__3_16[Customer ID],Table3__3_16[HBA1C])</f>
        <v>5.47</v>
      </c>
      <c r="E1506" s="22" t="str">
        <f>_xlfn.XLOOKUP(Table7[[#This Row],[Merged Customer ID]],Table3__3_16[Customer ID],Table3__3_16[Heart Issues])</f>
        <v>Yes</v>
      </c>
      <c r="F1506" s="22" t="str">
        <f>_xlfn.XLOOKUP(Table7[[#This Row],[Merged Customer ID]],Table3__3_16[Customer ID],Table3__3_16[Any Transplants])</f>
        <v>No</v>
      </c>
      <c r="G1506" s="22" t="str">
        <f>_xlfn.XLOOKUP(Table7[[#This Row],[Merged Customer ID]],Table3__3_16[Customer ID],Table3__3_16[Cancer history])</f>
        <v>Yes</v>
      </c>
      <c r="H1506" s="22">
        <f>_xlfn.XLOOKUP(Table7[[#This Row],[Merged Customer ID]],Table3__3_16[Customer ID],Table3__3_16[NumberOfMajorSurgeries])</f>
        <v>1</v>
      </c>
      <c r="I1506" s="22" t="str">
        <f>_xlfn.XLOOKUP(Table7[[#This Row],[Merged Customer ID]],Table3__3_16[Customer ID],Table3__3_16[smoker])</f>
        <v>No</v>
      </c>
      <c r="J1506" s="22" t="str">
        <f>_xlfn.XLOOKUP(Table7[[#This Row],[Merged Customer ID]],Table3__3_16[Customer ID],Table3__3_16[Weight Status])</f>
        <v>Normal Weight</v>
      </c>
      <c r="K1506" s="22" t="str">
        <f>_xlfn.XLOOKUP(Table7[[#This Row],[Merged Customer ID]],Table3__3_16[Customer ID],Table3__3_16[Sugar Status])</f>
        <v>Normal</v>
      </c>
      <c r="L1506" s="25">
        <f>_xlfn.XLOOKUP(Table7[[#This Row],[Merged Customer ID]],Table6_20[Merged Customer ID],Table6_20[Date of Birth])</f>
        <v>25499</v>
      </c>
      <c r="M1506" s="29">
        <f>_xlfn.XLOOKUP(Table7[[#This Row],[Merged Customer ID]],Table6_20[Merged Customer ID],Table6_20[charges],"0",0)</f>
        <v>6868.39</v>
      </c>
      <c r="N1506" s="29" t="str">
        <f>_xlfn.XLOOKUP(Table7[[#This Row],[Merged Customer ID]],Table6_20[Merged Customer ID],Table6_20[Hospital tier])</f>
        <v>tier - 2</v>
      </c>
      <c r="O1506" s="29" t="str">
        <f>_xlfn.XLOOKUP(Table7[[#This Row],[Merged Customer ID]],Table6_20[Merged Customer ID],Table6_20[City tier])</f>
        <v>tier - 2</v>
      </c>
      <c r="P1506" s="29" t="str">
        <f>_xlfn.XLOOKUP(Table7[[#This Row],[Merged Customer ID]],Table6_20[Merged Customer ID],Table6_20[State ID])</f>
        <v>R1013</v>
      </c>
      <c r="Q1506" s="35">
        <f>_xlfn.XLOOKUP(Table7[[#This Row],[Merged Customer ID]],Table6_20[Merged Customer ID],Table6_20[Age])</f>
        <v>53.625</v>
      </c>
    </row>
    <row r="1507" spans="1:17" x14ac:dyDescent="0.35">
      <c r="A1507" s="23" t="s">
        <v>865</v>
      </c>
      <c r="B1507" s="23" t="str">
        <f>_xlfn.XLOOKUP(Table7[[#This Row],[Merged Customer ID]],Table2_1[Merged Customer ID],Table2_1[First Name])</f>
        <v>Kemble</v>
      </c>
      <c r="C1507" s="23">
        <f>_xlfn.XLOOKUP(Table7[[#This Row],[Merged Customer ID]],Table3__3_16[Customer ID],Table3__3_16[BMI])</f>
        <v>22.36</v>
      </c>
      <c r="D1507" s="23">
        <f>_xlfn.XLOOKUP(Table7[[#This Row],[Merged Customer ID]],Table3__3_16[Customer ID],Table3__3_16[HBA1C])</f>
        <v>8.6</v>
      </c>
      <c r="E1507" s="22" t="str">
        <f>_xlfn.XLOOKUP(Table7[[#This Row],[Merged Customer ID]],Table3__3_16[Customer ID],Table3__3_16[Heart Issues])</f>
        <v>No</v>
      </c>
      <c r="F1507" s="23" t="str">
        <f>_xlfn.XLOOKUP(Table7[[#This Row],[Merged Customer ID]],Table3__3_16[Customer ID],Table3__3_16[Any Transplants])</f>
        <v>No</v>
      </c>
      <c r="G1507" s="23" t="str">
        <f>_xlfn.XLOOKUP(Table7[[#This Row],[Merged Customer ID]],Table3__3_16[Customer ID],Table3__3_16[Cancer history])</f>
        <v>No</v>
      </c>
      <c r="H1507" s="23">
        <f>_xlfn.XLOOKUP(Table7[[#This Row],[Merged Customer ID]],Table3__3_16[Customer ID],Table3__3_16[NumberOfMajorSurgeries])</f>
        <v>0</v>
      </c>
      <c r="I1507" s="23" t="str">
        <f>_xlfn.XLOOKUP(Table7[[#This Row],[Merged Customer ID]],Table3__3_16[Customer ID],Table3__3_16[smoker])</f>
        <v>No</v>
      </c>
      <c r="J1507" s="23" t="str">
        <f>_xlfn.XLOOKUP(Table7[[#This Row],[Merged Customer ID]],Table3__3_16[Customer ID],Table3__3_16[Weight Status])</f>
        <v>Normal Weight</v>
      </c>
      <c r="K1507" s="23" t="str">
        <f>_xlfn.XLOOKUP(Table7[[#This Row],[Merged Customer ID]],Table3__3_16[Customer ID],Table3__3_16[Sugar Status])</f>
        <v>Diabetes</v>
      </c>
      <c r="L1507" s="26">
        <f>_xlfn.XLOOKUP(Table7[[#This Row],[Merged Customer ID]],Table6_20[Merged Customer ID],Table6_20[Date of Birth])</f>
        <v>28707</v>
      </c>
      <c r="M1507" s="30">
        <f>_xlfn.XLOOKUP(Table7[[#This Row],[Merged Customer ID]],Table6_20[Merged Customer ID],Table6_20[charges],"0",0)</f>
        <v>6863.49</v>
      </c>
      <c r="N1507" s="30" t="str">
        <f>_xlfn.XLOOKUP(Table7[[#This Row],[Merged Customer ID]],Table6_20[Merged Customer ID],Table6_20[Hospital tier])</f>
        <v>tier - 2</v>
      </c>
      <c r="O1507" s="30" t="str">
        <f>_xlfn.XLOOKUP(Table7[[#This Row],[Merged Customer ID]],Table6_20[Merged Customer ID],Table6_20[City tier])</f>
        <v>tier - 1</v>
      </c>
      <c r="P1507" s="30" t="str">
        <f>_xlfn.XLOOKUP(Table7[[#This Row],[Merged Customer ID]],Table6_20[Merged Customer ID],Table6_20[State ID])</f>
        <v>R1013</v>
      </c>
      <c r="Q1507" s="36">
        <f>_xlfn.XLOOKUP(Table7[[#This Row],[Merged Customer ID]],Table6_20[Merged Customer ID],Table6_20[Age])</f>
        <v>44.841666666666669</v>
      </c>
    </row>
    <row r="1508" spans="1:17" x14ac:dyDescent="0.35">
      <c r="A1508" s="22" t="s">
        <v>864</v>
      </c>
      <c r="B1508" s="22" t="str">
        <f>_xlfn.XLOOKUP(Table7[[#This Row],[Merged Customer ID]],Table2_1[Merged Customer ID],Table2_1[First Name])</f>
        <v>Bentley</v>
      </c>
      <c r="C1508" s="22">
        <f>_xlfn.XLOOKUP(Table7[[#This Row],[Merged Customer ID]],Table3__3_16[Customer ID],Table3__3_16[BMI])</f>
        <v>23.94</v>
      </c>
      <c r="D1508" s="22">
        <f>_xlfn.XLOOKUP(Table7[[#This Row],[Merged Customer ID]],Table3__3_16[Customer ID],Table3__3_16[HBA1C])</f>
        <v>10.74</v>
      </c>
      <c r="E1508" s="22" t="str">
        <f>_xlfn.XLOOKUP(Table7[[#This Row],[Merged Customer ID]],Table3__3_16[Customer ID],Table3__3_16[Heart Issues])</f>
        <v>Yes</v>
      </c>
      <c r="F1508" s="22" t="str">
        <f>_xlfn.XLOOKUP(Table7[[#This Row],[Merged Customer ID]],Table3__3_16[Customer ID],Table3__3_16[Any Transplants])</f>
        <v>No</v>
      </c>
      <c r="G1508" s="22" t="str">
        <f>_xlfn.XLOOKUP(Table7[[#This Row],[Merged Customer ID]],Table3__3_16[Customer ID],Table3__3_16[Cancer history])</f>
        <v>No</v>
      </c>
      <c r="H1508" s="22">
        <f>_xlfn.XLOOKUP(Table7[[#This Row],[Merged Customer ID]],Table3__3_16[Customer ID],Table3__3_16[NumberOfMajorSurgeries])</f>
        <v>0</v>
      </c>
      <c r="I1508" s="22" t="str">
        <f>_xlfn.XLOOKUP(Table7[[#This Row],[Merged Customer ID]],Table3__3_16[Customer ID],Table3__3_16[smoker])</f>
        <v>No</v>
      </c>
      <c r="J1508" s="22" t="str">
        <f>_xlfn.XLOOKUP(Table7[[#This Row],[Merged Customer ID]],Table3__3_16[Customer ID],Table3__3_16[Weight Status])</f>
        <v>Normal Weight</v>
      </c>
      <c r="K1508" s="22" t="str">
        <f>_xlfn.XLOOKUP(Table7[[#This Row],[Merged Customer ID]],Table3__3_16[Customer ID],Table3__3_16[Sugar Status])</f>
        <v>Diabetes</v>
      </c>
      <c r="L1508" s="25">
        <f>_xlfn.XLOOKUP(Table7[[#This Row],[Merged Customer ID]],Table6_20[Merged Customer ID],Table6_20[Date of Birth])</f>
        <v>29756</v>
      </c>
      <c r="M1508" s="29">
        <f>_xlfn.XLOOKUP(Table7[[#This Row],[Merged Customer ID]],Table6_20[Merged Customer ID],Table6_20[charges],"0",0)</f>
        <v>6858.48</v>
      </c>
      <c r="N1508" s="29" t="str">
        <f>_xlfn.XLOOKUP(Table7[[#This Row],[Merged Customer ID]],Table6_20[Merged Customer ID],Table6_20[Hospital tier])</f>
        <v>tier - 2</v>
      </c>
      <c r="O1508" s="29" t="str">
        <f>_xlfn.XLOOKUP(Table7[[#This Row],[Merged Customer ID]],Table6_20[Merged Customer ID],Table6_20[City tier])</f>
        <v>tier - 2</v>
      </c>
      <c r="P1508" s="29" t="str">
        <f>_xlfn.XLOOKUP(Table7[[#This Row],[Merged Customer ID]],Table6_20[Merged Customer ID],Table6_20[State ID])</f>
        <v>R1019</v>
      </c>
      <c r="Q1508" s="35">
        <f>_xlfn.XLOOKUP(Table7[[#This Row],[Merged Customer ID]],Table6_20[Merged Customer ID],Table6_20[Age])</f>
        <v>41.969444444444441</v>
      </c>
    </row>
    <row r="1509" spans="1:17" x14ac:dyDescent="0.35">
      <c r="A1509" s="23" t="s">
        <v>863</v>
      </c>
      <c r="B1509" s="23" t="str">
        <f>_xlfn.XLOOKUP(Table7[[#This Row],[Merged Customer ID]],Table2_1[Merged Customer ID],Table2_1[First Name])</f>
        <v>Jones</v>
      </c>
      <c r="C1509" s="23">
        <f>_xlfn.XLOOKUP(Table7[[#This Row],[Merged Customer ID]],Table3__3_16[Customer ID],Table3__3_16[BMI])</f>
        <v>30.1</v>
      </c>
      <c r="D1509" s="23">
        <f>_xlfn.XLOOKUP(Table7[[#This Row],[Merged Customer ID]],Table3__3_16[Customer ID],Table3__3_16[HBA1C])</f>
        <v>4.3899999999999997</v>
      </c>
      <c r="E1509" s="22" t="str">
        <f>_xlfn.XLOOKUP(Table7[[#This Row],[Merged Customer ID]],Table3__3_16[Customer ID],Table3__3_16[Heart Issues])</f>
        <v>No</v>
      </c>
      <c r="F1509" s="23" t="str">
        <f>_xlfn.XLOOKUP(Table7[[#This Row],[Merged Customer ID]],Table3__3_16[Customer ID],Table3__3_16[Any Transplants])</f>
        <v>No</v>
      </c>
      <c r="G1509" s="23" t="str">
        <f>_xlfn.XLOOKUP(Table7[[#This Row],[Merged Customer ID]],Table3__3_16[Customer ID],Table3__3_16[Cancer history])</f>
        <v>Yes</v>
      </c>
      <c r="H1509" s="23">
        <f>_xlfn.XLOOKUP(Table7[[#This Row],[Merged Customer ID]],Table3__3_16[Customer ID],Table3__3_16[NumberOfMajorSurgeries])</f>
        <v>1</v>
      </c>
      <c r="I1509" s="23" t="str">
        <f>_xlfn.XLOOKUP(Table7[[#This Row],[Merged Customer ID]],Table3__3_16[Customer ID],Table3__3_16[smoker])</f>
        <v>No</v>
      </c>
      <c r="J1509" s="23" t="str">
        <f>_xlfn.XLOOKUP(Table7[[#This Row],[Merged Customer ID]],Table3__3_16[Customer ID],Table3__3_16[Weight Status])</f>
        <v>Obesity</v>
      </c>
      <c r="K1509" s="23" t="str">
        <f>_xlfn.XLOOKUP(Table7[[#This Row],[Merged Customer ID]],Table3__3_16[Customer ID],Table3__3_16[Sugar Status])</f>
        <v>Normal</v>
      </c>
      <c r="L1509" s="26">
        <f>_xlfn.XLOOKUP(Table7[[#This Row],[Merged Customer ID]],Table6_20[Merged Customer ID],Table6_20[Date of Birth])</f>
        <v>29163</v>
      </c>
      <c r="M1509" s="30">
        <f>_xlfn.XLOOKUP(Table7[[#This Row],[Merged Customer ID]],Table6_20[Merged Customer ID],Table6_20[charges],"0",0)</f>
        <v>6849.03</v>
      </c>
      <c r="N1509" s="30" t="str">
        <f>_xlfn.XLOOKUP(Table7[[#This Row],[Merged Customer ID]],Table6_20[Merged Customer ID],Table6_20[Hospital tier])</f>
        <v>tier - 2</v>
      </c>
      <c r="O1509" s="30" t="str">
        <f>_xlfn.XLOOKUP(Table7[[#This Row],[Merged Customer ID]],Table6_20[Merged Customer ID],Table6_20[City tier])</f>
        <v>tier - 2</v>
      </c>
      <c r="P1509" s="30" t="str">
        <f>_xlfn.XLOOKUP(Table7[[#This Row],[Merged Customer ID]],Table6_20[Merged Customer ID],Table6_20[State ID])</f>
        <v>R1011</v>
      </c>
      <c r="Q1509" s="36">
        <f>_xlfn.XLOOKUP(Table7[[#This Row],[Merged Customer ID]],Table6_20[Merged Customer ID],Table6_20[Age])</f>
        <v>43.594444444444441</v>
      </c>
    </row>
    <row r="1510" spans="1:17" x14ac:dyDescent="0.35">
      <c r="A1510" s="22" t="s">
        <v>862</v>
      </c>
      <c r="B1510" s="22" t="str">
        <f>_xlfn.XLOOKUP(Table7[[#This Row],[Merged Customer ID]],Table2_1[Merged Customer ID],Table2_1[First Name])</f>
        <v>Tremblay</v>
      </c>
      <c r="C1510" s="22">
        <f>_xlfn.XLOOKUP(Table7[[#This Row],[Merged Customer ID]],Table3__3_16[Customer ID],Table3__3_16[BMI])</f>
        <v>21.93</v>
      </c>
      <c r="D1510" s="22">
        <f>_xlfn.XLOOKUP(Table7[[#This Row],[Merged Customer ID]],Table3__3_16[Customer ID],Table3__3_16[HBA1C])</f>
        <v>6.3</v>
      </c>
      <c r="E1510" s="22" t="str">
        <f>_xlfn.XLOOKUP(Table7[[#This Row],[Merged Customer ID]],Table3__3_16[Customer ID],Table3__3_16[Heart Issues])</f>
        <v>No</v>
      </c>
      <c r="F1510" s="22" t="str">
        <f>_xlfn.XLOOKUP(Table7[[#This Row],[Merged Customer ID]],Table3__3_16[Customer ID],Table3__3_16[Any Transplants])</f>
        <v>No</v>
      </c>
      <c r="G1510" s="22" t="str">
        <f>_xlfn.XLOOKUP(Table7[[#This Row],[Merged Customer ID]],Table3__3_16[Customer ID],Table3__3_16[Cancer history])</f>
        <v>No</v>
      </c>
      <c r="H1510" s="22">
        <f>_xlfn.XLOOKUP(Table7[[#This Row],[Merged Customer ID]],Table3__3_16[Customer ID],Table3__3_16[NumberOfMajorSurgeries])</f>
        <v>0</v>
      </c>
      <c r="I1510" s="22" t="str">
        <f>_xlfn.XLOOKUP(Table7[[#This Row],[Merged Customer ID]],Table3__3_16[Customer ID],Table3__3_16[smoker])</f>
        <v>No</v>
      </c>
      <c r="J1510" s="22" t="str">
        <f>_xlfn.XLOOKUP(Table7[[#This Row],[Merged Customer ID]],Table3__3_16[Customer ID],Table3__3_16[Weight Status])</f>
        <v>Normal Weight</v>
      </c>
      <c r="K1510" s="22" t="str">
        <f>_xlfn.XLOOKUP(Table7[[#This Row],[Merged Customer ID]],Table3__3_16[Customer ID],Table3__3_16[Sugar Status])</f>
        <v>Prediabetes</v>
      </c>
      <c r="L1510" s="25">
        <f>_xlfn.XLOOKUP(Table7[[#This Row],[Merged Customer ID]],Table6_20[Merged Customer ID],Table6_20[Date of Birth])</f>
        <v>28291</v>
      </c>
      <c r="M1510" s="29">
        <f>_xlfn.XLOOKUP(Table7[[#This Row],[Merged Customer ID]],Table6_20[Merged Customer ID],Table6_20[charges],"0",0)</f>
        <v>6843.17</v>
      </c>
      <c r="N1510" s="29" t="str">
        <f>_xlfn.XLOOKUP(Table7[[#This Row],[Merged Customer ID]],Table6_20[Merged Customer ID],Table6_20[Hospital tier])</f>
        <v>tier - 2</v>
      </c>
      <c r="O1510" s="29" t="str">
        <f>_xlfn.XLOOKUP(Table7[[#This Row],[Merged Customer ID]],Table6_20[Merged Customer ID],Table6_20[City tier])</f>
        <v>tier - 1</v>
      </c>
      <c r="P1510" s="29" t="str">
        <f>_xlfn.XLOOKUP(Table7[[#This Row],[Merged Customer ID]],Table6_20[Merged Customer ID],Table6_20[State ID])</f>
        <v>R1013</v>
      </c>
      <c r="Q1510" s="35">
        <f>_xlfn.XLOOKUP(Table7[[#This Row],[Merged Customer ID]],Table6_20[Merged Customer ID],Table6_20[Age])</f>
        <v>45.980555555555554</v>
      </c>
    </row>
    <row r="1511" spans="1:17" x14ac:dyDescent="0.35">
      <c r="A1511" s="23" t="s">
        <v>861</v>
      </c>
      <c r="B1511" s="23" t="str">
        <f>_xlfn.XLOOKUP(Table7[[#This Row],[Merged Customer ID]],Table2_1[Merged Customer ID],Table2_1[First Name])</f>
        <v>Bellucci</v>
      </c>
      <c r="C1511" s="23">
        <f>_xlfn.XLOOKUP(Table7[[#This Row],[Merged Customer ID]],Table3__3_16[Customer ID],Table3__3_16[BMI])</f>
        <v>39.75</v>
      </c>
      <c r="D1511" s="23">
        <f>_xlfn.XLOOKUP(Table7[[#This Row],[Merged Customer ID]],Table3__3_16[Customer ID],Table3__3_16[HBA1C])</f>
        <v>5.41</v>
      </c>
      <c r="E1511" s="22" t="str">
        <f>_xlfn.XLOOKUP(Table7[[#This Row],[Merged Customer ID]],Table3__3_16[Customer ID],Table3__3_16[Heart Issues])</f>
        <v>No</v>
      </c>
      <c r="F1511" s="23" t="str">
        <f>_xlfn.XLOOKUP(Table7[[#This Row],[Merged Customer ID]],Table3__3_16[Customer ID],Table3__3_16[Any Transplants])</f>
        <v>Yes</v>
      </c>
      <c r="G1511" s="23" t="str">
        <f>_xlfn.XLOOKUP(Table7[[#This Row],[Merged Customer ID]],Table3__3_16[Customer ID],Table3__3_16[Cancer history])</f>
        <v>No</v>
      </c>
      <c r="H1511" s="23">
        <f>_xlfn.XLOOKUP(Table7[[#This Row],[Merged Customer ID]],Table3__3_16[Customer ID],Table3__3_16[NumberOfMajorSurgeries])</f>
        <v>1</v>
      </c>
      <c r="I1511" s="23" t="str">
        <f>_xlfn.XLOOKUP(Table7[[#This Row],[Merged Customer ID]],Table3__3_16[Customer ID],Table3__3_16[smoker])</f>
        <v>No</v>
      </c>
      <c r="J1511" s="23" t="str">
        <f>_xlfn.XLOOKUP(Table7[[#This Row],[Merged Customer ID]],Table3__3_16[Customer ID],Table3__3_16[Weight Status])</f>
        <v>Obesity</v>
      </c>
      <c r="K1511" s="23" t="str">
        <f>_xlfn.XLOOKUP(Table7[[#This Row],[Merged Customer ID]],Table3__3_16[Customer ID],Table3__3_16[Sugar Status])</f>
        <v>Normal</v>
      </c>
      <c r="L1511" s="26">
        <f>_xlfn.XLOOKUP(Table7[[#This Row],[Merged Customer ID]],Table6_20[Merged Customer ID],Table6_20[Date of Birth])</f>
        <v>36860</v>
      </c>
      <c r="M1511" s="30">
        <f>_xlfn.XLOOKUP(Table7[[#This Row],[Merged Customer ID]],Table6_20[Merged Customer ID],Table6_20[charges],"0",0)</f>
        <v>6842.28</v>
      </c>
      <c r="N1511" s="30" t="str">
        <f>_xlfn.XLOOKUP(Table7[[#This Row],[Merged Customer ID]],Table6_20[Merged Customer ID],Table6_20[Hospital tier])</f>
        <v>tier - 2</v>
      </c>
      <c r="O1511" s="30" t="str">
        <f>_xlfn.XLOOKUP(Table7[[#This Row],[Merged Customer ID]],Table6_20[Merged Customer ID],Table6_20[City tier])</f>
        <v>tier - 1</v>
      </c>
      <c r="P1511" s="30" t="str">
        <f>_xlfn.XLOOKUP(Table7[[#This Row],[Merged Customer ID]],Table6_20[Merged Customer ID],Table6_20[State ID])</f>
        <v>R1012</v>
      </c>
      <c r="Q1511" s="36">
        <f>_xlfn.XLOOKUP(Table7[[#This Row],[Merged Customer ID]],Table6_20[Merged Customer ID],Table6_20[Age])</f>
        <v>22.522222222222222</v>
      </c>
    </row>
    <row r="1512" spans="1:17" x14ac:dyDescent="0.35">
      <c r="A1512" s="22" t="s">
        <v>860</v>
      </c>
      <c r="B1512" s="22" t="str">
        <f>_xlfn.XLOOKUP(Table7[[#This Row],[Merged Customer ID]],Table2_1[Merged Customer ID],Table2_1[First Name])</f>
        <v>Collins</v>
      </c>
      <c r="C1512" s="22">
        <f>_xlfn.XLOOKUP(Table7[[#This Row],[Merged Customer ID]],Table3__3_16[Customer ID],Table3__3_16[BMI])</f>
        <v>26.03</v>
      </c>
      <c r="D1512" s="22">
        <f>_xlfn.XLOOKUP(Table7[[#This Row],[Merged Customer ID]],Table3__3_16[Customer ID],Table3__3_16[HBA1C])</f>
        <v>4.47</v>
      </c>
      <c r="E1512" s="22" t="str">
        <f>_xlfn.XLOOKUP(Table7[[#This Row],[Merged Customer ID]],Table3__3_16[Customer ID],Table3__3_16[Heart Issues])</f>
        <v>No</v>
      </c>
      <c r="F1512" s="22" t="str">
        <f>_xlfn.XLOOKUP(Table7[[#This Row],[Merged Customer ID]],Table3__3_16[Customer ID],Table3__3_16[Any Transplants])</f>
        <v>No</v>
      </c>
      <c r="G1512" s="22" t="str">
        <f>_xlfn.XLOOKUP(Table7[[#This Row],[Merged Customer ID]],Table3__3_16[Customer ID],Table3__3_16[Cancer history])</f>
        <v>Yes</v>
      </c>
      <c r="H1512" s="22">
        <f>_xlfn.XLOOKUP(Table7[[#This Row],[Merged Customer ID]],Table3__3_16[Customer ID],Table3__3_16[NumberOfMajorSurgeries])</f>
        <v>1</v>
      </c>
      <c r="I1512" s="22" t="str">
        <f>_xlfn.XLOOKUP(Table7[[#This Row],[Merged Customer ID]],Table3__3_16[Customer ID],Table3__3_16[smoker])</f>
        <v>No</v>
      </c>
      <c r="J1512" s="22" t="str">
        <f>_xlfn.XLOOKUP(Table7[[#This Row],[Merged Customer ID]],Table3__3_16[Customer ID],Table3__3_16[Weight Status])</f>
        <v>Overweight</v>
      </c>
      <c r="K1512" s="22" t="str">
        <f>_xlfn.XLOOKUP(Table7[[#This Row],[Merged Customer ID]],Table3__3_16[Customer ID],Table3__3_16[Sugar Status])</f>
        <v>Normal</v>
      </c>
      <c r="L1512" s="25">
        <f>_xlfn.XLOOKUP(Table7[[#This Row],[Merged Customer ID]],Table6_20[Merged Customer ID],Table6_20[Date of Birth])</f>
        <v>29051</v>
      </c>
      <c r="M1512" s="29">
        <f>_xlfn.XLOOKUP(Table7[[#This Row],[Merged Customer ID]],Table6_20[Merged Customer ID],Table6_20[charges],"0",0)</f>
        <v>6837.37</v>
      </c>
      <c r="N1512" s="29" t="str">
        <f>_xlfn.XLOOKUP(Table7[[#This Row],[Merged Customer ID]],Table6_20[Merged Customer ID],Table6_20[Hospital tier])</f>
        <v>tier - 3</v>
      </c>
      <c r="O1512" s="29" t="str">
        <f>_xlfn.XLOOKUP(Table7[[#This Row],[Merged Customer ID]],Table6_20[Merged Customer ID],Table6_20[City tier])</f>
        <v>tier - 1</v>
      </c>
      <c r="P1512" s="29" t="str">
        <f>_xlfn.XLOOKUP(Table7[[#This Row],[Merged Customer ID]],Table6_20[Merged Customer ID],Table6_20[State ID])</f>
        <v>R1016</v>
      </c>
      <c r="Q1512" s="35">
        <f>_xlfn.XLOOKUP(Table7[[#This Row],[Merged Customer ID]],Table6_20[Merged Customer ID],Table6_20[Age])</f>
        <v>43.897222222222226</v>
      </c>
    </row>
    <row r="1513" spans="1:17" x14ac:dyDescent="0.35">
      <c r="A1513" s="23" t="s">
        <v>859</v>
      </c>
      <c r="B1513" s="23" t="str">
        <f>_xlfn.XLOOKUP(Table7[[#This Row],[Merged Customer ID]],Table2_1[Merged Customer ID],Table2_1[First Name])</f>
        <v>Gillman</v>
      </c>
      <c r="C1513" s="23">
        <f>_xlfn.XLOOKUP(Table7[[#This Row],[Merged Customer ID]],Table3__3_16[Customer ID],Table3__3_16[BMI])</f>
        <v>34.51</v>
      </c>
      <c r="D1513" s="23">
        <f>_xlfn.XLOOKUP(Table7[[#This Row],[Merged Customer ID]],Table3__3_16[Customer ID],Table3__3_16[HBA1C])</f>
        <v>6.26</v>
      </c>
      <c r="E1513" s="22" t="str">
        <f>_xlfn.XLOOKUP(Table7[[#This Row],[Merged Customer ID]],Table3__3_16[Customer ID],Table3__3_16[Heart Issues])</f>
        <v>No</v>
      </c>
      <c r="F1513" s="23" t="str">
        <f>_xlfn.XLOOKUP(Table7[[#This Row],[Merged Customer ID]],Table3__3_16[Customer ID],Table3__3_16[Any Transplants])</f>
        <v>No</v>
      </c>
      <c r="G1513" s="23" t="str">
        <f>_xlfn.XLOOKUP(Table7[[#This Row],[Merged Customer ID]],Table3__3_16[Customer ID],Table3__3_16[Cancer history])</f>
        <v>No</v>
      </c>
      <c r="H1513" s="23">
        <f>_xlfn.XLOOKUP(Table7[[#This Row],[Merged Customer ID]],Table3__3_16[Customer ID],Table3__3_16[NumberOfMajorSurgeries])</f>
        <v>0</v>
      </c>
      <c r="I1513" s="23" t="str">
        <f>_xlfn.XLOOKUP(Table7[[#This Row],[Merged Customer ID]],Table3__3_16[Customer ID],Table3__3_16[smoker])</f>
        <v>No</v>
      </c>
      <c r="J1513" s="23" t="str">
        <f>_xlfn.XLOOKUP(Table7[[#This Row],[Merged Customer ID]],Table3__3_16[Customer ID],Table3__3_16[Weight Status])</f>
        <v>Obesity</v>
      </c>
      <c r="K1513" s="23" t="str">
        <f>_xlfn.XLOOKUP(Table7[[#This Row],[Merged Customer ID]],Table3__3_16[Customer ID],Table3__3_16[Sugar Status])</f>
        <v>Prediabetes</v>
      </c>
      <c r="L1513" s="26">
        <f>_xlfn.XLOOKUP(Table7[[#This Row],[Merged Customer ID]],Table6_20[Merged Customer ID],Table6_20[Date of Birth])</f>
        <v>34523</v>
      </c>
      <c r="M1513" s="30">
        <f>_xlfn.XLOOKUP(Table7[[#This Row],[Merged Customer ID]],Table6_20[Merged Customer ID],Table6_20[charges],"0",0)</f>
        <v>6827.69</v>
      </c>
      <c r="N1513" s="30" t="str">
        <f>_xlfn.XLOOKUP(Table7[[#This Row],[Merged Customer ID]],Table6_20[Merged Customer ID],Table6_20[Hospital tier])</f>
        <v>tier - 2</v>
      </c>
      <c r="O1513" s="30" t="str">
        <f>_xlfn.XLOOKUP(Table7[[#This Row],[Merged Customer ID]],Table6_20[Merged Customer ID],Table6_20[City tier])</f>
        <v>tier - 2</v>
      </c>
      <c r="P1513" s="30" t="str">
        <f>_xlfn.XLOOKUP(Table7[[#This Row],[Merged Customer ID]],Table6_20[Merged Customer ID],Table6_20[State ID])</f>
        <v>R1021</v>
      </c>
      <c r="Q1513" s="36">
        <f>_xlfn.XLOOKUP(Table7[[#This Row],[Merged Customer ID]],Table6_20[Merged Customer ID],Table6_20[Age])</f>
        <v>28.916666666666668</v>
      </c>
    </row>
    <row r="1514" spans="1:17" x14ac:dyDescent="0.35">
      <c r="A1514" s="22" t="s">
        <v>858</v>
      </c>
      <c r="B1514" s="22" t="str">
        <f>_xlfn.XLOOKUP(Table7[[#This Row],[Merged Customer ID]],Table2_1[Merged Customer ID],Table2_1[First Name])</f>
        <v>West</v>
      </c>
      <c r="C1514" s="22">
        <f>_xlfn.XLOOKUP(Table7[[#This Row],[Merged Customer ID]],Table3__3_16[Customer ID],Table3__3_16[BMI])</f>
        <v>19.32</v>
      </c>
      <c r="D1514" s="22">
        <f>_xlfn.XLOOKUP(Table7[[#This Row],[Merged Customer ID]],Table3__3_16[Customer ID],Table3__3_16[HBA1C])</f>
        <v>11.58</v>
      </c>
      <c r="E1514" s="22" t="str">
        <f>_xlfn.XLOOKUP(Table7[[#This Row],[Merged Customer ID]],Table3__3_16[Customer ID],Table3__3_16[Heart Issues])</f>
        <v>Yes</v>
      </c>
      <c r="F1514" s="22" t="str">
        <f>_xlfn.XLOOKUP(Table7[[#This Row],[Merged Customer ID]],Table3__3_16[Customer ID],Table3__3_16[Any Transplants])</f>
        <v>No</v>
      </c>
      <c r="G1514" s="22" t="str">
        <f>_xlfn.XLOOKUP(Table7[[#This Row],[Merged Customer ID]],Table3__3_16[Customer ID],Table3__3_16[Cancer history])</f>
        <v>No</v>
      </c>
      <c r="H1514" s="22">
        <f>_xlfn.XLOOKUP(Table7[[#This Row],[Merged Customer ID]],Table3__3_16[Customer ID],Table3__3_16[NumberOfMajorSurgeries])</f>
        <v>1</v>
      </c>
      <c r="I1514" s="22" t="str">
        <f>_xlfn.XLOOKUP(Table7[[#This Row],[Merged Customer ID]],Table3__3_16[Customer ID],Table3__3_16[smoker])</f>
        <v>No</v>
      </c>
      <c r="J1514" s="22" t="str">
        <f>_xlfn.XLOOKUP(Table7[[#This Row],[Merged Customer ID]],Table3__3_16[Customer ID],Table3__3_16[Weight Status])</f>
        <v>Normal Weight</v>
      </c>
      <c r="K1514" s="22" t="str">
        <f>_xlfn.XLOOKUP(Table7[[#This Row],[Merged Customer ID]],Table3__3_16[Customer ID],Table3__3_16[Sugar Status])</f>
        <v>Diabetes</v>
      </c>
      <c r="L1514" s="25">
        <f>_xlfn.XLOOKUP(Table7[[#This Row],[Merged Customer ID]],Table6_20[Merged Customer ID],Table6_20[Date of Birth])</f>
        <v>27623</v>
      </c>
      <c r="M1514" s="29">
        <f>_xlfn.XLOOKUP(Table7[[#This Row],[Merged Customer ID]],Table6_20[Merged Customer ID],Table6_20[charges],"0",0)</f>
        <v>6809.46</v>
      </c>
      <c r="N1514" s="29" t="str">
        <f>_xlfn.XLOOKUP(Table7[[#This Row],[Merged Customer ID]],Table6_20[Merged Customer ID],Table6_20[Hospital tier])</f>
        <v>tier - 2</v>
      </c>
      <c r="O1514" s="29" t="str">
        <f>_xlfn.XLOOKUP(Table7[[#This Row],[Merged Customer ID]],Table6_20[Merged Customer ID],Table6_20[City tier])</f>
        <v>tier - 1</v>
      </c>
      <c r="P1514" s="29" t="str">
        <f>_xlfn.XLOOKUP(Table7[[#This Row],[Merged Customer ID]],Table6_20[Merged Customer ID],Table6_20[State ID])</f>
        <v>R1012</v>
      </c>
      <c r="Q1514" s="35">
        <f>_xlfn.XLOOKUP(Table7[[#This Row],[Merged Customer ID]],Table6_20[Merged Customer ID],Table6_20[Age])</f>
        <v>47.80833333333333</v>
      </c>
    </row>
    <row r="1515" spans="1:17" x14ac:dyDescent="0.35">
      <c r="A1515" s="23" t="s">
        <v>857</v>
      </c>
      <c r="B1515" s="23" t="str">
        <f>_xlfn.XLOOKUP(Table7[[#This Row],[Merged Customer ID]],Table2_1[Merged Customer ID],Table2_1[First Name])</f>
        <v>Chida</v>
      </c>
      <c r="C1515" s="23">
        <f>_xlfn.XLOOKUP(Table7[[#This Row],[Merged Customer ID]],Table3__3_16[Customer ID],Table3__3_16[BMI])</f>
        <v>28.5</v>
      </c>
      <c r="D1515" s="23">
        <f>_xlfn.XLOOKUP(Table7[[#This Row],[Merged Customer ID]],Table3__3_16[Customer ID],Table3__3_16[HBA1C])</f>
        <v>4.3600000000000003</v>
      </c>
      <c r="E1515" s="22" t="str">
        <f>_xlfn.XLOOKUP(Table7[[#This Row],[Merged Customer ID]],Table3__3_16[Customer ID],Table3__3_16[Heart Issues])</f>
        <v>No</v>
      </c>
      <c r="F1515" s="23" t="str">
        <f>_xlfn.XLOOKUP(Table7[[#This Row],[Merged Customer ID]],Table3__3_16[Customer ID],Table3__3_16[Any Transplants])</f>
        <v>No</v>
      </c>
      <c r="G1515" s="23" t="str">
        <f>_xlfn.XLOOKUP(Table7[[#This Row],[Merged Customer ID]],Table3__3_16[Customer ID],Table3__3_16[Cancer history])</f>
        <v>No</v>
      </c>
      <c r="H1515" s="23">
        <f>_xlfn.XLOOKUP(Table7[[#This Row],[Merged Customer ID]],Table3__3_16[Customer ID],Table3__3_16[NumberOfMajorSurgeries])</f>
        <v>0</v>
      </c>
      <c r="I1515" s="23" t="str">
        <f>_xlfn.XLOOKUP(Table7[[#This Row],[Merged Customer ID]],Table3__3_16[Customer ID],Table3__3_16[smoker])</f>
        <v>No</v>
      </c>
      <c r="J1515" s="23" t="str">
        <f>_xlfn.XLOOKUP(Table7[[#This Row],[Merged Customer ID]],Table3__3_16[Customer ID],Table3__3_16[Weight Status])</f>
        <v>Overweight</v>
      </c>
      <c r="K1515" s="23" t="str">
        <f>_xlfn.XLOOKUP(Table7[[#This Row],[Merged Customer ID]],Table3__3_16[Customer ID],Table3__3_16[Sugar Status])</f>
        <v>Normal</v>
      </c>
      <c r="L1515" s="26">
        <f>_xlfn.XLOOKUP(Table7[[#This Row],[Merged Customer ID]],Table6_20[Merged Customer ID],Table6_20[Date of Birth])</f>
        <v>33418</v>
      </c>
      <c r="M1515" s="30">
        <f>_xlfn.XLOOKUP(Table7[[#This Row],[Merged Customer ID]],Table6_20[Merged Customer ID],Table6_20[charges],"0",0)</f>
        <v>6799.46</v>
      </c>
      <c r="N1515" s="30" t="str">
        <f>_xlfn.XLOOKUP(Table7[[#This Row],[Merged Customer ID]],Table6_20[Merged Customer ID],Table6_20[Hospital tier])</f>
        <v>tier - 1</v>
      </c>
      <c r="O1515" s="30" t="str">
        <f>_xlfn.XLOOKUP(Table7[[#This Row],[Merged Customer ID]],Table6_20[Merged Customer ID],Table6_20[City tier])</f>
        <v>tier - 2</v>
      </c>
      <c r="P1515" s="30" t="str">
        <f>_xlfn.XLOOKUP(Table7[[#This Row],[Merged Customer ID]],Table6_20[Merged Customer ID],Table6_20[State ID])</f>
        <v>R1014</v>
      </c>
      <c r="Q1515" s="36">
        <f>_xlfn.XLOOKUP(Table7[[#This Row],[Merged Customer ID]],Table6_20[Merged Customer ID],Table6_20[Age])</f>
        <v>31.941666666666666</v>
      </c>
    </row>
    <row r="1516" spans="1:17" x14ac:dyDescent="0.35">
      <c r="A1516" s="22" t="s">
        <v>856</v>
      </c>
      <c r="B1516" s="22" t="str">
        <f>_xlfn.XLOOKUP(Table7[[#This Row],[Merged Customer ID]],Table2_1[Merged Customer ID],Table2_1[First Name])</f>
        <v>Reisenauer</v>
      </c>
      <c r="C1516" s="22">
        <f>_xlfn.XLOOKUP(Table7[[#This Row],[Merged Customer ID]],Table3__3_16[Customer ID],Table3__3_16[BMI])</f>
        <v>30.875</v>
      </c>
      <c r="D1516" s="22">
        <f>_xlfn.XLOOKUP(Table7[[#This Row],[Merged Customer ID]],Table3__3_16[Customer ID],Table3__3_16[HBA1C])</f>
        <v>4.1399999999999997</v>
      </c>
      <c r="E1516" s="22" t="str">
        <f>_xlfn.XLOOKUP(Table7[[#This Row],[Merged Customer ID]],Table3__3_16[Customer ID],Table3__3_16[Heart Issues])</f>
        <v>Yes</v>
      </c>
      <c r="F1516" s="22" t="str">
        <f>_xlfn.XLOOKUP(Table7[[#This Row],[Merged Customer ID]],Table3__3_16[Customer ID],Table3__3_16[Any Transplants])</f>
        <v>No</v>
      </c>
      <c r="G1516" s="22" t="str">
        <f>_xlfn.XLOOKUP(Table7[[#This Row],[Merged Customer ID]],Table3__3_16[Customer ID],Table3__3_16[Cancer history])</f>
        <v>No</v>
      </c>
      <c r="H1516" s="22">
        <f>_xlfn.XLOOKUP(Table7[[#This Row],[Merged Customer ID]],Table3__3_16[Customer ID],Table3__3_16[NumberOfMajorSurgeries])</f>
        <v>0</v>
      </c>
      <c r="I1516" s="22" t="str">
        <f>_xlfn.XLOOKUP(Table7[[#This Row],[Merged Customer ID]],Table3__3_16[Customer ID],Table3__3_16[smoker])</f>
        <v>No</v>
      </c>
      <c r="J1516" s="22" t="str">
        <f>_xlfn.XLOOKUP(Table7[[#This Row],[Merged Customer ID]],Table3__3_16[Customer ID],Table3__3_16[Weight Status])</f>
        <v>Obesity</v>
      </c>
      <c r="K1516" s="22" t="str">
        <f>_xlfn.XLOOKUP(Table7[[#This Row],[Merged Customer ID]],Table3__3_16[Customer ID],Table3__3_16[Sugar Status])</f>
        <v>Normal</v>
      </c>
      <c r="L1516" s="25">
        <f>_xlfn.XLOOKUP(Table7[[#This Row],[Merged Customer ID]],Table6_20[Merged Customer ID],Table6_20[Date of Birth])</f>
        <v>31405</v>
      </c>
      <c r="M1516" s="29">
        <f>_xlfn.XLOOKUP(Table7[[#This Row],[Merged Customer ID]],Table6_20[Merged Customer ID],Table6_20[charges],"0",0)</f>
        <v>6796.86</v>
      </c>
      <c r="N1516" s="29" t="str">
        <f>_xlfn.XLOOKUP(Table7[[#This Row],[Merged Customer ID]],Table6_20[Merged Customer ID],Table6_20[Hospital tier])</f>
        <v>tier - 3</v>
      </c>
      <c r="O1516" s="29" t="str">
        <f>_xlfn.XLOOKUP(Table7[[#This Row],[Merged Customer ID]],Table6_20[Merged Customer ID],Table6_20[City tier])</f>
        <v>tier - 3</v>
      </c>
      <c r="P1516" s="29" t="str">
        <f>_xlfn.XLOOKUP(Table7[[#This Row],[Merged Customer ID]],Table6_20[Merged Customer ID],Table6_20[State ID])</f>
        <v>R1012</v>
      </c>
      <c r="Q1516" s="35">
        <f>_xlfn.XLOOKUP(Table7[[#This Row],[Merged Customer ID]],Table6_20[Merged Customer ID],Table6_20[Age])</f>
        <v>37.455555555555556</v>
      </c>
    </row>
    <row r="1517" spans="1:17" x14ac:dyDescent="0.35">
      <c r="A1517" s="23" t="s">
        <v>855</v>
      </c>
      <c r="B1517" s="23" t="str">
        <f>_xlfn.XLOOKUP(Table7[[#This Row],[Merged Customer ID]],Table2_1[Merged Customer ID],Table2_1[First Name])</f>
        <v>Rosenberg-Wohl</v>
      </c>
      <c r="C1517" s="23">
        <f>_xlfn.XLOOKUP(Table7[[#This Row],[Merged Customer ID]],Table3__3_16[Customer ID],Table3__3_16[BMI])</f>
        <v>24.02</v>
      </c>
      <c r="D1517" s="23">
        <f>_xlfn.XLOOKUP(Table7[[#This Row],[Merged Customer ID]],Table3__3_16[Customer ID],Table3__3_16[HBA1C])</f>
        <v>4.38</v>
      </c>
      <c r="E1517" s="22" t="str">
        <f>_xlfn.XLOOKUP(Table7[[#This Row],[Merged Customer ID]],Table3__3_16[Customer ID],Table3__3_16[Heart Issues])</f>
        <v>No</v>
      </c>
      <c r="F1517" s="23" t="str">
        <f>_xlfn.XLOOKUP(Table7[[#This Row],[Merged Customer ID]],Table3__3_16[Customer ID],Table3__3_16[Any Transplants])</f>
        <v>No</v>
      </c>
      <c r="G1517" s="23" t="str">
        <f>_xlfn.XLOOKUP(Table7[[#This Row],[Merged Customer ID]],Table3__3_16[Customer ID],Table3__3_16[Cancer history])</f>
        <v>No</v>
      </c>
      <c r="H1517" s="23">
        <f>_xlfn.XLOOKUP(Table7[[#This Row],[Merged Customer ID]],Table3__3_16[Customer ID],Table3__3_16[NumberOfMajorSurgeries])</f>
        <v>0</v>
      </c>
      <c r="I1517" s="23" t="str">
        <f>_xlfn.XLOOKUP(Table7[[#This Row],[Merged Customer ID]],Table3__3_16[Customer ID],Table3__3_16[smoker])</f>
        <v>No</v>
      </c>
      <c r="J1517" s="23" t="str">
        <f>_xlfn.XLOOKUP(Table7[[#This Row],[Merged Customer ID]],Table3__3_16[Customer ID],Table3__3_16[Weight Status])</f>
        <v>Normal Weight</v>
      </c>
      <c r="K1517" s="23" t="str">
        <f>_xlfn.XLOOKUP(Table7[[#This Row],[Merged Customer ID]],Table3__3_16[Customer ID],Table3__3_16[Sugar Status])</f>
        <v>Normal</v>
      </c>
      <c r="L1517" s="26">
        <f>_xlfn.XLOOKUP(Table7[[#This Row],[Merged Customer ID]],Table6_20[Merged Customer ID],Table6_20[Date of Birth])</f>
        <v>29548</v>
      </c>
      <c r="M1517" s="30">
        <f>_xlfn.XLOOKUP(Table7[[#This Row],[Merged Customer ID]],Table6_20[Merged Customer ID],Table6_20[charges],"0",0)</f>
        <v>6781.52</v>
      </c>
      <c r="N1517" s="30" t="str">
        <f>_xlfn.XLOOKUP(Table7[[#This Row],[Merged Customer ID]],Table6_20[Merged Customer ID],Table6_20[Hospital tier])</f>
        <v>tier - 2</v>
      </c>
      <c r="O1517" s="30" t="str">
        <f>_xlfn.XLOOKUP(Table7[[#This Row],[Merged Customer ID]],Table6_20[Merged Customer ID],Table6_20[City tier])</f>
        <v>tier - 2</v>
      </c>
      <c r="P1517" s="30" t="str">
        <f>_xlfn.XLOOKUP(Table7[[#This Row],[Merged Customer ID]],Table6_20[Merged Customer ID],Table6_20[State ID])</f>
        <v>R1013</v>
      </c>
      <c r="Q1517" s="36">
        <f>_xlfn.XLOOKUP(Table7[[#This Row],[Merged Customer ID]],Table6_20[Merged Customer ID],Table6_20[Age])</f>
        <v>42.541666666666664</v>
      </c>
    </row>
    <row r="1518" spans="1:17" x14ac:dyDescent="0.35">
      <c r="A1518" s="22" t="s">
        <v>854</v>
      </c>
      <c r="B1518" s="22" t="str">
        <f>_xlfn.XLOOKUP(Table7[[#This Row],[Merged Customer ID]],Table2_1[Merged Customer ID],Table2_1[First Name])</f>
        <v>Theriault</v>
      </c>
      <c r="C1518" s="22">
        <f>_xlfn.XLOOKUP(Table7[[#This Row],[Merged Customer ID]],Table3__3_16[Customer ID],Table3__3_16[BMI])</f>
        <v>36.08</v>
      </c>
      <c r="D1518" s="22">
        <f>_xlfn.XLOOKUP(Table7[[#This Row],[Merged Customer ID]],Table3__3_16[Customer ID],Table3__3_16[HBA1C])</f>
        <v>11.61</v>
      </c>
      <c r="E1518" s="22" t="str">
        <f>_xlfn.XLOOKUP(Table7[[#This Row],[Merged Customer ID]],Table3__3_16[Customer ID],Table3__3_16[Heart Issues])</f>
        <v>Yes</v>
      </c>
      <c r="F1518" s="22" t="str">
        <f>_xlfn.XLOOKUP(Table7[[#This Row],[Merged Customer ID]],Table3__3_16[Customer ID],Table3__3_16[Any Transplants])</f>
        <v>No</v>
      </c>
      <c r="G1518" s="22" t="str">
        <f>_xlfn.XLOOKUP(Table7[[#This Row],[Merged Customer ID]],Table3__3_16[Customer ID],Table3__3_16[Cancer history])</f>
        <v>No</v>
      </c>
      <c r="H1518" s="22">
        <f>_xlfn.XLOOKUP(Table7[[#This Row],[Merged Customer ID]],Table3__3_16[Customer ID],Table3__3_16[NumberOfMajorSurgeries])</f>
        <v>0</v>
      </c>
      <c r="I1518" s="22" t="str">
        <f>_xlfn.XLOOKUP(Table7[[#This Row],[Merged Customer ID]],Table3__3_16[Customer ID],Table3__3_16[smoker])</f>
        <v>No</v>
      </c>
      <c r="J1518" s="22" t="str">
        <f>_xlfn.XLOOKUP(Table7[[#This Row],[Merged Customer ID]],Table3__3_16[Customer ID],Table3__3_16[Weight Status])</f>
        <v>Obesity</v>
      </c>
      <c r="K1518" s="22" t="str">
        <f>_xlfn.XLOOKUP(Table7[[#This Row],[Merged Customer ID]],Table3__3_16[Customer ID],Table3__3_16[Sugar Status])</f>
        <v>Diabetes</v>
      </c>
      <c r="L1518" s="25">
        <f>_xlfn.XLOOKUP(Table7[[#This Row],[Merged Customer ID]],Table6_20[Merged Customer ID],Table6_20[Date of Birth])</f>
        <v>29867</v>
      </c>
      <c r="M1518" s="29">
        <f>_xlfn.XLOOKUP(Table7[[#This Row],[Merged Customer ID]],Table6_20[Merged Customer ID],Table6_20[charges],"0",0)</f>
        <v>6781.35</v>
      </c>
      <c r="N1518" s="29" t="str">
        <f>_xlfn.XLOOKUP(Table7[[#This Row],[Merged Customer ID]],Table6_20[Merged Customer ID],Table6_20[Hospital tier])</f>
        <v>tier - 2</v>
      </c>
      <c r="O1518" s="29" t="str">
        <f>_xlfn.XLOOKUP(Table7[[#This Row],[Merged Customer ID]],Table6_20[Merged Customer ID],Table6_20[City tier])</f>
        <v>tier - 1</v>
      </c>
      <c r="P1518" s="29" t="str">
        <f>_xlfn.XLOOKUP(Table7[[#This Row],[Merged Customer ID]],Table6_20[Merged Customer ID],Table6_20[State ID])</f>
        <v>R1013</v>
      </c>
      <c r="Q1518" s="35">
        <f>_xlfn.XLOOKUP(Table7[[#This Row],[Merged Customer ID]],Table6_20[Merged Customer ID],Table6_20[Age])</f>
        <v>41.666666666666664</v>
      </c>
    </row>
    <row r="1519" spans="1:17" x14ac:dyDescent="0.35">
      <c r="A1519" s="23" t="s">
        <v>853</v>
      </c>
      <c r="B1519" s="23" t="str">
        <f>_xlfn.XLOOKUP(Table7[[#This Row],[Merged Customer ID]],Table2_1[Merged Customer ID],Table2_1[First Name])</f>
        <v>Manuel</v>
      </c>
      <c r="C1519" s="23">
        <f>_xlfn.XLOOKUP(Table7[[#This Row],[Merged Customer ID]],Table3__3_16[Customer ID],Table3__3_16[BMI])</f>
        <v>32.200000000000003</v>
      </c>
      <c r="D1519" s="23">
        <f>_xlfn.XLOOKUP(Table7[[#This Row],[Merged Customer ID]],Table3__3_16[Customer ID],Table3__3_16[HBA1C])</f>
        <v>10.59</v>
      </c>
      <c r="E1519" s="22" t="str">
        <f>_xlfn.XLOOKUP(Table7[[#This Row],[Merged Customer ID]],Table3__3_16[Customer ID],Table3__3_16[Heart Issues])</f>
        <v>Yes</v>
      </c>
      <c r="F1519" s="23" t="str">
        <f>_xlfn.XLOOKUP(Table7[[#This Row],[Merged Customer ID]],Table3__3_16[Customer ID],Table3__3_16[Any Transplants])</f>
        <v>No</v>
      </c>
      <c r="G1519" s="23" t="str">
        <f>_xlfn.XLOOKUP(Table7[[#This Row],[Merged Customer ID]],Table3__3_16[Customer ID],Table3__3_16[Cancer history])</f>
        <v>No</v>
      </c>
      <c r="H1519" s="23">
        <f>_xlfn.XLOOKUP(Table7[[#This Row],[Merged Customer ID]],Table3__3_16[Customer ID],Table3__3_16[NumberOfMajorSurgeries])</f>
        <v>0</v>
      </c>
      <c r="I1519" s="23" t="str">
        <f>_xlfn.XLOOKUP(Table7[[#This Row],[Merged Customer ID]],Table3__3_16[Customer ID],Table3__3_16[smoker])</f>
        <v>No</v>
      </c>
      <c r="J1519" s="23" t="str">
        <f>_xlfn.XLOOKUP(Table7[[#This Row],[Merged Customer ID]],Table3__3_16[Customer ID],Table3__3_16[Weight Status])</f>
        <v>Obesity</v>
      </c>
      <c r="K1519" s="23" t="str">
        <f>_xlfn.XLOOKUP(Table7[[#This Row],[Merged Customer ID]],Table3__3_16[Customer ID],Table3__3_16[Sugar Status])</f>
        <v>Diabetes</v>
      </c>
      <c r="L1519" s="26">
        <f>_xlfn.XLOOKUP(Table7[[#This Row],[Merged Customer ID]],Table6_20[Merged Customer ID],Table6_20[Date of Birth])</f>
        <v>29832</v>
      </c>
      <c r="M1519" s="30">
        <f>_xlfn.XLOOKUP(Table7[[#This Row],[Merged Customer ID]],Table6_20[Merged Customer ID],Table6_20[charges],"0",0)</f>
        <v>6775.96</v>
      </c>
      <c r="N1519" s="30" t="str">
        <f>_xlfn.XLOOKUP(Table7[[#This Row],[Merged Customer ID]],Table6_20[Merged Customer ID],Table6_20[Hospital tier])</f>
        <v>tier - 2</v>
      </c>
      <c r="O1519" s="30" t="str">
        <f>_xlfn.XLOOKUP(Table7[[#This Row],[Merged Customer ID]],Table6_20[Merged Customer ID],Table6_20[City tier])</f>
        <v>tier - 3</v>
      </c>
      <c r="P1519" s="30" t="str">
        <f>_xlfn.XLOOKUP(Table7[[#This Row],[Merged Customer ID]],Table6_20[Merged Customer ID],Table6_20[State ID])</f>
        <v>R1011</v>
      </c>
      <c r="Q1519" s="36">
        <f>_xlfn.XLOOKUP(Table7[[#This Row],[Merged Customer ID]],Table6_20[Merged Customer ID],Table6_20[Age])</f>
        <v>41.763888888888886</v>
      </c>
    </row>
    <row r="1520" spans="1:17" x14ac:dyDescent="0.35">
      <c r="A1520" s="22" t="s">
        <v>852</v>
      </c>
      <c r="B1520" s="22" t="str">
        <f>_xlfn.XLOOKUP(Table7[[#This Row],[Merged Customer ID]],Table2_1[Merged Customer ID],Table2_1[First Name])</f>
        <v>Demko</v>
      </c>
      <c r="C1520" s="22">
        <f>_xlfn.XLOOKUP(Table7[[#This Row],[Merged Customer ID]],Table3__3_16[Customer ID],Table3__3_16[BMI])</f>
        <v>28.05</v>
      </c>
      <c r="D1520" s="22">
        <f>_xlfn.XLOOKUP(Table7[[#This Row],[Merged Customer ID]],Table3__3_16[Customer ID],Table3__3_16[HBA1C])</f>
        <v>11.85</v>
      </c>
      <c r="E1520" s="22" t="str">
        <f>_xlfn.XLOOKUP(Table7[[#This Row],[Merged Customer ID]],Table3__3_16[Customer ID],Table3__3_16[Heart Issues])</f>
        <v>Yes</v>
      </c>
      <c r="F1520" s="22" t="str">
        <f>_xlfn.XLOOKUP(Table7[[#This Row],[Merged Customer ID]],Table3__3_16[Customer ID],Table3__3_16[Any Transplants])</f>
        <v>No</v>
      </c>
      <c r="G1520" s="22" t="str">
        <f>_xlfn.XLOOKUP(Table7[[#This Row],[Merged Customer ID]],Table3__3_16[Customer ID],Table3__3_16[Cancer history])</f>
        <v>No</v>
      </c>
      <c r="H1520" s="22">
        <f>_xlfn.XLOOKUP(Table7[[#This Row],[Merged Customer ID]],Table3__3_16[Customer ID],Table3__3_16[NumberOfMajorSurgeries])</f>
        <v>0</v>
      </c>
      <c r="I1520" s="22" t="str">
        <f>_xlfn.XLOOKUP(Table7[[#This Row],[Merged Customer ID]],Table3__3_16[Customer ID],Table3__3_16[smoker])</f>
        <v>No</v>
      </c>
      <c r="J1520" s="22" t="str">
        <f>_xlfn.XLOOKUP(Table7[[#This Row],[Merged Customer ID]],Table3__3_16[Customer ID],Table3__3_16[Weight Status])</f>
        <v>Overweight</v>
      </c>
      <c r="K1520" s="22" t="str">
        <f>_xlfn.XLOOKUP(Table7[[#This Row],[Merged Customer ID]],Table3__3_16[Customer ID],Table3__3_16[Sugar Status])</f>
        <v>Diabetes</v>
      </c>
      <c r="L1520" s="25">
        <f>_xlfn.XLOOKUP(Table7[[#This Row],[Merged Customer ID]],Table6_20[Merged Customer ID],Table6_20[Date of Birth])</f>
        <v>29850</v>
      </c>
      <c r="M1520" s="29">
        <f>_xlfn.XLOOKUP(Table7[[#This Row],[Merged Customer ID]],Table6_20[Merged Customer ID],Table6_20[charges],"0",0)</f>
        <v>6770.19</v>
      </c>
      <c r="N1520" s="29" t="str">
        <f>_xlfn.XLOOKUP(Table7[[#This Row],[Merged Customer ID]],Table6_20[Merged Customer ID],Table6_20[Hospital tier])</f>
        <v>tier - 2</v>
      </c>
      <c r="O1520" s="29" t="str">
        <f>_xlfn.XLOOKUP(Table7[[#This Row],[Merged Customer ID]],Table6_20[Merged Customer ID],Table6_20[City tier])</f>
        <v>tier - 3</v>
      </c>
      <c r="P1520" s="29" t="str">
        <f>_xlfn.XLOOKUP(Table7[[#This Row],[Merged Customer ID]],Table6_20[Merged Customer ID],Table6_20[State ID])</f>
        <v>R1013</v>
      </c>
      <c r="Q1520" s="35">
        <f>_xlfn.XLOOKUP(Table7[[#This Row],[Merged Customer ID]],Table6_20[Merged Customer ID],Table6_20[Age])</f>
        <v>41.713888888888889</v>
      </c>
    </row>
    <row r="1521" spans="1:17" x14ac:dyDescent="0.35">
      <c r="A1521" s="23" t="s">
        <v>851</v>
      </c>
      <c r="B1521" s="23" t="str">
        <f>_xlfn.XLOOKUP(Table7[[#This Row],[Merged Customer ID]],Table2_1[Merged Customer ID],Table2_1[First Name])</f>
        <v>Battaglia</v>
      </c>
      <c r="C1521" s="23">
        <f>_xlfn.XLOOKUP(Table7[[#This Row],[Merged Customer ID]],Table3__3_16[Customer ID],Table3__3_16[BMI])</f>
        <v>19</v>
      </c>
      <c r="D1521" s="23">
        <f>_xlfn.XLOOKUP(Table7[[#This Row],[Merged Customer ID]],Table3__3_16[Customer ID],Table3__3_16[HBA1C])</f>
        <v>5.46</v>
      </c>
      <c r="E1521" s="22" t="str">
        <f>_xlfn.XLOOKUP(Table7[[#This Row],[Merged Customer ID]],Table3__3_16[Customer ID],Table3__3_16[Heart Issues])</f>
        <v>Yes</v>
      </c>
      <c r="F1521" s="23" t="str">
        <f>_xlfn.XLOOKUP(Table7[[#This Row],[Merged Customer ID]],Table3__3_16[Customer ID],Table3__3_16[Any Transplants])</f>
        <v>No</v>
      </c>
      <c r="G1521" s="23" t="str">
        <f>_xlfn.XLOOKUP(Table7[[#This Row],[Merged Customer ID]],Table3__3_16[Customer ID],Table3__3_16[Cancer history])</f>
        <v>No</v>
      </c>
      <c r="H1521" s="23">
        <f>_xlfn.XLOOKUP(Table7[[#This Row],[Merged Customer ID]],Table3__3_16[Customer ID],Table3__3_16[NumberOfMajorSurgeries])</f>
        <v>1</v>
      </c>
      <c r="I1521" s="23" t="str">
        <f>_xlfn.XLOOKUP(Table7[[#This Row],[Merged Customer ID]],Table3__3_16[Customer ID],Table3__3_16[smoker])</f>
        <v>No</v>
      </c>
      <c r="J1521" s="23" t="str">
        <f>_xlfn.XLOOKUP(Table7[[#This Row],[Merged Customer ID]],Table3__3_16[Customer ID],Table3__3_16[Weight Status])</f>
        <v>Normal Weight</v>
      </c>
      <c r="K1521" s="23" t="str">
        <f>_xlfn.XLOOKUP(Table7[[#This Row],[Merged Customer ID]],Table3__3_16[Customer ID],Table3__3_16[Sugar Status])</f>
        <v>Normal</v>
      </c>
      <c r="L1521" s="26">
        <f>_xlfn.XLOOKUP(Table7[[#This Row],[Merged Customer ID]],Table6_20[Merged Customer ID],Table6_20[Date of Birth])</f>
        <v>32426</v>
      </c>
      <c r="M1521" s="30">
        <f>_xlfn.XLOOKUP(Table7[[#This Row],[Merged Customer ID]],Table6_20[Merged Customer ID],Table6_20[charges],"0",0)</f>
        <v>6753.04</v>
      </c>
      <c r="N1521" s="30" t="str">
        <f>_xlfn.XLOOKUP(Table7[[#This Row],[Merged Customer ID]],Table6_20[Merged Customer ID],Table6_20[Hospital tier])</f>
        <v>tier - 2</v>
      </c>
      <c r="O1521" s="30" t="str">
        <f>_xlfn.XLOOKUP(Table7[[#This Row],[Merged Customer ID]],Table6_20[Merged Customer ID],Table6_20[City tier])</f>
        <v>tier - 2</v>
      </c>
      <c r="P1521" s="30" t="str">
        <f>_xlfn.XLOOKUP(Table7[[#This Row],[Merged Customer ID]],Table6_20[Merged Customer ID],Table6_20[State ID])</f>
        <v>R1024</v>
      </c>
      <c r="Q1521" s="36">
        <f>_xlfn.XLOOKUP(Table7[[#This Row],[Merged Customer ID]],Table6_20[Merged Customer ID],Table6_20[Age])</f>
        <v>34.661111111111111</v>
      </c>
    </row>
    <row r="1522" spans="1:17" x14ac:dyDescent="0.35">
      <c r="A1522" s="22" t="s">
        <v>850</v>
      </c>
      <c r="B1522" s="22" t="str">
        <f>_xlfn.XLOOKUP(Table7[[#This Row],[Merged Customer ID]],Table2_1[Merged Customer ID],Table2_1[First Name])</f>
        <v>Follo</v>
      </c>
      <c r="C1522" s="22">
        <f>_xlfn.XLOOKUP(Table7[[#This Row],[Merged Customer ID]],Table3__3_16[Customer ID],Table3__3_16[BMI])</f>
        <v>16.13</v>
      </c>
      <c r="D1522" s="22">
        <f>_xlfn.XLOOKUP(Table7[[#This Row],[Merged Customer ID]],Table3__3_16[Customer ID],Table3__3_16[HBA1C])</f>
        <v>4.54</v>
      </c>
      <c r="E1522" s="22" t="str">
        <f>_xlfn.XLOOKUP(Table7[[#This Row],[Merged Customer ID]],Table3__3_16[Customer ID],Table3__3_16[Heart Issues])</f>
        <v>Yes</v>
      </c>
      <c r="F1522" s="22" t="str">
        <f>_xlfn.XLOOKUP(Table7[[#This Row],[Merged Customer ID]],Table3__3_16[Customer ID],Table3__3_16[Any Transplants])</f>
        <v>No</v>
      </c>
      <c r="G1522" s="22" t="str">
        <f>_xlfn.XLOOKUP(Table7[[#This Row],[Merged Customer ID]],Table3__3_16[Customer ID],Table3__3_16[Cancer history])</f>
        <v>No</v>
      </c>
      <c r="H1522" s="22">
        <f>_xlfn.XLOOKUP(Table7[[#This Row],[Merged Customer ID]],Table3__3_16[Customer ID],Table3__3_16[NumberOfMajorSurgeries])</f>
        <v>2</v>
      </c>
      <c r="I1522" s="22" t="str">
        <f>_xlfn.XLOOKUP(Table7[[#This Row],[Merged Customer ID]],Table3__3_16[Customer ID],Table3__3_16[smoker])</f>
        <v>No</v>
      </c>
      <c r="J1522" s="22" t="str">
        <f>_xlfn.XLOOKUP(Table7[[#This Row],[Merged Customer ID]],Table3__3_16[Customer ID],Table3__3_16[Weight Status])</f>
        <v>Underweight</v>
      </c>
      <c r="K1522" s="22" t="str">
        <f>_xlfn.XLOOKUP(Table7[[#This Row],[Merged Customer ID]],Table3__3_16[Customer ID],Table3__3_16[Sugar Status])</f>
        <v>Normal</v>
      </c>
      <c r="L1522" s="25">
        <f>_xlfn.XLOOKUP(Table7[[#This Row],[Merged Customer ID]],Table6_20[Merged Customer ID],Table6_20[Date of Birth])</f>
        <v>24450</v>
      </c>
      <c r="M1522" s="29">
        <f>_xlfn.XLOOKUP(Table7[[#This Row],[Merged Customer ID]],Table6_20[Merged Customer ID],Table6_20[charges],"0",0)</f>
        <v>6750.27</v>
      </c>
      <c r="N1522" s="29" t="str">
        <f>_xlfn.XLOOKUP(Table7[[#This Row],[Merged Customer ID]],Table6_20[Merged Customer ID],Table6_20[Hospital tier])</f>
        <v>tier - 3</v>
      </c>
      <c r="O1522" s="29" t="str">
        <f>_xlfn.XLOOKUP(Table7[[#This Row],[Merged Customer ID]],Table6_20[Merged Customer ID],Table6_20[City tier])</f>
        <v>tier - 2</v>
      </c>
      <c r="P1522" s="29" t="str">
        <f>_xlfn.XLOOKUP(Table7[[#This Row],[Merged Customer ID]],Table6_20[Merged Customer ID],Table6_20[State ID])</f>
        <v>R1013</v>
      </c>
      <c r="Q1522" s="35">
        <f>_xlfn.XLOOKUP(Table7[[#This Row],[Merged Customer ID]],Table6_20[Merged Customer ID],Table6_20[Age])</f>
        <v>56.49722222222222</v>
      </c>
    </row>
    <row r="1523" spans="1:17" x14ac:dyDescent="0.35">
      <c r="A1523" s="23" t="s">
        <v>849</v>
      </c>
      <c r="B1523" s="23" t="str">
        <f>_xlfn.XLOOKUP(Table7[[#This Row],[Merged Customer ID]],Table2_1[Merged Customer ID],Table2_1[First Name])</f>
        <v>Barana</v>
      </c>
      <c r="C1523" s="23">
        <f>_xlfn.XLOOKUP(Table7[[#This Row],[Merged Customer ID]],Table3__3_16[Customer ID],Table3__3_16[BMI])</f>
        <v>18.77</v>
      </c>
      <c r="D1523" s="23">
        <f>_xlfn.XLOOKUP(Table7[[#This Row],[Merged Customer ID]],Table3__3_16[Customer ID],Table3__3_16[HBA1C])</f>
        <v>11.98</v>
      </c>
      <c r="E1523" s="22" t="str">
        <f>_xlfn.XLOOKUP(Table7[[#This Row],[Merged Customer ID]],Table3__3_16[Customer ID],Table3__3_16[Heart Issues])</f>
        <v>Yes</v>
      </c>
      <c r="F1523" s="23" t="str">
        <f>_xlfn.XLOOKUP(Table7[[#This Row],[Merged Customer ID]],Table3__3_16[Customer ID],Table3__3_16[Any Transplants])</f>
        <v>No</v>
      </c>
      <c r="G1523" s="23" t="str">
        <f>_xlfn.XLOOKUP(Table7[[#This Row],[Merged Customer ID]],Table3__3_16[Customer ID],Table3__3_16[Cancer history])</f>
        <v>No</v>
      </c>
      <c r="H1523" s="23">
        <f>_xlfn.XLOOKUP(Table7[[#This Row],[Merged Customer ID]],Table3__3_16[Customer ID],Table3__3_16[NumberOfMajorSurgeries])</f>
        <v>2</v>
      </c>
      <c r="I1523" s="23" t="str">
        <f>_xlfn.XLOOKUP(Table7[[#This Row],[Merged Customer ID]],Table3__3_16[Customer ID],Table3__3_16[smoker])</f>
        <v>No</v>
      </c>
      <c r="J1523" s="23" t="str">
        <f>_xlfn.XLOOKUP(Table7[[#This Row],[Merged Customer ID]],Table3__3_16[Customer ID],Table3__3_16[Weight Status])</f>
        <v>Normal Weight</v>
      </c>
      <c r="K1523" s="23" t="str">
        <f>_xlfn.XLOOKUP(Table7[[#This Row],[Merged Customer ID]],Table3__3_16[Customer ID],Table3__3_16[Sugar Status])</f>
        <v>Diabetes</v>
      </c>
      <c r="L1523" s="26">
        <f>_xlfn.XLOOKUP(Table7[[#This Row],[Merged Customer ID]],Table6_20[Merged Customer ID],Table6_20[Date of Birth])</f>
        <v>25736</v>
      </c>
      <c r="M1523" s="30">
        <f>_xlfn.XLOOKUP(Table7[[#This Row],[Merged Customer ID]],Table6_20[Merged Customer ID],Table6_20[charges],"0",0)</f>
        <v>6749.63</v>
      </c>
      <c r="N1523" s="30" t="str">
        <f>_xlfn.XLOOKUP(Table7[[#This Row],[Merged Customer ID]],Table6_20[Merged Customer ID],Table6_20[Hospital tier])</f>
        <v>tier - 2</v>
      </c>
      <c r="O1523" s="30" t="str">
        <f>_xlfn.XLOOKUP(Table7[[#This Row],[Merged Customer ID]],Table6_20[Merged Customer ID],Table6_20[City tier])</f>
        <v>tier - 1</v>
      </c>
      <c r="P1523" s="30" t="str">
        <f>_xlfn.XLOOKUP(Table7[[#This Row],[Merged Customer ID]],Table6_20[Merged Customer ID],Table6_20[State ID])</f>
        <v>R1013</v>
      </c>
      <c r="Q1523" s="36">
        <f>_xlfn.XLOOKUP(Table7[[#This Row],[Merged Customer ID]],Table6_20[Merged Customer ID],Table6_20[Age])</f>
        <v>52.975000000000001</v>
      </c>
    </row>
    <row r="1524" spans="1:17" x14ac:dyDescent="0.35">
      <c r="A1524" s="22" t="s">
        <v>848</v>
      </c>
      <c r="B1524" s="22" t="str">
        <f>_xlfn.XLOOKUP(Table7[[#This Row],[Merged Customer ID]],Table2_1[Merged Customer ID],Table2_1[First Name])</f>
        <v>Lysaght</v>
      </c>
      <c r="C1524" s="22">
        <f>_xlfn.XLOOKUP(Table7[[#This Row],[Merged Customer ID]],Table3__3_16[Customer ID],Table3__3_16[BMI])</f>
        <v>28.88</v>
      </c>
      <c r="D1524" s="22">
        <f>_xlfn.XLOOKUP(Table7[[#This Row],[Merged Customer ID]],Table3__3_16[Customer ID],Table3__3_16[HBA1C])</f>
        <v>6.59</v>
      </c>
      <c r="E1524" s="22" t="str">
        <f>_xlfn.XLOOKUP(Table7[[#This Row],[Merged Customer ID]],Table3__3_16[Customer ID],Table3__3_16[Heart Issues])</f>
        <v>Yes</v>
      </c>
      <c r="F1524" s="22" t="str">
        <f>_xlfn.XLOOKUP(Table7[[#This Row],[Merged Customer ID]],Table3__3_16[Customer ID],Table3__3_16[Any Transplants])</f>
        <v>No</v>
      </c>
      <c r="G1524" s="22" t="str">
        <f>_xlfn.XLOOKUP(Table7[[#This Row],[Merged Customer ID]],Table3__3_16[Customer ID],Table3__3_16[Cancer history])</f>
        <v>No</v>
      </c>
      <c r="H1524" s="22">
        <f>_xlfn.XLOOKUP(Table7[[#This Row],[Merged Customer ID]],Table3__3_16[Customer ID],Table3__3_16[NumberOfMajorSurgeries])</f>
        <v>1</v>
      </c>
      <c r="I1524" s="22" t="str">
        <f>_xlfn.XLOOKUP(Table7[[#This Row],[Merged Customer ID]],Table3__3_16[Customer ID],Table3__3_16[smoker])</f>
        <v>No</v>
      </c>
      <c r="J1524" s="22" t="str">
        <f>_xlfn.XLOOKUP(Table7[[#This Row],[Merged Customer ID]],Table3__3_16[Customer ID],Table3__3_16[Weight Status])</f>
        <v>Overweight</v>
      </c>
      <c r="K1524" s="22" t="str">
        <f>_xlfn.XLOOKUP(Table7[[#This Row],[Merged Customer ID]],Table3__3_16[Customer ID],Table3__3_16[Sugar Status])</f>
        <v>Diabetes</v>
      </c>
      <c r="L1524" s="25">
        <f>_xlfn.XLOOKUP(Table7[[#This Row],[Merged Customer ID]],Table6_20[Merged Customer ID],Table6_20[Date of Birth])</f>
        <v>31568</v>
      </c>
      <c r="M1524" s="29">
        <f>_xlfn.XLOOKUP(Table7[[#This Row],[Merged Customer ID]],Table6_20[Merged Customer ID],Table6_20[charges],"0",0)</f>
        <v>6748.59</v>
      </c>
      <c r="N1524" s="29" t="str">
        <f>_xlfn.XLOOKUP(Table7[[#This Row],[Merged Customer ID]],Table6_20[Merged Customer ID],Table6_20[Hospital tier])</f>
        <v>tier - 3</v>
      </c>
      <c r="O1524" s="29" t="str">
        <f>_xlfn.XLOOKUP(Table7[[#This Row],[Merged Customer ID]],Table6_20[Merged Customer ID],Table6_20[City tier])</f>
        <v>tier - 1</v>
      </c>
      <c r="P1524" s="29" t="str">
        <f>_xlfn.XLOOKUP(Table7[[#This Row],[Merged Customer ID]],Table6_20[Merged Customer ID],Table6_20[State ID])</f>
        <v>R1016</v>
      </c>
      <c r="Q1524" s="35">
        <f>_xlfn.XLOOKUP(Table7[[#This Row],[Merged Customer ID]],Table6_20[Merged Customer ID],Table6_20[Age])</f>
        <v>37.008333333333333</v>
      </c>
    </row>
    <row r="1525" spans="1:17" x14ac:dyDescent="0.35">
      <c r="A1525" s="23" t="s">
        <v>847</v>
      </c>
      <c r="B1525" s="23" t="str">
        <f>_xlfn.XLOOKUP(Table7[[#This Row],[Merged Customer ID]],Table2_1[Merged Customer ID],Table2_1[First Name])</f>
        <v>Chalmers</v>
      </c>
      <c r="C1525" s="23">
        <f>_xlfn.XLOOKUP(Table7[[#This Row],[Merged Customer ID]],Table3__3_16[Customer ID],Table3__3_16[BMI])</f>
        <v>27.55</v>
      </c>
      <c r="D1525" s="23">
        <f>_xlfn.XLOOKUP(Table7[[#This Row],[Merged Customer ID]],Table3__3_16[Customer ID],Table3__3_16[HBA1C])</f>
        <v>10.83</v>
      </c>
      <c r="E1525" s="22" t="str">
        <f>_xlfn.XLOOKUP(Table7[[#This Row],[Merged Customer ID]],Table3__3_16[Customer ID],Table3__3_16[Heart Issues])</f>
        <v>Yes</v>
      </c>
      <c r="F1525" s="23" t="str">
        <f>_xlfn.XLOOKUP(Table7[[#This Row],[Merged Customer ID]],Table3__3_16[Customer ID],Table3__3_16[Any Transplants])</f>
        <v>No</v>
      </c>
      <c r="G1525" s="23" t="str">
        <f>_xlfn.XLOOKUP(Table7[[#This Row],[Merged Customer ID]],Table3__3_16[Customer ID],Table3__3_16[Cancer history])</f>
        <v>No</v>
      </c>
      <c r="H1525" s="23">
        <f>_xlfn.XLOOKUP(Table7[[#This Row],[Merged Customer ID]],Table3__3_16[Customer ID],Table3__3_16[NumberOfMajorSurgeries])</f>
        <v>1</v>
      </c>
      <c r="I1525" s="23" t="str">
        <f>_xlfn.XLOOKUP(Table7[[#This Row],[Merged Customer ID]],Table3__3_16[Customer ID],Table3__3_16[smoker])</f>
        <v>No</v>
      </c>
      <c r="J1525" s="23" t="str">
        <f>_xlfn.XLOOKUP(Table7[[#This Row],[Merged Customer ID]],Table3__3_16[Customer ID],Table3__3_16[Weight Status])</f>
        <v>Overweight</v>
      </c>
      <c r="K1525" s="23" t="str">
        <f>_xlfn.XLOOKUP(Table7[[#This Row],[Merged Customer ID]],Table3__3_16[Customer ID],Table3__3_16[Sugar Status])</f>
        <v>Diabetes</v>
      </c>
      <c r="L1525" s="26">
        <f>_xlfn.XLOOKUP(Table7[[#This Row],[Merged Customer ID]],Table6_20[Merged Customer ID],Table6_20[Date of Birth])</f>
        <v>31631</v>
      </c>
      <c r="M1525" s="30">
        <f>_xlfn.XLOOKUP(Table7[[#This Row],[Merged Customer ID]],Table6_20[Merged Customer ID],Table6_20[charges],"0",0)</f>
        <v>6746.74</v>
      </c>
      <c r="N1525" s="30" t="str">
        <f>_xlfn.XLOOKUP(Table7[[#This Row],[Merged Customer ID]],Table6_20[Merged Customer ID],Table6_20[Hospital tier])</f>
        <v>tier - 3</v>
      </c>
      <c r="O1525" s="30" t="str">
        <f>_xlfn.XLOOKUP(Table7[[#This Row],[Merged Customer ID]],Table6_20[Merged Customer ID],Table6_20[City tier])</f>
        <v>tier - 2</v>
      </c>
      <c r="P1525" s="30" t="str">
        <f>_xlfn.XLOOKUP(Table7[[#This Row],[Merged Customer ID]],Table6_20[Merged Customer ID],Table6_20[State ID])</f>
        <v>R1016</v>
      </c>
      <c r="Q1525" s="36">
        <f>_xlfn.XLOOKUP(Table7[[#This Row],[Merged Customer ID]],Table6_20[Merged Customer ID],Table6_20[Age])</f>
        <v>36.836111111111109</v>
      </c>
    </row>
    <row r="1526" spans="1:17" x14ac:dyDescent="0.35">
      <c r="A1526" s="22" t="s">
        <v>846</v>
      </c>
      <c r="B1526" s="22" t="str">
        <f>_xlfn.XLOOKUP(Table7[[#This Row],[Merged Customer ID]],Table2_1[Merged Customer ID],Table2_1[First Name])</f>
        <v>Phillippi</v>
      </c>
      <c r="C1526" s="22">
        <f>_xlfn.XLOOKUP(Table7[[#This Row],[Merged Customer ID]],Table3__3_16[Customer ID],Table3__3_16[BMI])</f>
        <v>15.6</v>
      </c>
      <c r="D1526" s="22">
        <f>_xlfn.XLOOKUP(Table7[[#This Row],[Merged Customer ID]],Table3__3_16[Customer ID],Table3__3_16[HBA1C])</f>
        <v>8.6</v>
      </c>
      <c r="E1526" s="22" t="str">
        <f>_xlfn.XLOOKUP(Table7[[#This Row],[Merged Customer ID]],Table3__3_16[Customer ID],Table3__3_16[Heart Issues])</f>
        <v>No</v>
      </c>
      <c r="F1526" s="22" t="str">
        <f>_xlfn.XLOOKUP(Table7[[#This Row],[Merged Customer ID]],Table3__3_16[Customer ID],Table3__3_16[Any Transplants])</f>
        <v>No</v>
      </c>
      <c r="G1526" s="22" t="str">
        <f>_xlfn.XLOOKUP(Table7[[#This Row],[Merged Customer ID]],Table3__3_16[Customer ID],Table3__3_16[Cancer history])</f>
        <v>No</v>
      </c>
      <c r="H1526" s="22">
        <f>_xlfn.XLOOKUP(Table7[[#This Row],[Merged Customer ID]],Table3__3_16[Customer ID],Table3__3_16[NumberOfMajorSurgeries])</f>
        <v>0</v>
      </c>
      <c r="I1526" s="22" t="str">
        <f>_xlfn.XLOOKUP(Table7[[#This Row],[Merged Customer ID]],Table3__3_16[Customer ID],Table3__3_16[smoker])</f>
        <v>No</v>
      </c>
      <c r="J1526" s="22" t="str">
        <f>_xlfn.XLOOKUP(Table7[[#This Row],[Merged Customer ID]],Table3__3_16[Customer ID],Table3__3_16[Weight Status])</f>
        <v>Underweight</v>
      </c>
      <c r="K1526" s="22" t="str">
        <f>_xlfn.XLOOKUP(Table7[[#This Row],[Merged Customer ID]],Table3__3_16[Customer ID],Table3__3_16[Sugar Status])</f>
        <v>Diabetes</v>
      </c>
      <c r="L1526" s="25">
        <f>_xlfn.XLOOKUP(Table7[[#This Row],[Merged Customer ID]],Table6_20[Merged Customer ID],Table6_20[Date of Birth])</f>
        <v>25037</v>
      </c>
      <c r="M1526" s="29">
        <f>_xlfn.XLOOKUP(Table7[[#This Row],[Merged Customer ID]],Table6_20[Merged Customer ID],Table6_20[charges],"0",0)</f>
        <v>6738.84</v>
      </c>
      <c r="N1526" s="29" t="str">
        <f>_xlfn.XLOOKUP(Table7[[#This Row],[Merged Customer ID]],Table6_20[Merged Customer ID],Table6_20[Hospital tier])</f>
        <v>tier - 3</v>
      </c>
      <c r="O1526" s="29" t="str">
        <f>_xlfn.XLOOKUP(Table7[[#This Row],[Merged Customer ID]],Table6_20[Merged Customer ID],Table6_20[City tier])</f>
        <v>tier - 1</v>
      </c>
      <c r="P1526" s="29" t="str">
        <f>_xlfn.XLOOKUP(Table7[[#This Row],[Merged Customer ID]],Table6_20[Merged Customer ID],Table6_20[State ID])</f>
        <v>R1012</v>
      </c>
      <c r="Q1526" s="35">
        <f>_xlfn.XLOOKUP(Table7[[#This Row],[Merged Customer ID]],Table6_20[Merged Customer ID],Table6_20[Age])</f>
        <v>54.888888888888886</v>
      </c>
    </row>
    <row r="1527" spans="1:17" x14ac:dyDescent="0.35">
      <c r="A1527" s="23" t="s">
        <v>845</v>
      </c>
      <c r="B1527" s="23" t="str">
        <f>_xlfn.XLOOKUP(Table7[[#This Row],[Merged Customer ID]],Table2_1[Merged Customer ID],Table2_1[First Name])</f>
        <v>MacPherson</v>
      </c>
      <c r="C1527" s="23">
        <f>_xlfn.XLOOKUP(Table7[[#This Row],[Merged Customer ID]],Table3__3_16[Customer ID],Table3__3_16[BMI])</f>
        <v>21.99</v>
      </c>
      <c r="D1527" s="23">
        <f>_xlfn.XLOOKUP(Table7[[#This Row],[Merged Customer ID]],Table3__3_16[Customer ID],Table3__3_16[HBA1C])</f>
        <v>11.17</v>
      </c>
      <c r="E1527" s="22" t="str">
        <f>_xlfn.XLOOKUP(Table7[[#This Row],[Merged Customer ID]],Table3__3_16[Customer ID],Table3__3_16[Heart Issues])</f>
        <v>No</v>
      </c>
      <c r="F1527" s="23" t="str">
        <f>_xlfn.XLOOKUP(Table7[[#This Row],[Merged Customer ID]],Table3__3_16[Customer ID],Table3__3_16[Any Transplants])</f>
        <v>No</v>
      </c>
      <c r="G1527" s="23" t="str">
        <f>_xlfn.XLOOKUP(Table7[[#This Row],[Merged Customer ID]],Table3__3_16[Customer ID],Table3__3_16[Cancer history])</f>
        <v>No</v>
      </c>
      <c r="H1527" s="23">
        <f>_xlfn.XLOOKUP(Table7[[#This Row],[Merged Customer ID]],Table3__3_16[Customer ID],Table3__3_16[NumberOfMajorSurgeries])</f>
        <v>0</v>
      </c>
      <c r="I1527" s="23" t="str">
        <f>_xlfn.XLOOKUP(Table7[[#This Row],[Merged Customer ID]],Table3__3_16[Customer ID],Table3__3_16[smoker])</f>
        <v>No</v>
      </c>
      <c r="J1527" s="23" t="str">
        <f>_xlfn.XLOOKUP(Table7[[#This Row],[Merged Customer ID]],Table3__3_16[Customer ID],Table3__3_16[Weight Status])</f>
        <v>Normal Weight</v>
      </c>
      <c r="K1527" s="23" t="str">
        <f>_xlfn.XLOOKUP(Table7[[#This Row],[Merged Customer ID]],Table3__3_16[Customer ID],Table3__3_16[Sugar Status])</f>
        <v>Diabetes</v>
      </c>
      <c r="L1527" s="26">
        <f>_xlfn.XLOOKUP(Table7[[#This Row],[Merged Customer ID]],Table6_20[Merged Customer ID],Table6_20[Date of Birth])</f>
        <v>28784</v>
      </c>
      <c r="M1527" s="30">
        <f>_xlfn.XLOOKUP(Table7[[#This Row],[Merged Customer ID]],Table6_20[Merged Customer ID],Table6_20[charges],"0",0)</f>
        <v>6737.98</v>
      </c>
      <c r="N1527" s="30" t="str">
        <f>_xlfn.XLOOKUP(Table7[[#This Row],[Merged Customer ID]],Table6_20[Merged Customer ID],Table6_20[Hospital tier])</f>
        <v>tier - 2</v>
      </c>
      <c r="O1527" s="30" t="str">
        <f>_xlfn.XLOOKUP(Table7[[#This Row],[Merged Customer ID]],Table6_20[Merged Customer ID],Table6_20[City tier])</f>
        <v>tier - 3</v>
      </c>
      <c r="P1527" s="30" t="str">
        <f>_xlfn.XLOOKUP(Table7[[#This Row],[Merged Customer ID]],Table6_20[Merged Customer ID],Table6_20[State ID])</f>
        <v>R1013</v>
      </c>
      <c r="Q1527" s="36">
        <f>_xlfn.XLOOKUP(Table7[[#This Row],[Merged Customer ID]],Table6_20[Merged Customer ID],Table6_20[Age])</f>
        <v>44.630555555555553</v>
      </c>
    </row>
    <row r="1528" spans="1:17" x14ac:dyDescent="0.35">
      <c r="A1528" s="22" t="s">
        <v>844</v>
      </c>
      <c r="B1528" s="22" t="str">
        <f>_xlfn.XLOOKUP(Table7[[#This Row],[Merged Customer ID]],Table2_1[Merged Customer ID],Table2_1[First Name])</f>
        <v>Delfidio</v>
      </c>
      <c r="C1528" s="22">
        <f>_xlfn.XLOOKUP(Table7[[#This Row],[Merged Customer ID]],Table3__3_16[Customer ID],Table3__3_16[BMI])</f>
        <v>34.85</v>
      </c>
      <c r="D1528" s="22">
        <f>_xlfn.XLOOKUP(Table7[[#This Row],[Merged Customer ID]],Table3__3_16[Customer ID],Table3__3_16[HBA1C])</f>
        <v>5.75</v>
      </c>
      <c r="E1528" s="22" t="str">
        <f>_xlfn.XLOOKUP(Table7[[#This Row],[Merged Customer ID]],Table3__3_16[Customer ID],Table3__3_16[Heart Issues])</f>
        <v>No</v>
      </c>
      <c r="F1528" s="22" t="str">
        <f>_xlfn.XLOOKUP(Table7[[#This Row],[Merged Customer ID]],Table3__3_16[Customer ID],Table3__3_16[Any Transplants])</f>
        <v>No</v>
      </c>
      <c r="G1528" s="22" t="str">
        <f>_xlfn.XLOOKUP(Table7[[#This Row],[Merged Customer ID]],Table3__3_16[Customer ID],Table3__3_16[Cancer history])</f>
        <v>No</v>
      </c>
      <c r="H1528" s="22">
        <f>_xlfn.XLOOKUP(Table7[[#This Row],[Merged Customer ID]],Table3__3_16[Customer ID],Table3__3_16[NumberOfMajorSurgeries])</f>
        <v>0</v>
      </c>
      <c r="I1528" s="22" t="str">
        <f>_xlfn.XLOOKUP(Table7[[#This Row],[Merged Customer ID]],Table3__3_16[Customer ID],Table3__3_16[smoker])</f>
        <v>No</v>
      </c>
      <c r="J1528" s="22" t="str">
        <f>_xlfn.XLOOKUP(Table7[[#This Row],[Merged Customer ID]],Table3__3_16[Customer ID],Table3__3_16[Weight Status])</f>
        <v>Obesity</v>
      </c>
      <c r="K1528" s="22" t="str">
        <f>_xlfn.XLOOKUP(Table7[[#This Row],[Merged Customer ID]],Table3__3_16[Customer ID],Table3__3_16[Sugar Status])</f>
        <v>Prediabetes</v>
      </c>
      <c r="L1528" s="25">
        <f>_xlfn.XLOOKUP(Table7[[#This Row],[Merged Customer ID]],Table6_20[Merged Customer ID],Table6_20[Date of Birth])</f>
        <v>34498</v>
      </c>
      <c r="M1528" s="29">
        <f>_xlfn.XLOOKUP(Table7[[#This Row],[Merged Customer ID]],Table6_20[Merged Customer ID],Table6_20[charges],"0",0)</f>
        <v>6721.37</v>
      </c>
      <c r="N1528" s="29" t="str">
        <f>_xlfn.XLOOKUP(Table7[[#This Row],[Merged Customer ID]],Table6_20[Merged Customer ID],Table6_20[Hospital tier])</f>
        <v>tier - 2</v>
      </c>
      <c r="O1528" s="29" t="str">
        <f>_xlfn.XLOOKUP(Table7[[#This Row],[Merged Customer ID]],Table6_20[Merged Customer ID],Table6_20[City tier])</f>
        <v>tier - 1</v>
      </c>
      <c r="P1528" s="29" t="str">
        <f>_xlfn.XLOOKUP(Table7[[#This Row],[Merged Customer ID]],Table6_20[Merged Customer ID],Table6_20[State ID])</f>
        <v>R1012</v>
      </c>
      <c r="Q1528" s="35">
        <f>_xlfn.XLOOKUP(Table7[[#This Row],[Merged Customer ID]],Table6_20[Merged Customer ID],Table6_20[Age])</f>
        <v>28.986111111111111</v>
      </c>
    </row>
    <row r="1529" spans="1:17" x14ac:dyDescent="0.35">
      <c r="A1529" s="23" t="s">
        <v>843</v>
      </c>
      <c r="B1529" s="23" t="str">
        <f>_xlfn.XLOOKUP(Table7[[#This Row],[Merged Customer ID]],Table2_1[Merged Customer ID],Table2_1[First Name])</f>
        <v>Cummings</v>
      </c>
      <c r="C1529" s="23">
        <f>_xlfn.XLOOKUP(Table7[[#This Row],[Merged Customer ID]],Table3__3_16[Customer ID],Table3__3_16[BMI])</f>
        <v>24.51</v>
      </c>
      <c r="D1529" s="23">
        <f>_xlfn.XLOOKUP(Table7[[#This Row],[Merged Customer ID]],Table3__3_16[Customer ID],Table3__3_16[HBA1C])</f>
        <v>4.83</v>
      </c>
      <c r="E1529" s="22" t="str">
        <f>_xlfn.XLOOKUP(Table7[[#This Row],[Merged Customer ID]],Table3__3_16[Customer ID],Table3__3_16[Heart Issues])</f>
        <v>Yes</v>
      </c>
      <c r="F1529" s="23" t="str">
        <f>_xlfn.XLOOKUP(Table7[[#This Row],[Merged Customer ID]],Table3__3_16[Customer ID],Table3__3_16[Any Transplants])</f>
        <v>No</v>
      </c>
      <c r="G1529" s="23" t="str">
        <f>_xlfn.XLOOKUP(Table7[[#This Row],[Merged Customer ID]],Table3__3_16[Customer ID],Table3__3_16[Cancer history])</f>
        <v>Yes</v>
      </c>
      <c r="H1529" s="23">
        <f>_xlfn.XLOOKUP(Table7[[#This Row],[Merged Customer ID]],Table3__3_16[Customer ID],Table3__3_16[NumberOfMajorSurgeries])</f>
        <v>1</v>
      </c>
      <c r="I1529" s="23" t="str">
        <f>_xlfn.XLOOKUP(Table7[[#This Row],[Merged Customer ID]],Table3__3_16[Customer ID],Table3__3_16[smoker])</f>
        <v>No</v>
      </c>
      <c r="J1529" s="23" t="str">
        <f>_xlfn.XLOOKUP(Table7[[#This Row],[Merged Customer ID]],Table3__3_16[Customer ID],Table3__3_16[Weight Status])</f>
        <v>Normal Weight</v>
      </c>
      <c r="K1529" s="23" t="str">
        <f>_xlfn.XLOOKUP(Table7[[#This Row],[Merged Customer ID]],Table3__3_16[Customer ID],Table3__3_16[Sugar Status])</f>
        <v>Normal</v>
      </c>
      <c r="L1529" s="26">
        <f>_xlfn.XLOOKUP(Table7[[#This Row],[Merged Customer ID]],Table6_20[Merged Customer ID],Table6_20[Date of Birth])</f>
        <v>30479</v>
      </c>
      <c r="M1529" s="30">
        <f>_xlfn.XLOOKUP(Table7[[#This Row],[Merged Customer ID]],Table6_20[Merged Customer ID],Table6_20[charges],"0",0)</f>
        <v>6710.19</v>
      </c>
      <c r="N1529" s="30" t="str">
        <f>_xlfn.XLOOKUP(Table7[[#This Row],[Merged Customer ID]],Table6_20[Merged Customer ID],Table6_20[Hospital tier])</f>
        <v>tier - 3</v>
      </c>
      <c r="O1529" s="30" t="str">
        <f>_xlfn.XLOOKUP(Table7[[#This Row],[Merged Customer ID]],Table6_20[Merged Customer ID],Table6_20[City tier])</f>
        <v>tier - 3</v>
      </c>
      <c r="P1529" s="30" t="str">
        <f>_xlfn.XLOOKUP(Table7[[#This Row],[Merged Customer ID]],Table6_20[Merged Customer ID],Table6_20[State ID])</f>
        <v>R1012</v>
      </c>
      <c r="Q1529" s="36">
        <f>_xlfn.XLOOKUP(Table7[[#This Row],[Merged Customer ID]],Table6_20[Merged Customer ID],Table6_20[Age])</f>
        <v>39.988888888888887</v>
      </c>
    </row>
    <row r="1530" spans="1:17" x14ac:dyDescent="0.35">
      <c r="A1530" s="22" t="s">
        <v>842</v>
      </c>
      <c r="B1530" s="22" t="str">
        <f>_xlfn.XLOOKUP(Table7[[#This Row],[Merged Customer ID]],Table2_1[Merged Customer ID],Table2_1[First Name])</f>
        <v>Schroegel</v>
      </c>
      <c r="C1530" s="22">
        <f>_xlfn.XLOOKUP(Table7[[#This Row],[Merged Customer ID]],Table3__3_16[Customer ID],Table3__3_16[BMI])</f>
        <v>19.399999999999999</v>
      </c>
      <c r="D1530" s="22">
        <f>_xlfn.XLOOKUP(Table7[[#This Row],[Merged Customer ID]],Table3__3_16[Customer ID],Table3__3_16[HBA1C])</f>
        <v>11.93</v>
      </c>
      <c r="E1530" s="22" t="str">
        <f>_xlfn.XLOOKUP(Table7[[#This Row],[Merged Customer ID]],Table3__3_16[Customer ID],Table3__3_16[Heart Issues])</f>
        <v>No</v>
      </c>
      <c r="F1530" s="22" t="str">
        <f>_xlfn.XLOOKUP(Table7[[#This Row],[Merged Customer ID]],Table3__3_16[Customer ID],Table3__3_16[Any Transplants])</f>
        <v>No</v>
      </c>
      <c r="G1530" s="22" t="str">
        <f>_xlfn.XLOOKUP(Table7[[#This Row],[Merged Customer ID]],Table3__3_16[Customer ID],Table3__3_16[Cancer history])</f>
        <v>No</v>
      </c>
      <c r="H1530" s="22">
        <f>_xlfn.XLOOKUP(Table7[[#This Row],[Merged Customer ID]],Table3__3_16[Customer ID],Table3__3_16[NumberOfMajorSurgeries])</f>
        <v>0</v>
      </c>
      <c r="I1530" s="22" t="str">
        <f>_xlfn.XLOOKUP(Table7[[#This Row],[Merged Customer ID]],Table3__3_16[Customer ID],Table3__3_16[smoker])</f>
        <v>No</v>
      </c>
      <c r="J1530" s="22" t="str">
        <f>_xlfn.XLOOKUP(Table7[[#This Row],[Merged Customer ID]],Table3__3_16[Customer ID],Table3__3_16[Weight Status])</f>
        <v>Normal Weight</v>
      </c>
      <c r="K1530" s="22" t="str">
        <f>_xlfn.XLOOKUP(Table7[[#This Row],[Merged Customer ID]],Table3__3_16[Customer ID],Table3__3_16[Sugar Status])</f>
        <v>Diabetes</v>
      </c>
      <c r="L1530" s="25">
        <f>_xlfn.XLOOKUP(Table7[[#This Row],[Merged Customer ID]],Table6_20[Merged Customer ID],Table6_20[Date of Birth])</f>
        <v>26279</v>
      </c>
      <c r="M1530" s="29">
        <f>_xlfn.XLOOKUP(Table7[[#This Row],[Merged Customer ID]],Table6_20[Merged Customer ID],Table6_20[charges],"0",0)</f>
        <v>6706.47</v>
      </c>
      <c r="N1530" s="29" t="str">
        <f>_xlfn.XLOOKUP(Table7[[#This Row],[Merged Customer ID]],Table6_20[Merged Customer ID],Table6_20[Hospital tier])</f>
        <v>tier - 2</v>
      </c>
      <c r="O1530" s="29" t="str">
        <f>_xlfn.XLOOKUP(Table7[[#This Row],[Merged Customer ID]],Table6_20[Merged Customer ID],Table6_20[City tier])</f>
        <v>tier - 1</v>
      </c>
      <c r="P1530" s="29" t="str">
        <f>_xlfn.XLOOKUP(Table7[[#This Row],[Merged Customer ID]],Table6_20[Merged Customer ID],Table6_20[State ID])</f>
        <v>R1013</v>
      </c>
      <c r="Q1530" s="35">
        <f>_xlfn.XLOOKUP(Table7[[#This Row],[Merged Customer ID]],Table6_20[Merged Customer ID],Table6_20[Age])</f>
        <v>51.488888888888887</v>
      </c>
    </row>
    <row r="1531" spans="1:17" x14ac:dyDescent="0.35">
      <c r="A1531" s="23" t="s">
        <v>841</v>
      </c>
      <c r="B1531" s="23" t="str">
        <f>_xlfn.XLOOKUP(Table7[[#This Row],[Merged Customer ID]],Table2_1[Merged Customer ID],Table2_1[First Name])</f>
        <v>Williams</v>
      </c>
      <c r="C1531" s="23">
        <f>_xlfn.XLOOKUP(Table7[[#This Row],[Merged Customer ID]],Table3__3_16[Customer ID],Table3__3_16[BMI])</f>
        <v>15.1</v>
      </c>
      <c r="D1531" s="23">
        <f>_xlfn.XLOOKUP(Table7[[#This Row],[Merged Customer ID]],Table3__3_16[Customer ID],Table3__3_16[HBA1C])</f>
        <v>8.41</v>
      </c>
      <c r="E1531" s="22" t="str">
        <f>_xlfn.XLOOKUP(Table7[[#This Row],[Merged Customer ID]],Table3__3_16[Customer ID],Table3__3_16[Heart Issues])</f>
        <v>No</v>
      </c>
      <c r="F1531" s="23" t="str">
        <f>_xlfn.XLOOKUP(Table7[[#This Row],[Merged Customer ID]],Table3__3_16[Customer ID],Table3__3_16[Any Transplants])</f>
        <v>No</v>
      </c>
      <c r="G1531" s="23" t="str">
        <f>_xlfn.XLOOKUP(Table7[[#This Row],[Merged Customer ID]],Table3__3_16[Customer ID],Table3__3_16[Cancer history])</f>
        <v>No</v>
      </c>
      <c r="H1531" s="23">
        <f>_xlfn.XLOOKUP(Table7[[#This Row],[Merged Customer ID]],Table3__3_16[Customer ID],Table3__3_16[NumberOfMajorSurgeries])</f>
        <v>0</v>
      </c>
      <c r="I1531" s="23" t="str">
        <f>_xlfn.XLOOKUP(Table7[[#This Row],[Merged Customer ID]],Table3__3_16[Customer ID],Table3__3_16[smoker])</f>
        <v>No</v>
      </c>
      <c r="J1531" s="23" t="str">
        <f>_xlfn.XLOOKUP(Table7[[#This Row],[Merged Customer ID]],Table3__3_16[Customer ID],Table3__3_16[Weight Status])</f>
        <v>Underweight</v>
      </c>
      <c r="K1531" s="23" t="str">
        <f>_xlfn.XLOOKUP(Table7[[#This Row],[Merged Customer ID]],Table3__3_16[Customer ID],Table3__3_16[Sugar Status])</f>
        <v>Diabetes</v>
      </c>
      <c r="L1531" s="26">
        <f>_xlfn.XLOOKUP(Table7[[#This Row],[Merged Customer ID]],Table6_20[Merged Customer ID],Table6_20[Date of Birth])</f>
        <v>25032</v>
      </c>
      <c r="M1531" s="30">
        <f>_xlfn.XLOOKUP(Table7[[#This Row],[Merged Customer ID]],Table6_20[Merged Customer ID],Table6_20[charges],"0",0)</f>
        <v>6700.56</v>
      </c>
      <c r="N1531" s="30" t="str">
        <f>_xlfn.XLOOKUP(Table7[[#This Row],[Merged Customer ID]],Table6_20[Merged Customer ID],Table6_20[Hospital tier])</f>
        <v>tier - 3</v>
      </c>
      <c r="O1531" s="30" t="str">
        <f>_xlfn.XLOOKUP(Table7[[#This Row],[Merged Customer ID]],Table6_20[Merged Customer ID],Table6_20[City tier])</f>
        <v>tier - 1</v>
      </c>
      <c r="P1531" s="30" t="str">
        <f>_xlfn.XLOOKUP(Table7[[#This Row],[Merged Customer ID]],Table6_20[Merged Customer ID],Table6_20[State ID])</f>
        <v>R1012</v>
      </c>
      <c r="Q1531" s="36">
        <f>_xlfn.XLOOKUP(Table7[[#This Row],[Merged Customer ID]],Table6_20[Merged Customer ID],Table6_20[Age])</f>
        <v>54.902777777777779</v>
      </c>
    </row>
    <row r="1532" spans="1:17" x14ac:dyDescent="0.35">
      <c r="A1532" s="22" t="s">
        <v>840</v>
      </c>
      <c r="B1532" s="22" t="str">
        <f>_xlfn.XLOOKUP(Table7[[#This Row],[Merged Customer ID]],Table2_1[Merged Customer ID],Table2_1[First Name])</f>
        <v>Casey</v>
      </c>
      <c r="C1532" s="22">
        <f>_xlfn.XLOOKUP(Table7[[#This Row],[Merged Customer ID]],Table3__3_16[Customer ID],Table3__3_16[BMI])</f>
        <v>23.37</v>
      </c>
      <c r="D1532" s="22">
        <f>_xlfn.XLOOKUP(Table7[[#This Row],[Merged Customer ID]],Table3__3_16[Customer ID],Table3__3_16[HBA1C])</f>
        <v>5.59</v>
      </c>
      <c r="E1532" s="22" t="str">
        <f>_xlfn.XLOOKUP(Table7[[#This Row],[Merged Customer ID]],Table3__3_16[Customer ID],Table3__3_16[Heart Issues])</f>
        <v>Yes</v>
      </c>
      <c r="F1532" s="22" t="str">
        <f>_xlfn.XLOOKUP(Table7[[#This Row],[Merged Customer ID]],Table3__3_16[Customer ID],Table3__3_16[Any Transplants])</f>
        <v>No</v>
      </c>
      <c r="G1532" s="22" t="str">
        <f>_xlfn.XLOOKUP(Table7[[#This Row],[Merged Customer ID]],Table3__3_16[Customer ID],Table3__3_16[Cancer history])</f>
        <v>No</v>
      </c>
      <c r="H1532" s="22">
        <f>_xlfn.XLOOKUP(Table7[[#This Row],[Merged Customer ID]],Table3__3_16[Customer ID],Table3__3_16[NumberOfMajorSurgeries])</f>
        <v>0</v>
      </c>
      <c r="I1532" s="22" t="str">
        <f>_xlfn.XLOOKUP(Table7[[#This Row],[Merged Customer ID]],Table3__3_16[Customer ID],Table3__3_16[smoker])</f>
        <v>No</v>
      </c>
      <c r="J1532" s="22" t="str">
        <f>_xlfn.XLOOKUP(Table7[[#This Row],[Merged Customer ID]],Table3__3_16[Customer ID],Table3__3_16[Weight Status])</f>
        <v>Normal Weight</v>
      </c>
      <c r="K1532" s="22" t="str">
        <f>_xlfn.XLOOKUP(Table7[[#This Row],[Merged Customer ID]],Table3__3_16[Customer ID],Table3__3_16[Sugar Status])</f>
        <v>Normal</v>
      </c>
      <c r="L1532" s="25">
        <f>_xlfn.XLOOKUP(Table7[[#This Row],[Merged Customer ID]],Table6_20[Merged Customer ID],Table6_20[Date of Birth])</f>
        <v>31237</v>
      </c>
      <c r="M1532" s="29">
        <f>_xlfn.XLOOKUP(Table7[[#This Row],[Merged Customer ID]],Table6_20[Merged Customer ID],Table6_20[charges],"0",0)</f>
        <v>6686.43</v>
      </c>
      <c r="N1532" s="29" t="str">
        <f>_xlfn.XLOOKUP(Table7[[#This Row],[Merged Customer ID]],Table6_20[Merged Customer ID],Table6_20[Hospital tier])</f>
        <v>tier - 2</v>
      </c>
      <c r="O1532" s="29" t="str">
        <f>_xlfn.XLOOKUP(Table7[[#This Row],[Merged Customer ID]],Table6_20[Merged Customer ID],Table6_20[City tier])</f>
        <v>tier - 3</v>
      </c>
      <c r="P1532" s="29" t="str">
        <f>_xlfn.XLOOKUP(Table7[[#This Row],[Merged Customer ID]],Table6_20[Merged Customer ID],Table6_20[State ID])</f>
        <v>R1012</v>
      </c>
      <c r="Q1532" s="35">
        <f>_xlfn.XLOOKUP(Table7[[#This Row],[Merged Customer ID]],Table6_20[Merged Customer ID],Table6_20[Age])</f>
        <v>37.913888888888891</v>
      </c>
    </row>
    <row r="1533" spans="1:17" x14ac:dyDescent="0.35">
      <c r="A1533" s="23" t="s">
        <v>839</v>
      </c>
      <c r="B1533" s="23" t="str">
        <f>_xlfn.XLOOKUP(Table7[[#This Row],[Merged Customer ID]],Table2_1[Merged Customer ID],Table2_1[First Name])</f>
        <v>Randall</v>
      </c>
      <c r="C1533" s="23">
        <f>_xlfn.XLOOKUP(Table7[[#This Row],[Merged Customer ID]],Table3__3_16[Customer ID],Table3__3_16[BMI])</f>
        <v>42.4</v>
      </c>
      <c r="D1533" s="23">
        <f>_xlfn.XLOOKUP(Table7[[#This Row],[Merged Customer ID]],Table3__3_16[Customer ID],Table3__3_16[HBA1C])</f>
        <v>4.0599999999999996</v>
      </c>
      <c r="E1533" s="22" t="str">
        <f>_xlfn.XLOOKUP(Table7[[#This Row],[Merged Customer ID]],Table3__3_16[Customer ID],Table3__3_16[Heart Issues])</f>
        <v>No</v>
      </c>
      <c r="F1533" s="23" t="str">
        <f>_xlfn.XLOOKUP(Table7[[#This Row],[Merged Customer ID]],Table3__3_16[Customer ID],Table3__3_16[Any Transplants])</f>
        <v>No</v>
      </c>
      <c r="G1533" s="23" t="str">
        <f>_xlfn.XLOOKUP(Table7[[#This Row],[Merged Customer ID]],Table3__3_16[Customer ID],Table3__3_16[Cancer history])</f>
        <v>No</v>
      </c>
      <c r="H1533" s="23">
        <f>_xlfn.XLOOKUP(Table7[[#This Row],[Merged Customer ID]],Table3__3_16[Customer ID],Table3__3_16[NumberOfMajorSurgeries])</f>
        <v>0</v>
      </c>
      <c r="I1533" s="23" t="str">
        <f>_xlfn.XLOOKUP(Table7[[#This Row],[Merged Customer ID]],Table3__3_16[Customer ID],Table3__3_16[smoker])</f>
        <v>No</v>
      </c>
      <c r="J1533" s="23" t="str">
        <f>_xlfn.XLOOKUP(Table7[[#This Row],[Merged Customer ID]],Table3__3_16[Customer ID],Table3__3_16[Weight Status])</f>
        <v>Obesity</v>
      </c>
      <c r="K1533" s="23" t="str">
        <f>_xlfn.XLOOKUP(Table7[[#This Row],[Merged Customer ID]],Table3__3_16[Customer ID],Table3__3_16[Sugar Status])</f>
        <v>Normal</v>
      </c>
      <c r="L1533" s="26">
        <f>_xlfn.XLOOKUP(Table7[[#This Row],[Merged Customer ID]],Table6_20[Merged Customer ID],Table6_20[Date of Birth])</f>
        <v>32801</v>
      </c>
      <c r="M1533" s="30">
        <f>_xlfn.XLOOKUP(Table7[[#This Row],[Merged Customer ID]],Table6_20[Merged Customer ID],Table6_20[charges],"0",0)</f>
        <v>6666.24</v>
      </c>
      <c r="N1533" s="30" t="str">
        <f>_xlfn.XLOOKUP(Table7[[#This Row],[Merged Customer ID]],Table6_20[Merged Customer ID],Table6_20[Hospital tier])</f>
        <v>tier - 3</v>
      </c>
      <c r="O1533" s="30" t="str">
        <f>_xlfn.XLOOKUP(Table7[[#This Row],[Merged Customer ID]],Table6_20[Merged Customer ID],Table6_20[City tier])</f>
        <v>tier - 1</v>
      </c>
      <c r="P1533" s="30" t="str">
        <f>_xlfn.XLOOKUP(Table7[[#This Row],[Merged Customer ID]],Table6_20[Merged Customer ID],Table6_20[State ID])</f>
        <v>R1011</v>
      </c>
      <c r="Q1533" s="36">
        <f>_xlfn.XLOOKUP(Table7[[#This Row],[Merged Customer ID]],Table6_20[Merged Customer ID],Table6_20[Age])</f>
        <v>33.633333333333333</v>
      </c>
    </row>
    <row r="1534" spans="1:17" x14ac:dyDescent="0.35">
      <c r="A1534" s="22" t="s">
        <v>838</v>
      </c>
      <c r="B1534" s="22" t="str">
        <f>_xlfn.XLOOKUP(Table7[[#This Row],[Merged Customer ID]],Table2_1[Merged Customer ID],Table2_1[First Name])</f>
        <v>Doyon</v>
      </c>
      <c r="C1534" s="22">
        <f>_xlfn.XLOOKUP(Table7[[#This Row],[Merged Customer ID]],Table3__3_16[Customer ID],Table3__3_16[BMI])</f>
        <v>28.405000000000001</v>
      </c>
      <c r="D1534" s="22">
        <f>_xlfn.XLOOKUP(Table7[[#This Row],[Merged Customer ID]],Table3__3_16[Customer ID],Table3__3_16[HBA1C])</f>
        <v>7.02</v>
      </c>
      <c r="E1534" s="22" t="str">
        <f>_xlfn.XLOOKUP(Table7[[#This Row],[Merged Customer ID]],Table3__3_16[Customer ID],Table3__3_16[Heart Issues])</f>
        <v>Yes</v>
      </c>
      <c r="F1534" s="22" t="str">
        <f>_xlfn.XLOOKUP(Table7[[#This Row],[Merged Customer ID]],Table3__3_16[Customer ID],Table3__3_16[Any Transplants])</f>
        <v>No</v>
      </c>
      <c r="G1534" s="22" t="str">
        <f>_xlfn.XLOOKUP(Table7[[#This Row],[Merged Customer ID]],Table3__3_16[Customer ID],Table3__3_16[Cancer history])</f>
        <v>No</v>
      </c>
      <c r="H1534" s="22">
        <f>_xlfn.XLOOKUP(Table7[[#This Row],[Merged Customer ID]],Table3__3_16[Customer ID],Table3__3_16[NumberOfMajorSurgeries])</f>
        <v>0</v>
      </c>
      <c r="I1534" s="22" t="str">
        <f>_xlfn.XLOOKUP(Table7[[#This Row],[Merged Customer ID]],Table3__3_16[Customer ID],Table3__3_16[smoker])</f>
        <v>No</v>
      </c>
      <c r="J1534" s="22" t="str">
        <f>_xlfn.XLOOKUP(Table7[[#This Row],[Merged Customer ID]],Table3__3_16[Customer ID],Table3__3_16[Weight Status])</f>
        <v>Overweight</v>
      </c>
      <c r="K1534" s="22" t="str">
        <f>_xlfn.XLOOKUP(Table7[[#This Row],[Merged Customer ID]],Table3__3_16[Customer ID],Table3__3_16[Sugar Status])</f>
        <v>Diabetes</v>
      </c>
      <c r="L1534" s="25">
        <f>_xlfn.XLOOKUP(Table7[[#This Row],[Merged Customer ID]],Table6_20[Merged Customer ID],Table6_20[Date of Birth])</f>
        <v>29846</v>
      </c>
      <c r="M1534" s="29">
        <f>_xlfn.XLOOKUP(Table7[[#This Row],[Merged Customer ID]],Table6_20[Merged Customer ID],Table6_20[charges],"0",0)</f>
        <v>6664.69</v>
      </c>
      <c r="N1534" s="29" t="str">
        <f>_xlfn.XLOOKUP(Table7[[#This Row],[Merged Customer ID]],Table6_20[Merged Customer ID],Table6_20[Hospital tier])</f>
        <v>tier - 3</v>
      </c>
      <c r="O1534" s="29" t="str">
        <f>_xlfn.XLOOKUP(Table7[[#This Row],[Merged Customer ID]],Table6_20[Merged Customer ID],Table6_20[City tier])</f>
        <v>tier - 1</v>
      </c>
      <c r="P1534" s="29" t="str">
        <f>_xlfn.XLOOKUP(Table7[[#This Row],[Merged Customer ID]],Table6_20[Merged Customer ID],Table6_20[State ID])</f>
        <v>R1012</v>
      </c>
      <c r="Q1534" s="35">
        <f>_xlfn.XLOOKUP(Table7[[#This Row],[Merged Customer ID]],Table6_20[Merged Customer ID],Table6_20[Age])</f>
        <v>41.725000000000001</v>
      </c>
    </row>
    <row r="1535" spans="1:17" x14ac:dyDescent="0.35">
      <c r="A1535" s="23" t="s">
        <v>837</v>
      </c>
      <c r="B1535" s="23" t="str">
        <f>_xlfn.XLOOKUP(Table7[[#This Row],[Merged Customer ID]],Table2_1[Merged Customer ID],Table2_1[First Name])</f>
        <v>Sankey</v>
      </c>
      <c r="C1535" s="23">
        <f>_xlfn.XLOOKUP(Table7[[#This Row],[Merged Customer ID]],Table3__3_16[Customer ID],Table3__3_16[BMI])</f>
        <v>23.4</v>
      </c>
      <c r="D1535" s="23">
        <f>_xlfn.XLOOKUP(Table7[[#This Row],[Merged Customer ID]],Table3__3_16[Customer ID],Table3__3_16[HBA1C])</f>
        <v>4.47</v>
      </c>
      <c r="E1535" s="22" t="str">
        <f>_xlfn.XLOOKUP(Table7[[#This Row],[Merged Customer ID]],Table3__3_16[Customer ID],Table3__3_16[Heart Issues])</f>
        <v>No</v>
      </c>
      <c r="F1535" s="23" t="str">
        <f>_xlfn.XLOOKUP(Table7[[#This Row],[Merged Customer ID]],Table3__3_16[Customer ID],Table3__3_16[Any Transplants])</f>
        <v>No</v>
      </c>
      <c r="G1535" s="23" t="str">
        <f>_xlfn.XLOOKUP(Table7[[#This Row],[Merged Customer ID]],Table3__3_16[Customer ID],Table3__3_16[Cancer history])</f>
        <v>No</v>
      </c>
      <c r="H1535" s="23">
        <f>_xlfn.XLOOKUP(Table7[[#This Row],[Merged Customer ID]],Table3__3_16[Customer ID],Table3__3_16[NumberOfMajorSurgeries])</f>
        <v>0</v>
      </c>
      <c r="I1535" s="23" t="str">
        <f>_xlfn.XLOOKUP(Table7[[#This Row],[Merged Customer ID]],Table3__3_16[Customer ID],Table3__3_16[smoker])</f>
        <v>No</v>
      </c>
      <c r="J1535" s="23" t="str">
        <f>_xlfn.XLOOKUP(Table7[[#This Row],[Merged Customer ID]],Table3__3_16[Customer ID],Table3__3_16[Weight Status])</f>
        <v>Normal Weight</v>
      </c>
      <c r="K1535" s="23" t="str">
        <f>_xlfn.XLOOKUP(Table7[[#This Row],[Merged Customer ID]],Table3__3_16[Customer ID],Table3__3_16[Sugar Status])</f>
        <v>Normal</v>
      </c>
      <c r="L1535" s="26">
        <f>_xlfn.XLOOKUP(Table7[[#This Row],[Merged Customer ID]],Table6_20[Merged Customer ID],Table6_20[Date of Birth])</f>
        <v>30221</v>
      </c>
      <c r="M1535" s="30">
        <f>_xlfn.XLOOKUP(Table7[[#This Row],[Merged Customer ID]],Table6_20[Merged Customer ID],Table6_20[charges],"0",0)</f>
        <v>6664.32</v>
      </c>
      <c r="N1535" s="30" t="str">
        <f>_xlfn.XLOOKUP(Table7[[#This Row],[Merged Customer ID]],Table6_20[Merged Customer ID],Table6_20[Hospital tier])</f>
        <v>tier - 2</v>
      </c>
      <c r="O1535" s="30" t="str">
        <f>_xlfn.XLOOKUP(Table7[[#This Row],[Merged Customer ID]],Table6_20[Merged Customer ID],Table6_20[City tier])</f>
        <v>tier - 2</v>
      </c>
      <c r="P1535" s="30" t="str">
        <f>_xlfn.XLOOKUP(Table7[[#This Row],[Merged Customer ID]],Table6_20[Merged Customer ID],Table6_20[State ID])</f>
        <v>R1013</v>
      </c>
      <c r="Q1535" s="36">
        <f>_xlfn.XLOOKUP(Table7[[#This Row],[Merged Customer ID]],Table6_20[Merged Customer ID],Table6_20[Age])</f>
        <v>40.697222222222223</v>
      </c>
    </row>
    <row r="1536" spans="1:17" x14ac:dyDescent="0.35">
      <c r="A1536" s="22" t="s">
        <v>836</v>
      </c>
      <c r="B1536" s="22" t="str">
        <f>_xlfn.XLOOKUP(Table7[[#This Row],[Merged Customer ID]],Table2_1[Merged Customer ID],Table2_1[First Name])</f>
        <v>Stilgenbauer</v>
      </c>
      <c r="C1536" s="22">
        <f>_xlfn.XLOOKUP(Table7[[#This Row],[Merged Customer ID]],Table3__3_16[Customer ID],Table3__3_16[BMI])</f>
        <v>33.44</v>
      </c>
      <c r="D1536" s="22">
        <f>_xlfn.XLOOKUP(Table7[[#This Row],[Merged Customer ID]],Table3__3_16[Customer ID],Table3__3_16[HBA1C])</f>
        <v>4.54</v>
      </c>
      <c r="E1536" s="22" t="str">
        <f>_xlfn.XLOOKUP(Table7[[#This Row],[Merged Customer ID]],Table3__3_16[Customer ID],Table3__3_16[Heart Issues])</f>
        <v>No</v>
      </c>
      <c r="F1536" s="22" t="str">
        <f>_xlfn.XLOOKUP(Table7[[#This Row],[Merged Customer ID]],Table3__3_16[Customer ID],Table3__3_16[Any Transplants])</f>
        <v>No</v>
      </c>
      <c r="G1536" s="22" t="str">
        <f>_xlfn.XLOOKUP(Table7[[#This Row],[Merged Customer ID]],Table3__3_16[Customer ID],Table3__3_16[Cancer history])</f>
        <v>No</v>
      </c>
      <c r="H1536" s="22">
        <f>_xlfn.XLOOKUP(Table7[[#This Row],[Merged Customer ID]],Table3__3_16[Customer ID],Table3__3_16[NumberOfMajorSurgeries])</f>
        <v>0</v>
      </c>
      <c r="I1536" s="22" t="str">
        <f>_xlfn.XLOOKUP(Table7[[#This Row],[Merged Customer ID]],Table3__3_16[Customer ID],Table3__3_16[smoker])</f>
        <v>No</v>
      </c>
      <c r="J1536" s="22" t="str">
        <f>_xlfn.XLOOKUP(Table7[[#This Row],[Merged Customer ID]],Table3__3_16[Customer ID],Table3__3_16[Weight Status])</f>
        <v>Obesity</v>
      </c>
      <c r="K1536" s="22" t="str">
        <f>_xlfn.XLOOKUP(Table7[[#This Row],[Merged Customer ID]],Table3__3_16[Customer ID],Table3__3_16[Sugar Status])</f>
        <v>Normal</v>
      </c>
      <c r="L1536" s="25">
        <f>_xlfn.XLOOKUP(Table7[[#This Row],[Merged Customer ID]],Table6_20[Merged Customer ID],Table6_20[Date of Birth])</f>
        <v>32831</v>
      </c>
      <c r="M1536" s="29">
        <f>_xlfn.XLOOKUP(Table7[[#This Row],[Merged Customer ID]],Table6_20[Merged Customer ID],Table6_20[charges],"0",0)</f>
        <v>6653.79</v>
      </c>
      <c r="N1536" s="29" t="str">
        <f>_xlfn.XLOOKUP(Table7[[#This Row],[Merged Customer ID]],Table6_20[Merged Customer ID],Table6_20[Hospital tier])</f>
        <v>tier - 2</v>
      </c>
      <c r="O1536" s="29" t="str">
        <f>_xlfn.XLOOKUP(Table7[[#This Row],[Merged Customer ID]],Table6_20[Merged Customer ID],Table6_20[City tier])</f>
        <v>tier - 1</v>
      </c>
      <c r="P1536" s="29" t="str">
        <f>_xlfn.XLOOKUP(Table7[[#This Row],[Merged Customer ID]],Table6_20[Merged Customer ID],Table6_20[State ID])</f>
        <v>R1013</v>
      </c>
      <c r="Q1536" s="35">
        <f>_xlfn.XLOOKUP(Table7[[#This Row],[Merged Customer ID]],Table6_20[Merged Customer ID],Table6_20[Age])</f>
        <v>33.552777777777777</v>
      </c>
    </row>
    <row r="1537" spans="1:17" x14ac:dyDescent="0.35">
      <c r="A1537" s="23" t="s">
        <v>835</v>
      </c>
      <c r="B1537" s="23" t="str">
        <f>_xlfn.XLOOKUP(Table7[[#This Row],[Merged Customer ID]],Table2_1[Merged Customer ID],Table2_1[First Name])</f>
        <v>Jaskiewicz</v>
      </c>
      <c r="C1537" s="23">
        <f>_xlfn.XLOOKUP(Table7[[#This Row],[Merged Customer ID]],Table3__3_16[Customer ID],Table3__3_16[BMI])</f>
        <v>21.12</v>
      </c>
      <c r="D1537" s="23">
        <f>_xlfn.XLOOKUP(Table7[[#This Row],[Merged Customer ID]],Table3__3_16[Customer ID],Table3__3_16[HBA1C])</f>
        <v>4.99</v>
      </c>
      <c r="E1537" s="22" t="str">
        <f>_xlfn.XLOOKUP(Table7[[#This Row],[Merged Customer ID]],Table3__3_16[Customer ID],Table3__3_16[Heart Issues])</f>
        <v>No</v>
      </c>
      <c r="F1537" s="23" t="str">
        <f>_xlfn.XLOOKUP(Table7[[#This Row],[Merged Customer ID]],Table3__3_16[Customer ID],Table3__3_16[Any Transplants])</f>
        <v>No</v>
      </c>
      <c r="G1537" s="23" t="str">
        <f>_xlfn.XLOOKUP(Table7[[#This Row],[Merged Customer ID]],Table3__3_16[Customer ID],Table3__3_16[Cancer history])</f>
        <v>No</v>
      </c>
      <c r="H1537" s="23">
        <f>_xlfn.XLOOKUP(Table7[[#This Row],[Merged Customer ID]],Table3__3_16[Customer ID],Table3__3_16[NumberOfMajorSurgeries])</f>
        <v>1</v>
      </c>
      <c r="I1537" s="23" t="str">
        <f>_xlfn.XLOOKUP(Table7[[#This Row],[Merged Customer ID]],Table3__3_16[Customer ID],Table3__3_16[smoker])</f>
        <v>No</v>
      </c>
      <c r="J1537" s="23" t="str">
        <f>_xlfn.XLOOKUP(Table7[[#This Row],[Merged Customer ID]],Table3__3_16[Customer ID],Table3__3_16[Weight Status])</f>
        <v>Normal Weight</v>
      </c>
      <c r="K1537" s="23" t="str">
        <f>_xlfn.XLOOKUP(Table7[[#This Row],[Merged Customer ID]],Table3__3_16[Customer ID],Table3__3_16[Sugar Status])</f>
        <v>Normal</v>
      </c>
      <c r="L1537" s="26">
        <f>_xlfn.XLOOKUP(Table7[[#This Row],[Merged Customer ID]],Table6_20[Merged Customer ID],Table6_20[Date of Birth])</f>
        <v>30864</v>
      </c>
      <c r="M1537" s="30">
        <f>_xlfn.XLOOKUP(Table7[[#This Row],[Merged Customer ID]],Table6_20[Merged Customer ID],Table6_20[charges],"0",0)</f>
        <v>6652.53</v>
      </c>
      <c r="N1537" s="30" t="str">
        <f>_xlfn.XLOOKUP(Table7[[#This Row],[Merged Customer ID]],Table6_20[Merged Customer ID],Table6_20[Hospital tier])</f>
        <v>tier - 3</v>
      </c>
      <c r="O1537" s="30" t="str">
        <f>_xlfn.XLOOKUP(Table7[[#This Row],[Merged Customer ID]],Table6_20[Merged Customer ID],Table6_20[City tier])</f>
        <v>tier - 2</v>
      </c>
      <c r="P1537" s="30" t="str">
        <f>_xlfn.XLOOKUP(Table7[[#This Row],[Merged Customer ID]],Table6_20[Merged Customer ID],Table6_20[State ID])</f>
        <v>R1013</v>
      </c>
      <c r="Q1537" s="36">
        <f>_xlfn.XLOOKUP(Table7[[#This Row],[Merged Customer ID]],Table6_20[Merged Customer ID],Table6_20[Age])</f>
        <v>38.93611111111111</v>
      </c>
    </row>
    <row r="1538" spans="1:17" x14ac:dyDescent="0.35">
      <c r="A1538" s="22" t="s">
        <v>834</v>
      </c>
      <c r="B1538" s="22" t="str">
        <f>_xlfn.XLOOKUP(Table7[[#This Row],[Merged Customer ID]],Table2_1[Merged Customer ID],Table2_1[First Name])</f>
        <v>Deppen</v>
      </c>
      <c r="C1538" s="22">
        <f>_xlfn.XLOOKUP(Table7[[#This Row],[Merged Customer ID]],Table3__3_16[Customer ID],Table3__3_16[BMI])</f>
        <v>18.48</v>
      </c>
      <c r="D1538" s="22">
        <f>_xlfn.XLOOKUP(Table7[[#This Row],[Merged Customer ID]],Table3__3_16[Customer ID],Table3__3_16[HBA1C])</f>
        <v>10.84</v>
      </c>
      <c r="E1538" s="22" t="str">
        <f>_xlfn.XLOOKUP(Table7[[#This Row],[Merged Customer ID]],Table3__3_16[Customer ID],Table3__3_16[Heart Issues])</f>
        <v>Yes</v>
      </c>
      <c r="F1538" s="22" t="str">
        <f>_xlfn.XLOOKUP(Table7[[#This Row],[Merged Customer ID]],Table3__3_16[Customer ID],Table3__3_16[Any Transplants])</f>
        <v>No</v>
      </c>
      <c r="G1538" s="22" t="str">
        <f>_xlfn.XLOOKUP(Table7[[#This Row],[Merged Customer ID]],Table3__3_16[Customer ID],Table3__3_16[Cancer history])</f>
        <v>No</v>
      </c>
      <c r="H1538" s="22">
        <f>_xlfn.XLOOKUP(Table7[[#This Row],[Merged Customer ID]],Table3__3_16[Customer ID],Table3__3_16[NumberOfMajorSurgeries])</f>
        <v>2</v>
      </c>
      <c r="I1538" s="22" t="str">
        <f>_xlfn.XLOOKUP(Table7[[#This Row],[Merged Customer ID]],Table3__3_16[Customer ID],Table3__3_16[smoker])</f>
        <v>No</v>
      </c>
      <c r="J1538" s="22" t="str">
        <f>_xlfn.XLOOKUP(Table7[[#This Row],[Merged Customer ID]],Table3__3_16[Customer ID],Table3__3_16[Weight Status])</f>
        <v>Underweight</v>
      </c>
      <c r="K1538" s="22" t="str">
        <f>_xlfn.XLOOKUP(Table7[[#This Row],[Merged Customer ID]],Table3__3_16[Customer ID],Table3__3_16[Sugar Status])</f>
        <v>Diabetes</v>
      </c>
      <c r="L1538" s="25">
        <f>_xlfn.XLOOKUP(Table7[[#This Row],[Merged Customer ID]],Table6_20[Merged Customer ID],Table6_20[Date of Birth])</f>
        <v>25880</v>
      </c>
      <c r="M1538" s="29">
        <f>_xlfn.XLOOKUP(Table7[[#This Row],[Merged Customer ID]],Table6_20[Merged Customer ID],Table6_20[charges],"0",0)</f>
        <v>6651.26</v>
      </c>
      <c r="N1538" s="29" t="str">
        <f>_xlfn.XLOOKUP(Table7[[#This Row],[Merged Customer ID]],Table6_20[Merged Customer ID],Table6_20[Hospital tier])</f>
        <v>tier - 2</v>
      </c>
      <c r="O1538" s="29" t="str">
        <f>_xlfn.XLOOKUP(Table7[[#This Row],[Merged Customer ID]],Table6_20[Merged Customer ID],Table6_20[City tier])</f>
        <v>tier - 3</v>
      </c>
      <c r="P1538" s="29" t="str">
        <f>_xlfn.XLOOKUP(Table7[[#This Row],[Merged Customer ID]],Table6_20[Merged Customer ID],Table6_20[State ID])</f>
        <v>R1013</v>
      </c>
      <c r="Q1538" s="35">
        <f>_xlfn.XLOOKUP(Table7[[#This Row],[Merged Customer ID]],Table6_20[Merged Customer ID],Table6_20[Age])</f>
        <v>52.583333333333336</v>
      </c>
    </row>
    <row r="1539" spans="1:17" x14ac:dyDescent="0.35">
      <c r="A1539" s="23" t="s">
        <v>833</v>
      </c>
      <c r="B1539" s="23" t="str">
        <f>_xlfn.XLOOKUP(Table7[[#This Row],[Merged Customer ID]],Table2_1[Merged Customer ID],Table2_1[First Name])</f>
        <v>Hine</v>
      </c>
      <c r="C1539" s="23">
        <f>_xlfn.XLOOKUP(Table7[[#This Row],[Merged Customer ID]],Table3__3_16[Customer ID],Table3__3_16[BMI])</f>
        <v>16.815000000000001</v>
      </c>
      <c r="D1539" s="23">
        <f>_xlfn.XLOOKUP(Table7[[#This Row],[Merged Customer ID]],Table3__3_16[Customer ID],Table3__3_16[HBA1C])</f>
        <v>5.63</v>
      </c>
      <c r="E1539" s="22" t="str">
        <f>_xlfn.XLOOKUP(Table7[[#This Row],[Merged Customer ID]],Table3__3_16[Customer ID],Table3__3_16[Heart Issues])</f>
        <v>No</v>
      </c>
      <c r="F1539" s="23" t="str">
        <f>_xlfn.XLOOKUP(Table7[[#This Row],[Merged Customer ID]],Table3__3_16[Customer ID],Table3__3_16[Any Transplants])</f>
        <v>No</v>
      </c>
      <c r="G1539" s="23" t="str">
        <f>_xlfn.XLOOKUP(Table7[[#This Row],[Merged Customer ID]],Table3__3_16[Customer ID],Table3__3_16[Cancer history])</f>
        <v>No</v>
      </c>
      <c r="H1539" s="23">
        <f>_xlfn.XLOOKUP(Table7[[#This Row],[Merged Customer ID]],Table3__3_16[Customer ID],Table3__3_16[NumberOfMajorSurgeries])</f>
        <v>1</v>
      </c>
      <c r="I1539" s="23" t="str">
        <f>_xlfn.XLOOKUP(Table7[[#This Row],[Merged Customer ID]],Table3__3_16[Customer ID],Table3__3_16[smoker])</f>
        <v>No</v>
      </c>
      <c r="J1539" s="23" t="str">
        <f>_xlfn.XLOOKUP(Table7[[#This Row],[Merged Customer ID]],Table3__3_16[Customer ID],Table3__3_16[Weight Status])</f>
        <v>Underweight</v>
      </c>
      <c r="K1539" s="23" t="str">
        <f>_xlfn.XLOOKUP(Table7[[#This Row],[Merged Customer ID]],Table3__3_16[Customer ID],Table3__3_16[Sugar Status])</f>
        <v>Normal</v>
      </c>
      <c r="L1539" s="26">
        <f>_xlfn.XLOOKUP(Table7[[#This Row],[Merged Customer ID]],Table6_20[Merged Customer ID],Table6_20[Date of Birth])</f>
        <v>31024</v>
      </c>
      <c r="M1539" s="30">
        <f>_xlfn.XLOOKUP(Table7[[#This Row],[Merged Customer ID]],Table6_20[Merged Customer ID],Table6_20[charges],"0",0)</f>
        <v>6640.54</v>
      </c>
      <c r="N1539" s="30" t="str">
        <f>_xlfn.XLOOKUP(Table7[[#This Row],[Merged Customer ID]],Table6_20[Merged Customer ID],Table6_20[Hospital tier])</f>
        <v>tier - 2</v>
      </c>
      <c r="O1539" s="30" t="str">
        <f>_xlfn.XLOOKUP(Table7[[#This Row],[Merged Customer ID]],Table6_20[Merged Customer ID],Table6_20[City tier])</f>
        <v>tier - 3</v>
      </c>
      <c r="P1539" s="30" t="str">
        <f>_xlfn.XLOOKUP(Table7[[#This Row],[Merged Customer ID]],Table6_20[Merged Customer ID],Table6_20[State ID])</f>
        <v>R1019</v>
      </c>
      <c r="Q1539" s="36">
        <f>_xlfn.XLOOKUP(Table7[[#This Row],[Merged Customer ID]],Table6_20[Merged Customer ID],Table6_20[Age])</f>
        <v>38.5</v>
      </c>
    </row>
    <row r="1540" spans="1:17" x14ac:dyDescent="0.35">
      <c r="A1540" s="22" t="s">
        <v>832</v>
      </c>
      <c r="B1540" s="22" t="str">
        <f>_xlfn.XLOOKUP(Table7[[#This Row],[Merged Customer ID]],Table2_1[Merged Customer ID],Table2_1[First Name])</f>
        <v>Mathews</v>
      </c>
      <c r="C1540" s="22">
        <f>_xlfn.XLOOKUP(Table7[[#This Row],[Merged Customer ID]],Table3__3_16[Customer ID],Table3__3_16[BMI])</f>
        <v>26.72</v>
      </c>
      <c r="D1540" s="22">
        <f>_xlfn.XLOOKUP(Table7[[#This Row],[Merged Customer ID]],Table3__3_16[Customer ID],Table3__3_16[HBA1C])</f>
        <v>4.1399999999999997</v>
      </c>
      <c r="E1540" s="22" t="str">
        <f>_xlfn.XLOOKUP(Table7[[#This Row],[Merged Customer ID]],Table3__3_16[Customer ID],Table3__3_16[Heart Issues])</f>
        <v>No</v>
      </c>
      <c r="F1540" s="22" t="str">
        <f>_xlfn.XLOOKUP(Table7[[#This Row],[Merged Customer ID]],Table3__3_16[Customer ID],Table3__3_16[Any Transplants])</f>
        <v>No</v>
      </c>
      <c r="G1540" s="22" t="str">
        <f>_xlfn.XLOOKUP(Table7[[#This Row],[Merged Customer ID]],Table3__3_16[Customer ID],Table3__3_16[Cancer history])</f>
        <v>No</v>
      </c>
      <c r="H1540" s="22">
        <f>_xlfn.XLOOKUP(Table7[[#This Row],[Merged Customer ID]],Table3__3_16[Customer ID],Table3__3_16[NumberOfMajorSurgeries])</f>
        <v>0</v>
      </c>
      <c r="I1540" s="22" t="str">
        <f>_xlfn.XLOOKUP(Table7[[#This Row],[Merged Customer ID]],Table3__3_16[Customer ID],Table3__3_16[smoker])</f>
        <v>No</v>
      </c>
      <c r="J1540" s="22" t="str">
        <f>_xlfn.XLOOKUP(Table7[[#This Row],[Merged Customer ID]],Table3__3_16[Customer ID],Table3__3_16[Weight Status])</f>
        <v>Overweight</v>
      </c>
      <c r="K1540" s="22" t="str">
        <f>_xlfn.XLOOKUP(Table7[[#This Row],[Merged Customer ID]],Table3__3_16[Customer ID],Table3__3_16[Sugar Status])</f>
        <v>Normal</v>
      </c>
      <c r="L1540" s="25">
        <f>_xlfn.XLOOKUP(Table7[[#This Row],[Merged Customer ID]],Table6_20[Merged Customer ID],Table6_20[Date of Birth])</f>
        <v>33030</v>
      </c>
      <c r="M1540" s="29">
        <f>_xlfn.XLOOKUP(Table7[[#This Row],[Merged Customer ID]],Table6_20[Merged Customer ID],Table6_20[charges],"0",0)</f>
        <v>6639.3</v>
      </c>
      <c r="N1540" s="29" t="str">
        <f>_xlfn.XLOOKUP(Table7[[#This Row],[Merged Customer ID]],Table6_20[Merged Customer ID],Table6_20[Hospital tier])</f>
        <v>tier - 2</v>
      </c>
      <c r="O1540" s="29" t="str">
        <f>_xlfn.XLOOKUP(Table7[[#This Row],[Merged Customer ID]],Table6_20[Merged Customer ID],Table6_20[City tier])</f>
        <v>tier - 2</v>
      </c>
      <c r="P1540" s="29" t="str">
        <f>_xlfn.XLOOKUP(Table7[[#This Row],[Merged Customer ID]],Table6_20[Merged Customer ID],Table6_20[State ID])</f>
        <v>R1021</v>
      </c>
      <c r="Q1540" s="35">
        <f>_xlfn.XLOOKUP(Table7[[#This Row],[Merged Customer ID]],Table6_20[Merged Customer ID],Table6_20[Age])</f>
        <v>33.005555555555553</v>
      </c>
    </row>
    <row r="1541" spans="1:17" x14ac:dyDescent="0.35">
      <c r="A1541" s="23" t="s">
        <v>831</v>
      </c>
      <c r="B1541" s="23" t="str">
        <f>_xlfn.XLOOKUP(Table7[[#This Row],[Merged Customer ID]],Table2_1[Merged Customer ID],Table2_1[First Name])</f>
        <v>Yabu</v>
      </c>
      <c r="C1541" s="23">
        <f>_xlfn.XLOOKUP(Table7[[#This Row],[Merged Customer ID]],Table3__3_16[Customer ID],Table3__3_16[BMI])</f>
        <v>41.42</v>
      </c>
      <c r="D1541" s="23">
        <f>_xlfn.XLOOKUP(Table7[[#This Row],[Merged Customer ID]],Table3__3_16[Customer ID],Table3__3_16[HBA1C])</f>
        <v>5.17</v>
      </c>
      <c r="E1541" s="22" t="str">
        <f>_xlfn.XLOOKUP(Table7[[#This Row],[Merged Customer ID]],Table3__3_16[Customer ID],Table3__3_16[Heart Issues])</f>
        <v>No</v>
      </c>
      <c r="F1541" s="23" t="str">
        <f>_xlfn.XLOOKUP(Table7[[#This Row],[Merged Customer ID]],Table3__3_16[Customer ID],Table3__3_16[Any Transplants])</f>
        <v>No</v>
      </c>
      <c r="G1541" s="23" t="str">
        <f>_xlfn.XLOOKUP(Table7[[#This Row],[Merged Customer ID]],Table3__3_16[Customer ID],Table3__3_16[Cancer history])</f>
        <v>Yes</v>
      </c>
      <c r="H1541" s="23">
        <f>_xlfn.XLOOKUP(Table7[[#This Row],[Merged Customer ID]],Table3__3_16[Customer ID],Table3__3_16[NumberOfMajorSurgeries])</f>
        <v>1</v>
      </c>
      <c r="I1541" s="23" t="str">
        <f>_xlfn.XLOOKUP(Table7[[#This Row],[Merged Customer ID]],Table3__3_16[Customer ID],Table3__3_16[smoker])</f>
        <v>No</v>
      </c>
      <c r="J1541" s="23" t="str">
        <f>_xlfn.XLOOKUP(Table7[[#This Row],[Merged Customer ID]],Table3__3_16[Customer ID],Table3__3_16[Weight Status])</f>
        <v>Obesity</v>
      </c>
      <c r="K1541" s="23" t="str">
        <f>_xlfn.XLOOKUP(Table7[[#This Row],[Merged Customer ID]],Table3__3_16[Customer ID],Table3__3_16[Sugar Status])</f>
        <v>Normal</v>
      </c>
      <c r="L1541" s="26">
        <f>_xlfn.XLOOKUP(Table7[[#This Row],[Merged Customer ID]],Table6_20[Merged Customer ID],Table6_20[Date of Birth])</f>
        <v>37868</v>
      </c>
      <c r="M1541" s="30">
        <f>_xlfn.XLOOKUP(Table7[[#This Row],[Merged Customer ID]],Table6_20[Merged Customer ID],Table6_20[charges],"0",0)</f>
        <v>6638.16</v>
      </c>
      <c r="N1541" s="30" t="str">
        <f>_xlfn.XLOOKUP(Table7[[#This Row],[Merged Customer ID]],Table6_20[Merged Customer ID],Table6_20[Hospital tier])</f>
        <v>tier - 2</v>
      </c>
      <c r="O1541" s="30" t="str">
        <f>_xlfn.XLOOKUP(Table7[[#This Row],[Merged Customer ID]],Table6_20[Merged Customer ID],Table6_20[City tier])</f>
        <v>tier - 1</v>
      </c>
      <c r="P1541" s="30" t="str">
        <f>_xlfn.XLOOKUP(Table7[[#This Row],[Merged Customer ID]],Table6_20[Merged Customer ID],Table6_20[State ID])</f>
        <v>R1012</v>
      </c>
      <c r="Q1541" s="36">
        <f>_xlfn.XLOOKUP(Table7[[#This Row],[Merged Customer ID]],Table6_20[Merged Customer ID],Table6_20[Age])</f>
        <v>19.761111111111113</v>
      </c>
    </row>
    <row r="1542" spans="1:17" x14ac:dyDescent="0.35">
      <c r="A1542" s="22" t="s">
        <v>830</v>
      </c>
      <c r="B1542" s="22" t="str">
        <f>_xlfn.XLOOKUP(Table7[[#This Row],[Merged Customer ID]],Table2_1[Merged Customer ID],Table2_1[First Name])</f>
        <v>Strang</v>
      </c>
      <c r="C1542" s="22">
        <f>_xlfn.XLOOKUP(Table7[[#This Row],[Merged Customer ID]],Table3__3_16[Customer ID],Table3__3_16[BMI])</f>
        <v>20.69</v>
      </c>
      <c r="D1542" s="22">
        <f>_xlfn.XLOOKUP(Table7[[#This Row],[Merged Customer ID]],Table3__3_16[Customer ID],Table3__3_16[HBA1C])</f>
        <v>6.93</v>
      </c>
      <c r="E1542" s="22" t="str">
        <f>_xlfn.XLOOKUP(Table7[[#This Row],[Merged Customer ID]],Table3__3_16[Customer ID],Table3__3_16[Heart Issues])</f>
        <v>No</v>
      </c>
      <c r="F1542" s="22" t="str">
        <f>_xlfn.XLOOKUP(Table7[[#This Row],[Merged Customer ID]],Table3__3_16[Customer ID],Table3__3_16[Any Transplants])</f>
        <v>No</v>
      </c>
      <c r="G1542" s="22" t="str">
        <f>_xlfn.XLOOKUP(Table7[[#This Row],[Merged Customer ID]],Table3__3_16[Customer ID],Table3__3_16[Cancer history])</f>
        <v>No</v>
      </c>
      <c r="H1542" s="22">
        <f>_xlfn.XLOOKUP(Table7[[#This Row],[Merged Customer ID]],Table3__3_16[Customer ID],Table3__3_16[NumberOfMajorSurgeries])</f>
        <v>2</v>
      </c>
      <c r="I1542" s="22" t="str">
        <f>_xlfn.XLOOKUP(Table7[[#This Row],[Merged Customer ID]],Table3__3_16[Customer ID],Table3__3_16[smoker])</f>
        <v>No</v>
      </c>
      <c r="J1542" s="22" t="str">
        <f>_xlfn.XLOOKUP(Table7[[#This Row],[Merged Customer ID]],Table3__3_16[Customer ID],Table3__3_16[Weight Status])</f>
        <v>Normal Weight</v>
      </c>
      <c r="K1542" s="22" t="str">
        <f>_xlfn.XLOOKUP(Table7[[#This Row],[Merged Customer ID]],Table3__3_16[Customer ID],Table3__3_16[Sugar Status])</f>
        <v>Diabetes</v>
      </c>
      <c r="L1542" s="25">
        <f>_xlfn.XLOOKUP(Table7[[#This Row],[Merged Customer ID]],Table6_20[Merged Customer ID],Table6_20[Date of Birth])</f>
        <v>26905</v>
      </c>
      <c r="M1542" s="29">
        <f>_xlfn.XLOOKUP(Table7[[#This Row],[Merged Customer ID]],Table6_20[Merged Customer ID],Table6_20[charges],"0",0)</f>
        <v>6630.31</v>
      </c>
      <c r="N1542" s="29" t="str">
        <f>_xlfn.XLOOKUP(Table7[[#This Row],[Merged Customer ID]],Table6_20[Merged Customer ID],Table6_20[Hospital tier])</f>
        <v>tier - 2</v>
      </c>
      <c r="O1542" s="29" t="str">
        <f>_xlfn.XLOOKUP(Table7[[#This Row],[Merged Customer ID]],Table6_20[Merged Customer ID],Table6_20[City tier])</f>
        <v>tier - 1</v>
      </c>
      <c r="P1542" s="29" t="str">
        <f>_xlfn.XLOOKUP(Table7[[#This Row],[Merged Customer ID]],Table6_20[Merged Customer ID],Table6_20[State ID])</f>
        <v>R1013</v>
      </c>
      <c r="Q1542" s="35">
        <f>_xlfn.XLOOKUP(Table7[[#This Row],[Merged Customer ID]],Table6_20[Merged Customer ID],Table6_20[Age])</f>
        <v>49.774999999999999</v>
      </c>
    </row>
    <row r="1543" spans="1:17" x14ac:dyDescent="0.35">
      <c r="A1543" s="23" t="s">
        <v>829</v>
      </c>
      <c r="B1543" s="23" t="str">
        <f>_xlfn.XLOOKUP(Table7[[#This Row],[Merged Customer ID]],Table2_1[Merged Customer ID],Table2_1[First Name])</f>
        <v>Frank</v>
      </c>
      <c r="C1543" s="23">
        <f>_xlfn.XLOOKUP(Table7[[#This Row],[Merged Customer ID]],Table3__3_16[Customer ID],Table3__3_16[BMI])</f>
        <v>41.23</v>
      </c>
      <c r="D1543" s="23">
        <f>_xlfn.XLOOKUP(Table7[[#This Row],[Merged Customer ID]],Table3__3_16[Customer ID],Table3__3_16[HBA1C])</f>
        <v>4.24</v>
      </c>
      <c r="E1543" s="22" t="str">
        <f>_xlfn.XLOOKUP(Table7[[#This Row],[Merged Customer ID]],Table3__3_16[Customer ID],Table3__3_16[Heart Issues])</f>
        <v>No</v>
      </c>
      <c r="F1543" s="23" t="str">
        <f>_xlfn.XLOOKUP(Table7[[#This Row],[Merged Customer ID]],Table3__3_16[Customer ID],Table3__3_16[Any Transplants])</f>
        <v>No</v>
      </c>
      <c r="G1543" s="23" t="str">
        <f>_xlfn.XLOOKUP(Table7[[#This Row],[Merged Customer ID]],Table3__3_16[Customer ID],Table3__3_16[Cancer history])</f>
        <v>No</v>
      </c>
      <c r="H1543" s="23">
        <f>_xlfn.XLOOKUP(Table7[[#This Row],[Merged Customer ID]],Table3__3_16[Customer ID],Table3__3_16[NumberOfMajorSurgeries])</f>
        <v>0</v>
      </c>
      <c r="I1543" s="23" t="str">
        <f>_xlfn.XLOOKUP(Table7[[#This Row],[Merged Customer ID]],Table3__3_16[Customer ID],Table3__3_16[smoker])</f>
        <v>No</v>
      </c>
      <c r="J1543" s="23" t="str">
        <f>_xlfn.XLOOKUP(Table7[[#This Row],[Merged Customer ID]],Table3__3_16[Customer ID],Table3__3_16[Weight Status])</f>
        <v>Obesity</v>
      </c>
      <c r="K1543" s="23" t="str">
        <f>_xlfn.XLOOKUP(Table7[[#This Row],[Merged Customer ID]],Table3__3_16[Customer ID],Table3__3_16[Sugar Status])</f>
        <v>Normal</v>
      </c>
      <c r="L1543" s="26">
        <f>_xlfn.XLOOKUP(Table7[[#This Row],[Merged Customer ID]],Table6_20[Merged Customer ID],Table6_20[Date of Birth])</f>
        <v>30191</v>
      </c>
      <c r="M1543" s="30">
        <f>_xlfn.XLOOKUP(Table7[[#This Row],[Merged Customer ID]],Table6_20[Merged Customer ID],Table6_20[charges],"0",0)</f>
        <v>6610.11</v>
      </c>
      <c r="N1543" s="30" t="str">
        <f>_xlfn.XLOOKUP(Table7[[#This Row],[Merged Customer ID]],Table6_20[Merged Customer ID],Table6_20[Hospital tier])</f>
        <v>tier - 3</v>
      </c>
      <c r="O1543" s="30" t="str">
        <f>_xlfn.XLOOKUP(Table7[[#This Row],[Merged Customer ID]],Table6_20[Merged Customer ID],Table6_20[City tier])</f>
        <v>tier - 2</v>
      </c>
      <c r="P1543" s="30" t="str">
        <f>_xlfn.XLOOKUP(Table7[[#This Row],[Merged Customer ID]],Table6_20[Merged Customer ID],Table6_20[State ID])</f>
        <v>R1015</v>
      </c>
      <c r="Q1543" s="36">
        <f>_xlfn.XLOOKUP(Table7[[#This Row],[Merged Customer ID]],Table6_20[Merged Customer ID],Table6_20[Age])</f>
        <v>40.777777777777779</v>
      </c>
    </row>
    <row r="1544" spans="1:17" x14ac:dyDescent="0.35">
      <c r="A1544" s="22" t="s">
        <v>828</v>
      </c>
      <c r="B1544" s="22" t="str">
        <f>_xlfn.XLOOKUP(Table7[[#This Row],[Merged Customer ID]],Table2_1[Merged Customer ID],Table2_1[First Name])</f>
        <v>Shanley</v>
      </c>
      <c r="C1544" s="22">
        <f>_xlfn.XLOOKUP(Table7[[#This Row],[Merged Customer ID]],Table3__3_16[Customer ID],Table3__3_16[BMI])</f>
        <v>29.9</v>
      </c>
      <c r="D1544" s="22">
        <f>_xlfn.XLOOKUP(Table7[[#This Row],[Merged Customer ID]],Table3__3_16[Customer ID],Table3__3_16[HBA1C])</f>
        <v>5.91</v>
      </c>
      <c r="E1544" s="22" t="str">
        <f>_xlfn.XLOOKUP(Table7[[#This Row],[Merged Customer ID]],Table3__3_16[Customer ID],Table3__3_16[Heart Issues])</f>
        <v>No</v>
      </c>
      <c r="F1544" s="22" t="str">
        <f>_xlfn.XLOOKUP(Table7[[#This Row],[Merged Customer ID]],Table3__3_16[Customer ID],Table3__3_16[Any Transplants])</f>
        <v>No</v>
      </c>
      <c r="G1544" s="22" t="str">
        <f>_xlfn.XLOOKUP(Table7[[#This Row],[Merged Customer ID]],Table3__3_16[Customer ID],Table3__3_16[Cancer history])</f>
        <v>No</v>
      </c>
      <c r="H1544" s="22">
        <f>_xlfn.XLOOKUP(Table7[[#This Row],[Merged Customer ID]],Table3__3_16[Customer ID],Table3__3_16[NumberOfMajorSurgeries])</f>
        <v>0</v>
      </c>
      <c r="I1544" s="22" t="str">
        <f>_xlfn.XLOOKUP(Table7[[#This Row],[Merged Customer ID]],Table3__3_16[Customer ID],Table3__3_16[smoker])</f>
        <v>No</v>
      </c>
      <c r="J1544" s="22" t="str">
        <f>_xlfn.XLOOKUP(Table7[[#This Row],[Merged Customer ID]],Table3__3_16[Customer ID],Table3__3_16[Weight Status])</f>
        <v>Overweight</v>
      </c>
      <c r="K1544" s="22" t="str">
        <f>_xlfn.XLOOKUP(Table7[[#This Row],[Merged Customer ID]],Table3__3_16[Customer ID],Table3__3_16[Sugar Status])</f>
        <v>Prediabetes</v>
      </c>
      <c r="L1544" s="25">
        <f>_xlfn.XLOOKUP(Table7[[#This Row],[Merged Customer ID]],Table6_20[Merged Customer ID],Table6_20[Date of Birth])</f>
        <v>30262</v>
      </c>
      <c r="M1544" s="29">
        <f>_xlfn.XLOOKUP(Table7[[#This Row],[Merged Customer ID]],Table6_20[Merged Customer ID],Table6_20[charges],"0",0)</f>
        <v>6600.36</v>
      </c>
      <c r="N1544" s="29" t="str">
        <f>_xlfn.XLOOKUP(Table7[[#This Row],[Merged Customer ID]],Table6_20[Merged Customer ID],Table6_20[Hospital tier])</f>
        <v>tier - 2</v>
      </c>
      <c r="O1544" s="29" t="str">
        <f>_xlfn.XLOOKUP(Table7[[#This Row],[Merged Customer ID]],Table6_20[Merged Customer ID],Table6_20[City tier])</f>
        <v>tier - 3</v>
      </c>
      <c r="P1544" s="29" t="str">
        <f>_xlfn.XLOOKUP(Table7[[#This Row],[Merged Customer ID]],Table6_20[Merged Customer ID],Table6_20[State ID])</f>
        <v>R1011</v>
      </c>
      <c r="Q1544" s="35">
        <f>_xlfn.XLOOKUP(Table7[[#This Row],[Merged Customer ID]],Table6_20[Merged Customer ID],Table6_20[Age])</f>
        <v>40.586111111111109</v>
      </c>
    </row>
    <row r="1545" spans="1:17" x14ac:dyDescent="0.35">
      <c r="A1545" s="23" t="s">
        <v>827</v>
      </c>
      <c r="B1545" s="23" t="str">
        <f>_xlfn.XLOOKUP(Table7[[#This Row],[Merged Customer ID]],Table2_1[Merged Customer ID],Table2_1[First Name])</f>
        <v>Mancebo Garcia</v>
      </c>
      <c r="C1545" s="23">
        <f>_xlfn.XLOOKUP(Table7[[#This Row],[Merged Customer ID]],Table3__3_16[Customer ID],Table3__3_16[BMI])</f>
        <v>34.104999999999997</v>
      </c>
      <c r="D1545" s="23">
        <f>_xlfn.XLOOKUP(Table7[[#This Row],[Merged Customer ID]],Table3__3_16[Customer ID],Table3__3_16[HBA1C])</f>
        <v>5.93</v>
      </c>
      <c r="E1545" s="22" t="str">
        <f>_xlfn.XLOOKUP(Table7[[#This Row],[Merged Customer ID]],Table3__3_16[Customer ID],Table3__3_16[Heart Issues])</f>
        <v>No</v>
      </c>
      <c r="F1545" s="23" t="str">
        <f>_xlfn.XLOOKUP(Table7[[#This Row],[Merged Customer ID]],Table3__3_16[Customer ID],Table3__3_16[Any Transplants])</f>
        <v>No</v>
      </c>
      <c r="G1545" s="23" t="str">
        <f>_xlfn.XLOOKUP(Table7[[#This Row],[Merged Customer ID]],Table3__3_16[Customer ID],Table3__3_16[Cancer history])</f>
        <v>No</v>
      </c>
      <c r="H1545" s="23">
        <f>_xlfn.XLOOKUP(Table7[[#This Row],[Merged Customer ID]],Table3__3_16[Customer ID],Table3__3_16[NumberOfMajorSurgeries])</f>
        <v>0</v>
      </c>
      <c r="I1545" s="23" t="str">
        <f>_xlfn.XLOOKUP(Table7[[#This Row],[Merged Customer ID]],Table3__3_16[Customer ID],Table3__3_16[smoker])</f>
        <v>No</v>
      </c>
      <c r="J1545" s="23" t="str">
        <f>_xlfn.XLOOKUP(Table7[[#This Row],[Merged Customer ID]],Table3__3_16[Customer ID],Table3__3_16[Weight Status])</f>
        <v>Obesity</v>
      </c>
      <c r="K1545" s="23" t="str">
        <f>_xlfn.XLOOKUP(Table7[[#This Row],[Merged Customer ID]],Table3__3_16[Customer ID],Table3__3_16[Sugar Status])</f>
        <v>Prediabetes</v>
      </c>
      <c r="L1545" s="26">
        <f>_xlfn.XLOOKUP(Table7[[#This Row],[Merged Customer ID]],Table6_20[Merged Customer ID],Table6_20[Date of Birth])</f>
        <v>30314</v>
      </c>
      <c r="M1545" s="30">
        <f>_xlfn.XLOOKUP(Table7[[#This Row],[Merged Customer ID]],Table6_20[Merged Customer ID],Table6_20[charges],"0",0)</f>
        <v>6600.21</v>
      </c>
      <c r="N1545" s="30" t="str">
        <f>_xlfn.XLOOKUP(Table7[[#This Row],[Merged Customer ID]],Table6_20[Merged Customer ID],Table6_20[Hospital tier])</f>
        <v>tier - 3</v>
      </c>
      <c r="O1545" s="30" t="str">
        <f>_xlfn.XLOOKUP(Table7[[#This Row],[Merged Customer ID]],Table6_20[Merged Customer ID],Table6_20[City tier])</f>
        <v>tier - 2</v>
      </c>
      <c r="P1545" s="30" t="str">
        <f>_xlfn.XLOOKUP(Table7[[#This Row],[Merged Customer ID]],Table6_20[Merged Customer ID],Table6_20[State ID])</f>
        <v>R1016</v>
      </c>
      <c r="Q1545" s="36">
        <f>_xlfn.XLOOKUP(Table7[[#This Row],[Merged Customer ID]],Table6_20[Merged Customer ID],Table6_20[Age])</f>
        <v>40.44166666666667</v>
      </c>
    </row>
    <row r="1546" spans="1:17" x14ac:dyDescent="0.35">
      <c r="A1546" s="22" t="s">
        <v>826</v>
      </c>
      <c r="B1546" s="22" t="str">
        <f>_xlfn.XLOOKUP(Table7[[#This Row],[Merged Customer ID]],Table2_1[Merged Customer ID],Table2_1[First Name])</f>
        <v>Keehan</v>
      </c>
      <c r="C1546" s="22">
        <f>_xlfn.XLOOKUP(Table7[[#This Row],[Merged Customer ID]],Table3__3_16[Customer ID],Table3__3_16[BMI])</f>
        <v>24.97</v>
      </c>
      <c r="D1546" s="22">
        <f>_xlfn.XLOOKUP(Table7[[#This Row],[Merged Customer ID]],Table3__3_16[Customer ID],Table3__3_16[HBA1C])</f>
        <v>5.66</v>
      </c>
      <c r="E1546" s="22" t="str">
        <f>_xlfn.XLOOKUP(Table7[[#This Row],[Merged Customer ID]],Table3__3_16[Customer ID],Table3__3_16[Heart Issues])</f>
        <v>No</v>
      </c>
      <c r="F1546" s="22" t="str">
        <f>_xlfn.XLOOKUP(Table7[[#This Row],[Merged Customer ID]],Table3__3_16[Customer ID],Table3__3_16[Any Transplants])</f>
        <v>No</v>
      </c>
      <c r="G1546" s="22" t="str">
        <f>_xlfn.XLOOKUP(Table7[[#This Row],[Merged Customer ID]],Table3__3_16[Customer ID],Table3__3_16[Cancer history])</f>
        <v>No</v>
      </c>
      <c r="H1546" s="22">
        <f>_xlfn.XLOOKUP(Table7[[#This Row],[Merged Customer ID]],Table3__3_16[Customer ID],Table3__3_16[NumberOfMajorSurgeries])</f>
        <v>0</v>
      </c>
      <c r="I1546" s="22" t="str">
        <f>_xlfn.XLOOKUP(Table7[[#This Row],[Merged Customer ID]],Table3__3_16[Customer ID],Table3__3_16[smoker])</f>
        <v>No</v>
      </c>
      <c r="J1546" s="22" t="str">
        <f>_xlfn.XLOOKUP(Table7[[#This Row],[Merged Customer ID]],Table3__3_16[Customer ID],Table3__3_16[Weight Status])</f>
        <v>Normal Weight</v>
      </c>
      <c r="K1546" s="22" t="str">
        <f>_xlfn.XLOOKUP(Table7[[#This Row],[Merged Customer ID]],Table3__3_16[Customer ID],Table3__3_16[Sugar Status])</f>
        <v>Normal</v>
      </c>
      <c r="L1546" s="25">
        <f>_xlfn.XLOOKUP(Table7[[#This Row],[Merged Customer ID]],Table6_20[Merged Customer ID],Table6_20[Date of Birth])</f>
        <v>30277</v>
      </c>
      <c r="M1546" s="29">
        <f>_xlfn.XLOOKUP(Table7[[#This Row],[Merged Customer ID]],Table6_20[Merged Customer ID],Table6_20[charges],"0",0)</f>
        <v>6593.51</v>
      </c>
      <c r="N1546" s="29" t="str">
        <f>_xlfn.XLOOKUP(Table7[[#This Row],[Merged Customer ID]],Table6_20[Merged Customer ID],Table6_20[Hospital tier])</f>
        <v>tier - 2</v>
      </c>
      <c r="O1546" s="29" t="str">
        <f>_xlfn.XLOOKUP(Table7[[#This Row],[Merged Customer ID]],Table6_20[Merged Customer ID],Table6_20[City tier])</f>
        <v>tier - 1</v>
      </c>
      <c r="P1546" s="29" t="str">
        <f>_xlfn.XLOOKUP(Table7[[#This Row],[Merged Customer ID]],Table6_20[Merged Customer ID],Table6_20[State ID])</f>
        <v>R1013</v>
      </c>
      <c r="Q1546" s="35">
        <f>_xlfn.XLOOKUP(Table7[[#This Row],[Merged Customer ID]],Table6_20[Merged Customer ID],Table6_20[Age])</f>
        <v>40.544444444444444</v>
      </c>
    </row>
    <row r="1547" spans="1:17" x14ac:dyDescent="0.35">
      <c r="A1547" s="23" t="s">
        <v>825</v>
      </c>
      <c r="B1547" s="23" t="str">
        <f>_xlfn.XLOOKUP(Table7[[#This Row],[Merged Customer ID]],Table2_1[Merged Customer ID],Table2_1[First Name])</f>
        <v>Mahaney</v>
      </c>
      <c r="C1547" s="23">
        <f>_xlfn.XLOOKUP(Table7[[#This Row],[Merged Customer ID]],Table3__3_16[Customer ID],Table3__3_16[BMI])</f>
        <v>34.799999999999997</v>
      </c>
      <c r="D1547" s="23">
        <f>_xlfn.XLOOKUP(Table7[[#This Row],[Merged Customer ID]],Table3__3_16[Customer ID],Table3__3_16[HBA1C])</f>
        <v>4.1900000000000004</v>
      </c>
      <c r="E1547" s="22" t="str">
        <f>_xlfn.XLOOKUP(Table7[[#This Row],[Merged Customer ID]],Table3__3_16[Customer ID],Table3__3_16[Heart Issues])</f>
        <v>No</v>
      </c>
      <c r="F1547" s="23" t="str">
        <f>_xlfn.XLOOKUP(Table7[[#This Row],[Merged Customer ID]],Table3__3_16[Customer ID],Table3__3_16[Any Transplants])</f>
        <v>No</v>
      </c>
      <c r="G1547" s="23" t="str">
        <f>_xlfn.XLOOKUP(Table7[[#This Row],[Merged Customer ID]],Table3__3_16[Customer ID],Table3__3_16[Cancer history])</f>
        <v>No</v>
      </c>
      <c r="H1547" s="23">
        <f>_xlfn.XLOOKUP(Table7[[#This Row],[Merged Customer ID]],Table3__3_16[Customer ID],Table3__3_16[NumberOfMajorSurgeries])</f>
        <v>1</v>
      </c>
      <c r="I1547" s="23" t="str">
        <f>_xlfn.XLOOKUP(Table7[[#This Row],[Merged Customer ID]],Table3__3_16[Customer ID],Table3__3_16[smoker])</f>
        <v>No</v>
      </c>
      <c r="J1547" s="23" t="str">
        <f>_xlfn.XLOOKUP(Table7[[#This Row],[Merged Customer ID]],Table3__3_16[Customer ID],Table3__3_16[Weight Status])</f>
        <v>Obesity</v>
      </c>
      <c r="K1547" s="23" t="str">
        <f>_xlfn.XLOOKUP(Table7[[#This Row],[Merged Customer ID]],Table3__3_16[Customer ID],Table3__3_16[Sugar Status])</f>
        <v>Normal</v>
      </c>
      <c r="L1547" s="26">
        <f>_xlfn.XLOOKUP(Table7[[#This Row],[Merged Customer ID]],Table6_20[Merged Customer ID],Table6_20[Date of Birth])</f>
        <v>30960</v>
      </c>
      <c r="M1547" s="30">
        <f>_xlfn.XLOOKUP(Table7[[#This Row],[Merged Customer ID]],Table6_20[Merged Customer ID],Table6_20[charges],"0",0)</f>
        <v>6571.54</v>
      </c>
      <c r="N1547" s="30" t="str">
        <f>_xlfn.XLOOKUP(Table7[[#This Row],[Merged Customer ID]],Table6_20[Merged Customer ID],Table6_20[Hospital tier])</f>
        <v>tier - 2</v>
      </c>
      <c r="O1547" s="30" t="str">
        <f>_xlfn.XLOOKUP(Table7[[#This Row],[Merged Customer ID]],Table6_20[Merged Customer ID],Table6_20[City tier])</f>
        <v>tier - 3</v>
      </c>
      <c r="P1547" s="30" t="str">
        <f>_xlfn.XLOOKUP(Table7[[#This Row],[Merged Customer ID]],Table6_20[Merged Customer ID],Table6_20[State ID])</f>
        <v>R1011</v>
      </c>
      <c r="Q1547" s="36">
        <f>_xlfn.XLOOKUP(Table7[[#This Row],[Merged Customer ID]],Table6_20[Merged Customer ID],Table6_20[Age])</f>
        <v>38.674999999999997</v>
      </c>
    </row>
    <row r="1548" spans="1:17" x14ac:dyDescent="0.35">
      <c r="A1548" s="22" t="s">
        <v>824</v>
      </c>
      <c r="B1548" s="22" t="str">
        <f>_xlfn.XLOOKUP(Table7[[#This Row],[Merged Customer ID]],Table2_1[Merged Customer ID],Table2_1[First Name])</f>
        <v>Nolan</v>
      </c>
      <c r="C1548" s="22">
        <f>_xlfn.XLOOKUP(Table7[[#This Row],[Merged Customer ID]],Table3__3_16[Customer ID],Table3__3_16[BMI])</f>
        <v>32.965000000000003</v>
      </c>
      <c r="D1548" s="22">
        <f>_xlfn.XLOOKUP(Table7[[#This Row],[Merged Customer ID]],Table3__3_16[Customer ID],Table3__3_16[HBA1C])</f>
        <v>9.2100000000000009</v>
      </c>
      <c r="E1548" s="22" t="str">
        <f>_xlfn.XLOOKUP(Table7[[#This Row],[Merged Customer ID]],Table3__3_16[Customer ID],Table3__3_16[Heart Issues])</f>
        <v>Yes</v>
      </c>
      <c r="F1548" s="22" t="str">
        <f>_xlfn.XLOOKUP(Table7[[#This Row],[Merged Customer ID]],Table3__3_16[Customer ID],Table3__3_16[Any Transplants])</f>
        <v>No</v>
      </c>
      <c r="G1548" s="22" t="str">
        <f>_xlfn.XLOOKUP(Table7[[#This Row],[Merged Customer ID]],Table3__3_16[Customer ID],Table3__3_16[Cancer history])</f>
        <v>No</v>
      </c>
      <c r="H1548" s="22">
        <f>_xlfn.XLOOKUP(Table7[[#This Row],[Merged Customer ID]],Table3__3_16[Customer ID],Table3__3_16[NumberOfMajorSurgeries])</f>
        <v>0</v>
      </c>
      <c r="I1548" s="22" t="str">
        <f>_xlfn.XLOOKUP(Table7[[#This Row],[Merged Customer ID]],Table3__3_16[Customer ID],Table3__3_16[smoker])</f>
        <v>No</v>
      </c>
      <c r="J1548" s="22" t="str">
        <f>_xlfn.XLOOKUP(Table7[[#This Row],[Merged Customer ID]],Table3__3_16[Customer ID],Table3__3_16[Weight Status])</f>
        <v>Obesity</v>
      </c>
      <c r="K1548" s="22" t="str">
        <f>_xlfn.XLOOKUP(Table7[[#This Row],[Merged Customer ID]],Table3__3_16[Customer ID],Table3__3_16[Sugar Status])</f>
        <v>Diabetes</v>
      </c>
      <c r="L1548" s="25">
        <f>_xlfn.XLOOKUP(Table7[[#This Row],[Merged Customer ID]],Table6_20[Merged Customer ID],Table6_20[Date of Birth])</f>
        <v>29787</v>
      </c>
      <c r="M1548" s="29">
        <f>_xlfn.XLOOKUP(Table7[[#This Row],[Merged Customer ID]],Table6_20[Merged Customer ID],Table6_20[charges],"0",0)</f>
        <v>6571.02</v>
      </c>
      <c r="N1548" s="29" t="str">
        <f>_xlfn.XLOOKUP(Table7[[#This Row],[Merged Customer ID]],Table6_20[Merged Customer ID],Table6_20[Hospital tier])</f>
        <v>tier - 2</v>
      </c>
      <c r="O1548" s="29" t="str">
        <f>_xlfn.XLOOKUP(Table7[[#This Row],[Merged Customer ID]],Table6_20[Merged Customer ID],Table6_20[City tier])</f>
        <v>tier - 1</v>
      </c>
      <c r="P1548" s="29" t="str">
        <f>_xlfn.XLOOKUP(Table7[[#This Row],[Merged Customer ID]],Table6_20[Merged Customer ID],Table6_20[State ID])</f>
        <v>R1012</v>
      </c>
      <c r="Q1548" s="35">
        <f>_xlfn.XLOOKUP(Table7[[#This Row],[Merged Customer ID]],Table6_20[Merged Customer ID],Table6_20[Age])</f>
        <v>41.883333333333333</v>
      </c>
    </row>
    <row r="1549" spans="1:17" x14ac:dyDescent="0.35">
      <c r="A1549" s="23" t="s">
        <v>823</v>
      </c>
      <c r="B1549" s="23" t="str">
        <f>_xlfn.XLOOKUP(Table7[[#This Row],[Merged Customer ID]],Table2_1[Merged Customer ID],Table2_1[First Name])</f>
        <v>Sobrino</v>
      </c>
      <c r="C1549" s="23">
        <f>_xlfn.XLOOKUP(Table7[[#This Row],[Merged Customer ID]],Table3__3_16[Customer ID],Table3__3_16[BMI])</f>
        <v>27.265000000000001</v>
      </c>
      <c r="D1549" s="23">
        <f>_xlfn.XLOOKUP(Table7[[#This Row],[Merged Customer ID]],Table3__3_16[Customer ID],Table3__3_16[HBA1C])</f>
        <v>5.51</v>
      </c>
      <c r="E1549" s="22" t="str">
        <f>_xlfn.XLOOKUP(Table7[[#This Row],[Merged Customer ID]],Table3__3_16[Customer ID],Table3__3_16[Heart Issues])</f>
        <v>No</v>
      </c>
      <c r="F1549" s="23" t="str">
        <f>_xlfn.XLOOKUP(Table7[[#This Row],[Merged Customer ID]],Table3__3_16[Customer ID],Table3__3_16[Any Transplants])</f>
        <v>No</v>
      </c>
      <c r="G1549" s="23" t="str">
        <f>_xlfn.XLOOKUP(Table7[[#This Row],[Merged Customer ID]],Table3__3_16[Customer ID],Table3__3_16[Cancer history])</f>
        <v>No</v>
      </c>
      <c r="H1549" s="23">
        <f>_xlfn.XLOOKUP(Table7[[#This Row],[Merged Customer ID]],Table3__3_16[Customer ID],Table3__3_16[NumberOfMajorSurgeries])</f>
        <v>1</v>
      </c>
      <c r="I1549" s="23" t="str">
        <f>_xlfn.XLOOKUP(Table7[[#This Row],[Merged Customer ID]],Table3__3_16[Customer ID],Table3__3_16[smoker])</f>
        <v>No</v>
      </c>
      <c r="J1549" s="23" t="str">
        <f>_xlfn.XLOOKUP(Table7[[#This Row],[Merged Customer ID]],Table3__3_16[Customer ID],Table3__3_16[Weight Status])</f>
        <v>Overweight</v>
      </c>
      <c r="K1549" s="23" t="str">
        <f>_xlfn.XLOOKUP(Table7[[#This Row],[Merged Customer ID]],Table3__3_16[Customer ID],Table3__3_16[Sugar Status])</f>
        <v>Normal</v>
      </c>
      <c r="L1549" s="26">
        <f>_xlfn.XLOOKUP(Table7[[#This Row],[Merged Customer ID]],Table6_20[Merged Customer ID],Table6_20[Date of Birth])</f>
        <v>30945</v>
      </c>
      <c r="M1549" s="30">
        <f>_xlfn.XLOOKUP(Table7[[#This Row],[Merged Customer ID]],Table6_20[Merged Customer ID],Table6_20[charges],"0",0)</f>
        <v>6555.07</v>
      </c>
      <c r="N1549" s="30" t="str">
        <f>_xlfn.XLOOKUP(Table7[[#This Row],[Merged Customer ID]],Table6_20[Merged Customer ID],Table6_20[Hospital tier])</f>
        <v>tier - 2</v>
      </c>
      <c r="O1549" s="30" t="str">
        <f>_xlfn.XLOOKUP(Table7[[#This Row],[Merged Customer ID]],Table6_20[Merged Customer ID],Table6_20[City tier])</f>
        <v>tier - 2</v>
      </c>
      <c r="P1549" s="30" t="str">
        <f>_xlfn.XLOOKUP(Table7[[#This Row],[Merged Customer ID]],Table6_20[Merged Customer ID],Table6_20[State ID])</f>
        <v>R1024</v>
      </c>
      <c r="Q1549" s="36">
        <f>_xlfn.XLOOKUP(Table7[[#This Row],[Merged Customer ID]],Table6_20[Merged Customer ID],Table6_20[Age])</f>
        <v>38.716666666666669</v>
      </c>
    </row>
    <row r="1550" spans="1:17" x14ac:dyDescent="0.35">
      <c r="A1550" s="22" t="s">
        <v>822</v>
      </c>
      <c r="B1550" s="22" t="str">
        <f>_xlfn.XLOOKUP(Table7[[#This Row],[Merged Customer ID]],Table2_1[Merged Customer ID],Table2_1[First Name])</f>
        <v>Gennaro</v>
      </c>
      <c r="C1550" s="22">
        <f>_xlfn.XLOOKUP(Table7[[#This Row],[Merged Customer ID]],Table3__3_16[Customer ID],Table3__3_16[BMI])</f>
        <v>17.059999999999999</v>
      </c>
      <c r="D1550" s="22">
        <f>_xlfn.XLOOKUP(Table7[[#This Row],[Merged Customer ID]],Table3__3_16[Customer ID],Table3__3_16[HBA1C])</f>
        <v>8.5</v>
      </c>
      <c r="E1550" s="22" t="str">
        <f>_xlfn.XLOOKUP(Table7[[#This Row],[Merged Customer ID]],Table3__3_16[Customer ID],Table3__3_16[Heart Issues])</f>
        <v>No</v>
      </c>
      <c r="F1550" s="22" t="str">
        <f>_xlfn.XLOOKUP(Table7[[#This Row],[Merged Customer ID]],Table3__3_16[Customer ID],Table3__3_16[Any Transplants])</f>
        <v>No</v>
      </c>
      <c r="G1550" s="22" t="str">
        <f>_xlfn.XLOOKUP(Table7[[#This Row],[Merged Customer ID]],Table3__3_16[Customer ID],Table3__3_16[Cancer history])</f>
        <v>No</v>
      </c>
      <c r="H1550" s="22">
        <f>_xlfn.XLOOKUP(Table7[[#This Row],[Merged Customer ID]],Table3__3_16[Customer ID],Table3__3_16[NumberOfMajorSurgeries])</f>
        <v>0</v>
      </c>
      <c r="I1550" s="22" t="str">
        <f>_xlfn.XLOOKUP(Table7[[#This Row],[Merged Customer ID]],Table3__3_16[Customer ID],Table3__3_16[smoker])</f>
        <v>No</v>
      </c>
      <c r="J1550" s="22" t="str">
        <f>_xlfn.XLOOKUP(Table7[[#This Row],[Merged Customer ID]],Table3__3_16[Customer ID],Table3__3_16[Weight Status])</f>
        <v>Underweight</v>
      </c>
      <c r="K1550" s="22" t="str">
        <f>_xlfn.XLOOKUP(Table7[[#This Row],[Merged Customer ID]],Table3__3_16[Customer ID],Table3__3_16[Sugar Status])</f>
        <v>Diabetes</v>
      </c>
      <c r="L1550" s="25">
        <f>_xlfn.XLOOKUP(Table7[[#This Row],[Merged Customer ID]],Table6_20[Merged Customer ID],Table6_20[Date of Birth])</f>
        <v>25183</v>
      </c>
      <c r="M1550" s="29">
        <f>_xlfn.XLOOKUP(Table7[[#This Row],[Merged Customer ID]],Table6_20[Merged Customer ID],Table6_20[charges],"0",0)</f>
        <v>6552.01</v>
      </c>
      <c r="N1550" s="29" t="str">
        <f>_xlfn.XLOOKUP(Table7[[#This Row],[Merged Customer ID]],Table6_20[Merged Customer ID],Table6_20[Hospital tier])</f>
        <v>tier - 3</v>
      </c>
      <c r="O1550" s="29" t="str">
        <f>_xlfn.XLOOKUP(Table7[[#This Row],[Merged Customer ID]],Table6_20[Merged Customer ID],Table6_20[City tier])</f>
        <v>tier - 2</v>
      </c>
      <c r="P1550" s="29" t="str">
        <f>_xlfn.XLOOKUP(Table7[[#This Row],[Merged Customer ID]],Table6_20[Merged Customer ID],Table6_20[State ID])</f>
        <v>R1013</v>
      </c>
      <c r="Q1550" s="35">
        <f>_xlfn.XLOOKUP(Table7[[#This Row],[Merged Customer ID]],Table6_20[Merged Customer ID],Table6_20[Age])</f>
        <v>54.491666666666667</v>
      </c>
    </row>
    <row r="1551" spans="1:17" x14ac:dyDescent="0.35">
      <c r="A1551" s="23" t="s">
        <v>821</v>
      </c>
      <c r="B1551" s="23" t="str">
        <f>_xlfn.XLOOKUP(Table7[[#This Row],[Merged Customer ID]],Table2_1[Merged Customer ID],Table2_1[First Name])</f>
        <v>Mayer</v>
      </c>
      <c r="C1551" s="23">
        <f>_xlfn.XLOOKUP(Table7[[#This Row],[Merged Customer ID]],Table3__3_16[Customer ID],Table3__3_16[BMI])</f>
        <v>36.29</v>
      </c>
      <c r="D1551" s="23">
        <f>_xlfn.XLOOKUP(Table7[[#This Row],[Merged Customer ID]],Table3__3_16[Customer ID],Table3__3_16[HBA1C])</f>
        <v>6.23</v>
      </c>
      <c r="E1551" s="22" t="str">
        <f>_xlfn.XLOOKUP(Table7[[#This Row],[Merged Customer ID]],Table3__3_16[Customer ID],Table3__3_16[Heart Issues])</f>
        <v>No</v>
      </c>
      <c r="F1551" s="23" t="str">
        <f>_xlfn.XLOOKUP(Table7[[#This Row],[Merged Customer ID]],Table3__3_16[Customer ID],Table3__3_16[Any Transplants])</f>
        <v>No</v>
      </c>
      <c r="G1551" s="23" t="str">
        <f>_xlfn.XLOOKUP(Table7[[#This Row],[Merged Customer ID]],Table3__3_16[Customer ID],Table3__3_16[Cancer history])</f>
        <v>No</v>
      </c>
      <c r="H1551" s="23">
        <f>_xlfn.XLOOKUP(Table7[[#This Row],[Merged Customer ID]],Table3__3_16[Customer ID],Table3__3_16[NumberOfMajorSurgeries])</f>
        <v>0</v>
      </c>
      <c r="I1551" s="23" t="str">
        <f>_xlfn.XLOOKUP(Table7[[#This Row],[Merged Customer ID]],Table3__3_16[Customer ID],Table3__3_16[smoker])</f>
        <v>No</v>
      </c>
      <c r="J1551" s="23" t="str">
        <f>_xlfn.XLOOKUP(Table7[[#This Row],[Merged Customer ID]],Table3__3_16[Customer ID],Table3__3_16[Weight Status])</f>
        <v>Obesity</v>
      </c>
      <c r="K1551" s="23" t="str">
        <f>_xlfn.XLOOKUP(Table7[[#This Row],[Merged Customer ID]],Table3__3_16[Customer ID],Table3__3_16[Sugar Status])</f>
        <v>Prediabetes</v>
      </c>
      <c r="L1551" s="26">
        <f>_xlfn.XLOOKUP(Table7[[#This Row],[Merged Customer ID]],Table6_20[Merged Customer ID],Table6_20[Date of Birth])</f>
        <v>32726</v>
      </c>
      <c r="M1551" s="30">
        <f>_xlfn.XLOOKUP(Table7[[#This Row],[Merged Customer ID]],Table6_20[Merged Customer ID],Table6_20[charges],"0",0)</f>
        <v>6551.75</v>
      </c>
      <c r="N1551" s="30" t="str">
        <f>_xlfn.XLOOKUP(Table7[[#This Row],[Merged Customer ID]],Table6_20[Merged Customer ID],Table6_20[Hospital tier])</f>
        <v>tier - 2</v>
      </c>
      <c r="O1551" s="30" t="str">
        <f>_xlfn.XLOOKUP(Table7[[#This Row],[Merged Customer ID]],Table6_20[Merged Customer ID],Table6_20[City tier])</f>
        <v>tier - 2</v>
      </c>
      <c r="P1551" s="30" t="str">
        <f>_xlfn.XLOOKUP(Table7[[#This Row],[Merged Customer ID]],Table6_20[Merged Customer ID],Table6_20[State ID])</f>
        <v>R1024</v>
      </c>
      <c r="Q1551" s="36">
        <f>_xlfn.XLOOKUP(Table7[[#This Row],[Merged Customer ID]],Table6_20[Merged Customer ID],Table6_20[Age])</f>
        <v>33.838888888888889</v>
      </c>
    </row>
    <row r="1552" spans="1:17" x14ac:dyDescent="0.35">
      <c r="A1552" s="22" t="s">
        <v>820</v>
      </c>
      <c r="B1552" s="22" t="str">
        <f>_xlfn.XLOOKUP(Table7[[#This Row],[Merged Customer ID]],Table2_1[Merged Customer ID],Table2_1[First Name])</f>
        <v>Becker</v>
      </c>
      <c r="C1552" s="22">
        <f>_xlfn.XLOOKUP(Table7[[#This Row],[Merged Customer ID]],Table3__3_16[Customer ID],Table3__3_16[BMI])</f>
        <v>28.594999999999999</v>
      </c>
      <c r="D1552" s="22">
        <f>_xlfn.XLOOKUP(Table7[[#This Row],[Merged Customer ID]],Table3__3_16[Customer ID],Table3__3_16[HBA1C])</f>
        <v>8.5299999999999994</v>
      </c>
      <c r="E1552" s="22" t="str">
        <f>_xlfn.XLOOKUP(Table7[[#This Row],[Merged Customer ID]],Table3__3_16[Customer ID],Table3__3_16[Heart Issues])</f>
        <v>Yes</v>
      </c>
      <c r="F1552" s="22" t="str">
        <f>_xlfn.XLOOKUP(Table7[[#This Row],[Merged Customer ID]],Table3__3_16[Customer ID],Table3__3_16[Any Transplants])</f>
        <v>No</v>
      </c>
      <c r="G1552" s="22" t="str">
        <f>_xlfn.XLOOKUP(Table7[[#This Row],[Merged Customer ID]],Table3__3_16[Customer ID],Table3__3_16[Cancer history])</f>
        <v>No</v>
      </c>
      <c r="H1552" s="22">
        <f>_xlfn.XLOOKUP(Table7[[#This Row],[Merged Customer ID]],Table3__3_16[Customer ID],Table3__3_16[NumberOfMajorSurgeries])</f>
        <v>1</v>
      </c>
      <c r="I1552" s="22" t="str">
        <f>_xlfn.XLOOKUP(Table7[[#This Row],[Merged Customer ID]],Table3__3_16[Customer ID],Table3__3_16[smoker])</f>
        <v>No</v>
      </c>
      <c r="J1552" s="22" t="str">
        <f>_xlfn.XLOOKUP(Table7[[#This Row],[Merged Customer ID]],Table3__3_16[Customer ID],Table3__3_16[Weight Status])</f>
        <v>Overweight</v>
      </c>
      <c r="K1552" s="22" t="str">
        <f>_xlfn.XLOOKUP(Table7[[#This Row],[Merged Customer ID]],Table3__3_16[Customer ID],Table3__3_16[Sugar Status])</f>
        <v>Diabetes</v>
      </c>
      <c r="L1552" s="25">
        <f>_xlfn.XLOOKUP(Table7[[#This Row],[Merged Customer ID]],Table6_20[Merged Customer ID],Table6_20[Date of Birth])</f>
        <v>31764</v>
      </c>
      <c r="M1552" s="29">
        <f>_xlfn.XLOOKUP(Table7[[#This Row],[Merged Customer ID]],Table6_20[Merged Customer ID],Table6_20[charges],"0",0)</f>
        <v>6548.2</v>
      </c>
      <c r="N1552" s="29" t="str">
        <f>_xlfn.XLOOKUP(Table7[[#This Row],[Merged Customer ID]],Table6_20[Merged Customer ID],Table6_20[Hospital tier])</f>
        <v>tier - 2</v>
      </c>
      <c r="O1552" s="29" t="str">
        <f>_xlfn.XLOOKUP(Table7[[#This Row],[Merged Customer ID]],Table6_20[Merged Customer ID],Table6_20[City tier])</f>
        <v>tier - 3</v>
      </c>
      <c r="P1552" s="29" t="str">
        <f>_xlfn.XLOOKUP(Table7[[#This Row],[Merged Customer ID]],Table6_20[Merged Customer ID],Table6_20[State ID])</f>
        <v>R1012</v>
      </c>
      <c r="Q1552" s="35">
        <f>_xlfn.XLOOKUP(Table7[[#This Row],[Merged Customer ID]],Table6_20[Merged Customer ID],Table6_20[Age])</f>
        <v>36.472222222222221</v>
      </c>
    </row>
    <row r="1553" spans="1:17" x14ac:dyDescent="0.35">
      <c r="A1553" s="23" t="s">
        <v>819</v>
      </c>
      <c r="B1553" s="23" t="str">
        <f>_xlfn.XLOOKUP(Table7[[#This Row],[Merged Customer ID]],Table2_1[Merged Customer ID],Table2_1[First Name])</f>
        <v>Moore</v>
      </c>
      <c r="C1553" s="23">
        <f>_xlfn.XLOOKUP(Table7[[#This Row],[Merged Customer ID]],Table3__3_16[Customer ID],Table3__3_16[BMI])</f>
        <v>17.8</v>
      </c>
      <c r="D1553" s="23">
        <f>_xlfn.XLOOKUP(Table7[[#This Row],[Merged Customer ID]],Table3__3_16[Customer ID],Table3__3_16[HBA1C])</f>
        <v>5.75</v>
      </c>
      <c r="E1553" s="22" t="str">
        <f>_xlfn.XLOOKUP(Table7[[#This Row],[Merged Customer ID]],Table3__3_16[Customer ID],Table3__3_16[Heart Issues])</f>
        <v>Yes</v>
      </c>
      <c r="F1553" s="23" t="str">
        <f>_xlfn.XLOOKUP(Table7[[#This Row],[Merged Customer ID]],Table3__3_16[Customer ID],Table3__3_16[Any Transplants])</f>
        <v>No</v>
      </c>
      <c r="G1553" s="23" t="str">
        <f>_xlfn.XLOOKUP(Table7[[#This Row],[Merged Customer ID]],Table3__3_16[Customer ID],Table3__3_16[Cancer history])</f>
        <v>Yes</v>
      </c>
      <c r="H1553" s="23">
        <f>_xlfn.XLOOKUP(Table7[[#This Row],[Merged Customer ID]],Table3__3_16[Customer ID],Table3__3_16[NumberOfMajorSurgeries])</f>
        <v>1</v>
      </c>
      <c r="I1553" s="23" t="str">
        <f>_xlfn.XLOOKUP(Table7[[#This Row],[Merged Customer ID]],Table3__3_16[Customer ID],Table3__3_16[smoker])</f>
        <v>No</v>
      </c>
      <c r="J1553" s="23" t="str">
        <f>_xlfn.XLOOKUP(Table7[[#This Row],[Merged Customer ID]],Table3__3_16[Customer ID],Table3__3_16[Weight Status])</f>
        <v>Underweight</v>
      </c>
      <c r="K1553" s="23" t="str">
        <f>_xlfn.XLOOKUP(Table7[[#This Row],[Merged Customer ID]],Table3__3_16[Customer ID],Table3__3_16[Sugar Status])</f>
        <v>Prediabetes</v>
      </c>
      <c r="L1553" s="26">
        <f>_xlfn.XLOOKUP(Table7[[#This Row],[Merged Customer ID]],Table6_20[Merged Customer ID],Table6_20[Date of Birth])</f>
        <v>25540</v>
      </c>
      <c r="M1553" s="30">
        <f>_xlfn.XLOOKUP(Table7[[#This Row],[Merged Customer ID]],Table6_20[Merged Customer ID],Table6_20[charges],"0",0)</f>
        <v>6546.16</v>
      </c>
      <c r="N1553" s="30" t="str">
        <f>_xlfn.XLOOKUP(Table7[[#This Row],[Merged Customer ID]],Table6_20[Merged Customer ID],Table6_20[Hospital tier])</f>
        <v>tier - 2</v>
      </c>
      <c r="O1553" s="30" t="str">
        <f>_xlfn.XLOOKUP(Table7[[#This Row],[Merged Customer ID]],Table6_20[Merged Customer ID],Table6_20[City tier])</f>
        <v>tier - 3</v>
      </c>
      <c r="P1553" s="30" t="str">
        <f>_xlfn.XLOOKUP(Table7[[#This Row],[Merged Customer ID]],Table6_20[Merged Customer ID],Table6_20[State ID])</f>
        <v>R1013</v>
      </c>
      <c r="Q1553" s="36">
        <f>_xlfn.XLOOKUP(Table7[[#This Row],[Merged Customer ID]],Table6_20[Merged Customer ID],Table6_20[Age])</f>
        <v>53.513888888888886</v>
      </c>
    </row>
    <row r="1554" spans="1:17" x14ac:dyDescent="0.35">
      <c r="A1554" s="22" t="s">
        <v>818</v>
      </c>
      <c r="B1554" s="22" t="str">
        <f>_xlfn.XLOOKUP(Table7[[#This Row],[Merged Customer ID]],Table2_1[Merged Customer ID],Table2_1[First Name])</f>
        <v>Platt</v>
      </c>
      <c r="C1554" s="22">
        <f>_xlfn.XLOOKUP(Table7[[#This Row],[Merged Customer ID]],Table3__3_16[Customer ID],Table3__3_16[BMI])</f>
        <v>21.4</v>
      </c>
      <c r="D1554" s="22">
        <f>_xlfn.XLOOKUP(Table7[[#This Row],[Merged Customer ID]],Table3__3_16[Customer ID],Table3__3_16[HBA1C])</f>
        <v>5.6</v>
      </c>
      <c r="E1554" s="22" t="str">
        <f>_xlfn.XLOOKUP(Table7[[#This Row],[Merged Customer ID]],Table3__3_16[Customer ID],Table3__3_16[Heart Issues])</f>
        <v>No</v>
      </c>
      <c r="F1554" s="22" t="str">
        <f>_xlfn.XLOOKUP(Table7[[#This Row],[Merged Customer ID]],Table3__3_16[Customer ID],Table3__3_16[Any Transplants])</f>
        <v>No</v>
      </c>
      <c r="G1554" s="22" t="str">
        <f>_xlfn.XLOOKUP(Table7[[#This Row],[Merged Customer ID]],Table3__3_16[Customer ID],Table3__3_16[Cancer history])</f>
        <v>No</v>
      </c>
      <c r="H1554" s="22">
        <f>_xlfn.XLOOKUP(Table7[[#This Row],[Merged Customer ID]],Table3__3_16[Customer ID],Table3__3_16[NumberOfMajorSurgeries])</f>
        <v>0</v>
      </c>
      <c r="I1554" s="22" t="str">
        <f>_xlfn.XLOOKUP(Table7[[#This Row],[Merged Customer ID]],Table3__3_16[Customer ID],Table3__3_16[smoker])</f>
        <v>No</v>
      </c>
      <c r="J1554" s="22" t="str">
        <f>_xlfn.XLOOKUP(Table7[[#This Row],[Merged Customer ID]],Table3__3_16[Customer ID],Table3__3_16[Weight Status])</f>
        <v>Normal Weight</v>
      </c>
      <c r="K1554" s="22" t="str">
        <f>_xlfn.XLOOKUP(Table7[[#This Row],[Merged Customer ID]],Table3__3_16[Customer ID],Table3__3_16[Sugar Status])</f>
        <v>Normal</v>
      </c>
      <c r="L1554" s="25">
        <f>_xlfn.XLOOKUP(Table7[[#This Row],[Merged Customer ID]],Table6_20[Merged Customer ID],Table6_20[Date of Birth])</f>
        <v>30226</v>
      </c>
      <c r="M1554" s="29">
        <f>_xlfn.XLOOKUP(Table7[[#This Row],[Merged Customer ID]],Table6_20[Merged Customer ID],Table6_20[charges],"0",0)</f>
        <v>6536.68</v>
      </c>
      <c r="N1554" s="29" t="str">
        <f>_xlfn.XLOOKUP(Table7[[#This Row],[Merged Customer ID]],Table6_20[Merged Customer ID],Table6_20[Hospital tier])</f>
        <v>tier - 2</v>
      </c>
      <c r="O1554" s="29" t="str">
        <f>_xlfn.XLOOKUP(Table7[[#This Row],[Merged Customer ID]],Table6_20[Merged Customer ID],Table6_20[City tier])</f>
        <v>tier - 2</v>
      </c>
      <c r="P1554" s="29" t="str">
        <f>_xlfn.XLOOKUP(Table7[[#This Row],[Merged Customer ID]],Table6_20[Merged Customer ID],Table6_20[State ID])</f>
        <v>R1012</v>
      </c>
      <c r="Q1554" s="35">
        <f>_xlfn.XLOOKUP(Table7[[#This Row],[Merged Customer ID]],Table6_20[Merged Customer ID],Table6_20[Age])</f>
        <v>40.68333333333333</v>
      </c>
    </row>
    <row r="1555" spans="1:17" x14ac:dyDescent="0.35">
      <c r="A1555" s="23" t="s">
        <v>817</v>
      </c>
      <c r="B1555" s="23" t="str">
        <f>_xlfn.XLOOKUP(Table7[[#This Row],[Merged Customer ID]],Table2_1[Merged Customer ID],Table2_1[First Name])</f>
        <v>Brodeur</v>
      </c>
      <c r="C1555" s="23">
        <f>_xlfn.XLOOKUP(Table7[[#This Row],[Merged Customer ID]],Table3__3_16[Customer ID],Table3__3_16[BMI])</f>
        <v>23.01</v>
      </c>
      <c r="D1555" s="23">
        <f>_xlfn.XLOOKUP(Table7[[#This Row],[Merged Customer ID]],Table3__3_16[Customer ID],Table3__3_16[HBA1C])</f>
        <v>4.68</v>
      </c>
      <c r="E1555" s="22" t="str">
        <f>_xlfn.XLOOKUP(Table7[[#This Row],[Merged Customer ID]],Table3__3_16[Customer ID],Table3__3_16[Heart Issues])</f>
        <v>No</v>
      </c>
      <c r="F1555" s="23" t="str">
        <f>_xlfn.XLOOKUP(Table7[[#This Row],[Merged Customer ID]],Table3__3_16[Customer ID],Table3__3_16[Any Transplants])</f>
        <v>No</v>
      </c>
      <c r="G1555" s="23" t="str">
        <f>_xlfn.XLOOKUP(Table7[[#This Row],[Merged Customer ID]],Table3__3_16[Customer ID],Table3__3_16[Cancer history])</f>
        <v>No</v>
      </c>
      <c r="H1555" s="23">
        <f>_xlfn.XLOOKUP(Table7[[#This Row],[Merged Customer ID]],Table3__3_16[Customer ID],Table3__3_16[NumberOfMajorSurgeries])</f>
        <v>0</v>
      </c>
      <c r="I1555" s="23" t="str">
        <f>_xlfn.XLOOKUP(Table7[[#This Row],[Merged Customer ID]],Table3__3_16[Customer ID],Table3__3_16[smoker])</f>
        <v>No</v>
      </c>
      <c r="J1555" s="23" t="str">
        <f>_xlfn.XLOOKUP(Table7[[#This Row],[Merged Customer ID]],Table3__3_16[Customer ID],Table3__3_16[Weight Status])</f>
        <v>Normal Weight</v>
      </c>
      <c r="K1555" s="23" t="str">
        <f>_xlfn.XLOOKUP(Table7[[#This Row],[Merged Customer ID]],Table3__3_16[Customer ID],Table3__3_16[Sugar Status])</f>
        <v>Normal</v>
      </c>
      <c r="L1555" s="26">
        <f>_xlfn.XLOOKUP(Table7[[#This Row],[Merged Customer ID]],Table6_20[Merged Customer ID],Table6_20[Date of Birth])</f>
        <v>30175</v>
      </c>
      <c r="M1555" s="30">
        <f>_xlfn.XLOOKUP(Table7[[#This Row],[Merged Customer ID]],Table6_20[Merged Customer ID],Table6_20[charges],"0",0)</f>
        <v>6532.04</v>
      </c>
      <c r="N1555" s="30" t="str">
        <f>_xlfn.XLOOKUP(Table7[[#This Row],[Merged Customer ID]],Table6_20[Merged Customer ID],Table6_20[Hospital tier])</f>
        <v>tier - 2</v>
      </c>
      <c r="O1555" s="30" t="str">
        <f>_xlfn.XLOOKUP(Table7[[#This Row],[Merged Customer ID]],Table6_20[Merged Customer ID],Table6_20[City tier])</f>
        <v>tier - 1</v>
      </c>
      <c r="P1555" s="30" t="str">
        <f>_xlfn.XLOOKUP(Table7[[#This Row],[Merged Customer ID]],Table6_20[Merged Customer ID],Table6_20[State ID])</f>
        <v>R1013</v>
      </c>
      <c r="Q1555" s="36">
        <f>_xlfn.XLOOKUP(Table7[[#This Row],[Merged Customer ID]],Table6_20[Merged Customer ID],Table6_20[Age])</f>
        <v>40.822222222222223</v>
      </c>
    </row>
    <row r="1556" spans="1:17" x14ac:dyDescent="0.35">
      <c r="A1556" s="22" t="s">
        <v>816</v>
      </c>
      <c r="B1556" s="22" t="str">
        <f>_xlfn.XLOOKUP(Table7[[#This Row],[Merged Customer ID]],Table2_1[Merged Customer ID],Table2_1[First Name])</f>
        <v>Knight Pech</v>
      </c>
      <c r="C1556" s="22">
        <f>_xlfn.XLOOKUP(Table7[[#This Row],[Merged Customer ID]],Table3__3_16[Customer ID],Table3__3_16[BMI])</f>
        <v>19.86</v>
      </c>
      <c r="D1556" s="22">
        <f>_xlfn.XLOOKUP(Table7[[#This Row],[Merged Customer ID]],Table3__3_16[Customer ID],Table3__3_16[HBA1C])</f>
        <v>5.62</v>
      </c>
      <c r="E1556" s="22" t="str">
        <f>_xlfn.XLOOKUP(Table7[[#This Row],[Merged Customer ID]],Table3__3_16[Customer ID],Table3__3_16[Heart Issues])</f>
        <v>Yes</v>
      </c>
      <c r="F1556" s="22" t="str">
        <f>_xlfn.XLOOKUP(Table7[[#This Row],[Merged Customer ID]],Table3__3_16[Customer ID],Table3__3_16[Any Transplants])</f>
        <v>No</v>
      </c>
      <c r="G1556" s="22" t="str">
        <f>_xlfn.XLOOKUP(Table7[[#This Row],[Merged Customer ID]],Table3__3_16[Customer ID],Table3__3_16[Cancer history])</f>
        <v>No</v>
      </c>
      <c r="H1556" s="22">
        <f>_xlfn.XLOOKUP(Table7[[#This Row],[Merged Customer ID]],Table3__3_16[Customer ID],Table3__3_16[NumberOfMajorSurgeries])</f>
        <v>0</v>
      </c>
      <c r="I1556" s="22" t="str">
        <f>_xlfn.XLOOKUP(Table7[[#This Row],[Merged Customer ID]],Table3__3_16[Customer ID],Table3__3_16[smoker])</f>
        <v>No</v>
      </c>
      <c r="J1556" s="22" t="str">
        <f>_xlfn.XLOOKUP(Table7[[#This Row],[Merged Customer ID]],Table3__3_16[Customer ID],Table3__3_16[Weight Status])</f>
        <v>Normal Weight</v>
      </c>
      <c r="K1556" s="22" t="str">
        <f>_xlfn.XLOOKUP(Table7[[#This Row],[Merged Customer ID]],Table3__3_16[Customer ID],Table3__3_16[Sugar Status])</f>
        <v>Normal</v>
      </c>
      <c r="L1556" s="25">
        <f>_xlfn.XLOOKUP(Table7[[#This Row],[Merged Customer ID]],Table6_20[Merged Customer ID],Table6_20[Date of Birth])</f>
        <v>28056</v>
      </c>
      <c r="M1556" s="29">
        <f>_xlfn.XLOOKUP(Table7[[#This Row],[Merged Customer ID]],Table6_20[Merged Customer ID],Table6_20[charges],"0",0)</f>
        <v>6529.21</v>
      </c>
      <c r="N1556" s="29" t="str">
        <f>_xlfn.XLOOKUP(Table7[[#This Row],[Merged Customer ID]],Table6_20[Merged Customer ID],Table6_20[Hospital tier])</f>
        <v>tier - 2</v>
      </c>
      <c r="O1556" s="29" t="str">
        <f>_xlfn.XLOOKUP(Table7[[#This Row],[Merged Customer ID]],Table6_20[Merged Customer ID],Table6_20[City tier])</f>
        <v>tier - 1</v>
      </c>
      <c r="P1556" s="29" t="str">
        <f>_xlfn.XLOOKUP(Table7[[#This Row],[Merged Customer ID]],Table6_20[Merged Customer ID],Table6_20[State ID])</f>
        <v>R1013</v>
      </c>
      <c r="Q1556" s="35">
        <f>_xlfn.XLOOKUP(Table7[[#This Row],[Merged Customer ID]],Table6_20[Merged Customer ID],Table6_20[Age])</f>
        <v>46.625</v>
      </c>
    </row>
    <row r="1557" spans="1:17" x14ac:dyDescent="0.35">
      <c r="A1557" s="23" t="s">
        <v>815</v>
      </c>
      <c r="B1557" s="23" t="str">
        <f>_xlfn.XLOOKUP(Table7[[#This Row],[Merged Customer ID]],Table2_1[Merged Customer ID],Table2_1[First Name])</f>
        <v>Richter</v>
      </c>
      <c r="C1557" s="23">
        <f>_xlfn.XLOOKUP(Table7[[#This Row],[Merged Customer ID]],Table3__3_16[Customer ID],Table3__3_16[BMI])</f>
        <v>33.58</v>
      </c>
      <c r="D1557" s="23">
        <f>_xlfn.XLOOKUP(Table7[[#This Row],[Merged Customer ID]],Table3__3_16[Customer ID],Table3__3_16[HBA1C])</f>
        <v>5.08</v>
      </c>
      <c r="E1557" s="22" t="str">
        <f>_xlfn.XLOOKUP(Table7[[#This Row],[Merged Customer ID]],Table3__3_16[Customer ID],Table3__3_16[Heart Issues])</f>
        <v>No</v>
      </c>
      <c r="F1557" s="23" t="str">
        <f>_xlfn.XLOOKUP(Table7[[#This Row],[Merged Customer ID]],Table3__3_16[Customer ID],Table3__3_16[Any Transplants])</f>
        <v>No</v>
      </c>
      <c r="G1557" s="23" t="str">
        <f>_xlfn.XLOOKUP(Table7[[#This Row],[Merged Customer ID]],Table3__3_16[Customer ID],Table3__3_16[Cancer history])</f>
        <v>No</v>
      </c>
      <c r="H1557" s="23">
        <f>_xlfn.XLOOKUP(Table7[[#This Row],[Merged Customer ID]],Table3__3_16[Customer ID],Table3__3_16[NumberOfMajorSurgeries])</f>
        <v>0</v>
      </c>
      <c r="I1557" s="23" t="str">
        <f>_xlfn.XLOOKUP(Table7[[#This Row],[Merged Customer ID]],Table3__3_16[Customer ID],Table3__3_16[smoker])</f>
        <v>No</v>
      </c>
      <c r="J1557" s="23" t="str">
        <f>_xlfn.XLOOKUP(Table7[[#This Row],[Merged Customer ID]],Table3__3_16[Customer ID],Table3__3_16[Weight Status])</f>
        <v>Obesity</v>
      </c>
      <c r="K1557" s="23" t="str">
        <f>_xlfn.XLOOKUP(Table7[[#This Row],[Merged Customer ID]],Table3__3_16[Customer ID],Table3__3_16[Sugar Status])</f>
        <v>Normal</v>
      </c>
      <c r="L1557" s="26">
        <f>_xlfn.XLOOKUP(Table7[[#This Row],[Merged Customer ID]],Table6_20[Merged Customer ID],Table6_20[Date of Birth])</f>
        <v>34522</v>
      </c>
      <c r="M1557" s="30">
        <f>_xlfn.XLOOKUP(Table7[[#This Row],[Merged Customer ID]],Table6_20[Merged Customer ID],Table6_20[charges],"0",0)</f>
        <v>6512.24</v>
      </c>
      <c r="N1557" s="30" t="str">
        <f>_xlfn.XLOOKUP(Table7[[#This Row],[Merged Customer ID]],Table6_20[Merged Customer ID],Table6_20[Hospital tier])</f>
        <v>tier - 2</v>
      </c>
      <c r="O1557" s="30" t="str">
        <f>_xlfn.XLOOKUP(Table7[[#This Row],[Merged Customer ID]],Table6_20[Merged Customer ID],Table6_20[City tier])</f>
        <v>tier - 1</v>
      </c>
      <c r="P1557" s="30" t="str">
        <f>_xlfn.XLOOKUP(Table7[[#This Row],[Merged Customer ID]],Table6_20[Merged Customer ID],Table6_20[State ID])</f>
        <v>R1021</v>
      </c>
      <c r="Q1557" s="36">
        <f>_xlfn.XLOOKUP(Table7[[#This Row],[Merged Customer ID]],Table6_20[Merged Customer ID],Table6_20[Age])</f>
        <v>28.919444444444444</v>
      </c>
    </row>
    <row r="1558" spans="1:17" x14ac:dyDescent="0.35">
      <c r="A1558" s="22" t="s">
        <v>814</v>
      </c>
      <c r="B1558" s="22" t="str">
        <f>_xlfn.XLOOKUP(Table7[[#This Row],[Merged Customer ID]],Table2_1[Merged Customer ID],Table2_1[First Name])</f>
        <v>Jubinski</v>
      </c>
      <c r="C1558" s="22">
        <f>_xlfn.XLOOKUP(Table7[[#This Row],[Merged Customer ID]],Table3__3_16[Customer ID],Table3__3_16[BMI])</f>
        <v>29.81</v>
      </c>
      <c r="D1558" s="22">
        <f>_xlfn.XLOOKUP(Table7[[#This Row],[Merged Customer ID]],Table3__3_16[Customer ID],Table3__3_16[HBA1C])</f>
        <v>5.28</v>
      </c>
      <c r="E1558" s="22" t="str">
        <f>_xlfn.XLOOKUP(Table7[[#This Row],[Merged Customer ID]],Table3__3_16[Customer ID],Table3__3_16[Heart Issues])</f>
        <v>No</v>
      </c>
      <c r="F1558" s="22" t="str">
        <f>_xlfn.XLOOKUP(Table7[[#This Row],[Merged Customer ID]],Table3__3_16[Customer ID],Table3__3_16[Any Transplants])</f>
        <v>No</v>
      </c>
      <c r="G1558" s="22" t="str">
        <f>_xlfn.XLOOKUP(Table7[[#This Row],[Merged Customer ID]],Table3__3_16[Customer ID],Table3__3_16[Cancer history])</f>
        <v>No</v>
      </c>
      <c r="H1558" s="22">
        <f>_xlfn.XLOOKUP(Table7[[#This Row],[Merged Customer ID]],Table3__3_16[Customer ID],Table3__3_16[NumberOfMajorSurgeries])</f>
        <v>0</v>
      </c>
      <c r="I1558" s="22" t="str">
        <f>_xlfn.XLOOKUP(Table7[[#This Row],[Merged Customer ID]],Table3__3_16[Customer ID],Table3__3_16[smoker])</f>
        <v>No</v>
      </c>
      <c r="J1558" s="22" t="str">
        <f>_xlfn.XLOOKUP(Table7[[#This Row],[Merged Customer ID]],Table3__3_16[Customer ID],Table3__3_16[Weight Status])</f>
        <v>Overweight</v>
      </c>
      <c r="K1558" s="22" t="str">
        <f>_xlfn.XLOOKUP(Table7[[#This Row],[Merged Customer ID]],Table3__3_16[Customer ID],Table3__3_16[Sugar Status])</f>
        <v>Normal</v>
      </c>
      <c r="L1558" s="25">
        <f>_xlfn.XLOOKUP(Table7[[#This Row],[Merged Customer ID]],Table6_20[Merged Customer ID],Table6_20[Date of Birth])</f>
        <v>30191</v>
      </c>
      <c r="M1558" s="29">
        <f>_xlfn.XLOOKUP(Table7[[#This Row],[Merged Customer ID]],Table6_20[Merged Customer ID],Table6_20[charges],"0",0)</f>
        <v>6500.24</v>
      </c>
      <c r="N1558" s="29" t="str">
        <f>_xlfn.XLOOKUP(Table7[[#This Row],[Merged Customer ID]],Table6_20[Merged Customer ID],Table6_20[Hospital tier])</f>
        <v>tier - 2</v>
      </c>
      <c r="O1558" s="29" t="str">
        <f>_xlfn.XLOOKUP(Table7[[#This Row],[Merged Customer ID]],Table6_20[Merged Customer ID],Table6_20[City tier])</f>
        <v>tier - 2</v>
      </c>
      <c r="P1558" s="29" t="str">
        <f>_xlfn.XLOOKUP(Table7[[#This Row],[Merged Customer ID]],Table6_20[Merged Customer ID],Table6_20[State ID])</f>
        <v>R1013</v>
      </c>
      <c r="Q1558" s="35">
        <f>_xlfn.XLOOKUP(Table7[[#This Row],[Merged Customer ID]],Table6_20[Merged Customer ID],Table6_20[Age])</f>
        <v>40.777777777777779</v>
      </c>
    </row>
    <row r="1559" spans="1:17" x14ac:dyDescent="0.35">
      <c r="A1559" s="23" t="s">
        <v>813</v>
      </c>
      <c r="B1559" s="23" t="str">
        <f>_xlfn.XLOOKUP(Table7[[#This Row],[Merged Customer ID]],Table2_1[Merged Customer ID],Table2_1[First Name])</f>
        <v>Wall</v>
      </c>
      <c r="C1559" s="23">
        <f>_xlfn.XLOOKUP(Table7[[#This Row],[Merged Customer ID]],Table3__3_16[Customer ID],Table3__3_16[BMI])</f>
        <v>27.4</v>
      </c>
      <c r="D1559" s="23">
        <f>_xlfn.XLOOKUP(Table7[[#This Row],[Merged Customer ID]],Table3__3_16[Customer ID],Table3__3_16[HBA1C])</f>
        <v>4.6100000000000003</v>
      </c>
      <c r="E1559" s="22" t="str">
        <f>_xlfn.XLOOKUP(Table7[[#This Row],[Merged Customer ID]],Table3__3_16[Customer ID],Table3__3_16[Heart Issues])</f>
        <v>No</v>
      </c>
      <c r="F1559" s="23" t="str">
        <f>_xlfn.XLOOKUP(Table7[[#This Row],[Merged Customer ID]],Table3__3_16[Customer ID],Table3__3_16[Any Transplants])</f>
        <v>No</v>
      </c>
      <c r="G1559" s="23" t="str">
        <f>_xlfn.XLOOKUP(Table7[[#This Row],[Merged Customer ID]],Table3__3_16[Customer ID],Table3__3_16[Cancer history])</f>
        <v>No</v>
      </c>
      <c r="H1559" s="23">
        <f>_xlfn.XLOOKUP(Table7[[#This Row],[Merged Customer ID]],Table3__3_16[Customer ID],Table3__3_16[NumberOfMajorSurgeries])</f>
        <v>0</v>
      </c>
      <c r="I1559" s="23" t="str">
        <f>_xlfn.XLOOKUP(Table7[[#This Row],[Merged Customer ID]],Table3__3_16[Customer ID],Table3__3_16[smoker])</f>
        <v>No</v>
      </c>
      <c r="J1559" s="23" t="str">
        <f>_xlfn.XLOOKUP(Table7[[#This Row],[Merged Customer ID]],Table3__3_16[Customer ID],Table3__3_16[Weight Status])</f>
        <v>Overweight</v>
      </c>
      <c r="K1559" s="23" t="str">
        <f>_xlfn.XLOOKUP(Table7[[#This Row],[Merged Customer ID]],Table3__3_16[Customer ID],Table3__3_16[Sugar Status])</f>
        <v>Normal</v>
      </c>
      <c r="L1559" s="26">
        <f>_xlfn.XLOOKUP(Table7[[#This Row],[Merged Customer ID]],Table6_20[Merged Customer ID],Table6_20[Date of Birth])</f>
        <v>30233</v>
      </c>
      <c r="M1559" s="30">
        <f>_xlfn.XLOOKUP(Table7[[#This Row],[Merged Customer ID]],Table6_20[Merged Customer ID],Table6_20[charges],"0",0)</f>
        <v>6496.89</v>
      </c>
      <c r="N1559" s="30" t="str">
        <f>_xlfn.XLOOKUP(Table7[[#This Row],[Merged Customer ID]],Table6_20[Merged Customer ID],Table6_20[Hospital tier])</f>
        <v>tier - 2</v>
      </c>
      <c r="O1559" s="30" t="str">
        <f>_xlfn.XLOOKUP(Table7[[#This Row],[Merged Customer ID]],Table6_20[Merged Customer ID],Table6_20[City tier])</f>
        <v>tier - 3</v>
      </c>
      <c r="P1559" s="30" t="str">
        <f>_xlfn.XLOOKUP(Table7[[#This Row],[Merged Customer ID]],Table6_20[Merged Customer ID],Table6_20[State ID])</f>
        <v>R1011</v>
      </c>
      <c r="Q1559" s="36">
        <f>_xlfn.XLOOKUP(Table7[[#This Row],[Merged Customer ID]],Table6_20[Merged Customer ID],Table6_20[Age])</f>
        <v>40.663888888888891</v>
      </c>
    </row>
    <row r="1560" spans="1:17" x14ac:dyDescent="0.35">
      <c r="A1560" s="22" t="s">
        <v>812</v>
      </c>
      <c r="B1560" s="22" t="str">
        <f>_xlfn.XLOOKUP(Table7[[#This Row],[Merged Customer ID]],Table2_1[Merged Customer ID],Table2_1[First Name])</f>
        <v>McKay</v>
      </c>
      <c r="C1560" s="22">
        <f>_xlfn.XLOOKUP(Table7[[#This Row],[Merged Customer ID]],Table3__3_16[Customer ID],Table3__3_16[BMI])</f>
        <v>17.98</v>
      </c>
      <c r="D1560" s="22">
        <f>_xlfn.XLOOKUP(Table7[[#This Row],[Merged Customer ID]],Table3__3_16[Customer ID],Table3__3_16[HBA1C])</f>
        <v>6.57</v>
      </c>
      <c r="E1560" s="22" t="str">
        <f>_xlfn.XLOOKUP(Table7[[#This Row],[Merged Customer ID]],Table3__3_16[Customer ID],Table3__3_16[Heart Issues])</f>
        <v>Yes</v>
      </c>
      <c r="F1560" s="22" t="str">
        <f>_xlfn.XLOOKUP(Table7[[#This Row],[Merged Customer ID]],Table3__3_16[Customer ID],Table3__3_16[Any Transplants])</f>
        <v>No</v>
      </c>
      <c r="G1560" s="22" t="str">
        <f>_xlfn.XLOOKUP(Table7[[#This Row],[Merged Customer ID]],Table3__3_16[Customer ID],Table3__3_16[Cancer history])</f>
        <v>No</v>
      </c>
      <c r="H1560" s="22">
        <f>_xlfn.XLOOKUP(Table7[[#This Row],[Merged Customer ID]],Table3__3_16[Customer ID],Table3__3_16[NumberOfMajorSurgeries])</f>
        <v>2</v>
      </c>
      <c r="I1560" s="22" t="str">
        <f>_xlfn.XLOOKUP(Table7[[#This Row],[Merged Customer ID]],Table3__3_16[Customer ID],Table3__3_16[smoker])</f>
        <v>No</v>
      </c>
      <c r="J1560" s="22" t="str">
        <f>_xlfn.XLOOKUP(Table7[[#This Row],[Merged Customer ID]],Table3__3_16[Customer ID],Table3__3_16[Weight Status])</f>
        <v>Underweight</v>
      </c>
      <c r="K1560" s="22" t="str">
        <f>_xlfn.XLOOKUP(Table7[[#This Row],[Merged Customer ID]],Table3__3_16[Customer ID],Table3__3_16[Sugar Status])</f>
        <v>Diabetes</v>
      </c>
      <c r="L1560" s="25">
        <f>_xlfn.XLOOKUP(Table7[[#This Row],[Merged Customer ID]],Table6_20[Merged Customer ID],Table6_20[Date of Birth])</f>
        <v>25903</v>
      </c>
      <c r="M1560" s="29">
        <f>_xlfn.XLOOKUP(Table7[[#This Row],[Merged Customer ID]],Table6_20[Merged Customer ID],Table6_20[charges],"0",0)</f>
        <v>6481.67</v>
      </c>
      <c r="N1560" s="29" t="str">
        <f>_xlfn.XLOOKUP(Table7[[#This Row],[Merged Customer ID]],Table6_20[Merged Customer ID],Table6_20[Hospital tier])</f>
        <v>tier - 2</v>
      </c>
      <c r="O1560" s="29" t="str">
        <f>_xlfn.XLOOKUP(Table7[[#This Row],[Merged Customer ID]],Table6_20[Merged Customer ID],Table6_20[City tier])</f>
        <v>tier - 2</v>
      </c>
      <c r="P1560" s="29" t="str">
        <f>_xlfn.XLOOKUP(Table7[[#This Row],[Merged Customer ID]],Table6_20[Merged Customer ID],Table6_20[State ID])</f>
        <v>R1013</v>
      </c>
      <c r="Q1560" s="35">
        <f>_xlfn.XLOOKUP(Table7[[#This Row],[Merged Customer ID]],Table6_20[Merged Customer ID],Table6_20[Age])</f>
        <v>52.519444444444446</v>
      </c>
    </row>
    <row r="1561" spans="1:17" x14ac:dyDescent="0.35">
      <c r="A1561" s="23" t="s">
        <v>811</v>
      </c>
      <c r="B1561" s="23" t="str">
        <f>_xlfn.XLOOKUP(Table7[[#This Row],[Merged Customer ID]],Table2_1[Merged Customer ID],Table2_1[First Name])</f>
        <v>Oh</v>
      </c>
      <c r="C1561" s="23">
        <f>_xlfn.XLOOKUP(Table7[[#This Row],[Merged Customer ID]],Table3__3_16[Customer ID],Table3__3_16[BMI])</f>
        <v>37.9</v>
      </c>
      <c r="D1561" s="23">
        <f>_xlfn.XLOOKUP(Table7[[#This Row],[Merged Customer ID]],Table3__3_16[Customer ID],Table3__3_16[HBA1C])</f>
        <v>5.83</v>
      </c>
      <c r="E1561" s="22" t="str">
        <f>_xlfn.XLOOKUP(Table7[[#This Row],[Merged Customer ID]],Table3__3_16[Customer ID],Table3__3_16[Heart Issues])</f>
        <v>No</v>
      </c>
      <c r="F1561" s="23" t="str">
        <f>_xlfn.XLOOKUP(Table7[[#This Row],[Merged Customer ID]],Table3__3_16[Customer ID],Table3__3_16[Any Transplants])</f>
        <v>No</v>
      </c>
      <c r="G1561" s="23" t="str">
        <f>_xlfn.XLOOKUP(Table7[[#This Row],[Merged Customer ID]],Table3__3_16[Customer ID],Table3__3_16[Cancer history])</f>
        <v>No</v>
      </c>
      <c r="H1561" s="23">
        <f>_xlfn.XLOOKUP(Table7[[#This Row],[Merged Customer ID]],Table3__3_16[Customer ID],Table3__3_16[NumberOfMajorSurgeries])</f>
        <v>0</v>
      </c>
      <c r="I1561" s="23" t="str">
        <f>_xlfn.XLOOKUP(Table7[[#This Row],[Merged Customer ID]],Table3__3_16[Customer ID],Table3__3_16[smoker])</f>
        <v>No</v>
      </c>
      <c r="J1561" s="23" t="str">
        <f>_xlfn.XLOOKUP(Table7[[#This Row],[Merged Customer ID]],Table3__3_16[Customer ID],Table3__3_16[Weight Status])</f>
        <v>Obesity</v>
      </c>
      <c r="K1561" s="23" t="str">
        <f>_xlfn.XLOOKUP(Table7[[#This Row],[Merged Customer ID]],Table3__3_16[Customer ID],Table3__3_16[Sugar Status])</f>
        <v>Prediabetes</v>
      </c>
      <c r="L1561" s="26">
        <f>_xlfn.XLOOKUP(Table7[[#This Row],[Merged Customer ID]],Table6_20[Merged Customer ID],Table6_20[Date of Birth])</f>
        <v>29380</v>
      </c>
      <c r="M1561" s="30">
        <f>_xlfn.XLOOKUP(Table7[[#This Row],[Merged Customer ID]],Table6_20[Merged Customer ID],Table6_20[charges],"0",0)</f>
        <v>6474.01</v>
      </c>
      <c r="N1561" s="30" t="str">
        <f>_xlfn.XLOOKUP(Table7[[#This Row],[Merged Customer ID]],Table6_20[Merged Customer ID],Table6_20[Hospital tier])</f>
        <v>tier - 2</v>
      </c>
      <c r="O1561" s="30" t="str">
        <f>_xlfn.XLOOKUP(Table7[[#This Row],[Merged Customer ID]],Table6_20[Merged Customer ID],Table6_20[City tier])</f>
        <v>tier - 3</v>
      </c>
      <c r="P1561" s="30" t="str">
        <f>_xlfn.XLOOKUP(Table7[[#This Row],[Merged Customer ID]],Table6_20[Merged Customer ID],Table6_20[State ID])</f>
        <v>R1011</v>
      </c>
      <c r="Q1561" s="36">
        <f>_xlfn.XLOOKUP(Table7[[#This Row],[Merged Customer ID]],Table6_20[Merged Customer ID],Table6_20[Age])</f>
        <v>43</v>
      </c>
    </row>
    <row r="1562" spans="1:17" x14ac:dyDescent="0.35">
      <c r="A1562" s="22" t="s">
        <v>810</v>
      </c>
      <c r="B1562" s="22" t="str">
        <f>_xlfn.XLOOKUP(Table7[[#This Row],[Merged Customer ID]],Table2_1[Merged Customer ID],Table2_1[First Name])</f>
        <v>Kessell</v>
      </c>
      <c r="C1562" s="22">
        <f>_xlfn.XLOOKUP(Table7[[#This Row],[Merged Customer ID]],Table3__3_16[Customer ID],Table3__3_16[BMI])</f>
        <v>25.27</v>
      </c>
      <c r="D1562" s="22">
        <f>_xlfn.XLOOKUP(Table7[[#This Row],[Merged Customer ID]],Table3__3_16[Customer ID],Table3__3_16[HBA1C])</f>
        <v>6.98</v>
      </c>
      <c r="E1562" s="22" t="str">
        <f>_xlfn.XLOOKUP(Table7[[#This Row],[Merged Customer ID]],Table3__3_16[Customer ID],Table3__3_16[Heart Issues])</f>
        <v>Yes</v>
      </c>
      <c r="F1562" s="22" t="str">
        <f>_xlfn.XLOOKUP(Table7[[#This Row],[Merged Customer ID]],Table3__3_16[Customer ID],Table3__3_16[Any Transplants])</f>
        <v>No</v>
      </c>
      <c r="G1562" s="22" t="str">
        <f>_xlfn.XLOOKUP(Table7[[#This Row],[Merged Customer ID]],Table3__3_16[Customer ID],Table3__3_16[Cancer history])</f>
        <v>No</v>
      </c>
      <c r="H1562" s="22">
        <f>_xlfn.XLOOKUP(Table7[[#This Row],[Merged Customer ID]],Table3__3_16[Customer ID],Table3__3_16[NumberOfMajorSurgeries])</f>
        <v>0</v>
      </c>
      <c r="I1562" s="22" t="str">
        <f>_xlfn.XLOOKUP(Table7[[#This Row],[Merged Customer ID]],Table3__3_16[Customer ID],Table3__3_16[smoker])</f>
        <v>No</v>
      </c>
      <c r="J1562" s="22" t="str">
        <f>_xlfn.XLOOKUP(Table7[[#This Row],[Merged Customer ID]],Table3__3_16[Customer ID],Table3__3_16[Weight Status])</f>
        <v>Overweight</v>
      </c>
      <c r="K1562" s="22" t="str">
        <f>_xlfn.XLOOKUP(Table7[[#This Row],[Merged Customer ID]],Table3__3_16[Customer ID],Table3__3_16[Sugar Status])</f>
        <v>Diabetes</v>
      </c>
      <c r="L1562" s="25">
        <f>_xlfn.XLOOKUP(Table7[[#This Row],[Merged Customer ID]],Table6_20[Merged Customer ID],Table6_20[Date of Birth])</f>
        <v>29794</v>
      </c>
      <c r="M1562" s="29">
        <f>_xlfn.XLOOKUP(Table7[[#This Row],[Merged Customer ID]],Table6_20[Merged Customer ID],Table6_20[charges],"0",0)</f>
        <v>6473.15</v>
      </c>
      <c r="N1562" s="29" t="str">
        <f>_xlfn.XLOOKUP(Table7[[#This Row],[Merged Customer ID]],Table6_20[Merged Customer ID],Table6_20[Hospital tier])</f>
        <v>tier - 2</v>
      </c>
      <c r="O1562" s="29" t="str">
        <f>_xlfn.XLOOKUP(Table7[[#This Row],[Merged Customer ID]],Table6_20[Merged Customer ID],Table6_20[City tier])</f>
        <v>tier - 2</v>
      </c>
      <c r="P1562" s="29" t="str">
        <f>_xlfn.XLOOKUP(Table7[[#This Row],[Merged Customer ID]],Table6_20[Merged Customer ID],Table6_20[State ID])</f>
        <v>R1013</v>
      </c>
      <c r="Q1562" s="35">
        <f>_xlfn.XLOOKUP(Table7[[#This Row],[Merged Customer ID]],Table6_20[Merged Customer ID],Table6_20[Age])</f>
        <v>41.863888888888887</v>
      </c>
    </row>
    <row r="1563" spans="1:17" x14ac:dyDescent="0.35">
      <c r="A1563" s="23" t="s">
        <v>809</v>
      </c>
      <c r="B1563" s="23" t="str">
        <f>_xlfn.XLOOKUP(Table7[[#This Row],[Merged Customer ID]],Table2_1[Merged Customer ID],Table2_1[First Name])</f>
        <v>Hidalgo Zambrano</v>
      </c>
      <c r="C1563" s="23">
        <f>_xlfn.XLOOKUP(Table7[[#This Row],[Merged Customer ID]],Table3__3_16[Customer ID],Table3__3_16[BMI])</f>
        <v>29.26</v>
      </c>
      <c r="D1563" s="23">
        <f>_xlfn.XLOOKUP(Table7[[#This Row],[Merged Customer ID]],Table3__3_16[Customer ID],Table3__3_16[HBA1C])</f>
        <v>4.03</v>
      </c>
      <c r="E1563" s="22" t="str">
        <f>_xlfn.XLOOKUP(Table7[[#This Row],[Merged Customer ID]],Table3__3_16[Customer ID],Table3__3_16[Heart Issues])</f>
        <v>No</v>
      </c>
      <c r="F1563" s="23" t="str">
        <f>_xlfn.XLOOKUP(Table7[[#This Row],[Merged Customer ID]],Table3__3_16[Customer ID],Table3__3_16[Any Transplants])</f>
        <v>No</v>
      </c>
      <c r="G1563" s="23" t="str">
        <f>_xlfn.XLOOKUP(Table7[[#This Row],[Merged Customer ID]],Table3__3_16[Customer ID],Table3__3_16[Cancer history])</f>
        <v>No</v>
      </c>
      <c r="H1563" s="23">
        <f>_xlfn.XLOOKUP(Table7[[#This Row],[Merged Customer ID]],Table3__3_16[Customer ID],Table3__3_16[NumberOfMajorSurgeries])</f>
        <v>1</v>
      </c>
      <c r="I1563" s="23" t="str">
        <f>_xlfn.XLOOKUP(Table7[[#This Row],[Merged Customer ID]],Table3__3_16[Customer ID],Table3__3_16[smoker])</f>
        <v>No</v>
      </c>
      <c r="J1563" s="23" t="str">
        <f>_xlfn.XLOOKUP(Table7[[#This Row],[Merged Customer ID]],Table3__3_16[Customer ID],Table3__3_16[Weight Status])</f>
        <v>Overweight</v>
      </c>
      <c r="K1563" s="23" t="str">
        <f>_xlfn.XLOOKUP(Table7[[#This Row],[Merged Customer ID]],Table3__3_16[Customer ID],Table3__3_16[Sugar Status])</f>
        <v>Normal</v>
      </c>
      <c r="L1563" s="26">
        <f>_xlfn.XLOOKUP(Table7[[#This Row],[Merged Customer ID]],Table6_20[Merged Customer ID],Table6_20[Date of Birth])</f>
        <v>30987</v>
      </c>
      <c r="M1563" s="30">
        <f>_xlfn.XLOOKUP(Table7[[#This Row],[Merged Customer ID]],Table6_20[Merged Customer ID],Table6_20[charges],"0",0)</f>
        <v>6457.84</v>
      </c>
      <c r="N1563" s="30" t="str">
        <f>_xlfn.XLOOKUP(Table7[[#This Row],[Merged Customer ID]],Table6_20[Merged Customer ID],Table6_20[Hospital tier])</f>
        <v>tier - 2</v>
      </c>
      <c r="O1563" s="30" t="str">
        <f>_xlfn.XLOOKUP(Table7[[#This Row],[Merged Customer ID]],Table6_20[Merged Customer ID],Table6_20[City tier])</f>
        <v>tier - 3</v>
      </c>
      <c r="P1563" s="30" t="str">
        <f>_xlfn.XLOOKUP(Table7[[#This Row],[Merged Customer ID]],Table6_20[Merged Customer ID],Table6_20[State ID])</f>
        <v>R1012</v>
      </c>
      <c r="Q1563" s="36">
        <f>_xlfn.XLOOKUP(Table7[[#This Row],[Merged Customer ID]],Table6_20[Merged Customer ID],Table6_20[Age])</f>
        <v>38.602777777777774</v>
      </c>
    </row>
    <row r="1564" spans="1:17" x14ac:dyDescent="0.35">
      <c r="A1564" s="22" t="s">
        <v>808</v>
      </c>
      <c r="B1564" s="22" t="str">
        <f>_xlfn.XLOOKUP(Table7[[#This Row],[Merged Customer ID]],Table2_1[Merged Customer ID],Table2_1[First Name])</f>
        <v>Caprario</v>
      </c>
      <c r="C1564" s="22">
        <f>_xlfn.XLOOKUP(Table7[[#This Row],[Merged Customer ID]],Table3__3_16[Customer ID],Table3__3_16[BMI])</f>
        <v>27.835000000000001</v>
      </c>
      <c r="D1564" s="22">
        <f>_xlfn.XLOOKUP(Table7[[#This Row],[Merged Customer ID]],Table3__3_16[Customer ID],Table3__3_16[HBA1C])</f>
        <v>4.5599999999999996</v>
      </c>
      <c r="E1564" s="22" t="str">
        <f>_xlfn.XLOOKUP(Table7[[#This Row],[Merged Customer ID]],Table3__3_16[Customer ID],Table3__3_16[Heart Issues])</f>
        <v>No</v>
      </c>
      <c r="F1564" s="22" t="str">
        <f>_xlfn.XLOOKUP(Table7[[#This Row],[Merged Customer ID]],Table3__3_16[Customer ID],Table3__3_16[Any Transplants])</f>
        <v>No</v>
      </c>
      <c r="G1564" s="22" t="str">
        <f>_xlfn.XLOOKUP(Table7[[#This Row],[Merged Customer ID]],Table3__3_16[Customer ID],Table3__3_16[Cancer history])</f>
        <v>No</v>
      </c>
      <c r="H1564" s="22">
        <f>_xlfn.XLOOKUP(Table7[[#This Row],[Merged Customer ID]],Table3__3_16[Customer ID],Table3__3_16[NumberOfMajorSurgeries])</f>
        <v>1</v>
      </c>
      <c r="I1564" s="22" t="str">
        <f>_xlfn.XLOOKUP(Table7[[#This Row],[Merged Customer ID]],Table3__3_16[Customer ID],Table3__3_16[smoker])</f>
        <v>No</v>
      </c>
      <c r="J1564" s="22" t="str">
        <f>_xlfn.XLOOKUP(Table7[[#This Row],[Merged Customer ID]],Table3__3_16[Customer ID],Table3__3_16[Weight Status])</f>
        <v>Overweight</v>
      </c>
      <c r="K1564" s="22" t="str">
        <f>_xlfn.XLOOKUP(Table7[[#This Row],[Merged Customer ID]],Table3__3_16[Customer ID],Table3__3_16[Sugar Status])</f>
        <v>Normal</v>
      </c>
      <c r="L1564" s="25">
        <f>_xlfn.XLOOKUP(Table7[[#This Row],[Merged Customer ID]],Table6_20[Merged Customer ID],Table6_20[Date of Birth])</f>
        <v>30920</v>
      </c>
      <c r="M1564" s="29">
        <f>_xlfn.XLOOKUP(Table7[[#This Row],[Merged Customer ID]],Table6_20[Merged Customer ID],Table6_20[charges],"0",0)</f>
        <v>6455.86</v>
      </c>
      <c r="N1564" s="29" t="str">
        <f>_xlfn.XLOOKUP(Table7[[#This Row],[Merged Customer ID]],Table6_20[Merged Customer ID],Table6_20[Hospital tier])</f>
        <v>tier - 3</v>
      </c>
      <c r="O1564" s="29" t="str">
        <f>_xlfn.XLOOKUP(Table7[[#This Row],[Merged Customer ID]],Table6_20[Merged Customer ID],Table6_20[City tier])</f>
        <v>tier - 3</v>
      </c>
      <c r="P1564" s="29" t="str">
        <f>_xlfn.XLOOKUP(Table7[[#This Row],[Merged Customer ID]],Table6_20[Merged Customer ID],Table6_20[State ID])</f>
        <v>R1012</v>
      </c>
      <c r="Q1564" s="35">
        <f>_xlfn.XLOOKUP(Table7[[#This Row],[Merged Customer ID]],Table6_20[Merged Customer ID],Table6_20[Age])</f>
        <v>38.783333333333331</v>
      </c>
    </row>
    <row r="1565" spans="1:17" x14ac:dyDescent="0.35">
      <c r="A1565" s="23" t="s">
        <v>807</v>
      </c>
      <c r="B1565" s="23" t="str">
        <f>_xlfn.XLOOKUP(Table7[[#This Row],[Merged Customer ID]],Table2_1[Merged Customer ID],Table2_1[First Name])</f>
        <v>Ryan</v>
      </c>
      <c r="C1565" s="23">
        <f>_xlfn.XLOOKUP(Table7[[#This Row],[Merged Customer ID]],Table3__3_16[Customer ID],Table3__3_16[BMI])</f>
        <v>46.53</v>
      </c>
      <c r="D1565" s="23">
        <f>_xlfn.XLOOKUP(Table7[[#This Row],[Merged Customer ID]],Table3__3_16[Customer ID],Table3__3_16[HBA1C])</f>
        <v>5.38</v>
      </c>
      <c r="E1565" s="22" t="str">
        <f>_xlfn.XLOOKUP(Table7[[#This Row],[Merged Customer ID]],Table3__3_16[Customer ID],Table3__3_16[Heart Issues])</f>
        <v>Yes</v>
      </c>
      <c r="F1565" s="23" t="str">
        <f>_xlfn.XLOOKUP(Table7[[#This Row],[Merged Customer ID]],Table3__3_16[Customer ID],Table3__3_16[Any Transplants])</f>
        <v>No</v>
      </c>
      <c r="G1565" s="23" t="str">
        <f>_xlfn.XLOOKUP(Table7[[#This Row],[Merged Customer ID]],Table3__3_16[Customer ID],Table3__3_16[Cancer history])</f>
        <v>No</v>
      </c>
      <c r="H1565" s="23">
        <f>_xlfn.XLOOKUP(Table7[[#This Row],[Merged Customer ID]],Table3__3_16[Customer ID],Table3__3_16[NumberOfMajorSurgeries])</f>
        <v>0</v>
      </c>
      <c r="I1565" s="23" t="str">
        <f>_xlfn.XLOOKUP(Table7[[#This Row],[Merged Customer ID]],Table3__3_16[Customer ID],Table3__3_16[smoker])</f>
        <v>No</v>
      </c>
      <c r="J1565" s="23" t="str">
        <f>_xlfn.XLOOKUP(Table7[[#This Row],[Merged Customer ID]],Table3__3_16[Customer ID],Table3__3_16[Weight Status])</f>
        <v>Obesity</v>
      </c>
      <c r="K1565" s="23" t="str">
        <f>_xlfn.XLOOKUP(Table7[[#This Row],[Merged Customer ID]],Table3__3_16[Customer ID],Table3__3_16[Sugar Status])</f>
        <v>Normal</v>
      </c>
      <c r="L1565" s="26">
        <f>_xlfn.XLOOKUP(Table7[[#This Row],[Merged Customer ID]],Table6_20[Merged Customer ID],Table6_20[Date of Birth])</f>
        <v>31250</v>
      </c>
      <c r="M1565" s="30">
        <f>_xlfn.XLOOKUP(Table7[[#This Row],[Merged Customer ID]],Table6_20[Merged Customer ID],Table6_20[charges],"0",0)</f>
        <v>6435.62</v>
      </c>
      <c r="N1565" s="30" t="str">
        <f>_xlfn.XLOOKUP(Table7[[#This Row],[Merged Customer ID]],Table6_20[Merged Customer ID],Table6_20[Hospital tier])</f>
        <v>tier - 3</v>
      </c>
      <c r="O1565" s="30" t="str">
        <f>_xlfn.XLOOKUP(Table7[[#This Row],[Merged Customer ID]],Table6_20[Merged Customer ID],Table6_20[City tier])</f>
        <v>tier - 2</v>
      </c>
      <c r="P1565" s="30" t="str">
        <f>_xlfn.XLOOKUP(Table7[[#This Row],[Merged Customer ID]],Table6_20[Merged Customer ID],Table6_20[State ID])</f>
        <v>R1013</v>
      </c>
      <c r="Q1565" s="36">
        <f>_xlfn.XLOOKUP(Table7[[#This Row],[Merged Customer ID]],Table6_20[Merged Customer ID],Table6_20[Age])</f>
        <v>37.87777777777778</v>
      </c>
    </row>
    <row r="1566" spans="1:17" x14ac:dyDescent="0.35">
      <c r="A1566" s="22" t="s">
        <v>806</v>
      </c>
      <c r="B1566" s="22" t="str">
        <f>_xlfn.XLOOKUP(Table7[[#This Row],[Merged Customer ID]],Table2_1[Merged Customer ID],Table2_1[First Name])</f>
        <v>Hoffman</v>
      </c>
      <c r="C1566" s="22">
        <f>_xlfn.XLOOKUP(Table7[[#This Row],[Merged Customer ID]],Table3__3_16[Customer ID],Table3__3_16[BMI])</f>
        <v>20.58</v>
      </c>
      <c r="D1566" s="22">
        <f>_xlfn.XLOOKUP(Table7[[#This Row],[Merged Customer ID]],Table3__3_16[Customer ID],Table3__3_16[HBA1C])</f>
        <v>11.04</v>
      </c>
      <c r="E1566" s="22" t="str">
        <f>_xlfn.XLOOKUP(Table7[[#This Row],[Merged Customer ID]],Table3__3_16[Customer ID],Table3__3_16[Heart Issues])</f>
        <v>Yes</v>
      </c>
      <c r="F1566" s="22" t="str">
        <f>_xlfn.XLOOKUP(Table7[[#This Row],[Merged Customer ID]],Table3__3_16[Customer ID],Table3__3_16[Any Transplants])</f>
        <v>No</v>
      </c>
      <c r="G1566" s="22" t="str">
        <f>_xlfn.XLOOKUP(Table7[[#This Row],[Merged Customer ID]],Table3__3_16[Customer ID],Table3__3_16[Cancer history])</f>
        <v>No</v>
      </c>
      <c r="H1566" s="22">
        <f>_xlfn.XLOOKUP(Table7[[#This Row],[Merged Customer ID]],Table3__3_16[Customer ID],Table3__3_16[NumberOfMajorSurgeries])</f>
        <v>1</v>
      </c>
      <c r="I1566" s="22" t="str">
        <f>_xlfn.XLOOKUP(Table7[[#This Row],[Merged Customer ID]],Table3__3_16[Customer ID],Table3__3_16[smoker])</f>
        <v>No</v>
      </c>
      <c r="J1566" s="22" t="str">
        <f>_xlfn.XLOOKUP(Table7[[#This Row],[Merged Customer ID]],Table3__3_16[Customer ID],Table3__3_16[Weight Status])</f>
        <v>Normal Weight</v>
      </c>
      <c r="K1566" s="22" t="str">
        <f>_xlfn.XLOOKUP(Table7[[#This Row],[Merged Customer ID]],Table3__3_16[Customer ID],Table3__3_16[Sugar Status])</f>
        <v>Diabetes</v>
      </c>
      <c r="L1566" s="25">
        <f>_xlfn.XLOOKUP(Table7[[#This Row],[Merged Customer ID]],Table6_20[Merged Customer ID],Table6_20[Date of Birth])</f>
        <v>27611</v>
      </c>
      <c r="M1566" s="29">
        <f>_xlfn.XLOOKUP(Table7[[#This Row],[Merged Customer ID]],Table6_20[Merged Customer ID],Table6_20[charges],"0",0)</f>
        <v>6423.48</v>
      </c>
      <c r="N1566" s="29" t="str">
        <f>_xlfn.XLOOKUP(Table7[[#This Row],[Merged Customer ID]],Table6_20[Merged Customer ID],Table6_20[Hospital tier])</f>
        <v>tier - 2</v>
      </c>
      <c r="O1566" s="29" t="str">
        <f>_xlfn.XLOOKUP(Table7[[#This Row],[Merged Customer ID]],Table6_20[Merged Customer ID],Table6_20[City tier])</f>
        <v>tier - 3</v>
      </c>
      <c r="P1566" s="29" t="str">
        <f>_xlfn.XLOOKUP(Table7[[#This Row],[Merged Customer ID]],Table6_20[Merged Customer ID],Table6_20[State ID])</f>
        <v>R1013</v>
      </c>
      <c r="Q1566" s="35">
        <f>_xlfn.XLOOKUP(Table7[[#This Row],[Merged Customer ID]],Table6_20[Merged Customer ID],Table6_20[Age])</f>
        <v>47.841666666666669</v>
      </c>
    </row>
    <row r="1567" spans="1:17" x14ac:dyDescent="0.35">
      <c r="A1567" s="23" t="s">
        <v>805</v>
      </c>
      <c r="B1567" s="23" t="str">
        <f>_xlfn.XLOOKUP(Table7[[#This Row],[Merged Customer ID]],Table2_1[Merged Customer ID],Table2_1[First Name])</f>
        <v>Wong</v>
      </c>
      <c r="C1567" s="23">
        <f>_xlfn.XLOOKUP(Table7[[#This Row],[Merged Customer ID]],Table3__3_16[Customer ID],Table3__3_16[BMI])</f>
        <v>19.53</v>
      </c>
      <c r="D1567" s="23">
        <f>_xlfn.XLOOKUP(Table7[[#This Row],[Merged Customer ID]],Table3__3_16[Customer ID],Table3__3_16[HBA1C])</f>
        <v>6.09</v>
      </c>
      <c r="E1567" s="22" t="str">
        <f>_xlfn.XLOOKUP(Table7[[#This Row],[Merged Customer ID]],Table3__3_16[Customer ID],Table3__3_16[Heart Issues])</f>
        <v>Yes</v>
      </c>
      <c r="F1567" s="23" t="str">
        <f>_xlfn.XLOOKUP(Table7[[#This Row],[Merged Customer ID]],Table3__3_16[Customer ID],Table3__3_16[Any Transplants])</f>
        <v>No</v>
      </c>
      <c r="G1567" s="23" t="str">
        <f>_xlfn.XLOOKUP(Table7[[#This Row],[Merged Customer ID]],Table3__3_16[Customer ID],Table3__3_16[Cancer history])</f>
        <v>No</v>
      </c>
      <c r="H1567" s="23">
        <f>_xlfn.XLOOKUP(Table7[[#This Row],[Merged Customer ID]],Table3__3_16[Customer ID],Table3__3_16[NumberOfMajorSurgeries])</f>
        <v>0</v>
      </c>
      <c r="I1567" s="23" t="str">
        <f>_xlfn.XLOOKUP(Table7[[#This Row],[Merged Customer ID]],Table3__3_16[Customer ID],Table3__3_16[smoker])</f>
        <v>No</v>
      </c>
      <c r="J1567" s="23" t="str">
        <f>_xlfn.XLOOKUP(Table7[[#This Row],[Merged Customer ID]],Table3__3_16[Customer ID],Table3__3_16[Weight Status])</f>
        <v>Normal Weight</v>
      </c>
      <c r="K1567" s="23" t="str">
        <f>_xlfn.XLOOKUP(Table7[[#This Row],[Merged Customer ID]],Table3__3_16[Customer ID],Table3__3_16[Sugar Status])</f>
        <v>Prediabetes</v>
      </c>
      <c r="L1567" s="26">
        <f>_xlfn.XLOOKUP(Table7[[#This Row],[Merged Customer ID]],Table6_20[Merged Customer ID],Table6_20[Date of Birth])</f>
        <v>28124</v>
      </c>
      <c r="M1567" s="30">
        <f>_xlfn.XLOOKUP(Table7[[#This Row],[Merged Customer ID]],Table6_20[Merged Customer ID],Table6_20[charges],"0",0)</f>
        <v>6417.28</v>
      </c>
      <c r="N1567" s="30" t="str">
        <f>_xlfn.XLOOKUP(Table7[[#This Row],[Merged Customer ID]],Table6_20[Merged Customer ID],Table6_20[Hospital tier])</f>
        <v>tier - 2</v>
      </c>
      <c r="O1567" s="30" t="str">
        <f>_xlfn.XLOOKUP(Table7[[#This Row],[Merged Customer ID]],Table6_20[Merged Customer ID],Table6_20[City tier])</f>
        <v>tier - 3</v>
      </c>
      <c r="P1567" s="30" t="str">
        <f>_xlfn.XLOOKUP(Table7[[#This Row],[Merged Customer ID]],Table6_20[Merged Customer ID],Table6_20[State ID])</f>
        <v>R1013</v>
      </c>
      <c r="Q1567" s="36">
        <f>_xlfn.XLOOKUP(Table7[[#This Row],[Merged Customer ID]],Table6_20[Merged Customer ID],Table6_20[Age])</f>
        <v>46.43888888888889</v>
      </c>
    </row>
    <row r="1568" spans="1:17" x14ac:dyDescent="0.35">
      <c r="A1568" s="22" t="s">
        <v>804</v>
      </c>
      <c r="B1568" s="22" t="str">
        <f>_xlfn.XLOOKUP(Table7[[#This Row],[Merged Customer ID]],Table2_1[Merged Customer ID],Table2_1[First Name])</f>
        <v>Lea</v>
      </c>
      <c r="C1568" s="22">
        <f>_xlfn.XLOOKUP(Table7[[#This Row],[Merged Customer ID]],Table3__3_16[Customer ID],Table3__3_16[BMI])</f>
        <v>27.7</v>
      </c>
      <c r="D1568" s="22">
        <f>_xlfn.XLOOKUP(Table7[[#This Row],[Merged Customer ID]],Table3__3_16[Customer ID],Table3__3_16[HBA1C])</f>
        <v>4.71</v>
      </c>
      <c r="E1568" s="22" t="str">
        <f>_xlfn.XLOOKUP(Table7[[#This Row],[Merged Customer ID]],Table3__3_16[Customer ID],Table3__3_16[Heart Issues])</f>
        <v>No</v>
      </c>
      <c r="F1568" s="22" t="str">
        <f>_xlfn.XLOOKUP(Table7[[#This Row],[Merged Customer ID]],Table3__3_16[Customer ID],Table3__3_16[Any Transplants])</f>
        <v>No</v>
      </c>
      <c r="G1568" s="22" t="str">
        <f>_xlfn.XLOOKUP(Table7[[#This Row],[Merged Customer ID]],Table3__3_16[Customer ID],Table3__3_16[Cancer history])</f>
        <v>No</v>
      </c>
      <c r="H1568" s="22">
        <f>_xlfn.XLOOKUP(Table7[[#This Row],[Merged Customer ID]],Table3__3_16[Customer ID],Table3__3_16[NumberOfMajorSurgeries])</f>
        <v>1</v>
      </c>
      <c r="I1568" s="22" t="str">
        <f>_xlfn.XLOOKUP(Table7[[#This Row],[Merged Customer ID]],Table3__3_16[Customer ID],Table3__3_16[smoker])</f>
        <v>No</v>
      </c>
      <c r="J1568" s="22" t="str">
        <f>_xlfn.XLOOKUP(Table7[[#This Row],[Merged Customer ID]],Table3__3_16[Customer ID],Table3__3_16[Weight Status])</f>
        <v>Overweight</v>
      </c>
      <c r="K1568" s="22" t="str">
        <f>_xlfn.XLOOKUP(Table7[[#This Row],[Merged Customer ID]],Table3__3_16[Customer ID],Table3__3_16[Sugar Status])</f>
        <v>Normal</v>
      </c>
      <c r="L1568" s="25">
        <f>_xlfn.XLOOKUP(Table7[[#This Row],[Merged Customer ID]],Table6_20[Merged Customer ID],Table6_20[Date of Birth])</f>
        <v>32024</v>
      </c>
      <c r="M1568" s="29">
        <f>_xlfn.XLOOKUP(Table7[[#This Row],[Merged Customer ID]],Table6_20[Merged Customer ID],Table6_20[charges],"0",0)</f>
        <v>6414.18</v>
      </c>
      <c r="N1568" s="29" t="str">
        <f>_xlfn.XLOOKUP(Table7[[#This Row],[Merged Customer ID]],Table6_20[Merged Customer ID],Table6_20[Hospital tier])</f>
        <v>tier - 2</v>
      </c>
      <c r="O1568" s="29" t="str">
        <f>_xlfn.XLOOKUP(Table7[[#This Row],[Merged Customer ID]],Table6_20[Merged Customer ID],Table6_20[City tier])</f>
        <v>tier - 2</v>
      </c>
      <c r="P1568" s="29" t="str">
        <f>_xlfn.XLOOKUP(Table7[[#This Row],[Merged Customer ID]],Table6_20[Merged Customer ID],Table6_20[State ID])</f>
        <v>R1011</v>
      </c>
      <c r="Q1568" s="35">
        <f>_xlfn.XLOOKUP(Table7[[#This Row],[Merged Customer ID]],Table6_20[Merged Customer ID],Table6_20[Age])</f>
        <v>35.761111111111113</v>
      </c>
    </row>
    <row r="1569" spans="1:17" x14ac:dyDescent="0.35">
      <c r="A1569" s="23" t="s">
        <v>803</v>
      </c>
      <c r="B1569" s="23" t="str">
        <f>_xlfn.XLOOKUP(Table7[[#This Row],[Merged Customer ID]],Table2_1[Merged Customer ID],Table2_1[First Name])</f>
        <v>Patterson</v>
      </c>
      <c r="C1569" s="23">
        <f>_xlfn.XLOOKUP(Table7[[#This Row],[Merged Customer ID]],Table3__3_16[Customer ID],Table3__3_16[BMI])</f>
        <v>18.920000000000002</v>
      </c>
      <c r="D1569" s="23">
        <f>_xlfn.XLOOKUP(Table7[[#This Row],[Merged Customer ID]],Table3__3_16[Customer ID],Table3__3_16[HBA1C])</f>
        <v>8.18</v>
      </c>
      <c r="E1569" s="22" t="str">
        <f>_xlfn.XLOOKUP(Table7[[#This Row],[Merged Customer ID]],Table3__3_16[Customer ID],Table3__3_16[Heart Issues])</f>
        <v>No</v>
      </c>
      <c r="F1569" s="23" t="str">
        <f>_xlfn.XLOOKUP(Table7[[#This Row],[Merged Customer ID]],Table3__3_16[Customer ID],Table3__3_16[Any Transplants])</f>
        <v>No</v>
      </c>
      <c r="G1569" s="23" t="str">
        <f>_xlfn.XLOOKUP(Table7[[#This Row],[Merged Customer ID]],Table3__3_16[Customer ID],Table3__3_16[Cancer history])</f>
        <v>No</v>
      </c>
      <c r="H1569" s="23">
        <f>_xlfn.XLOOKUP(Table7[[#This Row],[Merged Customer ID]],Table3__3_16[Customer ID],Table3__3_16[NumberOfMajorSurgeries])</f>
        <v>0</v>
      </c>
      <c r="I1569" s="23" t="str">
        <f>_xlfn.XLOOKUP(Table7[[#This Row],[Merged Customer ID]],Table3__3_16[Customer ID],Table3__3_16[smoker])</f>
        <v>No</v>
      </c>
      <c r="J1569" s="23" t="str">
        <f>_xlfn.XLOOKUP(Table7[[#This Row],[Merged Customer ID]],Table3__3_16[Customer ID],Table3__3_16[Weight Status])</f>
        <v>Normal Weight</v>
      </c>
      <c r="K1569" s="23" t="str">
        <f>_xlfn.XLOOKUP(Table7[[#This Row],[Merged Customer ID]],Table3__3_16[Customer ID],Table3__3_16[Sugar Status])</f>
        <v>Diabetes</v>
      </c>
      <c r="L1569" s="26">
        <f>_xlfn.XLOOKUP(Table7[[#This Row],[Merged Customer ID]],Table6_20[Merged Customer ID],Table6_20[Date of Birth])</f>
        <v>26167</v>
      </c>
      <c r="M1569" s="30">
        <f>_xlfn.XLOOKUP(Table7[[#This Row],[Merged Customer ID]],Table6_20[Merged Customer ID],Table6_20[charges],"0",0)</f>
        <v>6412.34</v>
      </c>
      <c r="N1569" s="30" t="str">
        <f>_xlfn.XLOOKUP(Table7[[#This Row],[Merged Customer ID]],Table6_20[Merged Customer ID],Table6_20[Hospital tier])</f>
        <v>tier - 2</v>
      </c>
      <c r="O1569" s="30" t="str">
        <f>_xlfn.XLOOKUP(Table7[[#This Row],[Merged Customer ID]],Table6_20[Merged Customer ID],Table6_20[City tier])</f>
        <v>tier - 3</v>
      </c>
      <c r="P1569" s="30" t="str">
        <f>_xlfn.XLOOKUP(Table7[[#This Row],[Merged Customer ID]],Table6_20[Merged Customer ID],Table6_20[State ID])</f>
        <v>R1013</v>
      </c>
      <c r="Q1569" s="36">
        <f>_xlfn.XLOOKUP(Table7[[#This Row],[Merged Customer ID]],Table6_20[Merged Customer ID],Table6_20[Age])</f>
        <v>51.794444444444444</v>
      </c>
    </row>
    <row r="1570" spans="1:17" x14ac:dyDescent="0.35">
      <c r="A1570" s="22" t="s">
        <v>802</v>
      </c>
      <c r="B1570" s="22" t="str">
        <f>_xlfn.XLOOKUP(Table7[[#This Row],[Merged Customer ID]],Table2_1[Merged Customer ID],Table2_1[First Name])</f>
        <v>Quigley</v>
      </c>
      <c r="C1570" s="22">
        <f>_xlfn.XLOOKUP(Table7[[#This Row],[Merged Customer ID]],Table3__3_16[Customer ID],Table3__3_16[BMI])</f>
        <v>17.760000000000002</v>
      </c>
      <c r="D1570" s="22">
        <f>_xlfn.XLOOKUP(Table7[[#This Row],[Merged Customer ID]],Table3__3_16[Customer ID],Table3__3_16[HBA1C])</f>
        <v>11.18</v>
      </c>
      <c r="E1570" s="22" t="str">
        <f>_xlfn.XLOOKUP(Table7[[#This Row],[Merged Customer ID]],Table3__3_16[Customer ID],Table3__3_16[Heart Issues])</f>
        <v>Yes</v>
      </c>
      <c r="F1570" s="22" t="str">
        <f>_xlfn.XLOOKUP(Table7[[#This Row],[Merged Customer ID]],Table3__3_16[Customer ID],Table3__3_16[Any Transplants])</f>
        <v>No</v>
      </c>
      <c r="G1570" s="22" t="str">
        <f>_xlfn.XLOOKUP(Table7[[#This Row],[Merged Customer ID]],Table3__3_16[Customer ID],Table3__3_16[Cancer history])</f>
        <v>No</v>
      </c>
      <c r="H1570" s="22">
        <f>_xlfn.XLOOKUP(Table7[[#This Row],[Merged Customer ID]],Table3__3_16[Customer ID],Table3__3_16[NumberOfMajorSurgeries])</f>
        <v>2</v>
      </c>
      <c r="I1570" s="22" t="str">
        <f>_xlfn.XLOOKUP(Table7[[#This Row],[Merged Customer ID]],Table3__3_16[Customer ID],Table3__3_16[smoker])</f>
        <v>No</v>
      </c>
      <c r="J1570" s="22" t="str">
        <f>_xlfn.XLOOKUP(Table7[[#This Row],[Merged Customer ID]],Table3__3_16[Customer ID],Table3__3_16[Weight Status])</f>
        <v>Underweight</v>
      </c>
      <c r="K1570" s="22" t="str">
        <f>_xlfn.XLOOKUP(Table7[[#This Row],[Merged Customer ID]],Table3__3_16[Customer ID],Table3__3_16[Sugar Status])</f>
        <v>Diabetes</v>
      </c>
      <c r="L1570" s="25">
        <f>_xlfn.XLOOKUP(Table7[[#This Row],[Merged Customer ID]],Table6_20[Merged Customer ID],Table6_20[Date of Birth])</f>
        <v>25800</v>
      </c>
      <c r="M1570" s="29">
        <f>_xlfn.XLOOKUP(Table7[[#This Row],[Merged Customer ID]],Table6_20[Merged Customer ID],Table6_20[charges],"0",0)</f>
        <v>6407.05</v>
      </c>
      <c r="N1570" s="29" t="str">
        <f>_xlfn.XLOOKUP(Table7[[#This Row],[Merged Customer ID]],Table6_20[Merged Customer ID],Table6_20[Hospital tier])</f>
        <v>tier - 2</v>
      </c>
      <c r="O1570" s="29" t="str">
        <f>_xlfn.XLOOKUP(Table7[[#This Row],[Merged Customer ID]],Table6_20[Merged Customer ID],Table6_20[City tier])</f>
        <v>tier - 1</v>
      </c>
      <c r="P1570" s="29" t="str">
        <f>_xlfn.XLOOKUP(Table7[[#This Row],[Merged Customer ID]],Table6_20[Merged Customer ID],Table6_20[State ID])</f>
        <v>R1013</v>
      </c>
      <c r="Q1570" s="35">
        <f>_xlfn.XLOOKUP(Table7[[#This Row],[Merged Customer ID]],Table6_20[Merged Customer ID],Table6_20[Age])</f>
        <v>52.8</v>
      </c>
    </row>
    <row r="1571" spans="1:17" x14ac:dyDescent="0.35">
      <c r="A1571" s="23" t="s">
        <v>801</v>
      </c>
      <c r="B1571" s="23" t="str">
        <f>_xlfn.XLOOKUP(Table7[[#This Row],[Merged Customer ID]],Table2_1[Merged Customer ID],Table2_1[First Name])</f>
        <v>Korir</v>
      </c>
      <c r="C1571" s="23">
        <f>_xlfn.XLOOKUP(Table7[[#This Row],[Merged Customer ID]],Table3__3_16[Customer ID],Table3__3_16[BMI])</f>
        <v>29.83</v>
      </c>
      <c r="D1571" s="23">
        <f>_xlfn.XLOOKUP(Table7[[#This Row],[Merged Customer ID]],Table3__3_16[Customer ID],Table3__3_16[HBA1C])</f>
        <v>5.03</v>
      </c>
      <c r="E1571" s="22" t="str">
        <f>_xlfn.XLOOKUP(Table7[[#This Row],[Merged Customer ID]],Table3__3_16[Customer ID],Table3__3_16[Heart Issues])</f>
        <v>Yes</v>
      </c>
      <c r="F1571" s="23" t="str">
        <f>_xlfn.XLOOKUP(Table7[[#This Row],[Merged Customer ID]],Table3__3_16[Customer ID],Table3__3_16[Any Transplants])</f>
        <v>No</v>
      </c>
      <c r="G1571" s="23" t="str">
        <f>_xlfn.XLOOKUP(Table7[[#This Row],[Merged Customer ID]],Table3__3_16[Customer ID],Table3__3_16[Cancer history])</f>
        <v>No</v>
      </c>
      <c r="H1571" s="23">
        <f>_xlfn.XLOOKUP(Table7[[#This Row],[Merged Customer ID]],Table3__3_16[Customer ID],Table3__3_16[NumberOfMajorSurgeries])</f>
        <v>0</v>
      </c>
      <c r="I1571" s="23" t="str">
        <f>_xlfn.XLOOKUP(Table7[[#This Row],[Merged Customer ID]],Table3__3_16[Customer ID],Table3__3_16[smoker])</f>
        <v>No</v>
      </c>
      <c r="J1571" s="23" t="str">
        <f>_xlfn.XLOOKUP(Table7[[#This Row],[Merged Customer ID]],Table3__3_16[Customer ID],Table3__3_16[Weight Status])</f>
        <v>Overweight</v>
      </c>
      <c r="K1571" s="23" t="str">
        <f>_xlfn.XLOOKUP(Table7[[#This Row],[Merged Customer ID]],Table3__3_16[Customer ID],Table3__3_16[Sugar Status])</f>
        <v>Normal</v>
      </c>
      <c r="L1571" s="26">
        <f>_xlfn.XLOOKUP(Table7[[#This Row],[Merged Customer ID]],Table6_20[Merged Customer ID],Table6_20[Date of Birth])</f>
        <v>31391</v>
      </c>
      <c r="M1571" s="30">
        <f>_xlfn.XLOOKUP(Table7[[#This Row],[Merged Customer ID]],Table6_20[Merged Customer ID],Table6_20[charges],"0",0)</f>
        <v>6406.41</v>
      </c>
      <c r="N1571" s="30" t="str">
        <f>_xlfn.XLOOKUP(Table7[[#This Row],[Merged Customer ID]],Table6_20[Merged Customer ID],Table6_20[Hospital tier])</f>
        <v>tier - 1</v>
      </c>
      <c r="O1571" s="30" t="str">
        <f>_xlfn.XLOOKUP(Table7[[#This Row],[Merged Customer ID]],Table6_20[Merged Customer ID],Table6_20[City tier])</f>
        <v>tier - 3</v>
      </c>
      <c r="P1571" s="30" t="str">
        <f>_xlfn.XLOOKUP(Table7[[#This Row],[Merged Customer ID]],Table6_20[Merged Customer ID],Table6_20[State ID])</f>
        <v>R1014</v>
      </c>
      <c r="Q1571" s="36">
        <f>_xlfn.XLOOKUP(Table7[[#This Row],[Merged Customer ID]],Table6_20[Merged Customer ID],Table6_20[Age])</f>
        <v>37.494444444444447</v>
      </c>
    </row>
    <row r="1572" spans="1:17" x14ac:dyDescent="0.35">
      <c r="A1572" s="22" t="s">
        <v>800</v>
      </c>
      <c r="B1572" s="22" t="str">
        <f>_xlfn.XLOOKUP(Table7[[#This Row],[Merged Customer ID]],Table2_1[Merged Customer ID],Table2_1[First Name])</f>
        <v>Downs</v>
      </c>
      <c r="C1572" s="22">
        <f>_xlfn.XLOOKUP(Table7[[#This Row],[Merged Customer ID]],Table3__3_16[Customer ID],Table3__3_16[BMI])</f>
        <v>23.465</v>
      </c>
      <c r="D1572" s="22">
        <f>_xlfn.XLOOKUP(Table7[[#This Row],[Merged Customer ID]],Table3__3_16[Customer ID],Table3__3_16[HBA1C])</f>
        <v>5.56</v>
      </c>
      <c r="E1572" s="22" t="str">
        <f>_xlfn.XLOOKUP(Table7[[#This Row],[Merged Customer ID]],Table3__3_16[Customer ID],Table3__3_16[Heart Issues])</f>
        <v>No</v>
      </c>
      <c r="F1572" s="22" t="str">
        <f>_xlfn.XLOOKUP(Table7[[#This Row],[Merged Customer ID]],Table3__3_16[Customer ID],Table3__3_16[Any Transplants])</f>
        <v>No</v>
      </c>
      <c r="G1572" s="22" t="str">
        <f>_xlfn.XLOOKUP(Table7[[#This Row],[Merged Customer ID]],Table3__3_16[Customer ID],Table3__3_16[Cancer history])</f>
        <v>No</v>
      </c>
      <c r="H1572" s="22">
        <f>_xlfn.XLOOKUP(Table7[[#This Row],[Merged Customer ID]],Table3__3_16[Customer ID],Table3__3_16[NumberOfMajorSurgeries])</f>
        <v>1</v>
      </c>
      <c r="I1572" s="22" t="str">
        <f>_xlfn.XLOOKUP(Table7[[#This Row],[Merged Customer ID]],Table3__3_16[Customer ID],Table3__3_16[smoker])</f>
        <v>No</v>
      </c>
      <c r="J1572" s="22" t="str">
        <f>_xlfn.XLOOKUP(Table7[[#This Row],[Merged Customer ID]],Table3__3_16[Customer ID],Table3__3_16[Weight Status])</f>
        <v>Normal Weight</v>
      </c>
      <c r="K1572" s="22" t="str">
        <f>_xlfn.XLOOKUP(Table7[[#This Row],[Merged Customer ID]],Table3__3_16[Customer ID],Table3__3_16[Sugar Status])</f>
        <v>Normal</v>
      </c>
      <c r="L1572" s="25">
        <f>_xlfn.XLOOKUP(Table7[[#This Row],[Merged Customer ID]],Table6_20[Merged Customer ID],Table6_20[Date of Birth])</f>
        <v>32029</v>
      </c>
      <c r="M1572" s="29">
        <f>_xlfn.XLOOKUP(Table7[[#This Row],[Merged Customer ID]],Table6_20[Merged Customer ID],Table6_20[charges],"0",0)</f>
        <v>6402.29</v>
      </c>
      <c r="N1572" s="29" t="str">
        <f>_xlfn.XLOOKUP(Table7[[#This Row],[Merged Customer ID]],Table6_20[Merged Customer ID],Table6_20[Hospital tier])</f>
        <v>tier - 2</v>
      </c>
      <c r="O1572" s="29" t="str">
        <f>_xlfn.XLOOKUP(Table7[[#This Row],[Merged Customer ID]],Table6_20[Merged Customer ID],Table6_20[City tier])</f>
        <v>tier - 3</v>
      </c>
      <c r="P1572" s="29" t="str">
        <f>_xlfn.XLOOKUP(Table7[[#This Row],[Merged Customer ID]],Table6_20[Merged Customer ID],Table6_20[State ID])</f>
        <v>R1024</v>
      </c>
      <c r="Q1572" s="35">
        <f>_xlfn.XLOOKUP(Table7[[#This Row],[Merged Customer ID]],Table6_20[Merged Customer ID],Table6_20[Age])</f>
        <v>35.74722222222222</v>
      </c>
    </row>
    <row r="1573" spans="1:17" x14ac:dyDescent="0.35">
      <c r="A1573" s="23" t="s">
        <v>799</v>
      </c>
      <c r="B1573" s="23" t="str">
        <f>_xlfn.XLOOKUP(Table7[[#This Row],[Merged Customer ID]],Table2_1[Merged Customer ID],Table2_1[First Name])</f>
        <v>Young</v>
      </c>
      <c r="C1573" s="23">
        <f>_xlfn.XLOOKUP(Table7[[#This Row],[Merged Customer ID]],Table3__3_16[Customer ID],Table3__3_16[BMI])</f>
        <v>29.355</v>
      </c>
      <c r="D1573" s="23">
        <f>_xlfn.XLOOKUP(Table7[[#This Row],[Merged Customer ID]],Table3__3_16[Customer ID],Table3__3_16[HBA1C])</f>
        <v>4.33</v>
      </c>
      <c r="E1573" s="22" t="str">
        <f>_xlfn.XLOOKUP(Table7[[#This Row],[Merged Customer ID]],Table3__3_16[Customer ID],Table3__3_16[Heart Issues])</f>
        <v>No</v>
      </c>
      <c r="F1573" s="23" t="str">
        <f>_xlfn.XLOOKUP(Table7[[#This Row],[Merged Customer ID]],Table3__3_16[Customer ID],Table3__3_16[Any Transplants])</f>
        <v>No</v>
      </c>
      <c r="G1573" s="23" t="str">
        <f>_xlfn.XLOOKUP(Table7[[#This Row],[Merged Customer ID]],Table3__3_16[Customer ID],Table3__3_16[Cancer history])</f>
        <v>No</v>
      </c>
      <c r="H1573" s="23">
        <f>_xlfn.XLOOKUP(Table7[[#This Row],[Merged Customer ID]],Table3__3_16[Customer ID],Table3__3_16[NumberOfMajorSurgeries])</f>
        <v>0</v>
      </c>
      <c r="I1573" s="23" t="str">
        <f>_xlfn.XLOOKUP(Table7[[#This Row],[Merged Customer ID]],Table3__3_16[Customer ID],Table3__3_16[smoker])</f>
        <v>No</v>
      </c>
      <c r="J1573" s="23" t="str">
        <f>_xlfn.XLOOKUP(Table7[[#This Row],[Merged Customer ID]],Table3__3_16[Customer ID],Table3__3_16[Weight Status])</f>
        <v>Overweight</v>
      </c>
      <c r="K1573" s="23" t="str">
        <f>_xlfn.XLOOKUP(Table7[[#This Row],[Merged Customer ID]],Table3__3_16[Customer ID],Table3__3_16[Sugar Status])</f>
        <v>Normal</v>
      </c>
      <c r="L1573" s="26">
        <f>_xlfn.XLOOKUP(Table7[[#This Row],[Merged Customer ID]],Table6_20[Merged Customer ID],Table6_20[Date of Birth])</f>
        <v>30252</v>
      </c>
      <c r="M1573" s="30">
        <f>_xlfn.XLOOKUP(Table7[[#This Row],[Merged Customer ID]],Table6_20[Merged Customer ID],Table6_20[charges],"0",0)</f>
        <v>6393.6</v>
      </c>
      <c r="N1573" s="30" t="str">
        <f>_xlfn.XLOOKUP(Table7[[#This Row],[Merged Customer ID]],Table6_20[Merged Customer ID],Table6_20[Hospital tier])</f>
        <v>tier - 2</v>
      </c>
      <c r="O1573" s="30" t="str">
        <f>_xlfn.XLOOKUP(Table7[[#This Row],[Merged Customer ID]],Table6_20[Merged Customer ID],Table6_20[City tier])</f>
        <v>tier - 1</v>
      </c>
      <c r="P1573" s="30" t="str">
        <f>_xlfn.XLOOKUP(Table7[[#This Row],[Merged Customer ID]],Table6_20[Merged Customer ID],Table6_20[State ID])</f>
        <v>R1012</v>
      </c>
      <c r="Q1573" s="36">
        <f>_xlfn.XLOOKUP(Table7[[#This Row],[Merged Customer ID]],Table6_20[Merged Customer ID],Table6_20[Age])</f>
        <v>40.611111111111114</v>
      </c>
    </row>
    <row r="1574" spans="1:17" x14ac:dyDescent="0.35">
      <c r="A1574" s="22" t="s">
        <v>798</v>
      </c>
      <c r="B1574" s="22" t="str">
        <f>_xlfn.XLOOKUP(Table7[[#This Row],[Merged Customer ID]],Table2_1[Merged Customer ID],Table2_1[First Name])</f>
        <v>Zywek</v>
      </c>
      <c r="C1574" s="22">
        <f>_xlfn.XLOOKUP(Table7[[#This Row],[Merged Customer ID]],Table3__3_16[Customer ID],Table3__3_16[BMI])</f>
        <v>35.49</v>
      </c>
      <c r="D1574" s="22">
        <f>_xlfn.XLOOKUP(Table7[[#This Row],[Merged Customer ID]],Table3__3_16[Customer ID],Table3__3_16[HBA1C])</f>
        <v>5.21</v>
      </c>
      <c r="E1574" s="22" t="str">
        <f>_xlfn.XLOOKUP(Table7[[#This Row],[Merged Customer ID]],Table3__3_16[Customer ID],Table3__3_16[Heart Issues])</f>
        <v>Yes</v>
      </c>
      <c r="F1574" s="22" t="str">
        <f>_xlfn.XLOOKUP(Table7[[#This Row],[Merged Customer ID]],Table3__3_16[Customer ID],Table3__3_16[Any Transplants])</f>
        <v>No</v>
      </c>
      <c r="G1574" s="22" t="str">
        <f>_xlfn.XLOOKUP(Table7[[#This Row],[Merged Customer ID]],Table3__3_16[Customer ID],Table3__3_16[Cancer history])</f>
        <v>Yes</v>
      </c>
      <c r="H1574" s="22">
        <f>_xlfn.XLOOKUP(Table7[[#This Row],[Merged Customer ID]],Table3__3_16[Customer ID],Table3__3_16[NumberOfMajorSurgeries])</f>
        <v>1</v>
      </c>
      <c r="I1574" s="22" t="str">
        <f>_xlfn.XLOOKUP(Table7[[#This Row],[Merged Customer ID]],Table3__3_16[Customer ID],Table3__3_16[smoker])</f>
        <v>No</v>
      </c>
      <c r="J1574" s="22" t="str">
        <f>_xlfn.XLOOKUP(Table7[[#This Row],[Merged Customer ID]],Table3__3_16[Customer ID],Table3__3_16[Weight Status])</f>
        <v>Obesity</v>
      </c>
      <c r="K1574" s="22" t="str">
        <f>_xlfn.XLOOKUP(Table7[[#This Row],[Merged Customer ID]],Table3__3_16[Customer ID],Table3__3_16[Sugar Status])</f>
        <v>Normal</v>
      </c>
      <c r="L1574" s="25">
        <f>_xlfn.XLOOKUP(Table7[[#This Row],[Merged Customer ID]],Table6_20[Merged Customer ID],Table6_20[Date of Birth])</f>
        <v>35658</v>
      </c>
      <c r="M1574" s="29">
        <f>_xlfn.XLOOKUP(Table7[[#This Row],[Merged Customer ID]],Table6_20[Merged Customer ID],Table6_20[charges],"0",0)</f>
        <v>6389.53</v>
      </c>
      <c r="N1574" s="29" t="str">
        <f>_xlfn.XLOOKUP(Table7[[#This Row],[Merged Customer ID]],Table6_20[Merged Customer ID],Table6_20[Hospital tier])</f>
        <v>tier - 2</v>
      </c>
      <c r="O1574" s="29" t="str">
        <f>_xlfn.XLOOKUP(Table7[[#This Row],[Merged Customer ID]],Table6_20[Merged Customer ID],Table6_20[City tier])</f>
        <v>tier - 2</v>
      </c>
      <c r="P1574" s="29" t="str">
        <f>_xlfn.XLOOKUP(Table7[[#This Row],[Merged Customer ID]],Table6_20[Merged Customer ID],Table6_20[State ID])</f>
        <v>R1021</v>
      </c>
      <c r="Q1574" s="35">
        <f>_xlfn.XLOOKUP(Table7[[#This Row],[Merged Customer ID]],Table6_20[Merged Customer ID],Table6_20[Age])</f>
        <v>25.81111111111111</v>
      </c>
    </row>
    <row r="1575" spans="1:17" x14ac:dyDescent="0.35">
      <c r="A1575" s="23" t="s">
        <v>797</v>
      </c>
      <c r="B1575" s="23" t="str">
        <f>_xlfn.XLOOKUP(Table7[[#This Row],[Merged Customer ID]],Table2_1[Merged Customer ID],Table2_1[First Name])</f>
        <v>Faulkner</v>
      </c>
      <c r="C1575" s="23">
        <f>_xlfn.XLOOKUP(Table7[[#This Row],[Merged Customer ID]],Table3__3_16[Customer ID],Table3__3_16[BMI])</f>
        <v>26.315000000000001</v>
      </c>
      <c r="D1575" s="23">
        <f>_xlfn.XLOOKUP(Table7[[#This Row],[Merged Customer ID]],Table3__3_16[Customer ID],Table3__3_16[HBA1C])</f>
        <v>5.89</v>
      </c>
      <c r="E1575" s="22" t="str">
        <f>_xlfn.XLOOKUP(Table7[[#This Row],[Merged Customer ID]],Table3__3_16[Customer ID],Table3__3_16[Heart Issues])</f>
        <v>No</v>
      </c>
      <c r="F1575" s="23" t="str">
        <f>_xlfn.XLOOKUP(Table7[[#This Row],[Merged Customer ID]],Table3__3_16[Customer ID],Table3__3_16[Any Transplants])</f>
        <v>No</v>
      </c>
      <c r="G1575" s="23" t="str">
        <f>_xlfn.XLOOKUP(Table7[[#This Row],[Merged Customer ID]],Table3__3_16[Customer ID],Table3__3_16[Cancer history])</f>
        <v>No</v>
      </c>
      <c r="H1575" s="23">
        <f>_xlfn.XLOOKUP(Table7[[#This Row],[Merged Customer ID]],Table3__3_16[Customer ID],Table3__3_16[NumberOfMajorSurgeries])</f>
        <v>0</v>
      </c>
      <c r="I1575" s="23" t="str">
        <f>_xlfn.XLOOKUP(Table7[[#This Row],[Merged Customer ID]],Table3__3_16[Customer ID],Table3__3_16[smoker])</f>
        <v>No</v>
      </c>
      <c r="J1575" s="23" t="str">
        <f>_xlfn.XLOOKUP(Table7[[#This Row],[Merged Customer ID]],Table3__3_16[Customer ID],Table3__3_16[Weight Status])</f>
        <v>Overweight</v>
      </c>
      <c r="K1575" s="23" t="str">
        <f>_xlfn.XLOOKUP(Table7[[#This Row],[Merged Customer ID]],Table3__3_16[Customer ID],Table3__3_16[Sugar Status])</f>
        <v>Prediabetes</v>
      </c>
      <c r="L1575" s="26">
        <f>_xlfn.XLOOKUP(Table7[[#This Row],[Merged Customer ID]],Table6_20[Merged Customer ID],Table6_20[Date of Birth])</f>
        <v>30169</v>
      </c>
      <c r="M1575" s="30">
        <f>_xlfn.XLOOKUP(Table7[[#This Row],[Merged Customer ID]],Table6_20[Merged Customer ID],Table6_20[charges],"0",0)</f>
        <v>6389.38</v>
      </c>
      <c r="N1575" s="30" t="str">
        <f>_xlfn.XLOOKUP(Table7[[#This Row],[Merged Customer ID]],Table6_20[Merged Customer ID],Table6_20[Hospital tier])</f>
        <v>tier - 1</v>
      </c>
      <c r="O1575" s="30" t="str">
        <f>_xlfn.XLOOKUP(Table7[[#This Row],[Merged Customer ID]],Table6_20[Merged Customer ID],Table6_20[City tier])</f>
        <v>tier - 2</v>
      </c>
      <c r="P1575" s="30" t="str">
        <f>_xlfn.XLOOKUP(Table7[[#This Row],[Merged Customer ID]],Table6_20[Merged Customer ID],Table6_20[State ID])</f>
        <v>R1012</v>
      </c>
      <c r="Q1575" s="36">
        <f>_xlfn.XLOOKUP(Table7[[#This Row],[Merged Customer ID]],Table6_20[Merged Customer ID],Table6_20[Age])</f>
        <v>40.838888888888889</v>
      </c>
    </row>
    <row r="1576" spans="1:17" x14ac:dyDescent="0.35">
      <c r="A1576" s="22" t="s">
        <v>796</v>
      </c>
      <c r="B1576" s="22" t="str">
        <f>_xlfn.XLOOKUP(Table7[[#This Row],[Merged Customer ID]],Table2_1[Merged Customer ID],Table2_1[First Name])</f>
        <v>Erspamer</v>
      </c>
      <c r="C1576" s="22">
        <f>_xlfn.XLOOKUP(Table7[[#This Row],[Merged Customer ID]],Table3__3_16[Customer ID],Table3__3_16[BMI])</f>
        <v>19.79</v>
      </c>
      <c r="D1576" s="22">
        <f>_xlfn.XLOOKUP(Table7[[#This Row],[Merged Customer ID]],Table3__3_16[Customer ID],Table3__3_16[HBA1C])</f>
        <v>4.8099999999999996</v>
      </c>
      <c r="E1576" s="22" t="str">
        <f>_xlfn.XLOOKUP(Table7[[#This Row],[Merged Customer ID]],Table3__3_16[Customer ID],Table3__3_16[Heart Issues])</f>
        <v>Yes</v>
      </c>
      <c r="F1576" s="22" t="str">
        <f>_xlfn.XLOOKUP(Table7[[#This Row],[Merged Customer ID]],Table3__3_16[Customer ID],Table3__3_16[Any Transplants])</f>
        <v>No</v>
      </c>
      <c r="G1576" s="22" t="str">
        <f>_xlfn.XLOOKUP(Table7[[#This Row],[Merged Customer ID]],Table3__3_16[Customer ID],Table3__3_16[Cancer history])</f>
        <v>No</v>
      </c>
      <c r="H1576" s="22">
        <f>_xlfn.XLOOKUP(Table7[[#This Row],[Merged Customer ID]],Table3__3_16[Customer ID],Table3__3_16[NumberOfMajorSurgeries])</f>
        <v>0</v>
      </c>
      <c r="I1576" s="22" t="str">
        <f>_xlfn.XLOOKUP(Table7[[#This Row],[Merged Customer ID]],Table3__3_16[Customer ID],Table3__3_16[smoker])</f>
        <v>No</v>
      </c>
      <c r="J1576" s="22" t="str">
        <f>_xlfn.XLOOKUP(Table7[[#This Row],[Merged Customer ID]],Table3__3_16[Customer ID],Table3__3_16[Weight Status])</f>
        <v>Normal Weight</v>
      </c>
      <c r="K1576" s="22" t="str">
        <f>_xlfn.XLOOKUP(Table7[[#This Row],[Merged Customer ID]],Table3__3_16[Customer ID],Table3__3_16[Sugar Status])</f>
        <v>Normal</v>
      </c>
      <c r="L1576" s="25">
        <f>_xlfn.XLOOKUP(Table7[[#This Row],[Merged Customer ID]],Table6_20[Merged Customer ID],Table6_20[Date of Birth])</f>
        <v>28082</v>
      </c>
      <c r="M1576" s="29">
        <f>_xlfn.XLOOKUP(Table7[[#This Row],[Merged Customer ID]],Table6_20[Merged Customer ID],Table6_20[charges],"0",0)</f>
        <v>6374.16</v>
      </c>
      <c r="N1576" s="29" t="str">
        <f>_xlfn.XLOOKUP(Table7[[#This Row],[Merged Customer ID]],Table6_20[Merged Customer ID],Table6_20[Hospital tier])</f>
        <v>tier - 2</v>
      </c>
      <c r="O1576" s="29" t="str">
        <f>_xlfn.XLOOKUP(Table7[[#This Row],[Merged Customer ID]],Table6_20[Merged Customer ID],Table6_20[City tier])</f>
        <v>tier - 2</v>
      </c>
      <c r="P1576" s="29" t="str">
        <f>_xlfn.XLOOKUP(Table7[[#This Row],[Merged Customer ID]],Table6_20[Merged Customer ID],Table6_20[State ID])</f>
        <v>R1013</v>
      </c>
      <c r="Q1576" s="35">
        <f>_xlfn.XLOOKUP(Table7[[#This Row],[Merged Customer ID]],Table6_20[Merged Customer ID],Table6_20[Age])</f>
        <v>46.555555555555557</v>
      </c>
    </row>
    <row r="1577" spans="1:17" x14ac:dyDescent="0.35">
      <c r="A1577" s="23" t="s">
        <v>795</v>
      </c>
      <c r="B1577" s="23" t="str">
        <f>_xlfn.XLOOKUP(Table7[[#This Row],[Merged Customer ID]],Table2_1[Merged Customer ID],Table2_1[First Name])</f>
        <v>Campbell</v>
      </c>
      <c r="C1577" s="23">
        <f>_xlfn.XLOOKUP(Table7[[#This Row],[Merged Customer ID]],Table3__3_16[Customer ID],Table3__3_16[BMI])</f>
        <v>40.564999999999998</v>
      </c>
      <c r="D1577" s="23">
        <f>_xlfn.XLOOKUP(Table7[[#This Row],[Merged Customer ID]],Table3__3_16[Customer ID],Table3__3_16[HBA1C])</f>
        <v>5.66</v>
      </c>
      <c r="E1577" s="22" t="str">
        <f>_xlfn.XLOOKUP(Table7[[#This Row],[Merged Customer ID]],Table3__3_16[Customer ID],Table3__3_16[Heart Issues])</f>
        <v>No</v>
      </c>
      <c r="F1577" s="23" t="str">
        <f>_xlfn.XLOOKUP(Table7[[#This Row],[Merged Customer ID]],Table3__3_16[Customer ID],Table3__3_16[Any Transplants])</f>
        <v>No</v>
      </c>
      <c r="G1577" s="23" t="str">
        <f>_xlfn.XLOOKUP(Table7[[#This Row],[Merged Customer ID]],Table3__3_16[Customer ID],Table3__3_16[Cancer history])</f>
        <v>No</v>
      </c>
      <c r="H1577" s="23">
        <f>_xlfn.XLOOKUP(Table7[[#This Row],[Merged Customer ID]],Table3__3_16[Customer ID],Table3__3_16[NumberOfMajorSurgeries])</f>
        <v>1</v>
      </c>
      <c r="I1577" s="23" t="str">
        <f>_xlfn.XLOOKUP(Table7[[#This Row],[Merged Customer ID]],Table3__3_16[Customer ID],Table3__3_16[smoker])</f>
        <v>No</v>
      </c>
      <c r="J1577" s="23" t="str">
        <f>_xlfn.XLOOKUP(Table7[[#This Row],[Merged Customer ID]],Table3__3_16[Customer ID],Table3__3_16[Weight Status])</f>
        <v>Obesity</v>
      </c>
      <c r="K1577" s="23" t="str">
        <f>_xlfn.XLOOKUP(Table7[[#This Row],[Merged Customer ID]],Table3__3_16[Customer ID],Table3__3_16[Sugar Status])</f>
        <v>Normal</v>
      </c>
      <c r="L1577" s="26">
        <f>_xlfn.XLOOKUP(Table7[[#This Row],[Merged Customer ID]],Table6_20[Merged Customer ID],Table6_20[Date of Birth])</f>
        <v>30907</v>
      </c>
      <c r="M1577" s="30">
        <f>_xlfn.XLOOKUP(Table7[[#This Row],[Merged Customer ID]],Table6_20[Merged Customer ID],Table6_20[charges],"0",0)</f>
        <v>6373.56</v>
      </c>
      <c r="N1577" s="30" t="str">
        <f>_xlfn.XLOOKUP(Table7[[#This Row],[Merged Customer ID]],Table6_20[Merged Customer ID],Table6_20[Hospital tier])</f>
        <v>tier - 2</v>
      </c>
      <c r="O1577" s="30" t="str">
        <f>_xlfn.XLOOKUP(Table7[[#This Row],[Merged Customer ID]],Table6_20[Merged Customer ID],Table6_20[City tier])</f>
        <v>tier - 1</v>
      </c>
      <c r="P1577" s="30" t="str">
        <f>_xlfn.XLOOKUP(Table7[[#This Row],[Merged Customer ID]],Table6_20[Merged Customer ID],Table6_20[State ID])</f>
        <v>R1012</v>
      </c>
      <c r="Q1577" s="36">
        <f>_xlfn.XLOOKUP(Table7[[#This Row],[Merged Customer ID]],Table6_20[Merged Customer ID],Table6_20[Age])</f>
        <v>38.819444444444443</v>
      </c>
    </row>
    <row r="1578" spans="1:17" x14ac:dyDescent="0.35">
      <c r="A1578" s="22" t="s">
        <v>794</v>
      </c>
      <c r="B1578" s="22" t="str">
        <f>_xlfn.XLOOKUP(Table7[[#This Row],[Merged Customer ID]],Table2_1[Merged Customer ID],Table2_1[First Name])</f>
        <v>Addison</v>
      </c>
      <c r="C1578" s="22">
        <f>_xlfn.XLOOKUP(Table7[[#This Row],[Merged Customer ID]],Table3__3_16[Customer ID],Table3__3_16[BMI])</f>
        <v>18.03</v>
      </c>
      <c r="D1578" s="22">
        <f>_xlfn.XLOOKUP(Table7[[#This Row],[Merged Customer ID]],Table3__3_16[Customer ID],Table3__3_16[HBA1C])</f>
        <v>10.66</v>
      </c>
      <c r="E1578" s="22" t="str">
        <f>_xlfn.XLOOKUP(Table7[[#This Row],[Merged Customer ID]],Table3__3_16[Customer ID],Table3__3_16[Heart Issues])</f>
        <v>Yes</v>
      </c>
      <c r="F1578" s="22" t="str">
        <f>_xlfn.XLOOKUP(Table7[[#This Row],[Merged Customer ID]],Table3__3_16[Customer ID],Table3__3_16[Any Transplants])</f>
        <v>No</v>
      </c>
      <c r="G1578" s="22" t="str">
        <f>_xlfn.XLOOKUP(Table7[[#This Row],[Merged Customer ID]],Table3__3_16[Customer ID],Table3__3_16[Cancer history])</f>
        <v>No</v>
      </c>
      <c r="H1578" s="22">
        <f>_xlfn.XLOOKUP(Table7[[#This Row],[Merged Customer ID]],Table3__3_16[Customer ID],Table3__3_16[NumberOfMajorSurgeries])</f>
        <v>2</v>
      </c>
      <c r="I1578" s="22" t="str">
        <f>_xlfn.XLOOKUP(Table7[[#This Row],[Merged Customer ID]],Table3__3_16[Customer ID],Table3__3_16[smoker])</f>
        <v>No</v>
      </c>
      <c r="J1578" s="22" t="str">
        <f>_xlfn.XLOOKUP(Table7[[#This Row],[Merged Customer ID]],Table3__3_16[Customer ID],Table3__3_16[Weight Status])</f>
        <v>Underweight</v>
      </c>
      <c r="K1578" s="22" t="str">
        <f>_xlfn.XLOOKUP(Table7[[#This Row],[Merged Customer ID]],Table3__3_16[Customer ID],Table3__3_16[Sugar Status])</f>
        <v>Diabetes</v>
      </c>
      <c r="L1578" s="25">
        <f>_xlfn.XLOOKUP(Table7[[#This Row],[Merged Customer ID]],Table6_20[Merged Customer ID],Table6_20[Date of Birth])</f>
        <v>25881</v>
      </c>
      <c r="M1578" s="29">
        <f>_xlfn.XLOOKUP(Table7[[#This Row],[Merged Customer ID]],Table6_20[Merged Customer ID],Table6_20[charges],"0",0)</f>
        <v>6367.31</v>
      </c>
      <c r="N1578" s="29" t="str">
        <f>_xlfn.XLOOKUP(Table7[[#This Row],[Merged Customer ID]],Table6_20[Merged Customer ID],Table6_20[Hospital tier])</f>
        <v>tier - 2</v>
      </c>
      <c r="O1578" s="29" t="str">
        <f>_xlfn.XLOOKUP(Table7[[#This Row],[Merged Customer ID]],Table6_20[Merged Customer ID],Table6_20[City tier])</f>
        <v>tier - 1</v>
      </c>
      <c r="P1578" s="29" t="str">
        <f>_xlfn.XLOOKUP(Table7[[#This Row],[Merged Customer ID]],Table6_20[Merged Customer ID],Table6_20[State ID])</f>
        <v>R1013</v>
      </c>
      <c r="Q1578" s="35">
        <f>_xlfn.XLOOKUP(Table7[[#This Row],[Merged Customer ID]],Table6_20[Merged Customer ID],Table6_20[Age])</f>
        <v>52.580555555555556</v>
      </c>
    </row>
    <row r="1579" spans="1:17" x14ac:dyDescent="0.35">
      <c r="A1579" s="23" t="s">
        <v>793</v>
      </c>
      <c r="B1579" s="23" t="str">
        <f>_xlfn.XLOOKUP(Table7[[#This Row],[Merged Customer ID]],Table2_1[Merged Customer ID],Table2_1[First Name])</f>
        <v>Wu</v>
      </c>
      <c r="C1579" s="23">
        <f>_xlfn.XLOOKUP(Table7[[#This Row],[Merged Customer ID]],Table3__3_16[Customer ID],Table3__3_16[BMI])</f>
        <v>34.65</v>
      </c>
      <c r="D1579" s="23">
        <f>_xlfn.XLOOKUP(Table7[[#This Row],[Merged Customer ID]],Table3__3_16[Customer ID],Table3__3_16[HBA1C])</f>
        <v>5.98</v>
      </c>
      <c r="E1579" s="22" t="str">
        <f>_xlfn.XLOOKUP(Table7[[#This Row],[Merged Customer ID]],Table3__3_16[Customer ID],Table3__3_16[Heart Issues])</f>
        <v>Yes</v>
      </c>
      <c r="F1579" s="23" t="str">
        <f>_xlfn.XLOOKUP(Table7[[#This Row],[Merged Customer ID]],Table3__3_16[Customer ID],Table3__3_16[Any Transplants])</f>
        <v>No</v>
      </c>
      <c r="G1579" s="23" t="str">
        <f>_xlfn.XLOOKUP(Table7[[#This Row],[Merged Customer ID]],Table3__3_16[Customer ID],Table3__3_16[Cancer history])</f>
        <v>No</v>
      </c>
      <c r="H1579" s="23">
        <f>_xlfn.XLOOKUP(Table7[[#This Row],[Merged Customer ID]],Table3__3_16[Customer ID],Table3__3_16[NumberOfMajorSurgeries])</f>
        <v>0</v>
      </c>
      <c r="I1579" s="23" t="str">
        <f>_xlfn.XLOOKUP(Table7[[#This Row],[Merged Customer ID]],Table3__3_16[Customer ID],Table3__3_16[smoker])</f>
        <v>No</v>
      </c>
      <c r="J1579" s="23" t="str">
        <f>_xlfn.XLOOKUP(Table7[[#This Row],[Merged Customer ID]],Table3__3_16[Customer ID],Table3__3_16[Weight Status])</f>
        <v>Obesity</v>
      </c>
      <c r="K1579" s="23" t="str">
        <f>_xlfn.XLOOKUP(Table7[[#This Row],[Merged Customer ID]],Table3__3_16[Customer ID],Table3__3_16[Sugar Status])</f>
        <v>Prediabetes</v>
      </c>
      <c r="L1579" s="26">
        <f>_xlfn.XLOOKUP(Table7[[#This Row],[Merged Customer ID]],Table6_20[Merged Customer ID],Table6_20[Date of Birth])</f>
        <v>35253</v>
      </c>
      <c r="M1579" s="30">
        <f>_xlfn.XLOOKUP(Table7[[#This Row],[Merged Customer ID]],Table6_20[Merged Customer ID],Table6_20[charges],"0",0)</f>
        <v>6361.47</v>
      </c>
      <c r="N1579" s="30" t="str">
        <f>_xlfn.XLOOKUP(Table7[[#This Row],[Merged Customer ID]],Table6_20[Merged Customer ID],Table6_20[Hospital tier])</f>
        <v>tier - 2</v>
      </c>
      <c r="O1579" s="30" t="str">
        <f>_xlfn.XLOOKUP(Table7[[#This Row],[Merged Customer ID]],Table6_20[Merged Customer ID],Table6_20[City tier])</f>
        <v>tier - 3</v>
      </c>
      <c r="P1579" s="30" t="str">
        <f>_xlfn.XLOOKUP(Table7[[#This Row],[Merged Customer ID]],Table6_20[Merged Customer ID],Table6_20[State ID])</f>
        <v>R1021</v>
      </c>
      <c r="Q1579" s="36">
        <f>_xlfn.XLOOKUP(Table7[[#This Row],[Merged Customer ID]],Table6_20[Merged Customer ID],Table6_20[Age])</f>
        <v>26.919444444444444</v>
      </c>
    </row>
    <row r="1580" spans="1:17" x14ac:dyDescent="0.35">
      <c r="A1580" s="22" t="s">
        <v>792</v>
      </c>
      <c r="B1580" s="22" t="str">
        <f>_xlfn.XLOOKUP(Table7[[#This Row],[Merged Customer ID]],Table2_1[Merged Customer ID],Table2_1[First Name])</f>
        <v>Millett</v>
      </c>
      <c r="C1580" s="22">
        <f>_xlfn.XLOOKUP(Table7[[#This Row],[Merged Customer ID]],Table3__3_16[Customer ID],Table3__3_16[BMI])</f>
        <v>42.94</v>
      </c>
      <c r="D1580" s="22">
        <f>_xlfn.XLOOKUP(Table7[[#This Row],[Merged Customer ID]],Table3__3_16[Customer ID],Table3__3_16[HBA1C])</f>
        <v>4.34</v>
      </c>
      <c r="E1580" s="22" t="str">
        <f>_xlfn.XLOOKUP(Table7[[#This Row],[Merged Customer ID]],Table3__3_16[Customer ID],Table3__3_16[Heart Issues])</f>
        <v>No</v>
      </c>
      <c r="F1580" s="22" t="str">
        <f>_xlfn.XLOOKUP(Table7[[#This Row],[Merged Customer ID]],Table3__3_16[Customer ID],Table3__3_16[Any Transplants])</f>
        <v>No</v>
      </c>
      <c r="G1580" s="22" t="str">
        <f>_xlfn.XLOOKUP(Table7[[#This Row],[Merged Customer ID]],Table3__3_16[Customer ID],Table3__3_16[Cancer history])</f>
        <v>No</v>
      </c>
      <c r="H1580" s="22">
        <f>_xlfn.XLOOKUP(Table7[[#This Row],[Merged Customer ID]],Table3__3_16[Customer ID],Table3__3_16[NumberOfMajorSurgeries])</f>
        <v>0</v>
      </c>
      <c r="I1580" s="22" t="str">
        <f>_xlfn.XLOOKUP(Table7[[#This Row],[Merged Customer ID]],Table3__3_16[Customer ID],Table3__3_16[smoker])</f>
        <v>No</v>
      </c>
      <c r="J1580" s="22" t="str">
        <f>_xlfn.XLOOKUP(Table7[[#This Row],[Merged Customer ID]],Table3__3_16[Customer ID],Table3__3_16[Weight Status])</f>
        <v>Obesity</v>
      </c>
      <c r="K1580" s="22" t="str">
        <f>_xlfn.XLOOKUP(Table7[[#This Row],[Merged Customer ID]],Table3__3_16[Customer ID],Table3__3_16[Sugar Status])</f>
        <v>Normal</v>
      </c>
      <c r="L1580" s="25">
        <f>_xlfn.XLOOKUP(Table7[[#This Row],[Merged Customer ID]],Table6_20[Merged Customer ID],Table6_20[Date of Birth])</f>
        <v>32683</v>
      </c>
      <c r="M1580" s="29">
        <f>_xlfn.XLOOKUP(Table7[[#This Row],[Merged Customer ID]],Table6_20[Merged Customer ID],Table6_20[charges],"0",0)</f>
        <v>6360.99</v>
      </c>
      <c r="N1580" s="29" t="str">
        <f>_xlfn.XLOOKUP(Table7[[#This Row],[Merged Customer ID]],Table6_20[Merged Customer ID],Table6_20[Hospital tier])</f>
        <v>tier - 2</v>
      </c>
      <c r="O1580" s="29" t="str">
        <f>_xlfn.XLOOKUP(Table7[[#This Row],[Merged Customer ID]],Table6_20[Merged Customer ID],Table6_20[City tier])</f>
        <v>tier - 2</v>
      </c>
      <c r="P1580" s="29" t="str">
        <f>_xlfn.XLOOKUP(Table7[[#This Row],[Merged Customer ID]],Table6_20[Merged Customer ID],Table6_20[State ID])</f>
        <v>R1012</v>
      </c>
      <c r="Q1580" s="35">
        <f>_xlfn.XLOOKUP(Table7[[#This Row],[Merged Customer ID]],Table6_20[Merged Customer ID],Table6_20[Age])</f>
        <v>33.955555555555556</v>
      </c>
    </row>
    <row r="1581" spans="1:17" x14ac:dyDescent="0.35">
      <c r="A1581" s="23" t="s">
        <v>791</v>
      </c>
      <c r="B1581" s="23" t="str">
        <f>_xlfn.XLOOKUP(Table7[[#This Row],[Merged Customer ID]],Table2_1[Merged Customer ID],Table2_1[First Name])</f>
        <v>Bosl</v>
      </c>
      <c r="C1581" s="23">
        <f>_xlfn.XLOOKUP(Table7[[#This Row],[Merged Customer ID]],Table3__3_16[Customer ID],Table3__3_16[BMI])</f>
        <v>31.254999999999999</v>
      </c>
      <c r="D1581" s="23">
        <f>_xlfn.XLOOKUP(Table7[[#This Row],[Merged Customer ID]],Table3__3_16[Customer ID],Table3__3_16[HBA1C])</f>
        <v>5.17</v>
      </c>
      <c r="E1581" s="22" t="str">
        <f>_xlfn.XLOOKUP(Table7[[#This Row],[Merged Customer ID]],Table3__3_16[Customer ID],Table3__3_16[Heart Issues])</f>
        <v>No</v>
      </c>
      <c r="F1581" s="23" t="str">
        <f>_xlfn.XLOOKUP(Table7[[#This Row],[Merged Customer ID]],Table3__3_16[Customer ID],Table3__3_16[Any Transplants])</f>
        <v>No</v>
      </c>
      <c r="G1581" s="23" t="str">
        <f>_xlfn.XLOOKUP(Table7[[#This Row],[Merged Customer ID]],Table3__3_16[Customer ID],Table3__3_16[Cancer history])</f>
        <v>No</v>
      </c>
      <c r="H1581" s="23">
        <f>_xlfn.XLOOKUP(Table7[[#This Row],[Merged Customer ID]],Table3__3_16[Customer ID],Table3__3_16[NumberOfMajorSurgeries])</f>
        <v>0</v>
      </c>
      <c r="I1581" s="23" t="str">
        <f>_xlfn.XLOOKUP(Table7[[#This Row],[Merged Customer ID]],Table3__3_16[Customer ID],Table3__3_16[smoker])</f>
        <v>No</v>
      </c>
      <c r="J1581" s="23" t="str">
        <f>_xlfn.XLOOKUP(Table7[[#This Row],[Merged Customer ID]],Table3__3_16[Customer ID],Table3__3_16[Weight Status])</f>
        <v>Obesity</v>
      </c>
      <c r="K1581" s="23" t="str">
        <f>_xlfn.XLOOKUP(Table7[[#This Row],[Merged Customer ID]],Table3__3_16[Customer ID],Table3__3_16[Sugar Status])</f>
        <v>Normal</v>
      </c>
      <c r="L1581" s="26">
        <f>_xlfn.XLOOKUP(Table7[[#This Row],[Merged Customer ID]],Table6_20[Merged Customer ID],Table6_20[Date of Birth])</f>
        <v>29524</v>
      </c>
      <c r="M1581" s="30">
        <f>_xlfn.XLOOKUP(Table7[[#This Row],[Merged Customer ID]],Table6_20[Merged Customer ID],Table6_20[charges],"0",0)</f>
        <v>6358.78</v>
      </c>
      <c r="N1581" s="30" t="str">
        <f>_xlfn.XLOOKUP(Table7[[#This Row],[Merged Customer ID]],Table6_20[Merged Customer ID],Table6_20[Hospital tier])</f>
        <v>tier - 2</v>
      </c>
      <c r="O1581" s="30" t="str">
        <f>_xlfn.XLOOKUP(Table7[[#This Row],[Merged Customer ID]],Table6_20[Merged Customer ID],Table6_20[City tier])</f>
        <v>tier - 1</v>
      </c>
      <c r="P1581" s="30" t="str">
        <f>_xlfn.XLOOKUP(Table7[[#This Row],[Merged Customer ID]],Table6_20[Merged Customer ID],Table6_20[State ID])</f>
        <v>R1012</v>
      </c>
      <c r="Q1581" s="36">
        <f>_xlfn.XLOOKUP(Table7[[#This Row],[Merged Customer ID]],Table6_20[Merged Customer ID],Table6_20[Age])</f>
        <v>42.605555555555554</v>
      </c>
    </row>
    <row r="1582" spans="1:17" x14ac:dyDescent="0.35">
      <c r="A1582" s="22" t="s">
        <v>790</v>
      </c>
      <c r="B1582" s="22" t="str">
        <f>_xlfn.XLOOKUP(Table7[[#This Row],[Merged Customer ID]],Table2_1[Merged Customer ID],Table2_1[First Name])</f>
        <v>Goldberg</v>
      </c>
      <c r="C1582" s="22">
        <f>_xlfn.XLOOKUP(Table7[[#This Row],[Merged Customer ID]],Table3__3_16[Customer ID],Table3__3_16[BMI])</f>
        <v>45.43</v>
      </c>
      <c r="D1582" s="22">
        <f>_xlfn.XLOOKUP(Table7[[#This Row],[Merged Customer ID]],Table3__3_16[Customer ID],Table3__3_16[HBA1C])</f>
        <v>4.2300000000000004</v>
      </c>
      <c r="E1582" s="22" t="str">
        <f>_xlfn.XLOOKUP(Table7[[#This Row],[Merged Customer ID]],Table3__3_16[Customer ID],Table3__3_16[Heart Issues])</f>
        <v>Yes</v>
      </c>
      <c r="F1582" s="22" t="str">
        <f>_xlfn.XLOOKUP(Table7[[#This Row],[Merged Customer ID]],Table3__3_16[Customer ID],Table3__3_16[Any Transplants])</f>
        <v>No</v>
      </c>
      <c r="G1582" s="22" t="str">
        <f>_xlfn.XLOOKUP(Table7[[#This Row],[Merged Customer ID]],Table3__3_16[Customer ID],Table3__3_16[Cancer history])</f>
        <v>Yes</v>
      </c>
      <c r="H1582" s="22">
        <f>_xlfn.XLOOKUP(Table7[[#This Row],[Merged Customer ID]],Table3__3_16[Customer ID],Table3__3_16[NumberOfMajorSurgeries])</f>
        <v>1</v>
      </c>
      <c r="I1582" s="22" t="str">
        <f>_xlfn.XLOOKUP(Table7[[#This Row],[Merged Customer ID]],Table3__3_16[Customer ID],Table3__3_16[smoker])</f>
        <v>No</v>
      </c>
      <c r="J1582" s="22" t="str">
        <f>_xlfn.XLOOKUP(Table7[[#This Row],[Merged Customer ID]],Table3__3_16[Customer ID],Table3__3_16[Weight Status])</f>
        <v>Obesity</v>
      </c>
      <c r="K1582" s="22" t="str">
        <f>_xlfn.XLOOKUP(Table7[[#This Row],[Merged Customer ID]],Table3__3_16[Customer ID],Table3__3_16[Sugar Status])</f>
        <v>Normal</v>
      </c>
      <c r="L1582" s="25">
        <f>_xlfn.XLOOKUP(Table7[[#This Row],[Merged Customer ID]],Table6_20[Merged Customer ID],Table6_20[Date of Birth])</f>
        <v>30547</v>
      </c>
      <c r="M1582" s="29">
        <f>_xlfn.XLOOKUP(Table7[[#This Row],[Merged Customer ID]],Table6_20[Merged Customer ID],Table6_20[charges],"0",0)</f>
        <v>6356.27</v>
      </c>
      <c r="N1582" s="29" t="str">
        <f>_xlfn.XLOOKUP(Table7[[#This Row],[Merged Customer ID]],Table6_20[Merged Customer ID],Table6_20[Hospital tier])</f>
        <v>tier - 3</v>
      </c>
      <c r="O1582" s="29" t="str">
        <f>_xlfn.XLOOKUP(Table7[[#This Row],[Merged Customer ID]],Table6_20[Merged Customer ID],Table6_20[City tier])</f>
        <v>tier - 2</v>
      </c>
      <c r="P1582" s="29" t="str">
        <f>_xlfn.XLOOKUP(Table7[[#This Row],[Merged Customer ID]],Table6_20[Merged Customer ID],Table6_20[State ID])</f>
        <v>R1013</v>
      </c>
      <c r="Q1582" s="35">
        <f>_xlfn.XLOOKUP(Table7[[#This Row],[Merged Customer ID]],Table6_20[Merged Customer ID],Table6_20[Age])</f>
        <v>39.802777777777777</v>
      </c>
    </row>
    <row r="1583" spans="1:17" x14ac:dyDescent="0.35">
      <c r="A1583" s="23" t="s">
        <v>789</v>
      </c>
      <c r="B1583" s="23" t="str">
        <f>_xlfn.XLOOKUP(Table7[[#This Row],[Merged Customer ID]],Table2_1[Merged Customer ID],Table2_1[First Name])</f>
        <v>Kelley</v>
      </c>
      <c r="C1583" s="23">
        <f>_xlfn.XLOOKUP(Table7[[#This Row],[Merged Customer ID]],Table3__3_16[Customer ID],Table3__3_16[BMI])</f>
        <v>32.340000000000003</v>
      </c>
      <c r="D1583" s="23">
        <f>_xlfn.XLOOKUP(Table7[[#This Row],[Merged Customer ID]],Table3__3_16[Customer ID],Table3__3_16[HBA1C])</f>
        <v>4.88</v>
      </c>
      <c r="E1583" s="22" t="str">
        <f>_xlfn.XLOOKUP(Table7[[#This Row],[Merged Customer ID]],Table3__3_16[Customer ID],Table3__3_16[Heart Issues])</f>
        <v>Yes</v>
      </c>
      <c r="F1583" s="23" t="str">
        <f>_xlfn.XLOOKUP(Table7[[#This Row],[Merged Customer ID]],Table3__3_16[Customer ID],Table3__3_16[Any Transplants])</f>
        <v>No</v>
      </c>
      <c r="G1583" s="23" t="str">
        <f>_xlfn.XLOOKUP(Table7[[#This Row],[Merged Customer ID]],Table3__3_16[Customer ID],Table3__3_16[Cancer history])</f>
        <v>Yes</v>
      </c>
      <c r="H1583" s="23">
        <f>_xlfn.XLOOKUP(Table7[[#This Row],[Merged Customer ID]],Table3__3_16[Customer ID],Table3__3_16[NumberOfMajorSurgeries])</f>
        <v>1</v>
      </c>
      <c r="I1583" s="23" t="str">
        <f>_xlfn.XLOOKUP(Table7[[#This Row],[Merged Customer ID]],Table3__3_16[Customer ID],Table3__3_16[smoker])</f>
        <v>No</v>
      </c>
      <c r="J1583" s="23" t="str">
        <f>_xlfn.XLOOKUP(Table7[[#This Row],[Merged Customer ID]],Table3__3_16[Customer ID],Table3__3_16[Weight Status])</f>
        <v>Obesity</v>
      </c>
      <c r="K1583" s="23" t="str">
        <f>_xlfn.XLOOKUP(Table7[[#This Row],[Merged Customer ID]],Table3__3_16[Customer ID],Table3__3_16[Sugar Status])</f>
        <v>Normal</v>
      </c>
      <c r="L1583" s="26">
        <f>_xlfn.XLOOKUP(Table7[[#This Row],[Merged Customer ID]],Table6_20[Merged Customer ID],Table6_20[Date of Birth])</f>
        <v>30610</v>
      </c>
      <c r="M1583" s="30">
        <f>_xlfn.XLOOKUP(Table7[[#This Row],[Merged Customer ID]],Table6_20[Merged Customer ID],Table6_20[charges],"0",0)</f>
        <v>6338.08</v>
      </c>
      <c r="N1583" s="30" t="str">
        <f>_xlfn.XLOOKUP(Table7[[#This Row],[Merged Customer ID]],Table6_20[Merged Customer ID],Table6_20[Hospital tier])</f>
        <v>tier - 2</v>
      </c>
      <c r="O1583" s="30" t="str">
        <f>_xlfn.XLOOKUP(Table7[[#This Row],[Merged Customer ID]],Table6_20[Merged Customer ID],Table6_20[City tier])</f>
        <v>tier - 1</v>
      </c>
      <c r="P1583" s="30" t="str">
        <f>_xlfn.XLOOKUP(Table7[[#This Row],[Merged Customer ID]],Table6_20[Merged Customer ID],Table6_20[State ID])</f>
        <v>R1013</v>
      </c>
      <c r="Q1583" s="36">
        <f>_xlfn.XLOOKUP(Table7[[#This Row],[Merged Customer ID]],Table6_20[Merged Customer ID],Table6_20[Age])</f>
        <v>39.630555555555553</v>
      </c>
    </row>
    <row r="1584" spans="1:17" x14ac:dyDescent="0.35">
      <c r="A1584" s="22" t="s">
        <v>788</v>
      </c>
      <c r="B1584" s="22" t="str">
        <f>_xlfn.XLOOKUP(Table7[[#This Row],[Merged Customer ID]],Table2_1[Merged Customer ID],Table2_1[First Name])</f>
        <v>Johnston</v>
      </c>
      <c r="C1584" s="22">
        <f>_xlfn.XLOOKUP(Table7[[#This Row],[Merged Customer ID]],Table3__3_16[Customer ID],Table3__3_16[BMI])</f>
        <v>25.46</v>
      </c>
      <c r="D1584" s="22">
        <f>_xlfn.XLOOKUP(Table7[[#This Row],[Merged Customer ID]],Table3__3_16[Customer ID],Table3__3_16[HBA1C])</f>
        <v>9.7100000000000009</v>
      </c>
      <c r="E1584" s="22" t="str">
        <f>_xlfn.XLOOKUP(Table7[[#This Row],[Merged Customer ID]],Table3__3_16[Customer ID],Table3__3_16[Heart Issues])</f>
        <v>Yes</v>
      </c>
      <c r="F1584" s="22" t="str">
        <f>_xlfn.XLOOKUP(Table7[[#This Row],[Merged Customer ID]],Table3__3_16[Customer ID],Table3__3_16[Any Transplants])</f>
        <v>No</v>
      </c>
      <c r="G1584" s="22" t="str">
        <f>_xlfn.XLOOKUP(Table7[[#This Row],[Merged Customer ID]],Table3__3_16[Customer ID],Table3__3_16[Cancer history])</f>
        <v>No</v>
      </c>
      <c r="H1584" s="22">
        <f>_xlfn.XLOOKUP(Table7[[#This Row],[Merged Customer ID]],Table3__3_16[Customer ID],Table3__3_16[NumberOfMajorSurgeries])</f>
        <v>1</v>
      </c>
      <c r="I1584" s="22" t="str">
        <f>_xlfn.XLOOKUP(Table7[[#This Row],[Merged Customer ID]],Table3__3_16[Customer ID],Table3__3_16[smoker])</f>
        <v>No</v>
      </c>
      <c r="J1584" s="22" t="str">
        <f>_xlfn.XLOOKUP(Table7[[#This Row],[Merged Customer ID]],Table3__3_16[Customer ID],Table3__3_16[Weight Status])</f>
        <v>Overweight</v>
      </c>
      <c r="K1584" s="22" t="str">
        <f>_xlfn.XLOOKUP(Table7[[#This Row],[Merged Customer ID]],Table3__3_16[Customer ID],Table3__3_16[Sugar Status])</f>
        <v>Diabetes</v>
      </c>
      <c r="L1584" s="25">
        <f>_xlfn.XLOOKUP(Table7[[#This Row],[Merged Customer ID]],Table6_20[Merged Customer ID],Table6_20[Date of Birth])</f>
        <v>31680</v>
      </c>
      <c r="M1584" s="29">
        <f>_xlfn.XLOOKUP(Table7[[#This Row],[Merged Customer ID]],Table6_20[Merged Customer ID],Table6_20[charges],"0",0)</f>
        <v>6335.64</v>
      </c>
      <c r="N1584" s="29" t="str">
        <f>_xlfn.XLOOKUP(Table7[[#This Row],[Merged Customer ID]],Table6_20[Merged Customer ID],Table6_20[Hospital tier])</f>
        <v>tier - 2</v>
      </c>
      <c r="O1584" s="29" t="str">
        <f>_xlfn.XLOOKUP(Table7[[#This Row],[Merged Customer ID]],Table6_20[Merged Customer ID],Table6_20[City tier])</f>
        <v>tier - 2</v>
      </c>
      <c r="P1584" s="29" t="str">
        <f>_xlfn.XLOOKUP(Table7[[#This Row],[Merged Customer ID]],Table6_20[Merged Customer ID],Table6_20[State ID])</f>
        <v>R1013</v>
      </c>
      <c r="Q1584" s="35">
        <f>_xlfn.XLOOKUP(Table7[[#This Row],[Merged Customer ID]],Table6_20[Merged Customer ID],Table6_20[Age])</f>
        <v>36.702777777777776</v>
      </c>
    </row>
    <row r="1585" spans="1:17" x14ac:dyDescent="0.35">
      <c r="A1585" s="23" t="s">
        <v>787</v>
      </c>
      <c r="B1585" s="23" t="str">
        <f>_xlfn.XLOOKUP(Table7[[#This Row],[Merged Customer ID]],Table2_1[Merged Customer ID],Table2_1[First Name])</f>
        <v>Keating</v>
      </c>
      <c r="C1585" s="23">
        <f>_xlfn.XLOOKUP(Table7[[#This Row],[Merged Customer ID]],Table3__3_16[Customer ID],Table3__3_16[BMI])</f>
        <v>37.145000000000003</v>
      </c>
      <c r="D1585" s="23">
        <f>_xlfn.XLOOKUP(Table7[[#This Row],[Merged Customer ID]],Table3__3_16[Customer ID],Table3__3_16[HBA1C])</f>
        <v>5.32</v>
      </c>
      <c r="E1585" s="22" t="str">
        <f>_xlfn.XLOOKUP(Table7[[#This Row],[Merged Customer ID]],Table3__3_16[Customer ID],Table3__3_16[Heart Issues])</f>
        <v>No</v>
      </c>
      <c r="F1585" s="23" t="str">
        <f>_xlfn.XLOOKUP(Table7[[#This Row],[Merged Customer ID]],Table3__3_16[Customer ID],Table3__3_16[Any Transplants])</f>
        <v>No</v>
      </c>
      <c r="G1585" s="23" t="str">
        <f>_xlfn.XLOOKUP(Table7[[#This Row],[Merged Customer ID]],Table3__3_16[Customer ID],Table3__3_16[Cancer history])</f>
        <v>No</v>
      </c>
      <c r="H1585" s="23">
        <f>_xlfn.XLOOKUP(Table7[[#This Row],[Merged Customer ID]],Table3__3_16[Customer ID],Table3__3_16[NumberOfMajorSurgeries])</f>
        <v>0</v>
      </c>
      <c r="I1585" s="23" t="str">
        <f>_xlfn.XLOOKUP(Table7[[#This Row],[Merged Customer ID]],Table3__3_16[Customer ID],Table3__3_16[smoker])</f>
        <v>No</v>
      </c>
      <c r="J1585" s="23" t="str">
        <f>_xlfn.XLOOKUP(Table7[[#This Row],[Merged Customer ID]],Table3__3_16[Customer ID],Table3__3_16[Weight Status])</f>
        <v>Obesity</v>
      </c>
      <c r="K1585" s="23" t="str">
        <f>_xlfn.XLOOKUP(Table7[[#This Row],[Merged Customer ID]],Table3__3_16[Customer ID],Table3__3_16[Sugar Status])</f>
        <v>Normal</v>
      </c>
      <c r="L1585" s="26">
        <f>_xlfn.XLOOKUP(Table7[[#This Row],[Merged Customer ID]],Table6_20[Merged Customer ID],Table6_20[Date of Birth])</f>
        <v>33098</v>
      </c>
      <c r="M1585" s="30">
        <f>_xlfn.XLOOKUP(Table7[[#This Row],[Merged Customer ID]],Table6_20[Merged Customer ID],Table6_20[charges],"0",0)</f>
        <v>6334.34</v>
      </c>
      <c r="N1585" s="30" t="str">
        <f>_xlfn.XLOOKUP(Table7[[#This Row],[Merged Customer ID]],Table6_20[Merged Customer ID],Table6_20[Hospital tier])</f>
        <v>tier - 2</v>
      </c>
      <c r="O1585" s="30" t="str">
        <f>_xlfn.XLOOKUP(Table7[[#This Row],[Merged Customer ID]],Table6_20[Merged Customer ID],Table6_20[City tier])</f>
        <v>tier - 2</v>
      </c>
      <c r="P1585" s="30" t="str">
        <f>_xlfn.XLOOKUP(Table7[[#This Row],[Merged Customer ID]],Table6_20[Merged Customer ID],Table6_20[State ID])</f>
        <v>R1024</v>
      </c>
      <c r="Q1585" s="36">
        <f>_xlfn.XLOOKUP(Table7[[#This Row],[Merged Customer ID]],Table6_20[Merged Customer ID],Table6_20[Age])</f>
        <v>32.819444444444443</v>
      </c>
    </row>
    <row r="1586" spans="1:17" x14ac:dyDescent="0.35">
      <c r="A1586" s="22" t="s">
        <v>786</v>
      </c>
      <c r="B1586" s="22" t="str">
        <f>_xlfn.XLOOKUP(Table7[[#This Row],[Merged Customer ID]],Table2_1[Merged Customer ID],Table2_1[First Name])</f>
        <v>Duhon</v>
      </c>
      <c r="C1586" s="22">
        <f>_xlfn.XLOOKUP(Table7[[#This Row],[Merged Customer ID]],Table3__3_16[Customer ID],Table3__3_16[BMI])</f>
        <v>30.8</v>
      </c>
      <c r="D1586" s="22">
        <f>_xlfn.XLOOKUP(Table7[[#This Row],[Merged Customer ID]],Table3__3_16[Customer ID],Table3__3_16[HBA1C])</f>
        <v>5.83</v>
      </c>
      <c r="E1586" s="22" t="str">
        <f>_xlfn.XLOOKUP(Table7[[#This Row],[Merged Customer ID]],Table3__3_16[Customer ID],Table3__3_16[Heart Issues])</f>
        <v>Yes</v>
      </c>
      <c r="F1586" s="22" t="str">
        <f>_xlfn.XLOOKUP(Table7[[#This Row],[Merged Customer ID]],Table3__3_16[Customer ID],Table3__3_16[Any Transplants])</f>
        <v>No</v>
      </c>
      <c r="G1586" s="22" t="str">
        <f>_xlfn.XLOOKUP(Table7[[#This Row],[Merged Customer ID]],Table3__3_16[Customer ID],Table3__3_16[Cancer history])</f>
        <v>No</v>
      </c>
      <c r="H1586" s="22">
        <f>_xlfn.XLOOKUP(Table7[[#This Row],[Merged Customer ID]],Table3__3_16[Customer ID],Table3__3_16[NumberOfMajorSurgeries])</f>
        <v>0</v>
      </c>
      <c r="I1586" s="22" t="str">
        <f>_xlfn.XLOOKUP(Table7[[#This Row],[Merged Customer ID]],Table3__3_16[Customer ID],Table3__3_16[smoker])</f>
        <v>No</v>
      </c>
      <c r="J1586" s="22" t="str">
        <f>_xlfn.XLOOKUP(Table7[[#This Row],[Merged Customer ID]],Table3__3_16[Customer ID],Table3__3_16[Weight Status])</f>
        <v>Obesity</v>
      </c>
      <c r="K1586" s="22" t="str">
        <f>_xlfn.XLOOKUP(Table7[[#This Row],[Merged Customer ID]],Table3__3_16[Customer ID],Table3__3_16[Sugar Status])</f>
        <v>Prediabetes</v>
      </c>
      <c r="L1586" s="25">
        <f>_xlfn.XLOOKUP(Table7[[#This Row],[Merged Customer ID]],Table6_20[Merged Customer ID],Table6_20[Date of Birth])</f>
        <v>31396</v>
      </c>
      <c r="M1586" s="29">
        <f>_xlfn.XLOOKUP(Table7[[#This Row],[Merged Customer ID]],Table6_20[Merged Customer ID],Table6_20[charges],"0",0)</f>
        <v>6313.76</v>
      </c>
      <c r="N1586" s="29" t="str">
        <f>_xlfn.XLOOKUP(Table7[[#This Row],[Merged Customer ID]],Table6_20[Merged Customer ID],Table6_20[Hospital tier])</f>
        <v>tier - 2</v>
      </c>
      <c r="O1586" s="29" t="str">
        <f>_xlfn.XLOOKUP(Table7[[#This Row],[Merged Customer ID]],Table6_20[Merged Customer ID],Table6_20[City tier])</f>
        <v>tier - 1</v>
      </c>
      <c r="P1586" s="29" t="str">
        <f>_xlfn.XLOOKUP(Table7[[#This Row],[Merged Customer ID]],Table6_20[Merged Customer ID],Table6_20[State ID])</f>
        <v>R1013</v>
      </c>
      <c r="Q1586" s="35">
        <f>_xlfn.XLOOKUP(Table7[[#This Row],[Merged Customer ID]],Table6_20[Merged Customer ID],Table6_20[Age])</f>
        <v>37.480555555555554</v>
      </c>
    </row>
    <row r="1587" spans="1:17" x14ac:dyDescent="0.35">
      <c r="A1587" s="23" t="s">
        <v>785</v>
      </c>
      <c r="B1587" s="23" t="str">
        <f>_xlfn.XLOOKUP(Table7[[#This Row],[Merged Customer ID]],Table2_1[Merged Customer ID],Table2_1[First Name])</f>
        <v>Briseno</v>
      </c>
      <c r="C1587" s="23">
        <f>_xlfn.XLOOKUP(Table7[[#This Row],[Merged Customer ID]],Table3__3_16[Customer ID],Table3__3_16[BMI])</f>
        <v>29.5</v>
      </c>
      <c r="D1587" s="23">
        <f>_xlfn.XLOOKUP(Table7[[#This Row],[Merged Customer ID]],Table3__3_16[Customer ID],Table3__3_16[HBA1C])</f>
        <v>5.54</v>
      </c>
      <c r="E1587" s="22" t="str">
        <f>_xlfn.XLOOKUP(Table7[[#This Row],[Merged Customer ID]],Table3__3_16[Customer ID],Table3__3_16[Heart Issues])</f>
        <v>Yes</v>
      </c>
      <c r="F1587" s="23" t="str">
        <f>_xlfn.XLOOKUP(Table7[[#This Row],[Merged Customer ID]],Table3__3_16[Customer ID],Table3__3_16[Any Transplants])</f>
        <v>No</v>
      </c>
      <c r="G1587" s="23" t="str">
        <f>_xlfn.XLOOKUP(Table7[[#This Row],[Merged Customer ID]],Table3__3_16[Customer ID],Table3__3_16[Cancer history])</f>
        <v>No</v>
      </c>
      <c r="H1587" s="23">
        <f>_xlfn.XLOOKUP(Table7[[#This Row],[Merged Customer ID]],Table3__3_16[Customer ID],Table3__3_16[NumberOfMajorSurgeries])</f>
        <v>0</v>
      </c>
      <c r="I1587" s="23" t="str">
        <f>_xlfn.XLOOKUP(Table7[[#This Row],[Merged Customer ID]],Table3__3_16[Customer ID],Table3__3_16[smoker])</f>
        <v>No</v>
      </c>
      <c r="J1587" s="23" t="str">
        <f>_xlfn.XLOOKUP(Table7[[#This Row],[Merged Customer ID]],Table3__3_16[Customer ID],Table3__3_16[Weight Status])</f>
        <v>Overweight</v>
      </c>
      <c r="K1587" s="23" t="str">
        <f>_xlfn.XLOOKUP(Table7[[#This Row],[Merged Customer ID]],Table3__3_16[Customer ID],Table3__3_16[Sugar Status])</f>
        <v>Normal</v>
      </c>
      <c r="L1587" s="26">
        <f>_xlfn.XLOOKUP(Table7[[#This Row],[Merged Customer ID]],Table6_20[Merged Customer ID],Table6_20[Date of Birth])</f>
        <v>31370</v>
      </c>
      <c r="M1587" s="30">
        <f>_xlfn.XLOOKUP(Table7[[#This Row],[Merged Customer ID]],Table6_20[Merged Customer ID],Table6_20[charges],"0",0)</f>
        <v>6311.95</v>
      </c>
      <c r="N1587" s="30" t="str">
        <f>_xlfn.XLOOKUP(Table7[[#This Row],[Merged Customer ID]],Table6_20[Merged Customer ID],Table6_20[Hospital tier])</f>
        <v>tier - 2</v>
      </c>
      <c r="O1587" s="30" t="str">
        <f>_xlfn.XLOOKUP(Table7[[#This Row],[Merged Customer ID]],Table6_20[Merged Customer ID],Table6_20[City tier])</f>
        <v>tier - 1</v>
      </c>
      <c r="P1587" s="30" t="str">
        <f>_xlfn.XLOOKUP(Table7[[#This Row],[Merged Customer ID]],Table6_20[Merged Customer ID],Table6_20[State ID])</f>
        <v>R1011</v>
      </c>
      <c r="Q1587" s="36">
        <f>_xlfn.XLOOKUP(Table7[[#This Row],[Merged Customer ID]],Table6_20[Merged Customer ID],Table6_20[Age])</f>
        <v>37.552777777777777</v>
      </c>
    </row>
    <row r="1588" spans="1:17" x14ac:dyDescent="0.35">
      <c r="A1588" s="22" t="s">
        <v>784</v>
      </c>
      <c r="B1588" s="22" t="str">
        <f>_xlfn.XLOOKUP(Table7[[#This Row],[Merged Customer ID]],Table2_1[Merged Customer ID],Table2_1[First Name])</f>
        <v>Besse</v>
      </c>
      <c r="C1588" s="22">
        <f>_xlfn.XLOOKUP(Table7[[#This Row],[Merged Customer ID]],Table3__3_16[Customer ID],Table3__3_16[BMI])</f>
        <v>43.39</v>
      </c>
      <c r="D1588" s="22">
        <f>_xlfn.XLOOKUP(Table7[[#This Row],[Merged Customer ID]],Table3__3_16[Customer ID],Table3__3_16[HBA1C])</f>
        <v>5.85</v>
      </c>
      <c r="E1588" s="22" t="str">
        <f>_xlfn.XLOOKUP(Table7[[#This Row],[Merged Customer ID]],Table3__3_16[Customer ID],Table3__3_16[Heart Issues])</f>
        <v>No</v>
      </c>
      <c r="F1588" s="22" t="str">
        <f>_xlfn.XLOOKUP(Table7[[#This Row],[Merged Customer ID]],Table3__3_16[Customer ID],Table3__3_16[Any Transplants])</f>
        <v>Yes</v>
      </c>
      <c r="G1588" s="22" t="str">
        <f>_xlfn.XLOOKUP(Table7[[#This Row],[Merged Customer ID]],Table3__3_16[Customer ID],Table3__3_16[Cancer history])</f>
        <v>No</v>
      </c>
      <c r="H1588" s="22">
        <f>_xlfn.XLOOKUP(Table7[[#This Row],[Merged Customer ID]],Table3__3_16[Customer ID],Table3__3_16[NumberOfMajorSurgeries])</f>
        <v>1</v>
      </c>
      <c r="I1588" s="22" t="str">
        <f>_xlfn.XLOOKUP(Table7[[#This Row],[Merged Customer ID]],Table3__3_16[Customer ID],Table3__3_16[smoker])</f>
        <v>No</v>
      </c>
      <c r="J1588" s="22" t="str">
        <f>_xlfn.XLOOKUP(Table7[[#This Row],[Merged Customer ID]],Table3__3_16[Customer ID],Table3__3_16[Weight Status])</f>
        <v>Obesity</v>
      </c>
      <c r="K1588" s="22" t="str">
        <f>_xlfn.XLOOKUP(Table7[[#This Row],[Merged Customer ID]],Table3__3_16[Customer ID],Table3__3_16[Sugar Status])</f>
        <v>Prediabetes</v>
      </c>
      <c r="L1588" s="25">
        <f>_xlfn.XLOOKUP(Table7[[#This Row],[Merged Customer ID]],Table6_20[Merged Customer ID],Table6_20[Date of Birth])</f>
        <v>38195</v>
      </c>
      <c r="M1588" s="29">
        <f>_xlfn.XLOOKUP(Table7[[#This Row],[Merged Customer ID]],Table6_20[Merged Customer ID],Table6_20[charges],"0",0)</f>
        <v>6311.11</v>
      </c>
      <c r="N1588" s="29" t="str">
        <f>_xlfn.XLOOKUP(Table7[[#This Row],[Merged Customer ID]],Table6_20[Merged Customer ID],Table6_20[Hospital tier])</f>
        <v>tier - 2</v>
      </c>
      <c r="O1588" s="29" t="str">
        <f>_xlfn.XLOOKUP(Table7[[#This Row],[Merged Customer ID]],Table6_20[Merged Customer ID],Table6_20[City tier])</f>
        <v>tier - 2</v>
      </c>
      <c r="P1588" s="29" t="str">
        <f>_xlfn.XLOOKUP(Table7[[#This Row],[Merged Customer ID]],Table6_20[Merged Customer ID],Table6_20[State ID])</f>
        <v>R1011</v>
      </c>
      <c r="Q1588" s="35">
        <f>_xlfn.XLOOKUP(Table7[[#This Row],[Merged Customer ID]],Table6_20[Merged Customer ID],Table6_20[Age])</f>
        <v>18.863888888888887</v>
      </c>
    </row>
    <row r="1589" spans="1:17" x14ac:dyDescent="0.35">
      <c r="A1589" s="23" t="s">
        <v>783</v>
      </c>
      <c r="B1589" s="23" t="str">
        <f>_xlfn.XLOOKUP(Table7[[#This Row],[Merged Customer ID]],Table2_1[Merged Customer ID],Table2_1[First Name])</f>
        <v>Shillings</v>
      </c>
      <c r="C1589" s="23">
        <f>_xlfn.XLOOKUP(Table7[[#This Row],[Merged Customer ID]],Table3__3_16[Customer ID],Table3__3_16[BMI])</f>
        <v>15.08</v>
      </c>
      <c r="D1589" s="23">
        <f>_xlfn.XLOOKUP(Table7[[#This Row],[Merged Customer ID]],Table3__3_16[Customer ID],Table3__3_16[HBA1C])</f>
        <v>4.8499999999999996</v>
      </c>
      <c r="E1589" s="22" t="str">
        <f>_xlfn.XLOOKUP(Table7[[#This Row],[Merged Customer ID]],Table3__3_16[Customer ID],Table3__3_16[Heart Issues])</f>
        <v>Yes</v>
      </c>
      <c r="F1589" s="23" t="str">
        <f>_xlfn.XLOOKUP(Table7[[#This Row],[Merged Customer ID]],Table3__3_16[Customer ID],Table3__3_16[Any Transplants])</f>
        <v>No</v>
      </c>
      <c r="G1589" s="23" t="str">
        <f>_xlfn.XLOOKUP(Table7[[#This Row],[Merged Customer ID]],Table3__3_16[Customer ID],Table3__3_16[Cancer history])</f>
        <v>Yes</v>
      </c>
      <c r="H1589" s="23">
        <f>_xlfn.XLOOKUP(Table7[[#This Row],[Merged Customer ID]],Table3__3_16[Customer ID],Table3__3_16[NumberOfMajorSurgeries])</f>
        <v>1</v>
      </c>
      <c r="I1589" s="23" t="str">
        <f>_xlfn.XLOOKUP(Table7[[#This Row],[Merged Customer ID]],Table3__3_16[Customer ID],Table3__3_16[smoker])</f>
        <v>No</v>
      </c>
      <c r="J1589" s="23" t="str">
        <f>_xlfn.XLOOKUP(Table7[[#This Row],[Merged Customer ID]],Table3__3_16[Customer ID],Table3__3_16[Weight Status])</f>
        <v>Underweight</v>
      </c>
      <c r="K1589" s="23" t="str">
        <f>_xlfn.XLOOKUP(Table7[[#This Row],[Merged Customer ID]],Table3__3_16[Customer ID],Table3__3_16[Sugar Status])</f>
        <v>Normal</v>
      </c>
      <c r="L1589" s="26">
        <f>_xlfn.XLOOKUP(Table7[[#This Row],[Merged Customer ID]],Table6_20[Merged Customer ID],Table6_20[Date of Birth])</f>
        <v>25450</v>
      </c>
      <c r="M1589" s="30">
        <f>_xlfn.XLOOKUP(Table7[[#This Row],[Merged Customer ID]],Table6_20[Merged Customer ID],Table6_20[charges],"0",0)</f>
        <v>6305.61</v>
      </c>
      <c r="N1589" s="30" t="str">
        <f>_xlfn.XLOOKUP(Table7[[#This Row],[Merged Customer ID]],Table6_20[Merged Customer ID],Table6_20[Hospital tier])</f>
        <v>tier - 2</v>
      </c>
      <c r="O1589" s="30" t="str">
        <f>_xlfn.XLOOKUP(Table7[[#This Row],[Merged Customer ID]],Table6_20[Merged Customer ID],Table6_20[City tier])</f>
        <v>tier - 2</v>
      </c>
      <c r="P1589" s="30" t="str">
        <f>_xlfn.XLOOKUP(Table7[[#This Row],[Merged Customer ID]],Table6_20[Merged Customer ID],Table6_20[State ID])</f>
        <v>R1012</v>
      </c>
      <c r="Q1589" s="36">
        <f>_xlfn.XLOOKUP(Table7[[#This Row],[Merged Customer ID]],Table6_20[Merged Customer ID],Table6_20[Age])</f>
        <v>53.761111111111113</v>
      </c>
    </row>
    <row r="1590" spans="1:17" x14ac:dyDescent="0.35">
      <c r="A1590" s="22" t="s">
        <v>782</v>
      </c>
      <c r="B1590" s="22" t="str">
        <f>_xlfn.XLOOKUP(Table7[[#This Row],[Merged Customer ID]],Table2_1[Merged Customer ID],Table2_1[First Name])</f>
        <v>Tate</v>
      </c>
      <c r="C1590" s="22">
        <f>_xlfn.XLOOKUP(Table7[[#This Row],[Merged Customer ID]],Table3__3_16[Customer ID],Table3__3_16[BMI])</f>
        <v>20.48</v>
      </c>
      <c r="D1590" s="22">
        <f>_xlfn.XLOOKUP(Table7[[#This Row],[Merged Customer ID]],Table3__3_16[Customer ID],Table3__3_16[HBA1C])</f>
        <v>11.09</v>
      </c>
      <c r="E1590" s="22" t="str">
        <f>_xlfn.XLOOKUP(Table7[[#This Row],[Merged Customer ID]],Table3__3_16[Customer ID],Table3__3_16[Heart Issues])</f>
        <v>No</v>
      </c>
      <c r="F1590" s="22" t="str">
        <f>_xlfn.XLOOKUP(Table7[[#This Row],[Merged Customer ID]],Table3__3_16[Customer ID],Table3__3_16[Any Transplants])</f>
        <v>No</v>
      </c>
      <c r="G1590" s="22" t="str">
        <f>_xlfn.XLOOKUP(Table7[[#This Row],[Merged Customer ID]],Table3__3_16[Customer ID],Table3__3_16[Cancer history])</f>
        <v>No</v>
      </c>
      <c r="H1590" s="22">
        <f>_xlfn.XLOOKUP(Table7[[#This Row],[Merged Customer ID]],Table3__3_16[Customer ID],Table3__3_16[NumberOfMajorSurgeries])</f>
        <v>0</v>
      </c>
      <c r="I1590" s="22" t="str">
        <f>_xlfn.XLOOKUP(Table7[[#This Row],[Merged Customer ID]],Table3__3_16[Customer ID],Table3__3_16[smoker])</f>
        <v>No</v>
      </c>
      <c r="J1590" s="22" t="str">
        <f>_xlfn.XLOOKUP(Table7[[#This Row],[Merged Customer ID]],Table3__3_16[Customer ID],Table3__3_16[Weight Status])</f>
        <v>Normal Weight</v>
      </c>
      <c r="K1590" s="22" t="str">
        <f>_xlfn.XLOOKUP(Table7[[#This Row],[Merged Customer ID]],Table3__3_16[Customer ID],Table3__3_16[Sugar Status])</f>
        <v>Diabetes</v>
      </c>
      <c r="L1590" s="25">
        <f>_xlfn.XLOOKUP(Table7[[#This Row],[Merged Customer ID]],Table6_20[Merged Customer ID],Table6_20[Date of Birth])</f>
        <v>27289</v>
      </c>
      <c r="M1590" s="29">
        <f>_xlfn.XLOOKUP(Table7[[#This Row],[Merged Customer ID]],Table6_20[Merged Customer ID],Table6_20[charges],"0",0)</f>
        <v>6302.23</v>
      </c>
      <c r="N1590" s="29" t="str">
        <f>_xlfn.XLOOKUP(Table7[[#This Row],[Merged Customer ID]],Table6_20[Merged Customer ID],Table6_20[Hospital tier])</f>
        <v>tier - 2</v>
      </c>
      <c r="O1590" s="29" t="str">
        <f>_xlfn.XLOOKUP(Table7[[#This Row],[Merged Customer ID]],Table6_20[Merged Customer ID],Table6_20[City tier])</f>
        <v>tier - 1</v>
      </c>
      <c r="P1590" s="29" t="str">
        <f>_xlfn.XLOOKUP(Table7[[#This Row],[Merged Customer ID]],Table6_20[Merged Customer ID],Table6_20[State ID])</f>
        <v>R1013</v>
      </c>
      <c r="Q1590" s="35">
        <f>_xlfn.XLOOKUP(Table7[[#This Row],[Merged Customer ID]],Table6_20[Merged Customer ID],Table6_20[Age])</f>
        <v>48.725000000000001</v>
      </c>
    </row>
    <row r="1591" spans="1:17" x14ac:dyDescent="0.35">
      <c r="A1591" s="23" t="s">
        <v>781</v>
      </c>
      <c r="B1591" s="23" t="str">
        <f>_xlfn.XLOOKUP(Table7[[#This Row],[Merged Customer ID]],Table2_1[Merged Customer ID],Table2_1[First Name])</f>
        <v>Arsenault</v>
      </c>
      <c r="C1591" s="23">
        <f>_xlfn.XLOOKUP(Table7[[#This Row],[Merged Customer ID]],Table3__3_16[Customer ID],Table3__3_16[BMI])</f>
        <v>34.450000000000003</v>
      </c>
      <c r="D1591" s="23">
        <f>_xlfn.XLOOKUP(Table7[[#This Row],[Merged Customer ID]],Table3__3_16[Customer ID],Table3__3_16[HBA1C])</f>
        <v>5.58</v>
      </c>
      <c r="E1591" s="22" t="str">
        <f>_xlfn.XLOOKUP(Table7[[#This Row],[Merged Customer ID]],Table3__3_16[Customer ID],Table3__3_16[Heart Issues])</f>
        <v>Yes</v>
      </c>
      <c r="F1591" s="23" t="str">
        <f>_xlfn.XLOOKUP(Table7[[#This Row],[Merged Customer ID]],Table3__3_16[Customer ID],Table3__3_16[Any Transplants])</f>
        <v>No</v>
      </c>
      <c r="G1591" s="23" t="str">
        <f>_xlfn.XLOOKUP(Table7[[#This Row],[Merged Customer ID]],Table3__3_16[Customer ID],Table3__3_16[Cancer history])</f>
        <v>No</v>
      </c>
      <c r="H1591" s="23">
        <f>_xlfn.XLOOKUP(Table7[[#This Row],[Merged Customer ID]],Table3__3_16[Customer ID],Table3__3_16[NumberOfMajorSurgeries])</f>
        <v>0</v>
      </c>
      <c r="I1591" s="23" t="str">
        <f>_xlfn.XLOOKUP(Table7[[#This Row],[Merged Customer ID]],Table3__3_16[Customer ID],Table3__3_16[smoker])</f>
        <v>No</v>
      </c>
      <c r="J1591" s="23" t="str">
        <f>_xlfn.XLOOKUP(Table7[[#This Row],[Merged Customer ID]],Table3__3_16[Customer ID],Table3__3_16[Weight Status])</f>
        <v>Obesity</v>
      </c>
      <c r="K1591" s="23" t="str">
        <f>_xlfn.XLOOKUP(Table7[[#This Row],[Merged Customer ID]],Table3__3_16[Customer ID],Table3__3_16[Sugar Status])</f>
        <v>Normal</v>
      </c>
      <c r="L1591" s="26">
        <f>_xlfn.XLOOKUP(Table7[[#This Row],[Merged Customer ID]],Table6_20[Merged Customer ID],Table6_20[Date of Birth])</f>
        <v>35250</v>
      </c>
      <c r="M1591" s="30">
        <f>_xlfn.XLOOKUP(Table7[[#This Row],[Merged Customer ID]],Table6_20[Merged Customer ID],Table6_20[charges],"0",0)</f>
        <v>6293.63</v>
      </c>
      <c r="N1591" s="30" t="str">
        <f>_xlfn.XLOOKUP(Table7[[#This Row],[Merged Customer ID]],Table6_20[Merged Customer ID],Table6_20[Hospital tier])</f>
        <v>tier - 2</v>
      </c>
      <c r="O1591" s="30" t="str">
        <f>_xlfn.XLOOKUP(Table7[[#This Row],[Merged Customer ID]],Table6_20[Merged Customer ID],Table6_20[City tier])</f>
        <v>tier - 3</v>
      </c>
      <c r="P1591" s="30" t="str">
        <f>_xlfn.XLOOKUP(Table7[[#This Row],[Merged Customer ID]],Table6_20[Merged Customer ID],Table6_20[State ID])</f>
        <v>R1021</v>
      </c>
      <c r="Q1591" s="36">
        <f>_xlfn.XLOOKUP(Table7[[#This Row],[Merged Customer ID]],Table6_20[Merged Customer ID],Table6_20[Age])</f>
        <v>26.927777777777777</v>
      </c>
    </row>
    <row r="1592" spans="1:17" x14ac:dyDescent="0.35">
      <c r="A1592" s="22" t="s">
        <v>780</v>
      </c>
      <c r="B1592" s="22" t="str">
        <f>_xlfn.XLOOKUP(Table7[[#This Row],[Merged Customer ID]],Table2_1[Merged Customer ID],Table2_1[First Name])</f>
        <v>Hengoed</v>
      </c>
      <c r="C1592" s="22">
        <f>_xlfn.XLOOKUP(Table7[[#This Row],[Merged Customer ID]],Table3__3_16[Customer ID],Table3__3_16[BMI])</f>
        <v>34.21</v>
      </c>
      <c r="D1592" s="22">
        <f>_xlfn.XLOOKUP(Table7[[#This Row],[Merged Customer ID]],Table3__3_16[Customer ID],Table3__3_16[HBA1C])</f>
        <v>9.7200000000000006</v>
      </c>
      <c r="E1592" s="22" t="str">
        <f>_xlfn.XLOOKUP(Table7[[#This Row],[Merged Customer ID]],Table3__3_16[Customer ID],Table3__3_16[Heart Issues])</f>
        <v>Yes</v>
      </c>
      <c r="F1592" s="22" t="str">
        <f>_xlfn.XLOOKUP(Table7[[#This Row],[Merged Customer ID]],Table3__3_16[Customer ID],Table3__3_16[Any Transplants])</f>
        <v>No</v>
      </c>
      <c r="G1592" s="22" t="str">
        <f>_xlfn.XLOOKUP(Table7[[#This Row],[Merged Customer ID]],Table3__3_16[Customer ID],Table3__3_16[Cancer history])</f>
        <v>No</v>
      </c>
      <c r="H1592" s="22">
        <f>_xlfn.XLOOKUP(Table7[[#This Row],[Merged Customer ID]],Table3__3_16[Customer ID],Table3__3_16[NumberOfMajorSurgeries])</f>
        <v>0</v>
      </c>
      <c r="I1592" s="22" t="str">
        <f>_xlfn.XLOOKUP(Table7[[#This Row],[Merged Customer ID]],Table3__3_16[Customer ID],Table3__3_16[smoker])</f>
        <v>No</v>
      </c>
      <c r="J1592" s="22" t="str">
        <f>_xlfn.XLOOKUP(Table7[[#This Row],[Merged Customer ID]],Table3__3_16[Customer ID],Table3__3_16[Weight Status])</f>
        <v>Obesity</v>
      </c>
      <c r="K1592" s="22" t="str">
        <f>_xlfn.XLOOKUP(Table7[[#This Row],[Merged Customer ID]],Table3__3_16[Customer ID],Table3__3_16[Sugar Status])</f>
        <v>Diabetes</v>
      </c>
      <c r="L1592" s="25">
        <f>_xlfn.XLOOKUP(Table7[[#This Row],[Merged Customer ID]],Table6_20[Merged Customer ID],Table6_20[Date of Birth])</f>
        <v>29824</v>
      </c>
      <c r="M1592" s="29">
        <f>_xlfn.XLOOKUP(Table7[[#This Row],[Merged Customer ID]],Table6_20[Merged Customer ID],Table6_20[charges],"0",0)</f>
        <v>6289.75</v>
      </c>
      <c r="N1592" s="29" t="str">
        <f>_xlfn.XLOOKUP(Table7[[#This Row],[Merged Customer ID]],Table6_20[Merged Customer ID],Table6_20[Hospital tier])</f>
        <v>tier - 2</v>
      </c>
      <c r="O1592" s="29" t="str">
        <f>_xlfn.XLOOKUP(Table7[[#This Row],[Merged Customer ID]],Table6_20[Merged Customer ID],Table6_20[City tier])</f>
        <v>tier - 3</v>
      </c>
      <c r="P1592" s="29" t="str">
        <f>_xlfn.XLOOKUP(Table7[[#This Row],[Merged Customer ID]],Table6_20[Merged Customer ID],Table6_20[State ID])</f>
        <v>R1013</v>
      </c>
      <c r="Q1592" s="35">
        <f>_xlfn.XLOOKUP(Table7[[#This Row],[Merged Customer ID]],Table6_20[Merged Customer ID],Table6_20[Age])</f>
        <v>41.783333333333331</v>
      </c>
    </row>
    <row r="1593" spans="1:17" x14ac:dyDescent="0.35">
      <c r="A1593" s="23" t="s">
        <v>779</v>
      </c>
      <c r="B1593" s="23" t="str">
        <f>_xlfn.XLOOKUP(Table7[[#This Row],[Merged Customer ID]],Table2_1[Merged Customer ID],Table2_1[First Name])</f>
        <v>Aller</v>
      </c>
      <c r="C1593" s="23">
        <f>_xlfn.XLOOKUP(Table7[[#This Row],[Merged Customer ID]],Table3__3_16[Customer ID],Table3__3_16[BMI])</f>
        <v>28.8</v>
      </c>
      <c r="D1593" s="23">
        <f>_xlfn.XLOOKUP(Table7[[#This Row],[Merged Customer ID]],Table3__3_16[Customer ID],Table3__3_16[HBA1C])</f>
        <v>11.41</v>
      </c>
      <c r="E1593" s="22" t="str">
        <f>_xlfn.XLOOKUP(Table7[[#This Row],[Merged Customer ID]],Table3__3_16[Customer ID],Table3__3_16[Heart Issues])</f>
        <v>Yes</v>
      </c>
      <c r="F1593" s="23" t="str">
        <f>_xlfn.XLOOKUP(Table7[[#This Row],[Merged Customer ID]],Table3__3_16[Customer ID],Table3__3_16[Any Transplants])</f>
        <v>No</v>
      </c>
      <c r="G1593" s="23" t="str">
        <f>_xlfn.XLOOKUP(Table7[[#This Row],[Merged Customer ID]],Table3__3_16[Customer ID],Table3__3_16[Cancer history])</f>
        <v>No</v>
      </c>
      <c r="H1593" s="23">
        <f>_xlfn.XLOOKUP(Table7[[#This Row],[Merged Customer ID]],Table3__3_16[Customer ID],Table3__3_16[NumberOfMajorSurgeries])</f>
        <v>0</v>
      </c>
      <c r="I1593" s="23" t="str">
        <f>_xlfn.XLOOKUP(Table7[[#This Row],[Merged Customer ID]],Table3__3_16[Customer ID],Table3__3_16[smoker])</f>
        <v>No</v>
      </c>
      <c r="J1593" s="23" t="str">
        <f>_xlfn.XLOOKUP(Table7[[#This Row],[Merged Customer ID]],Table3__3_16[Customer ID],Table3__3_16[Weight Status])</f>
        <v>Overweight</v>
      </c>
      <c r="K1593" s="23" t="str">
        <f>_xlfn.XLOOKUP(Table7[[#This Row],[Merged Customer ID]],Table3__3_16[Customer ID],Table3__3_16[Sugar Status])</f>
        <v>Diabetes</v>
      </c>
      <c r="L1593" s="26">
        <f>_xlfn.XLOOKUP(Table7[[#This Row],[Merged Customer ID]],Table6_20[Merged Customer ID],Table6_20[Date of Birth])</f>
        <v>29914</v>
      </c>
      <c r="M1593" s="30">
        <f>_xlfn.XLOOKUP(Table7[[#This Row],[Merged Customer ID]],Table6_20[Merged Customer ID],Table6_20[charges],"0",0)</f>
        <v>6282.24</v>
      </c>
      <c r="N1593" s="30" t="str">
        <f>_xlfn.XLOOKUP(Table7[[#This Row],[Merged Customer ID]],Table6_20[Merged Customer ID],Table6_20[Hospital tier])</f>
        <v>tier - 2</v>
      </c>
      <c r="O1593" s="30" t="str">
        <f>_xlfn.XLOOKUP(Table7[[#This Row],[Merged Customer ID]],Table6_20[Merged Customer ID],Table6_20[City tier])</f>
        <v>tier - 1</v>
      </c>
      <c r="P1593" s="30" t="str">
        <f>_xlfn.XLOOKUP(Table7[[#This Row],[Merged Customer ID]],Table6_20[Merged Customer ID],Table6_20[State ID])</f>
        <v>R1011</v>
      </c>
      <c r="Q1593" s="36">
        <f>_xlfn.XLOOKUP(Table7[[#This Row],[Merged Customer ID]],Table6_20[Merged Customer ID],Table6_20[Age])</f>
        <v>41.538888888888891</v>
      </c>
    </row>
    <row r="1594" spans="1:17" x14ac:dyDescent="0.35">
      <c r="A1594" s="22" t="s">
        <v>778</v>
      </c>
      <c r="B1594" s="22" t="str">
        <f>_xlfn.XLOOKUP(Table7[[#This Row],[Merged Customer ID]],Table2_1[Merged Customer ID],Table2_1[First Name])</f>
        <v>Pisano</v>
      </c>
      <c r="C1594" s="22">
        <f>_xlfn.XLOOKUP(Table7[[#This Row],[Merged Customer ID]],Table3__3_16[Customer ID],Table3__3_16[BMI])</f>
        <v>31.74</v>
      </c>
      <c r="D1594" s="22">
        <f>_xlfn.XLOOKUP(Table7[[#This Row],[Merged Customer ID]],Table3__3_16[Customer ID],Table3__3_16[HBA1C])</f>
        <v>4.46</v>
      </c>
      <c r="E1594" s="22" t="str">
        <f>_xlfn.XLOOKUP(Table7[[#This Row],[Merged Customer ID]],Table3__3_16[Customer ID],Table3__3_16[Heart Issues])</f>
        <v>No</v>
      </c>
      <c r="F1594" s="22" t="str">
        <f>_xlfn.XLOOKUP(Table7[[#This Row],[Merged Customer ID]],Table3__3_16[Customer ID],Table3__3_16[Any Transplants])</f>
        <v>No</v>
      </c>
      <c r="G1594" s="22" t="str">
        <f>_xlfn.XLOOKUP(Table7[[#This Row],[Merged Customer ID]],Table3__3_16[Customer ID],Table3__3_16[Cancer history])</f>
        <v>Yes</v>
      </c>
      <c r="H1594" s="22">
        <f>_xlfn.XLOOKUP(Table7[[#This Row],[Merged Customer ID]],Table3__3_16[Customer ID],Table3__3_16[NumberOfMajorSurgeries])</f>
        <v>1</v>
      </c>
      <c r="I1594" s="22" t="str">
        <f>_xlfn.XLOOKUP(Table7[[#This Row],[Merged Customer ID]],Table3__3_16[Customer ID],Table3__3_16[smoker])</f>
        <v>No</v>
      </c>
      <c r="J1594" s="22" t="str">
        <f>_xlfn.XLOOKUP(Table7[[#This Row],[Merged Customer ID]],Table3__3_16[Customer ID],Table3__3_16[Weight Status])</f>
        <v>Obesity</v>
      </c>
      <c r="K1594" s="22" t="str">
        <f>_xlfn.XLOOKUP(Table7[[#This Row],[Merged Customer ID]],Table3__3_16[Customer ID],Table3__3_16[Sugar Status])</f>
        <v>Normal</v>
      </c>
      <c r="L1594" s="25">
        <f>_xlfn.XLOOKUP(Table7[[#This Row],[Merged Customer ID]],Table6_20[Merged Customer ID],Table6_20[Date of Birth])</f>
        <v>34258</v>
      </c>
      <c r="M1594" s="29">
        <f>_xlfn.XLOOKUP(Table7[[#This Row],[Merged Customer ID]],Table6_20[Merged Customer ID],Table6_20[charges],"0",0)</f>
        <v>6276.3</v>
      </c>
      <c r="N1594" s="29" t="str">
        <f>_xlfn.XLOOKUP(Table7[[#This Row],[Merged Customer ID]],Table6_20[Merged Customer ID],Table6_20[Hospital tier])</f>
        <v>tier - 2</v>
      </c>
      <c r="O1594" s="29" t="str">
        <f>_xlfn.XLOOKUP(Table7[[#This Row],[Merged Customer ID]],Table6_20[Merged Customer ID],Table6_20[City tier])</f>
        <v>tier - 1</v>
      </c>
      <c r="P1594" s="29" t="str">
        <f>_xlfn.XLOOKUP(Table7[[#This Row],[Merged Customer ID]],Table6_20[Merged Customer ID],Table6_20[State ID])</f>
        <v>R1025</v>
      </c>
      <c r="Q1594" s="35">
        <f>_xlfn.XLOOKUP(Table7[[#This Row],[Merged Customer ID]],Table6_20[Merged Customer ID],Table6_20[Age])</f>
        <v>29.644444444444446</v>
      </c>
    </row>
    <row r="1595" spans="1:17" x14ac:dyDescent="0.35">
      <c r="A1595" s="23" t="s">
        <v>777</v>
      </c>
      <c r="B1595" s="23" t="str">
        <f>_xlfn.XLOOKUP(Table7[[#This Row],[Merged Customer ID]],Table2_1[Merged Customer ID],Table2_1[First Name])</f>
        <v>Sanca</v>
      </c>
      <c r="C1595" s="23">
        <f>_xlfn.XLOOKUP(Table7[[#This Row],[Merged Customer ID]],Table3__3_16[Customer ID],Table3__3_16[BMI])</f>
        <v>21.78</v>
      </c>
      <c r="D1595" s="23">
        <f>_xlfn.XLOOKUP(Table7[[#This Row],[Merged Customer ID]],Table3__3_16[Customer ID],Table3__3_16[HBA1C])</f>
        <v>9.31</v>
      </c>
      <c r="E1595" s="22" t="str">
        <f>_xlfn.XLOOKUP(Table7[[#This Row],[Merged Customer ID]],Table3__3_16[Customer ID],Table3__3_16[Heart Issues])</f>
        <v>Yes</v>
      </c>
      <c r="F1595" s="23" t="str">
        <f>_xlfn.XLOOKUP(Table7[[#This Row],[Merged Customer ID]],Table3__3_16[Customer ID],Table3__3_16[Any Transplants])</f>
        <v>No</v>
      </c>
      <c r="G1595" s="23" t="str">
        <f>_xlfn.XLOOKUP(Table7[[#This Row],[Merged Customer ID]],Table3__3_16[Customer ID],Table3__3_16[Cancer history])</f>
        <v>No</v>
      </c>
      <c r="H1595" s="23">
        <f>_xlfn.XLOOKUP(Table7[[#This Row],[Merged Customer ID]],Table3__3_16[Customer ID],Table3__3_16[NumberOfMajorSurgeries])</f>
        <v>0</v>
      </c>
      <c r="I1595" s="23" t="str">
        <f>_xlfn.XLOOKUP(Table7[[#This Row],[Merged Customer ID]],Table3__3_16[Customer ID],Table3__3_16[smoker])</f>
        <v>No</v>
      </c>
      <c r="J1595" s="23" t="str">
        <f>_xlfn.XLOOKUP(Table7[[#This Row],[Merged Customer ID]],Table3__3_16[Customer ID],Table3__3_16[Weight Status])</f>
        <v>Normal Weight</v>
      </c>
      <c r="K1595" s="23" t="str">
        <f>_xlfn.XLOOKUP(Table7[[#This Row],[Merged Customer ID]],Table3__3_16[Customer ID],Table3__3_16[Sugar Status])</f>
        <v>Diabetes</v>
      </c>
      <c r="L1595" s="26">
        <f>_xlfn.XLOOKUP(Table7[[#This Row],[Merged Customer ID]],Table6_20[Merged Customer ID],Table6_20[Date of Birth])</f>
        <v>29767</v>
      </c>
      <c r="M1595" s="30">
        <f>_xlfn.XLOOKUP(Table7[[#This Row],[Merged Customer ID]],Table6_20[Merged Customer ID],Table6_20[charges],"0",0)</f>
        <v>6272.48</v>
      </c>
      <c r="N1595" s="30" t="str">
        <f>_xlfn.XLOOKUP(Table7[[#This Row],[Merged Customer ID]],Table6_20[Merged Customer ID],Table6_20[Hospital tier])</f>
        <v>tier - 1</v>
      </c>
      <c r="O1595" s="30" t="str">
        <f>_xlfn.XLOOKUP(Table7[[#This Row],[Merged Customer ID]],Table6_20[Merged Customer ID],Table6_20[City tier])</f>
        <v>tier - 3</v>
      </c>
      <c r="P1595" s="30" t="str">
        <f>_xlfn.XLOOKUP(Table7[[#This Row],[Merged Customer ID]],Table6_20[Merged Customer ID],Table6_20[State ID])</f>
        <v>R1013</v>
      </c>
      <c r="Q1595" s="36">
        <f>_xlfn.XLOOKUP(Table7[[#This Row],[Merged Customer ID]],Table6_20[Merged Customer ID],Table6_20[Age])</f>
        <v>41.93888888888889</v>
      </c>
    </row>
    <row r="1596" spans="1:17" x14ac:dyDescent="0.35">
      <c r="A1596" s="22" t="s">
        <v>776</v>
      </c>
      <c r="B1596" s="22" t="str">
        <f>_xlfn.XLOOKUP(Table7[[#This Row],[Merged Customer ID]],Table2_1[Merged Customer ID],Table2_1[First Name])</f>
        <v>Bond</v>
      </c>
      <c r="C1596" s="22">
        <f>_xlfn.XLOOKUP(Table7[[#This Row],[Merged Customer ID]],Table3__3_16[Customer ID],Table3__3_16[BMI])</f>
        <v>23.75</v>
      </c>
      <c r="D1596" s="22">
        <f>_xlfn.XLOOKUP(Table7[[#This Row],[Merged Customer ID]],Table3__3_16[Customer ID],Table3__3_16[HBA1C])</f>
        <v>5.03</v>
      </c>
      <c r="E1596" s="22" t="str">
        <f>_xlfn.XLOOKUP(Table7[[#This Row],[Merged Customer ID]],Table3__3_16[Customer ID],Table3__3_16[Heart Issues])</f>
        <v>No</v>
      </c>
      <c r="F1596" s="22" t="str">
        <f>_xlfn.XLOOKUP(Table7[[#This Row],[Merged Customer ID]],Table3__3_16[Customer ID],Table3__3_16[Any Transplants])</f>
        <v>No</v>
      </c>
      <c r="G1596" s="22" t="str">
        <f>_xlfn.XLOOKUP(Table7[[#This Row],[Merged Customer ID]],Table3__3_16[Customer ID],Table3__3_16[Cancer history])</f>
        <v>No</v>
      </c>
      <c r="H1596" s="22">
        <f>_xlfn.XLOOKUP(Table7[[#This Row],[Merged Customer ID]],Table3__3_16[Customer ID],Table3__3_16[NumberOfMajorSurgeries])</f>
        <v>1</v>
      </c>
      <c r="I1596" s="22" t="str">
        <f>_xlfn.XLOOKUP(Table7[[#This Row],[Merged Customer ID]],Table3__3_16[Customer ID],Table3__3_16[smoker])</f>
        <v>No</v>
      </c>
      <c r="J1596" s="22" t="str">
        <f>_xlfn.XLOOKUP(Table7[[#This Row],[Merged Customer ID]],Table3__3_16[Customer ID],Table3__3_16[Weight Status])</f>
        <v>Normal Weight</v>
      </c>
      <c r="K1596" s="22" t="str">
        <f>_xlfn.XLOOKUP(Table7[[#This Row],[Merged Customer ID]],Table3__3_16[Customer ID],Table3__3_16[Sugar Status])</f>
        <v>Normal</v>
      </c>
      <c r="L1596" s="25">
        <f>_xlfn.XLOOKUP(Table7[[#This Row],[Merged Customer ID]],Table6_20[Merged Customer ID],Table6_20[Date of Birth])</f>
        <v>30950</v>
      </c>
      <c r="M1596" s="29">
        <f>_xlfn.XLOOKUP(Table7[[#This Row],[Merged Customer ID]],Table6_20[Merged Customer ID],Table6_20[charges],"0",0)</f>
        <v>6269.33</v>
      </c>
      <c r="N1596" s="29" t="str">
        <f>_xlfn.XLOOKUP(Table7[[#This Row],[Merged Customer ID]],Table6_20[Merged Customer ID],Table6_20[Hospital tier])</f>
        <v>tier - 2</v>
      </c>
      <c r="O1596" s="29" t="str">
        <f>_xlfn.XLOOKUP(Table7[[#This Row],[Merged Customer ID]],Table6_20[Merged Customer ID],Table6_20[City tier])</f>
        <v>tier - 1</v>
      </c>
      <c r="P1596" s="29" t="str">
        <f>_xlfn.XLOOKUP(Table7[[#This Row],[Merged Customer ID]],Table6_20[Merged Customer ID],Table6_20[State ID])</f>
        <v>R1013</v>
      </c>
      <c r="Q1596" s="35">
        <f>_xlfn.XLOOKUP(Table7[[#This Row],[Merged Customer ID]],Table6_20[Merged Customer ID],Table6_20[Age])</f>
        <v>38.702777777777776</v>
      </c>
    </row>
    <row r="1597" spans="1:17" x14ac:dyDescent="0.35">
      <c r="A1597" s="23" t="s">
        <v>775</v>
      </c>
      <c r="B1597" s="23" t="str">
        <f>_xlfn.XLOOKUP(Table7[[#This Row],[Merged Customer ID]],Table2_1[Merged Customer ID],Table2_1[First Name])</f>
        <v>Carron</v>
      </c>
      <c r="C1597" s="23">
        <f>_xlfn.XLOOKUP(Table7[[#This Row],[Merged Customer ID]],Table3__3_16[Customer ID],Table3__3_16[BMI])</f>
        <v>33.21</v>
      </c>
      <c r="D1597" s="23">
        <f>_xlfn.XLOOKUP(Table7[[#This Row],[Merged Customer ID]],Table3__3_16[Customer ID],Table3__3_16[HBA1C])</f>
        <v>5.07</v>
      </c>
      <c r="E1597" s="22" t="str">
        <f>_xlfn.XLOOKUP(Table7[[#This Row],[Merged Customer ID]],Table3__3_16[Customer ID],Table3__3_16[Heart Issues])</f>
        <v>Yes</v>
      </c>
      <c r="F1597" s="23" t="str">
        <f>_xlfn.XLOOKUP(Table7[[#This Row],[Merged Customer ID]],Table3__3_16[Customer ID],Table3__3_16[Any Transplants])</f>
        <v>No</v>
      </c>
      <c r="G1597" s="23" t="str">
        <f>_xlfn.XLOOKUP(Table7[[#This Row],[Merged Customer ID]],Table3__3_16[Customer ID],Table3__3_16[Cancer history])</f>
        <v>No</v>
      </c>
      <c r="H1597" s="23">
        <f>_xlfn.XLOOKUP(Table7[[#This Row],[Merged Customer ID]],Table3__3_16[Customer ID],Table3__3_16[NumberOfMajorSurgeries])</f>
        <v>1</v>
      </c>
      <c r="I1597" s="23" t="str">
        <f>_xlfn.XLOOKUP(Table7[[#This Row],[Merged Customer ID]],Table3__3_16[Customer ID],Table3__3_16[smoker])</f>
        <v>No</v>
      </c>
      <c r="J1597" s="23" t="str">
        <f>_xlfn.XLOOKUP(Table7[[#This Row],[Merged Customer ID]],Table3__3_16[Customer ID],Table3__3_16[Weight Status])</f>
        <v>Obesity</v>
      </c>
      <c r="K1597" s="23" t="str">
        <f>_xlfn.XLOOKUP(Table7[[#This Row],[Merged Customer ID]],Table3__3_16[Customer ID],Table3__3_16[Sugar Status])</f>
        <v>Normal</v>
      </c>
      <c r="L1597" s="26">
        <f>_xlfn.XLOOKUP(Table7[[#This Row],[Merged Customer ID]],Table6_20[Merged Customer ID],Table6_20[Date of Birth])</f>
        <v>34989</v>
      </c>
      <c r="M1597" s="30">
        <f>_xlfn.XLOOKUP(Table7[[#This Row],[Merged Customer ID]],Table6_20[Merged Customer ID],Table6_20[charges],"0",0)</f>
        <v>6261.2</v>
      </c>
      <c r="N1597" s="30" t="str">
        <f>_xlfn.XLOOKUP(Table7[[#This Row],[Merged Customer ID]],Table6_20[Merged Customer ID],Table6_20[Hospital tier])</f>
        <v>tier - 2</v>
      </c>
      <c r="O1597" s="30" t="str">
        <f>_xlfn.XLOOKUP(Table7[[#This Row],[Merged Customer ID]],Table6_20[Merged Customer ID],Table6_20[City tier])</f>
        <v>tier - 1</v>
      </c>
      <c r="P1597" s="30" t="str">
        <f>_xlfn.XLOOKUP(Table7[[#This Row],[Merged Customer ID]],Table6_20[Merged Customer ID],Table6_20[State ID])</f>
        <v>R1026</v>
      </c>
      <c r="Q1597" s="36">
        <f>_xlfn.XLOOKUP(Table7[[#This Row],[Merged Customer ID]],Table6_20[Merged Customer ID],Table6_20[Age])</f>
        <v>27.641666666666666</v>
      </c>
    </row>
    <row r="1598" spans="1:17" x14ac:dyDescent="0.35">
      <c r="A1598" s="22" t="s">
        <v>774</v>
      </c>
      <c r="B1598" s="22" t="str">
        <f>_xlfn.XLOOKUP(Table7[[#This Row],[Merged Customer ID]],Table2_1[Merged Customer ID],Table2_1[First Name])</f>
        <v>Ellwanger</v>
      </c>
      <c r="C1598" s="22">
        <f>_xlfn.XLOOKUP(Table7[[#This Row],[Merged Customer ID]],Table3__3_16[Customer ID],Table3__3_16[BMI])</f>
        <v>17.7</v>
      </c>
      <c r="D1598" s="22">
        <f>_xlfn.XLOOKUP(Table7[[#This Row],[Merged Customer ID]],Table3__3_16[Customer ID],Table3__3_16[HBA1C])</f>
        <v>10.42</v>
      </c>
      <c r="E1598" s="22" t="str">
        <f>_xlfn.XLOOKUP(Table7[[#This Row],[Merged Customer ID]],Table3__3_16[Customer ID],Table3__3_16[Heart Issues])</f>
        <v>Yes</v>
      </c>
      <c r="F1598" s="22" t="str">
        <f>_xlfn.XLOOKUP(Table7[[#This Row],[Merged Customer ID]],Table3__3_16[Customer ID],Table3__3_16[Any Transplants])</f>
        <v>No</v>
      </c>
      <c r="G1598" s="22" t="str">
        <f>_xlfn.XLOOKUP(Table7[[#This Row],[Merged Customer ID]],Table3__3_16[Customer ID],Table3__3_16[Cancer history])</f>
        <v>No</v>
      </c>
      <c r="H1598" s="22">
        <f>_xlfn.XLOOKUP(Table7[[#This Row],[Merged Customer ID]],Table3__3_16[Customer ID],Table3__3_16[NumberOfMajorSurgeries])</f>
        <v>2</v>
      </c>
      <c r="I1598" s="22" t="str">
        <f>_xlfn.XLOOKUP(Table7[[#This Row],[Merged Customer ID]],Table3__3_16[Customer ID],Table3__3_16[smoker])</f>
        <v>No</v>
      </c>
      <c r="J1598" s="22" t="str">
        <f>_xlfn.XLOOKUP(Table7[[#This Row],[Merged Customer ID]],Table3__3_16[Customer ID],Table3__3_16[Weight Status])</f>
        <v>Underweight</v>
      </c>
      <c r="K1598" s="22" t="str">
        <f>_xlfn.XLOOKUP(Table7[[#This Row],[Merged Customer ID]],Table3__3_16[Customer ID],Table3__3_16[Sugar Status])</f>
        <v>Diabetes</v>
      </c>
      <c r="L1598" s="25">
        <f>_xlfn.XLOOKUP(Table7[[#This Row],[Merged Customer ID]],Table6_20[Merged Customer ID],Table6_20[Date of Birth])</f>
        <v>25852</v>
      </c>
      <c r="M1598" s="29">
        <f>_xlfn.XLOOKUP(Table7[[#This Row],[Merged Customer ID]],Table6_20[Merged Customer ID],Table6_20[charges],"0",0)</f>
        <v>6255.38</v>
      </c>
      <c r="N1598" s="29" t="str">
        <f>_xlfn.XLOOKUP(Table7[[#This Row],[Merged Customer ID]],Table6_20[Merged Customer ID],Table6_20[Hospital tier])</f>
        <v>tier - 2</v>
      </c>
      <c r="O1598" s="29" t="str">
        <f>_xlfn.XLOOKUP(Table7[[#This Row],[Merged Customer ID]],Table6_20[Merged Customer ID],Table6_20[City tier])</f>
        <v>tier - 2</v>
      </c>
      <c r="P1598" s="29" t="str">
        <f>_xlfn.XLOOKUP(Table7[[#This Row],[Merged Customer ID]],Table6_20[Merged Customer ID],Table6_20[State ID])</f>
        <v>R1013</v>
      </c>
      <c r="Q1598" s="35">
        <f>_xlfn.XLOOKUP(Table7[[#This Row],[Merged Customer ID]],Table6_20[Merged Customer ID],Table6_20[Age])</f>
        <v>52.658333333333331</v>
      </c>
    </row>
    <row r="1599" spans="1:17" x14ac:dyDescent="0.35">
      <c r="A1599" s="23" t="s">
        <v>773</v>
      </c>
      <c r="B1599" s="23" t="str">
        <f>_xlfn.XLOOKUP(Table7[[#This Row],[Merged Customer ID]],Table2_1[Merged Customer ID],Table2_1[First Name])</f>
        <v>Hanson</v>
      </c>
      <c r="C1599" s="23">
        <f>_xlfn.XLOOKUP(Table7[[#This Row],[Merged Customer ID]],Table3__3_16[Customer ID],Table3__3_16[BMI])</f>
        <v>17.2</v>
      </c>
      <c r="D1599" s="23">
        <f>_xlfn.XLOOKUP(Table7[[#This Row],[Merged Customer ID]],Table3__3_16[Customer ID],Table3__3_16[HBA1C])</f>
        <v>6.45</v>
      </c>
      <c r="E1599" s="22" t="str">
        <f>_xlfn.XLOOKUP(Table7[[#This Row],[Merged Customer ID]],Table3__3_16[Customer ID],Table3__3_16[Heart Issues])</f>
        <v>No</v>
      </c>
      <c r="F1599" s="23" t="str">
        <f>_xlfn.XLOOKUP(Table7[[#This Row],[Merged Customer ID]],Table3__3_16[Customer ID],Table3__3_16[Any Transplants])</f>
        <v>No</v>
      </c>
      <c r="G1599" s="23" t="str">
        <f>_xlfn.XLOOKUP(Table7[[#This Row],[Merged Customer ID]],Table3__3_16[Customer ID],Table3__3_16[Cancer history])</f>
        <v>No</v>
      </c>
      <c r="H1599" s="23">
        <f>_xlfn.XLOOKUP(Table7[[#This Row],[Merged Customer ID]],Table3__3_16[Customer ID],Table3__3_16[NumberOfMajorSurgeries])</f>
        <v>2</v>
      </c>
      <c r="I1599" s="23" t="str">
        <f>_xlfn.XLOOKUP(Table7[[#This Row],[Merged Customer ID]],Table3__3_16[Customer ID],Table3__3_16[smoker])</f>
        <v>No</v>
      </c>
      <c r="J1599" s="23" t="str">
        <f>_xlfn.XLOOKUP(Table7[[#This Row],[Merged Customer ID]],Table3__3_16[Customer ID],Table3__3_16[Weight Status])</f>
        <v>Underweight</v>
      </c>
      <c r="K1599" s="23" t="str">
        <f>_xlfn.XLOOKUP(Table7[[#This Row],[Merged Customer ID]],Table3__3_16[Customer ID],Table3__3_16[Sugar Status])</f>
        <v>Diabetes</v>
      </c>
      <c r="L1599" s="26">
        <f>_xlfn.XLOOKUP(Table7[[#This Row],[Merged Customer ID]],Table6_20[Merged Customer ID],Table6_20[Date of Birth])</f>
        <v>26550</v>
      </c>
      <c r="M1599" s="30">
        <f>_xlfn.XLOOKUP(Table7[[#This Row],[Merged Customer ID]],Table6_20[Merged Customer ID],Table6_20[charges],"0",0)</f>
        <v>6254.13</v>
      </c>
      <c r="N1599" s="30" t="str">
        <f>_xlfn.XLOOKUP(Table7[[#This Row],[Merged Customer ID]],Table6_20[Merged Customer ID],Table6_20[Hospital tier])</f>
        <v>tier - 2</v>
      </c>
      <c r="O1599" s="30" t="str">
        <f>_xlfn.XLOOKUP(Table7[[#This Row],[Merged Customer ID]],Table6_20[Merged Customer ID],Table6_20[City tier])</f>
        <v>tier - 2</v>
      </c>
      <c r="P1599" s="30" t="str">
        <f>_xlfn.XLOOKUP(Table7[[#This Row],[Merged Customer ID]],Table6_20[Merged Customer ID],Table6_20[State ID])</f>
        <v>R1012</v>
      </c>
      <c r="Q1599" s="36">
        <f>_xlfn.XLOOKUP(Table7[[#This Row],[Merged Customer ID]],Table6_20[Merged Customer ID],Table6_20[Age])</f>
        <v>50.75</v>
      </c>
    </row>
    <row r="1600" spans="1:17" x14ac:dyDescent="0.35">
      <c r="A1600" s="22" t="s">
        <v>772</v>
      </c>
      <c r="B1600" s="22" t="str">
        <f>_xlfn.XLOOKUP(Table7[[#This Row],[Merged Customer ID]],Table2_1[Merged Customer ID],Table2_1[First Name])</f>
        <v>Tucker</v>
      </c>
      <c r="C1600" s="22">
        <f>_xlfn.XLOOKUP(Table7[[#This Row],[Merged Customer ID]],Table3__3_16[Customer ID],Table3__3_16[BMI])</f>
        <v>19.21</v>
      </c>
      <c r="D1600" s="22">
        <f>_xlfn.XLOOKUP(Table7[[#This Row],[Merged Customer ID]],Table3__3_16[Customer ID],Table3__3_16[HBA1C])</f>
        <v>5.52</v>
      </c>
      <c r="E1600" s="22" t="str">
        <f>_xlfn.XLOOKUP(Table7[[#This Row],[Merged Customer ID]],Table3__3_16[Customer ID],Table3__3_16[Heart Issues])</f>
        <v>No</v>
      </c>
      <c r="F1600" s="22" t="str">
        <f>_xlfn.XLOOKUP(Table7[[#This Row],[Merged Customer ID]],Table3__3_16[Customer ID],Table3__3_16[Any Transplants])</f>
        <v>No</v>
      </c>
      <c r="G1600" s="22" t="str">
        <f>_xlfn.XLOOKUP(Table7[[#This Row],[Merged Customer ID]],Table3__3_16[Customer ID],Table3__3_16[Cancer history])</f>
        <v>No</v>
      </c>
      <c r="H1600" s="22">
        <f>_xlfn.XLOOKUP(Table7[[#This Row],[Merged Customer ID]],Table3__3_16[Customer ID],Table3__3_16[NumberOfMajorSurgeries])</f>
        <v>2</v>
      </c>
      <c r="I1600" s="22" t="str">
        <f>_xlfn.XLOOKUP(Table7[[#This Row],[Merged Customer ID]],Table3__3_16[Customer ID],Table3__3_16[smoker])</f>
        <v>No</v>
      </c>
      <c r="J1600" s="22" t="str">
        <f>_xlfn.XLOOKUP(Table7[[#This Row],[Merged Customer ID]],Table3__3_16[Customer ID],Table3__3_16[Weight Status])</f>
        <v>Normal Weight</v>
      </c>
      <c r="K1600" s="22" t="str">
        <f>_xlfn.XLOOKUP(Table7[[#This Row],[Merged Customer ID]],Table3__3_16[Customer ID],Table3__3_16[Sugar Status])</f>
        <v>Normal</v>
      </c>
      <c r="L1600" s="25">
        <f>_xlfn.XLOOKUP(Table7[[#This Row],[Merged Customer ID]],Table6_20[Merged Customer ID],Table6_20[Date of Birth])</f>
        <v>26614</v>
      </c>
      <c r="M1600" s="29">
        <f>_xlfn.XLOOKUP(Table7[[#This Row],[Merged Customer ID]],Table6_20[Merged Customer ID],Table6_20[charges],"0",0)</f>
        <v>6253.85</v>
      </c>
      <c r="N1600" s="29" t="str">
        <f>_xlfn.XLOOKUP(Table7[[#This Row],[Merged Customer ID]],Table6_20[Merged Customer ID],Table6_20[Hospital tier])</f>
        <v>tier - 2</v>
      </c>
      <c r="O1600" s="29" t="str">
        <f>_xlfn.XLOOKUP(Table7[[#This Row],[Merged Customer ID]],Table6_20[Merged Customer ID],Table6_20[City tier])</f>
        <v>tier - 2</v>
      </c>
      <c r="P1600" s="29" t="str">
        <f>_xlfn.XLOOKUP(Table7[[#This Row],[Merged Customer ID]],Table6_20[Merged Customer ID],Table6_20[State ID])</f>
        <v>R1013</v>
      </c>
      <c r="Q1600" s="35">
        <f>_xlfn.XLOOKUP(Table7[[#This Row],[Merged Customer ID]],Table6_20[Merged Customer ID],Table6_20[Age])</f>
        <v>50.575000000000003</v>
      </c>
    </row>
    <row r="1601" spans="1:17" x14ac:dyDescent="0.35">
      <c r="A1601" s="23" t="s">
        <v>771</v>
      </c>
      <c r="B1601" s="23" t="str">
        <f>_xlfn.XLOOKUP(Table7[[#This Row],[Merged Customer ID]],Table2_1[Merged Customer ID],Table2_1[First Name])</f>
        <v>Counts</v>
      </c>
      <c r="C1601" s="23">
        <f>_xlfn.XLOOKUP(Table7[[#This Row],[Merged Customer ID]],Table3__3_16[Customer ID],Table3__3_16[BMI])</f>
        <v>23.2</v>
      </c>
      <c r="D1601" s="23">
        <f>_xlfn.XLOOKUP(Table7[[#This Row],[Merged Customer ID]],Table3__3_16[Customer ID],Table3__3_16[HBA1C])</f>
        <v>4.41</v>
      </c>
      <c r="E1601" s="22" t="str">
        <f>_xlfn.XLOOKUP(Table7[[#This Row],[Merged Customer ID]],Table3__3_16[Customer ID],Table3__3_16[Heart Issues])</f>
        <v>No</v>
      </c>
      <c r="F1601" s="23" t="str">
        <f>_xlfn.XLOOKUP(Table7[[#This Row],[Merged Customer ID]],Table3__3_16[Customer ID],Table3__3_16[Any Transplants])</f>
        <v>No</v>
      </c>
      <c r="G1601" s="23" t="str">
        <f>_xlfn.XLOOKUP(Table7[[#This Row],[Merged Customer ID]],Table3__3_16[Customer ID],Table3__3_16[Cancer history])</f>
        <v>Yes</v>
      </c>
      <c r="H1601" s="23">
        <f>_xlfn.XLOOKUP(Table7[[#This Row],[Merged Customer ID]],Table3__3_16[Customer ID],Table3__3_16[NumberOfMajorSurgeries])</f>
        <v>1</v>
      </c>
      <c r="I1601" s="23" t="str">
        <f>_xlfn.XLOOKUP(Table7[[#This Row],[Merged Customer ID]],Table3__3_16[Customer ID],Table3__3_16[smoker])</f>
        <v>No</v>
      </c>
      <c r="J1601" s="23" t="str">
        <f>_xlfn.XLOOKUP(Table7[[#This Row],[Merged Customer ID]],Table3__3_16[Customer ID],Table3__3_16[Weight Status])</f>
        <v>Normal Weight</v>
      </c>
      <c r="K1601" s="23" t="str">
        <f>_xlfn.XLOOKUP(Table7[[#This Row],[Merged Customer ID]],Table3__3_16[Customer ID],Table3__3_16[Sugar Status])</f>
        <v>Normal</v>
      </c>
      <c r="L1601" s="26">
        <f>_xlfn.XLOOKUP(Table7[[#This Row],[Merged Customer ID]],Table6_20[Merged Customer ID],Table6_20[Date of Birth])</f>
        <v>29138</v>
      </c>
      <c r="M1601" s="30">
        <f>_xlfn.XLOOKUP(Table7[[#This Row],[Merged Customer ID]],Table6_20[Merged Customer ID],Table6_20[charges],"0",0)</f>
        <v>6250.44</v>
      </c>
      <c r="N1601" s="30" t="str">
        <f>_xlfn.XLOOKUP(Table7[[#This Row],[Merged Customer ID]],Table6_20[Merged Customer ID],Table6_20[Hospital tier])</f>
        <v>tier - 2</v>
      </c>
      <c r="O1601" s="30" t="str">
        <f>_xlfn.XLOOKUP(Table7[[#This Row],[Merged Customer ID]],Table6_20[Merged Customer ID],Table6_20[City tier])</f>
        <v>tier - 1</v>
      </c>
      <c r="P1601" s="30" t="str">
        <f>_xlfn.XLOOKUP(Table7[[#This Row],[Merged Customer ID]],Table6_20[Merged Customer ID],Table6_20[State ID])</f>
        <v>R1011</v>
      </c>
      <c r="Q1601" s="36">
        <f>_xlfn.XLOOKUP(Table7[[#This Row],[Merged Customer ID]],Table6_20[Merged Customer ID],Table6_20[Age])</f>
        <v>43.661111111111111</v>
      </c>
    </row>
    <row r="1602" spans="1:17" x14ac:dyDescent="0.35">
      <c r="A1602" s="22" t="s">
        <v>770</v>
      </c>
      <c r="B1602" s="22" t="str">
        <f>_xlfn.XLOOKUP(Table7[[#This Row],[Merged Customer ID]],Table2_1[Merged Customer ID],Table2_1[First Name])</f>
        <v>Carson</v>
      </c>
      <c r="C1602" s="22">
        <f>_xlfn.XLOOKUP(Table7[[#This Row],[Merged Customer ID]],Table3__3_16[Customer ID],Table3__3_16[BMI])</f>
        <v>32.5</v>
      </c>
      <c r="D1602" s="22">
        <f>_xlfn.XLOOKUP(Table7[[#This Row],[Merged Customer ID]],Table3__3_16[Customer ID],Table3__3_16[HBA1C])</f>
        <v>4.6900000000000004</v>
      </c>
      <c r="E1602" s="22" t="str">
        <f>_xlfn.XLOOKUP(Table7[[#This Row],[Merged Customer ID]],Table3__3_16[Customer ID],Table3__3_16[Heart Issues])</f>
        <v>Yes</v>
      </c>
      <c r="F1602" s="22" t="str">
        <f>_xlfn.XLOOKUP(Table7[[#This Row],[Merged Customer ID]],Table3__3_16[Customer ID],Table3__3_16[Any Transplants])</f>
        <v>No</v>
      </c>
      <c r="G1602" s="22" t="str">
        <f>_xlfn.XLOOKUP(Table7[[#This Row],[Merged Customer ID]],Table3__3_16[Customer ID],Table3__3_16[Cancer history])</f>
        <v>Yes</v>
      </c>
      <c r="H1602" s="22">
        <f>_xlfn.XLOOKUP(Table7[[#This Row],[Merged Customer ID]],Table3__3_16[Customer ID],Table3__3_16[NumberOfMajorSurgeries])</f>
        <v>1</v>
      </c>
      <c r="I1602" s="22" t="str">
        <f>_xlfn.XLOOKUP(Table7[[#This Row],[Merged Customer ID]],Table3__3_16[Customer ID],Table3__3_16[smoker])</f>
        <v>No</v>
      </c>
      <c r="J1602" s="22" t="str">
        <f>_xlfn.XLOOKUP(Table7[[#This Row],[Merged Customer ID]],Table3__3_16[Customer ID],Table3__3_16[Weight Status])</f>
        <v>Obesity</v>
      </c>
      <c r="K1602" s="22" t="str">
        <f>_xlfn.XLOOKUP(Table7[[#This Row],[Merged Customer ID]],Table3__3_16[Customer ID],Table3__3_16[Sugar Status])</f>
        <v>Normal</v>
      </c>
      <c r="L1602" s="25">
        <f>_xlfn.XLOOKUP(Table7[[#This Row],[Merged Customer ID]],Table6_20[Merged Customer ID],Table6_20[Date of Birth])</f>
        <v>30539</v>
      </c>
      <c r="M1602" s="29">
        <f>_xlfn.XLOOKUP(Table7[[#This Row],[Merged Customer ID]],Table6_20[Merged Customer ID],Table6_20[charges],"0",0)</f>
        <v>6238.3</v>
      </c>
      <c r="N1602" s="29" t="str">
        <f>_xlfn.XLOOKUP(Table7[[#This Row],[Merged Customer ID]],Table6_20[Merged Customer ID],Table6_20[Hospital tier])</f>
        <v>tier - 2</v>
      </c>
      <c r="O1602" s="29" t="str">
        <f>_xlfn.XLOOKUP(Table7[[#This Row],[Merged Customer ID]],Table6_20[Merged Customer ID],Table6_20[City tier])</f>
        <v>tier - 1</v>
      </c>
      <c r="P1602" s="29" t="str">
        <f>_xlfn.XLOOKUP(Table7[[#This Row],[Merged Customer ID]],Table6_20[Merged Customer ID],Table6_20[State ID])</f>
        <v>R1011</v>
      </c>
      <c r="Q1602" s="35">
        <f>_xlfn.XLOOKUP(Table7[[#This Row],[Merged Customer ID]],Table6_20[Merged Customer ID],Table6_20[Age])</f>
        <v>39.825000000000003</v>
      </c>
    </row>
    <row r="1603" spans="1:17" x14ac:dyDescent="0.35">
      <c r="A1603" s="23" t="s">
        <v>769</v>
      </c>
      <c r="B1603" s="23" t="str">
        <f>_xlfn.XLOOKUP(Table7[[#This Row],[Merged Customer ID]],Table2_1[Merged Customer ID],Table2_1[First Name])</f>
        <v>Haines</v>
      </c>
      <c r="C1603" s="23">
        <f>_xlfn.XLOOKUP(Table7[[#This Row],[Merged Customer ID]],Table3__3_16[Customer ID],Table3__3_16[BMI])</f>
        <v>20.9</v>
      </c>
      <c r="D1603" s="23">
        <f>_xlfn.XLOOKUP(Table7[[#This Row],[Merged Customer ID]],Table3__3_16[Customer ID],Table3__3_16[HBA1C])</f>
        <v>6.94</v>
      </c>
      <c r="E1603" s="22" t="str">
        <f>_xlfn.XLOOKUP(Table7[[#This Row],[Merged Customer ID]],Table3__3_16[Customer ID],Table3__3_16[Heart Issues])</f>
        <v>No</v>
      </c>
      <c r="F1603" s="23" t="str">
        <f>_xlfn.XLOOKUP(Table7[[#This Row],[Merged Customer ID]],Table3__3_16[Customer ID],Table3__3_16[Any Transplants])</f>
        <v>No</v>
      </c>
      <c r="G1603" s="23" t="str">
        <f>_xlfn.XLOOKUP(Table7[[#This Row],[Merged Customer ID]],Table3__3_16[Customer ID],Table3__3_16[Cancer history])</f>
        <v>No</v>
      </c>
      <c r="H1603" s="23">
        <f>_xlfn.XLOOKUP(Table7[[#This Row],[Merged Customer ID]],Table3__3_16[Customer ID],Table3__3_16[NumberOfMajorSurgeries])</f>
        <v>0</v>
      </c>
      <c r="I1603" s="23" t="str">
        <f>_xlfn.XLOOKUP(Table7[[#This Row],[Merged Customer ID]],Table3__3_16[Customer ID],Table3__3_16[smoker])</f>
        <v>No</v>
      </c>
      <c r="J1603" s="23" t="str">
        <f>_xlfn.XLOOKUP(Table7[[#This Row],[Merged Customer ID]],Table3__3_16[Customer ID],Table3__3_16[Weight Status])</f>
        <v>Normal Weight</v>
      </c>
      <c r="K1603" s="23" t="str">
        <f>_xlfn.XLOOKUP(Table7[[#This Row],[Merged Customer ID]],Table3__3_16[Customer ID],Table3__3_16[Sugar Status])</f>
        <v>Diabetes</v>
      </c>
      <c r="L1603" s="26">
        <f>_xlfn.XLOOKUP(Table7[[#This Row],[Merged Customer ID]],Table6_20[Merged Customer ID],Table6_20[Date of Birth])</f>
        <v>28752</v>
      </c>
      <c r="M1603" s="30">
        <f>_xlfn.XLOOKUP(Table7[[#This Row],[Merged Customer ID]],Table6_20[Merged Customer ID],Table6_20[charges],"0",0)</f>
        <v>6236.95</v>
      </c>
      <c r="N1603" s="30" t="str">
        <f>_xlfn.XLOOKUP(Table7[[#This Row],[Merged Customer ID]],Table6_20[Merged Customer ID],Table6_20[Hospital tier])</f>
        <v>tier - 2</v>
      </c>
      <c r="O1603" s="30" t="str">
        <f>_xlfn.XLOOKUP(Table7[[#This Row],[Merged Customer ID]],Table6_20[Merged Customer ID],Table6_20[City tier])</f>
        <v>tier - 2</v>
      </c>
      <c r="P1603" s="30" t="str">
        <f>_xlfn.XLOOKUP(Table7[[#This Row],[Merged Customer ID]],Table6_20[Merged Customer ID],Table6_20[State ID])</f>
        <v>R1013</v>
      </c>
      <c r="Q1603" s="36">
        <f>_xlfn.XLOOKUP(Table7[[#This Row],[Merged Customer ID]],Table6_20[Merged Customer ID],Table6_20[Age])</f>
        <v>44.719444444444441</v>
      </c>
    </row>
    <row r="1604" spans="1:17" x14ac:dyDescent="0.35">
      <c r="A1604" s="22" t="s">
        <v>768</v>
      </c>
      <c r="B1604" s="22" t="str">
        <f>_xlfn.XLOOKUP(Table7[[#This Row],[Merged Customer ID]],Table2_1[Merged Customer ID],Table2_1[First Name])</f>
        <v>Schnabel</v>
      </c>
      <c r="C1604" s="22">
        <f>_xlfn.XLOOKUP(Table7[[#This Row],[Merged Customer ID]],Table3__3_16[Customer ID],Table3__3_16[BMI])</f>
        <v>19.11</v>
      </c>
      <c r="D1604" s="22">
        <f>_xlfn.XLOOKUP(Table7[[#This Row],[Merged Customer ID]],Table3__3_16[Customer ID],Table3__3_16[HBA1C])</f>
        <v>4.3499999999999996</v>
      </c>
      <c r="E1604" s="22" t="str">
        <f>_xlfn.XLOOKUP(Table7[[#This Row],[Merged Customer ID]],Table3__3_16[Customer ID],Table3__3_16[Heart Issues])</f>
        <v>No</v>
      </c>
      <c r="F1604" s="22" t="str">
        <f>_xlfn.XLOOKUP(Table7[[#This Row],[Merged Customer ID]],Table3__3_16[Customer ID],Table3__3_16[Any Transplants])</f>
        <v>No</v>
      </c>
      <c r="G1604" s="22" t="str">
        <f>_xlfn.XLOOKUP(Table7[[#This Row],[Merged Customer ID]],Table3__3_16[Customer ID],Table3__3_16[Cancer history])</f>
        <v>No</v>
      </c>
      <c r="H1604" s="22">
        <f>_xlfn.XLOOKUP(Table7[[#This Row],[Merged Customer ID]],Table3__3_16[Customer ID],Table3__3_16[NumberOfMajorSurgeries])</f>
        <v>2</v>
      </c>
      <c r="I1604" s="22" t="str">
        <f>_xlfn.XLOOKUP(Table7[[#This Row],[Merged Customer ID]],Table3__3_16[Customer ID],Table3__3_16[smoker])</f>
        <v>No</v>
      </c>
      <c r="J1604" s="22" t="str">
        <f>_xlfn.XLOOKUP(Table7[[#This Row],[Merged Customer ID]],Table3__3_16[Customer ID],Table3__3_16[Weight Status])</f>
        <v>Normal Weight</v>
      </c>
      <c r="K1604" s="22" t="str">
        <f>_xlfn.XLOOKUP(Table7[[#This Row],[Merged Customer ID]],Table3__3_16[Customer ID],Table3__3_16[Sugar Status])</f>
        <v>Normal</v>
      </c>
      <c r="L1604" s="25">
        <f>_xlfn.XLOOKUP(Table7[[#This Row],[Merged Customer ID]],Table6_20[Merged Customer ID],Table6_20[Date of Birth])</f>
        <v>26479</v>
      </c>
      <c r="M1604" s="29">
        <f>_xlfn.XLOOKUP(Table7[[#This Row],[Merged Customer ID]],Table6_20[Merged Customer ID],Table6_20[charges],"0",0)</f>
        <v>6219.93</v>
      </c>
      <c r="N1604" s="29" t="str">
        <f>_xlfn.XLOOKUP(Table7[[#This Row],[Merged Customer ID]],Table6_20[Merged Customer ID],Table6_20[Hospital tier])</f>
        <v>tier - 2</v>
      </c>
      <c r="O1604" s="29" t="str">
        <f>_xlfn.XLOOKUP(Table7[[#This Row],[Merged Customer ID]],Table6_20[Merged Customer ID],Table6_20[City tier])</f>
        <v>tier - 2</v>
      </c>
      <c r="P1604" s="29" t="str">
        <f>_xlfn.XLOOKUP(Table7[[#This Row],[Merged Customer ID]],Table6_20[Merged Customer ID],Table6_20[State ID])</f>
        <v>R1013</v>
      </c>
      <c r="Q1604" s="35">
        <f>_xlfn.XLOOKUP(Table7[[#This Row],[Merged Customer ID]],Table6_20[Merged Customer ID],Table6_20[Age])</f>
        <v>50.94166666666667</v>
      </c>
    </row>
    <row r="1605" spans="1:17" x14ac:dyDescent="0.35">
      <c r="A1605" s="23" t="s">
        <v>767</v>
      </c>
      <c r="B1605" s="23" t="str">
        <f>_xlfn.XLOOKUP(Table7[[#This Row],[Merged Customer ID]],Table2_1[Merged Customer ID],Table2_1[First Name])</f>
        <v>Thind</v>
      </c>
      <c r="C1605" s="23">
        <f>_xlfn.XLOOKUP(Table7[[#This Row],[Merged Customer ID]],Table3__3_16[Customer ID],Table3__3_16[BMI])</f>
        <v>31.17</v>
      </c>
      <c r="D1605" s="23">
        <f>_xlfn.XLOOKUP(Table7[[#This Row],[Merged Customer ID]],Table3__3_16[Customer ID],Table3__3_16[HBA1C])</f>
        <v>5.28</v>
      </c>
      <c r="E1605" s="22" t="str">
        <f>_xlfn.XLOOKUP(Table7[[#This Row],[Merged Customer ID]],Table3__3_16[Customer ID],Table3__3_16[Heart Issues])</f>
        <v>No</v>
      </c>
      <c r="F1605" s="23" t="str">
        <f>_xlfn.XLOOKUP(Table7[[#This Row],[Merged Customer ID]],Table3__3_16[Customer ID],Table3__3_16[Any Transplants])</f>
        <v>No</v>
      </c>
      <c r="G1605" s="23" t="str">
        <f>_xlfn.XLOOKUP(Table7[[#This Row],[Merged Customer ID]],Table3__3_16[Customer ID],Table3__3_16[Cancer history])</f>
        <v>No</v>
      </c>
      <c r="H1605" s="23">
        <f>_xlfn.XLOOKUP(Table7[[#This Row],[Merged Customer ID]],Table3__3_16[Customer ID],Table3__3_16[NumberOfMajorSurgeries])</f>
        <v>1</v>
      </c>
      <c r="I1605" s="23" t="str">
        <f>_xlfn.XLOOKUP(Table7[[#This Row],[Merged Customer ID]],Table3__3_16[Customer ID],Table3__3_16[smoker])</f>
        <v>No</v>
      </c>
      <c r="J1605" s="23" t="str">
        <f>_xlfn.XLOOKUP(Table7[[#This Row],[Merged Customer ID]],Table3__3_16[Customer ID],Table3__3_16[Weight Status])</f>
        <v>Obesity</v>
      </c>
      <c r="K1605" s="23" t="str">
        <f>_xlfn.XLOOKUP(Table7[[#This Row],[Merged Customer ID]],Table3__3_16[Customer ID],Table3__3_16[Sugar Status])</f>
        <v>Normal</v>
      </c>
      <c r="L1605" s="26">
        <f>_xlfn.XLOOKUP(Table7[[#This Row],[Merged Customer ID]],Table6_20[Merged Customer ID],Table6_20[Date of Birth])</f>
        <v>33828</v>
      </c>
      <c r="M1605" s="30">
        <f>_xlfn.XLOOKUP(Table7[[#This Row],[Merged Customer ID]],Table6_20[Merged Customer ID],Table6_20[charges],"0",0)</f>
        <v>6208.5</v>
      </c>
      <c r="N1605" s="30" t="str">
        <f>_xlfn.XLOOKUP(Table7[[#This Row],[Merged Customer ID]],Table6_20[Merged Customer ID],Table6_20[Hospital tier])</f>
        <v>tier - 2</v>
      </c>
      <c r="O1605" s="30" t="str">
        <f>_xlfn.XLOOKUP(Table7[[#This Row],[Merged Customer ID]],Table6_20[Merged Customer ID],Table6_20[City tier])</f>
        <v>tier - 1</v>
      </c>
      <c r="P1605" s="30" t="str">
        <f>_xlfn.XLOOKUP(Table7[[#This Row],[Merged Customer ID]],Table6_20[Merged Customer ID],Table6_20[State ID])</f>
        <v>R1021</v>
      </c>
      <c r="Q1605" s="36">
        <f>_xlfn.XLOOKUP(Table7[[#This Row],[Merged Customer ID]],Table6_20[Merged Customer ID],Table6_20[Age])</f>
        <v>30.822222222222223</v>
      </c>
    </row>
    <row r="1606" spans="1:17" x14ac:dyDescent="0.35">
      <c r="A1606" s="22" t="s">
        <v>766</v>
      </c>
      <c r="B1606" s="22" t="str">
        <f>_xlfn.XLOOKUP(Table7[[#This Row],[Merged Customer ID]],Table2_1[Merged Customer ID],Table2_1[First Name])</f>
        <v>Simon</v>
      </c>
      <c r="C1606" s="22">
        <f>_xlfn.XLOOKUP(Table7[[#This Row],[Merged Customer ID]],Table3__3_16[Customer ID],Table3__3_16[BMI])</f>
        <v>36.08</v>
      </c>
      <c r="D1606" s="22">
        <f>_xlfn.XLOOKUP(Table7[[#This Row],[Merged Customer ID]],Table3__3_16[Customer ID],Table3__3_16[HBA1C])</f>
        <v>4.29</v>
      </c>
      <c r="E1606" s="22" t="str">
        <f>_xlfn.XLOOKUP(Table7[[#This Row],[Merged Customer ID]],Table3__3_16[Customer ID],Table3__3_16[Heart Issues])</f>
        <v>No</v>
      </c>
      <c r="F1606" s="22" t="str">
        <f>_xlfn.XLOOKUP(Table7[[#This Row],[Merged Customer ID]],Table3__3_16[Customer ID],Table3__3_16[Any Transplants])</f>
        <v>No</v>
      </c>
      <c r="G1606" s="22" t="str">
        <f>_xlfn.XLOOKUP(Table7[[#This Row],[Merged Customer ID]],Table3__3_16[Customer ID],Table3__3_16[Cancer history])</f>
        <v>No</v>
      </c>
      <c r="H1606" s="22">
        <f>_xlfn.XLOOKUP(Table7[[#This Row],[Merged Customer ID]],Table3__3_16[Customer ID],Table3__3_16[NumberOfMajorSurgeries])</f>
        <v>0</v>
      </c>
      <c r="I1606" s="22" t="str">
        <f>_xlfn.XLOOKUP(Table7[[#This Row],[Merged Customer ID]],Table3__3_16[Customer ID],Table3__3_16[smoker])</f>
        <v>No</v>
      </c>
      <c r="J1606" s="22" t="str">
        <f>_xlfn.XLOOKUP(Table7[[#This Row],[Merged Customer ID]],Table3__3_16[Customer ID],Table3__3_16[Weight Status])</f>
        <v>Obesity</v>
      </c>
      <c r="K1606" s="22" t="str">
        <f>_xlfn.XLOOKUP(Table7[[#This Row],[Merged Customer ID]],Table3__3_16[Customer ID],Table3__3_16[Sugar Status])</f>
        <v>Normal</v>
      </c>
      <c r="L1606" s="25">
        <f>_xlfn.XLOOKUP(Table7[[#This Row],[Merged Customer ID]],Table6_20[Merged Customer ID],Table6_20[Date of Birth])</f>
        <v>36413</v>
      </c>
      <c r="M1606" s="29">
        <f>_xlfn.XLOOKUP(Table7[[#This Row],[Merged Customer ID]],Table6_20[Merged Customer ID],Table6_20[charges],"0",0)</f>
        <v>6207.26</v>
      </c>
      <c r="N1606" s="29" t="str">
        <f>_xlfn.XLOOKUP(Table7[[#This Row],[Merged Customer ID]],Table6_20[Merged Customer ID],Table6_20[Hospital tier])</f>
        <v>tier - 2</v>
      </c>
      <c r="O1606" s="29" t="str">
        <f>_xlfn.XLOOKUP(Table7[[#This Row],[Merged Customer ID]],Table6_20[Merged Customer ID],Table6_20[City tier])</f>
        <v>tier - 2</v>
      </c>
      <c r="P1606" s="29" t="str">
        <f>_xlfn.XLOOKUP(Table7[[#This Row],[Merged Customer ID]],Table6_20[Merged Customer ID],Table6_20[State ID])</f>
        <v>R1026</v>
      </c>
      <c r="Q1606" s="35">
        <f>_xlfn.XLOOKUP(Table7[[#This Row],[Merged Customer ID]],Table6_20[Merged Customer ID],Table6_20[Age])</f>
        <v>23.744444444444444</v>
      </c>
    </row>
    <row r="1607" spans="1:17" x14ac:dyDescent="0.35">
      <c r="A1607" s="23" t="s">
        <v>765</v>
      </c>
      <c r="B1607" s="23" t="str">
        <f>_xlfn.XLOOKUP(Table7[[#This Row],[Merged Customer ID]],Table2_1[Merged Customer ID],Table2_1[First Name])</f>
        <v>Arciniaga</v>
      </c>
      <c r="C1607" s="23">
        <f>_xlfn.XLOOKUP(Table7[[#This Row],[Merged Customer ID]],Table3__3_16[Customer ID],Table3__3_16[BMI])</f>
        <v>28.024999999999999</v>
      </c>
      <c r="D1607" s="23">
        <f>_xlfn.XLOOKUP(Table7[[#This Row],[Merged Customer ID]],Table3__3_16[Customer ID],Table3__3_16[HBA1C])</f>
        <v>5.69</v>
      </c>
      <c r="E1607" s="22" t="str">
        <f>_xlfn.XLOOKUP(Table7[[#This Row],[Merged Customer ID]],Table3__3_16[Customer ID],Table3__3_16[Heart Issues])</f>
        <v>Yes</v>
      </c>
      <c r="F1607" s="23" t="str">
        <f>_xlfn.XLOOKUP(Table7[[#This Row],[Merged Customer ID]],Table3__3_16[Customer ID],Table3__3_16[Any Transplants])</f>
        <v>No</v>
      </c>
      <c r="G1607" s="23" t="str">
        <f>_xlfn.XLOOKUP(Table7[[#This Row],[Merged Customer ID]],Table3__3_16[Customer ID],Table3__3_16[Cancer history])</f>
        <v>No</v>
      </c>
      <c r="H1607" s="23">
        <f>_xlfn.XLOOKUP(Table7[[#This Row],[Merged Customer ID]],Table3__3_16[Customer ID],Table3__3_16[NumberOfMajorSurgeries])</f>
        <v>0</v>
      </c>
      <c r="I1607" s="23" t="str">
        <f>_xlfn.XLOOKUP(Table7[[#This Row],[Merged Customer ID]],Table3__3_16[Customer ID],Table3__3_16[smoker])</f>
        <v>No</v>
      </c>
      <c r="J1607" s="23" t="str">
        <f>_xlfn.XLOOKUP(Table7[[#This Row],[Merged Customer ID]],Table3__3_16[Customer ID],Table3__3_16[Weight Status])</f>
        <v>Overweight</v>
      </c>
      <c r="K1607" s="23" t="str">
        <f>_xlfn.XLOOKUP(Table7[[#This Row],[Merged Customer ID]],Table3__3_16[Customer ID],Table3__3_16[Sugar Status])</f>
        <v>Normal</v>
      </c>
      <c r="L1607" s="26">
        <f>_xlfn.XLOOKUP(Table7[[#This Row],[Merged Customer ID]],Table6_20[Merged Customer ID],Table6_20[Date of Birth])</f>
        <v>31312</v>
      </c>
      <c r="M1607" s="30">
        <f>_xlfn.XLOOKUP(Table7[[#This Row],[Merged Customer ID]],Table6_20[Merged Customer ID],Table6_20[charges],"0",0)</f>
        <v>6203.9</v>
      </c>
      <c r="N1607" s="30" t="str">
        <f>_xlfn.XLOOKUP(Table7[[#This Row],[Merged Customer ID]],Table6_20[Merged Customer ID],Table6_20[Hospital tier])</f>
        <v>tier - 2</v>
      </c>
      <c r="O1607" s="30" t="str">
        <f>_xlfn.XLOOKUP(Table7[[#This Row],[Merged Customer ID]],Table6_20[Merged Customer ID],Table6_20[City tier])</f>
        <v>tier - 2</v>
      </c>
      <c r="P1607" s="30" t="str">
        <f>_xlfn.XLOOKUP(Table7[[#This Row],[Merged Customer ID]],Table6_20[Merged Customer ID],Table6_20[State ID])</f>
        <v>R1012</v>
      </c>
      <c r="Q1607" s="36">
        <f>_xlfn.XLOOKUP(Table7[[#This Row],[Merged Customer ID]],Table6_20[Merged Customer ID],Table6_20[Age])</f>
        <v>37.711111111111109</v>
      </c>
    </row>
    <row r="1608" spans="1:17" x14ac:dyDescent="0.35">
      <c r="A1608" s="22" t="s">
        <v>764</v>
      </c>
      <c r="B1608" s="22" t="str">
        <f>_xlfn.XLOOKUP(Table7[[#This Row],[Merged Customer ID]],Table2_1[Merged Customer ID],Table2_1[First Name])</f>
        <v>Ryan</v>
      </c>
      <c r="C1608" s="22">
        <f>_xlfn.XLOOKUP(Table7[[#This Row],[Merged Customer ID]],Table3__3_16[Customer ID],Table3__3_16[BMI])</f>
        <v>24.32</v>
      </c>
      <c r="D1608" s="22">
        <f>_xlfn.XLOOKUP(Table7[[#This Row],[Merged Customer ID]],Table3__3_16[Customer ID],Table3__3_16[HBA1C])</f>
        <v>5.56</v>
      </c>
      <c r="E1608" s="22" t="str">
        <f>_xlfn.XLOOKUP(Table7[[#This Row],[Merged Customer ID]],Table3__3_16[Customer ID],Table3__3_16[Heart Issues])</f>
        <v>Yes</v>
      </c>
      <c r="F1608" s="22" t="str">
        <f>_xlfn.XLOOKUP(Table7[[#This Row],[Merged Customer ID]],Table3__3_16[Customer ID],Table3__3_16[Any Transplants])</f>
        <v>No</v>
      </c>
      <c r="G1608" s="22" t="str">
        <f>_xlfn.XLOOKUP(Table7[[#This Row],[Merged Customer ID]],Table3__3_16[Customer ID],Table3__3_16[Cancer history])</f>
        <v>No</v>
      </c>
      <c r="H1608" s="22">
        <f>_xlfn.XLOOKUP(Table7[[#This Row],[Merged Customer ID]],Table3__3_16[Customer ID],Table3__3_16[NumberOfMajorSurgeries])</f>
        <v>0</v>
      </c>
      <c r="I1608" s="22" t="str">
        <f>_xlfn.XLOOKUP(Table7[[#This Row],[Merged Customer ID]],Table3__3_16[Customer ID],Table3__3_16[smoker])</f>
        <v>No</v>
      </c>
      <c r="J1608" s="22" t="str">
        <f>_xlfn.XLOOKUP(Table7[[#This Row],[Merged Customer ID]],Table3__3_16[Customer ID],Table3__3_16[Weight Status])</f>
        <v>Normal Weight</v>
      </c>
      <c r="K1608" s="22" t="str">
        <f>_xlfn.XLOOKUP(Table7[[#This Row],[Merged Customer ID]],Table3__3_16[Customer ID],Table3__3_16[Sugar Status])</f>
        <v>Normal</v>
      </c>
      <c r="L1608" s="25">
        <f>_xlfn.XLOOKUP(Table7[[#This Row],[Merged Customer ID]],Table6_20[Merged Customer ID],Table6_20[Date of Birth])</f>
        <v>31250</v>
      </c>
      <c r="M1608" s="29">
        <f>_xlfn.XLOOKUP(Table7[[#This Row],[Merged Customer ID]],Table6_20[Merged Customer ID],Table6_20[charges],"0",0)</f>
        <v>6198.75</v>
      </c>
      <c r="N1608" s="29" t="str">
        <f>_xlfn.XLOOKUP(Table7[[#This Row],[Merged Customer ID]],Table6_20[Merged Customer ID],Table6_20[Hospital tier])</f>
        <v>tier - 2</v>
      </c>
      <c r="O1608" s="29" t="str">
        <f>_xlfn.XLOOKUP(Table7[[#This Row],[Merged Customer ID]],Table6_20[Merged Customer ID],Table6_20[City tier])</f>
        <v>tier - 1</v>
      </c>
      <c r="P1608" s="29" t="str">
        <f>_xlfn.XLOOKUP(Table7[[#This Row],[Merged Customer ID]],Table6_20[Merged Customer ID],Table6_20[State ID])</f>
        <v>R1012</v>
      </c>
      <c r="Q1608" s="35">
        <f>_xlfn.XLOOKUP(Table7[[#This Row],[Merged Customer ID]],Table6_20[Merged Customer ID],Table6_20[Age])</f>
        <v>37.87777777777778</v>
      </c>
    </row>
    <row r="1609" spans="1:17" x14ac:dyDescent="0.35">
      <c r="A1609" s="23" t="s">
        <v>763</v>
      </c>
      <c r="B1609" s="23" t="str">
        <f>_xlfn.XLOOKUP(Table7[[#This Row],[Merged Customer ID]],Table2_1[Merged Customer ID],Table2_1[First Name])</f>
        <v>Lizak</v>
      </c>
      <c r="C1609" s="23">
        <f>_xlfn.XLOOKUP(Table7[[#This Row],[Merged Customer ID]],Table3__3_16[Customer ID],Table3__3_16[BMI])</f>
        <v>38</v>
      </c>
      <c r="D1609" s="23">
        <f>_xlfn.XLOOKUP(Table7[[#This Row],[Merged Customer ID]],Table3__3_16[Customer ID],Table3__3_16[HBA1C])</f>
        <v>5.41</v>
      </c>
      <c r="E1609" s="22" t="str">
        <f>_xlfn.XLOOKUP(Table7[[#This Row],[Merged Customer ID]],Table3__3_16[Customer ID],Table3__3_16[Heart Issues])</f>
        <v>Yes</v>
      </c>
      <c r="F1609" s="23" t="str">
        <f>_xlfn.XLOOKUP(Table7[[#This Row],[Merged Customer ID]],Table3__3_16[Customer ID],Table3__3_16[Any Transplants])</f>
        <v>No</v>
      </c>
      <c r="G1609" s="23" t="str">
        <f>_xlfn.XLOOKUP(Table7[[#This Row],[Merged Customer ID]],Table3__3_16[Customer ID],Table3__3_16[Cancer history])</f>
        <v>No</v>
      </c>
      <c r="H1609" s="23">
        <f>_xlfn.XLOOKUP(Table7[[#This Row],[Merged Customer ID]],Table3__3_16[Customer ID],Table3__3_16[NumberOfMajorSurgeries])</f>
        <v>1</v>
      </c>
      <c r="I1609" s="23" t="str">
        <f>_xlfn.XLOOKUP(Table7[[#This Row],[Merged Customer ID]],Table3__3_16[Customer ID],Table3__3_16[smoker])</f>
        <v>No</v>
      </c>
      <c r="J1609" s="23" t="str">
        <f>_xlfn.XLOOKUP(Table7[[#This Row],[Merged Customer ID]],Table3__3_16[Customer ID],Table3__3_16[Weight Status])</f>
        <v>Obesity</v>
      </c>
      <c r="K1609" s="23" t="str">
        <f>_xlfn.XLOOKUP(Table7[[#This Row],[Merged Customer ID]],Table3__3_16[Customer ID],Table3__3_16[Sugar Status])</f>
        <v>Normal</v>
      </c>
      <c r="L1609" s="26">
        <f>_xlfn.XLOOKUP(Table7[[#This Row],[Merged Customer ID]],Table6_20[Merged Customer ID],Table6_20[Date of Birth])</f>
        <v>32439</v>
      </c>
      <c r="M1609" s="30">
        <f>_xlfn.XLOOKUP(Table7[[#This Row],[Merged Customer ID]],Table6_20[Merged Customer ID],Table6_20[charges],"0",0)</f>
        <v>6196.45</v>
      </c>
      <c r="N1609" s="30" t="str">
        <f>_xlfn.XLOOKUP(Table7[[#This Row],[Merged Customer ID]],Table6_20[Merged Customer ID],Table6_20[Hospital tier])</f>
        <v>tier - 2</v>
      </c>
      <c r="O1609" s="30" t="str">
        <f>_xlfn.XLOOKUP(Table7[[#This Row],[Merged Customer ID]],Table6_20[Merged Customer ID],Table6_20[City tier])</f>
        <v>tier - 1</v>
      </c>
      <c r="P1609" s="30" t="str">
        <f>_xlfn.XLOOKUP(Table7[[#This Row],[Merged Customer ID]],Table6_20[Merged Customer ID],Table6_20[State ID])</f>
        <v>R1011</v>
      </c>
      <c r="Q1609" s="36">
        <f>_xlfn.XLOOKUP(Table7[[#This Row],[Merged Customer ID]],Table6_20[Merged Customer ID],Table6_20[Age])</f>
        <v>34.625</v>
      </c>
    </row>
    <row r="1610" spans="1:17" x14ac:dyDescent="0.35">
      <c r="A1610" s="22" t="s">
        <v>762</v>
      </c>
      <c r="B1610" s="22" t="str">
        <f>_xlfn.XLOOKUP(Table7[[#This Row],[Merged Customer ID]],Table2_1[Merged Customer ID],Table2_1[First Name])</f>
        <v>Howery</v>
      </c>
      <c r="C1610" s="22">
        <f>_xlfn.XLOOKUP(Table7[[#This Row],[Merged Customer ID]],Table3__3_16[Customer ID],Table3__3_16[BMI])</f>
        <v>31.6</v>
      </c>
      <c r="D1610" s="22">
        <f>_xlfn.XLOOKUP(Table7[[#This Row],[Merged Customer ID]],Table3__3_16[Customer ID],Table3__3_16[HBA1C])</f>
        <v>10.85</v>
      </c>
      <c r="E1610" s="22" t="str">
        <f>_xlfn.XLOOKUP(Table7[[#This Row],[Merged Customer ID]],Table3__3_16[Customer ID],Table3__3_16[Heart Issues])</f>
        <v>Yes</v>
      </c>
      <c r="F1610" s="22" t="str">
        <f>_xlfn.XLOOKUP(Table7[[#This Row],[Merged Customer ID]],Table3__3_16[Customer ID],Table3__3_16[Any Transplants])</f>
        <v>No</v>
      </c>
      <c r="G1610" s="22" t="str">
        <f>_xlfn.XLOOKUP(Table7[[#This Row],[Merged Customer ID]],Table3__3_16[Customer ID],Table3__3_16[Cancer history])</f>
        <v>No</v>
      </c>
      <c r="H1610" s="22">
        <f>_xlfn.XLOOKUP(Table7[[#This Row],[Merged Customer ID]],Table3__3_16[Customer ID],Table3__3_16[NumberOfMajorSurgeries])</f>
        <v>0</v>
      </c>
      <c r="I1610" s="22" t="str">
        <f>_xlfn.XLOOKUP(Table7[[#This Row],[Merged Customer ID]],Table3__3_16[Customer ID],Table3__3_16[smoker])</f>
        <v>No</v>
      </c>
      <c r="J1610" s="22" t="str">
        <f>_xlfn.XLOOKUP(Table7[[#This Row],[Merged Customer ID]],Table3__3_16[Customer ID],Table3__3_16[Weight Status])</f>
        <v>Obesity</v>
      </c>
      <c r="K1610" s="22" t="str">
        <f>_xlfn.XLOOKUP(Table7[[#This Row],[Merged Customer ID]],Table3__3_16[Customer ID],Table3__3_16[Sugar Status])</f>
        <v>Diabetes</v>
      </c>
      <c r="L1610" s="25">
        <f>_xlfn.XLOOKUP(Table7[[#This Row],[Merged Customer ID]],Table6_20[Merged Customer ID],Table6_20[Date of Birth])</f>
        <v>29860</v>
      </c>
      <c r="M1610" s="29">
        <f>_xlfn.XLOOKUP(Table7[[#This Row],[Merged Customer ID]],Table6_20[Merged Customer ID],Table6_20[charges],"0",0)</f>
        <v>6186.13</v>
      </c>
      <c r="N1610" s="29" t="str">
        <f>_xlfn.XLOOKUP(Table7[[#This Row],[Merged Customer ID]],Table6_20[Merged Customer ID],Table6_20[Hospital tier])</f>
        <v>tier - 2</v>
      </c>
      <c r="O1610" s="29" t="str">
        <f>_xlfn.XLOOKUP(Table7[[#This Row],[Merged Customer ID]],Table6_20[Merged Customer ID],Table6_20[City tier])</f>
        <v>tier - 3</v>
      </c>
      <c r="P1610" s="29" t="str">
        <f>_xlfn.XLOOKUP(Table7[[#This Row],[Merged Customer ID]],Table6_20[Merged Customer ID],Table6_20[State ID])</f>
        <v>R1011</v>
      </c>
      <c r="Q1610" s="35">
        <f>_xlfn.XLOOKUP(Table7[[#This Row],[Merged Customer ID]],Table6_20[Merged Customer ID],Table6_20[Age])</f>
        <v>41.68611111111111</v>
      </c>
    </row>
    <row r="1611" spans="1:17" x14ac:dyDescent="0.35">
      <c r="A1611" s="23" t="s">
        <v>761</v>
      </c>
      <c r="B1611" s="23" t="str">
        <f>_xlfn.XLOOKUP(Table7[[#This Row],[Merged Customer ID]],Table2_1[Merged Customer ID],Table2_1[First Name])</f>
        <v>Crain</v>
      </c>
      <c r="C1611" s="23">
        <f>_xlfn.XLOOKUP(Table7[[#This Row],[Merged Customer ID]],Table3__3_16[Customer ID],Table3__3_16[BMI])</f>
        <v>31.02</v>
      </c>
      <c r="D1611" s="23">
        <f>_xlfn.XLOOKUP(Table7[[#This Row],[Merged Customer ID]],Table3__3_16[Customer ID],Table3__3_16[HBA1C])</f>
        <v>11.63</v>
      </c>
      <c r="E1611" s="22" t="str">
        <f>_xlfn.XLOOKUP(Table7[[#This Row],[Merged Customer ID]],Table3__3_16[Customer ID],Table3__3_16[Heart Issues])</f>
        <v>Yes</v>
      </c>
      <c r="F1611" s="23" t="str">
        <f>_xlfn.XLOOKUP(Table7[[#This Row],[Merged Customer ID]],Table3__3_16[Customer ID],Table3__3_16[Any Transplants])</f>
        <v>No</v>
      </c>
      <c r="G1611" s="23" t="str">
        <f>_xlfn.XLOOKUP(Table7[[#This Row],[Merged Customer ID]],Table3__3_16[Customer ID],Table3__3_16[Cancer history])</f>
        <v>No</v>
      </c>
      <c r="H1611" s="23">
        <f>_xlfn.XLOOKUP(Table7[[#This Row],[Merged Customer ID]],Table3__3_16[Customer ID],Table3__3_16[NumberOfMajorSurgeries])</f>
        <v>0</v>
      </c>
      <c r="I1611" s="23" t="str">
        <f>_xlfn.XLOOKUP(Table7[[#This Row],[Merged Customer ID]],Table3__3_16[Customer ID],Table3__3_16[smoker])</f>
        <v>No</v>
      </c>
      <c r="J1611" s="23" t="str">
        <f>_xlfn.XLOOKUP(Table7[[#This Row],[Merged Customer ID]],Table3__3_16[Customer ID],Table3__3_16[Weight Status])</f>
        <v>Obesity</v>
      </c>
      <c r="K1611" s="23" t="str">
        <f>_xlfn.XLOOKUP(Table7[[#This Row],[Merged Customer ID]],Table3__3_16[Customer ID],Table3__3_16[Sugar Status])</f>
        <v>Diabetes</v>
      </c>
      <c r="L1611" s="26">
        <f>_xlfn.XLOOKUP(Table7[[#This Row],[Merged Customer ID]],Table6_20[Merged Customer ID],Table6_20[Date of Birth])</f>
        <v>29912</v>
      </c>
      <c r="M1611" s="30">
        <f>_xlfn.XLOOKUP(Table7[[#This Row],[Merged Customer ID]],Table6_20[Merged Customer ID],Table6_20[charges],"0",0)</f>
        <v>6185.32</v>
      </c>
      <c r="N1611" s="30" t="str">
        <f>_xlfn.XLOOKUP(Table7[[#This Row],[Merged Customer ID]],Table6_20[Merged Customer ID],Table6_20[Hospital tier])</f>
        <v>tier - 2</v>
      </c>
      <c r="O1611" s="30" t="str">
        <f>_xlfn.XLOOKUP(Table7[[#This Row],[Merged Customer ID]],Table6_20[Merged Customer ID],Table6_20[City tier])</f>
        <v>tier - 1</v>
      </c>
      <c r="P1611" s="30" t="str">
        <f>_xlfn.XLOOKUP(Table7[[#This Row],[Merged Customer ID]],Table6_20[Merged Customer ID],Table6_20[State ID])</f>
        <v>R1013</v>
      </c>
      <c r="Q1611" s="36">
        <f>_xlfn.XLOOKUP(Table7[[#This Row],[Merged Customer ID]],Table6_20[Merged Customer ID],Table6_20[Age])</f>
        <v>41.544444444444444</v>
      </c>
    </row>
    <row r="1612" spans="1:17" x14ac:dyDescent="0.35">
      <c r="A1612" s="22" t="s">
        <v>760</v>
      </c>
      <c r="B1612" s="22" t="str">
        <f>_xlfn.XLOOKUP(Table7[[#This Row],[Merged Customer ID]],Table2_1[Merged Customer ID],Table2_1[First Name])</f>
        <v>Hotze</v>
      </c>
      <c r="C1612" s="22">
        <f>_xlfn.XLOOKUP(Table7[[#This Row],[Merged Customer ID]],Table3__3_16[Customer ID],Table3__3_16[BMI])</f>
        <v>29.26</v>
      </c>
      <c r="D1612" s="22">
        <f>_xlfn.XLOOKUP(Table7[[#This Row],[Merged Customer ID]],Table3__3_16[Customer ID],Table3__3_16[HBA1C])</f>
        <v>5.68</v>
      </c>
      <c r="E1612" s="22" t="str">
        <f>_xlfn.XLOOKUP(Table7[[#This Row],[Merged Customer ID]],Table3__3_16[Customer ID],Table3__3_16[Heart Issues])</f>
        <v>Yes</v>
      </c>
      <c r="F1612" s="22" t="str">
        <f>_xlfn.XLOOKUP(Table7[[#This Row],[Merged Customer ID]],Table3__3_16[Customer ID],Table3__3_16[Any Transplants])</f>
        <v>No</v>
      </c>
      <c r="G1612" s="22" t="str">
        <f>_xlfn.XLOOKUP(Table7[[#This Row],[Merged Customer ID]],Table3__3_16[Customer ID],Table3__3_16[Cancer history])</f>
        <v>No</v>
      </c>
      <c r="H1612" s="22">
        <f>_xlfn.XLOOKUP(Table7[[#This Row],[Merged Customer ID]],Table3__3_16[Customer ID],Table3__3_16[NumberOfMajorSurgeries])</f>
        <v>1</v>
      </c>
      <c r="I1612" s="22" t="str">
        <f>_xlfn.XLOOKUP(Table7[[#This Row],[Merged Customer ID]],Table3__3_16[Customer ID],Table3__3_16[smoker])</f>
        <v>No</v>
      </c>
      <c r="J1612" s="22" t="str">
        <f>_xlfn.XLOOKUP(Table7[[#This Row],[Merged Customer ID]],Table3__3_16[Customer ID],Table3__3_16[Weight Status])</f>
        <v>Overweight</v>
      </c>
      <c r="K1612" s="22" t="str">
        <f>_xlfn.XLOOKUP(Table7[[#This Row],[Merged Customer ID]],Table3__3_16[Customer ID],Table3__3_16[Sugar Status])</f>
        <v>Normal</v>
      </c>
      <c r="L1612" s="25">
        <f>_xlfn.XLOOKUP(Table7[[#This Row],[Merged Customer ID]],Table6_20[Merged Customer ID],Table6_20[Date of Birth])</f>
        <v>32448</v>
      </c>
      <c r="M1612" s="29">
        <f>_xlfn.XLOOKUP(Table7[[#This Row],[Merged Customer ID]],Table6_20[Merged Customer ID],Table6_20[charges],"0",0)</f>
        <v>6184.3</v>
      </c>
      <c r="N1612" s="29" t="str">
        <f>_xlfn.XLOOKUP(Table7[[#This Row],[Merged Customer ID]],Table6_20[Merged Customer ID],Table6_20[Hospital tier])</f>
        <v>tier - 2</v>
      </c>
      <c r="O1612" s="29" t="str">
        <f>_xlfn.XLOOKUP(Table7[[#This Row],[Merged Customer ID]],Table6_20[Merged Customer ID],Table6_20[City tier])</f>
        <v>tier - 3</v>
      </c>
      <c r="P1612" s="29" t="str">
        <f>_xlfn.XLOOKUP(Table7[[#This Row],[Merged Customer ID]],Table6_20[Merged Customer ID],Table6_20[State ID])</f>
        <v>R1013</v>
      </c>
      <c r="Q1612" s="35">
        <f>_xlfn.XLOOKUP(Table7[[#This Row],[Merged Customer ID]],Table6_20[Merged Customer ID],Table6_20[Age])</f>
        <v>34.602777777777774</v>
      </c>
    </row>
    <row r="1613" spans="1:17" x14ac:dyDescent="0.35">
      <c r="A1613" s="23" t="s">
        <v>759</v>
      </c>
      <c r="B1613" s="23" t="str">
        <f>_xlfn.XLOOKUP(Table7[[#This Row],[Merged Customer ID]],Table2_1[Merged Customer ID],Table2_1[First Name])</f>
        <v>Chauhan</v>
      </c>
      <c r="C1613" s="23">
        <f>_xlfn.XLOOKUP(Table7[[#This Row],[Merged Customer ID]],Table3__3_16[Customer ID],Table3__3_16[BMI])</f>
        <v>15.09</v>
      </c>
      <c r="D1613" s="23">
        <f>_xlfn.XLOOKUP(Table7[[#This Row],[Merged Customer ID]],Table3__3_16[Customer ID],Table3__3_16[HBA1C])</f>
        <v>7.59</v>
      </c>
      <c r="E1613" s="22" t="str">
        <f>_xlfn.XLOOKUP(Table7[[#This Row],[Merged Customer ID]],Table3__3_16[Customer ID],Table3__3_16[Heart Issues])</f>
        <v>Yes</v>
      </c>
      <c r="F1613" s="23" t="str">
        <f>_xlfn.XLOOKUP(Table7[[#This Row],[Merged Customer ID]],Table3__3_16[Customer ID],Table3__3_16[Any Transplants])</f>
        <v>No</v>
      </c>
      <c r="G1613" s="23" t="str">
        <f>_xlfn.XLOOKUP(Table7[[#This Row],[Merged Customer ID]],Table3__3_16[Customer ID],Table3__3_16[Cancer history])</f>
        <v>No</v>
      </c>
      <c r="H1613" s="23">
        <f>_xlfn.XLOOKUP(Table7[[#This Row],[Merged Customer ID]],Table3__3_16[Customer ID],Table3__3_16[NumberOfMajorSurgeries])</f>
        <v>2</v>
      </c>
      <c r="I1613" s="23" t="str">
        <f>_xlfn.XLOOKUP(Table7[[#This Row],[Merged Customer ID]],Table3__3_16[Customer ID],Table3__3_16[smoker])</f>
        <v>No</v>
      </c>
      <c r="J1613" s="23" t="str">
        <f>_xlfn.XLOOKUP(Table7[[#This Row],[Merged Customer ID]],Table3__3_16[Customer ID],Table3__3_16[Weight Status])</f>
        <v>Underweight</v>
      </c>
      <c r="K1613" s="23" t="str">
        <f>_xlfn.XLOOKUP(Table7[[#This Row],[Merged Customer ID]],Table3__3_16[Customer ID],Table3__3_16[Sugar Status])</f>
        <v>Diabetes</v>
      </c>
      <c r="L1613" s="26">
        <f>_xlfn.XLOOKUP(Table7[[#This Row],[Merged Customer ID]],Table6_20[Merged Customer ID],Table6_20[Date of Birth])</f>
        <v>25846</v>
      </c>
      <c r="M1613" s="30">
        <f>_xlfn.XLOOKUP(Table7[[#This Row],[Merged Customer ID]],Table6_20[Merged Customer ID],Table6_20[charges],"0",0)</f>
        <v>6183.46</v>
      </c>
      <c r="N1613" s="30" t="str">
        <f>_xlfn.XLOOKUP(Table7[[#This Row],[Merged Customer ID]],Table6_20[Merged Customer ID],Table6_20[Hospital tier])</f>
        <v>tier - 2</v>
      </c>
      <c r="O1613" s="30" t="str">
        <f>_xlfn.XLOOKUP(Table7[[#This Row],[Merged Customer ID]],Table6_20[Merged Customer ID],Table6_20[City tier])</f>
        <v>tier - 2</v>
      </c>
      <c r="P1613" s="30" t="str">
        <f>_xlfn.XLOOKUP(Table7[[#This Row],[Merged Customer ID]],Table6_20[Merged Customer ID],Table6_20[State ID])</f>
        <v>R1012</v>
      </c>
      <c r="Q1613" s="36">
        <f>_xlfn.XLOOKUP(Table7[[#This Row],[Merged Customer ID]],Table6_20[Merged Customer ID],Table6_20[Age])</f>
        <v>52.674999999999997</v>
      </c>
    </row>
    <row r="1614" spans="1:17" x14ac:dyDescent="0.35">
      <c r="A1614" s="22" t="s">
        <v>758</v>
      </c>
      <c r="B1614" s="22" t="str">
        <f>_xlfn.XLOOKUP(Table7[[#This Row],[Merged Customer ID]],Table2_1[Merged Customer ID],Table2_1[First Name])</f>
        <v>Raab</v>
      </c>
      <c r="C1614" s="22">
        <f>_xlfn.XLOOKUP(Table7[[#This Row],[Merged Customer ID]],Table3__3_16[Customer ID],Table3__3_16[BMI])</f>
        <v>22.63</v>
      </c>
      <c r="D1614" s="22">
        <f>_xlfn.XLOOKUP(Table7[[#This Row],[Merged Customer ID]],Table3__3_16[Customer ID],Table3__3_16[HBA1C])</f>
        <v>5.09</v>
      </c>
      <c r="E1614" s="22" t="str">
        <f>_xlfn.XLOOKUP(Table7[[#This Row],[Merged Customer ID]],Table3__3_16[Customer ID],Table3__3_16[Heart Issues])</f>
        <v>Yes</v>
      </c>
      <c r="F1614" s="22" t="str">
        <f>_xlfn.XLOOKUP(Table7[[#This Row],[Merged Customer ID]],Table3__3_16[Customer ID],Table3__3_16[Any Transplants])</f>
        <v>No</v>
      </c>
      <c r="G1614" s="22" t="str">
        <f>_xlfn.XLOOKUP(Table7[[#This Row],[Merged Customer ID]],Table3__3_16[Customer ID],Table3__3_16[Cancer history])</f>
        <v>No</v>
      </c>
      <c r="H1614" s="22">
        <f>_xlfn.XLOOKUP(Table7[[#This Row],[Merged Customer ID]],Table3__3_16[Customer ID],Table3__3_16[NumberOfMajorSurgeries])</f>
        <v>0</v>
      </c>
      <c r="I1614" s="22" t="str">
        <f>_xlfn.XLOOKUP(Table7[[#This Row],[Merged Customer ID]],Table3__3_16[Customer ID],Table3__3_16[smoker])</f>
        <v>No</v>
      </c>
      <c r="J1614" s="22" t="str">
        <f>_xlfn.XLOOKUP(Table7[[#This Row],[Merged Customer ID]],Table3__3_16[Customer ID],Table3__3_16[Weight Status])</f>
        <v>Normal Weight</v>
      </c>
      <c r="K1614" s="22" t="str">
        <f>_xlfn.XLOOKUP(Table7[[#This Row],[Merged Customer ID]],Table3__3_16[Customer ID],Table3__3_16[Sugar Status])</f>
        <v>Normal</v>
      </c>
      <c r="L1614" s="25">
        <f>_xlfn.XLOOKUP(Table7[[#This Row],[Merged Customer ID]],Table6_20[Merged Customer ID],Table6_20[Date of Birth])</f>
        <v>31268</v>
      </c>
      <c r="M1614" s="29">
        <f>_xlfn.XLOOKUP(Table7[[#This Row],[Merged Customer ID]],Table6_20[Merged Customer ID],Table6_20[charges],"0",0)</f>
        <v>6183.32</v>
      </c>
      <c r="N1614" s="29" t="str">
        <f>_xlfn.XLOOKUP(Table7[[#This Row],[Merged Customer ID]],Table6_20[Merged Customer ID],Table6_20[Hospital tier])</f>
        <v>tier - 2</v>
      </c>
      <c r="O1614" s="29" t="str">
        <f>_xlfn.XLOOKUP(Table7[[#This Row],[Merged Customer ID]],Table6_20[Merged Customer ID],Table6_20[City tier])</f>
        <v>tier - 2</v>
      </c>
      <c r="P1614" s="29" t="str">
        <f>_xlfn.XLOOKUP(Table7[[#This Row],[Merged Customer ID]],Table6_20[Merged Customer ID],Table6_20[State ID])</f>
        <v>R1012</v>
      </c>
      <c r="Q1614" s="35">
        <f>_xlfn.XLOOKUP(Table7[[#This Row],[Merged Customer ID]],Table6_20[Merged Customer ID],Table6_20[Age])</f>
        <v>37.830555555555556</v>
      </c>
    </row>
    <row r="1615" spans="1:17" x14ac:dyDescent="0.35">
      <c r="A1615" s="23" t="s">
        <v>757</v>
      </c>
      <c r="B1615" s="23" t="str">
        <f>_xlfn.XLOOKUP(Table7[[#This Row],[Merged Customer ID]],Table2_1[Merged Customer ID],Table2_1[First Name])</f>
        <v>McKown</v>
      </c>
      <c r="C1615" s="23">
        <f>_xlfn.XLOOKUP(Table7[[#This Row],[Merged Customer ID]],Table3__3_16[Customer ID],Table3__3_16[BMI])</f>
        <v>23.46</v>
      </c>
      <c r="D1615" s="23">
        <f>_xlfn.XLOOKUP(Table7[[#This Row],[Merged Customer ID]],Table3__3_16[Customer ID],Table3__3_16[HBA1C])</f>
        <v>4.21</v>
      </c>
      <c r="E1615" s="22" t="str">
        <f>_xlfn.XLOOKUP(Table7[[#This Row],[Merged Customer ID]],Table3__3_16[Customer ID],Table3__3_16[Heart Issues])</f>
        <v>No</v>
      </c>
      <c r="F1615" s="23" t="str">
        <f>_xlfn.XLOOKUP(Table7[[#This Row],[Merged Customer ID]],Table3__3_16[Customer ID],Table3__3_16[Any Transplants])</f>
        <v>No</v>
      </c>
      <c r="G1615" s="23" t="str">
        <f>_xlfn.XLOOKUP(Table7[[#This Row],[Merged Customer ID]],Table3__3_16[Customer ID],Table3__3_16[Cancer history])</f>
        <v>No</v>
      </c>
      <c r="H1615" s="23">
        <f>_xlfn.XLOOKUP(Table7[[#This Row],[Merged Customer ID]],Table3__3_16[Customer ID],Table3__3_16[NumberOfMajorSurgeries])</f>
        <v>1</v>
      </c>
      <c r="I1615" s="23" t="str">
        <f>_xlfn.XLOOKUP(Table7[[#This Row],[Merged Customer ID]],Table3__3_16[Customer ID],Table3__3_16[smoker])</f>
        <v>No</v>
      </c>
      <c r="J1615" s="23" t="str">
        <f>_xlfn.XLOOKUP(Table7[[#This Row],[Merged Customer ID]],Table3__3_16[Customer ID],Table3__3_16[Weight Status])</f>
        <v>Normal Weight</v>
      </c>
      <c r="K1615" s="23" t="str">
        <f>_xlfn.XLOOKUP(Table7[[#This Row],[Merged Customer ID]],Table3__3_16[Customer ID],Table3__3_16[Sugar Status])</f>
        <v>Normal</v>
      </c>
      <c r="L1615" s="26">
        <f>_xlfn.XLOOKUP(Table7[[#This Row],[Merged Customer ID]],Table6_20[Merged Customer ID],Table6_20[Date of Birth])</f>
        <v>30961</v>
      </c>
      <c r="M1615" s="30">
        <f>_xlfn.XLOOKUP(Table7[[#This Row],[Merged Customer ID]],Table6_20[Merged Customer ID],Table6_20[charges],"0",0)</f>
        <v>6170.96</v>
      </c>
      <c r="N1615" s="30" t="str">
        <f>_xlfn.XLOOKUP(Table7[[#This Row],[Merged Customer ID]],Table6_20[Merged Customer ID],Table6_20[Hospital tier])</f>
        <v>tier - 2</v>
      </c>
      <c r="O1615" s="30" t="str">
        <f>_xlfn.XLOOKUP(Table7[[#This Row],[Merged Customer ID]],Table6_20[Merged Customer ID],Table6_20[City tier])</f>
        <v>tier - 1</v>
      </c>
      <c r="P1615" s="30" t="str">
        <f>_xlfn.XLOOKUP(Table7[[#This Row],[Merged Customer ID]],Table6_20[Merged Customer ID],Table6_20[State ID])</f>
        <v>R1013</v>
      </c>
      <c r="Q1615" s="36">
        <f>_xlfn.XLOOKUP(Table7[[#This Row],[Merged Customer ID]],Table6_20[Merged Customer ID],Table6_20[Age])</f>
        <v>38.672222222222224</v>
      </c>
    </row>
    <row r="1616" spans="1:17" x14ac:dyDescent="0.35">
      <c r="A1616" s="22" t="s">
        <v>756</v>
      </c>
      <c r="B1616" s="22" t="str">
        <f>_xlfn.XLOOKUP(Table7[[#This Row],[Merged Customer ID]],Table2_1[Merged Customer ID],Table2_1[First Name])</f>
        <v>Schiemann</v>
      </c>
      <c r="C1616" s="22">
        <f>_xlfn.XLOOKUP(Table7[[#This Row],[Merged Customer ID]],Table3__3_16[Customer ID],Table3__3_16[BMI])</f>
        <v>22.56</v>
      </c>
      <c r="D1616" s="22">
        <f>_xlfn.XLOOKUP(Table7[[#This Row],[Merged Customer ID]],Table3__3_16[Customer ID],Table3__3_16[HBA1C])</f>
        <v>4.34</v>
      </c>
      <c r="E1616" s="22" t="str">
        <f>_xlfn.XLOOKUP(Table7[[#This Row],[Merged Customer ID]],Table3__3_16[Customer ID],Table3__3_16[Heart Issues])</f>
        <v>Yes</v>
      </c>
      <c r="F1616" s="22" t="str">
        <f>_xlfn.XLOOKUP(Table7[[#This Row],[Merged Customer ID]],Table3__3_16[Customer ID],Table3__3_16[Any Transplants])</f>
        <v>No</v>
      </c>
      <c r="G1616" s="22" t="str">
        <f>_xlfn.XLOOKUP(Table7[[#This Row],[Merged Customer ID]],Table3__3_16[Customer ID],Table3__3_16[Cancer history])</f>
        <v>No</v>
      </c>
      <c r="H1616" s="22">
        <f>_xlfn.XLOOKUP(Table7[[#This Row],[Merged Customer ID]],Table3__3_16[Customer ID],Table3__3_16[NumberOfMajorSurgeries])</f>
        <v>0</v>
      </c>
      <c r="I1616" s="22" t="str">
        <f>_xlfn.XLOOKUP(Table7[[#This Row],[Merged Customer ID]],Table3__3_16[Customer ID],Table3__3_16[smoker])</f>
        <v>No</v>
      </c>
      <c r="J1616" s="22" t="str">
        <f>_xlfn.XLOOKUP(Table7[[#This Row],[Merged Customer ID]],Table3__3_16[Customer ID],Table3__3_16[Weight Status])</f>
        <v>Normal Weight</v>
      </c>
      <c r="K1616" s="22" t="str">
        <f>_xlfn.XLOOKUP(Table7[[#This Row],[Merged Customer ID]],Table3__3_16[Customer ID],Table3__3_16[Sugar Status])</f>
        <v>Normal</v>
      </c>
      <c r="L1616" s="25">
        <f>_xlfn.XLOOKUP(Table7[[#This Row],[Merged Customer ID]],Table6_20[Merged Customer ID],Table6_20[Date of Birth])</f>
        <v>31335</v>
      </c>
      <c r="M1616" s="29">
        <f>_xlfn.XLOOKUP(Table7[[#This Row],[Merged Customer ID]],Table6_20[Merged Customer ID],Table6_20[charges],"0",0)</f>
        <v>6159.57</v>
      </c>
      <c r="N1616" s="29" t="str">
        <f>_xlfn.XLOOKUP(Table7[[#This Row],[Merged Customer ID]],Table6_20[Merged Customer ID],Table6_20[Hospital tier])</f>
        <v>tier - 2</v>
      </c>
      <c r="O1616" s="29" t="str">
        <f>_xlfn.XLOOKUP(Table7[[#This Row],[Merged Customer ID]],Table6_20[Merged Customer ID],Table6_20[City tier])</f>
        <v>tier - 1</v>
      </c>
      <c r="P1616" s="29" t="str">
        <f>_xlfn.XLOOKUP(Table7[[#This Row],[Merged Customer ID]],Table6_20[Merged Customer ID],Table6_20[State ID])</f>
        <v>R1012</v>
      </c>
      <c r="Q1616" s="35">
        <f>_xlfn.XLOOKUP(Table7[[#This Row],[Merged Customer ID]],Table6_20[Merged Customer ID],Table6_20[Age])</f>
        <v>37.647222222222226</v>
      </c>
    </row>
    <row r="1617" spans="1:17" x14ac:dyDescent="0.35">
      <c r="A1617" s="23" t="s">
        <v>755</v>
      </c>
      <c r="B1617" s="23" t="str">
        <f>_xlfn.XLOOKUP(Table7[[#This Row],[Merged Customer ID]],Table2_1[Merged Customer ID],Table2_1[First Name])</f>
        <v>Cress</v>
      </c>
      <c r="C1617" s="23">
        <f>_xlfn.XLOOKUP(Table7[[#This Row],[Merged Customer ID]],Table3__3_16[Customer ID],Table3__3_16[BMI])</f>
        <v>19.28</v>
      </c>
      <c r="D1617" s="23">
        <f>_xlfn.XLOOKUP(Table7[[#This Row],[Merged Customer ID]],Table3__3_16[Customer ID],Table3__3_16[HBA1C])</f>
        <v>11.85</v>
      </c>
      <c r="E1617" s="22" t="str">
        <f>_xlfn.XLOOKUP(Table7[[#This Row],[Merged Customer ID]],Table3__3_16[Customer ID],Table3__3_16[Heart Issues])</f>
        <v>No</v>
      </c>
      <c r="F1617" s="23" t="str">
        <f>_xlfn.XLOOKUP(Table7[[#This Row],[Merged Customer ID]],Table3__3_16[Customer ID],Table3__3_16[Any Transplants])</f>
        <v>No</v>
      </c>
      <c r="G1617" s="23" t="str">
        <f>_xlfn.XLOOKUP(Table7[[#This Row],[Merged Customer ID]],Table3__3_16[Customer ID],Table3__3_16[Cancer history])</f>
        <v>No</v>
      </c>
      <c r="H1617" s="23">
        <f>_xlfn.XLOOKUP(Table7[[#This Row],[Merged Customer ID]],Table3__3_16[Customer ID],Table3__3_16[NumberOfMajorSurgeries])</f>
        <v>2</v>
      </c>
      <c r="I1617" s="23" t="str">
        <f>_xlfn.XLOOKUP(Table7[[#This Row],[Merged Customer ID]],Table3__3_16[Customer ID],Table3__3_16[smoker])</f>
        <v>No</v>
      </c>
      <c r="J1617" s="23" t="str">
        <f>_xlfn.XLOOKUP(Table7[[#This Row],[Merged Customer ID]],Table3__3_16[Customer ID],Table3__3_16[Weight Status])</f>
        <v>Normal Weight</v>
      </c>
      <c r="K1617" s="23" t="str">
        <f>_xlfn.XLOOKUP(Table7[[#This Row],[Merged Customer ID]],Table3__3_16[Customer ID],Table3__3_16[Sugar Status])</f>
        <v>Diabetes</v>
      </c>
      <c r="L1617" s="26">
        <f>_xlfn.XLOOKUP(Table7[[#This Row],[Merged Customer ID]],Table6_20[Merged Customer ID],Table6_20[Date of Birth])</f>
        <v>26974</v>
      </c>
      <c r="M1617" s="30">
        <f>_xlfn.XLOOKUP(Table7[[#This Row],[Merged Customer ID]],Table6_20[Merged Customer ID],Table6_20[charges],"0",0)</f>
        <v>6152.05</v>
      </c>
      <c r="N1617" s="30" t="str">
        <f>_xlfn.XLOOKUP(Table7[[#This Row],[Merged Customer ID]],Table6_20[Merged Customer ID],Table6_20[Hospital tier])</f>
        <v>tier - 2</v>
      </c>
      <c r="O1617" s="30" t="str">
        <f>_xlfn.XLOOKUP(Table7[[#This Row],[Merged Customer ID]],Table6_20[Merged Customer ID],Table6_20[City tier])</f>
        <v>tier - 3</v>
      </c>
      <c r="P1617" s="30" t="str">
        <f>_xlfn.XLOOKUP(Table7[[#This Row],[Merged Customer ID]],Table6_20[Merged Customer ID],Table6_20[State ID])</f>
        <v>R1013</v>
      </c>
      <c r="Q1617" s="36">
        <f>_xlfn.XLOOKUP(Table7[[#This Row],[Merged Customer ID]],Table6_20[Merged Customer ID],Table6_20[Age])</f>
        <v>49.588888888888889</v>
      </c>
    </row>
    <row r="1618" spans="1:17" x14ac:dyDescent="0.35">
      <c r="A1618" s="22" t="s">
        <v>754</v>
      </c>
      <c r="B1618" s="22" t="str">
        <f>_xlfn.XLOOKUP(Table7[[#This Row],[Merged Customer ID]],Table2_1[Merged Customer ID],Table2_1[First Name])</f>
        <v>Mawson</v>
      </c>
      <c r="C1618" s="22">
        <f>_xlfn.XLOOKUP(Table7[[#This Row],[Merged Customer ID]],Table3__3_16[Customer ID],Table3__3_16[BMI])</f>
        <v>15.37</v>
      </c>
      <c r="D1618" s="22">
        <f>_xlfn.XLOOKUP(Table7[[#This Row],[Merged Customer ID]],Table3__3_16[Customer ID],Table3__3_16[HBA1C])</f>
        <v>9.61</v>
      </c>
      <c r="E1618" s="22" t="str">
        <f>_xlfn.XLOOKUP(Table7[[#This Row],[Merged Customer ID]],Table3__3_16[Customer ID],Table3__3_16[Heart Issues])</f>
        <v>Yes</v>
      </c>
      <c r="F1618" s="22" t="str">
        <f>_xlfn.XLOOKUP(Table7[[#This Row],[Merged Customer ID]],Table3__3_16[Customer ID],Table3__3_16[Any Transplants])</f>
        <v>No</v>
      </c>
      <c r="G1618" s="22" t="str">
        <f>_xlfn.XLOOKUP(Table7[[#This Row],[Merged Customer ID]],Table3__3_16[Customer ID],Table3__3_16[Cancer history])</f>
        <v>No</v>
      </c>
      <c r="H1618" s="22">
        <f>_xlfn.XLOOKUP(Table7[[#This Row],[Merged Customer ID]],Table3__3_16[Customer ID],Table3__3_16[NumberOfMajorSurgeries])</f>
        <v>2</v>
      </c>
      <c r="I1618" s="22" t="str">
        <f>_xlfn.XLOOKUP(Table7[[#This Row],[Merged Customer ID]],Table3__3_16[Customer ID],Table3__3_16[smoker])</f>
        <v>No</v>
      </c>
      <c r="J1618" s="22" t="str">
        <f>_xlfn.XLOOKUP(Table7[[#This Row],[Merged Customer ID]],Table3__3_16[Customer ID],Table3__3_16[Weight Status])</f>
        <v>Underweight</v>
      </c>
      <c r="K1618" s="22" t="str">
        <f>_xlfn.XLOOKUP(Table7[[#This Row],[Merged Customer ID]],Table3__3_16[Customer ID],Table3__3_16[Sugar Status])</f>
        <v>Diabetes</v>
      </c>
      <c r="L1618" s="25">
        <f>_xlfn.XLOOKUP(Table7[[#This Row],[Merged Customer ID]],Table6_20[Merged Customer ID],Table6_20[Date of Birth])</f>
        <v>25855</v>
      </c>
      <c r="M1618" s="29">
        <f>_xlfn.XLOOKUP(Table7[[#This Row],[Merged Customer ID]],Table6_20[Merged Customer ID],Table6_20[charges],"0",0)</f>
        <v>6147.12</v>
      </c>
      <c r="N1618" s="29" t="str">
        <f>_xlfn.XLOOKUP(Table7[[#This Row],[Merged Customer ID]],Table6_20[Merged Customer ID],Table6_20[Hospital tier])</f>
        <v>tier - 2</v>
      </c>
      <c r="O1618" s="29" t="str">
        <f>_xlfn.XLOOKUP(Table7[[#This Row],[Merged Customer ID]],Table6_20[Merged Customer ID],Table6_20[City tier])</f>
        <v>tier - 3</v>
      </c>
      <c r="P1618" s="29" t="str">
        <f>_xlfn.XLOOKUP(Table7[[#This Row],[Merged Customer ID]],Table6_20[Merged Customer ID],Table6_20[State ID])</f>
        <v>R1012</v>
      </c>
      <c r="Q1618" s="35">
        <f>_xlfn.XLOOKUP(Table7[[#This Row],[Merged Customer ID]],Table6_20[Merged Customer ID],Table6_20[Age])</f>
        <v>52.65</v>
      </c>
    </row>
    <row r="1619" spans="1:17" x14ac:dyDescent="0.35">
      <c r="A1619" s="23" t="s">
        <v>753</v>
      </c>
      <c r="B1619" s="23" t="str">
        <f>_xlfn.XLOOKUP(Table7[[#This Row],[Merged Customer ID]],Table2_1[Merged Customer ID],Table2_1[First Name])</f>
        <v>Wigginton</v>
      </c>
      <c r="C1619" s="23">
        <f>_xlfn.XLOOKUP(Table7[[#This Row],[Merged Customer ID]],Table3__3_16[Customer ID],Table3__3_16[BMI])</f>
        <v>18.71</v>
      </c>
      <c r="D1619" s="23">
        <f>_xlfn.XLOOKUP(Table7[[#This Row],[Merged Customer ID]],Table3__3_16[Customer ID],Table3__3_16[HBA1C])</f>
        <v>5.29</v>
      </c>
      <c r="E1619" s="22" t="str">
        <f>_xlfn.XLOOKUP(Table7[[#This Row],[Merged Customer ID]],Table3__3_16[Customer ID],Table3__3_16[Heart Issues])</f>
        <v>Yes</v>
      </c>
      <c r="F1619" s="23" t="str">
        <f>_xlfn.XLOOKUP(Table7[[#This Row],[Merged Customer ID]],Table3__3_16[Customer ID],Table3__3_16[Any Transplants])</f>
        <v>No</v>
      </c>
      <c r="G1619" s="23" t="str">
        <f>_xlfn.XLOOKUP(Table7[[#This Row],[Merged Customer ID]],Table3__3_16[Customer ID],Table3__3_16[Cancer history])</f>
        <v>No</v>
      </c>
      <c r="H1619" s="23">
        <f>_xlfn.XLOOKUP(Table7[[#This Row],[Merged Customer ID]],Table3__3_16[Customer ID],Table3__3_16[NumberOfMajorSurgeries])</f>
        <v>0</v>
      </c>
      <c r="I1619" s="23" t="str">
        <f>_xlfn.XLOOKUP(Table7[[#This Row],[Merged Customer ID]],Table3__3_16[Customer ID],Table3__3_16[smoker])</f>
        <v>No</v>
      </c>
      <c r="J1619" s="23" t="str">
        <f>_xlfn.XLOOKUP(Table7[[#This Row],[Merged Customer ID]],Table3__3_16[Customer ID],Table3__3_16[Weight Status])</f>
        <v>Normal Weight</v>
      </c>
      <c r="K1619" s="23" t="str">
        <f>_xlfn.XLOOKUP(Table7[[#This Row],[Merged Customer ID]],Table3__3_16[Customer ID],Table3__3_16[Sugar Status])</f>
        <v>Normal</v>
      </c>
      <c r="L1619" s="26">
        <f>_xlfn.XLOOKUP(Table7[[#This Row],[Merged Customer ID]],Table6_20[Merged Customer ID],Table6_20[Date of Birth])</f>
        <v>28106</v>
      </c>
      <c r="M1619" s="30">
        <f>_xlfn.XLOOKUP(Table7[[#This Row],[Merged Customer ID]],Table6_20[Merged Customer ID],Table6_20[charges],"0",0)</f>
        <v>6139.14</v>
      </c>
      <c r="N1619" s="30" t="str">
        <f>_xlfn.XLOOKUP(Table7[[#This Row],[Merged Customer ID]],Table6_20[Merged Customer ID],Table6_20[Hospital tier])</f>
        <v>tier - 2</v>
      </c>
      <c r="O1619" s="30" t="str">
        <f>_xlfn.XLOOKUP(Table7[[#This Row],[Merged Customer ID]],Table6_20[Merged Customer ID],Table6_20[City tier])</f>
        <v>tier - 3</v>
      </c>
      <c r="P1619" s="30" t="str">
        <f>_xlfn.XLOOKUP(Table7[[#This Row],[Merged Customer ID]],Table6_20[Merged Customer ID],Table6_20[State ID])</f>
        <v>R1013</v>
      </c>
      <c r="Q1619" s="36">
        <f>_xlfn.XLOOKUP(Table7[[#This Row],[Merged Customer ID]],Table6_20[Merged Customer ID],Table6_20[Age])</f>
        <v>46.488888888888887</v>
      </c>
    </row>
    <row r="1620" spans="1:17" x14ac:dyDescent="0.35">
      <c r="A1620" s="22" t="s">
        <v>752</v>
      </c>
      <c r="B1620" s="22" t="str">
        <f>_xlfn.XLOOKUP(Table7[[#This Row],[Merged Customer ID]],Table2_1[Merged Customer ID],Table2_1[First Name])</f>
        <v>Wang</v>
      </c>
      <c r="C1620" s="22">
        <f>_xlfn.XLOOKUP(Table7[[#This Row],[Merged Customer ID]],Table3__3_16[Customer ID],Table3__3_16[BMI])</f>
        <v>20.61</v>
      </c>
      <c r="D1620" s="22">
        <f>_xlfn.XLOOKUP(Table7[[#This Row],[Merged Customer ID]],Table3__3_16[Customer ID],Table3__3_16[HBA1C])</f>
        <v>6.89</v>
      </c>
      <c r="E1620" s="22" t="str">
        <f>_xlfn.XLOOKUP(Table7[[#This Row],[Merged Customer ID]],Table3__3_16[Customer ID],Table3__3_16[Heart Issues])</f>
        <v>No</v>
      </c>
      <c r="F1620" s="22" t="str">
        <f>_xlfn.XLOOKUP(Table7[[#This Row],[Merged Customer ID]],Table3__3_16[Customer ID],Table3__3_16[Any Transplants])</f>
        <v>No</v>
      </c>
      <c r="G1620" s="22" t="str">
        <f>_xlfn.XLOOKUP(Table7[[#This Row],[Merged Customer ID]],Table3__3_16[Customer ID],Table3__3_16[Cancer history])</f>
        <v>No</v>
      </c>
      <c r="H1620" s="22">
        <f>_xlfn.XLOOKUP(Table7[[#This Row],[Merged Customer ID]],Table3__3_16[Customer ID],Table3__3_16[NumberOfMajorSurgeries])</f>
        <v>0</v>
      </c>
      <c r="I1620" s="22" t="str">
        <f>_xlfn.XLOOKUP(Table7[[#This Row],[Merged Customer ID]],Table3__3_16[Customer ID],Table3__3_16[smoker])</f>
        <v>No</v>
      </c>
      <c r="J1620" s="22" t="str">
        <f>_xlfn.XLOOKUP(Table7[[#This Row],[Merged Customer ID]],Table3__3_16[Customer ID],Table3__3_16[Weight Status])</f>
        <v>Normal Weight</v>
      </c>
      <c r="K1620" s="22" t="str">
        <f>_xlfn.XLOOKUP(Table7[[#This Row],[Merged Customer ID]],Table3__3_16[Customer ID],Table3__3_16[Sugar Status])</f>
        <v>Diabetes</v>
      </c>
      <c r="L1620" s="25">
        <f>_xlfn.XLOOKUP(Table7[[#This Row],[Merged Customer ID]],Table6_20[Merged Customer ID],Table6_20[Date of Birth])</f>
        <v>28738</v>
      </c>
      <c r="M1620" s="29">
        <f>_xlfn.XLOOKUP(Table7[[#This Row],[Merged Customer ID]],Table6_20[Merged Customer ID],Table6_20[charges],"0",0)</f>
        <v>6138.58</v>
      </c>
      <c r="N1620" s="29" t="str">
        <f>_xlfn.XLOOKUP(Table7[[#This Row],[Merged Customer ID]],Table6_20[Merged Customer ID],Table6_20[Hospital tier])</f>
        <v>tier - 2</v>
      </c>
      <c r="O1620" s="29" t="str">
        <f>_xlfn.XLOOKUP(Table7[[#This Row],[Merged Customer ID]],Table6_20[Merged Customer ID],Table6_20[City tier])</f>
        <v>tier - 1</v>
      </c>
      <c r="P1620" s="29" t="str">
        <f>_xlfn.XLOOKUP(Table7[[#This Row],[Merged Customer ID]],Table6_20[Merged Customer ID],Table6_20[State ID])</f>
        <v>R1013</v>
      </c>
      <c r="Q1620" s="35">
        <f>_xlfn.XLOOKUP(Table7[[#This Row],[Merged Customer ID]],Table6_20[Merged Customer ID],Table6_20[Age])</f>
        <v>44.758333333333333</v>
      </c>
    </row>
    <row r="1621" spans="1:17" x14ac:dyDescent="0.35">
      <c r="A1621" s="23" t="s">
        <v>751</v>
      </c>
      <c r="B1621" s="23" t="str">
        <f>_xlfn.XLOOKUP(Table7[[#This Row],[Merged Customer ID]],Table2_1[Merged Customer ID],Table2_1[First Name])</f>
        <v>Schroeder</v>
      </c>
      <c r="C1621" s="23">
        <f>_xlfn.XLOOKUP(Table7[[#This Row],[Merged Customer ID]],Table3__3_16[Customer ID],Table3__3_16[BMI])</f>
        <v>15.99</v>
      </c>
      <c r="D1621" s="23">
        <f>_xlfn.XLOOKUP(Table7[[#This Row],[Merged Customer ID]],Table3__3_16[Customer ID],Table3__3_16[HBA1C])</f>
        <v>4.57</v>
      </c>
      <c r="E1621" s="22" t="str">
        <f>_xlfn.XLOOKUP(Table7[[#This Row],[Merged Customer ID]],Table3__3_16[Customer ID],Table3__3_16[Heart Issues])</f>
        <v>Yes</v>
      </c>
      <c r="F1621" s="23" t="str">
        <f>_xlfn.XLOOKUP(Table7[[#This Row],[Merged Customer ID]],Table3__3_16[Customer ID],Table3__3_16[Any Transplants])</f>
        <v>No</v>
      </c>
      <c r="G1621" s="23" t="str">
        <f>_xlfn.XLOOKUP(Table7[[#This Row],[Merged Customer ID]],Table3__3_16[Customer ID],Table3__3_16[Cancer history])</f>
        <v>Yes</v>
      </c>
      <c r="H1621" s="23">
        <f>_xlfn.XLOOKUP(Table7[[#This Row],[Merged Customer ID]],Table3__3_16[Customer ID],Table3__3_16[NumberOfMajorSurgeries])</f>
        <v>1</v>
      </c>
      <c r="I1621" s="23" t="str">
        <f>_xlfn.XLOOKUP(Table7[[#This Row],[Merged Customer ID]],Table3__3_16[Customer ID],Table3__3_16[smoker])</f>
        <v>No</v>
      </c>
      <c r="J1621" s="23" t="str">
        <f>_xlfn.XLOOKUP(Table7[[#This Row],[Merged Customer ID]],Table3__3_16[Customer ID],Table3__3_16[Weight Status])</f>
        <v>Underweight</v>
      </c>
      <c r="K1621" s="23" t="str">
        <f>_xlfn.XLOOKUP(Table7[[#This Row],[Merged Customer ID]],Table3__3_16[Customer ID],Table3__3_16[Sugar Status])</f>
        <v>Normal</v>
      </c>
      <c r="L1621" s="26">
        <f>_xlfn.XLOOKUP(Table7[[#This Row],[Merged Customer ID]],Table6_20[Merged Customer ID],Table6_20[Date of Birth])</f>
        <v>25516</v>
      </c>
      <c r="M1621" s="30">
        <f>_xlfn.XLOOKUP(Table7[[#This Row],[Merged Customer ID]],Table6_20[Merged Customer ID],Table6_20[charges],"0",0)</f>
        <v>6138.5</v>
      </c>
      <c r="N1621" s="30" t="str">
        <f>_xlfn.XLOOKUP(Table7[[#This Row],[Merged Customer ID]],Table6_20[Merged Customer ID],Table6_20[Hospital tier])</f>
        <v>tier - 2</v>
      </c>
      <c r="O1621" s="30" t="str">
        <f>_xlfn.XLOOKUP(Table7[[#This Row],[Merged Customer ID]],Table6_20[Merged Customer ID],Table6_20[City tier])</f>
        <v>tier - 2</v>
      </c>
      <c r="P1621" s="30" t="str">
        <f>_xlfn.XLOOKUP(Table7[[#This Row],[Merged Customer ID]],Table6_20[Merged Customer ID],Table6_20[State ID])</f>
        <v>R1011</v>
      </c>
      <c r="Q1621" s="36">
        <f>_xlfn.XLOOKUP(Table7[[#This Row],[Merged Customer ID]],Table6_20[Merged Customer ID],Table6_20[Age])</f>
        <v>53.580555555555556</v>
      </c>
    </row>
    <row r="1622" spans="1:17" x14ac:dyDescent="0.35">
      <c r="A1622" s="22" t="s">
        <v>750</v>
      </c>
      <c r="B1622" s="22" t="str">
        <f>_xlfn.XLOOKUP(Table7[[#This Row],[Merged Customer ID]],Table2_1[Merged Customer ID],Table2_1[First Name])</f>
        <v>Leonard</v>
      </c>
      <c r="C1622" s="22">
        <f>_xlfn.XLOOKUP(Table7[[#This Row],[Merged Customer ID]],Table3__3_16[Customer ID],Table3__3_16[BMI])</f>
        <v>33.155000000000001</v>
      </c>
      <c r="D1622" s="22">
        <f>_xlfn.XLOOKUP(Table7[[#This Row],[Merged Customer ID]],Table3__3_16[Customer ID],Table3__3_16[HBA1C])</f>
        <v>4.32</v>
      </c>
      <c r="E1622" s="22" t="str">
        <f>_xlfn.XLOOKUP(Table7[[#This Row],[Merged Customer ID]],Table3__3_16[Customer ID],Table3__3_16[Heart Issues])</f>
        <v>No</v>
      </c>
      <c r="F1622" s="22" t="str">
        <f>_xlfn.XLOOKUP(Table7[[#This Row],[Merged Customer ID]],Table3__3_16[Customer ID],Table3__3_16[Any Transplants])</f>
        <v>No</v>
      </c>
      <c r="G1622" s="22" t="str">
        <f>_xlfn.XLOOKUP(Table7[[#This Row],[Merged Customer ID]],Table3__3_16[Customer ID],Table3__3_16[Cancer history])</f>
        <v>No</v>
      </c>
      <c r="H1622" s="22">
        <f>_xlfn.XLOOKUP(Table7[[#This Row],[Merged Customer ID]],Table3__3_16[Customer ID],Table3__3_16[NumberOfMajorSurgeries])</f>
        <v>0</v>
      </c>
      <c r="I1622" s="22" t="str">
        <f>_xlfn.XLOOKUP(Table7[[#This Row],[Merged Customer ID]],Table3__3_16[Customer ID],Table3__3_16[smoker])</f>
        <v>No</v>
      </c>
      <c r="J1622" s="22" t="str">
        <f>_xlfn.XLOOKUP(Table7[[#This Row],[Merged Customer ID]],Table3__3_16[Customer ID],Table3__3_16[Weight Status])</f>
        <v>Obesity</v>
      </c>
      <c r="K1622" s="22" t="str">
        <f>_xlfn.XLOOKUP(Table7[[#This Row],[Merged Customer ID]],Table3__3_16[Customer ID],Table3__3_16[Sugar Status])</f>
        <v>Normal</v>
      </c>
      <c r="L1622" s="25">
        <f>_xlfn.XLOOKUP(Table7[[#This Row],[Merged Customer ID]],Table6_20[Merged Customer ID],Table6_20[Date of Birth])</f>
        <v>33103</v>
      </c>
      <c r="M1622" s="29">
        <f>_xlfn.XLOOKUP(Table7[[#This Row],[Merged Customer ID]],Table6_20[Merged Customer ID],Table6_20[charges],"0",0)</f>
        <v>6128.8</v>
      </c>
      <c r="N1622" s="29" t="str">
        <f>_xlfn.XLOOKUP(Table7[[#This Row],[Merged Customer ID]],Table6_20[Merged Customer ID],Table6_20[Hospital tier])</f>
        <v>tier - 2</v>
      </c>
      <c r="O1622" s="29" t="str">
        <f>_xlfn.XLOOKUP(Table7[[#This Row],[Merged Customer ID]],Table6_20[Merged Customer ID],Table6_20[City tier])</f>
        <v>tier - 3</v>
      </c>
      <c r="P1622" s="29" t="str">
        <f>_xlfn.XLOOKUP(Table7[[#This Row],[Merged Customer ID]],Table6_20[Merged Customer ID],Table6_20[State ID])</f>
        <v>R1012</v>
      </c>
      <c r="Q1622" s="35">
        <f>_xlfn.XLOOKUP(Table7[[#This Row],[Merged Customer ID]],Table6_20[Merged Customer ID],Table6_20[Age])</f>
        <v>32.805555555555557</v>
      </c>
    </row>
    <row r="1623" spans="1:17" x14ac:dyDescent="0.35">
      <c r="A1623" s="23" t="s">
        <v>749</v>
      </c>
      <c r="B1623" s="23" t="str">
        <f>_xlfn.XLOOKUP(Table7[[#This Row],[Merged Customer ID]],Table2_1[Merged Customer ID],Table2_1[First Name])</f>
        <v>Tissue</v>
      </c>
      <c r="C1623" s="23">
        <f>_xlfn.XLOOKUP(Table7[[#This Row],[Merged Customer ID]],Table3__3_16[Customer ID],Table3__3_16[BMI])</f>
        <v>26.22</v>
      </c>
      <c r="D1623" s="23">
        <f>_xlfn.XLOOKUP(Table7[[#This Row],[Merged Customer ID]],Table3__3_16[Customer ID],Table3__3_16[HBA1C])</f>
        <v>5.57</v>
      </c>
      <c r="E1623" s="22" t="str">
        <f>_xlfn.XLOOKUP(Table7[[#This Row],[Merged Customer ID]],Table3__3_16[Customer ID],Table3__3_16[Heart Issues])</f>
        <v>Yes</v>
      </c>
      <c r="F1623" s="23" t="str">
        <f>_xlfn.XLOOKUP(Table7[[#This Row],[Merged Customer ID]],Table3__3_16[Customer ID],Table3__3_16[Any Transplants])</f>
        <v>No</v>
      </c>
      <c r="G1623" s="23" t="str">
        <f>_xlfn.XLOOKUP(Table7[[#This Row],[Merged Customer ID]],Table3__3_16[Customer ID],Table3__3_16[Cancer history])</f>
        <v>Yes</v>
      </c>
      <c r="H1623" s="23">
        <f>_xlfn.XLOOKUP(Table7[[#This Row],[Merged Customer ID]],Table3__3_16[Customer ID],Table3__3_16[NumberOfMajorSurgeries])</f>
        <v>1</v>
      </c>
      <c r="I1623" s="23" t="str">
        <f>_xlfn.XLOOKUP(Table7[[#This Row],[Merged Customer ID]],Table3__3_16[Customer ID],Table3__3_16[smoker])</f>
        <v>No</v>
      </c>
      <c r="J1623" s="23" t="str">
        <f>_xlfn.XLOOKUP(Table7[[#This Row],[Merged Customer ID]],Table3__3_16[Customer ID],Table3__3_16[Weight Status])</f>
        <v>Overweight</v>
      </c>
      <c r="K1623" s="23" t="str">
        <f>_xlfn.XLOOKUP(Table7[[#This Row],[Merged Customer ID]],Table3__3_16[Customer ID],Table3__3_16[Sugar Status])</f>
        <v>Normal</v>
      </c>
      <c r="L1623" s="26">
        <f>_xlfn.XLOOKUP(Table7[[#This Row],[Merged Customer ID]],Table6_20[Merged Customer ID],Table6_20[Date of Birth])</f>
        <v>30636</v>
      </c>
      <c r="M1623" s="30">
        <f>_xlfn.XLOOKUP(Table7[[#This Row],[Merged Customer ID]],Table6_20[Merged Customer ID],Table6_20[charges],"0",0)</f>
        <v>6123.57</v>
      </c>
      <c r="N1623" s="30" t="str">
        <f>_xlfn.XLOOKUP(Table7[[#This Row],[Merged Customer ID]],Table6_20[Merged Customer ID],Table6_20[Hospital tier])</f>
        <v>tier - 3</v>
      </c>
      <c r="O1623" s="30" t="str">
        <f>_xlfn.XLOOKUP(Table7[[#This Row],[Merged Customer ID]],Table6_20[Merged Customer ID],Table6_20[City tier])</f>
        <v>tier - 2</v>
      </c>
      <c r="P1623" s="30" t="str">
        <f>_xlfn.XLOOKUP(Table7[[#This Row],[Merged Customer ID]],Table6_20[Merged Customer ID],Table6_20[State ID])</f>
        <v>R1012</v>
      </c>
      <c r="Q1623" s="36">
        <f>_xlfn.XLOOKUP(Table7[[#This Row],[Merged Customer ID]],Table6_20[Merged Customer ID],Table6_20[Age])</f>
        <v>39.56111111111111</v>
      </c>
    </row>
    <row r="1624" spans="1:17" x14ac:dyDescent="0.35">
      <c r="A1624" s="22" t="s">
        <v>748</v>
      </c>
      <c r="B1624" s="22" t="str">
        <f>_xlfn.XLOOKUP(Table7[[#This Row],[Merged Customer ID]],Table2_1[Merged Customer ID],Table2_1[First Name])</f>
        <v>Wood</v>
      </c>
      <c r="C1624" s="22">
        <f>_xlfn.XLOOKUP(Table7[[#This Row],[Merged Customer ID]],Table3__3_16[Customer ID],Table3__3_16[BMI])</f>
        <v>21.85</v>
      </c>
      <c r="D1624" s="22">
        <f>_xlfn.XLOOKUP(Table7[[#This Row],[Merged Customer ID]],Table3__3_16[Customer ID],Table3__3_16[HBA1C])</f>
        <v>5.26</v>
      </c>
      <c r="E1624" s="22" t="str">
        <f>_xlfn.XLOOKUP(Table7[[#This Row],[Merged Customer ID]],Table3__3_16[Customer ID],Table3__3_16[Heart Issues])</f>
        <v>Yes</v>
      </c>
      <c r="F1624" s="22" t="str">
        <f>_xlfn.XLOOKUP(Table7[[#This Row],[Merged Customer ID]],Table3__3_16[Customer ID],Table3__3_16[Any Transplants])</f>
        <v>No</v>
      </c>
      <c r="G1624" s="22" t="str">
        <f>_xlfn.XLOOKUP(Table7[[#This Row],[Merged Customer ID]],Table3__3_16[Customer ID],Table3__3_16[Cancer history])</f>
        <v>Yes</v>
      </c>
      <c r="H1624" s="22">
        <f>_xlfn.XLOOKUP(Table7[[#This Row],[Merged Customer ID]],Table3__3_16[Customer ID],Table3__3_16[NumberOfMajorSurgeries])</f>
        <v>1</v>
      </c>
      <c r="I1624" s="22" t="str">
        <f>_xlfn.XLOOKUP(Table7[[#This Row],[Merged Customer ID]],Table3__3_16[Customer ID],Table3__3_16[smoker])</f>
        <v>No</v>
      </c>
      <c r="J1624" s="22" t="str">
        <f>_xlfn.XLOOKUP(Table7[[#This Row],[Merged Customer ID]],Table3__3_16[Customer ID],Table3__3_16[Weight Status])</f>
        <v>Normal Weight</v>
      </c>
      <c r="K1624" s="22" t="str">
        <f>_xlfn.XLOOKUP(Table7[[#This Row],[Merged Customer ID]],Table3__3_16[Customer ID],Table3__3_16[Sugar Status])</f>
        <v>Normal</v>
      </c>
      <c r="L1624" s="25">
        <f>_xlfn.XLOOKUP(Table7[[#This Row],[Merged Customer ID]],Table6_20[Merged Customer ID],Table6_20[Date of Birth])</f>
        <v>30539</v>
      </c>
      <c r="M1624" s="29">
        <f>_xlfn.XLOOKUP(Table7[[#This Row],[Merged Customer ID]],Table6_20[Merged Customer ID],Table6_20[charges],"0",0)</f>
        <v>6117.49</v>
      </c>
      <c r="N1624" s="29" t="str">
        <f>_xlfn.XLOOKUP(Table7[[#This Row],[Merged Customer ID]],Table6_20[Merged Customer ID],Table6_20[Hospital tier])</f>
        <v>tier - 2</v>
      </c>
      <c r="O1624" s="29" t="str">
        <f>_xlfn.XLOOKUP(Table7[[#This Row],[Merged Customer ID]],Table6_20[Merged Customer ID],Table6_20[City tier])</f>
        <v>tier - 3</v>
      </c>
      <c r="P1624" s="29" t="str">
        <f>_xlfn.XLOOKUP(Table7[[#This Row],[Merged Customer ID]],Table6_20[Merged Customer ID],Table6_20[State ID])</f>
        <v>R1012</v>
      </c>
      <c r="Q1624" s="35">
        <f>_xlfn.XLOOKUP(Table7[[#This Row],[Merged Customer ID]],Table6_20[Merged Customer ID],Table6_20[Age])</f>
        <v>39.825000000000003</v>
      </c>
    </row>
    <row r="1625" spans="1:17" x14ac:dyDescent="0.35">
      <c r="A1625" s="23" t="s">
        <v>747</v>
      </c>
      <c r="B1625" s="23" t="str">
        <f>_xlfn.XLOOKUP(Table7[[#This Row],[Merged Customer ID]],Table2_1[Merged Customer ID],Table2_1[First Name])</f>
        <v>Denny</v>
      </c>
      <c r="C1625" s="23">
        <f>_xlfn.XLOOKUP(Table7[[#This Row],[Merged Customer ID]],Table3__3_16[Customer ID],Table3__3_16[BMI])</f>
        <v>30.495000000000001</v>
      </c>
      <c r="D1625" s="23">
        <f>_xlfn.XLOOKUP(Table7[[#This Row],[Merged Customer ID]],Table3__3_16[Customer ID],Table3__3_16[HBA1C])</f>
        <v>6.25</v>
      </c>
      <c r="E1625" s="22" t="str">
        <f>_xlfn.XLOOKUP(Table7[[#This Row],[Merged Customer ID]],Table3__3_16[Customer ID],Table3__3_16[Heart Issues])</f>
        <v>No</v>
      </c>
      <c r="F1625" s="23" t="str">
        <f>_xlfn.XLOOKUP(Table7[[#This Row],[Merged Customer ID]],Table3__3_16[Customer ID],Table3__3_16[Any Transplants])</f>
        <v>No</v>
      </c>
      <c r="G1625" s="23" t="str">
        <f>_xlfn.XLOOKUP(Table7[[#This Row],[Merged Customer ID]],Table3__3_16[Customer ID],Table3__3_16[Cancer history])</f>
        <v>No</v>
      </c>
      <c r="H1625" s="23">
        <f>_xlfn.XLOOKUP(Table7[[#This Row],[Merged Customer ID]],Table3__3_16[Customer ID],Table3__3_16[NumberOfMajorSurgeries])</f>
        <v>0</v>
      </c>
      <c r="I1625" s="23" t="str">
        <f>_xlfn.XLOOKUP(Table7[[#This Row],[Merged Customer ID]],Table3__3_16[Customer ID],Table3__3_16[smoker])</f>
        <v>No</v>
      </c>
      <c r="J1625" s="23" t="str">
        <f>_xlfn.XLOOKUP(Table7[[#This Row],[Merged Customer ID]],Table3__3_16[Customer ID],Table3__3_16[Weight Status])</f>
        <v>Obesity</v>
      </c>
      <c r="K1625" s="23" t="str">
        <f>_xlfn.XLOOKUP(Table7[[#This Row],[Merged Customer ID]],Table3__3_16[Customer ID],Table3__3_16[Sugar Status])</f>
        <v>Prediabetes</v>
      </c>
      <c r="L1625" s="26">
        <f>_xlfn.XLOOKUP(Table7[[#This Row],[Merged Customer ID]],Table6_20[Merged Customer ID],Table6_20[Date of Birth])</f>
        <v>33444</v>
      </c>
      <c r="M1625" s="30">
        <f>_xlfn.XLOOKUP(Table7[[#This Row],[Merged Customer ID]],Table6_20[Merged Customer ID],Table6_20[charges],"0",0)</f>
        <v>6113.23</v>
      </c>
      <c r="N1625" s="30" t="str">
        <f>_xlfn.XLOOKUP(Table7[[#This Row],[Merged Customer ID]],Table6_20[Merged Customer ID],Table6_20[Hospital tier])</f>
        <v>tier - 2</v>
      </c>
      <c r="O1625" s="30" t="str">
        <f>_xlfn.XLOOKUP(Table7[[#This Row],[Merged Customer ID]],Table6_20[Merged Customer ID],Table6_20[City tier])</f>
        <v>tier - 2</v>
      </c>
      <c r="P1625" s="30" t="str">
        <f>_xlfn.XLOOKUP(Table7[[#This Row],[Merged Customer ID]],Table6_20[Merged Customer ID],Table6_20[State ID])</f>
        <v>R1024</v>
      </c>
      <c r="Q1625" s="36">
        <f>_xlfn.XLOOKUP(Table7[[#This Row],[Merged Customer ID]],Table6_20[Merged Customer ID],Table6_20[Age])</f>
        <v>31.869444444444444</v>
      </c>
    </row>
    <row r="1626" spans="1:17" x14ac:dyDescent="0.35">
      <c r="A1626" s="22" t="s">
        <v>746</v>
      </c>
      <c r="B1626" s="22" t="str">
        <f>_xlfn.XLOOKUP(Table7[[#This Row],[Merged Customer ID]],Table2_1[Merged Customer ID],Table2_1[First Name])</f>
        <v>Testa</v>
      </c>
      <c r="C1626" s="22">
        <f>_xlfn.XLOOKUP(Table7[[#This Row],[Merged Customer ID]],Table3__3_16[Customer ID],Table3__3_16[BMI])</f>
        <v>34.104999999999997</v>
      </c>
      <c r="D1626" s="22">
        <f>_xlfn.XLOOKUP(Table7[[#This Row],[Merged Customer ID]],Table3__3_16[Customer ID],Table3__3_16[HBA1C])</f>
        <v>5.67</v>
      </c>
      <c r="E1626" s="22" t="str">
        <f>_xlfn.XLOOKUP(Table7[[#This Row],[Merged Customer ID]],Table3__3_16[Customer ID],Table3__3_16[Heart Issues])</f>
        <v>Yes</v>
      </c>
      <c r="F1626" s="22" t="str">
        <f>_xlfn.XLOOKUP(Table7[[#This Row],[Merged Customer ID]],Table3__3_16[Customer ID],Table3__3_16[Any Transplants])</f>
        <v>No</v>
      </c>
      <c r="G1626" s="22" t="str">
        <f>_xlfn.XLOOKUP(Table7[[#This Row],[Merged Customer ID]],Table3__3_16[Customer ID],Table3__3_16[Cancer history])</f>
        <v>No</v>
      </c>
      <c r="H1626" s="22">
        <f>_xlfn.XLOOKUP(Table7[[#This Row],[Merged Customer ID]],Table3__3_16[Customer ID],Table3__3_16[NumberOfMajorSurgeries])</f>
        <v>0</v>
      </c>
      <c r="I1626" s="22" t="str">
        <f>_xlfn.XLOOKUP(Table7[[#This Row],[Merged Customer ID]],Table3__3_16[Customer ID],Table3__3_16[smoker])</f>
        <v>No</v>
      </c>
      <c r="J1626" s="22" t="str">
        <f>_xlfn.XLOOKUP(Table7[[#This Row],[Merged Customer ID]],Table3__3_16[Customer ID],Table3__3_16[Weight Status])</f>
        <v>Obesity</v>
      </c>
      <c r="K1626" s="22" t="str">
        <f>_xlfn.XLOOKUP(Table7[[#This Row],[Merged Customer ID]],Table3__3_16[Customer ID],Table3__3_16[Sugar Status])</f>
        <v>Normal</v>
      </c>
      <c r="L1626" s="25">
        <f>_xlfn.XLOOKUP(Table7[[#This Row],[Merged Customer ID]],Table6_20[Merged Customer ID],Table6_20[Date of Birth])</f>
        <v>31249</v>
      </c>
      <c r="M1626" s="29">
        <f>_xlfn.XLOOKUP(Table7[[#This Row],[Merged Customer ID]],Table6_20[Merged Customer ID],Table6_20[charges],"0",0)</f>
        <v>6112.35</v>
      </c>
      <c r="N1626" s="29" t="str">
        <f>_xlfn.XLOOKUP(Table7[[#This Row],[Merged Customer ID]],Table6_20[Merged Customer ID],Table6_20[Hospital tier])</f>
        <v>tier - 2</v>
      </c>
      <c r="O1626" s="29" t="str">
        <f>_xlfn.XLOOKUP(Table7[[#This Row],[Merged Customer ID]],Table6_20[Merged Customer ID],Table6_20[City tier])</f>
        <v>tier - 1</v>
      </c>
      <c r="P1626" s="29" t="str">
        <f>_xlfn.XLOOKUP(Table7[[#This Row],[Merged Customer ID]],Table6_20[Merged Customer ID],Table6_20[State ID])</f>
        <v>R1012</v>
      </c>
      <c r="Q1626" s="35">
        <f>_xlfn.XLOOKUP(Table7[[#This Row],[Merged Customer ID]],Table6_20[Merged Customer ID],Table6_20[Age])</f>
        <v>37.880555555555553</v>
      </c>
    </row>
    <row r="1627" spans="1:17" x14ac:dyDescent="0.35">
      <c r="A1627" s="23" t="s">
        <v>745</v>
      </c>
      <c r="B1627" s="23" t="str">
        <f>_xlfn.XLOOKUP(Table7[[#This Row],[Merged Customer ID]],Table2_1[Merged Customer ID],Table2_1[First Name])</f>
        <v>Mooney</v>
      </c>
      <c r="C1627" s="23">
        <f>_xlfn.XLOOKUP(Table7[[#This Row],[Merged Customer ID]],Table3__3_16[Customer ID],Table3__3_16[BMI])</f>
        <v>32.770000000000003</v>
      </c>
      <c r="D1627" s="23">
        <f>_xlfn.XLOOKUP(Table7[[#This Row],[Merged Customer ID]],Table3__3_16[Customer ID],Table3__3_16[HBA1C])</f>
        <v>4.42</v>
      </c>
      <c r="E1627" s="22" t="str">
        <f>_xlfn.XLOOKUP(Table7[[#This Row],[Merged Customer ID]],Table3__3_16[Customer ID],Table3__3_16[Heart Issues])</f>
        <v>Yes</v>
      </c>
      <c r="F1627" s="23" t="str">
        <f>_xlfn.XLOOKUP(Table7[[#This Row],[Merged Customer ID]],Table3__3_16[Customer ID],Table3__3_16[Any Transplants])</f>
        <v>No</v>
      </c>
      <c r="G1627" s="23" t="str">
        <f>_xlfn.XLOOKUP(Table7[[#This Row],[Merged Customer ID]],Table3__3_16[Customer ID],Table3__3_16[Cancer history])</f>
        <v>No</v>
      </c>
      <c r="H1627" s="23">
        <f>_xlfn.XLOOKUP(Table7[[#This Row],[Merged Customer ID]],Table3__3_16[Customer ID],Table3__3_16[NumberOfMajorSurgeries])</f>
        <v>1</v>
      </c>
      <c r="I1627" s="23" t="str">
        <f>_xlfn.XLOOKUP(Table7[[#This Row],[Merged Customer ID]],Table3__3_16[Customer ID],Table3__3_16[smoker])</f>
        <v>No</v>
      </c>
      <c r="J1627" s="23" t="str">
        <f>_xlfn.XLOOKUP(Table7[[#This Row],[Merged Customer ID]],Table3__3_16[Customer ID],Table3__3_16[Weight Status])</f>
        <v>Obesity</v>
      </c>
      <c r="K1627" s="23" t="str">
        <f>_xlfn.XLOOKUP(Table7[[#This Row],[Merged Customer ID]],Table3__3_16[Customer ID],Table3__3_16[Sugar Status])</f>
        <v>Normal</v>
      </c>
      <c r="L1627" s="26">
        <f>_xlfn.XLOOKUP(Table7[[#This Row],[Merged Customer ID]],Table6_20[Merged Customer ID],Table6_20[Date of Birth])</f>
        <v>34951</v>
      </c>
      <c r="M1627" s="30">
        <f>_xlfn.XLOOKUP(Table7[[#This Row],[Merged Customer ID]],Table6_20[Merged Customer ID],Table6_20[charges],"0",0)</f>
        <v>6111.95</v>
      </c>
      <c r="N1627" s="30" t="str">
        <f>_xlfn.XLOOKUP(Table7[[#This Row],[Merged Customer ID]],Table6_20[Merged Customer ID],Table6_20[Hospital tier])</f>
        <v>tier - 2</v>
      </c>
      <c r="O1627" s="30" t="str">
        <f>_xlfn.XLOOKUP(Table7[[#This Row],[Merged Customer ID]],Table6_20[Merged Customer ID],Table6_20[City tier])</f>
        <v>tier - 3</v>
      </c>
      <c r="P1627" s="30" t="str">
        <f>_xlfn.XLOOKUP(Table7[[#This Row],[Merged Customer ID]],Table6_20[Merged Customer ID],Table6_20[State ID])</f>
        <v>R1026</v>
      </c>
      <c r="Q1627" s="36">
        <f>_xlfn.XLOOKUP(Table7[[#This Row],[Merged Customer ID]],Table6_20[Merged Customer ID],Table6_20[Age])</f>
        <v>27.747222222222224</v>
      </c>
    </row>
    <row r="1628" spans="1:17" x14ac:dyDescent="0.35">
      <c r="A1628" s="22" t="s">
        <v>744</v>
      </c>
      <c r="B1628" s="22" t="str">
        <f>_xlfn.XLOOKUP(Table7[[#This Row],[Merged Customer ID]],Table2_1[Merged Customer ID],Table2_1[First Name])</f>
        <v>Buchholtz</v>
      </c>
      <c r="C1628" s="22">
        <f>_xlfn.XLOOKUP(Table7[[#This Row],[Merged Customer ID]],Table3__3_16[Customer ID],Table3__3_16[BMI])</f>
        <v>16.850000000000001</v>
      </c>
      <c r="D1628" s="22">
        <f>_xlfn.XLOOKUP(Table7[[#This Row],[Merged Customer ID]],Table3__3_16[Customer ID],Table3__3_16[HBA1C])</f>
        <v>11.75</v>
      </c>
      <c r="E1628" s="22" t="str">
        <f>_xlfn.XLOOKUP(Table7[[#This Row],[Merged Customer ID]],Table3__3_16[Customer ID],Table3__3_16[Heart Issues])</f>
        <v>Yes</v>
      </c>
      <c r="F1628" s="22" t="str">
        <f>_xlfn.XLOOKUP(Table7[[#This Row],[Merged Customer ID]],Table3__3_16[Customer ID],Table3__3_16[Any Transplants])</f>
        <v>No</v>
      </c>
      <c r="G1628" s="22" t="str">
        <f>_xlfn.XLOOKUP(Table7[[#This Row],[Merged Customer ID]],Table3__3_16[Customer ID],Table3__3_16[Cancer history])</f>
        <v>No</v>
      </c>
      <c r="H1628" s="22">
        <f>_xlfn.XLOOKUP(Table7[[#This Row],[Merged Customer ID]],Table3__3_16[Customer ID],Table3__3_16[NumberOfMajorSurgeries])</f>
        <v>2</v>
      </c>
      <c r="I1628" s="22" t="str">
        <f>_xlfn.XLOOKUP(Table7[[#This Row],[Merged Customer ID]],Table3__3_16[Customer ID],Table3__3_16[smoker])</f>
        <v>No</v>
      </c>
      <c r="J1628" s="22" t="str">
        <f>_xlfn.XLOOKUP(Table7[[#This Row],[Merged Customer ID]],Table3__3_16[Customer ID],Table3__3_16[Weight Status])</f>
        <v>Underweight</v>
      </c>
      <c r="K1628" s="22" t="str">
        <f>_xlfn.XLOOKUP(Table7[[#This Row],[Merged Customer ID]],Table3__3_16[Customer ID],Table3__3_16[Sugar Status])</f>
        <v>Diabetes</v>
      </c>
      <c r="L1628" s="25">
        <f>_xlfn.XLOOKUP(Table7[[#This Row],[Merged Customer ID]],Table6_20[Merged Customer ID],Table6_20[Date of Birth])</f>
        <v>25728</v>
      </c>
      <c r="M1628" s="29">
        <f>_xlfn.XLOOKUP(Table7[[#This Row],[Merged Customer ID]],Table6_20[Merged Customer ID],Table6_20[charges],"0",0)</f>
        <v>6098.38</v>
      </c>
      <c r="N1628" s="29" t="str">
        <f>_xlfn.XLOOKUP(Table7[[#This Row],[Merged Customer ID]],Table6_20[Merged Customer ID],Table6_20[Hospital tier])</f>
        <v>tier - 2</v>
      </c>
      <c r="O1628" s="29" t="str">
        <f>_xlfn.XLOOKUP(Table7[[#This Row],[Merged Customer ID]],Table6_20[Merged Customer ID],Table6_20[City tier])</f>
        <v>tier - 2</v>
      </c>
      <c r="P1628" s="29" t="str">
        <f>_xlfn.XLOOKUP(Table7[[#This Row],[Merged Customer ID]],Table6_20[Merged Customer ID],Table6_20[State ID])</f>
        <v>R1013</v>
      </c>
      <c r="Q1628" s="35">
        <f>_xlfn.XLOOKUP(Table7[[#This Row],[Merged Customer ID]],Table6_20[Merged Customer ID],Table6_20[Age])</f>
        <v>52.99722222222222</v>
      </c>
    </row>
    <row r="1629" spans="1:17" x14ac:dyDescent="0.35">
      <c r="A1629" s="23" t="s">
        <v>743</v>
      </c>
      <c r="B1629" s="23" t="str">
        <f>_xlfn.XLOOKUP(Table7[[#This Row],[Merged Customer ID]],Table2_1[Merged Customer ID],Table2_1[First Name])</f>
        <v>Hoyt</v>
      </c>
      <c r="C1629" s="23">
        <f>_xlfn.XLOOKUP(Table7[[#This Row],[Merged Customer ID]],Table3__3_16[Customer ID],Table3__3_16[BMI])</f>
        <v>34.700000000000003</v>
      </c>
      <c r="D1629" s="23">
        <f>_xlfn.XLOOKUP(Table7[[#This Row],[Merged Customer ID]],Table3__3_16[Customer ID],Table3__3_16[HBA1C])</f>
        <v>6.06</v>
      </c>
      <c r="E1629" s="22" t="str">
        <f>_xlfn.XLOOKUP(Table7[[#This Row],[Merged Customer ID]],Table3__3_16[Customer ID],Table3__3_16[Heart Issues])</f>
        <v>No</v>
      </c>
      <c r="F1629" s="23" t="str">
        <f>_xlfn.XLOOKUP(Table7[[#This Row],[Merged Customer ID]],Table3__3_16[Customer ID],Table3__3_16[Any Transplants])</f>
        <v>No</v>
      </c>
      <c r="G1629" s="23" t="str">
        <f>_xlfn.XLOOKUP(Table7[[#This Row],[Merged Customer ID]],Table3__3_16[Customer ID],Table3__3_16[Cancer history])</f>
        <v>No</v>
      </c>
      <c r="H1629" s="23">
        <f>_xlfn.XLOOKUP(Table7[[#This Row],[Merged Customer ID]],Table3__3_16[Customer ID],Table3__3_16[NumberOfMajorSurgeries])</f>
        <v>1</v>
      </c>
      <c r="I1629" s="23" t="str">
        <f>_xlfn.XLOOKUP(Table7[[#This Row],[Merged Customer ID]],Table3__3_16[Customer ID],Table3__3_16[smoker])</f>
        <v>No</v>
      </c>
      <c r="J1629" s="23" t="str">
        <f>_xlfn.XLOOKUP(Table7[[#This Row],[Merged Customer ID]],Table3__3_16[Customer ID],Table3__3_16[Weight Status])</f>
        <v>Obesity</v>
      </c>
      <c r="K1629" s="23" t="str">
        <f>_xlfn.XLOOKUP(Table7[[#This Row],[Merged Customer ID]],Table3__3_16[Customer ID],Table3__3_16[Sugar Status])</f>
        <v>Prediabetes</v>
      </c>
      <c r="L1629" s="26">
        <f>_xlfn.XLOOKUP(Table7[[#This Row],[Merged Customer ID]],Table6_20[Merged Customer ID],Table6_20[Date of Birth])</f>
        <v>30888</v>
      </c>
      <c r="M1629" s="30">
        <f>_xlfn.XLOOKUP(Table7[[#This Row],[Merged Customer ID]],Table6_20[Merged Customer ID],Table6_20[charges],"0",0)</f>
        <v>6082.41</v>
      </c>
      <c r="N1629" s="30" t="str">
        <f>_xlfn.XLOOKUP(Table7[[#This Row],[Merged Customer ID]],Table6_20[Merged Customer ID],Table6_20[Hospital tier])</f>
        <v>tier - 1</v>
      </c>
      <c r="O1629" s="30" t="str">
        <f>_xlfn.XLOOKUP(Table7[[#This Row],[Merged Customer ID]],Table6_20[Merged Customer ID],Table6_20[City tier])</f>
        <v>tier - 2</v>
      </c>
      <c r="P1629" s="30" t="str">
        <f>_xlfn.XLOOKUP(Table7[[#This Row],[Merged Customer ID]],Table6_20[Merged Customer ID],Table6_20[State ID])</f>
        <v>R1011</v>
      </c>
      <c r="Q1629" s="36">
        <f>_xlfn.XLOOKUP(Table7[[#This Row],[Merged Customer ID]],Table6_20[Merged Customer ID],Table6_20[Age])</f>
        <v>38.869444444444447</v>
      </c>
    </row>
    <row r="1630" spans="1:17" x14ac:dyDescent="0.35">
      <c r="A1630" s="22" t="s">
        <v>742</v>
      </c>
      <c r="B1630" s="22" t="str">
        <f>_xlfn.XLOOKUP(Table7[[#This Row],[Merged Customer ID]],Table2_1[Merged Customer ID],Table2_1[First Name])</f>
        <v>Cabada</v>
      </c>
      <c r="C1630" s="22">
        <f>_xlfn.XLOOKUP(Table7[[#This Row],[Merged Customer ID]],Table3__3_16[Customer ID],Table3__3_16[BMI])</f>
        <v>37.049999999999997</v>
      </c>
      <c r="D1630" s="22">
        <f>_xlfn.XLOOKUP(Table7[[#This Row],[Merged Customer ID]],Table3__3_16[Customer ID],Table3__3_16[HBA1C])</f>
        <v>5.48</v>
      </c>
      <c r="E1630" s="22" t="str">
        <f>_xlfn.XLOOKUP(Table7[[#This Row],[Merged Customer ID]],Table3__3_16[Customer ID],Table3__3_16[Heart Issues])</f>
        <v>No</v>
      </c>
      <c r="F1630" s="22" t="str">
        <f>_xlfn.XLOOKUP(Table7[[#This Row],[Merged Customer ID]],Table3__3_16[Customer ID],Table3__3_16[Any Transplants])</f>
        <v>No</v>
      </c>
      <c r="G1630" s="22" t="str">
        <f>_xlfn.XLOOKUP(Table7[[#This Row],[Merged Customer ID]],Table3__3_16[Customer ID],Table3__3_16[Cancer history])</f>
        <v>No</v>
      </c>
      <c r="H1630" s="22">
        <f>_xlfn.XLOOKUP(Table7[[#This Row],[Merged Customer ID]],Table3__3_16[Customer ID],Table3__3_16[NumberOfMajorSurgeries])</f>
        <v>1</v>
      </c>
      <c r="I1630" s="22" t="str">
        <f>_xlfn.XLOOKUP(Table7[[#This Row],[Merged Customer ID]],Table3__3_16[Customer ID],Table3__3_16[smoker])</f>
        <v>No</v>
      </c>
      <c r="J1630" s="22" t="str">
        <f>_xlfn.XLOOKUP(Table7[[#This Row],[Merged Customer ID]],Table3__3_16[Customer ID],Table3__3_16[Weight Status])</f>
        <v>Obesity</v>
      </c>
      <c r="K1630" s="22" t="str">
        <f>_xlfn.XLOOKUP(Table7[[#This Row],[Merged Customer ID]],Table3__3_16[Customer ID],Table3__3_16[Sugar Status])</f>
        <v>Normal</v>
      </c>
      <c r="L1630" s="25">
        <f>_xlfn.XLOOKUP(Table7[[#This Row],[Merged Customer ID]],Table6_20[Merged Customer ID],Table6_20[Date of Birth])</f>
        <v>30969</v>
      </c>
      <c r="M1630" s="29">
        <f>_xlfn.XLOOKUP(Table7[[#This Row],[Merged Customer ID]],Table6_20[Merged Customer ID],Table6_20[charges],"0",0)</f>
        <v>6079.67</v>
      </c>
      <c r="N1630" s="29" t="str">
        <f>_xlfn.XLOOKUP(Table7[[#This Row],[Merged Customer ID]],Table6_20[Merged Customer ID],Table6_20[Hospital tier])</f>
        <v>tier - 1</v>
      </c>
      <c r="O1630" s="29" t="str">
        <f>_xlfn.XLOOKUP(Table7[[#This Row],[Merged Customer ID]],Table6_20[Merged Customer ID],Table6_20[City tier])</f>
        <v>tier - 1</v>
      </c>
      <c r="P1630" s="29" t="str">
        <f>_xlfn.XLOOKUP(Table7[[#This Row],[Merged Customer ID]],Table6_20[Merged Customer ID],Table6_20[State ID])</f>
        <v>R1014</v>
      </c>
      <c r="Q1630" s="35">
        <f>_xlfn.XLOOKUP(Table7[[#This Row],[Merged Customer ID]],Table6_20[Merged Customer ID],Table6_20[Age])</f>
        <v>38.65</v>
      </c>
    </row>
    <row r="1631" spans="1:17" x14ac:dyDescent="0.35">
      <c r="A1631" s="23" t="s">
        <v>741</v>
      </c>
      <c r="B1631" s="23" t="str">
        <f>_xlfn.XLOOKUP(Table7[[#This Row],[Merged Customer ID]],Table2_1[Merged Customer ID],Table2_1[First Name])</f>
        <v>Lobaciute</v>
      </c>
      <c r="C1631" s="23">
        <f>_xlfn.XLOOKUP(Table7[[#This Row],[Merged Customer ID]],Table3__3_16[Customer ID],Table3__3_16[BMI])</f>
        <v>18.78</v>
      </c>
      <c r="D1631" s="23">
        <f>_xlfn.XLOOKUP(Table7[[#This Row],[Merged Customer ID]],Table3__3_16[Customer ID],Table3__3_16[HBA1C])</f>
        <v>4.45</v>
      </c>
      <c r="E1631" s="22" t="str">
        <f>_xlfn.XLOOKUP(Table7[[#This Row],[Merged Customer ID]],Table3__3_16[Customer ID],Table3__3_16[Heart Issues])</f>
        <v>No</v>
      </c>
      <c r="F1631" s="23" t="str">
        <f>_xlfn.XLOOKUP(Table7[[#This Row],[Merged Customer ID]],Table3__3_16[Customer ID],Table3__3_16[Any Transplants])</f>
        <v>No</v>
      </c>
      <c r="G1631" s="23" t="str">
        <f>_xlfn.XLOOKUP(Table7[[#This Row],[Merged Customer ID]],Table3__3_16[Customer ID],Table3__3_16[Cancer history])</f>
        <v>Yes</v>
      </c>
      <c r="H1631" s="23">
        <f>_xlfn.XLOOKUP(Table7[[#This Row],[Merged Customer ID]],Table3__3_16[Customer ID],Table3__3_16[NumberOfMajorSurgeries])</f>
        <v>1</v>
      </c>
      <c r="I1631" s="23" t="str">
        <f>_xlfn.XLOOKUP(Table7[[#This Row],[Merged Customer ID]],Table3__3_16[Customer ID],Table3__3_16[smoker])</f>
        <v>No</v>
      </c>
      <c r="J1631" s="23" t="str">
        <f>_xlfn.XLOOKUP(Table7[[#This Row],[Merged Customer ID]],Table3__3_16[Customer ID],Table3__3_16[Weight Status])</f>
        <v>Normal Weight</v>
      </c>
      <c r="K1631" s="23" t="str">
        <f>_xlfn.XLOOKUP(Table7[[#This Row],[Merged Customer ID]],Table3__3_16[Customer ID],Table3__3_16[Sugar Status])</f>
        <v>Normal</v>
      </c>
      <c r="L1631" s="26">
        <f>_xlfn.XLOOKUP(Table7[[#This Row],[Merged Customer ID]],Table6_20[Merged Customer ID],Table6_20[Date of Birth])</f>
        <v>29075</v>
      </c>
      <c r="M1631" s="30">
        <f>_xlfn.XLOOKUP(Table7[[#This Row],[Merged Customer ID]],Table6_20[Merged Customer ID],Table6_20[charges],"0",0)</f>
        <v>6074.37</v>
      </c>
      <c r="N1631" s="30" t="str">
        <f>_xlfn.XLOOKUP(Table7[[#This Row],[Merged Customer ID]],Table6_20[Merged Customer ID],Table6_20[Hospital tier])</f>
        <v>tier - 2</v>
      </c>
      <c r="O1631" s="30" t="str">
        <f>_xlfn.XLOOKUP(Table7[[#This Row],[Merged Customer ID]],Table6_20[Merged Customer ID],Table6_20[City tier])</f>
        <v>tier - 2</v>
      </c>
      <c r="P1631" s="30" t="str">
        <f>_xlfn.XLOOKUP(Table7[[#This Row],[Merged Customer ID]],Table6_20[Merged Customer ID],Table6_20[State ID])</f>
        <v>R1012</v>
      </c>
      <c r="Q1631" s="36">
        <f>_xlfn.XLOOKUP(Table7[[#This Row],[Merged Customer ID]],Table6_20[Merged Customer ID],Table6_20[Age])</f>
        <v>43.833333333333336</v>
      </c>
    </row>
    <row r="1632" spans="1:17" x14ac:dyDescent="0.35">
      <c r="A1632" s="22" t="s">
        <v>740</v>
      </c>
      <c r="B1632" s="22" t="str">
        <f>_xlfn.XLOOKUP(Table7[[#This Row],[Merged Customer ID]],Table2_1[Merged Customer ID],Table2_1[First Name])</f>
        <v>Dawes</v>
      </c>
      <c r="C1632" s="22">
        <f>_xlfn.XLOOKUP(Table7[[#This Row],[Merged Customer ID]],Table3__3_16[Customer ID],Table3__3_16[BMI])</f>
        <v>28.024999999999999</v>
      </c>
      <c r="D1632" s="22">
        <f>_xlfn.XLOOKUP(Table7[[#This Row],[Merged Customer ID]],Table3__3_16[Customer ID],Table3__3_16[HBA1C])</f>
        <v>5</v>
      </c>
      <c r="E1632" s="22" t="str">
        <f>_xlfn.XLOOKUP(Table7[[#This Row],[Merged Customer ID]],Table3__3_16[Customer ID],Table3__3_16[Heart Issues])</f>
        <v>No</v>
      </c>
      <c r="F1632" s="22" t="str">
        <f>_xlfn.XLOOKUP(Table7[[#This Row],[Merged Customer ID]],Table3__3_16[Customer ID],Table3__3_16[Any Transplants])</f>
        <v>No</v>
      </c>
      <c r="G1632" s="22" t="str">
        <f>_xlfn.XLOOKUP(Table7[[#This Row],[Merged Customer ID]],Table3__3_16[Customer ID],Table3__3_16[Cancer history])</f>
        <v>No</v>
      </c>
      <c r="H1632" s="22">
        <f>_xlfn.XLOOKUP(Table7[[#This Row],[Merged Customer ID]],Table3__3_16[Customer ID],Table3__3_16[NumberOfMajorSurgeries])</f>
        <v>1</v>
      </c>
      <c r="I1632" s="22" t="str">
        <f>_xlfn.XLOOKUP(Table7[[#This Row],[Merged Customer ID]],Table3__3_16[Customer ID],Table3__3_16[smoker])</f>
        <v>No</v>
      </c>
      <c r="J1632" s="22" t="str">
        <f>_xlfn.XLOOKUP(Table7[[#This Row],[Merged Customer ID]],Table3__3_16[Customer ID],Table3__3_16[Weight Status])</f>
        <v>Overweight</v>
      </c>
      <c r="K1632" s="22" t="str">
        <f>_xlfn.XLOOKUP(Table7[[#This Row],[Merged Customer ID]],Table3__3_16[Customer ID],Table3__3_16[Sugar Status])</f>
        <v>Normal</v>
      </c>
      <c r="L1632" s="25">
        <f>_xlfn.XLOOKUP(Table7[[#This Row],[Merged Customer ID]],Table6_20[Merged Customer ID],Table6_20[Date of Birth])</f>
        <v>30946</v>
      </c>
      <c r="M1632" s="29">
        <f>_xlfn.XLOOKUP(Table7[[#This Row],[Merged Customer ID]],Table6_20[Merged Customer ID],Table6_20[charges],"0",0)</f>
        <v>6067.13</v>
      </c>
      <c r="N1632" s="29" t="str">
        <f>_xlfn.XLOOKUP(Table7[[#This Row],[Merged Customer ID]],Table6_20[Merged Customer ID],Table6_20[Hospital tier])</f>
        <v>tier - 3</v>
      </c>
      <c r="O1632" s="29" t="str">
        <f>_xlfn.XLOOKUP(Table7[[#This Row],[Merged Customer ID]],Table6_20[Merged Customer ID],Table6_20[City tier])</f>
        <v>tier - 1</v>
      </c>
      <c r="P1632" s="29" t="str">
        <f>_xlfn.XLOOKUP(Table7[[#This Row],[Merged Customer ID]],Table6_20[Merged Customer ID],Table6_20[State ID])</f>
        <v>R1016</v>
      </c>
      <c r="Q1632" s="35">
        <f>_xlfn.XLOOKUP(Table7[[#This Row],[Merged Customer ID]],Table6_20[Merged Customer ID],Table6_20[Age])</f>
        <v>38.713888888888889</v>
      </c>
    </row>
    <row r="1633" spans="1:17" x14ac:dyDescent="0.35">
      <c r="A1633" s="23" t="s">
        <v>739</v>
      </c>
      <c r="B1633" s="23" t="str">
        <f>_xlfn.XLOOKUP(Table7[[#This Row],[Merged Customer ID]],Table2_1[Merged Customer ID],Table2_1[First Name])</f>
        <v>Deppen</v>
      </c>
      <c r="C1633" s="23">
        <f>_xlfn.XLOOKUP(Table7[[#This Row],[Merged Customer ID]],Table3__3_16[Customer ID],Table3__3_16[BMI])</f>
        <v>35.090000000000003</v>
      </c>
      <c r="D1633" s="23">
        <f>_xlfn.XLOOKUP(Table7[[#This Row],[Merged Customer ID]],Table3__3_16[Customer ID],Table3__3_16[HBA1C])</f>
        <v>5.84</v>
      </c>
      <c r="E1633" s="22" t="str">
        <f>_xlfn.XLOOKUP(Table7[[#This Row],[Merged Customer ID]],Table3__3_16[Customer ID],Table3__3_16[Heart Issues])</f>
        <v>No</v>
      </c>
      <c r="F1633" s="23" t="str">
        <f>_xlfn.XLOOKUP(Table7[[#This Row],[Merged Customer ID]],Table3__3_16[Customer ID],Table3__3_16[Any Transplants])</f>
        <v>No</v>
      </c>
      <c r="G1633" s="23" t="str">
        <f>_xlfn.XLOOKUP(Table7[[#This Row],[Merged Customer ID]],Table3__3_16[Customer ID],Table3__3_16[Cancer history])</f>
        <v>No</v>
      </c>
      <c r="H1633" s="23">
        <f>_xlfn.XLOOKUP(Table7[[#This Row],[Merged Customer ID]],Table3__3_16[Customer ID],Table3__3_16[NumberOfMajorSurgeries])</f>
        <v>0</v>
      </c>
      <c r="I1633" s="23" t="str">
        <f>_xlfn.XLOOKUP(Table7[[#This Row],[Merged Customer ID]],Table3__3_16[Customer ID],Table3__3_16[smoker])</f>
        <v>No</v>
      </c>
      <c r="J1633" s="23" t="str">
        <f>_xlfn.XLOOKUP(Table7[[#This Row],[Merged Customer ID]],Table3__3_16[Customer ID],Table3__3_16[Weight Status])</f>
        <v>Obesity</v>
      </c>
      <c r="K1633" s="23" t="str">
        <f>_xlfn.XLOOKUP(Table7[[#This Row],[Merged Customer ID]],Table3__3_16[Customer ID],Table3__3_16[Sugar Status])</f>
        <v>Prediabetes</v>
      </c>
      <c r="L1633" s="26">
        <f>_xlfn.XLOOKUP(Table7[[#This Row],[Merged Customer ID]],Table6_20[Merged Customer ID],Table6_20[Date of Birth])</f>
        <v>34646</v>
      </c>
      <c r="M1633" s="30">
        <f>_xlfn.XLOOKUP(Table7[[#This Row],[Merged Customer ID]],Table6_20[Merged Customer ID],Table6_20[charges],"0",0)</f>
        <v>6064.37</v>
      </c>
      <c r="N1633" s="30" t="str">
        <f>_xlfn.XLOOKUP(Table7[[#This Row],[Merged Customer ID]],Table6_20[Merged Customer ID],Table6_20[Hospital tier])</f>
        <v>tier - 2</v>
      </c>
      <c r="O1633" s="30" t="str">
        <f>_xlfn.XLOOKUP(Table7[[#This Row],[Merged Customer ID]],Table6_20[Merged Customer ID],Table6_20[City tier])</f>
        <v>tier - 2</v>
      </c>
      <c r="P1633" s="30" t="str">
        <f>_xlfn.XLOOKUP(Table7[[#This Row],[Merged Customer ID]],Table6_20[Merged Customer ID],Table6_20[State ID])</f>
        <v>R1011</v>
      </c>
      <c r="Q1633" s="36">
        <f>_xlfn.XLOOKUP(Table7[[#This Row],[Merged Customer ID]],Table6_20[Merged Customer ID],Table6_20[Age])</f>
        <v>28.583333333333332</v>
      </c>
    </row>
    <row r="1634" spans="1:17" x14ac:dyDescent="0.35">
      <c r="A1634" s="22" t="s">
        <v>738</v>
      </c>
      <c r="B1634" s="22" t="str">
        <f>_xlfn.XLOOKUP(Table7[[#This Row],[Merged Customer ID]],Table2_1[Merged Customer ID],Table2_1[First Name])</f>
        <v>Oberndorfer</v>
      </c>
      <c r="C1634" s="22">
        <f>_xlfn.XLOOKUP(Table7[[#This Row],[Merged Customer ID]],Table3__3_16[Customer ID],Table3__3_16[BMI])</f>
        <v>34.42</v>
      </c>
      <c r="D1634" s="22">
        <f>_xlfn.XLOOKUP(Table7[[#This Row],[Merged Customer ID]],Table3__3_16[Customer ID],Table3__3_16[HBA1C])</f>
        <v>5.21</v>
      </c>
      <c r="E1634" s="22" t="str">
        <f>_xlfn.XLOOKUP(Table7[[#This Row],[Merged Customer ID]],Table3__3_16[Customer ID],Table3__3_16[Heart Issues])</f>
        <v>Yes</v>
      </c>
      <c r="F1634" s="22" t="str">
        <f>_xlfn.XLOOKUP(Table7[[#This Row],[Merged Customer ID]],Table3__3_16[Customer ID],Table3__3_16[Any Transplants])</f>
        <v>No</v>
      </c>
      <c r="G1634" s="22" t="str">
        <f>_xlfn.XLOOKUP(Table7[[#This Row],[Merged Customer ID]],Table3__3_16[Customer ID],Table3__3_16[Cancer history])</f>
        <v>No</v>
      </c>
      <c r="H1634" s="22">
        <f>_xlfn.XLOOKUP(Table7[[#This Row],[Merged Customer ID]],Table3__3_16[Customer ID],Table3__3_16[NumberOfMajorSurgeries])</f>
        <v>0</v>
      </c>
      <c r="I1634" s="22" t="str">
        <f>_xlfn.XLOOKUP(Table7[[#This Row],[Merged Customer ID]],Table3__3_16[Customer ID],Table3__3_16[smoker])</f>
        <v>No</v>
      </c>
      <c r="J1634" s="22" t="str">
        <f>_xlfn.XLOOKUP(Table7[[#This Row],[Merged Customer ID]],Table3__3_16[Customer ID],Table3__3_16[Weight Status])</f>
        <v>Obesity</v>
      </c>
      <c r="K1634" s="22" t="str">
        <f>_xlfn.XLOOKUP(Table7[[#This Row],[Merged Customer ID]],Table3__3_16[Customer ID],Table3__3_16[Sugar Status])</f>
        <v>Normal</v>
      </c>
      <c r="L1634" s="25">
        <f>_xlfn.XLOOKUP(Table7[[#This Row],[Merged Customer ID]],Table6_20[Merged Customer ID],Table6_20[Date of Birth])</f>
        <v>35274</v>
      </c>
      <c r="M1634" s="29">
        <f>_xlfn.XLOOKUP(Table7[[#This Row],[Merged Customer ID]],Table6_20[Merged Customer ID],Table6_20[charges],"0",0)</f>
        <v>6061.8</v>
      </c>
      <c r="N1634" s="29" t="str">
        <f>_xlfn.XLOOKUP(Table7[[#This Row],[Merged Customer ID]],Table6_20[Merged Customer ID],Table6_20[Hospital tier])</f>
        <v>tier - 2</v>
      </c>
      <c r="O1634" s="29" t="str">
        <f>_xlfn.XLOOKUP(Table7[[#This Row],[Merged Customer ID]],Table6_20[Merged Customer ID],Table6_20[City tier])</f>
        <v>tier - 3</v>
      </c>
      <c r="P1634" s="29" t="str">
        <f>_xlfn.XLOOKUP(Table7[[#This Row],[Merged Customer ID]],Table6_20[Merged Customer ID],Table6_20[State ID])</f>
        <v>R1012</v>
      </c>
      <c r="Q1634" s="35">
        <f>_xlfn.XLOOKUP(Table7[[#This Row],[Merged Customer ID]],Table6_20[Merged Customer ID],Table6_20[Age])</f>
        <v>26.861111111111111</v>
      </c>
    </row>
    <row r="1635" spans="1:17" x14ac:dyDescent="0.35">
      <c r="A1635" s="23" t="s">
        <v>737</v>
      </c>
      <c r="B1635" s="23" t="str">
        <f>_xlfn.XLOOKUP(Table7[[#This Row],[Merged Customer ID]],Table2_1[Merged Customer ID],Table2_1[First Name])</f>
        <v>Hetherington</v>
      </c>
      <c r="C1635" s="23">
        <f>_xlfn.XLOOKUP(Table7[[#This Row],[Merged Customer ID]],Table3__3_16[Customer ID],Table3__3_16[BMI])</f>
        <v>29.4</v>
      </c>
      <c r="D1635" s="23">
        <f>_xlfn.XLOOKUP(Table7[[#This Row],[Merged Customer ID]],Table3__3_16[Customer ID],Table3__3_16[HBA1C])</f>
        <v>4.26</v>
      </c>
      <c r="E1635" s="22" t="str">
        <f>_xlfn.XLOOKUP(Table7[[#This Row],[Merged Customer ID]],Table3__3_16[Customer ID],Table3__3_16[Heart Issues])</f>
        <v>No</v>
      </c>
      <c r="F1635" s="23" t="str">
        <f>_xlfn.XLOOKUP(Table7[[#This Row],[Merged Customer ID]],Table3__3_16[Customer ID],Table3__3_16[Any Transplants])</f>
        <v>No</v>
      </c>
      <c r="G1635" s="23" t="str">
        <f>_xlfn.XLOOKUP(Table7[[#This Row],[Merged Customer ID]],Table3__3_16[Customer ID],Table3__3_16[Cancer history])</f>
        <v>No</v>
      </c>
      <c r="H1635" s="23">
        <f>_xlfn.XLOOKUP(Table7[[#This Row],[Merged Customer ID]],Table3__3_16[Customer ID],Table3__3_16[NumberOfMajorSurgeries])</f>
        <v>0</v>
      </c>
      <c r="I1635" s="23" t="str">
        <f>_xlfn.XLOOKUP(Table7[[#This Row],[Merged Customer ID]],Table3__3_16[Customer ID],Table3__3_16[smoker])</f>
        <v>No</v>
      </c>
      <c r="J1635" s="23" t="str">
        <f>_xlfn.XLOOKUP(Table7[[#This Row],[Merged Customer ID]],Table3__3_16[Customer ID],Table3__3_16[Weight Status])</f>
        <v>Overweight</v>
      </c>
      <c r="K1635" s="23" t="str">
        <f>_xlfn.XLOOKUP(Table7[[#This Row],[Merged Customer ID]],Table3__3_16[Customer ID],Table3__3_16[Sugar Status])</f>
        <v>Normal</v>
      </c>
      <c r="L1635" s="26">
        <f>_xlfn.XLOOKUP(Table7[[#This Row],[Merged Customer ID]],Table6_20[Merged Customer ID],Table6_20[Date of Birth])</f>
        <v>32736</v>
      </c>
      <c r="M1635" s="30">
        <f>_xlfn.XLOOKUP(Table7[[#This Row],[Merged Customer ID]],Table6_20[Merged Customer ID],Table6_20[charges],"0",0)</f>
        <v>6059.17</v>
      </c>
      <c r="N1635" s="30" t="str">
        <f>_xlfn.XLOOKUP(Table7[[#This Row],[Merged Customer ID]],Table6_20[Merged Customer ID],Table6_20[Hospital tier])</f>
        <v>tier - 2</v>
      </c>
      <c r="O1635" s="30" t="str">
        <f>_xlfn.XLOOKUP(Table7[[#This Row],[Merged Customer ID]],Table6_20[Merged Customer ID],Table6_20[City tier])</f>
        <v>tier - 1</v>
      </c>
      <c r="P1635" s="30" t="str">
        <f>_xlfn.XLOOKUP(Table7[[#This Row],[Merged Customer ID]],Table6_20[Merged Customer ID],Table6_20[State ID])</f>
        <v>R1011</v>
      </c>
      <c r="Q1635" s="36">
        <f>_xlfn.XLOOKUP(Table7[[#This Row],[Merged Customer ID]],Table6_20[Merged Customer ID],Table6_20[Age])</f>
        <v>33.81111111111111</v>
      </c>
    </row>
    <row r="1636" spans="1:17" x14ac:dyDescent="0.35">
      <c r="A1636" s="22" t="s">
        <v>736</v>
      </c>
      <c r="B1636" s="22" t="str">
        <f>_xlfn.XLOOKUP(Table7[[#This Row],[Merged Customer ID]],Table2_1[Merged Customer ID],Table2_1[First Name])</f>
        <v>Murray</v>
      </c>
      <c r="C1636" s="22">
        <f>_xlfn.XLOOKUP(Table7[[#This Row],[Merged Customer ID]],Table3__3_16[Customer ID],Table3__3_16[BMI])</f>
        <v>21.31</v>
      </c>
      <c r="D1636" s="22">
        <f>_xlfn.XLOOKUP(Table7[[#This Row],[Merged Customer ID]],Table3__3_16[Customer ID],Table3__3_16[HBA1C])</f>
        <v>4.17</v>
      </c>
      <c r="E1636" s="22" t="str">
        <f>_xlfn.XLOOKUP(Table7[[#This Row],[Merged Customer ID]],Table3__3_16[Customer ID],Table3__3_16[Heart Issues])</f>
        <v>No</v>
      </c>
      <c r="F1636" s="22" t="str">
        <f>_xlfn.XLOOKUP(Table7[[#This Row],[Merged Customer ID]],Table3__3_16[Customer ID],Table3__3_16[Any Transplants])</f>
        <v>No</v>
      </c>
      <c r="G1636" s="22" t="str">
        <f>_xlfn.XLOOKUP(Table7[[#This Row],[Merged Customer ID]],Table3__3_16[Customer ID],Table3__3_16[Cancer history])</f>
        <v>No</v>
      </c>
      <c r="H1636" s="22">
        <f>_xlfn.XLOOKUP(Table7[[#This Row],[Merged Customer ID]],Table3__3_16[Customer ID],Table3__3_16[NumberOfMajorSurgeries])</f>
        <v>0</v>
      </c>
      <c r="I1636" s="22" t="str">
        <f>_xlfn.XLOOKUP(Table7[[#This Row],[Merged Customer ID]],Table3__3_16[Customer ID],Table3__3_16[smoker])</f>
        <v>No</v>
      </c>
      <c r="J1636" s="22" t="str">
        <f>_xlfn.XLOOKUP(Table7[[#This Row],[Merged Customer ID]],Table3__3_16[Customer ID],Table3__3_16[Weight Status])</f>
        <v>Normal Weight</v>
      </c>
      <c r="K1636" s="22" t="str">
        <f>_xlfn.XLOOKUP(Table7[[#This Row],[Merged Customer ID]],Table3__3_16[Customer ID],Table3__3_16[Sugar Status])</f>
        <v>Normal</v>
      </c>
      <c r="L1636" s="25">
        <f>_xlfn.XLOOKUP(Table7[[#This Row],[Merged Customer ID]],Table6_20[Merged Customer ID],Table6_20[Date of Birth])</f>
        <v>29441</v>
      </c>
      <c r="M1636" s="29">
        <f>_xlfn.XLOOKUP(Table7[[#This Row],[Merged Customer ID]],Table6_20[Merged Customer ID],Table6_20[charges],"0",0)</f>
        <v>5993.62</v>
      </c>
      <c r="N1636" s="29" t="str">
        <f>_xlfn.XLOOKUP(Table7[[#This Row],[Merged Customer ID]],Table6_20[Merged Customer ID],Table6_20[Hospital tier])</f>
        <v>tier - 2</v>
      </c>
      <c r="O1636" s="29" t="str">
        <f>_xlfn.XLOOKUP(Table7[[#This Row],[Merged Customer ID]],Table6_20[Merged Customer ID],Table6_20[City tier])</f>
        <v>tier - 3</v>
      </c>
      <c r="P1636" s="29" t="str">
        <f>_xlfn.XLOOKUP(Table7[[#This Row],[Merged Customer ID]],Table6_20[Merged Customer ID],Table6_20[State ID])</f>
        <v>R1013</v>
      </c>
      <c r="Q1636" s="35">
        <f>_xlfn.XLOOKUP(Table7[[#This Row],[Merged Customer ID]],Table6_20[Merged Customer ID],Table6_20[Age])</f>
        <v>42.833333333333336</v>
      </c>
    </row>
    <row r="1637" spans="1:17" x14ac:dyDescent="0.35">
      <c r="A1637" s="23" t="s">
        <v>735</v>
      </c>
      <c r="B1637" s="23" t="str">
        <f>_xlfn.XLOOKUP(Table7[[#This Row],[Merged Customer ID]],Table2_1[Merged Customer ID],Table2_1[First Name])</f>
        <v>Higden</v>
      </c>
      <c r="C1637" s="23">
        <f>_xlfn.XLOOKUP(Table7[[#This Row],[Merged Customer ID]],Table3__3_16[Customer ID],Table3__3_16[BMI])</f>
        <v>19.559999999999999</v>
      </c>
      <c r="D1637" s="23">
        <f>_xlfn.XLOOKUP(Table7[[#This Row],[Merged Customer ID]],Table3__3_16[Customer ID],Table3__3_16[HBA1C])</f>
        <v>11.96</v>
      </c>
      <c r="E1637" s="22" t="str">
        <f>_xlfn.XLOOKUP(Table7[[#This Row],[Merged Customer ID]],Table3__3_16[Customer ID],Table3__3_16[Heart Issues])</f>
        <v>No</v>
      </c>
      <c r="F1637" s="23" t="str">
        <f>_xlfn.XLOOKUP(Table7[[#This Row],[Merged Customer ID]],Table3__3_16[Customer ID],Table3__3_16[Any Transplants])</f>
        <v>No</v>
      </c>
      <c r="G1637" s="23" t="str">
        <f>_xlfn.XLOOKUP(Table7[[#This Row],[Merged Customer ID]],Table3__3_16[Customer ID],Table3__3_16[Cancer history])</f>
        <v>No</v>
      </c>
      <c r="H1637" s="23">
        <f>_xlfn.XLOOKUP(Table7[[#This Row],[Merged Customer ID]],Table3__3_16[Customer ID],Table3__3_16[NumberOfMajorSurgeries])</f>
        <v>0</v>
      </c>
      <c r="I1637" s="23" t="str">
        <f>_xlfn.XLOOKUP(Table7[[#This Row],[Merged Customer ID]],Table3__3_16[Customer ID],Table3__3_16[smoker])</f>
        <v>No</v>
      </c>
      <c r="J1637" s="23" t="str">
        <f>_xlfn.XLOOKUP(Table7[[#This Row],[Merged Customer ID]],Table3__3_16[Customer ID],Table3__3_16[Weight Status])</f>
        <v>Normal Weight</v>
      </c>
      <c r="K1637" s="23" t="str">
        <f>_xlfn.XLOOKUP(Table7[[#This Row],[Merged Customer ID]],Table3__3_16[Customer ID],Table3__3_16[Sugar Status])</f>
        <v>Diabetes</v>
      </c>
      <c r="L1637" s="26">
        <f>_xlfn.XLOOKUP(Table7[[#This Row],[Merged Customer ID]],Table6_20[Merged Customer ID],Table6_20[Date of Birth])</f>
        <v>27258</v>
      </c>
      <c r="M1637" s="30">
        <f>_xlfn.XLOOKUP(Table7[[#This Row],[Merged Customer ID]],Table6_20[Merged Customer ID],Table6_20[charges],"0",0)</f>
        <v>5990.17</v>
      </c>
      <c r="N1637" s="30" t="str">
        <f>_xlfn.XLOOKUP(Table7[[#This Row],[Merged Customer ID]],Table6_20[Merged Customer ID],Table6_20[Hospital tier])</f>
        <v>tier - 2</v>
      </c>
      <c r="O1637" s="30" t="str">
        <f>_xlfn.XLOOKUP(Table7[[#This Row],[Merged Customer ID]],Table6_20[Merged Customer ID],Table6_20[City tier])</f>
        <v>tier - 2</v>
      </c>
      <c r="P1637" s="30" t="str">
        <f>_xlfn.XLOOKUP(Table7[[#This Row],[Merged Customer ID]],Table6_20[Merged Customer ID],Table6_20[State ID])</f>
        <v>R1013</v>
      </c>
      <c r="Q1637" s="36">
        <f>_xlfn.XLOOKUP(Table7[[#This Row],[Merged Customer ID]],Table6_20[Merged Customer ID],Table6_20[Age])</f>
        <v>48.80833333333333</v>
      </c>
    </row>
    <row r="1638" spans="1:17" x14ac:dyDescent="0.35">
      <c r="A1638" s="22" t="s">
        <v>734</v>
      </c>
      <c r="B1638" s="22" t="str">
        <f>_xlfn.XLOOKUP(Table7[[#This Row],[Merged Customer ID]],Table2_1[Merged Customer ID],Table2_1[First Name])</f>
        <v>Rediger</v>
      </c>
      <c r="C1638" s="22">
        <f>_xlfn.XLOOKUP(Table7[[#This Row],[Merged Customer ID]],Table3__3_16[Customer ID],Table3__3_16[BMI])</f>
        <v>37.335000000000001</v>
      </c>
      <c r="D1638" s="22">
        <f>_xlfn.XLOOKUP(Table7[[#This Row],[Merged Customer ID]],Table3__3_16[Customer ID],Table3__3_16[HBA1C])</f>
        <v>6.26</v>
      </c>
      <c r="E1638" s="22" t="str">
        <f>_xlfn.XLOOKUP(Table7[[#This Row],[Merged Customer ID]],Table3__3_16[Customer ID],Table3__3_16[Heart Issues])</f>
        <v>Yes</v>
      </c>
      <c r="F1638" s="22" t="str">
        <f>_xlfn.XLOOKUP(Table7[[#This Row],[Merged Customer ID]],Table3__3_16[Customer ID],Table3__3_16[Any Transplants])</f>
        <v>No</v>
      </c>
      <c r="G1638" s="22" t="str">
        <f>_xlfn.XLOOKUP(Table7[[#This Row],[Merged Customer ID]],Table3__3_16[Customer ID],Table3__3_16[Cancer history])</f>
        <v>No</v>
      </c>
      <c r="H1638" s="22">
        <f>_xlfn.XLOOKUP(Table7[[#This Row],[Merged Customer ID]],Table3__3_16[Customer ID],Table3__3_16[NumberOfMajorSurgeries])</f>
        <v>1</v>
      </c>
      <c r="I1638" s="22" t="str">
        <f>_xlfn.XLOOKUP(Table7[[#This Row],[Merged Customer ID]],Table3__3_16[Customer ID],Table3__3_16[smoker])</f>
        <v>No</v>
      </c>
      <c r="J1638" s="22" t="str">
        <f>_xlfn.XLOOKUP(Table7[[#This Row],[Merged Customer ID]],Table3__3_16[Customer ID],Table3__3_16[Weight Status])</f>
        <v>Obesity</v>
      </c>
      <c r="K1638" s="22" t="str">
        <f>_xlfn.XLOOKUP(Table7[[#This Row],[Merged Customer ID]],Table3__3_16[Customer ID],Table3__3_16[Sugar Status])</f>
        <v>Prediabetes</v>
      </c>
      <c r="L1638" s="25">
        <f>_xlfn.XLOOKUP(Table7[[#This Row],[Merged Customer ID]],Table6_20[Merged Customer ID],Table6_20[Date of Birth])</f>
        <v>32304</v>
      </c>
      <c r="M1638" s="29">
        <f>_xlfn.XLOOKUP(Table7[[#This Row],[Merged Customer ID]],Table6_20[Merged Customer ID],Table6_20[charges],"0",0)</f>
        <v>5989.52</v>
      </c>
      <c r="N1638" s="29" t="str">
        <f>_xlfn.XLOOKUP(Table7[[#This Row],[Merged Customer ID]],Table6_20[Merged Customer ID],Table6_20[Hospital tier])</f>
        <v>tier - 2</v>
      </c>
      <c r="O1638" s="29" t="str">
        <f>_xlfn.XLOOKUP(Table7[[#This Row],[Merged Customer ID]],Table6_20[Merged Customer ID],Table6_20[City tier])</f>
        <v>tier - 1</v>
      </c>
      <c r="P1638" s="29" t="str">
        <f>_xlfn.XLOOKUP(Table7[[#This Row],[Merged Customer ID]],Table6_20[Merged Customer ID],Table6_20[State ID])</f>
        <v>R1012</v>
      </c>
      <c r="Q1638" s="35">
        <f>_xlfn.XLOOKUP(Table7[[#This Row],[Merged Customer ID]],Table6_20[Merged Customer ID],Table6_20[Age])</f>
        <v>34.994444444444447</v>
      </c>
    </row>
    <row r="1639" spans="1:17" x14ac:dyDescent="0.35">
      <c r="A1639" s="23" t="s">
        <v>733</v>
      </c>
      <c r="B1639" s="23" t="str">
        <f>_xlfn.XLOOKUP(Table7[[#This Row],[Merged Customer ID]],Table2_1[Merged Customer ID],Table2_1[First Name])</f>
        <v>Huff</v>
      </c>
      <c r="C1639" s="23">
        <f>_xlfn.XLOOKUP(Table7[[#This Row],[Merged Customer ID]],Table3__3_16[Customer ID],Table3__3_16[BMI])</f>
        <v>19.53</v>
      </c>
      <c r="D1639" s="23">
        <f>_xlfn.XLOOKUP(Table7[[#This Row],[Merged Customer ID]],Table3__3_16[Customer ID],Table3__3_16[HBA1C])</f>
        <v>11.68</v>
      </c>
      <c r="E1639" s="22" t="str">
        <f>_xlfn.XLOOKUP(Table7[[#This Row],[Merged Customer ID]],Table3__3_16[Customer ID],Table3__3_16[Heart Issues])</f>
        <v>No</v>
      </c>
      <c r="F1639" s="23" t="str">
        <f>_xlfn.XLOOKUP(Table7[[#This Row],[Merged Customer ID]],Table3__3_16[Customer ID],Table3__3_16[Any Transplants])</f>
        <v>No</v>
      </c>
      <c r="G1639" s="23" t="str">
        <f>_xlfn.XLOOKUP(Table7[[#This Row],[Merged Customer ID]],Table3__3_16[Customer ID],Table3__3_16[Cancer history])</f>
        <v>No</v>
      </c>
      <c r="H1639" s="23">
        <f>_xlfn.XLOOKUP(Table7[[#This Row],[Merged Customer ID]],Table3__3_16[Customer ID],Table3__3_16[NumberOfMajorSurgeries])</f>
        <v>0</v>
      </c>
      <c r="I1639" s="23" t="str">
        <f>_xlfn.XLOOKUP(Table7[[#This Row],[Merged Customer ID]],Table3__3_16[Customer ID],Table3__3_16[smoker])</f>
        <v>No</v>
      </c>
      <c r="J1639" s="23" t="str">
        <f>_xlfn.XLOOKUP(Table7[[#This Row],[Merged Customer ID]],Table3__3_16[Customer ID],Table3__3_16[Weight Status])</f>
        <v>Normal Weight</v>
      </c>
      <c r="K1639" s="23" t="str">
        <f>_xlfn.XLOOKUP(Table7[[#This Row],[Merged Customer ID]],Table3__3_16[Customer ID],Table3__3_16[Sugar Status])</f>
        <v>Diabetes</v>
      </c>
      <c r="L1639" s="26">
        <f>_xlfn.XLOOKUP(Table7[[#This Row],[Merged Customer ID]],Table6_20[Merged Customer ID],Table6_20[Date of Birth])</f>
        <v>27313</v>
      </c>
      <c r="M1639" s="30">
        <f>_xlfn.XLOOKUP(Table7[[#This Row],[Merged Customer ID]],Table6_20[Merged Customer ID],Table6_20[charges],"0",0)</f>
        <v>5979.99</v>
      </c>
      <c r="N1639" s="30" t="str">
        <f>_xlfn.XLOOKUP(Table7[[#This Row],[Merged Customer ID]],Table6_20[Merged Customer ID],Table6_20[Hospital tier])</f>
        <v>tier - 2</v>
      </c>
      <c r="O1639" s="30" t="str">
        <f>_xlfn.XLOOKUP(Table7[[#This Row],[Merged Customer ID]],Table6_20[Merged Customer ID],Table6_20[City tier])</f>
        <v>tier - 3</v>
      </c>
      <c r="P1639" s="30" t="str">
        <f>_xlfn.XLOOKUP(Table7[[#This Row],[Merged Customer ID]],Table6_20[Merged Customer ID],Table6_20[State ID])</f>
        <v>R1013</v>
      </c>
      <c r="Q1639" s="36">
        <f>_xlfn.XLOOKUP(Table7[[#This Row],[Merged Customer ID]],Table6_20[Merged Customer ID],Table6_20[Age])</f>
        <v>48.658333333333331</v>
      </c>
    </row>
    <row r="1640" spans="1:17" x14ac:dyDescent="0.35">
      <c r="A1640" s="22" t="s">
        <v>732</v>
      </c>
      <c r="B1640" s="22" t="str">
        <f>_xlfn.XLOOKUP(Table7[[#This Row],[Merged Customer ID]],Table2_1[Merged Customer ID],Table2_1[First Name])</f>
        <v>Hall</v>
      </c>
      <c r="C1640" s="22">
        <f>_xlfn.XLOOKUP(Table7[[#This Row],[Merged Customer ID]],Table3__3_16[Customer ID],Table3__3_16[BMI])</f>
        <v>34.1</v>
      </c>
      <c r="D1640" s="22">
        <f>_xlfn.XLOOKUP(Table7[[#This Row],[Merged Customer ID]],Table3__3_16[Customer ID],Table3__3_16[HBA1C])</f>
        <v>5.16</v>
      </c>
      <c r="E1640" s="22" t="str">
        <f>_xlfn.XLOOKUP(Table7[[#This Row],[Merged Customer ID]],Table3__3_16[Customer ID],Table3__3_16[Heart Issues])</f>
        <v>No</v>
      </c>
      <c r="F1640" s="22" t="str">
        <f>_xlfn.XLOOKUP(Table7[[#This Row],[Merged Customer ID]],Table3__3_16[Customer ID],Table3__3_16[Any Transplants])</f>
        <v>No</v>
      </c>
      <c r="G1640" s="22" t="str">
        <f>_xlfn.XLOOKUP(Table7[[#This Row],[Merged Customer ID]],Table3__3_16[Customer ID],Table3__3_16[Cancer history])</f>
        <v>No</v>
      </c>
      <c r="H1640" s="22">
        <f>_xlfn.XLOOKUP(Table7[[#This Row],[Merged Customer ID]],Table3__3_16[Customer ID],Table3__3_16[NumberOfMajorSurgeries])</f>
        <v>0</v>
      </c>
      <c r="I1640" s="22" t="str">
        <f>_xlfn.XLOOKUP(Table7[[#This Row],[Merged Customer ID]],Table3__3_16[Customer ID],Table3__3_16[smoker])</f>
        <v>No</v>
      </c>
      <c r="J1640" s="22" t="str">
        <f>_xlfn.XLOOKUP(Table7[[#This Row],[Merged Customer ID]],Table3__3_16[Customer ID],Table3__3_16[Weight Status])</f>
        <v>Obesity</v>
      </c>
      <c r="K1640" s="22" t="str">
        <f>_xlfn.XLOOKUP(Table7[[#This Row],[Merged Customer ID]],Table3__3_16[Customer ID],Table3__3_16[Sugar Status])</f>
        <v>Normal</v>
      </c>
      <c r="L1640" s="25">
        <f>_xlfn.XLOOKUP(Table7[[#This Row],[Merged Customer ID]],Table6_20[Merged Customer ID],Table6_20[Date of Birth])</f>
        <v>29504</v>
      </c>
      <c r="M1640" s="29">
        <f>_xlfn.XLOOKUP(Table7[[#This Row],[Merged Customer ID]],Table6_20[Merged Customer ID],Table6_20[charges],"0",0)</f>
        <v>5979.73</v>
      </c>
      <c r="N1640" s="29" t="str">
        <f>_xlfn.XLOOKUP(Table7[[#This Row],[Merged Customer ID]],Table6_20[Merged Customer ID],Table6_20[Hospital tier])</f>
        <v>tier - 2</v>
      </c>
      <c r="O1640" s="29" t="str">
        <f>_xlfn.XLOOKUP(Table7[[#This Row],[Merged Customer ID]],Table6_20[Merged Customer ID],Table6_20[City tier])</f>
        <v>tier - 2</v>
      </c>
      <c r="P1640" s="29" t="str">
        <f>_xlfn.XLOOKUP(Table7[[#This Row],[Merged Customer ID]],Table6_20[Merged Customer ID],Table6_20[State ID])</f>
        <v>R1011</v>
      </c>
      <c r="Q1640" s="35">
        <f>_xlfn.XLOOKUP(Table7[[#This Row],[Merged Customer ID]],Table6_20[Merged Customer ID],Table6_20[Age])</f>
        <v>42.661111111111111</v>
      </c>
    </row>
    <row r="1641" spans="1:17" x14ac:dyDescent="0.35">
      <c r="A1641" s="23" t="s">
        <v>731</v>
      </c>
      <c r="B1641" s="23" t="str">
        <f>_xlfn.XLOOKUP(Table7[[#This Row],[Merged Customer ID]],Table2_1[Merged Customer ID],Table2_1[First Name])</f>
        <v>Grise</v>
      </c>
      <c r="C1641" s="23">
        <f>_xlfn.XLOOKUP(Table7[[#This Row],[Merged Customer ID]],Table3__3_16[Customer ID],Table3__3_16[BMI])</f>
        <v>16.5</v>
      </c>
      <c r="D1641" s="23">
        <f>_xlfn.XLOOKUP(Table7[[#This Row],[Merged Customer ID]],Table3__3_16[Customer ID],Table3__3_16[HBA1C])</f>
        <v>6.9</v>
      </c>
      <c r="E1641" s="22" t="str">
        <f>_xlfn.XLOOKUP(Table7[[#This Row],[Merged Customer ID]],Table3__3_16[Customer ID],Table3__3_16[Heart Issues])</f>
        <v>Yes</v>
      </c>
      <c r="F1641" s="23" t="str">
        <f>_xlfn.XLOOKUP(Table7[[#This Row],[Merged Customer ID]],Table3__3_16[Customer ID],Table3__3_16[Any Transplants])</f>
        <v>No</v>
      </c>
      <c r="G1641" s="23" t="str">
        <f>_xlfn.XLOOKUP(Table7[[#This Row],[Merged Customer ID]],Table3__3_16[Customer ID],Table3__3_16[Cancer history])</f>
        <v>No</v>
      </c>
      <c r="H1641" s="23">
        <f>_xlfn.XLOOKUP(Table7[[#This Row],[Merged Customer ID]],Table3__3_16[Customer ID],Table3__3_16[NumberOfMajorSurgeries])</f>
        <v>2</v>
      </c>
      <c r="I1641" s="23" t="str">
        <f>_xlfn.XLOOKUP(Table7[[#This Row],[Merged Customer ID]],Table3__3_16[Customer ID],Table3__3_16[smoker])</f>
        <v>No</v>
      </c>
      <c r="J1641" s="23" t="str">
        <f>_xlfn.XLOOKUP(Table7[[#This Row],[Merged Customer ID]],Table3__3_16[Customer ID],Table3__3_16[Weight Status])</f>
        <v>Underweight</v>
      </c>
      <c r="K1641" s="23" t="str">
        <f>_xlfn.XLOOKUP(Table7[[#This Row],[Merged Customer ID]],Table3__3_16[Customer ID],Table3__3_16[Sugar Status])</f>
        <v>Diabetes</v>
      </c>
      <c r="L1641" s="26">
        <f>_xlfn.XLOOKUP(Table7[[#This Row],[Merged Customer ID]],Table6_20[Merged Customer ID],Table6_20[Date of Birth])</f>
        <v>25744</v>
      </c>
      <c r="M1641" s="30">
        <f>_xlfn.XLOOKUP(Table7[[#This Row],[Merged Customer ID]],Table6_20[Merged Customer ID],Table6_20[charges],"0",0)</f>
        <v>5979.66</v>
      </c>
      <c r="N1641" s="30" t="str">
        <f>_xlfn.XLOOKUP(Table7[[#This Row],[Merged Customer ID]],Table6_20[Merged Customer ID],Table6_20[Hospital tier])</f>
        <v>tier - 2</v>
      </c>
      <c r="O1641" s="30" t="str">
        <f>_xlfn.XLOOKUP(Table7[[#This Row],[Merged Customer ID]],Table6_20[Merged Customer ID],Table6_20[City tier])</f>
        <v>tier - 3</v>
      </c>
      <c r="P1641" s="30" t="str">
        <f>_xlfn.XLOOKUP(Table7[[#This Row],[Merged Customer ID]],Table6_20[Merged Customer ID],Table6_20[State ID])</f>
        <v>R1013</v>
      </c>
      <c r="Q1641" s="36">
        <f>_xlfn.XLOOKUP(Table7[[#This Row],[Merged Customer ID]],Table6_20[Merged Customer ID],Table6_20[Age])</f>
        <v>52.952777777777776</v>
      </c>
    </row>
    <row r="1642" spans="1:17" x14ac:dyDescent="0.35">
      <c r="A1642" s="22" t="s">
        <v>730</v>
      </c>
      <c r="B1642" s="22" t="str">
        <f>_xlfn.XLOOKUP(Table7[[#This Row],[Merged Customer ID]],Table2_1[Merged Customer ID],Table2_1[First Name])</f>
        <v>Skildum</v>
      </c>
      <c r="C1642" s="22">
        <f>_xlfn.XLOOKUP(Table7[[#This Row],[Merged Customer ID]],Table3__3_16[Customer ID],Table3__3_16[BMI])</f>
        <v>30.69</v>
      </c>
      <c r="D1642" s="22">
        <f>_xlfn.XLOOKUP(Table7[[#This Row],[Merged Customer ID]],Table3__3_16[Customer ID],Table3__3_16[HBA1C])</f>
        <v>4.83</v>
      </c>
      <c r="E1642" s="22" t="str">
        <f>_xlfn.XLOOKUP(Table7[[#This Row],[Merged Customer ID]],Table3__3_16[Customer ID],Table3__3_16[Heart Issues])</f>
        <v>No</v>
      </c>
      <c r="F1642" s="22" t="str">
        <f>_xlfn.XLOOKUP(Table7[[#This Row],[Merged Customer ID]],Table3__3_16[Customer ID],Table3__3_16[Any Transplants])</f>
        <v>No</v>
      </c>
      <c r="G1642" s="22" t="str">
        <f>_xlfn.XLOOKUP(Table7[[#This Row],[Merged Customer ID]],Table3__3_16[Customer ID],Table3__3_16[Cancer history])</f>
        <v>No</v>
      </c>
      <c r="H1642" s="22">
        <f>_xlfn.XLOOKUP(Table7[[#This Row],[Merged Customer ID]],Table3__3_16[Customer ID],Table3__3_16[NumberOfMajorSurgeries])</f>
        <v>1</v>
      </c>
      <c r="I1642" s="22" t="str">
        <f>_xlfn.XLOOKUP(Table7[[#This Row],[Merged Customer ID]],Table3__3_16[Customer ID],Table3__3_16[smoker])</f>
        <v>No</v>
      </c>
      <c r="J1642" s="22" t="str">
        <f>_xlfn.XLOOKUP(Table7[[#This Row],[Merged Customer ID]],Table3__3_16[Customer ID],Table3__3_16[Weight Status])</f>
        <v>Obesity</v>
      </c>
      <c r="K1642" s="22" t="str">
        <f>_xlfn.XLOOKUP(Table7[[#This Row],[Merged Customer ID]],Table3__3_16[Customer ID],Table3__3_16[Sugar Status])</f>
        <v>Normal</v>
      </c>
      <c r="L1642" s="25">
        <f>_xlfn.XLOOKUP(Table7[[#This Row],[Merged Customer ID]],Table6_20[Merged Customer ID],Table6_20[Date of Birth])</f>
        <v>30997</v>
      </c>
      <c r="M1642" s="29">
        <f>_xlfn.XLOOKUP(Table7[[#This Row],[Merged Customer ID]],Table6_20[Merged Customer ID],Table6_20[charges],"0",0)</f>
        <v>5976.83</v>
      </c>
      <c r="N1642" s="29" t="str">
        <f>_xlfn.XLOOKUP(Table7[[#This Row],[Merged Customer ID]],Table6_20[Merged Customer ID],Table6_20[Hospital tier])</f>
        <v>tier - 2</v>
      </c>
      <c r="O1642" s="29" t="str">
        <f>_xlfn.XLOOKUP(Table7[[#This Row],[Merged Customer ID]],Table6_20[Merged Customer ID],Table6_20[City tier])</f>
        <v>tier - 2</v>
      </c>
      <c r="P1642" s="29" t="str">
        <f>_xlfn.XLOOKUP(Table7[[#This Row],[Merged Customer ID]],Table6_20[Merged Customer ID],Table6_20[State ID])</f>
        <v>R1013</v>
      </c>
      <c r="Q1642" s="35">
        <f>_xlfn.XLOOKUP(Table7[[#This Row],[Merged Customer ID]],Table6_20[Merged Customer ID],Table6_20[Age])</f>
        <v>38.575000000000003</v>
      </c>
    </row>
    <row r="1643" spans="1:17" x14ac:dyDescent="0.35">
      <c r="A1643" s="23" t="s">
        <v>729</v>
      </c>
      <c r="B1643" s="23" t="str">
        <f>_xlfn.XLOOKUP(Table7[[#This Row],[Merged Customer ID]],Table2_1[Merged Customer ID],Table2_1[First Name])</f>
        <v>Yang</v>
      </c>
      <c r="C1643" s="23">
        <f>_xlfn.XLOOKUP(Table7[[#This Row],[Merged Customer ID]],Table3__3_16[Customer ID],Table3__3_16[BMI])</f>
        <v>28.93</v>
      </c>
      <c r="D1643" s="23">
        <f>_xlfn.XLOOKUP(Table7[[#This Row],[Merged Customer ID]],Table3__3_16[Customer ID],Table3__3_16[HBA1C])</f>
        <v>4.87</v>
      </c>
      <c r="E1643" s="22" t="str">
        <f>_xlfn.XLOOKUP(Table7[[#This Row],[Merged Customer ID]],Table3__3_16[Customer ID],Table3__3_16[Heart Issues])</f>
        <v>No</v>
      </c>
      <c r="F1643" s="23" t="str">
        <f>_xlfn.XLOOKUP(Table7[[#This Row],[Merged Customer ID]],Table3__3_16[Customer ID],Table3__3_16[Any Transplants])</f>
        <v>No</v>
      </c>
      <c r="G1643" s="23" t="str">
        <f>_xlfn.XLOOKUP(Table7[[#This Row],[Merged Customer ID]],Table3__3_16[Customer ID],Table3__3_16[Cancer history])</f>
        <v>No</v>
      </c>
      <c r="H1643" s="23">
        <f>_xlfn.XLOOKUP(Table7[[#This Row],[Merged Customer ID]],Table3__3_16[Customer ID],Table3__3_16[NumberOfMajorSurgeries])</f>
        <v>1</v>
      </c>
      <c r="I1643" s="23" t="str">
        <f>_xlfn.XLOOKUP(Table7[[#This Row],[Merged Customer ID]],Table3__3_16[Customer ID],Table3__3_16[smoker])</f>
        <v>No</v>
      </c>
      <c r="J1643" s="23" t="str">
        <f>_xlfn.XLOOKUP(Table7[[#This Row],[Merged Customer ID]],Table3__3_16[Customer ID],Table3__3_16[Weight Status])</f>
        <v>Overweight</v>
      </c>
      <c r="K1643" s="23" t="str">
        <f>_xlfn.XLOOKUP(Table7[[#This Row],[Merged Customer ID]],Table3__3_16[Customer ID],Table3__3_16[Sugar Status])</f>
        <v>Normal</v>
      </c>
      <c r="L1643" s="26">
        <f>_xlfn.XLOOKUP(Table7[[#This Row],[Merged Customer ID]],Table6_20[Merged Customer ID],Table6_20[Date of Birth])</f>
        <v>30944</v>
      </c>
      <c r="M1643" s="30">
        <f>_xlfn.XLOOKUP(Table7[[#This Row],[Merged Customer ID]],Table6_20[Merged Customer ID],Table6_20[charges],"0",0)</f>
        <v>5974.38</v>
      </c>
      <c r="N1643" s="30" t="str">
        <f>_xlfn.XLOOKUP(Table7[[#This Row],[Merged Customer ID]],Table6_20[Merged Customer ID],Table6_20[Hospital tier])</f>
        <v>tier - 2</v>
      </c>
      <c r="O1643" s="30" t="str">
        <f>_xlfn.XLOOKUP(Table7[[#This Row],[Merged Customer ID]],Table6_20[Merged Customer ID],Table6_20[City tier])</f>
        <v>tier - 3</v>
      </c>
      <c r="P1643" s="30" t="str">
        <f>_xlfn.XLOOKUP(Table7[[#This Row],[Merged Customer ID]],Table6_20[Merged Customer ID],Table6_20[State ID])</f>
        <v>R1013</v>
      </c>
      <c r="Q1643" s="36">
        <f>_xlfn.XLOOKUP(Table7[[#This Row],[Merged Customer ID]],Table6_20[Merged Customer ID],Table6_20[Age])</f>
        <v>38.719444444444441</v>
      </c>
    </row>
    <row r="1644" spans="1:17" x14ac:dyDescent="0.35">
      <c r="A1644" s="22" t="s">
        <v>728</v>
      </c>
      <c r="B1644" s="22" t="str">
        <f>_xlfn.XLOOKUP(Table7[[#This Row],[Merged Customer ID]],Table2_1[Merged Customer ID],Table2_1[First Name])</f>
        <v>Fischer-Daly</v>
      </c>
      <c r="C1644" s="22">
        <f>_xlfn.XLOOKUP(Table7[[#This Row],[Merged Customer ID]],Table3__3_16[Customer ID],Table3__3_16[BMI])</f>
        <v>38.9</v>
      </c>
      <c r="D1644" s="22">
        <f>_xlfn.XLOOKUP(Table7[[#This Row],[Merged Customer ID]],Table3__3_16[Customer ID],Table3__3_16[HBA1C])</f>
        <v>4.28</v>
      </c>
      <c r="E1644" s="22" t="str">
        <f>_xlfn.XLOOKUP(Table7[[#This Row],[Merged Customer ID]],Table3__3_16[Customer ID],Table3__3_16[Heart Issues])</f>
        <v>No</v>
      </c>
      <c r="F1644" s="22" t="str">
        <f>_xlfn.XLOOKUP(Table7[[#This Row],[Merged Customer ID]],Table3__3_16[Customer ID],Table3__3_16[Any Transplants])</f>
        <v>No</v>
      </c>
      <c r="G1644" s="22" t="str">
        <f>_xlfn.XLOOKUP(Table7[[#This Row],[Merged Customer ID]],Table3__3_16[Customer ID],Table3__3_16[Cancer history])</f>
        <v>No</v>
      </c>
      <c r="H1644" s="22">
        <f>_xlfn.XLOOKUP(Table7[[#This Row],[Merged Customer ID]],Table3__3_16[Customer ID],Table3__3_16[NumberOfMajorSurgeries])</f>
        <v>0</v>
      </c>
      <c r="I1644" s="22" t="str">
        <f>_xlfn.XLOOKUP(Table7[[#This Row],[Merged Customer ID]],Table3__3_16[Customer ID],Table3__3_16[smoker])</f>
        <v>No</v>
      </c>
      <c r="J1644" s="22" t="str">
        <f>_xlfn.XLOOKUP(Table7[[#This Row],[Merged Customer ID]],Table3__3_16[Customer ID],Table3__3_16[Weight Status])</f>
        <v>Obesity</v>
      </c>
      <c r="K1644" s="22" t="str">
        <f>_xlfn.XLOOKUP(Table7[[#This Row],[Merged Customer ID]],Table3__3_16[Customer ID],Table3__3_16[Sugar Status])</f>
        <v>Normal</v>
      </c>
      <c r="L1644" s="25">
        <f>_xlfn.XLOOKUP(Table7[[#This Row],[Merged Customer ID]],Table6_20[Merged Customer ID],Table6_20[Date of Birth])</f>
        <v>32711</v>
      </c>
      <c r="M1644" s="29">
        <f>_xlfn.XLOOKUP(Table7[[#This Row],[Merged Customer ID]],Table6_20[Merged Customer ID],Table6_20[charges],"0",0)</f>
        <v>5972.38</v>
      </c>
      <c r="N1644" s="29" t="str">
        <f>_xlfn.XLOOKUP(Table7[[#This Row],[Merged Customer ID]],Table6_20[Merged Customer ID],Table6_20[Hospital tier])</f>
        <v>tier - 2</v>
      </c>
      <c r="O1644" s="29" t="str">
        <f>_xlfn.XLOOKUP(Table7[[#This Row],[Merged Customer ID]],Table6_20[Merged Customer ID],Table6_20[City tier])</f>
        <v>tier - 2</v>
      </c>
      <c r="P1644" s="29" t="str">
        <f>_xlfn.XLOOKUP(Table7[[#This Row],[Merged Customer ID]],Table6_20[Merged Customer ID],Table6_20[State ID])</f>
        <v>R1011</v>
      </c>
      <c r="Q1644" s="35">
        <f>_xlfn.XLOOKUP(Table7[[#This Row],[Merged Customer ID]],Table6_20[Merged Customer ID],Table6_20[Age])</f>
        <v>33.87777777777778</v>
      </c>
    </row>
    <row r="1645" spans="1:17" x14ac:dyDescent="0.35">
      <c r="A1645" s="23" t="s">
        <v>727</v>
      </c>
      <c r="B1645" s="23" t="str">
        <f>_xlfn.XLOOKUP(Table7[[#This Row],[Merged Customer ID]],Table2_1[Merged Customer ID],Table2_1[First Name])</f>
        <v>Asher</v>
      </c>
      <c r="C1645" s="23">
        <f>_xlfn.XLOOKUP(Table7[[#This Row],[Merged Customer ID]],Table3__3_16[Customer ID],Table3__3_16[BMI])</f>
        <v>26.9</v>
      </c>
      <c r="D1645" s="23">
        <f>_xlfn.XLOOKUP(Table7[[#This Row],[Merged Customer ID]],Table3__3_16[Customer ID],Table3__3_16[HBA1C])</f>
        <v>4.07</v>
      </c>
      <c r="E1645" s="22" t="str">
        <f>_xlfn.XLOOKUP(Table7[[#This Row],[Merged Customer ID]],Table3__3_16[Customer ID],Table3__3_16[Heart Issues])</f>
        <v>No</v>
      </c>
      <c r="F1645" s="23" t="str">
        <f>_xlfn.XLOOKUP(Table7[[#This Row],[Merged Customer ID]],Table3__3_16[Customer ID],Table3__3_16[Any Transplants])</f>
        <v>No</v>
      </c>
      <c r="G1645" s="23" t="str">
        <f>_xlfn.XLOOKUP(Table7[[#This Row],[Merged Customer ID]],Table3__3_16[Customer ID],Table3__3_16[Cancer history])</f>
        <v>No</v>
      </c>
      <c r="H1645" s="23">
        <f>_xlfn.XLOOKUP(Table7[[#This Row],[Merged Customer ID]],Table3__3_16[Customer ID],Table3__3_16[NumberOfMajorSurgeries])</f>
        <v>0</v>
      </c>
      <c r="I1645" s="23" t="str">
        <f>_xlfn.XLOOKUP(Table7[[#This Row],[Merged Customer ID]],Table3__3_16[Customer ID],Table3__3_16[smoker])</f>
        <v>No</v>
      </c>
      <c r="J1645" s="23" t="str">
        <f>_xlfn.XLOOKUP(Table7[[#This Row],[Merged Customer ID]],Table3__3_16[Customer ID],Table3__3_16[Weight Status])</f>
        <v>Overweight</v>
      </c>
      <c r="K1645" s="23" t="str">
        <f>_xlfn.XLOOKUP(Table7[[#This Row],[Merged Customer ID]],Table3__3_16[Customer ID],Table3__3_16[Sugar Status])</f>
        <v>Normal</v>
      </c>
      <c r="L1645" s="26">
        <f>_xlfn.XLOOKUP(Table7[[#This Row],[Merged Customer ID]],Table6_20[Merged Customer ID],Table6_20[Date of Birth])</f>
        <v>29423</v>
      </c>
      <c r="M1645" s="30">
        <f>_xlfn.XLOOKUP(Table7[[#This Row],[Merged Customer ID]],Table6_20[Merged Customer ID],Table6_20[charges],"0",0)</f>
        <v>5969.72</v>
      </c>
      <c r="N1645" s="30" t="str">
        <f>_xlfn.XLOOKUP(Table7[[#This Row],[Merged Customer ID]],Table6_20[Merged Customer ID],Table6_20[Hospital tier])</f>
        <v>tier - 3</v>
      </c>
      <c r="O1645" s="30" t="str">
        <f>_xlfn.XLOOKUP(Table7[[#This Row],[Merged Customer ID]],Table6_20[Merged Customer ID],Table6_20[City tier])</f>
        <v>tier - 3</v>
      </c>
      <c r="P1645" s="30" t="str">
        <f>_xlfn.XLOOKUP(Table7[[#This Row],[Merged Customer ID]],Table6_20[Merged Customer ID],Table6_20[State ID])</f>
        <v>R1011</v>
      </c>
      <c r="Q1645" s="36">
        <f>_xlfn.XLOOKUP(Table7[[#This Row],[Merged Customer ID]],Table6_20[Merged Customer ID],Table6_20[Age])</f>
        <v>42.880555555555553</v>
      </c>
    </row>
    <row r="1646" spans="1:17" x14ac:dyDescent="0.35">
      <c r="A1646" s="22" t="s">
        <v>726</v>
      </c>
      <c r="B1646" s="22" t="str">
        <f>_xlfn.XLOOKUP(Table7[[#This Row],[Merged Customer ID]],Table2_1[Merged Customer ID],Table2_1[First Name])</f>
        <v>Zhou</v>
      </c>
      <c r="C1646" s="22">
        <f>_xlfn.XLOOKUP(Table7[[#This Row],[Merged Customer ID]],Table3__3_16[Customer ID],Table3__3_16[BMI])</f>
        <v>24.86</v>
      </c>
      <c r="D1646" s="22">
        <f>_xlfn.XLOOKUP(Table7[[#This Row],[Merged Customer ID]],Table3__3_16[Customer ID],Table3__3_16[HBA1C])</f>
        <v>6.23</v>
      </c>
      <c r="E1646" s="22" t="str">
        <f>_xlfn.XLOOKUP(Table7[[#This Row],[Merged Customer ID]],Table3__3_16[Customer ID],Table3__3_16[Heart Issues])</f>
        <v>No</v>
      </c>
      <c r="F1646" s="22" t="str">
        <f>_xlfn.XLOOKUP(Table7[[#This Row],[Merged Customer ID]],Table3__3_16[Customer ID],Table3__3_16[Any Transplants])</f>
        <v>No</v>
      </c>
      <c r="G1646" s="22" t="str">
        <f>_xlfn.XLOOKUP(Table7[[#This Row],[Merged Customer ID]],Table3__3_16[Customer ID],Table3__3_16[Cancer history])</f>
        <v>No</v>
      </c>
      <c r="H1646" s="22">
        <f>_xlfn.XLOOKUP(Table7[[#This Row],[Merged Customer ID]],Table3__3_16[Customer ID],Table3__3_16[NumberOfMajorSurgeries])</f>
        <v>0</v>
      </c>
      <c r="I1646" s="22" t="str">
        <f>_xlfn.XLOOKUP(Table7[[#This Row],[Merged Customer ID]],Table3__3_16[Customer ID],Table3__3_16[smoker])</f>
        <v>No</v>
      </c>
      <c r="J1646" s="22" t="str">
        <f>_xlfn.XLOOKUP(Table7[[#This Row],[Merged Customer ID]],Table3__3_16[Customer ID],Table3__3_16[Weight Status])</f>
        <v>Normal Weight</v>
      </c>
      <c r="K1646" s="22" t="str">
        <f>_xlfn.XLOOKUP(Table7[[#This Row],[Merged Customer ID]],Table3__3_16[Customer ID],Table3__3_16[Sugar Status])</f>
        <v>Prediabetes</v>
      </c>
      <c r="L1646" s="25">
        <f>_xlfn.XLOOKUP(Table7[[#This Row],[Merged Customer ID]],Table6_20[Merged Customer ID],Table6_20[Date of Birth])</f>
        <v>29438</v>
      </c>
      <c r="M1646" s="29">
        <f>_xlfn.XLOOKUP(Table7[[#This Row],[Merged Customer ID]],Table6_20[Merged Customer ID],Table6_20[charges],"0",0)</f>
        <v>5966.89</v>
      </c>
      <c r="N1646" s="29" t="str">
        <f>_xlfn.XLOOKUP(Table7[[#This Row],[Merged Customer ID]],Table6_20[Merged Customer ID],Table6_20[Hospital tier])</f>
        <v>tier - 2</v>
      </c>
      <c r="O1646" s="29" t="str">
        <f>_xlfn.XLOOKUP(Table7[[#This Row],[Merged Customer ID]],Table6_20[Merged Customer ID],Table6_20[City tier])</f>
        <v>tier - 3</v>
      </c>
      <c r="P1646" s="29" t="str">
        <f>_xlfn.XLOOKUP(Table7[[#This Row],[Merged Customer ID]],Table6_20[Merged Customer ID],Table6_20[State ID])</f>
        <v>R1013</v>
      </c>
      <c r="Q1646" s="35">
        <f>_xlfn.XLOOKUP(Table7[[#This Row],[Merged Customer ID]],Table6_20[Merged Customer ID],Table6_20[Age])</f>
        <v>42.841666666666669</v>
      </c>
    </row>
    <row r="1647" spans="1:17" x14ac:dyDescent="0.35">
      <c r="A1647" s="23" t="s">
        <v>725</v>
      </c>
      <c r="B1647" s="23" t="str">
        <f>_xlfn.XLOOKUP(Table7[[#This Row],[Merged Customer ID]],Table2_1[Merged Customer ID],Table2_1[First Name])</f>
        <v>Rudder</v>
      </c>
      <c r="C1647" s="23">
        <f>_xlfn.XLOOKUP(Table7[[#This Row],[Merged Customer ID]],Table3__3_16[Customer ID],Table3__3_16[BMI])</f>
        <v>39.14</v>
      </c>
      <c r="D1647" s="23">
        <f>_xlfn.XLOOKUP(Table7[[#This Row],[Merged Customer ID]],Table3__3_16[Customer ID],Table3__3_16[HBA1C])</f>
        <v>6.24</v>
      </c>
      <c r="E1647" s="22" t="str">
        <f>_xlfn.XLOOKUP(Table7[[#This Row],[Merged Customer ID]],Table3__3_16[Customer ID],Table3__3_16[Heart Issues])</f>
        <v>No</v>
      </c>
      <c r="F1647" s="23" t="str">
        <f>_xlfn.XLOOKUP(Table7[[#This Row],[Merged Customer ID]],Table3__3_16[Customer ID],Table3__3_16[Any Transplants])</f>
        <v>Yes</v>
      </c>
      <c r="G1647" s="23" t="str">
        <f>_xlfn.XLOOKUP(Table7[[#This Row],[Merged Customer ID]],Table3__3_16[Customer ID],Table3__3_16[Cancer history])</f>
        <v>No</v>
      </c>
      <c r="H1647" s="23">
        <f>_xlfn.XLOOKUP(Table7[[#This Row],[Merged Customer ID]],Table3__3_16[Customer ID],Table3__3_16[NumberOfMajorSurgeries])</f>
        <v>1</v>
      </c>
      <c r="I1647" s="23" t="str">
        <f>_xlfn.XLOOKUP(Table7[[#This Row],[Merged Customer ID]],Table3__3_16[Customer ID],Table3__3_16[smoker])</f>
        <v>No</v>
      </c>
      <c r="J1647" s="23" t="str">
        <f>_xlfn.XLOOKUP(Table7[[#This Row],[Merged Customer ID]],Table3__3_16[Customer ID],Table3__3_16[Weight Status])</f>
        <v>Obesity</v>
      </c>
      <c r="K1647" s="23" t="str">
        <f>_xlfn.XLOOKUP(Table7[[#This Row],[Merged Customer ID]],Table3__3_16[Customer ID],Table3__3_16[Sugar Status])</f>
        <v>Prediabetes</v>
      </c>
      <c r="L1647" s="26">
        <f>_xlfn.XLOOKUP(Table7[[#This Row],[Merged Customer ID]],Table6_20[Merged Customer ID],Table6_20[Date of Birth])</f>
        <v>38183</v>
      </c>
      <c r="M1647" s="30">
        <f>_xlfn.XLOOKUP(Table7[[#This Row],[Merged Customer ID]],Table6_20[Merged Customer ID],Table6_20[charges],"0",0)</f>
        <v>5960.91</v>
      </c>
      <c r="N1647" s="30" t="str">
        <f>_xlfn.XLOOKUP(Table7[[#This Row],[Merged Customer ID]],Table6_20[Merged Customer ID],Table6_20[Hospital tier])</f>
        <v>tier - 2</v>
      </c>
      <c r="O1647" s="30" t="str">
        <f>_xlfn.XLOOKUP(Table7[[#This Row],[Merged Customer ID]],Table6_20[Merged Customer ID],Table6_20[City tier])</f>
        <v>tier - 1</v>
      </c>
      <c r="P1647" s="30" t="str">
        <f>_xlfn.XLOOKUP(Table7[[#This Row],[Merged Customer ID]],Table6_20[Merged Customer ID],Table6_20[State ID])</f>
        <v>R1026</v>
      </c>
      <c r="Q1647" s="36">
        <f>_xlfn.XLOOKUP(Table7[[#This Row],[Merged Customer ID]],Table6_20[Merged Customer ID],Table6_20[Age])</f>
        <v>18.897222222222222</v>
      </c>
    </row>
    <row r="1648" spans="1:17" x14ac:dyDescent="0.35">
      <c r="A1648" s="22" t="s">
        <v>724</v>
      </c>
      <c r="B1648" s="22" t="str">
        <f>_xlfn.XLOOKUP(Table7[[#This Row],[Merged Customer ID]],Table2_1[Merged Customer ID],Table2_1[First Name])</f>
        <v>Cartmell</v>
      </c>
      <c r="C1648" s="22">
        <f>_xlfn.XLOOKUP(Table7[[#This Row],[Merged Customer ID]],Table3__3_16[Customer ID],Table3__3_16[BMI])</f>
        <v>39.799999999999997</v>
      </c>
      <c r="D1648" s="22">
        <f>_xlfn.XLOOKUP(Table7[[#This Row],[Merged Customer ID]],Table3__3_16[Customer ID],Table3__3_16[HBA1C])</f>
        <v>6.17</v>
      </c>
      <c r="E1648" s="22" t="str">
        <f>_xlfn.XLOOKUP(Table7[[#This Row],[Merged Customer ID]],Table3__3_16[Customer ID],Table3__3_16[Heart Issues])</f>
        <v>No</v>
      </c>
      <c r="F1648" s="22" t="str">
        <f>_xlfn.XLOOKUP(Table7[[#This Row],[Merged Customer ID]],Table3__3_16[Customer ID],Table3__3_16[Any Transplants])</f>
        <v>No</v>
      </c>
      <c r="G1648" s="22" t="str">
        <f>_xlfn.XLOOKUP(Table7[[#This Row],[Merged Customer ID]],Table3__3_16[Customer ID],Table3__3_16[Cancer history])</f>
        <v>Yes</v>
      </c>
      <c r="H1648" s="22">
        <f>_xlfn.XLOOKUP(Table7[[#This Row],[Merged Customer ID]],Table3__3_16[Customer ID],Table3__3_16[NumberOfMajorSurgeries])</f>
        <v>1</v>
      </c>
      <c r="I1648" s="22" t="str">
        <f>_xlfn.XLOOKUP(Table7[[#This Row],[Merged Customer ID]],Table3__3_16[Customer ID],Table3__3_16[smoker])</f>
        <v>No</v>
      </c>
      <c r="J1648" s="22" t="str">
        <f>_xlfn.XLOOKUP(Table7[[#This Row],[Merged Customer ID]],Table3__3_16[Customer ID],Table3__3_16[Weight Status])</f>
        <v>Obesity</v>
      </c>
      <c r="K1648" s="22" t="str">
        <f>_xlfn.XLOOKUP(Table7[[#This Row],[Merged Customer ID]],Table3__3_16[Customer ID],Table3__3_16[Sugar Status])</f>
        <v>Prediabetes</v>
      </c>
      <c r="L1648" s="25">
        <f>_xlfn.XLOOKUP(Table7[[#This Row],[Merged Customer ID]],Table6_20[Merged Customer ID],Table6_20[Date of Birth])</f>
        <v>37846</v>
      </c>
      <c r="M1648" s="29">
        <f>_xlfn.XLOOKUP(Table7[[#This Row],[Merged Customer ID]],Table6_20[Merged Customer ID],Table6_20[charges],"0",0)</f>
        <v>5957.35</v>
      </c>
      <c r="N1648" s="29" t="str">
        <f>_xlfn.XLOOKUP(Table7[[#This Row],[Merged Customer ID]],Table6_20[Merged Customer ID],Table6_20[Hospital tier])</f>
        <v>tier - 2</v>
      </c>
      <c r="O1648" s="29" t="str">
        <f>_xlfn.XLOOKUP(Table7[[#This Row],[Merged Customer ID]],Table6_20[Merged Customer ID],Table6_20[City tier])</f>
        <v>tier - 2</v>
      </c>
      <c r="P1648" s="29" t="str">
        <f>_xlfn.XLOOKUP(Table7[[#This Row],[Merged Customer ID]],Table6_20[Merged Customer ID],Table6_20[State ID])</f>
        <v>R1012</v>
      </c>
      <c r="Q1648" s="35">
        <f>_xlfn.XLOOKUP(Table7[[#This Row],[Merged Customer ID]],Table6_20[Merged Customer ID],Table6_20[Age])</f>
        <v>19.819444444444443</v>
      </c>
    </row>
    <row r="1649" spans="1:17" x14ac:dyDescent="0.35">
      <c r="A1649" s="23" t="s">
        <v>723</v>
      </c>
      <c r="B1649" s="23" t="str">
        <f>_xlfn.XLOOKUP(Table7[[#This Row],[Merged Customer ID]],Table2_1[Merged Customer ID],Table2_1[First Name])</f>
        <v>Troland</v>
      </c>
      <c r="C1649" s="23">
        <f>_xlfn.XLOOKUP(Table7[[#This Row],[Merged Customer ID]],Table3__3_16[Customer ID],Table3__3_16[BMI])</f>
        <v>34.32</v>
      </c>
      <c r="D1649" s="23">
        <f>_xlfn.XLOOKUP(Table7[[#This Row],[Merged Customer ID]],Table3__3_16[Customer ID],Table3__3_16[HBA1C])</f>
        <v>5.16</v>
      </c>
      <c r="E1649" s="22" t="str">
        <f>_xlfn.XLOOKUP(Table7[[#This Row],[Merged Customer ID]],Table3__3_16[Customer ID],Table3__3_16[Heart Issues])</f>
        <v>No</v>
      </c>
      <c r="F1649" s="23" t="str">
        <f>_xlfn.XLOOKUP(Table7[[#This Row],[Merged Customer ID]],Table3__3_16[Customer ID],Table3__3_16[Any Transplants])</f>
        <v>No</v>
      </c>
      <c r="G1649" s="23" t="str">
        <f>_xlfn.XLOOKUP(Table7[[#This Row],[Merged Customer ID]],Table3__3_16[Customer ID],Table3__3_16[Cancer history])</f>
        <v>No</v>
      </c>
      <c r="H1649" s="23">
        <f>_xlfn.XLOOKUP(Table7[[#This Row],[Merged Customer ID]],Table3__3_16[Customer ID],Table3__3_16[NumberOfMajorSurgeries])</f>
        <v>1</v>
      </c>
      <c r="I1649" s="23" t="str">
        <f>_xlfn.XLOOKUP(Table7[[#This Row],[Merged Customer ID]],Table3__3_16[Customer ID],Table3__3_16[smoker])</f>
        <v>No</v>
      </c>
      <c r="J1649" s="23" t="str">
        <f>_xlfn.XLOOKUP(Table7[[#This Row],[Merged Customer ID]],Table3__3_16[Customer ID],Table3__3_16[Weight Status])</f>
        <v>Obesity</v>
      </c>
      <c r="K1649" s="23" t="str">
        <f>_xlfn.XLOOKUP(Table7[[#This Row],[Merged Customer ID]],Table3__3_16[Customer ID],Table3__3_16[Sugar Status])</f>
        <v>Normal</v>
      </c>
      <c r="L1649" s="26">
        <f>_xlfn.XLOOKUP(Table7[[#This Row],[Merged Customer ID]],Table6_20[Merged Customer ID],Table6_20[Date of Birth])</f>
        <v>31972</v>
      </c>
      <c r="M1649" s="30">
        <f>_xlfn.XLOOKUP(Table7[[#This Row],[Merged Customer ID]],Table6_20[Merged Customer ID],Table6_20[charges],"0",0)</f>
        <v>5934.38</v>
      </c>
      <c r="N1649" s="30" t="str">
        <f>_xlfn.XLOOKUP(Table7[[#This Row],[Merged Customer ID]],Table6_20[Merged Customer ID],Table6_20[Hospital tier])</f>
        <v>tier - 3</v>
      </c>
      <c r="O1649" s="30" t="str">
        <f>_xlfn.XLOOKUP(Table7[[#This Row],[Merged Customer ID]],Table6_20[Merged Customer ID],Table6_20[City tier])</f>
        <v>tier - 2</v>
      </c>
      <c r="P1649" s="30" t="str">
        <f>_xlfn.XLOOKUP(Table7[[#This Row],[Merged Customer ID]],Table6_20[Merged Customer ID],Table6_20[State ID])</f>
        <v>R1013</v>
      </c>
      <c r="Q1649" s="36">
        <f>_xlfn.XLOOKUP(Table7[[#This Row],[Merged Customer ID]],Table6_20[Merged Customer ID],Table6_20[Age])</f>
        <v>35.9</v>
      </c>
    </row>
    <row r="1650" spans="1:17" x14ac:dyDescent="0.35">
      <c r="A1650" s="22" t="s">
        <v>722</v>
      </c>
      <c r="B1650" s="22" t="str">
        <f>_xlfn.XLOOKUP(Table7[[#This Row],[Merged Customer ID]],Table2_1[Merged Customer ID],Table2_1[First Name])</f>
        <v>Hall</v>
      </c>
      <c r="C1650" s="22">
        <f>_xlfn.XLOOKUP(Table7[[#This Row],[Merged Customer ID]],Table3__3_16[Customer ID],Table3__3_16[BMI])</f>
        <v>32.51</v>
      </c>
      <c r="D1650" s="22">
        <f>_xlfn.XLOOKUP(Table7[[#This Row],[Merged Customer ID]],Table3__3_16[Customer ID],Table3__3_16[HBA1C])</f>
        <v>4.3</v>
      </c>
      <c r="E1650" s="22" t="str">
        <f>_xlfn.XLOOKUP(Table7[[#This Row],[Merged Customer ID]],Table3__3_16[Customer ID],Table3__3_16[Heart Issues])</f>
        <v>No</v>
      </c>
      <c r="F1650" s="22" t="str">
        <f>_xlfn.XLOOKUP(Table7[[#This Row],[Merged Customer ID]],Table3__3_16[Customer ID],Table3__3_16[Any Transplants])</f>
        <v>No</v>
      </c>
      <c r="G1650" s="22" t="str">
        <f>_xlfn.XLOOKUP(Table7[[#This Row],[Merged Customer ID]],Table3__3_16[Customer ID],Table3__3_16[Cancer history])</f>
        <v>No</v>
      </c>
      <c r="H1650" s="22">
        <f>_xlfn.XLOOKUP(Table7[[#This Row],[Merged Customer ID]],Table3__3_16[Customer ID],Table3__3_16[NumberOfMajorSurgeries])</f>
        <v>0</v>
      </c>
      <c r="I1650" s="22" t="str">
        <f>_xlfn.XLOOKUP(Table7[[#This Row],[Merged Customer ID]],Table3__3_16[Customer ID],Table3__3_16[smoker])</f>
        <v>No</v>
      </c>
      <c r="J1650" s="22" t="str">
        <f>_xlfn.XLOOKUP(Table7[[#This Row],[Merged Customer ID]],Table3__3_16[Customer ID],Table3__3_16[Weight Status])</f>
        <v>Obesity</v>
      </c>
      <c r="K1650" s="22" t="str">
        <f>_xlfn.XLOOKUP(Table7[[#This Row],[Merged Customer ID]],Table3__3_16[Customer ID],Table3__3_16[Sugar Status])</f>
        <v>Normal</v>
      </c>
      <c r="L1650" s="25">
        <f>_xlfn.XLOOKUP(Table7[[#This Row],[Merged Customer ID]],Table6_20[Merged Customer ID],Table6_20[Date of Birth])</f>
        <v>34545</v>
      </c>
      <c r="M1650" s="29">
        <f>_xlfn.XLOOKUP(Table7[[#This Row],[Merged Customer ID]],Table6_20[Merged Customer ID],Table6_20[charges],"0",0)</f>
        <v>5927.65</v>
      </c>
      <c r="N1650" s="29" t="str">
        <f>_xlfn.XLOOKUP(Table7[[#This Row],[Merged Customer ID]],Table6_20[Merged Customer ID],Table6_20[Hospital tier])</f>
        <v>tier - 2</v>
      </c>
      <c r="O1650" s="29" t="str">
        <f>_xlfn.XLOOKUP(Table7[[#This Row],[Merged Customer ID]],Table6_20[Merged Customer ID],Table6_20[City tier])</f>
        <v>tier - 1</v>
      </c>
      <c r="P1650" s="29" t="str">
        <f>_xlfn.XLOOKUP(Table7[[#This Row],[Merged Customer ID]],Table6_20[Merged Customer ID],Table6_20[State ID])</f>
        <v>R1012</v>
      </c>
      <c r="Q1650" s="35">
        <f>_xlfn.XLOOKUP(Table7[[#This Row],[Merged Customer ID]],Table6_20[Merged Customer ID],Table6_20[Age])</f>
        <v>28.855555555555554</v>
      </c>
    </row>
    <row r="1651" spans="1:17" x14ac:dyDescent="0.35">
      <c r="A1651" s="23" t="s">
        <v>721</v>
      </c>
      <c r="B1651" s="23" t="str">
        <f>_xlfn.XLOOKUP(Table7[[#This Row],[Merged Customer ID]],Table2_1[Merged Customer ID],Table2_1[First Name])</f>
        <v>Berg</v>
      </c>
      <c r="C1651" s="23">
        <f>_xlfn.XLOOKUP(Table7[[#This Row],[Merged Customer ID]],Table3__3_16[Customer ID],Table3__3_16[BMI])</f>
        <v>30.71</v>
      </c>
      <c r="D1651" s="23">
        <f>_xlfn.XLOOKUP(Table7[[#This Row],[Merged Customer ID]],Table3__3_16[Customer ID],Table3__3_16[HBA1C])</f>
        <v>6.14</v>
      </c>
      <c r="E1651" s="22" t="str">
        <f>_xlfn.XLOOKUP(Table7[[#This Row],[Merged Customer ID]],Table3__3_16[Customer ID],Table3__3_16[Heart Issues])</f>
        <v>No</v>
      </c>
      <c r="F1651" s="23" t="str">
        <f>_xlfn.XLOOKUP(Table7[[#This Row],[Merged Customer ID]],Table3__3_16[Customer ID],Table3__3_16[Any Transplants])</f>
        <v>No</v>
      </c>
      <c r="G1651" s="23" t="str">
        <f>_xlfn.XLOOKUP(Table7[[#This Row],[Merged Customer ID]],Table3__3_16[Customer ID],Table3__3_16[Cancer history])</f>
        <v>Yes</v>
      </c>
      <c r="H1651" s="23">
        <f>_xlfn.XLOOKUP(Table7[[#This Row],[Merged Customer ID]],Table3__3_16[Customer ID],Table3__3_16[NumberOfMajorSurgeries])</f>
        <v>1</v>
      </c>
      <c r="I1651" s="23" t="str">
        <f>_xlfn.XLOOKUP(Table7[[#This Row],[Merged Customer ID]],Table3__3_16[Customer ID],Table3__3_16[smoker])</f>
        <v>No</v>
      </c>
      <c r="J1651" s="23" t="str">
        <f>_xlfn.XLOOKUP(Table7[[#This Row],[Merged Customer ID]],Table3__3_16[Customer ID],Table3__3_16[Weight Status])</f>
        <v>Obesity</v>
      </c>
      <c r="K1651" s="23" t="str">
        <f>_xlfn.XLOOKUP(Table7[[#This Row],[Merged Customer ID]],Table3__3_16[Customer ID],Table3__3_16[Sugar Status])</f>
        <v>Prediabetes</v>
      </c>
      <c r="L1651" s="26">
        <f>_xlfn.XLOOKUP(Table7[[#This Row],[Merged Customer ID]],Table6_20[Merged Customer ID],Table6_20[Date of Birth])</f>
        <v>34194</v>
      </c>
      <c r="M1651" s="30">
        <f>_xlfn.XLOOKUP(Table7[[#This Row],[Merged Customer ID]],Table6_20[Merged Customer ID],Table6_20[charges],"0",0)</f>
        <v>5926.93</v>
      </c>
      <c r="N1651" s="30" t="str">
        <f>_xlfn.XLOOKUP(Table7[[#This Row],[Merged Customer ID]],Table6_20[Merged Customer ID],Table6_20[Hospital tier])</f>
        <v>tier - 2</v>
      </c>
      <c r="O1651" s="30" t="str">
        <f>_xlfn.XLOOKUP(Table7[[#This Row],[Merged Customer ID]],Table6_20[Merged Customer ID],Table6_20[City tier])</f>
        <v>tier - 2</v>
      </c>
      <c r="P1651" s="30" t="str">
        <f>_xlfn.XLOOKUP(Table7[[#This Row],[Merged Customer ID]],Table6_20[Merged Customer ID],Table6_20[State ID])</f>
        <v>R1025</v>
      </c>
      <c r="Q1651" s="36">
        <f>_xlfn.XLOOKUP(Table7[[#This Row],[Merged Customer ID]],Table6_20[Merged Customer ID],Table6_20[Age])</f>
        <v>29.819444444444443</v>
      </c>
    </row>
    <row r="1652" spans="1:17" x14ac:dyDescent="0.35">
      <c r="A1652" s="22" t="s">
        <v>720</v>
      </c>
      <c r="B1652" s="22" t="str">
        <f>_xlfn.XLOOKUP(Table7[[#This Row],[Merged Customer ID]],Table2_1[Merged Customer ID],Table2_1[First Name])</f>
        <v>Engtrakul</v>
      </c>
      <c r="C1652" s="22">
        <f>_xlfn.XLOOKUP(Table7[[#This Row],[Merged Customer ID]],Table3__3_16[Customer ID],Table3__3_16[BMI])</f>
        <v>28.9</v>
      </c>
      <c r="D1652" s="22">
        <f>_xlfn.XLOOKUP(Table7[[#This Row],[Merged Customer ID]],Table3__3_16[Customer ID],Table3__3_16[HBA1C])</f>
        <v>5.36</v>
      </c>
      <c r="E1652" s="22" t="str">
        <f>_xlfn.XLOOKUP(Table7[[#This Row],[Merged Customer ID]],Table3__3_16[Customer ID],Table3__3_16[Heart Issues])</f>
        <v>No</v>
      </c>
      <c r="F1652" s="22" t="str">
        <f>_xlfn.XLOOKUP(Table7[[#This Row],[Merged Customer ID]],Table3__3_16[Customer ID],Table3__3_16[Any Transplants])</f>
        <v>No</v>
      </c>
      <c r="G1652" s="22" t="str">
        <f>_xlfn.XLOOKUP(Table7[[#This Row],[Merged Customer ID]],Table3__3_16[Customer ID],Table3__3_16[Cancer history])</f>
        <v>No</v>
      </c>
      <c r="H1652" s="22">
        <f>_xlfn.XLOOKUP(Table7[[#This Row],[Merged Customer ID]],Table3__3_16[Customer ID],Table3__3_16[NumberOfMajorSurgeries])</f>
        <v>1</v>
      </c>
      <c r="I1652" s="22" t="str">
        <f>_xlfn.XLOOKUP(Table7[[#This Row],[Merged Customer ID]],Table3__3_16[Customer ID],Table3__3_16[smoker])</f>
        <v>No</v>
      </c>
      <c r="J1652" s="22" t="str">
        <f>_xlfn.XLOOKUP(Table7[[#This Row],[Merged Customer ID]],Table3__3_16[Customer ID],Table3__3_16[Weight Status])</f>
        <v>Overweight</v>
      </c>
      <c r="K1652" s="22" t="str">
        <f>_xlfn.XLOOKUP(Table7[[#This Row],[Merged Customer ID]],Table3__3_16[Customer ID],Table3__3_16[Sugar Status])</f>
        <v>Normal</v>
      </c>
      <c r="L1652" s="25">
        <f>_xlfn.XLOOKUP(Table7[[#This Row],[Merged Customer ID]],Table6_20[Merged Customer ID],Table6_20[Date of Birth])</f>
        <v>31987</v>
      </c>
      <c r="M1652" s="29">
        <f>_xlfn.XLOOKUP(Table7[[#This Row],[Merged Customer ID]],Table6_20[Merged Customer ID],Table6_20[charges],"0",0)</f>
        <v>5926.85</v>
      </c>
      <c r="N1652" s="29" t="str">
        <f>_xlfn.XLOOKUP(Table7[[#This Row],[Merged Customer ID]],Table6_20[Merged Customer ID],Table6_20[Hospital tier])</f>
        <v>tier - 3</v>
      </c>
      <c r="O1652" s="29" t="str">
        <f>_xlfn.XLOOKUP(Table7[[#This Row],[Merged Customer ID]],Table6_20[Merged Customer ID],Table6_20[City tier])</f>
        <v>tier - 3</v>
      </c>
      <c r="P1652" s="29" t="str">
        <f>_xlfn.XLOOKUP(Table7[[#This Row],[Merged Customer ID]],Table6_20[Merged Customer ID],Table6_20[State ID])</f>
        <v>R1011</v>
      </c>
      <c r="Q1652" s="35">
        <f>_xlfn.XLOOKUP(Table7[[#This Row],[Merged Customer ID]],Table6_20[Merged Customer ID],Table6_20[Age])</f>
        <v>35.858333333333334</v>
      </c>
    </row>
    <row r="1653" spans="1:17" x14ac:dyDescent="0.35">
      <c r="A1653" s="23" t="s">
        <v>719</v>
      </c>
      <c r="B1653" s="23" t="str">
        <f>_xlfn.XLOOKUP(Table7[[#This Row],[Merged Customer ID]],Table2_1[Merged Customer ID],Table2_1[First Name])</f>
        <v>Leonhardt</v>
      </c>
      <c r="C1653" s="23">
        <f>_xlfn.XLOOKUP(Table7[[#This Row],[Merged Customer ID]],Table3__3_16[Customer ID],Table3__3_16[BMI])</f>
        <v>36.19</v>
      </c>
      <c r="D1653" s="23">
        <f>_xlfn.XLOOKUP(Table7[[#This Row],[Merged Customer ID]],Table3__3_16[Customer ID],Table3__3_16[HBA1C])</f>
        <v>4.3</v>
      </c>
      <c r="E1653" s="22" t="str">
        <f>_xlfn.XLOOKUP(Table7[[#This Row],[Merged Customer ID]],Table3__3_16[Customer ID],Table3__3_16[Heart Issues])</f>
        <v>No</v>
      </c>
      <c r="F1653" s="23" t="str">
        <f>_xlfn.XLOOKUP(Table7[[#This Row],[Merged Customer ID]],Table3__3_16[Customer ID],Table3__3_16[Any Transplants])</f>
        <v>No</v>
      </c>
      <c r="G1653" s="23" t="str">
        <f>_xlfn.XLOOKUP(Table7[[#This Row],[Merged Customer ID]],Table3__3_16[Customer ID],Table3__3_16[Cancer history])</f>
        <v>No</v>
      </c>
      <c r="H1653" s="23">
        <f>_xlfn.XLOOKUP(Table7[[#This Row],[Merged Customer ID]],Table3__3_16[Customer ID],Table3__3_16[NumberOfMajorSurgeries])</f>
        <v>0</v>
      </c>
      <c r="I1653" s="23" t="str">
        <f>_xlfn.XLOOKUP(Table7[[#This Row],[Merged Customer ID]],Table3__3_16[Customer ID],Table3__3_16[smoker])</f>
        <v>No</v>
      </c>
      <c r="J1653" s="23" t="str">
        <f>_xlfn.XLOOKUP(Table7[[#This Row],[Merged Customer ID]],Table3__3_16[Customer ID],Table3__3_16[Weight Status])</f>
        <v>Obesity</v>
      </c>
      <c r="K1653" s="23" t="str">
        <f>_xlfn.XLOOKUP(Table7[[#This Row],[Merged Customer ID]],Table3__3_16[Customer ID],Table3__3_16[Sugar Status])</f>
        <v>Normal</v>
      </c>
      <c r="L1653" s="26">
        <f>_xlfn.XLOOKUP(Table7[[#This Row],[Merged Customer ID]],Table6_20[Merged Customer ID],Table6_20[Date of Birth])</f>
        <v>30306</v>
      </c>
      <c r="M1653" s="30">
        <f>_xlfn.XLOOKUP(Table7[[#This Row],[Merged Customer ID]],Table6_20[Merged Customer ID],Table6_20[charges],"0",0)</f>
        <v>5920.1</v>
      </c>
      <c r="N1653" s="30" t="str">
        <f>_xlfn.XLOOKUP(Table7[[#This Row],[Merged Customer ID]],Table6_20[Merged Customer ID],Table6_20[Hospital tier])</f>
        <v>tier - 2</v>
      </c>
      <c r="O1653" s="30" t="str">
        <f>_xlfn.XLOOKUP(Table7[[#This Row],[Merged Customer ID]],Table6_20[Merged Customer ID],Table6_20[City tier])</f>
        <v>tier - 1</v>
      </c>
      <c r="P1653" s="30" t="str">
        <f>_xlfn.XLOOKUP(Table7[[#This Row],[Merged Customer ID]],Table6_20[Merged Customer ID],Table6_20[State ID])</f>
        <v>R1013</v>
      </c>
      <c r="Q1653" s="36">
        <f>_xlfn.XLOOKUP(Table7[[#This Row],[Merged Customer ID]],Table6_20[Merged Customer ID],Table6_20[Age])</f>
        <v>40.463888888888889</v>
      </c>
    </row>
    <row r="1654" spans="1:17" x14ac:dyDescent="0.35">
      <c r="A1654" s="22" t="s">
        <v>718</v>
      </c>
      <c r="B1654" s="22" t="str">
        <f>_xlfn.XLOOKUP(Table7[[#This Row],[Merged Customer ID]],Table2_1[Merged Customer ID],Table2_1[First Name])</f>
        <v>Goetz</v>
      </c>
      <c r="C1654" s="22">
        <f>_xlfn.XLOOKUP(Table7[[#This Row],[Merged Customer ID]],Table3__3_16[Customer ID],Table3__3_16[BMI])</f>
        <v>29.6</v>
      </c>
      <c r="D1654" s="22">
        <f>_xlfn.XLOOKUP(Table7[[#This Row],[Merged Customer ID]],Table3__3_16[Customer ID],Table3__3_16[HBA1C])</f>
        <v>4.09</v>
      </c>
      <c r="E1654" s="22" t="str">
        <f>_xlfn.XLOOKUP(Table7[[#This Row],[Merged Customer ID]],Table3__3_16[Customer ID],Table3__3_16[Heart Issues])</f>
        <v>No</v>
      </c>
      <c r="F1654" s="22" t="str">
        <f>_xlfn.XLOOKUP(Table7[[#This Row],[Merged Customer ID]],Table3__3_16[Customer ID],Table3__3_16[Any Transplants])</f>
        <v>No</v>
      </c>
      <c r="G1654" s="22" t="str">
        <f>_xlfn.XLOOKUP(Table7[[#This Row],[Merged Customer ID]],Table3__3_16[Customer ID],Table3__3_16[Cancer history])</f>
        <v>No</v>
      </c>
      <c r="H1654" s="22">
        <f>_xlfn.XLOOKUP(Table7[[#This Row],[Merged Customer ID]],Table3__3_16[Customer ID],Table3__3_16[NumberOfMajorSurgeries])</f>
        <v>0</v>
      </c>
      <c r="I1654" s="22" t="str">
        <f>_xlfn.XLOOKUP(Table7[[#This Row],[Merged Customer ID]],Table3__3_16[Customer ID],Table3__3_16[smoker])</f>
        <v>No</v>
      </c>
      <c r="J1654" s="22" t="str">
        <f>_xlfn.XLOOKUP(Table7[[#This Row],[Merged Customer ID]],Table3__3_16[Customer ID],Table3__3_16[Weight Status])</f>
        <v>Overweight</v>
      </c>
      <c r="K1654" s="22" t="str">
        <f>_xlfn.XLOOKUP(Table7[[#This Row],[Merged Customer ID]],Table3__3_16[Customer ID],Table3__3_16[Sugar Status])</f>
        <v>Normal</v>
      </c>
      <c r="L1654" s="25">
        <f>_xlfn.XLOOKUP(Table7[[#This Row],[Merged Customer ID]],Table6_20[Merged Customer ID],Table6_20[Date of Birth])</f>
        <v>30140</v>
      </c>
      <c r="M1654" s="29">
        <f>_xlfn.XLOOKUP(Table7[[#This Row],[Merged Customer ID]],Table6_20[Merged Customer ID],Table6_20[charges],"0",0)</f>
        <v>5910.94</v>
      </c>
      <c r="N1654" s="29" t="str">
        <f>_xlfn.XLOOKUP(Table7[[#This Row],[Merged Customer ID]],Table6_20[Merged Customer ID],Table6_20[Hospital tier])</f>
        <v>tier - 2</v>
      </c>
      <c r="O1654" s="29" t="str">
        <f>_xlfn.XLOOKUP(Table7[[#This Row],[Merged Customer ID]],Table6_20[Merged Customer ID],Table6_20[City tier])</f>
        <v>tier - 1</v>
      </c>
      <c r="P1654" s="29" t="str">
        <f>_xlfn.XLOOKUP(Table7[[#This Row],[Merged Customer ID]],Table6_20[Merged Customer ID],Table6_20[State ID])</f>
        <v>R1011</v>
      </c>
      <c r="Q1654" s="35">
        <f>_xlfn.XLOOKUP(Table7[[#This Row],[Merged Customer ID]],Table6_20[Merged Customer ID],Table6_20[Age])</f>
        <v>40.916666666666664</v>
      </c>
    </row>
    <row r="1655" spans="1:17" x14ac:dyDescent="0.35">
      <c r="A1655" s="23" t="s">
        <v>717</v>
      </c>
      <c r="B1655" s="23" t="str">
        <f>_xlfn.XLOOKUP(Table7[[#This Row],[Merged Customer ID]],Table2_1[Merged Customer ID],Table2_1[First Name])</f>
        <v>Cacharelis</v>
      </c>
      <c r="C1655" s="23">
        <f>_xlfn.XLOOKUP(Table7[[#This Row],[Merged Customer ID]],Table3__3_16[Customer ID],Table3__3_16[BMI])</f>
        <v>30.95</v>
      </c>
      <c r="D1655" s="23">
        <f>_xlfn.XLOOKUP(Table7[[#This Row],[Merged Customer ID]],Table3__3_16[Customer ID],Table3__3_16[HBA1C])</f>
        <v>6.27</v>
      </c>
      <c r="E1655" s="22" t="str">
        <f>_xlfn.XLOOKUP(Table7[[#This Row],[Merged Customer ID]],Table3__3_16[Customer ID],Table3__3_16[Heart Issues])</f>
        <v>No</v>
      </c>
      <c r="F1655" s="23" t="str">
        <f>_xlfn.XLOOKUP(Table7[[#This Row],[Merged Customer ID]],Table3__3_16[Customer ID],Table3__3_16[Any Transplants])</f>
        <v>No</v>
      </c>
      <c r="G1655" s="23" t="str">
        <f>_xlfn.XLOOKUP(Table7[[#This Row],[Merged Customer ID]],Table3__3_16[Customer ID],Table3__3_16[Cancer history])</f>
        <v>Yes</v>
      </c>
      <c r="H1655" s="23">
        <f>_xlfn.XLOOKUP(Table7[[#This Row],[Merged Customer ID]],Table3__3_16[Customer ID],Table3__3_16[NumberOfMajorSurgeries])</f>
        <v>1</v>
      </c>
      <c r="I1655" s="23" t="str">
        <f>_xlfn.XLOOKUP(Table7[[#This Row],[Merged Customer ID]],Table3__3_16[Customer ID],Table3__3_16[smoker])</f>
        <v>No</v>
      </c>
      <c r="J1655" s="23" t="str">
        <f>_xlfn.XLOOKUP(Table7[[#This Row],[Merged Customer ID]],Table3__3_16[Customer ID],Table3__3_16[Weight Status])</f>
        <v>Obesity</v>
      </c>
      <c r="K1655" s="23" t="str">
        <f>_xlfn.XLOOKUP(Table7[[#This Row],[Merged Customer ID]],Table3__3_16[Customer ID],Table3__3_16[Sugar Status])</f>
        <v>Prediabetes</v>
      </c>
      <c r="L1655" s="26">
        <f>_xlfn.XLOOKUP(Table7[[#This Row],[Merged Customer ID]],Table6_20[Merged Customer ID],Table6_20[Date of Birth])</f>
        <v>34261</v>
      </c>
      <c r="M1655" s="30">
        <f>_xlfn.XLOOKUP(Table7[[#This Row],[Merged Customer ID]],Table6_20[Merged Customer ID],Table6_20[charges],"0",0)</f>
        <v>5877.02</v>
      </c>
      <c r="N1655" s="30" t="str">
        <f>_xlfn.XLOOKUP(Table7[[#This Row],[Merged Customer ID]],Table6_20[Merged Customer ID],Table6_20[Hospital tier])</f>
        <v>tier - 2</v>
      </c>
      <c r="O1655" s="30" t="str">
        <f>_xlfn.XLOOKUP(Table7[[#This Row],[Merged Customer ID]],Table6_20[Merged Customer ID],Table6_20[City tier])</f>
        <v>tier - 2</v>
      </c>
      <c r="P1655" s="30" t="str">
        <f>_xlfn.XLOOKUP(Table7[[#This Row],[Merged Customer ID]],Table6_20[Merged Customer ID],Table6_20[State ID])</f>
        <v>R1021</v>
      </c>
      <c r="Q1655" s="36">
        <f>_xlfn.XLOOKUP(Table7[[#This Row],[Merged Customer ID]],Table6_20[Merged Customer ID],Table6_20[Age])</f>
        <v>29.636111111111113</v>
      </c>
    </row>
    <row r="1656" spans="1:17" x14ac:dyDescent="0.35">
      <c r="A1656" s="22" t="s">
        <v>716</v>
      </c>
      <c r="B1656" s="22" t="str">
        <f>_xlfn.XLOOKUP(Table7[[#This Row],[Merged Customer ID]],Table2_1[Merged Customer ID],Table2_1[First Name])</f>
        <v>Kariolis</v>
      </c>
      <c r="C1656" s="22">
        <f>_xlfn.XLOOKUP(Table7[[#This Row],[Merged Customer ID]],Table3__3_16[Customer ID],Table3__3_16[BMI])</f>
        <v>19.95</v>
      </c>
      <c r="D1656" s="22">
        <f>_xlfn.XLOOKUP(Table7[[#This Row],[Merged Customer ID]],Table3__3_16[Customer ID],Table3__3_16[HBA1C])</f>
        <v>5.39</v>
      </c>
      <c r="E1656" s="22" t="str">
        <f>_xlfn.XLOOKUP(Table7[[#This Row],[Merged Customer ID]],Table3__3_16[Customer ID],Table3__3_16[Heart Issues])</f>
        <v>No</v>
      </c>
      <c r="F1656" s="22" t="str">
        <f>_xlfn.XLOOKUP(Table7[[#This Row],[Merged Customer ID]],Table3__3_16[Customer ID],Table3__3_16[Any Transplants])</f>
        <v>No</v>
      </c>
      <c r="G1656" s="22" t="str">
        <f>_xlfn.XLOOKUP(Table7[[#This Row],[Merged Customer ID]],Table3__3_16[Customer ID],Table3__3_16[Cancer history])</f>
        <v>No</v>
      </c>
      <c r="H1656" s="22">
        <f>_xlfn.XLOOKUP(Table7[[#This Row],[Merged Customer ID]],Table3__3_16[Customer ID],Table3__3_16[NumberOfMajorSurgeries])</f>
        <v>1</v>
      </c>
      <c r="I1656" s="22" t="str">
        <f>_xlfn.XLOOKUP(Table7[[#This Row],[Merged Customer ID]],Table3__3_16[Customer ID],Table3__3_16[smoker])</f>
        <v>No</v>
      </c>
      <c r="J1656" s="22" t="str">
        <f>_xlfn.XLOOKUP(Table7[[#This Row],[Merged Customer ID]],Table3__3_16[Customer ID],Table3__3_16[Weight Status])</f>
        <v>Normal Weight</v>
      </c>
      <c r="K1656" s="22" t="str">
        <f>_xlfn.XLOOKUP(Table7[[#This Row],[Merged Customer ID]],Table3__3_16[Customer ID],Table3__3_16[Sugar Status])</f>
        <v>Normal</v>
      </c>
      <c r="L1656" s="25">
        <f>_xlfn.XLOOKUP(Table7[[#This Row],[Merged Customer ID]],Table6_20[Merged Customer ID],Table6_20[Date of Birth])</f>
        <v>31008</v>
      </c>
      <c r="M1656" s="29">
        <f>_xlfn.XLOOKUP(Table7[[#This Row],[Merged Customer ID]],Table6_20[Merged Customer ID],Table6_20[charges],"0",0)</f>
        <v>5855.9</v>
      </c>
      <c r="N1656" s="29" t="str">
        <f>_xlfn.XLOOKUP(Table7[[#This Row],[Merged Customer ID]],Table6_20[Merged Customer ID],Table6_20[Hospital tier])</f>
        <v>tier - 2</v>
      </c>
      <c r="O1656" s="29" t="str">
        <f>_xlfn.XLOOKUP(Table7[[#This Row],[Merged Customer ID]],Table6_20[Merged Customer ID],Table6_20[City tier])</f>
        <v>tier - 3</v>
      </c>
      <c r="P1656" s="29" t="str">
        <f>_xlfn.XLOOKUP(Table7[[#This Row],[Merged Customer ID]],Table6_20[Merged Customer ID],Table6_20[State ID])</f>
        <v>R1012</v>
      </c>
      <c r="Q1656" s="35">
        <f>_xlfn.XLOOKUP(Table7[[#This Row],[Merged Customer ID]],Table6_20[Merged Customer ID],Table6_20[Age])</f>
        <v>38.544444444444444</v>
      </c>
    </row>
    <row r="1657" spans="1:17" x14ac:dyDescent="0.35">
      <c r="A1657" s="23" t="s">
        <v>715</v>
      </c>
      <c r="B1657" s="23" t="str">
        <f>_xlfn.XLOOKUP(Table7[[#This Row],[Merged Customer ID]],Table2_1[Merged Customer ID],Table2_1[First Name])</f>
        <v>Zelwin</v>
      </c>
      <c r="C1657" s="23">
        <f>_xlfn.XLOOKUP(Table7[[#This Row],[Merged Customer ID]],Table3__3_16[Customer ID],Table3__3_16[BMI])</f>
        <v>23.65</v>
      </c>
      <c r="D1657" s="23">
        <f>_xlfn.XLOOKUP(Table7[[#This Row],[Merged Customer ID]],Table3__3_16[Customer ID],Table3__3_16[HBA1C])</f>
        <v>5.75</v>
      </c>
      <c r="E1657" s="22" t="str">
        <f>_xlfn.XLOOKUP(Table7[[#This Row],[Merged Customer ID]],Table3__3_16[Customer ID],Table3__3_16[Heart Issues])</f>
        <v>Yes</v>
      </c>
      <c r="F1657" s="23" t="str">
        <f>_xlfn.XLOOKUP(Table7[[#This Row],[Merged Customer ID]],Table3__3_16[Customer ID],Table3__3_16[Any Transplants])</f>
        <v>No</v>
      </c>
      <c r="G1657" s="23" t="str">
        <f>_xlfn.XLOOKUP(Table7[[#This Row],[Merged Customer ID]],Table3__3_16[Customer ID],Table3__3_16[Cancer history])</f>
        <v>No</v>
      </c>
      <c r="H1657" s="23">
        <f>_xlfn.XLOOKUP(Table7[[#This Row],[Merged Customer ID]],Table3__3_16[Customer ID],Table3__3_16[NumberOfMajorSurgeries])</f>
        <v>0</v>
      </c>
      <c r="I1657" s="23" t="str">
        <f>_xlfn.XLOOKUP(Table7[[#This Row],[Merged Customer ID]],Table3__3_16[Customer ID],Table3__3_16[smoker])</f>
        <v>No</v>
      </c>
      <c r="J1657" s="23" t="str">
        <f>_xlfn.XLOOKUP(Table7[[#This Row],[Merged Customer ID]],Table3__3_16[Customer ID],Table3__3_16[Weight Status])</f>
        <v>Normal Weight</v>
      </c>
      <c r="K1657" s="23" t="str">
        <f>_xlfn.XLOOKUP(Table7[[#This Row],[Merged Customer ID]],Table3__3_16[Customer ID],Table3__3_16[Sugar Status])</f>
        <v>Prediabetes</v>
      </c>
      <c r="L1657" s="26">
        <f>_xlfn.XLOOKUP(Table7[[#This Row],[Merged Customer ID]],Table6_20[Merged Customer ID],Table6_20[Date of Birth])</f>
        <v>31216</v>
      </c>
      <c r="M1657" s="30">
        <f>_xlfn.XLOOKUP(Table7[[#This Row],[Merged Customer ID]],Table6_20[Merged Customer ID],Table6_20[charges],"0",0)</f>
        <v>5847.24</v>
      </c>
      <c r="N1657" s="30" t="str">
        <f>_xlfn.XLOOKUP(Table7[[#This Row],[Merged Customer ID]],Table6_20[Merged Customer ID],Table6_20[Hospital tier])</f>
        <v>tier - 2</v>
      </c>
      <c r="O1657" s="30" t="str">
        <f>_xlfn.XLOOKUP(Table7[[#This Row],[Merged Customer ID]],Table6_20[Merged Customer ID],Table6_20[City tier])</f>
        <v>tier - 1</v>
      </c>
      <c r="P1657" s="30" t="str">
        <f>_xlfn.XLOOKUP(Table7[[#This Row],[Merged Customer ID]],Table6_20[Merged Customer ID],Table6_20[State ID])</f>
        <v>R1013</v>
      </c>
      <c r="Q1657" s="36">
        <f>_xlfn.XLOOKUP(Table7[[#This Row],[Merged Customer ID]],Table6_20[Merged Customer ID],Table6_20[Age])</f>
        <v>37.972222222222221</v>
      </c>
    </row>
    <row r="1658" spans="1:17" x14ac:dyDescent="0.35">
      <c r="A1658" s="22" t="s">
        <v>714</v>
      </c>
      <c r="B1658" s="22" t="str">
        <f>_xlfn.XLOOKUP(Table7[[#This Row],[Merged Customer ID]],Table2_1[Merged Customer ID],Table2_1[First Name])</f>
        <v>Barry</v>
      </c>
      <c r="C1658" s="22">
        <f>_xlfn.XLOOKUP(Table7[[#This Row],[Merged Customer ID]],Table3__3_16[Customer ID],Table3__3_16[BMI])</f>
        <v>43.34</v>
      </c>
      <c r="D1658" s="22">
        <f>_xlfn.XLOOKUP(Table7[[#This Row],[Merged Customer ID]],Table3__3_16[Customer ID],Table3__3_16[HBA1C])</f>
        <v>4.91</v>
      </c>
      <c r="E1658" s="22" t="str">
        <f>_xlfn.XLOOKUP(Table7[[#This Row],[Merged Customer ID]],Table3__3_16[Customer ID],Table3__3_16[Heart Issues])</f>
        <v>No</v>
      </c>
      <c r="F1658" s="22" t="str">
        <f>_xlfn.XLOOKUP(Table7[[#This Row],[Merged Customer ID]],Table3__3_16[Customer ID],Table3__3_16[Any Transplants])</f>
        <v>No</v>
      </c>
      <c r="G1658" s="22" t="str">
        <f>_xlfn.XLOOKUP(Table7[[#This Row],[Merged Customer ID]],Table3__3_16[Customer ID],Table3__3_16[Cancer history])</f>
        <v>No</v>
      </c>
      <c r="H1658" s="22">
        <f>_xlfn.XLOOKUP(Table7[[#This Row],[Merged Customer ID]],Table3__3_16[Customer ID],Table3__3_16[NumberOfMajorSurgeries])</f>
        <v>1</v>
      </c>
      <c r="I1658" s="22" t="str">
        <f>_xlfn.XLOOKUP(Table7[[#This Row],[Merged Customer ID]],Table3__3_16[Customer ID],Table3__3_16[smoker])</f>
        <v>No</v>
      </c>
      <c r="J1658" s="22" t="str">
        <f>_xlfn.XLOOKUP(Table7[[#This Row],[Merged Customer ID]],Table3__3_16[Customer ID],Table3__3_16[Weight Status])</f>
        <v>Obesity</v>
      </c>
      <c r="K1658" s="22" t="str">
        <f>_xlfn.XLOOKUP(Table7[[#This Row],[Merged Customer ID]],Table3__3_16[Customer ID],Table3__3_16[Sugar Status])</f>
        <v>Normal</v>
      </c>
      <c r="L1658" s="25">
        <f>_xlfn.XLOOKUP(Table7[[#This Row],[Merged Customer ID]],Table6_20[Merged Customer ID],Table6_20[Date of Birth])</f>
        <v>32050</v>
      </c>
      <c r="M1658" s="29">
        <f>_xlfn.XLOOKUP(Table7[[#This Row],[Merged Customer ID]],Table6_20[Merged Customer ID],Table6_20[charges],"0",0)</f>
        <v>5846.92</v>
      </c>
      <c r="N1658" s="29" t="str">
        <f>_xlfn.XLOOKUP(Table7[[#This Row],[Merged Customer ID]],Table6_20[Merged Customer ID],Table6_20[Hospital tier])</f>
        <v>tier - 2</v>
      </c>
      <c r="O1658" s="29" t="str">
        <f>_xlfn.XLOOKUP(Table7[[#This Row],[Merged Customer ID]],Table6_20[Merged Customer ID],Table6_20[City tier])</f>
        <v>tier - 2</v>
      </c>
      <c r="P1658" s="29" t="str">
        <f>_xlfn.XLOOKUP(Table7[[#This Row],[Merged Customer ID]],Table6_20[Merged Customer ID],Table6_20[State ID])</f>
        <v>R1013</v>
      </c>
      <c r="Q1658" s="35">
        <f>_xlfn.XLOOKUP(Table7[[#This Row],[Merged Customer ID]],Table6_20[Merged Customer ID],Table6_20[Age])</f>
        <v>35.68888888888889</v>
      </c>
    </row>
    <row r="1659" spans="1:17" x14ac:dyDescent="0.35">
      <c r="A1659" s="23" t="s">
        <v>713</v>
      </c>
      <c r="B1659" s="23" t="str">
        <f>_xlfn.XLOOKUP(Table7[[#This Row],[Merged Customer ID]],Table2_1[Merged Customer ID],Table2_1[First Name])</f>
        <v>Bannon</v>
      </c>
      <c r="C1659" s="23">
        <f>_xlfn.XLOOKUP(Table7[[#This Row],[Merged Customer ID]],Table3__3_16[Customer ID],Table3__3_16[BMI])</f>
        <v>31.98</v>
      </c>
      <c r="D1659" s="23">
        <f>_xlfn.XLOOKUP(Table7[[#This Row],[Merged Customer ID]],Table3__3_16[Customer ID],Table3__3_16[HBA1C])</f>
        <v>4.46</v>
      </c>
      <c r="E1659" s="22" t="str">
        <f>_xlfn.XLOOKUP(Table7[[#This Row],[Merged Customer ID]],Table3__3_16[Customer ID],Table3__3_16[Heart Issues])</f>
        <v>Yes</v>
      </c>
      <c r="F1659" s="23" t="str">
        <f>_xlfn.XLOOKUP(Table7[[#This Row],[Merged Customer ID]],Table3__3_16[Customer ID],Table3__3_16[Any Transplants])</f>
        <v>No</v>
      </c>
      <c r="G1659" s="23" t="str">
        <f>_xlfn.XLOOKUP(Table7[[#This Row],[Merged Customer ID]],Table3__3_16[Customer ID],Table3__3_16[Cancer history])</f>
        <v>No</v>
      </c>
      <c r="H1659" s="23">
        <f>_xlfn.XLOOKUP(Table7[[#This Row],[Merged Customer ID]],Table3__3_16[Customer ID],Table3__3_16[NumberOfMajorSurgeries])</f>
        <v>1</v>
      </c>
      <c r="I1659" s="23" t="str">
        <f>_xlfn.XLOOKUP(Table7[[#This Row],[Merged Customer ID]],Table3__3_16[Customer ID],Table3__3_16[smoker])</f>
        <v>No</v>
      </c>
      <c r="J1659" s="23" t="str">
        <f>_xlfn.XLOOKUP(Table7[[#This Row],[Merged Customer ID]],Table3__3_16[Customer ID],Table3__3_16[Weight Status])</f>
        <v>Obesity</v>
      </c>
      <c r="K1659" s="23" t="str">
        <f>_xlfn.XLOOKUP(Table7[[#This Row],[Merged Customer ID]],Table3__3_16[Customer ID],Table3__3_16[Sugar Status])</f>
        <v>Normal</v>
      </c>
      <c r="L1659" s="26">
        <f>_xlfn.XLOOKUP(Table7[[#This Row],[Merged Customer ID]],Table6_20[Merged Customer ID],Table6_20[Date of Birth])</f>
        <v>34931</v>
      </c>
      <c r="M1659" s="30">
        <f>_xlfn.XLOOKUP(Table7[[#This Row],[Merged Customer ID]],Table6_20[Merged Customer ID],Table6_20[charges],"0",0)</f>
        <v>5843.99</v>
      </c>
      <c r="N1659" s="30" t="str">
        <f>_xlfn.XLOOKUP(Table7[[#This Row],[Merged Customer ID]],Table6_20[Merged Customer ID],Table6_20[Hospital tier])</f>
        <v>tier - 2</v>
      </c>
      <c r="O1659" s="30" t="str">
        <f>_xlfn.XLOOKUP(Table7[[#This Row],[Merged Customer ID]],Table6_20[Merged Customer ID],Table6_20[City tier])</f>
        <v>tier - 2</v>
      </c>
      <c r="P1659" s="30" t="str">
        <f>_xlfn.XLOOKUP(Table7[[#This Row],[Merged Customer ID]],Table6_20[Merged Customer ID],Table6_20[State ID])</f>
        <v>R1025</v>
      </c>
      <c r="Q1659" s="36">
        <f>_xlfn.XLOOKUP(Table7[[#This Row],[Merged Customer ID]],Table6_20[Merged Customer ID],Table6_20[Age])</f>
        <v>27.8</v>
      </c>
    </row>
    <row r="1660" spans="1:17" x14ac:dyDescent="0.35">
      <c r="A1660" s="22" t="s">
        <v>712</v>
      </c>
      <c r="B1660" s="22" t="str">
        <f>_xlfn.XLOOKUP(Table7[[#This Row],[Merged Customer ID]],Table2_1[Merged Customer ID],Table2_1[First Name])</f>
        <v>Chang</v>
      </c>
      <c r="C1660" s="22">
        <f>_xlfn.XLOOKUP(Table7[[#This Row],[Merged Customer ID]],Table3__3_16[Customer ID],Table3__3_16[BMI])</f>
        <v>35.86</v>
      </c>
      <c r="D1660" s="22">
        <f>_xlfn.XLOOKUP(Table7[[#This Row],[Merged Customer ID]],Table3__3_16[Customer ID],Table3__3_16[HBA1C])</f>
        <v>6.22</v>
      </c>
      <c r="E1660" s="22" t="str">
        <f>_xlfn.XLOOKUP(Table7[[#This Row],[Merged Customer ID]],Table3__3_16[Customer ID],Table3__3_16[Heart Issues])</f>
        <v>No</v>
      </c>
      <c r="F1660" s="22" t="str">
        <f>_xlfn.XLOOKUP(Table7[[#This Row],[Merged Customer ID]],Table3__3_16[Customer ID],Table3__3_16[Any Transplants])</f>
        <v>No</v>
      </c>
      <c r="G1660" s="22" t="str">
        <f>_xlfn.XLOOKUP(Table7[[#This Row],[Merged Customer ID]],Table3__3_16[Customer ID],Table3__3_16[Cancer history])</f>
        <v>No</v>
      </c>
      <c r="H1660" s="22">
        <f>_xlfn.XLOOKUP(Table7[[#This Row],[Merged Customer ID]],Table3__3_16[Customer ID],Table3__3_16[NumberOfMajorSurgeries])</f>
        <v>1</v>
      </c>
      <c r="I1660" s="22" t="str">
        <f>_xlfn.XLOOKUP(Table7[[#This Row],[Merged Customer ID]],Table3__3_16[Customer ID],Table3__3_16[smoker])</f>
        <v>No</v>
      </c>
      <c r="J1660" s="22" t="str">
        <f>_xlfn.XLOOKUP(Table7[[#This Row],[Merged Customer ID]],Table3__3_16[Customer ID],Table3__3_16[Weight Status])</f>
        <v>Obesity</v>
      </c>
      <c r="K1660" s="22" t="str">
        <f>_xlfn.XLOOKUP(Table7[[#This Row],[Merged Customer ID]],Table3__3_16[Customer ID],Table3__3_16[Sugar Status])</f>
        <v>Prediabetes</v>
      </c>
      <c r="L1660" s="25">
        <f>_xlfn.XLOOKUP(Table7[[#This Row],[Merged Customer ID]],Table6_20[Merged Customer ID],Table6_20[Date of Birth])</f>
        <v>31985</v>
      </c>
      <c r="M1660" s="29">
        <f>_xlfn.XLOOKUP(Table7[[#This Row],[Merged Customer ID]],Table6_20[Merged Customer ID],Table6_20[charges],"0",0)</f>
        <v>5836.52</v>
      </c>
      <c r="N1660" s="29" t="str">
        <f>_xlfn.XLOOKUP(Table7[[#This Row],[Merged Customer ID]],Table6_20[Merged Customer ID],Table6_20[Hospital tier])</f>
        <v>tier - 2</v>
      </c>
      <c r="O1660" s="29" t="str">
        <f>_xlfn.XLOOKUP(Table7[[#This Row],[Merged Customer ID]],Table6_20[Merged Customer ID],Table6_20[City tier])</f>
        <v>tier - 3</v>
      </c>
      <c r="P1660" s="29" t="str">
        <f>_xlfn.XLOOKUP(Table7[[#This Row],[Merged Customer ID]],Table6_20[Merged Customer ID],Table6_20[State ID])</f>
        <v>R1013</v>
      </c>
      <c r="Q1660" s="35">
        <f>_xlfn.XLOOKUP(Table7[[#This Row],[Merged Customer ID]],Table6_20[Merged Customer ID],Table6_20[Age])</f>
        <v>35.863888888888887</v>
      </c>
    </row>
    <row r="1661" spans="1:17" x14ac:dyDescent="0.35">
      <c r="A1661" s="23" t="s">
        <v>711</v>
      </c>
      <c r="B1661" s="23" t="str">
        <f>_xlfn.XLOOKUP(Table7[[#This Row],[Merged Customer ID]],Table2_1[Merged Customer ID],Table2_1[First Name])</f>
        <v>Vetter</v>
      </c>
      <c r="C1661" s="23">
        <f>_xlfn.XLOOKUP(Table7[[#This Row],[Merged Customer ID]],Table3__3_16[Customer ID],Table3__3_16[BMI])</f>
        <v>15.2</v>
      </c>
      <c r="D1661" s="23">
        <f>_xlfn.XLOOKUP(Table7[[#This Row],[Merged Customer ID]],Table3__3_16[Customer ID],Table3__3_16[HBA1C])</f>
        <v>8.82</v>
      </c>
      <c r="E1661" s="22" t="str">
        <f>_xlfn.XLOOKUP(Table7[[#This Row],[Merged Customer ID]],Table3__3_16[Customer ID],Table3__3_16[Heart Issues])</f>
        <v>No</v>
      </c>
      <c r="F1661" s="23" t="str">
        <f>_xlfn.XLOOKUP(Table7[[#This Row],[Merged Customer ID]],Table3__3_16[Customer ID],Table3__3_16[Any Transplants])</f>
        <v>No</v>
      </c>
      <c r="G1661" s="23" t="str">
        <f>_xlfn.XLOOKUP(Table7[[#This Row],[Merged Customer ID]],Table3__3_16[Customer ID],Table3__3_16[Cancer history])</f>
        <v>No</v>
      </c>
      <c r="H1661" s="23">
        <f>_xlfn.XLOOKUP(Table7[[#This Row],[Merged Customer ID]],Table3__3_16[Customer ID],Table3__3_16[NumberOfMajorSurgeries])</f>
        <v>0</v>
      </c>
      <c r="I1661" s="23" t="str">
        <f>_xlfn.XLOOKUP(Table7[[#This Row],[Merged Customer ID]],Table3__3_16[Customer ID],Table3__3_16[smoker])</f>
        <v>No</v>
      </c>
      <c r="J1661" s="23" t="str">
        <f>_xlfn.XLOOKUP(Table7[[#This Row],[Merged Customer ID]],Table3__3_16[Customer ID],Table3__3_16[Weight Status])</f>
        <v>Underweight</v>
      </c>
      <c r="K1661" s="23" t="str">
        <f>_xlfn.XLOOKUP(Table7[[#This Row],[Merged Customer ID]],Table3__3_16[Customer ID],Table3__3_16[Sugar Status])</f>
        <v>Diabetes</v>
      </c>
      <c r="L1661" s="26">
        <f>_xlfn.XLOOKUP(Table7[[#This Row],[Merged Customer ID]],Table6_20[Merged Customer ID],Table6_20[Date of Birth])</f>
        <v>26203</v>
      </c>
      <c r="M1661" s="30">
        <f>_xlfn.XLOOKUP(Table7[[#This Row],[Merged Customer ID]],Table6_20[Merged Customer ID],Table6_20[charges],"0",0)</f>
        <v>5832.6</v>
      </c>
      <c r="N1661" s="30" t="str">
        <f>_xlfn.XLOOKUP(Table7[[#This Row],[Merged Customer ID]],Table6_20[Merged Customer ID],Table6_20[Hospital tier])</f>
        <v>tier - 2</v>
      </c>
      <c r="O1661" s="30" t="str">
        <f>_xlfn.XLOOKUP(Table7[[#This Row],[Merged Customer ID]],Table6_20[Merged Customer ID],Table6_20[City tier])</f>
        <v>tier - 3</v>
      </c>
      <c r="P1661" s="30" t="str">
        <f>_xlfn.XLOOKUP(Table7[[#This Row],[Merged Customer ID]],Table6_20[Merged Customer ID],Table6_20[State ID])</f>
        <v>R1012</v>
      </c>
      <c r="Q1661" s="36">
        <f>_xlfn.XLOOKUP(Table7[[#This Row],[Merged Customer ID]],Table6_20[Merged Customer ID],Table6_20[Age])</f>
        <v>51.697222222222223</v>
      </c>
    </row>
    <row r="1662" spans="1:17" x14ac:dyDescent="0.35">
      <c r="A1662" s="22" t="s">
        <v>710</v>
      </c>
      <c r="B1662" s="22" t="str">
        <f>_xlfn.XLOOKUP(Table7[[#This Row],[Merged Customer ID]],Table2_1[Merged Customer ID],Table2_1[First Name])</f>
        <v>Jablonski</v>
      </c>
      <c r="C1662" s="22">
        <f>_xlfn.XLOOKUP(Table7[[#This Row],[Merged Customer ID]],Table3__3_16[Customer ID],Table3__3_16[BMI])</f>
        <v>37.200000000000003</v>
      </c>
      <c r="D1662" s="22">
        <f>_xlfn.XLOOKUP(Table7[[#This Row],[Merged Customer ID]],Table3__3_16[Customer ID],Table3__3_16[HBA1C])</f>
        <v>10.14</v>
      </c>
      <c r="E1662" s="22" t="str">
        <f>_xlfn.XLOOKUP(Table7[[#This Row],[Merged Customer ID]],Table3__3_16[Customer ID],Table3__3_16[Heart Issues])</f>
        <v>No</v>
      </c>
      <c r="F1662" s="22" t="str">
        <f>_xlfn.XLOOKUP(Table7[[#This Row],[Merged Customer ID]],Table3__3_16[Customer ID],Table3__3_16[Any Transplants])</f>
        <v>No</v>
      </c>
      <c r="G1662" s="22" t="str">
        <f>_xlfn.XLOOKUP(Table7[[#This Row],[Merged Customer ID]],Table3__3_16[Customer ID],Table3__3_16[Cancer history])</f>
        <v>No</v>
      </c>
      <c r="H1662" s="22">
        <f>_xlfn.XLOOKUP(Table7[[#This Row],[Merged Customer ID]],Table3__3_16[Customer ID],Table3__3_16[NumberOfMajorSurgeries])</f>
        <v>0</v>
      </c>
      <c r="I1662" s="22" t="str">
        <f>_xlfn.XLOOKUP(Table7[[#This Row],[Merged Customer ID]],Table3__3_16[Customer ID],Table3__3_16[smoker])</f>
        <v>No</v>
      </c>
      <c r="J1662" s="22" t="str">
        <f>_xlfn.XLOOKUP(Table7[[#This Row],[Merged Customer ID]],Table3__3_16[Customer ID],Table3__3_16[Weight Status])</f>
        <v>Obesity</v>
      </c>
      <c r="K1662" s="22" t="str">
        <f>_xlfn.XLOOKUP(Table7[[#This Row],[Merged Customer ID]],Table3__3_16[Customer ID],Table3__3_16[Sugar Status])</f>
        <v>Diabetes</v>
      </c>
      <c r="L1662" s="25">
        <f>_xlfn.XLOOKUP(Table7[[#This Row],[Merged Customer ID]],Table6_20[Merged Customer ID],Table6_20[Date of Birth])</f>
        <v>37459</v>
      </c>
      <c r="M1662" s="29">
        <f>_xlfn.XLOOKUP(Table7[[#This Row],[Merged Customer ID]],Table6_20[Merged Customer ID],Table6_20[charges],"0",0)</f>
        <v>5816.58</v>
      </c>
      <c r="N1662" s="29" t="str">
        <f>_xlfn.XLOOKUP(Table7[[#This Row],[Merged Customer ID]],Table6_20[Merged Customer ID],Table6_20[Hospital tier])</f>
        <v>tier - 2</v>
      </c>
      <c r="O1662" s="29" t="str">
        <f>_xlfn.XLOOKUP(Table7[[#This Row],[Merged Customer ID]],Table6_20[Merged Customer ID],Table6_20[City tier])</f>
        <v>tier - 2</v>
      </c>
      <c r="P1662" s="29" t="str">
        <f>_xlfn.XLOOKUP(Table7[[#This Row],[Merged Customer ID]],Table6_20[Merged Customer ID],Table6_20[State ID])</f>
        <v>R1026</v>
      </c>
      <c r="Q1662" s="35">
        <f>_xlfn.XLOOKUP(Table7[[#This Row],[Merged Customer ID]],Table6_20[Merged Customer ID],Table6_20[Age])</f>
        <v>20.877777777777776</v>
      </c>
    </row>
    <row r="1663" spans="1:17" x14ac:dyDescent="0.35">
      <c r="A1663" s="23" t="s">
        <v>709</v>
      </c>
      <c r="B1663" s="23" t="str">
        <f>_xlfn.XLOOKUP(Table7[[#This Row],[Merged Customer ID]],Table2_1[Merged Customer ID],Table2_1[First Name])</f>
        <v>Jakubowitch</v>
      </c>
      <c r="C1663" s="23">
        <f>_xlfn.XLOOKUP(Table7[[#This Row],[Merged Customer ID]],Table3__3_16[Customer ID],Table3__3_16[BMI])</f>
        <v>17.91</v>
      </c>
      <c r="D1663" s="23">
        <f>_xlfn.XLOOKUP(Table7[[#This Row],[Merged Customer ID]],Table3__3_16[Customer ID],Table3__3_16[HBA1C])</f>
        <v>4.66</v>
      </c>
      <c r="E1663" s="22" t="str">
        <f>_xlfn.XLOOKUP(Table7[[#This Row],[Merged Customer ID]],Table3__3_16[Customer ID],Table3__3_16[Heart Issues])</f>
        <v>No</v>
      </c>
      <c r="F1663" s="23" t="str">
        <f>_xlfn.XLOOKUP(Table7[[#This Row],[Merged Customer ID]],Table3__3_16[Customer ID],Table3__3_16[Any Transplants])</f>
        <v>No</v>
      </c>
      <c r="G1663" s="23" t="str">
        <f>_xlfn.XLOOKUP(Table7[[#This Row],[Merged Customer ID]],Table3__3_16[Customer ID],Table3__3_16[Cancer history])</f>
        <v>No</v>
      </c>
      <c r="H1663" s="23">
        <f>_xlfn.XLOOKUP(Table7[[#This Row],[Merged Customer ID]],Table3__3_16[Customer ID],Table3__3_16[NumberOfMajorSurgeries])</f>
        <v>2</v>
      </c>
      <c r="I1663" s="23" t="str">
        <f>_xlfn.XLOOKUP(Table7[[#This Row],[Merged Customer ID]],Table3__3_16[Customer ID],Table3__3_16[smoker])</f>
        <v>No</v>
      </c>
      <c r="J1663" s="23" t="str">
        <f>_xlfn.XLOOKUP(Table7[[#This Row],[Merged Customer ID]],Table3__3_16[Customer ID],Table3__3_16[Weight Status])</f>
        <v>Underweight</v>
      </c>
      <c r="K1663" s="23" t="str">
        <f>_xlfn.XLOOKUP(Table7[[#This Row],[Merged Customer ID]],Table3__3_16[Customer ID],Table3__3_16[Sugar Status])</f>
        <v>Normal</v>
      </c>
      <c r="L1663" s="26">
        <f>_xlfn.XLOOKUP(Table7[[#This Row],[Merged Customer ID]],Table6_20[Merged Customer ID],Table6_20[Date of Birth])</f>
        <v>26605</v>
      </c>
      <c r="M1663" s="30">
        <f>_xlfn.XLOOKUP(Table7[[#This Row],[Merged Customer ID]],Table6_20[Merged Customer ID],Table6_20[charges],"0",0)</f>
        <v>5812.9</v>
      </c>
      <c r="N1663" s="30" t="str">
        <f>_xlfn.XLOOKUP(Table7[[#This Row],[Merged Customer ID]],Table6_20[Merged Customer ID],Table6_20[Hospital tier])</f>
        <v>tier - 2</v>
      </c>
      <c r="O1663" s="30" t="str">
        <f>_xlfn.XLOOKUP(Table7[[#This Row],[Merged Customer ID]],Table6_20[Merged Customer ID],Table6_20[City tier])</f>
        <v>tier - 2</v>
      </c>
      <c r="P1663" s="30" t="str">
        <f>_xlfn.XLOOKUP(Table7[[#This Row],[Merged Customer ID]],Table6_20[Merged Customer ID],Table6_20[State ID])</f>
        <v>R1013</v>
      </c>
      <c r="Q1663" s="36">
        <f>_xlfn.XLOOKUP(Table7[[#This Row],[Merged Customer ID]],Table6_20[Merged Customer ID],Table6_20[Age])</f>
        <v>50.6</v>
      </c>
    </row>
    <row r="1664" spans="1:17" x14ac:dyDescent="0.35">
      <c r="A1664" s="22" t="s">
        <v>708</v>
      </c>
      <c r="B1664" s="22" t="str">
        <f>_xlfn.XLOOKUP(Table7[[#This Row],[Merged Customer ID]],Table2_1[Merged Customer ID],Table2_1[First Name])</f>
        <v>Altshuler</v>
      </c>
      <c r="C1664" s="22">
        <f>_xlfn.XLOOKUP(Table7[[#This Row],[Merged Customer ID]],Table3__3_16[Customer ID],Table3__3_16[BMI])</f>
        <v>20.76</v>
      </c>
      <c r="D1664" s="22">
        <f>_xlfn.XLOOKUP(Table7[[#This Row],[Merged Customer ID]],Table3__3_16[Customer ID],Table3__3_16[HBA1C])</f>
        <v>6.26</v>
      </c>
      <c r="E1664" s="22" t="str">
        <f>_xlfn.XLOOKUP(Table7[[#This Row],[Merged Customer ID]],Table3__3_16[Customer ID],Table3__3_16[Heart Issues])</f>
        <v>No</v>
      </c>
      <c r="F1664" s="22" t="str">
        <f>_xlfn.XLOOKUP(Table7[[#This Row],[Merged Customer ID]],Table3__3_16[Customer ID],Table3__3_16[Any Transplants])</f>
        <v>No</v>
      </c>
      <c r="G1664" s="22" t="str">
        <f>_xlfn.XLOOKUP(Table7[[#This Row],[Merged Customer ID]],Table3__3_16[Customer ID],Table3__3_16[Cancer history])</f>
        <v>No</v>
      </c>
      <c r="H1664" s="22">
        <f>_xlfn.XLOOKUP(Table7[[#This Row],[Merged Customer ID]],Table3__3_16[Customer ID],Table3__3_16[NumberOfMajorSurgeries])</f>
        <v>0</v>
      </c>
      <c r="I1664" s="22" t="str">
        <f>_xlfn.XLOOKUP(Table7[[#This Row],[Merged Customer ID]],Table3__3_16[Customer ID],Table3__3_16[smoker])</f>
        <v>No</v>
      </c>
      <c r="J1664" s="22" t="str">
        <f>_xlfn.XLOOKUP(Table7[[#This Row],[Merged Customer ID]],Table3__3_16[Customer ID],Table3__3_16[Weight Status])</f>
        <v>Normal Weight</v>
      </c>
      <c r="K1664" s="22" t="str">
        <f>_xlfn.XLOOKUP(Table7[[#This Row],[Merged Customer ID]],Table3__3_16[Customer ID],Table3__3_16[Sugar Status])</f>
        <v>Prediabetes</v>
      </c>
      <c r="L1664" s="25">
        <f>_xlfn.XLOOKUP(Table7[[#This Row],[Merged Customer ID]],Table6_20[Merged Customer ID],Table6_20[Date of Birth])</f>
        <v>29482</v>
      </c>
      <c r="M1664" s="29">
        <f>_xlfn.XLOOKUP(Table7[[#This Row],[Merged Customer ID]],Table6_20[Merged Customer ID],Table6_20[charges],"0",0)</f>
        <v>5807.06</v>
      </c>
      <c r="N1664" s="29" t="str">
        <f>_xlfn.XLOOKUP(Table7[[#This Row],[Merged Customer ID]],Table6_20[Merged Customer ID],Table6_20[Hospital tier])</f>
        <v>tier - 2</v>
      </c>
      <c r="O1664" s="29" t="str">
        <f>_xlfn.XLOOKUP(Table7[[#This Row],[Merged Customer ID]],Table6_20[Merged Customer ID],Table6_20[City tier])</f>
        <v>tier - 3</v>
      </c>
      <c r="P1664" s="29" t="str">
        <f>_xlfn.XLOOKUP(Table7[[#This Row],[Merged Customer ID]],Table6_20[Merged Customer ID],Table6_20[State ID])</f>
        <v>R1013</v>
      </c>
      <c r="Q1664" s="35">
        <f>_xlfn.XLOOKUP(Table7[[#This Row],[Merged Customer ID]],Table6_20[Merged Customer ID],Table6_20[Age])</f>
        <v>42.722222222222221</v>
      </c>
    </row>
    <row r="1665" spans="1:17" x14ac:dyDescent="0.35">
      <c r="A1665" s="23" t="s">
        <v>707</v>
      </c>
      <c r="B1665" s="23" t="str">
        <f>_xlfn.XLOOKUP(Table7[[#This Row],[Merged Customer ID]],Table2_1[Merged Customer ID],Table2_1[First Name])</f>
        <v>Ugarte</v>
      </c>
      <c r="C1665" s="23">
        <f>_xlfn.XLOOKUP(Table7[[#This Row],[Merged Customer ID]],Table3__3_16[Customer ID],Table3__3_16[BMI])</f>
        <v>38.99</v>
      </c>
      <c r="D1665" s="23">
        <f>_xlfn.XLOOKUP(Table7[[#This Row],[Merged Customer ID]],Table3__3_16[Customer ID],Table3__3_16[HBA1C])</f>
        <v>5.21</v>
      </c>
      <c r="E1665" s="22" t="str">
        <f>_xlfn.XLOOKUP(Table7[[#This Row],[Merged Customer ID]],Table3__3_16[Customer ID],Table3__3_16[Heart Issues])</f>
        <v>No</v>
      </c>
      <c r="F1665" s="23" t="str">
        <f>_xlfn.XLOOKUP(Table7[[#This Row],[Merged Customer ID]],Table3__3_16[Customer ID],Table3__3_16[Any Transplants])</f>
        <v>Yes</v>
      </c>
      <c r="G1665" s="23" t="str">
        <f>_xlfn.XLOOKUP(Table7[[#This Row],[Merged Customer ID]],Table3__3_16[Customer ID],Table3__3_16[Cancer history])</f>
        <v>No</v>
      </c>
      <c r="H1665" s="23">
        <f>_xlfn.XLOOKUP(Table7[[#This Row],[Merged Customer ID]],Table3__3_16[Customer ID],Table3__3_16[NumberOfMajorSurgeries])</f>
        <v>1</v>
      </c>
      <c r="I1665" s="23" t="str">
        <f>_xlfn.XLOOKUP(Table7[[#This Row],[Merged Customer ID]],Table3__3_16[Customer ID],Table3__3_16[smoker])</f>
        <v>No</v>
      </c>
      <c r="J1665" s="23" t="str">
        <f>_xlfn.XLOOKUP(Table7[[#This Row],[Merged Customer ID]],Table3__3_16[Customer ID],Table3__3_16[Weight Status])</f>
        <v>Obesity</v>
      </c>
      <c r="K1665" s="23" t="str">
        <f>_xlfn.XLOOKUP(Table7[[#This Row],[Merged Customer ID]],Table3__3_16[Customer ID],Table3__3_16[Sugar Status])</f>
        <v>Normal</v>
      </c>
      <c r="L1665" s="26">
        <f>_xlfn.XLOOKUP(Table7[[#This Row],[Merged Customer ID]],Table6_20[Merged Customer ID],Table6_20[Date of Birth])</f>
        <v>38292</v>
      </c>
      <c r="M1665" s="30">
        <f>_xlfn.XLOOKUP(Table7[[#This Row],[Merged Customer ID]],Table6_20[Merged Customer ID],Table6_20[charges],"0",0)</f>
        <v>5778.71</v>
      </c>
      <c r="N1665" s="30" t="str">
        <f>_xlfn.XLOOKUP(Table7[[#This Row],[Merged Customer ID]],Table6_20[Merged Customer ID],Table6_20[Hospital tier])</f>
        <v>tier - 2</v>
      </c>
      <c r="O1665" s="30" t="str">
        <f>_xlfn.XLOOKUP(Table7[[#This Row],[Merged Customer ID]],Table6_20[Merged Customer ID],Table6_20[City tier])</f>
        <v>tier - 3</v>
      </c>
      <c r="P1665" s="30" t="str">
        <f>_xlfn.XLOOKUP(Table7[[#This Row],[Merged Customer ID]],Table6_20[Merged Customer ID],Table6_20[State ID])</f>
        <v>R1022</v>
      </c>
      <c r="Q1665" s="36">
        <f>_xlfn.XLOOKUP(Table7[[#This Row],[Merged Customer ID]],Table6_20[Merged Customer ID],Table6_20[Age])</f>
        <v>18.602777777777778</v>
      </c>
    </row>
    <row r="1666" spans="1:17" x14ac:dyDescent="0.35">
      <c r="A1666" s="22" t="s">
        <v>706</v>
      </c>
      <c r="B1666" s="22" t="str">
        <f>_xlfn.XLOOKUP(Table7[[#This Row],[Merged Customer ID]],Table2_1[Merged Customer ID],Table2_1[First Name])</f>
        <v>Tusso</v>
      </c>
      <c r="C1666" s="22">
        <f>_xlfn.XLOOKUP(Table7[[#This Row],[Merged Customer ID]],Table3__3_16[Customer ID],Table3__3_16[BMI])</f>
        <v>42.655000000000001</v>
      </c>
      <c r="D1666" s="22">
        <f>_xlfn.XLOOKUP(Table7[[#This Row],[Merged Customer ID]],Table3__3_16[Customer ID],Table3__3_16[HBA1C])</f>
        <v>5.94</v>
      </c>
      <c r="E1666" s="22" t="str">
        <f>_xlfn.XLOOKUP(Table7[[#This Row],[Merged Customer ID]],Table3__3_16[Customer ID],Table3__3_16[Heart Issues])</f>
        <v>Yes</v>
      </c>
      <c r="F1666" s="22" t="str">
        <f>_xlfn.XLOOKUP(Table7[[#This Row],[Merged Customer ID]],Table3__3_16[Customer ID],Table3__3_16[Any Transplants])</f>
        <v>No</v>
      </c>
      <c r="G1666" s="22" t="str">
        <f>_xlfn.XLOOKUP(Table7[[#This Row],[Merged Customer ID]],Table3__3_16[Customer ID],Table3__3_16[Cancer history])</f>
        <v>Yes</v>
      </c>
      <c r="H1666" s="22">
        <f>_xlfn.XLOOKUP(Table7[[#This Row],[Merged Customer ID]],Table3__3_16[Customer ID],Table3__3_16[NumberOfMajorSurgeries])</f>
        <v>1</v>
      </c>
      <c r="I1666" s="22" t="str">
        <f>_xlfn.XLOOKUP(Table7[[#This Row],[Merged Customer ID]],Table3__3_16[Customer ID],Table3__3_16[smoker])</f>
        <v>No</v>
      </c>
      <c r="J1666" s="22" t="str">
        <f>_xlfn.XLOOKUP(Table7[[#This Row],[Merged Customer ID]],Table3__3_16[Customer ID],Table3__3_16[Weight Status])</f>
        <v>Obesity</v>
      </c>
      <c r="K1666" s="22" t="str">
        <f>_xlfn.XLOOKUP(Table7[[#This Row],[Merged Customer ID]],Table3__3_16[Customer ID],Table3__3_16[Sugar Status])</f>
        <v>Prediabetes</v>
      </c>
      <c r="L1666" s="25">
        <f>_xlfn.XLOOKUP(Table7[[#This Row],[Merged Customer ID]],Table6_20[Merged Customer ID],Table6_20[Date of Birth])</f>
        <v>30558</v>
      </c>
      <c r="M1666" s="29">
        <f>_xlfn.XLOOKUP(Table7[[#This Row],[Merged Customer ID]],Table6_20[Merged Customer ID],Table6_20[charges],"0",0)</f>
        <v>5757.41</v>
      </c>
      <c r="N1666" s="29" t="str">
        <f>_xlfn.XLOOKUP(Table7[[#This Row],[Merged Customer ID]],Table6_20[Merged Customer ID],Table6_20[Hospital tier])</f>
        <v>tier - 2</v>
      </c>
      <c r="O1666" s="29" t="str">
        <f>_xlfn.XLOOKUP(Table7[[#This Row],[Merged Customer ID]],Table6_20[Merged Customer ID],Table6_20[City tier])</f>
        <v>tier - 3</v>
      </c>
      <c r="P1666" s="29" t="str">
        <f>_xlfn.XLOOKUP(Table7[[#This Row],[Merged Customer ID]],Table6_20[Merged Customer ID],Table6_20[State ID])</f>
        <v>R1019</v>
      </c>
      <c r="Q1666" s="35">
        <f>_xlfn.XLOOKUP(Table7[[#This Row],[Merged Customer ID]],Table6_20[Merged Customer ID],Table6_20[Age])</f>
        <v>39.772222222222226</v>
      </c>
    </row>
    <row r="1667" spans="1:17" x14ac:dyDescent="0.35">
      <c r="A1667" s="23" t="s">
        <v>705</v>
      </c>
      <c r="B1667" s="23" t="str">
        <f>_xlfn.XLOOKUP(Table7[[#This Row],[Merged Customer ID]],Table2_1[Merged Customer ID],Table2_1[First Name])</f>
        <v>Johnson</v>
      </c>
      <c r="C1667" s="23">
        <f>_xlfn.XLOOKUP(Table7[[#This Row],[Merged Customer ID]],Table3__3_16[Customer ID],Table3__3_16[BMI])</f>
        <v>30.57</v>
      </c>
      <c r="D1667" s="23">
        <f>_xlfn.XLOOKUP(Table7[[#This Row],[Merged Customer ID]],Table3__3_16[Customer ID],Table3__3_16[HBA1C])</f>
        <v>5.34</v>
      </c>
      <c r="E1667" s="22" t="str">
        <f>_xlfn.XLOOKUP(Table7[[#This Row],[Merged Customer ID]],Table3__3_16[Customer ID],Table3__3_16[Heart Issues])</f>
        <v>No</v>
      </c>
      <c r="F1667" s="23" t="str">
        <f>_xlfn.XLOOKUP(Table7[[#This Row],[Merged Customer ID]],Table3__3_16[Customer ID],Table3__3_16[Any Transplants])</f>
        <v>No</v>
      </c>
      <c r="G1667" s="23" t="str">
        <f>_xlfn.XLOOKUP(Table7[[#This Row],[Merged Customer ID]],Table3__3_16[Customer ID],Table3__3_16[Cancer history])</f>
        <v>Yes</v>
      </c>
      <c r="H1667" s="23">
        <f>_xlfn.XLOOKUP(Table7[[#This Row],[Merged Customer ID]],Table3__3_16[Customer ID],Table3__3_16[NumberOfMajorSurgeries])</f>
        <v>1</v>
      </c>
      <c r="I1667" s="23" t="str">
        <f>_xlfn.XLOOKUP(Table7[[#This Row],[Merged Customer ID]],Table3__3_16[Customer ID],Table3__3_16[smoker])</f>
        <v>No</v>
      </c>
      <c r="J1667" s="23" t="str">
        <f>_xlfn.XLOOKUP(Table7[[#This Row],[Merged Customer ID]],Table3__3_16[Customer ID],Table3__3_16[Weight Status])</f>
        <v>Obesity</v>
      </c>
      <c r="K1667" s="23" t="str">
        <f>_xlfn.XLOOKUP(Table7[[#This Row],[Merged Customer ID]],Table3__3_16[Customer ID],Table3__3_16[Sugar Status])</f>
        <v>Normal</v>
      </c>
      <c r="L1667" s="26">
        <f>_xlfn.XLOOKUP(Table7[[#This Row],[Merged Customer ID]],Table6_20[Merged Customer ID],Table6_20[Date of Birth])</f>
        <v>34130</v>
      </c>
      <c r="M1667" s="30">
        <f>_xlfn.XLOOKUP(Table7[[#This Row],[Merged Customer ID]],Table6_20[Merged Customer ID],Table6_20[charges],"0",0)</f>
        <v>5748.13</v>
      </c>
      <c r="N1667" s="30" t="str">
        <f>_xlfn.XLOOKUP(Table7[[#This Row],[Merged Customer ID]],Table6_20[Merged Customer ID],Table6_20[Hospital tier])</f>
        <v>tier - 2</v>
      </c>
      <c r="O1667" s="30" t="str">
        <f>_xlfn.XLOOKUP(Table7[[#This Row],[Merged Customer ID]],Table6_20[Merged Customer ID],Table6_20[City tier])</f>
        <v>tier - 1</v>
      </c>
      <c r="P1667" s="30" t="str">
        <f>_xlfn.XLOOKUP(Table7[[#This Row],[Merged Customer ID]],Table6_20[Merged Customer ID],Table6_20[State ID])</f>
        <v>R1021</v>
      </c>
      <c r="Q1667" s="36">
        <f>_xlfn.XLOOKUP(Table7[[#This Row],[Merged Customer ID]],Table6_20[Merged Customer ID],Table6_20[Age])</f>
        <v>29.994444444444444</v>
      </c>
    </row>
    <row r="1668" spans="1:17" x14ac:dyDescent="0.35">
      <c r="A1668" s="22" t="s">
        <v>704</v>
      </c>
      <c r="B1668" s="22" t="str">
        <f>_xlfn.XLOOKUP(Table7[[#This Row],[Merged Customer ID]],Table2_1[Merged Customer ID],Table2_1[First Name])</f>
        <v>Landry</v>
      </c>
      <c r="C1668" s="22">
        <f>_xlfn.XLOOKUP(Table7[[#This Row],[Merged Customer ID]],Table3__3_16[Customer ID],Table3__3_16[BMI])</f>
        <v>17.7</v>
      </c>
      <c r="D1668" s="22">
        <f>_xlfn.XLOOKUP(Table7[[#This Row],[Merged Customer ID]],Table3__3_16[Customer ID],Table3__3_16[HBA1C])</f>
        <v>6.38</v>
      </c>
      <c r="E1668" s="22" t="str">
        <f>_xlfn.XLOOKUP(Table7[[#This Row],[Merged Customer ID]],Table3__3_16[Customer ID],Table3__3_16[Heart Issues])</f>
        <v>No</v>
      </c>
      <c r="F1668" s="22" t="str">
        <f>_xlfn.XLOOKUP(Table7[[#This Row],[Merged Customer ID]],Table3__3_16[Customer ID],Table3__3_16[Any Transplants])</f>
        <v>No</v>
      </c>
      <c r="G1668" s="22" t="str">
        <f>_xlfn.XLOOKUP(Table7[[#This Row],[Merged Customer ID]],Table3__3_16[Customer ID],Table3__3_16[Cancer history])</f>
        <v>No</v>
      </c>
      <c r="H1668" s="22">
        <f>_xlfn.XLOOKUP(Table7[[#This Row],[Merged Customer ID]],Table3__3_16[Customer ID],Table3__3_16[NumberOfMajorSurgeries])</f>
        <v>2</v>
      </c>
      <c r="I1668" s="22" t="str">
        <f>_xlfn.XLOOKUP(Table7[[#This Row],[Merged Customer ID]],Table3__3_16[Customer ID],Table3__3_16[smoker])</f>
        <v>No</v>
      </c>
      <c r="J1668" s="22" t="str">
        <f>_xlfn.XLOOKUP(Table7[[#This Row],[Merged Customer ID]],Table3__3_16[Customer ID],Table3__3_16[Weight Status])</f>
        <v>Underweight</v>
      </c>
      <c r="K1668" s="22" t="str">
        <f>_xlfn.XLOOKUP(Table7[[#This Row],[Merged Customer ID]],Table3__3_16[Customer ID],Table3__3_16[Sugar Status])</f>
        <v>Prediabetes</v>
      </c>
      <c r="L1668" s="25">
        <f>_xlfn.XLOOKUP(Table7[[#This Row],[Merged Customer ID]],Table6_20[Merged Customer ID],Table6_20[Date of Birth])</f>
        <v>26532</v>
      </c>
      <c r="M1668" s="29">
        <f>_xlfn.XLOOKUP(Table7[[#This Row],[Merged Customer ID]],Table6_20[Merged Customer ID],Table6_20[charges],"0",0)</f>
        <v>5741.67</v>
      </c>
      <c r="N1668" s="29" t="str">
        <f>_xlfn.XLOOKUP(Table7[[#This Row],[Merged Customer ID]],Table6_20[Merged Customer ID],Table6_20[Hospital tier])</f>
        <v>tier - 2</v>
      </c>
      <c r="O1668" s="29" t="str">
        <f>_xlfn.XLOOKUP(Table7[[#This Row],[Merged Customer ID]],Table6_20[Merged Customer ID],Table6_20[City tier])</f>
        <v>tier - 3</v>
      </c>
      <c r="P1668" s="29" t="str">
        <f>_xlfn.XLOOKUP(Table7[[#This Row],[Merged Customer ID]],Table6_20[Merged Customer ID],Table6_20[State ID])</f>
        <v>R1013</v>
      </c>
      <c r="Q1668" s="35">
        <f>_xlfn.XLOOKUP(Table7[[#This Row],[Merged Customer ID]],Table6_20[Merged Customer ID],Table6_20[Age])</f>
        <v>50.797222222222224</v>
      </c>
    </row>
    <row r="1669" spans="1:17" x14ac:dyDescent="0.35">
      <c r="A1669" s="23" t="s">
        <v>703</v>
      </c>
      <c r="B1669" s="23" t="str">
        <f>_xlfn.XLOOKUP(Table7[[#This Row],[Merged Customer ID]],Table2_1[Merged Customer ID],Table2_1[First Name])</f>
        <v>McDonald</v>
      </c>
      <c r="C1669" s="23">
        <f>_xlfn.XLOOKUP(Table7[[#This Row],[Merged Customer ID]],Table3__3_16[Customer ID],Table3__3_16[BMI])</f>
        <v>34.770000000000003</v>
      </c>
      <c r="D1669" s="23">
        <f>_xlfn.XLOOKUP(Table7[[#This Row],[Merged Customer ID]],Table3__3_16[Customer ID],Table3__3_16[HBA1C])</f>
        <v>4.47</v>
      </c>
      <c r="E1669" s="22" t="str">
        <f>_xlfn.XLOOKUP(Table7[[#This Row],[Merged Customer ID]],Table3__3_16[Customer ID],Table3__3_16[Heart Issues])</f>
        <v>No</v>
      </c>
      <c r="F1669" s="23" t="str">
        <f>_xlfn.XLOOKUP(Table7[[#This Row],[Merged Customer ID]],Table3__3_16[Customer ID],Table3__3_16[Any Transplants])</f>
        <v>No</v>
      </c>
      <c r="G1669" s="23" t="str">
        <f>_xlfn.XLOOKUP(Table7[[#This Row],[Merged Customer ID]],Table3__3_16[Customer ID],Table3__3_16[Cancer history])</f>
        <v>No</v>
      </c>
      <c r="H1669" s="23">
        <f>_xlfn.XLOOKUP(Table7[[#This Row],[Merged Customer ID]],Table3__3_16[Customer ID],Table3__3_16[NumberOfMajorSurgeries])</f>
        <v>1</v>
      </c>
      <c r="I1669" s="23" t="str">
        <f>_xlfn.XLOOKUP(Table7[[#This Row],[Merged Customer ID]],Table3__3_16[Customer ID],Table3__3_16[smoker])</f>
        <v>No</v>
      </c>
      <c r="J1669" s="23" t="str">
        <f>_xlfn.XLOOKUP(Table7[[#This Row],[Merged Customer ID]],Table3__3_16[Customer ID],Table3__3_16[Weight Status])</f>
        <v>Obesity</v>
      </c>
      <c r="K1669" s="23" t="str">
        <f>_xlfn.XLOOKUP(Table7[[#This Row],[Merged Customer ID]],Table3__3_16[Customer ID],Table3__3_16[Sugar Status])</f>
        <v>Normal</v>
      </c>
      <c r="L1669" s="26">
        <f>_xlfn.XLOOKUP(Table7[[#This Row],[Merged Customer ID]],Table6_20[Merged Customer ID],Table6_20[Date of Birth])</f>
        <v>32069</v>
      </c>
      <c r="M1669" s="30">
        <f>_xlfn.XLOOKUP(Table7[[#This Row],[Merged Customer ID]],Table6_20[Merged Customer ID],Table6_20[charges],"0",0)</f>
        <v>5729.01</v>
      </c>
      <c r="N1669" s="30" t="str">
        <f>_xlfn.XLOOKUP(Table7[[#This Row],[Merged Customer ID]],Table6_20[Merged Customer ID],Table6_20[Hospital tier])</f>
        <v>tier - 1</v>
      </c>
      <c r="O1669" s="30" t="str">
        <f>_xlfn.XLOOKUP(Table7[[#This Row],[Merged Customer ID]],Table6_20[Merged Customer ID],Table6_20[City tier])</f>
        <v>tier - 2</v>
      </c>
      <c r="P1669" s="30" t="str">
        <f>_xlfn.XLOOKUP(Table7[[#This Row],[Merged Customer ID]],Table6_20[Merged Customer ID],Table6_20[State ID])</f>
        <v>R1012</v>
      </c>
      <c r="Q1669" s="36">
        <f>_xlfn.XLOOKUP(Table7[[#This Row],[Merged Customer ID]],Table6_20[Merged Customer ID],Table6_20[Age])</f>
        <v>35.636111111111113</v>
      </c>
    </row>
    <row r="1670" spans="1:17" x14ac:dyDescent="0.35">
      <c r="A1670" s="22" t="s">
        <v>702</v>
      </c>
      <c r="B1670" s="22" t="str">
        <f>_xlfn.XLOOKUP(Table7[[#This Row],[Merged Customer ID]],Table2_1[Merged Customer ID],Table2_1[First Name])</f>
        <v>Dunlap</v>
      </c>
      <c r="C1670" s="22">
        <f>_xlfn.XLOOKUP(Table7[[#This Row],[Merged Customer ID]],Table3__3_16[Customer ID],Table3__3_16[BMI])</f>
        <v>16.88</v>
      </c>
      <c r="D1670" s="22">
        <f>_xlfn.XLOOKUP(Table7[[#This Row],[Merged Customer ID]],Table3__3_16[Customer ID],Table3__3_16[HBA1C])</f>
        <v>9.9600000000000009</v>
      </c>
      <c r="E1670" s="22" t="str">
        <f>_xlfn.XLOOKUP(Table7[[#This Row],[Merged Customer ID]],Table3__3_16[Customer ID],Table3__3_16[Heart Issues])</f>
        <v>No</v>
      </c>
      <c r="F1670" s="22" t="str">
        <f>_xlfn.XLOOKUP(Table7[[#This Row],[Merged Customer ID]],Table3__3_16[Customer ID],Table3__3_16[Any Transplants])</f>
        <v>No</v>
      </c>
      <c r="G1670" s="22" t="str">
        <f>_xlfn.XLOOKUP(Table7[[#This Row],[Merged Customer ID]],Table3__3_16[Customer ID],Table3__3_16[Cancer history])</f>
        <v>No</v>
      </c>
      <c r="H1670" s="22">
        <f>_xlfn.XLOOKUP(Table7[[#This Row],[Merged Customer ID]],Table3__3_16[Customer ID],Table3__3_16[NumberOfMajorSurgeries])</f>
        <v>0</v>
      </c>
      <c r="I1670" s="22" t="str">
        <f>_xlfn.XLOOKUP(Table7[[#This Row],[Merged Customer ID]],Table3__3_16[Customer ID],Table3__3_16[smoker])</f>
        <v>No</v>
      </c>
      <c r="J1670" s="22" t="str">
        <f>_xlfn.XLOOKUP(Table7[[#This Row],[Merged Customer ID]],Table3__3_16[Customer ID],Table3__3_16[Weight Status])</f>
        <v>Underweight</v>
      </c>
      <c r="K1670" s="22" t="str">
        <f>_xlfn.XLOOKUP(Table7[[#This Row],[Merged Customer ID]],Table3__3_16[Customer ID],Table3__3_16[Sugar Status])</f>
        <v>Diabetes</v>
      </c>
      <c r="L1670" s="25">
        <f>_xlfn.XLOOKUP(Table7[[#This Row],[Merged Customer ID]],Table6_20[Merged Customer ID],Table6_20[Date of Birth])</f>
        <v>26285</v>
      </c>
      <c r="M1670" s="29">
        <f>_xlfn.XLOOKUP(Table7[[#This Row],[Merged Customer ID]],Table6_20[Merged Customer ID],Table6_20[charges],"0",0)</f>
        <v>5720.38</v>
      </c>
      <c r="N1670" s="29" t="str">
        <f>_xlfn.XLOOKUP(Table7[[#This Row],[Merged Customer ID]],Table6_20[Merged Customer ID],Table6_20[Hospital tier])</f>
        <v>tier - 2</v>
      </c>
      <c r="O1670" s="29" t="str">
        <f>_xlfn.XLOOKUP(Table7[[#This Row],[Merged Customer ID]],Table6_20[Merged Customer ID],Table6_20[City tier])</f>
        <v>tier - 1</v>
      </c>
      <c r="P1670" s="29" t="str">
        <f>_xlfn.XLOOKUP(Table7[[#This Row],[Merged Customer ID]],Table6_20[Merged Customer ID],Table6_20[State ID])</f>
        <v>R1013</v>
      </c>
      <c r="Q1670" s="35">
        <f>_xlfn.XLOOKUP(Table7[[#This Row],[Merged Customer ID]],Table6_20[Merged Customer ID],Table6_20[Age])</f>
        <v>51.472222222222221</v>
      </c>
    </row>
    <row r="1671" spans="1:17" x14ac:dyDescent="0.35">
      <c r="A1671" s="23" t="s">
        <v>701</v>
      </c>
      <c r="B1671" s="23" t="str">
        <f>_xlfn.XLOOKUP(Table7[[#This Row],[Merged Customer ID]],Table2_1[Merged Customer ID],Table2_1[First Name])</f>
        <v>Larue</v>
      </c>
      <c r="C1671" s="23">
        <f>_xlfn.XLOOKUP(Table7[[#This Row],[Merged Customer ID]],Table3__3_16[Customer ID],Table3__3_16[BMI])</f>
        <v>40.26</v>
      </c>
      <c r="D1671" s="23">
        <f>_xlfn.XLOOKUP(Table7[[#This Row],[Merged Customer ID]],Table3__3_16[Customer ID],Table3__3_16[HBA1C])</f>
        <v>9.92</v>
      </c>
      <c r="E1671" s="22" t="str">
        <f>_xlfn.XLOOKUP(Table7[[#This Row],[Merged Customer ID]],Table3__3_16[Customer ID],Table3__3_16[Heart Issues])</f>
        <v>Yes</v>
      </c>
      <c r="F1671" s="23" t="str">
        <f>_xlfn.XLOOKUP(Table7[[#This Row],[Merged Customer ID]],Table3__3_16[Customer ID],Table3__3_16[Any Transplants])</f>
        <v>No</v>
      </c>
      <c r="G1671" s="23" t="str">
        <f>_xlfn.XLOOKUP(Table7[[#This Row],[Merged Customer ID]],Table3__3_16[Customer ID],Table3__3_16[Cancer history])</f>
        <v>No</v>
      </c>
      <c r="H1671" s="23">
        <f>_xlfn.XLOOKUP(Table7[[#This Row],[Merged Customer ID]],Table3__3_16[Customer ID],Table3__3_16[NumberOfMajorSurgeries])</f>
        <v>0</v>
      </c>
      <c r="I1671" s="23" t="str">
        <f>_xlfn.XLOOKUP(Table7[[#This Row],[Merged Customer ID]],Table3__3_16[Customer ID],Table3__3_16[smoker])</f>
        <v>No</v>
      </c>
      <c r="J1671" s="23" t="str">
        <f>_xlfn.XLOOKUP(Table7[[#This Row],[Merged Customer ID]],Table3__3_16[Customer ID],Table3__3_16[Weight Status])</f>
        <v>Obesity</v>
      </c>
      <c r="K1671" s="23" t="str">
        <f>_xlfn.XLOOKUP(Table7[[#This Row],[Merged Customer ID]],Table3__3_16[Customer ID],Table3__3_16[Sugar Status])</f>
        <v>Diabetes</v>
      </c>
      <c r="L1671" s="26">
        <f>_xlfn.XLOOKUP(Table7[[#This Row],[Merged Customer ID]],Table6_20[Merged Customer ID],Table6_20[Date of Birth])</f>
        <v>29828</v>
      </c>
      <c r="M1671" s="30">
        <f>_xlfn.XLOOKUP(Table7[[#This Row],[Merged Customer ID]],Table6_20[Merged Customer ID],Table6_20[charges],"0",0)</f>
        <v>5709.16</v>
      </c>
      <c r="N1671" s="30" t="str">
        <f>_xlfn.XLOOKUP(Table7[[#This Row],[Merged Customer ID]],Table6_20[Merged Customer ID],Table6_20[Hospital tier])</f>
        <v>tier - 3</v>
      </c>
      <c r="O1671" s="30" t="str">
        <f>_xlfn.XLOOKUP(Table7[[#This Row],[Merged Customer ID]],Table6_20[Merged Customer ID],Table6_20[City tier])</f>
        <v>tier - 3</v>
      </c>
      <c r="P1671" s="30" t="str">
        <f>_xlfn.XLOOKUP(Table7[[#This Row],[Merged Customer ID]],Table6_20[Merged Customer ID],Table6_20[State ID])</f>
        <v>R1013</v>
      </c>
      <c r="Q1671" s="36">
        <f>_xlfn.XLOOKUP(Table7[[#This Row],[Merged Customer ID]],Table6_20[Merged Customer ID],Table6_20[Age])</f>
        <v>41.772222222222226</v>
      </c>
    </row>
    <row r="1672" spans="1:17" x14ac:dyDescent="0.35">
      <c r="A1672" s="22" t="s">
        <v>700</v>
      </c>
      <c r="B1672" s="22" t="str">
        <f>_xlfn.XLOOKUP(Table7[[#This Row],[Merged Customer ID]],Table2_1[Merged Customer ID],Table2_1[First Name])</f>
        <v>Hodge</v>
      </c>
      <c r="C1672" s="22">
        <f>_xlfn.XLOOKUP(Table7[[#This Row],[Merged Customer ID]],Table3__3_16[Customer ID],Table3__3_16[BMI])</f>
        <v>25.6</v>
      </c>
      <c r="D1672" s="22">
        <f>_xlfn.XLOOKUP(Table7[[#This Row],[Merged Customer ID]],Table3__3_16[Customer ID],Table3__3_16[HBA1C])</f>
        <v>6.03</v>
      </c>
      <c r="E1672" s="22" t="str">
        <f>_xlfn.XLOOKUP(Table7[[#This Row],[Merged Customer ID]],Table3__3_16[Customer ID],Table3__3_16[Heart Issues])</f>
        <v>No</v>
      </c>
      <c r="F1672" s="22" t="str">
        <f>_xlfn.XLOOKUP(Table7[[#This Row],[Merged Customer ID]],Table3__3_16[Customer ID],Table3__3_16[Any Transplants])</f>
        <v>No</v>
      </c>
      <c r="G1672" s="22" t="str">
        <f>_xlfn.XLOOKUP(Table7[[#This Row],[Merged Customer ID]],Table3__3_16[Customer ID],Table3__3_16[Cancer history])</f>
        <v>Yes</v>
      </c>
      <c r="H1672" s="22">
        <f>_xlfn.XLOOKUP(Table7[[#This Row],[Merged Customer ID]],Table3__3_16[Customer ID],Table3__3_16[NumberOfMajorSurgeries])</f>
        <v>1</v>
      </c>
      <c r="I1672" s="22" t="str">
        <f>_xlfn.XLOOKUP(Table7[[#This Row],[Merged Customer ID]],Table3__3_16[Customer ID],Table3__3_16[smoker])</f>
        <v>No</v>
      </c>
      <c r="J1672" s="22" t="str">
        <f>_xlfn.XLOOKUP(Table7[[#This Row],[Merged Customer ID]],Table3__3_16[Customer ID],Table3__3_16[Weight Status])</f>
        <v>Overweight</v>
      </c>
      <c r="K1672" s="22" t="str">
        <f>_xlfn.XLOOKUP(Table7[[#This Row],[Merged Customer ID]],Table3__3_16[Customer ID],Table3__3_16[Sugar Status])</f>
        <v>Prediabetes</v>
      </c>
      <c r="L1672" s="25">
        <f>_xlfn.XLOOKUP(Table7[[#This Row],[Merged Customer ID]],Table6_20[Merged Customer ID],Table6_20[Date of Birth])</f>
        <v>34276</v>
      </c>
      <c r="M1672" s="29">
        <f>_xlfn.XLOOKUP(Table7[[#This Row],[Merged Customer ID]],Table6_20[Merged Customer ID],Table6_20[charges],"0",0)</f>
        <v>5708.87</v>
      </c>
      <c r="N1672" s="29" t="str">
        <f>_xlfn.XLOOKUP(Table7[[#This Row],[Merged Customer ID]],Table6_20[Merged Customer ID],Table6_20[Hospital tier])</f>
        <v>tier - 2</v>
      </c>
      <c r="O1672" s="29" t="str">
        <f>_xlfn.XLOOKUP(Table7[[#This Row],[Merged Customer ID]],Table6_20[Merged Customer ID],Table6_20[City tier])</f>
        <v>tier - 1</v>
      </c>
      <c r="P1672" s="29" t="str">
        <f>_xlfn.XLOOKUP(Table7[[#This Row],[Merged Customer ID]],Table6_20[Merged Customer ID],Table6_20[State ID])</f>
        <v>R1011</v>
      </c>
      <c r="Q1672" s="35">
        <f>_xlfn.XLOOKUP(Table7[[#This Row],[Merged Customer ID]],Table6_20[Merged Customer ID],Table6_20[Age])</f>
        <v>29.597222222222221</v>
      </c>
    </row>
    <row r="1673" spans="1:17" x14ac:dyDescent="0.35">
      <c r="A1673" s="23" t="s">
        <v>699</v>
      </c>
      <c r="B1673" s="23" t="str">
        <f>_xlfn.XLOOKUP(Table7[[#This Row],[Merged Customer ID]],Table2_1[Merged Customer ID],Table2_1[First Name])</f>
        <v>Marcus</v>
      </c>
      <c r="C1673" s="23">
        <f>_xlfn.XLOOKUP(Table7[[#This Row],[Merged Customer ID]],Table3__3_16[Customer ID],Table3__3_16[BMI])</f>
        <v>33.549999999999997</v>
      </c>
      <c r="D1673" s="23">
        <f>_xlfn.XLOOKUP(Table7[[#This Row],[Merged Customer ID]],Table3__3_16[Customer ID],Table3__3_16[HBA1C])</f>
        <v>10.9</v>
      </c>
      <c r="E1673" s="22" t="str">
        <f>_xlfn.XLOOKUP(Table7[[#This Row],[Merged Customer ID]],Table3__3_16[Customer ID],Table3__3_16[Heart Issues])</f>
        <v>Yes</v>
      </c>
      <c r="F1673" s="23" t="str">
        <f>_xlfn.XLOOKUP(Table7[[#This Row],[Merged Customer ID]],Table3__3_16[Customer ID],Table3__3_16[Any Transplants])</f>
        <v>No</v>
      </c>
      <c r="G1673" s="23" t="str">
        <f>_xlfn.XLOOKUP(Table7[[#This Row],[Merged Customer ID]],Table3__3_16[Customer ID],Table3__3_16[Cancer history])</f>
        <v>No</v>
      </c>
      <c r="H1673" s="23">
        <f>_xlfn.XLOOKUP(Table7[[#This Row],[Merged Customer ID]],Table3__3_16[Customer ID],Table3__3_16[NumberOfMajorSurgeries])</f>
        <v>0</v>
      </c>
      <c r="I1673" s="23" t="str">
        <f>_xlfn.XLOOKUP(Table7[[#This Row],[Merged Customer ID]],Table3__3_16[Customer ID],Table3__3_16[smoker])</f>
        <v>No</v>
      </c>
      <c r="J1673" s="23" t="str">
        <f>_xlfn.XLOOKUP(Table7[[#This Row],[Merged Customer ID]],Table3__3_16[Customer ID],Table3__3_16[Weight Status])</f>
        <v>Obesity</v>
      </c>
      <c r="K1673" s="23" t="str">
        <f>_xlfn.XLOOKUP(Table7[[#This Row],[Merged Customer ID]],Table3__3_16[Customer ID],Table3__3_16[Sugar Status])</f>
        <v>Diabetes</v>
      </c>
      <c r="L1673" s="26">
        <f>_xlfn.XLOOKUP(Table7[[#This Row],[Merged Customer ID]],Table6_20[Merged Customer ID],Table6_20[Date of Birth])</f>
        <v>29752</v>
      </c>
      <c r="M1673" s="30">
        <f>_xlfn.XLOOKUP(Table7[[#This Row],[Merged Customer ID]],Table6_20[Merged Customer ID],Table6_20[charges],"0",0)</f>
        <v>5699.84</v>
      </c>
      <c r="N1673" s="30" t="str">
        <f>_xlfn.XLOOKUP(Table7[[#This Row],[Merged Customer ID]],Table6_20[Merged Customer ID],Table6_20[Hospital tier])</f>
        <v>tier - 2</v>
      </c>
      <c r="O1673" s="30" t="str">
        <f>_xlfn.XLOOKUP(Table7[[#This Row],[Merged Customer ID]],Table6_20[Merged Customer ID],Table6_20[City tier])</f>
        <v>tier - 3</v>
      </c>
      <c r="P1673" s="30" t="str">
        <f>_xlfn.XLOOKUP(Table7[[#This Row],[Merged Customer ID]],Table6_20[Merged Customer ID],Table6_20[State ID])</f>
        <v>R1013</v>
      </c>
      <c r="Q1673" s="36">
        <f>_xlfn.XLOOKUP(Table7[[#This Row],[Merged Customer ID]],Table6_20[Merged Customer ID],Table6_20[Age])</f>
        <v>41.980555555555554</v>
      </c>
    </row>
    <row r="1674" spans="1:17" x14ac:dyDescent="0.35">
      <c r="A1674" s="22" t="s">
        <v>698</v>
      </c>
      <c r="B1674" s="22" t="str">
        <f>_xlfn.XLOOKUP(Table7[[#This Row],[Merged Customer ID]],Table2_1[Merged Customer ID],Table2_1[First Name])</f>
        <v>Daubert</v>
      </c>
      <c r="C1674" s="22">
        <f>_xlfn.XLOOKUP(Table7[[#This Row],[Merged Customer ID]],Table3__3_16[Customer ID],Table3__3_16[BMI])</f>
        <v>16.690000000000001</v>
      </c>
      <c r="D1674" s="22">
        <f>_xlfn.XLOOKUP(Table7[[#This Row],[Merged Customer ID]],Table3__3_16[Customer ID],Table3__3_16[HBA1C])</f>
        <v>10.66</v>
      </c>
      <c r="E1674" s="22" t="str">
        <f>_xlfn.XLOOKUP(Table7[[#This Row],[Merged Customer ID]],Table3__3_16[Customer ID],Table3__3_16[Heart Issues])</f>
        <v>No</v>
      </c>
      <c r="F1674" s="22" t="str">
        <f>_xlfn.XLOOKUP(Table7[[#This Row],[Merged Customer ID]],Table3__3_16[Customer ID],Table3__3_16[Any Transplants])</f>
        <v>No</v>
      </c>
      <c r="G1674" s="22" t="str">
        <f>_xlfn.XLOOKUP(Table7[[#This Row],[Merged Customer ID]],Table3__3_16[Customer ID],Table3__3_16[Cancer history])</f>
        <v>No</v>
      </c>
      <c r="H1674" s="22">
        <f>_xlfn.XLOOKUP(Table7[[#This Row],[Merged Customer ID]],Table3__3_16[Customer ID],Table3__3_16[NumberOfMajorSurgeries])</f>
        <v>0</v>
      </c>
      <c r="I1674" s="22" t="str">
        <f>_xlfn.XLOOKUP(Table7[[#This Row],[Merged Customer ID]],Table3__3_16[Customer ID],Table3__3_16[smoker])</f>
        <v>No</v>
      </c>
      <c r="J1674" s="22" t="str">
        <f>_xlfn.XLOOKUP(Table7[[#This Row],[Merged Customer ID]],Table3__3_16[Customer ID],Table3__3_16[Weight Status])</f>
        <v>Underweight</v>
      </c>
      <c r="K1674" s="22" t="str">
        <f>_xlfn.XLOOKUP(Table7[[#This Row],[Merged Customer ID]],Table3__3_16[Customer ID],Table3__3_16[Sugar Status])</f>
        <v>Diabetes</v>
      </c>
      <c r="L1674" s="25">
        <f>_xlfn.XLOOKUP(Table7[[#This Row],[Merged Customer ID]],Table6_20[Merged Customer ID],Table6_20[Date of Birth])</f>
        <v>27216</v>
      </c>
      <c r="M1674" s="29">
        <f>_xlfn.XLOOKUP(Table7[[#This Row],[Merged Customer ID]],Table6_20[Merged Customer ID],Table6_20[charges],"0",0)</f>
        <v>5698.74</v>
      </c>
      <c r="N1674" s="29" t="str">
        <f>_xlfn.XLOOKUP(Table7[[#This Row],[Merged Customer ID]],Table6_20[Merged Customer ID],Table6_20[Hospital tier])</f>
        <v>tier - 2</v>
      </c>
      <c r="O1674" s="29" t="str">
        <f>_xlfn.XLOOKUP(Table7[[#This Row],[Merged Customer ID]],Table6_20[Merged Customer ID],Table6_20[City tier])</f>
        <v>tier - 2</v>
      </c>
      <c r="P1674" s="29" t="str">
        <f>_xlfn.XLOOKUP(Table7[[#This Row],[Merged Customer ID]],Table6_20[Merged Customer ID],Table6_20[State ID])</f>
        <v>R1012</v>
      </c>
      <c r="Q1674" s="35">
        <f>_xlfn.XLOOKUP(Table7[[#This Row],[Merged Customer ID]],Table6_20[Merged Customer ID],Table6_20[Age])</f>
        <v>48.922222222222224</v>
      </c>
    </row>
    <row r="1675" spans="1:17" x14ac:dyDescent="0.35">
      <c r="A1675" s="23" t="s">
        <v>697</v>
      </c>
      <c r="B1675" s="23" t="str">
        <f>_xlfn.XLOOKUP(Table7[[#This Row],[Merged Customer ID]],Table2_1[Merged Customer ID],Table2_1[First Name])</f>
        <v>Close</v>
      </c>
      <c r="C1675" s="23">
        <f>_xlfn.XLOOKUP(Table7[[#This Row],[Merged Customer ID]],Table3__3_16[Customer ID],Table3__3_16[BMI])</f>
        <v>19.95</v>
      </c>
      <c r="D1675" s="23">
        <f>_xlfn.XLOOKUP(Table7[[#This Row],[Merged Customer ID]],Table3__3_16[Customer ID],Table3__3_16[HBA1C])</f>
        <v>4.05</v>
      </c>
      <c r="E1675" s="22" t="str">
        <f>_xlfn.XLOOKUP(Table7[[#This Row],[Merged Customer ID]],Table3__3_16[Customer ID],Table3__3_16[Heart Issues])</f>
        <v>No</v>
      </c>
      <c r="F1675" s="23" t="str">
        <f>_xlfn.XLOOKUP(Table7[[#This Row],[Merged Customer ID]],Table3__3_16[Customer ID],Table3__3_16[Any Transplants])</f>
        <v>No</v>
      </c>
      <c r="G1675" s="23" t="str">
        <f>_xlfn.XLOOKUP(Table7[[#This Row],[Merged Customer ID]],Table3__3_16[Customer ID],Table3__3_16[Cancer history])</f>
        <v>No</v>
      </c>
      <c r="H1675" s="23">
        <f>_xlfn.XLOOKUP(Table7[[#This Row],[Merged Customer ID]],Table3__3_16[Customer ID],Table3__3_16[NumberOfMajorSurgeries])</f>
        <v>1</v>
      </c>
      <c r="I1675" s="23" t="str">
        <f>_xlfn.XLOOKUP(Table7[[#This Row],[Merged Customer ID]],Table3__3_16[Customer ID],Table3__3_16[smoker])</f>
        <v>No</v>
      </c>
      <c r="J1675" s="23" t="str">
        <f>_xlfn.XLOOKUP(Table7[[#This Row],[Merged Customer ID]],Table3__3_16[Customer ID],Table3__3_16[Weight Status])</f>
        <v>Normal Weight</v>
      </c>
      <c r="K1675" s="23" t="str">
        <f>_xlfn.XLOOKUP(Table7[[#This Row],[Merged Customer ID]],Table3__3_16[Customer ID],Table3__3_16[Sugar Status])</f>
        <v>Normal</v>
      </c>
      <c r="L1675" s="26">
        <f>_xlfn.XLOOKUP(Table7[[#This Row],[Merged Customer ID]],Table6_20[Merged Customer ID],Table6_20[Date of Birth])</f>
        <v>33911</v>
      </c>
      <c r="M1675" s="30">
        <f>_xlfn.XLOOKUP(Table7[[#This Row],[Merged Customer ID]],Table6_20[Merged Customer ID],Table6_20[charges],"0",0)</f>
        <v>5693.43</v>
      </c>
      <c r="N1675" s="30" t="str">
        <f>_xlfn.XLOOKUP(Table7[[#This Row],[Merged Customer ID]],Table6_20[Merged Customer ID],Table6_20[Hospital tier])</f>
        <v>tier - 2</v>
      </c>
      <c r="O1675" s="30" t="str">
        <f>_xlfn.XLOOKUP(Table7[[#This Row],[Merged Customer ID]],Table6_20[Merged Customer ID],Table6_20[City tier])</f>
        <v>tier - 3</v>
      </c>
      <c r="P1675" s="30" t="str">
        <f>_xlfn.XLOOKUP(Table7[[#This Row],[Merged Customer ID]],Table6_20[Merged Customer ID],Table6_20[State ID])</f>
        <v>R1012</v>
      </c>
      <c r="Q1675" s="36">
        <f>_xlfn.XLOOKUP(Table7[[#This Row],[Merged Customer ID]],Table6_20[Merged Customer ID],Table6_20[Age])</f>
        <v>30.597222222222221</v>
      </c>
    </row>
    <row r="1676" spans="1:17" x14ac:dyDescent="0.35">
      <c r="A1676" s="22" t="s">
        <v>696</v>
      </c>
      <c r="B1676" s="22" t="str">
        <f>_xlfn.XLOOKUP(Table7[[#This Row],[Merged Customer ID]],Table2_1[Merged Customer ID],Table2_1[First Name])</f>
        <v>Roels</v>
      </c>
      <c r="C1676" s="22">
        <f>_xlfn.XLOOKUP(Table7[[#This Row],[Merged Customer ID]],Table3__3_16[Customer ID],Table3__3_16[BMI])</f>
        <v>17.55</v>
      </c>
      <c r="D1676" s="22">
        <f>_xlfn.XLOOKUP(Table7[[#This Row],[Merged Customer ID]],Table3__3_16[Customer ID],Table3__3_16[HBA1C])</f>
        <v>4.2300000000000004</v>
      </c>
      <c r="E1676" s="22" t="str">
        <f>_xlfn.XLOOKUP(Table7[[#This Row],[Merged Customer ID]],Table3__3_16[Customer ID],Table3__3_16[Heart Issues])</f>
        <v>No</v>
      </c>
      <c r="F1676" s="22" t="str">
        <f>_xlfn.XLOOKUP(Table7[[#This Row],[Merged Customer ID]],Table3__3_16[Customer ID],Table3__3_16[Any Transplants])</f>
        <v>No</v>
      </c>
      <c r="G1676" s="22" t="str">
        <f>_xlfn.XLOOKUP(Table7[[#This Row],[Merged Customer ID]],Table3__3_16[Customer ID],Table3__3_16[Cancer history])</f>
        <v>No</v>
      </c>
      <c r="H1676" s="22">
        <f>_xlfn.XLOOKUP(Table7[[#This Row],[Merged Customer ID]],Table3__3_16[Customer ID],Table3__3_16[NumberOfMajorSurgeries])</f>
        <v>2</v>
      </c>
      <c r="I1676" s="22" t="str">
        <f>_xlfn.XLOOKUP(Table7[[#This Row],[Merged Customer ID]],Table3__3_16[Customer ID],Table3__3_16[smoker])</f>
        <v>No</v>
      </c>
      <c r="J1676" s="22" t="str">
        <f>_xlfn.XLOOKUP(Table7[[#This Row],[Merged Customer ID]],Table3__3_16[Customer ID],Table3__3_16[Weight Status])</f>
        <v>Underweight</v>
      </c>
      <c r="K1676" s="22" t="str">
        <f>_xlfn.XLOOKUP(Table7[[#This Row],[Merged Customer ID]],Table3__3_16[Customer ID],Table3__3_16[Sugar Status])</f>
        <v>Normal</v>
      </c>
      <c r="L1676" s="25">
        <f>_xlfn.XLOOKUP(Table7[[#This Row],[Merged Customer ID]],Table6_20[Merged Customer ID],Table6_20[Date of Birth])</f>
        <v>26600</v>
      </c>
      <c r="M1676" s="29">
        <f>_xlfn.XLOOKUP(Table7[[#This Row],[Merged Customer ID]],Table6_20[Merged Customer ID],Table6_20[charges],"0",0)</f>
        <v>5690.79</v>
      </c>
      <c r="N1676" s="29" t="str">
        <f>_xlfn.XLOOKUP(Table7[[#This Row],[Merged Customer ID]],Table6_20[Merged Customer ID],Table6_20[Hospital tier])</f>
        <v>tier - 2</v>
      </c>
      <c r="O1676" s="29" t="str">
        <f>_xlfn.XLOOKUP(Table7[[#This Row],[Merged Customer ID]],Table6_20[Merged Customer ID],Table6_20[City tier])</f>
        <v>tier - 1</v>
      </c>
      <c r="P1676" s="29" t="str">
        <f>_xlfn.XLOOKUP(Table7[[#This Row],[Merged Customer ID]],Table6_20[Merged Customer ID],Table6_20[State ID])</f>
        <v>R1013</v>
      </c>
      <c r="Q1676" s="35">
        <f>_xlfn.XLOOKUP(Table7[[#This Row],[Merged Customer ID]],Table6_20[Merged Customer ID],Table6_20[Age])</f>
        <v>50.611111111111114</v>
      </c>
    </row>
    <row r="1677" spans="1:17" x14ac:dyDescent="0.35">
      <c r="A1677" s="23" t="s">
        <v>695</v>
      </c>
      <c r="B1677" s="23" t="str">
        <f>_xlfn.XLOOKUP(Table7[[#This Row],[Merged Customer ID]],Table2_1[Merged Customer ID],Table2_1[First Name])</f>
        <v>Venosky</v>
      </c>
      <c r="C1677" s="23">
        <f>_xlfn.XLOOKUP(Table7[[#This Row],[Merged Customer ID]],Table3__3_16[Customer ID],Table3__3_16[BMI])</f>
        <v>22.01</v>
      </c>
      <c r="D1677" s="23">
        <f>_xlfn.XLOOKUP(Table7[[#This Row],[Merged Customer ID]],Table3__3_16[Customer ID],Table3__3_16[HBA1C])</f>
        <v>5.01</v>
      </c>
      <c r="E1677" s="22" t="str">
        <f>_xlfn.XLOOKUP(Table7[[#This Row],[Merged Customer ID]],Table3__3_16[Customer ID],Table3__3_16[Heart Issues])</f>
        <v>No</v>
      </c>
      <c r="F1677" s="23" t="str">
        <f>_xlfn.XLOOKUP(Table7[[#This Row],[Merged Customer ID]],Table3__3_16[Customer ID],Table3__3_16[Any Transplants])</f>
        <v>No</v>
      </c>
      <c r="G1677" s="23" t="str">
        <f>_xlfn.XLOOKUP(Table7[[#This Row],[Merged Customer ID]],Table3__3_16[Customer ID],Table3__3_16[Cancer history])</f>
        <v>No</v>
      </c>
      <c r="H1677" s="23">
        <f>_xlfn.XLOOKUP(Table7[[#This Row],[Merged Customer ID]],Table3__3_16[Customer ID],Table3__3_16[NumberOfMajorSurgeries])</f>
        <v>1</v>
      </c>
      <c r="I1677" s="23" t="str">
        <f>_xlfn.XLOOKUP(Table7[[#This Row],[Merged Customer ID]],Table3__3_16[Customer ID],Table3__3_16[smoker])</f>
        <v>No</v>
      </c>
      <c r="J1677" s="23" t="str">
        <f>_xlfn.XLOOKUP(Table7[[#This Row],[Merged Customer ID]],Table3__3_16[Customer ID],Table3__3_16[Weight Status])</f>
        <v>Normal Weight</v>
      </c>
      <c r="K1677" s="23" t="str">
        <f>_xlfn.XLOOKUP(Table7[[#This Row],[Merged Customer ID]],Table3__3_16[Customer ID],Table3__3_16[Sugar Status])</f>
        <v>Normal</v>
      </c>
      <c r="L1677" s="26">
        <f>_xlfn.XLOOKUP(Table7[[#This Row],[Merged Customer ID]],Table6_20[Merged Customer ID],Table6_20[Date of Birth])</f>
        <v>30906</v>
      </c>
      <c r="M1677" s="30">
        <f>_xlfn.XLOOKUP(Table7[[#This Row],[Merged Customer ID]],Table6_20[Merged Customer ID],Table6_20[charges],"0",0)</f>
        <v>5679.13</v>
      </c>
      <c r="N1677" s="30" t="str">
        <f>_xlfn.XLOOKUP(Table7[[#This Row],[Merged Customer ID]],Table6_20[Merged Customer ID],Table6_20[Hospital tier])</f>
        <v>tier - 2</v>
      </c>
      <c r="O1677" s="30" t="str">
        <f>_xlfn.XLOOKUP(Table7[[#This Row],[Merged Customer ID]],Table6_20[Merged Customer ID],Table6_20[City tier])</f>
        <v>tier - 2</v>
      </c>
      <c r="P1677" s="30" t="str">
        <f>_xlfn.XLOOKUP(Table7[[#This Row],[Merged Customer ID]],Table6_20[Merged Customer ID],Table6_20[State ID])</f>
        <v>R1013</v>
      </c>
      <c r="Q1677" s="36">
        <f>_xlfn.XLOOKUP(Table7[[#This Row],[Merged Customer ID]],Table6_20[Merged Customer ID],Table6_20[Age])</f>
        <v>38.822222222222223</v>
      </c>
    </row>
    <row r="1678" spans="1:17" x14ac:dyDescent="0.35">
      <c r="A1678" s="22" t="s">
        <v>694</v>
      </c>
      <c r="B1678" s="22" t="str">
        <f>_xlfn.XLOOKUP(Table7[[#This Row],[Merged Customer ID]],Table2_1[Merged Customer ID],Table2_1[First Name])</f>
        <v>Gosnell</v>
      </c>
      <c r="C1678" s="22">
        <f>_xlfn.XLOOKUP(Table7[[#This Row],[Merged Customer ID]],Table3__3_16[Customer ID],Table3__3_16[BMI])</f>
        <v>41.8</v>
      </c>
      <c r="D1678" s="22">
        <f>_xlfn.XLOOKUP(Table7[[#This Row],[Merged Customer ID]],Table3__3_16[Customer ID],Table3__3_16[HBA1C])</f>
        <v>5.82</v>
      </c>
      <c r="E1678" s="22" t="str">
        <f>_xlfn.XLOOKUP(Table7[[#This Row],[Merged Customer ID]],Table3__3_16[Customer ID],Table3__3_16[Heart Issues])</f>
        <v>Yes</v>
      </c>
      <c r="F1678" s="22" t="str">
        <f>_xlfn.XLOOKUP(Table7[[#This Row],[Merged Customer ID]],Table3__3_16[Customer ID],Table3__3_16[Any Transplants])</f>
        <v>No</v>
      </c>
      <c r="G1678" s="22" t="str">
        <f>_xlfn.XLOOKUP(Table7[[#This Row],[Merged Customer ID]],Table3__3_16[Customer ID],Table3__3_16[Cancer history])</f>
        <v>Yes</v>
      </c>
      <c r="H1678" s="22">
        <f>_xlfn.XLOOKUP(Table7[[#This Row],[Merged Customer ID]],Table3__3_16[Customer ID],Table3__3_16[NumberOfMajorSurgeries])</f>
        <v>1</v>
      </c>
      <c r="I1678" s="22" t="str">
        <f>_xlfn.XLOOKUP(Table7[[#This Row],[Merged Customer ID]],Table3__3_16[Customer ID],Table3__3_16[smoker])</f>
        <v>No</v>
      </c>
      <c r="J1678" s="22" t="str">
        <f>_xlfn.XLOOKUP(Table7[[#This Row],[Merged Customer ID]],Table3__3_16[Customer ID],Table3__3_16[Weight Status])</f>
        <v>Obesity</v>
      </c>
      <c r="K1678" s="22" t="str">
        <f>_xlfn.XLOOKUP(Table7[[#This Row],[Merged Customer ID]],Table3__3_16[Customer ID],Table3__3_16[Sugar Status])</f>
        <v>Prediabetes</v>
      </c>
      <c r="L1678" s="25">
        <f>_xlfn.XLOOKUP(Table7[[#This Row],[Merged Customer ID]],Table6_20[Merged Customer ID],Table6_20[Date of Birth])</f>
        <v>30562</v>
      </c>
      <c r="M1678" s="29">
        <f>_xlfn.XLOOKUP(Table7[[#This Row],[Merged Customer ID]],Table6_20[Merged Customer ID],Table6_20[charges],"0",0)</f>
        <v>5662.23</v>
      </c>
      <c r="N1678" s="29" t="str">
        <f>_xlfn.XLOOKUP(Table7[[#This Row],[Merged Customer ID]],Table6_20[Merged Customer ID],Table6_20[Hospital tier])</f>
        <v>tier - 2</v>
      </c>
      <c r="O1678" s="29" t="str">
        <f>_xlfn.XLOOKUP(Table7[[#This Row],[Merged Customer ID]],Table6_20[Merged Customer ID],Table6_20[City tier])</f>
        <v>tier - 1</v>
      </c>
      <c r="P1678" s="29" t="str">
        <f>_xlfn.XLOOKUP(Table7[[#This Row],[Merged Customer ID]],Table6_20[Merged Customer ID],Table6_20[State ID])</f>
        <v>R1013</v>
      </c>
      <c r="Q1678" s="35">
        <f>_xlfn.XLOOKUP(Table7[[#This Row],[Merged Customer ID]],Table6_20[Merged Customer ID],Table6_20[Age])</f>
        <v>39.763888888888886</v>
      </c>
    </row>
    <row r="1679" spans="1:17" x14ac:dyDescent="0.35">
      <c r="A1679" s="23" t="s">
        <v>693</v>
      </c>
      <c r="B1679" s="23" t="str">
        <f>_xlfn.XLOOKUP(Table7[[#This Row],[Merged Customer ID]],Table2_1[Merged Customer ID],Table2_1[First Name])</f>
        <v>Chewning-Kulick</v>
      </c>
      <c r="C1679" s="23">
        <f>_xlfn.XLOOKUP(Table7[[#This Row],[Merged Customer ID]],Table3__3_16[Customer ID],Table3__3_16[BMI])</f>
        <v>19.170000000000002</v>
      </c>
      <c r="D1679" s="23">
        <f>_xlfn.XLOOKUP(Table7[[#This Row],[Merged Customer ID]],Table3__3_16[Customer ID],Table3__3_16[HBA1C])</f>
        <v>7.94</v>
      </c>
      <c r="E1679" s="22" t="str">
        <f>_xlfn.XLOOKUP(Table7[[#This Row],[Merged Customer ID]],Table3__3_16[Customer ID],Table3__3_16[Heart Issues])</f>
        <v>No</v>
      </c>
      <c r="F1679" s="23" t="str">
        <f>_xlfn.XLOOKUP(Table7[[#This Row],[Merged Customer ID]],Table3__3_16[Customer ID],Table3__3_16[Any Transplants])</f>
        <v>No</v>
      </c>
      <c r="G1679" s="23" t="str">
        <f>_xlfn.XLOOKUP(Table7[[#This Row],[Merged Customer ID]],Table3__3_16[Customer ID],Table3__3_16[Cancer history])</f>
        <v>No</v>
      </c>
      <c r="H1679" s="23">
        <f>_xlfn.XLOOKUP(Table7[[#This Row],[Merged Customer ID]],Table3__3_16[Customer ID],Table3__3_16[NumberOfMajorSurgeries])</f>
        <v>0</v>
      </c>
      <c r="I1679" s="23" t="str">
        <f>_xlfn.XLOOKUP(Table7[[#This Row],[Merged Customer ID]],Table3__3_16[Customer ID],Table3__3_16[smoker])</f>
        <v>No</v>
      </c>
      <c r="J1679" s="23" t="str">
        <f>_xlfn.XLOOKUP(Table7[[#This Row],[Merged Customer ID]],Table3__3_16[Customer ID],Table3__3_16[Weight Status])</f>
        <v>Normal Weight</v>
      </c>
      <c r="K1679" s="23" t="str">
        <f>_xlfn.XLOOKUP(Table7[[#This Row],[Merged Customer ID]],Table3__3_16[Customer ID],Table3__3_16[Sugar Status])</f>
        <v>Diabetes</v>
      </c>
      <c r="L1679" s="26">
        <f>_xlfn.XLOOKUP(Table7[[#This Row],[Merged Customer ID]],Table6_20[Merged Customer ID],Table6_20[Date of Birth])</f>
        <v>28760</v>
      </c>
      <c r="M1679" s="30">
        <f>_xlfn.XLOOKUP(Table7[[#This Row],[Merged Customer ID]],Table6_20[Merged Customer ID],Table6_20[charges],"0",0)</f>
        <v>5650.14</v>
      </c>
      <c r="N1679" s="30" t="str">
        <f>_xlfn.XLOOKUP(Table7[[#This Row],[Merged Customer ID]],Table6_20[Merged Customer ID],Table6_20[Hospital tier])</f>
        <v>tier - 2</v>
      </c>
      <c r="O1679" s="30" t="str">
        <f>_xlfn.XLOOKUP(Table7[[#This Row],[Merged Customer ID]],Table6_20[Merged Customer ID],Table6_20[City tier])</f>
        <v>tier - 1</v>
      </c>
      <c r="P1679" s="30" t="str">
        <f>_xlfn.XLOOKUP(Table7[[#This Row],[Merged Customer ID]],Table6_20[Merged Customer ID],Table6_20[State ID])</f>
        <v>R1013</v>
      </c>
      <c r="Q1679" s="36">
        <f>_xlfn.XLOOKUP(Table7[[#This Row],[Merged Customer ID]],Table6_20[Merged Customer ID],Table6_20[Age])</f>
        <v>44.697222222222223</v>
      </c>
    </row>
    <row r="1680" spans="1:17" x14ac:dyDescent="0.35">
      <c r="A1680" s="22" t="s">
        <v>692</v>
      </c>
      <c r="B1680" s="22" t="str">
        <f>_xlfn.XLOOKUP(Table7[[#This Row],[Merged Customer ID]],Table2_1[Merged Customer ID],Table2_1[First Name])</f>
        <v>McCarron</v>
      </c>
      <c r="C1680" s="22">
        <f>_xlfn.XLOOKUP(Table7[[#This Row],[Merged Customer ID]],Table3__3_16[Customer ID],Table3__3_16[BMI])</f>
        <v>32.799999999999997</v>
      </c>
      <c r="D1680" s="22">
        <f>_xlfn.XLOOKUP(Table7[[#This Row],[Merged Customer ID]],Table3__3_16[Customer ID],Table3__3_16[HBA1C])</f>
        <v>6.16</v>
      </c>
      <c r="E1680" s="22" t="str">
        <f>_xlfn.XLOOKUP(Table7[[#This Row],[Merged Customer ID]],Table3__3_16[Customer ID],Table3__3_16[Heart Issues])</f>
        <v>Yes</v>
      </c>
      <c r="F1680" s="22" t="str">
        <f>_xlfn.XLOOKUP(Table7[[#This Row],[Merged Customer ID]],Table3__3_16[Customer ID],Table3__3_16[Any Transplants])</f>
        <v>No</v>
      </c>
      <c r="G1680" s="22" t="str">
        <f>_xlfn.XLOOKUP(Table7[[#This Row],[Merged Customer ID]],Table3__3_16[Customer ID],Table3__3_16[Cancer history])</f>
        <v>Yes</v>
      </c>
      <c r="H1680" s="22">
        <f>_xlfn.XLOOKUP(Table7[[#This Row],[Merged Customer ID]],Table3__3_16[Customer ID],Table3__3_16[NumberOfMajorSurgeries])</f>
        <v>1</v>
      </c>
      <c r="I1680" s="22" t="str">
        <f>_xlfn.XLOOKUP(Table7[[#This Row],[Merged Customer ID]],Table3__3_16[Customer ID],Table3__3_16[smoker])</f>
        <v>No</v>
      </c>
      <c r="J1680" s="22" t="str">
        <f>_xlfn.XLOOKUP(Table7[[#This Row],[Merged Customer ID]],Table3__3_16[Customer ID],Table3__3_16[Weight Status])</f>
        <v>Obesity</v>
      </c>
      <c r="K1680" s="22" t="str">
        <f>_xlfn.XLOOKUP(Table7[[#This Row],[Merged Customer ID]],Table3__3_16[Customer ID],Table3__3_16[Sugar Status])</f>
        <v>Prediabetes</v>
      </c>
      <c r="L1680" s="25">
        <f>_xlfn.XLOOKUP(Table7[[#This Row],[Merged Customer ID]],Table6_20[Merged Customer ID],Table6_20[Date of Birth])</f>
        <v>30475</v>
      </c>
      <c r="M1680" s="29">
        <f>_xlfn.XLOOKUP(Table7[[#This Row],[Merged Customer ID]],Table6_20[Merged Customer ID],Table6_20[charges],"0",0)</f>
        <v>5649.72</v>
      </c>
      <c r="N1680" s="29" t="str">
        <f>_xlfn.XLOOKUP(Table7[[#This Row],[Merged Customer ID]],Table6_20[Merged Customer ID],Table6_20[Hospital tier])</f>
        <v>tier - 2</v>
      </c>
      <c r="O1680" s="29" t="str">
        <f>_xlfn.XLOOKUP(Table7[[#This Row],[Merged Customer ID]],Table6_20[Merged Customer ID],Table6_20[City tier])</f>
        <v>tier - 3</v>
      </c>
      <c r="P1680" s="29" t="str">
        <f>_xlfn.XLOOKUP(Table7[[#This Row],[Merged Customer ID]],Table6_20[Merged Customer ID],Table6_20[State ID])</f>
        <v>R1011</v>
      </c>
      <c r="Q1680" s="35">
        <f>_xlfn.XLOOKUP(Table7[[#This Row],[Merged Customer ID]],Table6_20[Merged Customer ID],Table6_20[Age])</f>
        <v>40</v>
      </c>
    </row>
    <row r="1681" spans="1:17" x14ac:dyDescent="0.35">
      <c r="A1681" s="23" t="s">
        <v>691</v>
      </c>
      <c r="B1681" s="23" t="str">
        <f>_xlfn.XLOOKUP(Table7[[#This Row],[Merged Customer ID]],Table2_1[Merged Customer ID],Table2_1[First Name])</f>
        <v>Manion</v>
      </c>
      <c r="C1681" s="23">
        <f>_xlfn.XLOOKUP(Table7[[#This Row],[Merged Customer ID]],Table3__3_16[Customer ID],Table3__3_16[BMI])</f>
        <v>35.814999999999998</v>
      </c>
      <c r="D1681" s="23">
        <f>_xlfn.XLOOKUP(Table7[[#This Row],[Merged Customer ID]],Table3__3_16[Customer ID],Table3__3_16[HBA1C])</f>
        <v>4.1500000000000004</v>
      </c>
      <c r="E1681" s="22" t="str">
        <f>_xlfn.XLOOKUP(Table7[[#This Row],[Merged Customer ID]],Table3__3_16[Customer ID],Table3__3_16[Heart Issues])</f>
        <v>No</v>
      </c>
      <c r="F1681" s="23" t="str">
        <f>_xlfn.XLOOKUP(Table7[[#This Row],[Merged Customer ID]],Table3__3_16[Customer ID],Table3__3_16[Any Transplants])</f>
        <v>No</v>
      </c>
      <c r="G1681" s="23" t="str">
        <f>_xlfn.XLOOKUP(Table7[[#This Row],[Merged Customer ID]],Table3__3_16[Customer ID],Table3__3_16[Cancer history])</f>
        <v>No</v>
      </c>
      <c r="H1681" s="23">
        <f>_xlfn.XLOOKUP(Table7[[#This Row],[Merged Customer ID]],Table3__3_16[Customer ID],Table3__3_16[NumberOfMajorSurgeries])</f>
        <v>1</v>
      </c>
      <c r="I1681" s="23" t="str">
        <f>_xlfn.XLOOKUP(Table7[[#This Row],[Merged Customer ID]],Table3__3_16[Customer ID],Table3__3_16[smoker])</f>
        <v>No</v>
      </c>
      <c r="J1681" s="23" t="str">
        <f>_xlfn.XLOOKUP(Table7[[#This Row],[Merged Customer ID]],Table3__3_16[Customer ID],Table3__3_16[Weight Status])</f>
        <v>Obesity</v>
      </c>
      <c r="K1681" s="23" t="str">
        <f>_xlfn.XLOOKUP(Table7[[#This Row],[Merged Customer ID]],Table3__3_16[Customer ID],Table3__3_16[Sugar Status])</f>
        <v>Normal</v>
      </c>
      <c r="L1681" s="26">
        <f>_xlfn.XLOOKUP(Table7[[#This Row],[Merged Customer ID]],Table6_20[Merged Customer ID],Table6_20[Date of Birth])</f>
        <v>32120</v>
      </c>
      <c r="M1681" s="30">
        <f>_xlfn.XLOOKUP(Table7[[#This Row],[Merged Customer ID]],Table6_20[Merged Customer ID],Table6_20[charges],"0",0)</f>
        <v>5630.46</v>
      </c>
      <c r="N1681" s="30" t="str">
        <f>_xlfn.XLOOKUP(Table7[[#This Row],[Merged Customer ID]],Table6_20[Merged Customer ID],Table6_20[Hospital tier])</f>
        <v>tier - 2</v>
      </c>
      <c r="O1681" s="30" t="str">
        <f>_xlfn.XLOOKUP(Table7[[#This Row],[Merged Customer ID]],Table6_20[Merged Customer ID],Table6_20[City tier])</f>
        <v>tier - 3</v>
      </c>
      <c r="P1681" s="30" t="str">
        <f>_xlfn.XLOOKUP(Table7[[#This Row],[Merged Customer ID]],Table6_20[Merged Customer ID],Table6_20[State ID])</f>
        <v>R1012</v>
      </c>
      <c r="Q1681" s="36">
        <f>_xlfn.XLOOKUP(Table7[[#This Row],[Merged Customer ID]],Table6_20[Merged Customer ID],Table6_20[Age])</f>
        <v>35.49722222222222</v>
      </c>
    </row>
    <row r="1682" spans="1:17" x14ac:dyDescent="0.35">
      <c r="A1682" s="22" t="s">
        <v>690</v>
      </c>
      <c r="B1682" s="22" t="str">
        <f>_xlfn.XLOOKUP(Table7[[#This Row],[Merged Customer ID]],Table2_1[Merged Customer ID],Table2_1[First Name])</f>
        <v>Strong</v>
      </c>
      <c r="C1682" s="22">
        <f>_xlfn.XLOOKUP(Table7[[#This Row],[Merged Customer ID]],Table3__3_16[Customer ID],Table3__3_16[BMI])</f>
        <v>24.3</v>
      </c>
      <c r="D1682" s="22">
        <f>_xlfn.XLOOKUP(Table7[[#This Row],[Merged Customer ID]],Table3__3_16[Customer ID],Table3__3_16[HBA1C])</f>
        <v>6.23</v>
      </c>
      <c r="E1682" s="22" t="str">
        <f>_xlfn.XLOOKUP(Table7[[#This Row],[Merged Customer ID]],Table3__3_16[Customer ID],Table3__3_16[Heart Issues])</f>
        <v>No</v>
      </c>
      <c r="F1682" s="22" t="str">
        <f>_xlfn.XLOOKUP(Table7[[#This Row],[Merged Customer ID]],Table3__3_16[Customer ID],Table3__3_16[Any Transplants])</f>
        <v>No</v>
      </c>
      <c r="G1682" s="22" t="str">
        <f>_xlfn.XLOOKUP(Table7[[#This Row],[Merged Customer ID]],Table3__3_16[Customer ID],Table3__3_16[Cancer history])</f>
        <v>No</v>
      </c>
      <c r="H1682" s="22">
        <f>_xlfn.XLOOKUP(Table7[[#This Row],[Merged Customer ID]],Table3__3_16[Customer ID],Table3__3_16[NumberOfMajorSurgeries])</f>
        <v>0</v>
      </c>
      <c r="I1682" s="22" t="str">
        <f>_xlfn.XLOOKUP(Table7[[#This Row],[Merged Customer ID]],Table3__3_16[Customer ID],Table3__3_16[smoker])</f>
        <v>No</v>
      </c>
      <c r="J1682" s="22" t="str">
        <f>_xlfn.XLOOKUP(Table7[[#This Row],[Merged Customer ID]],Table3__3_16[Customer ID],Table3__3_16[Weight Status])</f>
        <v>Normal Weight</v>
      </c>
      <c r="K1682" s="22" t="str">
        <f>_xlfn.XLOOKUP(Table7[[#This Row],[Merged Customer ID]],Table3__3_16[Customer ID],Table3__3_16[Sugar Status])</f>
        <v>Prediabetes</v>
      </c>
      <c r="L1682" s="25">
        <f>_xlfn.XLOOKUP(Table7[[#This Row],[Merged Customer ID]],Table6_20[Merged Customer ID],Table6_20[Date of Birth])</f>
        <v>34653</v>
      </c>
      <c r="M1682" s="29">
        <f>_xlfn.XLOOKUP(Table7[[#This Row],[Merged Customer ID]],Table6_20[Merged Customer ID],Table6_20[charges],"0",0)</f>
        <v>5615.37</v>
      </c>
      <c r="N1682" s="29" t="str">
        <f>_xlfn.XLOOKUP(Table7[[#This Row],[Merged Customer ID]],Table6_20[Merged Customer ID],Table6_20[Hospital tier])</f>
        <v>tier - 2</v>
      </c>
      <c r="O1682" s="29" t="str">
        <f>_xlfn.XLOOKUP(Table7[[#This Row],[Merged Customer ID]],Table6_20[Merged Customer ID],Table6_20[City tier])</f>
        <v>tier - 3</v>
      </c>
      <c r="P1682" s="29" t="str">
        <f>_xlfn.XLOOKUP(Table7[[#This Row],[Merged Customer ID]],Table6_20[Merged Customer ID],Table6_20[State ID])</f>
        <v>R1011</v>
      </c>
      <c r="Q1682" s="35">
        <f>_xlfn.XLOOKUP(Table7[[#This Row],[Merged Customer ID]],Table6_20[Merged Customer ID],Table6_20[Age])</f>
        <v>28.56388888888889</v>
      </c>
    </row>
    <row r="1683" spans="1:17" x14ac:dyDescent="0.35">
      <c r="A1683" s="23" t="s">
        <v>689</v>
      </c>
      <c r="B1683" s="23" t="str">
        <f>_xlfn.XLOOKUP(Table7[[#This Row],[Merged Customer ID]],Table2_1[Merged Customer ID],Table2_1[First Name])</f>
        <v>Leblanc</v>
      </c>
      <c r="C1683" s="23">
        <f>_xlfn.XLOOKUP(Table7[[#This Row],[Merged Customer ID]],Table3__3_16[Customer ID],Table3__3_16[BMI])</f>
        <v>19.059999999999999</v>
      </c>
      <c r="D1683" s="23">
        <f>_xlfn.XLOOKUP(Table7[[#This Row],[Merged Customer ID]],Table3__3_16[Customer ID],Table3__3_16[HBA1C])</f>
        <v>7.41</v>
      </c>
      <c r="E1683" s="22" t="str">
        <f>_xlfn.XLOOKUP(Table7[[#This Row],[Merged Customer ID]],Table3__3_16[Customer ID],Table3__3_16[Heart Issues])</f>
        <v>No</v>
      </c>
      <c r="F1683" s="23" t="str">
        <f>_xlfn.XLOOKUP(Table7[[#This Row],[Merged Customer ID]],Table3__3_16[Customer ID],Table3__3_16[Any Transplants])</f>
        <v>No</v>
      </c>
      <c r="G1683" s="23" t="str">
        <f>_xlfn.XLOOKUP(Table7[[#This Row],[Merged Customer ID]],Table3__3_16[Customer ID],Table3__3_16[Cancer history])</f>
        <v>No</v>
      </c>
      <c r="H1683" s="23">
        <f>_xlfn.XLOOKUP(Table7[[#This Row],[Merged Customer ID]],Table3__3_16[Customer ID],Table3__3_16[NumberOfMajorSurgeries])</f>
        <v>0</v>
      </c>
      <c r="I1683" s="23" t="str">
        <f>_xlfn.XLOOKUP(Table7[[#This Row],[Merged Customer ID]],Table3__3_16[Customer ID],Table3__3_16[smoker])</f>
        <v>No</v>
      </c>
      <c r="J1683" s="23" t="str">
        <f>_xlfn.XLOOKUP(Table7[[#This Row],[Merged Customer ID]],Table3__3_16[Customer ID],Table3__3_16[Weight Status])</f>
        <v>Normal Weight</v>
      </c>
      <c r="K1683" s="23" t="str">
        <f>_xlfn.XLOOKUP(Table7[[#This Row],[Merged Customer ID]],Table3__3_16[Customer ID],Table3__3_16[Sugar Status])</f>
        <v>Diabetes</v>
      </c>
      <c r="L1683" s="26">
        <f>_xlfn.XLOOKUP(Table7[[#This Row],[Merged Customer ID]],Table6_20[Merged Customer ID],Table6_20[Date of Birth])</f>
        <v>28744</v>
      </c>
      <c r="M1683" s="30">
        <f>_xlfn.XLOOKUP(Table7[[#This Row],[Merged Customer ID]],Table6_20[Merged Customer ID],Table6_20[charges],"0",0)</f>
        <v>5612.83</v>
      </c>
      <c r="N1683" s="30" t="str">
        <f>_xlfn.XLOOKUP(Table7[[#This Row],[Merged Customer ID]],Table6_20[Merged Customer ID],Table6_20[Hospital tier])</f>
        <v>tier - 2</v>
      </c>
      <c r="O1683" s="30" t="str">
        <f>_xlfn.XLOOKUP(Table7[[#This Row],[Merged Customer ID]],Table6_20[Merged Customer ID],Table6_20[City tier])</f>
        <v>tier - 3</v>
      </c>
      <c r="P1683" s="30" t="str">
        <f>_xlfn.XLOOKUP(Table7[[#This Row],[Merged Customer ID]],Table6_20[Merged Customer ID],Table6_20[State ID])</f>
        <v>R1013</v>
      </c>
      <c r="Q1683" s="36">
        <f>_xlfn.XLOOKUP(Table7[[#This Row],[Merged Customer ID]],Table6_20[Merged Customer ID],Table6_20[Age])</f>
        <v>44.741666666666667</v>
      </c>
    </row>
    <row r="1684" spans="1:17" x14ac:dyDescent="0.35">
      <c r="A1684" s="22" t="s">
        <v>688</v>
      </c>
      <c r="B1684" s="22" t="str">
        <f>_xlfn.XLOOKUP(Table7[[#This Row],[Merged Customer ID]],Table2_1[Merged Customer ID],Table2_1[First Name])</f>
        <v>Palmer</v>
      </c>
      <c r="C1684" s="22">
        <f>_xlfn.XLOOKUP(Table7[[#This Row],[Merged Customer ID]],Table3__3_16[Customer ID],Table3__3_16[BMI])</f>
        <v>33.25</v>
      </c>
      <c r="D1684" s="22">
        <f>_xlfn.XLOOKUP(Table7[[#This Row],[Merged Customer ID]],Table3__3_16[Customer ID],Table3__3_16[HBA1C])</f>
        <v>5.62</v>
      </c>
      <c r="E1684" s="22" t="str">
        <f>_xlfn.XLOOKUP(Table7[[#This Row],[Merged Customer ID]],Table3__3_16[Customer ID],Table3__3_16[Heart Issues])</f>
        <v>Yes</v>
      </c>
      <c r="F1684" s="22" t="str">
        <f>_xlfn.XLOOKUP(Table7[[#This Row],[Merged Customer ID]],Table3__3_16[Customer ID],Table3__3_16[Any Transplants])</f>
        <v>No</v>
      </c>
      <c r="G1684" s="22" t="str">
        <f>_xlfn.XLOOKUP(Table7[[#This Row],[Merged Customer ID]],Table3__3_16[Customer ID],Table3__3_16[Cancer history])</f>
        <v>No</v>
      </c>
      <c r="H1684" s="22">
        <f>_xlfn.XLOOKUP(Table7[[#This Row],[Merged Customer ID]],Table3__3_16[Customer ID],Table3__3_16[NumberOfMajorSurgeries])</f>
        <v>1</v>
      </c>
      <c r="I1684" s="22" t="str">
        <f>_xlfn.XLOOKUP(Table7[[#This Row],[Merged Customer ID]],Table3__3_16[Customer ID],Table3__3_16[smoker])</f>
        <v>No</v>
      </c>
      <c r="J1684" s="22" t="str">
        <f>_xlfn.XLOOKUP(Table7[[#This Row],[Merged Customer ID]],Table3__3_16[Customer ID],Table3__3_16[Weight Status])</f>
        <v>Obesity</v>
      </c>
      <c r="K1684" s="22" t="str">
        <f>_xlfn.XLOOKUP(Table7[[#This Row],[Merged Customer ID]],Table3__3_16[Customer ID],Table3__3_16[Sugar Status])</f>
        <v>Normal</v>
      </c>
      <c r="L1684" s="25">
        <f>_xlfn.XLOOKUP(Table7[[#This Row],[Merged Customer ID]],Table6_20[Merged Customer ID],Table6_20[Date of Birth])</f>
        <v>32465</v>
      </c>
      <c r="M1684" s="29">
        <f>_xlfn.XLOOKUP(Table7[[#This Row],[Merged Customer ID]],Table6_20[Merged Customer ID],Table6_20[charges],"0",0)</f>
        <v>5594.85</v>
      </c>
      <c r="N1684" s="29" t="str">
        <f>_xlfn.XLOOKUP(Table7[[#This Row],[Merged Customer ID]],Table6_20[Merged Customer ID],Table6_20[Hospital tier])</f>
        <v>tier - 2</v>
      </c>
      <c r="O1684" s="29" t="str">
        <f>_xlfn.XLOOKUP(Table7[[#This Row],[Merged Customer ID]],Table6_20[Merged Customer ID],Table6_20[City tier])</f>
        <v>tier - 3</v>
      </c>
      <c r="P1684" s="29" t="str">
        <f>_xlfn.XLOOKUP(Table7[[#This Row],[Merged Customer ID]],Table6_20[Merged Customer ID],Table6_20[State ID])</f>
        <v>R1024</v>
      </c>
      <c r="Q1684" s="35">
        <f>_xlfn.XLOOKUP(Table7[[#This Row],[Merged Customer ID]],Table6_20[Merged Customer ID],Table6_20[Age])</f>
        <v>34.555555555555557</v>
      </c>
    </row>
    <row r="1685" spans="1:17" x14ac:dyDescent="0.35">
      <c r="A1685" s="23" t="s">
        <v>687</v>
      </c>
      <c r="B1685" s="23" t="str">
        <f>_xlfn.XLOOKUP(Table7[[#This Row],[Merged Customer ID]],Table2_1[Merged Customer ID],Table2_1[First Name])</f>
        <v>Shen</v>
      </c>
      <c r="C1685" s="23">
        <f>_xlfn.XLOOKUP(Table7[[#This Row],[Merged Customer ID]],Table3__3_16[Customer ID],Table3__3_16[BMI])</f>
        <v>21.37</v>
      </c>
      <c r="D1685" s="23">
        <f>_xlfn.XLOOKUP(Table7[[#This Row],[Merged Customer ID]],Table3__3_16[Customer ID],Table3__3_16[HBA1C])</f>
        <v>4.54</v>
      </c>
      <c r="E1685" s="22" t="str">
        <f>_xlfn.XLOOKUP(Table7[[#This Row],[Merged Customer ID]],Table3__3_16[Customer ID],Table3__3_16[Heart Issues])</f>
        <v>Yes</v>
      </c>
      <c r="F1685" s="23" t="str">
        <f>_xlfn.XLOOKUP(Table7[[#This Row],[Merged Customer ID]],Table3__3_16[Customer ID],Table3__3_16[Any Transplants])</f>
        <v>No</v>
      </c>
      <c r="G1685" s="23" t="str">
        <f>_xlfn.XLOOKUP(Table7[[#This Row],[Merged Customer ID]],Table3__3_16[Customer ID],Table3__3_16[Cancer history])</f>
        <v>Yes</v>
      </c>
      <c r="H1685" s="23">
        <f>_xlfn.XLOOKUP(Table7[[#This Row],[Merged Customer ID]],Table3__3_16[Customer ID],Table3__3_16[NumberOfMajorSurgeries])</f>
        <v>1</v>
      </c>
      <c r="I1685" s="23" t="str">
        <f>_xlfn.XLOOKUP(Table7[[#This Row],[Merged Customer ID]],Table3__3_16[Customer ID],Table3__3_16[smoker])</f>
        <v>No</v>
      </c>
      <c r="J1685" s="23" t="str">
        <f>_xlfn.XLOOKUP(Table7[[#This Row],[Merged Customer ID]],Table3__3_16[Customer ID],Table3__3_16[Weight Status])</f>
        <v>Normal Weight</v>
      </c>
      <c r="K1685" s="23" t="str">
        <f>_xlfn.XLOOKUP(Table7[[#This Row],[Merged Customer ID]],Table3__3_16[Customer ID],Table3__3_16[Sugar Status])</f>
        <v>Normal</v>
      </c>
      <c r="L1685" s="26">
        <f>_xlfn.XLOOKUP(Table7[[#This Row],[Merged Customer ID]],Table6_20[Merged Customer ID],Table6_20[Date of Birth])</f>
        <v>30592</v>
      </c>
      <c r="M1685" s="30">
        <f>_xlfn.XLOOKUP(Table7[[#This Row],[Merged Customer ID]],Table6_20[Merged Customer ID],Table6_20[charges],"0",0)</f>
        <v>5587.59</v>
      </c>
      <c r="N1685" s="30" t="str">
        <f>_xlfn.XLOOKUP(Table7[[#This Row],[Merged Customer ID]],Table6_20[Merged Customer ID],Table6_20[Hospital tier])</f>
        <v>tier - 2</v>
      </c>
      <c r="O1685" s="30" t="str">
        <f>_xlfn.XLOOKUP(Table7[[#This Row],[Merged Customer ID]],Table6_20[Merged Customer ID],Table6_20[City tier])</f>
        <v>tier - 1</v>
      </c>
      <c r="P1685" s="30" t="str">
        <f>_xlfn.XLOOKUP(Table7[[#This Row],[Merged Customer ID]],Table6_20[Merged Customer ID],Table6_20[State ID])</f>
        <v>R1013</v>
      </c>
      <c r="Q1685" s="36">
        <f>_xlfn.XLOOKUP(Table7[[#This Row],[Merged Customer ID]],Table6_20[Merged Customer ID],Table6_20[Age])</f>
        <v>39.680555555555557</v>
      </c>
    </row>
    <row r="1686" spans="1:17" x14ac:dyDescent="0.35">
      <c r="A1686" s="22" t="s">
        <v>686</v>
      </c>
      <c r="B1686" s="22" t="str">
        <f>_xlfn.XLOOKUP(Table7[[#This Row],[Merged Customer ID]],Table2_1[Merged Customer ID],Table2_1[First Name])</f>
        <v>Goldsby</v>
      </c>
      <c r="C1686" s="22">
        <f>_xlfn.XLOOKUP(Table7[[#This Row],[Merged Customer ID]],Table3__3_16[Customer ID],Table3__3_16[BMI])</f>
        <v>34.43</v>
      </c>
      <c r="D1686" s="22">
        <f>_xlfn.XLOOKUP(Table7[[#This Row],[Merged Customer ID]],Table3__3_16[Customer ID],Table3__3_16[HBA1C])</f>
        <v>8.6199999999999992</v>
      </c>
      <c r="E1686" s="22" t="str">
        <f>_xlfn.XLOOKUP(Table7[[#This Row],[Merged Customer ID]],Table3__3_16[Customer ID],Table3__3_16[Heart Issues])</f>
        <v>Yes</v>
      </c>
      <c r="F1686" s="22" t="str">
        <f>_xlfn.XLOOKUP(Table7[[#This Row],[Merged Customer ID]],Table3__3_16[Customer ID],Table3__3_16[Any Transplants])</f>
        <v>No</v>
      </c>
      <c r="G1686" s="22" t="str">
        <f>_xlfn.XLOOKUP(Table7[[#This Row],[Merged Customer ID]],Table3__3_16[Customer ID],Table3__3_16[Cancer history])</f>
        <v>No</v>
      </c>
      <c r="H1686" s="22">
        <f>_xlfn.XLOOKUP(Table7[[#This Row],[Merged Customer ID]],Table3__3_16[Customer ID],Table3__3_16[NumberOfMajorSurgeries])</f>
        <v>1</v>
      </c>
      <c r="I1686" s="22" t="str">
        <f>_xlfn.XLOOKUP(Table7[[#This Row],[Merged Customer ID]],Table3__3_16[Customer ID],Table3__3_16[smoker])</f>
        <v>No</v>
      </c>
      <c r="J1686" s="22" t="str">
        <f>_xlfn.XLOOKUP(Table7[[#This Row],[Merged Customer ID]],Table3__3_16[Customer ID],Table3__3_16[Weight Status])</f>
        <v>Obesity</v>
      </c>
      <c r="K1686" s="22" t="str">
        <f>_xlfn.XLOOKUP(Table7[[#This Row],[Merged Customer ID]],Table3__3_16[Customer ID],Table3__3_16[Sugar Status])</f>
        <v>Diabetes</v>
      </c>
      <c r="L1686" s="25">
        <f>_xlfn.XLOOKUP(Table7[[#This Row],[Merged Customer ID]],Table6_20[Merged Customer ID],Table6_20[Date of Birth])</f>
        <v>31737</v>
      </c>
      <c r="M1686" s="29">
        <f>_xlfn.XLOOKUP(Table7[[#This Row],[Merged Customer ID]],Table6_20[Merged Customer ID],Table6_20[charges],"0",0)</f>
        <v>5584.31</v>
      </c>
      <c r="N1686" s="29" t="str">
        <f>_xlfn.XLOOKUP(Table7[[#This Row],[Merged Customer ID]],Table6_20[Merged Customer ID],Table6_20[Hospital tier])</f>
        <v>tier - 3</v>
      </c>
      <c r="O1686" s="29" t="str">
        <f>_xlfn.XLOOKUP(Table7[[#This Row],[Merged Customer ID]],Table6_20[Merged Customer ID],Table6_20[City tier])</f>
        <v>tier - 1</v>
      </c>
      <c r="P1686" s="29" t="str">
        <f>_xlfn.XLOOKUP(Table7[[#This Row],[Merged Customer ID]],Table6_20[Merged Customer ID],Table6_20[State ID])</f>
        <v>R1013</v>
      </c>
      <c r="Q1686" s="35">
        <f>_xlfn.XLOOKUP(Table7[[#This Row],[Merged Customer ID]],Table6_20[Merged Customer ID],Table6_20[Age])</f>
        <v>36.547222222222224</v>
      </c>
    </row>
    <row r="1687" spans="1:17" x14ac:dyDescent="0.35">
      <c r="A1687" s="23" t="s">
        <v>685</v>
      </c>
      <c r="B1687" s="23" t="str">
        <f>_xlfn.XLOOKUP(Table7[[#This Row],[Merged Customer ID]],Table2_1[Merged Customer ID],Table2_1[First Name])</f>
        <v>Whitney</v>
      </c>
      <c r="C1687" s="23">
        <f>_xlfn.XLOOKUP(Table7[[#This Row],[Merged Customer ID]],Table3__3_16[Customer ID],Table3__3_16[BMI])</f>
        <v>20.86</v>
      </c>
      <c r="D1687" s="23">
        <f>_xlfn.XLOOKUP(Table7[[#This Row],[Merged Customer ID]],Table3__3_16[Customer ID],Table3__3_16[HBA1C])</f>
        <v>4.3600000000000003</v>
      </c>
      <c r="E1687" s="22" t="str">
        <f>_xlfn.XLOOKUP(Table7[[#This Row],[Merged Customer ID]],Table3__3_16[Customer ID],Table3__3_16[Heart Issues])</f>
        <v>Yes</v>
      </c>
      <c r="F1687" s="23" t="str">
        <f>_xlfn.XLOOKUP(Table7[[#This Row],[Merged Customer ID]],Table3__3_16[Customer ID],Table3__3_16[Any Transplants])</f>
        <v>No</v>
      </c>
      <c r="G1687" s="23" t="str">
        <f>_xlfn.XLOOKUP(Table7[[#This Row],[Merged Customer ID]],Table3__3_16[Customer ID],Table3__3_16[Cancer history])</f>
        <v>No</v>
      </c>
      <c r="H1687" s="23">
        <f>_xlfn.XLOOKUP(Table7[[#This Row],[Merged Customer ID]],Table3__3_16[Customer ID],Table3__3_16[NumberOfMajorSurgeries])</f>
        <v>0</v>
      </c>
      <c r="I1687" s="23" t="str">
        <f>_xlfn.XLOOKUP(Table7[[#This Row],[Merged Customer ID]],Table3__3_16[Customer ID],Table3__3_16[smoker])</f>
        <v>No</v>
      </c>
      <c r="J1687" s="23" t="str">
        <f>_xlfn.XLOOKUP(Table7[[#This Row],[Merged Customer ID]],Table3__3_16[Customer ID],Table3__3_16[Weight Status])</f>
        <v>Normal Weight</v>
      </c>
      <c r="K1687" s="23" t="str">
        <f>_xlfn.XLOOKUP(Table7[[#This Row],[Merged Customer ID]],Table3__3_16[Customer ID],Table3__3_16[Sugar Status])</f>
        <v>Normal</v>
      </c>
      <c r="L1687" s="26">
        <f>_xlfn.XLOOKUP(Table7[[#This Row],[Merged Customer ID]],Table6_20[Merged Customer ID],Table6_20[Date of Birth])</f>
        <v>31295</v>
      </c>
      <c r="M1687" s="30">
        <f>_xlfn.XLOOKUP(Table7[[#This Row],[Merged Customer ID]],Table6_20[Merged Customer ID],Table6_20[charges],"0",0)</f>
        <v>5582.95</v>
      </c>
      <c r="N1687" s="30" t="str">
        <f>_xlfn.XLOOKUP(Table7[[#This Row],[Merged Customer ID]],Table6_20[Merged Customer ID],Table6_20[Hospital tier])</f>
        <v>tier - 2</v>
      </c>
      <c r="O1687" s="30" t="str">
        <f>_xlfn.XLOOKUP(Table7[[#This Row],[Merged Customer ID]],Table6_20[Merged Customer ID],Table6_20[City tier])</f>
        <v>tier - 1</v>
      </c>
      <c r="P1687" s="30" t="str">
        <f>_xlfn.XLOOKUP(Table7[[#This Row],[Merged Customer ID]],Table6_20[Merged Customer ID],Table6_20[State ID])</f>
        <v>R1012</v>
      </c>
      <c r="Q1687" s="36">
        <f>_xlfn.XLOOKUP(Table7[[#This Row],[Merged Customer ID]],Table6_20[Merged Customer ID],Table6_20[Age])</f>
        <v>37.758333333333333</v>
      </c>
    </row>
    <row r="1688" spans="1:17" x14ac:dyDescent="0.35">
      <c r="A1688" s="22" t="s">
        <v>684</v>
      </c>
      <c r="B1688" s="22" t="str">
        <f>_xlfn.XLOOKUP(Table7[[#This Row],[Merged Customer ID]],Table2_1[Merged Customer ID],Table2_1[First Name])</f>
        <v>Mahoney</v>
      </c>
      <c r="C1688" s="22">
        <f>_xlfn.XLOOKUP(Table7[[#This Row],[Merged Customer ID]],Table3__3_16[Customer ID],Table3__3_16[BMI])</f>
        <v>18.34</v>
      </c>
      <c r="D1688" s="22">
        <f>_xlfn.XLOOKUP(Table7[[#This Row],[Merged Customer ID]],Table3__3_16[Customer ID],Table3__3_16[HBA1C])</f>
        <v>10.01</v>
      </c>
      <c r="E1688" s="22" t="str">
        <f>_xlfn.XLOOKUP(Table7[[#This Row],[Merged Customer ID]],Table3__3_16[Customer ID],Table3__3_16[Heart Issues])</f>
        <v>No</v>
      </c>
      <c r="F1688" s="22" t="str">
        <f>_xlfn.XLOOKUP(Table7[[#This Row],[Merged Customer ID]],Table3__3_16[Customer ID],Table3__3_16[Any Transplants])</f>
        <v>No</v>
      </c>
      <c r="G1688" s="22" t="str">
        <f>_xlfn.XLOOKUP(Table7[[#This Row],[Merged Customer ID]],Table3__3_16[Customer ID],Table3__3_16[Cancer history])</f>
        <v>No</v>
      </c>
      <c r="H1688" s="22">
        <f>_xlfn.XLOOKUP(Table7[[#This Row],[Merged Customer ID]],Table3__3_16[Customer ID],Table3__3_16[NumberOfMajorSurgeries])</f>
        <v>0</v>
      </c>
      <c r="I1688" s="22" t="str">
        <f>_xlfn.XLOOKUP(Table7[[#This Row],[Merged Customer ID]],Table3__3_16[Customer ID],Table3__3_16[smoker])</f>
        <v>No</v>
      </c>
      <c r="J1688" s="22" t="str">
        <f>_xlfn.XLOOKUP(Table7[[#This Row],[Merged Customer ID]],Table3__3_16[Customer ID],Table3__3_16[Weight Status])</f>
        <v>Underweight</v>
      </c>
      <c r="K1688" s="22" t="str">
        <f>_xlfn.XLOOKUP(Table7[[#This Row],[Merged Customer ID]],Table3__3_16[Customer ID],Table3__3_16[Sugar Status])</f>
        <v>Diabetes</v>
      </c>
      <c r="L1688" s="25">
        <f>_xlfn.XLOOKUP(Table7[[#This Row],[Merged Customer ID]],Table6_20[Merged Customer ID],Table6_20[Date of Birth])</f>
        <v>27290</v>
      </c>
      <c r="M1688" s="29">
        <f>_xlfn.XLOOKUP(Table7[[#This Row],[Merged Customer ID]],Table6_20[Merged Customer ID],Table6_20[charges],"0",0)</f>
        <v>5576.35</v>
      </c>
      <c r="N1688" s="29" t="str">
        <f>_xlfn.XLOOKUP(Table7[[#This Row],[Merged Customer ID]],Table6_20[Merged Customer ID],Table6_20[Hospital tier])</f>
        <v>tier - 2</v>
      </c>
      <c r="O1688" s="29" t="str">
        <f>_xlfn.XLOOKUP(Table7[[#This Row],[Merged Customer ID]],Table6_20[Merged Customer ID],Table6_20[City tier])</f>
        <v>tier - 3</v>
      </c>
      <c r="P1688" s="29" t="str">
        <f>_xlfn.XLOOKUP(Table7[[#This Row],[Merged Customer ID]],Table6_20[Merged Customer ID],Table6_20[State ID])</f>
        <v>R1013</v>
      </c>
      <c r="Q1688" s="35">
        <f>_xlfn.XLOOKUP(Table7[[#This Row],[Merged Customer ID]],Table6_20[Merged Customer ID],Table6_20[Age])</f>
        <v>48.722222222222221</v>
      </c>
    </row>
    <row r="1689" spans="1:17" x14ac:dyDescent="0.35">
      <c r="A1689" s="23" t="s">
        <v>683</v>
      </c>
      <c r="B1689" s="23" t="str">
        <f>_xlfn.XLOOKUP(Table7[[#This Row],[Merged Customer ID]],Table2_1[Merged Customer ID],Table2_1[First Name])</f>
        <v>McCracken</v>
      </c>
      <c r="C1689" s="23">
        <f>_xlfn.XLOOKUP(Table7[[#This Row],[Merged Customer ID]],Table3__3_16[Customer ID],Table3__3_16[BMI])</f>
        <v>34.15</v>
      </c>
      <c r="D1689" s="23">
        <f>_xlfn.XLOOKUP(Table7[[#This Row],[Merged Customer ID]],Table3__3_16[Customer ID],Table3__3_16[HBA1C])</f>
        <v>5.42</v>
      </c>
      <c r="E1689" s="22" t="str">
        <f>_xlfn.XLOOKUP(Table7[[#This Row],[Merged Customer ID]],Table3__3_16[Customer ID],Table3__3_16[Heart Issues])</f>
        <v>No</v>
      </c>
      <c r="F1689" s="23" t="str">
        <f>_xlfn.XLOOKUP(Table7[[#This Row],[Merged Customer ID]],Table3__3_16[Customer ID],Table3__3_16[Any Transplants])</f>
        <v>No</v>
      </c>
      <c r="G1689" s="23" t="str">
        <f>_xlfn.XLOOKUP(Table7[[#This Row],[Merged Customer ID]],Table3__3_16[Customer ID],Table3__3_16[Cancer history])</f>
        <v>No</v>
      </c>
      <c r="H1689" s="23">
        <f>_xlfn.XLOOKUP(Table7[[#This Row],[Merged Customer ID]],Table3__3_16[Customer ID],Table3__3_16[NumberOfMajorSurgeries])</f>
        <v>0</v>
      </c>
      <c r="I1689" s="23" t="str">
        <f>_xlfn.XLOOKUP(Table7[[#This Row],[Merged Customer ID]],Table3__3_16[Customer ID],Table3__3_16[smoker])</f>
        <v>No</v>
      </c>
      <c r="J1689" s="23" t="str">
        <f>_xlfn.XLOOKUP(Table7[[#This Row],[Merged Customer ID]],Table3__3_16[Customer ID],Table3__3_16[Weight Status])</f>
        <v>Obesity</v>
      </c>
      <c r="K1689" s="23" t="str">
        <f>_xlfn.XLOOKUP(Table7[[#This Row],[Merged Customer ID]],Table3__3_16[Customer ID],Table3__3_16[Sugar Status])</f>
        <v>Normal</v>
      </c>
      <c r="L1689" s="26">
        <f>_xlfn.XLOOKUP(Table7[[#This Row],[Merged Customer ID]],Table6_20[Merged Customer ID],Table6_20[Date of Birth])</f>
        <v>36425</v>
      </c>
      <c r="M1689" s="30">
        <f>_xlfn.XLOOKUP(Table7[[#This Row],[Merged Customer ID]],Table6_20[Merged Customer ID],Table6_20[charges],"0",0)</f>
        <v>5552.61</v>
      </c>
      <c r="N1689" s="30" t="str">
        <f>_xlfn.XLOOKUP(Table7[[#This Row],[Merged Customer ID]],Table6_20[Merged Customer ID],Table6_20[Hospital tier])</f>
        <v>tier - 2</v>
      </c>
      <c r="O1689" s="30" t="str">
        <f>_xlfn.XLOOKUP(Table7[[#This Row],[Merged Customer ID]],Table6_20[Merged Customer ID],Table6_20[City tier])</f>
        <v>tier - 3</v>
      </c>
      <c r="P1689" s="30" t="str">
        <f>_xlfn.XLOOKUP(Table7[[#This Row],[Merged Customer ID]],Table6_20[Merged Customer ID],Table6_20[State ID])</f>
        <v>R1026</v>
      </c>
      <c r="Q1689" s="36">
        <f>_xlfn.XLOOKUP(Table7[[#This Row],[Merged Customer ID]],Table6_20[Merged Customer ID],Table6_20[Age])</f>
        <v>23.711111111111112</v>
      </c>
    </row>
    <row r="1690" spans="1:17" x14ac:dyDescent="0.35">
      <c r="A1690" s="22" t="s">
        <v>682</v>
      </c>
      <c r="B1690" s="22" t="str">
        <f>_xlfn.XLOOKUP(Table7[[#This Row],[Merged Customer ID]],Table2_1[Merged Customer ID],Table2_1[First Name])</f>
        <v>Spewak</v>
      </c>
      <c r="C1690" s="22">
        <f>_xlfn.XLOOKUP(Table7[[#This Row],[Merged Customer ID]],Table3__3_16[Customer ID],Table3__3_16[BMI])</f>
        <v>18.350000000000001</v>
      </c>
      <c r="D1690" s="22">
        <f>_xlfn.XLOOKUP(Table7[[#This Row],[Merged Customer ID]],Table3__3_16[Customer ID],Table3__3_16[HBA1C])</f>
        <v>5.12</v>
      </c>
      <c r="E1690" s="22" t="str">
        <f>_xlfn.XLOOKUP(Table7[[#This Row],[Merged Customer ID]],Table3__3_16[Customer ID],Table3__3_16[Heart Issues])</f>
        <v>No</v>
      </c>
      <c r="F1690" s="22" t="str">
        <f>_xlfn.XLOOKUP(Table7[[#This Row],[Merged Customer ID]],Table3__3_16[Customer ID],Table3__3_16[Any Transplants])</f>
        <v>No</v>
      </c>
      <c r="G1690" s="22" t="str">
        <f>_xlfn.XLOOKUP(Table7[[#This Row],[Merged Customer ID]],Table3__3_16[Customer ID],Table3__3_16[Cancer history])</f>
        <v>No</v>
      </c>
      <c r="H1690" s="22">
        <f>_xlfn.XLOOKUP(Table7[[#This Row],[Merged Customer ID]],Table3__3_16[Customer ID],Table3__3_16[NumberOfMajorSurgeries])</f>
        <v>0</v>
      </c>
      <c r="I1690" s="22" t="str">
        <f>_xlfn.XLOOKUP(Table7[[#This Row],[Merged Customer ID]],Table3__3_16[Customer ID],Table3__3_16[smoker])</f>
        <v>No</v>
      </c>
      <c r="J1690" s="22" t="str">
        <f>_xlfn.XLOOKUP(Table7[[#This Row],[Merged Customer ID]],Table3__3_16[Customer ID],Table3__3_16[Weight Status])</f>
        <v>Underweight</v>
      </c>
      <c r="K1690" s="22" t="str">
        <f>_xlfn.XLOOKUP(Table7[[#This Row],[Merged Customer ID]],Table3__3_16[Customer ID],Table3__3_16[Sugar Status])</f>
        <v>Normal</v>
      </c>
      <c r="L1690" s="25">
        <f>_xlfn.XLOOKUP(Table7[[#This Row],[Merged Customer ID]],Table6_20[Merged Customer ID],Table6_20[Date of Birth])</f>
        <v>29562</v>
      </c>
      <c r="M1690" s="29">
        <f>_xlfn.XLOOKUP(Table7[[#This Row],[Merged Customer ID]],Table6_20[Merged Customer ID],Table6_20[charges],"0",0)</f>
        <v>5540.35</v>
      </c>
      <c r="N1690" s="29" t="str">
        <f>_xlfn.XLOOKUP(Table7[[#This Row],[Merged Customer ID]],Table6_20[Merged Customer ID],Table6_20[Hospital tier])</f>
        <v>tier - 2</v>
      </c>
      <c r="O1690" s="29" t="str">
        <f>_xlfn.XLOOKUP(Table7[[#This Row],[Merged Customer ID]],Table6_20[Merged Customer ID],Table6_20[City tier])</f>
        <v>tier - 2</v>
      </c>
      <c r="P1690" s="29" t="str">
        <f>_xlfn.XLOOKUP(Table7[[#This Row],[Merged Customer ID]],Table6_20[Merged Customer ID],Table6_20[State ID])</f>
        <v>R1012</v>
      </c>
      <c r="Q1690" s="35">
        <f>_xlfn.XLOOKUP(Table7[[#This Row],[Merged Customer ID]],Table6_20[Merged Customer ID],Table6_20[Age])</f>
        <v>42.50277777777778</v>
      </c>
    </row>
    <row r="1691" spans="1:17" x14ac:dyDescent="0.35">
      <c r="A1691" s="23" t="s">
        <v>681</v>
      </c>
      <c r="B1691" s="23" t="str">
        <f>_xlfn.XLOOKUP(Table7[[#This Row],[Merged Customer ID]],Table2_1[Merged Customer ID],Table2_1[First Name])</f>
        <v>Cottini</v>
      </c>
      <c r="C1691" s="23">
        <f>_xlfn.XLOOKUP(Table7[[#This Row],[Merged Customer ID]],Table3__3_16[Customer ID],Table3__3_16[BMI])</f>
        <v>22.13</v>
      </c>
      <c r="D1691" s="23">
        <f>_xlfn.XLOOKUP(Table7[[#This Row],[Merged Customer ID]],Table3__3_16[Customer ID],Table3__3_16[HBA1C])</f>
        <v>9.1999999999999993</v>
      </c>
      <c r="E1691" s="22" t="str">
        <f>_xlfn.XLOOKUP(Table7[[#This Row],[Merged Customer ID]],Table3__3_16[Customer ID],Table3__3_16[Heart Issues])</f>
        <v>Yes</v>
      </c>
      <c r="F1691" s="23" t="str">
        <f>_xlfn.XLOOKUP(Table7[[#This Row],[Merged Customer ID]],Table3__3_16[Customer ID],Table3__3_16[Any Transplants])</f>
        <v>No</v>
      </c>
      <c r="G1691" s="23" t="str">
        <f>_xlfn.XLOOKUP(Table7[[#This Row],[Merged Customer ID]],Table3__3_16[Customer ID],Table3__3_16[Cancer history])</f>
        <v>No</v>
      </c>
      <c r="H1691" s="23">
        <f>_xlfn.XLOOKUP(Table7[[#This Row],[Merged Customer ID]],Table3__3_16[Customer ID],Table3__3_16[NumberOfMajorSurgeries])</f>
        <v>0</v>
      </c>
      <c r="I1691" s="23" t="str">
        <f>_xlfn.XLOOKUP(Table7[[#This Row],[Merged Customer ID]],Table3__3_16[Customer ID],Table3__3_16[smoker])</f>
        <v>No</v>
      </c>
      <c r="J1691" s="23" t="str">
        <f>_xlfn.XLOOKUP(Table7[[#This Row],[Merged Customer ID]],Table3__3_16[Customer ID],Table3__3_16[Weight Status])</f>
        <v>Normal Weight</v>
      </c>
      <c r="K1691" s="23" t="str">
        <f>_xlfn.XLOOKUP(Table7[[#This Row],[Merged Customer ID]],Table3__3_16[Customer ID],Table3__3_16[Sugar Status])</f>
        <v>Diabetes</v>
      </c>
      <c r="L1691" s="26">
        <f>_xlfn.XLOOKUP(Table7[[#This Row],[Merged Customer ID]],Table6_20[Merged Customer ID],Table6_20[Date of Birth])</f>
        <v>29897</v>
      </c>
      <c r="M1691" s="30">
        <f>_xlfn.XLOOKUP(Table7[[#This Row],[Merged Customer ID]],Table6_20[Merged Customer ID],Table6_20[charges],"0",0)</f>
        <v>5539.4</v>
      </c>
      <c r="N1691" s="30" t="str">
        <f>_xlfn.XLOOKUP(Table7[[#This Row],[Merged Customer ID]],Table6_20[Merged Customer ID],Table6_20[Hospital tier])</f>
        <v>tier - 2</v>
      </c>
      <c r="O1691" s="30" t="str">
        <f>_xlfn.XLOOKUP(Table7[[#This Row],[Merged Customer ID]],Table6_20[Merged Customer ID],Table6_20[City tier])</f>
        <v>tier - 2</v>
      </c>
      <c r="P1691" s="30" t="str">
        <f>_xlfn.XLOOKUP(Table7[[#This Row],[Merged Customer ID]],Table6_20[Merged Customer ID],Table6_20[State ID])</f>
        <v>R1013</v>
      </c>
      <c r="Q1691" s="36">
        <f>_xlfn.XLOOKUP(Table7[[#This Row],[Merged Customer ID]],Table6_20[Merged Customer ID],Table6_20[Age])</f>
        <v>41.586111111111109</v>
      </c>
    </row>
    <row r="1692" spans="1:17" x14ac:dyDescent="0.35">
      <c r="A1692" s="22" t="s">
        <v>680</v>
      </c>
      <c r="B1692" s="22" t="str">
        <f>_xlfn.XLOOKUP(Table7[[#This Row],[Merged Customer ID]],Table2_1[Merged Customer ID],Table2_1[First Name])</f>
        <v>Findlay</v>
      </c>
      <c r="C1692" s="22">
        <f>_xlfn.XLOOKUP(Table7[[#This Row],[Merged Customer ID]],Table3__3_16[Customer ID],Table3__3_16[BMI])</f>
        <v>22.51</v>
      </c>
      <c r="D1692" s="22">
        <f>_xlfn.XLOOKUP(Table7[[#This Row],[Merged Customer ID]],Table3__3_16[Customer ID],Table3__3_16[HBA1C])</f>
        <v>6.08</v>
      </c>
      <c r="E1692" s="22" t="str">
        <f>_xlfn.XLOOKUP(Table7[[#This Row],[Merged Customer ID]],Table3__3_16[Customer ID],Table3__3_16[Heart Issues])</f>
        <v>Yes</v>
      </c>
      <c r="F1692" s="22" t="str">
        <f>_xlfn.XLOOKUP(Table7[[#This Row],[Merged Customer ID]],Table3__3_16[Customer ID],Table3__3_16[Any Transplants])</f>
        <v>No</v>
      </c>
      <c r="G1692" s="22" t="str">
        <f>_xlfn.XLOOKUP(Table7[[#This Row],[Merged Customer ID]],Table3__3_16[Customer ID],Table3__3_16[Cancer history])</f>
        <v>No</v>
      </c>
      <c r="H1692" s="22">
        <f>_xlfn.XLOOKUP(Table7[[#This Row],[Merged Customer ID]],Table3__3_16[Customer ID],Table3__3_16[NumberOfMajorSurgeries])</f>
        <v>1</v>
      </c>
      <c r="I1692" s="22" t="str">
        <f>_xlfn.XLOOKUP(Table7[[#This Row],[Merged Customer ID]],Table3__3_16[Customer ID],Table3__3_16[smoker])</f>
        <v>No</v>
      </c>
      <c r="J1692" s="22" t="str">
        <f>_xlfn.XLOOKUP(Table7[[#This Row],[Merged Customer ID]],Table3__3_16[Customer ID],Table3__3_16[Weight Status])</f>
        <v>Normal Weight</v>
      </c>
      <c r="K1692" s="22" t="str">
        <f>_xlfn.XLOOKUP(Table7[[#This Row],[Merged Customer ID]],Table3__3_16[Customer ID],Table3__3_16[Sugar Status])</f>
        <v>Prediabetes</v>
      </c>
      <c r="L1692" s="25">
        <f>_xlfn.XLOOKUP(Table7[[#This Row],[Merged Customer ID]],Table6_20[Merged Customer ID],Table6_20[Date of Birth])</f>
        <v>32353</v>
      </c>
      <c r="M1692" s="29">
        <f>_xlfn.XLOOKUP(Table7[[#This Row],[Merged Customer ID]],Table6_20[Merged Customer ID],Table6_20[charges],"0",0)</f>
        <v>5503.36</v>
      </c>
      <c r="N1692" s="29" t="str">
        <f>_xlfn.XLOOKUP(Table7[[#This Row],[Merged Customer ID]],Table6_20[Merged Customer ID],Table6_20[Hospital tier])</f>
        <v>tier - 2</v>
      </c>
      <c r="O1692" s="29" t="str">
        <f>_xlfn.XLOOKUP(Table7[[#This Row],[Merged Customer ID]],Table6_20[Merged Customer ID],Table6_20[City tier])</f>
        <v>tier - 2</v>
      </c>
      <c r="P1692" s="29" t="str">
        <f>_xlfn.XLOOKUP(Table7[[#This Row],[Merged Customer ID]],Table6_20[Merged Customer ID],Table6_20[State ID])</f>
        <v>R1012</v>
      </c>
      <c r="Q1692" s="35">
        <f>_xlfn.XLOOKUP(Table7[[#This Row],[Merged Customer ID]],Table6_20[Merged Customer ID],Table6_20[Age])</f>
        <v>34.858333333333334</v>
      </c>
    </row>
    <row r="1693" spans="1:17" x14ac:dyDescent="0.35">
      <c r="A1693" s="23" t="s">
        <v>679</v>
      </c>
      <c r="B1693" s="23" t="str">
        <f>_xlfn.XLOOKUP(Table7[[#This Row],[Merged Customer ID]],Table2_1[Merged Customer ID],Table2_1[First Name])</f>
        <v>Strasburg</v>
      </c>
      <c r="C1693" s="23">
        <f>_xlfn.XLOOKUP(Table7[[#This Row],[Merged Customer ID]],Table3__3_16[Customer ID],Table3__3_16[BMI])</f>
        <v>31</v>
      </c>
      <c r="D1693" s="23">
        <f>_xlfn.XLOOKUP(Table7[[#This Row],[Merged Customer ID]],Table3__3_16[Customer ID],Table3__3_16[HBA1C])</f>
        <v>4.7699999999999996</v>
      </c>
      <c r="E1693" s="22" t="str">
        <f>_xlfn.XLOOKUP(Table7[[#This Row],[Merged Customer ID]],Table3__3_16[Customer ID],Table3__3_16[Heart Issues])</f>
        <v>No</v>
      </c>
      <c r="F1693" s="23" t="str">
        <f>_xlfn.XLOOKUP(Table7[[#This Row],[Merged Customer ID]],Table3__3_16[Customer ID],Table3__3_16[Any Transplants])</f>
        <v>No</v>
      </c>
      <c r="G1693" s="23" t="str">
        <f>_xlfn.XLOOKUP(Table7[[#This Row],[Merged Customer ID]],Table3__3_16[Customer ID],Table3__3_16[Cancer history])</f>
        <v>No</v>
      </c>
      <c r="H1693" s="23">
        <f>_xlfn.XLOOKUP(Table7[[#This Row],[Merged Customer ID]],Table3__3_16[Customer ID],Table3__3_16[NumberOfMajorSurgeries])</f>
        <v>1</v>
      </c>
      <c r="I1693" s="23" t="str">
        <f>_xlfn.XLOOKUP(Table7[[#This Row],[Merged Customer ID]],Table3__3_16[Customer ID],Table3__3_16[smoker])</f>
        <v>No</v>
      </c>
      <c r="J1693" s="23" t="str">
        <f>_xlfn.XLOOKUP(Table7[[#This Row],[Merged Customer ID]],Table3__3_16[Customer ID],Table3__3_16[Weight Status])</f>
        <v>Obesity</v>
      </c>
      <c r="K1693" s="23" t="str">
        <f>_xlfn.XLOOKUP(Table7[[#This Row],[Merged Customer ID]],Table3__3_16[Customer ID],Table3__3_16[Sugar Status])</f>
        <v>Normal</v>
      </c>
      <c r="L1693" s="26">
        <f>_xlfn.XLOOKUP(Table7[[#This Row],[Merged Customer ID]],Table6_20[Merged Customer ID],Table6_20[Date of Birth])</f>
        <v>30911</v>
      </c>
      <c r="M1693" s="30">
        <f>_xlfn.XLOOKUP(Table7[[#This Row],[Merged Customer ID]],Table6_20[Merged Customer ID],Table6_20[charges],"0",0)</f>
        <v>5488.26</v>
      </c>
      <c r="N1693" s="30" t="str">
        <f>_xlfn.XLOOKUP(Table7[[#This Row],[Merged Customer ID]],Table6_20[Merged Customer ID],Table6_20[Hospital tier])</f>
        <v>tier - 2</v>
      </c>
      <c r="O1693" s="30" t="str">
        <f>_xlfn.XLOOKUP(Table7[[#This Row],[Merged Customer ID]],Table6_20[Merged Customer ID],Table6_20[City tier])</f>
        <v>tier - 3</v>
      </c>
      <c r="P1693" s="30" t="str">
        <f>_xlfn.XLOOKUP(Table7[[#This Row],[Merged Customer ID]],Table6_20[Merged Customer ID],Table6_20[State ID])</f>
        <v>R1011</v>
      </c>
      <c r="Q1693" s="36">
        <f>_xlfn.XLOOKUP(Table7[[#This Row],[Merged Customer ID]],Table6_20[Merged Customer ID],Table6_20[Age])</f>
        <v>38.80833333333333</v>
      </c>
    </row>
    <row r="1694" spans="1:17" x14ac:dyDescent="0.35">
      <c r="A1694" s="22" t="s">
        <v>678</v>
      </c>
      <c r="B1694" s="22" t="str">
        <f>_xlfn.XLOOKUP(Table7[[#This Row],[Merged Customer ID]],Table2_1[Merged Customer ID],Table2_1[First Name])</f>
        <v>Adams</v>
      </c>
      <c r="C1694" s="22">
        <f>_xlfn.XLOOKUP(Table7[[#This Row],[Merged Customer ID]],Table3__3_16[Customer ID],Table3__3_16[BMI])</f>
        <v>28.27</v>
      </c>
      <c r="D1694" s="22">
        <f>_xlfn.XLOOKUP(Table7[[#This Row],[Merged Customer ID]],Table3__3_16[Customer ID],Table3__3_16[HBA1C])</f>
        <v>4.62</v>
      </c>
      <c r="E1694" s="22" t="str">
        <f>_xlfn.XLOOKUP(Table7[[#This Row],[Merged Customer ID]],Table3__3_16[Customer ID],Table3__3_16[Heart Issues])</f>
        <v>No</v>
      </c>
      <c r="F1694" s="22" t="str">
        <f>_xlfn.XLOOKUP(Table7[[#This Row],[Merged Customer ID]],Table3__3_16[Customer ID],Table3__3_16[Any Transplants])</f>
        <v>No</v>
      </c>
      <c r="G1694" s="22" t="str">
        <f>_xlfn.XLOOKUP(Table7[[#This Row],[Merged Customer ID]],Table3__3_16[Customer ID],Table3__3_16[Cancer history])</f>
        <v>No</v>
      </c>
      <c r="H1694" s="22">
        <f>_xlfn.XLOOKUP(Table7[[#This Row],[Merged Customer ID]],Table3__3_16[Customer ID],Table3__3_16[NumberOfMajorSurgeries])</f>
        <v>1</v>
      </c>
      <c r="I1694" s="22" t="str">
        <f>_xlfn.XLOOKUP(Table7[[#This Row],[Merged Customer ID]],Table3__3_16[Customer ID],Table3__3_16[smoker])</f>
        <v>No</v>
      </c>
      <c r="J1694" s="22" t="str">
        <f>_xlfn.XLOOKUP(Table7[[#This Row],[Merged Customer ID]],Table3__3_16[Customer ID],Table3__3_16[Weight Status])</f>
        <v>Overweight</v>
      </c>
      <c r="K1694" s="22" t="str">
        <f>_xlfn.XLOOKUP(Table7[[#This Row],[Merged Customer ID]],Table3__3_16[Customer ID],Table3__3_16[Sugar Status])</f>
        <v>Normal</v>
      </c>
      <c r="L1694" s="25">
        <f>_xlfn.XLOOKUP(Table7[[#This Row],[Merged Customer ID]],Table6_20[Merged Customer ID],Table6_20[Date of Birth])</f>
        <v>30920</v>
      </c>
      <c r="M1694" s="29">
        <f>_xlfn.XLOOKUP(Table7[[#This Row],[Merged Customer ID]],Table6_20[Merged Customer ID],Table6_20[charges],"0",0)</f>
        <v>5484.47</v>
      </c>
      <c r="N1694" s="29" t="str">
        <f>_xlfn.XLOOKUP(Table7[[#This Row],[Merged Customer ID]],Table6_20[Merged Customer ID],Table6_20[Hospital tier])</f>
        <v>tier - 2</v>
      </c>
      <c r="O1694" s="29" t="str">
        <f>_xlfn.XLOOKUP(Table7[[#This Row],[Merged Customer ID]],Table6_20[Merged Customer ID],Table6_20[City tier])</f>
        <v>tier - 2</v>
      </c>
      <c r="P1694" s="29" t="str">
        <f>_xlfn.XLOOKUP(Table7[[#This Row],[Merged Customer ID]],Table6_20[Merged Customer ID],Table6_20[State ID])</f>
        <v>R1013</v>
      </c>
      <c r="Q1694" s="35">
        <f>_xlfn.XLOOKUP(Table7[[#This Row],[Merged Customer ID]],Table6_20[Merged Customer ID],Table6_20[Age])</f>
        <v>38.783333333333331</v>
      </c>
    </row>
    <row r="1695" spans="1:17" x14ac:dyDescent="0.35">
      <c r="A1695" s="23" t="s">
        <v>677</v>
      </c>
      <c r="B1695" s="23" t="str">
        <f>_xlfn.XLOOKUP(Table7[[#This Row],[Merged Customer ID]],Table2_1[Merged Customer ID],Table2_1[First Name])</f>
        <v>Deeter</v>
      </c>
      <c r="C1695" s="23">
        <f>_xlfn.XLOOKUP(Table7[[#This Row],[Merged Customer ID]],Table3__3_16[Customer ID],Table3__3_16[BMI])</f>
        <v>29.92</v>
      </c>
      <c r="D1695" s="23">
        <f>_xlfn.XLOOKUP(Table7[[#This Row],[Merged Customer ID]],Table3__3_16[Customer ID],Table3__3_16[HBA1C])</f>
        <v>9.07</v>
      </c>
      <c r="E1695" s="22" t="str">
        <f>_xlfn.XLOOKUP(Table7[[#This Row],[Merged Customer ID]],Table3__3_16[Customer ID],Table3__3_16[Heart Issues])</f>
        <v>Yes</v>
      </c>
      <c r="F1695" s="23" t="str">
        <f>_xlfn.XLOOKUP(Table7[[#This Row],[Merged Customer ID]],Table3__3_16[Customer ID],Table3__3_16[Any Transplants])</f>
        <v>No</v>
      </c>
      <c r="G1695" s="23" t="str">
        <f>_xlfn.XLOOKUP(Table7[[#This Row],[Merged Customer ID]],Table3__3_16[Customer ID],Table3__3_16[Cancer history])</f>
        <v>No</v>
      </c>
      <c r="H1695" s="23">
        <f>_xlfn.XLOOKUP(Table7[[#This Row],[Merged Customer ID]],Table3__3_16[Customer ID],Table3__3_16[NumberOfMajorSurgeries])</f>
        <v>1</v>
      </c>
      <c r="I1695" s="23" t="str">
        <f>_xlfn.XLOOKUP(Table7[[#This Row],[Merged Customer ID]],Table3__3_16[Customer ID],Table3__3_16[smoker])</f>
        <v>No</v>
      </c>
      <c r="J1695" s="23" t="str">
        <f>_xlfn.XLOOKUP(Table7[[#This Row],[Merged Customer ID]],Table3__3_16[Customer ID],Table3__3_16[Weight Status])</f>
        <v>Overweight</v>
      </c>
      <c r="K1695" s="23" t="str">
        <f>_xlfn.XLOOKUP(Table7[[#This Row],[Merged Customer ID]],Table3__3_16[Customer ID],Table3__3_16[Sugar Status])</f>
        <v>Diabetes</v>
      </c>
      <c r="L1695" s="26">
        <f>_xlfn.XLOOKUP(Table7[[#This Row],[Merged Customer ID]],Table6_20[Merged Customer ID],Table6_20[Date of Birth])</f>
        <v>31685</v>
      </c>
      <c r="M1695" s="30">
        <f>_xlfn.XLOOKUP(Table7[[#This Row],[Merged Customer ID]],Table6_20[Merged Customer ID],Table6_20[charges],"0",0)</f>
        <v>5478.04</v>
      </c>
      <c r="N1695" s="30" t="str">
        <f>_xlfn.XLOOKUP(Table7[[#This Row],[Merged Customer ID]],Table6_20[Merged Customer ID],Table6_20[Hospital tier])</f>
        <v>tier - 2</v>
      </c>
      <c r="O1695" s="30" t="str">
        <f>_xlfn.XLOOKUP(Table7[[#This Row],[Merged Customer ID]],Table6_20[Merged Customer ID],Table6_20[City tier])</f>
        <v>tier - 3</v>
      </c>
      <c r="P1695" s="30" t="str">
        <f>_xlfn.XLOOKUP(Table7[[#This Row],[Merged Customer ID]],Table6_20[Merged Customer ID],Table6_20[State ID])</f>
        <v>R1013</v>
      </c>
      <c r="Q1695" s="36">
        <f>_xlfn.XLOOKUP(Table7[[#This Row],[Merged Customer ID]],Table6_20[Merged Customer ID],Table6_20[Age])</f>
        <v>36.68888888888889</v>
      </c>
    </row>
    <row r="1696" spans="1:17" x14ac:dyDescent="0.35">
      <c r="A1696" s="22" t="s">
        <v>676</v>
      </c>
      <c r="B1696" s="22" t="str">
        <f>_xlfn.XLOOKUP(Table7[[#This Row],[Merged Customer ID]],Table2_1[Merged Customer ID],Table2_1[First Name])</f>
        <v>Arpin</v>
      </c>
      <c r="C1696" s="22">
        <f>_xlfn.XLOOKUP(Table7[[#This Row],[Merged Customer ID]],Table3__3_16[Customer ID],Table3__3_16[BMI])</f>
        <v>25.9</v>
      </c>
      <c r="D1696" s="22">
        <f>_xlfn.XLOOKUP(Table7[[#This Row],[Merged Customer ID]],Table3__3_16[Customer ID],Table3__3_16[HBA1C])</f>
        <v>9.1199999999999992</v>
      </c>
      <c r="E1696" s="22" t="str">
        <f>_xlfn.XLOOKUP(Table7[[#This Row],[Merged Customer ID]],Table3__3_16[Customer ID],Table3__3_16[Heart Issues])</f>
        <v>Yes</v>
      </c>
      <c r="F1696" s="22" t="str">
        <f>_xlfn.XLOOKUP(Table7[[#This Row],[Merged Customer ID]],Table3__3_16[Customer ID],Table3__3_16[Any Transplants])</f>
        <v>No</v>
      </c>
      <c r="G1696" s="22" t="str">
        <f>_xlfn.XLOOKUP(Table7[[#This Row],[Merged Customer ID]],Table3__3_16[Customer ID],Table3__3_16[Cancer history])</f>
        <v>No</v>
      </c>
      <c r="H1696" s="22">
        <f>_xlfn.XLOOKUP(Table7[[#This Row],[Merged Customer ID]],Table3__3_16[Customer ID],Table3__3_16[NumberOfMajorSurgeries])</f>
        <v>1</v>
      </c>
      <c r="I1696" s="22" t="str">
        <f>_xlfn.XLOOKUP(Table7[[#This Row],[Merged Customer ID]],Table3__3_16[Customer ID],Table3__3_16[smoker])</f>
        <v>No</v>
      </c>
      <c r="J1696" s="22" t="str">
        <f>_xlfn.XLOOKUP(Table7[[#This Row],[Merged Customer ID]],Table3__3_16[Customer ID],Table3__3_16[Weight Status])</f>
        <v>Overweight</v>
      </c>
      <c r="K1696" s="22" t="str">
        <f>_xlfn.XLOOKUP(Table7[[#This Row],[Merged Customer ID]],Table3__3_16[Customer ID],Table3__3_16[Sugar Status])</f>
        <v>Diabetes</v>
      </c>
      <c r="L1696" s="25">
        <f>_xlfn.XLOOKUP(Table7[[#This Row],[Merged Customer ID]],Table6_20[Merged Customer ID],Table6_20[Date of Birth])</f>
        <v>31605</v>
      </c>
      <c r="M1696" s="29">
        <f>_xlfn.XLOOKUP(Table7[[#This Row],[Merged Customer ID]],Table6_20[Merged Customer ID],Table6_20[charges],"0",0)</f>
        <v>5472.45</v>
      </c>
      <c r="N1696" s="29" t="str">
        <f>_xlfn.XLOOKUP(Table7[[#This Row],[Merged Customer ID]],Table6_20[Merged Customer ID],Table6_20[Hospital tier])</f>
        <v>tier - 2</v>
      </c>
      <c r="O1696" s="29" t="str">
        <f>_xlfn.XLOOKUP(Table7[[#This Row],[Merged Customer ID]],Table6_20[Merged Customer ID],Table6_20[City tier])</f>
        <v>tier - 3</v>
      </c>
      <c r="P1696" s="29" t="str">
        <f>_xlfn.XLOOKUP(Table7[[#This Row],[Merged Customer ID]],Table6_20[Merged Customer ID],Table6_20[State ID])</f>
        <v>R1011</v>
      </c>
      <c r="Q1696" s="35">
        <f>_xlfn.XLOOKUP(Table7[[#This Row],[Merged Customer ID]],Table6_20[Merged Customer ID],Table6_20[Age])</f>
        <v>36.905555555555559</v>
      </c>
    </row>
    <row r="1697" spans="1:17" x14ac:dyDescent="0.35">
      <c r="A1697" s="23" t="s">
        <v>675</v>
      </c>
      <c r="B1697" s="23" t="str">
        <f>_xlfn.XLOOKUP(Table7[[#This Row],[Merged Customer ID]],Table2_1[Merged Customer ID],Table2_1[First Name])</f>
        <v>Schoeneck</v>
      </c>
      <c r="C1697" s="23">
        <f>_xlfn.XLOOKUP(Table7[[#This Row],[Merged Customer ID]],Table3__3_16[Customer ID],Table3__3_16[BMI])</f>
        <v>27.74</v>
      </c>
      <c r="D1697" s="23">
        <f>_xlfn.XLOOKUP(Table7[[#This Row],[Merged Customer ID]],Table3__3_16[Customer ID],Table3__3_16[HBA1C])</f>
        <v>7.32</v>
      </c>
      <c r="E1697" s="22" t="str">
        <f>_xlfn.XLOOKUP(Table7[[#This Row],[Merged Customer ID]],Table3__3_16[Customer ID],Table3__3_16[Heart Issues])</f>
        <v>Yes</v>
      </c>
      <c r="F1697" s="23" t="str">
        <f>_xlfn.XLOOKUP(Table7[[#This Row],[Merged Customer ID]],Table3__3_16[Customer ID],Table3__3_16[Any Transplants])</f>
        <v>No</v>
      </c>
      <c r="G1697" s="23" t="str">
        <f>_xlfn.XLOOKUP(Table7[[#This Row],[Merged Customer ID]],Table3__3_16[Customer ID],Table3__3_16[Cancer history])</f>
        <v>No</v>
      </c>
      <c r="H1697" s="23">
        <f>_xlfn.XLOOKUP(Table7[[#This Row],[Merged Customer ID]],Table3__3_16[Customer ID],Table3__3_16[NumberOfMajorSurgeries])</f>
        <v>1</v>
      </c>
      <c r="I1697" s="23" t="str">
        <f>_xlfn.XLOOKUP(Table7[[#This Row],[Merged Customer ID]],Table3__3_16[Customer ID],Table3__3_16[smoker])</f>
        <v>No</v>
      </c>
      <c r="J1697" s="23" t="str">
        <f>_xlfn.XLOOKUP(Table7[[#This Row],[Merged Customer ID]],Table3__3_16[Customer ID],Table3__3_16[Weight Status])</f>
        <v>Overweight</v>
      </c>
      <c r="K1697" s="23" t="str">
        <f>_xlfn.XLOOKUP(Table7[[#This Row],[Merged Customer ID]],Table3__3_16[Customer ID],Table3__3_16[Sugar Status])</f>
        <v>Diabetes</v>
      </c>
      <c r="L1697" s="26">
        <f>_xlfn.XLOOKUP(Table7[[#This Row],[Merged Customer ID]],Table6_20[Merged Customer ID],Table6_20[Date of Birth])</f>
        <v>31748</v>
      </c>
      <c r="M1697" s="30">
        <f>_xlfn.XLOOKUP(Table7[[#This Row],[Merged Customer ID]],Table6_20[Merged Customer ID],Table6_20[charges],"0",0)</f>
        <v>5469.01</v>
      </c>
      <c r="N1697" s="30" t="str">
        <f>_xlfn.XLOOKUP(Table7[[#This Row],[Merged Customer ID]],Table6_20[Merged Customer ID],Table6_20[Hospital tier])</f>
        <v>tier - 2</v>
      </c>
      <c r="O1697" s="30" t="str">
        <f>_xlfn.XLOOKUP(Table7[[#This Row],[Merged Customer ID]],Table6_20[Merged Customer ID],Table6_20[City tier])</f>
        <v>tier - 2</v>
      </c>
      <c r="P1697" s="30" t="str">
        <f>_xlfn.XLOOKUP(Table7[[#This Row],[Merged Customer ID]],Table6_20[Merged Customer ID],Table6_20[State ID])</f>
        <v>R1024</v>
      </c>
      <c r="Q1697" s="36">
        <f>_xlfn.XLOOKUP(Table7[[#This Row],[Merged Customer ID]],Table6_20[Merged Customer ID],Table6_20[Age])</f>
        <v>36.516666666666666</v>
      </c>
    </row>
    <row r="1698" spans="1:17" x14ac:dyDescent="0.35">
      <c r="A1698" s="22" t="s">
        <v>674</v>
      </c>
      <c r="B1698" s="22" t="str">
        <f>_xlfn.XLOOKUP(Table7[[#This Row],[Merged Customer ID]],Table2_1[Merged Customer ID],Table2_1[First Name])</f>
        <v>Mueller</v>
      </c>
      <c r="C1698" s="22">
        <f>_xlfn.XLOOKUP(Table7[[#This Row],[Merged Customer ID]],Table3__3_16[Customer ID],Table3__3_16[BMI])</f>
        <v>17.260000000000002</v>
      </c>
      <c r="D1698" s="22">
        <f>_xlfn.XLOOKUP(Table7[[#This Row],[Merged Customer ID]],Table3__3_16[Customer ID],Table3__3_16[HBA1C])</f>
        <v>11.73</v>
      </c>
      <c r="E1698" s="22" t="str">
        <f>_xlfn.XLOOKUP(Table7[[#This Row],[Merged Customer ID]],Table3__3_16[Customer ID],Table3__3_16[Heart Issues])</f>
        <v>No</v>
      </c>
      <c r="F1698" s="22" t="str">
        <f>_xlfn.XLOOKUP(Table7[[#This Row],[Merged Customer ID]],Table3__3_16[Customer ID],Table3__3_16[Any Transplants])</f>
        <v>No</v>
      </c>
      <c r="G1698" s="22" t="str">
        <f>_xlfn.XLOOKUP(Table7[[#This Row],[Merged Customer ID]],Table3__3_16[Customer ID],Table3__3_16[Cancer history])</f>
        <v>No</v>
      </c>
      <c r="H1698" s="22">
        <f>_xlfn.XLOOKUP(Table7[[#This Row],[Merged Customer ID]],Table3__3_16[Customer ID],Table3__3_16[NumberOfMajorSurgeries])</f>
        <v>2</v>
      </c>
      <c r="I1698" s="22" t="str">
        <f>_xlfn.XLOOKUP(Table7[[#This Row],[Merged Customer ID]],Table3__3_16[Customer ID],Table3__3_16[smoker])</f>
        <v>No</v>
      </c>
      <c r="J1698" s="22" t="str">
        <f>_xlfn.XLOOKUP(Table7[[#This Row],[Merged Customer ID]],Table3__3_16[Customer ID],Table3__3_16[Weight Status])</f>
        <v>Underweight</v>
      </c>
      <c r="K1698" s="22" t="str">
        <f>_xlfn.XLOOKUP(Table7[[#This Row],[Merged Customer ID]],Table3__3_16[Customer ID],Table3__3_16[Sugar Status])</f>
        <v>Diabetes</v>
      </c>
      <c r="L1698" s="25">
        <f>_xlfn.XLOOKUP(Table7[[#This Row],[Merged Customer ID]],Table6_20[Merged Customer ID],Table6_20[Date of Birth])</f>
        <v>26961</v>
      </c>
      <c r="M1698" s="29">
        <f>_xlfn.XLOOKUP(Table7[[#This Row],[Merged Customer ID]],Table6_20[Merged Customer ID],Table6_20[charges],"0",0)</f>
        <v>5466.88</v>
      </c>
      <c r="N1698" s="29" t="str">
        <f>_xlfn.XLOOKUP(Table7[[#This Row],[Merged Customer ID]],Table6_20[Merged Customer ID],Table6_20[Hospital tier])</f>
        <v>tier - 2</v>
      </c>
      <c r="O1698" s="29" t="str">
        <f>_xlfn.XLOOKUP(Table7[[#This Row],[Merged Customer ID]],Table6_20[Merged Customer ID],Table6_20[City tier])</f>
        <v>tier - 2</v>
      </c>
      <c r="P1698" s="29" t="str">
        <f>_xlfn.XLOOKUP(Table7[[#This Row],[Merged Customer ID]],Table6_20[Merged Customer ID],Table6_20[State ID])</f>
        <v>R1013</v>
      </c>
      <c r="Q1698" s="35">
        <f>_xlfn.XLOOKUP(Table7[[#This Row],[Merged Customer ID]],Table6_20[Merged Customer ID],Table6_20[Age])</f>
        <v>49.62222222222222</v>
      </c>
    </row>
    <row r="1699" spans="1:17" x14ac:dyDescent="0.35">
      <c r="A1699" s="23" t="s">
        <v>673</v>
      </c>
      <c r="B1699" s="23" t="str">
        <f>_xlfn.XLOOKUP(Table7[[#This Row],[Merged Customer ID]],Table2_1[Merged Customer ID],Table2_1[First Name])</f>
        <v>Willits</v>
      </c>
      <c r="C1699" s="23">
        <f>_xlfn.XLOOKUP(Table7[[#This Row],[Merged Customer ID]],Table3__3_16[Customer ID],Table3__3_16[BMI])</f>
        <v>19.855</v>
      </c>
      <c r="D1699" s="23">
        <f>_xlfn.XLOOKUP(Table7[[#This Row],[Merged Customer ID]],Table3__3_16[Customer ID],Table3__3_16[HBA1C])</f>
        <v>6.64</v>
      </c>
      <c r="E1699" s="22" t="str">
        <f>_xlfn.XLOOKUP(Table7[[#This Row],[Merged Customer ID]],Table3__3_16[Customer ID],Table3__3_16[Heart Issues])</f>
        <v>Yes</v>
      </c>
      <c r="F1699" s="23" t="str">
        <f>_xlfn.XLOOKUP(Table7[[#This Row],[Merged Customer ID]],Table3__3_16[Customer ID],Table3__3_16[Any Transplants])</f>
        <v>No</v>
      </c>
      <c r="G1699" s="23" t="str">
        <f>_xlfn.XLOOKUP(Table7[[#This Row],[Merged Customer ID]],Table3__3_16[Customer ID],Table3__3_16[Cancer history])</f>
        <v>No</v>
      </c>
      <c r="H1699" s="23">
        <f>_xlfn.XLOOKUP(Table7[[#This Row],[Merged Customer ID]],Table3__3_16[Customer ID],Table3__3_16[NumberOfMajorSurgeries])</f>
        <v>1</v>
      </c>
      <c r="I1699" s="23" t="str">
        <f>_xlfn.XLOOKUP(Table7[[#This Row],[Merged Customer ID]],Table3__3_16[Customer ID],Table3__3_16[smoker])</f>
        <v>No</v>
      </c>
      <c r="J1699" s="23" t="str">
        <f>_xlfn.XLOOKUP(Table7[[#This Row],[Merged Customer ID]],Table3__3_16[Customer ID],Table3__3_16[Weight Status])</f>
        <v>Normal Weight</v>
      </c>
      <c r="K1699" s="23" t="str">
        <f>_xlfn.XLOOKUP(Table7[[#This Row],[Merged Customer ID]],Table3__3_16[Customer ID],Table3__3_16[Sugar Status])</f>
        <v>Diabetes</v>
      </c>
      <c r="L1699" s="26">
        <f>_xlfn.XLOOKUP(Table7[[#This Row],[Merged Customer ID]],Table6_20[Merged Customer ID],Table6_20[Date of Birth])</f>
        <v>31771</v>
      </c>
      <c r="M1699" s="30">
        <f>_xlfn.XLOOKUP(Table7[[#This Row],[Merged Customer ID]],Table6_20[Merged Customer ID],Table6_20[charges],"0",0)</f>
        <v>5458.05</v>
      </c>
      <c r="N1699" s="30" t="str">
        <f>_xlfn.XLOOKUP(Table7[[#This Row],[Merged Customer ID]],Table6_20[Merged Customer ID],Table6_20[Hospital tier])</f>
        <v>tier - 2</v>
      </c>
      <c r="O1699" s="30" t="str">
        <f>_xlfn.XLOOKUP(Table7[[#This Row],[Merged Customer ID]],Table6_20[Merged Customer ID],Table6_20[City tier])</f>
        <v>tier - 2</v>
      </c>
      <c r="P1699" s="30" t="str">
        <f>_xlfn.XLOOKUP(Table7[[#This Row],[Merged Customer ID]],Table6_20[Merged Customer ID],Table6_20[State ID])</f>
        <v>R1024</v>
      </c>
      <c r="Q1699" s="36">
        <f>_xlfn.XLOOKUP(Table7[[#This Row],[Merged Customer ID]],Table6_20[Merged Customer ID],Table6_20[Age])</f>
        <v>36.452777777777776</v>
      </c>
    </row>
    <row r="1700" spans="1:17" x14ac:dyDescent="0.35">
      <c r="A1700" s="22" t="s">
        <v>672</v>
      </c>
      <c r="B1700" s="22" t="str">
        <f>_xlfn.XLOOKUP(Table7[[#This Row],[Merged Customer ID]],Table2_1[Merged Customer ID],Table2_1[First Name])</f>
        <v>Syring</v>
      </c>
      <c r="C1700" s="22">
        <f>_xlfn.XLOOKUP(Table7[[#This Row],[Merged Customer ID]],Table3__3_16[Customer ID],Table3__3_16[BMI])</f>
        <v>41.69</v>
      </c>
      <c r="D1700" s="22">
        <f>_xlfn.XLOOKUP(Table7[[#This Row],[Merged Customer ID]],Table3__3_16[Customer ID],Table3__3_16[HBA1C])</f>
        <v>5.78</v>
      </c>
      <c r="E1700" s="22" t="str">
        <f>_xlfn.XLOOKUP(Table7[[#This Row],[Merged Customer ID]],Table3__3_16[Customer ID],Table3__3_16[Heart Issues])</f>
        <v>No</v>
      </c>
      <c r="F1700" s="22" t="str">
        <f>_xlfn.XLOOKUP(Table7[[#This Row],[Merged Customer ID]],Table3__3_16[Customer ID],Table3__3_16[Any Transplants])</f>
        <v>No</v>
      </c>
      <c r="G1700" s="22" t="str">
        <f>_xlfn.XLOOKUP(Table7[[#This Row],[Merged Customer ID]],Table3__3_16[Customer ID],Table3__3_16[Cancer history])</f>
        <v>No</v>
      </c>
      <c r="H1700" s="22">
        <f>_xlfn.XLOOKUP(Table7[[#This Row],[Merged Customer ID]],Table3__3_16[Customer ID],Table3__3_16[NumberOfMajorSurgeries])</f>
        <v>0</v>
      </c>
      <c r="I1700" s="22" t="str">
        <f>_xlfn.XLOOKUP(Table7[[#This Row],[Merged Customer ID]],Table3__3_16[Customer ID],Table3__3_16[smoker])</f>
        <v>No</v>
      </c>
      <c r="J1700" s="22" t="str">
        <f>_xlfn.XLOOKUP(Table7[[#This Row],[Merged Customer ID]],Table3__3_16[Customer ID],Table3__3_16[Weight Status])</f>
        <v>Obesity</v>
      </c>
      <c r="K1700" s="22" t="str">
        <f>_xlfn.XLOOKUP(Table7[[#This Row],[Merged Customer ID]],Table3__3_16[Customer ID],Table3__3_16[Sugar Status])</f>
        <v>Prediabetes</v>
      </c>
      <c r="L1700" s="25">
        <f>_xlfn.XLOOKUP(Table7[[#This Row],[Merged Customer ID]],Table6_20[Merged Customer ID],Table6_20[Date of Birth])</f>
        <v>30188</v>
      </c>
      <c r="M1700" s="29">
        <f>_xlfn.XLOOKUP(Table7[[#This Row],[Merged Customer ID]],Table6_20[Merged Customer ID],Table6_20[charges],"0",0)</f>
        <v>5438.75</v>
      </c>
      <c r="N1700" s="29" t="str">
        <f>_xlfn.XLOOKUP(Table7[[#This Row],[Merged Customer ID]],Table6_20[Merged Customer ID],Table6_20[Hospital tier])</f>
        <v>tier - 3</v>
      </c>
      <c r="O1700" s="29" t="str">
        <f>_xlfn.XLOOKUP(Table7[[#This Row],[Merged Customer ID]],Table6_20[Merged Customer ID],Table6_20[City tier])</f>
        <v>tier - 2</v>
      </c>
      <c r="P1700" s="29" t="str">
        <f>_xlfn.XLOOKUP(Table7[[#This Row],[Merged Customer ID]],Table6_20[Merged Customer ID],Table6_20[State ID])</f>
        <v>R1013</v>
      </c>
      <c r="Q1700" s="35">
        <f>_xlfn.XLOOKUP(Table7[[#This Row],[Merged Customer ID]],Table6_20[Merged Customer ID],Table6_20[Age])</f>
        <v>40.786111111111111</v>
      </c>
    </row>
    <row r="1701" spans="1:17" x14ac:dyDescent="0.35">
      <c r="A1701" s="23" t="s">
        <v>671</v>
      </c>
      <c r="B1701" s="23" t="str">
        <f>_xlfn.XLOOKUP(Table7[[#This Row],[Merged Customer ID]],Table2_1[Merged Customer ID],Table2_1[First Name])</f>
        <v>Strike</v>
      </c>
      <c r="C1701" s="23">
        <f>_xlfn.XLOOKUP(Table7[[#This Row],[Merged Customer ID]],Table3__3_16[Customer ID],Table3__3_16[BMI])</f>
        <v>16.12</v>
      </c>
      <c r="D1701" s="23">
        <f>_xlfn.XLOOKUP(Table7[[#This Row],[Merged Customer ID]],Table3__3_16[Customer ID],Table3__3_16[HBA1C])</f>
        <v>10.45</v>
      </c>
      <c r="E1701" s="22" t="str">
        <f>_xlfn.XLOOKUP(Table7[[#This Row],[Merged Customer ID]],Table3__3_16[Customer ID],Table3__3_16[Heart Issues])</f>
        <v>No</v>
      </c>
      <c r="F1701" s="23" t="str">
        <f>_xlfn.XLOOKUP(Table7[[#This Row],[Merged Customer ID]],Table3__3_16[Customer ID],Table3__3_16[Any Transplants])</f>
        <v>No</v>
      </c>
      <c r="G1701" s="23" t="str">
        <f>_xlfn.XLOOKUP(Table7[[#This Row],[Merged Customer ID]],Table3__3_16[Customer ID],Table3__3_16[Cancer history])</f>
        <v>No</v>
      </c>
      <c r="H1701" s="23">
        <f>_xlfn.XLOOKUP(Table7[[#This Row],[Merged Customer ID]],Table3__3_16[Customer ID],Table3__3_16[NumberOfMajorSurgeries])</f>
        <v>0</v>
      </c>
      <c r="I1701" s="23" t="str">
        <f>_xlfn.XLOOKUP(Table7[[#This Row],[Merged Customer ID]],Table3__3_16[Customer ID],Table3__3_16[smoker])</f>
        <v>No</v>
      </c>
      <c r="J1701" s="23" t="str">
        <f>_xlfn.XLOOKUP(Table7[[#This Row],[Merged Customer ID]],Table3__3_16[Customer ID],Table3__3_16[Weight Status])</f>
        <v>Underweight</v>
      </c>
      <c r="K1701" s="23" t="str">
        <f>_xlfn.XLOOKUP(Table7[[#This Row],[Merged Customer ID]],Table3__3_16[Customer ID],Table3__3_16[Sugar Status])</f>
        <v>Diabetes</v>
      </c>
      <c r="L1701" s="26">
        <f>_xlfn.XLOOKUP(Table7[[#This Row],[Merged Customer ID]],Table6_20[Merged Customer ID],Table6_20[Date of Birth])</f>
        <v>28649</v>
      </c>
      <c r="M1701" s="30">
        <f>_xlfn.XLOOKUP(Table7[[#This Row],[Merged Customer ID]],Table6_20[Merged Customer ID],Table6_20[charges],"0",0)</f>
        <v>5428.98</v>
      </c>
      <c r="N1701" s="30" t="str">
        <f>_xlfn.XLOOKUP(Table7[[#This Row],[Merged Customer ID]],Table6_20[Merged Customer ID],Table6_20[Hospital tier])</f>
        <v>tier - 2</v>
      </c>
      <c r="O1701" s="30" t="str">
        <f>_xlfn.XLOOKUP(Table7[[#This Row],[Merged Customer ID]],Table6_20[Merged Customer ID],Table6_20[City tier])</f>
        <v>tier - 2</v>
      </c>
      <c r="P1701" s="30" t="str">
        <f>_xlfn.XLOOKUP(Table7[[#This Row],[Merged Customer ID]],Table6_20[Merged Customer ID],Table6_20[State ID])</f>
        <v>R1012</v>
      </c>
      <c r="Q1701" s="36">
        <f>_xlfn.XLOOKUP(Table7[[#This Row],[Merged Customer ID]],Table6_20[Merged Customer ID],Table6_20[Age])</f>
        <v>45</v>
      </c>
    </row>
    <row r="1702" spans="1:17" x14ac:dyDescent="0.35">
      <c r="A1702" s="22" t="s">
        <v>670</v>
      </c>
      <c r="B1702" s="22" t="str">
        <f>_xlfn.XLOOKUP(Table7[[#This Row],[Merged Customer ID]],Table2_1[Merged Customer ID],Table2_1[First Name])</f>
        <v>Hennigar</v>
      </c>
      <c r="C1702" s="22">
        <f>_xlfn.XLOOKUP(Table7[[#This Row],[Merged Customer ID]],Table3__3_16[Customer ID],Table3__3_16[BMI])</f>
        <v>37.43</v>
      </c>
      <c r="D1702" s="22">
        <f>_xlfn.XLOOKUP(Table7[[#This Row],[Merged Customer ID]],Table3__3_16[Customer ID],Table3__3_16[HBA1C])</f>
        <v>4.5199999999999996</v>
      </c>
      <c r="E1702" s="22" t="str">
        <f>_xlfn.XLOOKUP(Table7[[#This Row],[Merged Customer ID]],Table3__3_16[Customer ID],Table3__3_16[Heart Issues])</f>
        <v>No</v>
      </c>
      <c r="F1702" s="22" t="str">
        <f>_xlfn.XLOOKUP(Table7[[#This Row],[Merged Customer ID]],Table3__3_16[Customer ID],Table3__3_16[Any Transplants])</f>
        <v>No</v>
      </c>
      <c r="G1702" s="22" t="str">
        <f>_xlfn.XLOOKUP(Table7[[#This Row],[Merged Customer ID]],Table3__3_16[Customer ID],Table3__3_16[Cancer history])</f>
        <v>No</v>
      </c>
      <c r="H1702" s="22">
        <f>_xlfn.XLOOKUP(Table7[[#This Row],[Merged Customer ID]],Table3__3_16[Customer ID],Table3__3_16[NumberOfMajorSurgeries])</f>
        <v>1</v>
      </c>
      <c r="I1702" s="22" t="str">
        <f>_xlfn.XLOOKUP(Table7[[#This Row],[Merged Customer ID]],Table3__3_16[Customer ID],Table3__3_16[smoker])</f>
        <v>No</v>
      </c>
      <c r="J1702" s="22" t="str">
        <f>_xlfn.XLOOKUP(Table7[[#This Row],[Merged Customer ID]],Table3__3_16[Customer ID],Table3__3_16[Weight Status])</f>
        <v>Obesity</v>
      </c>
      <c r="K1702" s="22" t="str">
        <f>_xlfn.XLOOKUP(Table7[[#This Row],[Merged Customer ID]],Table3__3_16[Customer ID],Table3__3_16[Sugar Status])</f>
        <v>Normal</v>
      </c>
      <c r="L1702" s="25">
        <f>_xlfn.XLOOKUP(Table7[[#This Row],[Merged Customer ID]],Table6_20[Merged Customer ID],Table6_20[Date of Birth])</f>
        <v>33864</v>
      </c>
      <c r="M1702" s="29">
        <f>_xlfn.XLOOKUP(Table7[[#This Row],[Merged Customer ID]],Table6_20[Merged Customer ID],Table6_20[charges],"0",0)</f>
        <v>5428.73</v>
      </c>
      <c r="N1702" s="29" t="str">
        <f>_xlfn.XLOOKUP(Table7[[#This Row],[Merged Customer ID]],Table6_20[Merged Customer ID],Table6_20[Hospital tier])</f>
        <v>tier - 3</v>
      </c>
      <c r="O1702" s="29" t="str">
        <f>_xlfn.XLOOKUP(Table7[[#This Row],[Merged Customer ID]],Table6_20[Merged Customer ID],Table6_20[City tier])</f>
        <v>tier - 1</v>
      </c>
      <c r="P1702" s="29" t="str">
        <f>_xlfn.XLOOKUP(Table7[[#This Row],[Merged Customer ID]],Table6_20[Merged Customer ID],Table6_20[State ID])</f>
        <v>R1017</v>
      </c>
      <c r="Q1702" s="35">
        <f>_xlfn.XLOOKUP(Table7[[#This Row],[Merged Customer ID]],Table6_20[Merged Customer ID],Table6_20[Age])</f>
        <v>30.725000000000001</v>
      </c>
    </row>
    <row r="1703" spans="1:17" x14ac:dyDescent="0.35">
      <c r="A1703" s="23" t="s">
        <v>669</v>
      </c>
      <c r="B1703" s="23" t="str">
        <f>_xlfn.XLOOKUP(Table7[[#This Row],[Merged Customer ID]],Table2_1[Merged Customer ID],Table2_1[First Name])</f>
        <v>May</v>
      </c>
      <c r="C1703" s="23">
        <f>_xlfn.XLOOKUP(Table7[[#This Row],[Merged Customer ID]],Table3__3_16[Customer ID],Table3__3_16[BMI])</f>
        <v>31.065000000000001</v>
      </c>
      <c r="D1703" s="23">
        <f>_xlfn.XLOOKUP(Table7[[#This Row],[Merged Customer ID]],Table3__3_16[Customer ID],Table3__3_16[HBA1C])</f>
        <v>5.71</v>
      </c>
      <c r="E1703" s="22" t="str">
        <f>_xlfn.XLOOKUP(Table7[[#This Row],[Merged Customer ID]],Table3__3_16[Customer ID],Table3__3_16[Heart Issues])</f>
        <v>No</v>
      </c>
      <c r="F1703" s="23" t="str">
        <f>_xlfn.XLOOKUP(Table7[[#This Row],[Merged Customer ID]],Table3__3_16[Customer ID],Table3__3_16[Any Transplants])</f>
        <v>No</v>
      </c>
      <c r="G1703" s="23" t="str">
        <f>_xlfn.XLOOKUP(Table7[[#This Row],[Merged Customer ID]],Table3__3_16[Customer ID],Table3__3_16[Cancer history])</f>
        <v>No</v>
      </c>
      <c r="H1703" s="23">
        <f>_xlfn.XLOOKUP(Table7[[#This Row],[Merged Customer ID]],Table3__3_16[Customer ID],Table3__3_16[NumberOfMajorSurgeries])</f>
        <v>0</v>
      </c>
      <c r="I1703" s="23" t="str">
        <f>_xlfn.XLOOKUP(Table7[[#This Row],[Merged Customer ID]],Table3__3_16[Customer ID],Table3__3_16[smoker])</f>
        <v>No</v>
      </c>
      <c r="J1703" s="23" t="str">
        <f>_xlfn.XLOOKUP(Table7[[#This Row],[Merged Customer ID]],Table3__3_16[Customer ID],Table3__3_16[Weight Status])</f>
        <v>Obesity</v>
      </c>
      <c r="K1703" s="23" t="str">
        <f>_xlfn.XLOOKUP(Table7[[#This Row],[Merged Customer ID]],Table3__3_16[Customer ID],Table3__3_16[Sugar Status])</f>
        <v>Prediabetes</v>
      </c>
      <c r="L1703" s="26">
        <f>_xlfn.XLOOKUP(Table7[[#This Row],[Merged Customer ID]],Table6_20[Merged Customer ID],Table6_20[Date of Birth])</f>
        <v>33425</v>
      </c>
      <c r="M1703" s="30">
        <f>_xlfn.XLOOKUP(Table7[[#This Row],[Merged Customer ID]],Table6_20[Merged Customer ID],Table6_20[charges],"0",0)</f>
        <v>5425.02</v>
      </c>
      <c r="N1703" s="30" t="str">
        <f>_xlfn.XLOOKUP(Table7[[#This Row],[Merged Customer ID]],Table6_20[Merged Customer ID],Table6_20[Hospital tier])</f>
        <v>tier - 2</v>
      </c>
      <c r="O1703" s="30" t="str">
        <f>_xlfn.XLOOKUP(Table7[[#This Row],[Merged Customer ID]],Table6_20[Merged Customer ID],Table6_20[City tier])</f>
        <v>tier - 1</v>
      </c>
      <c r="P1703" s="30" t="str">
        <f>_xlfn.XLOOKUP(Table7[[#This Row],[Merged Customer ID]],Table6_20[Merged Customer ID],Table6_20[State ID])</f>
        <v>R1012</v>
      </c>
      <c r="Q1703" s="36">
        <f>_xlfn.XLOOKUP(Table7[[#This Row],[Merged Customer ID]],Table6_20[Merged Customer ID],Table6_20[Age])</f>
        <v>31.922222222222221</v>
      </c>
    </row>
    <row r="1704" spans="1:17" x14ac:dyDescent="0.35">
      <c r="A1704" s="22" t="s">
        <v>668</v>
      </c>
      <c r="B1704" s="22" t="str">
        <f>_xlfn.XLOOKUP(Table7[[#This Row],[Merged Customer ID]],Table2_1[Merged Customer ID],Table2_1[First Name])</f>
        <v>Metcalf</v>
      </c>
      <c r="C1704" s="22">
        <f>_xlfn.XLOOKUP(Table7[[#This Row],[Merged Customer ID]],Table3__3_16[Customer ID],Table3__3_16[BMI])</f>
        <v>25.08</v>
      </c>
      <c r="D1704" s="22">
        <f>_xlfn.XLOOKUP(Table7[[#This Row],[Merged Customer ID]],Table3__3_16[Customer ID],Table3__3_16[HBA1C])</f>
        <v>4.7699999999999996</v>
      </c>
      <c r="E1704" s="22" t="str">
        <f>_xlfn.XLOOKUP(Table7[[#This Row],[Merged Customer ID]],Table3__3_16[Customer ID],Table3__3_16[Heart Issues])</f>
        <v>No</v>
      </c>
      <c r="F1704" s="22" t="str">
        <f>_xlfn.XLOOKUP(Table7[[#This Row],[Merged Customer ID]],Table3__3_16[Customer ID],Table3__3_16[Any Transplants])</f>
        <v>No</v>
      </c>
      <c r="G1704" s="22" t="str">
        <f>_xlfn.XLOOKUP(Table7[[#This Row],[Merged Customer ID]],Table3__3_16[Customer ID],Table3__3_16[Cancer history])</f>
        <v>No</v>
      </c>
      <c r="H1704" s="22">
        <f>_xlfn.XLOOKUP(Table7[[#This Row],[Merged Customer ID]],Table3__3_16[Customer ID],Table3__3_16[NumberOfMajorSurgeries])</f>
        <v>0</v>
      </c>
      <c r="I1704" s="22" t="str">
        <f>_xlfn.XLOOKUP(Table7[[#This Row],[Merged Customer ID]],Table3__3_16[Customer ID],Table3__3_16[smoker])</f>
        <v>No</v>
      </c>
      <c r="J1704" s="22" t="str">
        <f>_xlfn.XLOOKUP(Table7[[#This Row],[Merged Customer ID]],Table3__3_16[Customer ID],Table3__3_16[Weight Status])</f>
        <v>Overweight</v>
      </c>
      <c r="K1704" s="22" t="str">
        <f>_xlfn.XLOOKUP(Table7[[#This Row],[Merged Customer ID]],Table3__3_16[Customer ID],Table3__3_16[Sugar Status])</f>
        <v>Normal</v>
      </c>
      <c r="L1704" s="25">
        <f>_xlfn.XLOOKUP(Table7[[#This Row],[Merged Customer ID]],Table6_20[Merged Customer ID],Table6_20[Date of Birth])</f>
        <v>30221</v>
      </c>
      <c r="M1704" s="29">
        <f>_xlfn.XLOOKUP(Table7[[#This Row],[Merged Customer ID]],Table6_20[Merged Customer ID],Table6_20[charges],"0",0)</f>
        <v>5415.66</v>
      </c>
      <c r="N1704" s="29" t="str">
        <f>_xlfn.XLOOKUP(Table7[[#This Row],[Merged Customer ID]],Table6_20[Merged Customer ID],Table6_20[Hospital tier])</f>
        <v>tier - 2</v>
      </c>
      <c r="O1704" s="29" t="str">
        <f>_xlfn.XLOOKUP(Table7[[#This Row],[Merged Customer ID]],Table6_20[Merged Customer ID],Table6_20[City tier])</f>
        <v>tier - 3</v>
      </c>
      <c r="P1704" s="29" t="str">
        <f>_xlfn.XLOOKUP(Table7[[#This Row],[Merged Customer ID]],Table6_20[Merged Customer ID],Table6_20[State ID])</f>
        <v>R1013</v>
      </c>
      <c r="Q1704" s="35">
        <f>_xlfn.XLOOKUP(Table7[[#This Row],[Merged Customer ID]],Table6_20[Merged Customer ID],Table6_20[Age])</f>
        <v>40.697222222222223</v>
      </c>
    </row>
    <row r="1705" spans="1:17" x14ac:dyDescent="0.35">
      <c r="A1705" s="23" t="s">
        <v>667</v>
      </c>
      <c r="B1705" s="23" t="str">
        <f>_xlfn.XLOOKUP(Table7[[#This Row],[Merged Customer ID]],Table2_1[Merged Customer ID],Table2_1[First Name])</f>
        <v>Tiska</v>
      </c>
      <c r="C1705" s="23">
        <f>_xlfn.XLOOKUP(Table7[[#This Row],[Merged Customer ID]],Table3__3_16[Customer ID],Table3__3_16[BMI])</f>
        <v>15.2</v>
      </c>
      <c r="D1705" s="23">
        <f>_xlfn.XLOOKUP(Table7[[#This Row],[Merged Customer ID]],Table3__3_16[Customer ID],Table3__3_16[HBA1C])</f>
        <v>7.81</v>
      </c>
      <c r="E1705" s="22" t="str">
        <f>_xlfn.XLOOKUP(Table7[[#This Row],[Merged Customer ID]],Table3__3_16[Customer ID],Table3__3_16[Heart Issues])</f>
        <v>Yes</v>
      </c>
      <c r="F1705" s="23" t="str">
        <f>_xlfn.XLOOKUP(Table7[[#This Row],[Merged Customer ID]],Table3__3_16[Customer ID],Table3__3_16[Any Transplants])</f>
        <v>No</v>
      </c>
      <c r="G1705" s="23" t="str">
        <f>_xlfn.XLOOKUP(Table7[[#This Row],[Merged Customer ID]],Table3__3_16[Customer ID],Table3__3_16[Cancer history])</f>
        <v>No</v>
      </c>
      <c r="H1705" s="23">
        <f>_xlfn.XLOOKUP(Table7[[#This Row],[Merged Customer ID]],Table3__3_16[Customer ID],Table3__3_16[NumberOfMajorSurgeries])</f>
        <v>1</v>
      </c>
      <c r="I1705" s="23" t="str">
        <f>_xlfn.XLOOKUP(Table7[[#This Row],[Merged Customer ID]],Table3__3_16[Customer ID],Table3__3_16[smoker])</f>
        <v>No</v>
      </c>
      <c r="J1705" s="23" t="str">
        <f>_xlfn.XLOOKUP(Table7[[#This Row],[Merged Customer ID]],Table3__3_16[Customer ID],Table3__3_16[Weight Status])</f>
        <v>Underweight</v>
      </c>
      <c r="K1705" s="23" t="str">
        <f>_xlfn.XLOOKUP(Table7[[#This Row],[Merged Customer ID]],Table3__3_16[Customer ID],Table3__3_16[Sugar Status])</f>
        <v>Diabetes</v>
      </c>
      <c r="L1705" s="26">
        <f>_xlfn.XLOOKUP(Table7[[#This Row],[Merged Customer ID]],Table6_20[Merged Customer ID],Table6_20[Date of Birth])</f>
        <v>27664</v>
      </c>
      <c r="M1705" s="30">
        <f>_xlfn.XLOOKUP(Table7[[#This Row],[Merged Customer ID]],Table6_20[Merged Customer ID],Table6_20[charges],"0",0)</f>
        <v>5411.99</v>
      </c>
      <c r="N1705" s="30" t="str">
        <f>_xlfn.XLOOKUP(Table7[[#This Row],[Merged Customer ID]],Table6_20[Merged Customer ID],Table6_20[Hospital tier])</f>
        <v>tier - 2</v>
      </c>
      <c r="O1705" s="30" t="str">
        <f>_xlfn.XLOOKUP(Table7[[#This Row],[Merged Customer ID]],Table6_20[Merged Customer ID],Table6_20[City tier])</f>
        <v>tier - 3</v>
      </c>
      <c r="P1705" s="30" t="str">
        <f>_xlfn.XLOOKUP(Table7[[#This Row],[Merged Customer ID]],Table6_20[Merged Customer ID],Table6_20[State ID])</f>
        <v>R1012</v>
      </c>
      <c r="Q1705" s="36">
        <f>_xlfn.XLOOKUP(Table7[[#This Row],[Merged Customer ID]],Table6_20[Merged Customer ID],Table6_20[Age])</f>
        <v>47.697222222222223</v>
      </c>
    </row>
    <row r="1706" spans="1:17" x14ac:dyDescent="0.35">
      <c r="A1706" s="22" t="s">
        <v>666</v>
      </c>
      <c r="B1706" s="22" t="str">
        <f>_xlfn.XLOOKUP(Table7[[#This Row],[Merged Customer ID]],Table2_1[Merged Customer ID],Table2_1[First Name])</f>
        <v>McDonough</v>
      </c>
      <c r="C1706" s="22">
        <f>_xlfn.XLOOKUP(Table7[[#This Row],[Merged Customer ID]],Table3__3_16[Customer ID],Table3__3_16[BMI])</f>
        <v>22.34</v>
      </c>
      <c r="D1706" s="22">
        <f>_xlfn.XLOOKUP(Table7[[#This Row],[Merged Customer ID]],Table3__3_16[Customer ID],Table3__3_16[HBA1C])</f>
        <v>5.19</v>
      </c>
      <c r="E1706" s="22" t="str">
        <f>_xlfn.XLOOKUP(Table7[[#This Row],[Merged Customer ID]],Table3__3_16[Customer ID],Table3__3_16[Heart Issues])</f>
        <v>Yes</v>
      </c>
      <c r="F1706" s="22" t="str">
        <f>_xlfn.XLOOKUP(Table7[[#This Row],[Merged Customer ID]],Table3__3_16[Customer ID],Table3__3_16[Any Transplants])</f>
        <v>No</v>
      </c>
      <c r="G1706" s="22" t="str">
        <f>_xlfn.XLOOKUP(Table7[[#This Row],[Merged Customer ID]],Table3__3_16[Customer ID],Table3__3_16[Cancer history])</f>
        <v>No</v>
      </c>
      <c r="H1706" s="22">
        <f>_xlfn.XLOOKUP(Table7[[#This Row],[Merged Customer ID]],Table3__3_16[Customer ID],Table3__3_16[NumberOfMajorSurgeries])</f>
        <v>0</v>
      </c>
      <c r="I1706" s="22" t="str">
        <f>_xlfn.XLOOKUP(Table7[[#This Row],[Merged Customer ID]],Table3__3_16[Customer ID],Table3__3_16[smoker])</f>
        <v>No</v>
      </c>
      <c r="J1706" s="22" t="str">
        <f>_xlfn.XLOOKUP(Table7[[#This Row],[Merged Customer ID]],Table3__3_16[Customer ID],Table3__3_16[Weight Status])</f>
        <v>Normal Weight</v>
      </c>
      <c r="K1706" s="22" t="str">
        <f>_xlfn.XLOOKUP(Table7[[#This Row],[Merged Customer ID]],Table3__3_16[Customer ID],Table3__3_16[Sugar Status])</f>
        <v>Normal</v>
      </c>
      <c r="L1706" s="25">
        <f>_xlfn.XLOOKUP(Table7[[#This Row],[Merged Customer ID]],Table6_20[Merged Customer ID],Table6_20[Date of Birth])</f>
        <v>31404</v>
      </c>
      <c r="M1706" s="29">
        <f>_xlfn.XLOOKUP(Table7[[#This Row],[Merged Customer ID]],Table6_20[Merged Customer ID],Table6_20[charges],"0",0)</f>
        <v>5402.89</v>
      </c>
      <c r="N1706" s="29" t="str">
        <f>_xlfn.XLOOKUP(Table7[[#This Row],[Merged Customer ID]],Table6_20[Merged Customer ID],Table6_20[Hospital tier])</f>
        <v>tier - 2</v>
      </c>
      <c r="O1706" s="29" t="str">
        <f>_xlfn.XLOOKUP(Table7[[#This Row],[Merged Customer ID]],Table6_20[Merged Customer ID],Table6_20[City tier])</f>
        <v>tier - 1</v>
      </c>
      <c r="P1706" s="29" t="str">
        <f>_xlfn.XLOOKUP(Table7[[#This Row],[Merged Customer ID]],Table6_20[Merged Customer ID],Table6_20[State ID])</f>
        <v>R1013</v>
      </c>
      <c r="Q1706" s="35">
        <f>_xlfn.XLOOKUP(Table7[[#This Row],[Merged Customer ID]],Table6_20[Merged Customer ID],Table6_20[Age])</f>
        <v>37.458333333333336</v>
      </c>
    </row>
    <row r="1707" spans="1:17" x14ac:dyDescent="0.35">
      <c r="A1707" s="23" t="s">
        <v>665</v>
      </c>
      <c r="B1707" s="23" t="str">
        <f>_xlfn.XLOOKUP(Table7[[#This Row],[Merged Customer ID]],Table2_1[Merged Customer ID],Table2_1[First Name])</f>
        <v>Fairley</v>
      </c>
      <c r="C1707" s="23">
        <f>_xlfn.XLOOKUP(Table7[[#This Row],[Merged Customer ID]],Table3__3_16[Customer ID],Table3__3_16[BMI])</f>
        <v>40.15</v>
      </c>
      <c r="D1707" s="23">
        <f>_xlfn.XLOOKUP(Table7[[#This Row],[Merged Customer ID]],Table3__3_16[Customer ID],Table3__3_16[HBA1C])</f>
        <v>5.93</v>
      </c>
      <c r="E1707" s="22" t="str">
        <f>_xlfn.XLOOKUP(Table7[[#This Row],[Merged Customer ID]],Table3__3_16[Customer ID],Table3__3_16[Heart Issues])</f>
        <v>No</v>
      </c>
      <c r="F1707" s="23" t="str">
        <f>_xlfn.XLOOKUP(Table7[[#This Row],[Merged Customer ID]],Table3__3_16[Customer ID],Table3__3_16[Any Transplants])</f>
        <v>No</v>
      </c>
      <c r="G1707" s="23" t="str">
        <f>_xlfn.XLOOKUP(Table7[[#This Row],[Merged Customer ID]],Table3__3_16[Customer ID],Table3__3_16[Cancer history])</f>
        <v>No</v>
      </c>
      <c r="H1707" s="23">
        <f>_xlfn.XLOOKUP(Table7[[#This Row],[Merged Customer ID]],Table3__3_16[Customer ID],Table3__3_16[NumberOfMajorSurgeries])</f>
        <v>1</v>
      </c>
      <c r="I1707" s="23" t="str">
        <f>_xlfn.XLOOKUP(Table7[[#This Row],[Merged Customer ID]],Table3__3_16[Customer ID],Table3__3_16[smoker])</f>
        <v>No</v>
      </c>
      <c r="J1707" s="23" t="str">
        <f>_xlfn.XLOOKUP(Table7[[#This Row],[Merged Customer ID]],Table3__3_16[Customer ID],Table3__3_16[Weight Status])</f>
        <v>Obesity</v>
      </c>
      <c r="K1707" s="23" t="str">
        <f>_xlfn.XLOOKUP(Table7[[#This Row],[Merged Customer ID]],Table3__3_16[Customer ID],Table3__3_16[Sugar Status])</f>
        <v>Prediabetes</v>
      </c>
      <c r="L1707" s="26">
        <f>_xlfn.XLOOKUP(Table7[[#This Row],[Merged Customer ID]],Table6_20[Merged Customer ID],Table6_20[Date of Birth])</f>
        <v>30895</v>
      </c>
      <c r="M1707" s="30">
        <f>_xlfn.XLOOKUP(Table7[[#This Row],[Merged Customer ID]],Table6_20[Merged Customer ID],Table6_20[charges],"0",0)</f>
        <v>5400.98</v>
      </c>
      <c r="N1707" s="30" t="str">
        <f>_xlfn.XLOOKUP(Table7[[#This Row],[Merged Customer ID]],Table6_20[Merged Customer ID],Table6_20[Hospital tier])</f>
        <v>tier - 2</v>
      </c>
      <c r="O1707" s="30" t="str">
        <f>_xlfn.XLOOKUP(Table7[[#This Row],[Merged Customer ID]],Table6_20[Merged Customer ID],Table6_20[City tier])</f>
        <v>tier - 2</v>
      </c>
      <c r="P1707" s="30" t="str">
        <f>_xlfn.XLOOKUP(Table7[[#This Row],[Merged Customer ID]],Table6_20[Merged Customer ID],Table6_20[State ID])</f>
        <v>R1013</v>
      </c>
      <c r="Q1707" s="36">
        <f>_xlfn.XLOOKUP(Table7[[#This Row],[Merged Customer ID]],Table6_20[Merged Customer ID],Table6_20[Age])</f>
        <v>38.852777777777774</v>
      </c>
    </row>
    <row r="1708" spans="1:17" x14ac:dyDescent="0.35">
      <c r="A1708" s="22" t="s">
        <v>664</v>
      </c>
      <c r="B1708" s="22" t="str">
        <f>_xlfn.XLOOKUP(Table7[[#This Row],[Merged Customer ID]],Table2_1[Merged Customer ID],Table2_1[First Name])</f>
        <v>Barnett</v>
      </c>
      <c r="C1708" s="22">
        <f>_xlfn.XLOOKUP(Table7[[#This Row],[Merged Customer ID]],Table3__3_16[Customer ID],Table3__3_16[BMI])</f>
        <v>37.729999999999997</v>
      </c>
      <c r="D1708" s="22">
        <f>_xlfn.XLOOKUP(Table7[[#This Row],[Merged Customer ID]],Table3__3_16[Customer ID],Table3__3_16[HBA1C])</f>
        <v>6.29</v>
      </c>
      <c r="E1708" s="22" t="str">
        <f>_xlfn.XLOOKUP(Table7[[#This Row],[Merged Customer ID]],Table3__3_16[Customer ID],Table3__3_16[Heart Issues])</f>
        <v>No</v>
      </c>
      <c r="F1708" s="22" t="str">
        <f>_xlfn.XLOOKUP(Table7[[#This Row],[Merged Customer ID]],Table3__3_16[Customer ID],Table3__3_16[Any Transplants])</f>
        <v>No</v>
      </c>
      <c r="G1708" s="22" t="str">
        <f>_xlfn.XLOOKUP(Table7[[#This Row],[Merged Customer ID]],Table3__3_16[Customer ID],Table3__3_16[Cancer history])</f>
        <v>No</v>
      </c>
      <c r="H1708" s="22">
        <f>_xlfn.XLOOKUP(Table7[[#This Row],[Merged Customer ID]],Table3__3_16[Customer ID],Table3__3_16[NumberOfMajorSurgeries])</f>
        <v>1</v>
      </c>
      <c r="I1708" s="22" t="str">
        <f>_xlfn.XLOOKUP(Table7[[#This Row],[Merged Customer ID]],Table3__3_16[Customer ID],Table3__3_16[smoker])</f>
        <v>No</v>
      </c>
      <c r="J1708" s="22" t="str">
        <f>_xlfn.XLOOKUP(Table7[[#This Row],[Merged Customer ID]],Table3__3_16[Customer ID],Table3__3_16[Weight Status])</f>
        <v>Obesity</v>
      </c>
      <c r="K1708" s="22" t="str">
        <f>_xlfn.XLOOKUP(Table7[[#This Row],[Merged Customer ID]],Table3__3_16[Customer ID],Table3__3_16[Sugar Status])</f>
        <v>Prediabetes</v>
      </c>
      <c r="L1708" s="25">
        <f>_xlfn.XLOOKUP(Table7[[#This Row],[Merged Customer ID]],Table6_20[Merged Customer ID],Table6_20[Date of Birth])</f>
        <v>30928</v>
      </c>
      <c r="M1708" s="29">
        <f>_xlfn.XLOOKUP(Table7[[#This Row],[Merged Customer ID]],Table6_20[Merged Customer ID],Table6_20[charges],"0",0)</f>
        <v>5397.62</v>
      </c>
      <c r="N1708" s="29" t="str">
        <f>_xlfn.XLOOKUP(Table7[[#This Row],[Merged Customer ID]],Table6_20[Merged Customer ID],Table6_20[Hospital tier])</f>
        <v>tier - 2</v>
      </c>
      <c r="O1708" s="29" t="str">
        <f>_xlfn.XLOOKUP(Table7[[#This Row],[Merged Customer ID]],Table6_20[Merged Customer ID],Table6_20[City tier])</f>
        <v>tier - 2</v>
      </c>
      <c r="P1708" s="29" t="str">
        <f>_xlfn.XLOOKUP(Table7[[#This Row],[Merged Customer ID]],Table6_20[Merged Customer ID],Table6_20[State ID])</f>
        <v>R1013</v>
      </c>
      <c r="Q1708" s="35">
        <f>_xlfn.XLOOKUP(Table7[[#This Row],[Merged Customer ID]],Table6_20[Merged Customer ID],Table6_20[Age])</f>
        <v>38.763888888888886</v>
      </c>
    </row>
    <row r="1709" spans="1:17" x14ac:dyDescent="0.35">
      <c r="A1709" s="23" t="s">
        <v>663</v>
      </c>
      <c r="B1709" s="23" t="str">
        <f>_xlfn.XLOOKUP(Table7[[#This Row],[Merged Customer ID]],Table2_1[Merged Customer ID],Table2_1[First Name])</f>
        <v>Piasta</v>
      </c>
      <c r="C1709" s="23">
        <f>_xlfn.XLOOKUP(Table7[[#This Row],[Merged Customer ID]],Table3__3_16[Customer ID],Table3__3_16[BMI])</f>
        <v>25.35</v>
      </c>
      <c r="D1709" s="23">
        <f>_xlfn.XLOOKUP(Table7[[#This Row],[Merged Customer ID]],Table3__3_16[Customer ID],Table3__3_16[HBA1C])</f>
        <v>4.9000000000000004</v>
      </c>
      <c r="E1709" s="22" t="str">
        <f>_xlfn.XLOOKUP(Table7[[#This Row],[Merged Customer ID]],Table3__3_16[Customer ID],Table3__3_16[Heart Issues])</f>
        <v>No</v>
      </c>
      <c r="F1709" s="23" t="str">
        <f>_xlfn.XLOOKUP(Table7[[#This Row],[Merged Customer ID]],Table3__3_16[Customer ID],Table3__3_16[Any Transplants])</f>
        <v>No</v>
      </c>
      <c r="G1709" s="23" t="str">
        <f>_xlfn.XLOOKUP(Table7[[#This Row],[Merged Customer ID]],Table3__3_16[Customer ID],Table3__3_16[Cancer history])</f>
        <v>No</v>
      </c>
      <c r="H1709" s="23">
        <f>_xlfn.XLOOKUP(Table7[[#This Row],[Merged Customer ID]],Table3__3_16[Customer ID],Table3__3_16[NumberOfMajorSurgeries])</f>
        <v>0</v>
      </c>
      <c r="I1709" s="23" t="str">
        <f>_xlfn.XLOOKUP(Table7[[#This Row],[Merged Customer ID]],Table3__3_16[Customer ID],Table3__3_16[smoker])</f>
        <v>No</v>
      </c>
      <c r="J1709" s="23" t="str">
        <f>_xlfn.XLOOKUP(Table7[[#This Row],[Merged Customer ID]],Table3__3_16[Customer ID],Table3__3_16[Weight Status])</f>
        <v>Overweight</v>
      </c>
      <c r="K1709" s="23" t="str">
        <f>_xlfn.XLOOKUP(Table7[[#This Row],[Merged Customer ID]],Table3__3_16[Customer ID],Table3__3_16[Sugar Status])</f>
        <v>Normal</v>
      </c>
      <c r="L1709" s="26">
        <f>_xlfn.XLOOKUP(Table7[[#This Row],[Merged Customer ID]],Table6_20[Merged Customer ID],Table6_20[Date of Birth])</f>
        <v>32818</v>
      </c>
      <c r="M1709" s="30">
        <f>_xlfn.XLOOKUP(Table7[[#This Row],[Merged Customer ID]],Table6_20[Merged Customer ID],Table6_20[charges],"0",0)</f>
        <v>5396.44</v>
      </c>
      <c r="N1709" s="30" t="str">
        <f>_xlfn.XLOOKUP(Table7[[#This Row],[Merged Customer ID]],Table6_20[Merged Customer ID],Table6_20[Hospital tier])</f>
        <v>tier - 2</v>
      </c>
      <c r="O1709" s="30" t="str">
        <f>_xlfn.XLOOKUP(Table7[[#This Row],[Merged Customer ID]],Table6_20[Merged Customer ID],Table6_20[City tier])</f>
        <v>tier - 3</v>
      </c>
      <c r="P1709" s="30" t="str">
        <f>_xlfn.XLOOKUP(Table7[[#This Row],[Merged Customer ID]],Table6_20[Merged Customer ID],Table6_20[State ID])</f>
        <v>R1013</v>
      </c>
      <c r="Q1709" s="36">
        <f>_xlfn.XLOOKUP(Table7[[#This Row],[Merged Customer ID]],Table6_20[Merged Customer ID],Table6_20[Age])</f>
        <v>33.588888888888889</v>
      </c>
    </row>
    <row r="1710" spans="1:17" x14ac:dyDescent="0.35">
      <c r="A1710" s="22" t="s">
        <v>662</v>
      </c>
      <c r="B1710" s="22" t="str">
        <f>_xlfn.XLOOKUP(Table7[[#This Row],[Merged Customer ID]],Table2_1[Merged Customer ID],Table2_1[First Name])</f>
        <v>Mueller</v>
      </c>
      <c r="C1710" s="22">
        <f>_xlfn.XLOOKUP(Table7[[#This Row],[Merged Customer ID]],Table3__3_16[Customer ID],Table3__3_16[BMI])</f>
        <v>26.41</v>
      </c>
      <c r="D1710" s="22">
        <f>_xlfn.XLOOKUP(Table7[[#This Row],[Merged Customer ID]],Table3__3_16[Customer ID],Table3__3_16[HBA1C])</f>
        <v>5.07</v>
      </c>
      <c r="E1710" s="22" t="str">
        <f>_xlfn.XLOOKUP(Table7[[#This Row],[Merged Customer ID]],Table3__3_16[Customer ID],Table3__3_16[Heart Issues])</f>
        <v>Yes</v>
      </c>
      <c r="F1710" s="22" t="str">
        <f>_xlfn.XLOOKUP(Table7[[#This Row],[Merged Customer ID]],Table3__3_16[Customer ID],Table3__3_16[Any Transplants])</f>
        <v>No</v>
      </c>
      <c r="G1710" s="22" t="str">
        <f>_xlfn.XLOOKUP(Table7[[#This Row],[Merged Customer ID]],Table3__3_16[Customer ID],Table3__3_16[Cancer history])</f>
        <v>No</v>
      </c>
      <c r="H1710" s="22">
        <f>_xlfn.XLOOKUP(Table7[[#This Row],[Merged Customer ID]],Table3__3_16[Customer ID],Table3__3_16[NumberOfMajorSurgeries])</f>
        <v>1</v>
      </c>
      <c r="I1710" s="22" t="str">
        <f>_xlfn.XLOOKUP(Table7[[#This Row],[Merged Customer ID]],Table3__3_16[Customer ID],Table3__3_16[smoker])</f>
        <v>No</v>
      </c>
      <c r="J1710" s="22" t="str">
        <f>_xlfn.XLOOKUP(Table7[[#This Row],[Merged Customer ID]],Table3__3_16[Customer ID],Table3__3_16[Weight Status])</f>
        <v>Overweight</v>
      </c>
      <c r="K1710" s="22" t="str">
        <f>_xlfn.XLOOKUP(Table7[[#This Row],[Merged Customer ID]],Table3__3_16[Customer ID],Table3__3_16[Sugar Status])</f>
        <v>Normal</v>
      </c>
      <c r="L1710" s="25">
        <f>_xlfn.XLOOKUP(Table7[[#This Row],[Merged Customer ID]],Table6_20[Merged Customer ID],Table6_20[Date of Birth])</f>
        <v>32363</v>
      </c>
      <c r="M1710" s="29">
        <f>_xlfn.XLOOKUP(Table7[[#This Row],[Merged Customer ID]],Table6_20[Merged Customer ID],Table6_20[charges],"0",0)</f>
        <v>5385.34</v>
      </c>
      <c r="N1710" s="29" t="str">
        <f>_xlfn.XLOOKUP(Table7[[#This Row],[Merged Customer ID]],Table6_20[Merged Customer ID],Table6_20[Hospital tier])</f>
        <v>tier - 2</v>
      </c>
      <c r="O1710" s="29" t="str">
        <f>_xlfn.XLOOKUP(Table7[[#This Row],[Merged Customer ID]],Table6_20[Merged Customer ID],Table6_20[City tier])</f>
        <v>tier - 3</v>
      </c>
      <c r="P1710" s="29" t="str">
        <f>_xlfn.XLOOKUP(Table7[[#This Row],[Merged Customer ID]],Table6_20[Merged Customer ID],Table6_20[State ID])</f>
        <v>R1012</v>
      </c>
      <c r="Q1710" s="35">
        <f>_xlfn.XLOOKUP(Table7[[#This Row],[Merged Customer ID]],Table6_20[Merged Customer ID],Table6_20[Age])</f>
        <v>34.833333333333336</v>
      </c>
    </row>
    <row r="1711" spans="1:17" x14ac:dyDescent="0.35">
      <c r="A1711" s="23" t="s">
        <v>661</v>
      </c>
      <c r="B1711" s="23" t="str">
        <f>_xlfn.XLOOKUP(Table7[[#This Row],[Merged Customer ID]],Table2_1[Merged Customer ID],Table2_1[First Name])</f>
        <v>Olsen</v>
      </c>
      <c r="C1711" s="23">
        <f>_xlfn.XLOOKUP(Table7[[#This Row],[Merged Customer ID]],Table3__3_16[Customer ID],Table3__3_16[BMI])</f>
        <v>27.6</v>
      </c>
      <c r="D1711" s="23">
        <f>_xlfn.XLOOKUP(Table7[[#This Row],[Merged Customer ID]],Table3__3_16[Customer ID],Table3__3_16[HBA1C])</f>
        <v>5.33</v>
      </c>
      <c r="E1711" s="22" t="str">
        <f>_xlfn.XLOOKUP(Table7[[#This Row],[Merged Customer ID]],Table3__3_16[Customer ID],Table3__3_16[Heart Issues])</f>
        <v>No</v>
      </c>
      <c r="F1711" s="23" t="str">
        <f>_xlfn.XLOOKUP(Table7[[#This Row],[Merged Customer ID]],Table3__3_16[Customer ID],Table3__3_16[Any Transplants])</f>
        <v>No</v>
      </c>
      <c r="G1711" s="23" t="str">
        <f>_xlfn.XLOOKUP(Table7[[#This Row],[Merged Customer ID]],Table3__3_16[Customer ID],Table3__3_16[Cancer history])</f>
        <v>No</v>
      </c>
      <c r="H1711" s="23">
        <f>_xlfn.XLOOKUP(Table7[[#This Row],[Merged Customer ID]],Table3__3_16[Customer ID],Table3__3_16[NumberOfMajorSurgeries])</f>
        <v>1</v>
      </c>
      <c r="I1711" s="23" t="str">
        <f>_xlfn.XLOOKUP(Table7[[#This Row],[Merged Customer ID]],Table3__3_16[Customer ID],Table3__3_16[smoker])</f>
        <v>No</v>
      </c>
      <c r="J1711" s="23" t="str">
        <f>_xlfn.XLOOKUP(Table7[[#This Row],[Merged Customer ID]],Table3__3_16[Customer ID],Table3__3_16[Weight Status])</f>
        <v>Overweight</v>
      </c>
      <c r="K1711" s="23" t="str">
        <f>_xlfn.XLOOKUP(Table7[[#This Row],[Merged Customer ID]],Table3__3_16[Customer ID],Table3__3_16[Sugar Status])</f>
        <v>Normal</v>
      </c>
      <c r="L1711" s="26">
        <f>_xlfn.XLOOKUP(Table7[[#This Row],[Merged Customer ID]],Table6_20[Merged Customer ID],Table6_20[Date of Birth])</f>
        <v>30834</v>
      </c>
      <c r="M1711" s="30">
        <f>_xlfn.XLOOKUP(Table7[[#This Row],[Merged Customer ID]],Table6_20[Merged Customer ID],Table6_20[charges],"0",0)</f>
        <v>5383.54</v>
      </c>
      <c r="N1711" s="30" t="str">
        <f>_xlfn.XLOOKUP(Table7[[#This Row],[Merged Customer ID]],Table6_20[Merged Customer ID],Table6_20[Hospital tier])</f>
        <v>tier - 2</v>
      </c>
      <c r="O1711" s="30" t="str">
        <f>_xlfn.XLOOKUP(Table7[[#This Row],[Merged Customer ID]],Table6_20[Merged Customer ID],Table6_20[City tier])</f>
        <v>tier - 3</v>
      </c>
      <c r="P1711" s="30" t="str">
        <f>_xlfn.XLOOKUP(Table7[[#This Row],[Merged Customer ID]],Table6_20[Merged Customer ID],Table6_20[State ID])</f>
        <v>R1011</v>
      </c>
      <c r="Q1711" s="36">
        <f>_xlfn.XLOOKUP(Table7[[#This Row],[Merged Customer ID]],Table6_20[Merged Customer ID],Table6_20[Age])</f>
        <v>39.019444444444446</v>
      </c>
    </row>
    <row r="1712" spans="1:17" x14ac:dyDescent="0.35">
      <c r="A1712" s="22" t="s">
        <v>660</v>
      </c>
      <c r="B1712" s="22" t="str">
        <f>_xlfn.XLOOKUP(Table7[[#This Row],[Merged Customer ID]],Table2_1[Merged Customer ID],Table2_1[First Name])</f>
        <v>De Jesus</v>
      </c>
      <c r="C1712" s="22">
        <f>_xlfn.XLOOKUP(Table7[[#This Row],[Merged Customer ID]],Table3__3_16[Customer ID],Table3__3_16[BMI])</f>
        <v>33.82</v>
      </c>
      <c r="D1712" s="22">
        <f>_xlfn.XLOOKUP(Table7[[#This Row],[Merged Customer ID]],Table3__3_16[Customer ID],Table3__3_16[HBA1C])</f>
        <v>8.93</v>
      </c>
      <c r="E1712" s="22" t="str">
        <f>_xlfn.XLOOKUP(Table7[[#This Row],[Merged Customer ID]],Table3__3_16[Customer ID],Table3__3_16[Heart Issues])</f>
        <v>Yes</v>
      </c>
      <c r="F1712" s="22" t="str">
        <f>_xlfn.XLOOKUP(Table7[[#This Row],[Merged Customer ID]],Table3__3_16[Customer ID],Table3__3_16[Any Transplants])</f>
        <v>No</v>
      </c>
      <c r="G1712" s="22" t="str">
        <f>_xlfn.XLOOKUP(Table7[[#This Row],[Merged Customer ID]],Table3__3_16[Customer ID],Table3__3_16[Cancer history])</f>
        <v>No</v>
      </c>
      <c r="H1712" s="22">
        <f>_xlfn.XLOOKUP(Table7[[#This Row],[Merged Customer ID]],Table3__3_16[Customer ID],Table3__3_16[NumberOfMajorSurgeries])</f>
        <v>1</v>
      </c>
      <c r="I1712" s="22" t="str">
        <f>_xlfn.XLOOKUP(Table7[[#This Row],[Merged Customer ID]],Table3__3_16[Customer ID],Table3__3_16[smoker])</f>
        <v>No</v>
      </c>
      <c r="J1712" s="22" t="str">
        <f>_xlfn.XLOOKUP(Table7[[#This Row],[Merged Customer ID]],Table3__3_16[Customer ID],Table3__3_16[Weight Status])</f>
        <v>Obesity</v>
      </c>
      <c r="K1712" s="22" t="str">
        <f>_xlfn.XLOOKUP(Table7[[#This Row],[Merged Customer ID]],Table3__3_16[Customer ID],Table3__3_16[Sugar Status])</f>
        <v>Diabetes</v>
      </c>
      <c r="L1712" s="25">
        <f>_xlfn.XLOOKUP(Table7[[#This Row],[Merged Customer ID]],Table6_20[Merged Customer ID],Table6_20[Date of Birth])</f>
        <v>31615</v>
      </c>
      <c r="M1712" s="29">
        <f>_xlfn.XLOOKUP(Table7[[#This Row],[Merged Customer ID]],Table6_20[Merged Customer ID],Table6_20[charges],"0",0)</f>
        <v>5377.46</v>
      </c>
      <c r="N1712" s="29" t="str">
        <f>_xlfn.XLOOKUP(Table7[[#This Row],[Merged Customer ID]],Table6_20[Merged Customer ID],Table6_20[Hospital tier])</f>
        <v>tier - 2</v>
      </c>
      <c r="O1712" s="29" t="str">
        <f>_xlfn.XLOOKUP(Table7[[#This Row],[Merged Customer ID]],Table6_20[Merged Customer ID],Table6_20[City tier])</f>
        <v>tier - 3</v>
      </c>
      <c r="P1712" s="29" t="str">
        <f>_xlfn.XLOOKUP(Table7[[#This Row],[Merged Customer ID]],Table6_20[Merged Customer ID],Table6_20[State ID])</f>
        <v>R1012</v>
      </c>
      <c r="Q1712" s="35">
        <f>_xlfn.XLOOKUP(Table7[[#This Row],[Merged Customer ID]],Table6_20[Merged Customer ID],Table6_20[Age])</f>
        <v>36.87777777777778</v>
      </c>
    </row>
    <row r="1713" spans="1:17" x14ac:dyDescent="0.35">
      <c r="A1713" s="23" t="s">
        <v>659</v>
      </c>
      <c r="B1713" s="23" t="str">
        <f>_xlfn.XLOOKUP(Table7[[#This Row],[Merged Customer ID]],Table2_1[Merged Customer ID],Table2_1[First Name])</f>
        <v>Bartus</v>
      </c>
      <c r="C1713" s="23">
        <f>_xlfn.XLOOKUP(Table7[[#This Row],[Merged Customer ID]],Table3__3_16[Customer ID],Table3__3_16[BMI])</f>
        <v>32.9</v>
      </c>
      <c r="D1713" s="23">
        <f>_xlfn.XLOOKUP(Table7[[#This Row],[Merged Customer ID]],Table3__3_16[Customer ID],Table3__3_16[HBA1C])</f>
        <v>4.3499999999999996</v>
      </c>
      <c r="E1713" s="22" t="str">
        <f>_xlfn.XLOOKUP(Table7[[#This Row],[Merged Customer ID]],Table3__3_16[Customer ID],Table3__3_16[Heart Issues])</f>
        <v>No</v>
      </c>
      <c r="F1713" s="23" t="str">
        <f>_xlfn.XLOOKUP(Table7[[#This Row],[Merged Customer ID]],Table3__3_16[Customer ID],Table3__3_16[Any Transplants])</f>
        <v>No</v>
      </c>
      <c r="G1713" s="23" t="str">
        <f>_xlfn.XLOOKUP(Table7[[#This Row],[Merged Customer ID]],Table3__3_16[Customer ID],Table3__3_16[Cancer history])</f>
        <v>No</v>
      </c>
      <c r="H1713" s="23">
        <f>_xlfn.XLOOKUP(Table7[[#This Row],[Merged Customer ID]],Table3__3_16[Customer ID],Table3__3_16[NumberOfMajorSurgeries])</f>
        <v>0</v>
      </c>
      <c r="I1713" s="23" t="str">
        <f>_xlfn.XLOOKUP(Table7[[#This Row],[Merged Customer ID]],Table3__3_16[Customer ID],Table3__3_16[smoker])</f>
        <v>No</v>
      </c>
      <c r="J1713" s="23" t="str">
        <f>_xlfn.XLOOKUP(Table7[[#This Row],[Merged Customer ID]],Table3__3_16[Customer ID],Table3__3_16[Weight Status])</f>
        <v>Obesity</v>
      </c>
      <c r="K1713" s="23" t="str">
        <f>_xlfn.XLOOKUP(Table7[[#This Row],[Merged Customer ID]],Table3__3_16[Customer ID],Table3__3_16[Sugar Status])</f>
        <v>Normal</v>
      </c>
      <c r="L1713" s="26">
        <f>_xlfn.XLOOKUP(Table7[[#This Row],[Merged Customer ID]],Table6_20[Merged Customer ID],Table6_20[Date of Birth])</f>
        <v>32830</v>
      </c>
      <c r="M1713" s="30">
        <f>_xlfn.XLOOKUP(Table7[[#This Row],[Merged Customer ID]],Table6_20[Merged Customer ID],Table6_20[charges],"0",0)</f>
        <v>5375.04</v>
      </c>
      <c r="N1713" s="30" t="str">
        <f>_xlfn.XLOOKUP(Table7[[#This Row],[Merged Customer ID]],Table6_20[Merged Customer ID],Table6_20[Hospital tier])</f>
        <v>tier - 2</v>
      </c>
      <c r="O1713" s="30" t="str">
        <f>_xlfn.XLOOKUP(Table7[[#This Row],[Merged Customer ID]],Table6_20[Merged Customer ID],Table6_20[City tier])</f>
        <v>tier - 1</v>
      </c>
      <c r="P1713" s="30" t="str">
        <f>_xlfn.XLOOKUP(Table7[[#This Row],[Merged Customer ID]],Table6_20[Merged Customer ID],Table6_20[State ID])</f>
        <v>R1011</v>
      </c>
      <c r="Q1713" s="36">
        <f>_xlfn.XLOOKUP(Table7[[#This Row],[Merged Customer ID]],Table6_20[Merged Customer ID],Table6_20[Age])</f>
        <v>33.555555555555557</v>
      </c>
    </row>
    <row r="1714" spans="1:17" x14ac:dyDescent="0.35">
      <c r="A1714" s="22" t="s">
        <v>658</v>
      </c>
      <c r="B1714" s="22" t="str">
        <f>_xlfn.XLOOKUP(Table7[[#This Row],[Merged Customer ID]],Table2_1[Merged Customer ID],Table2_1[First Name])</f>
        <v>Stevens</v>
      </c>
      <c r="C1714" s="22">
        <f>_xlfn.XLOOKUP(Table7[[#This Row],[Merged Customer ID]],Table3__3_16[Customer ID],Table3__3_16[BMI])</f>
        <v>30.875</v>
      </c>
      <c r="D1714" s="22">
        <f>_xlfn.XLOOKUP(Table7[[#This Row],[Merged Customer ID]],Table3__3_16[Customer ID],Table3__3_16[HBA1C])</f>
        <v>9.5399999999999991</v>
      </c>
      <c r="E1714" s="22" t="str">
        <f>_xlfn.XLOOKUP(Table7[[#This Row],[Merged Customer ID]],Table3__3_16[Customer ID],Table3__3_16[Heart Issues])</f>
        <v>Yes</v>
      </c>
      <c r="F1714" s="22" t="str">
        <f>_xlfn.XLOOKUP(Table7[[#This Row],[Merged Customer ID]],Table3__3_16[Customer ID],Table3__3_16[Any Transplants])</f>
        <v>No</v>
      </c>
      <c r="G1714" s="22" t="str">
        <f>_xlfn.XLOOKUP(Table7[[#This Row],[Merged Customer ID]],Table3__3_16[Customer ID],Table3__3_16[Cancer history])</f>
        <v>No</v>
      </c>
      <c r="H1714" s="22">
        <f>_xlfn.XLOOKUP(Table7[[#This Row],[Merged Customer ID]],Table3__3_16[Customer ID],Table3__3_16[NumberOfMajorSurgeries])</f>
        <v>1</v>
      </c>
      <c r="I1714" s="22" t="str">
        <f>_xlfn.XLOOKUP(Table7[[#This Row],[Merged Customer ID]],Table3__3_16[Customer ID],Table3__3_16[smoker])</f>
        <v>No</v>
      </c>
      <c r="J1714" s="22" t="str">
        <f>_xlfn.XLOOKUP(Table7[[#This Row],[Merged Customer ID]],Table3__3_16[Customer ID],Table3__3_16[Weight Status])</f>
        <v>Obesity</v>
      </c>
      <c r="K1714" s="22" t="str">
        <f>_xlfn.XLOOKUP(Table7[[#This Row],[Merged Customer ID]],Table3__3_16[Customer ID],Table3__3_16[Sugar Status])</f>
        <v>Diabetes</v>
      </c>
      <c r="L1714" s="25">
        <f>_xlfn.XLOOKUP(Table7[[#This Row],[Merged Customer ID]],Table6_20[Merged Customer ID],Table6_20[Date of Birth])</f>
        <v>31564</v>
      </c>
      <c r="M1714" s="29">
        <f>_xlfn.XLOOKUP(Table7[[#This Row],[Merged Customer ID]],Table6_20[Merged Customer ID],Table6_20[charges],"0",0)</f>
        <v>5373.36</v>
      </c>
      <c r="N1714" s="29" t="str">
        <f>_xlfn.XLOOKUP(Table7[[#This Row],[Merged Customer ID]],Table6_20[Merged Customer ID],Table6_20[Hospital tier])</f>
        <v>tier - 2</v>
      </c>
      <c r="O1714" s="29" t="str">
        <f>_xlfn.XLOOKUP(Table7[[#This Row],[Merged Customer ID]],Table6_20[Merged Customer ID],Table6_20[City tier])</f>
        <v>tier - 2</v>
      </c>
      <c r="P1714" s="29" t="str">
        <f>_xlfn.XLOOKUP(Table7[[#This Row],[Merged Customer ID]],Table6_20[Merged Customer ID],Table6_20[State ID])</f>
        <v>R1012</v>
      </c>
      <c r="Q1714" s="35">
        <f>_xlfn.XLOOKUP(Table7[[#This Row],[Merged Customer ID]],Table6_20[Merged Customer ID],Table6_20[Age])</f>
        <v>37.019444444444446</v>
      </c>
    </row>
    <row r="1715" spans="1:17" x14ac:dyDescent="0.35">
      <c r="A1715" s="23" t="s">
        <v>657</v>
      </c>
      <c r="B1715" s="23" t="str">
        <f>_xlfn.XLOOKUP(Table7[[#This Row],[Merged Customer ID]],Table2_1[Merged Customer ID],Table2_1[First Name])</f>
        <v>Rich</v>
      </c>
      <c r="C1715" s="23">
        <f>_xlfn.XLOOKUP(Table7[[#This Row],[Merged Customer ID]],Table3__3_16[Customer ID],Table3__3_16[BMI])</f>
        <v>32.64</v>
      </c>
      <c r="D1715" s="23">
        <f>_xlfn.XLOOKUP(Table7[[#This Row],[Merged Customer ID]],Table3__3_16[Customer ID],Table3__3_16[HBA1C])</f>
        <v>5.91</v>
      </c>
      <c r="E1715" s="22" t="str">
        <f>_xlfn.XLOOKUP(Table7[[#This Row],[Merged Customer ID]],Table3__3_16[Customer ID],Table3__3_16[Heart Issues])</f>
        <v>No</v>
      </c>
      <c r="F1715" s="23" t="str">
        <f>_xlfn.XLOOKUP(Table7[[#This Row],[Merged Customer ID]],Table3__3_16[Customer ID],Table3__3_16[Any Transplants])</f>
        <v>No</v>
      </c>
      <c r="G1715" s="23" t="str">
        <f>_xlfn.XLOOKUP(Table7[[#This Row],[Merged Customer ID]],Table3__3_16[Customer ID],Table3__3_16[Cancer history])</f>
        <v>No</v>
      </c>
      <c r="H1715" s="23">
        <f>_xlfn.XLOOKUP(Table7[[#This Row],[Merged Customer ID]],Table3__3_16[Customer ID],Table3__3_16[NumberOfMajorSurgeries])</f>
        <v>0</v>
      </c>
      <c r="I1715" s="23" t="str">
        <f>_xlfn.XLOOKUP(Table7[[#This Row],[Merged Customer ID]],Table3__3_16[Customer ID],Table3__3_16[smoker])</f>
        <v>No</v>
      </c>
      <c r="J1715" s="23" t="str">
        <f>_xlfn.XLOOKUP(Table7[[#This Row],[Merged Customer ID]],Table3__3_16[Customer ID],Table3__3_16[Weight Status])</f>
        <v>Obesity</v>
      </c>
      <c r="K1715" s="23" t="str">
        <f>_xlfn.XLOOKUP(Table7[[#This Row],[Merged Customer ID]],Table3__3_16[Customer ID],Table3__3_16[Sugar Status])</f>
        <v>Prediabetes</v>
      </c>
      <c r="L1715" s="26">
        <f>_xlfn.XLOOKUP(Table7[[#This Row],[Merged Customer ID]],Table6_20[Merged Customer ID],Table6_20[Date of Birth])</f>
        <v>34675</v>
      </c>
      <c r="M1715" s="30">
        <f>_xlfn.XLOOKUP(Table7[[#This Row],[Merged Customer ID]],Table6_20[Merged Customer ID],Table6_20[charges],"0",0)</f>
        <v>5364.66</v>
      </c>
      <c r="N1715" s="30" t="str">
        <f>_xlfn.XLOOKUP(Table7[[#This Row],[Merged Customer ID]],Table6_20[Merged Customer ID],Table6_20[Hospital tier])</f>
        <v>tier - 2</v>
      </c>
      <c r="O1715" s="30" t="str">
        <f>_xlfn.XLOOKUP(Table7[[#This Row],[Merged Customer ID]],Table6_20[Merged Customer ID],Table6_20[City tier])</f>
        <v>tier - 1</v>
      </c>
      <c r="P1715" s="30" t="str">
        <f>_xlfn.XLOOKUP(Table7[[#This Row],[Merged Customer ID]],Table6_20[Merged Customer ID],Table6_20[State ID])</f>
        <v>R1011</v>
      </c>
      <c r="Q1715" s="36">
        <f>_xlfn.XLOOKUP(Table7[[#This Row],[Merged Customer ID]],Table6_20[Merged Customer ID],Table6_20[Age])</f>
        <v>28.502777777777776</v>
      </c>
    </row>
    <row r="1716" spans="1:17" x14ac:dyDescent="0.35">
      <c r="A1716" s="22" t="s">
        <v>656</v>
      </c>
      <c r="B1716" s="22" t="str">
        <f>_xlfn.XLOOKUP(Table7[[#This Row],[Merged Customer ID]],Table2_1[Merged Customer ID],Table2_1[First Name])</f>
        <v>Fayter</v>
      </c>
      <c r="C1716" s="22">
        <f>_xlfn.XLOOKUP(Table7[[#This Row],[Merged Customer ID]],Table3__3_16[Customer ID],Table3__3_16[BMI])</f>
        <v>22.135000000000002</v>
      </c>
      <c r="D1716" s="22">
        <f>_xlfn.XLOOKUP(Table7[[#This Row],[Merged Customer ID]],Table3__3_16[Customer ID],Table3__3_16[HBA1C])</f>
        <v>5.0999999999999996</v>
      </c>
      <c r="E1716" s="22" t="str">
        <f>_xlfn.XLOOKUP(Table7[[#This Row],[Merged Customer ID]],Table3__3_16[Customer ID],Table3__3_16[Heart Issues])</f>
        <v>No</v>
      </c>
      <c r="F1716" s="22" t="str">
        <f>_xlfn.XLOOKUP(Table7[[#This Row],[Merged Customer ID]],Table3__3_16[Customer ID],Table3__3_16[Any Transplants])</f>
        <v>No</v>
      </c>
      <c r="G1716" s="22" t="str">
        <f>_xlfn.XLOOKUP(Table7[[#This Row],[Merged Customer ID]],Table3__3_16[Customer ID],Table3__3_16[Cancer history])</f>
        <v>No</v>
      </c>
      <c r="H1716" s="22">
        <f>_xlfn.XLOOKUP(Table7[[#This Row],[Merged Customer ID]],Table3__3_16[Customer ID],Table3__3_16[NumberOfMajorSurgeries])</f>
        <v>0</v>
      </c>
      <c r="I1716" s="22" t="str">
        <f>_xlfn.XLOOKUP(Table7[[#This Row],[Merged Customer ID]],Table3__3_16[Customer ID],Table3__3_16[smoker])</f>
        <v>No</v>
      </c>
      <c r="J1716" s="22" t="str">
        <f>_xlfn.XLOOKUP(Table7[[#This Row],[Merged Customer ID]],Table3__3_16[Customer ID],Table3__3_16[Weight Status])</f>
        <v>Normal Weight</v>
      </c>
      <c r="K1716" s="22" t="str">
        <f>_xlfn.XLOOKUP(Table7[[#This Row],[Merged Customer ID]],Table3__3_16[Customer ID],Table3__3_16[Sugar Status])</f>
        <v>Normal</v>
      </c>
      <c r="L1716" s="25">
        <f>_xlfn.XLOOKUP(Table7[[#This Row],[Merged Customer ID]],Table6_20[Merged Customer ID],Table6_20[Date of Birth])</f>
        <v>32819</v>
      </c>
      <c r="M1716" s="29">
        <f>_xlfn.XLOOKUP(Table7[[#This Row],[Merged Customer ID]],Table6_20[Merged Customer ID],Table6_20[charges],"0",0)</f>
        <v>5354.07</v>
      </c>
      <c r="N1716" s="29" t="str">
        <f>_xlfn.XLOOKUP(Table7[[#This Row],[Merged Customer ID]],Table6_20[Merged Customer ID],Table6_20[Hospital tier])</f>
        <v>tier - 2</v>
      </c>
      <c r="O1716" s="29" t="str">
        <f>_xlfn.XLOOKUP(Table7[[#This Row],[Merged Customer ID]],Table6_20[Merged Customer ID],Table6_20[City tier])</f>
        <v>tier - 3</v>
      </c>
      <c r="P1716" s="29" t="str">
        <f>_xlfn.XLOOKUP(Table7[[#This Row],[Merged Customer ID]],Table6_20[Merged Customer ID],Table6_20[State ID])</f>
        <v>R1024</v>
      </c>
      <c r="Q1716" s="35">
        <f>_xlfn.XLOOKUP(Table7[[#This Row],[Merged Customer ID]],Table6_20[Merged Customer ID],Table6_20[Age])</f>
        <v>33.586111111111109</v>
      </c>
    </row>
    <row r="1717" spans="1:17" x14ac:dyDescent="0.35">
      <c r="A1717" s="23" t="s">
        <v>655</v>
      </c>
      <c r="B1717" s="23" t="str">
        <f>_xlfn.XLOOKUP(Table7[[#This Row],[Merged Customer ID]],Table2_1[Merged Customer ID],Table2_1[First Name])</f>
        <v>Parise</v>
      </c>
      <c r="C1717" s="23">
        <f>_xlfn.XLOOKUP(Table7[[#This Row],[Merged Customer ID]],Table3__3_16[Customer ID],Table3__3_16[BMI])</f>
        <v>16.53</v>
      </c>
      <c r="D1717" s="23">
        <f>_xlfn.XLOOKUP(Table7[[#This Row],[Merged Customer ID]],Table3__3_16[Customer ID],Table3__3_16[HBA1C])</f>
        <v>5.08</v>
      </c>
      <c r="E1717" s="22" t="str">
        <f>_xlfn.XLOOKUP(Table7[[#This Row],[Merged Customer ID]],Table3__3_16[Customer ID],Table3__3_16[Heart Issues])</f>
        <v>No</v>
      </c>
      <c r="F1717" s="23" t="str">
        <f>_xlfn.XLOOKUP(Table7[[#This Row],[Merged Customer ID]],Table3__3_16[Customer ID],Table3__3_16[Any Transplants])</f>
        <v>No</v>
      </c>
      <c r="G1717" s="23" t="str">
        <f>_xlfn.XLOOKUP(Table7[[#This Row],[Merged Customer ID]],Table3__3_16[Customer ID],Table3__3_16[Cancer history])</f>
        <v>No</v>
      </c>
      <c r="H1717" s="23">
        <f>_xlfn.XLOOKUP(Table7[[#This Row],[Merged Customer ID]],Table3__3_16[Customer ID],Table3__3_16[NumberOfMajorSurgeries])</f>
        <v>2</v>
      </c>
      <c r="I1717" s="23" t="str">
        <f>_xlfn.XLOOKUP(Table7[[#This Row],[Merged Customer ID]],Table3__3_16[Customer ID],Table3__3_16[smoker])</f>
        <v>No</v>
      </c>
      <c r="J1717" s="23" t="str">
        <f>_xlfn.XLOOKUP(Table7[[#This Row],[Merged Customer ID]],Table3__3_16[Customer ID],Table3__3_16[Weight Status])</f>
        <v>Underweight</v>
      </c>
      <c r="K1717" s="23" t="str">
        <f>_xlfn.XLOOKUP(Table7[[#This Row],[Merged Customer ID]],Table3__3_16[Customer ID],Table3__3_16[Sugar Status])</f>
        <v>Normal</v>
      </c>
      <c r="L1717" s="26">
        <f>_xlfn.XLOOKUP(Table7[[#This Row],[Merged Customer ID]],Table6_20[Merged Customer ID],Table6_20[Date of Birth])</f>
        <v>26648</v>
      </c>
      <c r="M1717" s="30">
        <f>_xlfn.XLOOKUP(Table7[[#This Row],[Merged Customer ID]],Table6_20[Merged Customer ID],Table6_20[charges],"0",0)</f>
        <v>5344.81</v>
      </c>
      <c r="N1717" s="30" t="str">
        <f>_xlfn.XLOOKUP(Table7[[#This Row],[Merged Customer ID]],Table6_20[Merged Customer ID],Table6_20[Hospital tier])</f>
        <v>tier - 2</v>
      </c>
      <c r="O1717" s="30" t="str">
        <f>_xlfn.XLOOKUP(Table7[[#This Row],[Merged Customer ID]],Table6_20[Merged Customer ID],Table6_20[City tier])</f>
        <v>tier - 3</v>
      </c>
      <c r="P1717" s="30" t="str">
        <f>_xlfn.XLOOKUP(Table7[[#This Row],[Merged Customer ID]],Table6_20[Merged Customer ID],Table6_20[State ID])</f>
        <v>R1013</v>
      </c>
      <c r="Q1717" s="36">
        <f>_xlfn.XLOOKUP(Table7[[#This Row],[Merged Customer ID]],Table6_20[Merged Customer ID],Table6_20[Age])</f>
        <v>50.480555555555554</v>
      </c>
    </row>
    <row r="1718" spans="1:17" x14ac:dyDescent="0.35">
      <c r="A1718" s="22" t="s">
        <v>654</v>
      </c>
      <c r="B1718" s="22" t="str">
        <f>_xlfn.XLOOKUP(Table7[[#This Row],[Merged Customer ID]],Table2_1[Merged Customer ID],Table2_1[First Name])</f>
        <v>Andrew</v>
      </c>
      <c r="C1718" s="22">
        <f>_xlfn.XLOOKUP(Table7[[#This Row],[Merged Customer ID]],Table3__3_16[Customer ID],Table3__3_16[BMI])</f>
        <v>32.774999999999999</v>
      </c>
      <c r="D1718" s="22">
        <f>_xlfn.XLOOKUP(Table7[[#This Row],[Merged Customer ID]],Table3__3_16[Customer ID],Table3__3_16[HBA1C])</f>
        <v>4.75</v>
      </c>
      <c r="E1718" s="22" t="str">
        <f>_xlfn.XLOOKUP(Table7[[#This Row],[Merged Customer ID]],Table3__3_16[Customer ID],Table3__3_16[Heart Issues])</f>
        <v>No</v>
      </c>
      <c r="F1718" s="22" t="str">
        <f>_xlfn.XLOOKUP(Table7[[#This Row],[Merged Customer ID]],Table3__3_16[Customer ID],Table3__3_16[Any Transplants])</f>
        <v>No</v>
      </c>
      <c r="G1718" s="22" t="str">
        <f>_xlfn.XLOOKUP(Table7[[#This Row],[Merged Customer ID]],Table3__3_16[Customer ID],Table3__3_16[Cancer history])</f>
        <v>No</v>
      </c>
      <c r="H1718" s="22">
        <f>_xlfn.XLOOKUP(Table7[[#This Row],[Merged Customer ID]],Table3__3_16[Customer ID],Table3__3_16[NumberOfMajorSurgeries])</f>
        <v>0</v>
      </c>
      <c r="I1718" s="22" t="str">
        <f>_xlfn.XLOOKUP(Table7[[#This Row],[Merged Customer ID]],Table3__3_16[Customer ID],Table3__3_16[smoker])</f>
        <v>No</v>
      </c>
      <c r="J1718" s="22" t="str">
        <f>_xlfn.XLOOKUP(Table7[[#This Row],[Merged Customer ID]],Table3__3_16[Customer ID],Table3__3_16[Weight Status])</f>
        <v>Obesity</v>
      </c>
      <c r="K1718" s="22" t="str">
        <f>_xlfn.XLOOKUP(Table7[[#This Row],[Merged Customer ID]],Table3__3_16[Customer ID],Table3__3_16[Sugar Status])</f>
        <v>Normal</v>
      </c>
      <c r="L1718" s="25">
        <f>_xlfn.XLOOKUP(Table7[[#This Row],[Merged Customer ID]],Table6_20[Merged Customer ID],Table6_20[Date of Birth])</f>
        <v>33478</v>
      </c>
      <c r="M1718" s="29">
        <f>_xlfn.XLOOKUP(Table7[[#This Row],[Merged Customer ID]],Table6_20[Merged Customer ID],Table6_20[charges],"0",0)</f>
        <v>5327.4</v>
      </c>
      <c r="N1718" s="29" t="str">
        <f>_xlfn.XLOOKUP(Table7[[#This Row],[Merged Customer ID]],Table6_20[Merged Customer ID],Table6_20[Hospital tier])</f>
        <v>tier - 2</v>
      </c>
      <c r="O1718" s="29" t="str">
        <f>_xlfn.XLOOKUP(Table7[[#This Row],[Merged Customer ID]],Table6_20[Merged Customer ID],Table6_20[City tier])</f>
        <v>tier - 1</v>
      </c>
      <c r="P1718" s="29" t="str">
        <f>_xlfn.XLOOKUP(Table7[[#This Row],[Merged Customer ID]],Table6_20[Merged Customer ID],Table6_20[State ID])</f>
        <v>R1012</v>
      </c>
      <c r="Q1718" s="35">
        <f>_xlfn.XLOOKUP(Table7[[#This Row],[Merged Customer ID]],Table6_20[Merged Customer ID],Table6_20[Age])</f>
        <v>31.777777777777779</v>
      </c>
    </row>
    <row r="1719" spans="1:17" x14ac:dyDescent="0.35">
      <c r="A1719" s="23" t="s">
        <v>653</v>
      </c>
      <c r="B1719" s="23" t="str">
        <f>_xlfn.XLOOKUP(Table7[[#This Row],[Merged Customer ID]],Table2_1[Merged Customer ID],Table2_1[First Name])</f>
        <v>Gryniewicz</v>
      </c>
      <c r="C1719" s="23">
        <f>_xlfn.XLOOKUP(Table7[[#This Row],[Merged Customer ID]],Table3__3_16[Customer ID],Table3__3_16[BMI])</f>
        <v>30.9</v>
      </c>
      <c r="D1719" s="23">
        <f>_xlfn.XLOOKUP(Table7[[#This Row],[Merged Customer ID]],Table3__3_16[Customer ID],Table3__3_16[HBA1C])</f>
        <v>6.05</v>
      </c>
      <c r="E1719" s="22" t="str">
        <f>_xlfn.XLOOKUP(Table7[[#This Row],[Merged Customer ID]],Table3__3_16[Customer ID],Table3__3_16[Heart Issues])</f>
        <v>No</v>
      </c>
      <c r="F1719" s="23" t="str">
        <f>_xlfn.XLOOKUP(Table7[[#This Row],[Merged Customer ID]],Table3__3_16[Customer ID],Table3__3_16[Any Transplants])</f>
        <v>No</v>
      </c>
      <c r="G1719" s="23" t="str">
        <f>_xlfn.XLOOKUP(Table7[[#This Row],[Merged Customer ID]],Table3__3_16[Customer ID],Table3__3_16[Cancer history])</f>
        <v>No</v>
      </c>
      <c r="H1719" s="23">
        <f>_xlfn.XLOOKUP(Table7[[#This Row],[Merged Customer ID]],Table3__3_16[Customer ID],Table3__3_16[NumberOfMajorSurgeries])</f>
        <v>1</v>
      </c>
      <c r="I1719" s="23" t="str">
        <f>_xlfn.XLOOKUP(Table7[[#This Row],[Merged Customer ID]],Table3__3_16[Customer ID],Table3__3_16[smoker])</f>
        <v>No</v>
      </c>
      <c r="J1719" s="23" t="str">
        <f>_xlfn.XLOOKUP(Table7[[#This Row],[Merged Customer ID]],Table3__3_16[Customer ID],Table3__3_16[Weight Status])</f>
        <v>Obesity</v>
      </c>
      <c r="K1719" s="23" t="str">
        <f>_xlfn.XLOOKUP(Table7[[#This Row],[Merged Customer ID]],Table3__3_16[Customer ID],Table3__3_16[Sugar Status])</f>
        <v>Prediabetes</v>
      </c>
      <c r="L1719" s="26">
        <f>_xlfn.XLOOKUP(Table7[[#This Row],[Merged Customer ID]],Table6_20[Merged Customer ID],Table6_20[Date of Birth])</f>
        <v>33773</v>
      </c>
      <c r="M1719" s="30">
        <f>_xlfn.XLOOKUP(Table7[[#This Row],[Merged Customer ID]],Table6_20[Merged Customer ID],Table6_20[charges],"0",0)</f>
        <v>5325.65</v>
      </c>
      <c r="N1719" s="30" t="str">
        <f>_xlfn.XLOOKUP(Table7[[#This Row],[Merged Customer ID]],Table6_20[Merged Customer ID],Table6_20[Hospital tier])</f>
        <v>tier - 2</v>
      </c>
      <c r="O1719" s="30" t="str">
        <f>_xlfn.XLOOKUP(Table7[[#This Row],[Merged Customer ID]],Table6_20[Merged Customer ID],Table6_20[City tier])</f>
        <v>tier - 1</v>
      </c>
      <c r="P1719" s="30" t="str">
        <f>_xlfn.XLOOKUP(Table7[[#This Row],[Merged Customer ID]],Table6_20[Merged Customer ID],Table6_20[State ID])</f>
        <v>R1011</v>
      </c>
      <c r="Q1719" s="36">
        <f>_xlfn.XLOOKUP(Table7[[#This Row],[Merged Customer ID]],Table6_20[Merged Customer ID],Table6_20[Age])</f>
        <v>30.972222222222221</v>
      </c>
    </row>
    <row r="1720" spans="1:17" x14ac:dyDescent="0.35">
      <c r="A1720" s="22" t="s">
        <v>652</v>
      </c>
      <c r="B1720" s="22" t="str">
        <f>_xlfn.XLOOKUP(Table7[[#This Row],[Merged Customer ID]],Table2_1[Merged Customer ID],Table2_1[First Name])</f>
        <v>Panora</v>
      </c>
      <c r="C1720" s="22">
        <f>_xlfn.XLOOKUP(Table7[[#This Row],[Merged Customer ID]],Table3__3_16[Customer ID],Table3__3_16[BMI])</f>
        <v>15.58</v>
      </c>
      <c r="D1720" s="22">
        <f>_xlfn.XLOOKUP(Table7[[#This Row],[Merged Customer ID]],Table3__3_16[Customer ID],Table3__3_16[HBA1C])</f>
        <v>11.56</v>
      </c>
      <c r="E1720" s="22" t="str">
        <f>_xlfn.XLOOKUP(Table7[[#This Row],[Merged Customer ID]],Table3__3_16[Customer ID],Table3__3_16[Heart Issues])</f>
        <v>No</v>
      </c>
      <c r="F1720" s="22" t="str">
        <f>_xlfn.XLOOKUP(Table7[[#This Row],[Merged Customer ID]],Table3__3_16[Customer ID],Table3__3_16[Any Transplants])</f>
        <v>No</v>
      </c>
      <c r="G1720" s="22" t="str">
        <f>_xlfn.XLOOKUP(Table7[[#This Row],[Merged Customer ID]],Table3__3_16[Customer ID],Table3__3_16[Cancer history])</f>
        <v>No</v>
      </c>
      <c r="H1720" s="22">
        <f>_xlfn.XLOOKUP(Table7[[#This Row],[Merged Customer ID]],Table3__3_16[Customer ID],Table3__3_16[NumberOfMajorSurgeries])</f>
        <v>0</v>
      </c>
      <c r="I1720" s="22" t="str">
        <f>_xlfn.XLOOKUP(Table7[[#This Row],[Merged Customer ID]],Table3__3_16[Customer ID],Table3__3_16[smoker])</f>
        <v>No</v>
      </c>
      <c r="J1720" s="22" t="str">
        <f>_xlfn.XLOOKUP(Table7[[#This Row],[Merged Customer ID]],Table3__3_16[Customer ID],Table3__3_16[Weight Status])</f>
        <v>Underweight</v>
      </c>
      <c r="K1720" s="22" t="str">
        <f>_xlfn.XLOOKUP(Table7[[#This Row],[Merged Customer ID]],Table3__3_16[Customer ID],Table3__3_16[Sugar Status])</f>
        <v>Diabetes</v>
      </c>
      <c r="L1720" s="25">
        <f>_xlfn.XLOOKUP(Table7[[#This Row],[Merged Customer ID]],Table6_20[Merged Customer ID],Table6_20[Date of Birth])</f>
        <v>27274</v>
      </c>
      <c r="M1720" s="29">
        <f>_xlfn.XLOOKUP(Table7[[#This Row],[Merged Customer ID]],Table6_20[Merged Customer ID],Table6_20[charges],"0",0)</f>
        <v>5322.24</v>
      </c>
      <c r="N1720" s="29" t="str">
        <f>_xlfn.XLOOKUP(Table7[[#This Row],[Merged Customer ID]],Table6_20[Merged Customer ID],Table6_20[Hospital tier])</f>
        <v>tier - 2</v>
      </c>
      <c r="O1720" s="29" t="str">
        <f>_xlfn.XLOOKUP(Table7[[#This Row],[Merged Customer ID]],Table6_20[Merged Customer ID],Table6_20[City tier])</f>
        <v>tier - 1</v>
      </c>
      <c r="P1720" s="29" t="str">
        <f>_xlfn.XLOOKUP(Table7[[#This Row],[Merged Customer ID]],Table6_20[Merged Customer ID],Table6_20[State ID])</f>
        <v>R1012</v>
      </c>
      <c r="Q1720" s="35">
        <f>_xlfn.XLOOKUP(Table7[[#This Row],[Merged Customer ID]],Table6_20[Merged Customer ID],Table6_20[Age])</f>
        <v>48.766666666666666</v>
      </c>
    </row>
    <row r="1721" spans="1:17" x14ac:dyDescent="0.35">
      <c r="A1721" s="23" t="s">
        <v>651</v>
      </c>
      <c r="B1721" s="23" t="str">
        <f>_xlfn.XLOOKUP(Table7[[#This Row],[Merged Customer ID]],Table2_1[Merged Customer ID],Table2_1[First Name])</f>
        <v>Woodward</v>
      </c>
      <c r="C1721" s="23">
        <f>_xlfn.XLOOKUP(Table7[[#This Row],[Merged Customer ID]],Table3__3_16[Customer ID],Table3__3_16[BMI])</f>
        <v>26.315000000000001</v>
      </c>
      <c r="D1721" s="23">
        <f>_xlfn.XLOOKUP(Table7[[#This Row],[Merged Customer ID]],Table3__3_16[Customer ID],Table3__3_16[HBA1C])</f>
        <v>5.76</v>
      </c>
      <c r="E1721" s="22" t="str">
        <f>_xlfn.XLOOKUP(Table7[[#This Row],[Merged Customer ID]],Table3__3_16[Customer ID],Table3__3_16[Heart Issues])</f>
        <v>No</v>
      </c>
      <c r="F1721" s="23" t="str">
        <f>_xlfn.XLOOKUP(Table7[[#This Row],[Merged Customer ID]],Table3__3_16[Customer ID],Table3__3_16[Any Transplants])</f>
        <v>No</v>
      </c>
      <c r="G1721" s="23" t="str">
        <f>_xlfn.XLOOKUP(Table7[[#This Row],[Merged Customer ID]],Table3__3_16[Customer ID],Table3__3_16[Cancer history])</f>
        <v>No</v>
      </c>
      <c r="H1721" s="23">
        <f>_xlfn.XLOOKUP(Table7[[#This Row],[Merged Customer ID]],Table3__3_16[Customer ID],Table3__3_16[NumberOfMajorSurgeries])</f>
        <v>0</v>
      </c>
      <c r="I1721" s="23" t="str">
        <f>_xlfn.XLOOKUP(Table7[[#This Row],[Merged Customer ID]],Table3__3_16[Customer ID],Table3__3_16[smoker])</f>
        <v>No</v>
      </c>
      <c r="J1721" s="23" t="str">
        <f>_xlfn.XLOOKUP(Table7[[#This Row],[Merged Customer ID]],Table3__3_16[Customer ID],Table3__3_16[Weight Status])</f>
        <v>Overweight</v>
      </c>
      <c r="K1721" s="23" t="str">
        <f>_xlfn.XLOOKUP(Table7[[#This Row],[Merged Customer ID]],Table3__3_16[Customer ID],Table3__3_16[Sugar Status])</f>
        <v>Prediabetes</v>
      </c>
      <c r="L1721" s="26">
        <f>_xlfn.XLOOKUP(Table7[[#This Row],[Merged Customer ID]],Table6_20[Merged Customer ID],Table6_20[Date of Birth])</f>
        <v>34651</v>
      </c>
      <c r="M1721" s="30">
        <f>_xlfn.XLOOKUP(Table7[[#This Row],[Merged Customer ID]],Table6_20[Merged Customer ID],Table6_20[charges],"0",0)</f>
        <v>5312.17</v>
      </c>
      <c r="N1721" s="30" t="str">
        <f>_xlfn.XLOOKUP(Table7[[#This Row],[Merged Customer ID]],Table6_20[Merged Customer ID],Table6_20[Hospital tier])</f>
        <v>tier - 2</v>
      </c>
      <c r="O1721" s="30" t="str">
        <f>_xlfn.XLOOKUP(Table7[[#This Row],[Merged Customer ID]],Table6_20[Merged Customer ID],Table6_20[City tier])</f>
        <v>tier - 2</v>
      </c>
      <c r="P1721" s="30" t="str">
        <f>_xlfn.XLOOKUP(Table7[[#This Row],[Merged Customer ID]],Table6_20[Merged Customer ID],Table6_20[State ID])</f>
        <v>R1012</v>
      </c>
      <c r="Q1721" s="36">
        <f>_xlfn.XLOOKUP(Table7[[#This Row],[Merged Customer ID]],Table6_20[Merged Customer ID],Table6_20[Age])</f>
        <v>28.569444444444443</v>
      </c>
    </row>
    <row r="1722" spans="1:17" x14ac:dyDescent="0.35">
      <c r="A1722" s="22" t="s">
        <v>650</v>
      </c>
      <c r="B1722" s="22" t="str">
        <f>_xlfn.XLOOKUP(Table7[[#This Row],[Merged Customer ID]],Table2_1[Merged Customer ID],Table2_1[First Name])</f>
        <v>Lambe</v>
      </c>
      <c r="C1722" s="22">
        <f>_xlfn.XLOOKUP(Table7[[#This Row],[Merged Customer ID]],Table3__3_16[Customer ID],Table3__3_16[BMI])</f>
        <v>35.61</v>
      </c>
      <c r="D1722" s="22">
        <f>_xlfn.XLOOKUP(Table7[[#This Row],[Merged Customer ID]],Table3__3_16[Customer ID],Table3__3_16[HBA1C])</f>
        <v>5.65</v>
      </c>
      <c r="E1722" s="22" t="str">
        <f>_xlfn.XLOOKUP(Table7[[#This Row],[Merged Customer ID]],Table3__3_16[Customer ID],Table3__3_16[Heart Issues])</f>
        <v>No</v>
      </c>
      <c r="F1722" s="22" t="str">
        <f>_xlfn.XLOOKUP(Table7[[#This Row],[Merged Customer ID]],Table3__3_16[Customer ID],Table3__3_16[Any Transplants])</f>
        <v>Yes</v>
      </c>
      <c r="G1722" s="22" t="str">
        <f>_xlfn.XLOOKUP(Table7[[#This Row],[Merged Customer ID]],Table3__3_16[Customer ID],Table3__3_16[Cancer history])</f>
        <v>No</v>
      </c>
      <c r="H1722" s="22">
        <f>_xlfn.XLOOKUP(Table7[[#This Row],[Merged Customer ID]],Table3__3_16[Customer ID],Table3__3_16[NumberOfMajorSurgeries])</f>
        <v>1</v>
      </c>
      <c r="I1722" s="22" t="str">
        <f>_xlfn.XLOOKUP(Table7[[#This Row],[Merged Customer ID]],Table3__3_16[Customer ID],Table3__3_16[smoker])</f>
        <v>No</v>
      </c>
      <c r="J1722" s="22" t="str">
        <f>_xlfn.XLOOKUP(Table7[[#This Row],[Merged Customer ID]],Table3__3_16[Customer ID],Table3__3_16[Weight Status])</f>
        <v>Obesity</v>
      </c>
      <c r="K1722" s="22" t="str">
        <f>_xlfn.XLOOKUP(Table7[[#This Row],[Merged Customer ID]],Table3__3_16[Customer ID],Table3__3_16[Sugar Status])</f>
        <v>Normal</v>
      </c>
      <c r="L1722" s="25">
        <f>_xlfn.XLOOKUP(Table7[[#This Row],[Merged Customer ID]],Table6_20[Merged Customer ID],Table6_20[Date of Birth])</f>
        <v>36778</v>
      </c>
      <c r="M1722" s="29">
        <f>_xlfn.XLOOKUP(Table7[[#This Row],[Merged Customer ID]],Table6_20[Merged Customer ID],Table6_20[charges],"0",0)</f>
        <v>5306.7</v>
      </c>
      <c r="N1722" s="29" t="str">
        <f>_xlfn.XLOOKUP(Table7[[#This Row],[Merged Customer ID]],Table6_20[Merged Customer ID],Table6_20[Hospital tier])</f>
        <v>tier - 2</v>
      </c>
      <c r="O1722" s="29" t="str">
        <f>_xlfn.XLOOKUP(Table7[[#This Row],[Merged Customer ID]],Table6_20[Merged Customer ID],Table6_20[City tier])</f>
        <v>tier - 3</v>
      </c>
      <c r="P1722" s="29" t="str">
        <f>_xlfn.XLOOKUP(Table7[[#This Row],[Merged Customer ID]],Table6_20[Merged Customer ID],Table6_20[State ID])</f>
        <v>R1012</v>
      </c>
      <c r="Q1722" s="35">
        <f>_xlfn.XLOOKUP(Table7[[#This Row],[Merged Customer ID]],Table6_20[Merged Customer ID],Table6_20[Age])</f>
        <v>22.747222222222224</v>
      </c>
    </row>
    <row r="1723" spans="1:17" x14ac:dyDescent="0.35">
      <c r="A1723" s="23" t="s">
        <v>649</v>
      </c>
      <c r="B1723" s="23" t="str">
        <f>_xlfn.XLOOKUP(Table7[[#This Row],[Merged Customer ID]],Table2_1[Merged Customer ID],Table2_1[First Name])</f>
        <v>Casto</v>
      </c>
      <c r="C1723" s="23">
        <f>_xlfn.XLOOKUP(Table7[[#This Row],[Merged Customer ID]],Table3__3_16[Customer ID],Table3__3_16[BMI])</f>
        <v>37.56</v>
      </c>
      <c r="D1723" s="23">
        <f>_xlfn.XLOOKUP(Table7[[#This Row],[Merged Customer ID]],Table3__3_16[Customer ID],Table3__3_16[HBA1C])</f>
        <v>5.88</v>
      </c>
      <c r="E1723" s="22" t="str">
        <f>_xlfn.XLOOKUP(Table7[[#This Row],[Merged Customer ID]],Table3__3_16[Customer ID],Table3__3_16[Heart Issues])</f>
        <v>No</v>
      </c>
      <c r="F1723" s="23" t="str">
        <f>_xlfn.XLOOKUP(Table7[[#This Row],[Merged Customer ID]],Table3__3_16[Customer ID],Table3__3_16[Any Transplants])</f>
        <v>Yes</v>
      </c>
      <c r="G1723" s="23" t="str">
        <f>_xlfn.XLOOKUP(Table7[[#This Row],[Merged Customer ID]],Table3__3_16[Customer ID],Table3__3_16[Cancer history])</f>
        <v>No</v>
      </c>
      <c r="H1723" s="23">
        <f>_xlfn.XLOOKUP(Table7[[#This Row],[Merged Customer ID]],Table3__3_16[Customer ID],Table3__3_16[NumberOfMajorSurgeries])</f>
        <v>1</v>
      </c>
      <c r="I1723" s="23" t="str">
        <f>_xlfn.XLOOKUP(Table7[[#This Row],[Merged Customer ID]],Table3__3_16[Customer ID],Table3__3_16[smoker])</f>
        <v>No</v>
      </c>
      <c r="J1723" s="23" t="str">
        <f>_xlfn.XLOOKUP(Table7[[#This Row],[Merged Customer ID]],Table3__3_16[Customer ID],Table3__3_16[Weight Status])</f>
        <v>Obesity</v>
      </c>
      <c r="K1723" s="23" t="str">
        <f>_xlfn.XLOOKUP(Table7[[#This Row],[Merged Customer ID]],Table3__3_16[Customer ID],Table3__3_16[Sugar Status])</f>
        <v>Prediabetes</v>
      </c>
      <c r="L1723" s="26">
        <f>_xlfn.XLOOKUP(Table7[[#This Row],[Merged Customer ID]],Table6_20[Merged Customer ID],Table6_20[Date of Birth])</f>
        <v>38221</v>
      </c>
      <c r="M1723" s="30">
        <f>_xlfn.XLOOKUP(Table7[[#This Row],[Merged Customer ID]],Table6_20[Merged Customer ID],Table6_20[charges],"0",0)</f>
        <v>5293.67</v>
      </c>
      <c r="N1723" s="30" t="str">
        <f>_xlfn.XLOOKUP(Table7[[#This Row],[Merged Customer ID]],Table6_20[Merged Customer ID],Table6_20[Hospital tier])</f>
        <v>tier - 2</v>
      </c>
      <c r="O1723" s="30" t="str">
        <f>_xlfn.XLOOKUP(Table7[[#This Row],[Merged Customer ID]],Table6_20[Merged Customer ID],Table6_20[City tier])</f>
        <v>tier - 2</v>
      </c>
      <c r="P1723" s="30" t="str">
        <f>_xlfn.XLOOKUP(Table7[[#This Row],[Merged Customer ID]],Table6_20[Merged Customer ID],Table6_20[State ID])</f>
        <v>R1022</v>
      </c>
      <c r="Q1723" s="36">
        <f>_xlfn.XLOOKUP(Table7[[#This Row],[Merged Customer ID]],Table6_20[Merged Customer ID],Table6_20[Age])</f>
        <v>18.794444444444444</v>
      </c>
    </row>
    <row r="1724" spans="1:17" x14ac:dyDescent="0.35">
      <c r="A1724" s="22" t="s">
        <v>648</v>
      </c>
      <c r="B1724" s="22" t="str">
        <f>_xlfn.XLOOKUP(Table7[[#This Row],[Merged Customer ID]],Table2_1[Merged Customer ID],Table2_1[First Name])</f>
        <v>Martelli</v>
      </c>
      <c r="C1724" s="22">
        <f>_xlfn.XLOOKUP(Table7[[#This Row],[Merged Customer ID]],Table3__3_16[Customer ID],Table3__3_16[BMI])</f>
        <v>15.49</v>
      </c>
      <c r="D1724" s="22">
        <f>_xlfn.XLOOKUP(Table7[[#This Row],[Merged Customer ID]],Table3__3_16[Customer ID],Table3__3_16[HBA1C])</f>
        <v>9.6</v>
      </c>
      <c r="E1724" s="22" t="str">
        <f>_xlfn.XLOOKUP(Table7[[#This Row],[Merged Customer ID]],Table3__3_16[Customer ID],Table3__3_16[Heart Issues])</f>
        <v>No</v>
      </c>
      <c r="F1724" s="22" t="str">
        <f>_xlfn.XLOOKUP(Table7[[#This Row],[Merged Customer ID]],Table3__3_16[Customer ID],Table3__3_16[Any Transplants])</f>
        <v>No</v>
      </c>
      <c r="G1724" s="22" t="str">
        <f>_xlfn.XLOOKUP(Table7[[#This Row],[Merged Customer ID]],Table3__3_16[Customer ID],Table3__3_16[Cancer history])</f>
        <v>No</v>
      </c>
      <c r="H1724" s="22">
        <f>_xlfn.XLOOKUP(Table7[[#This Row],[Merged Customer ID]],Table3__3_16[Customer ID],Table3__3_16[NumberOfMajorSurgeries])</f>
        <v>0</v>
      </c>
      <c r="I1724" s="22" t="str">
        <f>_xlfn.XLOOKUP(Table7[[#This Row],[Merged Customer ID]],Table3__3_16[Customer ID],Table3__3_16[smoker])</f>
        <v>No</v>
      </c>
      <c r="J1724" s="22" t="str">
        <f>_xlfn.XLOOKUP(Table7[[#This Row],[Merged Customer ID]],Table3__3_16[Customer ID],Table3__3_16[Weight Status])</f>
        <v>Underweight</v>
      </c>
      <c r="K1724" s="22" t="str">
        <f>_xlfn.XLOOKUP(Table7[[#This Row],[Merged Customer ID]],Table3__3_16[Customer ID],Table3__3_16[Sugar Status])</f>
        <v>Diabetes</v>
      </c>
      <c r="L1724" s="25">
        <f>_xlfn.XLOOKUP(Table7[[#This Row],[Merged Customer ID]],Table6_20[Merged Customer ID],Table6_20[Date of Birth])</f>
        <v>27345</v>
      </c>
      <c r="M1724" s="29">
        <f>_xlfn.XLOOKUP(Table7[[#This Row],[Merged Customer ID]],Table6_20[Merged Customer ID],Table6_20[charges],"0",0)</f>
        <v>5291.71</v>
      </c>
      <c r="N1724" s="29" t="str">
        <f>_xlfn.XLOOKUP(Table7[[#This Row],[Merged Customer ID]],Table6_20[Merged Customer ID],Table6_20[Hospital tier])</f>
        <v>tier - 2</v>
      </c>
      <c r="O1724" s="29" t="str">
        <f>_xlfn.XLOOKUP(Table7[[#This Row],[Merged Customer ID]],Table6_20[Merged Customer ID],Table6_20[City tier])</f>
        <v>tier - 2</v>
      </c>
      <c r="P1724" s="29" t="str">
        <f>_xlfn.XLOOKUP(Table7[[#This Row],[Merged Customer ID]],Table6_20[Merged Customer ID],Table6_20[State ID])</f>
        <v>R1012</v>
      </c>
      <c r="Q1724" s="35">
        <f>_xlfn.XLOOKUP(Table7[[#This Row],[Merged Customer ID]],Table6_20[Merged Customer ID],Table6_20[Age])</f>
        <v>48.572222222222223</v>
      </c>
    </row>
    <row r="1725" spans="1:17" x14ac:dyDescent="0.35">
      <c r="A1725" s="23" t="s">
        <v>647</v>
      </c>
      <c r="B1725" s="23" t="str">
        <f>_xlfn.XLOOKUP(Table7[[#This Row],[Merged Customer ID]],Table2_1[Merged Customer ID],Table2_1[First Name])</f>
        <v>Naskret</v>
      </c>
      <c r="C1725" s="23">
        <f>_xlfn.XLOOKUP(Table7[[#This Row],[Merged Customer ID]],Table3__3_16[Customer ID],Table3__3_16[BMI])</f>
        <v>23.48</v>
      </c>
      <c r="D1725" s="23">
        <f>_xlfn.XLOOKUP(Table7[[#This Row],[Merged Customer ID]],Table3__3_16[Customer ID],Table3__3_16[HBA1C])</f>
        <v>6.24</v>
      </c>
      <c r="E1725" s="22" t="str">
        <f>_xlfn.XLOOKUP(Table7[[#This Row],[Merged Customer ID]],Table3__3_16[Customer ID],Table3__3_16[Heart Issues])</f>
        <v>No</v>
      </c>
      <c r="F1725" s="23" t="str">
        <f>_xlfn.XLOOKUP(Table7[[#This Row],[Merged Customer ID]],Table3__3_16[Customer ID],Table3__3_16[Any Transplants])</f>
        <v>No</v>
      </c>
      <c r="G1725" s="23" t="str">
        <f>_xlfn.XLOOKUP(Table7[[#This Row],[Merged Customer ID]],Table3__3_16[Customer ID],Table3__3_16[Cancer history])</f>
        <v>No</v>
      </c>
      <c r="H1725" s="23">
        <f>_xlfn.XLOOKUP(Table7[[#This Row],[Merged Customer ID]],Table3__3_16[Customer ID],Table3__3_16[NumberOfMajorSurgeries])</f>
        <v>1</v>
      </c>
      <c r="I1725" s="23" t="str">
        <f>_xlfn.XLOOKUP(Table7[[#This Row],[Merged Customer ID]],Table3__3_16[Customer ID],Table3__3_16[smoker])</f>
        <v>No</v>
      </c>
      <c r="J1725" s="23" t="str">
        <f>_xlfn.XLOOKUP(Table7[[#This Row],[Merged Customer ID]],Table3__3_16[Customer ID],Table3__3_16[Weight Status])</f>
        <v>Normal Weight</v>
      </c>
      <c r="K1725" s="23" t="str">
        <f>_xlfn.XLOOKUP(Table7[[#This Row],[Merged Customer ID]],Table3__3_16[Customer ID],Table3__3_16[Sugar Status])</f>
        <v>Prediabetes</v>
      </c>
      <c r="L1725" s="26">
        <f>_xlfn.XLOOKUP(Table7[[#This Row],[Merged Customer ID]],Table6_20[Merged Customer ID],Table6_20[Date of Birth])</f>
        <v>32021</v>
      </c>
      <c r="M1725" s="30">
        <f>_xlfn.XLOOKUP(Table7[[#This Row],[Merged Customer ID]],Table6_20[Merged Customer ID],Table6_20[charges],"0",0)</f>
        <v>5275.86</v>
      </c>
      <c r="N1725" s="30" t="str">
        <f>_xlfn.XLOOKUP(Table7[[#This Row],[Merged Customer ID]],Table6_20[Merged Customer ID],Table6_20[Hospital tier])</f>
        <v>tier - 2</v>
      </c>
      <c r="O1725" s="30" t="str">
        <f>_xlfn.XLOOKUP(Table7[[#This Row],[Merged Customer ID]],Table6_20[Merged Customer ID],Table6_20[City tier])</f>
        <v>tier - 2</v>
      </c>
      <c r="P1725" s="30" t="str">
        <f>_xlfn.XLOOKUP(Table7[[#This Row],[Merged Customer ID]],Table6_20[Merged Customer ID],Table6_20[State ID])</f>
        <v>R1013</v>
      </c>
      <c r="Q1725" s="36">
        <f>_xlfn.XLOOKUP(Table7[[#This Row],[Merged Customer ID]],Table6_20[Merged Customer ID],Table6_20[Age])</f>
        <v>35.769444444444446</v>
      </c>
    </row>
    <row r="1726" spans="1:17" x14ac:dyDescent="0.35">
      <c r="A1726" s="22" t="s">
        <v>646</v>
      </c>
      <c r="B1726" s="22" t="str">
        <f>_xlfn.XLOOKUP(Table7[[#This Row],[Merged Customer ID]],Table2_1[Merged Customer ID],Table2_1[First Name])</f>
        <v>Morgan</v>
      </c>
      <c r="C1726" s="22">
        <f>_xlfn.XLOOKUP(Table7[[#This Row],[Merged Customer ID]],Table3__3_16[Customer ID],Table3__3_16[BMI])</f>
        <v>30.02</v>
      </c>
      <c r="D1726" s="22">
        <f>_xlfn.XLOOKUP(Table7[[#This Row],[Merged Customer ID]],Table3__3_16[Customer ID],Table3__3_16[HBA1C])</f>
        <v>7.63</v>
      </c>
      <c r="E1726" s="22" t="str">
        <f>_xlfn.XLOOKUP(Table7[[#This Row],[Merged Customer ID]],Table3__3_16[Customer ID],Table3__3_16[Heart Issues])</f>
        <v>Yes</v>
      </c>
      <c r="F1726" s="22" t="str">
        <f>_xlfn.XLOOKUP(Table7[[#This Row],[Merged Customer ID]],Table3__3_16[Customer ID],Table3__3_16[Any Transplants])</f>
        <v>No</v>
      </c>
      <c r="G1726" s="22" t="str">
        <f>_xlfn.XLOOKUP(Table7[[#This Row],[Merged Customer ID]],Table3__3_16[Customer ID],Table3__3_16[Cancer history])</f>
        <v>No</v>
      </c>
      <c r="H1726" s="22">
        <f>_xlfn.XLOOKUP(Table7[[#This Row],[Merged Customer ID]],Table3__3_16[Customer ID],Table3__3_16[NumberOfMajorSurgeries])</f>
        <v>1</v>
      </c>
      <c r="I1726" s="22" t="str">
        <f>_xlfn.XLOOKUP(Table7[[#This Row],[Merged Customer ID]],Table3__3_16[Customer ID],Table3__3_16[smoker])</f>
        <v>No</v>
      </c>
      <c r="J1726" s="22" t="str">
        <f>_xlfn.XLOOKUP(Table7[[#This Row],[Merged Customer ID]],Table3__3_16[Customer ID],Table3__3_16[Weight Status])</f>
        <v>Obesity</v>
      </c>
      <c r="K1726" s="22" t="str">
        <f>_xlfn.XLOOKUP(Table7[[#This Row],[Merged Customer ID]],Table3__3_16[Customer ID],Table3__3_16[Sugar Status])</f>
        <v>Diabetes</v>
      </c>
      <c r="L1726" s="25">
        <f>_xlfn.XLOOKUP(Table7[[#This Row],[Merged Customer ID]],Table6_20[Merged Customer ID],Table6_20[Date of Birth])</f>
        <v>31705</v>
      </c>
      <c r="M1726" s="29">
        <f>_xlfn.XLOOKUP(Table7[[#This Row],[Merged Customer ID]],Table6_20[Merged Customer ID],Table6_20[charges],"0",0)</f>
        <v>5272.18</v>
      </c>
      <c r="N1726" s="29" t="str">
        <f>_xlfn.XLOOKUP(Table7[[#This Row],[Merged Customer ID]],Table6_20[Merged Customer ID],Table6_20[Hospital tier])</f>
        <v>tier - 2</v>
      </c>
      <c r="O1726" s="29" t="str">
        <f>_xlfn.XLOOKUP(Table7[[#This Row],[Merged Customer ID]],Table6_20[Merged Customer ID],Table6_20[City tier])</f>
        <v>tier - 3</v>
      </c>
      <c r="P1726" s="29" t="str">
        <f>_xlfn.XLOOKUP(Table7[[#This Row],[Merged Customer ID]],Table6_20[Merged Customer ID],Table6_20[State ID])</f>
        <v>R1012</v>
      </c>
      <c r="Q1726" s="35">
        <f>_xlfn.XLOOKUP(Table7[[#This Row],[Merged Customer ID]],Table6_20[Merged Customer ID],Table6_20[Age])</f>
        <v>36.633333333333333</v>
      </c>
    </row>
    <row r="1727" spans="1:17" x14ac:dyDescent="0.35">
      <c r="A1727" s="23" t="s">
        <v>645</v>
      </c>
      <c r="B1727" s="23" t="str">
        <f>_xlfn.XLOOKUP(Table7[[#This Row],[Merged Customer ID]],Table2_1[Merged Customer ID],Table2_1[First Name])</f>
        <v>Maloney</v>
      </c>
      <c r="C1727" s="23">
        <f>_xlfn.XLOOKUP(Table7[[#This Row],[Merged Customer ID]],Table3__3_16[Customer ID],Table3__3_16[BMI])</f>
        <v>26.885000000000002</v>
      </c>
      <c r="D1727" s="23">
        <f>_xlfn.XLOOKUP(Table7[[#This Row],[Merged Customer ID]],Table3__3_16[Customer ID],Table3__3_16[HBA1C])</f>
        <v>8.66</v>
      </c>
      <c r="E1727" s="22" t="str">
        <f>_xlfn.XLOOKUP(Table7[[#This Row],[Merged Customer ID]],Table3__3_16[Customer ID],Table3__3_16[Heart Issues])</f>
        <v>Yes</v>
      </c>
      <c r="F1727" s="23" t="str">
        <f>_xlfn.XLOOKUP(Table7[[#This Row],[Merged Customer ID]],Table3__3_16[Customer ID],Table3__3_16[Any Transplants])</f>
        <v>No</v>
      </c>
      <c r="G1727" s="23" t="str">
        <f>_xlfn.XLOOKUP(Table7[[#This Row],[Merged Customer ID]],Table3__3_16[Customer ID],Table3__3_16[Cancer history])</f>
        <v>No</v>
      </c>
      <c r="H1727" s="23">
        <f>_xlfn.XLOOKUP(Table7[[#This Row],[Merged Customer ID]],Table3__3_16[Customer ID],Table3__3_16[NumberOfMajorSurgeries])</f>
        <v>1</v>
      </c>
      <c r="I1727" s="23" t="str">
        <f>_xlfn.XLOOKUP(Table7[[#This Row],[Merged Customer ID]],Table3__3_16[Customer ID],Table3__3_16[smoker])</f>
        <v>No</v>
      </c>
      <c r="J1727" s="23" t="str">
        <f>_xlfn.XLOOKUP(Table7[[#This Row],[Merged Customer ID]],Table3__3_16[Customer ID],Table3__3_16[Weight Status])</f>
        <v>Overweight</v>
      </c>
      <c r="K1727" s="23" t="str">
        <f>_xlfn.XLOOKUP(Table7[[#This Row],[Merged Customer ID]],Table3__3_16[Customer ID],Table3__3_16[Sugar Status])</f>
        <v>Diabetes</v>
      </c>
      <c r="L1727" s="26">
        <f>_xlfn.XLOOKUP(Table7[[#This Row],[Merged Customer ID]],Table6_20[Merged Customer ID],Table6_20[Date of Birth])</f>
        <v>31675</v>
      </c>
      <c r="M1727" s="30">
        <f>_xlfn.XLOOKUP(Table7[[#This Row],[Merged Customer ID]],Table6_20[Merged Customer ID],Table6_20[charges],"0",0)</f>
        <v>5267.82</v>
      </c>
      <c r="N1727" s="30" t="str">
        <f>_xlfn.XLOOKUP(Table7[[#This Row],[Merged Customer ID]],Table6_20[Merged Customer ID],Table6_20[Hospital tier])</f>
        <v>tier - 2</v>
      </c>
      <c r="O1727" s="30" t="str">
        <f>_xlfn.XLOOKUP(Table7[[#This Row],[Merged Customer ID]],Table6_20[Merged Customer ID],Table6_20[City tier])</f>
        <v>tier - 2</v>
      </c>
      <c r="P1727" s="30" t="str">
        <f>_xlfn.XLOOKUP(Table7[[#This Row],[Merged Customer ID]],Table6_20[Merged Customer ID],Table6_20[State ID])</f>
        <v>R1012</v>
      </c>
      <c r="Q1727" s="36">
        <f>_xlfn.XLOOKUP(Table7[[#This Row],[Merged Customer ID]],Table6_20[Merged Customer ID],Table6_20[Age])</f>
        <v>36.716666666666669</v>
      </c>
    </row>
    <row r="1728" spans="1:17" x14ac:dyDescent="0.35">
      <c r="A1728" s="22" t="s">
        <v>644</v>
      </c>
      <c r="B1728" s="22" t="str">
        <f>_xlfn.XLOOKUP(Table7[[#This Row],[Merged Customer ID]],Table2_1[Merged Customer ID],Table2_1[First Name])</f>
        <v>Amherst</v>
      </c>
      <c r="C1728" s="22">
        <f>_xlfn.XLOOKUP(Table7[[#This Row],[Merged Customer ID]],Table3__3_16[Customer ID],Table3__3_16[BMI])</f>
        <v>25.84</v>
      </c>
      <c r="D1728" s="22">
        <f>_xlfn.XLOOKUP(Table7[[#This Row],[Merged Customer ID]],Table3__3_16[Customer ID],Table3__3_16[HBA1C])</f>
        <v>8.5500000000000007</v>
      </c>
      <c r="E1728" s="22" t="str">
        <f>_xlfn.XLOOKUP(Table7[[#This Row],[Merged Customer ID]],Table3__3_16[Customer ID],Table3__3_16[Heart Issues])</f>
        <v>Yes</v>
      </c>
      <c r="F1728" s="22" t="str">
        <f>_xlfn.XLOOKUP(Table7[[#This Row],[Merged Customer ID]],Table3__3_16[Customer ID],Table3__3_16[Any Transplants])</f>
        <v>No</v>
      </c>
      <c r="G1728" s="22" t="str">
        <f>_xlfn.XLOOKUP(Table7[[#This Row],[Merged Customer ID]],Table3__3_16[Customer ID],Table3__3_16[Cancer history])</f>
        <v>No</v>
      </c>
      <c r="H1728" s="22">
        <f>_xlfn.XLOOKUP(Table7[[#This Row],[Merged Customer ID]],Table3__3_16[Customer ID],Table3__3_16[NumberOfMajorSurgeries])</f>
        <v>1</v>
      </c>
      <c r="I1728" s="22" t="str">
        <f>_xlfn.XLOOKUP(Table7[[#This Row],[Merged Customer ID]],Table3__3_16[Customer ID],Table3__3_16[smoker])</f>
        <v>No</v>
      </c>
      <c r="J1728" s="22" t="str">
        <f>_xlfn.XLOOKUP(Table7[[#This Row],[Merged Customer ID]],Table3__3_16[Customer ID],Table3__3_16[Weight Status])</f>
        <v>Overweight</v>
      </c>
      <c r="K1728" s="22" t="str">
        <f>_xlfn.XLOOKUP(Table7[[#This Row],[Merged Customer ID]],Table3__3_16[Customer ID],Table3__3_16[Sugar Status])</f>
        <v>Diabetes</v>
      </c>
      <c r="L1728" s="25">
        <f>_xlfn.XLOOKUP(Table7[[#This Row],[Merged Customer ID]],Table6_20[Merged Customer ID],Table6_20[Date of Birth])</f>
        <v>31710</v>
      </c>
      <c r="M1728" s="29">
        <f>_xlfn.XLOOKUP(Table7[[#This Row],[Merged Customer ID]],Table6_20[Merged Customer ID],Table6_20[charges],"0",0)</f>
        <v>5266.37</v>
      </c>
      <c r="N1728" s="29" t="str">
        <f>_xlfn.XLOOKUP(Table7[[#This Row],[Merged Customer ID]],Table6_20[Merged Customer ID],Table6_20[Hospital tier])</f>
        <v>tier - 2</v>
      </c>
      <c r="O1728" s="29" t="str">
        <f>_xlfn.XLOOKUP(Table7[[#This Row],[Merged Customer ID]],Table6_20[Merged Customer ID],Table6_20[City tier])</f>
        <v>tier - 2</v>
      </c>
      <c r="P1728" s="29" t="str">
        <f>_xlfn.XLOOKUP(Table7[[#This Row],[Merged Customer ID]],Table6_20[Merged Customer ID],Table6_20[State ID])</f>
        <v>R1012</v>
      </c>
      <c r="Q1728" s="35">
        <f>_xlfn.XLOOKUP(Table7[[#This Row],[Merged Customer ID]],Table6_20[Merged Customer ID],Table6_20[Age])</f>
        <v>36.619444444444447</v>
      </c>
    </row>
    <row r="1729" spans="1:17" x14ac:dyDescent="0.35">
      <c r="A1729" s="23" t="s">
        <v>643</v>
      </c>
      <c r="B1729" s="23" t="str">
        <f>_xlfn.XLOOKUP(Table7[[#This Row],[Merged Customer ID]],Table2_1[Merged Customer ID],Table2_1[First Name])</f>
        <v>Davenport</v>
      </c>
      <c r="C1729" s="23">
        <f>_xlfn.XLOOKUP(Table7[[#This Row],[Merged Customer ID]],Table3__3_16[Customer ID],Table3__3_16[BMI])</f>
        <v>27.454999999999998</v>
      </c>
      <c r="D1729" s="23">
        <f>_xlfn.XLOOKUP(Table7[[#This Row],[Merged Customer ID]],Table3__3_16[Customer ID],Table3__3_16[HBA1C])</f>
        <v>4.54</v>
      </c>
      <c r="E1729" s="22" t="str">
        <f>_xlfn.XLOOKUP(Table7[[#This Row],[Merged Customer ID]],Table3__3_16[Customer ID],Table3__3_16[Heart Issues])</f>
        <v>No</v>
      </c>
      <c r="F1729" s="23" t="str">
        <f>_xlfn.XLOOKUP(Table7[[#This Row],[Merged Customer ID]],Table3__3_16[Customer ID],Table3__3_16[Any Transplants])</f>
        <v>No</v>
      </c>
      <c r="G1729" s="23" t="str">
        <f>_xlfn.XLOOKUP(Table7[[#This Row],[Merged Customer ID]],Table3__3_16[Customer ID],Table3__3_16[Cancer history])</f>
        <v>No</v>
      </c>
      <c r="H1729" s="23">
        <f>_xlfn.XLOOKUP(Table7[[#This Row],[Merged Customer ID]],Table3__3_16[Customer ID],Table3__3_16[NumberOfMajorSurgeries])</f>
        <v>0</v>
      </c>
      <c r="I1729" s="23" t="str">
        <f>_xlfn.XLOOKUP(Table7[[#This Row],[Merged Customer ID]],Table3__3_16[Customer ID],Table3__3_16[smoker])</f>
        <v>No</v>
      </c>
      <c r="J1729" s="23" t="str">
        <f>_xlfn.XLOOKUP(Table7[[#This Row],[Merged Customer ID]],Table3__3_16[Customer ID],Table3__3_16[Weight Status])</f>
        <v>Overweight</v>
      </c>
      <c r="K1729" s="23" t="str">
        <f>_xlfn.XLOOKUP(Table7[[#This Row],[Merged Customer ID]],Table3__3_16[Customer ID],Table3__3_16[Sugar Status])</f>
        <v>Normal</v>
      </c>
      <c r="L1729" s="26">
        <f>_xlfn.XLOOKUP(Table7[[#This Row],[Merged Customer ID]],Table6_20[Merged Customer ID],Table6_20[Date of Birth])</f>
        <v>32708</v>
      </c>
      <c r="M1729" s="30">
        <f>_xlfn.XLOOKUP(Table7[[#This Row],[Merged Customer ID]],Table6_20[Merged Customer ID],Table6_20[charges],"0",0)</f>
        <v>5261.47</v>
      </c>
      <c r="N1729" s="30" t="str">
        <f>_xlfn.XLOOKUP(Table7[[#This Row],[Merged Customer ID]],Table6_20[Merged Customer ID],Table6_20[Hospital tier])</f>
        <v>tier - 2</v>
      </c>
      <c r="O1729" s="30" t="str">
        <f>_xlfn.XLOOKUP(Table7[[#This Row],[Merged Customer ID]],Table6_20[Merged Customer ID],Table6_20[City tier])</f>
        <v>tier - 2</v>
      </c>
      <c r="P1729" s="30" t="str">
        <f>_xlfn.XLOOKUP(Table7[[#This Row],[Merged Customer ID]],Table6_20[Merged Customer ID],Table6_20[State ID])</f>
        <v>R1012</v>
      </c>
      <c r="Q1729" s="36">
        <f>_xlfn.XLOOKUP(Table7[[#This Row],[Merged Customer ID]],Table6_20[Merged Customer ID],Table6_20[Age])</f>
        <v>33.886111111111113</v>
      </c>
    </row>
    <row r="1730" spans="1:17" x14ac:dyDescent="0.35">
      <c r="A1730" s="22" t="s">
        <v>642</v>
      </c>
      <c r="B1730" s="22" t="str">
        <f>_xlfn.XLOOKUP(Table7[[#This Row],[Merged Customer ID]],Table2_1[Merged Customer ID],Table2_1[First Name])</f>
        <v>Johansen</v>
      </c>
      <c r="C1730" s="22">
        <f>_xlfn.XLOOKUP(Table7[[#This Row],[Merged Customer ID]],Table3__3_16[Customer ID],Table3__3_16[BMI])</f>
        <v>24.605</v>
      </c>
      <c r="D1730" s="22">
        <f>_xlfn.XLOOKUP(Table7[[#This Row],[Merged Customer ID]],Table3__3_16[Customer ID],Table3__3_16[HBA1C])</f>
        <v>5.7</v>
      </c>
      <c r="E1730" s="22" t="str">
        <f>_xlfn.XLOOKUP(Table7[[#This Row],[Merged Customer ID]],Table3__3_16[Customer ID],Table3__3_16[Heart Issues])</f>
        <v>No</v>
      </c>
      <c r="F1730" s="22" t="str">
        <f>_xlfn.XLOOKUP(Table7[[#This Row],[Merged Customer ID]],Table3__3_16[Customer ID],Table3__3_16[Any Transplants])</f>
        <v>No</v>
      </c>
      <c r="G1730" s="22" t="str">
        <f>_xlfn.XLOOKUP(Table7[[#This Row],[Merged Customer ID]],Table3__3_16[Customer ID],Table3__3_16[Cancer history])</f>
        <v>No</v>
      </c>
      <c r="H1730" s="22">
        <f>_xlfn.XLOOKUP(Table7[[#This Row],[Merged Customer ID]],Table3__3_16[Customer ID],Table3__3_16[NumberOfMajorSurgeries])</f>
        <v>0</v>
      </c>
      <c r="I1730" s="22" t="str">
        <f>_xlfn.XLOOKUP(Table7[[#This Row],[Merged Customer ID]],Table3__3_16[Customer ID],Table3__3_16[smoker])</f>
        <v>No</v>
      </c>
      <c r="J1730" s="22" t="str">
        <f>_xlfn.XLOOKUP(Table7[[#This Row],[Merged Customer ID]],Table3__3_16[Customer ID],Table3__3_16[Weight Status])</f>
        <v>Normal Weight</v>
      </c>
      <c r="K1730" s="22" t="str">
        <f>_xlfn.XLOOKUP(Table7[[#This Row],[Merged Customer ID]],Table3__3_16[Customer ID],Table3__3_16[Sugar Status])</f>
        <v>Prediabetes</v>
      </c>
      <c r="L1730" s="25">
        <f>_xlfn.XLOOKUP(Table7[[#This Row],[Merged Customer ID]],Table6_20[Merged Customer ID],Table6_20[Date of Birth])</f>
        <v>32837</v>
      </c>
      <c r="M1730" s="29">
        <f>_xlfn.XLOOKUP(Table7[[#This Row],[Merged Customer ID]],Table6_20[Merged Customer ID],Table6_20[charges],"0",0)</f>
        <v>5257.51</v>
      </c>
      <c r="N1730" s="29" t="str">
        <f>_xlfn.XLOOKUP(Table7[[#This Row],[Merged Customer ID]],Table6_20[Merged Customer ID],Table6_20[Hospital tier])</f>
        <v>tier - 2</v>
      </c>
      <c r="O1730" s="29" t="str">
        <f>_xlfn.XLOOKUP(Table7[[#This Row],[Merged Customer ID]],Table6_20[Merged Customer ID],Table6_20[City tier])</f>
        <v>tier - 2</v>
      </c>
      <c r="P1730" s="29" t="str">
        <f>_xlfn.XLOOKUP(Table7[[#This Row],[Merged Customer ID]],Table6_20[Merged Customer ID],Table6_20[State ID])</f>
        <v>R1012</v>
      </c>
      <c r="Q1730" s="35">
        <f>_xlfn.XLOOKUP(Table7[[#This Row],[Merged Customer ID]],Table6_20[Merged Customer ID],Table6_20[Age])</f>
        <v>33.536111111111111</v>
      </c>
    </row>
    <row r="1731" spans="1:17" x14ac:dyDescent="0.35">
      <c r="A1731" s="23" t="s">
        <v>641</v>
      </c>
      <c r="B1731" s="23" t="str">
        <f>_xlfn.XLOOKUP(Table7[[#This Row],[Merged Customer ID]],Table2_1[Merged Customer ID],Table2_1[First Name])</f>
        <v>Bond</v>
      </c>
      <c r="C1731" s="23">
        <f>_xlfn.XLOOKUP(Table7[[#This Row],[Merged Customer ID]],Table3__3_16[Customer ID],Table3__3_16[BMI])</f>
        <v>30.8</v>
      </c>
      <c r="D1731" s="23">
        <f>_xlfn.XLOOKUP(Table7[[#This Row],[Merged Customer ID]],Table3__3_16[Customer ID],Table3__3_16[HBA1C])</f>
        <v>5.07</v>
      </c>
      <c r="E1731" s="22" t="str">
        <f>_xlfn.XLOOKUP(Table7[[#This Row],[Merged Customer ID]],Table3__3_16[Customer ID],Table3__3_16[Heart Issues])</f>
        <v>No</v>
      </c>
      <c r="F1731" s="23" t="str">
        <f>_xlfn.XLOOKUP(Table7[[#This Row],[Merged Customer ID]],Table3__3_16[Customer ID],Table3__3_16[Any Transplants])</f>
        <v>No</v>
      </c>
      <c r="G1731" s="23" t="str">
        <f>_xlfn.XLOOKUP(Table7[[#This Row],[Merged Customer ID]],Table3__3_16[Customer ID],Table3__3_16[Cancer history])</f>
        <v>No</v>
      </c>
      <c r="H1731" s="23">
        <f>_xlfn.XLOOKUP(Table7[[#This Row],[Merged Customer ID]],Table3__3_16[Customer ID],Table3__3_16[NumberOfMajorSurgeries])</f>
        <v>0</v>
      </c>
      <c r="I1731" s="23" t="str">
        <f>_xlfn.XLOOKUP(Table7[[#This Row],[Merged Customer ID]],Table3__3_16[Customer ID],Table3__3_16[smoker])</f>
        <v>No</v>
      </c>
      <c r="J1731" s="23" t="str">
        <f>_xlfn.XLOOKUP(Table7[[#This Row],[Merged Customer ID]],Table3__3_16[Customer ID],Table3__3_16[Weight Status])</f>
        <v>Obesity</v>
      </c>
      <c r="K1731" s="23" t="str">
        <f>_xlfn.XLOOKUP(Table7[[#This Row],[Merged Customer ID]],Table3__3_16[Customer ID],Table3__3_16[Sugar Status])</f>
        <v>Normal</v>
      </c>
      <c r="L1731" s="26">
        <f>_xlfn.XLOOKUP(Table7[[#This Row],[Merged Customer ID]],Table6_20[Merged Customer ID],Table6_20[Date of Birth])</f>
        <v>33060</v>
      </c>
      <c r="M1731" s="30">
        <f>_xlfn.XLOOKUP(Table7[[#This Row],[Merged Customer ID]],Table6_20[Merged Customer ID],Table6_20[charges],"0",0)</f>
        <v>5253.52</v>
      </c>
      <c r="N1731" s="30" t="str">
        <f>_xlfn.XLOOKUP(Table7[[#This Row],[Merged Customer ID]],Table6_20[Merged Customer ID],Table6_20[Hospital tier])</f>
        <v>tier - 3</v>
      </c>
      <c r="O1731" s="30" t="str">
        <f>_xlfn.XLOOKUP(Table7[[#This Row],[Merged Customer ID]],Table6_20[Merged Customer ID],Table6_20[City tier])</f>
        <v>tier - 3</v>
      </c>
      <c r="P1731" s="30" t="str">
        <f>_xlfn.XLOOKUP(Table7[[#This Row],[Merged Customer ID]],Table6_20[Merged Customer ID],Table6_20[State ID])</f>
        <v>R1011</v>
      </c>
      <c r="Q1731" s="36">
        <f>_xlfn.XLOOKUP(Table7[[#This Row],[Merged Customer ID]],Table6_20[Merged Customer ID],Table6_20[Age])</f>
        <v>32.922222222222224</v>
      </c>
    </row>
    <row r="1732" spans="1:17" x14ac:dyDescent="0.35">
      <c r="A1732" s="22" t="s">
        <v>640</v>
      </c>
      <c r="B1732" s="22" t="str">
        <f>_xlfn.XLOOKUP(Table7[[#This Row],[Merged Customer ID]],Table2_1[Merged Customer ID],Table2_1[First Name])</f>
        <v>Reilly</v>
      </c>
      <c r="C1732" s="22">
        <f>_xlfn.XLOOKUP(Table7[[#This Row],[Merged Customer ID]],Table3__3_16[Customer ID],Table3__3_16[BMI])</f>
        <v>34.799999999999997</v>
      </c>
      <c r="D1732" s="22">
        <f>_xlfn.XLOOKUP(Table7[[#This Row],[Merged Customer ID]],Table3__3_16[Customer ID],Table3__3_16[HBA1C])</f>
        <v>4.38</v>
      </c>
      <c r="E1732" s="22" t="str">
        <f>_xlfn.XLOOKUP(Table7[[#This Row],[Merged Customer ID]],Table3__3_16[Customer ID],Table3__3_16[Heart Issues])</f>
        <v>No</v>
      </c>
      <c r="F1732" s="22" t="str">
        <f>_xlfn.XLOOKUP(Table7[[#This Row],[Merged Customer ID]],Table3__3_16[Customer ID],Table3__3_16[Any Transplants])</f>
        <v>No</v>
      </c>
      <c r="G1732" s="22" t="str">
        <f>_xlfn.XLOOKUP(Table7[[#This Row],[Merged Customer ID]],Table3__3_16[Customer ID],Table3__3_16[Cancer history])</f>
        <v>No</v>
      </c>
      <c r="H1732" s="22">
        <f>_xlfn.XLOOKUP(Table7[[#This Row],[Merged Customer ID]],Table3__3_16[Customer ID],Table3__3_16[NumberOfMajorSurgeries])</f>
        <v>1</v>
      </c>
      <c r="I1732" s="22" t="str">
        <f>_xlfn.XLOOKUP(Table7[[#This Row],[Merged Customer ID]],Table3__3_16[Customer ID],Table3__3_16[smoker])</f>
        <v>No</v>
      </c>
      <c r="J1732" s="22" t="str">
        <f>_xlfn.XLOOKUP(Table7[[#This Row],[Merged Customer ID]],Table3__3_16[Customer ID],Table3__3_16[Weight Status])</f>
        <v>Obesity</v>
      </c>
      <c r="K1732" s="22" t="str">
        <f>_xlfn.XLOOKUP(Table7[[#This Row],[Merged Customer ID]],Table3__3_16[Customer ID],Table3__3_16[Sugar Status])</f>
        <v>Normal</v>
      </c>
      <c r="L1732" s="25">
        <f>_xlfn.XLOOKUP(Table7[[#This Row],[Merged Customer ID]],Table6_20[Merged Customer ID],Table6_20[Date of Birth])</f>
        <v>32029</v>
      </c>
      <c r="M1732" s="29">
        <f>_xlfn.XLOOKUP(Table7[[#This Row],[Merged Customer ID]],Table6_20[Merged Customer ID],Table6_20[charges],"0",0)</f>
        <v>5246.05</v>
      </c>
      <c r="N1732" s="29" t="str">
        <f>_xlfn.XLOOKUP(Table7[[#This Row],[Merged Customer ID]],Table6_20[Merged Customer ID],Table6_20[Hospital tier])</f>
        <v>tier - 2</v>
      </c>
      <c r="O1732" s="29" t="str">
        <f>_xlfn.XLOOKUP(Table7[[#This Row],[Merged Customer ID]],Table6_20[Merged Customer ID],Table6_20[City tier])</f>
        <v>tier - 3</v>
      </c>
      <c r="P1732" s="29" t="str">
        <f>_xlfn.XLOOKUP(Table7[[#This Row],[Merged Customer ID]],Table6_20[Merged Customer ID],Table6_20[State ID])</f>
        <v>R1011</v>
      </c>
      <c r="Q1732" s="35">
        <f>_xlfn.XLOOKUP(Table7[[#This Row],[Merged Customer ID]],Table6_20[Merged Customer ID],Table6_20[Age])</f>
        <v>35.74722222222222</v>
      </c>
    </row>
    <row r="1733" spans="1:17" x14ac:dyDescent="0.35">
      <c r="A1733" s="23" t="s">
        <v>639</v>
      </c>
      <c r="B1733" s="23" t="str">
        <f>_xlfn.XLOOKUP(Table7[[#This Row],[Merged Customer ID]],Table2_1[Merged Customer ID],Table2_1[First Name])</f>
        <v>Chandler</v>
      </c>
      <c r="C1733" s="23">
        <f>_xlfn.XLOOKUP(Table7[[#This Row],[Merged Customer ID]],Table3__3_16[Customer ID],Table3__3_16[BMI])</f>
        <v>34.21</v>
      </c>
      <c r="D1733" s="23">
        <f>_xlfn.XLOOKUP(Table7[[#This Row],[Merged Customer ID]],Table3__3_16[Customer ID],Table3__3_16[HBA1C])</f>
        <v>4.54</v>
      </c>
      <c r="E1733" s="22" t="str">
        <f>_xlfn.XLOOKUP(Table7[[#This Row],[Merged Customer ID]],Table3__3_16[Customer ID],Table3__3_16[Heart Issues])</f>
        <v>No</v>
      </c>
      <c r="F1733" s="23" t="str">
        <f>_xlfn.XLOOKUP(Table7[[#This Row],[Merged Customer ID]],Table3__3_16[Customer ID],Table3__3_16[Any Transplants])</f>
        <v>No</v>
      </c>
      <c r="G1733" s="23" t="str">
        <f>_xlfn.XLOOKUP(Table7[[#This Row],[Merged Customer ID]],Table3__3_16[Customer ID],Table3__3_16[Cancer history])</f>
        <v>No</v>
      </c>
      <c r="H1733" s="23">
        <f>_xlfn.XLOOKUP(Table7[[#This Row],[Merged Customer ID]],Table3__3_16[Customer ID],Table3__3_16[NumberOfMajorSurgeries])</f>
        <v>1</v>
      </c>
      <c r="I1733" s="23" t="str">
        <f>_xlfn.XLOOKUP(Table7[[#This Row],[Merged Customer ID]],Table3__3_16[Customer ID],Table3__3_16[smoker])</f>
        <v>No</v>
      </c>
      <c r="J1733" s="23" t="str">
        <f>_xlfn.XLOOKUP(Table7[[#This Row],[Merged Customer ID]],Table3__3_16[Customer ID],Table3__3_16[Weight Status])</f>
        <v>Obesity</v>
      </c>
      <c r="K1733" s="23" t="str">
        <f>_xlfn.XLOOKUP(Table7[[#This Row],[Merged Customer ID]],Table3__3_16[Customer ID],Table3__3_16[Sugar Status])</f>
        <v>Normal</v>
      </c>
      <c r="L1733" s="26">
        <f>_xlfn.XLOOKUP(Table7[[#This Row],[Merged Customer ID]],Table6_20[Merged Customer ID],Table6_20[Date of Birth])</f>
        <v>31963</v>
      </c>
      <c r="M1733" s="30">
        <f>_xlfn.XLOOKUP(Table7[[#This Row],[Merged Customer ID]],Table6_20[Merged Customer ID],Table6_20[charges],"0",0)</f>
        <v>5245.23</v>
      </c>
      <c r="N1733" s="30" t="str">
        <f>_xlfn.XLOOKUP(Table7[[#This Row],[Merged Customer ID]],Table6_20[Merged Customer ID],Table6_20[Hospital tier])</f>
        <v>tier - 2</v>
      </c>
      <c r="O1733" s="30" t="str">
        <f>_xlfn.XLOOKUP(Table7[[#This Row],[Merged Customer ID]],Table6_20[Merged Customer ID],Table6_20[City tier])</f>
        <v>tier - 2</v>
      </c>
      <c r="P1733" s="30" t="str">
        <f>_xlfn.XLOOKUP(Table7[[#This Row],[Merged Customer ID]],Table6_20[Merged Customer ID],Table6_20[State ID])</f>
        <v>R1013</v>
      </c>
      <c r="Q1733" s="36">
        <f>_xlfn.XLOOKUP(Table7[[#This Row],[Merged Customer ID]],Table6_20[Merged Customer ID],Table6_20[Age])</f>
        <v>35.924999999999997</v>
      </c>
    </row>
    <row r="1734" spans="1:17" x14ac:dyDescent="0.35">
      <c r="A1734" s="22" t="s">
        <v>638</v>
      </c>
      <c r="B1734" s="22" t="str">
        <f>_xlfn.XLOOKUP(Table7[[#This Row],[Merged Customer ID]],Table2_1[Merged Customer ID],Table2_1[First Name])</f>
        <v>Kaufmann</v>
      </c>
      <c r="C1734" s="22">
        <f>_xlfn.XLOOKUP(Table7[[#This Row],[Merged Customer ID]],Table3__3_16[Customer ID],Table3__3_16[BMI])</f>
        <v>31</v>
      </c>
      <c r="D1734" s="22">
        <f>_xlfn.XLOOKUP(Table7[[#This Row],[Merged Customer ID]],Table3__3_16[Customer ID],Table3__3_16[HBA1C])</f>
        <v>5.38</v>
      </c>
      <c r="E1734" s="22" t="str">
        <f>_xlfn.XLOOKUP(Table7[[#This Row],[Merged Customer ID]],Table3__3_16[Customer ID],Table3__3_16[Heart Issues])</f>
        <v>No</v>
      </c>
      <c r="F1734" s="22" t="str">
        <f>_xlfn.XLOOKUP(Table7[[#This Row],[Merged Customer ID]],Table3__3_16[Customer ID],Table3__3_16[Any Transplants])</f>
        <v>No</v>
      </c>
      <c r="G1734" s="22" t="str">
        <f>_xlfn.XLOOKUP(Table7[[#This Row],[Merged Customer ID]],Table3__3_16[Customer ID],Table3__3_16[Cancer history])</f>
        <v>No</v>
      </c>
      <c r="H1734" s="22">
        <f>_xlfn.XLOOKUP(Table7[[#This Row],[Merged Customer ID]],Table3__3_16[Customer ID],Table3__3_16[NumberOfMajorSurgeries])</f>
        <v>1</v>
      </c>
      <c r="I1734" s="22" t="str">
        <f>_xlfn.XLOOKUP(Table7[[#This Row],[Merged Customer ID]],Table3__3_16[Customer ID],Table3__3_16[smoker])</f>
        <v>No</v>
      </c>
      <c r="J1734" s="22" t="str">
        <f>_xlfn.XLOOKUP(Table7[[#This Row],[Merged Customer ID]],Table3__3_16[Customer ID],Table3__3_16[Weight Status])</f>
        <v>Obesity</v>
      </c>
      <c r="K1734" s="22" t="str">
        <f>_xlfn.XLOOKUP(Table7[[#This Row],[Merged Customer ID]],Table3__3_16[Customer ID],Table3__3_16[Sugar Status])</f>
        <v>Normal</v>
      </c>
      <c r="L1734" s="25">
        <f>_xlfn.XLOOKUP(Table7[[#This Row],[Merged Customer ID]],Table6_20[Merged Customer ID],Table6_20[Date of Birth])</f>
        <v>32137</v>
      </c>
      <c r="M1734" s="29">
        <f>_xlfn.XLOOKUP(Table7[[#This Row],[Merged Customer ID]],Table6_20[Merged Customer ID],Table6_20[charges],"0",0)</f>
        <v>5240.7700000000004</v>
      </c>
      <c r="N1734" s="29" t="str">
        <f>_xlfn.XLOOKUP(Table7[[#This Row],[Merged Customer ID]],Table6_20[Merged Customer ID],Table6_20[Hospital tier])</f>
        <v>tier - 2</v>
      </c>
      <c r="O1734" s="29" t="str">
        <f>_xlfn.XLOOKUP(Table7[[#This Row],[Merged Customer ID]],Table6_20[Merged Customer ID],Table6_20[City tier])</f>
        <v>tier - 2</v>
      </c>
      <c r="P1734" s="29" t="str">
        <f>_xlfn.XLOOKUP(Table7[[#This Row],[Merged Customer ID]],Table6_20[Merged Customer ID],Table6_20[State ID])</f>
        <v>R1011</v>
      </c>
      <c r="Q1734" s="35">
        <f>_xlfn.XLOOKUP(Table7[[#This Row],[Merged Customer ID]],Table6_20[Merged Customer ID],Table6_20[Age])</f>
        <v>35.450000000000003</v>
      </c>
    </row>
    <row r="1735" spans="1:17" x14ac:dyDescent="0.35">
      <c r="A1735" s="23" t="s">
        <v>637</v>
      </c>
      <c r="B1735" s="23" t="str">
        <f>_xlfn.XLOOKUP(Table7[[#This Row],[Merged Customer ID]],Table2_1[Merged Customer ID],Table2_1[First Name])</f>
        <v>Barnes-Zurkinden</v>
      </c>
      <c r="C1735" s="23">
        <f>_xlfn.XLOOKUP(Table7[[#This Row],[Merged Customer ID]],Table3__3_16[Customer ID],Table3__3_16[BMI])</f>
        <v>26.125</v>
      </c>
      <c r="D1735" s="23">
        <f>_xlfn.XLOOKUP(Table7[[#This Row],[Merged Customer ID]],Table3__3_16[Customer ID],Table3__3_16[HBA1C])</f>
        <v>5.55</v>
      </c>
      <c r="E1735" s="22" t="str">
        <f>_xlfn.XLOOKUP(Table7[[#This Row],[Merged Customer ID]],Table3__3_16[Customer ID],Table3__3_16[Heart Issues])</f>
        <v>No</v>
      </c>
      <c r="F1735" s="23" t="str">
        <f>_xlfn.XLOOKUP(Table7[[#This Row],[Merged Customer ID]],Table3__3_16[Customer ID],Table3__3_16[Any Transplants])</f>
        <v>No</v>
      </c>
      <c r="G1735" s="23" t="str">
        <f>_xlfn.XLOOKUP(Table7[[#This Row],[Merged Customer ID]],Table3__3_16[Customer ID],Table3__3_16[Cancer history])</f>
        <v>No</v>
      </c>
      <c r="H1735" s="23">
        <f>_xlfn.XLOOKUP(Table7[[#This Row],[Merged Customer ID]],Table3__3_16[Customer ID],Table3__3_16[NumberOfMajorSurgeries])</f>
        <v>1</v>
      </c>
      <c r="I1735" s="23" t="str">
        <f>_xlfn.XLOOKUP(Table7[[#This Row],[Merged Customer ID]],Table3__3_16[Customer ID],Table3__3_16[smoker])</f>
        <v>No</v>
      </c>
      <c r="J1735" s="23" t="str">
        <f>_xlfn.XLOOKUP(Table7[[#This Row],[Merged Customer ID]],Table3__3_16[Customer ID],Table3__3_16[Weight Status])</f>
        <v>Overweight</v>
      </c>
      <c r="K1735" s="23" t="str">
        <f>_xlfn.XLOOKUP(Table7[[#This Row],[Merged Customer ID]],Table3__3_16[Customer ID],Table3__3_16[Sugar Status])</f>
        <v>Normal</v>
      </c>
      <c r="L1735" s="26">
        <f>_xlfn.XLOOKUP(Table7[[#This Row],[Merged Customer ID]],Table6_20[Merged Customer ID],Table6_20[Date of Birth])</f>
        <v>31957</v>
      </c>
      <c r="M1735" s="30">
        <f>_xlfn.XLOOKUP(Table7[[#This Row],[Merged Customer ID]],Table6_20[Merged Customer ID],Table6_20[charges],"0",0)</f>
        <v>5227.99</v>
      </c>
      <c r="N1735" s="30" t="str">
        <f>_xlfn.XLOOKUP(Table7[[#This Row],[Merged Customer ID]],Table6_20[Merged Customer ID],Table6_20[Hospital tier])</f>
        <v>tier - 2</v>
      </c>
      <c r="O1735" s="30" t="str">
        <f>_xlfn.XLOOKUP(Table7[[#This Row],[Merged Customer ID]],Table6_20[Merged Customer ID],Table6_20[City tier])</f>
        <v>tier - 1</v>
      </c>
      <c r="P1735" s="30" t="str">
        <f>_xlfn.XLOOKUP(Table7[[#This Row],[Merged Customer ID]],Table6_20[Merged Customer ID],Table6_20[State ID])</f>
        <v>R1024</v>
      </c>
      <c r="Q1735" s="36">
        <f>_xlfn.XLOOKUP(Table7[[#This Row],[Merged Customer ID]],Table6_20[Merged Customer ID],Table6_20[Age])</f>
        <v>35.94166666666667</v>
      </c>
    </row>
    <row r="1736" spans="1:17" x14ac:dyDescent="0.35">
      <c r="A1736" s="22" t="s">
        <v>636</v>
      </c>
      <c r="B1736" s="22" t="str">
        <f>_xlfn.XLOOKUP(Table7[[#This Row],[Merged Customer ID]],Table2_1[Merged Customer ID],Table2_1[First Name])</f>
        <v>Wolter</v>
      </c>
      <c r="C1736" s="22">
        <f>_xlfn.XLOOKUP(Table7[[#This Row],[Merged Customer ID]],Table3__3_16[Customer ID],Table3__3_16[BMI])</f>
        <v>30.13</v>
      </c>
      <c r="D1736" s="22">
        <f>_xlfn.XLOOKUP(Table7[[#This Row],[Merged Customer ID]],Table3__3_16[Customer ID],Table3__3_16[HBA1C])</f>
        <v>4.03</v>
      </c>
      <c r="E1736" s="22" t="str">
        <f>_xlfn.XLOOKUP(Table7[[#This Row],[Merged Customer ID]],Table3__3_16[Customer ID],Table3__3_16[Heart Issues])</f>
        <v>Yes</v>
      </c>
      <c r="F1736" s="22" t="str">
        <f>_xlfn.XLOOKUP(Table7[[#This Row],[Merged Customer ID]],Table3__3_16[Customer ID],Table3__3_16[Any Transplants])</f>
        <v>No</v>
      </c>
      <c r="G1736" s="22" t="str">
        <f>_xlfn.XLOOKUP(Table7[[#This Row],[Merged Customer ID]],Table3__3_16[Customer ID],Table3__3_16[Cancer history])</f>
        <v>No</v>
      </c>
      <c r="H1736" s="22">
        <f>_xlfn.XLOOKUP(Table7[[#This Row],[Merged Customer ID]],Table3__3_16[Customer ID],Table3__3_16[NumberOfMajorSurgeries])</f>
        <v>1</v>
      </c>
      <c r="I1736" s="22" t="str">
        <f>_xlfn.XLOOKUP(Table7[[#This Row],[Merged Customer ID]],Table3__3_16[Customer ID],Table3__3_16[smoker])</f>
        <v>No</v>
      </c>
      <c r="J1736" s="22" t="str">
        <f>_xlfn.XLOOKUP(Table7[[#This Row],[Merged Customer ID]],Table3__3_16[Customer ID],Table3__3_16[Weight Status])</f>
        <v>Obesity</v>
      </c>
      <c r="K1736" s="22" t="str">
        <f>_xlfn.XLOOKUP(Table7[[#This Row],[Merged Customer ID]],Table3__3_16[Customer ID],Table3__3_16[Sugar Status])</f>
        <v>Normal</v>
      </c>
      <c r="L1736" s="25">
        <f>_xlfn.XLOOKUP(Table7[[#This Row],[Merged Customer ID]],Table6_20[Merged Customer ID],Table6_20[Date of Birth])</f>
        <v>34856</v>
      </c>
      <c r="M1736" s="29">
        <f>_xlfn.XLOOKUP(Table7[[#This Row],[Merged Customer ID]],Table6_20[Merged Customer ID],Table6_20[charges],"0",0)</f>
        <v>5216.4799999999996</v>
      </c>
      <c r="N1736" s="29" t="str">
        <f>_xlfn.XLOOKUP(Table7[[#This Row],[Merged Customer ID]],Table6_20[Merged Customer ID],Table6_20[Hospital tier])</f>
        <v>tier - 2</v>
      </c>
      <c r="O1736" s="29" t="str">
        <f>_xlfn.XLOOKUP(Table7[[#This Row],[Merged Customer ID]],Table6_20[Merged Customer ID],Table6_20[City tier])</f>
        <v>tier - 2</v>
      </c>
      <c r="P1736" s="29" t="str">
        <f>_xlfn.XLOOKUP(Table7[[#This Row],[Merged Customer ID]],Table6_20[Merged Customer ID],Table6_20[State ID])</f>
        <v>R1025</v>
      </c>
      <c r="Q1736" s="35">
        <f>_xlfn.XLOOKUP(Table7[[#This Row],[Merged Customer ID]],Table6_20[Merged Customer ID],Table6_20[Age])</f>
        <v>28.005555555555556</v>
      </c>
    </row>
    <row r="1737" spans="1:17" x14ac:dyDescent="0.35">
      <c r="A1737" s="23" t="s">
        <v>635</v>
      </c>
      <c r="B1737" s="23" t="str">
        <f>_xlfn.XLOOKUP(Table7[[#This Row],[Merged Customer ID]],Table2_1[Merged Customer ID],Table2_1[First Name])</f>
        <v>Pearson</v>
      </c>
      <c r="C1737" s="23">
        <f>_xlfn.XLOOKUP(Table7[[#This Row],[Merged Customer ID]],Table3__3_16[Customer ID],Table3__3_16[BMI])</f>
        <v>34.19</v>
      </c>
      <c r="D1737" s="23">
        <f>_xlfn.XLOOKUP(Table7[[#This Row],[Merged Customer ID]],Table3__3_16[Customer ID],Table3__3_16[HBA1C])</f>
        <v>4.1900000000000004</v>
      </c>
      <c r="E1737" s="22" t="str">
        <f>_xlfn.XLOOKUP(Table7[[#This Row],[Merged Customer ID]],Table3__3_16[Customer ID],Table3__3_16[Heart Issues])</f>
        <v>No</v>
      </c>
      <c r="F1737" s="23" t="str">
        <f>_xlfn.XLOOKUP(Table7[[#This Row],[Merged Customer ID]],Table3__3_16[Customer ID],Table3__3_16[Any Transplants])</f>
        <v>No</v>
      </c>
      <c r="G1737" s="23" t="str">
        <f>_xlfn.XLOOKUP(Table7[[#This Row],[Merged Customer ID]],Table3__3_16[Customer ID],Table3__3_16[Cancer history])</f>
        <v>No</v>
      </c>
      <c r="H1737" s="23">
        <f>_xlfn.XLOOKUP(Table7[[#This Row],[Merged Customer ID]],Table3__3_16[Customer ID],Table3__3_16[NumberOfMajorSurgeries])</f>
        <v>0</v>
      </c>
      <c r="I1737" s="23" t="str">
        <f>_xlfn.XLOOKUP(Table7[[#This Row],[Merged Customer ID]],Table3__3_16[Customer ID],Table3__3_16[smoker])</f>
        <v>No</v>
      </c>
      <c r="J1737" s="23" t="str">
        <f>_xlfn.XLOOKUP(Table7[[#This Row],[Merged Customer ID]],Table3__3_16[Customer ID],Table3__3_16[Weight Status])</f>
        <v>Obesity</v>
      </c>
      <c r="K1737" s="23" t="str">
        <f>_xlfn.XLOOKUP(Table7[[#This Row],[Merged Customer ID]],Table3__3_16[Customer ID],Table3__3_16[Sugar Status])</f>
        <v>Normal</v>
      </c>
      <c r="L1737" s="26">
        <f>_xlfn.XLOOKUP(Table7[[#This Row],[Merged Customer ID]],Table6_20[Merged Customer ID],Table6_20[Date of Birth])</f>
        <v>36495</v>
      </c>
      <c r="M1737" s="30">
        <f>_xlfn.XLOOKUP(Table7[[#This Row],[Merged Customer ID]],Table6_20[Merged Customer ID],Table6_20[charges],"0",0)</f>
        <v>5213.22</v>
      </c>
      <c r="N1737" s="30" t="str">
        <f>_xlfn.XLOOKUP(Table7[[#This Row],[Merged Customer ID]],Table6_20[Merged Customer ID],Table6_20[Hospital tier])</f>
        <v>tier - 2</v>
      </c>
      <c r="O1737" s="30" t="str">
        <f>_xlfn.XLOOKUP(Table7[[#This Row],[Merged Customer ID]],Table6_20[Merged Customer ID],Table6_20[City tier])</f>
        <v>tier - 1</v>
      </c>
      <c r="P1737" s="30" t="str">
        <f>_xlfn.XLOOKUP(Table7[[#This Row],[Merged Customer ID]],Table6_20[Merged Customer ID],Table6_20[State ID])</f>
        <v>R1012</v>
      </c>
      <c r="Q1737" s="36">
        <f>_xlfn.XLOOKUP(Table7[[#This Row],[Merged Customer ID]],Table6_20[Merged Customer ID],Table6_20[Age])</f>
        <v>23.519444444444446</v>
      </c>
    </row>
    <row r="1738" spans="1:17" x14ac:dyDescent="0.35">
      <c r="A1738" s="22" t="s">
        <v>634</v>
      </c>
      <c r="B1738" s="22" t="str">
        <f>_xlfn.XLOOKUP(Table7[[#This Row],[Merged Customer ID]],Table2_1[Merged Customer ID],Table2_1[First Name])</f>
        <v>Thomas</v>
      </c>
      <c r="C1738" s="22">
        <f>_xlfn.XLOOKUP(Table7[[#This Row],[Merged Customer ID]],Table3__3_16[Customer ID],Table3__3_16[BMI])</f>
        <v>22.515000000000001</v>
      </c>
      <c r="D1738" s="22">
        <f>_xlfn.XLOOKUP(Table7[[#This Row],[Merged Customer ID]],Table3__3_16[Customer ID],Table3__3_16[HBA1C])</f>
        <v>4.37</v>
      </c>
      <c r="E1738" s="22" t="str">
        <f>_xlfn.XLOOKUP(Table7[[#This Row],[Merged Customer ID]],Table3__3_16[Customer ID],Table3__3_16[Heart Issues])</f>
        <v>No</v>
      </c>
      <c r="F1738" s="22" t="str">
        <f>_xlfn.XLOOKUP(Table7[[#This Row],[Merged Customer ID]],Table3__3_16[Customer ID],Table3__3_16[Any Transplants])</f>
        <v>No</v>
      </c>
      <c r="G1738" s="22" t="str">
        <f>_xlfn.XLOOKUP(Table7[[#This Row],[Merged Customer ID]],Table3__3_16[Customer ID],Table3__3_16[Cancer history])</f>
        <v>Yes</v>
      </c>
      <c r="H1738" s="22">
        <f>_xlfn.XLOOKUP(Table7[[#This Row],[Merged Customer ID]],Table3__3_16[Customer ID],Table3__3_16[NumberOfMajorSurgeries])</f>
        <v>1</v>
      </c>
      <c r="I1738" s="22" t="str">
        <f>_xlfn.XLOOKUP(Table7[[#This Row],[Merged Customer ID]],Table3__3_16[Customer ID],Table3__3_16[smoker])</f>
        <v>No</v>
      </c>
      <c r="J1738" s="22" t="str">
        <f>_xlfn.XLOOKUP(Table7[[#This Row],[Merged Customer ID]],Table3__3_16[Customer ID],Table3__3_16[Weight Status])</f>
        <v>Normal Weight</v>
      </c>
      <c r="K1738" s="22" t="str">
        <f>_xlfn.XLOOKUP(Table7[[#This Row],[Merged Customer ID]],Table3__3_16[Customer ID],Table3__3_16[Sugar Status])</f>
        <v>Normal</v>
      </c>
      <c r="L1738" s="25">
        <f>_xlfn.XLOOKUP(Table7[[#This Row],[Merged Customer ID]],Table6_20[Merged Customer ID],Table6_20[Date of Birth])</f>
        <v>34137</v>
      </c>
      <c r="M1738" s="29">
        <f>_xlfn.XLOOKUP(Table7[[#This Row],[Merged Customer ID]],Table6_20[Merged Customer ID],Table6_20[charges],"0",0)</f>
        <v>5209.58</v>
      </c>
      <c r="N1738" s="29" t="str">
        <f>_xlfn.XLOOKUP(Table7[[#This Row],[Merged Customer ID]],Table6_20[Merged Customer ID],Table6_20[Hospital tier])</f>
        <v>tier - 3</v>
      </c>
      <c r="O1738" s="29" t="str">
        <f>_xlfn.XLOOKUP(Table7[[#This Row],[Merged Customer ID]],Table6_20[Merged Customer ID],Table6_20[City tier])</f>
        <v>tier - 3</v>
      </c>
      <c r="P1738" s="29" t="str">
        <f>_xlfn.XLOOKUP(Table7[[#This Row],[Merged Customer ID]],Table6_20[Merged Customer ID],Table6_20[State ID])</f>
        <v>R1017</v>
      </c>
      <c r="Q1738" s="35">
        <f>_xlfn.XLOOKUP(Table7[[#This Row],[Merged Customer ID]],Table6_20[Merged Customer ID],Table6_20[Age])</f>
        <v>29.975000000000001</v>
      </c>
    </row>
    <row r="1739" spans="1:17" x14ac:dyDescent="0.35">
      <c r="A1739" s="23" t="s">
        <v>633</v>
      </c>
      <c r="B1739" s="23" t="str">
        <f>_xlfn.XLOOKUP(Table7[[#This Row],[Merged Customer ID]],Table2_1[Merged Customer ID],Table2_1[First Name])</f>
        <v>Leon</v>
      </c>
      <c r="C1739" s="23">
        <f>_xlfn.XLOOKUP(Table7[[#This Row],[Merged Customer ID]],Table3__3_16[Customer ID],Table3__3_16[BMI])</f>
        <v>18.239999999999998</v>
      </c>
      <c r="D1739" s="23">
        <f>_xlfn.XLOOKUP(Table7[[#This Row],[Merged Customer ID]],Table3__3_16[Customer ID],Table3__3_16[HBA1C])</f>
        <v>5.31</v>
      </c>
      <c r="E1739" s="22" t="str">
        <f>_xlfn.XLOOKUP(Table7[[#This Row],[Merged Customer ID]],Table3__3_16[Customer ID],Table3__3_16[Heart Issues])</f>
        <v>Yes</v>
      </c>
      <c r="F1739" s="23" t="str">
        <f>_xlfn.XLOOKUP(Table7[[#This Row],[Merged Customer ID]],Table3__3_16[Customer ID],Table3__3_16[Any Transplants])</f>
        <v>No</v>
      </c>
      <c r="G1739" s="23" t="str">
        <f>_xlfn.XLOOKUP(Table7[[#This Row],[Merged Customer ID]],Table3__3_16[Customer ID],Table3__3_16[Cancer history])</f>
        <v>Yes</v>
      </c>
      <c r="H1739" s="23">
        <f>_xlfn.XLOOKUP(Table7[[#This Row],[Merged Customer ID]],Table3__3_16[Customer ID],Table3__3_16[NumberOfMajorSurgeries])</f>
        <v>1</v>
      </c>
      <c r="I1739" s="23" t="str">
        <f>_xlfn.XLOOKUP(Table7[[#This Row],[Merged Customer ID]],Table3__3_16[Customer ID],Table3__3_16[smoker])</f>
        <v>No</v>
      </c>
      <c r="J1739" s="23" t="str">
        <f>_xlfn.XLOOKUP(Table7[[#This Row],[Merged Customer ID]],Table3__3_16[Customer ID],Table3__3_16[Weight Status])</f>
        <v>Underweight</v>
      </c>
      <c r="K1739" s="23" t="str">
        <f>_xlfn.XLOOKUP(Table7[[#This Row],[Merged Customer ID]],Table3__3_16[Customer ID],Table3__3_16[Sugar Status])</f>
        <v>Normal</v>
      </c>
      <c r="L1739" s="26">
        <f>_xlfn.XLOOKUP(Table7[[#This Row],[Merged Customer ID]],Table6_20[Merged Customer ID],Table6_20[Date of Birth])</f>
        <v>30613</v>
      </c>
      <c r="M1739" s="30">
        <f>_xlfn.XLOOKUP(Table7[[#This Row],[Merged Customer ID]],Table6_20[Merged Customer ID],Table6_20[charges],"0",0)</f>
        <v>5207.97</v>
      </c>
      <c r="N1739" s="30" t="str">
        <f>_xlfn.XLOOKUP(Table7[[#This Row],[Merged Customer ID]],Table6_20[Merged Customer ID],Table6_20[Hospital tier])</f>
        <v>tier - 2</v>
      </c>
      <c r="O1739" s="30" t="str">
        <f>_xlfn.XLOOKUP(Table7[[#This Row],[Merged Customer ID]],Table6_20[Merged Customer ID],Table6_20[City tier])</f>
        <v>tier - 2</v>
      </c>
      <c r="P1739" s="30" t="str">
        <f>_xlfn.XLOOKUP(Table7[[#This Row],[Merged Customer ID]],Table6_20[Merged Customer ID],Table6_20[State ID])</f>
        <v>R1012</v>
      </c>
      <c r="Q1739" s="36">
        <f>_xlfn.XLOOKUP(Table7[[#This Row],[Merged Customer ID]],Table6_20[Merged Customer ID],Table6_20[Age])</f>
        <v>39.62222222222222</v>
      </c>
    </row>
    <row r="1740" spans="1:17" x14ac:dyDescent="0.35">
      <c r="A1740" s="22" t="s">
        <v>631</v>
      </c>
      <c r="B1740" s="22" t="str">
        <f>_xlfn.XLOOKUP(Table7[[#This Row],[Merged Customer ID]],Table2_1[Merged Customer ID],Table2_1[First Name])</f>
        <v>Marriott</v>
      </c>
      <c r="C1740" s="22">
        <f>_xlfn.XLOOKUP(Table7[[#This Row],[Merged Customer ID]],Table3__3_16[Customer ID],Table3__3_16[BMI])</f>
        <v>37.28</v>
      </c>
      <c r="D1740" s="22">
        <f>_xlfn.XLOOKUP(Table7[[#This Row],[Merged Customer ID]],Table3__3_16[Customer ID],Table3__3_16[HBA1C])</f>
        <v>4.66</v>
      </c>
      <c r="E1740" s="22" t="str">
        <f>_xlfn.XLOOKUP(Table7[[#This Row],[Merged Customer ID]],Table3__3_16[Customer ID],Table3__3_16[Heart Issues])</f>
        <v>No</v>
      </c>
      <c r="F1740" s="22" t="str">
        <f>_xlfn.XLOOKUP(Table7[[#This Row],[Merged Customer ID]],Table3__3_16[Customer ID],Table3__3_16[Any Transplants])</f>
        <v>Yes</v>
      </c>
      <c r="G1740" s="22" t="str">
        <f>_xlfn.XLOOKUP(Table7[[#This Row],[Merged Customer ID]],Table3__3_16[Customer ID],Table3__3_16[Cancer history])</f>
        <v>No</v>
      </c>
      <c r="H1740" s="22">
        <f>_xlfn.XLOOKUP(Table7[[#This Row],[Merged Customer ID]],Table3__3_16[Customer ID],Table3__3_16[NumberOfMajorSurgeries])</f>
        <v>1</v>
      </c>
      <c r="I1740" s="22" t="str">
        <f>_xlfn.XLOOKUP(Table7[[#This Row],[Merged Customer ID]],Table3__3_16[Customer ID],Table3__3_16[smoker])</f>
        <v>No</v>
      </c>
      <c r="J1740" s="22" t="str">
        <f>_xlfn.XLOOKUP(Table7[[#This Row],[Merged Customer ID]],Table3__3_16[Customer ID],Table3__3_16[Weight Status])</f>
        <v>Obesity</v>
      </c>
      <c r="K1740" s="22" t="str">
        <f>_xlfn.XLOOKUP(Table7[[#This Row],[Merged Customer ID]],Table3__3_16[Customer ID],Table3__3_16[Sugar Status])</f>
        <v>Normal</v>
      </c>
      <c r="L1740" s="25">
        <f>_xlfn.XLOOKUP(Table7[[#This Row],[Merged Customer ID]],Table6_20[Merged Customer ID],Table6_20[Date of Birth])</f>
        <v>38144</v>
      </c>
      <c r="M1740" s="29">
        <f>_xlfn.XLOOKUP(Table7[[#This Row],[Merged Customer ID]],Table6_20[Merged Customer ID],Table6_20[charges],"0",0)</f>
        <v>5198.6899999999996</v>
      </c>
      <c r="N1740" s="29" t="str">
        <f>_xlfn.XLOOKUP(Table7[[#This Row],[Merged Customer ID]],Table6_20[Merged Customer ID],Table6_20[Hospital tier])</f>
        <v>tier - 2</v>
      </c>
      <c r="O1740" s="29" t="str">
        <f>_xlfn.XLOOKUP(Table7[[#This Row],[Merged Customer ID]],Table6_20[Merged Customer ID],Table6_20[City tier])</f>
        <v>tier - 2</v>
      </c>
      <c r="P1740" s="29" t="str">
        <f>_xlfn.XLOOKUP(Table7[[#This Row],[Merged Customer ID]],Table6_20[Merged Customer ID],Table6_20[State ID])</f>
        <v>R1022</v>
      </c>
      <c r="Q1740" s="35">
        <f>_xlfn.XLOOKUP(Table7[[#This Row],[Merged Customer ID]],Table6_20[Merged Customer ID],Table6_20[Age])</f>
        <v>19.005555555555556</v>
      </c>
    </row>
    <row r="1741" spans="1:17" x14ac:dyDescent="0.35">
      <c r="A1741" s="23" t="s">
        <v>630</v>
      </c>
      <c r="B1741" s="23" t="str">
        <f>_xlfn.XLOOKUP(Table7[[#This Row],[Merged Customer ID]],Table2_1[Merged Customer ID],Table2_1[First Name])</f>
        <v>Wilkins</v>
      </c>
      <c r="C1741" s="23">
        <f>_xlfn.XLOOKUP(Table7[[#This Row],[Merged Customer ID]],Table3__3_16[Customer ID],Table3__3_16[BMI])</f>
        <v>18.2</v>
      </c>
      <c r="D1741" s="23">
        <f>_xlfn.XLOOKUP(Table7[[#This Row],[Merged Customer ID]],Table3__3_16[Customer ID],Table3__3_16[HBA1C])</f>
        <v>6.19</v>
      </c>
      <c r="E1741" s="22" t="str">
        <f>_xlfn.XLOOKUP(Table7[[#This Row],[Merged Customer ID]],Table3__3_16[Customer ID],Table3__3_16[Heart Issues])</f>
        <v>No</v>
      </c>
      <c r="F1741" s="23" t="str">
        <f>_xlfn.XLOOKUP(Table7[[#This Row],[Merged Customer ID]],Table3__3_16[Customer ID],Table3__3_16[Any Transplants])</f>
        <v>No</v>
      </c>
      <c r="G1741" s="23" t="str">
        <f>_xlfn.XLOOKUP(Table7[[#This Row],[Merged Customer ID]],Table3__3_16[Customer ID],Table3__3_16[Cancer history])</f>
        <v>Yes</v>
      </c>
      <c r="H1741" s="23">
        <f>_xlfn.XLOOKUP(Table7[[#This Row],[Merged Customer ID]],Table3__3_16[Customer ID],Table3__3_16[NumberOfMajorSurgeries])</f>
        <v>1</v>
      </c>
      <c r="I1741" s="23" t="str">
        <f>_xlfn.XLOOKUP(Table7[[#This Row],[Merged Customer ID]],Table3__3_16[Customer ID],Table3__3_16[smoker])</f>
        <v>No</v>
      </c>
      <c r="J1741" s="23" t="str">
        <f>_xlfn.XLOOKUP(Table7[[#This Row],[Merged Customer ID]],Table3__3_16[Customer ID],Table3__3_16[Weight Status])</f>
        <v>Underweight</v>
      </c>
      <c r="K1741" s="23" t="str">
        <f>_xlfn.XLOOKUP(Table7[[#This Row],[Merged Customer ID]],Table3__3_16[Customer ID],Table3__3_16[Sugar Status])</f>
        <v>Prediabetes</v>
      </c>
      <c r="L1741" s="26">
        <f>_xlfn.XLOOKUP(Table7[[#This Row],[Merged Customer ID]],Table6_20[Merged Customer ID],Table6_20[Date of Birth])</f>
        <v>29110</v>
      </c>
      <c r="M1741" s="30">
        <f>_xlfn.XLOOKUP(Table7[[#This Row],[Merged Customer ID]],Table6_20[Merged Customer ID],Table6_20[charges],"0",0)</f>
        <v>5195.58</v>
      </c>
      <c r="N1741" s="30" t="str">
        <f>_xlfn.XLOOKUP(Table7[[#This Row],[Merged Customer ID]],Table6_20[Merged Customer ID],Table6_20[Hospital tier])</f>
        <v>tier - 2</v>
      </c>
      <c r="O1741" s="30" t="str">
        <f>_xlfn.XLOOKUP(Table7[[#This Row],[Merged Customer ID]],Table6_20[Merged Customer ID],Table6_20[City tier])</f>
        <v>tier - 2</v>
      </c>
      <c r="P1741" s="30" t="str">
        <f>_xlfn.XLOOKUP(Table7[[#This Row],[Merged Customer ID]],Table6_20[Merged Customer ID],Table6_20[State ID])</f>
        <v>R1013</v>
      </c>
      <c r="Q1741" s="36">
        <f>_xlfn.XLOOKUP(Table7[[#This Row],[Merged Customer ID]],Table6_20[Merged Customer ID],Table6_20[Age])</f>
        <v>43.738888888888887</v>
      </c>
    </row>
    <row r="1742" spans="1:17" x14ac:dyDescent="0.35">
      <c r="A1742" s="22" t="s">
        <v>629</v>
      </c>
      <c r="B1742" s="22" t="str">
        <f>_xlfn.XLOOKUP(Table7[[#This Row],[Merged Customer ID]],Table2_1[Merged Customer ID],Table2_1[First Name])</f>
        <v>Saiter</v>
      </c>
      <c r="C1742" s="22">
        <f>_xlfn.XLOOKUP(Table7[[#This Row],[Merged Customer ID]],Table3__3_16[Customer ID],Table3__3_16[BMI])</f>
        <v>20.53</v>
      </c>
      <c r="D1742" s="22">
        <f>_xlfn.XLOOKUP(Table7[[#This Row],[Merged Customer ID]],Table3__3_16[Customer ID],Table3__3_16[HBA1C])</f>
        <v>4.8600000000000003</v>
      </c>
      <c r="E1742" s="22" t="str">
        <f>_xlfn.XLOOKUP(Table7[[#This Row],[Merged Customer ID]],Table3__3_16[Customer ID],Table3__3_16[Heart Issues])</f>
        <v>No</v>
      </c>
      <c r="F1742" s="22" t="str">
        <f>_xlfn.XLOOKUP(Table7[[#This Row],[Merged Customer ID]],Table3__3_16[Customer ID],Table3__3_16[Any Transplants])</f>
        <v>No</v>
      </c>
      <c r="G1742" s="22" t="str">
        <f>_xlfn.XLOOKUP(Table7[[#This Row],[Merged Customer ID]],Table3__3_16[Customer ID],Table3__3_16[Cancer history])</f>
        <v>No</v>
      </c>
      <c r="H1742" s="22">
        <f>_xlfn.XLOOKUP(Table7[[#This Row],[Merged Customer ID]],Table3__3_16[Customer ID],Table3__3_16[NumberOfMajorSurgeries])</f>
        <v>1</v>
      </c>
      <c r="I1742" s="22" t="str">
        <f>_xlfn.XLOOKUP(Table7[[#This Row],[Merged Customer ID]],Table3__3_16[Customer ID],Table3__3_16[smoker])</f>
        <v>No</v>
      </c>
      <c r="J1742" s="22" t="str">
        <f>_xlfn.XLOOKUP(Table7[[#This Row],[Merged Customer ID]],Table3__3_16[Customer ID],Table3__3_16[Weight Status])</f>
        <v>Normal Weight</v>
      </c>
      <c r="K1742" s="22" t="str">
        <f>_xlfn.XLOOKUP(Table7[[#This Row],[Merged Customer ID]],Table3__3_16[Customer ID],Table3__3_16[Sugar Status])</f>
        <v>Normal</v>
      </c>
      <c r="L1742" s="25">
        <f>_xlfn.XLOOKUP(Table7[[#This Row],[Merged Customer ID]],Table6_20[Merged Customer ID],Table6_20[Date of Birth])</f>
        <v>30971</v>
      </c>
      <c r="M1742" s="29">
        <f>_xlfn.XLOOKUP(Table7[[#This Row],[Merged Customer ID]],Table6_20[Merged Customer ID],Table6_20[charges],"0",0)</f>
        <v>5177.12</v>
      </c>
      <c r="N1742" s="29" t="str">
        <f>_xlfn.XLOOKUP(Table7[[#This Row],[Merged Customer ID]],Table6_20[Merged Customer ID],Table6_20[Hospital tier])</f>
        <v>tier - 2</v>
      </c>
      <c r="O1742" s="29" t="str">
        <f>_xlfn.XLOOKUP(Table7[[#This Row],[Merged Customer ID]],Table6_20[Merged Customer ID],Table6_20[City tier])</f>
        <v>tier - 1</v>
      </c>
      <c r="P1742" s="29" t="str">
        <f>_xlfn.XLOOKUP(Table7[[#This Row],[Merged Customer ID]],Table6_20[Merged Customer ID],Table6_20[State ID])</f>
        <v>R1013</v>
      </c>
      <c r="Q1742" s="35">
        <f>_xlfn.XLOOKUP(Table7[[#This Row],[Merged Customer ID]],Table6_20[Merged Customer ID],Table6_20[Age])</f>
        <v>38.644444444444446</v>
      </c>
    </row>
    <row r="1743" spans="1:17" x14ac:dyDescent="0.35">
      <c r="A1743" s="23" t="s">
        <v>628</v>
      </c>
      <c r="B1743" s="23" t="str">
        <f>_xlfn.XLOOKUP(Table7[[#This Row],[Merged Customer ID]],Table2_1[Merged Customer ID],Table2_1[First Name])</f>
        <v>Winrow</v>
      </c>
      <c r="C1743" s="23">
        <f>_xlfn.XLOOKUP(Table7[[#This Row],[Merged Customer ID]],Table3__3_16[Customer ID],Table3__3_16[BMI])</f>
        <v>23.79</v>
      </c>
      <c r="D1743" s="23">
        <f>_xlfn.XLOOKUP(Table7[[#This Row],[Merged Customer ID]],Table3__3_16[Customer ID],Table3__3_16[HBA1C])</f>
        <v>4.74</v>
      </c>
      <c r="E1743" s="22" t="str">
        <f>_xlfn.XLOOKUP(Table7[[#This Row],[Merged Customer ID]],Table3__3_16[Customer ID],Table3__3_16[Heart Issues])</f>
        <v>No</v>
      </c>
      <c r="F1743" s="23" t="str">
        <f>_xlfn.XLOOKUP(Table7[[#This Row],[Merged Customer ID]],Table3__3_16[Customer ID],Table3__3_16[Any Transplants])</f>
        <v>No</v>
      </c>
      <c r="G1743" s="23" t="str">
        <f>_xlfn.XLOOKUP(Table7[[#This Row],[Merged Customer ID]],Table3__3_16[Customer ID],Table3__3_16[Cancer history])</f>
        <v>No</v>
      </c>
      <c r="H1743" s="23">
        <f>_xlfn.XLOOKUP(Table7[[#This Row],[Merged Customer ID]],Table3__3_16[Customer ID],Table3__3_16[NumberOfMajorSurgeries])</f>
        <v>0</v>
      </c>
      <c r="I1743" s="23" t="str">
        <f>_xlfn.XLOOKUP(Table7[[#This Row],[Merged Customer ID]],Table3__3_16[Customer ID],Table3__3_16[smoker])</f>
        <v>No</v>
      </c>
      <c r="J1743" s="23" t="str">
        <f>_xlfn.XLOOKUP(Table7[[#This Row],[Merged Customer ID]],Table3__3_16[Customer ID],Table3__3_16[Weight Status])</f>
        <v>Normal Weight</v>
      </c>
      <c r="K1743" s="23" t="str">
        <f>_xlfn.XLOOKUP(Table7[[#This Row],[Merged Customer ID]],Table3__3_16[Customer ID],Table3__3_16[Sugar Status])</f>
        <v>Normal</v>
      </c>
      <c r="L1743" s="26">
        <f>_xlfn.XLOOKUP(Table7[[#This Row],[Merged Customer ID]],Table6_20[Merged Customer ID],Table6_20[Date of Birth])</f>
        <v>33479</v>
      </c>
      <c r="M1743" s="30">
        <f>_xlfn.XLOOKUP(Table7[[#This Row],[Merged Customer ID]],Table6_20[Merged Customer ID],Table6_20[charges],"0",0)</f>
        <v>5166.96</v>
      </c>
      <c r="N1743" s="30" t="str">
        <f>_xlfn.XLOOKUP(Table7[[#This Row],[Merged Customer ID]],Table6_20[Merged Customer ID],Table6_20[Hospital tier])</f>
        <v>tier - 2</v>
      </c>
      <c r="O1743" s="30" t="str">
        <f>_xlfn.XLOOKUP(Table7[[#This Row],[Merged Customer ID]],Table6_20[Merged Customer ID],Table6_20[City tier])</f>
        <v>tier - 2</v>
      </c>
      <c r="P1743" s="30" t="str">
        <f>_xlfn.XLOOKUP(Table7[[#This Row],[Merged Customer ID]],Table6_20[Merged Customer ID],Table6_20[State ID])</f>
        <v>R1012</v>
      </c>
      <c r="Q1743" s="36">
        <f>_xlfn.XLOOKUP(Table7[[#This Row],[Merged Customer ID]],Table6_20[Merged Customer ID],Table6_20[Age])</f>
        <v>31.774999999999999</v>
      </c>
    </row>
    <row r="1744" spans="1:17" x14ac:dyDescent="0.35">
      <c r="A1744" s="22" t="s">
        <v>627</v>
      </c>
      <c r="B1744" s="22" t="str">
        <f>_xlfn.XLOOKUP(Table7[[#This Row],[Merged Customer ID]],Table2_1[Merged Customer ID],Table2_1[First Name])</f>
        <v>Gries</v>
      </c>
      <c r="C1744" s="22">
        <f>_xlfn.XLOOKUP(Table7[[#This Row],[Merged Customer ID]],Table3__3_16[Customer ID],Table3__3_16[BMI])</f>
        <v>29.8</v>
      </c>
      <c r="D1744" s="22">
        <f>_xlfn.XLOOKUP(Table7[[#This Row],[Merged Customer ID]],Table3__3_16[Customer ID],Table3__3_16[HBA1C])</f>
        <v>6.03</v>
      </c>
      <c r="E1744" s="22" t="str">
        <f>_xlfn.XLOOKUP(Table7[[#This Row],[Merged Customer ID]],Table3__3_16[Customer ID],Table3__3_16[Heart Issues])</f>
        <v>No</v>
      </c>
      <c r="F1744" s="22" t="str">
        <f>_xlfn.XLOOKUP(Table7[[#This Row],[Merged Customer ID]],Table3__3_16[Customer ID],Table3__3_16[Any Transplants])</f>
        <v>No</v>
      </c>
      <c r="G1744" s="22" t="str">
        <f>_xlfn.XLOOKUP(Table7[[#This Row],[Merged Customer ID]],Table3__3_16[Customer ID],Table3__3_16[Cancer history])</f>
        <v>No</v>
      </c>
      <c r="H1744" s="22">
        <f>_xlfn.XLOOKUP(Table7[[#This Row],[Merged Customer ID]],Table3__3_16[Customer ID],Table3__3_16[NumberOfMajorSurgeries])</f>
        <v>0</v>
      </c>
      <c r="I1744" s="22" t="str">
        <f>_xlfn.XLOOKUP(Table7[[#This Row],[Merged Customer ID]],Table3__3_16[Customer ID],Table3__3_16[smoker])</f>
        <v>No</v>
      </c>
      <c r="J1744" s="22" t="str">
        <f>_xlfn.XLOOKUP(Table7[[#This Row],[Merged Customer ID]],Table3__3_16[Customer ID],Table3__3_16[Weight Status])</f>
        <v>Overweight</v>
      </c>
      <c r="K1744" s="22" t="str">
        <f>_xlfn.XLOOKUP(Table7[[#This Row],[Merged Customer ID]],Table3__3_16[Customer ID],Table3__3_16[Sugar Status])</f>
        <v>Prediabetes</v>
      </c>
      <c r="L1744" s="25">
        <f>_xlfn.XLOOKUP(Table7[[#This Row],[Merged Customer ID]],Table6_20[Merged Customer ID],Table6_20[Date of Birth])</f>
        <v>33155</v>
      </c>
      <c r="M1744" s="29">
        <f>_xlfn.XLOOKUP(Table7[[#This Row],[Merged Customer ID]],Table6_20[Merged Customer ID],Table6_20[charges],"0",0)</f>
        <v>5152.13</v>
      </c>
      <c r="N1744" s="29" t="str">
        <f>_xlfn.XLOOKUP(Table7[[#This Row],[Merged Customer ID]],Table6_20[Merged Customer ID],Table6_20[Hospital tier])</f>
        <v>tier - 2</v>
      </c>
      <c r="O1744" s="29" t="str">
        <f>_xlfn.XLOOKUP(Table7[[#This Row],[Merged Customer ID]],Table6_20[Merged Customer ID],Table6_20[City tier])</f>
        <v>tier - 2</v>
      </c>
      <c r="P1744" s="29" t="str">
        <f>_xlfn.XLOOKUP(Table7[[#This Row],[Merged Customer ID]],Table6_20[Merged Customer ID],Table6_20[State ID])</f>
        <v>R1011</v>
      </c>
      <c r="Q1744" s="35">
        <f>_xlfn.XLOOKUP(Table7[[#This Row],[Merged Customer ID]],Table6_20[Merged Customer ID],Table6_20[Age])</f>
        <v>32.663888888888891</v>
      </c>
    </row>
    <row r="1745" spans="1:17" x14ac:dyDescent="0.35">
      <c r="A1745" s="23" t="s">
        <v>626</v>
      </c>
      <c r="B1745" s="23" t="str">
        <f>_xlfn.XLOOKUP(Table7[[#This Row],[Merged Customer ID]],Table2_1[Merged Customer ID],Table2_1[First Name])</f>
        <v>Strohschein</v>
      </c>
      <c r="C1745" s="23">
        <f>_xlfn.XLOOKUP(Table7[[#This Row],[Merged Customer ID]],Table3__3_16[Customer ID],Table3__3_16[BMI])</f>
        <v>31.54</v>
      </c>
      <c r="D1745" s="23">
        <f>_xlfn.XLOOKUP(Table7[[#This Row],[Merged Customer ID]],Table3__3_16[Customer ID],Table3__3_16[HBA1C])</f>
        <v>4.71</v>
      </c>
      <c r="E1745" s="22" t="str">
        <f>_xlfn.XLOOKUP(Table7[[#This Row],[Merged Customer ID]],Table3__3_16[Customer ID],Table3__3_16[Heart Issues])</f>
        <v>No</v>
      </c>
      <c r="F1745" s="23" t="str">
        <f>_xlfn.XLOOKUP(Table7[[#This Row],[Merged Customer ID]],Table3__3_16[Customer ID],Table3__3_16[Any Transplants])</f>
        <v>No</v>
      </c>
      <c r="G1745" s="23" t="str">
        <f>_xlfn.XLOOKUP(Table7[[#This Row],[Merged Customer ID]],Table3__3_16[Customer ID],Table3__3_16[Cancer history])</f>
        <v>No</v>
      </c>
      <c r="H1745" s="23">
        <f>_xlfn.XLOOKUP(Table7[[#This Row],[Merged Customer ID]],Table3__3_16[Customer ID],Table3__3_16[NumberOfMajorSurgeries])</f>
        <v>0</v>
      </c>
      <c r="I1745" s="23" t="str">
        <f>_xlfn.XLOOKUP(Table7[[#This Row],[Merged Customer ID]],Table3__3_16[Customer ID],Table3__3_16[smoker])</f>
        <v>No</v>
      </c>
      <c r="J1745" s="23" t="str">
        <f>_xlfn.XLOOKUP(Table7[[#This Row],[Merged Customer ID]],Table3__3_16[Customer ID],Table3__3_16[Weight Status])</f>
        <v>Obesity</v>
      </c>
      <c r="K1745" s="23" t="str">
        <f>_xlfn.XLOOKUP(Table7[[#This Row],[Merged Customer ID]],Table3__3_16[Customer ID],Table3__3_16[Sugar Status])</f>
        <v>Normal</v>
      </c>
      <c r="L1745" s="26">
        <f>_xlfn.XLOOKUP(Table7[[#This Row],[Merged Customer ID]],Table6_20[Merged Customer ID],Table6_20[Date of Birth])</f>
        <v>33107</v>
      </c>
      <c r="M1745" s="30">
        <f>_xlfn.XLOOKUP(Table7[[#This Row],[Merged Customer ID]],Table6_20[Merged Customer ID],Table6_20[charges],"0",0)</f>
        <v>5148.55</v>
      </c>
      <c r="N1745" s="30" t="str">
        <f>_xlfn.XLOOKUP(Table7[[#This Row],[Merged Customer ID]],Table6_20[Merged Customer ID],Table6_20[Hospital tier])</f>
        <v>tier - 2</v>
      </c>
      <c r="O1745" s="30" t="str">
        <f>_xlfn.XLOOKUP(Table7[[#This Row],[Merged Customer ID]],Table6_20[Merged Customer ID],Table6_20[City tier])</f>
        <v>tier - 2</v>
      </c>
      <c r="P1745" s="30" t="str">
        <f>_xlfn.XLOOKUP(Table7[[#This Row],[Merged Customer ID]],Table6_20[Merged Customer ID],Table6_20[State ID])</f>
        <v>R1024</v>
      </c>
      <c r="Q1745" s="36">
        <f>_xlfn.XLOOKUP(Table7[[#This Row],[Merged Customer ID]],Table6_20[Merged Customer ID],Table6_20[Age])</f>
        <v>32.794444444444444</v>
      </c>
    </row>
    <row r="1746" spans="1:17" x14ac:dyDescent="0.35">
      <c r="A1746" s="22" t="s">
        <v>625</v>
      </c>
      <c r="B1746" s="22" t="str">
        <f>_xlfn.XLOOKUP(Table7[[#This Row],[Merged Customer ID]],Table2_1[Merged Customer ID],Table2_1[First Name])</f>
        <v>Berger</v>
      </c>
      <c r="C1746" s="22">
        <f>_xlfn.XLOOKUP(Table7[[#This Row],[Merged Customer ID]],Table3__3_16[Customer ID],Table3__3_16[BMI])</f>
        <v>20.82</v>
      </c>
      <c r="D1746" s="22">
        <f>_xlfn.XLOOKUP(Table7[[#This Row],[Merged Customer ID]],Table3__3_16[Customer ID],Table3__3_16[HBA1C])</f>
        <v>5.55</v>
      </c>
      <c r="E1746" s="22" t="str">
        <f>_xlfn.XLOOKUP(Table7[[#This Row],[Merged Customer ID]],Table3__3_16[Customer ID],Table3__3_16[Heart Issues])</f>
        <v>No</v>
      </c>
      <c r="F1746" s="22" t="str">
        <f>_xlfn.XLOOKUP(Table7[[#This Row],[Merged Customer ID]],Table3__3_16[Customer ID],Table3__3_16[Any Transplants])</f>
        <v>No</v>
      </c>
      <c r="G1746" s="22" t="str">
        <f>_xlfn.XLOOKUP(Table7[[#This Row],[Merged Customer ID]],Table3__3_16[Customer ID],Table3__3_16[Cancer history])</f>
        <v>No</v>
      </c>
      <c r="H1746" s="22">
        <f>_xlfn.XLOOKUP(Table7[[#This Row],[Merged Customer ID]],Table3__3_16[Customer ID],Table3__3_16[NumberOfMajorSurgeries])</f>
        <v>1</v>
      </c>
      <c r="I1746" s="22" t="str">
        <f>_xlfn.XLOOKUP(Table7[[#This Row],[Merged Customer ID]],Table3__3_16[Customer ID],Table3__3_16[smoker])</f>
        <v>No</v>
      </c>
      <c r="J1746" s="22" t="str">
        <f>_xlfn.XLOOKUP(Table7[[#This Row],[Merged Customer ID]],Table3__3_16[Customer ID],Table3__3_16[Weight Status])</f>
        <v>Normal Weight</v>
      </c>
      <c r="K1746" s="22" t="str">
        <f>_xlfn.XLOOKUP(Table7[[#This Row],[Merged Customer ID]],Table3__3_16[Customer ID],Table3__3_16[Sugar Status])</f>
        <v>Normal</v>
      </c>
      <c r="L1746" s="25">
        <f>_xlfn.XLOOKUP(Table7[[#This Row],[Merged Customer ID]],Table6_20[Merged Customer ID],Table6_20[Date of Birth])</f>
        <v>30916</v>
      </c>
      <c r="M1746" s="29">
        <f>_xlfn.XLOOKUP(Table7[[#This Row],[Merged Customer ID]],Table6_20[Merged Customer ID],Table6_20[charges],"0",0)</f>
        <v>5144.18</v>
      </c>
      <c r="N1746" s="29" t="str">
        <f>_xlfn.XLOOKUP(Table7[[#This Row],[Merged Customer ID]],Table6_20[Merged Customer ID],Table6_20[Hospital tier])</f>
        <v>tier - 2</v>
      </c>
      <c r="O1746" s="29" t="str">
        <f>_xlfn.XLOOKUP(Table7[[#This Row],[Merged Customer ID]],Table6_20[Merged Customer ID],Table6_20[City tier])</f>
        <v>tier - 1</v>
      </c>
      <c r="P1746" s="29" t="str">
        <f>_xlfn.XLOOKUP(Table7[[#This Row],[Merged Customer ID]],Table6_20[Merged Customer ID],Table6_20[State ID])</f>
        <v>R1013</v>
      </c>
      <c r="Q1746" s="35">
        <f>_xlfn.XLOOKUP(Table7[[#This Row],[Merged Customer ID]],Table6_20[Merged Customer ID],Table6_20[Age])</f>
        <v>38.794444444444444</v>
      </c>
    </row>
    <row r="1747" spans="1:17" x14ac:dyDescent="0.35">
      <c r="A1747" s="23" t="s">
        <v>624</v>
      </c>
      <c r="B1747" s="23" t="str">
        <f>_xlfn.XLOOKUP(Table7[[#This Row],[Merged Customer ID]],Table2_1[Merged Customer ID],Table2_1[First Name])</f>
        <v>Coogan</v>
      </c>
      <c r="C1747" s="23">
        <f>_xlfn.XLOOKUP(Table7[[#This Row],[Merged Customer ID]],Table3__3_16[Customer ID],Table3__3_16[BMI])</f>
        <v>38.83</v>
      </c>
      <c r="D1747" s="23">
        <f>_xlfn.XLOOKUP(Table7[[#This Row],[Merged Customer ID]],Table3__3_16[Customer ID],Table3__3_16[HBA1C])</f>
        <v>4.78</v>
      </c>
      <c r="E1747" s="22" t="str">
        <f>_xlfn.XLOOKUP(Table7[[#This Row],[Merged Customer ID]],Table3__3_16[Customer ID],Table3__3_16[Heart Issues])</f>
        <v>No</v>
      </c>
      <c r="F1747" s="23" t="str">
        <f>_xlfn.XLOOKUP(Table7[[#This Row],[Merged Customer ID]],Table3__3_16[Customer ID],Table3__3_16[Any Transplants])</f>
        <v>No</v>
      </c>
      <c r="G1747" s="23" t="str">
        <f>_xlfn.XLOOKUP(Table7[[#This Row],[Merged Customer ID]],Table3__3_16[Customer ID],Table3__3_16[Cancer history])</f>
        <v>Yes</v>
      </c>
      <c r="H1747" s="23">
        <f>_xlfn.XLOOKUP(Table7[[#This Row],[Merged Customer ID]],Table3__3_16[Customer ID],Table3__3_16[NumberOfMajorSurgeries])</f>
        <v>1</v>
      </c>
      <c r="I1747" s="23" t="str">
        <f>_xlfn.XLOOKUP(Table7[[#This Row],[Merged Customer ID]],Table3__3_16[Customer ID],Table3__3_16[smoker])</f>
        <v>No</v>
      </c>
      <c r="J1747" s="23" t="str">
        <f>_xlfn.XLOOKUP(Table7[[#This Row],[Merged Customer ID]],Table3__3_16[Customer ID],Table3__3_16[Weight Status])</f>
        <v>Obesity</v>
      </c>
      <c r="K1747" s="23" t="str">
        <f>_xlfn.XLOOKUP(Table7[[#This Row],[Merged Customer ID]],Table3__3_16[Customer ID],Table3__3_16[Sugar Status])</f>
        <v>Normal</v>
      </c>
      <c r="L1747" s="26">
        <f>_xlfn.XLOOKUP(Table7[[#This Row],[Merged Customer ID]],Table6_20[Merged Customer ID],Table6_20[Date of Birth])</f>
        <v>34313</v>
      </c>
      <c r="M1747" s="30">
        <f>_xlfn.XLOOKUP(Table7[[#This Row],[Merged Customer ID]],Table6_20[Merged Customer ID],Table6_20[charges],"0",0)</f>
        <v>5138.26</v>
      </c>
      <c r="N1747" s="30" t="str">
        <f>_xlfn.XLOOKUP(Table7[[#This Row],[Merged Customer ID]],Table6_20[Merged Customer ID],Table6_20[Hospital tier])</f>
        <v>tier - 2</v>
      </c>
      <c r="O1747" s="30" t="str">
        <f>_xlfn.XLOOKUP(Table7[[#This Row],[Merged Customer ID]],Table6_20[Merged Customer ID],Table6_20[City tier])</f>
        <v>tier - 2</v>
      </c>
      <c r="P1747" s="30" t="str">
        <f>_xlfn.XLOOKUP(Table7[[#This Row],[Merged Customer ID]],Table6_20[Merged Customer ID],Table6_20[State ID])</f>
        <v>R1013</v>
      </c>
      <c r="Q1747" s="36">
        <f>_xlfn.XLOOKUP(Table7[[#This Row],[Merged Customer ID]],Table6_20[Merged Customer ID],Table6_20[Age])</f>
        <v>29.494444444444444</v>
      </c>
    </row>
    <row r="1748" spans="1:17" x14ac:dyDescent="0.35">
      <c r="A1748" s="22" t="s">
        <v>623</v>
      </c>
      <c r="B1748" s="22" t="str">
        <f>_xlfn.XLOOKUP(Table7[[#This Row],[Merged Customer ID]],Table2_1[Merged Customer ID],Table2_1[First Name])</f>
        <v>Gagnon</v>
      </c>
      <c r="C1748" s="22">
        <f>_xlfn.XLOOKUP(Table7[[#This Row],[Merged Customer ID]],Table3__3_16[Customer ID],Table3__3_16[BMI])</f>
        <v>23.44</v>
      </c>
      <c r="D1748" s="22">
        <f>_xlfn.XLOOKUP(Table7[[#This Row],[Merged Customer ID]],Table3__3_16[Customer ID],Table3__3_16[HBA1C])</f>
        <v>4.6500000000000004</v>
      </c>
      <c r="E1748" s="22" t="str">
        <f>_xlfn.XLOOKUP(Table7[[#This Row],[Merged Customer ID]],Table3__3_16[Customer ID],Table3__3_16[Heart Issues])</f>
        <v>Yes</v>
      </c>
      <c r="F1748" s="22" t="str">
        <f>_xlfn.XLOOKUP(Table7[[#This Row],[Merged Customer ID]],Table3__3_16[Customer ID],Table3__3_16[Any Transplants])</f>
        <v>No</v>
      </c>
      <c r="G1748" s="22" t="str">
        <f>_xlfn.XLOOKUP(Table7[[#This Row],[Merged Customer ID]],Table3__3_16[Customer ID],Table3__3_16[Cancer history])</f>
        <v>No</v>
      </c>
      <c r="H1748" s="22">
        <f>_xlfn.XLOOKUP(Table7[[#This Row],[Merged Customer ID]],Table3__3_16[Customer ID],Table3__3_16[NumberOfMajorSurgeries])</f>
        <v>1</v>
      </c>
      <c r="I1748" s="22" t="str">
        <f>_xlfn.XLOOKUP(Table7[[#This Row],[Merged Customer ID]],Table3__3_16[Customer ID],Table3__3_16[smoker])</f>
        <v>No</v>
      </c>
      <c r="J1748" s="22" t="str">
        <f>_xlfn.XLOOKUP(Table7[[#This Row],[Merged Customer ID]],Table3__3_16[Customer ID],Table3__3_16[Weight Status])</f>
        <v>Normal Weight</v>
      </c>
      <c r="K1748" s="22" t="str">
        <f>_xlfn.XLOOKUP(Table7[[#This Row],[Merged Customer ID]],Table3__3_16[Customer ID],Table3__3_16[Sugar Status])</f>
        <v>Normal</v>
      </c>
      <c r="L1748" s="25">
        <f>_xlfn.XLOOKUP(Table7[[#This Row],[Merged Customer ID]],Table6_20[Merged Customer ID],Table6_20[Date of Birth])</f>
        <v>32401</v>
      </c>
      <c r="M1748" s="29">
        <f>_xlfn.XLOOKUP(Table7[[#This Row],[Merged Customer ID]],Table6_20[Merged Customer ID],Table6_20[charges],"0",0)</f>
        <v>5136.75</v>
      </c>
      <c r="N1748" s="29" t="str">
        <f>_xlfn.XLOOKUP(Table7[[#This Row],[Merged Customer ID]],Table6_20[Merged Customer ID],Table6_20[Hospital tier])</f>
        <v>tier - 2</v>
      </c>
      <c r="O1748" s="29" t="str">
        <f>_xlfn.XLOOKUP(Table7[[#This Row],[Merged Customer ID]],Table6_20[Merged Customer ID],Table6_20[City tier])</f>
        <v>tier - 1</v>
      </c>
      <c r="P1748" s="29" t="str">
        <f>_xlfn.XLOOKUP(Table7[[#This Row],[Merged Customer ID]],Table6_20[Merged Customer ID],Table6_20[State ID])</f>
        <v>R1013</v>
      </c>
      <c r="Q1748" s="35">
        <f>_xlfn.XLOOKUP(Table7[[#This Row],[Merged Customer ID]],Table6_20[Merged Customer ID],Table6_20[Age])</f>
        <v>34.730555555555554</v>
      </c>
    </row>
    <row r="1749" spans="1:17" x14ac:dyDescent="0.35">
      <c r="A1749" s="23" t="s">
        <v>622</v>
      </c>
      <c r="B1749" s="23" t="str">
        <f>_xlfn.XLOOKUP(Table7[[#This Row],[Merged Customer ID]],Table2_1[Merged Customer ID],Table2_1[First Name])</f>
        <v>Pearson</v>
      </c>
      <c r="C1749" s="23">
        <f>_xlfn.XLOOKUP(Table7[[#This Row],[Merged Customer ID]],Table3__3_16[Customer ID],Table3__3_16[BMI])</f>
        <v>24.13</v>
      </c>
      <c r="D1749" s="23">
        <f>_xlfn.XLOOKUP(Table7[[#This Row],[Merged Customer ID]],Table3__3_16[Customer ID],Table3__3_16[HBA1C])</f>
        <v>5.2</v>
      </c>
      <c r="E1749" s="22" t="str">
        <f>_xlfn.XLOOKUP(Table7[[#This Row],[Merged Customer ID]],Table3__3_16[Customer ID],Table3__3_16[Heart Issues])</f>
        <v>No</v>
      </c>
      <c r="F1749" s="23" t="str">
        <f>_xlfn.XLOOKUP(Table7[[#This Row],[Merged Customer ID]],Table3__3_16[Customer ID],Table3__3_16[Any Transplants])</f>
        <v>No</v>
      </c>
      <c r="G1749" s="23" t="str">
        <f>_xlfn.XLOOKUP(Table7[[#This Row],[Merged Customer ID]],Table3__3_16[Customer ID],Table3__3_16[Cancer history])</f>
        <v>No</v>
      </c>
      <c r="H1749" s="23">
        <f>_xlfn.XLOOKUP(Table7[[#This Row],[Merged Customer ID]],Table3__3_16[Customer ID],Table3__3_16[NumberOfMajorSurgeries])</f>
        <v>1</v>
      </c>
      <c r="I1749" s="23" t="str">
        <f>_xlfn.XLOOKUP(Table7[[#This Row],[Merged Customer ID]],Table3__3_16[Customer ID],Table3__3_16[smoker])</f>
        <v>No</v>
      </c>
      <c r="J1749" s="23" t="str">
        <f>_xlfn.XLOOKUP(Table7[[#This Row],[Merged Customer ID]],Table3__3_16[Customer ID],Table3__3_16[Weight Status])</f>
        <v>Normal Weight</v>
      </c>
      <c r="K1749" s="23" t="str">
        <f>_xlfn.XLOOKUP(Table7[[#This Row],[Merged Customer ID]],Table3__3_16[Customer ID],Table3__3_16[Sugar Status])</f>
        <v>Normal</v>
      </c>
      <c r="L1749" s="26">
        <f>_xlfn.XLOOKUP(Table7[[#This Row],[Merged Customer ID]],Table6_20[Merged Customer ID],Table6_20[Date of Birth])</f>
        <v>32033</v>
      </c>
      <c r="M1749" s="30">
        <f>_xlfn.XLOOKUP(Table7[[#This Row],[Merged Customer ID]],Table6_20[Merged Customer ID],Table6_20[charges],"0",0)</f>
        <v>5125.22</v>
      </c>
      <c r="N1749" s="30" t="str">
        <f>_xlfn.XLOOKUP(Table7[[#This Row],[Merged Customer ID]],Table6_20[Merged Customer ID],Table6_20[Hospital tier])</f>
        <v>tier - 1</v>
      </c>
      <c r="O1749" s="30" t="str">
        <f>_xlfn.XLOOKUP(Table7[[#This Row],[Merged Customer ID]],Table6_20[Merged Customer ID],Table6_20[City tier])</f>
        <v>tier - 2</v>
      </c>
      <c r="P1749" s="30" t="str">
        <f>_xlfn.XLOOKUP(Table7[[#This Row],[Merged Customer ID]],Table6_20[Merged Customer ID],Table6_20[State ID])</f>
        <v>R1012</v>
      </c>
      <c r="Q1749" s="36">
        <f>_xlfn.XLOOKUP(Table7[[#This Row],[Merged Customer ID]],Table6_20[Merged Customer ID],Table6_20[Age])</f>
        <v>35.736111111111114</v>
      </c>
    </row>
    <row r="1750" spans="1:17" x14ac:dyDescent="0.35">
      <c r="A1750" s="22" t="s">
        <v>621</v>
      </c>
      <c r="B1750" s="22" t="str">
        <f>_xlfn.XLOOKUP(Table7[[#This Row],[Merged Customer ID]],Table2_1[Merged Customer ID],Table2_1[First Name])</f>
        <v>Brian</v>
      </c>
      <c r="C1750" s="22">
        <f>_xlfn.XLOOKUP(Table7[[#This Row],[Merged Customer ID]],Table3__3_16[Customer ID],Table3__3_16[BMI])</f>
        <v>42.13</v>
      </c>
      <c r="D1750" s="22">
        <f>_xlfn.XLOOKUP(Table7[[#This Row],[Merged Customer ID]],Table3__3_16[Customer ID],Table3__3_16[HBA1C])</f>
        <v>4.54</v>
      </c>
      <c r="E1750" s="22" t="str">
        <f>_xlfn.XLOOKUP(Table7[[#This Row],[Merged Customer ID]],Table3__3_16[Customer ID],Table3__3_16[Heart Issues])</f>
        <v>Yes</v>
      </c>
      <c r="F1750" s="22" t="str">
        <f>_xlfn.XLOOKUP(Table7[[#This Row],[Merged Customer ID]],Table3__3_16[Customer ID],Table3__3_16[Any Transplants])</f>
        <v>No</v>
      </c>
      <c r="G1750" s="22" t="str">
        <f>_xlfn.XLOOKUP(Table7[[#This Row],[Merged Customer ID]],Table3__3_16[Customer ID],Table3__3_16[Cancer history])</f>
        <v>No</v>
      </c>
      <c r="H1750" s="22">
        <f>_xlfn.XLOOKUP(Table7[[#This Row],[Merged Customer ID]],Table3__3_16[Customer ID],Table3__3_16[NumberOfMajorSurgeries])</f>
        <v>1</v>
      </c>
      <c r="I1750" s="22" t="str">
        <f>_xlfn.XLOOKUP(Table7[[#This Row],[Merged Customer ID]],Table3__3_16[Customer ID],Table3__3_16[smoker])</f>
        <v>No</v>
      </c>
      <c r="J1750" s="22" t="str">
        <f>_xlfn.XLOOKUP(Table7[[#This Row],[Merged Customer ID]],Table3__3_16[Customer ID],Table3__3_16[Weight Status])</f>
        <v>Obesity</v>
      </c>
      <c r="K1750" s="22" t="str">
        <f>_xlfn.XLOOKUP(Table7[[#This Row],[Merged Customer ID]],Table3__3_16[Customer ID],Table3__3_16[Sugar Status])</f>
        <v>Normal</v>
      </c>
      <c r="L1750" s="25">
        <f>_xlfn.XLOOKUP(Table7[[#This Row],[Merged Customer ID]],Table6_20[Merged Customer ID],Table6_20[Date of Birth])</f>
        <v>32448</v>
      </c>
      <c r="M1750" s="29">
        <f>_xlfn.XLOOKUP(Table7[[#This Row],[Merged Customer ID]],Table6_20[Merged Customer ID],Table6_20[charges],"0",0)</f>
        <v>5124.1899999999996</v>
      </c>
      <c r="N1750" s="29" t="str">
        <f>_xlfn.XLOOKUP(Table7[[#This Row],[Merged Customer ID]],Table6_20[Merged Customer ID],Table6_20[Hospital tier])</f>
        <v>tier - 2</v>
      </c>
      <c r="O1750" s="29" t="str">
        <f>_xlfn.XLOOKUP(Table7[[#This Row],[Merged Customer ID]],Table6_20[Merged Customer ID],Table6_20[City tier])</f>
        <v>tier - 3</v>
      </c>
      <c r="P1750" s="29" t="str">
        <f>_xlfn.XLOOKUP(Table7[[#This Row],[Merged Customer ID]],Table6_20[Merged Customer ID],Table6_20[State ID])</f>
        <v>R1013</v>
      </c>
      <c r="Q1750" s="35">
        <f>_xlfn.XLOOKUP(Table7[[#This Row],[Merged Customer ID]],Table6_20[Merged Customer ID],Table6_20[Age])</f>
        <v>34.602777777777774</v>
      </c>
    </row>
    <row r="1751" spans="1:17" x14ac:dyDescent="0.35">
      <c r="A1751" s="23" t="s">
        <v>620</v>
      </c>
      <c r="B1751" s="23" t="str">
        <f>_xlfn.XLOOKUP(Table7[[#This Row],[Merged Customer ID]],Table2_1[Merged Customer ID],Table2_1[First Name])</f>
        <v>Brown</v>
      </c>
      <c r="C1751" s="23">
        <f>_xlfn.XLOOKUP(Table7[[#This Row],[Merged Customer ID]],Table3__3_16[Customer ID],Table3__3_16[BMI])</f>
        <v>17.86</v>
      </c>
      <c r="D1751" s="23">
        <f>_xlfn.XLOOKUP(Table7[[#This Row],[Merged Customer ID]],Table3__3_16[Customer ID],Table3__3_16[HBA1C])</f>
        <v>4.1100000000000003</v>
      </c>
      <c r="E1751" s="22" t="str">
        <f>_xlfn.XLOOKUP(Table7[[#This Row],[Merged Customer ID]],Table3__3_16[Customer ID],Table3__3_16[Heart Issues])</f>
        <v>No</v>
      </c>
      <c r="F1751" s="23" t="str">
        <f>_xlfn.XLOOKUP(Table7[[#This Row],[Merged Customer ID]],Table3__3_16[Customer ID],Table3__3_16[Any Transplants])</f>
        <v>No</v>
      </c>
      <c r="G1751" s="23" t="str">
        <f>_xlfn.XLOOKUP(Table7[[#This Row],[Merged Customer ID]],Table3__3_16[Customer ID],Table3__3_16[Cancer history])</f>
        <v>No</v>
      </c>
      <c r="H1751" s="23">
        <f>_xlfn.XLOOKUP(Table7[[#This Row],[Merged Customer ID]],Table3__3_16[Customer ID],Table3__3_16[NumberOfMajorSurgeries])</f>
        <v>1</v>
      </c>
      <c r="I1751" s="23" t="str">
        <f>_xlfn.XLOOKUP(Table7[[#This Row],[Merged Customer ID]],Table3__3_16[Customer ID],Table3__3_16[smoker])</f>
        <v>No</v>
      </c>
      <c r="J1751" s="23" t="str">
        <f>_xlfn.XLOOKUP(Table7[[#This Row],[Merged Customer ID]],Table3__3_16[Customer ID],Table3__3_16[Weight Status])</f>
        <v>Underweight</v>
      </c>
      <c r="K1751" s="23" t="str">
        <f>_xlfn.XLOOKUP(Table7[[#This Row],[Merged Customer ID]],Table3__3_16[Customer ID],Table3__3_16[Sugar Status])</f>
        <v>Normal</v>
      </c>
      <c r="L1751" s="26">
        <f>_xlfn.XLOOKUP(Table7[[#This Row],[Merged Customer ID]],Table6_20[Merged Customer ID],Table6_20[Date of Birth])</f>
        <v>32099</v>
      </c>
      <c r="M1751" s="30">
        <f>_xlfn.XLOOKUP(Table7[[#This Row],[Merged Customer ID]],Table6_20[Merged Customer ID],Table6_20[charges],"0",0)</f>
        <v>5116.5</v>
      </c>
      <c r="N1751" s="30" t="str">
        <f>_xlfn.XLOOKUP(Table7[[#This Row],[Merged Customer ID]],Table6_20[Merged Customer ID],Table6_20[Hospital tier])</f>
        <v>tier - 2</v>
      </c>
      <c r="O1751" s="30" t="str">
        <f>_xlfn.XLOOKUP(Table7[[#This Row],[Merged Customer ID]],Table6_20[Merged Customer ID],Table6_20[City tier])</f>
        <v>tier - 2</v>
      </c>
      <c r="P1751" s="30" t="str">
        <f>_xlfn.XLOOKUP(Table7[[#This Row],[Merged Customer ID]],Table6_20[Merged Customer ID],Table6_20[State ID])</f>
        <v>R1012</v>
      </c>
      <c r="Q1751" s="36">
        <f>_xlfn.XLOOKUP(Table7[[#This Row],[Merged Customer ID]],Table6_20[Merged Customer ID],Table6_20[Age])</f>
        <v>35.555555555555557</v>
      </c>
    </row>
    <row r="1752" spans="1:17" x14ac:dyDescent="0.35">
      <c r="A1752" s="22" t="s">
        <v>619</v>
      </c>
      <c r="B1752" s="22" t="str">
        <f>_xlfn.XLOOKUP(Table7[[#This Row],[Merged Customer ID]],Table2_1[Merged Customer ID],Table2_1[First Name])</f>
        <v>Fox</v>
      </c>
      <c r="C1752" s="22">
        <f>_xlfn.XLOOKUP(Table7[[#This Row],[Merged Customer ID]],Table3__3_16[Customer ID],Table3__3_16[BMI])</f>
        <v>32.78</v>
      </c>
      <c r="D1752" s="22">
        <f>_xlfn.XLOOKUP(Table7[[#This Row],[Merged Customer ID]],Table3__3_16[Customer ID],Table3__3_16[HBA1C])</f>
        <v>4.63</v>
      </c>
      <c r="E1752" s="22" t="str">
        <f>_xlfn.XLOOKUP(Table7[[#This Row],[Merged Customer ID]],Table3__3_16[Customer ID],Table3__3_16[Heart Issues])</f>
        <v>No</v>
      </c>
      <c r="F1752" s="22" t="str">
        <f>_xlfn.XLOOKUP(Table7[[#This Row],[Merged Customer ID]],Table3__3_16[Customer ID],Table3__3_16[Any Transplants])</f>
        <v>No</v>
      </c>
      <c r="G1752" s="22" t="str">
        <f>_xlfn.XLOOKUP(Table7[[#This Row],[Merged Customer ID]],Table3__3_16[Customer ID],Table3__3_16[Cancer history])</f>
        <v>No</v>
      </c>
      <c r="H1752" s="22">
        <f>_xlfn.XLOOKUP(Table7[[#This Row],[Merged Customer ID]],Table3__3_16[Customer ID],Table3__3_16[NumberOfMajorSurgeries])</f>
        <v>0</v>
      </c>
      <c r="I1752" s="22" t="str">
        <f>_xlfn.XLOOKUP(Table7[[#This Row],[Merged Customer ID]],Table3__3_16[Customer ID],Table3__3_16[smoker])</f>
        <v>No</v>
      </c>
      <c r="J1752" s="22" t="str">
        <f>_xlfn.XLOOKUP(Table7[[#This Row],[Merged Customer ID]],Table3__3_16[Customer ID],Table3__3_16[Weight Status])</f>
        <v>Obesity</v>
      </c>
      <c r="K1752" s="22" t="str">
        <f>_xlfn.XLOOKUP(Table7[[#This Row],[Merged Customer ID]],Table3__3_16[Customer ID],Table3__3_16[Sugar Status])</f>
        <v>Normal</v>
      </c>
      <c r="L1752" s="25">
        <f>_xlfn.XLOOKUP(Table7[[#This Row],[Merged Customer ID]],Table6_20[Merged Customer ID],Table6_20[Date of Birth])</f>
        <v>36330</v>
      </c>
      <c r="M1752" s="29">
        <f>_xlfn.XLOOKUP(Table7[[#This Row],[Merged Customer ID]],Table6_20[Merged Customer ID],Table6_20[charges],"0",0)</f>
        <v>5087.92</v>
      </c>
      <c r="N1752" s="29" t="str">
        <f>_xlfn.XLOOKUP(Table7[[#This Row],[Merged Customer ID]],Table6_20[Merged Customer ID],Table6_20[Hospital tier])</f>
        <v>tier - 2</v>
      </c>
      <c r="O1752" s="29" t="str">
        <f>_xlfn.XLOOKUP(Table7[[#This Row],[Merged Customer ID]],Table6_20[Merged Customer ID],Table6_20[City tier])</f>
        <v>tier - 2</v>
      </c>
      <c r="P1752" s="29" t="str">
        <f>_xlfn.XLOOKUP(Table7[[#This Row],[Merged Customer ID]],Table6_20[Merged Customer ID],Table6_20[State ID])</f>
        <v>R1026</v>
      </c>
      <c r="Q1752" s="35">
        <f>_xlfn.XLOOKUP(Table7[[#This Row],[Merged Customer ID]],Table6_20[Merged Customer ID],Table6_20[Age])</f>
        <v>23.969444444444445</v>
      </c>
    </row>
    <row r="1753" spans="1:17" x14ac:dyDescent="0.35">
      <c r="A1753" s="23" t="s">
        <v>618</v>
      </c>
      <c r="B1753" s="23" t="str">
        <f>_xlfn.XLOOKUP(Table7[[#This Row],[Merged Customer ID]],Table2_1[Merged Customer ID],Table2_1[First Name])</f>
        <v>Traver</v>
      </c>
      <c r="C1753" s="23">
        <f>_xlfn.XLOOKUP(Table7[[#This Row],[Merged Customer ID]],Table3__3_16[Customer ID],Table3__3_16[BMI])</f>
        <v>23.9</v>
      </c>
      <c r="D1753" s="23">
        <f>_xlfn.XLOOKUP(Table7[[#This Row],[Merged Customer ID]],Table3__3_16[Customer ID],Table3__3_16[HBA1C])</f>
        <v>6.06</v>
      </c>
      <c r="E1753" s="22" t="str">
        <f>_xlfn.XLOOKUP(Table7[[#This Row],[Merged Customer ID]],Table3__3_16[Customer ID],Table3__3_16[Heart Issues])</f>
        <v>Yes</v>
      </c>
      <c r="F1753" s="23" t="str">
        <f>_xlfn.XLOOKUP(Table7[[#This Row],[Merged Customer ID]],Table3__3_16[Customer ID],Table3__3_16[Any Transplants])</f>
        <v>No</v>
      </c>
      <c r="G1753" s="23" t="str">
        <f>_xlfn.XLOOKUP(Table7[[#This Row],[Merged Customer ID]],Table3__3_16[Customer ID],Table3__3_16[Cancer history])</f>
        <v>Yes</v>
      </c>
      <c r="H1753" s="23">
        <f>_xlfn.XLOOKUP(Table7[[#This Row],[Merged Customer ID]],Table3__3_16[Customer ID],Table3__3_16[NumberOfMajorSurgeries])</f>
        <v>1</v>
      </c>
      <c r="I1753" s="23" t="str">
        <f>_xlfn.XLOOKUP(Table7[[#This Row],[Merged Customer ID]],Table3__3_16[Customer ID],Table3__3_16[smoker])</f>
        <v>No</v>
      </c>
      <c r="J1753" s="23" t="str">
        <f>_xlfn.XLOOKUP(Table7[[#This Row],[Merged Customer ID]],Table3__3_16[Customer ID],Table3__3_16[Weight Status])</f>
        <v>Normal Weight</v>
      </c>
      <c r="K1753" s="23" t="str">
        <f>_xlfn.XLOOKUP(Table7[[#This Row],[Merged Customer ID]],Table3__3_16[Customer ID],Table3__3_16[Sugar Status])</f>
        <v>Prediabetes</v>
      </c>
      <c r="L1753" s="26">
        <f>_xlfn.XLOOKUP(Table7[[#This Row],[Merged Customer ID]],Table6_20[Merged Customer ID],Table6_20[Date of Birth])</f>
        <v>35625</v>
      </c>
      <c r="M1753" s="30">
        <f>_xlfn.XLOOKUP(Table7[[#This Row],[Merged Customer ID]],Table6_20[Merged Customer ID],Table6_20[charges],"0",0)</f>
        <v>5080.1000000000004</v>
      </c>
      <c r="N1753" s="30" t="str">
        <f>_xlfn.XLOOKUP(Table7[[#This Row],[Merged Customer ID]],Table6_20[Merged Customer ID],Table6_20[Hospital tier])</f>
        <v>tier - 3</v>
      </c>
      <c r="O1753" s="30" t="str">
        <f>_xlfn.XLOOKUP(Table7[[#This Row],[Merged Customer ID]],Table6_20[Merged Customer ID],Table6_20[City tier])</f>
        <v>tier - 2</v>
      </c>
      <c r="P1753" s="30" t="str">
        <f>_xlfn.XLOOKUP(Table7[[#This Row],[Merged Customer ID]],Table6_20[Merged Customer ID],Table6_20[State ID])</f>
        <v>R1011</v>
      </c>
      <c r="Q1753" s="36">
        <f>_xlfn.XLOOKUP(Table7[[#This Row],[Merged Customer ID]],Table6_20[Merged Customer ID],Table6_20[Age])</f>
        <v>25.9</v>
      </c>
    </row>
    <row r="1754" spans="1:17" x14ac:dyDescent="0.35">
      <c r="A1754" s="22" t="s">
        <v>617</v>
      </c>
      <c r="B1754" s="22" t="str">
        <f>_xlfn.XLOOKUP(Table7[[#This Row],[Merged Customer ID]],Table2_1[Merged Customer ID],Table2_1[First Name])</f>
        <v>Quick</v>
      </c>
      <c r="C1754" s="22">
        <f>_xlfn.XLOOKUP(Table7[[#This Row],[Merged Customer ID]],Table3__3_16[Customer ID],Table3__3_16[BMI])</f>
        <v>15.47</v>
      </c>
      <c r="D1754" s="22">
        <f>_xlfn.XLOOKUP(Table7[[#This Row],[Merged Customer ID]],Table3__3_16[Customer ID],Table3__3_16[HBA1C])</f>
        <v>8.43</v>
      </c>
      <c r="E1754" s="22" t="str">
        <f>_xlfn.XLOOKUP(Table7[[#This Row],[Merged Customer ID]],Table3__3_16[Customer ID],Table3__3_16[Heart Issues])</f>
        <v>No</v>
      </c>
      <c r="F1754" s="22" t="str">
        <f>_xlfn.XLOOKUP(Table7[[#This Row],[Merged Customer ID]],Table3__3_16[Customer ID],Table3__3_16[Any Transplants])</f>
        <v>No</v>
      </c>
      <c r="G1754" s="22" t="str">
        <f>_xlfn.XLOOKUP(Table7[[#This Row],[Merged Customer ID]],Table3__3_16[Customer ID],Table3__3_16[Cancer history])</f>
        <v>No</v>
      </c>
      <c r="H1754" s="22">
        <f>_xlfn.XLOOKUP(Table7[[#This Row],[Merged Customer ID]],Table3__3_16[Customer ID],Table3__3_16[NumberOfMajorSurgeries])</f>
        <v>0</v>
      </c>
      <c r="I1754" s="22" t="str">
        <f>_xlfn.XLOOKUP(Table7[[#This Row],[Merged Customer ID]],Table3__3_16[Customer ID],Table3__3_16[smoker])</f>
        <v>No</v>
      </c>
      <c r="J1754" s="22" t="str">
        <f>_xlfn.XLOOKUP(Table7[[#This Row],[Merged Customer ID]],Table3__3_16[Customer ID],Table3__3_16[Weight Status])</f>
        <v>Underweight</v>
      </c>
      <c r="K1754" s="22" t="str">
        <f>_xlfn.XLOOKUP(Table7[[#This Row],[Merged Customer ID]],Table3__3_16[Customer ID],Table3__3_16[Sugar Status])</f>
        <v>Diabetes</v>
      </c>
      <c r="L1754" s="25">
        <f>_xlfn.XLOOKUP(Table7[[#This Row],[Merged Customer ID]],Table6_20[Merged Customer ID],Table6_20[Date of Birth])</f>
        <v>28816</v>
      </c>
      <c r="M1754" s="29">
        <f>_xlfn.XLOOKUP(Table7[[#This Row],[Merged Customer ID]],Table6_20[Merged Customer ID],Table6_20[charges],"0",0)</f>
        <v>5077.1899999999996</v>
      </c>
      <c r="N1754" s="29" t="str">
        <f>_xlfn.XLOOKUP(Table7[[#This Row],[Merged Customer ID]],Table6_20[Merged Customer ID],Table6_20[Hospital tier])</f>
        <v>tier - 2</v>
      </c>
      <c r="O1754" s="29" t="str">
        <f>_xlfn.XLOOKUP(Table7[[#This Row],[Merged Customer ID]],Table6_20[Merged Customer ID],Table6_20[City tier])</f>
        <v>tier - 3</v>
      </c>
      <c r="P1754" s="29" t="str">
        <f>_xlfn.XLOOKUP(Table7[[#This Row],[Merged Customer ID]],Table6_20[Merged Customer ID],Table6_20[State ID])</f>
        <v>R1012</v>
      </c>
      <c r="Q1754" s="35">
        <f>_xlfn.XLOOKUP(Table7[[#This Row],[Merged Customer ID]],Table6_20[Merged Customer ID],Table6_20[Age])</f>
        <v>44.544444444444444</v>
      </c>
    </row>
    <row r="1755" spans="1:17" x14ac:dyDescent="0.35">
      <c r="A1755" s="23" t="s">
        <v>616</v>
      </c>
      <c r="B1755" s="23" t="str">
        <f>_xlfn.XLOOKUP(Table7[[#This Row],[Merged Customer ID]],Table2_1[Merged Customer ID],Table2_1[First Name])</f>
        <v>Scott</v>
      </c>
      <c r="C1755" s="23">
        <f>_xlfn.XLOOKUP(Table7[[#This Row],[Merged Customer ID]],Table3__3_16[Customer ID],Table3__3_16[BMI])</f>
        <v>28.54</v>
      </c>
      <c r="D1755" s="23">
        <f>_xlfn.XLOOKUP(Table7[[#This Row],[Merged Customer ID]],Table3__3_16[Customer ID],Table3__3_16[HBA1C])</f>
        <v>5.51</v>
      </c>
      <c r="E1755" s="22" t="str">
        <f>_xlfn.XLOOKUP(Table7[[#This Row],[Merged Customer ID]],Table3__3_16[Customer ID],Table3__3_16[Heart Issues])</f>
        <v>No</v>
      </c>
      <c r="F1755" s="23" t="str">
        <f>_xlfn.XLOOKUP(Table7[[#This Row],[Merged Customer ID]],Table3__3_16[Customer ID],Table3__3_16[Any Transplants])</f>
        <v>No</v>
      </c>
      <c r="G1755" s="23" t="str">
        <f>_xlfn.XLOOKUP(Table7[[#This Row],[Merged Customer ID]],Table3__3_16[Customer ID],Table3__3_16[Cancer history])</f>
        <v>Yes</v>
      </c>
      <c r="H1755" s="23">
        <f>_xlfn.XLOOKUP(Table7[[#This Row],[Merged Customer ID]],Table3__3_16[Customer ID],Table3__3_16[NumberOfMajorSurgeries])</f>
        <v>1</v>
      </c>
      <c r="I1755" s="23" t="str">
        <f>_xlfn.XLOOKUP(Table7[[#This Row],[Merged Customer ID]],Table3__3_16[Customer ID],Table3__3_16[smoker])</f>
        <v>No</v>
      </c>
      <c r="J1755" s="23" t="str">
        <f>_xlfn.XLOOKUP(Table7[[#This Row],[Merged Customer ID]],Table3__3_16[Customer ID],Table3__3_16[Weight Status])</f>
        <v>Overweight</v>
      </c>
      <c r="K1755" s="23" t="str">
        <f>_xlfn.XLOOKUP(Table7[[#This Row],[Merged Customer ID]],Table3__3_16[Customer ID],Table3__3_16[Sugar Status])</f>
        <v>Normal</v>
      </c>
      <c r="L1755" s="26">
        <f>_xlfn.XLOOKUP(Table7[[#This Row],[Merged Customer ID]],Table6_20[Merged Customer ID],Table6_20[Date of Birth])</f>
        <v>34131</v>
      </c>
      <c r="M1755" s="30">
        <f>_xlfn.XLOOKUP(Table7[[#This Row],[Merged Customer ID]],Table6_20[Merged Customer ID],Table6_20[charges],"0",0)</f>
        <v>5059.5600000000004</v>
      </c>
      <c r="N1755" s="30" t="str">
        <f>_xlfn.XLOOKUP(Table7[[#This Row],[Merged Customer ID]],Table6_20[Merged Customer ID],Table6_20[Hospital tier])</f>
        <v>tier - 2</v>
      </c>
      <c r="O1755" s="30" t="str">
        <f>_xlfn.XLOOKUP(Table7[[#This Row],[Merged Customer ID]],Table6_20[Merged Customer ID],Table6_20[City tier])</f>
        <v>tier - 1</v>
      </c>
      <c r="P1755" s="30" t="str">
        <f>_xlfn.XLOOKUP(Table7[[#This Row],[Merged Customer ID]],Table6_20[Merged Customer ID],Table6_20[State ID])</f>
        <v>R1021</v>
      </c>
      <c r="Q1755" s="36">
        <f>_xlfn.XLOOKUP(Table7[[#This Row],[Merged Customer ID]],Table6_20[Merged Customer ID],Table6_20[Age])</f>
        <v>29.991666666666667</v>
      </c>
    </row>
    <row r="1756" spans="1:17" x14ac:dyDescent="0.35">
      <c r="A1756" s="22" t="s">
        <v>615</v>
      </c>
      <c r="B1756" s="22" t="str">
        <f>_xlfn.XLOOKUP(Table7[[#This Row],[Merged Customer ID]],Table2_1[Merged Customer ID],Table2_1[First Name])</f>
        <v>Theriot</v>
      </c>
      <c r="C1756" s="22">
        <f>_xlfn.XLOOKUP(Table7[[#This Row],[Merged Customer ID]],Table3__3_16[Customer ID],Table3__3_16[BMI])</f>
        <v>18.54</v>
      </c>
      <c r="D1756" s="22">
        <f>_xlfn.XLOOKUP(Table7[[#This Row],[Merged Customer ID]],Table3__3_16[Customer ID],Table3__3_16[HBA1C])</f>
        <v>4.95</v>
      </c>
      <c r="E1756" s="22" t="str">
        <f>_xlfn.XLOOKUP(Table7[[#This Row],[Merged Customer ID]],Table3__3_16[Customer ID],Table3__3_16[Heart Issues])</f>
        <v>No</v>
      </c>
      <c r="F1756" s="22" t="str">
        <f>_xlfn.XLOOKUP(Table7[[#This Row],[Merged Customer ID]],Table3__3_16[Customer ID],Table3__3_16[Any Transplants])</f>
        <v>No</v>
      </c>
      <c r="G1756" s="22" t="str">
        <f>_xlfn.XLOOKUP(Table7[[#This Row],[Merged Customer ID]],Table3__3_16[Customer ID],Table3__3_16[Cancer history])</f>
        <v>No</v>
      </c>
      <c r="H1756" s="22">
        <f>_xlfn.XLOOKUP(Table7[[#This Row],[Merged Customer ID]],Table3__3_16[Customer ID],Table3__3_16[NumberOfMajorSurgeries])</f>
        <v>0</v>
      </c>
      <c r="I1756" s="22" t="str">
        <f>_xlfn.XLOOKUP(Table7[[#This Row],[Merged Customer ID]],Table3__3_16[Customer ID],Table3__3_16[smoker])</f>
        <v>No</v>
      </c>
      <c r="J1756" s="22" t="str">
        <f>_xlfn.XLOOKUP(Table7[[#This Row],[Merged Customer ID]],Table3__3_16[Customer ID],Table3__3_16[Weight Status])</f>
        <v>Normal Weight</v>
      </c>
      <c r="K1756" s="22" t="str">
        <f>_xlfn.XLOOKUP(Table7[[#This Row],[Merged Customer ID]],Table3__3_16[Customer ID],Table3__3_16[Sugar Status])</f>
        <v>Normal</v>
      </c>
      <c r="L1756" s="25">
        <f>_xlfn.XLOOKUP(Table7[[#This Row],[Merged Customer ID]],Table6_20[Merged Customer ID],Table6_20[Date of Birth])</f>
        <v>29471</v>
      </c>
      <c r="M1756" s="29">
        <f>_xlfn.XLOOKUP(Table7[[#This Row],[Merged Customer ID]],Table6_20[Merged Customer ID],Table6_20[charges],"0",0)</f>
        <v>5054.05</v>
      </c>
      <c r="N1756" s="29" t="str">
        <f>_xlfn.XLOOKUP(Table7[[#This Row],[Merged Customer ID]],Table6_20[Merged Customer ID],Table6_20[Hospital tier])</f>
        <v>tier - 2</v>
      </c>
      <c r="O1756" s="29" t="str">
        <f>_xlfn.XLOOKUP(Table7[[#This Row],[Merged Customer ID]],Table6_20[Merged Customer ID],Table6_20[City tier])</f>
        <v>tier - 2</v>
      </c>
      <c r="P1756" s="29" t="str">
        <f>_xlfn.XLOOKUP(Table7[[#This Row],[Merged Customer ID]],Table6_20[Merged Customer ID],Table6_20[State ID])</f>
        <v>R1013</v>
      </c>
      <c r="Q1756" s="35">
        <f>_xlfn.XLOOKUP(Table7[[#This Row],[Merged Customer ID]],Table6_20[Merged Customer ID],Table6_20[Age])</f>
        <v>42.75277777777778</v>
      </c>
    </row>
    <row r="1757" spans="1:17" x14ac:dyDescent="0.35">
      <c r="A1757" s="23" t="s">
        <v>614</v>
      </c>
      <c r="B1757" s="23" t="str">
        <f>_xlfn.XLOOKUP(Table7[[#This Row],[Merged Customer ID]],Table2_1[Merged Customer ID],Table2_1[First Name])</f>
        <v>Michalis</v>
      </c>
      <c r="C1757" s="23">
        <f>_xlfn.XLOOKUP(Table7[[#This Row],[Merged Customer ID]],Table3__3_16[Customer ID],Table3__3_16[BMI])</f>
        <v>32.18</v>
      </c>
      <c r="D1757" s="23">
        <f>_xlfn.XLOOKUP(Table7[[#This Row],[Merged Customer ID]],Table3__3_16[Customer ID],Table3__3_16[HBA1C])</f>
        <v>6.44</v>
      </c>
      <c r="E1757" s="22" t="str">
        <f>_xlfn.XLOOKUP(Table7[[#This Row],[Merged Customer ID]],Table3__3_16[Customer ID],Table3__3_16[Heart Issues])</f>
        <v>Yes</v>
      </c>
      <c r="F1757" s="23" t="str">
        <f>_xlfn.XLOOKUP(Table7[[#This Row],[Merged Customer ID]],Table3__3_16[Customer ID],Table3__3_16[Any Transplants])</f>
        <v>No</v>
      </c>
      <c r="G1757" s="23" t="str">
        <f>_xlfn.XLOOKUP(Table7[[#This Row],[Merged Customer ID]],Table3__3_16[Customer ID],Table3__3_16[Cancer history])</f>
        <v>Yes</v>
      </c>
      <c r="H1757" s="23">
        <f>_xlfn.XLOOKUP(Table7[[#This Row],[Merged Customer ID]],Table3__3_16[Customer ID],Table3__3_16[NumberOfMajorSurgeries])</f>
        <v>1</v>
      </c>
      <c r="I1757" s="23" t="str">
        <f>_xlfn.XLOOKUP(Table7[[#This Row],[Merged Customer ID]],Table3__3_16[Customer ID],Table3__3_16[smoker])</f>
        <v>No</v>
      </c>
      <c r="J1757" s="23" t="str">
        <f>_xlfn.XLOOKUP(Table7[[#This Row],[Merged Customer ID]],Table3__3_16[Customer ID],Table3__3_16[Weight Status])</f>
        <v>Obesity</v>
      </c>
      <c r="K1757" s="23" t="str">
        <f>_xlfn.XLOOKUP(Table7[[#This Row],[Merged Customer ID]],Table3__3_16[Customer ID],Table3__3_16[Sugar Status])</f>
        <v>Diabetes</v>
      </c>
      <c r="L1757" s="26">
        <f>_xlfn.XLOOKUP(Table7[[#This Row],[Merged Customer ID]],Table6_20[Merged Customer ID],Table6_20[Date of Birth])</f>
        <v>35640</v>
      </c>
      <c r="M1757" s="30">
        <f>_xlfn.XLOOKUP(Table7[[#This Row],[Merged Customer ID]],Table6_20[Merged Customer ID],Table6_20[charges],"0",0)</f>
        <v>5045.1499999999996</v>
      </c>
      <c r="N1757" s="30" t="str">
        <f>_xlfn.XLOOKUP(Table7[[#This Row],[Merged Customer ID]],Table6_20[Merged Customer ID],Table6_20[Hospital tier])</f>
        <v>tier - 2</v>
      </c>
      <c r="O1757" s="30" t="str">
        <f>_xlfn.XLOOKUP(Table7[[#This Row],[Merged Customer ID]],Table6_20[Merged Customer ID],Table6_20[City tier])</f>
        <v>tier - 2</v>
      </c>
      <c r="P1757" s="30" t="str">
        <f>_xlfn.XLOOKUP(Table7[[#This Row],[Merged Customer ID]],Table6_20[Merged Customer ID],Table6_20[State ID])</f>
        <v>R1012</v>
      </c>
      <c r="Q1757" s="36">
        <f>_xlfn.XLOOKUP(Table7[[#This Row],[Merged Customer ID]],Table6_20[Merged Customer ID],Table6_20[Age])</f>
        <v>25.858333333333334</v>
      </c>
    </row>
    <row r="1758" spans="1:17" x14ac:dyDescent="0.35">
      <c r="A1758" s="22" t="s">
        <v>613</v>
      </c>
      <c r="B1758" s="22" t="str">
        <f>_xlfn.XLOOKUP(Table7[[#This Row],[Merged Customer ID]],Table2_1[Merged Customer ID],Table2_1[First Name])</f>
        <v>Hall</v>
      </c>
      <c r="C1758" s="22">
        <f>_xlfn.XLOOKUP(Table7[[#This Row],[Merged Customer ID]],Table3__3_16[Customer ID],Table3__3_16[BMI])</f>
        <v>37.380000000000003</v>
      </c>
      <c r="D1758" s="22">
        <f>_xlfn.XLOOKUP(Table7[[#This Row],[Merged Customer ID]],Table3__3_16[Customer ID],Table3__3_16[HBA1C])</f>
        <v>6.05</v>
      </c>
      <c r="E1758" s="22" t="str">
        <f>_xlfn.XLOOKUP(Table7[[#This Row],[Merged Customer ID]],Table3__3_16[Customer ID],Table3__3_16[Heart Issues])</f>
        <v>Yes</v>
      </c>
      <c r="F1758" s="22" t="str">
        <f>_xlfn.XLOOKUP(Table7[[#This Row],[Merged Customer ID]],Table3__3_16[Customer ID],Table3__3_16[Any Transplants])</f>
        <v>No</v>
      </c>
      <c r="G1758" s="22" t="str">
        <f>_xlfn.XLOOKUP(Table7[[#This Row],[Merged Customer ID]],Table3__3_16[Customer ID],Table3__3_16[Cancer history])</f>
        <v>No</v>
      </c>
      <c r="H1758" s="22">
        <f>_xlfn.XLOOKUP(Table7[[#This Row],[Merged Customer ID]],Table3__3_16[Customer ID],Table3__3_16[NumberOfMajorSurgeries])</f>
        <v>0</v>
      </c>
      <c r="I1758" s="22" t="str">
        <f>_xlfn.XLOOKUP(Table7[[#This Row],[Merged Customer ID]],Table3__3_16[Customer ID],Table3__3_16[smoker])</f>
        <v>No</v>
      </c>
      <c r="J1758" s="22" t="str">
        <f>_xlfn.XLOOKUP(Table7[[#This Row],[Merged Customer ID]],Table3__3_16[Customer ID],Table3__3_16[Weight Status])</f>
        <v>Obesity</v>
      </c>
      <c r="K1758" s="22" t="str">
        <f>_xlfn.XLOOKUP(Table7[[#This Row],[Merged Customer ID]],Table3__3_16[Customer ID],Table3__3_16[Sugar Status])</f>
        <v>Prediabetes</v>
      </c>
      <c r="L1758" s="25">
        <f>_xlfn.XLOOKUP(Table7[[#This Row],[Merged Customer ID]],Table6_20[Merged Customer ID],Table6_20[Date of Birth])</f>
        <v>37180</v>
      </c>
      <c r="M1758" s="29">
        <f>_xlfn.XLOOKUP(Table7[[#This Row],[Merged Customer ID]],Table6_20[Merged Customer ID],Table6_20[charges],"0",0)</f>
        <v>5043.13</v>
      </c>
      <c r="N1758" s="29" t="str">
        <f>_xlfn.XLOOKUP(Table7[[#This Row],[Merged Customer ID]],Table6_20[Merged Customer ID],Table6_20[Hospital tier])</f>
        <v>tier - 2</v>
      </c>
      <c r="O1758" s="29" t="str">
        <f>_xlfn.XLOOKUP(Table7[[#This Row],[Merged Customer ID]],Table6_20[Merged Customer ID],Table6_20[City tier])</f>
        <v>tier - 3</v>
      </c>
      <c r="P1758" s="29" t="str">
        <f>_xlfn.XLOOKUP(Table7[[#This Row],[Merged Customer ID]],Table6_20[Merged Customer ID],Table6_20[State ID])</f>
        <v>R1011</v>
      </c>
      <c r="Q1758" s="35">
        <f>_xlfn.XLOOKUP(Table7[[#This Row],[Merged Customer ID]],Table6_20[Merged Customer ID],Table6_20[Age])</f>
        <v>21.644444444444446</v>
      </c>
    </row>
    <row r="1759" spans="1:17" x14ac:dyDescent="0.35">
      <c r="A1759" s="23" t="s">
        <v>612</v>
      </c>
      <c r="B1759" s="23" t="str">
        <f>_xlfn.XLOOKUP(Table7[[#This Row],[Merged Customer ID]],Table2_1[Merged Customer ID],Table2_1[First Name])</f>
        <v>Tjong Clemons</v>
      </c>
      <c r="C1759" s="23">
        <f>_xlfn.XLOOKUP(Table7[[#This Row],[Merged Customer ID]],Table3__3_16[Customer ID],Table3__3_16[BMI])</f>
        <v>31.12</v>
      </c>
      <c r="D1759" s="23">
        <f>_xlfn.XLOOKUP(Table7[[#This Row],[Merged Customer ID]],Table3__3_16[Customer ID],Table3__3_16[HBA1C])</f>
        <v>4.76</v>
      </c>
      <c r="E1759" s="22" t="str">
        <f>_xlfn.XLOOKUP(Table7[[#This Row],[Merged Customer ID]],Table3__3_16[Customer ID],Table3__3_16[Heart Issues])</f>
        <v>Yes</v>
      </c>
      <c r="F1759" s="23" t="str">
        <f>_xlfn.XLOOKUP(Table7[[#This Row],[Merged Customer ID]],Table3__3_16[Customer ID],Table3__3_16[Any Transplants])</f>
        <v>No</v>
      </c>
      <c r="G1759" s="23" t="str">
        <f>_xlfn.XLOOKUP(Table7[[#This Row],[Merged Customer ID]],Table3__3_16[Customer ID],Table3__3_16[Cancer history])</f>
        <v>Yes</v>
      </c>
      <c r="H1759" s="23">
        <f>_xlfn.XLOOKUP(Table7[[#This Row],[Merged Customer ID]],Table3__3_16[Customer ID],Table3__3_16[NumberOfMajorSurgeries])</f>
        <v>1</v>
      </c>
      <c r="I1759" s="23" t="str">
        <f>_xlfn.XLOOKUP(Table7[[#This Row],[Merged Customer ID]],Table3__3_16[Customer ID],Table3__3_16[smoker])</f>
        <v>No</v>
      </c>
      <c r="J1759" s="23" t="str">
        <f>_xlfn.XLOOKUP(Table7[[#This Row],[Merged Customer ID]],Table3__3_16[Customer ID],Table3__3_16[Weight Status])</f>
        <v>Obesity</v>
      </c>
      <c r="K1759" s="23" t="str">
        <f>_xlfn.XLOOKUP(Table7[[#This Row],[Merged Customer ID]],Table3__3_16[Customer ID],Table3__3_16[Sugar Status])</f>
        <v>Normal</v>
      </c>
      <c r="L1759" s="26">
        <f>_xlfn.XLOOKUP(Table7[[#This Row],[Merged Customer ID]],Table6_20[Merged Customer ID],Table6_20[Date of Birth])</f>
        <v>35768</v>
      </c>
      <c r="M1759" s="30">
        <f>_xlfn.XLOOKUP(Table7[[#This Row],[Merged Customer ID]],Table6_20[Merged Customer ID],Table6_20[charges],"0",0)</f>
        <v>5038.57</v>
      </c>
      <c r="N1759" s="30" t="str">
        <f>_xlfn.XLOOKUP(Table7[[#This Row],[Merged Customer ID]],Table6_20[Merged Customer ID],Table6_20[Hospital tier])</f>
        <v>tier - 2</v>
      </c>
      <c r="O1759" s="30" t="str">
        <f>_xlfn.XLOOKUP(Table7[[#This Row],[Merged Customer ID]],Table6_20[Merged Customer ID],Table6_20[City tier])</f>
        <v>tier - 2</v>
      </c>
      <c r="P1759" s="30" t="str">
        <f>_xlfn.XLOOKUP(Table7[[#This Row],[Merged Customer ID]],Table6_20[Merged Customer ID],Table6_20[State ID])</f>
        <v>R1025</v>
      </c>
      <c r="Q1759" s="36">
        <f>_xlfn.XLOOKUP(Table7[[#This Row],[Merged Customer ID]],Table6_20[Merged Customer ID],Table6_20[Age])</f>
        <v>25.511111111111113</v>
      </c>
    </row>
    <row r="1760" spans="1:17" x14ac:dyDescent="0.35">
      <c r="A1760" s="22" t="s">
        <v>611</v>
      </c>
      <c r="B1760" s="22" t="str">
        <f>_xlfn.XLOOKUP(Table7[[#This Row],[Merged Customer ID]],Table2_1[Merged Customer ID],Table2_1[First Name])</f>
        <v>Palma</v>
      </c>
      <c r="C1760" s="22">
        <f>_xlfn.XLOOKUP(Table7[[#This Row],[Merged Customer ID]],Table3__3_16[Customer ID],Table3__3_16[BMI])</f>
        <v>22.01</v>
      </c>
      <c r="D1760" s="22">
        <f>_xlfn.XLOOKUP(Table7[[#This Row],[Merged Customer ID]],Table3__3_16[Customer ID],Table3__3_16[HBA1C])</f>
        <v>6.72</v>
      </c>
      <c r="E1760" s="22" t="str">
        <f>_xlfn.XLOOKUP(Table7[[#This Row],[Merged Customer ID]],Table3__3_16[Customer ID],Table3__3_16[Heart Issues])</f>
        <v>Yes</v>
      </c>
      <c r="F1760" s="22" t="str">
        <f>_xlfn.XLOOKUP(Table7[[#This Row],[Merged Customer ID]],Table3__3_16[Customer ID],Table3__3_16[Any Transplants])</f>
        <v>No</v>
      </c>
      <c r="G1760" s="22" t="str">
        <f>_xlfn.XLOOKUP(Table7[[#This Row],[Merged Customer ID]],Table3__3_16[Customer ID],Table3__3_16[Cancer history])</f>
        <v>No</v>
      </c>
      <c r="H1760" s="22">
        <f>_xlfn.XLOOKUP(Table7[[#This Row],[Merged Customer ID]],Table3__3_16[Customer ID],Table3__3_16[NumberOfMajorSurgeries])</f>
        <v>1</v>
      </c>
      <c r="I1760" s="22" t="str">
        <f>_xlfn.XLOOKUP(Table7[[#This Row],[Merged Customer ID]],Table3__3_16[Customer ID],Table3__3_16[smoker])</f>
        <v>No</v>
      </c>
      <c r="J1760" s="22" t="str">
        <f>_xlfn.XLOOKUP(Table7[[#This Row],[Merged Customer ID]],Table3__3_16[Customer ID],Table3__3_16[Weight Status])</f>
        <v>Normal Weight</v>
      </c>
      <c r="K1760" s="22" t="str">
        <f>_xlfn.XLOOKUP(Table7[[#This Row],[Merged Customer ID]],Table3__3_16[Customer ID],Table3__3_16[Sugar Status])</f>
        <v>Diabetes</v>
      </c>
      <c r="L1760" s="25">
        <f>_xlfn.XLOOKUP(Table7[[#This Row],[Merged Customer ID]],Table6_20[Merged Customer ID],Table6_20[Date of Birth])</f>
        <v>31592</v>
      </c>
      <c r="M1760" s="29">
        <f>_xlfn.XLOOKUP(Table7[[#This Row],[Merged Customer ID]],Table6_20[Merged Customer ID],Table6_20[charges],"0",0)</f>
        <v>5034.1000000000004</v>
      </c>
      <c r="N1760" s="29" t="str">
        <f>_xlfn.XLOOKUP(Table7[[#This Row],[Merged Customer ID]],Table6_20[Merged Customer ID],Table6_20[Hospital tier])</f>
        <v>tier - 2</v>
      </c>
      <c r="O1760" s="29" t="str">
        <f>_xlfn.XLOOKUP(Table7[[#This Row],[Merged Customer ID]],Table6_20[Merged Customer ID],Table6_20[City tier])</f>
        <v>tier - 2</v>
      </c>
      <c r="P1760" s="29" t="str">
        <f>_xlfn.XLOOKUP(Table7[[#This Row],[Merged Customer ID]],Table6_20[Merged Customer ID],Table6_20[State ID])</f>
        <v>R1013</v>
      </c>
      <c r="Q1760" s="35">
        <f>_xlfn.XLOOKUP(Table7[[#This Row],[Merged Customer ID]],Table6_20[Merged Customer ID],Table6_20[Age])</f>
        <v>36.94166666666667</v>
      </c>
    </row>
    <row r="1761" spans="1:17" x14ac:dyDescent="0.35">
      <c r="A1761" s="23" t="s">
        <v>610</v>
      </c>
      <c r="B1761" s="23" t="str">
        <f>_xlfn.XLOOKUP(Table7[[#This Row],[Merged Customer ID]],Table2_1[Merged Customer ID],Table2_1[First Name])</f>
        <v>Takaoka</v>
      </c>
      <c r="C1761" s="23">
        <f>_xlfn.XLOOKUP(Table7[[#This Row],[Merged Customer ID]],Table3__3_16[Customer ID],Table3__3_16[BMI])</f>
        <v>27.645</v>
      </c>
      <c r="D1761" s="23">
        <f>_xlfn.XLOOKUP(Table7[[#This Row],[Merged Customer ID]],Table3__3_16[Customer ID],Table3__3_16[HBA1C])</f>
        <v>5.7</v>
      </c>
      <c r="E1761" s="22" t="str">
        <f>_xlfn.XLOOKUP(Table7[[#This Row],[Merged Customer ID]],Table3__3_16[Customer ID],Table3__3_16[Heart Issues])</f>
        <v>No</v>
      </c>
      <c r="F1761" s="23" t="str">
        <f>_xlfn.XLOOKUP(Table7[[#This Row],[Merged Customer ID]],Table3__3_16[Customer ID],Table3__3_16[Any Transplants])</f>
        <v>No</v>
      </c>
      <c r="G1761" s="23" t="str">
        <f>_xlfn.XLOOKUP(Table7[[#This Row],[Merged Customer ID]],Table3__3_16[Customer ID],Table3__3_16[Cancer history])</f>
        <v>No</v>
      </c>
      <c r="H1761" s="23">
        <f>_xlfn.XLOOKUP(Table7[[#This Row],[Merged Customer ID]],Table3__3_16[Customer ID],Table3__3_16[NumberOfMajorSurgeries])</f>
        <v>0</v>
      </c>
      <c r="I1761" s="23" t="str">
        <f>_xlfn.XLOOKUP(Table7[[#This Row],[Merged Customer ID]],Table3__3_16[Customer ID],Table3__3_16[smoker])</f>
        <v>No</v>
      </c>
      <c r="J1761" s="23" t="str">
        <f>_xlfn.XLOOKUP(Table7[[#This Row],[Merged Customer ID]],Table3__3_16[Customer ID],Table3__3_16[Weight Status])</f>
        <v>Overweight</v>
      </c>
      <c r="K1761" s="23" t="str">
        <f>_xlfn.XLOOKUP(Table7[[#This Row],[Merged Customer ID]],Table3__3_16[Customer ID],Table3__3_16[Sugar Status])</f>
        <v>Prediabetes</v>
      </c>
      <c r="L1761" s="26">
        <f>_xlfn.XLOOKUP(Table7[[#This Row],[Merged Customer ID]],Table6_20[Merged Customer ID],Table6_20[Date of Birth])</f>
        <v>33491</v>
      </c>
      <c r="M1761" s="30">
        <f>_xlfn.XLOOKUP(Table7[[#This Row],[Merged Customer ID]],Table6_20[Merged Customer ID],Table6_20[charges],"0",0)</f>
        <v>5031.2700000000004</v>
      </c>
      <c r="N1761" s="30" t="str">
        <f>_xlfn.XLOOKUP(Table7[[#This Row],[Merged Customer ID]],Table6_20[Merged Customer ID],Table6_20[Hospital tier])</f>
        <v>tier - 3</v>
      </c>
      <c r="O1761" s="30" t="str">
        <f>_xlfn.XLOOKUP(Table7[[#This Row],[Merged Customer ID]],Table6_20[Merged Customer ID],Table6_20[City tier])</f>
        <v>tier - 1</v>
      </c>
      <c r="P1761" s="30" t="str">
        <f>_xlfn.XLOOKUP(Table7[[#This Row],[Merged Customer ID]],Table6_20[Merged Customer ID],Table6_20[State ID])</f>
        <v>R1016</v>
      </c>
      <c r="Q1761" s="36">
        <f>_xlfn.XLOOKUP(Table7[[#This Row],[Merged Customer ID]],Table6_20[Merged Customer ID],Table6_20[Age])</f>
        <v>31.744444444444444</v>
      </c>
    </row>
    <row r="1762" spans="1:17" x14ac:dyDescent="0.35">
      <c r="A1762" s="22" t="s">
        <v>609</v>
      </c>
      <c r="B1762" s="22" t="str">
        <f>_xlfn.XLOOKUP(Table7[[#This Row],[Merged Customer ID]],Table2_1[Merged Customer ID],Table2_1[First Name])</f>
        <v>Sherman</v>
      </c>
      <c r="C1762" s="22">
        <f>_xlfn.XLOOKUP(Table7[[#This Row],[Merged Customer ID]],Table3__3_16[Customer ID],Table3__3_16[BMI])</f>
        <v>29.64</v>
      </c>
      <c r="D1762" s="22">
        <f>_xlfn.XLOOKUP(Table7[[#This Row],[Merged Customer ID]],Table3__3_16[Customer ID],Table3__3_16[HBA1C])</f>
        <v>5.31</v>
      </c>
      <c r="E1762" s="22" t="str">
        <f>_xlfn.XLOOKUP(Table7[[#This Row],[Merged Customer ID]],Table3__3_16[Customer ID],Table3__3_16[Heart Issues])</f>
        <v>Yes</v>
      </c>
      <c r="F1762" s="22" t="str">
        <f>_xlfn.XLOOKUP(Table7[[#This Row],[Merged Customer ID]],Table3__3_16[Customer ID],Table3__3_16[Any Transplants])</f>
        <v>No</v>
      </c>
      <c r="G1762" s="22" t="str">
        <f>_xlfn.XLOOKUP(Table7[[#This Row],[Merged Customer ID]],Table3__3_16[Customer ID],Table3__3_16[Cancer history])</f>
        <v>No</v>
      </c>
      <c r="H1762" s="22">
        <f>_xlfn.XLOOKUP(Table7[[#This Row],[Merged Customer ID]],Table3__3_16[Customer ID],Table3__3_16[NumberOfMajorSurgeries])</f>
        <v>0</v>
      </c>
      <c r="I1762" s="22" t="str">
        <f>_xlfn.XLOOKUP(Table7[[#This Row],[Merged Customer ID]],Table3__3_16[Customer ID],Table3__3_16[smoker])</f>
        <v>No</v>
      </c>
      <c r="J1762" s="22" t="str">
        <f>_xlfn.XLOOKUP(Table7[[#This Row],[Merged Customer ID]],Table3__3_16[Customer ID],Table3__3_16[Weight Status])</f>
        <v>Overweight</v>
      </c>
      <c r="K1762" s="22" t="str">
        <f>_xlfn.XLOOKUP(Table7[[#This Row],[Merged Customer ID]],Table3__3_16[Customer ID],Table3__3_16[Sugar Status])</f>
        <v>Normal</v>
      </c>
      <c r="L1762" s="25">
        <f>_xlfn.XLOOKUP(Table7[[#This Row],[Merged Customer ID]],Table6_20[Merged Customer ID],Table6_20[Date of Birth])</f>
        <v>31409</v>
      </c>
      <c r="M1762" s="29">
        <f>_xlfn.XLOOKUP(Table7[[#This Row],[Merged Customer ID]],Table6_20[Merged Customer ID],Table6_20[charges],"0",0)</f>
        <v>5028.1499999999996</v>
      </c>
      <c r="N1762" s="29" t="str">
        <f>_xlfn.XLOOKUP(Table7[[#This Row],[Merged Customer ID]],Table6_20[Merged Customer ID],Table6_20[Hospital tier])</f>
        <v>tier - 1</v>
      </c>
      <c r="O1762" s="29" t="str">
        <f>_xlfn.XLOOKUP(Table7[[#This Row],[Merged Customer ID]],Table6_20[Merged Customer ID],Table6_20[City tier])</f>
        <v>tier - 2</v>
      </c>
      <c r="P1762" s="29" t="str">
        <f>_xlfn.XLOOKUP(Table7[[#This Row],[Merged Customer ID]],Table6_20[Merged Customer ID],Table6_20[State ID])</f>
        <v>R1012</v>
      </c>
      <c r="Q1762" s="35">
        <f>_xlfn.XLOOKUP(Table7[[#This Row],[Merged Customer ID]],Table6_20[Merged Customer ID],Table6_20[Age])</f>
        <v>37.444444444444443</v>
      </c>
    </row>
    <row r="1763" spans="1:17" x14ac:dyDescent="0.35">
      <c r="A1763" s="23" t="s">
        <v>608</v>
      </c>
      <c r="B1763" s="23" t="str">
        <f>_xlfn.XLOOKUP(Table7[[#This Row],[Merged Customer ID]],Table2_1[Merged Customer ID],Table2_1[First Name])</f>
        <v>Andre</v>
      </c>
      <c r="C1763" s="23">
        <f>_xlfn.XLOOKUP(Table7[[#This Row],[Merged Customer ID]],Table3__3_16[Customer ID],Table3__3_16[BMI])</f>
        <v>33.700000000000003</v>
      </c>
      <c r="D1763" s="23">
        <f>_xlfn.XLOOKUP(Table7[[#This Row],[Merged Customer ID]],Table3__3_16[Customer ID],Table3__3_16[HBA1C])</f>
        <v>4.32</v>
      </c>
      <c r="E1763" s="22" t="str">
        <f>_xlfn.XLOOKUP(Table7[[#This Row],[Merged Customer ID]],Table3__3_16[Customer ID],Table3__3_16[Heart Issues])</f>
        <v>Yes</v>
      </c>
      <c r="F1763" s="23" t="str">
        <f>_xlfn.XLOOKUP(Table7[[#This Row],[Merged Customer ID]],Table3__3_16[Customer ID],Table3__3_16[Any Transplants])</f>
        <v>No</v>
      </c>
      <c r="G1763" s="23" t="str">
        <f>_xlfn.XLOOKUP(Table7[[#This Row],[Merged Customer ID]],Table3__3_16[Customer ID],Table3__3_16[Cancer history])</f>
        <v>No</v>
      </c>
      <c r="H1763" s="23">
        <f>_xlfn.XLOOKUP(Table7[[#This Row],[Merged Customer ID]],Table3__3_16[Customer ID],Table3__3_16[NumberOfMajorSurgeries])</f>
        <v>1</v>
      </c>
      <c r="I1763" s="23" t="str">
        <f>_xlfn.XLOOKUP(Table7[[#This Row],[Merged Customer ID]],Table3__3_16[Customer ID],Table3__3_16[smoker])</f>
        <v>No</v>
      </c>
      <c r="J1763" s="23" t="str">
        <f>_xlfn.XLOOKUP(Table7[[#This Row],[Merged Customer ID]],Table3__3_16[Customer ID],Table3__3_16[Weight Status])</f>
        <v>Obesity</v>
      </c>
      <c r="K1763" s="23" t="str">
        <f>_xlfn.XLOOKUP(Table7[[#This Row],[Merged Customer ID]],Table3__3_16[Customer ID],Table3__3_16[Sugar Status])</f>
        <v>Normal</v>
      </c>
      <c r="L1763" s="26">
        <f>_xlfn.XLOOKUP(Table7[[#This Row],[Merged Customer ID]],Table6_20[Merged Customer ID],Table6_20[Date of Birth])</f>
        <v>32456</v>
      </c>
      <c r="M1763" s="30">
        <f>_xlfn.XLOOKUP(Table7[[#This Row],[Merged Customer ID]],Table6_20[Merged Customer ID],Table6_20[charges],"0",0)</f>
        <v>5012.47</v>
      </c>
      <c r="N1763" s="30" t="str">
        <f>_xlfn.XLOOKUP(Table7[[#This Row],[Merged Customer ID]],Table6_20[Merged Customer ID],Table6_20[Hospital tier])</f>
        <v>tier - 2</v>
      </c>
      <c r="O1763" s="30" t="str">
        <f>_xlfn.XLOOKUP(Table7[[#This Row],[Merged Customer ID]],Table6_20[Merged Customer ID],Table6_20[City tier])</f>
        <v>tier - 3</v>
      </c>
      <c r="P1763" s="30" t="str">
        <f>_xlfn.XLOOKUP(Table7[[#This Row],[Merged Customer ID]],Table6_20[Merged Customer ID],Table6_20[State ID])</f>
        <v>R1011</v>
      </c>
      <c r="Q1763" s="36">
        <f>_xlfn.XLOOKUP(Table7[[#This Row],[Merged Customer ID]],Table6_20[Merged Customer ID],Table6_20[Age])</f>
        <v>34.580555555555556</v>
      </c>
    </row>
    <row r="1764" spans="1:17" x14ac:dyDescent="0.35">
      <c r="A1764" s="22" t="s">
        <v>607</v>
      </c>
      <c r="B1764" s="22" t="str">
        <f>_xlfn.XLOOKUP(Table7[[#This Row],[Merged Customer ID]],Table2_1[Merged Customer ID],Table2_1[First Name])</f>
        <v>Switt</v>
      </c>
      <c r="C1764" s="22">
        <f>_xlfn.XLOOKUP(Table7[[#This Row],[Merged Customer ID]],Table3__3_16[Customer ID],Table3__3_16[BMI])</f>
        <v>27.5</v>
      </c>
      <c r="D1764" s="22">
        <f>_xlfn.XLOOKUP(Table7[[#This Row],[Merged Customer ID]],Table3__3_16[Customer ID],Table3__3_16[HBA1C])</f>
        <v>4.2300000000000004</v>
      </c>
      <c r="E1764" s="22" t="str">
        <f>_xlfn.XLOOKUP(Table7[[#This Row],[Merged Customer ID]],Table3__3_16[Customer ID],Table3__3_16[Heart Issues])</f>
        <v>Yes</v>
      </c>
      <c r="F1764" s="22" t="str">
        <f>_xlfn.XLOOKUP(Table7[[#This Row],[Merged Customer ID]],Table3__3_16[Customer ID],Table3__3_16[Any Transplants])</f>
        <v>No</v>
      </c>
      <c r="G1764" s="22" t="str">
        <f>_xlfn.XLOOKUP(Table7[[#This Row],[Merged Customer ID]],Table3__3_16[Customer ID],Table3__3_16[Cancer history])</f>
        <v>No</v>
      </c>
      <c r="H1764" s="22">
        <f>_xlfn.XLOOKUP(Table7[[#This Row],[Merged Customer ID]],Table3__3_16[Customer ID],Table3__3_16[NumberOfMajorSurgeries])</f>
        <v>1</v>
      </c>
      <c r="I1764" s="22" t="str">
        <f>_xlfn.XLOOKUP(Table7[[#This Row],[Merged Customer ID]],Table3__3_16[Customer ID],Table3__3_16[smoker])</f>
        <v>No</v>
      </c>
      <c r="J1764" s="22" t="str">
        <f>_xlfn.XLOOKUP(Table7[[#This Row],[Merged Customer ID]],Table3__3_16[Customer ID],Table3__3_16[Weight Status])</f>
        <v>Overweight</v>
      </c>
      <c r="K1764" s="22" t="str">
        <f>_xlfn.XLOOKUP(Table7[[#This Row],[Merged Customer ID]],Table3__3_16[Customer ID],Table3__3_16[Sugar Status])</f>
        <v>Normal</v>
      </c>
      <c r="L1764" s="25">
        <f>_xlfn.XLOOKUP(Table7[[#This Row],[Merged Customer ID]],Table6_20[Merged Customer ID],Table6_20[Date of Birth])</f>
        <v>32332</v>
      </c>
      <c r="M1764" s="29">
        <f>_xlfn.XLOOKUP(Table7[[#This Row],[Merged Customer ID]],Table6_20[Merged Customer ID],Table6_20[charges],"0",0)</f>
        <v>5003.8500000000004</v>
      </c>
      <c r="N1764" s="29" t="str">
        <f>_xlfn.XLOOKUP(Table7[[#This Row],[Merged Customer ID]],Table6_20[Merged Customer ID],Table6_20[Hospital tier])</f>
        <v>tier - 2</v>
      </c>
      <c r="O1764" s="29" t="str">
        <f>_xlfn.XLOOKUP(Table7[[#This Row],[Merged Customer ID]],Table6_20[Merged Customer ID],Table6_20[City tier])</f>
        <v>tier - 3</v>
      </c>
      <c r="P1764" s="29" t="str">
        <f>_xlfn.XLOOKUP(Table7[[#This Row],[Merged Customer ID]],Table6_20[Merged Customer ID],Table6_20[State ID])</f>
        <v>R1011</v>
      </c>
      <c r="Q1764" s="35">
        <f>_xlfn.XLOOKUP(Table7[[#This Row],[Merged Customer ID]],Table6_20[Merged Customer ID],Table6_20[Age])</f>
        <v>34.916666666666664</v>
      </c>
    </row>
    <row r="1765" spans="1:17" x14ac:dyDescent="0.35">
      <c r="A1765" s="23" t="s">
        <v>606</v>
      </c>
      <c r="B1765" s="23" t="str">
        <f>_xlfn.XLOOKUP(Table7[[#This Row],[Merged Customer ID]],Table2_1[Merged Customer ID],Table2_1[First Name])</f>
        <v>Erickson</v>
      </c>
      <c r="C1765" s="23">
        <f>_xlfn.XLOOKUP(Table7[[#This Row],[Merged Customer ID]],Table3__3_16[Customer ID],Table3__3_16[BMI])</f>
        <v>16.12</v>
      </c>
      <c r="D1765" s="23">
        <f>_xlfn.XLOOKUP(Table7[[#This Row],[Merged Customer ID]],Table3__3_16[Customer ID],Table3__3_16[HBA1C])</f>
        <v>6.09</v>
      </c>
      <c r="E1765" s="22" t="str">
        <f>_xlfn.XLOOKUP(Table7[[#This Row],[Merged Customer ID]],Table3__3_16[Customer ID],Table3__3_16[Heart Issues])</f>
        <v>No</v>
      </c>
      <c r="F1765" s="23" t="str">
        <f>_xlfn.XLOOKUP(Table7[[#This Row],[Merged Customer ID]],Table3__3_16[Customer ID],Table3__3_16[Any Transplants])</f>
        <v>No</v>
      </c>
      <c r="G1765" s="23" t="str">
        <f>_xlfn.XLOOKUP(Table7[[#This Row],[Merged Customer ID]],Table3__3_16[Customer ID],Table3__3_16[Cancer history])</f>
        <v>No</v>
      </c>
      <c r="H1765" s="23">
        <f>_xlfn.XLOOKUP(Table7[[#This Row],[Merged Customer ID]],Table3__3_16[Customer ID],Table3__3_16[NumberOfMajorSurgeries])</f>
        <v>0</v>
      </c>
      <c r="I1765" s="23" t="str">
        <f>_xlfn.XLOOKUP(Table7[[#This Row],[Merged Customer ID]],Table3__3_16[Customer ID],Table3__3_16[smoker])</f>
        <v>No</v>
      </c>
      <c r="J1765" s="23" t="str">
        <f>_xlfn.XLOOKUP(Table7[[#This Row],[Merged Customer ID]],Table3__3_16[Customer ID],Table3__3_16[Weight Status])</f>
        <v>Underweight</v>
      </c>
      <c r="K1765" s="23" t="str">
        <f>_xlfn.XLOOKUP(Table7[[#This Row],[Merged Customer ID]],Table3__3_16[Customer ID],Table3__3_16[Sugar Status])</f>
        <v>Prediabetes</v>
      </c>
      <c r="L1765" s="26">
        <f>_xlfn.XLOOKUP(Table7[[#This Row],[Merged Customer ID]],Table6_20[Merged Customer ID],Table6_20[Date of Birth])</f>
        <v>28285</v>
      </c>
      <c r="M1765" s="30">
        <f>_xlfn.XLOOKUP(Table7[[#This Row],[Merged Customer ID]],Table6_20[Merged Customer ID],Table6_20[charges],"0",0)</f>
        <v>5003.7700000000004</v>
      </c>
      <c r="N1765" s="30" t="str">
        <f>_xlfn.XLOOKUP(Table7[[#This Row],[Merged Customer ID]],Table6_20[Merged Customer ID],Table6_20[Hospital tier])</f>
        <v>tier - 2</v>
      </c>
      <c r="O1765" s="30" t="str">
        <f>_xlfn.XLOOKUP(Table7[[#This Row],[Merged Customer ID]],Table6_20[Merged Customer ID],Table6_20[City tier])</f>
        <v>tier - 3</v>
      </c>
      <c r="P1765" s="30" t="str">
        <f>_xlfn.XLOOKUP(Table7[[#This Row],[Merged Customer ID]],Table6_20[Merged Customer ID],Table6_20[State ID])</f>
        <v>R1013</v>
      </c>
      <c r="Q1765" s="36">
        <f>_xlfn.XLOOKUP(Table7[[#This Row],[Merged Customer ID]],Table6_20[Merged Customer ID],Table6_20[Age])</f>
        <v>45.99722222222222</v>
      </c>
    </row>
    <row r="1766" spans="1:17" x14ac:dyDescent="0.35">
      <c r="A1766" s="22" t="s">
        <v>605</v>
      </c>
      <c r="B1766" s="22" t="str">
        <f>_xlfn.XLOOKUP(Table7[[#This Row],[Merged Customer ID]],Table2_1[Merged Customer ID],Table2_1[First Name])</f>
        <v>Miller</v>
      </c>
      <c r="C1766" s="22">
        <f>_xlfn.XLOOKUP(Table7[[#This Row],[Merged Customer ID]],Table3__3_16[Customer ID],Table3__3_16[BMI])</f>
        <v>26.73</v>
      </c>
      <c r="D1766" s="22">
        <f>_xlfn.XLOOKUP(Table7[[#This Row],[Merged Customer ID]],Table3__3_16[Customer ID],Table3__3_16[HBA1C])</f>
        <v>4.74</v>
      </c>
      <c r="E1766" s="22" t="str">
        <f>_xlfn.XLOOKUP(Table7[[#This Row],[Merged Customer ID]],Table3__3_16[Customer ID],Table3__3_16[Heart Issues])</f>
        <v>Yes</v>
      </c>
      <c r="F1766" s="22" t="str">
        <f>_xlfn.XLOOKUP(Table7[[#This Row],[Merged Customer ID]],Table3__3_16[Customer ID],Table3__3_16[Any Transplants])</f>
        <v>No</v>
      </c>
      <c r="G1766" s="22" t="str">
        <f>_xlfn.XLOOKUP(Table7[[#This Row],[Merged Customer ID]],Table3__3_16[Customer ID],Table3__3_16[Cancer history])</f>
        <v>No</v>
      </c>
      <c r="H1766" s="22">
        <f>_xlfn.XLOOKUP(Table7[[#This Row],[Merged Customer ID]],Table3__3_16[Customer ID],Table3__3_16[NumberOfMajorSurgeries])</f>
        <v>1</v>
      </c>
      <c r="I1766" s="22" t="str">
        <f>_xlfn.XLOOKUP(Table7[[#This Row],[Merged Customer ID]],Table3__3_16[Customer ID],Table3__3_16[smoker])</f>
        <v>No</v>
      </c>
      <c r="J1766" s="22" t="str">
        <f>_xlfn.XLOOKUP(Table7[[#This Row],[Merged Customer ID]],Table3__3_16[Customer ID],Table3__3_16[Weight Status])</f>
        <v>Overweight</v>
      </c>
      <c r="K1766" s="22" t="str">
        <f>_xlfn.XLOOKUP(Table7[[#This Row],[Merged Customer ID]],Table3__3_16[Customer ID],Table3__3_16[Sugar Status])</f>
        <v>Normal</v>
      </c>
      <c r="L1766" s="25">
        <f>_xlfn.XLOOKUP(Table7[[#This Row],[Merged Customer ID]],Table6_20[Merged Customer ID],Table6_20[Date of Birth])</f>
        <v>32390</v>
      </c>
      <c r="M1766" s="29">
        <f>_xlfn.XLOOKUP(Table7[[#This Row],[Merged Customer ID]],Table6_20[Merged Customer ID],Table6_20[charges],"0",0)</f>
        <v>5002.78</v>
      </c>
      <c r="N1766" s="29" t="str">
        <f>_xlfn.XLOOKUP(Table7[[#This Row],[Merged Customer ID]],Table6_20[Merged Customer ID],Table6_20[Hospital tier])</f>
        <v>tier - 2</v>
      </c>
      <c r="O1766" s="29" t="str">
        <f>_xlfn.XLOOKUP(Table7[[#This Row],[Merged Customer ID]],Table6_20[Merged Customer ID],Table6_20[City tier])</f>
        <v>tier - 2</v>
      </c>
      <c r="P1766" s="29" t="str">
        <f>_xlfn.XLOOKUP(Table7[[#This Row],[Merged Customer ID]],Table6_20[Merged Customer ID],Table6_20[State ID])</f>
        <v>R1013</v>
      </c>
      <c r="Q1766" s="35">
        <f>_xlfn.XLOOKUP(Table7[[#This Row],[Merged Customer ID]],Table6_20[Merged Customer ID],Table6_20[Age])</f>
        <v>34.761111111111113</v>
      </c>
    </row>
    <row r="1767" spans="1:17" x14ac:dyDescent="0.35">
      <c r="A1767" s="23" t="s">
        <v>604</v>
      </c>
      <c r="B1767" s="23" t="str">
        <f>_xlfn.XLOOKUP(Table7[[#This Row],[Merged Customer ID]],Table2_1[Merged Customer ID],Table2_1[First Name])</f>
        <v>Whitbeck</v>
      </c>
      <c r="C1767" s="23">
        <f>_xlfn.XLOOKUP(Table7[[#This Row],[Merged Customer ID]],Table3__3_16[Customer ID],Table3__3_16[BMI])</f>
        <v>37.25</v>
      </c>
      <c r="D1767" s="23">
        <f>_xlfn.XLOOKUP(Table7[[#This Row],[Merged Customer ID]],Table3__3_16[Customer ID],Table3__3_16[HBA1C])</f>
        <v>6.23</v>
      </c>
      <c r="E1767" s="22" t="str">
        <f>_xlfn.XLOOKUP(Table7[[#This Row],[Merged Customer ID]],Table3__3_16[Customer ID],Table3__3_16[Heart Issues])</f>
        <v>Yes</v>
      </c>
      <c r="F1767" s="23" t="str">
        <f>_xlfn.XLOOKUP(Table7[[#This Row],[Merged Customer ID]],Table3__3_16[Customer ID],Table3__3_16[Any Transplants])</f>
        <v>No</v>
      </c>
      <c r="G1767" s="23" t="str">
        <f>_xlfn.XLOOKUP(Table7[[#This Row],[Merged Customer ID]],Table3__3_16[Customer ID],Table3__3_16[Cancer history])</f>
        <v>No</v>
      </c>
      <c r="H1767" s="23">
        <f>_xlfn.XLOOKUP(Table7[[#This Row],[Merged Customer ID]],Table3__3_16[Customer ID],Table3__3_16[NumberOfMajorSurgeries])</f>
        <v>0</v>
      </c>
      <c r="I1767" s="23" t="str">
        <f>_xlfn.XLOOKUP(Table7[[#This Row],[Merged Customer ID]],Table3__3_16[Customer ID],Table3__3_16[smoker])</f>
        <v>No</v>
      </c>
      <c r="J1767" s="23" t="str">
        <f>_xlfn.XLOOKUP(Table7[[#This Row],[Merged Customer ID]],Table3__3_16[Customer ID],Table3__3_16[Weight Status])</f>
        <v>Obesity</v>
      </c>
      <c r="K1767" s="23" t="str">
        <f>_xlfn.XLOOKUP(Table7[[#This Row],[Merged Customer ID]],Table3__3_16[Customer ID],Table3__3_16[Sugar Status])</f>
        <v>Prediabetes</v>
      </c>
      <c r="L1767" s="26">
        <f>_xlfn.XLOOKUP(Table7[[#This Row],[Merged Customer ID]],Table6_20[Merged Customer ID],Table6_20[Date of Birth])</f>
        <v>37169</v>
      </c>
      <c r="M1767" s="30">
        <f>_xlfn.XLOOKUP(Table7[[#This Row],[Merged Customer ID]],Table6_20[Merged Customer ID],Table6_20[charges],"0",0)</f>
        <v>4999.04</v>
      </c>
      <c r="N1767" s="30" t="str">
        <f>_xlfn.XLOOKUP(Table7[[#This Row],[Merged Customer ID]],Table6_20[Merged Customer ID],Table6_20[Hospital tier])</f>
        <v>tier - 2</v>
      </c>
      <c r="O1767" s="30" t="str">
        <f>_xlfn.XLOOKUP(Table7[[#This Row],[Merged Customer ID]],Table6_20[Merged Customer ID],Table6_20[City tier])</f>
        <v>tier - 2</v>
      </c>
      <c r="P1767" s="30" t="str">
        <f>_xlfn.XLOOKUP(Table7[[#This Row],[Merged Customer ID]],Table6_20[Merged Customer ID],Table6_20[State ID])</f>
        <v>R1011</v>
      </c>
      <c r="Q1767" s="36">
        <f>_xlfn.XLOOKUP(Table7[[#This Row],[Merged Customer ID]],Table6_20[Merged Customer ID],Table6_20[Age])</f>
        <v>21.675000000000001</v>
      </c>
    </row>
    <row r="1768" spans="1:17" x14ac:dyDescent="0.35">
      <c r="A1768" s="22" t="s">
        <v>603</v>
      </c>
      <c r="B1768" s="22" t="str">
        <f>_xlfn.XLOOKUP(Table7[[#This Row],[Merged Customer ID]],Table2_1[Merged Customer ID],Table2_1[First Name])</f>
        <v>Auer</v>
      </c>
      <c r="C1768" s="22">
        <f>_xlfn.XLOOKUP(Table7[[#This Row],[Merged Customer ID]],Table3__3_16[Customer ID],Table3__3_16[BMI])</f>
        <v>23.56</v>
      </c>
      <c r="D1768" s="22">
        <f>_xlfn.XLOOKUP(Table7[[#This Row],[Merged Customer ID]],Table3__3_16[Customer ID],Table3__3_16[HBA1C])</f>
        <v>5.45</v>
      </c>
      <c r="E1768" s="22" t="str">
        <f>_xlfn.XLOOKUP(Table7[[#This Row],[Merged Customer ID]],Table3__3_16[Customer ID],Table3__3_16[Heart Issues])</f>
        <v>Yes</v>
      </c>
      <c r="F1768" s="22" t="str">
        <f>_xlfn.XLOOKUP(Table7[[#This Row],[Merged Customer ID]],Table3__3_16[Customer ID],Table3__3_16[Any Transplants])</f>
        <v>No</v>
      </c>
      <c r="G1768" s="22" t="str">
        <f>_xlfn.XLOOKUP(Table7[[#This Row],[Merged Customer ID]],Table3__3_16[Customer ID],Table3__3_16[Cancer history])</f>
        <v>No</v>
      </c>
      <c r="H1768" s="22">
        <f>_xlfn.XLOOKUP(Table7[[#This Row],[Merged Customer ID]],Table3__3_16[Customer ID],Table3__3_16[NumberOfMajorSurgeries])</f>
        <v>1</v>
      </c>
      <c r="I1768" s="22" t="str">
        <f>_xlfn.XLOOKUP(Table7[[#This Row],[Merged Customer ID]],Table3__3_16[Customer ID],Table3__3_16[smoker])</f>
        <v>No</v>
      </c>
      <c r="J1768" s="22" t="str">
        <f>_xlfn.XLOOKUP(Table7[[#This Row],[Merged Customer ID]],Table3__3_16[Customer ID],Table3__3_16[Weight Status])</f>
        <v>Normal Weight</v>
      </c>
      <c r="K1768" s="22" t="str">
        <f>_xlfn.XLOOKUP(Table7[[#This Row],[Merged Customer ID]],Table3__3_16[Customer ID],Table3__3_16[Sugar Status])</f>
        <v>Normal</v>
      </c>
      <c r="L1768" s="25">
        <f>_xlfn.XLOOKUP(Table7[[#This Row],[Merged Customer ID]],Table6_20[Merged Customer ID],Table6_20[Date of Birth])</f>
        <v>32318</v>
      </c>
      <c r="M1768" s="29">
        <f>_xlfn.XLOOKUP(Table7[[#This Row],[Merged Customer ID]],Table6_20[Merged Customer ID],Table6_20[charges],"0",0)</f>
        <v>4992.38</v>
      </c>
      <c r="N1768" s="29" t="str">
        <f>_xlfn.XLOOKUP(Table7[[#This Row],[Merged Customer ID]],Table6_20[Merged Customer ID],Table6_20[Hospital tier])</f>
        <v>tier - 2</v>
      </c>
      <c r="O1768" s="29" t="str">
        <f>_xlfn.XLOOKUP(Table7[[#This Row],[Merged Customer ID]],Table6_20[Merged Customer ID],Table6_20[City tier])</f>
        <v>tier - 3</v>
      </c>
      <c r="P1768" s="29" t="str">
        <f>_xlfn.XLOOKUP(Table7[[#This Row],[Merged Customer ID]],Table6_20[Merged Customer ID],Table6_20[State ID])</f>
        <v>R1024</v>
      </c>
      <c r="Q1768" s="35">
        <f>_xlfn.XLOOKUP(Table7[[#This Row],[Merged Customer ID]],Table6_20[Merged Customer ID],Table6_20[Age])</f>
        <v>34.955555555555556</v>
      </c>
    </row>
    <row r="1769" spans="1:17" x14ac:dyDescent="0.35">
      <c r="A1769" s="23" t="s">
        <v>602</v>
      </c>
      <c r="B1769" s="23" t="str">
        <f>_xlfn.XLOOKUP(Table7[[#This Row],[Merged Customer ID]],Table2_1[Merged Customer ID],Table2_1[First Name])</f>
        <v>Attar</v>
      </c>
      <c r="C1769" s="23">
        <f>_xlfn.XLOOKUP(Table7[[#This Row],[Merged Customer ID]],Table3__3_16[Customer ID],Table3__3_16[BMI])</f>
        <v>15.84</v>
      </c>
      <c r="D1769" s="23">
        <f>_xlfn.XLOOKUP(Table7[[#This Row],[Merged Customer ID]],Table3__3_16[Customer ID],Table3__3_16[HBA1C])</f>
        <v>10.34</v>
      </c>
      <c r="E1769" s="22" t="str">
        <f>_xlfn.XLOOKUP(Table7[[#This Row],[Merged Customer ID]],Table3__3_16[Customer ID],Table3__3_16[Heart Issues])</f>
        <v>No</v>
      </c>
      <c r="F1769" s="23" t="str">
        <f>_xlfn.XLOOKUP(Table7[[#This Row],[Merged Customer ID]],Table3__3_16[Customer ID],Table3__3_16[Any Transplants])</f>
        <v>No</v>
      </c>
      <c r="G1769" s="23" t="str">
        <f>_xlfn.XLOOKUP(Table7[[#This Row],[Merged Customer ID]],Table3__3_16[Customer ID],Table3__3_16[Cancer history])</f>
        <v>No</v>
      </c>
      <c r="H1769" s="23">
        <f>_xlfn.XLOOKUP(Table7[[#This Row],[Merged Customer ID]],Table3__3_16[Customer ID],Table3__3_16[NumberOfMajorSurgeries])</f>
        <v>2</v>
      </c>
      <c r="I1769" s="23" t="str">
        <f>_xlfn.XLOOKUP(Table7[[#This Row],[Merged Customer ID]],Table3__3_16[Customer ID],Table3__3_16[smoker])</f>
        <v>No</v>
      </c>
      <c r="J1769" s="23" t="str">
        <f>_xlfn.XLOOKUP(Table7[[#This Row],[Merged Customer ID]],Table3__3_16[Customer ID],Table3__3_16[Weight Status])</f>
        <v>Underweight</v>
      </c>
      <c r="K1769" s="23" t="str">
        <f>_xlfn.XLOOKUP(Table7[[#This Row],[Merged Customer ID]],Table3__3_16[Customer ID],Table3__3_16[Sugar Status])</f>
        <v>Diabetes</v>
      </c>
      <c r="L1769" s="26">
        <f>_xlfn.XLOOKUP(Table7[[#This Row],[Merged Customer ID]],Table6_20[Merged Customer ID],Table6_20[Date of Birth])</f>
        <v>26975</v>
      </c>
      <c r="M1769" s="30">
        <f>_xlfn.XLOOKUP(Table7[[#This Row],[Merged Customer ID]],Table6_20[Merged Customer ID],Table6_20[charges],"0",0)</f>
        <v>4985.22</v>
      </c>
      <c r="N1769" s="30" t="str">
        <f>_xlfn.XLOOKUP(Table7[[#This Row],[Merged Customer ID]],Table6_20[Merged Customer ID],Table6_20[Hospital tier])</f>
        <v>tier - 2</v>
      </c>
      <c r="O1769" s="30" t="str">
        <f>_xlfn.XLOOKUP(Table7[[#This Row],[Merged Customer ID]],Table6_20[Merged Customer ID],Table6_20[City tier])</f>
        <v>tier - 3</v>
      </c>
      <c r="P1769" s="30" t="str">
        <f>_xlfn.XLOOKUP(Table7[[#This Row],[Merged Customer ID]],Table6_20[Merged Customer ID],Table6_20[State ID])</f>
        <v>R1013</v>
      </c>
      <c r="Q1769" s="36">
        <f>_xlfn.XLOOKUP(Table7[[#This Row],[Merged Customer ID]],Table6_20[Merged Customer ID],Table6_20[Age])</f>
        <v>49.586111111111109</v>
      </c>
    </row>
    <row r="1770" spans="1:17" x14ac:dyDescent="0.35">
      <c r="A1770" s="22" t="s">
        <v>601</v>
      </c>
      <c r="B1770" s="22" t="str">
        <f>_xlfn.XLOOKUP(Table7[[#This Row],[Merged Customer ID]],Table2_1[Merged Customer ID],Table2_1[First Name])</f>
        <v>Misuraca</v>
      </c>
      <c r="C1770" s="22">
        <f>_xlfn.XLOOKUP(Table7[[#This Row],[Merged Customer ID]],Table3__3_16[Customer ID],Table3__3_16[BMI])</f>
        <v>36.630000000000003</v>
      </c>
      <c r="D1770" s="22">
        <f>_xlfn.XLOOKUP(Table7[[#This Row],[Merged Customer ID]],Table3__3_16[Customer ID],Table3__3_16[HBA1C])</f>
        <v>5.15</v>
      </c>
      <c r="E1770" s="22" t="str">
        <f>_xlfn.XLOOKUP(Table7[[#This Row],[Merged Customer ID]],Table3__3_16[Customer ID],Table3__3_16[Heart Issues])</f>
        <v>No</v>
      </c>
      <c r="F1770" s="22" t="str">
        <f>_xlfn.XLOOKUP(Table7[[#This Row],[Merged Customer ID]],Table3__3_16[Customer ID],Table3__3_16[Any Transplants])</f>
        <v>No</v>
      </c>
      <c r="G1770" s="22" t="str">
        <f>_xlfn.XLOOKUP(Table7[[#This Row],[Merged Customer ID]],Table3__3_16[Customer ID],Table3__3_16[Cancer history])</f>
        <v>No</v>
      </c>
      <c r="H1770" s="22">
        <f>_xlfn.XLOOKUP(Table7[[#This Row],[Merged Customer ID]],Table3__3_16[Customer ID],Table3__3_16[NumberOfMajorSurgeries])</f>
        <v>0</v>
      </c>
      <c r="I1770" s="22" t="str">
        <f>_xlfn.XLOOKUP(Table7[[#This Row],[Merged Customer ID]],Table3__3_16[Customer ID],Table3__3_16[smoker])</f>
        <v>No</v>
      </c>
      <c r="J1770" s="22" t="str">
        <f>_xlfn.XLOOKUP(Table7[[#This Row],[Merged Customer ID]],Table3__3_16[Customer ID],Table3__3_16[Weight Status])</f>
        <v>Obesity</v>
      </c>
      <c r="K1770" s="22" t="str">
        <f>_xlfn.XLOOKUP(Table7[[#This Row],[Merged Customer ID]],Table3__3_16[Customer ID],Table3__3_16[Sugar Status])</f>
        <v>Normal</v>
      </c>
      <c r="L1770" s="25">
        <f>_xlfn.XLOOKUP(Table7[[#This Row],[Merged Customer ID]],Table6_20[Merged Customer ID],Table6_20[Date of Birth])</f>
        <v>33480</v>
      </c>
      <c r="M1770" s="29">
        <f>_xlfn.XLOOKUP(Table7[[#This Row],[Merged Customer ID]],Table6_20[Merged Customer ID],Table6_20[charges],"0",0)</f>
        <v>4949.76</v>
      </c>
      <c r="N1770" s="29" t="str">
        <f>_xlfn.XLOOKUP(Table7[[#This Row],[Merged Customer ID]],Table6_20[Merged Customer ID],Table6_20[Hospital tier])</f>
        <v>tier - 2</v>
      </c>
      <c r="O1770" s="29" t="str">
        <f>_xlfn.XLOOKUP(Table7[[#This Row],[Merged Customer ID]],Table6_20[Merged Customer ID],Table6_20[City tier])</f>
        <v>tier - 1</v>
      </c>
      <c r="P1770" s="29" t="str">
        <f>_xlfn.XLOOKUP(Table7[[#This Row],[Merged Customer ID]],Table6_20[Merged Customer ID],Table6_20[State ID])</f>
        <v>R1013</v>
      </c>
      <c r="Q1770" s="35">
        <f>_xlfn.XLOOKUP(Table7[[#This Row],[Merged Customer ID]],Table6_20[Merged Customer ID],Table6_20[Age])</f>
        <v>31.772222222222222</v>
      </c>
    </row>
    <row r="1771" spans="1:17" x14ac:dyDescent="0.35">
      <c r="A1771" s="23" t="s">
        <v>600</v>
      </c>
      <c r="B1771" s="23" t="str">
        <f>_xlfn.XLOOKUP(Table7[[#This Row],[Merged Customer ID]],Table2_1[Merged Customer ID],Table2_1[First Name])</f>
        <v>Spannaus</v>
      </c>
      <c r="C1771" s="23">
        <f>_xlfn.XLOOKUP(Table7[[#This Row],[Merged Customer ID]],Table3__3_16[Customer ID],Table3__3_16[BMI])</f>
        <v>16.47</v>
      </c>
      <c r="D1771" s="23">
        <f>_xlfn.XLOOKUP(Table7[[#This Row],[Merged Customer ID]],Table3__3_16[Customer ID],Table3__3_16[HBA1C])</f>
        <v>11.72</v>
      </c>
      <c r="E1771" s="22" t="str">
        <f>_xlfn.XLOOKUP(Table7[[#This Row],[Merged Customer ID]],Table3__3_16[Customer ID],Table3__3_16[Heart Issues])</f>
        <v>No</v>
      </c>
      <c r="F1771" s="23" t="str">
        <f>_xlfn.XLOOKUP(Table7[[#This Row],[Merged Customer ID]],Table3__3_16[Customer ID],Table3__3_16[Any Transplants])</f>
        <v>No</v>
      </c>
      <c r="G1771" s="23" t="str">
        <f>_xlfn.XLOOKUP(Table7[[#This Row],[Merged Customer ID]],Table3__3_16[Customer ID],Table3__3_16[Cancer history])</f>
        <v>No</v>
      </c>
      <c r="H1771" s="23">
        <f>_xlfn.XLOOKUP(Table7[[#This Row],[Merged Customer ID]],Table3__3_16[Customer ID],Table3__3_16[NumberOfMajorSurgeries])</f>
        <v>0</v>
      </c>
      <c r="I1771" s="23" t="str">
        <f>_xlfn.XLOOKUP(Table7[[#This Row],[Merged Customer ID]],Table3__3_16[Customer ID],Table3__3_16[smoker])</f>
        <v>No</v>
      </c>
      <c r="J1771" s="23" t="str">
        <f>_xlfn.XLOOKUP(Table7[[#This Row],[Merged Customer ID]],Table3__3_16[Customer ID],Table3__3_16[Weight Status])</f>
        <v>Underweight</v>
      </c>
      <c r="K1771" s="23" t="str">
        <f>_xlfn.XLOOKUP(Table7[[#This Row],[Merged Customer ID]],Table3__3_16[Customer ID],Table3__3_16[Sugar Status])</f>
        <v>Diabetes</v>
      </c>
      <c r="L1771" s="26">
        <f>_xlfn.XLOOKUP(Table7[[#This Row],[Merged Customer ID]],Table6_20[Merged Customer ID],Table6_20[Date of Birth])</f>
        <v>27206</v>
      </c>
      <c r="M1771" s="30">
        <f>_xlfn.XLOOKUP(Table7[[#This Row],[Merged Customer ID]],Table6_20[Merged Customer ID],Table6_20[charges],"0",0)</f>
        <v>4942.0600000000004</v>
      </c>
      <c r="N1771" s="30" t="str">
        <f>_xlfn.XLOOKUP(Table7[[#This Row],[Merged Customer ID]],Table6_20[Merged Customer ID],Table6_20[Hospital tier])</f>
        <v>tier - 2</v>
      </c>
      <c r="O1771" s="30" t="str">
        <f>_xlfn.XLOOKUP(Table7[[#This Row],[Merged Customer ID]],Table6_20[Merged Customer ID],Table6_20[City tier])</f>
        <v>tier - 2</v>
      </c>
      <c r="P1771" s="30" t="str">
        <f>_xlfn.XLOOKUP(Table7[[#This Row],[Merged Customer ID]],Table6_20[Merged Customer ID],Table6_20[State ID])</f>
        <v>R1013</v>
      </c>
      <c r="Q1771" s="36">
        <f>_xlfn.XLOOKUP(Table7[[#This Row],[Merged Customer ID]],Table6_20[Merged Customer ID],Table6_20[Age])</f>
        <v>48.95</v>
      </c>
    </row>
    <row r="1772" spans="1:17" x14ac:dyDescent="0.35">
      <c r="A1772" s="22" t="s">
        <v>599</v>
      </c>
      <c r="B1772" s="22" t="str">
        <f>_xlfn.XLOOKUP(Table7[[#This Row],[Merged Customer ID]],Table2_1[Merged Customer ID],Table2_1[First Name])</f>
        <v>Tarbiat</v>
      </c>
      <c r="C1772" s="22">
        <f>_xlfn.XLOOKUP(Table7[[#This Row],[Merged Customer ID]],Table3__3_16[Customer ID],Table3__3_16[BMI])</f>
        <v>25.8</v>
      </c>
      <c r="D1772" s="22">
        <f>_xlfn.XLOOKUP(Table7[[#This Row],[Merged Customer ID]],Table3__3_16[Customer ID],Table3__3_16[HBA1C])</f>
        <v>5.29</v>
      </c>
      <c r="E1772" s="22" t="str">
        <f>_xlfn.XLOOKUP(Table7[[#This Row],[Merged Customer ID]],Table3__3_16[Customer ID],Table3__3_16[Heart Issues])</f>
        <v>No</v>
      </c>
      <c r="F1772" s="22" t="str">
        <f>_xlfn.XLOOKUP(Table7[[#This Row],[Merged Customer ID]],Table3__3_16[Customer ID],Table3__3_16[Any Transplants])</f>
        <v>No</v>
      </c>
      <c r="G1772" s="22" t="str">
        <f>_xlfn.XLOOKUP(Table7[[#This Row],[Merged Customer ID]],Table3__3_16[Customer ID],Table3__3_16[Cancer history])</f>
        <v>No</v>
      </c>
      <c r="H1772" s="22">
        <f>_xlfn.XLOOKUP(Table7[[#This Row],[Merged Customer ID]],Table3__3_16[Customer ID],Table3__3_16[NumberOfMajorSurgeries])</f>
        <v>0</v>
      </c>
      <c r="I1772" s="22" t="str">
        <f>_xlfn.XLOOKUP(Table7[[#This Row],[Merged Customer ID]],Table3__3_16[Customer ID],Table3__3_16[smoker])</f>
        <v>No</v>
      </c>
      <c r="J1772" s="22" t="str">
        <f>_xlfn.XLOOKUP(Table7[[#This Row],[Merged Customer ID]],Table3__3_16[Customer ID],Table3__3_16[Weight Status])</f>
        <v>Overweight</v>
      </c>
      <c r="K1772" s="22" t="str">
        <f>_xlfn.XLOOKUP(Table7[[#This Row],[Merged Customer ID]],Table3__3_16[Customer ID],Table3__3_16[Sugar Status])</f>
        <v>Normal</v>
      </c>
      <c r="L1772" s="25">
        <f>_xlfn.XLOOKUP(Table7[[#This Row],[Merged Customer ID]],Table6_20[Merged Customer ID],Table6_20[Date of Birth])</f>
        <v>33569</v>
      </c>
      <c r="M1772" s="29">
        <f>_xlfn.XLOOKUP(Table7[[#This Row],[Merged Customer ID]],Table6_20[Merged Customer ID],Table6_20[charges],"0",0)</f>
        <v>4934.71</v>
      </c>
      <c r="N1772" s="29" t="str">
        <f>_xlfn.XLOOKUP(Table7[[#This Row],[Merged Customer ID]],Table6_20[Merged Customer ID],Table6_20[Hospital tier])</f>
        <v>tier - 2</v>
      </c>
      <c r="O1772" s="29" t="str">
        <f>_xlfn.XLOOKUP(Table7[[#This Row],[Merged Customer ID]],Table6_20[Merged Customer ID],Table6_20[City tier])</f>
        <v>tier - 3</v>
      </c>
      <c r="P1772" s="29" t="str">
        <f>_xlfn.XLOOKUP(Table7[[#This Row],[Merged Customer ID]],Table6_20[Merged Customer ID],Table6_20[State ID])</f>
        <v>R1011</v>
      </c>
      <c r="Q1772" s="35">
        <f>_xlfn.XLOOKUP(Table7[[#This Row],[Merged Customer ID]],Table6_20[Merged Customer ID],Table6_20[Age])</f>
        <v>31.530555555555555</v>
      </c>
    </row>
    <row r="1773" spans="1:17" x14ac:dyDescent="0.35">
      <c r="A1773" s="23" t="s">
        <v>598</v>
      </c>
      <c r="B1773" s="23" t="str">
        <f>_xlfn.XLOOKUP(Table7[[#This Row],[Merged Customer ID]],Table2_1[Merged Customer ID],Table2_1[First Name])</f>
        <v>Pulkkinen</v>
      </c>
      <c r="C1773" s="23">
        <f>_xlfn.XLOOKUP(Table7[[#This Row],[Merged Customer ID]],Table3__3_16[Customer ID],Table3__3_16[BMI])</f>
        <v>23.6</v>
      </c>
      <c r="D1773" s="23">
        <f>_xlfn.XLOOKUP(Table7[[#This Row],[Merged Customer ID]],Table3__3_16[Customer ID],Table3__3_16[HBA1C])</f>
        <v>4.33</v>
      </c>
      <c r="E1773" s="22" t="str">
        <f>_xlfn.XLOOKUP(Table7[[#This Row],[Merged Customer ID]],Table3__3_16[Customer ID],Table3__3_16[Heart Issues])</f>
        <v>No</v>
      </c>
      <c r="F1773" s="23" t="str">
        <f>_xlfn.XLOOKUP(Table7[[#This Row],[Merged Customer ID]],Table3__3_16[Customer ID],Table3__3_16[Any Transplants])</f>
        <v>No</v>
      </c>
      <c r="G1773" s="23" t="str">
        <f>_xlfn.XLOOKUP(Table7[[#This Row],[Merged Customer ID]],Table3__3_16[Customer ID],Table3__3_16[Cancer history])</f>
        <v>No</v>
      </c>
      <c r="H1773" s="23">
        <f>_xlfn.XLOOKUP(Table7[[#This Row],[Merged Customer ID]],Table3__3_16[Customer ID],Table3__3_16[NumberOfMajorSurgeries])</f>
        <v>0</v>
      </c>
      <c r="I1773" s="23" t="str">
        <f>_xlfn.XLOOKUP(Table7[[#This Row],[Merged Customer ID]],Table3__3_16[Customer ID],Table3__3_16[smoker])</f>
        <v>No</v>
      </c>
      <c r="J1773" s="23" t="str">
        <f>_xlfn.XLOOKUP(Table7[[#This Row],[Merged Customer ID]],Table3__3_16[Customer ID],Table3__3_16[Weight Status])</f>
        <v>Normal Weight</v>
      </c>
      <c r="K1773" s="23" t="str">
        <f>_xlfn.XLOOKUP(Table7[[#This Row],[Merged Customer ID]],Table3__3_16[Customer ID],Table3__3_16[Sugar Status])</f>
        <v>Normal</v>
      </c>
      <c r="L1773" s="26">
        <f>_xlfn.XLOOKUP(Table7[[#This Row],[Merged Customer ID]],Table6_20[Merged Customer ID],Table6_20[Date of Birth])</f>
        <v>33473</v>
      </c>
      <c r="M1773" s="30">
        <f>_xlfn.XLOOKUP(Table7[[#This Row],[Merged Customer ID]],Table6_20[Merged Customer ID],Table6_20[charges],"0",0)</f>
        <v>4931.6499999999996</v>
      </c>
      <c r="N1773" s="30" t="str">
        <f>_xlfn.XLOOKUP(Table7[[#This Row],[Merged Customer ID]],Table6_20[Merged Customer ID],Table6_20[Hospital tier])</f>
        <v>tier - 2</v>
      </c>
      <c r="O1773" s="30" t="str">
        <f>_xlfn.XLOOKUP(Table7[[#This Row],[Merged Customer ID]],Table6_20[Merged Customer ID],Table6_20[City tier])</f>
        <v>tier - 3</v>
      </c>
      <c r="P1773" s="30" t="str">
        <f>_xlfn.XLOOKUP(Table7[[#This Row],[Merged Customer ID]],Table6_20[Merged Customer ID],Table6_20[State ID])</f>
        <v>R1011</v>
      </c>
      <c r="Q1773" s="36">
        <f>_xlfn.XLOOKUP(Table7[[#This Row],[Merged Customer ID]],Table6_20[Merged Customer ID],Table6_20[Age])</f>
        <v>31.791666666666668</v>
      </c>
    </row>
    <row r="1774" spans="1:17" x14ac:dyDescent="0.35">
      <c r="A1774" s="22" t="s">
        <v>597</v>
      </c>
      <c r="B1774" s="22" t="str">
        <f>_xlfn.XLOOKUP(Table7[[#This Row],[Merged Customer ID]],Table2_1[Merged Customer ID],Table2_1[First Name])</f>
        <v>Trnovcova</v>
      </c>
      <c r="C1774" s="22">
        <f>_xlfn.XLOOKUP(Table7[[#This Row],[Merged Customer ID]],Table3__3_16[Customer ID],Table3__3_16[BMI])</f>
        <v>32.11</v>
      </c>
      <c r="D1774" s="22">
        <f>_xlfn.XLOOKUP(Table7[[#This Row],[Merged Customer ID]],Table3__3_16[Customer ID],Table3__3_16[HBA1C])</f>
        <v>6.24</v>
      </c>
      <c r="E1774" s="22" t="str">
        <f>_xlfn.XLOOKUP(Table7[[#This Row],[Merged Customer ID]],Table3__3_16[Customer ID],Table3__3_16[Heart Issues])</f>
        <v>No</v>
      </c>
      <c r="F1774" s="22" t="str">
        <f>_xlfn.XLOOKUP(Table7[[#This Row],[Merged Customer ID]],Table3__3_16[Customer ID],Table3__3_16[Any Transplants])</f>
        <v>No</v>
      </c>
      <c r="G1774" s="22" t="str">
        <f>_xlfn.XLOOKUP(Table7[[#This Row],[Merged Customer ID]],Table3__3_16[Customer ID],Table3__3_16[Cancer history])</f>
        <v>Yes</v>
      </c>
      <c r="H1774" s="22">
        <f>_xlfn.XLOOKUP(Table7[[#This Row],[Merged Customer ID]],Table3__3_16[Customer ID],Table3__3_16[NumberOfMajorSurgeries])</f>
        <v>1</v>
      </c>
      <c r="I1774" s="22" t="str">
        <f>_xlfn.XLOOKUP(Table7[[#This Row],[Merged Customer ID]],Table3__3_16[Customer ID],Table3__3_16[smoker])</f>
        <v>No</v>
      </c>
      <c r="J1774" s="22" t="str">
        <f>_xlfn.XLOOKUP(Table7[[#This Row],[Merged Customer ID]],Table3__3_16[Customer ID],Table3__3_16[Weight Status])</f>
        <v>Obesity</v>
      </c>
      <c r="K1774" s="22" t="str">
        <f>_xlfn.XLOOKUP(Table7[[#This Row],[Merged Customer ID]],Table3__3_16[Customer ID],Table3__3_16[Sugar Status])</f>
        <v>Prediabetes</v>
      </c>
      <c r="L1774" s="25">
        <f>_xlfn.XLOOKUP(Table7[[#This Row],[Merged Customer ID]],Table6_20[Merged Customer ID],Table6_20[Date of Birth])</f>
        <v>34191</v>
      </c>
      <c r="M1774" s="29">
        <f>_xlfn.XLOOKUP(Table7[[#This Row],[Merged Customer ID]],Table6_20[Merged Customer ID],Table6_20[charges],"0",0)</f>
        <v>4922.92</v>
      </c>
      <c r="N1774" s="29" t="str">
        <f>_xlfn.XLOOKUP(Table7[[#This Row],[Merged Customer ID]],Table6_20[Merged Customer ID],Table6_20[Hospital tier])</f>
        <v>tier - 2</v>
      </c>
      <c r="O1774" s="29" t="str">
        <f>_xlfn.XLOOKUP(Table7[[#This Row],[Merged Customer ID]],Table6_20[Merged Customer ID],Table6_20[City tier])</f>
        <v>tier - 2</v>
      </c>
      <c r="P1774" s="29" t="str">
        <f>_xlfn.XLOOKUP(Table7[[#This Row],[Merged Customer ID]],Table6_20[Merged Customer ID],Table6_20[State ID])</f>
        <v>R1012</v>
      </c>
      <c r="Q1774" s="35">
        <f>_xlfn.XLOOKUP(Table7[[#This Row],[Merged Customer ID]],Table6_20[Merged Customer ID],Table6_20[Age])</f>
        <v>29.827777777777779</v>
      </c>
    </row>
    <row r="1775" spans="1:17" x14ac:dyDescent="0.35">
      <c r="A1775" s="23" t="s">
        <v>596</v>
      </c>
      <c r="B1775" s="23" t="str">
        <f>_xlfn.XLOOKUP(Table7[[#This Row],[Merged Customer ID]],Table2_1[Merged Customer ID],Table2_1[First Name])</f>
        <v>Anthony</v>
      </c>
      <c r="C1775" s="23">
        <f>_xlfn.XLOOKUP(Table7[[#This Row],[Merged Customer ID]],Table3__3_16[Customer ID],Table3__3_16[BMI])</f>
        <v>30.114999999999998</v>
      </c>
      <c r="D1775" s="23">
        <f>_xlfn.XLOOKUP(Table7[[#This Row],[Merged Customer ID]],Table3__3_16[Customer ID],Table3__3_16[HBA1C])</f>
        <v>11.61</v>
      </c>
      <c r="E1775" s="22" t="str">
        <f>_xlfn.XLOOKUP(Table7[[#This Row],[Merged Customer ID]],Table3__3_16[Customer ID],Table3__3_16[Heart Issues])</f>
        <v>No</v>
      </c>
      <c r="F1775" s="23" t="str">
        <f>_xlfn.XLOOKUP(Table7[[#This Row],[Merged Customer ID]],Table3__3_16[Customer ID],Table3__3_16[Any Transplants])</f>
        <v>No</v>
      </c>
      <c r="G1775" s="23" t="str">
        <f>_xlfn.XLOOKUP(Table7[[#This Row],[Merged Customer ID]],Table3__3_16[Customer ID],Table3__3_16[Cancer history])</f>
        <v>No</v>
      </c>
      <c r="H1775" s="23">
        <f>_xlfn.XLOOKUP(Table7[[#This Row],[Merged Customer ID]],Table3__3_16[Customer ID],Table3__3_16[NumberOfMajorSurgeries])</f>
        <v>0</v>
      </c>
      <c r="I1775" s="23" t="str">
        <f>_xlfn.XLOOKUP(Table7[[#This Row],[Merged Customer ID]],Table3__3_16[Customer ID],Table3__3_16[smoker])</f>
        <v>No</v>
      </c>
      <c r="J1775" s="23" t="str">
        <f>_xlfn.XLOOKUP(Table7[[#This Row],[Merged Customer ID]],Table3__3_16[Customer ID],Table3__3_16[Weight Status])</f>
        <v>Obesity</v>
      </c>
      <c r="K1775" s="23" t="str">
        <f>_xlfn.XLOOKUP(Table7[[#This Row],[Merged Customer ID]],Table3__3_16[Customer ID],Table3__3_16[Sugar Status])</f>
        <v>Diabetes</v>
      </c>
      <c r="L1775" s="26">
        <f>_xlfn.XLOOKUP(Table7[[#This Row],[Merged Customer ID]],Table6_20[Merged Customer ID],Table6_20[Date of Birth])</f>
        <v>37489</v>
      </c>
      <c r="M1775" s="30">
        <f>_xlfn.XLOOKUP(Table7[[#This Row],[Merged Customer ID]],Table6_20[Merged Customer ID],Table6_20[charges],"0",0)</f>
        <v>4915.0600000000004</v>
      </c>
      <c r="N1775" s="30" t="str">
        <f>_xlfn.XLOOKUP(Table7[[#This Row],[Merged Customer ID]],Table6_20[Merged Customer ID],Table6_20[Hospital tier])</f>
        <v>tier - 2</v>
      </c>
      <c r="O1775" s="30" t="str">
        <f>_xlfn.XLOOKUP(Table7[[#This Row],[Merged Customer ID]],Table6_20[Merged Customer ID],Table6_20[City tier])</f>
        <v>tier - 1</v>
      </c>
      <c r="P1775" s="30" t="str">
        <f>_xlfn.XLOOKUP(Table7[[#This Row],[Merged Customer ID]],Table6_20[Merged Customer ID],Table6_20[State ID])</f>
        <v>R1017</v>
      </c>
      <c r="Q1775" s="36">
        <f>_xlfn.XLOOKUP(Table7[[#This Row],[Merged Customer ID]],Table6_20[Merged Customer ID],Table6_20[Age])</f>
        <v>20.797222222222221</v>
      </c>
    </row>
    <row r="1776" spans="1:17" x14ac:dyDescent="0.35">
      <c r="A1776" s="22" t="s">
        <v>595</v>
      </c>
      <c r="B1776" s="22" t="str">
        <f>_xlfn.XLOOKUP(Table7[[#This Row],[Merged Customer ID]],Table2_1[Merged Customer ID],Table2_1[First Name])</f>
        <v>Hetrick</v>
      </c>
      <c r="C1776" s="22">
        <f>_xlfn.XLOOKUP(Table7[[#This Row],[Merged Customer ID]],Table3__3_16[Customer ID],Table3__3_16[BMI])</f>
        <v>20.28</v>
      </c>
      <c r="D1776" s="22">
        <f>_xlfn.XLOOKUP(Table7[[#This Row],[Merged Customer ID]],Table3__3_16[Customer ID],Table3__3_16[HBA1C])</f>
        <v>11.07</v>
      </c>
      <c r="E1776" s="22" t="str">
        <f>_xlfn.XLOOKUP(Table7[[#This Row],[Merged Customer ID]],Table3__3_16[Customer ID],Table3__3_16[Heart Issues])</f>
        <v>Yes</v>
      </c>
      <c r="F1776" s="22" t="str">
        <f>_xlfn.XLOOKUP(Table7[[#This Row],[Merged Customer ID]],Table3__3_16[Customer ID],Table3__3_16[Any Transplants])</f>
        <v>No</v>
      </c>
      <c r="G1776" s="22" t="str">
        <f>_xlfn.XLOOKUP(Table7[[#This Row],[Merged Customer ID]],Table3__3_16[Customer ID],Table3__3_16[Cancer history])</f>
        <v>No</v>
      </c>
      <c r="H1776" s="22">
        <f>_xlfn.XLOOKUP(Table7[[#This Row],[Merged Customer ID]],Table3__3_16[Customer ID],Table3__3_16[NumberOfMajorSurgeries])</f>
        <v>0</v>
      </c>
      <c r="I1776" s="22" t="str">
        <f>_xlfn.XLOOKUP(Table7[[#This Row],[Merged Customer ID]],Table3__3_16[Customer ID],Table3__3_16[smoker])</f>
        <v>No</v>
      </c>
      <c r="J1776" s="22" t="str">
        <f>_xlfn.XLOOKUP(Table7[[#This Row],[Merged Customer ID]],Table3__3_16[Customer ID],Table3__3_16[Weight Status])</f>
        <v>Normal Weight</v>
      </c>
      <c r="K1776" s="22" t="str">
        <f>_xlfn.XLOOKUP(Table7[[#This Row],[Merged Customer ID]],Table3__3_16[Customer ID],Table3__3_16[Sugar Status])</f>
        <v>Diabetes</v>
      </c>
      <c r="L1776" s="25">
        <f>_xlfn.XLOOKUP(Table7[[#This Row],[Merged Customer ID]],Table6_20[Merged Customer ID],Table6_20[Date of Birth])</f>
        <v>29877</v>
      </c>
      <c r="M1776" s="29">
        <f>_xlfn.XLOOKUP(Table7[[#This Row],[Merged Customer ID]],Table6_20[Merged Customer ID],Table6_20[charges],"0",0)</f>
        <v>4911.8900000000003</v>
      </c>
      <c r="N1776" s="29" t="str">
        <f>_xlfn.XLOOKUP(Table7[[#This Row],[Merged Customer ID]],Table6_20[Merged Customer ID],Table6_20[Hospital tier])</f>
        <v>tier - 2</v>
      </c>
      <c r="O1776" s="29" t="str">
        <f>_xlfn.XLOOKUP(Table7[[#This Row],[Merged Customer ID]],Table6_20[Merged Customer ID],Table6_20[City tier])</f>
        <v>tier - 3</v>
      </c>
      <c r="P1776" s="29" t="str">
        <f>_xlfn.XLOOKUP(Table7[[#This Row],[Merged Customer ID]],Table6_20[Merged Customer ID],Table6_20[State ID])</f>
        <v>R1013</v>
      </c>
      <c r="Q1776" s="35">
        <f>_xlfn.XLOOKUP(Table7[[#This Row],[Merged Customer ID]],Table6_20[Merged Customer ID],Table6_20[Age])</f>
        <v>41.638888888888886</v>
      </c>
    </row>
    <row r="1777" spans="1:17" x14ac:dyDescent="0.35">
      <c r="A1777" s="23" t="s">
        <v>594</v>
      </c>
      <c r="B1777" s="23" t="str">
        <f>_xlfn.XLOOKUP(Table7[[#This Row],[Merged Customer ID]],Table2_1[Merged Customer ID],Table2_1[First Name])</f>
        <v>Stern</v>
      </c>
      <c r="C1777" s="23">
        <f>_xlfn.XLOOKUP(Table7[[#This Row],[Merged Customer ID]],Table3__3_16[Customer ID],Table3__3_16[BMI])</f>
        <v>20.234999999999999</v>
      </c>
      <c r="D1777" s="23">
        <f>_xlfn.XLOOKUP(Table7[[#This Row],[Merged Customer ID]],Table3__3_16[Customer ID],Table3__3_16[HBA1C])</f>
        <v>5.19</v>
      </c>
      <c r="E1777" s="22" t="str">
        <f>_xlfn.XLOOKUP(Table7[[#This Row],[Merged Customer ID]],Table3__3_16[Customer ID],Table3__3_16[Heart Issues])</f>
        <v>No</v>
      </c>
      <c r="F1777" s="23" t="str">
        <f>_xlfn.XLOOKUP(Table7[[#This Row],[Merged Customer ID]],Table3__3_16[Customer ID],Table3__3_16[Any Transplants])</f>
        <v>No</v>
      </c>
      <c r="G1777" s="23" t="str">
        <f>_xlfn.XLOOKUP(Table7[[#This Row],[Merged Customer ID]],Table3__3_16[Customer ID],Table3__3_16[Cancer history])</f>
        <v>Yes</v>
      </c>
      <c r="H1777" s="23">
        <f>_xlfn.XLOOKUP(Table7[[#This Row],[Merged Customer ID]],Table3__3_16[Customer ID],Table3__3_16[NumberOfMajorSurgeries])</f>
        <v>1</v>
      </c>
      <c r="I1777" s="23" t="str">
        <f>_xlfn.XLOOKUP(Table7[[#This Row],[Merged Customer ID]],Table3__3_16[Customer ID],Table3__3_16[smoker])</f>
        <v>No</v>
      </c>
      <c r="J1777" s="23" t="str">
        <f>_xlfn.XLOOKUP(Table7[[#This Row],[Merged Customer ID]],Table3__3_16[Customer ID],Table3__3_16[Weight Status])</f>
        <v>Normal Weight</v>
      </c>
      <c r="K1777" s="23" t="str">
        <f>_xlfn.XLOOKUP(Table7[[#This Row],[Merged Customer ID]],Table3__3_16[Customer ID],Table3__3_16[Sugar Status])</f>
        <v>Normal</v>
      </c>
      <c r="L1777" s="26">
        <f>_xlfn.XLOOKUP(Table7[[#This Row],[Merged Customer ID]],Table6_20[Merged Customer ID],Table6_20[Date of Birth])</f>
        <v>34160</v>
      </c>
      <c r="M1777" s="30">
        <f>_xlfn.XLOOKUP(Table7[[#This Row],[Merged Customer ID]],Table6_20[Merged Customer ID],Table6_20[charges],"0",0)</f>
        <v>4906.41</v>
      </c>
      <c r="N1777" s="30" t="str">
        <f>_xlfn.XLOOKUP(Table7[[#This Row],[Merged Customer ID]],Table6_20[Merged Customer ID],Table6_20[Hospital tier])</f>
        <v>tier - 2</v>
      </c>
      <c r="O1777" s="30" t="str">
        <f>_xlfn.XLOOKUP(Table7[[#This Row],[Merged Customer ID]],Table6_20[Merged Customer ID],Table6_20[City tier])</f>
        <v>tier - 1</v>
      </c>
      <c r="P1777" s="30" t="str">
        <f>_xlfn.XLOOKUP(Table7[[#This Row],[Merged Customer ID]],Table6_20[Merged Customer ID],Table6_20[State ID])</f>
        <v>R1012</v>
      </c>
      <c r="Q1777" s="36">
        <f>_xlfn.XLOOKUP(Table7[[#This Row],[Merged Customer ID]],Table6_20[Merged Customer ID],Table6_20[Age])</f>
        <v>29.911111111111111</v>
      </c>
    </row>
    <row r="1778" spans="1:17" x14ac:dyDescent="0.35">
      <c r="A1778" s="22" t="s">
        <v>593</v>
      </c>
      <c r="B1778" s="22" t="str">
        <f>_xlfn.XLOOKUP(Table7[[#This Row],[Merged Customer ID]],Table2_1[Merged Customer ID],Table2_1[First Name])</f>
        <v>Newman</v>
      </c>
      <c r="C1778" s="22">
        <f>_xlfn.XLOOKUP(Table7[[#This Row],[Merged Customer ID]],Table3__3_16[Customer ID],Table3__3_16[BMI])</f>
        <v>25.27</v>
      </c>
      <c r="D1778" s="22">
        <f>_xlfn.XLOOKUP(Table7[[#This Row],[Merged Customer ID]],Table3__3_16[Customer ID],Table3__3_16[HBA1C])</f>
        <v>5.7</v>
      </c>
      <c r="E1778" s="22" t="str">
        <f>_xlfn.XLOOKUP(Table7[[#This Row],[Merged Customer ID]],Table3__3_16[Customer ID],Table3__3_16[Heart Issues])</f>
        <v>Yes</v>
      </c>
      <c r="F1778" s="22" t="str">
        <f>_xlfn.XLOOKUP(Table7[[#This Row],[Merged Customer ID]],Table3__3_16[Customer ID],Table3__3_16[Any Transplants])</f>
        <v>No</v>
      </c>
      <c r="G1778" s="22" t="str">
        <f>_xlfn.XLOOKUP(Table7[[#This Row],[Merged Customer ID]],Table3__3_16[Customer ID],Table3__3_16[Cancer history])</f>
        <v>No</v>
      </c>
      <c r="H1778" s="22">
        <f>_xlfn.XLOOKUP(Table7[[#This Row],[Merged Customer ID]],Table3__3_16[Customer ID],Table3__3_16[NumberOfMajorSurgeries])</f>
        <v>1</v>
      </c>
      <c r="I1778" s="22" t="str">
        <f>_xlfn.XLOOKUP(Table7[[#This Row],[Merged Customer ID]],Table3__3_16[Customer ID],Table3__3_16[smoker])</f>
        <v>No</v>
      </c>
      <c r="J1778" s="22" t="str">
        <f>_xlfn.XLOOKUP(Table7[[#This Row],[Merged Customer ID]],Table3__3_16[Customer ID],Table3__3_16[Weight Status])</f>
        <v>Overweight</v>
      </c>
      <c r="K1778" s="22" t="str">
        <f>_xlfn.XLOOKUP(Table7[[#This Row],[Merged Customer ID]],Table3__3_16[Customer ID],Table3__3_16[Sugar Status])</f>
        <v>Prediabetes</v>
      </c>
      <c r="L1778" s="25">
        <f>_xlfn.XLOOKUP(Table7[[#This Row],[Merged Customer ID]],Table6_20[Merged Customer ID],Table6_20[Date of Birth])</f>
        <v>32409</v>
      </c>
      <c r="M1778" s="29">
        <f>_xlfn.XLOOKUP(Table7[[#This Row],[Merged Customer ID]],Table6_20[Merged Customer ID],Table6_20[charges],"0",0)</f>
        <v>4894.75</v>
      </c>
      <c r="N1778" s="29" t="str">
        <f>_xlfn.XLOOKUP(Table7[[#This Row],[Merged Customer ID]],Table6_20[Merged Customer ID],Table6_20[Hospital tier])</f>
        <v>tier - 3</v>
      </c>
      <c r="O1778" s="29" t="str">
        <f>_xlfn.XLOOKUP(Table7[[#This Row],[Merged Customer ID]],Table6_20[Merged Customer ID],Table6_20[City tier])</f>
        <v>tier - 3</v>
      </c>
      <c r="P1778" s="29" t="str">
        <f>_xlfn.XLOOKUP(Table7[[#This Row],[Merged Customer ID]],Table6_20[Merged Customer ID],Table6_20[State ID])</f>
        <v>R1012</v>
      </c>
      <c r="Q1778" s="35">
        <f>_xlfn.XLOOKUP(Table7[[#This Row],[Merged Customer ID]],Table6_20[Merged Customer ID],Table6_20[Age])</f>
        <v>34.708333333333336</v>
      </c>
    </row>
    <row r="1779" spans="1:17" x14ac:dyDescent="0.35">
      <c r="A1779" s="23" t="s">
        <v>592</v>
      </c>
      <c r="B1779" s="23" t="str">
        <f>_xlfn.XLOOKUP(Table7[[#This Row],[Merged Customer ID]],Table2_1[Merged Customer ID],Table2_1[First Name])</f>
        <v>Reasoner</v>
      </c>
      <c r="C1779" s="23">
        <f>_xlfn.XLOOKUP(Table7[[#This Row],[Merged Customer ID]],Table3__3_16[Customer ID],Table3__3_16[BMI])</f>
        <v>24.24</v>
      </c>
      <c r="D1779" s="23">
        <f>_xlfn.XLOOKUP(Table7[[#This Row],[Merged Customer ID]],Table3__3_16[Customer ID],Table3__3_16[HBA1C])</f>
        <v>6.15</v>
      </c>
      <c r="E1779" s="22" t="str">
        <f>_xlfn.XLOOKUP(Table7[[#This Row],[Merged Customer ID]],Table3__3_16[Customer ID],Table3__3_16[Heart Issues])</f>
        <v>No</v>
      </c>
      <c r="F1779" s="23" t="str">
        <f>_xlfn.XLOOKUP(Table7[[#This Row],[Merged Customer ID]],Table3__3_16[Customer ID],Table3__3_16[Any Transplants])</f>
        <v>No</v>
      </c>
      <c r="G1779" s="23" t="str">
        <f>_xlfn.XLOOKUP(Table7[[#This Row],[Merged Customer ID]],Table3__3_16[Customer ID],Table3__3_16[Cancer history])</f>
        <v>No</v>
      </c>
      <c r="H1779" s="23">
        <f>_xlfn.XLOOKUP(Table7[[#This Row],[Merged Customer ID]],Table3__3_16[Customer ID],Table3__3_16[NumberOfMajorSurgeries])</f>
        <v>0</v>
      </c>
      <c r="I1779" s="23" t="str">
        <f>_xlfn.XLOOKUP(Table7[[#This Row],[Merged Customer ID]],Table3__3_16[Customer ID],Table3__3_16[smoker])</f>
        <v>No</v>
      </c>
      <c r="J1779" s="23" t="str">
        <f>_xlfn.XLOOKUP(Table7[[#This Row],[Merged Customer ID]],Table3__3_16[Customer ID],Table3__3_16[Weight Status])</f>
        <v>Normal Weight</v>
      </c>
      <c r="K1779" s="23" t="str">
        <f>_xlfn.XLOOKUP(Table7[[#This Row],[Merged Customer ID]],Table3__3_16[Customer ID],Table3__3_16[Sugar Status])</f>
        <v>Prediabetes</v>
      </c>
      <c r="L1779" s="26">
        <f>_xlfn.XLOOKUP(Table7[[#This Row],[Merged Customer ID]],Table6_20[Merged Customer ID],Table6_20[Date of Birth])</f>
        <v>33205</v>
      </c>
      <c r="M1779" s="30">
        <f>_xlfn.XLOOKUP(Table7[[#This Row],[Merged Customer ID]],Table6_20[Merged Customer ID],Table6_20[charges],"0",0)</f>
        <v>4894.3900000000003</v>
      </c>
      <c r="N1779" s="30" t="str">
        <f>_xlfn.XLOOKUP(Table7[[#This Row],[Merged Customer ID]],Table6_20[Merged Customer ID],Table6_20[Hospital tier])</f>
        <v>tier - 2</v>
      </c>
      <c r="O1779" s="30" t="str">
        <f>_xlfn.XLOOKUP(Table7[[#This Row],[Merged Customer ID]],Table6_20[Merged Customer ID],Table6_20[City tier])</f>
        <v>tier - 3</v>
      </c>
      <c r="P1779" s="30" t="str">
        <f>_xlfn.XLOOKUP(Table7[[#This Row],[Merged Customer ID]],Table6_20[Merged Customer ID],Table6_20[State ID])</f>
        <v>R1013</v>
      </c>
      <c r="Q1779" s="36">
        <f>_xlfn.XLOOKUP(Table7[[#This Row],[Merged Customer ID]],Table6_20[Merged Customer ID],Table6_20[Age])</f>
        <v>32.527777777777779</v>
      </c>
    </row>
    <row r="1780" spans="1:17" x14ac:dyDescent="0.35">
      <c r="A1780" s="22" t="s">
        <v>591</v>
      </c>
      <c r="B1780" s="22" t="str">
        <f>_xlfn.XLOOKUP(Table7[[#This Row],[Merged Customer ID]],Table2_1[Merged Customer ID],Table2_1[First Name])</f>
        <v>Mone</v>
      </c>
      <c r="C1780" s="22">
        <f>_xlfn.XLOOKUP(Table7[[#This Row],[Merged Customer ID]],Table3__3_16[Customer ID],Table3__3_16[BMI])</f>
        <v>35.75</v>
      </c>
      <c r="D1780" s="22">
        <f>_xlfn.XLOOKUP(Table7[[#This Row],[Merged Customer ID]],Table3__3_16[Customer ID],Table3__3_16[HBA1C])</f>
        <v>5.07</v>
      </c>
      <c r="E1780" s="22" t="str">
        <f>_xlfn.XLOOKUP(Table7[[#This Row],[Merged Customer ID]],Table3__3_16[Customer ID],Table3__3_16[Heart Issues])</f>
        <v>No</v>
      </c>
      <c r="F1780" s="22" t="str">
        <f>_xlfn.XLOOKUP(Table7[[#This Row],[Merged Customer ID]],Table3__3_16[Customer ID],Table3__3_16[Any Transplants])</f>
        <v>No</v>
      </c>
      <c r="G1780" s="22" t="str">
        <f>_xlfn.XLOOKUP(Table7[[#This Row],[Merged Customer ID]],Table3__3_16[Customer ID],Table3__3_16[Cancer history])</f>
        <v>No</v>
      </c>
      <c r="H1780" s="22">
        <f>_xlfn.XLOOKUP(Table7[[#This Row],[Merged Customer ID]],Table3__3_16[Customer ID],Table3__3_16[NumberOfMajorSurgeries])</f>
        <v>0</v>
      </c>
      <c r="I1780" s="22" t="str">
        <f>_xlfn.XLOOKUP(Table7[[#This Row],[Merged Customer ID]],Table3__3_16[Customer ID],Table3__3_16[smoker])</f>
        <v>No</v>
      </c>
      <c r="J1780" s="22" t="str">
        <f>_xlfn.XLOOKUP(Table7[[#This Row],[Merged Customer ID]],Table3__3_16[Customer ID],Table3__3_16[Weight Status])</f>
        <v>Obesity</v>
      </c>
      <c r="K1780" s="22" t="str">
        <f>_xlfn.XLOOKUP(Table7[[#This Row],[Merged Customer ID]],Table3__3_16[Customer ID],Table3__3_16[Sugar Status])</f>
        <v>Normal</v>
      </c>
      <c r="L1780" s="25">
        <f>_xlfn.XLOOKUP(Table7[[#This Row],[Merged Customer ID]],Table6_20[Merged Customer ID],Table6_20[Date of Birth])</f>
        <v>32699</v>
      </c>
      <c r="M1780" s="29">
        <f>_xlfn.XLOOKUP(Table7[[#This Row],[Merged Customer ID]],Table6_20[Merged Customer ID],Table6_20[charges],"0",0)</f>
        <v>4890</v>
      </c>
      <c r="N1780" s="29" t="str">
        <f>_xlfn.XLOOKUP(Table7[[#This Row],[Merged Customer ID]],Table6_20[Merged Customer ID],Table6_20[Hospital tier])</f>
        <v>tier - 3</v>
      </c>
      <c r="O1780" s="29" t="str">
        <f>_xlfn.XLOOKUP(Table7[[#This Row],[Merged Customer ID]],Table6_20[Merged Customer ID],Table6_20[City tier])</f>
        <v>tier - 2</v>
      </c>
      <c r="P1780" s="29" t="str">
        <f>_xlfn.XLOOKUP(Table7[[#This Row],[Merged Customer ID]],Table6_20[Merged Customer ID],Table6_20[State ID])</f>
        <v>R1013</v>
      </c>
      <c r="Q1780" s="35">
        <f>_xlfn.XLOOKUP(Table7[[#This Row],[Merged Customer ID]],Table6_20[Merged Customer ID],Table6_20[Age])</f>
        <v>33.911111111111111</v>
      </c>
    </row>
    <row r="1781" spans="1:17" x14ac:dyDescent="0.35">
      <c r="A1781" s="23" t="s">
        <v>590</v>
      </c>
      <c r="B1781" s="23" t="str">
        <f>_xlfn.XLOOKUP(Table7[[#This Row],[Merged Customer ID]],Table2_1[Merged Customer ID],Table2_1[First Name])</f>
        <v>Powers</v>
      </c>
      <c r="C1781" s="23">
        <f>_xlfn.XLOOKUP(Table7[[#This Row],[Merged Customer ID]],Table3__3_16[Customer ID],Table3__3_16[BMI])</f>
        <v>29.92</v>
      </c>
      <c r="D1781" s="23">
        <f>_xlfn.XLOOKUP(Table7[[#This Row],[Merged Customer ID]],Table3__3_16[Customer ID],Table3__3_16[HBA1C])</f>
        <v>10.97</v>
      </c>
      <c r="E1781" s="22" t="str">
        <f>_xlfn.XLOOKUP(Table7[[#This Row],[Merged Customer ID]],Table3__3_16[Customer ID],Table3__3_16[Heart Issues])</f>
        <v>Yes</v>
      </c>
      <c r="F1781" s="23" t="str">
        <f>_xlfn.XLOOKUP(Table7[[#This Row],[Merged Customer ID]],Table3__3_16[Customer ID],Table3__3_16[Any Transplants])</f>
        <v>No</v>
      </c>
      <c r="G1781" s="23" t="str">
        <f>_xlfn.XLOOKUP(Table7[[#This Row],[Merged Customer ID]],Table3__3_16[Customer ID],Table3__3_16[Cancer history])</f>
        <v>No</v>
      </c>
      <c r="H1781" s="23">
        <f>_xlfn.XLOOKUP(Table7[[#This Row],[Merged Customer ID]],Table3__3_16[Customer ID],Table3__3_16[NumberOfMajorSurgeries])</f>
        <v>1</v>
      </c>
      <c r="I1781" s="23" t="str">
        <f>_xlfn.XLOOKUP(Table7[[#This Row],[Merged Customer ID]],Table3__3_16[Customer ID],Table3__3_16[smoker])</f>
        <v>No</v>
      </c>
      <c r="J1781" s="23" t="str">
        <f>_xlfn.XLOOKUP(Table7[[#This Row],[Merged Customer ID]],Table3__3_16[Customer ID],Table3__3_16[Weight Status])</f>
        <v>Overweight</v>
      </c>
      <c r="K1781" s="23" t="str">
        <f>_xlfn.XLOOKUP(Table7[[#This Row],[Merged Customer ID]],Table3__3_16[Customer ID],Table3__3_16[Sugar Status])</f>
        <v>Diabetes</v>
      </c>
      <c r="L1781" s="26">
        <f>_xlfn.XLOOKUP(Table7[[#This Row],[Merged Customer ID]],Table6_20[Merged Customer ID],Table6_20[Date of Birth])</f>
        <v>31712</v>
      </c>
      <c r="M1781" s="30">
        <f>_xlfn.XLOOKUP(Table7[[#This Row],[Merged Customer ID]],Table6_20[Merged Customer ID],Table6_20[charges],"0",0)</f>
        <v>4889.04</v>
      </c>
      <c r="N1781" s="30" t="str">
        <f>_xlfn.XLOOKUP(Table7[[#This Row],[Merged Customer ID]],Table6_20[Merged Customer ID],Table6_20[Hospital tier])</f>
        <v>tier - 2</v>
      </c>
      <c r="O1781" s="30" t="str">
        <f>_xlfn.XLOOKUP(Table7[[#This Row],[Merged Customer ID]],Table6_20[Merged Customer ID],Table6_20[City tier])</f>
        <v>tier - 1</v>
      </c>
      <c r="P1781" s="30" t="str">
        <f>_xlfn.XLOOKUP(Table7[[#This Row],[Merged Customer ID]],Table6_20[Merged Customer ID],Table6_20[State ID])</f>
        <v>R1013</v>
      </c>
      <c r="Q1781" s="36">
        <f>_xlfn.XLOOKUP(Table7[[#This Row],[Merged Customer ID]],Table6_20[Merged Customer ID],Table6_20[Age])</f>
        <v>36.613888888888887</v>
      </c>
    </row>
    <row r="1782" spans="1:17" x14ac:dyDescent="0.35">
      <c r="A1782" s="22" t="s">
        <v>589</v>
      </c>
      <c r="B1782" s="22" t="str">
        <f>_xlfn.XLOOKUP(Table7[[#This Row],[Merged Customer ID]],Table2_1[Merged Customer ID],Table2_1[First Name])</f>
        <v>Ulery</v>
      </c>
      <c r="C1782" s="22">
        <f>_xlfn.XLOOKUP(Table7[[#This Row],[Merged Customer ID]],Table3__3_16[Customer ID],Table3__3_16[BMI])</f>
        <v>26.2</v>
      </c>
      <c r="D1782" s="22">
        <f>_xlfn.XLOOKUP(Table7[[#This Row],[Merged Customer ID]],Table3__3_16[Customer ID],Table3__3_16[HBA1C])</f>
        <v>10.93</v>
      </c>
      <c r="E1782" s="22" t="str">
        <f>_xlfn.XLOOKUP(Table7[[#This Row],[Merged Customer ID]],Table3__3_16[Customer ID],Table3__3_16[Heart Issues])</f>
        <v>Yes</v>
      </c>
      <c r="F1782" s="22" t="str">
        <f>_xlfn.XLOOKUP(Table7[[#This Row],[Merged Customer ID]],Table3__3_16[Customer ID],Table3__3_16[Any Transplants])</f>
        <v>No</v>
      </c>
      <c r="G1782" s="22" t="str">
        <f>_xlfn.XLOOKUP(Table7[[#This Row],[Merged Customer ID]],Table3__3_16[Customer ID],Table3__3_16[Cancer history])</f>
        <v>No</v>
      </c>
      <c r="H1782" s="22">
        <f>_xlfn.XLOOKUP(Table7[[#This Row],[Merged Customer ID]],Table3__3_16[Customer ID],Table3__3_16[NumberOfMajorSurgeries])</f>
        <v>1</v>
      </c>
      <c r="I1782" s="22" t="str">
        <f>_xlfn.XLOOKUP(Table7[[#This Row],[Merged Customer ID]],Table3__3_16[Customer ID],Table3__3_16[smoker])</f>
        <v>No</v>
      </c>
      <c r="J1782" s="22" t="str">
        <f>_xlfn.XLOOKUP(Table7[[#This Row],[Merged Customer ID]],Table3__3_16[Customer ID],Table3__3_16[Weight Status])</f>
        <v>Overweight</v>
      </c>
      <c r="K1782" s="22" t="str">
        <f>_xlfn.XLOOKUP(Table7[[#This Row],[Merged Customer ID]],Table3__3_16[Customer ID],Table3__3_16[Sugar Status])</f>
        <v>Diabetes</v>
      </c>
      <c r="L1782" s="25">
        <f>_xlfn.XLOOKUP(Table7[[#This Row],[Merged Customer ID]],Table6_20[Merged Customer ID],Table6_20[Date of Birth])</f>
        <v>31769</v>
      </c>
      <c r="M1782" s="29">
        <f>_xlfn.XLOOKUP(Table7[[#This Row],[Merged Customer ID]],Table6_20[Merged Customer ID],Table6_20[charges],"0",0)</f>
        <v>4883.87</v>
      </c>
      <c r="N1782" s="29" t="str">
        <f>_xlfn.XLOOKUP(Table7[[#This Row],[Merged Customer ID]],Table6_20[Merged Customer ID],Table6_20[Hospital tier])</f>
        <v>tier - 2</v>
      </c>
      <c r="O1782" s="29" t="str">
        <f>_xlfn.XLOOKUP(Table7[[#This Row],[Merged Customer ID]],Table6_20[Merged Customer ID],Table6_20[City tier])</f>
        <v>tier - 1</v>
      </c>
      <c r="P1782" s="29" t="str">
        <f>_xlfn.XLOOKUP(Table7[[#This Row],[Merged Customer ID]],Table6_20[Merged Customer ID],Table6_20[State ID])</f>
        <v>R1011</v>
      </c>
      <c r="Q1782" s="35">
        <f>_xlfn.XLOOKUP(Table7[[#This Row],[Merged Customer ID]],Table6_20[Merged Customer ID],Table6_20[Age])</f>
        <v>36.458333333333336</v>
      </c>
    </row>
    <row r="1783" spans="1:17" x14ac:dyDescent="0.35">
      <c r="A1783" s="23" t="s">
        <v>588</v>
      </c>
      <c r="B1783" s="23" t="str">
        <f>_xlfn.XLOOKUP(Table7[[#This Row],[Merged Customer ID]],Table2_1[Merged Customer ID],Table2_1[First Name])</f>
        <v>Haines</v>
      </c>
      <c r="C1783" s="23">
        <f>_xlfn.XLOOKUP(Table7[[#This Row],[Merged Customer ID]],Table3__3_16[Customer ID],Table3__3_16[BMI])</f>
        <v>26.695</v>
      </c>
      <c r="D1783" s="23">
        <f>_xlfn.XLOOKUP(Table7[[#This Row],[Merged Customer ID]],Table3__3_16[Customer ID],Table3__3_16[HBA1C])</f>
        <v>4.21</v>
      </c>
      <c r="E1783" s="22" t="str">
        <f>_xlfn.XLOOKUP(Table7[[#This Row],[Merged Customer ID]],Table3__3_16[Customer ID],Table3__3_16[Heart Issues])</f>
        <v>Yes</v>
      </c>
      <c r="F1783" s="23" t="str">
        <f>_xlfn.XLOOKUP(Table7[[#This Row],[Merged Customer ID]],Table3__3_16[Customer ID],Table3__3_16[Any Transplants])</f>
        <v>No</v>
      </c>
      <c r="G1783" s="23" t="str">
        <f>_xlfn.XLOOKUP(Table7[[#This Row],[Merged Customer ID]],Table3__3_16[Customer ID],Table3__3_16[Cancer history])</f>
        <v>Yes</v>
      </c>
      <c r="H1783" s="23">
        <f>_xlfn.XLOOKUP(Table7[[#This Row],[Merged Customer ID]],Table3__3_16[Customer ID],Table3__3_16[NumberOfMajorSurgeries])</f>
        <v>1</v>
      </c>
      <c r="I1783" s="23" t="str">
        <f>_xlfn.XLOOKUP(Table7[[#This Row],[Merged Customer ID]],Table3__3_16[Customer ID],Table3__3_16[smoker])</f>
        <v>No</v>
      </c>
      <c r="J1783" s="23" t="str">
        <f>_xlfn.XLOOKUP(Table7[[#This Row],[Merged Customer ID]],Table3__3_16[Customer ID],Table3__3_16[Weight Status])</f>
        <v>Overweight</v>
      </c>
      <c r="K1783" s="23" t="str">
        <f>_xlfn.XLOOKUP(Table7[[#This Row],[Merged Customer ID]],Table3__3_16[Customer ID],Table3__3_16[Sugar Status])</f>
        <v>Normal</v>
      </c>
      <c r="L1783" s="26">
        <f>_xlfn.XLOOKUP(Table7[[#This Row],[Merged Customer ID]],Table6_20[Merged Customer ID],Table6_20[Date of Birth])</f>
        <v>35702</v>
      </c>
      <c r="M1783" s="30">
        <f>_xlfn.XLOOKUP(Table7[[#This Row],[Merged Customer ID]],Table6_20[Merged Customer ID],Table6_20[charges],"0",0)</f>
        <v>4877.9799999999996</v>
      </c>
      <c r="N1783" s="30" t="str">
        <f>_xlfn.XLOOKUP(Table7[[#This Row],[Merged Customer ID]],Table6_20[Merged Customer ID],Table6_20[Hospital tier])</f>
        <v>tier - 2</v>
      </c>
      <c r="O1783" s="30" t="str">
        <f>_xlfn.XLOOKUP(Table7[[#This Row],[Merged Customer ID]],Table6_20[Merged Customer ID],Table6_20[City tier])</f>
        <v>tier - 3</v>
      </c>
      <c r="P1783" s="30" t="str">
        <f>_xlfn.XLOOKUP(Table7[[#This Row],[Merged Customer ID]],Table6_20[Merged Customer ID],Table6_20[State ID])</f>
        <v>R1012</v>
      </c>
      <c r="Q1783" s="36">
        <f>_xlfn.XLOOKUP(Table7[[#This Row],[Merged Customer ID]],Table6_20[Merged Customer ID],Table6_20[Age])</f>
        <v>25.691666666666666</v>
      </c>
    </row>
    <row r="1784" spans="1:17" x14ac:dyDescent="0.35">
      <c r="A1784" s="22" t="s">
        <v>587</v>
      </c>
      <c r="B1784" s="22" t="str">
        <f>_xlfn.XLOOKUP(Table7[[#This Row],[Merged Customer ID]],Table2_1[Merged Customer ID],Table2_1[First Name])</f>
        <v>Airoldi</v>
      </c>
      <c r="C1784" s="22">
        <f>_xlfn.XLOOKUP(Table7[[#This Row],[Merged Customer ID]],Table3__3_16[Customer ID],Table3__3_16[BMI])</f>
        <v>23.16</v>
      </c>
      <c r="D1784" s="22">
        <f>_xlfn.XLOOKUP(Table7[[#This Row],[Merged Customer ID]],Table3__3_16[Customer ID],Table3__3_16[HBA1C])</f>
        <v>5.5</v>
      </c>
      <c r="E1784" s="22" t="str">
        <f>_xlfn.XLOOKUP(Table7[[#This Row],[Merged Customer ID]],Table3__3_16[Customer ID],Table3__3_16[Heart Issues])</f>
        <v>No</v>
      </c>
      <c r="F1784" s="22" t="str">
        <f>_xlfn.XLOOKUP(Table7[[#This Row],[Merged Customer ID]],Table3__3_16[Customer ID],Table3__3_16[Any Transplants])</f>
        <v>No</v>
      </c>
      <c r="G1784" s="22" t="str">
        <f>_xlfn.XLOOKUP(Table7[[#This Row],[Merged Customer ID]],Table3__3_16[Customer ID],Table3__3_16[Cancer history])</f>
        <v>No</v>
      </c>
      <c r="H1784" s="22">
        <f>_xlfn.XLOOKUP(Table7[[#This Row],[Merged Customer ID]],Table3__3_16[Customer ID],Table3__3_16[NumberOfMajorSurgeries])</f>
        <v>0</v>
      </c>
      <c r="I1784" s="22" t="str">
        <f>_xlfn.XLOOKUP(Table7[[#This Row],[Merged Customer ID]],Table3__3_16[Customer ID],Table3__3_16[smoker])</f>
        <v>No</v>
      </c>
      <c r="J1784" s="22" t="str">
        <f>_xlfn.XLOOKUP(Table7[[#This Row],[Merged Customer ID]],Table3__3_16[Customer ID],Table3__3_16[Weight Status])</f>
        <v>Normal Weight</v>
      </c>
      <c r="K1784" s="22" t="str">
        <f>_xlfn.XLOOKUP(Table7[[#This Row],[Merged Customer ID]],Table3__3_16[Customer ID],Table3__3_16[Sugar Status])</f>
        <v>Normal</v>
      </c>
      <c r="L1784" s="25">
        <f>_xlfn.XLOOKUP(Table7[[#This Row],[Merged Customer ID]],Table6_20[Merged Customer ID],Table6_20[Date of Birth])</f>
        <v>32752</v>
      </c>
      <c r="M1784" s="29">
        <f>_xlfn.XLOOKUP(Table7[[#This Row],[Merged Customer ID]],Table6_20[Merged Customer ID],Table6_20[charges],"0",0)</f>
        <v>4859.8900000000003</v>
      </c>
      <c r="N1784" s="29" t="str">
        <f>_xlfn.XLOOKUP(Table7[[#This Row],[Merged Customer ID]],Table6_20[Merged Customer ID],Table6_20[Hospital tier])</f>
        <v>tier - 2</v>
      </c>
      <c r="O1784" s="29" t="str">
        <f>_xlfn.XLOOKUP(Table7[[#This Row],[Merged Customer ID]],Table6_20[Merged Customer ID],Table6_20[City tier])</f>
        <v>tier - 3</v>
      </c>
      <c r="P1784" s="29" t="str">
        <f>_xlfn.XLOOKUP(Table7[[#This Row],[Merged Customer ID]],Table6_20[Merged Customer ID],Table6_20[State ID])</f>
        <v>R1011</v>
      </c>
      <c r="Q1784" s="35">
        <f>_xlfn.XLOOKUP(Table7[[#This Row],[Merged Customer ID]],Table6_20[Merged Customer ID],Table6_20[Age])</f>
        <v>33.769444444444446</v>
      </c>
    </row>
    <row r="1785" spans="1:17" x14ac:dyDescent="0.35">
      <c r="A1785" s="23" t="s">
        <v>586</v>
      </c>
      <c r="B1785" s="23" t="str">
        <f>_xlfn.XLOOKUP(Table7[[#This Row],[Merged Customer ID]],Table2_1[Merged Customer ID],Table2_1[First Name])</f>
        <v>Mattis</v>
      </c>
      <c r="C1785" s="23">
        <f>_xlfn.XLOOKUP(Table7[[#This Row],[Merged Customer ID]],Table3__3_16[Customer ID],Table3__3_16[BMI])</f>
        <v>32.585000000000001</v>
      </c>
      <c r="D1785" s="23">
        <f>_xlfn.XLOOKUP(Table7[[#This Row],[Merged Customer ID]],Table3__3_16[Customer ID],Table3__3_16[HBA1C])</f>
        <v>4.93</v>
      </c>
      <c r="E1785" s="22" t="str">
        <f>_xlfn.XLOOKUP(Table7[[#This Row],[Merged Customer ID]],Table3__3_16[Customer ID],Table3__3_16[Heart Issues])</f>
        <v>Yes</v>
      </c>
      <c r="F1785" s="23" t="str">
        <f>_xlfn.XLOOKUP(Table7[[#This Row],[Merged Customer ID]],Table3__3_16[Customer ID],Table3__3_16[Any Transplants])</f>
        <v>No</v>
      </c>
      <c r="G1785" s="23" t="str">
        <f>_xlfn.XLOOKUP(Table7[[#This Row],[Merged Customer ID]],Table3__3_16[Customer ID],Table3__3_16[Cancer history])</f>
        <v>No</v>
      </c>
      <c r="H1785" s="23">
        <f>_xlfn.XLOOKUP(Table7[[#This Row],[Merged Customer ID]],Table3__3_16[Customer ID],Table3__3_16[NumberOfMajorSurgeries])</f>
        <v>1</v>
      </c>
      <c r="I1785" s="23" t="str">
        <f>_xlfn.XLOOKUP(Table7[[#This Row],[Merged Customer ID]],Table3__3_16[Customer ID],Table3__3_16[smoker])</f>
        <v>No</v>
      </c>
      <c r="J1785" s="23" t="str">
        <f>_xlfn.XLOOKUP(Table7[[#This Row],[Merged Customer ID]],Table3__3_16[Customer ID],Table3__3_16[Weight Status])</f>
        <v>Obesity</v>
      </c>
      <c r="K1785" s="23" t="str">
        <f>_xlfn.XLOOKUP(Table7[[#This Row],[Merged Customer ID]],Table3__3_16[Customer ID],Table3__3_16[Sugar Status])</f>
        <v>Normal</v>
      </c>
      <c r="L1785" s="26">
        <f>_xlfn.XLOOKUP(Table7[[#This Row],[Merged Customer ID]],Table6_20[Merged Customer ID],Table6_20[Date of Birth])</f>
        <v>35060</v>
      </c>
      <c r="M1785" s="30">
        <f>_xlfn.XLOOKUP(Table7[[#This Row],[Merged Customer ID]],Table6_20[Merged Customer ID],Table6_20[charges],"0",0)</f>
        <v>4846.92</v>
      </c>
      <c r="N1785" s="30" t="str">
        <f>_xlfn.XLOOKUP(Table7[[#This Row],[Merged Customer ID]],Table6_20[Merged Customer ID],Table6_20[Hospital tier])</f>
        <v>tier - 2</v>
      </c>
      <c r="O1785" s="30" t="str">
        <f>_xlfn.XLOOKUP(Table7[[#This Row],[Merged Customer ID]],Table6_20[Merged Customer ID],Table6_20[City tier])</f>
        <v>tier - 3</v>
      </c>
      <c r="P1785" s="30" t="str">
        <f>_xlfn.XLOOKUP(Table7[[#This Row],[Merged Customer ID]],Table6_20[Merged Customer ID],Table6_20[State ID])</f>
        <v>R1017</v>
      </c>
      <c r="Q1785" s="36">
        <f>_xlfn.XLOOKUP(Table7[[#This Row],[Merged Customer ID]],Table6_20[Merged Customer ID],Table6_20[Age])</f>
        <v>27.447222222222223</v>
      </c>
    </row>
    <row r="1786" spans="1:17" x14ac:dyDescent="0.35">
      <c r="A1786" s="22" t="s">
        <v>585</v>
      </c>
      <c r="B1786" s="22" t="str">
        <f>_xlfn.XLOOKUP(Table7[[#This Row],[Merged Customer ID]],Table2_1[Merged Customer ID],Table2_1[First Name])</f>
        <v>Cho</v>
      </c>
      <c r="C1786" s="22">
        <f>_xlfn.XLOOKUP(Table7[[#This Row],[Merged Customer ID]],Table3__3_16[Customer ID],Table3__3_16[BMI])</f>
        <v>33.97</v>
      </c>
      <c r="D1786" s="22">
        <f>_xlfn.XLOOKUP(Table7[[#This Row],[Merged Customer ID]],Table3__3_16[Customer ID],Table3__3_16[HBA1C])</f>
        <v>5.6</v>
      </c>
      <c r="E1786" s="22" t="str">
        <f>_xlfn.XLOOKUP(Table7[[#This Row],[Merged Customer ID]],Table3__3_16[Customer ID],Table3__3_16[Heart Issues])</f>
        <v>Yes</v>
      </c>
      <c r="F1786" s="22" t="str">
        <f>_xlfn.XLOOKUP(Table7[[#This Row],[Merged Customer ID]],Table3__3_16[Customer ID],Table3__3_16[Any Transplants])</f>
        <v>No</v>
      </c>
      <c r="G1786" s="22" t="str">
        <f>_xlfn.XLOOKUP(Table7[[#This Row],[Merged Customer ID]],Table3__3_16[Customer ID],Table3__3_16[Cancer history])</f>
        <v>No</v>
      </c>
      <c r="H1786" s="22">
        <f>_xlfn.XLOOKUP(Table7[[#This Row],[Merged Customer ID]],Table3__3_16[Customer ID],Table3__3_16[NumberOfMajorSurgeries])</f>
        <v>0</v>
      </c>
      <c r="I1786" s="22" t="str">
        <f>_xlfn.XLOOKUP(Table7[[#This Row],[Merged Customer ID]],Table3__3_16[Customer ID],Table3__3_16[smoker])</f>
        <v>No</v>
      </c>
      <c r="J1786" s="22" t="str">
        <f>_xlfn.XLOOKUP(Table7[[#This Row],[Merged Customer ID]],Table3__3_16[Customer ID],Table3__3_16[Weight Status])</f>
        <v>Obesity</v>
      </c>
      <c r="K1786" s="22" t="str">
        <f>_xlfn.XLOOKUP(Table7[[#This Row],[Merged Customer ID]],Table3__3_16[Customer ID],Table3__3_16[Sugar Status])</f>
        <v>Normal</v>
      </c>
      <c r="L1786" s="25">
        <f>_xlfn.XLOOKUP(Table7[[#This Row],[Merged Customer ID]],Table6_20[Merged Customer ID],Table6_20[Date of Birth])</f>
        <v>37049</v>
      </c>
      <c r="M1786" s="29">
        <f>_xlfn.XLOOKUP(Table7[[#This Row],[Merged Customer ID]],Table6_20[Merged Customer ID],Table6_20[charges],"0",0)</f>
        <v>4846.53</v>
      </c>
      <c r="N1786" s="29" t="str">
        <f>_xlfn.XLOOKUP(Table7[[#This Row],[Merged Customer ID]],Table6_20[Merged Customer ID],Table6_20[Hospital tier])</f>
        <v>tier - 2</v>
      </c>
      <c r="O1786" s="29" t="str">
        <f>_xlfn.XLOOKUP(Table7[[#This Row],[Merged Customer ID]],Table6_20[Merged Customer ID],Table6_20[City tier])</f>
        <v>tier - 3</v>
      </c>
      <c r="P1786" s="29" t="str">
        <f>_xlfn.XLOOKUP(Table7[[#This Row],[Merged Customer ID]],Table6_20[Merged Customer ID],Table6_20[State ID])</f>
        <v>R1021</v>
      </c>
      <c r="Q1786" s="35">
        <f>_xlfn.XLOOKUP(Table7[[#This Row],[Merged Customer ID]],Table6_20[Merged Customer ID],Table6_20[Age])</f>
        <v>22.002777777777776</v>
      </c>
    </row>
    <row r="1787" spans="1:17" x14ac:dyDescent="0.35">
      <c r="A1787" s="23" t="s">
        <v>584</v>
      </c>
      <c r="B1787" s="23" t="str">
        <f>_xlfn.XLOOKUP(Table7[[#This Row],[Merged Customer ID]],Table2_1[Merged Customer ID],Table2_1[First Name])</f>
        <v>Reumann</v>
      </c>
      <c r="C1787" s="23">
        <f>_xlfn.XLOOKUP(Table7[[#This Row],[Merged Customer ID]],Table3__3_16[Customer ID],Table3__3_16[BMI])</f>
        <v>16.57</v>
      </c>
      <c r="D1787" s="23">
        <f>_xlfn.XLOOKUP(Table7[[#This Row],[Merged Customer ID]],Table3__3_16[Customer ID],Table3__3_16[HBA1C])</f>
        <v>9.99</v>
      </c>
      <c r="E1787" s="22" t="str">
        <f>_xlfn.XLOOKUP(Table7[[#This Row],[Merged Customer ID]],Table3__3_16[Customer ID],Table3__3_16[Heart Issues])</f>
        <v>No</v>
      </c>
      <c r="F1787" s="23" t="str">
        <f>_xlfn.XLOOKUP(Table7[[#This Row],[Merged Customer ID]],Table3__3_16[Customer ID],Table3__3_16[Any Transplants])</f>
        <v>No</v>
      </c>
      <c r="G1787" s="23" t="str">
        <f>_xlfn.XLOOKUP(Table7[[#This Row],[Merged Customer ID]],Table3__3_16[Customer ID],Table3__3_16[Cancer history])</f>
        <v>No</v>
      </c>
      <c r="H1787" s="23">
        <f>_xlfn.XLOOKUP(Table7[[#This Row],[Merged Customer ID]],Table3__3_16[Customer ID],Table3__3_16[NumberOfMajorSurgeries])</f>
        <v>0</v>
      </c>
      <c r="I1787" s="23" t="str">
        <f>_xlfn.XLOOKUP(Table7[[#This Row],[Merged Customer ID]],Table3__3_16[Customer ID],Table3__3_16[smoker])</f>
        <v>No</v>
      </c>
      <c r="J1787" s="23" t="str">
        <f>_xlfn.XLOOKUP(Table7[[#This Row],[Merged Customer ID]],Table3__3_16[Customer ID],Table3__3_16[Weight Status])</f>
        <v>Underweight</v>
      </c>
      <c r="K1787" s="23" t="str">
        <f>_xlfn.XLOOKUP(Table7[[#This Row],[Merged Customer ID]],Table3__3_16[Customer ID],Table3__3_16[Sugar Status])</f>
        <v>Diabetes</v>
      </c>
      <c r="L1787" s="26">
        <f>_xlfn.XLOOKUP(Table7[[#This Row],[Merged Customer ID]],Table6_20[Merged Customer ID],Table6_20[Date of Birth])</f>
        <v>27283</v>
      </c>
      <c r="M1787" s="30">
        <f>_xlfn.XLOOKUP(Table7[[#This Row],[Merged Customer ID]],Table6_20[Merged Customer ID],Table6_20[charges],"0",0)</f>
        <v>4844.67</v>
      </c>
      <c r="N1787" s="30" t="str">
        <f>_xlfn.XLOOKUP(Table7[[#This Row],[Merged Customer ID]],Table6_20[Merged Customer ID],Table6_20[Hospital tier])</f>
        <v>tier - 2</v>
      </c>
      <c r="O1787" s="30" t="str">
        <f>_xlfn.XLOOKUP(Table7[[#This Row],[Merged Customer ID]],Table6_20[Merged Customer ID],Table6_20[City tier])</f>
        <v>tier - 2</v>
      </c>
      <c r="P1787" s="30" t="str">
        <f>_xlfn.XLOOKUP(Table7[[#This Row],[Merged Customer ID]],Table6_20[Merged Customer ID],Table6_20[State ID])</f>
        <v>R1013</v>
      </c>
      <c r="Q1787" s="36">
        <f>_xlfn.XLOOKUP(Table7[[#This Row],[Merged Customer ID]],Table6_20[Merged Customer ID],Table6_20[Age])</f>
        <v>48.741666666666667</v>
      </c>
    </row>
    <row r="1788" spans="1:17" x14ac:dyDescent="0.35">
      <c r="A1788" s="22" t="s">
        <v>583</v>
      </c>
      <c r="B1788" s="22" t="str">
        <f>_xlfn.XLOOKUP(Table7[[#This Row],[Merged Customer ID]],Table2_1[Merged Customer ID],Table2_1[First Name])</f>
        <v>Cooper</v>
      </c>
      <c r="C1788" s="22">
        <f>_xlfn.XLOOKUP(Table7[[#This Row],[Merged Customer ID]],Table3__3_16[Customer ID],Table3__3_16[BMI])</f>
        <v>17.55</v>
      </c>
      <c r="D1788" s="22">
        <f>_xlfn.XLOOKUP(Table7[[#This Row],[Merged Customer ID]],Table3__3_16[Customer ID],Table3__3_16[HBA1C])</f>
        <v>5.93</v>
      </c>
      <c r="E1788" s="22" t="str">
        <f>_xlfn.XLOOKUP(Table7[[#This Row],[Merged Customer ID]],Table3__3_16[Customer ID],Table3__3_16[Heart Issues])</f>
        <v>No</v>
      </c>
      <c r="F1788" s="22" t="str">
        <f>_xlfn.XLOOKUP(Table7[[#This Row],[Merged Customer ID]],Table3__3_16[Customer ID],Table3__3_16[Any Transplants])</f>
        <v>No</v>
      </c>
      <c r="G1788" s="22" t="str">
        <f>_xlfn.XLOOKUP(Table7[[#This Row],[Merged Customer ID]],Table3__3_16[Customer ID],Table3__3_16[Cancer history])</f>
        <v>Yes</v>
      </c>
      <c r="H1788" s="22">
        <f>_xlfn.XLOOKUP(Table7[[#This Row],[Merged Customer ID]],Table3__3_16[Customer ID],Table3__3_16[NumberOfMajorSurgeries])</f>
        <v>1</v>
      </c>
      <c r="I1788" s="22" t="str">
        <f>_xlfn.XLOOKUP(Table7[[#This Row],[Merged Customer ID]],Table3__3_16[Customer ID],Table3__3_16[smoker])</f>
        <v>No</v>
      </c>
      <c r="J1788" s="22" t="str">
        <f>_xlfn.XLOOKUP(Table7[[#This Row],[Merged Customer ID]],Table3__3_16[Customer ID],Table3__3_16[Weight Status])</f>
        <v>Underweight</v>
      </c>
      <c r="K1788" s="22" t="str">
        <f>_xlfn.XLOOKUP(Table7[[#This Row],[Merged Customer ID]],Table3__3_16[Customer ID],Table3__3_16[Sugar Status])</f>
        <v>Prediabetes</v>
      </c>
      <c r="L1788" s="25">
        <f>_xlfn.XLOOKUP(Table7[[#This Row],[Merged Customer ID]],Table6_20[Merged Customer ID],Table6_20[Date of Birth])</f>
        <v>29202</v>
      </c>
      <c r="M1788" s="29">
        <f>_xlfn.XLOOKUP(Table7[[#This Row],[Merged Customer ID]],Table6_20[Merged Customer ID],Table6_20[charges],"0",0)</f>
        <v>4843.79</v>
      </c>
      <c r="N1788" s="29" t="str">
        <f>_xlfn.XLOOKUP(Table7[[#This Row],[Merged Customer ID]],Table6_20[Merged Customer ID],Table6_20[Hospital tier])</f>
        <v>tier - 2</v>
      </c>
      <c r="O1788" s="29" t="str">
        <f>_xlfn.XLOOKUP(Table7[[#This Row],[Merged Customer ID]],Table6_20[Merged Customer ID],Table6_20[City tier])</f>
        <v>tier - 3</v>
      </c>
      <c r="P1788" s="29" t="str">
        <f>_xlfn.XLOOKUP(Table7[[#This Row],[Merged Customer ID]],Table6_20[Merged Customer ID],Table6_20[State ID])</f>
        <v>R1013</v>
      </c>
      <c r="Q1788" s="35">
        <f>_xlfn.XLOOKUP(Table7[[#This Row],[Merged Customer ID]],Table6_20[Merged Customer ID],Table6_20[Age])</f>
        <v>43.486111111111114</v>
      </c>
    </row>
    <row r="1789" spans="1:17" x14ac:dyDescent="0.35">
      <c r="A1789" s="23" t="s">
        <v>582</v>
      </c>
      <c r="B1789" s="23" t="str">
        <f>_xlfn.XLOOKUP(Table7[[#This Row],[Merged Customer ID]],Table2_1[Merged Customer ID],Table2_1[First Name])</f>
        <v>Kennedy</v>
      </c>
      <c r="C1789" s="23">
        <f>_xlfn.XLOOKUP(Table7[[#This Row],[Merged Customer ID]],Table3__3_16[Customer ID],Table3__3_16[BMI])</f>
        <v>29.41</v>
      </c>
      <c r="D1789" s="23">
        <f>_xlfn.XLOOKUP(Table7[[#This Row],[Merged Customer ID]],Table3__3_16[Customer ID],Table3__3_16[HBA1C])</f>
        <v>6.29</v>
      </c>
      <c r="E1789" s="22" t="str">
        <f>_xlfn.XLOOKUP(Table7[[#This Row],[Merged Customer ID]],Table3__3_16[Customer ID],Table3__3_16[Heart Issues])</f>
        <v>Yes</v>
      </c>
      <c r="F1789" s="23" t="str">
        <f>_xlfn.XLOOKUP(Table7[[#This Row],[Merged Customer ID]],Table3__3_16[Customer ID],Table3__3_16[Any Transplants])</f>
        <v>No</v>
      </c>
      <c r="G1789" s="23" t="str">
        <f>_xlfn.XLOOKUP(Table7[[#This Row],[Merged Customer ID]],Table3__3_16[Customer ID],Table3__3_16[Cancer history])</f>
        <v>No</v>
      </c>
      <c r="H1789" s="23">
        <f>_xlfn.XLOOKUP(Table7[[#This Row],[Merged Customer ID]],Table3__3_16[Customer ID],Table3__3_16[NumberOfMajorSurgeries])</f>
        <v>1</v>
      </c>
      <c r="I1789" s="23" t="str">
        <f>_xlfn.XLOOKUP(Table7[[#This Row],[Merged Customer ID]],Table3__3_16[Customer ID],Table3__3_16[smoker])</f>
        <v>No</v>
      </c>
      <c r="J1789" s="23" t="str">
        <f>_xlfn.XLOOKUP(Table7[[#This Row],[Merged Customer ID]],Table3__3_16[Customer ID],Table3__3_16[Weight Status])</f>
        <v>Overweight</v>
      </c>
      <c r="K1789" s="23" t="str">
        <f>_xlfn.XLOOKUP(Table7[[#This Row],[Merged Customer ID]],Table3__3_16[Customer ID],Table3__3_16[Sugar Status])</f>
        <v>Prediabetes</v>
      </c>
      <c r="L1789" s="26">
        <f>_xlfn.XLOOKUP(Table7[[#This Row],[Merged Customer ID]],Table6_20[Merged Customer ID],Table6_20[Date of Birth])</f>
        <v>34971</v>
      </c>
      <c r="M1789" s="30">
        <f>_xlfn.XLOOKUP(Table7[[#This Row],[Merged Customer ID]],Table6_20[Merged Customer ID],Table6_20[charges],"0",0)</f>
        <v>4840.95</v>
      </c>
      <c r="N1789" s="30" t="str">
        <f>_xlfn.XLOOKUP(Table7[[#This Row],[Merged Customer ID]],Table6_20[Merged Customer ID],Table6_20[Hospital tier])</f>
        <v>tier - 2</v>
      </c>
      <c r="O1789" s="30" t="str">
        <f>_xlfn.XLOOKUP(Table7[[#This Row],[Merged Customer ID]],Table6_20[Merged Customer ID],Table6_20[City tier])</f>
        <v>tier - 1</v>
      </c>
      <c r="P1789" s="30" t="str">
        <f>_xlfn.XLOOKUP(Table7[[#This Row],[Merged Customer ID]],Table6_20[Merged Customer ID],Table6_20[State ID])</f>
        <v>R1021</v>
      </c>
      <c r="Q1789" s="36">
        <f>_xlfn.XLOOKUP(Table7[[#This Row],[Merged Customer ID]],Table6_20[Merged Customer ID],Table6_20[Age])</f>
        <v>27.691666666666666</v>
      </c>
    </row>
    <row r="1790" spans="1:17" x14ac:dyDescent="0.35">
      <c r="A1790" s="22" t="s">
        <v>581</v>
      </c>
      <c r="B1790" s="22" t="str">
        <f>_xlfn.XLOOKUP(Table7[[#This Row],[Merged Customer ID]],Table2_1[Merged Customer ID],Table2_1[First Name])</f>
        <v>Cichon</v>
      </c>
      <c r="C1790" s="22">
        <f>_xlfn.XLOOKUP(Table7[[#This Row],[Merged Customer ID]],Table3__3_16[Customer ID],Table3__3_16[BMI])</f>
        <v>17.91</v>
      </c>
      <c r="D1790" s="22">
        <f>_xlfn.XLOOKUP(Table7[[#This Row],[Merged Customer ID]],Table3__3_16[Customer ID],Table3__3_16[HBA1C])</f>
        <v>5.65</v>
      </c>
      <c r="E1790" s="22" t="str">
        <f>_xlfn.XLOOKUP(Table7[[#This Row],[Merged Customer ID]],Table3__3_16[Customer ID],Table3__3_16[Heart Issues])</f>
        <v>No</v>
      </c>
      <c r="F1790" s="22" t="str">
        <f>_xlfn.XLOOKUP(Table7[[#This Row],[Merged Customer ID]],Table3__3_16[Customer ID],Table3__3_16[Any Transplants])</f>
        <v>No</v>
      </c>
      <c r="G1790" s="22" t="str">
        <f>_xlfn.XLOOKUP(Table7[[#This Row],[Merged Customer ID]],Table3__3_16[Customer ID],Table3__3_16[Cancer history])</f>
        <v>No</v>
      </c>
      <c r="H1790" s="22">
        <f>_xlfn.XLOOKUP(Table7[[#This Row],[Merged Customer ID]],Table3__3_16[Customer ID],Table3__3_16[NumberOfMajorSurgeries])</f>
        <v>1</v>
      </c>
      <c r="I1790" s="22" t="str">
        <f>_xlfn.XLOOKUP(Table7[[#This Row],[Merged Customer ID]],Table3__3_16[Customer ID],Table3__3_16[smoker])</f>
        <v>No</v>
      </c>
      <c r="J1790" s="22" t="str">
        <f>_xlfn.XLOOKUP(Table7[[#This Row],[Merged Customer ID]],Table3__3_16[Customer ID],Table3__3_16[Weight Status])</f>
        <v>Underweight</v>
      </c>
      <c r="K1790" s="22" t="str">
        <f>_xlfn.XLOOKUP(Table7[[#This Row],[Merged Customer ID]],Table3__3_16[Customer ID],Table3__3_16[Sugar Status])</f>
        <v>Normal</v>
      </c>
      <c r="L1790" s="25">
        <f>_xlfn.XLOOKUP(Table7[[#This Row],[Merged Customer ID]],Table6_20[Merged Customer ID],Table6_20[Date of Birth])</f>
        <v>30970</v>
      </c>
      <c r="M1790" s="29">
        <f>_xlfn.XLOOKUP(Table7[[#This Row],[Merged Customer ID]],Table6_20[Merged Customer ID],Table6_20[charges],"0",0)</f>
        <v>4839.18</v>
      </c>
      <c r="N1790" s="29" t="str">
        <f>_xlfn.XLOOKUP(Table7[[#This Row],[Merged Customer ID]],Table6_20[Merged Customer ID],Table6_20[Hospital tier])</f>
        <v>tier - 2</v>
      </c>
      <c r="O1790" s="29" t="str">
        <f>_xlfn.XLOOKUP(Table7[[#This Row],[Merged Customer ID]],Table6_20[Merged Customer ID],Table6_20[City tier])</f>
        <v>tier - 1</v>
      </c>
      <c r="P1790" s="29" t="str">
        <f>_xlfn.XLOOKUP(Table7[[#This Row],[Merged Customer ID]],Table6_20[Merged Customer ID],Table6_20[State ID])</f>
        <v>R1012</v>
      </c>
      <c r="Q1790" s="35">
        <f>_xlfn.XLOOKUP(Table7[[#This Row],[Merged Customer ID]],Table6_20[Merged Customer ID],Table6_20[Age])</f>
        <v>38.647222222222226</v>
      </c>
    </row>
    <row r="1791" spans="1:17" x14ac:dyDescent="0.35">
      <c r="A1791" s="23" t="s">
        <v>580</v>
      </c>
      <c r="B1791" s="23" t="str">
        <f>_xlfn.XLOOKUP(Table7[[#This Row],[Merged Customer ID]],Table2_1[Merged Customer ID],Table2_1[First Name])</f>
        <v>Maroevic</v>
      </c>
      <c r="C1791" s="23">
        <f>_xlfn.XLOOKUP(Table7[[#This Row],[Merged Customer ID]],Table3__3_16[Customer ID],Table3__3_16[BMI])</f>
        <v>31.57</v>
      </c>
      <c r="D1791" s="23">
        <f>_xlfn.XLOOKUP(Table7[[#This Row],[Merged Customer ID]],Table3__3_16[Customer ID],Table3__3_16[HBA1C])</f>
        <v>6.15</v>
      </c>
      <c r="E1791" s="22" t="str">
        <f>_xlfn.XLOOKUP(Table7[[#This Row],[Merged Customer ID]],Table3__3_16[Customer ID],Table3__3_16[Heart Issues])</f>
        <v>No</v>
      </c>
      <c r="F1791" s="23" t="str">
        <f>_xlfn.XLOOKUP(Table7[[#This Row],[Merged Customer ID]],Table3__3_16[Customer ID],Table3__3_16[Any Transplants])</f>
        <v>No</v>
      </c>
      <c r="G1791" s="23" t="str">
        <f>_xlfn.XLOOKUP(Table7[[#This Row],[Merged Customer ID]],Table3__3_16[Customer ID],Table3__3_16[Cancer history])</f>
        <v>No</v>
      </c>
      <c r="H1791" s="23">
        <f>_xlfn.XLOOKUP(Table7[[#This Row],[Merged Customer ID]],Table3__3_16[Customer ID],Table3__3_16[NumberOfMajorSurgeries])</f>
        <v>1</v>
      </c>
      <c r="I1791" s="23" t="str">
        <f>_xlfn.XLOOKUP(Table7[[#This Row],[Merged Customer ID]],Table3__3_16[Customer ID],Table3__3_16[smoker])</f>
        <v>No</v>
      </c>
      <c r="J1791" s="23" t="str">
        <f>_xlfn.XLOOKUP(Table7[[#This Row],[Merged Customer ID]],Table3__3_16[Customer ID],Table3__3_16[Weight Status])</f>
        <v>Obesity</v>
      </c>
      <c r="K1791" s="23" t="str">
        <f>_xlfn.XLOOKUP(Table7[[#This Row],[Merged Customer ID]],Table3__3_16[Customer ID],Table3__3_16[Sugar Status])</f>
        <v>Prediabetes</v>
      </c>
      <c r="L1791" s="26">
        <f>_xlfn.XLOOKUP(Table7[[#This Row],[Merged Customer ID]],Table6_20[Merged Customer ID],Table6_20[Date of Birth])</f>
        <v>33857</v>
      </c>
      <c r="M1791" s="30">
        <f>_xlfn.XLOOKUP(Table7[[#This Row],[Merged Customer ID]],Table6_20[Merged Customer ID],Table6_20[charges],"0",0)</f>
        <v>4837.58</v>
      </c>
      <c r="N1791" s="30" t="str">
        <f>_xlfn.XLOOKUP(Table7[[#This Row],[Merged Customer ID]],Table6_20[Merged Customer ID],Table6_20[Hospital tier])</f>
        <v>tier - 3</v>
      </c>
      <c r="O1791" s="30" t="str">
        <f>_xlfn.XLOOKUP(Table7[[#This Row],[Merged Customer ID]],Table6_20[Merged Customer ID],Table6_20[City tier])</f>
        <v>tier - 2</v>
      </c>
      <c r="P1791" s="30" t="str">
        <f>_xlfn.XLOOKUP(Table7[[#This Row],[Merged Customer ID]],Table6_20[Merged Customer ID],Table6_20[State ID])</f>
        <v>R1013</v>
      </c>
      <c r="Q1791" s="36">
        <f>_xlfn.XLOOKUP(Table7[[#This Row],[Merged Customer ID]],Table6_20[Merged Customer ID],Table6_20[Age])</f>
        <v>30.744444444444444</v>
      </c>
    </row>
    <row r="1792" spans="1:17" x14ac:dyDescent="0.35">
      <c r="A1792" s="22" t="s">
        <v>579</v>
      </c>
      <c r="B1792" s="22" t="str">
        <f>_xlfn.XLOOKUP(Table7[[#This Row],[Merged Customer ID]],Table2_1[Merged Customer ID],Table2_1[First Name])</f>
        <v>Martin</v>
      </c>
      <c r="C1792" s="22">
        <f>_xlfn.XLOOKUP(Table7[[#This Row],[Merged Customer ID]],Table3__3_16[Customer ID],Table3__3_16[BMI])</f>
        <v>33.18</v>
      </c>
      <c r="D1792" s="22">
        <f>_xlfn.XLOOKUP(Table7[[#This Row],[Merged Customer ID]],Table3__3_16[Customer ID],Table3__3_16[HBA1C])</f>
        <v>5.22</v>
      </c>
      <c r="E1792" s="22" t="str">
        <f>_xlfn.XLOOKUP(Table7[[#This Row],[Merged Customer ID]],Table3__3_16[Customer ID],Table3__3_16[Heart Issues])</f>
        <v>No</v>
      </c>
      <c r="F1792" s="22" t="str">
        <f>_xlfn.XLOOKUP(Table7[[#This Row],[Merged Customer ID]],Table3__3_16[Customer ID],Table3__3_16[Any Transplants])</f>
        <v>Yes</v>
      </c>
      <c r="G1792" s="22" t="str">
        <f>_xlfn.XLOOKUP(Table7[[#This Row],[Merged Customer ID]],Table3__3_16[Customer ID],Table3__3_16[Cancer history])</f>
        <v>No</v>
      </c>
      <c r="H1792" s="22">
        <f>_xlfn.XLOOKUP(Table7[[#This Row],[Merged Customer ID]],Table3__3_16[Customer ID],Table3__3_16[NumberOfMajorSurgeries])</f>
        <v>1</v>
      </c>
      <c r="I1792" s="22" t="str">
        <f>_xlfn.XLOOKUP(Table7[[#This Row],[Merged Customer ID]],Table3__3_16[Customer ID],Table3__3_16[smoker])</f>
        <v>No</v>
      </c>
      <c r="J1792" s="22" t="str">
        <f>_xlfn.XLOOKUP(Table7[[#This Row],[Merged Customer ID]],Table3__3_16[Customer ID],Table3__3_16[Weight Status])</f>
        <v>Obesity</v>
      </c>
      <c r="K1792" s="22" t="str">
        <f>_xlfn.XLOOKUP(Table7[[#This Row],[Merged Customer ID]],Table3__3_16[Customer ID],Table3__3_16[Sugar Status])</f>
        <v>Normal</v>
      </c>
      <c r="L1792" s="25">
        <f>_xlfn.XLOOKUP(Table7[[#This Row],[Merged Customer ID]],Table6_20[Merged Customer ID],Table6_20[Date of Birth])</f>
        <v>36871</v>
      </c>
      <c r="M1792" s="29">
        <f>_xlfn.XLOOKUP(Table7[[#This Row],[Merged Customer ID]],Table6_20[Merged Customer ID],Table6_20[charges],"0",0)</f>
        <v>4835.43</v>
      </c>
      <c r="N1792" s="29" t="str">
        <f>_xlfn.XLOOKUP(Table7[[#This Row],[Merged Customer ID]],Table6_20[Merged Customer ID],Table6_20[Hospital tier])</f>
        <v>tier - 2</v>
      </c>
      <c r="O1792" s="29" t="str">
        <f>_xlfn.XLOOKUP(Table7[[#This Row],[Merged Customer ID]],Table6_20[Merged Customer ID],Table6_20[City tier])</f>
        <v>tier - 2</v>
      </c>
      <c r="P1792" s="29" t="str">
        <f>_xlfn.XLOOKUP(Table7[[#This Row],[Merged Customer ID]],Table6_20[Merged Customer ID],Table6_20[State ID])</f>
        <v>R1021</v>
      </c>
      <c r="Q1792" s="35">
        <f>_xlfn.XLOOKUP(Table7[[#This Row],[Merged Customer ID]],Table6_20[Merged Customer ID],Table6_20[Age])</f>
        <v>22.491666666666667</v>
      </c>
    </row>
    <row r="1793" spans="1:17" x14ac:dyDescent="0.35">
      <c r="A1793" s="23" t="s">
        <v>578</v>
      </c>
      <c r="B1793" s="23" t="str">
        <f>_xlfn.XLOOKUP(Table7[[#This Row],[Merged Customer ID]],Table2_1[Merged Customer ID],Table2_1[First Name])</f>
        <v>Schulz</v>
      </c>
      <c r="C1793" s="23">
        <f>_xlfn.XLOOKUP(Table7[[#This Row],[Merged Customer ID]],Table3__3_16[Customer ID],Table3__3_16[BMI])</f>
        <v>37</v>
      </c>
      <c r="D1793" s="23">
        <f>_xlfn.XLOOKUP(Table7[[#This Row],[Merged Customer ID]],Table3__3_16[Customer ID],Table3__3_16[HBA1C])</f>
        <v>11.66</v>
      </c>
      <c r="E1793" s="22" t="str">
        <f>_xlfn.XLOOKUP(Table7[[#This Row],[Merged Customer ID]],Table3__3_16[Customer ID],Table3__3_16[Heart Issues])</f>
        <v>No</v>
      </c>
      <c r="F1793" s="23" t="str">
        <f>_xlfn.XLOOKUP(Table7[[#This Row],[Merged Customer ID]],Table3__3_16[Customer ID],Table3__3_16[Any Transplants])</f>
        <v>No</v>
      </c>
      <c r="G1793" s="23" t="str">
        <f>_xlfn.XLOOKUP(Table7[[#This Row],[Merged Customer ID]],Table3__3_16[Customer ID],Table3__3_16[Cancer history])</f>
        <v>No</v>
      </c>
      <c r="H1793" s="23">
        <f>_xlfn.XLOOKUP(Table7[[#This Row],[Merged Customer ID]],Table3__3_16[Customer ID],Table3__3_16[NumberOfMajorSurgeries])</f>
        <v>0</v>
      </c>
      <c r="I1793" s="23" t="str">
        <f>_xlfn.XLOOKUP(Table7[[#This Row],[Merged Customer ID]],Table3__3_16[Customer ID],Table3__3_16[smoker])</f>
        <v>No</v>
      </c>
      <c r="J1793" s="23" t="str">
        <f>_xlfn.XLOOKUP(Table7[[#This Row],[Merged Customer ID]],Table3__3_16[Customer ID],Table3__3_16[Weight Status])</f>
        <v>Obesity</v>
      </c>
      <c r="K1793" s="23" t="str">
        <f>_xlfn.XLOOKUP(Table7[[#This Row],[Merged Customer ID]],Table3__3_16[Customer ID],Table3__3_16[Sugar Status])</f>
        <v>Diabetes</v>
      </c>
      <c r="L1793" s="26">
        <f>_xlfn.XLOOKUP(Table7[[#This Row],[Merged Customer ID]],Table6_20[Merged Customer ID],Table6_20[Date of Birth])</f>
        <v>37434</v>
      </c>
      <c r="M1793" s="30">
        <f>_xlfn.XLOOKUP(Table7[[#This Row],[Merged Customer ID]],Table6_20[Merged Customer ID],Table6_20[charges],"0",0)</f>
        <v>4830.63</v>
      </c>
      <c r="N1793" s="30" t="str">
        <f>_xlfn.XLOOKUP(Table7[[#This Row],[Merged Customer ID]],Table6_20[Merged Customer ID],Table6_20[Hospital tier])</f>
        <v>tier - 2</v>
      </c>
      <c r="O1793" s="30" t="str">
        <f>_xlfn.XLOOKUP(Table7[[#This Row],[Merged Customer ID]],Table6_20[Merged Customer ID],Table6_20[City tier])</f>
        <v>tier - 1</v>
      </c>
      <c r="P1793" s="30" t="str">
        <f>_xlfn.XLOOKUP(Table7[[#This Row],[Merged Customer ID]],Table6_20[Merged Customer ID],Table6_20[State ID])</f>
        <v>R1011</v>
      </c>
      <c r="Q1793" s="36">
        <f>_xlfn.XLOOKUP(Table7[[#This Row],[Merged Customer ID]],Table6_20[Merged Customer ID],Table6_20[Age])</f>
        <v>20.947222222222223</v>
      </c>
    </row>
    <row r="1794" spans="1:17" x14ac:dyDescent="0.35">
      <c r="A1794" s="22" t="s">
        <v>577</v>
      </c>
      <c r="B1794" s="22" t="str">
        <f>_xlfn.XLOOKUP(Table7[[#This Row],[Merged Customer ID]],Table2_1[Merged Customer ID],Table2_1[First Name])</f>
        <v>Capriolo</v>
      </c>
      <c r="C1794" s="22">
        <f>_xlfn.XLOOKUP(Table7[[#This Row],[Merged Customer ID]],Table3__3_16[Customer ID],Table3__3_16[BMI])</f>
        <v>18.905000000000001</v>
      </c>
      <c r="D1794" s="22">
        <f>_xlfn.XLOOKUP(Table7[[#This Row],[Merged Customer ID]],Table3__3_16[Customer ID],Table3__3_16[HBA1C])</f>
        <v>4.91</v>
      </c>
      <c r="E1794" s="22" t="str">
        <f>_xlfn.XLOOKUP(Table7[[#This Row],[Merged Customer ID]],Table3__3_16[Customer ID],Table3__3_16[Heart Issues])</f>
        <v>Yes</v>
      </c>
      <c r="F1794" s="22" t="str">
        <f>_xlfn.XLOOKUP(Table7[[#This Row],[Merged Customer ID]],Table3__3_16[Customer ID],Table3__3_16[Any Transplants])</f>
        <v>No</v>
      </c>
      <c r="G1794" s="22" t="str">
        <f>_xlfn.XLOOKUP(Table7[[#This Row],[Merged Customer ID]],Table3__3_16[Customer ID],Table3__3_16[Cancer history])</f>
        <v>No</v>
      </c>
      <c r="H1794" s="22">
        <f>_xlfn.XLOOKUP(Table7[[#This Row],[Merged Customer ID]],Table3__3_16[Customer ID],Table3__3_16[NumberOfMajorSurgeries])</f>
        <v>1</v>
      </c>
      <c r="I1794" s="22" t="str">
        <f>_xlfn.XLOOKUP(Table7[[#This Row],[Merged Customer ID]],Table3__3_16[Customer ID],Table3__3_16[smoker])</f>
        <v>No</v>
      </c>
      <c r="J1794" s="22" t="str">
        <f>_xlfn.XLOOKUP(Table7[[#This Row],[Merged Customer ID]],Table3__3_16[Customer ID],Table3__3_16[Weight Status])</f>
        <v>Normal Weight</v>
      </c>
      <c r="K1794" s="22" t="str">
        <f>_xlfn.XLOOKUP(Table7[[#This Row],[Merged Customer ID]],Table3__3_16[Customer ID],Table3__3_16[Sugar Status])</f>
        <v>Normal</v>
      </c>
      <c r="L1794" s="25">
        <f>_xlfn.XLOOKUP(Table7[[#This Row],[Merged Customer ID]],Table6_20[Merged Customer ID],Table6_20[Date of Birth])</f>
        <v>35034</v>
      </c>
      <c r="M1794" s="29">
        <f>_xlfn.XLOOKUP(Table7[[#This Row],[Merged Customer ID]],Table6_20[Merged Customer ID],Table6_20[charges],"0",0)</f>
        <v>4827.8999999999996</v>
      </c>
      <c r="N1794" s="29" t="str">
        <f>_xlfn.XLOOKUP(Table7[[#This Row],[Merged Customer ID]],Table6_20[Merged Customer ID],Table6_20[Hospital tier])</f>
        <v>tier - 1</v>
      </c>
      <c r="O1794" s="29" t="str">
        <f>_xlfn.XLOOKUP(Table7[[#This Row],[Merged Customer ID]],Table6_20[Merged Customer ID],Table6_20[City tier])</f>
        <v>tier - 2</v>
      </c>
      <c r="P1794" s="29" t="str">
        <f>_xlfn.XLOOKUP(Table7[[#This Row],[Merged Customer ID]],Table6_20[Merged Customer ID],Table6_20[State ID])</f>
        <v>Unknown</v>
      </c>
      <c r="Q1794" s="35">
        <f>_xlfn.XLOOKUP(Table7[[#This Row],[Merged Customer ID]],Table6_20[Merged Customer ID],Table6_20[Age])</f>
        <v>27.519444444444446</v>
      </c>
    </row>
    <row r="1795" spans="1:17" x14ac:dyDescent="0.35">
      <c r="A1795" s="23" t="s">
        <v>576</v>
      </c>
      <c r="B1795" s="23" t="str">
        <f>_xlfn.XLOOKUP(Table7[[#This Row],[Merged Customer ID]],Table2_1[Merged Customer ID],Table2_1[First Name])</f>
        <v>Borleis</v>
      </c>
      <c r="C1795" s="23">
        <f>_xlfn.XLOOKUP(Table7[[#This Row],[Merged Customer ID]],Table3__3_16[Customer ID],Table3__3_16[BMI])</f>
        <v>20.03</v>
      </c>
      <c r="D1795" s="23">
        <f>_xlfn.XLOOKUP(Table7[[#This Row],[Merged Customer ID]],Table3__3_16[Customer ID],Table3__3_16[HBA1C])</f>
        <v>9.25</v>
      </c>
      <c r="E1795" s="22" t="str">
        <f>_xlfn.XLOOKUP(Table7[[#This Row],[Merged Customer ID]],Table3__3_16[Customer ID],Table3__3_16[Heart Issues])</f>
        <v>Yes</v>
      </c>
      <c r="F1795" s="23" t="str">
        <f>_xlfn.XLOOKUP(Table7[[#This Row],[Merged Customer ID]],Table3__3_16[Customer ID],Table3__3_16[Any Transplants])</f>
        <v>No</v>
      </c>
      <c r="G1795" s="23" t="str">
        <f>_xlfn.XLOOKUP(Table7[[#This Row],[Merged Customer ID]],Table3__3_16[Customer ID],Table3__3_16[Cancer history])</f>
        <v>No</v>
      </c>
      <c r="H1795" s="23">
        <f>_xlfn.XLOOKUP(Table7[[#This Row],[Merged Customer ID]],Table3__3_16[Customer ID],Table3__3_16[NumberOfMajorSurgeries])</f>
        <v>0</v>
      </c>
      <c r="I1795" s="23" t="str">
        <f>_xlfn.XLOOKUP(Table7[[#This Row],[Merged Customer ID]],Table3__3_16[Customer ID],Table3__3_16[smoker])</f>
        <v>No</v>
      </c>
      <c r="J1795" s="23" t="str">
        <f>_xlfn.XLOOKUP(Table7[[#This Row],[Merged Customer ID]],Table3__3_16[Customer ID],Table3__3_16[Weight Status])</f>
        <v>Normal Weight</v>
      </c>
      <c r="K1795" s="23" t="str">
        <f>_xlfn.XLOOKUP(Table7[[#This Row],[Merged Customer ID]],Table3__3_16[Customer ID],Table3__3_16[Sugar Status])</f>
        <v>Diabetes</v>
      </c>
      <c r="L1795" s="26">
        <f>_xlfn.XLOOKUP(Table7[[#This Row],[Merged Customer ID]],Table6_20[Merged Customer ID],Table6_20[Date of Birth])</f>
        <v>29770</v>
      </c>
      <c r="M1795" s="30">
        <f>_xlfn.XLOOKUP(Table7[[#This Row],[Merged Customer ID]],Table6_20[Merged Customer ID],Table6_20[charges],"0",0)</f>
        <v>4827.1000000000004</v>
      </c>
      <c r="N1795" s="30" t="str">
        <f>_xlfn.XLOOKUP(Table7[[#This Row],[Merged Customer ID]],Table6_20[Merged Customer ID],Table6_20[Hospital tier])</f>
        <v>tier - 2</v>
      </c>
      <c r="O1795" s="30" t="str">
        <f>_xlfn.XLOOKUP(Table7[[#This Row],[Merged Customer ID]],Table6_20[Merged Customer ID],Table6_20[City tier])</f>
        <v>tier - 1</v>
      </c>
      <c r="P1795" s="30" t="str">
        <f>_xlfn.XLOOKUP(Table7[[#This Row],[Merged Customer ID]],Table6_20[Merged Customer ID],Table6_20[State ID])</f>
        <v>R1013</v>
      </c>
      <c r="Q1795" s="36">
        <f>_xlfn.XLOOKUP(Table7[[#This Row],[Merged Customer ID]],Table6_20[Merged Customer ID],Table6_20[Age])</f>
        <v>41.930555555555557</v>
      </c>
    </row>
    <row r="1796" spans="1:17" x14ac:dyDescent="0.35">
      <c r="A1796" s="22" t="s">
        <v>575</v>
      </c>
      <c r="B1796" s="22" t="str">
        <f>_xlfn.XLOOKUP(Table7[[#This Row],[Merged Customer ID]],Table2_1[Merged Customer ID],Table2_1[First Name])</f>
        <v>Kramer</v>
      </c>
      <c r="C1796" s="22">
        <f>_xlfn.XLOOKUP(Table7[[#This Row],[Merged Customer ID]],Table3__3_16[Customer ID],Table3__3_16[BMI])</f>
        <v>16.7</v>
      </c>
      <c r="D1796" s="22">
        <f>_xlfn.XLOOKUP(Table7[[#This Row],[Merged Customer ID]],Table3__3_16[Customer ID],Table3__3_16[HBA1C])</f>
        <v>11.48</v>
      </c>
      <c r="E1796" s="22" t="str">
        <f>_xlfn.XLOOKUP(Table7[[#This Row],[Merged Customer ID]],Table3__3_16[Customer ID],Table3__3_16[Heart Issues])</f>
        <v>No</v>
      </c>
      <c r="F1796" s="22" t="str">
        <f>_xlfn.XLOOKUP(Table7[[#This Row],[Merged Customer ID]],Table3__3_16[Customer ID],Table3__3_16[Any Transplants])</f>
        <v>No</v>
      </c>
      <c r="G1796" s="22" t="str">
        <f>_xlfn.XLOOKUP(Table7[[#This Row],[Merged Customer ID]],Table3__3_16[Customer ID],Table3__3_16[Cancer history])</f>
        <v>No</v>
      </c>
      <c r="H1796" s="22">
        <f>_xlfn.XLOOKUP(Table7[[#This Row],[Merged Customer ID]],Table3__3_16[Customer ID],Table3__3_16[NumberOfMajorSurgeries])</f>
        <v>0</v>
      </c>
      <c r="I1796" s="22" t="str">
        <f>_xlfn.XLOOKUP(Table7[[#This Row],[Merged Customer ID]],Table3__3_16[Customer ID],Table3__3_16[smoker])</f>
        <v>No</v>
      </c>
      <c r="J1796" s="22" t="str">
        <f>_xlfn.XLOOKUP(Table7[[#This Row],[Merged Customer ID]],Table3__3_16[Customer ID],Table3__3_16[Weight Status])</f>
        <v>Underweight</v>
      </c>
      <c r="K1796" s="22" t="str">
        <f>_xlfn.XLOOKUP(Table7[[#This Row],[Merged Customer ID]],Table3__3_16[Customer ID],Table3__3_16[Sugar Status])</f>
        <v>Diabetes</v>
      </c>
      <c r="L1796" s="25">
        <f>_xlfn.XLOOKUP(Table7[[#This Row],[Merged Customer ID]],Table6_20[Merged Customer ID],Table6_20[Date of Birth])</f>
        <v>28766</v>
      </c>
      <c r="M1796" s="29">
        <f>_xlfn.XLOOKUP(Table7[[#This Row],[Merged Customer ID]],Table6_20[Merged Customer ID],Table6_20[charges],"0",0)</f>
        <v>4812.34</v>
      </c>
      <c r="N1796" s="29" t="str">
        <f>_xlfn.XLOOKUP(Table7[[#This Row],[Merged Customer ID]],Table6_20[Merged Customer ID],Table6_20[Hospital tier])</f>
        <v>tier - 2</v>
      </c>
      <c r="O1796" s="29" t="str">
        <f>_xlfn.XLOOKUP(Table7[[#This Row],[Merged Customer ID]],Table6_20[Merged Customer ID],Table6_20[City tier])</f>
        <v>tier - 3</v>
      </c>
      <c r="P1796" s="29" t="str">
        <f>_xlfn.XLOOKUP(Table7[[#This Row],[Merged Customer ID]],Table6_20[Merged Customer ID],Table6_20[State ID])</f>
        <v>R1013</v>
      </c>
      <c r="Q1796" s="35">
        <f>_xlfn.XLOOKUP(Table7[[#This Row],[Merged Customer ID]],Table6_20[Merged Customer ID],Table6_20[Age])</f>
        <v>44.680555555555557</v>
      </c>
    </row>
    <row r="1797" spans="1:17" x14ac:dyDescent="0.35">
      <c r="A1797" s="23" t="s">
        <v>574</v>
      </c>
      <c r="B1797" s="23" t="str">
        <f>_xlfn.XLOOKUP(Table7[[#This Row],[Merged Customer ID]],Table2_1[Merged Customer ID],Table2_1[First Name])</f>
        <v>Conrad</v>
      </c>
      <c r="C1797" s="23">
        <f>_xlfn.XLOOKUP(Table7[[#This Row],[Merged Customer ID]],Table3__3_16[Customer ID],Table3__3_16[BMI])</f>
        <v>39.82</v>
      </c>
      <c r="D1797" s="23">
        <f>_xlfn.XLOOKUP(Table7[[#This Row],[Merged Customer ID]],Table3__3_16[Customer ID],Table3__3_16[HBA1C])</f>
        <v>6.06</v>
      </c>
      <c r="E1797" s="22" t="str">
        <f>_xlfn.XLOOKUP(Table7[[#This Row],[Merged Customer ID]],Table3__3_16[Customer ID],Table3__3_16[Heart Issues])</f>
        <v>No</v>
      </c>
      <c r="F1797" s="23" t="str">
        <f>_xlfn.XLOOKUP(Table7[[#This Row],[Merged Customer ID]],Table3__3_16[Customer ID],Table3__3_16[Any Transplants])</f>
        <v>No</v>
      </c>
      <c r="G1797" s="23" t="str">
        <f>_xlfn.XLOOKUP(Table7[[#This Row],[Merged Customer ID]],Table3__3_16[Customer ID],Table3__3_16[Cancer history])</f>
        <v>No</v>
      </c>
      <c r="H1797" s="23">
        <f>_xlfn.XLOOKUP(Table7[[#This Row],[Merged Customer ID]],Table3__3_16[Customer ID],Table3__3_16[NumberOfMajorSurgeries])</f>
        <v>0</v>
      </c>
      <c r="I1797" s="23" t="str">
        <f>_xlfn.XLOOKUP(Table7[[#This Row],[Merged Customer ID]],Table3__3_16[Customer ID],Table3__3_16[smoker])</f>
        <v>No</v>
      </c>
      <c r="J1797" s="23" t="str">
        <f>_xlfn.XLOOKUP(Table7[[#This Row],[Merged Customer ID]],Table3__3_16[Customer ID],Table3__3_16[Weight Status])</f>
        <v>Obesity</v>
      </c>
      <c r="K1797" s="23" t="str">
        <f>_xlfn.XLOOKUP(Table7[[#This Row],[Merged Customer ID]],Table3__3_16[Customer ID],Table3__3_16[Sugar Status])</f>
        <v>Prediabetes</v>
      </c>
      <c r="L1797" s="26">
        <f>_xlfn.XLOOKUP(Table7[[#This Row],[Merged Customer ID]],Table6_20[Merged Customer ID],Table6_20[Date of Birth])</f>
        <v>32858</v>
      </c>
      <c r="M1797" s="30">
        <f>_xlfn.XLOOKUP(Table7[[#This Row],[Merged Customer ID]],Table6_20[Merged Customer ID],Table6_20[charges],"0",0)</f>
        <v>4795.66</v>
      </c>
      <c r="N1797" s="30" t="str">
        <f>_xlfn.XLOOKUP(Table7[[#This Row],[Merged Customer ID]],Table6_20[Merged Customer ID],Table6_20[Hospital tier])</f>
        <v>tier - 2</v>
      </c>
      <c r="O1797" s="30" t="str">
        <f>_xlfn.XLOOKUP(Table7[[#This Row],[Merged Customer ID]],Table6_20[Merged Customer ID],Table6_20[City tier])</f>
        <v>tier - 1</v>
      </c>
      <c r="P1797" s="30" t="str">
        <f>_xlfn.XLOOKUP(Table7[[#This Row],[Merged Customer ID]],Table6_20[Merged Customer ID],Table6_20[State ID])</f>
        <v>R1013</v>
      </c>
      <c r="Q1797" s="36">
        <f>_xlfn.XLOOKUP(Table7[[#This Row],[Merged Customer ID]],Table6_20[Merged Customer ID],Table6_20[Age])</f>
        <v>33.477777777777774</v>
      </c>
    </row>
    <row r="1798" spans="1:17" x14ac:dyDescent="0.35">
      <c r="A1798" s="22" t="s">
        <v>573</v>
      </c>
      <c r="B1798" s="22" t="str">
        <f>_xlfn.XLOOKUP(Table7[[#This Row],[Merged Customer ID]],Table2_1[Merged Customer ID],Table2_1[First Name])</f>
        <v>Karakoyunlu</v>
      </c>
      <c r="C1798" s="22">
        <f>_xlfn.XLOOKUP(Table7[[#This Row],[Merged Customer ID]],Table3__3_16[Customer ID],Table3__3_16[BMI])</f>
        <v>22.04</v>
      </c>
      <c r="D1798" s="22">
        <f>_xlfn.XLOOKUP(Table7[[#This Row],[Merged Customer ID]],Table3__3_16[Customer ID],Table3__3_16[HBA1C])</f>
        <v>5.86</v>
      </c>
      <c r="E1798" s="22" t="str">
        <f>_xlfn.XLOOKUP(Table7[[#This Row],[Merged Customer ID]],Table3__3_16[Customer ID],Table3__3_16[Heart Issues])</f>
        <v>No</v>
      </c>
      <c r="F1798" s="22" t="str">
        <f>_xlfn.XLOOKUP(Table7[[#This Row],[Merged Customer ID]],Table3__3_16[Customer ID],Table3__3_16[Any Transplants])</f>
        <v>No</v>
      </c>
      <c r="G1798" s="22" t="str">
        <f>_xlfn.XLOOKUP(Table7[[#This Row],[Merged Customer ID]],Table3__3_16[Customer ID],Table3__3_16[Cancer history])</f>
        <v>No</v>
      </c>
      <c r="H1798" s="22">
        <f>_xlfn.XLOOKUP(Table7[[#This Row],[Merged Customer ID]],Table3__3_16[Customer ID],Table3__3_16[NumberOfMajorSurgeries])</f>
        <v>1</v>
      </c>
      <c r="I1798" s="22" t="str">
        <f>_xlfn.XLOOKUP(Table7[[#This Row],[Merged Customer ID]],Table3__3_16[Customer ID],Table3__3_16[smoker])</f>
        <v>No</v>
      </c>
      <c r="J1798" s="22" t="str">
        <f>_xlfn.XLOOKUP(Table7[[#This Row],[Merged Customer ID]],Table3__3_16[Customer ID],Table3__3_16[Weight Status])</f>
        <v>Normal Weight</v>
      </c>
      <c r="K1798" s="22" t="str">
        <f>_xlfn.XLOOKUP(Table7[[#This Row],[Merged Customer ID]],Table3__3_16[Customer ID],Table3__3_16[Sugar Status])</f>
        <v>Prediabetes</v>
      </c>
      <c r="L1798" s="25">
        <f>_xlfn.XLOOKUP(Table7[[#This Row],[Merged Customer ID]],Table6_20[Merged Customer ID],Table6_20[Date of Birth])</f>
        <v>31950</v>
      </c>
      <c r="M1798" s="29">
        <f>_xlfn.XLOOKUP(Table7[[#This Row],[Merged Customer ID]],Table6_20[Merged Customer ID],Table6_20[charges],"0",0)</f>
        <v>4787.42</v>
      </c>
      <c r="N1798" s="29" t="str">
        <f>_xlfn.XLOOKUP(Table7[[#This Row],[Merged Customer ID]],Table6_20[Merged Customer ID],Table6_20[Hospital tier])</f>
        <v>tier - 2</v>
      </c>
      <c r="O1798" s="29" t="str">
        <f>_xlfn.XLOOKUP(Table7[[#This Row],[Merged Customer ID]],Table6_20[Merged Customer ID],Table6_20[City tier])</f>
        <v>tier - 3</v>
      </c>
      <c r="P1798" s="29" t="str">
        <f>_xlfn.XLOOKUP(Table7[[#This Row],[Merged Customer ID]],Table6_20[Merged Customer ID],Table6_20[State ID])</f>
        <v>R1013</v>
      </c>
      <c r="Q1798" s="35">
        <f>_xlfn.XLOOKUP(Table7[[#This Row],[Merged Customer ID]],Table6_20[Merged Customer ID],Table6_20[Age])</f>
        <v>35.961111111111109</v>
      </c>
    </row>
    <row r="1799" spans="1:17" x14ac:dyDescent="0.35">
      <c r="A1799" s="23" t="s">
        <v>572</v>
      </c>
      <c r="B1799" s="23" t="str">
        <f>_xlfn.XLOOKUP(Table7[[#This Row],[Merged Customer ID]],Table2_1[Merged Customer ID],Table2_1[First Name])</f>
        <v>Desrosiers</v>
      </c>
      <c r="C1799" s="23">
        <f>_xlfn.XLOOKUP(Table7[[#This Row],[Merged Customer ID]],Table3__3_16[Customer ID],Table3__3_16[BMI])</f>
        <v>28.27</v>
      </c>
      <c r="D1799" s="23">
        <f>_xlfn.XLOOKUP(Table7[[#This Row],[Merged Customer ID]],Table3__3_16[Customer ID],Table3__3_16[HBA1C])</f>
        <v>5.33</v>
      </c>
      <c r="E1799" s="22" t="str">
        <f>_xlfn.XLOOKUP(Table7[[#This Row],[Merged Customer ID]],Table3__3_16[Customer ID],Table3__3_16[Heart Issues])</f>
        <v>No</v>
      </c>
      <c r="F1799" s="23" t="str">
        <f>_xlfn.XLOOKUP(Table7[[#This Row],[Merged Customer ID]],Table3__3_16[Customer ID],Table3__3_16[Any Transplants])</f>
        <v>No</v>
      </c>
      <c r="G1799" s="23" t="str">
        <f>_xlfn.XLOOKUP(Table7[[#This Row],[Merged Customer ID]],Table3__3_16[Customer ID],Table3__3_16[Cancer history])</f>
        <v>No</v>
      </c>
      <c r="H1799" s="23">
        <f>_xlfn.XLOOKUP(Table7[[#This Row],[Merged Customer ID]],Table3__3_16[Customer ID],Table3__3_16[NumberOfMajorSurgeries])</f>
        <v>0</v>
      </c>
      <c r="I1799" s="23" t="str">
        <f>_xlfn.XLOOKUP(Table7[[#This Row],[Merged Customer ID]],Table3__3_16[Customer ID],Table3__3_16[smoker])</f>
        <v>No</v>
      </c>
      <c r="J1799" s="23" t="str">
        <f>_xlfn.XLOOKUP(Table7[[#This Row],[Merged Customer ID]],Table3__3_16[Customer ID],Table3__3_16[Weight Status])</f>
        <v>Overweight</v>
      </c>
      <c r="K1799" s="23" t="str">
        <f>_xlfn.XLOOKUP(Table7[[#This Row],[Merged Customer ID]],Table3__3_16[Customer ID],Table3__3_16[Sugar Status])</f>
        <v>Normal</v>
      </c>
      <c r="L1799" s="26">
        <f>_xlfn.XLOOKUP(Table7[[#This Row],[Merged Customer ID]],Table6_20[Merged Customer ID],Table6_20[Date of Birth])</f>
        <v>32851</v>
      </c>
      <c r="M1799" s="30">
        <f>_xlfn.XLOOKUP(Table7[[#This Row],[Merged Customer ID]],Table6_20[Merged Customer ID],Table6_20[charges],"0",0)</f>
        <v>4779.6000000000004</v>
      </c>
      <c r="N1799" s="30" t="str">
        <f>_xlfn.XLOOKUP(Table7[[#This Row],[Merged Customer ID]],Table6_20[Merged Customer ID],Table6_20[Hospital tier])</f>
        <v>tier - 2</v>
      </c>
      <c r="O1799" s="30" t="str">
        <f>_xlfn.XLOOKUP(Table7[[#This Row],[Merged Customer ID]],Table6_20[Merged Customer ID],Table6_20[City tier])</f>
        <v>tier - 3</v>
      </c>
      <c r="P1799" s="30" t="str">
        <f>_xlfn.XLOOKUP(Table7[[#This Row],[Merged Customer ID]],Table6_20[Merged Customer ID],Table6_20[State ID])</f>
        <v>R1013</v>
      </c>
      <c r="Q1799" s="36">
        <f>_xlfn.XLOOKUP(Table7[[#This Row],[Merged Customer ID]],Table6_20[Merged Customer ID],Table6_20[Age])</f>
        <v>33.49722222222222</v>
      </c>
    </row>
    <row r="1800" spans="1:17" x14ac:dyDescent="0.35">
      <c r="A1800" s="22" t="s">
        <v>571</v>
      </c>
      <c r="B1800" s="22" t="str">
        <f>_xlfn.XLOOKUP(Table7[[#This Row],[Merged Customer ID]],Table2_1[Merged Customer ID],Table2_1[First Name])</f>
        <v>O'Mara</v>
      </c>
      <c r="C1800" s="22">
        <f>_xlfn.XLOOKUP(Table7[[#This Row],[Merged Customer ID]],Table3__3_16[Customer ID],Table3__3_16[BMI])</f>
        <v>18.5</v>
      </c>
      <c r="D1800" s="22">
        <f>_xlfn.XLOOKUP(Table7[[#This Row],[Merged Customer ID]],Table3__3_16[Customer ID],Table3__3_16[HBA1C])</f>
        <v>5.33</v>
      </c>
      <c r="E1800" s="22" t="str">
        <f>_xlfn.XLOOKUP(Table7[[#This Row],[Merged Customer ID]],Table3__3_16[Customer ID],Table3__3_16[Heart Issues])</f>
        <v>No</v>
      </c>
      <c r="F1800" s="22" t="str">
        <f>_xlfn.XLOOKUP(Table7[[#This Row],[Merged Customer ID]],Table3__3_16[Customer ID],Table3__3_16[Any Transplants])</f>
        <v>No</v>
      </c>
      <c r="G1800" s="22" t="str">
        <f>_xlfn.XLOOKUP(Table7[[#This Row],[Merged Customer ID]],Table3__3_16[Customer ID],Table3__3_16[Cancer history])</f>
        <v>No</v>
      </c>
      <c r="H1800" s="22">
        <f>_xlfn.XLOOKUP(Table7[[#This Row],[Merged Customer ID]],Table3__3_16[Customer ID],Table3__3_16[NumberOfMajorSurgeries])</f>
        <v>0</v>
      </c>
      <c r="I1800" s="22" t="str">
        <f>_xlfn.XLOOKUP(Table7[[#This Row],[Merged Customer ID]],Table3__3_16[Customer ID],Table3__3_16[smoker])</f>
        <v>No</v>
      </c>
      <c r="J1800" s="22" t="str">
        <f>_xlfn.XLOOKUP(Table7[[#This Row],[Merged Customer ID]],Table3__3_16[Customer ID],Table3__3_16[Weight Status])</f>
        <v>Underweight</v>
      </c>
      <c r="K1800" s="22" t="str">
        <f>_xlfn.XLOOKUP(Table7[[#This Row],[Merged Customer ID]],Table3__3_16[Customer ID],Table3__3_16[Sugar Status])</f>
        <v>Normal</v>
      </c>
      <c r="L1800" s="25">
        <f>_xlfn.XLOOKUP(Table7[[#This Row],[Merged Customer ID]],Table6_20[Merged Customer ID],Table6_20[Date of Birth])</f>
        <v>32721</v>
      </c>
      <c r="M1800" s="29">
        <f>_xlfn.XLOOKUP(Table7[[#This Row],[Merged Customer ID]],Table6_20[Merged Customer ID],Table6_20[charges],"0",0)</f>
        <v>4766.0200000000004</v>
      </c>
      <c r="N1800" s="29" t="str">
        <f>_xlfn.XLOOKUP(Table7[[#This Row],[Merged Customer ID]],Table6_20[Merged Customer ID],Table6_20[Hospital tier])</f>
        <v>tier - 2</v>
      </c>
      <c r="O1800" s="29" t="str">
        <f>_xlfn.XLOOKUP(Table7[[#This Row],[Merged Customer ID]],Table6_20[Merged Customer ID],Table6_20[City tier])</f>
        <v>tier - 3</v>
      </c>
      <c r="P1800" s="29" t="str">
        <f>_xlfn.XLOOKUP(Table7[[#This Row],[Merged Customer ID]],Table6_20[Merged Customer ID],Table6_20[State ID])</f>
        <v>R1011</v>
      </c>
      <c r="Q1800" s="35">
        <f>_xlfn.XLOOKUP(Table7[[#This Row],[Merged Customer ID]],Table6_20[Merged Customer ID],Table6_20[Age])</f>
        <v>33.852777777777774</v>
      </c>
    </row>
    <row r="1801" spans="1:17" x14ac:dyDescent="0.35">
      <c r="A1801" s="23" t="s">
        <v>570</v>
      </c>
      <c r="B1801" s="23" t="str">
        <f>_xlfn.XLOOKUP(Table7[[#This Row],[Merged Customer ID]],Table2_1[Merged Customer ID],Table2_1[First Name])</f>
        <v>Shabot Marcos</v>
      </c>
      <c r="C1801" s="23">
        <f>_xlfn.XLOOKUP(Table7[[#This Row],[Merged Customer ID]],Table3__3_16[Customer ID],Table3__3_16[BMI])</f>
        <v>38.6</v>
      </c>
      <c r="D1801" s="23">
        <f>_xlfn.XLOOKUP(Table7[[#This Row],[Merged Customer ID]],Table3__3_16[Customer ID],Table3__3_16[HBA1C])</f>
        <v>6.02</v>
      </c>
      <c r="E1801" s="22" t="str">
        <f>_xlfn.XLOOKUP(Table7[[#This Row],[Merged Customer ID]],Table3__3_16[Customer ID],Table3__3_16[Heart Issues])</f>
        <v>No</v>
      </c>
      <c r="F1801" s="23" t="str">
        <f>_xlfn.XLOOKUP(Table7[[#This Row],[Merged Customer ID]],Table3__3_16[Customer ID],Table3__3_16[Any Transplants])</f>
        <v>No</v>
      </c>
      <c r="G1801" s="23" t="str">
        <f>_xlfn.XLOOKUP(Table7[[#This Row],[Merged Customer ID]],Table3__3_16[Customer ID],Table3__3_16[Cancer history])</f>
        <v>No</v>
      </c>
      <c r="H1801" s="23">
        <f>_xlfn.XLOOKUP(Table7[[#This Row],[Merged Customer ID]],Table3__3_16[Customer ID],Table3__3_16[NumberOfMajorSurgeries])</f>
        <v>1</v>
      </c>
      <c r="I1801" s="23" t="str">
        <f>_xlfn.XLOOKUP(Table7[[#This Row],[Merged Customer ID]],Table3__3_16[Customer ID],Table3__3_16[smoker])</f>
        <v>No</v>
      </c>
      <c r="J1801" s="23" t="str">
        <f>_xlfn.XLOOKUP(Table7[[#This Row],[Merged Customer ID]],Table3__3_16[Customer ID],Table3__3_16[Weight Status])</f>
        <v>Obesity</v>
      </c>
      <c r="K1801" s="23" t="str">
        <f>_xlfn.XLOOKUP(Table7[[#This Row],[Merged Customer ID]],Table3__3_16[Customer ID],Table3__3_16[Sugar Status])</f>
        <v>Prediabetes</v>
      </c>
      <c r="L1801" s="26">
        <f>_xlfn.XLOOKUP(Table7[[#This Row],[Merged Customer ID]],Table6_20[Merged Customer ID],Table6_20[Date of Birth])</f>
        <v>32047</v>
      </c>
      <c r="M1801" s="30">
        <f>_xlfn.XLOOKUP(Table7[[#This Row],[Merged Customer ID]],Table6_20[Merged Customer ID],Table6_20[charges],"0",0)</f>
        <v>4762.33</v>
      </c>
      <c r="N1801" s="30" t="str">
        <f>_xlfn.XLOOKUP(Table7[[#This Row],[Merged Customer ID]],Table6_20[Merged Customer ID],Table6_20[Hospital tier])</f>
        <v>tier - 3</v>
      </c>
      <c r="O1801" s="30" t="str">
        <f>_xlfn.XLOOKUP(Table7[[#This Row],[Merged Customer ID]],Table6_20[Merged Customer ID],Table6_20[City tier])</f>
        <v>tier - 3</v>
      </c>
      <c r="P1801" s="30" t="str">
        <f>_xlfn.XLOOKUP(Table7[[#This Row],[Merged Customer ID]],Table6_20[Merged Customer ID],Table6_20[State ID])</f>
        <v>R1011</v>
      </c>
      <c r="Q1801" s="36">
        <f>_xlfn.XLOOKUP(Table7[[#This Row],[Merged Customer ID]],Table6_20[Merged Customer ID],Table6_20[Age])</f>
        <v>35.697222222222223</v>
      </c>
    </row>
    <row r="1802" spans="1:17" x14ac:dyDescent="0.35">
      <c r="A1802" s="22" t="s">
        <v>569</v>
      </c>
      <c r="B1802" s="22" t="str">
        <f>_xlfn.XLOOKUP(Table7[[#This Row],[Merged Customer ID]],Table2_1[Merged Customer ID],Table2_1[First Name])</f>
        <v>Comment</v>
      </c>
      <c r="C1802" s="22">
        <f>_xlfn.XLOOKUP(Table7[[#This Row],[Merged Customer ID]],Table3__3_16[Customer ID],Table3__3_16[BMI])</f>
        <v>43.12</v>
      </c>
      <c r="D1802" s="22">
        <f>_xlfn.XLOOKUP(Table7[[#This Row],[Merged Customer ID]],Table3__3_16[Customer ID],Table3__3_16[HBA1C])</f>
        <v>6.25</v>
      </c>
      <c r="E1802" s="22" t="str">
        <f>_xlfn.XLOOKUP(Table7[[#This Row],[Merged Customer ID]],Table3__3_16[Customer ID],Table3__3_16[Heart Issues])</f>
        <v>No</v>
      </c>
      <c r="F1802" s="22" t="str">
        <f>_xlfn.XLOOKUP(Table7[[#This Row],[Merged Customer ID]],Table3__3_16[Customer ID],Table3__3_16[Any Transplants])</f>
        <v>No</v>
      </c>
      <c r="G1802" s="22" t="str">
        <f>_xlfn.XLOOKUP(Table7[[#This Row],[Merged Customer ID]],Table3__3_16[Customer ID],Table3__3_16[Cancer history])</f>
        <v>No</v>
      </c>
      <c r="H1802" s="22">
        <f>_xlfn.XLOOKUP(Table7[[#This Row],[Merged Customer ID]],Table3__3_16[Customer ID],Table3__3_16[NumberOfMajorSurgeries])</f>
        <v>1</v>
      </c>
      <c r="I1802" s="22" t="str">
        <f>_xlfn.XLOOKUP(Table7[[#This Row],[Merged Customer ID]],Table3__3_16[Customer ID],Table3__3_16[smoker])</f>
        <v>No</v>
      </c>
      <c r="J1802" s="22" t="str">
        <f>_xlfn.XLOOKUP(Table7[[#This Row],[Merged Customer ID]],Table3__3_16[Customer ID],Table3__3_16[Weight Status])</f>
        <v>Obesity</v>
      </c>
      <c r="K1802" s="22" t="str">
        <f>_xlfn.XLOOKUP(Table7[[#This Row],[Merged Customer ID]],Table3__3_16[Customer ID],Table3__3_16[Sugar Status])</f>
        <v>Prediabetes</v>
      </c>
      <c r="L1802" s="25">
        <f>_xlfn.XLOOKUP(Table7[[#This Row],[Merged Customer ID]],Table6_20[Merged Customer ID],Table6_20[Date of Birth])</f>
        <v>33832</v>
      </c>
      <c r="M1802" s="29">
        <f>_xlfn.XLOOKUP(Table7[[#This Row],[Merged Customer ID]],Table6_20[Merged Customer ID],Table6_20[charges],"0",0)</f>
        <v>4753.6400000000003</v>
      </c>
      <c r="N1802" s="29" t="str">
        <f>_xlfn.XLOOKUP(Table7[[#This Row],[Merged Customer ID]],Table6_20[Merged Customer ID],Table6_20[Hospital tier])</f>
        <v>tier - 2</v>
      </c>
      <c r="O1802" s="29" t="str">
        <f>_xlfn.XLOOKUP(Table7[[#This Row],[Merged Customer ID]],Table6_20[Merged Customer ID],Table6_20[City tier])</f>
        <v>tier - 3</v>
      </c>
      <c r="P1802" s="29" t="str">
        <f>_xlfn.XLOOKUP(Table7[[#This Row],[Merged Customer ID]],Table6_20[Merged Customer ID],Table6_20[State ID])</f>
        <v>R1013</v>
      </c>
      <c r="Q1802" s="35">
        <f>_xlfn.XLOOKUP(Table7[[#This Row],[Merged Customer ID]],Table6_20[Merged Customer ID],Table6_20[Age])</f>
        <v>30.81111111111111</v>
      </c>
    </row>
    <row r="1803" spans="1:17" x14ac:dyDescent="0.35">
      <c r="A1803" s="23" t="s">
        <v>568</v>
      </c>
      <c r="B1803" s="23" t="str">
        <f>_xlfn.XLOOKUP(Table7[[#This Row],[Merged Customer ID]],Table2_1[Merged Customer ID],Table2_1[First Name])</f>
        <v>Moss</v>
      </c>
      <c r="C1803" s="23">
        <f>_xlfn.XLOOKUP(Table7[[#This Row],[Merged Customer ID]],Table3__3_16[Customer ID],Table3__3_16[BMI])</f>
        <v>30.5</v>
      </c>
      <c r="D1803" s="23">
        <f>_xlfn.XLOOKUP(Table7[[#This Row],[Merged Customer ID]],Table3__3_16[Customer ID],Table3__3_16[HBA1C])</f>
        <v>4.8099999999999996</v>
      </c>
      <c r="E1803" s="22" t="str">
        <f>_xlfn.XLOOKUP(Table7[[#This Row],[Merged Customer ID]],Table3__3_16[Customer ID],Table3__3_16[Heart Issues])</f>
        <v>No</v>
      </c>
      <c r="F1803" s="23" t="str">
        <f>_xlfn.XLOOKUP(Table7[[#This Row],[Merged Customer ID]],Table3__3_16[Customer ID],Table3__3_16[Any Transplants])</f>
        <v>No</v>
      </c>
      <c r="G1803" s="23" t="str">
        <f>_xlfn.XLOOKUP(Table7[[#This Row],[Merged Customer ID]],Table3__3_16[Customer ID],Table3__3_16[Cancer history])</f>
        <v>No</v>
      </c>
      <c r="H1803" s="23">
        <f>_xlfn.XLOOKUP(Table7[[#This Row],[Merged Customer ID]],Table3__3_16[Customer ID],Table3__3_16[NumberOfMajorSurgeries])</f>
        <v>1</v>
      </c>
      <c r="I1803" s="23" t="str">
        <f>_xlfn.XLOOKUP(Table7[[#This Row],[Merged Customer ID]],Table3__3_16[Customer ID],Table3__3_16[smoker])</f>
        <v>No</v>
      </c>
      <c r="J1803" s="23" t="str">
        <f>_xlfn.XLOOKUP(Table7[[#This Row],[Merged Customer ID]],Table3__3_16[Customer ID],Table3__3_16[Weight Status])</f>
        <v>Obesity</v>
      </c>
      <c r="K1803" s="23" t="str">
        <f>_xlfn.XLOOKUP(Table7[[#This Row],[Merged Customer ID]],Table3__3_16[Customer ID],Table3__3_16[Sugar Status])</f>
        <v>Normal</v>
      </c>
      <c r="L1803" s="26">
        <f>_xlfn.XLOOKUP(Table7[[#This Row],[Merged Customer ID]],Table6_20[Merged Customer ID],Table6_20[Date of Birth])</f>
        <v>32103</v>
      </c>
      <c r="M1803" s="30">
        <f>_xlfn.XLOOKUP(Table7[[#This Row],[Merged Customer ID]],Table6_20[Merged Customer ID],Table6_20[charges],"0",0)</f>
        <v>4751.07</v>
      </c>
      <c r="N1803" s="30" t="str">
        <f>_xlfn.XLOOKUP(Table7[[#This Row],[Merged Customer ID]],Table6_20[Merged Customer ID],Table6_20[Hospital tier])</f>
        <v>tier - 3</v>
      </c>
      <c r="O1803" s="30" t="str">
        <f>_xlfn.XLOOKUP(Table7[[#This Row],[Merged Customer ID]],Table6_20[Merged Customer ID],Table6_20[City tier])</f>
        <v>tier - 1</v>
      </c>
      <c r="P1803" s="30" t="str">
        <f>_xlfn.XLOOKUP(Table7[[#This Row],[Merged Customer ID]],Table6_20[Merged Customer ID],Table6_20[State ID])</f>
        <v>R1011</v>
      </c>
      <c r="Q1803" s="36">
        <f>_xlfn.XLOOKUP(Table7[[#This Row],[Merged Customer ID]],Table6_20[Merged Customer ID],Table6_20[Age])</f>
        <v>35.544444444444444</v>
      </c>
    </row>
    <row r="1804" spans="1:17" x14ac:dyDescent="0.35">
      <c r="A1804" s="22" t="s">
        <v>567</v>
      </c>
      <c r="B1804" s="22" t="str">
        <f>_xlfn.XLOOKUP(Table7[[#This Row],[Merged Customer ID]],Table2_1[Merged Customer ID],Table2_1[First Name])</f>
        <v>Guzman</v>
      </c>
      <c r="C1804" s="22">
        <f>_xlfn.XLOOKUP(Table7[[#This Row],[Merged Customer ID]],Table3__3_16[Customer ID],Table3__3_16[BMI])</f>
        <v>27.61</v>
      </c>
      <c r="D1804" s="22">
        <f>_xlfn.XLOOKUP(Table7[[#This Row],[Merged Customer ID]],Table3__3_16[Customer ID],Table3__3_16[HBA1C])</f>
        <v>4.5999999999999996</v>
      </c>
      <c r="E1804" s="22" t="str">
        <f>_xlfn.XLOOKUP(Table7[[#This Row],[Merged Customer ID]],Table3__3_16[Customer ID],Table3__3_16[Heart Issues])</f>
        <v>No</v>
      </c>
      <c r="F1804" s="22" t="str">
        <f>_xlfn.XLOOKUP(Table7[[#This Row],[Merged Customer ID]],Table3__3_16[Customer ID],Table3__3_16[Any Transplants])</f>
        <v>No</v>
      </c>
      <c r="G1804" s="22" t="str">
        <f>_xlfn.XLOOKUP(Table7[[#This Row],[Merged Customer ID]],Table3__3_16[Customer ID],Table3__3_16[Cancer history])</f>
        <v>No</v>
      </c>
      <c r="H1804" s="22">
        <f>_xlfn.XLOOKUP(Table7[[#This Row],[Merged Customer ID]],Table3__3_16[Customer ID],Table3__3_16[NumberOfMajorSurgeries])</f>
        <v>1</v>
      </c>
      <c r="I1804" s="22" t="str">
        <f>_xlfn.XLOOKUP(Table7[[#This Row],[Merged Customer ID]],Table3__3_16[Customer ID],Table3__3_16[smoker])</f>
        <v>No</v>
      </c>
      <c r="J1804" s="22" t="str">
        <f>_xlfn.XLOOKUP(Table7[[#This Row],[Merged Customer ID]],Table3__3_16[Customer ID],Table3__3_16[Weight Status])</f>
        <v>Overweight</v>
      </c>
      <c r="K1804" s="22" t="str">
        <f>_xlfn.XLOOKUP(Table7[[#This Row],[Merged Customer ID]],Table3__3_16[Customer ID],Table3__3_16[Sugar Status])</f>
        <v>Normal</v>
      </c>
      <c r="L1804" s="25">
        <f>_xlfn.XLOOKUP(Table7[[#This Row],[Merged Customer ID]],Table6_20[Merged Customer ID],Table6_20[Date of Birth])</f>
        <v>32022</v>
      </c>
      <c r="M1804" s="29">
        <f>_xlfn.XLOOKUP(Table7[[#This Row],[Merged Customer ID]],Table6_20[Merged Customer ID],Table6_20[charges],"0",0)</f>
        <v>4747.05</v>
      </c>
      <c r="N1804" s="29" t="str">
        <f>_xlfn.XLOOKUP(Table7[[#This Row],[Merged Customer ID]],Table6_20[Merged Customer ID],Table6_20[Hospital tier])</f>
        <v>tier - 2</v>
      </c>
      <c r="O1804" s="29" t="str">
        <f>_xlfn.XLOOKUP(Table7[[#This Row],[Merged Customer ID]],Table6_20[Merged Customer ID],Table6_20[City tier])</f>
        <v>tier - 2</v>
      </c>
      <c r="P1804" s="29" t="str">
        <f>_xlfn.XLOOKUP(Table7[[#This Row],[Merged Customer ID]],Table6_20[Merged Customer ID],Table6_20[State ID])</f>
        <v>R1013</v>
      </c>
      <c r="Q1804" s="35">
        <f>_xlfn.XLOOKUP(Table7[[#This Row],[Merged Customer ID]],Table6_20[Merged Customer ID],Table6_20[Age])</f>
        <v>35.766666666666666</v>
      </c>
    </row>
    <row r="1805" spans="1:17" x14ac:dyDescent="0.35">
      <c r="A1805" s="23" t="s">
        <v>566</v>
      </c>
      <c r="B1805" s="23" t="str">
        <f>_xlfn.XLOOKUP(Table7[[#This Row],[Merged Customer ID]],Table2_1[Merged Customer ID],Table2_1[First Name])</f>
        <v>Cox</v>
      </c>
      <c r="C1805" s="23">
        <f>_xlfn.XLOOKUP(Table7[[#This Row],[Merged Customer ID]],Table3__3_16[Customer ID],Table3__3_16[BMI])</f>
        <v>27.1</v>
      </c>
      <c r="D1805" s="23">
        <f>_xlfn.XLOOKUP(Table7[[#This Row],[Merged Customer ID]],Table3__3_16[Customer ID],Table3__3_16[HBA1C])</f>
        <v>5.08</v>
      </c>
      <c r="E1805" s="22" t="str">
        <f>_xlfn.XLOOKUP(Table7[[#This Row],[Merged Customer ID]],Table3__3_16[Customer ID],Table3__3_16[Heart Issues])</f>
        <v>No</v>
      </c>
      <c r="F1805" s="23" t="str">
        <f>_xlfn.XLOOKUP(Table7[[#This Row],[Merged Customer ID]],Table3__3_16[Customer ID],Table3__3_16[Any Transplants])</f>
        <v>No</v>
      </c>
      <c r="G1805" s="23" t="str">
        <f>_xlfn.XLOOKUP(Table7[[#This Row],[Merged Customer ID]],Table3__3_16[Customer ID],Table3__3_16[Cancer history])</f>
        <v>No</v>
      </c>
      <c r="H1805" s="23">
        <f>_xlfn.XLOOKUP(Table7[[#This Row],[Merged Customer ID]],Table3__3_16[Customer ID],Table3__3_16[NumberOfMajorSurgeries])</f>
        <v>1</v>
      </c>
      <c r="I1805" s="23" t="str">
        <f>_xlfn.XLOOKUP(Table7[[#This Row],[Merged Customer ID]],Table3__3_16[Customer ID],Table3__3_16[smoker])</f>
        <v>No</v>
      </c>
      <c r="J1805" s="23" t="str">
        <f>_xlfn.XLOOKUP(Table7[[#This Row],[Merged Customer ID]],Table3__3_16[Customer ID],Table3__3_16[Weight Status])</f>
        <v>Overweight</v>
      </c>
      <c r="K1805" s="23" t="str">
        <f>_xlfn.XLOOKUP(Table7[[#This Row],[Merged Customer ID]],Table3__3_16[Customer ID],Table3__3_16[Sugar Status])</f>
        <v>Normal</v>
      </c>
      <c r="L1805" s="26">
        <f>_xlfn.XLOOKUP(Table7[[#This Row],[Merged Customer ID]],Table6_20[Merged Customer ID],Table6_20[Date of Birth])</f>
        <v>31933</v>
      </c>
      <c r="M1805" s="30">
        <f>_xlfn.XLOOKUP(Table7[[#This Row],[Merged Customer ID]],Table6_20[Merged Customer ID],Table6_20[charges],"0",0)</f>
        <v>4746.34</v>
      </c>
      <c r="N1805" s="30" t="str">
        <f>_xlfn.XLOOKUP(Table7[[#This Row],[Merged Customer ID]],Table6_20[Merged Customer ID],Table6_20[Hospital tier])</f>
        <v>tier - 2</v>
      </c>
      <c r="O1805" s="30" t="str">
        <f>_xlfn.XLOOKUP(Table7[[#This Row],[Merged Customer ID]],Table6_20[Merged Customer ID],Table6_20[City tier])</f>
        <v>tier - 2</v>
      </c>
      <c r="P1805" s="30" t="str">
        <f>_xlfn.XLOOKUP(Table7[[#This Row],[Merged Customer ID]],Table6_20[Merged Customer ID],Table6_20[State ID])</f>
        <v>R1011</v>
      </c>
      <c r="Q1805" s="36">
        <f>_xlfn.XLOOKUP(Table7[[#This Row],[Merged Customer ID]],Table6_20[Merged Customer ID],Table6_20[Age])</f>
        <v>36.008333333333333</v>
      </c>
    </row>
    <row r="1806" spans="1:17" x14ac:dyDescent="0.35">
      <c r="A1806" s="22" t="s">
        <v>565</v>
      </c>
      <c r="B1806" s="22" t="str">
        <f>_xlfn.XLOOKUP(Table7[[#This Row],[Merged Customer ID]],Table2_1[Merged Customer ID],Table2_1[First Name])</f>
        <v>Clash</v>
      </c>
      <c r="C1806" s="22">
        <f>_xlfn.XLOOKUP(Table7[[#This Row],[Merged Customer ID]],Table3__3_16[Customer ID],Table3__3_16[BMI])</f>
        <v>35.93</v>
      </c>
      <c r="D1806" s="22">
        <f>_xlfn.XLOOKUP(Table7[[#This Row],[Merged Customer ID]],Table3__3_16[Customer ID],Table3__3_16[HBA1C])</f>
        <v>5.43</v>
      </c>
      <c r="E1806" s="22" t="str">
        <f>_xlfn.XLOOKUP(Table7[[#This Row],[Merged Customer ID]],Table3__3_16[Customer ID],Table3__3_16[Heart Issues])</f>
        <v>No</v>
      </c>
      <c r="F1806" s="22" t="str">
        <f>_xlfn.XLOOKUP(Table7[[#This Row],[Merged Customer ID]],Table3__3_16[Customer ID],Table3__3_16[Any Transplants])</f>
        <v>Yes</v>
      </c>
      <c r="G1806" s="22" t="str">
        <f>_xlfn.XLOOKUP(Table7[[#This Row],[Merged Customer ID]],Table3__3_16[Customer ID],Table3__3_16[Cancer history])</f>
        <v>No</v>
      </c>
      <c r="H1806" s="22">
        <f>_xlfn.XLOOKUP(Table7[[#This Row],[Merged Customer ID]],Table3__3_16[Customer ID],Table3__3_16[NumberOfMajorSurgeries])</f>
        <v>1</v>
      </c>
      <c r="I1806" s="22" t="str">
        <f>_xlfn.XLOOKUP(Table7[[#This Row],[Merged Customer ID]],Table3__3_16[Customer ID],Table3__3_16[smoker])</f>
        <v>No</v>
      </c>
      <c r="J1806" s="22" t="str">
        <f>_xlfn.XLOOKUP(Table7[[#This Row],[Merged Customer ID]],Table3__3_16[Customer ID],Table3__3_16[Weight Status])</f>
        <v>Obesity</v>
      </c>
      <c r="K1806" s="22" t="str">
        <f>_xlfn.XLOOKUP(Table7[[#This Row],[Merged Customer ID]],Table3__3_16[Customer ID],Table3__3_16[Sugar Status])</f>
        <v>Normal</v>
      </c>
      <c r="L1806" s="25">
        <f>_xlfn.XLOOKUP(Table7[[#This Row],[Merged Customer ID]],Table6_20[Merged Customer ID],Table6_20[Date of Birth])</f>
        <v>38315</v>
      </c>
      <c r="M1806" s="29">
        <f>_xlfn.XLOOKUP(Table7[[#This Row],[Merged Customer ID]],Table6_20[Merged Customer ID],Table6_20[charges],"0",0)</f>
        <v>4740.78</v>
      </c>
      <c r="N1806" s="29" t="str">
        <f>_xlfn.XLOOKUP(Table7[[#This Row],[Merged Customer ID]],Table6_20[Merged Customer ID],Table6_20[Hospital tier])</f>
        <v>tier - 2</v>
      </c>
      <c r="O1806" s="29" t="str">
        <f>_xlfn.XLOOKUP(Table7[[#This Row],[Merged Customer ID]],Table6_20[Merged Customer ID],Table6_20[City tier])</f>
        <v>tier - 3</v>
      </c>
      <c r="P1806" s="29" t="str">
        <f>_xlfn.XLOOKUP(Table7[[#This Row],[Merged Customer ID]],Table6_20[Merged Customer ID],Table6_20[State ID])</f>
        <v>R1021</v>
      </c>
      <c r="Q1806" s="35">
        <f>_xlfn.XLOOKUP(Table7[[#This Row],[Merged Customer ID]],Table6_20[Merged Customer ID],Table6_20[Age])</f>
        <v>18.538888888888888</v>
      </c>
    </row>
    <row r="1807" spans="1:17" x14ac:dyDescent="0.35">
      <c r="A1807" s="23" t="s">
        <v>564</v>
      </c>
      <c r="B1807" s="23" t="str">
        <f>_xlfn.XLOOKUP(Table7[[#This Row],[Merged Customer ID]],Table2_1[Merged Customer ID],Table2_1[First Name])</f>
        <v>Blankenship</v>
      </c>
      <c r="C1807" s="23">
        <f>_xlfn.XLOOKUP(Table7[[#This Row],[Merged Customer ID]],Table3__3_16[Customer ID],Table3__3_16[BMI])</f>
        <v>32.68</v>
      </c>
      <c r="D1807" s="23">
        <f>_xlfn.XLOOKUP(Table7[[#This Row],[Merged Customer ID]],Table3__3_16[Customer ID],Table3__3_16[HBA1C])</f>
        <v>5.44</v>
      </c>
      <c r="E1807" s="22" t="str">
        <f>_xlfn.XLOOKUP(Table7[[#This Row],[Merged Customer ID]],Table3__3_16[Customer ID],Table3__3_16[Heart Issues])</f>
        <v>No</v>
      </c>
      <c r="F1807" s="23" t="str">
        <f>_xlfn.XLOOKUP(Table7[[#This Row],[Merged Customer ID]],Table3__3_16[Customer ID],Table3__3_16[Any Transplants])</f>
        <v>No</v>
      </c>
      <c r="G1807" s="23" t="str">
        <f>_xlfn.XLOOKUP(Table7[[#This Row],[Merged Customer ID]],Table3__3_16[Customer ID],Table3__3_16[Cancer history])</f>
        <v>No</v>
      </c>
      <c r="H1807" s="23">
        <f>_xlfn.XLOOKUP(Table7[[#This Row],[Merged Customer ID]],Table3__3_16[Customer ID],Table3__3_16[NumberOfMajorSurgeries])</f>
        <v>0</v>
      </c>
      <c r="I1807" s="23" t="str">
        <f>_xlfn.XLOOKUP(Table7[[#This Row],[Merged Customer ID]],Table3__3_16[Customer ID],Table3__3_16[smoker])</f>
        <v>No</v>
      </c>
      <c r="J1807" s="23" t="str">
        <f>_xlfn.XLOOKUP(Table7[[#This Row],[Merged Customer ID]],Table3__3_16[Customer ID],Table3__3_16[Weight Status])</f>
        <v>Obesity</v>
      </c>
      <c r="K1807" s="23" t="str">
        <f>_xlfn.XLOOKUP(Table7[[#This Row],[Merged Customer ID]],Table3__3_16[Customer ID],Table3__3_16[Sugar Status])</f>
        <v>Normal</v>
      </c>
      <c r="L1807" s="26">
        <f>_xlfn.XLOOKUP(Table7[[#This Row],[Merged Customer ID]],Table6_20[Merged Customer ID],Table6_20[Date of Birth])</f>
        <v>33523</v>
      </c>
      <c r="M1807" s="30">
        <f>_xlfn.XLOOKUP(Table7[[#This Row],[Merged Customer ID]],Table6_20[Merged Customer ID],Table6_20[charges],"0",0)</f>
        <v>4738.2700000000004</v>
      </c>
      <c r="N1807" s="30" t="str">
        <f>_xlfn.XLOOKUP(Table7[[#This Row],[Merged Customer ID]],Table6_20[Merged Customer ID],Table6_20[Hospital tier])</f>
        <v>tier - 2</v>
      </c>
      <c r="O1807" s="30" t="str">
        <f>_xlfn.XLOOKUP(Table7[[#This Row],[Merged Customer ID]],Table6_20[Merged Customer ID],Table6_20[City tier])</f>
        <v>tier - 3</v>
      </c>
      <c r="P1807" s="30" t="str">
        <f>_xlfn.XLOOKUP(Table7[[#This Row],[Merged Customer ID]],Table6_20[Merged Customer ID],Table6_20[State ID])</f>
        <v>R1012</v>
      </c>
      <c r="Q1807" s="36">
        <f>_xlfn.XLOOKUP(Table7[[#This Row],[Merged Customer ID]],Table6_20[Merged Customer ID],Table6_20[Age])</f>
        <v>31.655555555555555</v>
      </c>
    </row>
    <row r="1808" spans="1:17" x14ac:dyDescent="0.35">
      <c r="A1808" s="22" t="s">
        <v>563</v>
      </c>
      <c r="B1808" s="22" t="str">
        <f>_xlfn.XLOOKUP(Table7[[#This Row],[Merged Customer ID]],Table2_1[Merged Customer ID],Table2_1[First Name])</f>
        <v>Lloyd</v>
      </c>
      <c r="C1808" s="22">
        <f>_xlfn.XLOOKUP(Table7[[#This Row],[Merged Customer ID]],Table3__3_16[Customer ID],Table3__3_16[BMI])</f>
        <v>20.74</v>
      </c>
      <c r="D1808" s="22">
        <f>_xlfn.XLOOKUP(Table7[[#This Row],[Merged Customer ID]],Table3__3_16[Customer ID],Table3__3_16[HBA1C])</f>
        <v>11.69</v>
      </c>
      <c r="E1808" s="22" t="str">
        <f>_xlfn.XLOOKUP(Table7[[#This Row],[Merged Customer ID]],Table3__3_16[Customer ID],Table3__3_16[Heart Issues])</f>
        <v>Yes</v>
      </c>
      <c r="F1808" s="22" t="str">
        <f>_xlfn.XLOOKUP(Table7[[#This Row],[Merged Customer ID]],Table3__3_16[Customer ID],Table3__3_16[Any Transplants])</f>
        <v>No</v>
      </c>
      <c r="G1808" s="22" t="str">
        <f>_xlfn.XLOOKUP(Table7[[#This Row],[Merged Customer ID]],Table3__3_16[Customer ID],Table3__3_16[Cancer history])</f>
        <v>No</v>
      </c>
      <c r="H1808" s="22">
        <f>_xlfn.XLOOKUP(Table7[[#This Row],[Merged Customer ID]],Table3__3_16[Customer ID],Table3__3_16[NumberOfMajorSurgeries])</f>
        <v>1</v>
      </c>
      <c r="I1808" s="22" t="str">
        <f>_xlfn.XLOOKUP(Table7[[#This Row],[Merged Customer ID]],Table3__3_16[Customer ID],Table3__3_16[smoker])</f>
        <v>No</v>
      </c>
      <c r="J1808" s="22" t="str">
        <f>_xlfn.XLOOKUP(Table7[[#This Row],[Merged Customer ID]],Table3__3_16[Customer ID],Table3__3_16[Weight Status])</f>
        <v>Normal Weight</v>
      </c>
      <c r="K1808" s="22" t="str">
        <f>_xlfn.XLOOKUP(Table7[[#This Row],[Merged Customer ID]],Table3__3_16[Customer ID],Table3__3_16[Sugar Status])</f>
        <v>Diabetes</v>
      </c>
      <c r="L1808" s="25">
        <f>_xlfn.XLOOKUP(Table7[[#This Row],[Merged Customer ID]],Table6_20[Merged Customer ID],Table6_20[Date of Birth])</f>
        <v>31660</v>
      </c>
      <c r="M1808" s="29">
        <f>_xlfn.XLOOKUP(Table7[[#This Row],[Merged Customer ID]],Table6_20[Merged Customer ID],Table6_20[charges],"0",0)</f>
        <v>4734.6400000000003</v>
      </c>
      <c r="N1808" s="29" t="str">
        <f>_xlfn.XLOOKUP(Table7[[#This Row],[Merged Customer ID]],Table6_20[Merged Customer ID],Table6_20[Hospital tier])</f>
        <v>tier - 2</v>
      </c>
      <c r="O1808" s="29" t="str">
        <f>_xlfn.XLOOKUP(Table7[[#This Row],[Merged Customer ID]],Table6_20[Merged Customer ID],Table6_20[City tier])</f>
        <v>tier - 1</v>
      </c>
      <c r="P1808" s="29" t="str">
        <f>_xlfn.XLOOKUP(Table7[[#This Row],[Merged Customer ID]],Table6_20[Merged Customer ID],Table6_20[State ID])</f>
        <v>R1013</v>
      </c>
      <c r="Q1808" s="35">
        <f>_xlfn.XLOOKUP(Table7[[#This Row],[Merged Customer ID]],Table6_20[Merged Customer ID],Table6_20[Age])</f>
        <v>36.758333333333333</v>
      </c>
    </row>
    <row r="1809" spans="1:17" x14ac:dyDescent="0.35">
      <c r="A1809" s="23" t="s">
        <v>562</v>
      </c>
      <c r="B1809" s="23" t="str">
        <f>_xlfn.XLOOKUP(Table7[[#This Row],[Merged Customer ID]],Table2_1[Merged Customer ID],Table2_1[First Name])</f>
        <v>Kong</v>
      </c>
      <c r="C1809" s="23">
        <f>_xlfn.XLOOKUP(Table7[[#This Row],[Merged Customer ID]],Table3__3_16[Customer ID],Table3__3_16[BMI])</f>
        <v>15.57</v>
      </c>
      <c r="D1809" s="23">
        <f>_xlfn.XLOOKUP(Table7[[#This Row],[Merged Customer ID]],Table3__3_16[Customer ID],Table3__3_16[HBA1C])</f>
        <v>6.07</v>
      </c>
      <c r="E1809" s="22" t="str">
        <f>_xlfn.XLOOKUP(Table7[[#This Row],[Merged Customer ID]],Table3__3_16[Customer ID],Table3__3_16[Heart Issues])</f>
        <v>No</v>
      </c>
      <c r="F1809" s="23" t="str">
        <f>_xlfn.XLOOKUP(Table7[[#This Row],[Merged Customer ID]],Table3__3_16[Customer ID],Table3__3_16[Any Transplants])</f>
        <v>No</v>
      </c>
      <c r="G1809" s="23" t="str">
        <f>_xlfn.XLOOKUP(Table7[[#This Row],[Merged Customer ID]],Table3__3_16[Customer ID],Table3__3_16[Cancer history])</f>
        <v>No</v>
      </c>
      <c r="H1809" s="23">
        <f>_xlfn.XLOOKUP(Table7[[#This Row],[Merged Customer ID]],Table3__3_16[Customer ID],Table3__3_16[NumberOfMajorSurgeries])</f>
        <v>0</v>
      </c>
      <c r="I1809" s="23" t="str">
        <f>_xlfn.XLOOKUP(Table7[[#This Row],[Merged Customer ID]],Table3__3_16[Customer ID],Table3__3_16[smoker])</f>
        <v>No</v>
      </c>
      <c r="J1809" s="23" t="str">
        <f>_xlfn.XLOOKUP(Table7[[#This Row],[Merged Customer ID]],Table3__3_16[Customer ID],Table3__3_16[Weight Status])</f>
        <v>Underweight</v>
      </c>
      <c r="K1809" s="23" t="str">
        <f>_xlfn.XLOOKUP(Table7[[#This Row],[Merged Customer ID]],Table3__3_16[Customer ID],Table3__3_16[Sugar Status])</f>
        <v>Prediabetes</v>
      </c>
      <c r="L1809" s="26">
        <f>_xlfn.XLOOKUP(Table7[[#This Row],[Merged Customer ID]],Table6_20[Merged Customer ID],Table6_20[Date of Birth])</f>
        <v>29404</v>
      </c>
      <c r="M1809" s="30">
        <f>_xlfn.XLOOKUP(Table7[[#This Row],[Merged Customer ID]],Table6_20[Merged Customer ID],Table6_20[charges],"0",0)</f>
        <v>4728.71</v>
      </c>
      <c r="N1809" s="30" t="str">
        <f>_xlfn.XLOOKUP(Table7[[#This Row],[Merged Customer ID]],Table6_20[Merged Customer ID],Table6_20[Hospital tier])</f>
        <v>tier - 2</v>
      </c>
      <c r="O1809" s="30" t="str">
        <f>_xlfn.XLOOKUP(Table7[[#This Row],[Merged Customer ID]],Table6_20[Merged Customer ID],Table6_20[City tier])</f>
        <v>tier - 3</v>
      </c>
      <c r="P1809" s="30" t="str">
        <f>_xlfn.XLOOKUP(Table7[[#This Row],[Merged Customer ID]],Table6_20[Merged Customer ID],Table6_20[State ID])</f>
        <v>R1012</v>
      </c>
      <c r="Q1809" s="36">
        <f>_xlfn.XLOOKUP(Table7[[#This Row],[Merged Customer ID]],Table6_20[Merged Customer ID],Table6_20[Age])</f>
        <v>42.93333333333333</v>
      </c>
    </row>
    <row r="1810" spans="1:17" x14ac:dyDescent="0.35">
      <c r="A1810" s="22" t="s">
        <v>561</v>
      </c>
      <c r="B1810" s="22" t="str">
        <f>_xlfn.XLOOKUP(Table7[[#This Row],[Merged Customer ID]],Table2_1[Merged Customer ID],Table2_1[First Name])</f>
        <v>Benson</v>
      </c>
      <c r="C1810" s="22">
        <f>_xlfn.XLOOKUP(Table7[[#This Row],[Merged Customer ID]],Table3__3_16[Customer ID],Table3__3_16[BMI])</f>
        <v>23.844999999999999</v>
      </c>
      <c r="D1810" s="22">
        <f>_xlfn.XLOOKUP(Table7[[#This Row],[Merged Customer ID]],Table3__3_16[Customer ID],Table3__3_16[HBA1C])</f>
        <v>4.3600000000000003</v>
      </c>
      <c r="E1810" s="22" t="str">
        <f>_xlfn.XLOOKUP(Table7[[#This Row],[Merged Customer ID]],Table3__3_16[Customer ID],Table3__3_16[Heart Issues])</f>
        <v>No</v>
      </c>
      <c r="F1810" s="22" t="str">
        <f>_xlfn.XLOOKUP(Table7[[#This Row],[Merged Customer ID]],Table3__3_16[Customer ID],Table3__3_16[Any Transplants])</f>
        <v>No</v>
      </c>
      <c r="G1810" s="22" t="str">
        <f>_xlfn.XLOOKUP(Table7[[#This Row],[Merged Customer ID]],Table3__3_16[Customer ID],Table3__3_16[Cancer history])</f>
        <v>No</v>
      </c>
      <c r="H1810" s="22">
        <f>_xlfn.XLOOKUP(Table7[[#This Row],[Merged Customer ID]],Table3__3_16[Customer ID],Table3__3_16[NumberOfMajorSurgeries])</f>
        <v>0</v>
      </c>
      <c r="I1810" s="22" t="str">
        <f>_xlfn.XLOOKUP(Table7[[#This Row],[Merged Customer ID]],Table3__3_16[Customer ID],Table3__3_16[smoker])</f>
        <v>No</v>
      </c>
      <c r="J1810" s="22" t="str">
        <f>_xlfn.XLOOKUP(Table7[[#This Row],[Merged Customer ID]],Table3__3_16[Customer ID],Table3__3_16[Weight Status])</f>
        <v>Normal Weight</v>
      </c>
      <c r="K1810" s="22" t="str">
        <f>_xlfn.XLOOKUP(Table7[[#This Row],[Merged Customer ID]],Table3__3_16[Customer ID],Table3__3_16[Sugar Status])</f>
        <v>Normal</v>
      </c>
      <c r="L1810" s="25">
        <f>_xlfn.XLOOKUP(Table7[[#This Row],[Merged Customer ID]],Table6_20[Merged Customer ID],Table6_20[Date of Birth])</f>
        <v>34558</v>
      </c>
      <c r="M1810" s="29">
        <f>_xlfn.XLOOKUP(Table7[[#This Row],[Merged Customer ID]],Table6_20[Merged Customer ID],Table6_20[charges],"0",0)</f>
        <v>4719.74</v>
      </c>
      <c r="N1810" s="29" t="str">
        <f>_xlfn.XLOOKUP(Table7[[#This Row],[Merged Customer ID]],Table6_20[Merged Customer ID],Table6_20[Hospital tier])</f>
        <v>tier - 2</v>
      </c>
      <c r="O1810" s="29" t="str">
        <f>_xlfn.XLOOKUP(Table7[[#This Row],[Merged Customer ID]],Table6_20[Merged Customer ID],Table6_20[City tier])</f>
        <v>tier - 1</v>
      </c>
      <c r="P1810" s="29" t="str">
        <f>_xlfn.XLOOKUP(Table7[[#This Row],[Merged Customer ID]],Table6_20[Merged Customer ID],Table6_20[State ID])</f>
        <v>R1012</v>
      </c>
      <c r="Q1810" s="35">
        <f>_xlfn.XLOOKUP(Table7[[#This Row],[Merged Customer ID]],Table6_20[Merged Customer ID],Table6_20[Age])</f>
        <v>28.822222222222223</v>
      </c>
    </row>
    <row r="1811" spans="1:17" x14ac:dyDescent="0.35">
      <c r="A1811" s="23" t="s">
        <v>560</v>
      </c>
      <c r="B1811" s="23" t="str">
        <f>_xlfn.XLOOKUP(Table7[[#This Row],[Merged Customer ID]],Table2_1[Merged Customer ID],Table2_1[First Name])</f>
        <v>Huntington</v>
      </c>
      <c r="C1811" s="23">
        <f>_xlfn.XLOOKUP(Table7[[#This Row],[Merged Customer ID]],Table3__3_16[Customer ID],Table3__3_16[BMI])</f>
        <v>22.895</v>
      </c>
      <c r="D1811" s="23">
        <f>_xlfn.XLOOKUP(Table7[[#This Row],[Merged Customer ID]],Table3__3_16[Customer ID],Table3__3_16[HBA1C])</f>
        <v>5.24</v>
      </c>
      <c r="E1811" s="22" t="str">
        <f>_xlfn.XLOOKUP(Table7[[#This Row],[Merged Customer ID]],Table3__3_16[Customer ID],Table3__3_16[Heart Issues])</f>
        <v>No</v>
      </c>
      <c r="F1811" s="23" t="str">
        <f>_xlfn.XLOOKUP(Table7[[#This Row],[Merged Customer ID]],Table3__3_16[Customer ID],Table3__3_16[Any Transplants])</f>
        <v>No</v>
      </c>
      <c r="G1811" s="23" t="str">
        <f>_xlfn.XLOOKUP(Table7[[#This Row],[Merged Customer ID]],Table3__3_16[Customer ID],Table3__3_16[Cancer history])</f>
        <v>No</v>
      </c>
      <c r="H1811" s="23">
        <f>_xlfn.XLOOKUP(Table7[[#This Row],[Merged Customer ID]],Table3__3_16[Customer ID],Table3__3_16[NumberOfMajorSurgeries])</f>
        <v>1</v>
      </c>
      <c r="I1811" s="23" t="str">
        <f>_xlfn.XLOOKUP(Table7[[#This Row],[Merged Customer ID]],Table3__3_16[Customer ID],Table3__3_16[smoker])</f>
        <v>No</v>
      </c>
      <c r="J1811" s="23" t="str">
        <f>_xlfn.XLOOKUP(Table7[[#This Row],[Merged Customer ID]],Table3__3_16[Customer ID],Table3__3_16[Weight Status])</f>
        <v>Normal Weight</v>
      </c>
      <c r="K1811" s="23" t="str">
        <f>_xlfn.XLOOKUP(Table7[[#This Row],[Merged Customer ID]],Table3__3_16[Customer ID],Table3__3_16[Sugar Status])</f>
        <v>Normal</v>
      </c>
      <c r="L1811" s="26">
        <f>_xlfn.XLOOKUP(Table7[[#This Row],[Merged Customer ID]],Table6_20[Merged Customer ID],Table6_20[Date of Birth])</f>
        <v>33875</v>
      </c>
      <c r="M1811" s="30">
        <f>_xlfn.XLOOKUP(Table7[[#This Row],[Merged Customer ID]],Table6_20[Merged Customer ID],Table6_20[charges],"0",0)</f>
        <v>4719.5200000000004</v>
      </c>
      <c r="N1811" s="30" t="str">
        <f>_xlfn.XLOOKUP(Table7[[#This Row],[Merged Customer ID]],Table6_20[Merged Customer ID],Table6_20[Hospital tier])</f>
        <v>tier - 2</v>
      </c>
      <c r="O1811" s="30" t="str">
        <f>_xlfn.XLOOKUP(Table7[[#This Row],[Merged Customer ID]],Table6_20[Merged Customer ID],Table6_20[City tier])</f>
        <v>tier - 2</v>
      </c>
      <c r="P1811" s="30" t="str">
        <f>_xlfn.XLOOKUP(Table7[[#This Row],[Merged Customer ID]],Table6_20[Merged Customer ID],Table6_20[State ID])</f>
        <v>R1024</v>
      </c>
      <c r="Q1811" s="36">
        <f>_xlfn.XLOOKUP(Table7[[#This Row],[Merged Customer ID]],Table6_20[Merged Customer ID],Table6_20[Age])</f>
        <v>30.694444444444443</v>
      </c>
    </row>
    <row r="1812" spans="1:17" x14ac:dyDescent="0.35">
      <c r="A1812" s="22" t="s">
        <v>559</v>
      </c>
      <c r="B1812" s="22" t="str">
        <f>_xlfn.XLOOKUP(Table7[[#This Row],[Merged Customer ID]],Table2_1[Merged Customer ID],Table2_1[First Name])</f>
        <v>Kendall</v>
      </c>
      <c r="C1812" s="22">
        <f>_xlfn.XLOOKUP(Table7[[#This Row],[Merged Customer ID]],Table3__3_16[Customer ID],Table3__3_16[BMI])</f>
        <v>21.945</v>
      </c>
      <c r="D1812" s="22">
        <f>_xlfn.XLOOKUP(Table7[[#This Row],[Merged Customer ID]],Table3__3_16[Customer ID],Table3__3_16[HBA1C])</f>
        <v>5.37</v>
      </c>
      <c r="E1812" s="22" t="str">
        <f>_xlfn.XLOOKUP(Table7[[#This Row],[Merged Customer ID]],Table3__3_16[Customer ID],Table3__3_16[Heart Issues])</f>
        <v>No</v>
      </c>
      <c r="F1812" s="22" t="str">
        <f>_xlfn.XLOOKUP(Table7[[#This Row],[Merged Customer ID]],Table3__3_16[Customer ID],Table3__3_16[Any Transplants])</f>
        <v>No</v>
      </c>
      <c r="G1812" s="22" t="str">
        <f>_xlfn.XLOOKUP(Table7[[#This Row],[Merged Customer ID]],Table3__3_16[Customer ID],Table3__3_16[Cancer history])</f>
        <v>No</v>
      </c>
      <c r="H1812" s="22">
        <f>_xlfn.XLOOKUP(Table7[[#This Row],[Merged Customer ID]],Table3__3_16[Customer ID],Table3__3_16[NumberOfMajorSurgeries])</f>
        <v>1</v>
      </c>
      <c r="I1812" s="22" t="str">
        <f>_xlfn.XLOOKUP(Table7[[#This Row],[Merged Customer ID]],Table3__3_16[Customer ID],Table3__3_16[smoker])</f>
        <v>No</v>
      </c>
      <c r="J1812" s="22" t="str">
        <f>_xlfn.XLOOKUP(Table7[[#This Row],[Merged Customer ID]],Table3__3_16[Customer ID],Table3__3_16[Weight Status])</f>
        <v>Normal Weight</v>
      </c>
      <c r="K1812" s="22" t="str">
        <f>_xlfn.XLOOKUP(Table7[[#This Row],[Merged Customer ID]],Table3__3_16[Customer ID],Table3__3_16[Sugar Status])</f>
        <v>Normal</v>
      </c>
      <c r="L1812" s="25">
        <f>_xlfn.XLOOKUP(Table7[[#This Row],[Merged Customer ID]],Table6_20[Merged Customer ID],Table6_20[Date of Birth])</f>
        <v>33886</v>
      </c>
      <c r="M1812" s="29">
        <f>_xlfn.XLOOKUP(Table7[[#This Row],[Merged Customer ID]],Table6_20[Merged Customer ID],Table6_20[charges],"0",0)</f>
        <v>4718.2</v>
      </c>
      <c r="N1812" s="29" t="str">
        <f>_xlfn.XLOOKUP(Table7[[#This Row],[Merged Customer ID]],Table6_20[Merged Customer ID],Table6_20[Hospital tier])</f>
        <v>tier - 2</v>
      </c>
      <c r="O1812" s="29" t="str">
        <f>_xlfn.XLOOKUP(Table7[[#This Row],[Merged Customer ID]],Table6_20[Merged Customer ID],Table6_20[City tier])</f>
        <v>tier - 3</v>
      </c>
      <c r="P1812" s="29" t="str">
        <f>_xlfn.XLOOKUP(Table7[[#This Row],[Merged Customer ID]],Table6_20[Merged Customer ID],Table6_20[State ID])</f>
        <v>R1024</v>
      </c>
      <c r="Q1812" s="35">
        <f>_xlfn.XLOOKUP(Table7[[#This Row],[Merged Customer ID]],Table6_20[Merged Customer ID],Table6_20[Age])</f>
        <v>30.663888888888888</v>
      </c>
    </row>
    <row r="1813" spans="1:17" x14ac:dyDescent="0.35">
      <c r="A1813" s="23" t="s">
        <v>558</v>
      </c>
      <c r="B1813" s="23" t="str">
        <f>_xlfn.XLOOKUP(Table7[[#This Row],[Merged Customer ID]],Table2_1[Merged Customer ID],Table2_1[First Name])</f>
        <v>Gast</v>
      </c>
      <c r="C1813" s="23">
        <f>_xlfn.XLOOKUP(Table7[[#This Row],[Merged Customer ID]],Table3__3_16[Customer ID],Table3__3_16[BMI])</f>
        <v>19.47</v>
      </c>
      <c r="D1813" s="23">
        <f>_xlfn.XLOOKUP(Table7[[#This Row],[Merged Customer ID]],Table3__3_16[Customer ID],Table3__3_16[HBA1C])</f>
        <v>6.6</v>
      </c>
      <c r="E1813" s="22" t="str">
        <f>_xlfn.XLOOKUP(Table7[[#This Row],[Merged Customer ID]],Table3__3_16[Customer ID],Table3__3_16[Heart Issues])</f>
        <v>Yes</v>
      </c>
      <c r="F1813" s="23" t="str">
        <f>_xlfn.XLOOKUP(Table7[[#This Row],[Merged Customer ID]],Table3__3_16[Customer ID],Table3__3_16[Any Transplants])</f>
        <v>No</v>
      </c>
      <c r="G1813" s="23" t="str">
        <f>_xlfn.XLOOKUP(Table7[[#This Row],[Merged Customer ID]],Table3__3_16[Customer ID],Table3__3_16[Cancer history])</f>
        <v>No</v>
      </c>
      <c r="H1813" s="23">
        <f>_xlfn.XLOOKUP(Table7[[#This Row],[Merged Customer ID]],Table3__3_16[Customer ID],Table3__3_16[NumberOfMajorSurgeries])</f>
        <v>0</v>
      </c>
      <c r="I1813" s="23" t="str">
        <f>_xlfn.XLOOKUP(Table7[[#This Row],[Merged Customer ID]],Table3__3_16[Customer ID],Table3__3_16[smoker])</f>
        <v>No</v>
      </c>
      <c r="J1813" s="23" t="str">
        <f>_xlfn.XLOOKUP(Table7[[#This Row],[Merged Customer ID]],Table3__3_16[Customer ID],Table3__3_16[Weight Status])</f>
        <v>Normal Weight</v>
      </c>
      <c r="K1813" s="23" t="str">
        <f>_xlfn.XLOOKUP(Table7[[#This Row],[Merged Customer ID]],Table3__3_16[Customer ID],Table3__3_16[Sugar Status])</f>
        <v>Diabetes</v>
      </c>
      <c r="L1813" s="26">
        <f>_xlfn.XLOOKUP(Table7[[#This Row],[Merged Customer ID]],Table6_20[Merged Customer ID],Table6_20[Date of Birth])</f>
        <v>29810</v>
      </c>
      <c r="M1813" s="30">
        <f>_xlfn.XLOOKUP(Table7[[#This Row],[Merged Customer ID]],Table6_20[Merged Customer ID],Table6_20[charges],"0",0)</f>
        <v>4712.12</v>
      </c>
      <c r="N1813" s="30" t="str">
        <f>_xlfn.XLOOKUP(Table7[[#This Row],[Merged Customer ID]],Table6_20[Merged Customer ID],Table6_20[Hospital tier])</f>
        <v>tier - 2</v>
      </c>
      <c r="O1813" s="30" t="str">
        <f>_xlfn.XLOOKUP(Table7[[#This Row],[Merged Customer ID]],Table6_20[Merged Customer ID],Table6_20[City tier])</f>
        <v>tier - 3</v>
      </c>
      <c r="P1813" s="30" t="str">
        <f>_xlfn.XLOOKUP(Table7[[#This Row],[Merged Customer ID]],Table6_20[Merged Customer ID],Table6_20[State ID])</f>
        <v>R1011</v>
      </c>
      <c r="Q1813" s="36">
        <f>_xlfn.XLOOKUP(Table7[[#This Row],[Merged Customer ID]],Table6_20[Merged Customer ID],Table6_20[Age])</f>
        <v>41.822222222222223</v>
      </c>
    </row>
    <row r="1814" spans="1:17" x14ac:dyDescent="0.35">
      <c r="A1814" s="22" t="s">
        <v>557</v>
      </c>
      <c r="B1814" s="22" t="str">
        <f>_xlfn.XLOOKUP(Table7[[#This Row],[Merged Customer ID]],Table2_1[Merged Customer ID],Table2_1[First Name])</f>
        <v>Scanlin</v>
      </c>
      <c r="C1814" s="22">
        <f>_xlfn.XLOOKUP(Table7[[#This Row],[Merged Customer ID]],Table3__3_16[Customer ID],Table3__3_16[BMI])</f>
        <v>15.61</v>
      </c>
      <c r="D1814" s="22">
        <f>_xlfn.XLOOKUP(Table7[[#This Row],[Merged Customer ID]],Table3__3_16[Customer ID],Table3__3_16[HBA1C])</f>
        <v>5.77</v>
      </c>
      <c r="E1814" s="22" t="str">
        <f>_xlfn.XLOOKUP(Table7[[#This Row],[Merged Customer ID]],Table3__3_16[Customer ID],Table3__3_16[Heart Issues])</f>
        <v>No</v>
      </c>
      <c r="F1814" s="22" t="str">
        <f>_xlfn.XLOOKUP(Table7[[#This Row],[Merged Customer ID]],Table3__3_16[Customer ID],Table3__3_16[Any Transplants])</f>
        <v>No</v>
      </c>
      <c r="G1814" s="22" t="str">
        <f>_xlfn.XLOOKUP(Table7[[#This Row],[Merged Customer ID]],Table3__3_16[Customer ID],Table3__3_16[Cancer history])</f>
        <v>No</v>
      </c>
      <c r="H1814" s="22">
        <f>_xlfn.XLOOKUP(Table7[[#This Row],[Merged Customer ID]],Table3__3_16[Customer ID],Table3__3_16[NumberOfMajorSurgeries])</f>
        <v>0</v>
      </c>
      <c r="I1814" s="22" t="str">
        <f>_xlfn.XLOOKUP(Table7[[#This Row],[Merged Customer ID]],Table3__3_16[Customer ID],Table3__3_16[smoker])</f>
        <v>No</v>
      </c>
      <c r="J1814" s="22" t="str">
        <f>_xlfn.XLOOKUP(Table7[[#This Row],[Merged Customer ID]],Table3__3_16[Customer ID],Table3__3_16[Weight Status])</f>
        <v>Underweight</v>
      </c>
      <c r="K1814" s="22" t="str">
        <f>_xlfn.XLOOKUP(Table7[[#This Row],[Merged Customer ID]],Table3__3_16[Customer ID],Table3__3_16[Sugar Status])</f>
        <v>Prediabetes</v>
      </c>
      <c r="L1814" s="25">
        <f>_xlfn.XLOOKUP(Table7[[#This Row],[Merged Customer ID]],Table6_20[Merged Customer ID],Table6_20[Date of Birth])</f>
        <v>28463</v>
      </c>
      <c r="M1814" s="29">
        <f>_xlfn.XLOOKUP(Table7[[#This Row],[Merged Customer ID]],Table6_20[Merged Customer ID],Table6_20[charges],"0",0)</f>
        <v>4699.47</v>
      </c>
      <c r="N1814" s="29" t="str">
        <f>_xlfn.XLOOKUP(Table7[[#This Row],[Merged Customer ID]],Table6_20[Merged Customer ID],Table6_20[Hospital tier])</f>
        <v>tier - 2</v>
      </c>
      <c r="O1814" s="29" t="str">
        <f>_xlfn.XLOOKUP(Table7[[#This Row],[Merged Customer ID]],Table6_20[Merged Customer ID],Table6_20[City tier])</f>
        <v>tier - 3</v>
      </c>
      <c r="P1814" s="29" t="str">
        <f>_xlfn.XLOOKUP(Table7[[#This Row],[Merged Customer ID]],Table6_20[Merged Customer ID],Table6_20[State ID])</f>
        <v>R1013</v>
      </c>
      <c r="Q1814" s="35">
        <f>_xlfn.XLOOKUP(Table7[[#This Row],[Merged Customer ID]],Table6_20[Merged Customer ID],Table6_20[Age])</f>
        <v>45.511111111111113</v>
      </c>
    </row>
    <row r="1815" spans="1:17" x14ac:dyDescent="0.35">
      <c r="A1815" s="23" t="s">
        <v>556</v>
      </c>
      <c r="B1815" s="23" t="str">
        <f>_xlfn.XLOOKUP(Table7[[#This Row],[Merged Customer ID]],Table2_1[Merged Customer ID],Table2_1[First Name])</f>
        <v>Philbrook</v>
      </c>
      <c r="C1815" s="23">
        <f>_xlfn.XLOOKUP(Table7[[#This Row],[Merged Customer ID]],Table3__3_16[Customer ID],Table3__3_16[BMI])</f>
        <v>28.6</v>
      </c>
      <c r="D1815" s="23">
        <f>_xlfn.XLOOKUP(Table7[[#This Row],[Merged Customer ID]],Table3__3_16[Customer ID],Table3__3_16[HBA1C])</f>
        <v>6.08</v>
      </c>
      <c r="E1815" s="22" t="str">
        <f>_xlfn.XLOOKUP(Table7[[#This Row],[Merged Customer ID]],Table3__3_16[Customer ID],Table3__3_16[Heart Issues])</f>
        <v>No</v>
      </c>
      <c r="F1815" s="23" t="str">
        <f>_xlfn.XLOOKUP(Table7[[#This Row],[Merged Customer ID]],Table3__3_16[Customer ID],Table3__3_16[Any Transplants])</f>
        <v>No</v>
      </c>
      <c r="G1815" s="23" t="str">
        <f>_xlfn.XLOOKUP(Table7[[#This Row],[Merged Customer ID]],Table3__3_16[Customer ID],Table3__3_16[Cancer history])</f>
        <v>Yes</v>
      </c>
      <c r="H1815" s="23">
        <f>_xlfn.XLOOKUP(Table7[[#This Row],[Merged Customer ID]],Table3__3_16[Customer ID],Table3__3_16[NumberOfMajorSurgeries])</f>
        <v>1</v>
      </c>
      <c r="I1815" s="23" t="str">
        <f>_xlfn.XLOOKUP(Table7[[#This Row],[Merged Customer ID]],Table3__3_16[Customer ID],Table3__3_16[smoker])</f>
        <v>No</v>
      </c>
      <c r="J1815" s="23" t="str">
        <f>_xlfn.XLOOKUP(Table7[[#This Row],[Merged Customer ID]],Table3__3_16[Customer ID],Table3__3_16[Weight Status])</f>
        <v>Overweight</v>
      </c>
      <c r="K1815" s="23" t="str">
        <f>_xlfn.XLOOKUP(Table7[[#This Row],[Merged Customer ID]],Table3__3_16[Customer ID],Table3__3_16[Sugar Status])</f>
        <v>Prediabetes</v>
      </c>
      <c r="L1815" s="26">
        <f>_xlfn.XLOOKUP(Table7[[#This Row],[Merged Customer ID]],Table6_20[Merged Customer ID],Table6_20[Date of Birth])</f>
        <v>37794</v>
      </c>
      <c r="M1815" s="30">
        <f>_xlfn.XLOOKUP(Table7[[#This Row],[Merged Customer ID]],Table6_20[Merged Customer ID],Table6_20[charges],"0",0)</f>
        <v>4687.8</v>
      </c>
      <c r="N1815" s="30" t="str">
        <f>_xlfn.XLOOKUP(Table7[[#This Row],[Merged Customer ID]],Table6_20[Merged Customer ID],Table6_20[Hospital tier])</f>
        <v>tier - 2</v>
      </c>
      <c r="O1815" s="30" t="str">
        <f>_xlfn.XLOOKUP(Table7[[#This Row],[Merged Customer ID]],Table6_20[Merged Customer ID],Table6_20[City tier])</f>
        <v>tier - 3</v>
      </c>
      <c r="P1815" s="30" t="str">
        <f>_xlfn.XLOOKUP(Table7[[#This Row],[Merged Customer ID]],Table6_20[Merged Customer ID],Table6_20[State ID])</f>
        <v>R1011</v>
      </c>
      <c r="Q1815" s="36">
        <f>_xlfn.XLOOKUP(Table7[[#This Row],[Merged Customer ID]],Table6_20[Merged Customer ID],Table6_20[Age])</f>
        <v>19.961111111111112</v>
      </c>
    </row>
    <row r="1816" spans="1:17" x14ac:dyDescent="0.35">
      <c r="A1816" s="22" t="s">
        <v>555</v>
      </c>
      <c r="B1816" s="22" t="str">
        <f>_xlfn.XLOOKUP(Table7[[#This Row],[Merged Customer ID]],Table2_1[Merged Customer ID],Table2_1[First Name])</f>
        <v>Cowan</v>
      </c>
      <c r="C1816" s="22">
        <f>_xlfn.XLOOKUP(Table7[[#This Row],[Merged Customer ID]],Table3__3_16[Customer ID],Table3__3_16[BMI])</f>
        <v>46.53</v>
      </c>
      <c r="D1816" s="22">
        <f>_xlfn.XLOOKUP(Table7[[#This Row],[Merged Customer ID]],Table3__3_16[Customer ID],Table3__3_16[HBA1C])</f>
        <v>4.16</v>
      </c>
      <c r="E1816" s="22" t="str">
        <f>_xlfn.XLOOKUP(Table7[[#This Row],[Merged Customer ID]],Table3__3_16[Customer ID],Table3__3_16[Heart Issues])</f>
        <v>No</v>
      </c>
      <c r="F1816" s="22" t="str">
        <f>_xlfn.XLOOKUP(Table7[[#This Row],[Merged Customer ID]],Table3__3_16[Customer ID],Table3__3_16[Any Transplants])</f>
        <v>No</v>
      </c>
      <c r="G1816" s="22" t="str">
        <f>_xlfn.XLOOKUP(Table7[[#This Row],[Merged Customer ID]],Table3__3_16[Customer ID],Table3__3_16[Cancer history])</f>
        <v>No</v>
      </c>
      <c r="H1816" s="22">
        <f>_xlfn.XLOOKUP(Table7[[#This Row],[Merged Customer ID]],Table3__3_16[Customer ID],Table3__3_16[NumberOfMajorSurgeries])</f>
        <v>0</v>
      </c>
      <c r="I1816" s="22" t="str">
        <f>_xlfn.XLOOKUP(Table7[[#This Row],[Merged Customer ID]],Table3__3_16[Customer ID],Table3__3_16[smoker])</f>
        <v>No</v>
      </c>
      <c r="J1816" s="22" t="str">
        <f>_xlfn.XLOOKUP(Table7[[#This Row],[Merged Customer ID]],Table3__3_16[Customer ID],Table3__3_16[Weight Status])</f>
        <v>Obesity</v>
      </c>
      <c r="K1816" s="22" t="str">
        <f>_xlfn.XLOOKUP(Table7[[#This Row],[Merged Customer ID]],Table3__3_16[Customer ID],Table3__3_16[Sugar Status])</f>
        <v>Normal</v>
      </c>
      <c r="L1816" s="25">
        <f>_xlfn.XLOOKUP(Table7[[#This Row],[Merged Customer ID]],Table6_20[Merged Customer ID],Table6_20[Date of Birth])</f>
        <v>33120</v>
      </c>
      <c r="M1816" s="29">
        <f>_xlfn.XLOOKUP(Table7[[#This Row],[Merged Customer ID]],Table6_20[Merged Customer ID],Table6_20[charges],"0",0)</f>
        <v>4686.3900000000003</v>
      </c>
      <c r="N1816" s="29" t="str">
        <f>_xlfn.XLOOKUP(Table7[[#This Row],[Merged Customer ID]],Table6_20[Merged Customer ID],Table6_20[Hospital tier])</f>
        <v>tier - 3</v>
      </c>
      <c r="O1816" s="29" t="str">
        <f>_xlfn.XLOOKUP(Table7[[#This Row],[Merged Customer ID]],Table6_20[Merged Customer ID],Table6_20[City tier])</f>
        <v>tier - 3</v>
      </c>
      <c r="P1816" s="29" t="str">
        <f>_xlfn.XLOOKUP(Table7[[#This Row],[Merged Customer ID]],Table6_20[Merged Customer ID],Table6_20[State ID])</f>
        <v>R1013</v>
      </c>
      <c r="Q1816" s="35">
        <f>_xlfn.XLOOKUP(Table7[[#This Row],[Merged Customer ID]],Table6_20[Merged Customer ID],Table6_20[Age])</f>
        <v>32.761111111111113</v>
      </c>
    </row>
    <row r="1817" spans="1:17" x14ac:dyDescent="0.35">
      <c r="A1817" s="23" t="s">
        <v>554</v>
      </c>
      <c r="B1817" s="23" t="str">
        <f>_xlfn.XLOOKUP(Table7[[#This Row],[Merged Customer ID]],Table2_1[Merged Customer ID],Table2_1[First Name])</f>
        <v>Sousa</v>
      </c>
      <c r="C1817" s="23">
        <f>_xlfn.XLOOKUP(Table7[[#This Row],[Merged Customer ID]],Table3__3_16[Customer ID],Table3__3_16[BMI])</f>
        <v>34.99</v>
      </c>
      <c r="D1817" s="23">
        <f>_xlfn.XLOOKUP(Table7[[#This Row],[Merged Customer ID]],Table3__3_16[Customer ID],Table3__3_16[HBA1C])</f>
        <v>5.0999999999999996</v>
      </c>
      <c r="E1817" s="22" t="str">
        <f>_xlfn.XLOOKUP(Table7[[#This Row],[Merged Customer ID]],Table3__3_16[Customer ID],Table3__3_16[Heart Issues])</f>
        <v>No</v>
      </c>
      <c r="F1817" s="23" t="str">
        <f>_xlfn.XLOOKUP(Table7[[#This Row],[Merged Customer ID]],Table3__3_16[Customer ID],Table3__3_16[Any Transplants])</f>
        <v>No</v>
      </c>
      <c r="G1817" s="23" t="str">
        <f>_xlfn.XLOOKUP(Table7[[#This Row],[Merged Customer ID]],Table3__3_16[Customer ID],Table3__3_16[Cancer history])</f>
        <v>Yes</v>
      </c>
      <c r="H1817" s="23">
        <f>_xlfn.XLOOKUP(Table7[[#This Row],[Merged Customer ID]],Table3__3_16[Customer ID],Table3__3_16[NumberOfMajorSurgeries])</f>
        <v>1</v>
      </c>
      <c r="I1817" s="23" t="str">
        <f>_xlfn.XLOOKUP(Table7[[#This Row],[Merged Customer ID]],Table3__3_16[Customer ID],Table3__3_16[smoker])</f>
        <v>No</v>
      </c>
      <c r="J1817" s="23" t="str">
        <f>_xlfn.XLOOKUP(Table7[[#This Row],[Merged Customer ID]],Table3__3_16[Customer ID],Table3__3_16[Weight Status])</f>
        <v>Obesity</v>
      </c>
      <c r="K1817" s="23" t="str">
        <f>_xlfn.XLOOKUP(Table7[[#This Row],[Merged Customer ID]],Table3__3_16[Customer ID],Table3__3_16[Sugar Status])</f>
        <v>Normal</v>
      </c>
      <c r="L1817" s="26">
        <f>_xlfn.XLOOKUP(Table7[[#This Row],[Merged Customer ID]],Table6_20[Merged Customer ID],Table6_20[Date of Birth])</f>
        <v>37898</v>
      </c>
      <c r="M1817" s="30">
        <f>_xlfn.XLOOKUP(Table7[[#This Row],[Merged Customer ID]],Table6_20[Merged Customer ID],Table6_20[charges],"0",0)</f>
        <v>4678.8</v>
      </c>
      <c r="N1817" s="30" t="str">
        <f>_xlfn.XLOOKUP(Table7[[#This Row],[Merged Customer ID]],Table6_20[Merged Customer ID],Table6_20[Hospital tier])</f>
        <v>tier - 2</v>
      </c>
      <c r="O1817" s="30" t="str">
        <f>_xlfn.XLOOKUP(Table7[[#This Row],[Merged Customer ID]],Table6_20[Merged Customer ID],Table6_20[City tier])</f>
        <v>tier - 1</v>
      </c>
      <c r="P1817" s="30" t="str">
        <f>_xlfn.XLOOKUP(Table7[[#This Row],[Merged Customer ID]],Table6_20[Merged Customer ID],Table6_20[State ID])</f>
        <v>R1021</v>
      </c>
      <c r="Q1817" s="36">
        <f>_xlfn.XLOOKUP(Table7[[#This Row],[Merged Customer ID]],Table6_20[Merged Customer ID],Table6_20[Age])</f>
        <v>19.677777777777777</v>
      </c>
    </row>
    <row r="1818" spans="1:17" x14ac:dyDescent="0.35">
      <c r="A1818" s="22" t="s">
        <v>553</v>
      </c>
      <c r="B1818" s="22" t="str">
        <f>_xlfn.XLOOKUP(Table7[[#This Row],[Merged Customer ID]],Table2_1[Merged Customer ID],Table2_1[First Name])</f>
        <v>Stanton</v>
      </c>
      <c r="C1818" s="22">
        <f>_xlfn.XLOOKUP(Table7[[#This Row],[Merged Customer ID]],Table3__3_16[Customer ID],Table3__3_16[BMI])</f>
        <v>17.05</v>
      </c>
      <c r="D1818" s="22">
        <f>_xlfn.XLOOKUP(Table7[[#This Row],[Merged Customer ID]],Table3__3_16[Customer ID],Table3__3_16[HBA1C])</f>
        <v>5.3</v>
      </c>
      <c r="E1818" s="22" t="str">
        <f>_xlfn.XLOOKUP(Table7[[#This Row],[Merged Customer ID]],Table3__3_16[Customer ID],Table3__3_16[Heart Issues])</f>
        <v>No</v>
      </c>
      <c r="F1818" s="22" t="str">
        <f>_xlfn.XLOOKUP(Table7[[#This Row],[Merged Customer ID]],Table3__3_16[Customer ID],Table3__3_16[Any Transplants])</f>
        <v>No</v>
      </c>
      <c r="G1818" s="22" t="str">
        <f>_xlfn.XLOOKUP(Table7[[#This Row],[Merged Customer ID]],Table3__3_16[Customer ID],Table3__3_16[Cancer history])</f>
        <v>Yes</v>
      </c>
      <c r="H1818" s="22">
        <f>_xlfn.XLOOKUP(Table7[[#This Row],[Merged Customer ID]],Table3__3_16[Customer ID],Table3__3_16[NumberOfMajorSurgeries])</f>
        <v>1</v>
      </c>
      <c r="I1818" s="22" t="str">
        <f>_xlfn.XLOOKUP(Table7[[#This Row],[Merged Customer ID]],Table3__3_16[Customer ID],Table3__3_16[smoker])</f>
        <v>No</v>
      </c>
      <c r="J1818" s="22" t="str">
        <f>_xlfn.XLOOKUP(Table7[[#This Row],[Merged Customer ID]],Table3__3_16[Customer ID],Table3__3_16[Weight Status])</f>
        <v>Underweight</v>
      </c>
      <c r="K1818" s="22" t="str">
        <f>_xlfn.XLOOKUP(Table7[[#This Row],[Merged Customer ID]],Table3__3_16[Customer ID],Table3__3_16[Sugar Status])</f>
        <v>Normal</v>
      </c>
      <c r="L1818" s="25">
        <f>_xlfn.XLOOKUP(Table7[[#This Row],[Merged Customer ID]],Table6_20[Merged Customer ID],Table6_20[Date of Birth])</f>
        <v>29146</v>
      </c>
      <c r="M1818" s="29">
        <f>_xlfn.XLOOKUP(Table7[[#This Row],[Merged Customer ID]],Table6_20[Merged Customer ID],Table6_20[charges],"0",0)</f>
        <v>4674.2</v>
      </c>
      <c r="N1818" s="29" t="str">
        <f>_xlfn.XLOOKUP(Table7[[#This Row],[Merged Customer ID]],Table6_20[Merged Customer ID],Table6_20[Hospital tier])</f>
        <v>tier - 2</v>
      </c>
      <c r="O1818" s="29" t="str">
        <f>_xlfn.XLOOKUP(Table7[[#This Row],[Merged Customer ID]],Table6_20[Merged Customer ID],Table6_20[City tier])</f>
        <v>tier - 1</v>
      </c>
      <c r="P1818" s="29" t="str">
        <f>_xlfn.XLOOKUP(Table7[[#This Row],[Merged Customer ID]],Table6_20[Merged Customer ID],Table6_20[State ID])</f>
        <v>R1013</v>
      </c>
      <c r="Q1818" s="35">
        <f>_xlfn.XLOOKUP(Table7[[#This Row],[Merged Customer ID]],Table6_20[Merged Customer ID],Table6_20[Age])</f>
        <v>43.638888888888886</v>
      </c>
    </row>
    <row r="1819" spans="1:17" x14ac:dyDescent="0.35">
      <c r="A1819" s="23" t="s">
        <v>552</v>
      </c>
      <c r="B1819" s="23" t="str">
        <f>_xlfn.XLOOKUP(Table7[[#This Row],[Merged Customer ID]],Table2_1[Merged Customer ID],Table2_1[First Name])</f>
        <v>Mollak</v>
      </c>
      <c r="C1819" s="23">
        <f>_xlfn.XLOOKUP(Table7[[#This Row],[Merged Customer ID]],Table3__3_16[Customer ID],Table3__3_16[BMI])</f>
        <v>37.18</v>
      </c>
      <c r="D1819" s="23">
        <f>_xlfn.XLOOKUP(Table7[[#This Row],[Merged Customer ID]],Table3__3_16[Customer ID],Table3__3_16[HBA1C])</f>
        <v>4.9000000000000004</v>
      </c>
      <c r="E1819" s="22" t="str">
        <f>_xlfn.XLOOKUP(Table7[[#This Row],[Merged Customer ID]],Table3__3_16[Customer ID],Table3__3_16[Heart Issues])</f>
        <v>No</v>
      </c>
      <c r="F1819" s="23" t="str">
        <f>_xlfn.XLOOKUP(Table7[[#This Row],[Merged Customer ID]],Table3__3_16[Customer ID],Table3__3_16[Any Transplants])</f>
        <v>No</v>
      </c>
      <c r="G1819" s="23" t="str">
        <f>_xlfn.XLOOKUP(Table7[[#This Row],[Merged Customer ID]],Table3__3_16[Customer ID],Table3__3_16[Cancer history])</f>
        <v>No</v>
      </c>
      <c r="H1819" s="23">
        <f>_xlfn.XLOOKUP(Table7[[#This Row],[Merged Customer ID]],Table3__3_16[Customer ID],Table3__3_16[NumberOfMajorSurgeries])</f>
        <v>0</v>
      </c>
      <c r="I1819" s="23" t="str">
        <f>_xlfn.XLOOKUP(Table7[[#This Row],[Merged Customer ID]],Table3__3_16[Customer ID],Table3__3_16[smoker])</f>
        <v>No</v>
      </c>
      <c r="J1819" s="23" t="str">
        <f>_xlfn.XLOOKUP(Table7[[#This Row],[Merged Customer ID]],Table3__3_16[Customer ID],Table3__3_16[Weight Status])</f>
        <v>Obesity</v>
      </c>
      <c r="K1819" s="23" t="str">
        <f>_xlfn.XLOOKUP(Table7[[#This Row],[Merged Customer ID]],Table3__3_16[Customer ID],Table3__3_16[Sugar Status])</f>
        <v>Normal</v>
      </c>
      <c r="L1819" s="26">
        <f>_xlfn.XLOOKUP(Table7[[#This Row],[Merged Customer ID]],Table6_20[Merged Customer ID],Table6_20[Date of Birth])</f>
        <v>33067</v>
      </c>
      <c r="M1819" s="30">
        <f>_xlfn.XLOOKUP(Table7[[#This Row],[Merged Customer ID]],Table6_20[Merged Customer ID],Table6_20[charges],"0",0)</f>
        <v>4673.3900000000003</v>
      </c>
      <c r="N1819" s="30" t="str">
        <f>_xlfn.XLOOKUP(Table7[[#This Row],[Merged Customer ID]],Table6_20[Merged Customer ID],Table6_20[Hospital tier])</f>
        <v>tier - 2</v>
      </c>
      <c r="O1819" s="30" t="str">
        <f>_xlfn.XLOOKUP(Table7[[#This Row],[Merged Customer ID]],Table6_20[Merged Customer ID],Table6_20[City tier])</f>
        <v>tier - 1</v>
      </c>
      <c r="P1819" s="30" t="str">
        <f>_xlfn.XLOOKUP(Table7[[#This Row],[Merged Customer ID]],Table6_20[Merged Customer ID],Table6_20[State ID])</f>
        <v>R1013</v>
      </c>
      <c r="Q1819" s="36">
        <f>_xlfn.XLOOKUP(Table7[[#This Row],[Merged Customer ID]],Table6_20[Merged Customer ID],Table6_20[Age])</f>
        <v>32.902777777777779</v>
      </c>
    </row>
    <row r="1820" spans="1:17" x14ac:dyDescent="0.35">
      <c r="A1820" s="22" t="s">
        <v>551</v>
      </c>
      <c r="B1820" s="22" t="str">
        <f>_xlfn.XLOOKUP(Table7[[#This Row],[Merged Customer ID]],Table2_1[Merged Customer ID],Table2_1[First Name])</f>
        <v>Bell</v>
      </c>
      <c r="C1820" s="22">
        <f>_xlfn.XLOOKUP(Table7[[#This Row],[Merged Customer ID]],Table3__3_16[Customer ID],Table3__3_16[BMI])</f>
        <v>35.200000000000003</v>
      </c>
      <c r="D1820" s="22">
        <f>_xlfn.XLOOKUP(Table7[[#This Row],[Merged Customer ID]],Table3__3_16[Customer ID],Table3__3_16[HBA1C])</f>
        <v>5.55</v>
      </c>
      <c r="E1820" s="22" t="str">
        <f>_xlfn.XLOOKUP(Table7[[#This Row],[Merged Customer ID]],Table3__3_16[Customer ID],Table3__3_16[Heart Issues])</f>
        <v>No</v>
      </c>
      <c r="F1820" s="22" t="str">
        <f>_xlfn.XLOOKUP(Table7[[#This Row],[Merged Customer ID]],Table3__3_16[Customer ID],Table3__3_16[Any Transplants])</f>
        <v>No</v>
      </c>
      <c r="G1820" s="22" t="str">
        <f>_xlfn.XLOOKUP(Table7[[#This Row],[Merged Customer ID]],Table3__3_16[Customer ID],Table3__3_16[Cancer history])</f>
        <v>No</v>
      </c>
      <c r="H1820" s="22">
        <f>_xlfn.XLOOKUP(Table7[[#This Row],[Merged Customer ID]],Table3__3_16[Customer ID],Table3__3_16[NumberOfMajorSurgeries])</f>
        <v>0</v>
      </c>
      <c r="I1820" s="22" t="str">
        <f>_xlfn.XLOOKUP(Table7[[#This Row],[Merged Customer ID]],Table3__3_16[Customer ID],Table3__3_16[smoker])</f>
        <v>No</v>
      </c>
      <c r="J1820" s="22" t="str">
        <f>_xlfn.XLOOKUP(Table7[[#This Row],[Merged Customer ID]],Table3__3_16[Customer ID],Table3__3_16[Weight Status])</f>
        <v>Obesity</v>
      </c>
      <c r="K1820" s="22" t="str">
        <f>_xlfn.XLOOKUP(Table7[[#This Row],[Merged Customer ID]],Table3__3_16[Customer ID],Table3__3_16[Sugar Status])</f>
        <v>Normal</v>
      </c>
      <c r="L1820" s="25">
        <f>_xlfn.XLOOKUP(Table7[[#This Row],[Merged Customer ID]],Table6_20[Merged Customer ID],Table6_20[Date of Birth])</f>
        <v>33142</v>
      </c>
      <c r="M1820" s="29">
        <f>_xlfn.XLOOKUP(Table7[[#This Row],[Merged Customer ID]],Table6_20[Merged Customer ID],Table6_20[charges],"0",0)</f>
        <v>4670.6400000000003</v>
      </c>
      <c r="N1820" s="29" t="str">
        <f>_xlfn.XLOOKUP(Table7[[#This Row],[Merged Customer ID]],Table6_20[Merged Customer ID],Table6_20[Hospital tier])</f>
        <v>tier - 2</v>
      </c>
      <c r="O1820" s="29" t="str">
        <f>_xlfn.XLOOKUP(Table7[[#This Row],[Merged Customer ID]],Table6_20[Merged Customer ID],Table6_20[City tier])</f>
        <v>tier - 2</v>
      </c>
      <c r="P1820" s="29" t="str">
        <f>_xlfn.XLOOKUP(Table7[[#This Row],[Merged Customer ID]],Table6_20[Merged Customer ID],Table6_20[State ID])</f>
        <v>R1011</v>
      </c>
      <c r="Q1820" s="35">
        <f>_xlfn.XLOOKUP(Table7[[#This Row],[Merged Customer ID]],Table6_20[Merged Customer ID],Table6_20[Age])</f>
        <v>32.700000000000003</v>
      </c>
    </row>
    <row r="1821" spans="1:17" x14ac:dyDescent="0.35">
      <c r="A1821" s="23" t="s">
        <v>550</v>
      </c>
      <c r="B1821" s="23" t="str">
        <f>_xlfn.XLOOKUP(Table7[[#This Row],[Merged Customer ID]],Table2_1[Merged Customer ID],Table2_1[First Name])</f>
        <v>Weston</v>
      </c>
      <c r="C1821" s="23">
        <f>_xlfn.XLOOKUP(Table7[[#This Row],[Merged Customer ID]],Table3__3_16[Customer ID],Table3__3_16[BMI])</f>
        <v>37.335000000000001</v>
      </c>
      <c r="D1821" s="23">
        <f>_xlfn.XLOOKUP(Table7[[#This Row],[Merged Customer ID]],Table3__3_16[Customer ID],Table3__3_16[HBA1C])</f>
        <v>4.95</v>
      </c>
      <c r="E1821" s="22" t="str">
        <f>_xlfn.XLOOKUP(Table7[[#This Row],[Merged Customer ID]],Table3__3_16[Customer ID],Table3__3_16[Heart Issues])</f>
        <v>No</v>
      </c>
      <c r="F1821" s="23" t="str">
        <f>_xlfn.XLOOKUP(Table7[[#This Row],[Merged Customer ID]],Table3__3_16[Customer ID],Table3__3_16[Any Transplants])</f>
        <v>No</v>
      </c>
      <c r="G1821" s="23" t="str">
        <f>_xlfn.XLOOKUP(Table7[[#This Row],[Merged Customer ID]],Table3__3_16[Customer ID],Table3__3_16[Cancer history])</f>
        <v>No</v>
      </c>
      <c r="H1821" s="23">
        <f>_xlfn.XLOOKUP(Table7[[#This Row],[Merged Customer ID]],Table3__3_16[Customer ID],Table3__3_16[NumberOfMajorSurgeries])</f>
        <v>0</v>
      </c>
      <c r="I1821" s="23" t="str">
        <f>_xlfn.XLOOKUP(Table7[[#This Row],[Merged Customer ID]],Table3__3_16[Customer ID],Table3__3_16[smoker])</f>
        <v>No</v>
      </c>
      <c r="J1821" s="23" t="str">
        <f>_xlfn.XLOOKUP(Table7[[#This Row],[Merged Customer ID]],Table3__3_16[Customer ID],Table3__3_16[Weight Status])</f>
        <v>Obesity</v>
      </c>
      <c r="K1821" s="23" t="str">
        <f>_xlfn.XLOOKUP(Table7[[#This Row],[Merged Customer ID]],Table3__3_16[Customer ID],Table3__3_16[Sugar Status])</f>
        <v>Normal</v>
      </c>
      <c r="L1821" s="26">
        <f>_xlfn.XLOOKUP(Table7[[#This Row],[Merged Customer ID]],Table6_20[Merged Customer ID],Table6_20[Date of Birth])</f>
        <v>33090</v>
      </c>
      <c r="M1821" s="30">
        <f>_xlfn.XLOOKUP(Table7[[#This Row],[Merged Customer ID]],Table6_20[Merged Customer ID],Table6_20[charges],"0",0)</f>
        <v>4667.6099999999997</v>
      </c>
      <c r="N1821" s="30" t="str">
        <f>_xlfn.XLOOKUP(Table7[[#This Row],[Merged Customer ID]],Table6_20[Merged Customer ID],Table6_20[Hospital tier])</f>
        <v>tier - 3</v>
      </c>
      <c r="O1821" s="30" t="str">
        <f>_xlfn.XLOOKUP(Table7[[#This Row],[Merged Customer ID]],Table6_20[Merged Customer ID],Table6_20[City tier])</f>
        <v>tier - 3</v>
      </c>
      <c r="P1821" s="30" t="str">
        <f>_xlfn.XLOOKUP(Table7[[#This Row],[Merged Customer ID]],Table6_20[Merged Customer ID],Table6_20[State ID])</f>
        <v>R1016</v>
      </c>
      <c r="Q1821" s="36">
        <f>_xlfn.XLOOKUP(Table7[[#This Row],[Merged Customer ID]],Table6_20[Merged Customer ID],Table6_20[Age])</f>
        <v>32.841666666666669</v>
      </c>
    </row>
    <row r="1822" spans="1:17" x14ac:dyDescent="0.35">
      <c r="A1822" s="22" t="s">
        <v>549</v>
      </c>
      <c r="B1822" s="22" t="str">
        <f>_xlfn.XLOOKUP(Table7[[#This Row],[Merged Customer ID]],Table2_1[Merged Customer ID],Table2_1[First Name])</f>
        <v>Rabuzzi</v>
      </c>
      <c r="C1822" s="22">
        <f>_xlfn.XLOOKUP(Table7[[#This Row],[Merged Customer ID]],Table3__3_16[Customer ID],Table3__3_16[BMI])</f>
        <v>27.265000000000001</v>
      </c>
      <c r="D1822" s="22">
        <f>_xlfn.XLOOKUP(Table7[[#This Row],[Merged Customer ID]],Table3__3_16[Customer ID],Table3__3_16[HBA1C])</f>
        <v>6.46</v>
      </c>
      <c r="E1822" s="22" t="str">
        <f>_xlfn.XLOOKUP(Table7[[#This Row],[Merged Customer ID]],Table3__3_16[Customer ID],Table3__3_16[Heart Issues])</f>
        <v>Yes</v>
      </c>
      <c r="F1822" s="22" t="str">
        <f>_xlfn.XLOOKUP(Table7[[#This Row],[Merged Customer ID]],Table3__3_16[Customer ID],Table3__3_16[Any Transplants])</f>
        <v>No</v>
      </c>
      <c r="G1822" s="22" t="str">
        <f>_xlfn.XLOOKUP(Table7[[#This Row],[Merged Customer ID]],Table3__3_16[Customer ID],Table3__3_16[Cancer history])</f>
        <v>No</v>
      </c>
      <c r="H1822" s="22">
        <f>_xlfn.XLOOKUP(Table7[[#This Row],[Merged Customer ID]],Table3__3_16[Customer ID],Table3__3_16[NumberOfMajorSurgeries])</f>
        <v>0</v>
      </c>
      <c r="I1822" s="22" t="str">
        <f>_xlfn.XLOOKUP(Table7[[#This Row],[Merged Customer ID]],Table3__3_16[Customer ID],Table3__3_16[smoker])</f>
        <v>No</v>
      </c>
      <c r="J1822" s="22" t="str">
        <f>_xlfn.XLOOKUP(Table7[[#This Row],[Merged Customer ID]],Table3__3_16[Customer ID],Table3__3_16[Weight Status])</f>
        <v>Overweight</v>
      </c>
      <c r="K1822" s="22" t="str">
        <f>_xlfn.XLOOKUP(Table7[[#This Row],[Merged Customer ID]],Table3__3_16[Customer ID],Table3__3_16[Sugar Status])</f>
        <v>Diabetes</v>
      </c>
      <c r="L1822" s="25">
        <f>_xlfn.XLOOKUP(Table7[[#This Row],[Merged Customer ID]],Table6_20[Merged Customer ID],Table6_20[Date of Birth])</f>
        <v>35363</v>
      </c>
      <c r="M1822" s="29">
        <f>_xlfn.XLOOKUP(Table7[[#This Row],[Merged Customer ID]],Table6_20[Merged Customer ID],Table6_20[charges],"0",0)</f>
        <v>4661.29</v>
      </c>
      <c r="N1822" s="29" t="str">
        <f>_xlfn.XLOOKUP(Table7[[#This Row],[Merged Customer ID]],Table6_20[Merged Customer ID],Table6_20[Hospital tier])</f>
        <v>tier - 2</v>
      </c>
      <c r="O1822" s="29" t="str">
        <f>_xlfn.XLOOKUP(Table7[[#This Row],[Merged Customer ID]],Table6_20[Merged Customer ID],Table6_20[City tier])</f>
        <v>tier - 1</v>
      </c>
      <c r="P1822" s="29" t="str">
        <f>_xlfn.XLOOKUP(Table7[[#This Row],[Merged Customer ID]],Table6_20[Merged Customer ID],Table6_20[State ID])</f>
        <v>R1017</v>
      </c>
      <c r="Q1822" s="35">
        <f>_xlfn.XLOOKUP(Table7[[#This Row],[Merged Customer ID]],Table6_20[Merged Customer ID],Table6_20[Age])</f>
        <v>26.619444444444444</v>
      </c>
    </row>
    <row r="1823" spans="1:17" x14ac:dyDescent="0.35">
      <c r="A1823" s="23" t="s">
        <v>548</v>
      </c>
      <c r="B1823" s="23" t="str">
        <f>_xlfn.XLOOKUP(Table7[[#This Row],[Merged Customer ID]],Table2_1[Merged Customer ID],Table2_1[First Name])</f>
        <v>Hendrix</v>
      </c>
      <c r="C1823" s="23">
        <f>_xlfn.XLOOKUP(Table7[[#This Row],[Merged Customer ID]],Table3__3_16[Customer ID],Table3__3_16[BMI])</f>
        <v>30.8</v>
      </c>
      <c r="D1823" s="23">
        <f>_xlfn.XLOOKUP(Table7[[#This Row],[Merged Customer ID]],Table3__3_16[Customer ID],Table3__3_16[HBA1C])</f>
        <v>4.9000000000000004</v>
      </c>
      <c r="E1823" s="22" t="str">
        <f>_xlfn.XLOOKUP(Table7[[#This Row],[Merged Customer ID]],Table3__3_16[Customer ID],Table3__3_16[Heart Issues])</f>
        <v>Yes</v>
      </c>
      <c r="F1823" s="23" t="str">
        <f>_xlfn.XLOOKUP(Table7[[#This Row],[Merged Customer ID]],Table3__3_16[Customer ID],Table3__3_16[Any Transplants])</f>
        <v>No</v>
      </c>
      <c r="G1823" s="23" t="str">
        <f>_xlfn.XLOOKUP(Table7[[#This Row],[Merged Customer ID]],Table3__3_16[Customer ID],Table3__3_16[Cancer history])</f>
        <v>No</v>
      </c>
      <c r="H1823" s="23">
        <f>_xlfn.XLOOKUP(Table7[[#This Row],[Merged Customer ID]],Table3__3_16[Customer ID],Table3__3_16[NumberOfMajorSurgeries])</f>
        <v>0</v>
      </c>
      <c r="I1823" s="23" t="str">
        <f>_xlfn.XLOOKUP(Table7[[#This Row],[Merged Customer ID]],Table3__3_16[Customer ID],Table3__3_16[smoker])</f>
        <v>No</v>
      </c>
      <c r="J1823" s="23" t="str">
        <f>_xlfn.XLOOKUP(Table7[[#This Row],[Merged Customer ID]],Table3__3_16[Customer ID],Table3__3_16[Weight Status])</f>
        <v>Obesity</v>
      </c>
      <c r="K1823" s="23" t="str">
        <f>_xlfn.XLOOKUP(Table7[[#This Row],[Merged Customer ID]],Table3__3_16[Customer ID],Table3__3_16[Sugar Status])</f>
        <v>Normal</v>
      </c>
      <c r="L1823" s="26">
        <f>_xlfn.XLOOKUP(Table7[[#This Row],[Merged Customer ID]],Table6_20[Merged Customer ID],Table6_20[Date of Birth])</f>
        <v>31220</v>
      </c>
      <c r="M1823" s="30">
        <f>_xlfn.XLOOKUP(Table7[[#This Row],[Merged Customer ID]],Table6_20[Merged Customer ID],Table6_20[charges],"0",0)</f>
        <v>4646.76</v>
      </c>
      <c r="N1823" s="30" t="str">
        <f>_xlfn.XLOOKUP(Table7[[#This Row],[Merged Customer ID]],Table6_20[Merged Customer ID],Table6_20[Hospital tier])</f>
        <v>tier - 1</v>
      </c>
      <c r="O1823" s="30" t="str">
        <f>_xlfn.XLOOKUP(Table7[[#This Row],[Merged Customer ID]],Table6_20[Merged Customer ID],Table6_20[City tier])</f>
        <v>tier - 1</v>
      </c>
      <c r="P1823" s="30" t="str">
        <f>_xlfn.XLOOKUP(Table7[[#This Row],[Merged Customer ID]],Table6_20[Merged Customer ID],Table6_20[State ID])</f>
        <v>R1011</v>
      </c>
      <c r="Q1823" s="36">
        <f>_xlfn.XLOOKUP(Table7[[#This Row],[Merged Customer ID]],Table6_20[Merged Customer ID],Table6_20[Age])</f>
        <v>37.961111111111109</v>
      </c>
    </row>
    <row r="1824" spans="1:17" x14ac:dyDescent="0.35">
      <c r="A1824" s="22" t="s">
        <v>547</v>
      </c>
      <c r="B1824" s="22" t="str">
        <f>_xlfn.XLOOKUP(Table7[[#This Row],[Merged Customer ID]],Table2_1[Merged Customer ID],Table2_1[First Name])</f>
        <v>Van Nielen</v>
      </c>
      <c r="C1824" s="22">
        <f>_xlfn.XLOOKUP(Table7[[#This Row],[Merged Customer ID]],Table3__3_16[Customer ID],Table3__3_16[BMI])</f>
        <v>30.21</v>
      </c>
      <c r="D1824" s="22">
        <f>_xlfn.XLOOKUP(Table7[[#This Row],[Merged Customer ID]],Table3__3_16[Customer ID],Table3__3_16[HBA1C])</f>
        <v>5.21</v>
      </c>
      <c r="E1824" s="22" t="str">
        <f>_xlfn.XLOOKUP(Table7[[#This Row],[Merged Customer ID]],Table3__3_16[Customer ID],Table3__3_16[Heart Issues])</f>
        <v>No</v>
      </c>
      <c r="F1824" s="22" t="str">
        <f>_xlfn.XLOOKUP(Table7[[#This Row],[Merged Customer ID]],Table3__3_16[Customer ID],Table3__3_16[Any Transplants])</f>
        <v>No</v>
      </c>
      <c r="G1824" s="22" t="str">
        <f>_xlfn.XLOOKUP(Table7[[#This Row],[Merged Customer ID]],Table3__3_16[Customer ID],Table3__3_16[Cancer history])</f>
        <v>No</v>
      </c>
      <c r="H1824" s="22">
        <f>_xlfn.XLOOKUP(Table7[[#This Row],[Merged Customer ID]],Table3__3_16[Customer ID],Table3__3_16[NumberOfMajorSurgeries])</f>
        <v>1</v>
      </c>
      <c r="I1824" s="22" t="str">
        <f>_xlfn.XLOOKUP(Table7[[#This Row],[Merged Customer ID]],Table3__3_16[Customer ID],Table3__3_16[smoker])</f>
        <v>No</v>
      </c>
      <c r="J1824" s="22" t="str">
        <f>_xlfn.XLOOKUP(Table7[[#This Row],[Merged Customer ID]],Table3__3_16[Customer ID],Table3__3_16[Weight Status])</f>
        <v>Obesity</v>
      </c>
      <c r="K1824" s="22" t="str">
        <f>_xlfn.XLOOKUP(Table7[[#This Row],[Merged Customer ID]],Table3__3_16[Customer ID],Table3__3_16[Sugar Status])</f>
        <v>Normal</v>
      </c>
      <c r="L1824" s="25">
        <f>_xlfn.XLOOKUP(Table7[[#This Row],[Merged Customer ID]],Table6_20[Merged Customer ID],Table6_20[Date of Birth])</f>
        <v>35975</v>
      </c>
      <c r="M1824" s="29">
        <f>_xlfn.XLOOKUP(Table7[[#This Row],[Merged Customer ID]],Table6_20[Merged Customer ID],Table6_20[charges],"0",0)</f>
        <v>4618.08</v>
      </c>
      <c r="N1824" s="29" t="str">
        <f>_xlfn.XLOOKUP(Table7[[#This Row],[Merged Customer ID]],Table6_20[Merged Customer ID],Table6_20[Hospital tier])</f>
        <v>tier - 2</v>
      </c>
      <c r="O1824" s="29" t="str">
        <f>_xlfn.XLOOKUP(Table7[[#This Row],[Merged Customer ID]],Table6_20[Merged Customer ID],Table6_20[City tier])</f>
        <v>tier - 1</v>
      </c>
      <c r="P1824" s="29" t="str">
        <f>_xlfn.XLOOKUP(Table7[[#This Row],[Merged Customer ID]],Table6_20[Merged Customer ID],Table6_20[State ID])</f>
        <v>R1012</v>
      </c>
      <c r="Q1824" s="35">
        <f>_xlfn.XLOOKUP(Table7[[#This Row],[Merged Customer ID]],Table6_20[Merged Customer ID],Table6_20[Age])</f>
        <v>24.941666666666666</v>
      </c>
    </row>
    <row r="1825" spans="1:17" x14ac:dyDescent="0.35">
      <c r="A1825" s="23" t="s">
        <v>546</v>
      </c>
      <c r="B1825" s="23" t="str">
        <f>_xlfn.XLOOKUP(Table7[[#This Row],[Merged Customer ID]],Table2_1[Merged Customer ID],Table2_1[First Name])</f>
        <v>Blanton</v>
      </c>
      <c r="C1825" s="23">
        <f>_xlfn.XLOOKUP(Table7[[#This Row],[Merged Customer ID]],Table3__3_16[Customer ID],Table3__3_16[BMI])</f>
        <v>35.340000000000003</v>
      </c>
      <c r="D1825" s="23">
        <f>_xlfn.XLOOKUP(Table7[[#This Row],[Merged Customer ID]],Table3__3_16[Customer ID],Table3__3_16[HBA1C])</f>
        <v>4.13</v>
      </c>
      <c r="E1825" s="22" t="str">
        <f>_xlfn.XLOOKUP(Table7[[#This Row],[Merged Customer ID]],Table3__3_16[Customer ID],Table3__3_16[Heart Issues])</f>
        <v>No</v>
      </c>
      <c r="F1825" s="23" t="str">
        <f>_xlfn.XLOOKUP(Table7[[#This Row],[Merged Customer ID]],Table3__3_16[Customer ID],Table3__3_16[Any Transplants])</f>
        <v>Yes</v>
      </c>
      <c r="G1825" s="23" t="str">
        <f>_xlfn.XLOOKUP(Table7[[#This Row],[Merged Customer ID]],Table3__3_16[Customer ID],Table3__3_16[Cancer history])</f>
        <v>No</v>
      </c>
      <c r="H1825" s="23">
        <f>_xlfn.XLOOKUP(Table7[[#This Row],[Merged Customer ID]],Table3__3_16[Customer ID],Table3__3_16[NumberOfMajorSurgeries])</f>
        <v>1</v>
      </c>
      <c r="I1825" s="23" t="str">
        <f>_xlfn.XLOOKUP(Table7[[#This Row],[Merged Customer ID]],Table3__3_16[Customer ID],Table3__3_16[smoker])</f>
        <v>No</v>
      </c>
      <c r="J1825" s="23" t="str">
        <f>_xlfn.XLOOKUP(Table7[[#This Row],[Merged Customer ID]],Table3__3_16[Customer ID],Table3__3_16[Weight Status])</f>
        <v>Obesity</v>
      </c>
      <c r="K1825" s="23" t="str">
        <f>_xlfn.XLOOKUP(Table7[[#This Row],[Merged Customer ID]],Table3__3_16[Customer ID],Table3__3_16[Sugar Status])</f>
        <v>Normal</v>
      </c>
      <c r="L1825" s="26">
        <f>_xlfn.XLOOKUP(Table7[[#This Row],[Merged Customer ID]],Table6_20[Merged Customer ID],Table6_20[Date of Birth])</f>
        <v>36709</v>
      </c>
      <c r="M1825" s="30">
        <f>_xlfn.XLOOKUP(Table7[[#This Row],[Merged Customer ID]],Table6_20[Merged Customer ID],Table6_20[charges],"0",0)</f>
        <v>4608.03</v>
      </c>
      <c r="N1825" s="30" t="str">
        <f>_xlfn.XLOOKUP(Table7[[#This Row],[Merged Customer ID]],Table6_20[Merged Customer ID],Table6_20[Hospital tier])</f>
        <v>tier - 2</v>
      </c>
      <c r="O1825" s="30" t="str">
        <f>_xlfn.XLOOKUP(Table7[[#This Row],[Merged Customer ID]],Table6_20[Merged Customer ID],Table6_20[City tier])</f>
        <v>tier - 3</v>
      </c>
      <c r="P1825" s="30" t="str">
        <f>_xlfn.XLOOKUP(Table7[[#This Row],[Merged Customer ID]],Table6_20[Merged Customer ID],Table6_20[State ID])</f>
        <v>R1011</v>
      </c>
      <c r="Q1825" s="36">
        <f>_xlfn.XLOOKUP(Table7[[#This Row],[Merged Customer ID]],Table6_20[Merged Customer ID],Table6_20[Age])</f>
        <v>22.933333333333334</v>
      </c>
    </row>
    <row r="1826" spans="1:17" x14ac:dyDescent="0.35">
      <c r="A1826" s="22" t="s">
        <v>545</v>
      </c>
      <c r="B1826" s="22" t="str">
        <f>_xlfn.XLOOKUP(Table7[[#This Row],[Merged Customer ID]],Table2_1[Merged Customer ID],Table2_1[First Name])</f>
        <v>Schout</v>
      </c>
      <c r="C1826" s="22">
        <f>_xlfn.XLOOKUP(Table7[[#This Row],[Merged Customer ID]],Table3__3_16[Customer ID],Table3__3_16[BMI])</f>
        <v>26.695</v>
      </c>
      <c r="D1826" s="22">
        <f>_xlfn.XLOOKUP(Table7[[#This Row],[Merged Customer ID]],Table3__3_16[Customer ID],Table3__3_16[HBA1C])</f>
        <v>5.28</v>
      </c>
      <c r="E1826" s="22" t="str">
        <f>_xlfn.XLOOKUP(Table7[[#This Row],[Merged Customer ID]],Table3__3_16[Customer ID],Table3__3_16[Heart Issues])</f>
        <v>No</v>
      </c>
      <c r="F1826" s="22" t="str">
        <f>_xlfn.XLOOKUP(Table7[[#This Row],[Merged Customer ID]],Table3__3_16[Customer ID],Table3__3_16[Any Transplants])</f>
        <v>No</v>
      </c>
      <c r="G1826" s="22" t="str">
        <f>_xlfn.XLOOKUP(Table7[[#This Row],[Merged Customer ID]],Table3__3_16[Customer ID],Table3__3_16[Cancer history])</f>
        <v>No</v>
      </c>
      <c r="H1826" s="22">
        <f>_xlfn.XLOOKUP(Table7[[#This Row],[Merged Customer ID]],Table3__3_16[Customer ID],Table3__3_16[NumberOfMajorSurgeries])</f>
        <v>0</v>
      </c>
      <c r="I1826" s="22" t="str">
        <f>_xlfn.XLOOKUP(Table7[[#This Row],[Merged Customer ID]],Table3__3_16[Customer ID],Table3__3_16[smoker])</f>
        <v>No</v>
      </c>
      <c r="J1826" s="22" t="str">
        <f>_xlfn.XLOOKUP(Table7[[#This Row],[Merged Customer ID]],Table3__3_16[Customer ID],Table3__3_16[Weight Status])</f>
        <v>Overweight</v>
      </c>
      <c r="K1826" s="22" t="str">
        <f>_xlfn.XLOOKUP(Table7[[#This Row],[Merged Customer ID]],Table3__3_16[Customer ID],Table3__3_16[Sugar Status])</f>
        <v>Normal</v>
      </c>
      <c r="L1826" s="25">
        <f>_xlfn.XLOOKUP(Table7[[#This Row],[Merged Customer ID]],Table6_20[Merged Customer ID],Table6_20[Date of Birth])</f>
        <v>32769</v>
      </c>
      <c r="M1826" s="29">
        <f>_xlfn.XLOOKUP(Table7[[#This Row],[Merged Customer ID]],Table6_20[Merged Customer ID],Table6_20[charges],"0",0)</f>
        <v>4571.41</v>
      </c>
      <c r="N1826" s="29" t="str">
        <f>_xlfn.XLOOKUP(Table7[[#This Row],[Merged Customer ID]],Table6_20[Merged Customer ID],Table6_20[Hospital tier])</f>
        <v>tier - 2</v>
      </c>
      <c r="O1826" s="29" t="str">
        <f>_xlfn.XLOOKUP(Table7[[#This Row],[Merged Customer ID]],Table6_20[Merged Customer ID],Table6_20[City tier])</f>
        <v>tier - 2</v>
      </c>
      <c r="P1826" s="29" t="str">
        <f>_xlfn.XLOOKUP(Table7[[#This Row],[Merged Customer ID]],Table6_20[Merged Customer ID],Table6_20[State ID])</f>
        <v>R1012</v>
      </c>
      <c r="Q1826" s="35">
        <f>_xlfn.XLOOKUP(Table7[[#This Row],[Merged Customer ID]],Table6_20[Merged Customer ID],Table6_20[Age])</f>
        <v>33.722222222222221</v>
      </c>
    </row>
    <row r="1827" spans="1:17" x14ac:dyDescent="0.35">
      <c r="A1827" s="23" t="s">
        <v>544</v>
      </c>
      <c r="B1827" s="23" t="str">
        <f>_xlfn.XLOOKUP(Table7[[#This Row],[Merged Customer ID]],Table2_1[Merged Customer ID],Table2_1[First Name])</f>
        <v>Schmaltz</v>
      </c>
      <c r="C1827" s="23">
        <f>_xlfn.XLOOKUP(Table7[[#This Row],[Merged Customer ID]],Table3__3_16[Customer ID],Table3__3_16[BMI])</f>
        <v>29.355</v>
      </c>
      <c r="D1827" s="23">
        <f>_xlfn.XLOOKUP(Table7[[#This Row],[Merged Customer ID]],Table3__3_16[Customer ID],Table3__3_16[HBA1C])</f>
        <v>4.68</v>
      </c>
      <c r="E1827" s="22" t="str">
        <f>_xlfn.XLOOKUP(Table7[[#This Row],[Merged Customer ID]],Table3__3_16[Customer ID],Table3__3_16[Heart Issues])</f>
        <v>Yes</v>
      </c>
      <c r="F1827" s="23" t="str">
        <f>_xlfn.XLOOKUP(Table7[[#This Row],[Merged Customer ID]],Table3__3_16[Customer ID],Table3__3_16[Any Transplants])</f>
        <v>No</v>
      </c>
      <c r="G1827" s="23" t="str">
        <f>_xlfn.XLOOKUP(Table7[[#This Row],[Merged Customer ID]],Table3__3_16[Customer ID],Table3__3_16[Cancer history])</f>
        <v>No</v>
      </c>
      <c r="H1827" s="23">
        <f>_xlfn.XLOOKUP(Table7[[#This Row],[Merged Customer ID]],Table3__3_16[Customer ID],Table3__3_16[NumberOfMajorSurgeries])</f>
        <v>0</v>
      </c>
      <c r="I1827" s="23" t="str">
        <f>_xlfn.XLOOKUP(Table7[[#This Row],[Merged Customer ID]],Table3__3_16[Customer ID],Table3__3_16[smoker])</f>
        <v>No</v>
      </c>
      <c r="J1827" s="23" t="str">
        <f>_xlfn.XLOOKUP(Table7[[#This Row],[Merged Customer ID]],Table3__3_16[Customer ID],Table3__3_16[Weight Status])</f>
        <v>Overweight</v>
      </c>
      <c r="K1827" s="23" t="str">
        <f>_xlfn.XLOOKUP(Table7[[#This Row],[Merged Customer ID]],Table3__3_16[Customer ID],Table3__3_16[Sugar Status])</f>
        <v>Normal</v>
      </c>
      <c r="L1827" s="26">
        <f>_xlfn.XLOOKUP(Table7[[#This Row],[Merged Customer ID]],Table6_20[Merged Customer ID],Table6_20[Date of Birth])</f>
        <v>35424</v>
      </c>
      <c r="M1827" s="30">
        <f>_xlfn.XLOOKUP(Table7[[#This Row],[Merged Customer ID]],Table6_20[Merged Customer ID],Table6_20[charges],"0",0)</f>
        <v>4564.1899999999996</v>
      </c>
      <c r="N1827" s="30" t="str">
        <f>_xlfn.XLOOKUP(Table7[[#This Row],[Merged Customer ID]],Table6_20[Merged Customer ID],Table6_20[Hospital tier])</f>
        <v>tier - 2</v>
      </c>
      <c r="O1827" s="30" t="str">
        <f>_xlfn.XLOOKUP(Table7[[#This Row],[Merged Customer ID]],Table6_20[Merged Customer ID],Table6_20[City tier])</f>
        <v>tier - 2</v>
      </c>
      <c r="P1827" s="30" t="str">
        <f>_xlfn.XLOOKUP(Table7[[#This Row],[Merged Customer ID]],Table6_20[Merged Customer ID],Table6_20[State ID])</f>
        <v>R1024</v>
      </c>
      <c r="Q1827" s="36">
        <f>_xlfn.XLOOKUP(Table7[[#This Row],[Merged Customer ID]],Table6_20[Merged Customer ID],Table6_20[Age])</f>
        <v>26.452777777777779</v>
      </c>
    </row>
    <row r="1828" spans="1:17" x14ac:dyDescent="0.35">
      <c r="A1828" s="22" t="s">
        <v>543</v>
      </c>
      <c r="B1828" s="22" t="str">
        <f>_xlfn.XLOOKUP(Table7[[#This Row],[Merged Customer ID]],Table2_1[Merged Customer ID],Table2_1[First Name])</f>
        <v>Eagen</v>
      </c>
      <c r="C1828" s="22">
        <f>_xlfn.XLOOKUP(Table7[[#This Row],[Merged Customer ID]],Table3__3_16[Customer ID],Table3__3_16[BMI])</f>
        <v>29.59</v>
      </c>
      <c r="D1828" s="22">
        <f>_xlfn.XLOOKUP(Table7[[#This Row],[Merged Customer ID]],Table3__3_16[Customer ID],Table3__3_16[HBA1C])</f>
        <v>4.0599999999999996</v>
      </c>
      <c r="E1828" s="22" t="str">
        <f>_xlfn.XLOOKUP(Table7[[#This Row],[Merged Customer ID]],Table3__3_16[Customer ID],Table3__3_16[Heart Issues])</f>
        <v>No</v>
      </c>
      <c r="F1828" s="22" t="str">
        <f>_xlfn.XLOOKUP(Table7[[#This Row],[Merged Customer ID]],Table3__3_16[Customer ID],Table3__3_16[Any Transplants])</f>
        <v>No</v>
      </c>
      <c r="G1828" s="22" t="str">
        <f>_xlfn.XLOOKUP(Table7[[#This Row],[Merged Customer ID]],Table3__3_16[Customer ID],Table3__3_16[Cancer history])</f>
        <v>No</v>
      </c>
      <c r="H1828" s="22">
        <f>_xlfn.XLOOKUP(Table7[[#This Row],[Merged Customer ID]],Table3__3_16[Customer ID],Table3__3_16[NumberOfMajorSurgeries])</f>
        <v>0</v>
      </c>
      <c r="I1828" s="22" t="str">
        <f>_xlfn.XLOOKUP(Table7[[#This Row],[Merged Customer ID]],Table3__3_16[Customer ID],Table3__3_16[smoker])</f>
        <v>No</v>
      </c>
      <c r="J1828" s="22" t="str">
        <f>_xlfn.XLOOKUP(Table7[[#This Row],[Merged Customer ID]],Table3__3_16[Customer ID],Table3__3_16[Weight Status])</f>
        <v>Overweight</v>
      </c>
      <c r="K1828" s="22" t="str">
        <f>_xlfn.XLOOKUP(Table7[[#This Row],[Merged Customer ID]],Table3__3_16[Customer ID],Table3__3_16[Sugar Status])</f>
        <v>Normal</v>
      </c>
      <c r="L1828" s="25">
        <f>_xlfn.XLOOKUP(Table7[[#This Row],[Merged Customer ID]],Table6_20[Merged Customer ID],Table6_20[Date of Birth])</f>
        <v>33136</v>
      </c>
      <c r="M1828" s="29">
        <f>_xlfn.XLOOKUP(Table7[[#This Row],[Merged Customer ID]],Table6_20[Merged Customer ID],Table6_20[charges],"0",0)</f>
        <v>4562.84</v>
      </c>
      <c r="N1828" s="29" t="str">
        <f>_xlfn.XLOOKUP(Table7[[#This Row],[Merged Customer ID]],Table6_20[Merged Customer ID],Table6_20[Hospital tier])</f>
        <v>tier - 2</v>
      </c>
      <c r="O1828" s="29" t="str">
        <f>_xlfn.XLOOKUP(Table7[[#This Row],[Merged Customer ID]],Table6_20[Merged Customer ID],Table6_20[City tier])</f>
        <v>tier - 2</v>
      </c>
      <c r="P1828" s="29" t="str">
        <f>_xlfn.XLOOKUP(Table7[[#This Row],[Merged Customer ID]],Table6_20[Merged Customer ID],Table6_20[State ID])</f>
        <v>R1013</v>
      </c>
      <c r="Q1828" s="35">
        <f>_xlfn.XLOOKUP(Table7[[#This Row],[Merged Customer ID]],Table6_20[Merged Customer ID],Table6_20[Age])</f>
        <v>32.716666666666669</v>
      </c>
    </row>
    <row r="1829" spans="1:17" x14ac:dyDescent="0.35">
      <c r="A1829" s="23" t="s">
        <v>542</v>
      </c>
      <c r="B1829" s="23" t="str">
        <f>_xlfn.XLOOKUP(Table7[[#This Row],[Merged Customer ID]],Table2_1[Merged Customer ID],Table2_1[First Name])</f>
        <v>Rotramel</v>
      </c>
      <c r="C1829" s="23">
        <f>_xlfn.XLOOKUP(Table7[[#This Row],[Merged Customer ID]],Table3__3_16[Customer ID],Table3__3_16[BMI])</f>
        <v>31.35</v>
      </c>
      <c r="D1829" s="23">
        <f>_xlfn.XLOOKUP(Table7[[#This Row],[Merged Customer ID]],Table3__3_16[Customer ID],Table3__3_16[HBA1C])</f>
        <v>4.2</v>
      </c>
      <c r="E1829" s="22" t="str">
        <f>_xlfn.XLOOKUP(Table7[[#This Row],[Merged Customer ID]],Table3__3_16[Customer ID],Table3__3_16[Heart Issues])</f>
        <v>No</v>
      </c>
      <c r="F1829" s="23" t="str">
        <f>_xlfn.XLOOKUP(Table7[[#This Row],[Merged Customer ID]],Table3__3_16[Customer ID],Table3__3_16[Any Transplants])</f>
        <v>Yes</v>
      </c>
      <c r="G1829" s="23" t="str">
        <f>_xlfn.XLOOKUP(Table7[[#This Row],[Merged Customer ID]],Table3__3_16[Customer ID],Table3__3_16[Cancer history])</f>
        <v>No</v>
      </c>
      <c r="H1829" s="23">
        <f>_xlfn.XLOOKUP(Table7[[#This Row],[Merged Customer ID]],Table3__3_16[Customer ID],Table3__3_16[NumberOfMajorSurgeries])</f>
        <v>1</v>
      </c>
      <c r="I1829" s="23" t="str">
        <f>_xlfn.XLOOKUP(Table7[[#This Row],[Merged Customer ID]],Table3__3_16[Customer ID],Table3__3_16[smoker])</f>
        <v>No</v>
      </c>
      <c r="J1829" s="23" t="str">
        <f>_xlfn.XLOOKUP(Table7[[#This Row],[Merged Customer ID]],Table3__3_16[Customer ID],Table3__3_16[Weight Status])</f>
        <v>Obesity</v>
      </c>
      <c r="K1829" s="23" t="str">
        <f>_xlfn.XLOOKUP(Table7[[#This Row],[Merged Customer ID]],Table3__3_16[Customer ID],Table3__3_16[Sugar Status])</f>
        <v>Normal</v>
      </c>
      <c r="L1829" s="26">
        <f>_xlfn.XLOOKUP(Table7[[#This Row],[Merged Customer ID]],Table6_20[Merged Customer ID],Table6_20[Date of Birth])</f>
        <v>38343</v>
      </c>
      <c r="M1829" s="30">
        <f>_xlfn.XLOOKUP(Table7[[#This Row],[Merged Customer ID]],Table6_20[Merged Customer ID],Table6_20[charges],"0",0)</f>
        <v>4561.1899999999996</v>
      </c>
      <c r="N1829" s="30" t="str">
        <f>_xlfn.XLOOKUP(Table7[[#This Row],[Merged Customer ID]],Table6_20[Merged Customer ID],Table6_20[Hospital tier])</f>
        <v>tier - 2</v>
      </c>
      <c r="O1829" s="30" t="str">
        <f>_xlfn.XLOOKUP(Table7[[#This Row],[Merged Customer ID]],Table6_20[Merged Customer ID],Table6_20[City tier])</f>
        <v>tier - 2</v>
      </c>
      <c r="P1829" s="30" t="str">
        <f>_xlfn.XLOOKUP(Table7[[#This Row],[Merged Customer ID]],Table6_20[Merged Customer ID],Table6_20[State ID])</f>
        <v>R1024</v>
      </c>
      <c r="Q1829" s="36">
        <f>_xlfn.XLOOKUP(Table7[[#This Row],[Merged Customer ID]],Table6_20[Merged Customer ID],Table6_20[Age])</f>
        <v>18.461111111111112</v>
      </c>
    </row>
    <row r="1830" spans="1:17" x14ac:dyDescent="0.35">
      <c r="A1830" s="22" t="s">
        <v>541</v>
      </c>
      <c r="B1830" s="22" t="str">
        <f>_xlfn.XLOOKUP(Table7[[#This Row],[Merged Customer ID]],Table2_1[Merged Customer ID],Table2_1[First Name])</f>
        <v>Prevost</v>
      </c>
      <c r="C1830" s="22">
        <f>_xlfn.XLOOKUP(Table7[[#This Row],[Merged Customer ID]],Table3__3_16[Customer ID],Table3__3_16[BMI])</f>
        <v>20.52</v>
      </c>
      <c r="D1830" s="22">
        <f>_xlfn.XLOOKUP(Table7[[#This Row],[Merged Customer ID]],Table3__3_16[Customer ID],Table3__3_16[HBA1C])</f>
        <v>4.83</v>
      </c>
      <c r="E1830" s="22" t="str">
        <f>_xlfn.XLOOKUP(Table7[[#This Row],[Merged Customer ID]],Table3__3_16[Customer ID],Table3__3_16[Heart Issues])</f>
        <v>No</v>
      </c>
      <c r="F1830" s="22" t="str">
        <f>_xlfn.XLOOKUP(Table7[[#This Row],[Merged Customer ID]],Table3__3_16[Customer ID],Table3__3_16[Any Transplants])</f>
        <v>No</v>
      </c>
      <c r="G1830" s="22" t="str">
        <f>_xlfn.XLOOKUP(Table7[[#This Row],[Merged Customer ID]],Table3__3_16[Customer ID],Table3__3_16[Cancer history])</f>
        <v>No</v>
      </c>
      <c r="H1830" s="22">
        <f>_xlfn.XLOOKUP(Table7[[#This Row],[Merged Customer ID]],Table3__3_16[Customer ID],Table3__3_16[NumberOfMajorSurgeries])</f>
        <v>0</v>
      </c>
      <c r="I1830" s="22" t="str">
        <f>_xlfn.XLOOKUP(Table7[[#This Row],[Merged Customer ID]],Table3__3_16[Customer ID],Table3__3_16[smoker])</f>
        <v>No</v>
      </c>
      <c r="J1830" s="22" t="str">
        <f>_xlfn.XLOOKUP(Table7[[#This Row],[Merged Customer ID]],Table3__3_16[Customer ID],Table3__3_16[Weight Status])</f>
        <v>Normal Weight</v>
      </c>
      <c r="K1830" s="22" t="str">
        <f>_xlfn.XLOOKUP(Table7[[#This Row],[Merged Customer ID]],Table3__3_16[Customer ID],Table3__3_16[Sugar Status])</f>
        <v>Normal</v>
      </c>
      <c r="L1830" s="25">
        <f>_xlfn.XLOOKUP(Table7[[#This Row],[Merged Customer ID]],Table6_20[Merged Customer ID],Table6_20[Date of Birth])</f>
        <v>33194</v>
      </c>
      <c r="M1830" s="29">
        <f>_xlfn.XLOOKUP(Table7[[#This Row],[Merged Customer ID]],Table6_20[Merged Customer ID],Table6_20[charges],"0",0)</f>
        <v>4544.2299999999996</v>
      </c>
      <c r="N1830" s="29" t="str">
        <f>_xlfn.XLOOKUP(Table7[[#This Row],[Merged Customer ID]],Table6_20[Merged Customer ID],Table6_20[Hospital tier])</f>
        <v>tier - 2</v>
      </c>
      <c r="O1830" s="29" t="str">
        <f>_xlfn.XLOOKUP(Table7[[#This Row],[Merged Customer ID]],Table6_20[Merged Customer ID],Table6_20[City tier])</f>
        <v>tier - 1</v>
      </c>
      <c r="P1830" s="29" t="str">
        <f>_xlfn.XLOOKUP(Table7[[#This Row],[Merged Customer ID]],Table6_20[Merged Customer ID],Table6_20[State ID])</f>
        <v>R1024</v>
      </c>
      <c r="Q1830" s="35">
        <f>_xlfn.XLOOKUP(Table7[[#This Row],[Merged Customer ID]],Table6_20[Merged Customer ID],Table6_20[Age])</f>
        <v>32.55833333333333</v>
      </c>
    </row>
    <row r="1831" spans="1:17" x14ac:dyDescent="0.35">
      <c r="A1831" s="23" t="s">
        <v>540</v>
      </c>
      <c r="B1831" s="23" t="str">
        <f>_xlfn.XLOOKUP(Table7[[#This Row],[Merged Customer ID]],Table2_1[Merged Customer ID],Table2_1[First Name])</f>
        <v>Boyd</v>
      </c>
      <c r="C1831" s="23">
        <f>_xlfn.XLOOKUP(Table7[[#This Row],[Merged Customer ID]],Table3__3_16[Customer ID],Table3__3_16[BMI])</f>
        <v>42.9</v>
      </c>
      <c r="D1831" s="23">
        <f>_xlfn.XLOOKUP(Table7[[#This Row],[Merged Customer ID]],Table3__3_16[Customer ID],Table3__3_16[HBA1C])</f>
        <v>4.87</v>
      </c>
      <c r="E1831" s="22" t="str">
        <f>_xlfn.XLOOKUP(Table7[[#This Row],[Merged Customer ID]],Table3__3_16[Customer ID],Table3__3_16[Heart Issues])</f>
        <v>Yes</v>
      </c>
      <c r="F1831" s="23" t="str">
        <f>_xlfn.XLOOKUP(Table7[[#This Row],[Merged Customer ID]],Table3__3_16[Customer ID],Table3__3_16[Any Transplants])</f>
        <v>No</v>
      </c>
      <c r="G1831" s="23" t="str">
        <f>_xlfn.XLOOKUP(Table7[[#This Row],[Merged Customer ID]],Table3__3_16[Customer ID],Table3__3_16[Cancer history])</f>
        <v>No</v>
      </c>
      <c r="H1831" s="23">
        <f>_xlfn.XLOOKUP(Table7[[#This Row],[Merged Customer ID]],Table3__3_16[Customer ID],Table3__3_16[NumberOfMajorSurgeries])</f>
        <v>1</v>
      </c>
      <c r="I1831" s="23" t="str">
        <f>_xlfn.XLOOKUP(Table7[[#This Row],[Merged Customer ID]],Table3__3_16[Customer ID],Table3__3_16[smoker])</f>
        <v>No</v>
      </c>
      <c r="J1831" s="23" t="str">
        <f>_xlfn.XLOOKUP(Table7[[#This Row],[Merged Customer ID]],Table3__3_16[Customer ID],Table3__3_16[Weight Status])</f>
        <v>Obesity</v>
      </c>
      <c r="K1831" s="23" t="str">
        <f>_xlfn.XLOOKUP(Table7[[#This Row],[Merged Customer ID]],Table3__3_16[Customer ID],Table3__3_16[Sugar Status])</f>
        <v>Normal</v>
      </c>
      <c r="L1831" s="26">
        <f>_xlfn.XLOOKUP(Table7[[#This Row],[Merged Customer ID]],Table6_20[Merged Customer ID],Table6_20[Date of Birth])</f>
        <v>32307</v>
      </c>
      <c r="M1831" s="30">
        <f>_xlfn.XLOOKUP(Table7[[#This Row],[Merged Customer ID]],Table6_20[Merged Customer ID],Table6_20[charges],"0",0)</f>
        <v>4536.26</v>
      </c>
      <c r="N1831" s="30" t="str">
        <f>_xlfn.XLOOKUP(Table7[[#This Row],[Merged Customer ID]],Table6_20[Merged Customer ID],Table6_20[Hospital tier])</f>
        <v>tier - 2</v>
      </c>
      <c r="O1831" s="30" t="str">
        <f>_xlfn.XLOOKUP(Table7[[#This Row],[Merged Customer ID]],Table6_20[Merged Customer ID],Table6_20[City tier])</f>
        <v>tier - 2</v>
      </c>
      <c r="P1831" s="30" t="str">
        <f>_xlfn.XLOOKUP(Table7[[#This Row],[Merged Customer ID]],Table6_20[Merged Customer ID],Table6_20[State ID])</f>
        <v>R1011</v>
      </c>
      <c r="Q1831" s="36">
        <f>_xlfn.XLOOKUP(Table7[[#This Row],[Merged Customer ID]],Table6_20[Merged Customer ID],Table6_20[Age])</f>
        <v>34.986111111111114</v>
      </c>
    </row>
    <row r="1832" spans="1:17" x14ac:dyDescent="0.35">
      <c r="A1832" s="22" t="s">
        <v>539</v>
      </c>
      <c r="B1832" s="22" t="str">
        <f>_xlfn.XLOOKUP(Table7[[#This Row],[Merged Customer ID]],Table2_1[Merged Customer ID],Table2_1[First Name])</f>
        <v>Dawes</v>
      </c>
      <c r="C1832" s="22">
        <f>_xlfn.XLOOKUP(Table7[[#This Row],[Merged Customer ID]],Table3__3_16[Customer ID],Table3__3_16[BMI])</f>
        <v>24.6</v>
      </c>
      <c r="D1832" s="22">
        <f>_xlfn.XLOOKUP(Table7[[#This Row],[Merged Customer ID]],Table3__3_16[Customer ID],Table3__3_16[HBA1C])</f>
        <v>5.86</v>
      </c>
      <c r="E1832" s="22" t="str">
        <f>_xlfn.XLOOKUP(Table7[[#This Row],[Merged Customer ID]],Table3__3_16[Customer ID],Table3__3_16[Heart Issues])</f>
        <v>No</v>
      </c>
      <c r="F1832" s="22" t="str">
        <f>_xlfn.XLOOKUP(Table7[[#This Row],[Merged Customer ID]],Table3__3_16[Customer ID],Table3__3_16[Any Transplants])</f>
        <v>No</v>
      </c>
      <c r="G1832" s="22" t="str">
        <f>_xlfn.XLOOKUP(Table7[[#This Row],[Merged Customer ID]],Table3__3_16[Customer ID],Table3__3_16[Cancer history])</f>
        <v>Yes</v>
      </c>
      <c r="H1832" s="22">
        <f>_xlfn.XLOOKUP(Table7[[#This Row],[Merged Customer ID]],Table3__3_16[Customer ID],Table3__3_16[NumberOfMajorSurgeries])</f>
        <v>1</v>
      </c>
      <c r="I1832" s="22" t="str">
        <f>_xlfn.XLOOKUP(Table7[[#This Row],[Merged Customer ID]],Table3__3_16[Customer ID],Table3__3_16[smoker])</f>
        <v>No</v>
      </c>
      <c r="J1832" s="22" t="str">
        <f>_xlfn.XLOOKUP(Table7[[#This Row],[Merged Customer ID]],Table3__3_16[Customer ID],Table3__3_16[Weight Status])</f>
        <v>Normal Weight</v>
      </c>
      <c r="K1832" s="22" t="str">
        <f>_xlfn.XLOOKUP(Table7[[#This Row],[Merged Customer ID]],Table3__3_16[Customer ID],Table3__3_16[Sugar Status])</f>
        <v>Prediabetes</v>
      </c>
      <c r="L1832" s="25">
        <f>_xlfn.XLOOKUP(Table7[[#This Row],[Merged Customer ID]],Table6_20[Merged Customer ID],Table6_20[Date of Birth])</f>
        <v>34149</v>
      </c>
      <c r="M1832" s="29">
        <f>_xlfn.XLOOKUP(Table7[[#This Row],[Merged Customer ID]],Table6_20[Merged Customer ID],Table6_20[charges],"0",0)</f>
        <v>4529.4799999999996</v>
      </c>
      <c r="N1832" s="29" t="str">
        <f>_xlfn.XLOOKUP(Table7[[#This Row],[Merged Customer ID]],Table6_20[Merged Customer ID],Table6_20[Hospital tier])</f>
        <v>tier - 2</v>
      </c>
      <c r="O1832" s="29" t="str">
        <f>_xlfn.XLOOKUP(Table7[[#This Row],[Merged Customer ID]],Table6_20[Merged Customer ID],Table6_20[City tier])</f>
        <v>tier - 1</v>
      </c>
      <c r="P1832" s="29" t="str">
        <f>_xlfn.XLOOKUP(Table7[[#This Row],[Merged Customer ID]],Table6_20[Merged Customer ID],Table6_20[State ID])</f>
        <v>R1011</v>
      </c>
      <c r="Q1832" s="35">
        <f>_xlfn.XLOOKUP(Table7[[#This Row],[Merged Customer ID]],Table6_20[Merged Customer ID],Table6_20[Age])</f>
        <v>29.941666666666666</v>
      </c>
    </row>
    <row r="1833" spans="1:17" x14ac:dyDescent="0.35">
      <c r="A1833" s="23" t="s">
        <v>538</v>
      </c>
      <c r="B1833" s="23" t="str">
        <f>_xlfn.XLOOKUP(Table7[[#This Row],[Merged Customer ID]],Table2_1[Merged Customer ID],Table2_1[First Name])</f>
        <v>Jennings</v>
      </c>
      <c r="C1833" s="23">
        <f>_xlfn.XLOOKUP(Table7[[#This Row],[Merged Customer ID]],Table3__3_16[Customer ID],Table3__3_16[BMI])</f>
        <v>28.405000000000001</v>
      </c>
      <c r="D1833" s="23">
        <f>_xlfn.XLOOKUP(Table7[[#This Row],[Merged Customer ID]],Table3__3_16[Customer ID],Table3__3_16[HBA1C])</f>
        <v>4.12</v>
      </c>
      <c r="E1833" s="22" t="str">
        <f>_xlfn.XLOOKUP(Table7[[#This Row],[Merged Customer ID]],Table3__3_16[Customer ID],Table3__3_16[Heart Issues])</f>
        <v>No</v>
      </c>
      <c r="F1833" s="23" t="str">
        <f>_xlfn.XLOOKUP(Table7[[#This Row],[Merged Customer ID]],Table3__3_16[Customer ID],Table3__3_16[Any Transplants])</f>
        <v>No</v>
      </c>
      <c r="G1833" s="23" t="str">
        <f>_xlfn.XLOOKUP(Table7[[#This Row],[Merged Customer ID]],Table3__3_16[Customer ID],Table3__3_16[Cancer history])</f>
        <v>No</v>
      </c>
      <c r="H1833" s="23">
        <f>_xlfn.XLOOKUP(Table7[[#This Row],[Merged Customer ID]],Table3__3_16[Customer ID],Table3__3_16[NumberOfMajorSurgeries])</f>
        <v>1</v>
      </c>
      <c r="I1833" s="23" t="str">
        <f>_xlfn.XLOOKUP(Table7[[#This Row],[Merged Customer ID]],Table3__3_16[Customer ID],Table3__3_16[smoker])</f>
        <v>No</v>
      </c>
      <c r="J1833" s="23" t="str">
        <f>_xlfn.XLOOKUP(Table7[[#This Row],[Merged Customer ID]],Table3__3_16[Customer ID],Table3__3_16[Weight Status])</f>
        <v>Overweight</v>
      </c>
      <c r="K1833" s="23" t="str">
        <f>_xlfn.XLOOKUP(Table7[[#This Row],[Merged Customer ID]],Table3__3_16[Customer ID],Table3__3_16[Sugar Status])</f>
        <v>Normal</v>
      </c>
      <c r="L1833" s="26">
        <f>_xlfn.XLOOKUP(Table7[[#This Row],[Merged Customer ID]],Table6_20[Merged Customer ID],Table6_20[Date of Birth])</f>
        <v>33829</v>
      </c>
      <c r="M1833" s="30">
        <f>_xlfn.XLOOKUP(Table7[[#This Row],[Merged Customer ID]],Table6_20[Merged Customer ID],Table6_20[charges],"0",0)</f>
        <v>4527.18</v>
      </c>
      <c r="N1833" s="30" t="str">
        <f>_xlfn.XLOOKUP(Table7[[#This Row],[Merged Customer ID]],Table6_20[Merged Customer ID],Table6_20[Hospital tier])</f>
        <v>tier - 2</v>
      </c>
      <c r="O1833" s="30" t="str">
        <f>_xlfn.XLOOKUP(Table7[[#This Row],[Merged Customer ID]],Table6_20[Merged Customer ID],Table6_20[City tier])</f>
        <v>tier - 2</v>
      </c>
      <c r="P1833" s="30" t="str">
        <f>_xlfn.XLOOKUP(Table7[[#This Row],[Merged Customer ID]],Table6_20[Merged Customer ID],Table6_20[State ID])</f>
        <v>R1012</v>
      </c>
      <c r="Q1833" s="36">
        <f>_xlfn.XLOOKUP(Table7[[#This Row],[Merged Customer ID]],Table6_20[Merged Customer ID],Table6_20[Age])</f>
        <v>30.819444444444443</v>
      </c>
    </row>
    <row r="1834" spans="1:17" x14ac:dyDescent="0.35">
      <c r="A1834" s="22" t="s">
        <v>537</v>
      </c>
      <c r="B1834" s="22" t="str">
        <f>_xlfn.XLOOKUP(Table7[[#This Row],[Merged Customer ID]],Table2_1[Merged Customer ID],Table2_1[First Name])</f>
        <v>Nyambaso</v>
      </c>
      <c r="C1834" s="22">
        <f>_xlfn.XLOOKUP(Table7[[#This Row],[Merged Customer ID]],Table3__3_16[Customer ID],Table3__3_16[BMI])</f>
        <v>34.674999999999997</v>
      </c>
      <c r="D1834" s="22">
        <f>_xlfn.XLOOKUP(Table7[[#This Row],[Merged Customer ID]],Table3__3_16[Customer ID],Table3__3_16[HBA1C])</f>
        <v>5.71</v>
      </c>
      <c r="E1834" s="22" t="str">
        <f>_xlfn.XLOOKUP(Table7[[#This Row],[Merged Customer ID]],Table3__3_16[Customer ID],Table3__3_16[Heart Issues])</f>
        <v>Yes</v>
      </c>
      <c r="F1834" s="22" t="str">
        <f>_xlfn.XLOOKUP(Table7[[#This Row],[Merged Customer ID]],Table3__3_16[Customer ID],Table3__3_16[Any Transplants])</f>
        <v>No</v>
      </c>
      <c r="G1834" s="22" t="str">
        <f>_xlfn.XLOOKUP(Table7[[#This Row],[Merged Customer ID]],Table3__3_16[Customer ID],Table3__3_16[Cancer history])</f>
        <v>No</v>
      </c>
      <c r="H1834" s="22">
        <f>_xlfn.XLOOKUP(Table7[[#This Row],[Merged Customer ID]],Table3__3_16[Customer ID],Table3__3_16[NumberOfMajorSurgeries])</f>
        <v>1</v>
      </c>
      <c r="I1834" s="22" t="str">
        <f>_xlfn.XLOOKUP(Table7[[#This Row],[Merged Customer ID]],Table3__3_16[Customer ID],Table3__3_16[smoker])</f>
        <v>No</v>
      </c>
      <c r="J1834" s="22" t="str">
        <f>_xlfn.XLOOKUP(Table7[[#This Row],[Merged Customer ID]],Table3__3_16[Customer ID],Table3__3_16[Weight Status])</f>
        <v>Obesity</v>
      </c>
      <c r="K1834" s="22" t="str">
        <f>_xlfn.XLOOKUP(Table7[[#This Row],[Merged Customer ID]],Table3__3_16[Customer ID],Table3__3_16[Sugar Status])</f>
        <v>Prediabetes</v>
      </c>
      <c r="L1834" s="25">
        <f>_xlfn.XLOOKUP(Table7[[#This Row],[Merged Customer ID]],Table6_20[Merged Customer ID],Table6_20[Date of Birth])</f>
        <v>32498</v>
      </c>
      <c r="M1834" s="29">
        <f>_xlfn.XLOOKUP(Table7[[#This Row],[Merged Customer ID]],Table6_20[Merged Customer ID],Table6_20[charges],"0",0)</f>
        <v>4518.83</v>
      </c>
      <c r="N1834" s="29" t="str">
        <f>_xlfn.XLOOKUP(Table7[[#This Row],[Merged Customer ID]],Table6_20[Merged Customer ID],Table6_20[Hospital tier])</f>
        <v>tier - 2</v>
      </c>
      <c r="O1834" s="29" t="str">
        <f>_xlfn.XLOOKUP(Table7[[#This Row],[Merged Customer ID]],Table6_20[Merged Customer ID],Table6_20[City tier])</f>
        <v>tier - 2</v>
      </c>
      <c r="P1834" s="29" t="str">
        <f>_xlfn.XLOOKUP(Table7[[#This Row],[Merged Customer ID]],Table6_20[Merged Customer ID],Table6_20[State ID])</f>
        <v>R1017</v>
      </c>
      <c r="Q1834" s="35">
        <f>_xlfn.XLOOKUP(Table7[[#This Row],[Merged Customer ID]],Table6_20[Merged Customer ID],Table6_20[Age])</f>
        <v>34.463888888888889</v>
      </c>
    </row>
    <row r="1835" spans="1:17" x14ac:dyDescent="0.35">
      <c r="A1835" s="23" t="s">
        <v>536</v>
      </c>
      <c r="B1835" s="23" t="str">
        <f>_xlfn.XLOOKUP(Table7[[#This Row],[Merged Customer ID]],Table2_1[Merged Customer ID],Table2_1[First Name])</f>
        <v>Shaffer</v>
      </c>
      <c r="C1835" s="23">
        <f>_xlfn.XLOOKUP(Table7[[#This Row],[Merged Customer ID]],Table3__3_16[Customer ID],Table3__3_16[BMI])</f>
        <v>18.850000000000001</v>
      </c>
      <c r="D1835" s="23">
        <f>_xlfn.XLOOKUP(Table7[[#This Row],[Merged Customer ID]],Table3__3_16[Customer ID],Table3__3_16[HBA1C])</f>
        <v>6.03</v>
      </c>
      <c r="E1835" s="22" t="str">
        <f>_xlfn.XLOOKUP(Table7[[#This Row],[Merged Customer ID]],Table3__3_16[Customer ID],Table3__3_16[Heart Issues])</f>
        <v>No</v>
      </c>
      <c r="F1835" s="23" t="str">
        <f>_xlfn.XLOOKUP(Table7[[#This Row],[Merged Customer ID]],Table3__3_16[Customer ID],Table3__3_16[Any Transplants])</f>
        <v>No</v>
      </c>
      <c r="G1835" s="23" t="str">
        <f>_xlfn.XLOOKUP(Table7[[#This Row],[Merged Customer ID]],Table3__3_16[Customer ID],Table3__3_16[Cancer history])</f>
        <v>No</v>
      </c>
      <c r="H1835" s="23">
        <f>_xlfn.XLOOKUP(Table7[[#This Row],[Merged Customer ID]],Table3__3_16[Customer ID],Table3__3_16[NumberOfMajorSurgeries])</f>
        <v>1</v>
      </c>
      <c r="I1835" s="23" t="str">
        <f>_xlfn.XLOOKUP(Table7[[#This Row],[Merged Customer ID]],Table3__3_16[Customer ID],Table3__3_16[smoker])</f>
        <v>No</v>
      </c>
      <c r="J1835" s="23" t="str">
        <f>_xlfn.XLOOKUP(Table7[[#This Row],[Merged Customer ID]],Table3__3_16[Customer ID],Table3__3_16[Weight Status])</f>
        <v>Normal Weight</v>
      </c>
      <c r="K1835" s="23" t="str">
        <f>_xlfn.XLOOKUP(Table7[[#This Row],[Merged Customer ID]],Table3__3_16[Customer ID],Table3__3_16[Sugar Status])</f>
        <v>Prediabetes</v>
      </c>
      <c r="L1835" s="26">
        <f>_xlfn.XLOOKUP(Table7[[#This Row],[Merged Customer ID]],Table6_20[Merged Customer ID],Table6_20[Date of Birth])</f>
        <v>32116</v>
      </c>
      <c r="M1835" s="30">
        <f>_xlfn.XLOOKUP(Table7[[#This Row],[Merged Customer ID]],Table6_20[Merged Customer ID],Table6_20[charges],"0",0)</f>
        <v>4518.7700000000004</v>
      </c>
      <c r="N1835" s="30" t="str">
        <f>_xlfn.XLOOKUP(Table7[[#This Row],[Merged Customer ID]],Table6_20[Merged Customer ID],Table6_20[Hospital tier])</f>
        <v>tier - 2</v>
      </c>
      <c r="O1835" s="30" t="str">
        <f>_xlfn.XLOOKUP(Table7[[#This Row],[Merged Customer ID]],Table6_20[Merged Customer ID],Table6_20[City tier])</f>
        <v>tier - 3</v>
      </c>
      <c r="P1835" s="30" t="str">
        <f>_xlfn.XLOOKUP(Table7[[#This Row],[Merged Customer ID]],Table6_20[Merged Customer ID],Table6_20[State ID])</f>
        <v>R1012</v>
      </c>
      <c r="Q1835" s="36">
        <f>_xlfn.XLOOKUP(Table7[[#This Row],[Merged Customer ID]],Table6_20[Merged Customer ID],Table6_20[Age])</f>
        <v>35.508333333333333</v>
      </c>
    </row>
    <row r="1836" spans="1:17" x14ac:dyDescent="0.35">
      <c r="A1836" s="22" t="s">
        <v>534</v>
      </c>
      <c r="B1836" s="22" t="str">
        <f>_xlfn.XLOOKUP(Table7[[#This Row],[Merged Customer ID]],Table2_1[Merged Customer ID],Table2_1[First Name])</f>
        <v>Corkum</v>
      </c>
      <c r="C1836" s="22">
        <f>_xlfn.XLOOKUP(Table7[[#This Row],[Merged Customer ID]],Table3__3_16[Customer ID],Table3__3_16[BMI])</f>
        <v>34.130000000000003</v>
      </c>
      <c r="D1836" s="22">
        <f>_xlfn.XLOOKUP(Table7[[#This Row],[Merged Customer ID]],Table3__3_16[Customer ID],Table3__3_16[HBA1C])</f>
        <v>5.65</v>
      </c>
      <c r="E1836" s="22" t="str">
        <f>_xlfn.XLOOKUP(Table7[[#This Row],[Merged Customer ID]],Table3__3_16[Customer ID],Table3__3_16[Heart Issues])</f>
        <v>No</v>
      </c>
      <c r="F1836" s="22" t="str">
        <f>_xlfn.XLOOKUP(Table7[[#This Row],[Merged Customer ID]],Table3__3_16[Customer ID],Table3__3_16[Any Transplants])</f>
        <v>No</v>
      </c>
      <c r="G1836" s="22" t="str">
        <f>_xlfn.XLOOKUP(Table7[[#This Row],[Merged Customer ID]],Table3__3_16[Customer ID],Table3__3_16[Cancer history])</f>
        <v>Yes</v>
      </c>
      <c r="H1836" s="22">
        <f>_xlfn.XLOOKUP(Table7[[#This Row],[Merged Customer ID]],Table3__3_16[Customer ID],Table3__3_16[NumberOfMajorSurgeries])</f>
        <v>1</v>
      </c>
      <c r="I1836" s="22" t="str">
        <f>_xlfn.XLOOKUP(Table7[[#This Row],[Merged Customer ID]],Table3__3_16[Customer ID],Table3__3_16[smoker])</f>
        <v>No</v>
      </c>
      <c r="J1836" s="22" t="str">
        <f>_xlfn.XLOOKUP(Table7[[#This Row],[Merged Customer ID]],Table3__3_16[Customer ID],Table3__3_16[Weight Status])</f>
        <v>Obesity</v>
      </c>
      <c r="K1836" s="22" t="str">
        <f>_xlfn.XLOOKUP(Table7[[#This Row],[Merged Customer ID]],Table3__3_16[Customer ID],Table3__3_16[Sugar Status])</f>
        <v>Normal</v>
      </c>
      <c r="L1836" s="25">
        <f>_xlfn.XLOOKUP(Table7[[#This Row],[Merged Customer ID]],Table6_20[Merged Customer ID],Table6_20[Date of Birth])</f>
        <v>37896</v>
      </c>
      <c r="M1836" s="29">
        <f>_xlfn.XLOOKUP(Table7[[#This Row],[Merged Customer ID]],Table6_20[Merged Customer ID],Table6_20[charges],"0",0)</f>
        <v>4518.3999999999996</v>
      </c>
      <c r="N1836" s="29" t="str">
        <f>_xlfn.XLOOKUP(Table7[[#This Row],[Merged Customer ID]],Table6_20[Merged Customer ID],Table6_20[Hospital tier])</f>
        <v>tier - 2</v>
      </c>
      <c r="O1836" s="29" t="str">
        <f>_xlfn.XLOOKUP(Table7[[#This Row],[Merged Customer ID]],Table6_20[Merged Customer ID],Table6_20[City tier])</f>
        <v>tier - 3</v>
      </c>
      <c r="P1836" s="29" t="str">
        <f>_xlfn.XLOOKUP(Table7[[#This Row],[Merged Customer ID]],Table6_20[Merged Customer ID],Table6_20[State ID])</f>
        <v>R1026</v>
      </c>
      <c r="Q1836" s="35">
        <f>_xlfn.XLOOKUP(Table7[[#This Row],[Merged Customer ID]],Table6_20[Merged Customer ID],Table6_20[Age])</f>
        <v>19.683333333333334</v>
      </c>
    </row>
    <row r="1837" spans="1:17" x14ac:dyDescent="0.35">
      <c r="A1837" s="23" t="s">
        <v>533</v>
      </c>
      <c r="B1837" s="23" t="str">
        <f>_xlfn.XLOOKUP(Table7[[#This Row],[Merged Customer ID]],Table2_1[Merged Customer ID],Table2_1[First Name])</f>
        <v>Pedersen</v>
      </c>
      <c r="C1837" s="23">
        <f>_xlfn.XLOOKUP(Table7[[#This Row],[Merged Customer ID]],Table3__3_16[Customer ID],Table3__3_16[BMI])</f>
        <v>17.34</v>
      </c>
      <c r="D1837" s="23">
        <f>_xlfn.XLOOKUP(Table7[[#This Row],[Merged Customer ID]],Table3__3_16[Customer ID],Table3__3_16[HBA1C])</f>
        <v>5.05</v>
      </c>
      <c r="E1837" s="22" t="str">
        <f>_xlfn.XLOOKUP(Table7[[#This Row],[Merged Customer ID]],Table3__3_16[Customer ID],Table3__3_16[Heart Issues])</f>
        <v>No</v>
      </c>
      <c r="F1837" s="23" t="str">
        <f>_xlfn.XLOOKUP(Table7[[#This Row],[Merged Customer ID]],Table3__3_16[Customer ID],Table3__3_16[Any Transplants])</f>
        <v>No</v>
      </c>
      <c r="G1837" s="23" t="str">
        <f>_xlfn.XLOOKUP(Table7[[#This Row],[Merged Customer ID]],Table3__3_16[Customer ID],Table3__3_16[Cancer history])</f>
        <v>No</v>
      </c>
      <c r="H1837" s="23">
        <f>_xlfn.XLOOKUP(Table7[[#This Row],[Merged Customer ID]],Table3__3_16[Customer ID],Table3__3_16[NumberOfMajorSurgeries])</f>
        <v>0</v>
      </c>
      <c r="I1837" s="23" t="str">
        <f>_xlfn.XLOOKUP(Table7[[#This Row],[Merged Customer ID]],Table3__3_16[Customer ID],Table3__3_16[smoker])</f>
        <v>No</v>
      </c>
      <c r="J1837" s="23" t="str">
        <f>_xlfn.XLOOKUP(Table7[[#This Row],[Merged Customer ID]],Table3__3_16[Customer ID],Table3__3_16[Weight Status])</f>
        <v>Underweight</v>
      </c>
      <c r="K1837" s="23" t="str">
        <f>_xlfn.XLOOKUP(Table7[[#This Row],[Merged Customer ID]],Table3__3_16[Customer ID],Table3__3_16[Sugar Status])</f>
        <v>Normal</v>
      </c>
      <c r="L1837" s="26">
        <f>_xlfn.XLOOKUP(Table7[[#This Row],[Merged Customer ID]],Table6_20[Merged Customer ID],Table6_20[Date of Birth])</f>
        <v>29388</v>
      </c>
      <c r="M1837" s="30">
        <f>_xlfn.XLOOKUP(Table7[[#This Row],[Merged Customer ID]],Table6_20[Merged Customer ID],Table6_20[charges],"0",0)</f>
        <v>4515.71</v>
      </c>
      <c r="N1837" s="30" t="str">
        <f>_xlfn.XLOOKUP(Table7[[#This Row],[Merged Customer ID]],Table6_20[Merged Customer ID],Table6_20[Hospital tier])</f>
        <v>tier - 2</v>
      </c>
      <c r="O1837" s="30" t="str">
        <f>_xlfn.XLOOKUP(Table7[[#This Row],[Merged Customer ID]],Table6_20[Merged Customer ID],Table6_20[City tier])</f>
        <v>tier - 3</v>
      </c>
      <c r="P1837" s="30" t="str">
        <f>_xlfn.XLOOKUP(Table7[[#This Row],[Merged Customer ID]],Table6_20[Merged Customer ID],Table6_20[State ID])</f>
        <v>R1013</v>
      </c>
      <c r="Q1837" s="36">
        <f>_xlfn.XLOOKUP(Table7[[#This Row],[Merged Customer ID]],Table6_20[Merged Customer ID],Table6_20[Age])</f>
        <v>42.977777777777774</v>
      </c>
    </row>
    <row r="1838" spans="1:17" x14ac:dyDescent="0.35">
      <c r="A1838" s="22" t="s">
        <v>532</v>
      </c>
      <c r="B1838" s="22" t="str">
        <f>_xlfn.XLOOKUP(Table7[[#This Row],[Merged Customer ID]],Table2_1[Merged Customer ID],Table2_1[First Name])</f>
        <v>Melo</v>
      </c>
      <c r="C1838" s="22">
        <f>_xlfn.XLOOKUP(Table7[[#This Row],[Merged Customer ID]],Table3__3_16[Customer ID],Table3__3_16[BMI])</f>
        <v>17.440000000000001</v>
      </c>
      <c r="D1838" s="22">
        <f>_xlfn.XLOOKUP(Table7[[#This Row],[Merged Customer ID]],Table3__3_16[Customer ID],Table3__3_16[HBA1C])</f>
        <v>6.26</v>
      </c>
      <c r="E1838" s="22" t="str">
        <f>_xlfn.XLOOKUP(Table7[[#This Row],[Merged Customer ID]],Table3__3_16[Customer ID],Table3__3_16[Heart Issues])</f>
        <v>No</v>
      </c>
      <c r="F1838" s="22" t="str">
        <f>_xlfn.XLOOKUP(Table7[[#This Row],[Merged Customer ID]],Table3__3_16[Customer ID],Table3__3_16[Any Transplants])</f>
        <v>No</v>
      </c>
      <c r="G1838" s="22" t="str">
        <f>_xlfn.XLOOKUP(Table7[[#This Row],[Merged Customer ID]],Table3__3_16[Customer ID],Table3__3_16[Cancer history])</f>
        <v>No</v>
      </c>
      <c r="H1838" s="22">
        <f>_xlfn.XLOOKUP(Table7[[#This Row],[Merged Customer ID]],Table3__3_16[Customer ID],Table3__3_16[NumberOfMajorSurgeries])</f>
        <v>0</v>
      </c>
      <c r="I1838" s="22" t="str">
        <f>_xlfn.XLOOKUP(Table7[[#This Row],[Merged Customer ID]],Table3__3_16[Customer ID],Table3__3_16[smoker])</f>
        <v>No</v>
      </c>
      <c r="J1838" s="22" t="str">
        <f>_xlfn.XLOOKUP(Table7[[#This Row],[Merged Customer ID]],Table3__3_16[Customer ID],Table3__3_16[Weight Status])</f>
        <v>Underweight</v>
      </c>
      <c r="K1838" s="22" t="str">
        <f>_xlfn.XLOOKUP(Table7[[#This Row],[Merged Customer ID]],Table3__3_16[Customer ID],Table3__3_16[Sugar Status])</f>
        <v>Prediabetes</v>
      </c>
      <c r="L1838" s="25">
        <f>_xlfn.XLOOKUP(Table7[[#This Row],[Merged Customer ID]],Table6_20[Merged Customer ID],Table6_20[Date of Birth])</f>
        <v>30221</v>
      </c>
      <c r="M1838" s="29">
        <f>_xlfn.XLOOKUP(Table7[[#This Row],[Merged Customer ID]],Table6_20[Merged Customer ID],Table6_20[charges],"0",0)</f>
        <v>4511.41</v>
      </c>
      <c r="N1838" s="29" t="str">
        <f>_xlfn.XLOOKUP(Table7[[#This Row],[Merged Customer ID]],Table6_20[Merged Customer ID],Table6_20[Hospital tier])</f>
        <v>tier - 2</v>
      </c>
      <c r="O1838" s="29" t="str">
        <f>_xlfn.XLOOKUP(Table7[[#This Row],[Merged Customer ID]],Table6_20[Merged Customer ID],Table6_20[City tier])</f>
        <v>tier - 3</v>
      </c>
      <c r="P1838" s="29" t="str">
        <f>_xlfn.XLOOKUP(Table7[[#This Row],[Merged Customer ID]],Table6_20[Merged Customer ID],Table6_20[State ID])</f>
        <v>R1013</v>
      </c>
      <c r="Q1838" s="35">
        <f>_xlfn.XLOOKUP(Table7[[#This Row],[Merged Customer ID]],Table6_20[Merged Customer ID],Table6_20[Age])</f>
        <v>40.697222222222223</v>
      </c>
    </row>
    <row r="1839" spans="1:17" x14ac:dyDescent="0.35">
      <c r="A1839" s="23" t="s">
        <v>531</v>
      </c>
      <c r="B1839" s="23" t="str">
        <f>_xlfn.XLOOKUP(Table7[[#This Row],[Merged Customer ID]],Table2_1[Merged Customer ID],Table2_1[First Name])</f>
        <v>Sakamoto</v>
      </c>
      <c r="C1839" s="23">
        <f>_xlfn.XLOOKUP(Table7[[#This Row],[Merged Customer ID]],Table3__3_16[Customer ID],Table3__3_16[BMI])</f>
        <v>33.659999999999997</v>
      </c>
      <c r="D1839" s="23">
        <f>_xlfn.XLOOKUP(Table7[[#This Row],[Merged Customer ID]],Table3__3_16[Customer ID],Table3__3_16[HBA1C])</f>
        <v>4.08</v>
      </c>
      <c r="E1839" s="22" t="str">
        <f>_xlfn.XLOOKUP(Table7[[#This Row],[Merged Customer ID]],Table3__3_16[Customer ID],Table3__3_16[Heart Issues])</f>
        <v>Yes</v>
      </c>
      <c r="F1839" s="23" t="str">
        <f>_xlfn.XLOOKUP(Table7[[#This Row],[Merged Customer ID]],Table3__3_16[Customer ID],Table3__3_16[Any Transplants])</f>
        <v>No</v>
      </c>
      <c r="G1839" s="23" t="str">
        <f>_xlfn.XLOOKUP(Table7[[#This Row],[Merged Customer ID]],Table3__3_16[Customer ID],Table3__3_16[Cancer history])</f>
        <v>Yes</v>
      </c>
      <c r="H1839" s="23">
        <f>_xlfn.XLOOKUP(Table7[[#This Row],[Merged Customer ID]],Table3__3_16[Customer ID],Table3__3_16[NumberOfMajorSurgeries])</f>
        <v>1</v>
      </c>
      <c r="I1839" s="23" t="str">
        <f>_xlfn.XLOOKUP(Table7[[#This Row],[Merged Customer ID]],Table3__3_16[Customer ID],Table3__3_16[smoker])</f>
        <v>No</v>
      </c>
      <c r="J1839" s="23" t="str">
        <f>_xlfn.XLOOKUP(Table7[[#This Row],[Merged Customer ID]],Table3__3_16[Customer ID],Table3__3_16[Weight Status])</f>
        <v>Obesity</v>
      </c>
      <c r="K1839" s="23" t="str">
        <f>_xlfn.XLOOKUP(Table7[[#This Row],[Merged Customer ID]],Table3__3_16[Customer ID],Table3__3_16[Sugar Status])</f>
        <v>Normal</v>
      </c>
      <c r="L1839" s="26">
        <f>_xlfn.XLOOKUP(Table7[[#This Row],[Merged Customer ID]],Table6_20[Merged Customer ID],Table6_20[Date of Birth])</f>
        <v>35716</v>
      </c>
      <c r="M1839" s="30">
        <f>_xlfn.XLOOKUP(Table7[[#This Row],[Merged Customer ID]],Table6_20[Merged Customer ID],Table6_20[charges],"0",0)</f>
        <v>4504.66</v>
      </c>
      <c r="N1839" s="30" t="str">
        <f>_xlfn.XLOOKUP(Table7[[#This Row],[Merged Customer ID]],Table6_20[Merged Customer ID],Table6_20[Hospital tier])</f>
        <v>tier - 1</v>
      </c>
      <c r="O1839" s="30" t="str">
        <f>_xlfn.XLOOKUP(Table7[[#This Row],[Merged Customer ID]],Table6_20[Merged Customer ID],Table6_20[City tier])</f>
        <v>tier - 2</v>
      </c>
      <c r="P1839" s="30" t="str">
        <f>_xlfn.XLOOKUP(Table7[[#This Row],[Merged Customer ID]],Table6_20[Merged Customer ID],Table6_20[State ID])</f>
        <v>R1013</v>
      </c>
      <c r="Q1839" s="36">
        <f>_xlfn.XLOOKUP(Table7[[#This Row],[Merged Customer ID]],Table6_20[Merged Customer ID],Table6_20[Age])</f>
        <v>25.652777777777779</v>
      </c>
    </row>
    <row r="1840" spans="1:17" x14ac:dyDescent="0.35">
      <c r="A1840" s="22" t="s">
        <v>530</v>
      </c>
      <c r="B1840" s="22" t="str">
        <f>_xlfn.XLOOKUP(Table7[[#This Row],[Merged Customer ID]],Table2_1[Merged Customer ID],Table2_1[First Name])</f>
        <v>McMahon</v>
      </c>
      <c r="C1840" s="22">
        <f>_xlfn.XLOOKUP(Table7[[#This Row],[Merged Customer ID]],Table3__3_16[Customer ID],Table3__3_16[BMI])</f>
        <v>21.375</v>
      </c>
      <c r="D1840" s="22">
        <f>_xlfn.XLOOKUP(Table7[[#This Row],[Merged Customer ID]],Table3__3_16[Customer ID],Table3__3_16[HBA1C])</f>
        <v>6.19</v>
      </c>
      <c r="E1840" s="22" t="str">
        <f>_xlfn.XLOOKUP(Table7[[#This Row],[Merged Customer ID]],Table3__3_16[Customer ID],Table3__3_16[Heart Issues])</f>
        <v>Yes</v>
      </c>
      <c r="F1840" s="22" t="str">
        <f>_xlfn.XLOOKUP(Table7[[#This Row],[Merged Customer ID]],Table3__3_16[Customer ID],Table3__3_16[Any Transplants])</f>
        <v>No</v>
      </c>
      <c r="G1840" s="22" t="str">
        <f>_xlfn.XLOOKUP(Table7[[#This Row],[Merged Customer ID]],Table3__3_16[Customer ID],Table3__3_16[Cancer history])</f>
        <v>No</v>
      </c>
      <c r="H1840" s="22">
        <f>_xlfn.XLOOKUP(Table7[[#This Row],[Merged Customer ID]],Table3__3_16[Customer ID],Table3__3_16[NumberOfMajorSurgeries])</f>
        <v>1</v>
      </c>
      <c r="I1840" s="22" t="str">
        <f>_xlfn.XLOOKUP(Table7[[#This Row],[Merged Customer ID]],Table3__3_16[Customer ID],Table3__3_16[smoker])</f>
        <v>No</v>
      </c>
      <c r="J1840" s="22" t="str">
        <f>_xlfn.XLOOKUP(Table7[[#This Row],[Merged Customer ID]],Table3__3_16[Customer ID],Table3__3_16[Weight Status])</f>
        <v>Normal Weight</v>
      </c>
      <c r="K1840" s="22" t="str">
        <f>_xlfn.XLOOKUP(Table7[[#This Row],[Merged Customer ID]],Table3__3_16[Customer ID],Table3__3_16[Sugar Status])</f>
        <v>Prediabetes</v>
      </c>
      <c r="L1840" s="25">
        <f>_xlfn.XLOOKUP(Table7[[#This Row],[Merged Customer ID]],Table6_20[Merged Customer ID],Table6_20[Date of Birth])</f>
        <v>32320</v>
      </c>
      <c r="M1840" s="29">
        <f>_xlfn.XLOOKUP(Table7[[#This Row],[Merged Customer ID]],Table6_20[Merged Customer ID],Table6_20[charges],"0",0)</f>
        <v>4500.34</v>
      </c>
      <c r="N1840" s="29" t="str">
        <f>_xlfn.XLOOKUP(Table7[[#This Row],[Merged Customer ID]],Table6_20[Merged Customer ID],Table6_20[Hospital tier])</f>
        <v>tier - 2</v>
      </c>
      <c r="O1840" s="29" t="str">
        <f>_xlfn.XLOOKUP(Table7[[#This Row],[Merged Customer ID]],Table6_20[Merged Customer ID],Table6_20[City tier])</f>
        <v>tier - 1</v>
      </c>
      <c r="P1840" s="29" t="str">
        <f>_xlfn.XLOOKUP(Table7[[#This Row],[Merged Customer ID]],Table6_20[Merged Customer ID],Table6_20[State ID])</f>
        <v>R1017</v>
      </c>
      <c r="Q1840" s="35">
        <f>_xlfn.XLOOKUP(Table7[[#This Row],[Merged Customer ID]],Table6_20[Merged Customer ID],Table6_20[Age])</f>
        <v>34.950000000000003</v>
      </c>
    </row>
    <row r="1841" spans="1:17" x14ac:dyDescent="0.35">
      <c r="A1841" s="23" t="s">
        <v>529</v>
      </c>
      <c r="B1841" s="23" t="str">
        <f>_xlfn.XLOOKUP(Table7[[#This Row],[Merged Customer ID]],Table2_1[Merged Customer ID],Table2_1[First Name])</f>
        <v>Harris</v>
      </c>
      <c r="C1841" s="23">
        <f>_xlfn.XLOOKUP(Table7[[#This Row],[Merged Customer ID]],Table3__3_16[Customer ID],Table3__3_16[BMI])</f>
        <v>27.14</v>
      </c>
      <c r="D1841" s="23">
        <f>_xlfn.XLOOKUP(Table7[[#This Row],[Merged Customer ID]],Table3__3_16[Customer ID],Table3__3_16[HBA1C])</f>
        <v>6.01</v>
      </c>
      <c r="E1841" s="22" t="str">
        <f>_xlfn.XLOOKUP(Table7[[#This Row],[Merged Customer ID]],Table3__3_16[Customer ID],Table3__3_16[Heart Issues])</f>
        <v>No</v>
      </c>
      <c r="F1841" s="23" t="str">
        <f>_xlfn.XLOOKUP(Table7[[#This Row],[Merged Customer ID]],Table3__3_16[Customer ID],Table3__3_16[Any Transplants])</f>
        <v>No</v>
      </c>
      <c r="G1841" s="23" t="str">
        <f>_xlfn.XLOOKUP(Table7[[#This Row],[Merged Customer ID]],Table3__3_16[Customer ID],Table3__3_16[Cancer history])</f>
        <v>No</v>
      </c>
      <c r="H1841" s="23">
        <f>_xlfn.XLOOKUP(Table7[[#This Row],[Merged Customer ID]],Table3__3_16[Customer ID],Table3__3_16[NumberOfMajorSurgeries])</f>
        <v>1</v>
      </c>
      <c r="I1841" s="23" t="str">
        <f>_xlfn.XLOOKUP(Table7[[#This Row],[Merged Customer ID]],Table3__3_16[Customer ID],Table3__3_16[smoker])</f>
        <v>No</v>
      </c>
      <c r="J1841" s="23" t="str">
        <f>_xlfn.XLOOKUP(Table7[[#This Row],[Merged Customer ID]],Table3__3_16[Customer ID],Table3__3_16[Weight Status])</f>
        <v>Overweight</v>
      </c>
      <c r="K1841" s="23" t="str">
        <f>_xlfn.XLOOKUP(Table7[[#This Row],[Merged Customer ID]],Table3__3_16[Customer ID],Table3__3_16[Sugar Status])</f>
        <v>Prediabetes</v>
      </c>
      <c r="L1841" s="26">
        <f>_xlfn.XLOOKUP(Table7[[#This Row],[Merged Customer ID]],Table6_20[Merged Customer ID],Table6_20[Date of Birth])</f>
        <v>33797</v>
      </c>
      <c r="M1841" s="30">
        <f>_xlfn.XLOOKUP(Table7[[#This Row],[Merged Customer ID]],Table6_20[Merged Customer ID],Table6_20[charges],"0",0)</f>
        <v>4488.58</v>
      </c>
      <c r="N1841" s="30" t="str">
        <f>_xlfn.XLOOKUP(Table7[[#This Row],[Merged Customer ID]],Table6_20[Merged Customer ID],Table6_20[Hospital tier])</f>
        <v>tier - 2</v>
      </c>
      <c r="O1841" s="30" t="str">
        <f>_xlfn.XLOOKUP(Table7[[#This Row],[Merged Customer ID]],Table6_20[Merged Customer ID],Table6_20[City tier])</f>
        <v>tier - 3</v>
      </c>
      <c r="P1841" s="30" t="str">
        <f>_xlfn.XLOOKUP(Table7[[#This Row],[Merged Customer ID]],Table6_20[Merged Customer ID],Table6_20[State ID])</f>
        <v>R1012</v>
      </c>
      <c r="Q1841" s="36">
        <f>_xlfn.XLOOKUP(Table7[[#This Row],[Merged Customer ID]],Table6_20[Merged Customer ID],Table6_20[Age])</f>
        <v>30.905555555555555</v>
      </c>
    </row>
    <row r="1842" spans="1:17" x14ac:dyDescent="0.35">
      <c r="A1842" s="22" t="s">
        <v>528</v>
      </c>
      <c r="B1842" s="22" t="str">
        <f>_xlfn.XLOOKUP(Table7[[#This Row],[Merged Customer ID]],Table2_1[Merged Customer ID],Table2_1[First Name])</f>
        <v>Lombardo</v>
      </c>
      <c r="C1842" s="22">
        <f>_xlfn.XLOOKUP(Table7[[#This Row],[Merged Customer ID]],Table3__3_16[Customer ID],Table3__3_16[BMI])</f>
        <v>35.78</v>
      </c>
      <c r="D1842" s="22">
        <f>_xlfn.XLOOKUP(Table7[[#This Row],[Merged Customer ID]],Table3__3_16[Customer ID],Table3__3_16[HBA1C])</f>
        <v>6.07</v>
      </c>
      <c r="E1842" s="22" t="str">
        <f>_xlfn.XLOOKUP(Table7[[#This Row],[Merged Customer ID]],Table3__3_16[Customer ID],Table3__3_16[Heart Issues])</f>
        <v>No</v>
      </c>
      <c r="F1842" s="22" t="str">
        <f>_xlfn.XLOOKUP(Table7[[#This Row],[Merged Customer ID]],Table3__3_16[Customer ID],Table3__3_16[Any Transplants])</f>
        <v>Yes</v>
      </c>
      <c r="G1842" s="22" t="str">
        <f>_xlfn.XLOOKUP(Table7[[#This Row],[Merged Customer ID]],Table3__3_16[Customer ID],Table3__3_16[Cancer history])</f>
        <v>No</v>
      </c>
      <c r="H1842" s="22">
        <f>_xlfn.XLOOKUP(Table7[[#This Row],[Merged Customer ID]],Table3__3_16[Customer ID],Table3__3_16[NumberOfMajorSurgeries])</f>
        <v>1</v>
      </c>
      <c r="I1842" s="22" t="str">
        <f>_xlfn.XLOOKUP(Table7[[#This Row],[Merged Customer ID]],Table3__3_16[Customer ID],Table3__3_16[smoker])</f>
        <v>No</v>
      </c>
      <c r="J1842" s="22" t="str">
        <f>_xlfn.XLOOKUP(Table7[[#This Row],[Merged Customer ID]],Table3__3_16[Customer ID],Table3__3_16[Weight Status])</f>
        <v>Obesity</v>
      </c>
      <c r="K1842" s="22" t="str">
        <f>_xlfn.XLOOKUP(Table7[[#This Row],[Merged Customer ID]],Table3__3_16[Customer ID],Table3__3_16[Sugar Status])</f>
        <v>Prediabetes</v>
      </c>
      <c r="L1842" s="25">
        <f>_xlfn.XLOOKUP(Table7[[#This Row],[Merged Customer ID]],Table6_20[Merged Customer ID],Table6_20[Date of Birth])</f>
        <v>38186</v>
      </c>
      <c r="M1842" s="29">
        <f>_xlfn.XLOOKUP(Table7[[#This Row],[Merged Customer ID]],Table6_20[Merged Customer ID],Table6_20[charges],"0",0)</f>
        <v>4468.25</v>
      </c>
      <c r="N1842" s="29" t="str">
        <f>_xlfn.XLOOKUP(Table7[[#This Row],[Merged Customer ID]],Table6_20[Merged Customer ID],Table6_20[Hospital tier])</f>
        <v>tier - 2</v>
      </c>
      <c r="O1842" s="29" t="str">
        <f>_xlfn.XLOOKUP(Table7[[#This Row],[Merged Customer ID]],Table6_20[Merged Customer ID],Table6_20[City tier])</f>
        <v>tier - 2</v>
      </c>
      <c r="P1842" s="29" t="str">
        <f>_xlfn.XLOOKUP(Table7[[#This Row],[Merged Customer ID]],Table6_20[Merged Customer ID],Table6_20[State ID])</f>
        <v>R1012</v>
      </c>
      <c r="Q1842" s="35">
        <f>_xlfn.XLOOKUP(Table7[[#This Row],[Merged Customer ID]],Table6_20[Merged Customer ID],Table6_20[Age])</f>
        <v>18.888888888888889</v>
      </c>
    </row>
    <row r="1843" spans="1:17" x14ac:dyDescent="0.35">
      <c r="A1843" s="23" t="s">
        <v>527</v>
      </c>
      <c r="B1843" s="23" t="str">
        <f>_xlfn.XLOOKUP(Table7[[#This Row],[Merged Customer ID]],Table2_1[Merged Customer ID],Table2_1[First Name])</f>
        <v>Bode</v>
      </c>
      <c r="C1843" s="23">
        <f>_xlfn.XLOOKUP(Table7[[#This Row],[Merged Customer ID]],Table3__3_16[Customer ID],Table3__3_16[BMI])</f>
        <v>34.96</v>
      </c>
      <c r="D1843" s="23">
        <f>_xlfn.XLOOKUP(Table7[[#This Row],[Merged Customer ID]],Table3__3_16[Customer ID],Table3__3_16[HBA1C])</f>
        <v>5.63</v>
      </c>
      <c r="E1843" s="22" t="str">
        <f>_xlfn.XLOOKUP(Table7[[#This Row],[Merged Customer ID]],Table3__3_16[Customer ID],Table3__3_16[Heart Issues])</f>
        <v>No</v>
      </c>
      <c r="F1843" s="23" t="str">
        <f>_xlfn.XLOOKUP(Table7[[#This Row],[Merged Customer ID]],Table3__3_16[Customer ID],Table3__3_16[Any Transplants])</f>
        <v>No</v>
      </c>
      <c r="G1843" s="23" t="str">
        <f>_xlfn.XLOOKUP(Table7[[#This Row],[Merged Customer ID]],Table3__3_16[Customer ID],Table3__3_16[Cancer history])</f>
        <v>No</v>
      </c>
      <c r="H1843" s="23">
        <f>_xlfn.XLOOKUP(Table7[[#This Row],[Merged Customer ID]],Table3__3_16[Customer ID],Table3__3_16[NumberOfMajorSurgeries])</f>
        <v>0</v>
      </c>
      <c r="I1843" s="23" t="str">
        <f>_xlfn.XLOOKUP(Table7[[#This Row],[Merged Customer ID]],Table3__3_16[Customer ID],Table3__3_16[smoker])</f>
        <v>No</v>
      </c>
      <c r="J1843" s="23" t="str">
        <f>_xlfn.XLOOKUP(Table7[[#This Row],[Merged Customer ID]],Table3__3_16[Customer ID],Table3__3_16[Weight Status])</f>
        <v>Obesity</v>
      </c>
      <c r="K1843" s="23" t="str">
        <f>_xlfn.XLOOKUP(Table7[[#This Row],[Merged Customer ID]],Table3__3_16[Customer ID],Table3__3_16[Sugar Status])</f>
        <v>Normal</v>
      </c>
      <c r="L1843" s="26">
        <f>_xlfn.XLOOKUP(Table7[[#This Row],[Merged Customer ID]],Table6_20[Merged Customer ID],Table6_20[Date of Birth])</f>
        <v>36484</v>
      </c>
      <c r="M1843" s="30">
        <f>_xlfn.XLOOKUP(Table7[[#This Row],[Merged Customer ID]],Table6_20[Merged Customer ID],Table6_20[charges],"0",0)</f>
        <v>4466.62</v>
      </c>
      <c r="N1843" s="30" t="str">
        <f>_xlfn.XLOOKUP(Table7[[#This Row],[Merged Customer ID]],Table6_20[Merged Customer ID],Table6_20[Hospital tier])</f>
        <v>tier - 2</v>
      </c>
      <c r="O1843" s="30" t="str">
        <f>_xlfn.XLOOKUP(Table7[[#This Row],[Merged Customer ID]],Table6_20[Merged Customer ID],Table6_20[City tier])</f>
        <v>tier - 2</v>
      </c>
      <c r="P1843" s="30" t="str">
        <f>_xlfn.XLOOKUP(Table7[[#This Row],[Merged Customer ID]],Table6_20[Merged Customer ID],Table6_20[State ID])</f>
        <v>R1012</v>
      </c>
      <c r="Q1843" s="36">
        <f>_xlfn.XLOOKUP(Table7[[#This Row],[Merged Customer ID]],Table6_20[Merged Customer ID],Table6_20[Age])</f>
        <v>23.55</v>
      </c>
    </row>
    <row r="1844" spans="1:17" x14ac:dyDescent="0.35">
      <c r="A1844" s="22" t="s">
        <v>526</v>
      </c>
      <c r="B1844" s="22" t="str">
        <f>_xlfn.XLOOKUP(Table7[[#This Row],[Merged Customer ID]],Table2_1[Merged Customer ID],Table2_1[First Name])</f>
        <v>Johnson</v>
      </c>
      <c r="C1844" s="22">
        <f>_xlfn.XLOOKUP(Table7[[#This Row],[Merged Customer ID]],Table3__3_16[Customer ID],Table3__3_16[BMI])</f>
        <v>38.39</v>
      </c>
      <c r="D1844" s="22">
        <f>_xlfn.XLOOKUP(Table7[[#This Row],[Merged Customer ID]],Table3__3_16[Customer ID],Table3__3_16[HBA1C])</f>
        <v>6.05</v>
      </c>
      <c r="E1844" s="22" t="str">
        <f>_xlfn.XLOOKUP(Table7[[#This Row],[Merged Customer ID]],Table3__3_16[Customer ID],Table3__3_16[Heart Issues])</f>
        <v>No</v>
      </c>
      <c r="F1844" s="22" t="str">
        <f>_xlfn.XLOOKUP(Table7[[#This Row],[Merged Customer ID]],Table3__3_16[Customer ID],Table3__3_16[Any Transplants])</f>
        <v>No</v>
      </c>
      <c r="G1844" s="22" t="str">
        <f>_xlfn.XLOOKUP(Table7[[#This Row],[Merged Customer ID]],Table3__3_16[Customer ID],Table3__3_16[Cancer history])</f>
        <v>No</v>
      </c>
      <c r="H1844" s="22">
        <f>_xlfn.XLOOKUP(Table7[[#This Row],[Merged Customer ID]],Table3__3_16[Customer ID],Table3__3_16[NumberOfMajorSurgeries])</f>
        <v>0</v>
      </c>
      <c r="I1844" s="22" t="str">
        <f>_xlfn.XLOOKUP(Table7[[#This Row],[Merged Customer ID]],Table3__3_16[Customer ID],Table3__3_16[smoker])</f>
        <v>No</v>
      </c>
      <c r="J1844" s="22" t="str">
        <f>_xlfn.XLOOKUP(Table7[[#This Row],[Merged Customer ID]],Table3__3_16[Customer ID],Table3__3_16[Weight Status])</f>
        <v>Obesity</v>
      </c>
      <c r="K1844" s="22" t="str">
        <f>_xlfn.XLOOKUP(Table7[[#This Row],[Merged Customer ID]],Table3__3_16[Customer ID],Table3__3_16[Sugar Status])</f>
        <v>Prediabetes</v>
      </c>
      <c r="L1844" s="25">
        <f>_xlfn.XLOOKUP(Table7[[#This Row],[Merged Customer ID]],Table6_20[Merged Customer ID],Table6_20[Date of Birth])</f>
        <v>33423</v>
      </c>
      <c r="M1844" s="29">
        <f>_xlfn.XLOOKUP(Table7[[#This Row],[Merged Customer ID]],Table6_20[Merged Customer ID],Table6_20[charges],"0",0)</f>
        <v>4463.21</v>
      </c>
      <c r="N1844" s="29" t="str">
        <f>_xlfn.XLOOKUP(Table7[[#This Row],[Merged Customer ID]],Table6_20[Merged Customer ID],Table6_20[Hospital tier])</f>
        <v>tier - 3</v>
      </c>
      <c r="O1844" s="29" t="str">
        <f>_xlfn.XLOOKUP(Table7[[#This Row],[Merged Customer ID]],Table6_20[Merged Customer ID],Table6_20[City tier])</f>
        <v>tier - 3</v>
      </c>
      <c r="P1844" s="29" t="str">
        <f>_xlfn.XLOOKUP(Table7[[#This Row],[Merged Customer ID]],Table6_20[Merged Customer ID],Table6_20[State ID])</f>
        <v>R1013</v>
      </c>
      <c r="Q1844" s="35">
        <f>_xlfn.XLOOKUP(Table7[[#This Row],[Merged Customer ID]],Table6_20[Merged Customer ID],Table6_20[Age])</f>
        <v>31.927777777777777</v>
      </c>
    </row>
    <row r="1845" spans="1:17" x14ac:dyDescent="0.35">
      <c r="A1845" s="23" t="s">
        <v>525</v>
      </c>
      <c r="B1845" s="23" t="str">
        <f>_xlfn.XLOOKUP(Table7[[#This Row],[Merged Customer ID]],Table2_1[Merged Customer ID],Table2_1[First Name])</f>
        <v>Norcross</v>
      </c>
      <c r="C1845" s="23">
        <f>_xlfn.XLOOKUP(Table7[[#This Row],[Merged Customer ID]],Table3__3_16[Customer ID],Table3__3_16[BMI])</f>
        <v>33.82</v>
      </c>
      <c r="D1845" s="23">
        <f>_xlfn.XLOOKUP(Table7[[#This Row],[Merged Customer ID]],Table3__3_16[Customer ID],Table3__3_16[HBA1C])</f>
        <v>4.6500000000000004</v>
      </c>
      <c r="E1845" s="22" t="str">
        <f>_xlfn.XLOOKUP(Table7[[#This Row],[Merged Customer ID]],Table3__3_16[Customer ID],Table3__3_16[Heart Issues])</f>
        <v>No</v>
      </c>
      <c r="F1845" s="23" t="str">
        <f>_xlfn.XLOOKUP(Table7[[#This Row],[Merged Customer ID]],Table3__3_16[Customer ID],Table3__3_16[Any Transplants])</f>
        <v>No</v>
      </c>
      <c r="G1845" s="23" t="str">
        <f>_xlfn.XLOOKUP(Table7[[#This Row],[Merged Customer ID]],Table3__3_16[Customer ID],Table3__3_16[Cancer history])</f>
        <v>No</v>
      </c>
      <c r="H1845" s="23">
        <f>_xlfn.XLOOKUP(Table7[[#This Row],[Merged Customer ID]],Table3__3_16[Customer ID],Table3__3_16[NumberOfMajorSurgeries])</f>
        <v>0</v>
      </c>
      <c r="I1845" s="23" t="str">
        <f>_xlfn.XLOOKUP(Table7[[#This Row],[Merged Customer ID]],Table3__3_16[Customer ID],Table3__3_16[smoker])</f>
        <v>No</v>
      </c>
      <c r="J1845" s="23" t="str">
        <f>_xlfn.XLOOKUP(Table7[[#This Row],[Merged Customer ID]],Table3__3_16[Customer ID],Table3__3_16[Weight Status])</f>
        <v>Obesity</v>
      </c>
      <c r="K1845" s="23" t="str">
        <f>_xlfn.XLOOKUP(Table7[[#This Row],[Merged Customer ID]],Table3__3_16[Customer ID],Table3__3_16[Sugar Status])</f>
        <v>Normal</v>
      </c>
      <c r="L1845" s="26">
        <f>_xlfn.XLOOKUP(Table7[[#This Row],[Merged Customer ID]],Table6_20[Merged Customer ID],Table6_20[Date of Birth])</f>
        <v>33069</v>
      </c>
      <c r="M1845" s="30">
        <f>_xlfn.XLOOKUP(Table7[[#This Row],[Merged Customer ID]],Table6_20[Merged Customer ID],Table6_20[charges],"0",0)</f>
        <v>4462.72</v>
      </c>
      <c r="N1845" s="30" t="str">
        <f>_xlfn.XLOOKUP(Table7[[#This Row],[Merged Customer ID]],Table6_20[Merged Customer ID],Table6_20[Hospital tier])</f>
        <v>tier - 2</v>
      </c>
      <c r="O1845" s="30" t="str">
        <f>_xlfn.XLOOKUP(Table7[[#This Row],[Merged Customer ID]],Table6_20[Merged Customer ID],Table6_20[City tier])</f>
        <v>tier - 3</v>
      </c>
      <c r="P1845" s="30" t="str">
        <f>_xlfn.XLOOKUP(Table7[[#This Row],[Merged Customer ID]],Table6_20[Merged Customer ID],Table6_20[State ID])</f>
        <v>R1012</v>
      </c>
      <c r="Q1845" s="36">
        <f>_xlfn.XLOOKUP(Table7[[#This Row],[Merged Customer ID]],Table6_20[Merged Customer ID],Table6_20[Age])</f>
        <v>32.897222222222226</v>
      </c>
    </row>
    <row r="1846" spans="1:17" x14ac:dyDescent="0.35">
      <c r="A1846" s="22" t="s">
        <v>524</v>
      </c>
      <c r="B1846" s="22" t="str">
        <f>_xlfn.XLOOKUP(Table7[[#This Row],[Merged Customer ID]],Table2_1[Merged Customer ID],Table2_1[First Name])</f>
        <v>Lazrus</v>
      </c>
      <c r="C1846" s="22">
        <f>_xlfn.XLOOKUP(Table7[[#This Row],[Merged Customer ID]],Table3__3_16[Customer ID],Table3__3_16[BMI])</f>
        <v>27.835000000000001</v>
      </c>
      <c r="D1846" s="22">
        <f>_xlfn.XLOOKUP(Table7[[#This Row],[Merged Customer ID]],Table3__3_16[Customer ID],Table3__3_16[HBA1C])</f>
        <v>5.37</v>
      </c>
      <c r="E1846" s="22" t="str">
        <f>_xlfn.XLOOKUP(Table7[[#This Row],[Merged Customer ID]],Table3__3_16[Customer ID],Table3__3_16[Heart Issues])</f>
        <v>No</v>
      </c>
      <c r="F1846" s="22" t="str">
        <f>_xlfn.XLOOKUP(Table7[[#This Row],[Merged Customer ID]],Table3__3_16[Customer ID],Table3__3_16[Any Transplants])</f>
        <v>No</v>
      </c>
      <c r="G1846" s="22" t="str">
        <f>_xlfn.XLOOKUP(Table7[[#This Row],[Merged Customer ID]],Table3__3_16[Customer ID],Table3__3_16[Cancer history])</f>
        <v>No</v>
      </c>
      <c r="H1846" s="22">
        <f>_xlfn.XLOOKUP(Table7[[#This Row],[Merged Customer ID]],Table3__3_16[Customer ID],Table3__3_16[NumberOfMajorSurgeries])</f>
        <v>0</v>
      </c>
      <c r="I1846" s="22" t="str">
        <f>_xlfn.XLOOKUP(Table7[[#This Row],[Merged Customer ID]],Table3__3_16[Customer ID],Table3__3_16[smoker])</f>
        <v>No</v>
      </c>
      <c r="J1846" s="22" t="str">
        <f>_xlfn.XLOOKUP(Table7[[#This Row],[Merged Customer ID]],Table3__3_16[Customer ID],Table3__3_16[Weight Status])</f>
        <v>Overweight</v>
      </c>
      <c r="K1846" s="22" t="str">
        <f>_xlfn.XLOOKUP(Table7[[#This Row],[Merged Customer ID]],Table3__3_16[Customer ID],Table3__3_16[Sugar Status])</f>
        <v>Normal</v>
      </c>
      <c r="L1846" s="25">
        <f>_xlfn.XLOOKUP(Table7[[#This Row],[Merged Customer ID]],Table6_20[Merged Customer ID],Table6_20[Date of Birth])</f>
        <v>33093</v>
      </c>
      <c r="M1846" s="29">
        <f>_xlfn.XLOOKUP(Table7[[#This Row],[Merged Customer ID]],Table6_20[Merged Customer ID],Table6_20[charges],"0",0)</f>
        <v>4454.3999999999996</v>
      </c>
      <c r="N1846" s="29" t="str">
        <f>_xlfn.XLOOKUP(Table7[[#This Row],[Merged Customer ID]],Table6_20[Merged Customer ID],Table6_20[Hospital tier])</f>
        <v>tier - 2</v>
      </c>
      <c r="O1846" s="29" t="str">
        <f>_xlfn.XLOOKUP(Table7[[#This Row],[Merged Customer ID]],Table6_20[Merged Customer ID],Table6_20[City tier])</f>
        <v>tier - 3</v>
      </c>
      <c r="P1846" s="29" t="str">
        <f>_xlfn.XLOOKUP(Table7[[#This Row],[Merged Customer ID]],Table6_20[Merged Customer ID],Table6_20[State ID])</f>
        <v>R1012</v>
      </c>
      <c r="Q1846" s="35">
        <f>_xlfn.XLOOKUP(Table7[[#This Row],[Merged Customer ID]],Table6_20[Merged Customer ID],Table6_20[Age])</f>
        <v>32.833333333333336</v>
      </c>
    </row>
    <row r="1847" spans="1:17" x14ac:dyDescent="0.35">
      <c r="A1847" s="23" t="s">
        <v>523</v>
      </c>
      <c r="B1847" s="23" t="str">
        <f>_xlfn.XLOOKUP(Table7[[#This Row],[Merged Customer ID]],Table2_1[Merged Customer ID],Table2_1[First Name])</f>
        <v>Tsegay</v>
      </c>
      <c r="C1847" s="23">
        <f>_xlfn.XLOOKUP(Table7[[#This Row],[Merged Customer ID]],Table3__3_16[Customer ID],Table3__3_16[BMI])</f>
        <v>33</v>
      </c>
      <c r="D1847" s="23">
        <f>_xlfn.XLOOKUP(Table7[[#This Row],[Merged Customer ID]],Table3__3_16[Customer ID],Table3__3_16[HBA1C])</f>
        <v>5.39</v>
      </c>
      <c r="E1847" s="22" t="str">
        <f>_xlfn.XLOOKUP(Table7[[#This Row],[Merged Customer ID]],Table3__3_16[Customer ID],Table3__3_16[Heart Issues])</f>
        <v>No</v>
      </c>
      <c r="F1847" s="23" t="str">
        <f>_xlfn.XLOOKUP(Table7[[#This Row],[Merged Customer ID]],Table3__3_16[Customer ID],Table3__3_16[Any Transplants])</f>
        <v>No</v>
      </c>
      <c r="G1847" s="23" t="str">
        <f>_xlfn.XLOOKUP(Table7[[#This Row],[Merged Customer ID]],Table3__3_16[Customer ID],Table3__3_16[Cancer history])</f>
        <v>No</v>
      </c>
      <c r="H1847" s="23">
        <f>_xlfn.XLOOKUP(Table7[[#This Row],[Merged Customer ID]],Table3__3_16[Customer ID],Table3__3_16[NumberOfMajorSurgeries])</f>
        <v>0</v>
      </c>
      <c r="I1847" s="23" t="str">
        <f>_xlfn.XLOOKUP(Table7[[#This Row],[Merged Customer ID]],Table3__3_16[Customer ID],Table3__3_16[smoker])</f>
        <v>No</v>
      </c>
      <c r="J1847" s="23" t="str">
        <f>_xlfn.XLOOKUP(Table7[[#This Row],[Merged Customer ID]],Table3__3_16[Customer ID],Table3__3_16[Weight Status])</f>
        <v>Obesity</v>
      </c>
      <c r="K1847" s="23" t="str">
        <f>_xlfn.XLOOKUP(Table7[[#This Row],[Merged Customer ID]],Table3__3_16[Customer ID],Table3__3_16[Sugar Status])</f>
        <v>Normal</v>
      </c>
      <c r="L1847" s="26">
        <f>_xlfn.XLOOKUP(Table7[[#This Row],[Merged Customer ID]],Table6_20[Merged Customer ID],Table6_20[Date of Birth])</f>
        <v>34513</v>
      </c>
      <c r="M1847" s="30">
        <f>_xlfn.XLOOKUP(Table7[[#This Row],[Merged Customer ID]],Table6_20[Merged Customer ID],Table6_20[charges],"0",0)</f>
        <v>4449.46</v>
      </c>
      <c r="N1847" s="30" t="str">
        <f>_xlfn.XLOOKUP(Table7[[#This Row],[Merged Customer ID]],Table6_20[Merged Customer ID],Table6_20[Hospital tier])</f>
        <v>tier - 1</v>
      </c>
      <c r="O1847" s="30" t="str">
        <f>_xlfn.XLOOKUP(Table7[[#This Row],[Merged Customer ID]],Table6_20[Merged Customer ID],Table6_20[City tier])</f>
        <v>tier - 2</v>
      </c>
      <c r="P1847" s="30" t="str">
        <f>_xlfn.XLOOKUP(Table7[[#This Row],[Merged Customer ID]],Table6_20[Merged Customer ID],Table6_20[State ID])</f>
        <v>R1013</v>
      </c>
      <c r="Q1847" s="36">
        <f>_xlfn.XLOOKUP(Table7[[#This Row],[Merged Customer ID]],Table6_20[Merged Customer ID],Table6_20[Age])</f>
        <v>28.944444444444443</v>
      </c>
    </row>
    <row r="1848" spans="1:17" x14ac:dyDescent="0.35">
      <c r="A1848" s="22" t="s">
        <v>522</v>
      </c>
      <c r="B1848" s="22" t="str">
        <f>_xlfn.XLOOKUP(Table7[[#This Row],[Merged Customer ID]],Table2_1[Merged Customer ID],Table2_1[First Name])</f>
        <v>Schneider</v>
      </c>
      <c r="C1848" s="22">
        <f>_xlfn.XLOOKUP(Table7[[#This Row],[Merged Customer ID]],Table3__3_16[Customer ID],Table3__3_16[BMI])</f>
        <v>26.885000000000002</v>
      </c>
      <c r="D1848" s="22">
        <f>_xlfn.XLOOKUP(Table7[[#This Row],[Merged Customer ID]],Table3__3_16[Customer ID],Table3__3_16[HBA1C])</f>
        <v>5.86</v>
      </c>
      <c r="E1848" s="22" t="str">
        <f>_xlfn.XLOOKUP(Table7[[#This Row],[Merged Customer ID]],Table3__3_16[Customer ID],Table3__3_16[Heart Issues])</f>
        <v>No</v>
      </c>
      <c r="F1848" s="22" t="str">
        <f>_xlfn.XLOOKUP(Table7[[#This Row],[Merged Customer ID]],Table3__3_16[Customer ID],Table3__3_16[Any Transplants])</f>
        <v>No</v>
      </c>
      <c r="G1848" s="22" t="str">
        <f>_xlfn.XLOOKUP(Table7[[#This Row],[Merged Customer ID]],Table3__3_16[Customer ID],Table3__3_16[Cancer history])</f>
        <v>No</v>
      </c>
      <c r="H1848" s="22">
        <f>_xlfn.XLOOKUP(Table7[[#This Row],[Merged Customer ID]],Table3__3_16[Customer ID],Table3__3_16[NumberOfMajorSurgeries])</f>
        <v>0</v>
      </c>
      <c r="I1848" s="22" t="str">
        <f>_xlfn.XLOOKUP(Table7[[#This Row],[Merged Customer ID]],Table3__3_16[Customer ID],Table3__3_16[smoker])</f>
        <v>No</v>
      </c>
      <c r="J1848" s="22" t="str">
        <f>_xlfn.XLOOKUP(Table7[[#This Row],[Merged Customer ID]],Table3__3_16[Customer ID],Table3__3_16[Weight Status])</f>
        <v>Overweight</v>
      </c>
      <c r="K1848" s="22" t="str">
        <f>_xlfn.XLOOKUP(Table7[[#This Row],[Merged Customer ID]],Table3__3_16[Customer ID],Table3__3_16[Sugar Status])</f>
        <v>Prediabetes</v>
      </c>
      <c r="L1848" s="25">
        <f>_xlfn.XLOOKUP(Table7[[#This Row],[Merged Customer ID]],Table6_20[Merged Customer ID],Table6_20[Date of Birth])</f>
        <v>33484</v>
      </c>
      <c r="M1848" s="29">
        <f>_xlfn.XLOOKUP(Table7[[#This Row],[Merged Customer ID]],Table6_20[Merged Customer ID],Table6_20[charges],"0",0)</f>
        <v>4441.21</v>
      </c>
      <c r="N1848" s="29" t="str">
        <f>_xlfn.XLOOKUP(Table7[[#This Row],[Merged Customer ID]],Table6_20[Merged Customer ID],Table6_20[Hospital tier])</f>
        <v>tier - 1</v>
      </c>
      <c r="O1848" s="29" t="str">
        <f>_xlfn.XLOOKUP(Table7[[#This Row],[Merged Customer ID]],Table6_20[Merged Customer ID],Table6_20[City tier])</f>
        <v>tier - 2</v>
      </c>
      <c r="P1848" s="29" t="str">
        <f>_xlfn.XLOOKUP(Table7[[#This Row],[Merged Customer ID]],Table6_20[Merged Customer ID],Table6_20[State ID])</f>
        <v>R1014</v>
      </c>
      <c r="Q1848" s="35">
        <f>_xlfn.XLOOKUP(Table7[[#This Row],[Merged Customer ID]],Table6_20[Merged Customer ID],Table6_20[Age])</f>
        <v>31.763888888888889</v>
      </c>
    </row>
    <row r="1849" spans="1:17" x14ac:dyDescent="0.35">
      <c r="A1849" s="23" t="s">
        <v>521</v>
      </c>
      <c r="B1849" s="23" t="str">
        <f>_xlfn.XLOOKUP(Table7[[#This Row],[Merged Customer ID]],Table2_1[Merged Customer ID],Table2_1[First Name])</f>
        <v>Loreto</v>
      </c>
      <c r="C1849" s="23">
        <f>_xlfn.XLOOKUP(Table7[[#This Row],[Merged Customer ID]],Table3__3_16[Customer ID],Table3__3_16[BMI])</f>
        <v>29.26</v>
      </c>
      <c r="D1849" s="23">
        <f>_xlfn.XLOOKUP(Table7[[#This Row],[Merged Customer ID]],Table3__3_16[Customer ID],Table3__3_16[HBA1C])</f>
        <v>4.4400000000000004</v>
      </c>
      <c r="E1849" s="22" t="str">
        <f>_xlfn.XLOOKUP(Table7[[#This Row],[Merged Customer ID]],Table3__3_16[Customer ID],Table3__3_16[Heart Issues])</f>
        <v>No</v>
      </c>
      <c r="F1849" s="23" t="str">
        <f>_xlfn.XLOOKUP(Table7[[#This Row],[Merged Customer ID]],Table3__3_16[Customer ID],Table3__3_16[Any Transplants])</f>
        <v>No</v>
      </c>
      <c r="G1849" s="23" t="str">
        <f>_xlfn.XLOOKUP(Table7[[#This Row],[Merged Customer ID]],Table3__3_16[Customer ID],Table3__3_16[Cancer history])</f>
        <v>No</v>
      </c>
      <c r="H1849" s="23">
        <f>_xlfn.XLOOKUP(Table7[[#This Row],[Merged Customer ID]],Table3__3_16[Customer ID],Table3__3_16[NumberOfMajorSurgeries])</f>
        <v>0</v>
      </c>
      <c r="I1849" s="23" t="str">
        <f>_xlfn.XLOOKUP(Table7[[#This Row],[Merged Customer ID]],Table3__3_16[Customer ID],Table3__3_16[smoker])</f>
        <v>No</v>
      </c>
      <c r="J1849" s="23" t="str">
        <f>_xlfn.XLOOKUP(Table7[[#This Row],[Merged Customer ID]],Table3__3_16[Customer ID],Table3__3_16[Weight Status])</f>
        <v>Overweight</v>
      </c>
      <c r="K1849" s="23" t="str">
        <f>_xlfn.XLOOKUP(Table7[[#This Row],[Merged Customer ID]],Table3__3_16[Customer ID],Table3__3_16[Sugar Status])</f>
        <v>Normal</v>
      </c>
      <c r="L1849" s="26">
        <f>_xlfn.XLOOKUP(Table7[[#This Row],[Merged Customer ID]],Table6_20[Merged Customer ID],Table6_20[Date of Birth])</f>
        <v>34631</v>
      </c>
      <c r="M1849" s="30">
        <f>_xlfn.XLOOKUP(Table7[[#This Row],[Merged Customer ID]],Table6_20[Merged Customer ID],Table6_20[charges],"0",0)</f>
        <v>4438.26</v>
      </c>
      <c r="N1849" s="30" t="str">
        <f>_xlfn.XLOOKUP(Table7[[#This Row],[Merged Customer ID]],Table6_20[Merged Customer ID],Table6_20[Hospital tier])</f>
        <v>tier - 2</v>
      </c>
      <c r="O1849" s="30" t="str">
        <f>_xlfn.XLOOKUP(Table7[[#This Row],[Merged Customer ID]],Table6_20[Merged Customer ID],Table6_20[City tier])</f>
        <v>tier - 3</v>
      </c>
      <c r="P1849" s="30" t="str">
        <f>_xlfn.XLOOKUP(Table7[[#This Row],[Merged Customer ID]],Table6_20[Merged Customer ID],Table6_20[State ID])</f>
        <v>R1017</v>
      </c>
      <c r="Q1849" s="36">
        <f>_xlfn.XLOOKUP(Table7[[#This Row],[Merged Customer ID]],Table6_20[Merged Customer ID],Table6_20[Age])</f>
        <v>28.622222222222224</v>
      </c>
    </row>
    <row r="1850" spans="1:17" x14ac:dyDescent="0.35">
      <c r="A1850" s="22" t="s">
        <v>520</v>
      </c>
      <c r="B1850" s="22" t="str">
        <f>_xlfn.XLOOKUP(Table7[[#This Row],[Merged Customer ID]],Table2_1[Merged Customer ID],Table2_1[First Name])</f>
        <v>Callahan</v>
      </c>
      <c r="C1850" s="22">
        <f>_xlfn.XLOOKUP(Table7[[#This Row],[Merged Customer ID]],Table3__3_16[Customer ID],Table3__3_16[BMI])</f>
        <v>26.98</v>
      </c>
      <c r="D1850" s="22">
        <f>_xlfn.XLOOKUP(Table7[[#This Row],[Merged Customer ID]],Table3__3_16[Customer ID],Table3__3_16[HBA1C])</f>
        <v>4.41</v>
      </c>
      <c r="E1850" s="22" t="str">
        <f>_xlfn.XLOOKUP(Table7[[#This Row],[Merged Customer ID]],Table3__3_16[Customer ID],Table3__3_16[Heart Issues])</f>
        <v>No</v>
      </c>
      <c r="F1850" s="22" t="str">
        <f>_xlfn.XLOOKUP(Table7[[#This Row],[Merged Customer ID]],Table3__3_16[Customer ID],Table3__3_16[Any Transplants])</f>
        <v>No</v>
      </c>
      <c r="G1850" s="22" t="str">
        <f>_xlfn.XLOOKUP(Table7[[#This Row],[Merged Customer ID]],Table3__3_16[Customer ID],Table3__3_16[Cancer history])</f>
        <v>No</v>
      </c>
      <c r="H1850" s="22">
        <f>_xlfn.XLOOKUP(Table7[[#This Row],[Merged Customer ID]],Table3__3_16[Customer ID],Table3__3_16[NumberOfMajorSurgeries])</f>
        <v>0</v>
      </c>
      <c r="I1850" s="22" t="str">
        <f>_xlfn.XLOOKUP(Table7[[#This Row],[Merged Customer ID]],Table3__3_16[Customer ID],Table3__3_16[smoker])</f>
        <v>No</v>
      </c>
      <c r="J1850" s="22" t="str">
        <f>_xlfn.XLOOKUP(Table7[[#This Row],[Merged Customer ID]],Table3__3_16[Customer ID],Table3__3_16[Weight Status])</f>
        <v>Overweight</v>
      </c>
      <c r="K1850" s="22" t="str">
        <f>_xlfn.XLOOKUP(Table7[[#This Row],[Merged Customer ID]],Table3__3_16[Customer ID],Table3__3_16[Sugar Status])</f>
        <v>Normal</v>
      </c>
      <c r="L1850" s="25">
        <f>_xlfn.XLOOKUP(Table7[[#This Row],[Merged Customer ID]],Table6_20[Merged Customer ID],Table6_20[Date of Birth])</f>
        <v>34615</v>
      </c>
      <c r="M1850" s="29">
        <f>_xlfn.XLOOKUP(Table7[[#This Row],[Merged Customer ID]],Table6_20[Merged Customer ID],Table6_20[charges],"0",0)</f>
        <v>4435.09</v>
      </c>
      <c r="N1850" s="29" t="str">
        <f>_xlfn.XLOOKUP(Table7[[#This Row],[Merged Customer ID]],Table6_20[Merged Customer ID],Table6_20[Hospital tier])</f>
        <v>tier - 3</v>
      </c>
      <c r="O1850" s="29" t="str">
        <f>_xlfn.XLOOKUP(Table7[[#This Row],[Merged Customer ID]],Table6_20[Merged Customer ID],Table6_20[City tier])</f>
        <v>tier - 2</v>
      </c>
      <c r="P1850" s="29" t="str">
        <f>_xlfn.XLOOKUP(Table7[[#This Row],[Merged Customer ID]],Table6_20[Merged Customer ID],Table6_20[State ID])</f>
        <v>R1016</v>
      </c>
      <c r="Q1850" s="35">
        <f>_xlfn.XLOOKUP(Table7[[#This Row],[Merged Customer ID]],Table6_20[Merged Customer ID],Table6_20[Age])</f>
        <v>28.666666666666668</v>
      </c>
    </row>
    <row r="1851" spans="1:17" x14ac:dyDescent="0.35">
      <c r="A1851" s="23" t="s">
        <v>519</v>
      </c>
      <c r="B1851" s="23" t="str">
        <f>_xlfn.XLOOKUP(Table7[[#This Row],[Merged Customer ID]],Table2_1[Merged Customer ID],Table2_1[First Name])</f>
        <v>Timko</v>
      </c>
      <c r="C1851" s="23">
        <f>_xlfn.XLOOKUP(Table7[[#This Row],[Merged Customer ID]],Table3__3_16[Customer ID],Table3__3_16[BMI])</f>
        <v>32.11</v>
      </c>
      <c r="D1851" s="23">
        <f>_xlfn.XLOOKUP(Table7[[#This Row],[Merged Customer ID]],Table3__3_16[Customer ID],Table3__3_16[HBA1C])</f>
        <v>5.19</v>
      </c>
      <c r="E1851" s="22" t="str">
        <f>_xlfn.XLOOKUP(Table7[[#This Row],[Merged Customer ID]],Table3__3_16[Customer ID],Table3__3_16[Heart Issues])</f>
        <v>No</v>
      </c>
      <c r="F1851" s="23" t="str">
        <f>_xlfn.XLOOKUP(Table7[[#This Row],[Merged Customer ID]],Table3__3_16[Customer ID],Table3__3_16[Any Transplants])</f>
        <v>No</v>
      </c>
      <c r="G1851" s="23" t="str">
        <f>_xlfn.XLOOKUP(Table7[[#This Row],[Merged Customer ID]],Table3__3_16[Customer ID],Table3__3_16[Cancer history])</f>
        <v>Yes</v>
      </c>
      <c r="H1851" s="23">
        <f>_xlfn.XLOOKUP(Table7[[#This Row],[Merged Customer ID]],Table3__3_16[Customer ID],Table3__3_16[NumberOfMajorSurgeries])</f>
        <v>1</v>
      </c>
      <c r="I1851" s="23" t="str">
        <f>_xlfn.XLOOKUP(Table7[[#This Row],[Merged Customer ID]],Table3__3_16[Customer ID],Table3__3_16[smoker])</f>
        <v>No</v>
      </c>
      <c r="J1851" s="23" t="str">
        <f>_xlfn.XLOOKUP(Table7[[#This Row],[Merged Customer ID]],Table3__3_16[Customer ID],Table3__3_16[Weight Status])</f>
        <v>Obesity</v>
      </c>
      <c r="K1851" s="23" t="str">
        <f>_xlfn.XLOOKUP(Table7[[#This Row],[Merged Customer ID]],Table3__3_16[Customer ID],Table3__3_16[Sugar Status])</f>
        <v>Normal</v>
      </c>
      <c r="L1851" s="26">
        <f>_xlfn.XLOOKUP(Table7[[#This Row],[Merged Customer ID]],Table6_20[Merged Customer ID],Table6_20[Date of Birth])</f>
        <v>34326</v>
      </c>
      <c r="M1851" s="30">
        <f>_xlfn.XLOOKUP(Table7[[#This Row],[Merged Customer ID]],Table6_20[Merged Customer ID],Table6_20[charges],"0",0)</f>
        <v>4433.92</v>
      </c>
      <c r="N1851" s="30" t="str">
        <f>_xlfn.XLOOKUP(Table7[[#This Row],[Merged Customer ID]],Table6_20[Merged Customer ID],Table6_20[Hospital tier])</f>
        <v>tier - 2</v>
      </c>
      <c r="O1851" s="30" t="str">
        <f>_xlfn.XLOOKUP(Table7[[#This Row],[Merged Customer ID]],Table6_20[Merged Customer ID],Table6_20[City tier])</f>
        <v>tier - 2</v>
      </c>
      <c r="P1851" s="30" t="str">
        <f>_xlfn.XLOOKUP(Table7[[#This Row],[Merged Customer ID]],Table6_20[Merged Customer ID],Table6_20[State ID])</f>
        <v>R1012</v>
      </c>
      <c r="Q1851" s="36">
        <f>_xlfn.XLOOKUP(Table7[[#This Row],[Merged Customer ID]],Table6_20[Merged Customer ID],Table6_20[Age])</f>
        <v>29.458333333333332</v>
      </c>
    </row>
    <row r="1852" spans="1:17" x14ac:dyDescent="0.35">
      <c r="A1852" s="22" t="s">
        <v>518</v>
      </c>
      <c r="B1852" s="22" t="str">
        <f>_xlfn.XLOOKUP(Table7[[#This Row],[Merged Customer ID]],Table2_1[Merged Customer ID],Table2_1[First Name])</f>
        <v>Achatz</v>
      </c>
      <c r="C1852" s="22">
        <f>_xlfn.XLOOKUP(Table7[[#This Row],[Merged Customer ID]],Table3__3_16[Customer ID],Table3__3_16[BMI])</f>
        <v>31.73</v>
      </c>
      <c r="D1852" s="22">
        <f>_xlfn.XLOOKUP(Table7[[#This Row],[Merged Customer ID]],Table3__3_16[Customer ID],Table3__3_16[HBA1C])</f>
        <v>5.16</v>
      </c>
      <c r="E1852" s="22" t="str">
        <f>_xlfn.XLOOKUP(Table7[[#This Row],[Merged Customer ID]],Table3__3_16[Customer ID],Table3__3_16[Heart Issues])</f>
        <v>No</v>
      </c>
      <c r="F1852" s="22" t="str">
        <f>_xlfn.XLOOKUP(Table7[[#This Row],[Merged Customer ID]],Table3__3_16[Customer ID],Table3__3_16[Any Transplants])</f>
        <v>No</v>
      </c>
      <c r="G1852" s="22" t="str">
        <f>_xlfn.XLOOKUP(Table7[[#This Row],[Merged Customer ID]],Table3__3_16[Customer ID],Table3__3_16[Cancer history])</f>
        <v>Yes</v>
      </c>
      <c r="H1852" s="22">
        <f>_xlfn.XLOOKUP(Table7[[#This Row],[Merged Customer ID]],Table3__3_16[Customer ID],Table3__3_16[NumberOfMajorSurgeries])</f>
        <v>1</v>
      </c>
      <c r="I1852" s="22" t="str">
        <f>_xlfn.XLOOKUP(Table7[[#This Row],[Merged Customer ID]],Table3__3_16[Customer ID],Table3__3_16[smoker])</f>
        <v>No</v>
      </c>
      <c r="J1852" s="22" t="str">
        <f>_xlfn.XLOOKUP(Table7[[#This Row],[Merged Customer ID]],Table3__3_16[Customer ID],Table3__3_16[Weight Status])</f>
        <v>Obesity</v>
      </c>
      <c r="K1852" s="22" t="str">
        <f>_xlfn.XLOOKUP(Table7[[#This Row],[Merged Customer ID]],Table3__3_16[Customer ID],Table3__3_16[Sugar Status])</f>
        <v>Normal</v>
      </c>
      <c r="L1852" s="25">
        <f>_xlfn.XLOOKUP(Table7[[#This Row],[Merged Customer ID]],Table6_20[Merged Customer ID],Table6_20[Date of Birth])</f>
        <v>34216</v>
      </c>
      <c r="M1852" s="29">
        <f>_xlfn.XLOOKUP(Table7[[#This Row],[Merged Customer ID]],Table6_20[Merged Customer ID],Table6_20[charges],"0",0)</f>
        <v>4433.3900000000003</v>
      </c>
      <c r="N1852" s="29" t="str">
        <f>_xlfn.XLOOKUP(Table7[[#This Row],[Merged Customer ID]],Table6_20[Merged Customer ID],Table6_20[Hospital tier])</f>
        <v>tier - 2</v>
      </c>
      <c r="O1852" s="29" t="str">
        <f>_xlfn.XLOOKUP(Table7[[#This Row],[Merged Customer ID]],Table6_20[Merged Customer ID],Table6_20[City tier])</f>
        <v>tier - 3</v>
      </c>
      <c r="P1852" s="29" t="str">
        <f>_xlfn.XLOOKUP(Table7[[#This Row],[Merged Customer ID]],Table6_20[Merged Customer ID],Table6_20[State ID])</f>
        <v>R1012</v>
      </c>
      <c r="Q1852" s="35">
        <f>_xlfn.XLOOKUP(Table7[[#This Row],[Merged Customer ID]],Table6_20[Merged Customer ID],Table6_20[Age])</f>
        <v>29.761111111111113</v>
      </c>
    </row>
    <row r="1853" spans="1:17" x14ac:dyDescent="0.35">
      <c r="A1853" s="23" t="s">
        <v>517</v>
      </c>
      <c r="B1853" s="23" t="str">
        <f>_xlfn.XLOOKUP(Table7[[#This Row],[Merged Customer ID]],Table2_1[Merged Customer ID],Table2_1[First Name])</f>
        <v>Horwitz</v>
      </c>
      <c r="C1853" s="23">
        <f>_xlfn.XLOOKUP(Table7[[#This Row],[Merged Customer ID]],Table3__3_16[Customer ID],Table3__3_16[BMI])</f>
        <v>22.515000000000001</v>
      </c>
      <c r="D1853" s="23">
        <f>_xlfn.XLOOKUP(Table7[[#This Row],[Merged Customer ID]],Table3__3_16[Customer ID],Table3__3_16[HBA1C])</f>
        <v>4.24</v>
      </c>
      <c r="E1853" s="22" t="str">
        <f>_xlfn.XLOOKUP(Table7[[#This Row],[Merged Customer ID]],Table3__3_16[Customer ID],Table3__3_16[Heart Issues])</f>
        <v>No</v>
      </c>
      <c r="F1853" s="23" t="str">
        <f>_xlfn.XLOOKUP(Table7[[#This Row],[Merged Customer ID]],Table3__3_16[Customer ID],Table3__3_16[Any Transplants])</f>
        <v>No</v>
      </c>
      <c r="G1853" s="23" t="str">
        <f>_xlfn.XLOOKUP(Table7[[#This Row],[Merged Customer ID]],Table3__3_16[Customer ID],Table3__3_16[Cancer history])</f>
        <v>No</v>
      </c>
      <c r="H1853" s="23">
        <f>_xlfn.XLOOKUP(Table7[[#This Row],[Merged Customer ID]],Table3__3_16[Customer ID],Table3__3_16[NumberOfMajorSurgeries])</f>
        <v>0</v>
      </c>
      <c r="I1853" s="23" t="str">
        <f>_xlfn.XLOOKUP(Table7[[#This Row],[Merged Customer ID]],Table3__3_16[Customer ID],Table3__3_16[smoker])</f>
        <v>No</v>
      </c>
      <c r="J1853" s="23" t="str">
        <f>_xlfn.XLOOKUP(Table7[[#This Row],[Merged Customer ID]],Table3__3_16[Customer ID],Table3__3_16[Weight Status])</f>
        <v>Normal Weight</v>
      </c>
      <c r="K1853" s="23" t="str">
        <f>_xlfn.XLOOKUP(Table7[[#This Row],[Merged Customer ID]],Table3__3_16[Customer ID],Table3__3_16[Sugar Status])</f>
        <v>Normal</v>
      </c>
      <c r="L1853" s="26">
        <f>_xlfn.XLOOKUP(Table7[[#This Row],[Merged Customer ID]],Table6_20[Merged Customer ID],Table6_20[Date of Birth])</f>
        <v>34697</v>
      </c>
      <c r="M1853" s="30">
        <f>_xlfn.XLOOKUP(Table7[[#This Row],[Merged Customer ID]],Table6_20[Merged Customer ID],Table6_20[charges],"0",0)</f>
        <v>4428.8900000000003</v>
      </c>
      <c r="N1853" s="30" t="str">
        <f>_xlfn.XLOOKUP(Table7[[#This Row],[Merged Customer ID]],Table6_20[Merged Customer ID],Table6_20[Hospital tier])</f>
        <v>tier - 3</v>
      </c>
      <c r="O1853" s="30" t="str">
        <f>_xlfn.XLOOKUP(Table7[[#This Row],[Merged Customer ID]],Table6_20[Merged Customer ID],Table6_20[City tier])</f>
        <v>tier - 1</v>
      </c>
      <c r="P1853" s="30" t="str">
        <f>_xlfn.XLOOKUP(Table7[[#This Row],[Merged Customer ID]],Table6_20[Merged Customer ID],Table6_20[State ID])</f>
        <v>R1017</v>
      </c>
      <c r="Q1853" s="36">
        <f>_xlfn.XLOOKUP(Table7[[#This Row],[Merged Customer ID]],Table6_20[Merged Customer ID],Table6_20[Age])</f>
        <v>28.441666666666666</v>
      </c>
    </row>
    <row r="1854" spans="1:17" x14ac:dyDescent="0.35">
      <c r="A1854" s="22" t="s">
        <v>515</v>
      </c>
      <c r="B1854" s="22" t="str">
        <f>_xlfn.XLOOKUP(Table7[[#This Row],[Merged Customer ID]],Table2_1[Merged Customer ID],Table2_1[First Name])</f>
        <v>Gordyan</v>
      </c>
      <c r="C1854" s="22">
        <f>_xlfn.XLOOKUP(Table7[[#This Row],[Merged Customer ID]],Table3__3_16[Customer ID],Table3__3_16[BMI])</f>
        <v>25.9</v>
      </c>
      <c r="D1854" s="22">
        <f>_xlfn.XLOOKUP(Table7[[#This Row],[Merged Customer ID]],Table3__3_16[Customer ID],Table3__3_16[HBA1C])</f>
        <v>5.45</v>
      </c>
      <c r="E1854" s="22" t="str">
        <f>_xlfn.XLOOKUP(Table7[[#This Row],[Merged Customer ID]],Table3__3_16[Customer ID],Table3__3_16[Heart Issues])</f>
        <v>No</v>
      </c>
      <c r="F1854" s="22" t="str">
        <f>_xlfn.XLOOKUP(Table7[[#This Row],[Merged Customer ID]],Table3__3_16[Customer ID],Table3__3_16[Any Transplants])</f>
        <v>No</v>
      </c>
      <c r="G1854" s="22" t="str">
        <f>_xlfn.XLOOKUP(Table7[[#This Row],[Merged Customer ID]],Table3__3_16[Customer ID],Table3__3_16[Cancer history])</f>
        <v>No</v>
      </c>
      <c r="H1854" s="22">
        <f>_xlfn.XLOOKUP(Table7[[#This Row],[Merged Customer ID]],Table3__3_16[Customer ID],Table3__3_16[NumberOfMajorSurgeries])</f>
        <v>1</v>
      </c>
      <c r="I1854" s="22" t="str">
        <f>_xlfn.XLOOKUP(Table7[[#This Row],[Merged Customer ID]],Table3__3_16[Customer ID],Table3__3_16[smoker])</f>
        <v>No</v>
      </c>
      <c r="J1854" s="22" t="str">
        <f>_xlfn.XLOOKUP(Table7[[#This Row],[Merged Customer ID]],Table3__3_16[Customer ID],Table3__3_16[Weight Status])</f>
        <v>Overweight</v>
      </c>
      <c r="K1854" s="22" t="str">
        <f>_xlfn.XLOOKUP(Table7[[#This Row],[Merged Customer ID]],Table3__3_16[Customer ID],Table3__3_16[Sugar Status])</f>
        <v>Normal</v>
      </c>
      <c r="L1854" s="25">
        <f>_xlfn.XLOOKUP(Table7[[#This Row],[Merged Customer ID]],Table6_20[Merged Customer ID],Table6_20[Date of Birth])</f>
        <v>33831</v>
      </c>
      <c r="M1854" s="29">
        <f>_xlfn.XLOOKUP(Table7[[#This Row],[Merged Customer ID]],Table6_20[Merged Customer ID],Table6_20[charges],"0",0)</f>
        <v>4420.95</v>
      </c>
      <c r="N1854" s="29" t="str">
        <f>_xlfn.XLOOKUP(Table7[[#This Row],[Merged Customer ID]],Table6_20[Merged Customer ID],Table6_20[Hospital tier])</f>
        <v>tier - 2</v>
      </c>
      <c r="O1854" s="29" t="str">
        <f>_xlfn.XLOOKUP(Table7[[#This Row],[Merged Customer ID]],Table6_20[Merged Customer ID],Table6_20[City tier])</f>
        <v>tier - 3</v>
      </c>
      <c r="P1854" s="29" t="str">
        <f>_xlfn.XLOOKUP(Table7[[#This Row],[Merged Customer ID]],Table6_20[Merged Customer ID],Table6_20[State ID])</f>
        <v>R1020</v>
      </c>
      <c r="Q1854" s="35">
        <f>_xlfn.XLOOKUP(Table7[[#This Row],[Merged Customer ID]],Table6_20[Merged Customer ID],Table6_20[Age])</f>
        <v>30.81388888888889</v>
      </c>
    </row>
    <row r="1855" spans="1:17" x14ac:dyDescent="0.35">
      <c r="A1855" s="23" t="s">
        <v>514</v>
      </c>
      <c r="B1855" s="23" t="str">
        <f>_xlfn.XLOOKUP(Table7[[#This Row],[Merged Customer ID]],Table2_1[Merged Customer ID],Table2_1[First Name])</f>
        <v>Hetherington</v>
      </c>
      <c r="C1855" s="23">
        <f>_xlfn.XLOOKUP(Table7[[#This Row],[Merged Customer ID]],Table3__3_16[Customer ID],Table3__3_16[BMI])</f>
        <v>27.72</v>
      </c>
      <c r="D1855" s="23">
        <f>_xlfn.XLOOKUP(Table7[[#This Row],[Merged Customer ID]],Table3__3_16[Customer ID],Table3__3_16[HBA1C])</f>
        <v>5.03</v>
      </c>
      <c r="E1855" s="22" t="str">
        <f>_xlfn.XLOOKUP(Table7[[#This Row],[Merged Customer ID]],Table3__3_16[Customer ID],Table3__3_16[Heart Issues])</f>
        <v>Yes</v>
      </c>
      <c r="F1855" s="23" t="str">
        <f>_xlfn.XLOOKUP(Table7[[#This Row],[Merged Customer ID]],Table3__3_16[Customer ID],Table3__3_16[Any Transplants])</f>
        <v>No</v>
      </c>
      <c r="G1855" s="23" t="str">
        <f>_xlfn.XLOOKUP(Table7[[#This Row],[Merged Customer ID]],Table3__3_16[Customer ID],Table3__3_16[Cancer history])</f>
        <v>No</v>
      </c>
      <c r="H1855" s="23">
        <f>_xlfn.XLOOKUP(Table7[[#This Row],[Merged Customer ID]],Table3__3_16[Customer ID],Table3__3_16[NumberOfMajorSurgeries])</f>
        <v>1</v>
      </c>
      <c r="I1855" s="23" t="str">
        <f>_xlfn.XLOOKUP(Table7[[#This Row],[Merged Customer ID]],Table3__3_16[Customer ID],Table3__3_16[smoker])</f>
        <v>No</v>
      </c>
      <c r="J1855" s="23" t="str">
        <f>_xlfn.XLOOKUP(Table7[[#This Row],[Merged Customer ID]],Table3__3_16[Customer ID],Table3__3_16[Weight Status])</f>
        <v>Overweight</v>
      </c>
      <c r="K1855" s="23" t="str">
        <f>_xlfn.XLOOKUP(Table7[[#This Row],[Merged Customer ID]],Table3__3_16[Customer ID],Table3__3_16[Sugar Status])</f>
        <v>Normal</v>
      </c>
      <c r="L1855" s="26">
        <f>_xlfn.XLOOKUP(Table7[[#This Row],[Merged Customer ID]],Table6_20[Merged Customer ID],Table6_20[Date of Birth])</f>
        <v>32402</v>
      </c>
      <c r="M1855" s="30">
        <f>_xlfn.XLOOKUP(Table7[[#This Row],[Merged Customer ID]],Table6_20[Merged Customer ID],Table6_20[charges],"0",0)</f>
        <v>4415.16</v>
      </c>
      <c r="N1855" s="30" t="str">
        <f>_xlfn.XLOOKUP(Table7[[#This Row],[Merged Customer ID]],Table6_20[Merged Customer ID],Table6_20[Hospital tier])</f>
        <v>tier - 2</v>
      </c>
      <c r="O1855" s="30" t="str">
        <f>_xlfn.XLOOKUP(Table7[[#This Row],[Merged Customer ID]],Table6_20[Merged Customer ID],Table6_20[City tier])</f>
        <v>tier - 1</v>
      </c>
      <c r="P1855" s="30" t="str">
        <f>_xlfn.XLOOKUP(Table7[[#This Row],[Merged Customer ID]],Table6_20[Merged Customer ID],Table6_20[State ID])</f>
        <v>R1013</v>
      </c>
      <c r="Q1855" s="36">
        <f>_xlfn.XLOOKUP(Table7[[#This Row],[Merged Customer ID]],Table6_20[Merged Customer ID],Table6_20[Age])</f>
        <v>34.727777777777774</v>
      </c>
    </row>
    <row r="1856" spans="1:17" x14ac:dyDescent="0.35">
      <c r="A1856" s="22" t="s">
        <v>513</v>
      </c>
      <c r="B1856" s="22" t="str">
        <f>_xlfn.XLOOKUP(Table7[[#This Row],[Merged Customer ID]],Table2_1[Merged Customer ID],Table2_1[First Name])</f>
        <v>Thompson</v>
      </c>
      <c r="C1856" s="22">
        <f>_xlfn.XLOOKUP(Table7[[#This Row],[Merged Customer ID]],Table3__3_16[Customer ID],Table3__3_16[BMI])</f>
        <v>31.5</v>
      </c>
      <c r="D1856" s="22">
        <f>_xlfn.XLOOKUP(Table7[[#This Row],[Merged Customer ID]],Table3__3_16[Customer ID],Table3__3_16[HBA1C])</f>
        <v>9.6199999999999992</v>
      </c>
      <c r="E1856" s="22" t="str">
        <f>_xlfn.XLOOKUP(Table7[[#This Row],[Merged Customer ID]],Table3__3_16[Customer ID],Table3__3_16[Heart Issues])</f>
        <v>Yes</v>
      </c>
      <c r="F1856" s="22" t="str">
        <f>_xlfn.XLOOKUP(Table7[[#This Row],[Merged Customer ID]],Table3__3_16[Customer ID],Table3__3_16[Any Transplants])</f>
        <v>No</v>
      </c>
      <c r="G1856" s="22" t="str">
        <f>_xlfn.XLOOKUP(Table7[[#This Row],[Merged Customer ID]],Table3__3_16[Customer ID],Table3__3_16[Cancer history])</f>
        <v>No</v>
      </c>
      <c r="H1856" s="22">
        <f>_xlfn.XLOOKUP(Table7[[#This Row],[Merged Customer ID]],Table3__3_16[Customer ID],Table3__3_16[NumberOfMajorSurgeries])</f>
        <v>1</v>
      </c>
      <c r="I1856" s="22" t="str">
        <f>_xlfn.XLOOKUP(Table7[[#This Row],[Merged Customer ID]],Table3__3_16[Customer ID],Table3__3_16[smoker])</f>
        <v>No</v>
      </c>
      <c r="J1856" s="22" t="str">
        <f>_xlfn.XLOOKUP(Table7[[#This Row],[Merged Customer ID]],Table3__3_16[Customer ID],Table3__3_16[Weight Status])</f>
        <v>Obesity</v>
      </c>
      <c r="K1856" s="22" t="str">
        <f>_xlfn.XLOOKUP(Table7[[#This Row],[Merged Customer ID]],Table3__3_16[Customer ID],Table3__3_16[Sugar Status])</f>
        <v>Diabetes</v>
      </c>
      <c r="L1856" s="25">
        <f>_xlfn.XLOOKUP(Table7[[#This Row],[Merged Customer ID]],Table6_20[Merged Customer ID],Table6_20[Date of Birth])</f>
        <v>31606</v>
      </c>
      <c r="M1856" s="29">
        <f>_xlfn.XLOOKUP(Table7[[#This Row],[Merged Customer ID]],Table6_20[Merged Customer ID],Table6_20[charges],"0",0)</f>
        <v>4402.2299999999996</v>
      </c>
      <c r="N1856" s="29" t="str">
        <f>_xlfn.XLOOKUP(Table7[[#This Row],[Merged Customer ID]],Table6_20[Merged Customer ID],Table6_20[Hospital tier])</f>
        <v>tier - 2</v>
      </c>
      <c r="O1856" s="29" t="str">
        <f>_xlfn.XLOOKUP(Table7[[#This Row],[Merged Customer ID]],Table6_20[Merged Customer ID],Table6_20[City tier])</f>
        <v>tier - 2</v>
      </c>
      <c r="P1856" s="29" t="str">
        <f>_xlfn.XLOOKUP(Table7[[#This Row],[Merged Customer ID]],Table6_20[Merged Customer ID],Table6_20[State ID])</f>
        <v>R1011</v>
      </c>
      <c r="Q1856" s="35">
        <f>_xlfn.XLOOKUP(Table7[[#This Row],[Merged Customer ID]],Table6_20[Merged Customer ID],Table6_20[Age])</f>
        <v>36.902777777777779</v>
      </c>
    </row>
    <row r="1857" spans="1:17" x14ac:dyDescent="0.35">
      <c r="A1857" s="23" t="s">
        <v>512</v>
      </c>
      <c r="B1857" s="23" t="str">
        <f>_xlfn.XLOOKUP(Table7[[#This Row],[Merged Customer ID]],Table2_1[Merged Customer ID],Table2_1[First Name])</f>
        <v>Battoo</v>
      </c>
      <c r="C1857" s="23">
        <f>_xlfn.XLOOKUP(Table7[[#This Row],[Merged Customer ID]],Table3__3_16[Customer ID],Table3__3_16[BMI])</f>
        <v>29.7</v>
      </c>
      <c r="D1857" s="23">
        <f>_xlfn.XLOOKUP(Table7[[#This Row],[Merged Customer ID]],Table3__3_16[Customer ID],Table3__3_16[HBA1C])</f>
        <v>6.77</v>
      </c>
      <c r="E1857" s="22" t="str">
        <f>_xlfn.XLOOKUP(Table7[[#This Row],[Merged Customer ID]],Table3__3_16[Customer ID],Table3__3_16[Heart Issues])</f>
        <v>Yes</v>
      </c>
      <c r="F1857" s="23" t="str">
        <f>_xlfn.XLOOKUP(Table7[[#This Row],[Merged Customer ID]],Table3__3_16[Customer ID],Table3__3_16[Any Transplants])</f>
        <v>No</v>
      </c>
      <c r="G1857" s="23" t="str">
        <f>_xlfn.XLOOKUP(Table7[[#This Row],[Merged Customer ID]],Table3__3_16[Customer ID],Table3__3_16[Cancer history])</f>
        <v>No</v>
      </c>
      <c r="H1857" s="23">
        <f>_xlfn.XLOOKUP(Table7[[#This Row],[Merged Customer ID]],Table3__3_16[Customer ID],Table3__3_16[NumberOfMajorSurgeries])</f>
        <v>1</v>
      </c>
      <c r="I1857" s="23" t="str">
        <f>_xlfn.XLOOKUP(Table7[[#This Row],[Merged Customer ID]],Table3__3_16[Customer ID],Table3__3_16[smoker])</f>
        <v>No</v>
      </c>
      <c r="J1857" s="23" t="str">
        <f>_xlfn.XLOOKUP(Table7[[#This Row],[Merged Customer ID]],Table3__3_16[Customer ID],Table3__3_16[Weight Status])</f>
        <v>Overweight</v>
      </c>
      <c r="K1857" s="23" t="str">
        <f>_xlfn.XLOOKUP(Table7[[#This Row],[Merged Customer ID]],Table3__3_16[Customer ID],Table3__3_16[Sugar Status])</f>
        <v>Diabetes</v>
      </c>
      <c r="L1857" s="26">
        <f>_xlfn.XLOOKUP(Table7[[#This Row],[Merged Customer ID]],Table6_20[Merged Customer ID],Table6_20[Date of Birth])</f>
        <v>31635</v>
      </c>
      <c r="M1857" s="30">
        <f>_xlfn.XLOOKUP(Table7[[#This Row],[Merged Customer ID]],Table6_20[Merged Customer ID],Table6_20[charges],"0",0)</f>
        <v>4399.7299999999996</v>
      </c>
      <c r="N1857" s="30" t="str">
        <f>_xlfn.XLOOKUP(Table7[[#This Row],[Merged Customer ID]],Table6_20[Merged Customer ID],Table6_20[Hospital tier])</f>
        <v>tier - 3</v>
      </c>
      <c r="O1857" s="30" t="str">
        <f>_xlfn.XLOOKUP(Table7[[#This Row],[Merged Customer ID]],Table6_20[Merged Customer ID],Table6_20[City tier])</f>
        <v>tier - 2</v>
      </c>
      <c r="P1857" s="30" t="str">
        <f>_xlfn.XLOOKUP(Table7[[#This Row],[Merged Customer ID]],Table6_20[Merged Customer ID],Table6_20[State ID])</f>
        <v>R1013</v>
      </c>
      <c r="Q1857" s="36">
        <f>_xlfn.XLOOKUP(Table7[[#This Row],[Merged Customer ID]],Table6_20[Merged Customer ID],Table6_20[Age])</f>
        <v>36.825000000000003</v>
      </c>
    </row>
    <row r="1858" spans="1:17" x14ac:dyDescent="0.35">
      <c r="A1858" s="22" t="s">
        <v>511</v>
      </c>
      <c r="B1858" s="22" t="str">
        <f>_xlfn.XLOOKUP(Table7[[#This Row],[Merged Customer ID]],Table2_1[Merged Customer ID],Table2_1[First Name])</f>
        <v>Barker</v>
      </c>
      <c r="C1858" s="22">
        <f>_xlfn.XLOOKUP(Table7[[#This Row],[Merged Customer ID]],Table3__3_16[Customer ID],Table3__3_16[BMI])</f>
        <v>21.26</v>
      </c>
      <c r="D1858" s="22">
        <f>_xlfn.XLOOKUP(Table7[[#This Row],[Merged Customer ID]],Table3__3_16[Customer ID],Table3__3_16[HBA1C])</f>
        <v>5.36</v>
      </c>
      <c r="E1858" s="22" t="str">
        <f>_xlfn.XLOOKUP(Table7[[#This Row],[Merged Customer ID]],Table3__3_16[Customer ID],Table3__3_16[Heart Issues])</f>
        <v>Yes</v>
      </c>
      <c r="F1858" s="22" t="str">
        <f>_xlfn.XLOOKUP(Table7[[#This Row],[Merged Customer ID]],Table3__3_16[Customer ID],Table3__3_16[Any Transplants])</f>
        <v>No</v>
      </c>
      <c r="G1858" s="22" t="str">
        <f>_xlfn.XLOOKUP(Table7[[#This Row],[Merged Customer ID]],Table3__3_16[Customer ID],Table3__3_16[Cancer history])</f>
        <v>No</v>
      </c>
      <c r="H1858" s="22">
        <f>_xlfn.XLOOKUP(Table7[[#This Row],[Merged Customer ID]],Table3__3_16[Customer ID],Table3__3_16[NumberOfMajorSurgeries])</f>
        <v>1</v>
      </c>
      <c r="I1858" s="22" t="str">
        <f>_xlfn.XLOOKUP(Table7[[#This Row],[Merged Customer ID]],Table3__3_16[Customer ID],Table3__3_16[smoker])</f>
        <v>No</v>
      </c>
      <c r="J1858" s="22" t="str">
        <f>_xlfn.XLOOKUP(Table7[[#This Row],[Merged Customer ID]],Table3__3_16[Customer ID],Table3__3_16[Weight Status])</f>
        <v>Normal Weight</v>
      </c>
      <c r="K1858" s="22" t="str">
        <f>_xlfn.XLOOKUP(Table7[[#This Row],[Merged Customer ID]],Table3__3_16[Customer ID],Table3__3_16[Sugar Status])</f>
        <v>Normal</v>
      </c>
      <c r="L1858" s="25">
        <f>_xlfn.XLOOKUP(Table7[[#This Row],[Merged Customer ID]],Table6_20[Merged Customer ID],Table6_20[Date of Birth])</f>
        <v>32342</v>
      </c>
      <c r="M1858" s="29">
        <f>_xlfn.XLOOKUP(Table7[[#This Row],[Merged Customer ID]],Table6_20[Merged Customer ID],Table6_20[charges],"0",0)</f>
        <v>4397.3100000000004</v>
      </c>
      <c r="N1858" s="29" t="str">
        <f>_xlfn.XLOOKUP(Table7[[#This Row],[Merged Customer ID]],Table6_20[Merged Customer ID],Table6_20[Hospital tier])</f>
        <v>tier - 2</v>
      </c>
      <c r="O1858" s="29" t="str">
        <f>_xlfn.XLOOKUP(Table7[[#This Row],[Merged Customer ID]],Table6_20[Merged Customer ID],Table6_20[City tier])</f>
        <v>tier - 2</v>
      </c>
      <c r="P1858" s="29" t="str">
        <f>_xlfn.XLOOKUP(Table7[[#This Row],[Merged Customer ID]],Table6_20[Merged Customer ID],Table6_20[State ID])</f>
        <v>R1013</v>
      </c>
      <c r="Q1858" s="35">
        <f>_xlfn.XLOOKUP(Table7[[#This Row],[Merged Customer ID]],Table6_20[Merged Customer ID],Table6_20[Age])</f>
        <v>34.888888888888886</v>
      </c>
    </row>
    <row r="1859" spans="1:17" x14ac:dyDescent="0.35">
      <c r="A1859" s="23" t="s">
        <v>510</v>
      </c>
      <c r="B1859" s="23" t="str">
        <f>_xlfn.XLOOKUP(Table7[[#This Row],[Merged Customer ID]],Table2_1[Merged Customer ID],Table2_1[First Name])</f>
        <v>Saarnilehto</v>
      </c>
      <c r="C1859" s="23">
        <f>_xlfn.XLOOKUP(Table7[[#This Row],[Merged Customer ID]],Table3__3_16[Customer ID],Table3__3_16[BMI])</f>
        <v>17.09</v>
      </c>
      <c r="D1859" s="23">
        <f>_xlfn.XLOOKUP(Table7[[#This Row],[Merged Customer ID]],Table3__3_16[Customer ID],Table3__3_16[HBA1C])</f>
        <v>5.69</v>
      </c>
      <c r="E1859" s="22" t="str">
        <f>_xlfn.XLOOKUP(Table7[[#This Row],[Merged Customer ID]],Table3__3_16[Customer ID],Table3__3_16[Heart Issues])</f>
        <v>No</v>
      </c>
      <c r="F1859" s="23" t="str">
        <f>_xlfn.XLOOKUP(Table7[[#This Row],[Merged Customer ID]],Table3__3_16[Customer ID],Table3__3_16[Any Transplants])</f>
        <v>No</v>
      </c>
      <c r="G1859" s="23" t="str">
        <f>_xlfn.XLOOKUP(Table7[[#This Row],[Merged Customer ID]],Table3__3_16[Customer ID],Table3__3_16[Cancer history])</f>
        <v>No</v>
      </c>
      <c r="H1859" s="23">
        <f>_xlfn.XLOOKUP(Table7[[#This Row],[Merged Customer ID]],Table3__3_16[Customer ID],Table3__3_16[NumberOfMajorSurgeries])</f>
        <v>0</v>
      </c>
      <c r="I1859" s="23" t="str">
        <f>_xlfn.XLOOKUP(Table7[[#This Row],[Merged Customer ID]],Table3__3_16[Customer ID],Table3__3_16[smoker])</f>
        <v>No</v>
      </c>
      <c r="J1859" s="23" t="str">
        <f>_xlfn.XLOOKUP(Table7[[#This Row],[Merged Customer ID]],Table3__3_16[Customer ID],Table3__3_16[Weight Status])</f>
        <v>Underweight</v>
      </c>
      <c r="K1859" s="23" t="str">
        <f>_xlfn.XLOOKUP(Table7[[#This Row],[Merged Customer ID]],Table3__3_16[Customer ID],Table3__3_16[Sugar Status])</f>
        <v>Normal</v>
      </c>
      <c r="L1859" s="26">
        <f>_xlfn.XLOOKUP(Table7[[#This Row],[Merged Customer ID]],Table6_20[Merged Customer ID],Table6_20[Date of Birth])</f>
        <v>30131</v>
      </c>
      <c r="M1859" s="30">
        <f>_xlfn.XLOOKUP(Table7[[#This Row],[Merged Customer ID]],Table6_20[Merged Customer ID],Table6_20[charges],"0",0)</f>
        <v>4392.7</v>
      </c>
      <c r="N1859" s="30" t="str">
        <f>_xlfn.XLOOKUP(Table7[[#This Row],[Merged Customer ID]],Table6_20[Merged Customer ID],Table6_20[Hospital tier])</f>
        <v>tier - 2</v>
      </c>
      <c r="O1859" s="30" t="str">
        <f>_xlfn.XLOOKUP(Table7[[#This Row],[Merged Customer ID]],Table6_20[Merged Customer ID],Table6_20[City tier])</f>
        <v>tier - 2</v>
      </c>
      <c r="P1859" s="30" t="str">
        <f>_xlfn.XLOOKUP(Table7[[#This Row],[Merged Customer ID]],Table6_20[Merged Customer ID],Table6_20[State ID])</f>
        <v>R1013</v>
      </c>
      <c r="Q1859" s="36">
        <f>_xlfn.XLOOKUP(Table7[[#This Row],[Merged Customer ID]],Table6_20[Merged Customer ID],Table6_20[Age])</f>
        <v>40.94166666666667</v>
      </c>
    </row>
    <row r="1860" spans="1:17" x14ac:dyDescent="0.35">
      <c r="A1860" s="22" t="s">
        <v>509</v>
      </c>
      <c r="B1860" s="22" t="str">
        <f>_xlfn.XLOOKUP(Table7[[#This Row],[Merged Customer ID]],Table2_1[Merged Customer ID],Table2_1[First Name])</f>
        <v>Morton</v>
      </c>
      <c r="C1860" s="22">
        <f>_xlfn.XLOOKUP(Table7[[#This Row],[Merged Customer ID]],Table3__3_16[Customer ID],Table3__3_16[BMI])</f>
        <v>24.3</v>
      </c>
      <c r="D1860" s="22">
        <f>_xlfn.XLOOKUP(Table7[[#This Row],[Merged Customer ID]],Table3__3_16[Customer ID],Table3__3_16[HBA1C])</f>
        <v>4.9000000000000004</v>
      </c>
      <c r="E1860" s="22" t="str">
        <f>_xlfn.XLOOKUP(Table7[[#This Row],[Merged Customer ID]],Table3__3_16[Customer ID],Table3__3_16[Heart Issues])</f>
        <v>Yes</v>
      </c>
      <c r="F1860" s="22" t="str">
        <f>_xlfn.XLOOKUP(Table7[[#This Row],[Merged Customer ID]],Table3__3_16[Customer ID],Table3__3_16[Any Transplants])</f>
        <v>No</v>
      </c>
      <c r="G1860" s="22" t="str">
        <f>_xlfn.XLOOKUP(Table7[[#This Row],[Merged Customer ID]],Table3__3_16[Customer ID],Table3__3_16[Cancer history])</f>
        <v>Yes</v>
      </c>
      <c r="H1860" s="22">
        <f>_xlfn.XLOOKUP(Table7[[#This Row],[Merged Customer ID]],Table3__3_16[Customer ID],Table3__3_16[NumberOfMajorSurgeries])</f>
        <v>1</v>
      </c>
      <c r="I1860" s="22" t="str">
        <f>_xlfn.XLOOKUP(Table7[[#This Row],[Merged Customer ID]],Table3__3_16[Customer ID],Table3__3_16[smoker])</f>
        <v>No</v>
      </c>
      <c r="J1860" s="22" t="str">
        <f>_xlfn.XLOOKUP(Table7[[#This Row],[Merged Customer ID]],Table3__3_16[Customer ID],Table3__3_16[Weight Status])</f>
        <v>Normal Weight</v>
      </c>
      <c r="K1860" s="22" t="str">
        <f>_xlfn.XLOOKUP(Table7[[#This Row],[Merged Customer ID]],Table3__3_16[Customer ID],Table3__3_16[Sugar Status])</f>
        <v>Normal</v>
      </c>
      <c r="L1860" s="25">
        <f>_xlfn.XLOOKUP(Table7[[#This Row],[Merged Customer ID]],Table6_20[Merged Customer ID],Table6_20[Date of Birth])</f>
        <v>35763</v>
      </c>
      <c r="M1860" s="29">
        <f>_xlfn.XLOOKUP(Table7[[#This Row],[Merged Customer ID]],Table6_20[Merged Customer ID],Table6_20[charges],"0",0)</f>
        <v>4391.6499999999996</v>
      </c>
      <c r="N1860" s="29" t="str">
        <f>_xlfn.XLOOKUP(Table7[[#This Row],[Merged Customer ID]],Table6_20[Merged Customer ID],Table6_20[Hospital tier])</f>
        <v>tier - 2</v>
      </c>
      <c r="O1860" s="29" t="str">
        <f>_xlfn.XLOOKUP(Table7[[#This Row],[Merged Customer ID]],Table6_20[Merged Customer ID],Table6_20[City tier])</f>
        <v>tier - 2</v>
      </c>
      <c r="P1860" s="29" t="str">
        <f>_xlfn.XLOOKUP(Table7[[#This Row],[Merged Customer ID]],Table6_20[Merged Customer ID],Table6_20[State ID])</f>
        <v>R1011</v>
      </c>
      <c r="Q1860" s="35">
        <f>_xlfn.XLOOKUP(Table7[[#This Row],[Merged Customer ID]],Table6_20[Merged Customer ID],Table6_20[Age])</f>
        <v>25.524999999999999</v>
      </c>
    </row>
    <row r="1861" spans="1:17" x14ac:dyDescent="0.35">
      <c r="A1861" s="23" t="s">
        <v>508</v>
      </c>
      <c r="B1861" s="23" t="str">
        <f>_xlfn.XLOOKUP(Table7[[#This Row],[Merged Customer ID]],Table2_1[Merged Customer ID],Table2_1[First Name])</f>
        <v>Thomas</v>
      </c>
      <c r="C1861" s="23">
        <f>_xlfn.XLOOKUP(Table7[[#This Row],[Merged Customer ID]],Table3__3_16[Customer ID],Table3__3_16[BMI])</f>
        <v>29.734999999999999</v>
      </c>
      <c r="D1861" s="23">
        <f>_xlfn.XLOOKUP(Table7[[#This Row],[Merged Customer ID]],Table3__3_16[Customer ID],Table3__3_16[HBA1C])</f>
        <v>5.78</v>
      </c>
      <c r="E1861" s="22" t="str">
        <f>_xlfn.XLOOKUP(Table7[[#This Row],[Merged Customer ID]],Table3__3_16[Customer ID],Table3__3_16[Heart Issues])</f>
        <v>No</v>
      </c>
      <c r="F1861" s="23" t="str">
        <f>_xlfn.XLOOKUP(Table7[[#This Row],[Merged Customer ID]],Table3__3_16[Customer ID],Table3__3_16[Any Transplants])</f>
        <v>No</v>
      </c>
      <c r="G1861" s="23" t="str">
        <f>_xlfn.XLOOKUP(Table7[[#This Row],[Merged Customer ID]],Table3__3_16[Customer ID],Table3__3_16[Cancer history])</f>
        <v>No</v>
      </c>
      <c r="H1861" s="23">
        <f>_xlfn.XLOOKUP(Table7[[#This Row],[Merged Customer ID]],Table3__3_16[Customer ID],Table3__3_16[NumberOfMajorSurgeries])</f>
        <v>0</v>
      </c>
      <c r="I1861" s="23" t="str">
        <f>_xlfn.XLOOKUP(Table7[[#This Row],[Merged Customer ID]],Table3__3_16[Customer ID],Table3__3_16[smoker])</f>
        <v>No</v>
      </c>
      <c r="J1861" s="23" t="str">
        <f>_xlfn.XLOOKUP(Table7[[#This Row],[Merged Customer ID]],Table3__3_16[Customer ID],Table3__3_16[Weight Status])</f>
        <v>Overweight</v>
      </c>
      <c r="K1861" s="23" t="str">
        <f>_xlfn.XLOOKUP(Table7[[#This Row],[Merged Customer ID]],Table3__3_16[Customer ID],Table3__3_16[Sugar Status])</f>
        <v>Prediabetes</v>
      </c>
      <c r="L1861" s="26">
        <f>_xlfn.XLOOKUP(Table7[[#This Row],[Merged Customer ID]],Table6_20[Merged Customer ID],Table6_20[Date of Birth])</f>
        <v>33113</v>
      </c>
      <c r="M1861" s="30">
        <f>_xlfn.XLOOKUP(Table7[[#This Row],[Merged Customer ID]],Table6_20[Merged Customer ID],Table6_20[charges],"0",0)</f>
        <v>4357.04</v>
      </c>
      <c r="N1861" s="30" t="str">
        <f>_xlfn.XLOOKUP(Table7[[#This Row],[Merged Customer ID]],Table6_20[Merged Customer ID],Table6_20[Hospital tier])</f>
        <v>tier - 2</v>
      </c>
      <c r="O1861" s="30" t="str">
        <f>_xlfn.XLOOKUP(Table7[[#This Row],[Merged Customer ID]],Table6_20[Merged Customer ID],Table6_20[City tier])</f>
        <v>tier - 3</v>
      </c>
      <c r="P1861" s="30" t="str">
        <f>_xlfn.XLOOKUP(Table7[[#This Row],[Merged Customer ID]],Table6_20[Merged Customer ID],Table6_20[State ID])</f>
        <v>R1012</v>
      </c>
      <c r="Q1861" s="36">
        <f>_xlfn.XLOOKUP(Table7[[#This Row],[Merged Customer ID]],Table6_20[Merged Customer ID],Table6_20[Age])</f>
        <v>32.777777777777779</v>
      </c>
    </row>
    <row r="1862" spans="1:17" x14ac:dyDescent="0.35">
      <c r="A1862" s="22" t="s">
        <v>507</v>
      </c>
      <c r="B1862" s="22" t="str">
        <f>_xlfn.XLOOKUP(Table7[[#This Row],[Merged Customer ID]],Table2_1[Merged Customer ID],Table2_1[First Name])</f>
        <v>Hillman</v>
      </c>
      <c r="C1862" s="22">
        <f>_xlfn.XLOOKUP(Table7[[#This Row],[Merged Customer ID]],Table3__3_16[Customer ID],Table3__3_16[BMI])</f>
        <v>29.26</v>
      </c>
      <c r="D1862" s="22">
        <f>_xlfn.XLOOKUP(Table7[[#This Row],[Merged Customer ID]],Table3__3_16[Customer ID],Table3__3_16[HBA1C])</f>
        <v>4.7</v>
      </c>
      <c r="E1862" s="22" t="str">
        <f>_xlfn.XLOOKUP(Table7[[#This Row],[Merged Customer ID]],Table3__3_16[Customer ID],Table3__3_16[Heart Issues])</f>
        <v>No</v>
      </c>
      <c r="F1862" s="22" t="str">
        <f>_xlfn.XLOOKUP(Table7[[#This Row],[Merged Customer ID]],Table3__3_16[Customer ID],Table3__3_16[Any Transplants])</f>
        <v>No</v>
      </c>
      <c r="G1862" s="22" t="str">
        <f>_xlfn.XLOOKUP(Table7[[#This Row],[Merged Customer ID]],Table3__3_16[Customer ID],Table3__3_16[Cancer history])</f>
        <v>No</v>
      </c>
      <c r="H1862" s="22">
        <f>_xlfn.XLOOKUP(Table7[[#This Row],[Merged Customer ID]],Table3__3_16[Customer ID],Table3__3_16[NumberOfMajorSurgeries])</f>
        <v>0</v>
      </c>
      <c r="I1862" s="22" t="str">
        <f>_xlfn.XLOOKUP(Table7[[#This Row],[Merged Customer ID]],Table3__3_16[Customer ID],Table3__3_16[smoker])</f>
        <v>No</v>
      </c>
      <c r="J1862" s="22" t="str">
        <f>_xlfn.XLOOKUP(Table7[[#This Row],[Merged Customer ID]],Table3__3_16[Customer ID],Table3__3_16[Weight Status])</f>
        <v>Overweight</v>
      </c>
      <c r="K1862" s="22" t="str">
        <f>_xlfn.XLOOKUP(Table7[[#This Row],[Merged Customer ID]],Table3__3_16[Customer ID],Table3__3_16[Sugar Status])</f>
        <v>Normal</v>
      </c>
      <c r="L1862" s="25">
        <f>_xlfn.XLOOKUP(Table7[[#This Row],[Merged Customer ID]],Table6_20[Merged Customer ID],Table6_20[Date of Birth])</f>
        <v>33494</v>
      </c>
      <c r="M1862" s="29">
        <f>_xlfn.XLOOKUP(Table7[[#This Row],[Merged Customer ID]],Table6_20[Merged Customer ID],Table6_20[charges],"0",0)</f>
        <v>4350.51</v>
      </c>
      <c r="N1862" s="29" t="str">
        <f>_xlfn.XLOOKUP(Table7[[#This Row],[Merged Customer ID]],Table6_20[Merged Customer ID],Table6_20[Hospital tier])</f>
        <v>tier - 2</v>
      </c>
      <c r="O1862" s="29" t="str">
        <f>_xlfn.XLOOKUP(Table7[[#This Row],[Merged Customer ID]],Table6_20[Merged Customer ID],Table6_20[City tier])</f>
        <v>tier - 2</v>
      </c>
      <c r="P1862" s="29" t="str">
        <f>_xlfn.XLOOKUP(Table7[[#This Row],[Merged Customer ID]],Table6_20[Merged Customer ID],Table6_20[State ID])</f>
        <v>R1013</v>
      </c>
      <c r="Q1862" s="35">
        <f>_xlfn.XLOOKUP(Table7[[#This Row],[Merged Customer ID]],Table6_20[Merged Customer ID],Table6_20[Age])</f>
        <v>31.736111111111111</v>
      </c>
    </row>
    <row r="1863" spans="1:17" x14ac:dyDescent="0.35">
      <c r="A1863" s="23" t="s">
        <v>506</v>
      </c>
      <c r="B1863" s="23" t="str">
        <f>_xlfn.XLOOKUP(Table7[[#This Row],[Merged Customer ID]],Table2_1[Merged Customer ID],Table2_1[First Name])</f>
        <v>Edwards</v>
      </c>
      <c r="C1863" s="23">
        <f>_xlfn.XLOOKUP(Table7[[#This Row],[Merged Customer ID]],Table3__3_16[Customer ID],Table3__3_16[BMI])</f>
        <v>33</v>
      </c>
      <c r="D1863" s="23">
        <f>_xlfn.XLOOKUP(Table7[[#This Row],[Merged Customer ID]],Table3__3_16[Customer ID],Table3__3_16[HBA1C])</f>
        <v>6.28</v>
      </c>
      <c r="E1863" s="22" t="str">
        <f>_xlfn.XLOOKUP(Table7[[#This Row],[Merged Customer ID]],Table3__3_16[Customer ID],Table3__3_16[Heart Issues])</f>
        <v>No</v>
      </c>
      <c r="F1863" s="23" t="str">
        <f>_xlfn.XLOOKUP(Table7[[#This Row],[Merged Customer ID]],Table3__3_16[Customer ID],Table3__3_16[Any Transplants])</f>
        <v>No</v>
      </c>
      <c r="G1863" s="23" t="str">
        <f>_xlfn.XLOOKUP(Table7[[#This Row],[Merged Customer ID]],Table3__3_16[Customer ID],Table3__3_16[Cancer history])</f>
        <v>No</v>
      </c>
      <c r="H1863" s="23">
        <f>_xlfn.XLOOKUP(Table7[[#This Row],[Merged Customer ID]],Table3__3_16[Customer ID],Table3__3_16[NumberOfMajorSurgeries])</f>
        <v>0</v>
      </c>
      <c r="I1863" s="23" t="str">
        <f>_xlfn.XLOOKUP(Table7[[#This Row],[Merged Customer ID]],Table3__3_16[Customer ID],Table3__3_16[smoker])</f>
        <v>No</v>
      </c>
      <c r="J1863" s="23" t="str">
        <f>_xlfn.XLOOKUP(Table7[[#This Row],[Merged Customer ID]],Table3__3_16[Customer ID],Table3__3_16[Weight Status])</f>
        <v>Obesity</v>
      </c>
      <c r="K1863" s="23" t="str">
        <f>_xlfn.XLOOKUP(Table7[[#This Row],[Merged Customer ID]],Table3__3_16[Customer ID],Table3__3_16[Sugar Status])</f>
        <v>Prediabetes</v>
      </c>
      <c r="L1863" s="26">
        <f>_xlfn.XLOOKUP(Table7[[#This Row],[Merged Customer ID]],Table6_20[Merged Customer ID],Table6_20[Date of Birth])</f>
        <v>34639</v>
      </c>
      <c r="M1863" s="30">
        <f>_xlfn.XLOOKUP(Table7[[#This Row],[Merged Customer ID]],Table6_20[Merged Customer ID],Table6_20[charges],"0",0)</f>
        <v>4349.46</v>
      </c>
      <c r="N1863" s="30" t="str">
        <f>_xlfn.XLOOKUP(Table7[[#This Row],[Merged Customer ID]],Table6_20[Merged Customer ID],Table6_20[Hospital tier])</f>
        <v>tier - 2</v>
      </c>
      <c r="O1863" s="30" t="str">
        <f>_xlfn.XLOOKUP(Table7[[#This Row],[Merged Customer ID]],Table6_20[Merged Customer ID],Table6_20[City tier])</f>
        <v>tier - 2</v>
      </c>
      <c r="P1863" s="30" t="str">
        <f>_xlfn.XLOOKUP(Table7[[#This Row],[Merged Customer ID]],Table6_20[Merged Customer ID],Table6_20[State ID])</f>
        <v>R1013</v>
      </c>
      <c r="Q1863" s="36">
        <f>_xlfn.XLOOKUP(Table7[[#This Row],[Merged Customer ID]],Table6_20[Merged Customer ID],Table6_20[Age])</f>
        <v>28.602777777777778</v>
      </c>
    </row>
    <row r="1864" spans="1:17" x14ac:dyDescent="0.35">
      <c r="A1864" s="22" t="s">
        <v>505</v>
      </c>
      <c r="B1864" s="22" t="str">
        <f>_xlfn.XLOOKUP(Table7[[#This Row],[Merged Customer ID]],Table2_1[Merged Customer ID],Table2_1[First Name])</f>
        <v>Bartel</v>
      </c>
      <c r="C1864" s="22">
        <f>_xlfn.XLOOKUP(Table7[[#This Row],[Merged Customer ID]],Table3__3_16[Customer ID],Table3__3_16[BMI])</f>
        <v>31.065000000000001</v>
      </c>
      <c r="D1864" s="22">
        <f>_xlfn.XLOOKUP(Table7[[#This Row],[Merged Customer ID]],Table3__3_16[Customer ID],Table3__3_16[HBA1C])</f>
        <v>4.2300000000000004</v>
      </c>
      <c r="E1864" s="22" t="str">
        <f>_xlfn.XLOOKUP(Table7[[#This Row],[Merged Customer ID]],Table3__3_16[Customer ID],Table3__3_16[Heart Issues])</f>
        <v>No</v>
      </c>
      <c r="F1864" s="22" t="str">
        <f>_xlfn.XLOOKUP(Table7[[#This Row],[Merged Customer ID]],Table3__3_16[Customer ID],Table3__3_16[Any Transplants])</f>
        <v>No</v>
      </c>
      <c r="G1864" s="22" t="str">
        <f>_xlfn.XLOOKUP(Table7[[#This Row],[Merged Customer ID]],Table3__3_16[Customer ID],Table3__3_16[Cancer history])</f>
        <v>No</v>
      </c>
      <c r="H1864" s="22">
        <f>_xlfn.XLOOKUP(Table7[[#This Row],[Merged Customer ID]],Table3__3_16[Customer ID],Table3__3_16[NumberOfMajorSurgeries])</f>
        <v>0</v>
      </c>
      <c r="I1864" s="22" t="str">
        <f>_xlfn.XLOOKUP(Table7[[#This Row],[Merged Customer ID]],Table3__3_16[Customer ID],Table3__3_16[smoker])</f>
        <v>No</v>
      </c>
      <c r="J1864" s="22" t="str">
        <f>_xlfn.XLOOKUP(Table7[[#This Row],[Merged Customer ID]],Table3__3_16[Customer ID],Table3__3_16[Weight Status])</f>
        <v>Obesity</v>
      </c>
      <c r="K1864" s="22" t="str">
        <f>_xlfn.XLOOKUP(Table7[[#This Row],[Merged Customer ID]],Table3__3_16[Customer ID],Table3__3_16[Sugar Status])</f>
        <v>Normal</v>
      </c>
      <c r="L1864" s="25">
        <f>_xlfn.XLOOKUP(Table7[[#This Row],[Merged Customer ID]],Table6_20[Merged Customer ID],Table6_20[Date of Birth])</f>
        <v>33390</v>
      </c>
      <c r="M1864" s="29">
        <f>_xlfn.XLOOKUP(Table7[[#This Row],[Merged Customer ID]],Table6_20[Merged Customer ID],Table6_20[charges],"0",0)</f>
        <v>4347.0200000000004</v>
      </c>
      <c r="N1864" s="29" t="str">
        <f>_xlfn.XLOOKUP(Table7[[#This Row],[Merged Customer ID]],Table6_20[Merged Customer ID],Table6_20[Hospital tier])</f>
        <v>tier - 2</v>
      </c>
      <c r="O1864" s="29" t="str">
        <f>_xlfn.XLOOKUP(Table7[[#This Row],[Merged Customer ID]],Table6_20[Merged Customer ID],Table6_20[City tier])</f>
        <v>tier - 1</v>
      </c>
      <c r="P1864" s="29" t="str">
        <f>_xlfn.XLOOKUP(Table7[[#This Row],[Merged Customer ID]],Table6_20[Merged Customer ID],Table6_20[State ID])</f>
        <v>R1024</v>
      </c>
      <c r="Q1864" s="35">
        <f>_xlfn.XLOOKUP(Table7[[#This Row],[Merged Customer ID]],Table6_20[Merged Customer ID],Table6_20[Age])</f>
        <v>32.019444444444446</v>
      </c>
    </row>
    <row r="1865" spans="1:17" x14ac:dyDescent="0.35">
      <c r="A1865" s="23" t="s">
        <v>504</v>
      </c>
      <c r="B1865" s="23" t="str">
        <f>_xlfn.XLOOKUP(Table7[[#This Row],[Merged Customer ID]],Table2_1[Merged Customer ID],Table2_1[First Name])</f>
        <v>Potekhina</v>
      </c>
      <c r="C1865" s="23">
        <f>_xlfn.XLOOKUP(Table7[[#This Row],[Merged Customer ID]],Table3__3_16[Customer ID],Table3__3_16[BMI])</f>
        <v>26.51</v>
      </c>
      <c r="D1865" s="23">
        <f>_xlfn.XLOOKUP(Table7[[#This Row],[Merged Customer ID]],Table3__3_16[Customer ID],Table3__3_16[HBA1C])</f>
        <v>6.17</v>
      </c>
      <c r="E1865" s="22" t="str">
        <f>_xlfn.XLOOKUP(Table7[[#This Row],[Merged Customer ID]],Table3__3_16[Customer ID],Table3__3_16[Heart Issues])</f>
        <v>No</v>
      </c>
      <c r="F1865" s="23" t="str">
        <f>_xlfn.XLOOKUP(Table7[[#This Row],[Merged Customer ID]],Table3__3_16[Customer ID],Table3__3_16[Any Transplants])</f>
        <v>No</v>
      </c>
      <c r="G1865" s="23" t="str">
        <f>_xlfn.XLOOKUP(Table7[[#This Row],[Merged Customer ID]],Table3__3_16[Customer ID],Table3__3_16[Cancer history])</f>
        <v>No</v>
      </c>
      <c r="H1865" s="23">
        <f>_xlfn.XLOOKUP(Table7[[#This Row],[Merged Customer ID]],Table3__3_16[Customer ID],Table3__3_16[NumberOfMajorSurgeries])</f>
        <v>0</v>
      </c>
      <c r="I1865" s="23" t="str">
        <f>_xlfn.XLOOKUP(Table7[[#This Row],[Merged Customer ID]],Table3__3_16[Customer ID],Table3__3_16[smoker])</f>
        <v>No</v>
      </c>
      <c r="J1865" s="23" t="str">
        <f>_xlfn.XLOOKUP(Table7[[#This Row],[Merged Customer ID]],Table3__3_16[Customer ID],Table3__3_16[Weight Status])</f>
        <v>Overweight</v>
      </c>
      <c r="K1865" s="23" t="str">
        <f>_xlfn.XLOOKUP(Table7[[#This Row],[Merged Customer ID]],Table3__3_16[Customer ID],Table3__3_16[Sugar Status])</f>
        <v>Prediabetes</v>
      </c>
      <c r="L1865" s="26">
        <f>_xlfn.XLOOKUP(Table7[[#This Row],[Merged Customer ID]],Table6_20[Merged Customer ID],Table6_20[Date of Birth])</f>
        <v>34633</v>
      </c>
      <c r="M1865" s="30">
        <f>_xlfn.XLOOKUP(Table7[[#This Row],[Merged Customer ID]],Table6_20[Merged Customer ID],Table6_20[charges],"0",0)</f>
        <v>4340.4399999999996</v>
      </c>
      <c r="N1865" s="30" t="str">
        <f>_xlfn.XLOOKUP(Table7[[#This Row],[Merged Customer ID]],Table6_20[Merged Customer ID],Table6_20[Hospital tier])</f>
        <v>tier - 2</v>
      </c>
      <c r="O1865" s="30" t="str">
        <f>_xlfn.XLOOKUP(Table7[[#This Row],[Merged Customer ID]],Table6_20[Merged Customer ID],Table6_20[City tier])</f>
        <v>tier - 1</v>
      </c>
      <c r="P1865" s="30" t="str">
        <f>_xlfn.XLOOKUP(Table7[[#This Row],[Merged Customer ID]],Table6_20[Merged Customer ID],Table6_20[State ID])</f>
        <v>R1013</v>
      </c>
      <c r="Q1865" s="36">
        <f>_xlfn.XLOOKUP(Table7[[#This Row],[Merged Customer ID]],Table6_20[Merged Customer ID],Table6_20[Age])</f>
        <v>28.616666666666667</v>
      </c>
    </row>
    <row r="1866" spans="1:17" x14ac:dyDescent="0.35">
      <c r="A1866" s="22" t="s">
        <v>503</v>
      </c>
      <c r="B1866" s="22" t="str">
        <f>_xlfn.XLOOKUP(Table7[[#This Row],[Merged Customer ID]],Table2_1[Merged Customer ID],Table2_1[First Name])</f>
        <v>Kelly</v>
      </c>
      <c r="C1866" s="22">
        <f>_xlfn.XLOOKUP(Table7[[#This Row],[Merged Customer ID]],Table3__3_16[Customer ID],Table3__3_16[BMI])</f>
        <v>28.88</v>
      </c>
      <c r="D1866" s="22">
        <f>_xlfn.XLOOKUP(Table7[[#This Row],[Merged Customer ID]],Table3__3_16[Customer ID],Table3__3_16[HBA1C])</f>
        <v>4.96</v>
      </c>
      <c r="E1866" s="22" t="str">
        <f>_xlfn.XLOOKUP(Table7[[#This Row],[Merged Customer ID]],Table3__3_16[Customer ID],Table3__3_16[Heart Issues])</f>
        <v>No</v>
      </c>
      <c r="F1866" s="22" t="str">
        <f>_xlfn.XLOOKUP(Table7[[#This Row],[Merged Customer ID]],Table3__3_16[Customer ID],Table3__3_16[Any Transplants])</f>
        <v>No</v>
      </c>
      <c r="G1866" s="22" t="str">
        <f>_xlfn.XLOOKUP(Table7[[#This Row],[Merged Customer ID]],Table3__3_16[Customer ID],Table3__3_16[Cancer history])</f>
        <v>No</v>
      </c>
      <c r="H1866" s="22">
        <f>_xlfn.XLOOKUP(Table7[[#This Row],[Merged Customer ID]],Table3__3_16[Customer ID],Table3__3_16[NumberOfMajorSurgeries])</f>
        <v>0</v>
      </c>
      <c r="I1866" s="22" t="str">
        <f>_xlfn.XLOOKUP(Table7[[#This Row],[Merged Customer ID]],Table3__3_16[Customer ID],Table3__3_16[smoker])</f>
        <v>No</v>
      </c>
      <c r="J1866" s="22" t="str">
        <f>_xlfn.XLOOKUP(Table7[[#This Row],[Merged Customer ID]],Table3__3_16[Customer ID],Table3__3_16[Weight Status])</f>
        <v>Overweight</v>
      </c>
      <c r="K1866" s="22" t="str">
        <f>_xlfn.XLOOKUP(Table7[[#This Row],[Merged Customer ID]],Table3__3_16[Customer ID],Table3__3_16[Sugar Status])</f>
        <v>Normal</v>
      </c>
      <c r="L1866" s="25">
        <f>_xlfn.XLOOKUP(Table7[[#This Row],[Merged Customer ID]],Table6_20[Merged Customer ID],Table6_20[Date of Birth])</f>
        <v>34640</v>
      </c>
      <c r="M1866" s="29">
        <f>_xlfn.XLOOKUP(Table7[[#This Row],[Merged Customer ID]],Table6_20[Merged Customer ID],Table6_20[charges],"0",0)</f>
        <v>4337.74</v>
      </c>
      <c r="N1866" s="29" t="str">
        <f>_xlfn.XLOOKUP(Table7[[#This Row],[Merged Customer ID]],Table6_20[Merged Customer ID],Table6_20[Hospital tier])</f>
        <v>tier - 2</v>
      </c>
      <c r="O1866" s="29" t="str">
        <f>_xlfn.XLOOKUP(Table7[[#This Row],[Merged Customer ID]],Table6_20[Merged Customer ID],Table6_20[City tier])</f>
        <v>tier - 1</v>
      </c>
      <c r="P1866" s="29" t="str">
        <f>_xlfn.XLOOKUP(Table7[[#This Row],[Merged Customer ID]],Table6_20[Merged Customer ID],Table6_20[State ID])</f>
        <v>R1024</v>
      </c>
      <c r="Q1866" s="35">
        <f>_xlfn.XLOOKUP(Table7[[#This Row],[Merged Customer ID]],Table6_20[Merged Customer ID],Table6_20[Age])</f>
        <v>28.6</v>
      </c>
    </row>
    <row r="1867" spans="1:17" x14ac:dyDescent="0.35">
      <c r="A1867" s="23" t="s">
        <v>502</v>
      </c>
      <c r="B1867" s="23" t="str">
        <f>_xlfn.XLOOKUP(Table7[[#This Row],[Merged Customer ID]],Table2_1[Merged Customer ID],Table2_1[First Name])</f>
        <v>Lapp</v>
      </c>
      <c r="C1867" s="23">
        <f>_xlfn.XLOOKUP(Table7[[#This Row],[Merged Customer ID]],Table3__3_16[Customer ID],Table3__3_16[BMI])</f>
        <v>35.814999999999998</v>
      </c>
      <c r="D1867" s="23">
        <f>_xlfn.XLOOKUP(Table7[[#This Row],[Merged Customer ID]],Table3__3_16[Customer ID],Table3__3_16[HBA1C])</f>
        <v>5.1100000000000003</v>
      </c>
      <c r="E1867" s="22" t="str">
        <f>_xlfn.XLOOKUP(Table7[[#This Row],[Merged Customer ID]],Table3__3_16[Customer ID],Table3__3_16[Heart Issues])</f>
        <v>Yes</v>
      </c>
      <c r="F1867" s="23" t="str">
        <f>_xlfn.XLOOKUP(Table7[[#This Row],[Merged Customer ID]],Table3__3_16[Customer ID],Table3__3_16[Any Transplants])</f>
        <v>No</v>
      </c>
      <c r="G1867" s="23" t="str">
        <f>_xlfn.XLOOKUP(Table7[[#This Row],[Merged Customer ID]],Table3__3_16[Customer ID],Table3__3_16[Cancer history])</f>
        <v>No</v>
      </c>
      <c r="H1867" s="23">
        <f>_xlfn.XLOOKUP(Table7[[#This Row],[Merged Customer ID]],Table3__3_16[Customer ID],Table3__3_16[NumberOfMajorSurgeries])</f>
        <v>1</v>
      </c>
      <c r="I1867" s="23" t="str">
        <f>_xlfn.XLOOKUP(Table7[[#This Row],[Merged Customer ID]],Table3__3_16[Customer ID],Table3__3_16[smoker])</f>
        <v>No</v>
      </c>
      <c r="J1867" s="23" t="str">
        <f>_xlfn.XLOOKUP(Table7[[#This Row],[Merged Customer ID]],Table3__3_16[Customer ID],Table3__3_16[Weight Status])</f>
        <v>Obesity</v>
      </c>
      <c r="K1867" s="23" t="str">
        <f>_xlfn.XLOOKUP(Table7[[#This Row],[Merged Customer ID]],Table3__3_16[Customer ID],Table3__3_16[Sugar Status])</f>
        <v>Normal</v>
      </c>
      <c r="L1867" s="26">
        <f>_xlfn.XLOOKUP(Table7[[#This Row],[Merged Customer ID]],Table6_20[Merged Customer ID],Table6_20[Date of Birth])</f>
        <v>32496</v>
      </c>
      <c r="M1867" s="30">
        <f>_xlfn.XLOOKUP(Table7[[#This Row],[Merged Customer ID]],Table6_20[Merged Customer ID],Table6_20[charges],"0",0)</f>
        <v>4320.41</v>
      </c>
      <c r="N1867" s="30" t="str">
        <f>_xlfn.XLOOKUP(Table7[[#This Row],[Merged Customer ID]],Table6_20[Merged Customer ID],Table6_20[Hospital tier])</f>
        <v>tier - 2</v>
      </c>
      <c r="O1867" s="30" t="str">
        <f>_xlfn.XLOOKUP(Table7[[#This Row],[Merged Customer ID]],Table6_20[Merged Customer ID],Table6_20[City tier])</f>
        <v>tier - 1</v>
      </c>
      <c r="P1867" s="30" t="str">
        <f>_xlfn.XLOOKUP(Table7[[#This Row],[Merged Customer ID]],Table6_20[Merged Customer ID],Table6_20[State ID])</f>
        <v>R1012</v>
      </c>
      <c r="Q1867" s="36">
        <f>_xlfn.XLOOKUP(Table7[[#This Row],[Merged Customer ID]],Table6_20[Merged Customer ID],Table6_20[Age])</f>
        <v>34.469444444444441</v>
      </c>
    </row>
    <row r="1868" spans="1:17" x14ac:dyDescent="0.35">
      <c r="A1868" s="22" t="s">
        <v>501</v>
      </c>
      <c r="B1868" s="22" t="str">
        <f>_xlfn.XLOOKUP(Table7[[#This Row],[Merged Customer ID]],Table2_1[Merged Customer ID],Table2_1[First Name])</f>
        <v>Burke</v>
      </c>
      <c r="C1868" s="22">
        <f>_xlfn.XLOOKUP(Table7[[#This Row],[Merged Customer ID]],Table3__3_16[Customer ID],Table3__3_16[BMI])</f>
        <v>21.28</v>
      </c>
      <c r="D1868" s="22">
        <f>_xlfn.XLOOKUP(Table7[[#This Row],[Merged Customer ID]],Table3__3_16[Customer ID],Table3__3_16[HBA1C])</f>
        <v>4.05</v>
      </c>
      <c r="E1868" s="22" t="str">
        <f>_xlfn.XLOOKUP(Table7[[#This Row],[Merged Customer ID]],Table3__3_16[Customer ID],Table3__3_16[Heart Issues])</f>
        <v>No</v>
      </c>
      <c r="F1868" s="22" t="str">
        <f>_xlfn.XLOOKUP(Table7[[#This Row],[Merged Customer ID]],Table3__3_16[Customer ID],Table3__3_16[Any Transplants])</f>
        <v>Yes</v>
      </c>
      <c r="G1868" s="22" t="str">
        <f>_xlfn.XLOOKUP(Table7[[#This Row],[Merged Customer ID]],Table3__3_16[Customer ID],Table3__3_16[Cancer history])</f>
        <v>No</v>
      </c>
      <c r="H1868" s="22">
        <f>_xlfn.XLOOKUP(Table7[[#This Row],[Merged Customer ID]],Table3__3_16[Customer ID],Table3__3_16[NumberOfMajorSurgeries])</f>
        <v>1</v>
      </c>
      <c r="I1868" s="22" t="str">
        <f>_xlfn.XLOOKUP(Table7[[#This Row],[Merged Customer ID]],Table3__3_16[Customer ID],Table3__3_16[smoker])</f>
        <v>No</v>
      </c>
      <c r="J1868" s="22" t="str">
        <f>_xlfn.XLOOKUP(Table7[[#This Row],[Merged Customer ID]],Table3__3_16[Customer ID],Table3__3_16[Weight Status])</f>
        <v>Normal Weight</v>
      </c>
      <c r="K1868" s="22" t="str">
        <f>_xlfn.XLOOKUP(Table7[[#This Row],[Merged Customer ID]],Table3__3_16[Customer ID],Table3__3_16[Sugar Status])</f>
        <v>Normal</v>
      </c>
      <c r="L1868" s="25">
        <f>_xlfn.XLOOKUP(Table7[[#This Row],[Merged Customer ID]],Table6_20[Merged Customer ID],Table6_20[Date of Birth])</f>
        <v>36855</v>
      </c>
      <c r="M1868" s="29">
        <f>_xlfn.XLOOKUP(Table7[[#This Row],[Merged Customer ID]],Table6_20[Merged Customer ID],Table6_20[charges],"0",0)</f>
        <v>4296.2700000000004</v>
      </c>
      <c r="N1868" s="29" t="str">
        <f>_xlfn.XLOOKUP(Table7[[#This Row],[Merged Customer ID]],Table6_20[Merged Customer ID],Table6_20[Hospital tier])</f>
        <v>tier - 2</v>
      </c>
      <c r="O1868" s="29" t="str">
        <f>_xlfn.XLOOKUP(Table7[[#This Row],[Merged Customer ID]],Table6_20[Merged Customer ID],Table6_20[City tier])</f>
        <v>tier - 3</v>
      </c>
      <c r="P1868" s="29" t="str">
        <f>_xlfn.XLOOKUP(Table7[[#This Row],[Merged Customer ID]],Table6_20[Merged Customer ID],Table6_20[State ID])</f>
        <v>R1012</v>
      </c>
      <c r="Q1868" s="35">
        <f>_xlfn.XLOOKUP(Table7[[#This Row],[Merged Customer ID]],Table6_20[Merged Customer ID],Table6_20[Age])</f>
        <v>22.536111111111111</v>
      </c>
    </row>
    <row r="1869" spans="1:17" x14ac:dyDescent="0.35">
      <c r="A1869" s="23" t="s">
        <v>500</v>
      </c>
      <c r="B1869" s="23" t="str">
        <f>_xlfn.XLOOKUP(Table7[[#This Row],[Merged Customer ID]],Table2_1[Merged Customer ID],Table2_1[First Name])</f>
        <v>Barry</v>
      </c>
      <c r="C1869" s="23">
        <f>_xlfn.XLOOKUP(Table7[[#This Row],[Merged Customer ID]],Table3__3_16[Customer ID],Table3__3_16[BMI])</f>
        <v>33.81</v>
      </c>
      <c r="D1869" s="23">
        <f>_xlfn.XLOOKUP(Table7[[#This Row],[Merged Customer ID]],Table3__3_16[Customer ID],Table3__3_16[HBA1C])</f>
        <v>6.49</v>
      </c>
      <c r="E1869" s="22" t="str">
        <f>_xlfn.XLOOKUP(Table7[[#This Row],[Merged Customer ID]],Table3__3_16[Customer ID],Table3__3_16[Heart Issues])</f>
        <v>No</v>
      </c>
      <c r="F1869" s="23" t="str">
        <f>_xlfn.XLOOKUP(Table7[[#This Row],[Merged Customer ID]],Table3__3_16[Customer ID],Table3__3_16[Any Transplants])</f>
        <v>No</v>
      </c>
      <c r="G1869" s="23" t="str">
        <f>_xlfn.XLOOKUP(Table7[[#This Row],[Merged Customer ID]],Table3__3_16[Customer ID],Table3__3_16[Cancer history])</f>
        <v>Yes</v>
      </c>
      <c r="H1869" s="23">
        <f>_xlfn.XLOOKUP(Table7[[#This Row],[Merged Customer ID]],Table3__3_16[Customer ID],Table3__3_16[NumberOfMajorSurgeries])</f>
        <v>1</v>
      </c>
      <c r="I1869" s="23" t="str">
        <f>_xlfn.XLOOKUP(Table7[[#This Row],[Merged Customer ID]],Table3__3_16[Customer ID],Table3__3_16[smoker])</f>
        <v>No</v>
      </c>
      <c r="J1869" s="23" t="str">
        <f>_xlfn.XLOOKUP(Table7[[#This Row],[Merged Customer ID]],Table3__3_16[Customer ID],Table3__3_16[Weight Status])</f>
        <v>Obesity</v>
      </c>
      <c r="K1869" s="23" t="str">
        <f>_xlfn.XLOOKUP(Table7[[#This Row],[Merged Customer ID]],Table3__3_16[Customer ID],Table3__3_16[Sugar Status])</f>
        <v>Diabetes</v>
      </c>
      <c r="L1869" s="26">
        <f>_xlfn.XLOOKUP(Table7[[#This Row],[Merged Customer ID]],Table6_20[Merged Customer ID],Table6_20[Date of Birth])</f>
        <v>37780</v>
      </c>
      <c r="M1869" s="30">
        <f>_xlfn.XLOOKUP(Table7[[#This Row],[Merged Customer ID]],Table6_20[Merged Customer ID],Table6_20[charges],"0",0)</f>
        <v>4278.55</v>
      </c>
      <c r="N1869" s="30" t="str">
        <f>_xlfn.XLOOKUP(Table7[[#This Row],[Merged Customer ID]],Table6_20[Merged Customer ID],Table6_20[Hospital tier])</f>
        <v>tier - 2</v>
      </c>
      <c r="O1869" s="30" t="str">
        <f>_xlfn.XLOOKUP(Table7[[#This Row],[Merged Customer ID]],Table6_20[Merged Customer ID],Table6_20[City tier])</f>
        <v>tier - 1</v>
      </c>
      <c r="P1869" s="30" t="str">
        <f>_xlfn.XLOOKUP(Table7[[#This Row],[Merged Customer ID]],Table6_20[Merged Customer ID],Table6_20[State ID])</f>
        <v>R1021</v>
      </c>
      <c r="Q1869" s="36">
        <f>_xlfn.XLOOKUP(Table7[[#This Row],[Merged Customer ID]],Table6_20[Merged Customer ID],Table6_20[Age])</f>
        <v>20</v>
      </c>
    </row>
    <row r="1870" spans="1:17" x14ac:dyDescent="0.35">
      <c r="A1870" s="22" t="s">
        <v>499</v>
      </c>
      <c r="B1870" s="22" t="str">
        <f>_xlfn.XLOOKUP(Table7[[#This Row],[Merged Customer ID]],Table2_1[Merged Customer ID],Table2_1[First Name])</f>
        <v>McCormick</v>
      </c>
      <c r="C1870" s="22">
        <f>_xlfn.XLOOKUP(Table7[[#This Row],[Merged Customer ID]],Table3__3_16[Customer ID],Table3__3_16[BMI])</f>
        <v>44.22</v>
      </c>
      <c r="D1870" s="22">
        <f>_xlfn.XLOOKUP(Table7[[#This Row],[Merged Customer ID]],Table3__3_16[Customer ID],Table3__3_16[HBA1C])</f>
        <v>4.1900000000000004</v>
      </c>
      <c r="E1870" s="22" t="str">
        <f>_xlfn.XLOOKUP(Table7[[#This Row],[Merged Customer ID]],Table3__3_16[Customer ID],Table3__3_16[Heart Issues])</f>
        <v>No</v>
      </c>
      <c r="F1870" s="22" t="str">
        <f>_xlfn.XLOOKUP(Table7[[#This Row],[Merged Customer ID]],Table3__3_16[Customer ID],Table3__3_16[Any Transplants])</f>
        <v>No</v>
      </c>
      <c r="G1870" s="22" t="str">
        <f>_xlfn.XLOOKUP(Table7[[#This Row],[Merged Customer ID]],Table3__3_16[Customer ID],Table3__3_16[Cancer history])</f>
        <v>No</v>
      </c>
      <c r="H1870" s="22">
        <f>_xlfn.XLOOKUP(Table7[[#This Row],[Merged Customer ID]],Table3__3_16[Customer ID],Table3__3_16[NumberOfMajorSurgeries])</f>
        <v>1</v>
      </c>
      <c r="I1870" s="22" t="str">
        <f>_xlfn.XLOOKUP(Table7[[#This Row],[Merged Customer ID]],Table3__3_16[Customer ID],Table3__3_16[smoker])</f>
        <v>No</v>
      </c>
      <c r="J1870" s="22" t="str">
        <f>_xlfn.XLOOKUP(Table7[[#This Row],[Merged Customer ID]],Table3__3_16[Customer ID],Table3__3_16[Weight Status])</f>
        <v>Obesity</v>
      </c>
      <c r="K1870" s="22" t="str">
        <f>_xlfn.XLOOKUP(Table7[[#This Row],[Merged Customer ID]],Table3__3_16[Customer ID],Table3__3_16[Sugar Status])</f>
        <v>Normal</v>
      </c>
      <c r="L1870" s="25">
        <f>_xlfn.XLOOKUP(Table7[[#This Row],[Merged Customer ID]],Table6_20[Merged Customer ID],Table6_20[Date of Birth])</f>
        <v>33773</v>
      </c>
      <c r="M1870" s="29">
        <f>_xlfn.XLOOKUP(Table7[[#This Row],[Merged Customer ID]],Table6_20[Merged Customer ID],Table6_20[charges],"0",0)</f>
        <v>4266.17</v>
      </c>
      <c r="N1870" s="29" t="str">
        <f>_xlfn.XLOOKUP(Table7[[#This Row],[Merged Customer ID]],Table6_20[Merged Customer ID],Table6_20[Hospital tier])</f>
        <v>tier - 3</v>
      </c>
      <c r="O1870" s="29" t="str">
        <f>_xlfn.XLOOKUP(Table7[[#This Row],[Merged Customer ID]],Table6_20[Merged Customer ID],Table6_20[City tier])</f>
        <v>tier - 2</v>
      </c>
      <c r="P1870" s="29" t="str">
        <f>_xlfn.XLOOKUP(Table7[[#This Row],[Merged Customer ID]],Table6_20[Merged Customer ID],Table6_20[State ID])</f>
        <v>R1013</v>
      </c>
      <c r="Q1870" s="35">
        <f>_xlfn.XLOOKUP(Table7[[#This Row],[Merged Customer ID]],Table6_20[Merged Customer ID],Table6_20[Age])</f>
        <v>30.972222222222221</v>
      </c>
    </row>
    <row r="1871" spans="1:17" x14ac:dyDescent="0.35">
      <c r="A1871" s="23" t="s">
        <v>498</v>
      </c>
      <c r="B1871" s="23" t="str">
        <f>_xlfn.XLOOKUP(Table7[[#This Row],[Merged Customer ID]],Table2_1[Merged Customer ID],Table2_1[First Name])</f>
        <v>McElroy</v>
      </c>
      <c r="C1871" s="23">
        <f>_xlfn.XLOOKUP(Table7[[#This Row],[Merged Customer ID]],Table3__3_16[Customer ID],Table3__3_16[BMI])</f>
        <v>15.46</v>
      </c>
      <c r="D1871" s="23">
        <f>_xlfn.XLOOKUP(Table7[[#This Row],[Merged Customer ID]],Table3__3_16[Customer ID],Table3__3_16[HBA1C])</f>
        <v>4.99</v>
      </c>
      <c r="E1871" s="22" t="str">
        <f>_xlfn.XLOOKUP(Table7[[#This Row],[Merged Customer ID]],Table3__3_16[Customer ID],Table3__3_16[Heart Issues])</f>
        <v>Yes</v>
      </c>
      <c r="F1871" s="23" t="str">
        <f>_xlfn.XLOOKUP(Table7[[#This Row],[Merged Customer ID]],Table3__3_16[Customer ID],Table3__3_16[Any Transplants])</f>
        <v>No</v>
      </c>
      <c r="G1871" s="23" t="str">
        <f>_xlfn.XLOOKUP(Table7[[#This Row],[Merged Customer ID]],Table3__3_16[Customer ID],Table3__3_16[Cancer history])</f>
        <v>Yes</v>
      </c>
      <c r="H1871" s="23">
        <f>_xlfn.XLOOKUP(Table7[[#This Row],[Merged Customer ID]],Table3__3_16[Customer ID],Table3__3_16[NumberOfMajorSurgeries])</f>
        <v>1</v>
      </c>
      <c r="I1871" s="23" t="str">
        <f>_xlfn.XLOOKUP(Table7[[#This Row],[Merged Customer ID]],Table3__3_16[Customer ID],Table3__3_16[smoker])</f>
        <v>No</v>
      </c>
      <c r="J1871" s="23" t="str">
        <f>_xlfn.XLOOKUP(Table7[[#This Row],[Merged Customer ID]],Table3__3_16[Customer ID],Table3__3_16[Weight Status])</f>
        <v>Underweight</v>
      </c>
      <c r="K1871" s="23" t="str">
        <f>_xlfn.XLOOKUP(Table7[[#This Row],[Merged Customer ID]],Table3__3_16[Customer ID],Table3__3_16[Sugar Status])</f>
        <v>Normal</v>
      </c>
      <c r="L1871" s="26">
        <f>_xlfn.XLOOKUP(Table7[[#This Row],[Merged Customer ID]],Table6_20[Merged Customer ID],Table6_20[Date of Birth])</f>
        <v>30640</v>
      </c>
      <c r="M1871" s="30">
        <f>_xlfn.XLOOKUP(Table7[[#This Row],[Merged Customer ID]],Table6_20[Merged Customer ID],Table6_20[charges],"0",0)</f>
        <v>4265.01</v>
      </c>
      <c r="N1871" s="30" t="str">
        <f>_xlfn.XLOOKUP(Table7[[#This Row],[Merged Customer ID]],Table6_20[Merged Customer ID],Table6_20[Hospital tier])</f>
        <v>tier - 2</v>
      </c>
      <c r="O1871" s="30" t="str">
        <f>_xlfn.XLOOKUP(Table7[[#This Row],[Merged Customer ID]],Table6_20[Merged Customer ID],Table6_20[City tier])</f>
        <v>tier - 1</v>
      </c>
      <c r="P1871" s="30" t="str">
        <f>_xlfn.XLOOKUP(Table7[[#This Row],[Merged Customer ID]],Table6_20[Merged Customer ID],Table6_20[State ID])</f>
        <v>R1012</v>
      </c>
      <c r="Q1871" s="36">
        <f>_xlfn.XLOOKUP(Table7[[#This Row],[Merged Customer ID]],Table6_20[Merged Customer ID],Table6_20[Age])</f>
        <v>39.549999999999997</v>
      </c>
    </row>
    <row r="1872" spans="1:17" x14ac:dyDescent="0.35">
      <c r="A1872" s="22" t="s">
        <v>497</v>
      </c>
      <c r="B1872" s="22" t="str">
        <f>_xlfn.XLOOKUP(Table7[[#This Row],[Merged Customer ID]],Table2_1[Merged Customer ID],Table2_1[First Name])</f>
        <v>Coffed</v>
      </c>
      <c r="C1872" s="22">
        <f>_xlfn.XLOOKUP(Table7[[#This Row],[Merged Customer ID]],Table3__3_16[Customer ID],Table3__3_16[BMI])</f>
        <v>30.3</v>
      </c>
      <c r="D1872" s="22">
        <f>_xlfn.XLOOKUP(Table7[[#This Row],[Merged Customer ID]],Table3__3_16[Customer ID],Table3__3_16[HBA1C])</f>
        <v>4.7699999999999996</v>
      </c>
      <c r="E1872" s="22" t="str">
        <f>_xlfn.XLOOKUP(Table7[[#This Row],[Merged Customer ID]],Table3__3_16[Customer ID],Table3__3_16[Heart Issues])</f>
        <v>Yes</v>
      </c>
      <c r="F1872" s="22" t="str">
        <f>_xlfn.XLOOKUP(Table7[[#This Row],[Merged Customer ID]],Table3__3_16[Customer ID],Table3__3_16[Any Transplants])</f>
        <v>No</v>
      </c>
      <c r="G1872" s="22" t="str">
        <f>_xlfn.XLOOKUP(Table7[[#This Row],[Merged Customer ID]],Table3__3_16[Customer ID],Table3__3_16[Cancer history])</f>
        <v>No</v>
      </c>
      <c r="H1872" s="22">
        <f>_xlfn.XLOOKUP(Table7[[#This Row],[Merged Customer ID]],Table3__3_16[Customer ID],Table3__3_16[NumberOfMajorSurgeries])</f>
        <v>1</v>
      </c>
      <c r="I1872" s="22" t="str">
        <f>_xlfn.XLOOKUP(Table7[[#This Row],[Merged Customer ID]],Table3__3_16[Customer ID],Table3__3_16[smoker])</f>
        <v>No</v>
      </c>
      <c r="J1872" s="22" t="str">
        <f>_xlfn.XLOOKUP(Table7[[#This Row],[Merged Customer ID]],Table3__3_16[Customer ID],Table3__3_16[Weight Status])</f>
        <v>Obesity</v>
      </c>
      <c r="K1872" s="22" t="str">
        <f>_xlfn.XLOOKUP(Table7[[#This Row],[Merged Customer ID]],Table3__3_16[Customer ID],Table3__3_16[Sugar Status])</f>
        <v>Normal</v>
      </c>
      <c r="L1872" s="25">
        <f>_xlfn.XLOOKUP(Table7[[#This Row],[Merged Customer ID]],Table6_20[Merged Customer ID],Table6_20[Date of Birth])</f>
        <v>34986</v>
      </c>
      <c r="M1872" s="29">
        <f>_xlfn.XLOOKUP(Table7[[#This Row],[Merged Customer ID]],Table6_20[Merged Customer ID],Table6_20[charges],"0",0)</f>
        <v>4260.74</v>
      </c>
      <c r="N1872" s="29" t="str">
        <f>_xlfn.XLOOKUP(Table7[[#This Row],[Merged Customer ID]],Table6_20[Merged Customer ID],Table6_20[Hospital tier])</f>
        <v>tier - 3</v>
      </c>
      <c r="O1872" s="29" t="str">
        <f>_xlfn.XLOOKUP(Table7[[#This Row],[Merged Customer ID]],Table6_20[Merged Customer ID],Table6_20[City tier])</f>
        <v>tier - 2</v>
      </c>
      <c r="P1872" s="29" t="str">
        <f>_xlfn.XLOOKUP(Table7[[#This Row],[Merged Customer ID]],Table6_20[Merged Customer ID],Table6_20[State ID])</f>
        <v>R1011</v>
      </c>
      <c r="Q1872" s="35">
        <f>_xlfn.XLOOKUP(Table7[[#This Row],[Merged Customer ID]],Table6_20[Merged Customer ID],Table6_20[Age])</f>
        <v>27.65</v>
      </c>
    </row>
    <row r="1873" spans="1:17" x14ac:dyDescent="0.35">
      <c r="A1873" s="23" t="s">
        <v>496</v>
      </c>
      <c r="B1873" s="23" t="str">
        <f>_xlfn.XLOOKUP(Table7[[#This Row],[Merged Customer ID]],Table2_1[Merged Customer ID],Table2_1[First Name])</f>
        <v>Estes</v>
      </c>
      <c r="C1873" s="23">
        <f>_xlfn.XLOOKUP(Table7[[#This Row],[Merged Customer ID]],Table3__3_16[Customer ID],Table3__3_16[BMI])</f>
        <v>16.670000000000002</v>
      </c>
      <c r="D1873" s="23">
        <f>_xlfn.XLOOKUP(Table7[[#This Row],[Merged Customer ID]],Table3__3_16[Customer ID],Table3__3_16[HBA1C])</f>
        <v>5.46</v>
      </c>
      <c r="E1873" s="22" t="str">
        <f>_xlfn.XLOOKUP(Table7[[#This Row],[Merged Customer ID]],Table3__3_16[Customer ID],Table3__3_16[Heart Issues])</f>
        <v>No</v>
      </c>
      <c r="F1873" s="23" t="str">
        <f>_xlfn.XLOOKUP(Table7[[#This Row],[Merged Customer ID]],Table3__3_16[Customer ID],Table3__3_16[Any Transplants])</f>
        <v>No</v>
      </c>
      <c r="G1873" s="23" t="str">
        <f>_xlfn.XLOOKUP(Table7[[#This Row],[Merged Customer ID]],Table3__3_16[Customer ID],Table3__3_16[Cancer history])</f>
        <v>No</v>
      </c>
      <c r="H1873" s="23">
        <f>_xlfn.XLOOKUP(Table7[[#This Row],[Merged Customer ID]],Table3__3_16[Customer ID],Table3__3_16[NumberOfMajorSurgeries])</f>
        <v>0</v>
      </c>
      <c r="I1873" s="23" t="str">
        <f>_xlfn.XLOOKUP(Table7[[#This Row],[Merged Customer ID]],Table3__3_16[Customer ID],Table3__3_16[smoker])</f>
        <v>No</v>
      </c>
      <c r="J1873" s="23" t="str">
        <f>_xlfn.XLOOKUP(Table7[[#This Row],[Merged Customer ID]],Table3__3_16[Customer ID],Table3__3_16[Weight Status])</f>
        <v>Underweight</v>
      </c>
      <c r="K1873" s="23" t="str">
        <f>_xlfn.XLOOKUP(Table7[[#This Row],[Merged Customer ID]],Table3__3_16[Customer ID],Table3__3_16[Sugar Status])</f>
        <v>Normal</v>
      </c>
      <c r="L1873" s="26">
        <f>_xlfn.XLOOKUP(Table7[[#This Row],[Merged Customer ID]],Table6_20[Merged Customer ID],Table6_20[Date of Birth])</f>
        <v>30118</v>
      </c>
      <c r="M1873" s="30">
        <f>_xlfn.XLOOKUP(Table7[[#This Row],[Merged Customer ID]],Table6_20[Merged Customer ID],Table6_20[charges],"0",0)</f>
        <v>4250.24</v>
      </c>
      <c r="N1873" s="30" t="str">
        <f>_xlfn.XLOOKUP(Table7[[#This Row],[Merged Customer ID]],Table6_20[Merged Customer ID],Table6_20[Hospital tier])</f>
        <v>tier - 2</v>
      </c>
      <c r="O1873" s="30" t="str">
        <f>_xlfn.XLOOKUP(Table7[[#This Row],[Merged Customer ID]],Table6_20[Merged Customer ID],Table6_20[City tier])</f>
        <v>tier - 3</v>
      </c>
      <c r="P1873" s="30" t="str">
        <f>_xlfn.XLOOKUP(Table7[[#This Row],[Merged Customer ID]],Table6_20[Merged Customer ID],Table6_20[State ID])</f>
        <v>R1013</v>
      </c>
      <c r="Q1873" s="36">
        <f>_xlfn.XLOOKUP(Table7[[#This Row],[Merged Customer ID]],Table6_20[Merged Customer ID],Table6_20[Age])</f>
        <v>40.977777777777774</v>
      </c>
    </row>
    <row r="1874" spans="1:17" x14ac:dyDescent="0.35">
      <c r="A1874" s="22" t="s">
        <v>495</v>
      </c>
      <c r="B1874" s="22" t="str">
        <f>_xlfn.XLOOKUP(Table7[[#This Row],[Merged Customer ID]],Table2_1[Merged Customer ID],Table2_1[First Name])</f>
        <v>Miles</v>
      </c>
      <c r="C1874" s="22">
        <f>_xlfn.XLOOKUP(Table7[[#This Row],[Merged Customer ID]],Table3__3_16[Customer ID],Table3__3_16[BMI])</f>
        <v>28.594999999999999</v>
      </c>
      <c r="D1874" s="22">
        <f>_xlfn.XLOOKUP(Table7[[#This Row],[Merged Customer ID]],Table3__3_16[Customer ID],Table3__3_16[HBA1C])</f>
        <v>5.43</v>
      </c>
      <c r="E1874" s="22" t="str">
        <f>_xlfn.XLOOKUP(Table7[[#This Row],[Merged Customer ID]],Table3__3_16[Customer ID],Table3__3_16[Heart Issues])</f>
        <v>No</v>
      </c>
      <c r="F1874" s="22" t="str">
        <f>_xlfn.XLOOKUP(Table7[[#This Row],[Merged Customer ID]],Table3__3_16[Customer ID],Table3__3_16[Any Transplants])</f>
        <v>No</v>
      </c>
      <c r="G1874" s="22" t="str">
        <f>_xlfn.XLOOKUP(Table7[[#This Row],[Merged Customer ID]],Table3__3_16[Customer ID],Table3__3_16[Cancer history])</f>
        <v>No</v>
      </c>
      <c r="H1874" s="22">
        <f>_xlfn.XLOOKUP(Table7[[#This Row],[Merged Customer ID]],Table3__3_16[Customer ID],Table3__3_16[NumberOfMajorSurgeries])</f>
        <v>0</v>
      </c>
      <c r="I1874" s="22" t="str">
        <f>_xlfn.XLOOKUP(Table7[[#This Row],[Merged Customer ID]],Table3__3_16[Customer ID],Table3__3_16[smoker])</f>
        <v>No</v>
      </c>
      <c r="J1874" s="22" t="str">
        <f>_xlfn.XLOOKUP(Table7[[#This Row],[Merged Customer ID]],Table3__3_16[Customer ID],Table3__3_16[Weight Status])</f>
        <v>Overweight</v>
      </c>
      <c r="K1874" s="22" t="str">
        <f>_xlfn.XLOOKUP(Table7[[#This Row],[Merged Customer ID]],Table3__3_16[Customer ID],Table3__3_16[Sugar Status])</f>
        <v>Normal</v>
      </c>
      <c r="L1874" s="25">
        <f>_xlfn.XLOOKUP(Table7[[#This Row],[Merged Customer ID]],Table6_20[Merged Customer ID],Table6_20[Date of Birth])</f>
        <v>33573</v>
      </c>
      <c r="M1874" s="29">
        <f>_xlfn.XLOOKUP(Table7[[#This Row],[Merged Customer ID]],Table6_20[Merged Customer ID],Table6_20[charges],"0",0)</f>
        <v>4243.59</v>
      </c>
      <c r="N1874" s="29" t="str">
        <f>_xlfn.XLOOKUP(Table7[[#This Row],[Merged Customer ID]],Table6_20[Merged Customer ID],Table6_20[Hospital tier])</f>
        <v>tier - 3</v>
      </c>
      <c r="O1874" s="29" t="str">
        <f>_xlfn.XLOOKUP(Table7[[#This Row],[Merged Customer ID]],Table6_20[Merged Customer ID],Table6_20[City tier])</f>
        <v>tier - 1</v>
      </c>
      <c r="P1874" s="29" t="str">
        <f>_xlfn.XLOOKUP(Table7[[#This Row],[Merged Customer ID]],Table6_20[Merged Customer ID],Table6_20[State ID])</f>
        <v>R1012</v>
      </c>
      <c r="Q1874" s="35">
        <f>_xlfn.XLOOKUP(Table7[[#This Row],[Merged Customer ID]],Table6_20[Merged Customer ID],Table6_20[Age])</f>
        <v>31.519444444444446</v>
      </c>
    </row>
    <row r="1875" spans="1:17" x14ac:dyDescent="0.35">
      <c r="A1875" s="23" t="s">
        <v>494</v>
      </c>
      <c r="B1875" s="23" t="str">
        <f>_xlfn.XLOOKUP(Table7[[#This Row],[Merged Customer ID]],Table2_1[Merged Customer ID],Table2_1[First Name])</f>
        <v>Zamore</v>
      </c>
      <c r="C1875" s="23">
        <f>_xlfn.XLOOKUP(Table7[[#This Row],[Merged Customer ID]],Table3__3_16[Customer ID],Table3__3_16[BMI])</f>
        <v>25.934999999999999</v>
      </c>
      <c r="D1875" s="23">
        <f>_xlfn.XLOOKUP(Table7[[#This Row],[Merged Customer ID]],Table3__3_16[Customer ID],Table3__3_16[HBA1C])</f>
        <v>4.29</v>
      </c>
      <c r="E1875" s="22" t="str">
        <f>_xlfn.XLOOKUP(Table7[[#This Row],[Merged Customer ID]],Table3__3_16[Customer ID],Table3__3_16[Heart Issues])</f>
        <v>No</v>
      </c>
      <c r="F1875" s="23" t="str">
        <f>_xlfn.XLOOKUP(Table7[[#This Row],[Merged Customer ID]],Table3__3_16[Customer ID],Table3__3_16[Any Transplants])</f>
        <v>No</v>
      </c>
      <c r="G1875" s="23" t="str">
        <f>_xlfn.XLOOKUP(Table7[[#This Row],[Merged Customer ID]],Table3__3_16[Customer ID],Table3__3_16[Cancer history])</f>
        <v>No</v>
      </c>
      <c r="H1875" s="23">
        <f>_xlfn.XLOOKUP(Table7[[#This Row],[Merged Customer ID]],Table3__3_16[Customer ID],Table3__3_16[NumberOfMajorSurgeries])</f>
        <v>0</v>
      </c>
      <c r="I1875" s="23" t="str">
        <f>_xlfn.XLOOKUP(Table7[[#This Row],[Merged Customer ID]],Table3__3_16[Customer ID],Table3__3_16[smoker])</f>
        <v>No</v>
      </c>
      <c r="J1875" s="23" t="str">
        <f>_xlfn.XLOOKUP(Table7[[#This Row],[Merged Customer ID]],Table3__3_16[Customer ID],Table3__3_16[Weight Status])</f>
        <v>Overweight</v>
      </c>
      <c r="K1875" s="23" t="str">
        <f>_xlfn.XLOOKUP(Table7[[#This Row],[Merged Customer ID]],Table3__3_16[Customer ID],Table3__3_16[Sugar Status])</f>
        <v>Normal</v>
      </c>
      <c r="L1875" s="26">
        <f>_xlfn.XLOOKUP(Table7[[#This Row],[Merged Customer ID]],Table6_20[Merged Customer ID],Table6_20[Date of Birth])</f>
        <v>33545</v>
      </c>
      <c r="M1875" s="30">
        <f>_xlfn.XLOOKUP(Table7[[#This Row],[Merged Customer ID]],Table6_20[Merged Customer ID],Table6_20[charges],"0",0)</f>
        <v>4239.8900000000003</v>
      </c>
      <c r="N1875" s="30" t="str">
        <f>_xlfn.XLOOKUP(Table7[[#This Row],[Merged Customer ID]],Table6_20[Merged Customer ID],Table6_20[Hospital tier])</f>
        <v>tier - 2</v>
      </c>
      <c r="O1875" s="30" t="str">
        <f>_xlfn.XLOOKUP(Table7[[#This Row],[Merged Customer ID]],Table6_20[Merged Customer ID],Table6_20[City tier])</f>
        <v>tier - 2</v>
      </c>
      <c r="P1875" s="30" t="str">
        <f>_xlfn.XLOOKUP(Table7[[#This Row],[Merged Customer ID]],Table6_20[Merged Customer ID],Table6_20[State ID])</f>
        <v>R1012</v>
      </c>
      <c r="Q1875" s="36">
        <f>_xlfn.XLOOKUP(Table7[[#This Row],[Merged Customer ID]],Table6_20[Merged Customer ID],Table6_20[Age])</f>
        <v>31.597222222222221</v>
      </c>
    </row>
    <row r="1876" spans="1:17" x14ac:dyDescent="0.35">
      <c r="A1876" s="22" t="s">
        <v>493</v>
      </c>
      <c r="B1876" s="22" t="str">
        <f>_xlfn.XLOOKUP(Table7[[#This Row],[Merged Customer ID]],Table2_1[Merged Customer ID],Table2_1[First Name])</f>
        <v>Donaghy</v>
      </c>
      <c r="C1876" s="22">
        <f>_xlfn.XLOOKUP(Table7[[#This Row],[Merged Customer ID]],Table3__3_16[Customer ID],Table3__3_16[BMI])</f>
        <v>27.645</v>
      </c>
      <c r="D1876" s="22">
        <f>_xlfn.XLOOKUP(Table7[[#This Row],[Merged Customer ID]],Table3__3_16[Customer ID],Table3__3_16[HBA1C])</f>
        <v>5.25</v>
      </c>
      <c r="E1876" s="22" t="str">
        <f>_xlfn.XLOOKUP(Table7[[#This Row],[Merged Customer ID]],Table3__3_16[Customer ID],Table3__3_16[Heart Issues])</f>
        <v>No</v>
      </c>
      <c r="F1876" s="22" t="str">
        <f>_xlfn.XLOOKUP(Table7[[#This Row],[Merged Customer ID]],Table3__3_16[Customer ID],Table3__3_16[Any Transplants])</f>
        <v>No</v>
      </c>
      <c r="G1876" s="22" t="str">
        <f>_xlfn.XLOOKUP(Table7[[#This Row],[Merged Customer ID]],Table3__3_16[Customer ID],Table3__3_16[Cancer history])</f>
        <v>No</v>
      </c>
      <c r="H1876" s="22">
        <f>_xlfn.XLOOKUP(Table7[[#This Row],[Merged Customer ID]],Table3__3_16[Customer ID],Table3__3_16[NumberOfMajorSurgeries])</f>
        <v>1</v>
      </c>
      <c r="I1876" s="22" t="str">
        <f>_xlfn.XLOOKUP(Table7[[#This Row],[Merged Customer ID]],Table3__3_16[Customer ID],Table3__3_16[smoker])</f>
        <v>No</v>
      </c>
      <c r="J1876" s="22" t="str">
        <f>_xlfn.XLOOKUP(Table7[[#This Row],[Merged Customer ID]],Table3__3_16[Customer ID],Table3__3_16[Weight Status])</f>
        <v>Overweight</v>
      </c>
      <c r="K1876" s="22" t="str">
        <f>_xlfn.XLOOKUP(Table7[[#This Row],[Merged Customer ID]],Table3__3_16[Customer ID],Table3__3_16[Sugar Status])</f>
        <v>Normal</v>
      </c>
      <c r="L1876" s="25">
        <f>_xlfn.XLOOKUP(Table7[[#This Row],[Merged Customer ID]],Table6_20[Merged Customer ID],Table6_20[Date of Birth])</f>
        <v>33782</v>
      </c>
      <c r="M1876" s="29">
        <f>_xlfn.XLOOKUP(Table7[[#This Row],[Merged Customer ID]],Table6_20[Merged Customer ID],Table6_20[charges],"0",0)</f>
        <v>4237.13</v>
      </c>
      <c r="N1876" s="29" t="str">
        <f>_xlfn.XLOOKUP(Table7[[#This Row],[Merged Customer ID]],Table6_20[Merged Customer ID],Table6_20[Hospital tier])</f>
        <v>tier - 3</v>
      </c>
      <c r="O1876" s="29" t="str">
        <f>_xlfn.XLOOKUP(Table7[[#This Row],[Merged Customer ID]],Table6_20[Merged Customer ID],Table6_20[City tier])</f>
        <v>tier - 1</v>
      </c>
      <c r="P1876" s="29" t="str">
        <f>_xlfn.XLOOKUP(Table7[[#This Row],[Merged Customer ID]],Table6_20[Merged Customer ID],Table6_20[State ID])</f>
        <v>R1016</v>
      </c>
      <c r="Q1876" s="35">
        <f>_xlfn.XLOOKUP(Table7[[#This Row],[Merged Customer ID]],Table6_20[Merged Customer ID],Table6_20[Age])</f>
        <v>30.947222222222223</v>
      </c>
    </row>
    <row r="1877" spans="1:17" x14ac:dyDescent="0.35">
      <c r="A1877" s="23" t="s">
        <v>492</v>
      </c>
      <c r="B1877" s="23" t="str">
        <f>_xlfn.XLOOKUP(Table7[[#This Row],[Merged Customer ID]],Table2_1[Merged Customer ID],Table2_1[First Name])</f>
        <v>Kennedy</v>
      </c>
      <c r="C1877" s="23">
        <f>_xlfn.XLOOKUP(Table7[[#This Row],[Merged Customer ID]],Table3__3_16[Customer ID],Table3__3_16[BMI])</f>
        <v>30.1</v>
      </c>
      <c r="D1877" s="23">
        <f>_xlfn.XLOOKUP(Table7[[#This Row],[Merged Customer ID]],Table3__3_16[Customer ID],Table3__3_16[HBA1C])</f>
        <v>4.04</v>
      </c>
      <c r="E1877" s="22" t="str">
        <f>_xlfn.XLOOKUP(Table7[[#This Row],[Merged Customer ID]],Table3__3_16[Customer ID],Table3__3_16[Heart Issues])</f>
        <v>No</v>
      </c>
      <c r="F1877" s="23" t="str">
        <f>_xlfn.XLOOKUP(Table7[[#This Row],[Merged Customer ID]],Table3__3_16[Customer ID],Table3__3_16[Any Transplants])</f>
        <v>No</v>
      </c>
      <c r="G1877" s="23" t="str">
        <f>_xlfn.XLOOKUP(Table7[[#This Row],[Merged Customer ID]],Table3__3_16[Customer ID],Table3__3_16[Cancer history])</f>
        <v>No</v>
      </c>
      <c r="H1877" s="23">
        <f>_xlfn.XLOOKUP(Table7[[#This Row],[Merged Customer ID]],Table3__3_16[Customer ID],Table3__3_16[NumberOfMajorSurgeries])</f>
        <v>1</v>
      </c>
      <c r="I1877" s="23" t="str">
        <f>_xlfn.XLOOKUP(Table7[[#This Row],[Merged Customer ID]],Table3__3_16[Customer ID],Table3__3_16[smoker])</f>
        <v>No</v>
      </c>
      <c r="J1877" s="23" t="str">
        <f>_xlfn.XLOOKUP(Table7[[#This Row],[Merged Customer ID]],Table3__3_16[Customer ID],Table3__3_16[Weight Status])</f>
        <v>Obesity</v>
      </c>
      <c r="K1877" s="23" t="str">
        <f>_xlfn.XLOOKUP(Table7[[#This Row],[Merged Customer ID]],Table3__3_16[Customer ID],Table3__3_16[Sugar Status])</f>
        <v>Normal</v>
      </c>
      <c r="L1877" s="26">
        <f>_xlfn.XLOOKUP(Table7[[#This Row],[Merged Customer ID]],Table6_20[Merged Customer ID],Table6_20[Date of Birth])</f>
        <v>36143</v>
      </c>
      <c r="M1877" s="30">
        <f>_xlfn.XLOOKUP(Table7[[#This Row],[Merged Customer ID]],Table6_20[Merged Customer ID],Table6_20[charges],"0",0)</f>
        <v>4234.93</v>
      </c>
      <c r="N1877" s="30" t="str">
        <f>_xlfn.XLOOKUP(Table7[[#This Row],[Merged Customer ID]],Table6_20[Merged Customer ID],Table6_20[Hospital tier])</f>
        <v>tier - 2</v>
      </c>
      <c r="O1877" s="30" t="str">
        <f>_xlfn.XLOOKUP(Table7[[#This Row],[Merged Customer ID]],Table6_20[Merged Customer ID],Table6_20[City tier])</f>
        <v>tier - 1</v>
      </c>
      <c r="P1877" s="30" t="str">
        <f>_xlfn.XLOOKUP(Table7[[#This Row],[Merged Customer ID]],Table6_20[Merged Customer ID],Table6_20[State ID])</f>
        <v>R1011</v>
      </c>
      <c r="Q1877" s="36">
        <f>_xlfn.XLOOKUP(Table7[[#This Row],[Merged Customer ID]],Table6_20[Merged Customer ID],Table6_20[Age])</f>
        <v>24.483333333333334</v>
      </c>
    </row>
    <row r="1878" spans="1:17" x14ac:dyDescent="0.35">
      <c r="A1878" s="22" t="s">
        <v>491</v>
      </c>
      <c r="B1878" s="22" t="str">
        <f>_xlfn.XLOOKUP(Table7[[#This Row],[Merged Customer ID]],Table2_1[Merged Customer ID],Table2_1[First Name])</f>
        <v>Fiorini</v>
      </c>
      <c r="C1878" s="22">
        <f>_xlfn.XLOOKUP(Table7[[#This Row],[Merged Customer ID]],Table3__3_16[Customer ID],Table3__3_16[BMI])</f>
        <v>26.79</v>
      </c>
      <c r="D1878" s="22">
        <f>_xlfn.XLOOKUP(Table7[[#This Row],[Merged Customer ID]],Table3__3_16[Customer ID],Table3__3_16[HBA1C])</f>
        <v>5</v>
      </c>
      <c r="E1878" s="22" t="str">
        <f>_xlfn.XLOOKUP(Table7[[#This Row],[Merged Customer ID]],Table3__3_16[Customer ID],Table3__3_16[Heart Issues])</f>
        <v>Yes</v>
      </c>
      <c r="F1878" s="22" t="str">
        <f>_xlfn.XLOOKUP(Table7[[#This Row],[Merged Customer ID]],Table3__3_16[Customer ID],Table3__3_16[Any Transplants])</f>
        <v>No</v>
      </c>
      <c r="G1878" s="22" t="str">
        <f>_xlfn.XLOOKUP(Table7[[#This Row],[Merged Customer ID]],Table3__3_16[Customer ID],Table3__3_16[Cancer history])</f>
        <v>Yes</v>
      </c>
      <c r="H1878" s="22">
        <f>_xlfn.XLOOKUP(Table7[[#This Row],[Merged Customer ID]],Table3__3_16[Customer ID],Table3__3_16[NumberOfMajorSurgeries])</f>
        <v>1</v>
      </c>
      <c r="I1878" s="22" t="str">
        <f>_xlfn.XLOOKUP(Table7[[#This Row],[Merged Customer ID]],Table3__3_16[Customer ID],Table3__3_16[smoker])</f>
        <v>No</v>
      </c>
      <c r="J1878" s="22" t="str">
        <f>_xlfn.XLOOKUP(Table7[[#This Row],[Merged Customer ID]],Table3__3_16[Customer ID],Table3__3_16[Weight Status])</f>
        <v>Overweight</v>
      </c>
      <c r="K1878" s="22" t="str">
        <f>_xlfn.XLOOKUP(Table7[[#This Row],[Merged Customer ID]],Table3__3_16[Customer ID],Table3__3_16[Sugar Status])</f>
        <v>Normal</v>
      </c>
      <c r="L1878" s="25">
        <f>_xlfn.XLOOKUP(Table7[[#This Row],[Merged Customer ID]],Table6_20[Merged Customer ID],Table6_20[Date of Birth])</f>
        <v>35679</v>
      </c>
      <c r="M1878" s="29">
        <f>_xlfn.XLOOKUP(Table7[[#This Row],[Merged Customer ID]],Table6_20[Merged Customer ID],Table6_20[charges],"0",0)</f>
        <v>4189.1099999999997</v>
      </c>
      <c r="N1878" s="29" t="str">
        <f>_xlfn.XLOOKUP(Table7[[#This Row],[Merged Customer ID]],Table6_20[Merged Customer ID],Table6_20[Hospital tier])</f>
        <v>tier - 2</v>
      </c>
      <c r="O1878" s="29" t="str">
        <f>_xlfn.XLOOKUP(Table7[[#This Row],[Merged Customer ID]],Table6_20[Merged Customer ID],Table6_20[City tier])</f>
        <v>tier - 2</v>
      </c>
      <c r="P1878" s="29" t="str">
        <f>_xlfn.XLOOKUP(Table7[[#This Row],[Merged Customer ID]],Table6_20[Merged Customer ID],Table6_20[State ID])</f>
        <v>R1012</v>
      </c>
      <c r="Q1878" s="35">
        <f>_xlfn.XLOOKUP(Table7[[#This Row],[Merged Customer ID]],Table6_20[Merged Customer ID],Table6_20[Age])</f>
        <v>25.755555555555556</v>
      </c>
    </row>
    <row r="1879" spans="1:17" x14ac:dyDescent="0.35">
      <c r="A1879" s="23" t="s">
        <v>490</v>
      </c>
      <c r="B1879" s="23" t="str">
        <f>_xlfn.XLOOKUP(Table7[[#This Row],[Merged Customer ID]],Table2_1[Merged Customer ID],Table2_1[First Name])</f>
        <v>Alexander</v>
      </c>
      <c r="C1879" s="23">
        <f>_xlfn.XLOOKUP(Table7[[#This Row],[Merged Customer ID]],Table3__3_16[Customer ID],Table3__3_16[BMI])</f>
        <v>27.1</v>
      </c>
      <c r="D1879" s="23">
        <f>_xlfn.XLOOKUP(Table7[[#This Row],[Merged Customer ID]],Table3__3_16[Customer ID],Table3__3_16[HBA1C])</f>
        <v>4.01</v>
      </c>
      <c r="E1879" s="22" t="str">
        <f>_xlfn.XLOOKUP(Table7[[#This Row],[Merged Customer ID]],Table3__3_16[Customer ID],Table3__3_16[Heart Issues])</f>
        <v>Yes</v>
      </c>
      <c r="F1879" s="23" t="str">
        <f>_xlfn.XLOOKUP(Table7[[#This Row],[Merged Customer ID]],Table3__3_16[Customer ID],Table3__3_16[Any Transplants])</f>
        <v>No</v>
      </c>
      <c r="G1879" s="23" t="str">
        <f>_xlfn.XLOOKUP(Table7[[#This Row],[Merged Customer ID]],Table3__3_16[Customer ID],Table3__3_16[Cancer history])</f>
        <v>No</v>
      </c>
      <c r="H1879" s="23">
        <f>_xlfn.XLOOKUP(Table7[[#This Row],[Merged Customer ID]],Table3__3_16[Customer ID],Table3__3_16[NumberOfMajorSurgeries])</f>
        <v>1</v>
      </c>
      <c r="I1879" s="23" t="str">
        <f>_xlfn.XLOOKUP(Table7[[#This Row],[Merged Customer ID]],Table3__3_16[Customer ID],Table3__3_16[smoker])</f>
        <v>No</v>
      </c>
      <c r="J1879" s="23" t="str">
        <f>_xlfn.XLOOKUP(Table7[[#This Row],[Merged Customer ID]],Table3__3_16[Customer ID],Table3__3_16[Weight Status])</f>
        <v>Overweight</v>
      </c>
      <c r="K1879" s="23" t="str">
        <f>_xlfn.XLOOKUP(Table7[[#This Row],[Merged Customer ID]],Table3__3_16[Customer ID],Table3__3_16[Sugar Status])</f>
        <v>Normal</v>
      </c>
      <c r="L1879" s="26">
        <f>_xlfn.XLOOKUP(Table7[[#This Row],[Merged Customer ID]],Table6_20[Merged Customer ID],Table6_20[Date of Birth])</f>
        <v>34975</v>
      </c>
      <c r="M1879" s="30">
        <f>_xlfn.XLOOKUP(Table7[[#This Row],[Merged Customer ID]],Table6_20[Merged Customer ID],Table6_20[charges],"0",0)</f>
        <v>4188.7299999999996</v>
      </c>
      <c r="N1879" s="30" t="str">
        <f>_xlfn.XLOOKUP(Table7[[#This Row],[Merged Customer ID]],Table6_20[Merged Customer ID],Table6_20[Hospital tier])</f>
        <v>tier - 2</v>
      </c>
      <c r="O1879" s="30" t="str">
        <f>_xlfn.XLOOKUP(Table7[[#This Row],[Merged Customer ID]],Table6_20[Merged Customer ID],Table6_20[City tier])</f>
        <v>tier - 2</v>
      </c>
      <c r="P1879" s="30" t="str">
        <f>_xlfn.XLOOKUP(Table7[[#This Row],[Merged Customer ID]],Table6_20[Merged Customer ID],Table6_20[State ID])</f>
        <v>R1025</v>
      </c>
      <c r="Q1879" s="36">
        <f>_xlfn.XLOOKUP(Table7[[#This Row],[Merged Customer ID]],Table6_20[Merged Customer ID],Table6_20[Age])</f>
        <v>27.680555555555557</v>
      </c>
    </row>
    <row r="1880" spans="1:17" x14ac:dyDescent="0.35">
      <c r="A1880" s="22" t="s">
        <v>489</v>
      </c>
      <c r="B1880" s="22" t="str">
        <f>_xlfn.XLOOKUP(Table7[[#This Row],[Merged Customer ID]],Table2_1[Merged Customer ID],Table2_1[First Name])</f>
        <v>Watkins</v>
      </c>
      <c r="C1880" s="22">
        <f>_xlfn.XLOOKUP(Table7[[#This Row],[Merged Customer ID]],Table3__3_16[Customer ID],Table3__3_16[BMI])</f>
        <v>24.31</v>
      </c>
      <c r="D1880" s="22">
        <f>_xlfn.XLOOKUP(Table7[[#This Row],[Merged Customer ID]],Table3__3_16[Customer ID],Table3__3_16[HBA1C])</f>
        <v>5.4</v>
      </c>
      <c r="E1880" s="22" t="str">
        <f>_xlfn.XLOOKUP(Table7[[#This Row],[Merged Customer ID]],Table3__3_16[Customer ID],Table3__3_16[Heart Issues])</f>
        <v>No</v>
      </c>
      <c r="F1880" s="22" t="str">
        <f>_xlfn.XLOOKUP(Table7[[#This Row],[Merged Customer ID]],Table3__3_16[Customer ID],Table3__3_16[Any Transplants])</f>
        <v>No</v>
      </c>
      <c r="G1880" s="22" t="str">
        <f>_xlfn.XLOOKUP(Table7[[#This Row],[Merged Customer ID]],Table3__3_16[Customer ID],Table3__3_16[Cancer history])</f>
        <v>No</v>
      </c>
      <c r="H1880" s="22">
        <f>_xlfn.XLOOKUP(Table7[[#This Row],[Merged Customer ID]],Table3__3_16[Customer ID],Table3__3_16[NumberOfMajorSurgeries])</f>
        <v>0</v>
      </c>
      <c r="I1880" s="22" t="str">
        <f>_xlfn.XLOOKUP(Table7[[#This Row],[Merged Customer ID]],Table3__3_16[Customer ID],Table3__3_16[smoker])</f>
        <v>No</v>
      </c>
      <c r="J1880" s="22" t="str">
        <f>_xlfn.XLOOKUP(Table7[[#This Row],[Merged Customer ID]],Table3__3_16[Customer ID],Table3__3_16[Weight Status])</f>
        <v>Normal Weight</v>
      </c>
      <c r="K1880" s="22" t="str">
        <f>_xlfn.XLOOKUP(Table7[[#This Row],[Merged Customer ID]],Table3__3_16[Customer ID],Table3__3_16[Sugar Status])</f>
        <v>Normal</v>
      </c>
      <c r="L1880" s="25">
        <f>_xlfn.XLOOKUP(Table7[[#This Row],[Merged Customer ID]],Table6_20[Merged Customer ID],Table6_20[Date of Birth])</f>
        <v>32684</v>
      </c>
      <c r="M1880" s="29">
        <f>_xlfn.XLOOKUP(Table7[[#This Row],[Merged Customer ID]],Table6_20[Merged Customer ID],Table6_20[charges],"0",0)</f>
        <v>4185.1000000000004</v>
      </c>
      <c r="N1880" s="29" t="str">
        <f>_xlfn.XLOOKUP(Table7[[#This Row],[Merged Customer ID]],Table6_20[Merged Customer ID],Table6_20[Hospital tier])</f>
        <v>tier - 2</v>
      </c>
      <c r="O1880" s="29" t="str">
        <f>_xlfn.XLOOKUP(Table7[[#This Row],[Merged Customer ID]],Table6_20[Merged Customer ID],Table6_20[City tier])</f>
        <v>tier - 3</v>
      </c>
      <c r="P1880" s="29" t="str">
        <f>_xlfn.XLOOKUP(Table7[[#This Row],[Merged Customer ID]],Table6_20[Merged Customer ID],Table6_20[State ID])</f>
        <v>R1013</v>
      </c>
      <c r="Q1880" s="35">
        <f>_xlfn.XLOOKUP(Table7[[#This Row],[Merged Customer ID]],Table6_20[Merged Customer ID],Table6_20[Age])</f>
        <v>33.952777777777776</v>
      </c>
    </row>
    <row r="1881" spans="1:17" x14ac:dyDescent="0.35">
      <c r="A1881" s="23" t="s">
        <v>488</v>
      </c>
      <c r="B1881" s="23" t="str">
        <f>_xlfn.XLOOKUP(Table7[[#This Row],[Merged Customer ID]],Table2_1[Merged Customer ID],Table2_1[First Name])</f>
        <v>Cassel</v>
      </c>
      <c r="C1881" s="23">
        <f>_xlfn.XLOOKUP(Table7[[#This Row],[Merged Customer ID]],Table3__3_16[Customer ID],Table3__3_16[BMI])</f>
        <v>15.53</v>
      </c>
      <c r="D1881" s="23">
        <f>_xlfn.XLOOKUP(Table7[[#This Row],[Merged Customer ID]],Table3__3_16[Customer ID],Table3__3_16[HBA1C])</f>
        <v>5.81</v>
      </c>
      <c r="E1881" s="22" t="str">
        <f>_xlfn.XLOOKUP(Table7[[#This Row],[Merged Customer ID]],Table3__3_16[Customer ID],Table3__3_16[Heart Issues])</f>
        <v>No</v>
      </c>
      <c r="F1881" s="23" t="str">
        <f>_xlfn.XLOOKUP(Table7[[#This Row],[Merged Customer ID]],Table3__3_16[Customer ID],Table3__3_16[Any Transplants])</f>
        <v>No</v>
      </c>
      <c r="G1881" s="23" t="str">
        <f>_xlfn.XLOOKUP(Table7[[#This Row],[Merged Customer ID]],Table3__3_16[Customer ID],Table3__3_16[Cancer history])</f>
        <v>No</v>
      </c>
      <c r="H1881" s="23">
        <f>_xlfn.XLOOKUP(Table7[[#This Row],[Merged Customer ID]],Table3__3_16[Customer ID],Table3__3_16[NumberOfMajorSurgeries])</f>
        <v>1</v>
      </c>
      <c r="I1881" s="23" t="str">
        <f>_xlfn.XLOOKUP(Table7[[#This Row],[Merged Customer ID]],Table3__3_16[Customer ID],Table3__3_16[smoker])</f>
        <v>No</v>
      </c>
      <c r="J1881" s="23" t="str">
        <f>_xlfn.XLOOKUP(Table7[[#This Row],[Merged Customer ID]],Table3__3_16[Customer ID],Table3__3_16[Weight Status])</f>
        <v>Underweight</v>
      </c>
      <c r="K1881" s="23" t="str">
        <f>_xlfn.XLOOKUP(Table7[[#This Row],[Merged Customer ID]],Table3__3_16[Customer ID],Table3__3_16[Sugar Status])</f>
        <v>Prediabetes</v>
      </c>
      <c r="L1881" s="26">
        <f>_xlfn.XLOOKUP(Table7[[#This Row],[Merged Customer ID]],Table6_20[Merged Customer ID],Table6_20[Date of Birth])</f>
        <v>30941</v>
      </c>
      <c r="M1881" s="30">
        <f>_xlfn.XLOOKUP(Table7[[#This Row],[Merged Customer ID]],Table6_20[Merged Customer ID],Table6_20[charges],"0",0)</f>
        <v>4163.21</v>
      </c>
      <c r="N1881" s="30" t="str">
        <f>_xlfn.XLOOKUP(Table7[[#This Row],[Merged Customer ID]],Table6_20[Merged Customer ID],Table6_20[Hospital tier])</f>
        <v>tier - 2</v>
      </c>
      <c r="O1881" s="30" t="str">
        <f>_xlfn.XLOOKUP(Table7[[#This Row],[Merged Customer ID]],Table6_20[Merged Customer ID],Table6_20[City tier])</f>
        <v>tier - 2</v>
      </c>
      <c r="P1881" s="30" t="str">
        <f>_xlfn.XLOOKUP(Table7[[#This Row],[Merged Customer ID]],Table6_20[Merged Customer ID],Table6_20[State ID])</f>
        <v>R1012</v>
      </c>
      <c r="Q1881" s="36">
        <f>_xlfn.XLOOKUP(Table7[[#This Row],[Merged Customer ID]],Table6_20[Merged Customer ID],Table6_20[Age])</f>
        <v>38.727777777777774</v>
      </c>
    </row>
    <row r="1882" spans="1:17" x14ac:dyDescent="0.35">
      <c r="A1882" s="22" t="s">
        <v>487</v>
      </c>
      <c r="B1882" s="22" t="str">
        <f>_xlfn.XLOOKUP(Table7[[#This Row],[Merged Customer ID]],Table2_1[Merged Customer ID],Table2_1[First Name])</f>
        <v>Ferguson</v>
      </c>
      <c r="C1882" s="22">
        <f>_xlfn.XLOOKUP(Table7[[#This Row],[Merged Customer ID]],Table3__3_16[Customer ID],Table3__3_16[BMI])</f>
        <v>30.7</v>
      </c>
      <c r="D1882" s="22">
        <f>_xlfn.XLOOKUP(Table7[[#This Row],[Merged Customer ID]],Table3__3_16[Customer ID],Table3__3_16[HBA1C])</f>
        <v>5.82</v>
      </c>
      <c r="E1882" s="22" t="str">
        <f>_xlfn.XLOOKUP(Table7[[#This Row],[Merged Customer ID]],Table3__3_16[Customer ID],Table3__3_16[Heart Issues])</f>
        <v>No</v>
      </c>
      <c r="F1882" s="22" t="str">
        <f>_xlfn.XLOOKUP(Table7[[#This Row],[Merged Customer ID]],Table3__3_16[Customer ID],Table3__3_16[Any Transplants])</f>
        <v>No</v>
      </c>
      <c r="G1882" s="22" t="str">
        <f>_xlfn.XLOOKUP(Table7[[#This Row],[Merged Customer ID]],Table3__3_16[Customer ID],Table3__3_16[Cancer history])</f>
        <v>No</v>
      </c>
      <c r="H1882" s="22">
        <f>_xlfn.XLOOKUP(Table7[[#This Row],[Merged Customer ID]],Table3__3_16[Customer ID],Table3__3_16[NumberOfMajorSurgeries])</f>
        <v>1</v>
      </c>
      <c r="I1882" s="22" t="str">
        <f>_xlfn.XLOOKUP(Table7[[#This Row],[Merged Customer ID]],Table3__3_16[Customer ID],Table3__3_16[smoker])</f>
        <v>No</v>
      </c>
      <c r="J1882" s="22" t="str">
        <f>_xlfn.XLOOKUP(Table7[[#This Row],[Merged Customer ID]],Table3__3_16[Customer ID],Table3__3_16[Weight Status])</f>
        <v>Obesity</v>
      </c>
      <c r="K1882" s="22" t="str">
        <f>_xlfn.XLOOKUP(Table7[[#This Row],[Merged Customer ID]],Table3__3_16[Customer ID],Table3__3_16[Sugar Status])</f>
        <v>Prediabetes</v>
      </c>
      <c r="L1882" s="25">
        <f>_xlfn.XLOOKUP(Table7[[#This Row],[Merged Customer ID]],Table6_20[Merged Customer ID],Table6_20[Date of Birth])</f>
        <v>36125</v>
      </c>
      <c r="M1882" s="29">
        <f>_xlfn.XLOOKUP(Table7[[#This Row],[Merged Customer ID]],Table6_20[Merged Customer ID],Table6_20[charges],"0",0)</f>
        <v>4154.97</v>
      </c>
      <c r="N1882" s="29" t="str">
        <f>_xlfn.XLOOKUP(Table7[[#This Row],[Merged Customer ID]],Table6_20[Merged Customer ID],Table6_20[Hospital tier])</f>
        <v>tier - 2</v>
      </c>
      <c r="O1882" s="29" t="str">
        <f>_xlfn.XLOOKUP(Table7[[#This Row],[Merged Customer ID]],Table6_20[Merged Customer ID],Table6_20[City tier])</f>
        <v>tier - 1</v>
      </c>
      <c r="P1882" s="29" t="str">
        <f>_xlfn.XLOOKUP(Table7[[#This Row],[Merged Customer ID]],Table6_20[Merged Customer ID],Table6_20[State ID])</f>
        <v>R1012</v>
      </c>
      <c r="Q1882" s="35">
        <f>_xlfn.XLOOKUP(Table7[[#This Row],[Merged Customer ID]],Table6_20[Merged Customer ID],Table6_20[Age])</f>
        <v>24.533333333333335</v>
      </c>
    </row>
    <row r="1883" spans="1:17" x14ac:dyDescent="0.35">
      <c r="A1883" s="23" t="s">
        <v>486</v>
      </c>
      <c r="B1883" s="23" t="str">
        <f>_xlfn.XLOOKUP(Table7[[#This Row],[Merged Customer ID]],Table2_1[Merged Customer ID],Table2_1[First Name])</f>
        <v>O'Sullivan</v>
      </c>
      <c r="C1883" s="23">
        <f>_xlfn.XLOOKUP(Table7[[#This Row],[Merged Customer ID]],Table3__3_16[Customer ID],Table3__3_16[BMI])</f>
        <v>33.33</v>
      </c>
      <c r="D1883" s="23">
        <f>_xlfn.XLOOKUP(Table7[[#This Row],[Merged Customer ID]],Table3__3_16[Customer ID],Table3__3_16[HBA1C])</f>
        <v>4.82</v>
      </c>
      <c r="E1883" s="22" t="str">
        <f>_xlfn.XLOOKUP(Table7[[#This Row],[Merged Customer ID]],Table3__3_16[Customer ID],Table3__3_16[Heart Issues])</f>
        <v>No</v>
      </c>
      <c r="F1883" s="23" t="str">
        <f>_xlfn.XLOOKUP(Table7[[#This Row],[Merged Customer ID]],Table3__3_16[Customer ID],Table3__3_16[Any Transplants])</f>
        <v>No</v>
      </c>
      <c r="G1883" s="23" t="str">
        <f>_xlfn.XLOOKUP(Table7[[#This Row],[Merged Customer ID]],Table3__3_16[Customer ID],Table3__3_16[Cancer history])</f>
        <v>No</v>
      </c>
      <c r="H1883" s="23">
        <f>_xlfn.XLOOKUP(Table7[[#This Row],[Merged Customer ID]],Table3__3_16[Customer ID],Table3__3_16[NumberOfMajorSurgeries])</f>
        <v>1</v>
      </c>
      <c r="I1883" s="23" t="str">
        <f>_xlfn.XLOOKUP(Table7[[#This Row],[Merged Customer ID]],Table3__3_16[Customer ID],Table3__3_16[smoker])</f>
        <v>No</v>
      </c>
      <c r="J1883" s="23" t="str">
        <f>_xlfn.XLOOKUP(Table7[[#This Row],[Merged Customer ID]],Table3__3_16[Customer ID],Table3__3_16[Weight Status])</f>
        <v>Obesity</v>
      </c>
      <c r="K1883" s="23" t="str">
        <f>_xlfn.XLOOKUP(Table7[[#This Row],[Merged Customer ID]],Table3__3_16[Customer ID],Table3__3_16[Sugar Status])</f>
        <v>Normal</v>
      </c>
      <c r="L1883" s="26">
        <f>_xlfn.XLOOKUP(Table7[[#This Row],[Merged Customer ID]],Table6_20[Merged Customer ID],Table6_20[Date of Birth])</f>
        <v>33820</v>
      </c>
      <c r="M1883" s="30">
        <f>_xlfn.XLOOKUP(Table7[[#This Row],[Merged Customer ID]],Table6_20[Merged Customer ID],Table6_20[charges],"0",0)</f>
        <v>4151.03</v>
      </c>
      <c r="N1883" s="30" t="str">
        <f>_xlfn.XLOOKUP(Table7[[#This Row],[Merged Customer ID]],Table6_20[Merged Customer ID],Table6_20[Hospital tier])</f>
        <v>tier - 2</v>
      </c>
      <c r="O1883" s="30" t="str">
        <f>_xlfn.XLOOKUP(Table7[[#This Row],[Merged Customer ID]],Table6_20[Merged Customer ID],Table6_20[City tier])</f>
        <v>tier - 2</v>
      </c>
      <c r="P1883" s="30" t="str">
        <f>_xlfn.XLOOKUP(Table7[[#This Row],[Merged Customer ID]],Table6_20[Merged Customer ID],Table6_20[State ID])</f>
        <v>R1013</v>
      </c>
      <c r="Q1883" s="36">
        <f>_xlfn.XLOOKUP(Table7[[#This Row],[Merged Customer ID]],Table6_20[Merged Customer ID],Table6_20[Age])</f>
        <v>30.844444444444445</v>
      </c>
    </row>
    <row r="1884" spans="1:17" x14ac:dyDescent="0.35">
      <c r="A1884" s="22" t="s">
        <v>485</v>
      </c>
      <c r="B1884" s="22" t="str">
        <f>_xlfn.XLOOKUP(Table7[[#This Row],[Merged Customer ID]],Table2_1[Merged Customer ID],Table2_1[First Name])</f>
        <v>Chepkirui</v>
      </c>
      <c r="C1884" s="22">
        <f>_xlfn.XLOOKUP(Table7[[#This Row],[Merged Customer ID]],Table3__3_16[Customer ID],Table3__3_16[BMI])</f>
        <v>32.4</v>
      </c>
      <c r="D1884" s="22">
        <f>_xlfn.XLOOKUP(Table7[[#This Row],[Merged Customer ID]],Table3__3_16[Customer ID],Table3__3_16[HBA1C])</f>
        <v>5.08</v>
      </c>
      <c r="E1884" s="22" t="str">
        <f>_xlfn.XLOOKUP(Table7[[#This Row],[Merged Customer ID]],Table3__3_16[Customer ID],Table3__3_16[Heart Issues])</f>
        <v>No</v>
      </c>
      <c r="F1884" s="22" t="str">
        <f>_xlfn.XLOOKUP(Table7[[#This Row],[Merged Customer ID]],Table3__3_16[Customer ID],Table3__3_16[Any Transplants])</f>
        <v>No</v>
      </c>
      <c r="G1884" s="22" t="str">
        <f>_xlfn.XLOOKUP(Table7[[#This Row],[Merged Customer ID]],Table3__3_16[Customer ID],Table3__3_16[Cancer history])</f>
        <v>No</v>
      </c>
      <c r="H1884" s="22">
        <f>_xlfn.XLOOKUP(Table7[[#This Row],[Merged Customer ID]],Table3__3_16[Customer ID],Table3__3_16[NumberOfMajorSurgeries])</f>
        <v>1</v>
      </c>
      <c r="I1884" s="22" t="str">
        <f>_xlfn.XLOOKUP(Table7[[#This Row],[Merged Customer ID]],Table3__3_16[Customer ID],Table3__3_16[smoker])</f>
        <v>No</v>
      </c>
      <c r="J1884" s="22" t="str">
        <f>_xlfn.XLOOKUP(Table7[[#This Row],[Merged Customer ID]],Table3__3_16[Customer ID],Table3__3_16[Weight Status])</f>
        <v>Obesity</v>
      </c>
      <c r="K1884" s="22" t="str">
        <f>_xlfn.XLOOKUP(Table7[[#This Row],[Merged Customer ID]],Table3__3_16[Customer ID],Table3__3_16[Sugar Status])</f>
        <v>Normal</v>
      </c>
      <c r="L1884" s="25">
        <f>_xlfn.XLOOKUP(Table7[[#This Row],[Merged Customer ID]],Table6_20[Merged Customer ID],Table6_20[Date of Birth])</f>
        <v>33783</v>
      </c>
      <c r="M1884" s="29">
        <f>_xlfn.XLOOKUP(Table7[[#This Row],[Merged Customer ID]],Table6_20[Merged Customer ID],Table6_20[charges],"0",0)</f>
        <v>4149.74</v>
      </c>
      <c r="N1884" s="29" t="str">
        <f>_xlfn.XLOOKUP(Table7[[#This Row],[Merged Customer ID]],Table6_20[Merged Customer ID],Table6_20[Hospital tier])</f>
        <v>tier - 2</v>
      </c>
      <c r="O1884" s="29" t="str">
        <f>_xlfn.XLOOKUP(Table7[[#This Row],[Merged Customer ID]],Table6_20[Merged Customer ID],Table6_20[City tier])</f>
        <v>tier - 1</v>
      </c>
      <c r="P1884" s="29" t="str">
        <f>_xlfn.XLOOKUP(Table7[[#This Row],[Merged Customer ID]],Table6_20[Merged Customer ID],Table6_20[State ID])</f>
        <v>R1011</v>
      </c>
      <c r="Q1884" s="35">
        <f>_xlfn.XLOOKUP(Table7[[#This Row],[Merged Customer ID]],Table6_20[Merged Customer ID],Table6_20[Age])</f>
        <v>30.944444444444443</v>
      </c>
    </row>
    <row r="1885" spans="1:17" x14ac:dyDescent="0.35">
      <c r="A1885" s="23" t="s">
        <v>484</v>
      </c>
      <c r="B1885" s="23" t="str">
        <f>_xlfn.XLOOKUP(Table7[[#This Row],[Merged Customer ID]],Table2_1[Merged Customer ID],Table2_1[First Name])</f>
        <v>Gurney</v>
      </c>
      <c r="C1885" s="23">
        <f>_xlfn.XLOOKUP(Table7[[#This Row],[Merged Customer ID]],Table3__3_16[Customer ID],Table3__3_16[BMI])</f>
        <v>27.93</v>
      </c>
      <c r="D1885" s="23">
        <f>_xlfn.XLOOKUP(Table7[[#This Row],[Merged Customer ID]],Table3__3_16[Customer ID],Table3__3_16[HBA1C])</f>
        <v>5.59</v>
      </c>
      <c r="E1885" s="22" t="str">
        <f>_xlfn.XLOOKUP(Table7[[#This Row],[Merged Customer ID]],Table3__3_16[Customer ID],Table3__3_16[Heart Issues])</f>
        <v>No</v>
      </c>
      <c r="F1885" s="23" t="str">
        <f>_xlfn.XLOOKUP(Table7[[#This Row],[Merged Customer ID]],Table3__3_16[Customer ID],Table3__3_16[Any Transplants])</f>
        <v>No</v>
      </c>
      <c r="G1885" s="23" t="str">
        <f>_xlfn.XLOOKUP(Table7[[#This Row],[Merged Customer ID]],Table3__3_16[Customer ID],Table3__3_16[Cancer history])</f>
        <v>No</v>
      </c>
      <c r="H1885" s="23">
        <f>_xlfn.XLOOKUP(Table7[[#This Row],[Merged Customer ID]],Table3__3_16[Customer ID],Table3__3_16[NumberOfMajorSurgeries])</f>
        <v>1</v>
      </c>
      <c r="I1885" s="23" t="str">
        <f>_xlfn.XLOOKUP(Table7[[#This Row],[Merged Customer ID]],Table3__3_16[Customer ID],Table3__3_16[smoker])</f>
        <v>No</v>
      </c>
      <c r="J1885" s="23" t="str">
        <f>_xlfn.XLOOKUP(Table7[[#This Row],[Merged Customer ID]],Table3__3_16[Customer ID],Table3__3_16[Weight Status])</f>
        <v>Overweight</v>
      </c>
      <c r="K1885" s="23" t="str">
        <f>_xlfn.XLOOKUP(Table7[[#This Row],[Merged Customer ID]],Table3__3_16[Customer ID],Table3__3_16[Sugar Status])</f>
        <v>Normal</v>
      </c>
      <c r="L1885" s="26">
        <f>_xlfn.XLOOKUP(Table7[[#This Row],[Merged Customer ID]],Table6_20[Merged Customer ID],Table6_20[Date of Birth])</f>
        <v>33773</v>
      </c>
      <c r="M1885" s="30">
        <f>_xlfn.XLOOKUP(Table7[[#This Row],[Merged Customer ID]],Table6_20[Merged Customer ID],Table6_20[charges],"0",0)</f>
        <v>4137.5200000000004</v>
      </c>
      <c r="N1885" s="30" t="str">
        <f>_xlfn.XLOOKUP(Table7[[#This Row],[Merged Customer ID]],Table6_20[Merged Customer ID],Table6_20[Hospital tier])</f>
        <v>tier - 2</v>
      </c>
      <c r="O1885" s="30" t="str">
        <f>_xlfn.XLOOKUP(Table7[[#This Row],[Merged Customer ID]],Table6_20[Merged Customer ID],Table6_20[City tier])</f>
        <v>tier - 3</v>
      </c>
      <c r="P1885" s="30" t="str">
        <f>_xlfn.XLOOKUP(Table7[[#This Row],[Merged Customer ID]],Table6_20[Merged Customer ID],Table6_20[State ID])</f>
        <v>R1024</v>
      </c>
      <c r="Q1885" s="36">
        <f>_xlfn.XLOOKUP(Table7[[#This Row],[Merged Customer ID]],Table6_20[Merged Customer ID],Table6_20[Age])</f>
        <v>30.972222222222221</v>
      </c>
    </row>
    <row r="1886" spans="1:17" x14ac:dyDescent="0.35">
      <c r="A1886" s="22" t="s">
        <v>483</v>
      </c>
      <c r="B1886" s="22" t="str">
        <f>_xlfn.XLOOKUP(Table7[[#This Row],[Merged Customer ID]],Table2_1[Merged Customer ID],Table2_1[First Name])</f>
        <v>Francis</v>
      </c>
      <c r="C1886" s="22">
        <f>_xlfn.XLOOKUP(Table7[[#This Row],[Merged Customer ID]],Table3__3_16[Customer ID],Table3__3_16[BMI])</f>
        <v>21.754999999999999</v>
      </c>
      <c r="D1886" s="22">
        <f>_xlfn.XLOOKUP(Table7[[#This Row],[Merged Customer ID]],Table3__3_16[Customer ID],Table3__3_16[HBA1C])</f>
        <v>5.12</v>
      </c>
      <c r="E1886" s="22" t="str">
        <f>_xlfn.XLOOKUP(Table7[[#This Row],[Merged Customer ID]],Table3__3_16[Customer ID],Table3__3_16[Heart Issues])</f>
        <v>No</v>
      </c>
      <c r="F1886" s="22" t="str">
        <f>_xlfn.XLOOKUP(Table7[[#This Row],[Merged Customer ID]],Table3__3_16[Customer ID],Table3__3_16[Any Transplants])</f>
        <v>No</v>
      </c>
      <c r="G1886" s="22" t="str">
        <f>_xlfn.XLOOKUP(Table7[[#This Row],[Merged Customer ID]],Table3__3_16[Customer ID],Table3__3_16[Cancer history])</f>
        <v>No</v>
      </c>
      <c r="H1886" s="22">
        <f>_xlfn.XLOOKUP(Table7[[#This Row],[Merged Customer ID]],Table3__3_16[Customer ID],Table3__3_16[NumberOfMajorSurgeries])</f>
        <v>0</v>
      </c>
      <c r="I1886" s="22" t="str">
        <f>_xlfn.XLOOKUP(Table7[[#This Row],[Merged Customer ID]],Table3__3_16[Customer ID],Table3__3_16[smoker])</f>
        <v>No</v>
      </c>
      <c r="J1886" s="22" t="str">
        <f>_xlfn.XLOOKUP(Table7[[#This Row],[Merged Customer ID]],Table3__3_16[Customer ID],Table3__3_16[Weight Status])</f>
        <v>Normal Weight</v>
      </c>
      <c r="K1886" s="22" t="str">
        <f>_xlfn.XLOOKUP(Table7[[#This Row],[Merged Customer ID]],Table3__3_16[Customer ID],Table3__3_16[Sugar Status])</f>
        <v>Normal</v>
      </c>
      <c r="L1886" s="25">
        <f>_xlfn.XLOOKUP(Table7[[#This Row],[Merged Customer ID]],Table6_20[Merged Customer ID],Table6_20[Date of Birth])</f>
        <v>33456</v>
      </c>
      <c r="M1886" s="29">
        <f>_xlfn.XLOOKUP(Table7[[#This Row],[Merged Customer ID]],Table6_20[Merged Customer ID],Table6_20[charges],"0",0)</f>
        <v>4134.08</v>
      </c>
      <c r="N1886" s="29" t="str">
        <f>_xlfn.XLOOKUP(Table7[[#This Row],[Merged Customer ID]],Table6_20[Merged Customer ID],Table6_20[Hospital tier])</f>
        <v>tier - 2</v>
      </c>
      <c r="O1886" s="29" t="str">
        <f>_xlfn.XLOOKUP(Table7[[#This Row],[Merged Customer ID]],Table6_20[Merged Customer ID],Table6_20[City tier])</f>
        <v>tier - 1</v>
      </c>
      <c r="P1886" s="29" t="str">
        <f>_xlfn.XLOOKUP(Table7[[#This Row],[Merged Customer ID]],Table6_20[Merged Customer ID],Table6_20[State ID])</f>
        <v>R1012</v>
      </c>
      <c r="Q1886" s="35">
        <f>_xlfn.XLOOKUP(Table7[[#This Row],[Merged Customer ID]],Table6_20[Merged Customer ID],Table6_20[Age])</f>
        <v>31.838888888888889</v>
      </c>
    </row>
    <row r="1887" spans="1:17" x14ac:dyDescent="0.35">
      <c r="A1887" s="23" t="s">
        <v>482</v>
      </c>
      <c r="B1887" s="23" t="str">
        <f>_xlfn.XLOOKUP(Table7[[#This Row],[Merged Customer ID]],Table2_1[Merged Customer ID],Table2_1[First Name])</f>
        <v>Gruca</v>
      </c>
      <c r="C1887" s="23">
        <f>_xlfn.XLOOKUP(Table7[[#This Row],[Merged Customer ID]],Table3__3_16[Customer ID],Table3__3_16[BMI])</f>
        <v>25.934999999999999</v>
      </c>
      <c r="D1887" s="23">
        <f>_xlfn.XLOOKUP(Table7[[#This Row],[Merged Customer ID]],Table3__3_16[Customer ID],Table3__3_16[HBA1C])</f>
        <v>4.95</v>
      </c>
      <c r="E1887" s="22" t="str">
        <f>_xlfn.XLOOKUP(Table7[[#This Row],[Merged Customer ID]],Table3__3_16[Customer ID],Table3__3_16[Heart Issues])</f>
        <v>No</v>
      </c>
      <c r="F1887" s="23" t="str">
        <f>_xlfn.XLOOKUP(Table7[[#This Row],[Merged Customer ID]],Table3__3_16[Customer ID],Table3__3_16[Any Transplants])</f>
        <v>No</v>
      </c>
      <c r="G1887" s="23" t="str">
        <f>_xlfn.XLOOKUP(Table7[[#This Row],[Merged Customer ID]],Table3__3_16[Customer ID],Table3__3_16[Cancer history])</f>
        <v>No</v>
      </c>
      <c r="H1887" s="23">
        <f>_xlfn.XLOOKUP(Table7[[#This Row],[Merged Customer ID]],Table3__3_16[Customer ID],Table3__3_16[NumberOfMajorSurgeries])</f>
        <v>0</v>
      </c>
      <c r="I1887" s="23" t="str">
        <f>_xlfn.XLOOKUP(Table7[[#This Row],[Merged Customer ID]],Table3__3_16[Customer ID],Table3__3_16[smoker])</f>
        <v>No</v>
      </c>
      <c r="J1887" s="23" t="str">
        <f>_xlfn.XLOOKUP(Table7[[#This Row],[Merged Customer ID]],Table3__3_16[Customer ID],Table3__3_16[Weight Status])</f>
        <v>Overweight</v>
      </c>
      <c r="K1887" s="23" t="str">
        <f>_xlfn.XLOOKUP(Table7[[#This Row],[Merged Customer ID]],Table3__3_16[Customer ID],Table3__3_16[Sugar Status])</f>
        <v>Normal</v>
      </c>
      <c r="L1887" s="26">
        <f>_xlfn.XLOOKUP(Table7[[#This Row],[Merged Customer ID]],Table6_20[Merged Customer ID],Table6_20[Date of Birth])</f>
        <v>34567</v>
      </c>
      <c r="M1887" s="30">
        <f>_xlfn.XLOOKUP(Table7[[#This Row],[Merged Customer ID]],Table6_20[Merged Customer ID],Table6_20[charges],"0",0)</f>
        <v>4133.6400000000003</v>
      </c>
      <c r="N1887" s="30" t="str">
        <f>_xlfn.XLOOKUP(Table7[[#This Row],[Merged Customer ID]],Table6_20[Merged Customer ID],Table6_20[Hospital tier])</f>
        <v>tier - 2</v>
      </c>
      <c r="O1887" s="30" t="str">
        <f>_xlfn.XLOOKUP(Table7[[#This Row],[Merged Customer ID]],Table6_20[Merged Customer ID],Table6_20[City tier])</f>
        <v>tier - 3</v>
      </c>
      <c r="P1887" s="30" t="str">
        <f>_xlfn.XLOOKUP(Table7[[#This Row],[Merged Customer ID]],Table6_20[Merged Customer ID],Table6_20[State ID])</f>
        <v>R1012</v>
      </c>
      <c r="Q1887" s="36">
        <f>_xlfn.XLOOKUP(Table7[[#This Row],[Merged Customer ID]],Table6_20[Merged Customer ID],Table6_20[Age])</f>
        <v>28.797222222222221</v>
      </c>
    </row>
    <row r="1888" spans="1:17" x14ac:dyDescent="0.35">
      <c r="A1888" s="22" t="s">
        <v>481</v>
      </c>
      <c r="B1888" s="22" t="str">
        <f>_xlfn.XLOOKUP(Table7[[#This Row],[Merged Customer ID]],Table2_1[Merged Customer ID],Table2_1[First Name])</f>
        <v>Rojas Alvarez</v>
      </c>
      <c r="C1888" s="22">
        <f>_xlfn.XLOOKUP(Table7[[#This Row],[Merged Customer ID]],Table3__3_16[Customer ID],Table3__3_16[BMI])</f>
        <v>31.5</v>
      </c>
      <c r="D1888" s="22">
        <f>_xlfn.XLOOKUP(Table7[[#This Row],[Merged Customer ID]],Table3__3_16[Customer ID],Table3__3_16[HBA1C])</f>
        <v>6.16</v>
      </c>
      <c r="E1888" s="22" t="str">
        <f>_xlfn.XLOOKUP(Table7[[#This Row],[Merged Customer ID]],Table3__3_16[Customer ID],Table3__3_16[Heart Issues])</f>
        <v>No</v>
      </c>
      <c r="F1888" s="22" t="str">
        <f>_xlfn.XLOOKUP(Table7[[#This Row],[Merged Customer ID]],Table3__3_16[Customer ID],Table3__3_16[Any Transplants])</f>
        <v>No</v>
      </c>
      <c r="G1888" s="22" t="str">
        <f>_xlfn.XLOOKUP(Table7[[#This Row],[Merged Customer ID]],Table3__3_16[Customer ID],Table3__3_16[Cancer history])</f>
        <v>No</v>
      </c>
      <c r="H1888" s="22">
        <f>_xlfn.XLOOKUP(Table7[[#This Row],[Merged Customer ID]],Table3__3_16[Customer ID],Table3__3_16[NumberOfMajorSurgeries])</f>
        <v>0</v>
      </c>
      <c r="I1888" s="22" t="str">
        <f>_xlfn.XLOOKUP(Table7[[#This Row],[Merged Customer ID]],Table3__3_16[Customer ID],Table3__3_16[smoker])</f>
        <v>No</v>
      </c>
      <c r="J1888" s="22" t="str">
        <f>_xlfn.XLOOKUP(Table7[[#This Row],[Merged Customer ID]],Table3__3_16[Customer ID],Table3__3_16[Weight Status])</f>
        <v>Obesity</v>
      </c>
      <c r="K1888" s="22" t="str">
        <f>_xlfn.XLOOKUP(Table7[[#This Row],[Merged Customer ID]],Table3__3_16[Customer ID],Table3__3_16[Sugar Status])</f>
        <v>Prediabetes</v>
      </c>
      <c r="L1888" s="25">
        <f>_xlfn.XLOOKUP(Table7[[#This Row],[Merged Customer ID]],Table6_20[Merged Customer ID],Table6_20[Date of Birth])</f>
        <v>33221</v>
      </c>
      <c r="M1888" s="29">
        <f>_xlfn.XLOOKUP(Table7[[#This Row],[Merged Customer ID]],Table6_20[Merged Customer ID],Table6_20[charges],"0",0)</f>
        <v>4076.5</v>
      </c>
      <c r="N1888" s="29" t="str">
        <f>_xlfn.XLOOKUP(Table7[[#This Row],[Merged Customer ID]],Table6_20[Merged Customer ID],Table6_20[Hospital tier])</f>
        <v>tier - 2</v>
      </c>
      <c r="O1888" s="29" t="str">
        <f>_xlfn.XLOOKUP(Table7[[#This Row],[Merged Customer ID]],Table6_20[Merged Customer ID],Table6_20[City tier])</f>
        <v>tier - 3</v>
      </c>
      <c r="P1888" s="29" t="str">
        <f>_xlfn.XLOOKUP(Table7[[#This Row],[Merged Customer ID]],Table6_20[Merged Customer ID],Table6_20[State ID])</f>
        <v>R1011</v>
      </c>
      <c r="Q1888" s="35">
        <f>_xlfn.XLOOKUP(Table7[[#This Row],[Merged Customer ID]],Table6_20[Merged Customer ID],Table6_20[Age])</f>
        <v>32.483333333333334</v>
      </c>
    </row>
    <row r="1889" spans="1:17" x14ac:dyDescent="0.35">
      <c r="A1889" s="23" t="s">
        <v>480</v>
      </c>
      <c r="B1889" s="23" t="str">
        <f>_xlfn.XLOOKUP(Table7[[#This Row],[Merged Customer ID]],Table2_1[Merged Customer ID],Table2_1[First Name])</f>
        <v>Denton</v>
      </c>
      <c r="C1889" s="23">
        <f>_xlfn.XLOOKUP(Table7[[#This Row],[Merged Customer ID]],Table3__3_16[Customer ID],Table3__3_16[BMI])</f>
        <v>30.03</v>
      </c>
      <c r="D1889" s="23">
        <f>_xlfn.XLOOKUP(Table7[[#This Row],[Merged Customer ID]],Table3__3_16[Customer ID],Table3__3_16[HBA1C])</f>
        <v>6.41</v>
      </c>
      <c r="E1889" s="22" t="str">
        <f>_xlfn.XLOOKUP(Table7[[#This Row],[Merged Customer ID]],Table3__3_16[Customer ID],Table3__3_16[Heart Issues])</f>
        <v>No</v>
      </c>
      <c r="F1889" s="23" t="str">
        <f>_xlfn.XLOOKUP(Table7[[#This Row],[Merged Customer ID]],Table3__3_16[Customer ID],Table3__3_16[Any Transplants])</f>
        <v>No</v>
      </c>
      <c r="G1889" s="23" t="str">
        <f>_xlfn.XLOOKUP(Table7[[#This Row],[Merged Customer ID]],Table3__3_16[Customer ID],Table3__3_16[Cancer history])</f>
        <v>No</v>
      </c>
      <c r="H1889" s="23">
        <f>_xlfn.XLOOKUP(Table7[[#This Row],[Merged Customer ID]],Table3__3_16[Customer ID],Table3__3_16[NumberOfMajorSurgeries])</f>
        <v>0</v>
      </c>
      <c r="I1889" s="23" t="str">
        <f>_xlfn.XLOOKUP(Table7[[#This Row],[Merged Customer ID]],Table3__3_16[Customer ID],Table3__3_16[smoker])</f>
        <v>No</v>
      </c>
      <c r="J1889" s="23" t="str">
        <f>_xlfn.XLOOKUP(Table7[[#This Row],[Merged Customer ID]],Table3__3_16[Customer ID],Table3__3_16[Weight Status])</f>
        <v>Obesity</v>
      </c>
      <c r="K1889" s="23" t="str">
        <f>_xlfn.XLOOKUP(Table7[[#This Row],[Merged Customer ID]],Table3__3_16[Customer ID],Table3__3_16[Sugar Status])</f>
        <v>Diabetes</v>
      </c>
      <c r="L1889" s="26">
        <f>_xlfn.XLOOKUP(Table7[[#This Row],[Merged Customer ID]],Table6_20[Merged Customer ID],Table6_20[Date of Birth])</f>
        <v>33208</v>
      </c>
      <c r="M1889" s="30">
        <f>_xlfn.XLOOKUP(Table7[[#This Row],[Merged Customer ID]],Table6_20[Merged Customer ID],Table6_20[charges],"0",0)</f>
        <v>4074.45</v>
      </c>
      <c r="N1889" s="30" t="str">
        <f>_xlfn.XLOOKUP(Table7[[#This Row],[Merged Customer ID]],Table6_20[Merged Customer ID],Table6_20[Hospital tier])</f>
        <v>tier - 3</v>
      </c>
      <c r="O1889" s="30" t="str">
        <f>_xlfn.XLOOKUP(Table7[[#This Row],[Merged Customer ID]],Table6_20[Merged Customer ID],Table6_20[City tier])</f>
        <v>tier - 2</v>
      </c>
      <c r="P1889" s="30" t="str">
        <f>_xlfn.XLOOKUP(Table7[[#This Row],[Merged Customer ID]],Table6_20[Merged Customer ID],Table6_20[State ID])</f>
        <v>R1013</v>
      </c>
      <c r="Q1889" s="36">
        <f>_xlfn.XLOOKUP(Table7[[#This Row],[Merged Customer ID]],Table6_20[Merged Customer ID],Table6_20[Age])</f>
        <v>32.519444444444446</v>
      </c>
    </row>
    <row r="1890" spans="1:17" x14ac:dyDescent="0.35">
      <c r="A1890" s="22" t="s">
        <v>479</v>
      </c>
      <c r="B1890" s="22" t="str">
        <f>_xlfn.XLOOKUP(Table7[[#This Row],[Merged Customer ID]],Table2_1[Merged Customer ID],Table2_1[First Name])</f>
        <v>Mason</v>
      </c>
      <c r="C1890" s="22">
        <f>_xlfn.XLOOKUP(Table7[[#This Row],[Merged Customer ID]],Table3__3_16[Customer ID],Table3__3_16[BMI])</f>
        <v>33.479999999999997</v>
      </c>
      <c r="D1890" s="22">
        <f>_xlfn.XLOOKUP(Table7[[#This Row],[Merged Customer ID]],Table3__3_16[Customer ID],Table3__3_16[HBA1C])</f>
        <v>8.94</v>
      </c>
      <c r="E1890" s="22" t="str">
        <f>_xlfn.XLOOKUP(Table7[[#This Row],[Merged Customer ID]],Table3__3_16[Customer ID],Table3__3_16[Heart Issues])</f>
        <v>No</v>
      </c>
      <c r="F1890" s="22" t="str">
        <f>_xlfn.XLOOKUP(Table7[[#This Row],[Merged Customer ID]],Table3__3_16[Customer ID],Table3__3_16[Any Transplants])</f>
        <v>No</v>
      </c>
      <c r="G1890" s="22" t="str">
        <f>_xlfn.XLOOKUP(Table7[[#This Row],[Merged Customer ID]],Table3__3_16[Customer ID],Table3__3_16[Cancer history])</f>
        <v>No</v>
      </c>
      <c r="H1890" s="22">
        <f>_xlfn.XLOOKUP(Table7[[#This Row],[Merged Customer ID]],Table3__3_16[Customer ID],Table3__3_16[NumberOfMajorSurgeries])</f>
        <v>0</v>
      </c>
      <c r="I1890" s="22" t="str">
        <f>_xlfn.XLOOKUP(Table7[[#This Row],[Merged Customer ID]],Table3__3_16[Customer ID],Table3__3_16[smoker])</f>
        <v>No</v>
      </c>
      <c r="J1890" s="22" t="str">
        <f>_xlfn.XLOOKUP(Table7[[#This Row],[Merged Customer ID]],Table3__3_16[Customer ID],Table3__3_16[Weight Status])</f>
        <v>Obesity</v>
      </c>
      <c r="K1890" s="22" t="str">
        <f>_xlfn.XLOOKUP(Table7[[#This Row],[Merged Customer ID]],Table3__3_16[Customer ID],Table3__3_16[Sugar Status])</f>
        <v>Diabetes</v>
      </c>
      <c r="L1890" s="25">
        <f>_xlfn.XLOOKUP(Table7[[#This Row],[Merged Customer ID]],Table6_20[Merged Customer ID],Table6_20[Date of Birth])</f>
        <v>37547</v>
      </c>
      <c r="M1890" s="29">
        <f>_xlfn.XLOOKUP(Table7[[#This Row],[Merged Customer ID]],Table6_20[Merged Customer ID],Table6_20[charges],"0",0)</f>
        <v>4070.51</v>
      </c>
      <c r="N1890" s="29" t="str">
        <f>_xlfn.XLOOKUP(Table7[[#This Row],[Merged Customer ID]],Table6_20[Merged Customer ID],Table6_20[Hospital tier])</f>
        <v>tier - 2</v>
      </c>
      <c r="O1890" s="29" t="str">
        <f>_xlfn.XLOOKUP(Table7[[#This Row],[Merged Customer ID]],Table6_20[Merged Customer ID],Table6_20[City tier])</f>
        <v>tier - 1</v>
      </c>
      <c r="P1890" s="29" t="str">
        <f>_xlfn.XLOOKUP(Table7[[#This Row],[Merged Customer ID]],Table6_20[Merged Customer ID],Table6_20[State ID])</f>
        <v>R1012</v>
      </c>
      <c r="Q1890" s="35">
        <f>_xlfn.XLOOKUP(Table7[[#This Row],[Merged Customer ID]],Table6_20[Merged Customer ID],Table6_20[Age])</f>
        <v>20.638888888888889</v>
      </c>
    </row>
    <row r="1891" spans="1:17" x14ac:dyDescent="0.35">
      <c r="A1891" s="23" t="s">
        <v>478</v>
      </c>
      <c r="B1891" s="23" t="str">
        <f>_xlfn.XLOOKUP(Table7[[#This Row],[Merged Customer ID]],Table2_1[Merged Customer ID],Table2_1[First Name])</f>
        <v>Trout</v>
      </c>
      <c r="C1891" s="23">
        <f>_xlfn.XLOOKUP(Table7[[#This Row],[Merged Customer ID]],Table3__3_16[Customer ID],Table3__3_16[BMI])</f>
        <v>16.510000000000002</v>
      </c>
      <c r="D1891" s="23">
        <f>_xlfn.XLOOKUP(Table7[[#This Row],[Merged Customer ID]],Table3__3_16[Customer ID],Table3__3_16[HBA1C])</f>
        <v>4.42</v>
      </c>
      <c r="E1891" s="22" t="str">
        <f>_xlfn.XLOOKUP(Table7[[#This Row],[Merged Customer ID]],Table3__3_16[Customer ID],Table3__3_16[Heart Issues])</f>
        <v>Yes</v>
      </c>
      <c r="F1891" s="23" t="str">
        <f>_xlfn.XLOOKUP(Table7[[#This Row],[Merged Customer ID]],Table3__3_16[Customer ID],Table3__3_16[Any Transplants])</f>
        <v>No</v>
      </c>
      <c r="G1891" s="23" t="str">
        <f>_xlfn.XLOOKUP(Table7[[#This Row],[Merged Customer ID]],Table3__3_16[Customer ID],Table3__3_16[Cancer history])</f>
        <v>Yes</v>
      </c>
      <c r="H1891" s="23">
        <f>_xlfn.XLOOKUP(Table7[[#This Row],[Merged Customer ID]],Table3__3_16[Customer ID],Table3__3_16[NumberOfMajorSurgeries])</f>
        <v>1</v>
      </c>
      <c r="I1891" s="23" t="str">
        <f>_xlfn.XLOOKUP(Table7[[#This Row],[Merged Customer ID]],Table3__3_16[Customer ID],Table3__3_16[smoker])</f>
        <v>No</v>
      </c>
      <c r="J1891" s="23" t="str">
        <f>_xlfn.XLOOKUP(Table7[[#This Row],[Merged Customer ID]],Table3__3_16[Customer ID],Table3__3_16[Weight Status])</f>
        <v>Underweight</v>
      </c>
      <c r="K1891" s="23" t="str">
        <f>_xlfn.XLOOKUP(Table7[[#This Row],[Merged Customer ID]],Table3__3_16[Customer ID],Table3__3_16[Sugar Status])</f>
        <v>Normal</v>
      </c>
      <c r="L1891" s="26">
        <f>_xlfn.XLOOKUP(Table7[[#This Row],[Merged Customer ID]],Table6_20[Merged Customer ID],Table6_20[Date of Birth])</f>
        <v>30575</v>
      </c>
      <c r="M1891" s="30">
        <f>_xlfn.XLOOKUP(Table7[[#This Row],[Merged Customer ID]],Table6_20[Merged Customer ID],Table6_20[charges],"0",0)</f>
        <v>4070.42</v>
      </c>
      <c r="N1891" s="30" t="str">
        <f>_xlfn.XLOOKUP(Table7[[#This Row],[Merged Customer ID]],Table6_20[Merged Customer ID],Table6_20[Hospital tier])</f>
        <v>tier - 2</v>
      </c>
      <c r="O1891" s="30" t="str">
        <f>_xlfn.XLOOKUP(Table7[[#This Row],[Merged Customer ID]],Table6_20[Merged Customer ID],Table6_20[City tier])</f>
        <v>tier - 1</v>
      </c>
      <c r="P1891" s="30" t="str">
        <f>_xlfn.XLOOKUP(Table7[[#This Row],[Merged Customer ID]],Table6_20[Merged Customer ID],Table6_20[State ID])</f>
        <v>R1013</v>
      </c>
      <c r="Q1891" s="36">
        <f>_xlfn.XLOOKUP(Table7[[#This Row],[Merged Customer ID]],Table6_20[Merged Customer ID],Table6_20[Age])</f>
        <v>39.727777777777774</v>
      </c>
    </row>
    <row r="1892" spans="1:17" x14ac:dyDescent="0.35">
      <c r="A1892" s="22" t="s">
        <v>477</v>
      </c>
      <c r="B1892" s="22" t="str">
        <f>_xlfn.XLOOKUP(Table7[[#This Row],[Merged Customer ID]],Table2_1[Merged Customer ID],Table2_1[First Name])</f>
        <v>Gilbert</v>
      </c>
      <c r="C1892" s="22">
        <f>_xlfn.XLOOKUP(Table7[[#This Row],[Merged Customer ID]],Table3__3_16[Customer ID],Table3__3_16[BMI])</f>
        <v>33.155000000000001</v>
      </c>
      <c r="D1892" s="22">
        <f>_xlfn.XLOOKUP(Table7[[#This Row],[Merged Customer ID]],Table3__3_16[Customer ID],Table3__3_16[HBA1C])</f>
        <v>5.3</v>
      </c>
      <c r="E1892" s="22" t="str">
        <f>_xlfn.XLOOKUP(Table7[[#This Row],[Merged Customer ID]],Table3__3_16[Customer ID],Table3__3_16[Heart Issues])</f>
        <v>Yes</v>
      </c>
      <c r="F1892" s="22" t="str">
        <f>_xlfn.XLOOKUP(Table7[[#This Row],[Merged Customer ID]],Table3__3_16[Customer ID],Table3__3_16[Any Transplants])</f>
        <v>No</v>
      </c>
      <c r="G1892" s="22" t="str">
        <f>_xlfn.XLOOKUP(Table7[[#This Row],[Merged Customer ID]],Table3__3_16[Customer ID],Table3__3_16[Cancer history])</f>
        <v>No</v>
      </c>
      <c r="H1892" s="22">
        <f>_xlfn.XLOOKUP(Table7[[#This Row],[Merged Customer ID]],Table3__3_16[Customer ID],Table3__3_16[NumberOfMajorSurgeries])</f>
        <v>1</v>
      </c>
      <c r="I1892" s="22" t="str">
        <f>_xlfn.XLOOKUP(Table7[[#This Row],[Merged Customer ID]],Table3__3_16[Customer ID],Table3__3_16[smoker])</f>
        <v>No</v>
      </c>
      <c r="J1892" s="22" t="str">
        <f>_xlfn.XLOOKUP(Table7[[#This Row],[Merged Customer ID]],Table3__3_16[Customer ID],Table3__3_16[Weight Status])</f>
        <v>Obesity</v>
      </c>
      <c r="K1892" s="22" t="str">
        <f>_xlfn.XLOOKUP(Table7[[#This Row],[Merged Customer ID]],Table3__3_16[Customer ID],Table3__3_16[Sugar Status])</f>
        <v>Normal</v>
      </c>
      <c r="L1892" s="25">
        <f>_xlfn.XLOOKUP(Table7[[#This Row],[Merged Customer ID]],Table6_20[Merged Customer ID],Table6_20[Date of Birth])</f>
        <v>34956</v>
      </c>
      <c r="M1892" s="29">
        <f>_xlfn.XLOOKUP(Table7[[#This Row],[Merged Customer ID]],Table6_20[Merged Customer ID],Table6_20[charges],"0",0)</f>
        <v>4058.71</v>
      </c>
      <c r="N1892" s="29" t="str">
        <f>_xlfn.XLOOKUP(Table7[[#This Row],[Merged Customer ID]],Table6_20[Merged Customer ID],Table6_20[Hospital tier])</f>
        <v>tier - 3</v>
      </c>
      <c r="O1892" s="29" t="str">
        <f>_xlfn.XLOOKUP(Table7[[#This Row],[Merged Customer ID]],Table6_20[Merged Customer ID],Table6_20[City tier])</f>
        <v>tier - 3</v>
      </c>
      <c r="P1892" s="29" t="str">
        <f>_xlfn.XLOOKUP(Table7[[#This Row],[Merged Customer ID]],Table6_20[Merged Customer ID],Table6_20[State ID])</f>
        <v>R1012</v>
      </c>
      <c r="Q1892" s="35">
        <f>_xlfn.XLOOKUP(Table7[[#This Row],[Merged Customer ID]],Table6_20[Merged Customer ID],Table6_20[Age])</f>
        <v>27.733333333333334</v>
      </c>
    </row>
    <row r="1893" spans="1:17" x14ac:dyDescent="0.35">
      <c r="A1893" s="23" t="s">
        <v>476</v>
      </c>
      <c r="B1893" s="23" t="str">
        <f>_xlfn.XLOOKUP(Table7[[#This Row],[Merged Customer ID]],Table2_1[Merged Customer ID],Table2_1[First Name])</f>
        <v>Chong</v>
      </c>
      <c r="C1893" s="23">
        <f>_xlfn.XLOOKUP(Table7[[#This Row],[Merged Customer ID]],Table3__3_16[Customer ID],Table3__3_16[BMI])</f>
        <v>37.29</v>
      </c>
      <c r="D1893" s="23">
        <f>_xlfn.XLOOKUP(Table7[[#This Row],[Merged Customer ID]],Table3__3_16[Customer ID],Table3__3_16[HBA1C])</f>
        <v>4.6399999999999997</v>
      </c>
      <c r="E1893" s="22" t="str">
        <f>_xlfn.XLOOKUP(Table7[[#This Row],[Merged Customer ID]],Table3__3_16[Customer ID],Table3__3_16[Heart Issues])</f>
        <v>No</v>
      </c>
      <c r="F1893" s="23" t="str">
        <f>_xlfn.XLOOKUP(Table7[[#This Row],[Merged Customer ID]],Table3__3_16[Customer ID],Table3__3_16[Any Transplants])</f>
        <v>No</v>
      </c>
      <c r="G1893" s="23" t="str">
        <f>_xlfn.XLOOKUP(Table7[[#This Row],[Merged Customer ID]],Table3__3_16[Customer ID],Table3__3_16[Cancer history])</f>
        <v>Yes</v>
      </c>
      <c r="H1893" s="23">
        <f>_xlfn.XLOOKUP(Table7[[#This Row],[Merged Customer ID]],Table3__3_16[Customer ID],Table3__3_16[NumberOfMajorSurgeries])</f>
        <v>1</v>
      </c>
      <c r="I1893" s="23" t="str">
        <f>_xlfn.XLOOKUP(Table7[[#This Row],[Merged Customer ID]],Table3__3_16[Customer ID],Table3__3_16[smoker])</f>
        <v>No</v>
      </c>
      <c r="J1893" s="23" t="str">
        <f>_xlfn.XLOOKUP(Table7[[#This Row],[Merged Customer ID]],Table3__3_16[Customer ID],Table3__3_16[Weight Status])</f>
        <v>Obesity</v>
      </c>
      <c r="K1893" s="23" t="str">
        <f>_xlfn.XLOOKUP(Table7[[#This Row],[Merged Customer ID]],Table3__3_16[Customer ID],Table3__3_16[Sugar Status])</f>
        <v>Normal</v>
      </c>
      <c r="L1893" s="26">
        <f>_xlfn.XLOOKUP(Table7[[#This Row],[Merged Customer ID]],Table6_20[Merged Customer ID],Table6_20[Date of Birth])</f>
        <v>34194</v>
      </c>
      <c r="M1893" s="30">
        <f>_xlfn.XLOOKUP(Table7[[#This Row],[Merged Customer ID]],Table6_20[Merged Customer ID],Table6_20[charges],"0",0)</f>
        <v>4058.12</v>
      </c>
      <c r="N1893" s="30" t="str">
        <f>_xlfn.XLOOKUP(Table7[[#This Row],[Merged Customer ID]],Table6_20[Merged Customer ID],Table6_20[Hospital tier])</f>
        <v>tier - 2</v>
      </c>
      <c r="O1893" s="30" t="str">
        <f>_xlfn.XLOOKUP(Table7[[#This Row],[Merged Customer ID]],Table6_20[Merged Customer ID],Table6_20[City tier])</f>
        <v>tier - 1</v>
      </c>
      <c r="P1893" s="30" t="str">
        <f>_xlfn.XLOOKUP(Table7[[#This Row],[Merged Customer ID]],Table6_20[Merged Customer ID],Table6_20[State ID])</f>
        <v>R1013</v>
      </c>
      <c r="Q1893" s="36">
        <f>_xlfn.XLOOKUP(Table7[[#This Row],[Merged Customer ID]],Table6_20[Merged Customer ID],Table6_20[Age])</f>
        <v>29.819444444444443</v>
      </c>
    </row>
    <row r="1894" spans="1:17" x14ac:dyDescent="0.35">
      <c r="A1894" s="22" t="s">
        <v>475</v>
      </c>
      <c r="B1894" s="22" t="str">
        <f>_xlfn.XLOOKUP(Table7[[#This Row],[Merged Customer ID]],Table2_1[Merged Customer ID],Table2_1[First Name])</f>
        <v>Henry</v>
      </c>
      <c r="C1894" s="22">
        <f>_xlfn.XLOOKUP(Table7[[#This Row],[Merged Customer ID]],Table3__3_16[Customer ID],Table3__3_16[BMI])</f>
        <v>20.23</v>
      </c>
      <c r="D1894" s="22">
        <f>_xlfn.XLOOKUP(Table7[[#This Row],[Merged Customer ID]],Table3__3_16[Customer ID],Table3__3_16[HBA1C])</f>
        <v>6.16</v>
      </c>
      <c r="E1894" s="22" t="str">
        <f>_xlfn.XLOOKUP(Table7[[#This Row],[Merged Customer ID]],Table3__3_16[Customer ID],Table3__3_16[Heart Issues])</f>
        <v>Yes</v>
      </c>
      <c r="F1894" s="22" t="str">
        <f>_xlfn.XLOOKUP(Table7[[#This Row],[Merged Customer ID]],Table3__3_16[Customer ID],Table3__3_16[Any Transplants])</f>
        <v>No</v>
      </c>
      <c r="G1894" s="22" t="str">
        <f>_xlfn.XLOOKUP(Table7[[#This Row],[Merged Customer ID]],Table3__3_16[Customer ID],Table3__3_16[Cancer history])</f>
        <v>No</v>
      </c>
      <c r="H1894" s="22">
        <f>_xlfn.XLOOKUP(Table7[[#This Row],[Merged Customer ID]],Table3__3_16[Customer ID],Table3__3_16[NumberOfMajorSurgeries])</f>
        <v>1</v>
      </c>
      <c r="I1894" s="22" t="str">
        <f>_xlfn.XLOOKUP(Table7[[#This Row],[Merged Customer ID]],Table3__3_16[Customer ID],Table3__3_16[smoker])</f>
        <v>No</v>
      </c>
      <c r="J1894" s="22" t="str">
        <f>_xlfn.XLOOKUP(Table7[[#This Row],[Merged Customer ID]],Table3__3_16[Customer ID],Table3__3_16[Weight Status])</f>
        <v>Normal Weight</v>
      </c>
      <c r="K1894" s="22" t="str">
        <f>_xlfn.XLOOKUP(Table7[[#This Row],[Merged Customer ID]],Table3__3_16[Customer ID],Table3__3_16[Sugar Status])</f>
        <v>Prediabetes</v>
      </c>
      <c r="L1894" s="25">
        <f>_xlfn.XLOOKUP(Table7[[#This Row],[Merged Customer ID]],Table6_20[Merged Customer ID],Table6_20[Date of Birth])</f>
        <v>32477</v>
      </c>
      <c r="M1894" s="29">
        <f>_xlfn.XLOOKUP(Table7[[#This Row],[Merged Customer ID]],Table6_20[Merged Customer ID],Table6_20[charges],"0",0)</f>
        <v>4047.94</v>
      </c>
      <c r="N1894" s="29" t="str">
        <f>_xlfn.XLOOKUP(Table7[[#This Row],[Merged Customer ID]],Table6_20[Merged Customer ID],Table6_20[Hospital tier])</f>
        <v>tier - 2</v>
      </c>
      <c r="O1894" s="29" t="str">
        <f>_xlfn.XLOOKUP(Table7[[#This Row],[Merged Customer ID]],Table6_20[Merged Customer ID],Table6_20[City tier])</f>
        <v>tier - 1</v>
      </c>
      <c r="P1894" s="29" t="str">
        <f>_xlfn.XLOOKUP(Table7[[#This Row],[Merged Customer ID]],Table6_20[Merged Customer ID],Table6_20[State ID])</f>
        <v>R1013</v>
      </c>
      <c r="Q1894" s="35">
        <f>_xlfn.XLOOKUP(Table7[[#This Row],[Merged Customer ID]],Table6_20[Merged Customer ID],Table6_20[Age])</f>
        <v>34.522222222222226</v>
      </c>
    </row>
    <row r="1895" spans="1:17" x14ac:dyDescent="0.35">
      <c r="A1895" s="23" t="s">
        <v>474</v>
      </c>
      <c r="B1895" s="23" t="str">
        <f>_xlfn.XLOOKUP(Table7[[#This Row],[Merged Customer ID]],Table2_1[Merged Customer ID],Table2_1[First Name])</f>
        <v>Brenneman</v>
      </c>
      <c r="C1895" s="23">
        <f>_xlfn.XLOOKUP(Table7[[#This Row],[Merged Customer ID]],Table3__3_16[Customer ID],Table3__3_16[BMI])</f>
        <v>28.975000000000001</v>
      </c>
      <c r="D1895" s="23">
        <f>_xlfn.XLOOKUP(Table7[[#This Row],[Merged Customer ID]],Table3__3_16[Customer ID],Table3__3_16[HBA1C])</f>
        <v>4.12</v>
      </c>
      <c r="E1895" s="22" t="str">
        <f>_xlfn.XLOOKUP(Table7[[#This Row],[Merged Customer ID]],Table3__3_16[Customer ID],Table3__3_16[Heart Issues])</f>
        <v>No</v>
      </c>
      <c r="F1895" s="23" t="str">
        <f>_xlfn.XLOOKUP(Table7[[#This Row],[Merged Customer ID]],Table3__3_16[Customer ID],Table3__3_16[Any Transplants])</f>
        <v>No</v>
      </c>
      <c r="G1895" s="23" t="str">
        <f>_xlfn.XLOOKUP(Table7[[#This Row],[Merged Customer ID]],Table3__3_16[Customer ID],Table3__3_16[Cancer history])</f>
        <v>Yes</v>
      </c>
      <c r="H1895" s="23">
        <f>_xlfn.XLOOKUP(Table7[[#This Row],[Merged Customer ID]],Table3__3_16[Customer ID],Table3__3_16[NumberOfMajorSurgeries])</f>
        <v>1</v>
      </c>
      <c r="I1895" s="23" t="str">
        <f>_xlfn.XLOOKUP(Table7[[#This Row],[Merged Customer ID]],Table3__3_16[Customer ID],Table3__3_16[smoker])</f>
        <v>No</v>
      </c>
      <c r="J1895" s="23" t="str">
        <f>_xlfn.XLOOKUP(Table7[[#This Row],[Merged Customer ID]],Table3__3_16[Customer ID],Table3__3_16[Weight Status])</f>
        <v>Overweight</v>
      </c>
      <c r="K1895" s="23" t="str">
        <f>_xlfn.XLOOKUP(Table7[[#This Row],[Merged Customer ID]],Table3__3_16[Customer ID],Table3__3_16[Sugar Status])</f>
        <v>Normal</v>
      </c>
      <c r="L1895" s="26">
        <f>_xlfn.XLOOKUP(Table7[[#This Row],[Merged Customer ID]],Table6_20[Merged Customer ID],Table6_20[Date of Birth])</f>
        <v>34329</v>
      </c>
      <c r="M1895" s="30">
        <f>_xlfn.XLOOKUP(Table7[[#This Row],[Merged Customer ID]],Table6_20[Merged Customer ID],Table6_20[charges],"0",0)</f>
        <v>4040.56</v>
      </c>
      <c r="N1895" s="30" t="str">
        <f>_xlfn.XLOOKUP(Table7[[#This Row],[Merged Customer ID]],Table6_20[Merged Customer ID],Table6_20[Hospital tier])</f>
        <v>tier - 3</v>
      </c>
      <c r="O1895" s="30" t="str">
        <f>_xlfn.XLOOKUP(Table7[[#This Row],[Merged Customer ID]],Table6_20[Merged Customer ID],Table6_20[City tier])</f>
        <v>tier - 3</v>
      </c>
      <c r="P1895" s="30" t="str">
        <f>_xlfn.XLOOKUP(Table7[[#This Row],[Merged Customer ID]],Table6_20[Merged Customer ID],Table6_20[State ID])</f>
        <v>R1015</v>
      </c>
      <c r="Q1895" s="36">
        <f>_xlfn.XLOOKUP(Table7[[#This Row],[Merged Customer ID]],Table6_20[Merged Customer ID],Table6_20[Age])</f>
        <v>29.45</v>
      </c>
    </row>
    <row r="1896" spans="1:17" x14ac:dyDescent="0.35">
      <c r="A1896" s="22" t="s">
        <v>473</v>
      </c>
      <c r="B1896" s="22" t="str">
        <f>_xlfn.XLOOKUP(Table7[[#This Row],[Merged Customer ID]],Table2_1[Merged Customer ID],Table2_1[First Name])</f>
        <v>Kemp</v>
      </c>
      <c r="C1896" s="22">
        <f>_xlfn.XLOOKUP(Table7[[#This Row],[Merged Customer ID]],Table3__3_16[Customer ID],Table3__3_16[BMI])</f>
        <v>16.420000000000002</v>
      </c>
      <c r="D1896" s="22">
        <f>_xlfn.XLOOKUP(Table7[[#This Row],[Merged Customer ID]],Table3__3_16[Customer ID],Table3__3_16[HBA1C])</f>
        <v>5.77</v>
      </c>
      <c r="E1896" s="22" t="str">
        <f>_xlfn.XLOOKUP(Table7[[#This Row],[Merged Customer ID]],Table3__3_16[Customer ID],Table3__3_16[Heart Issues])</f>
        <v>Yes</v>
      </c>
      <c r="F1896" s="22" t="str">
        <f>_xlfn.XLOOKUP(Table7[[#This Row],[Merged Customer ID]],Table3__3_16[Customer ID],Table3__3_16[Any Transplants])</f>
        <v>No</v>
      </c>
      <c r="G1896" s="22" t="str">
        <f>_xlfn.XLOOKUP(Table7[[#This Row],[Merged Customer ID]],Table3__3_16[Customer ID],Table3__3_16[Cancer history])</f>
        <v>Yes</v>
      </c>
      <c r="H1896" s="22">
        <f>_xlfn.XLOOKUP(Table7[[#This Row],[Merged Customer ID]],Table3__3_16[Customer ID],Table3__3_16[NumberOfMajorSurgeries])</f>
        <v>1</v>
      </c>
      <c r="I1896" s="22" t="str">
        <f>_xlfn.XLOOKUP(Table7[[#This Row],[Merged Customer ID]],Table3__3_16[Customer ID],Table3__3_16[smoker])</f>
        <v>No</v>
      </c>
      <c r="J1896" s="22" t="str">
        <f>_xlfn.XLOOKUP(Table7[[#This Row],[Merged Customer ID]],Table3__3_16[Customer ID],Table3__3_16[Weight Status])</f>
        <v>Underweight</v>
      </c>
      <c r="K1896" s="22" t="str">
        <f>_xlfn.XLOOKUP(Table7[[#This Row],[Merged Customer ID]],Table3__3_16[Customer ID],Table3__3_16[Sugar Status])</f>
        <v>Prediabetes</v>
      </c>
      <c r="L1896" s="25">
        <f>_xlfn.XLOOKUP(Table7[[#This Row],[Merged Customer ID]],Table6_20[Merged Customer ID],Table6_20[Date of Birth])</f>
        <v>30630</v>
      </c>
      <c r="M1896" s="29">
        <f>_xlfn.XLOOKUP(Table7[[#This Row],[Merged Customer ID]],Table6_20[Merged Customer ID],Table6_20[charges],"0",0)</f>
        <v>4039.9</v>
      </c>
      <c r="N1896" s="29" t="str">
        <f>_xlfn.XLOOKUP(Table7[[#This Row],[Merged Customer ID]],Table6_20[Merged Customer ID],Table6_20[Hospital tier])</f>
        <v>tier - 2</v>
      </c>
      <c r="O1896" s="29" t="str">
        <f>_xlfn.XLOOKUP(Table7[[#This Row],[Merged Customer ID]],Table6_20[Merged Customer ID],Table6_20[City tier])</f>
        <v>tier - 1</v>
      </c>
      <c r="P1896" s="29" t="str">
        <f>_xlfn.XLOOKUP(Table7[[#This Row],[Merged Customer ID]],Table6_20[Merged Customer ID],Table6_20[State ID])</f>
        <v>R1013</v>
      </c>
      <c r="Q1896" s="35">
        <f>_xlfn.XLOOKUP(Table7[[#This Row],[Merged Customer ID]],Table6_20[Merged Customer ID],Table6_20[Age])</f>
        <v>39.577777777777776</v>
      </c>
    </row>
    <row r="1897" spans="1:17" x14ac:dyDescent="0.35">
      <c r="A1897" s="23" t="s">
        <v>472</v>
      </c>
      <c r="B1897" s="23" t="str">
        <f>_xlfn.XLOOKUP(Table7[[#This Row],[Merged Customer ID]],Table2_1[Merged Customer ID],Table2_1[First Name])</f>
        <v>Wilson</v>
      </c>
      <c r="C1897" s="23">
        <f>_xlfn.XLOOKUP(Table7[[#This Row],[Merged Customer ID]],Table3__3_16[Customer ID],Table3__3_16[BMI])</f>
        <v>17.559999999999999</v>
      </c>
      <c r="D1897" s="23">
        <f>_xlfn.XLOOKUP(Table7[[#This Row],[Merged Customer ID]],Table3__3_16[Customer ID],Table3__3_16[HBA1C])</f>
        <v>6.2</v>
      </c>
      <c r="E1897" s="22" t="str">
        <f>_xlfn.XLOOKUP(Table7[[#This Row],[Merged Customer ID]],Table3__3_16[Customer ID],Table3__3_16[Heart Issues])</f>
        <v>No</v>
      </c>
      <c r="F1897" s="23" t="str">
        <f>_xlfn.XLOOKUP(Table7[[#This Row],[Merged Customer ID]],Table3__3_16[Customer ID],Table3__3_16[Any Transplants])</f>
        <v>No</v>
      </c>
      <c r="G1897" s="23" t="str">
        <f>_xlfn.XLOOKUP(Table7[[#This Row],[Merged Customer ID]],Table3__3_16[Customer ID],Table3__3_16[Cancer history])</f>
        <v>No</v>
      </c>
      <c r="H1897" s="23">
        <f>_xlfn.XLOOKUP(Table7[[#This Row],[Merged Customer ID]],Table3__3_16[Customer ID],Table3__3_16[NumberOfMajorSurgeries])</f>
        <v>1</v>
      </c>
      <c r="I1897" s="23" t="str">
        <f>_xlfn.XLOOKUP(Table7[[#This Row],[Merged Customer ID]],Table3__3_16[Customer ID],Table3__3_16[smoker])</f>
        <v>No</v>
      </c>
      <c r="J1897" s="23" t="str">
        <f>_xlfn.XLOOKUP(Table7[[#This Row],[Merged Customer ID]],Table3__3_16[Customer ID],Table3__3_16[Weight Status])</f>
        <v>Underweight</v>
      </c>
      <c r="K1897" s="23" t="str">
        <f>_xlfn.XLOOKUP(Table7[[#This Row],[Merged Customer ID]],Table3__3_16[Customer ID],Table3__3_16[Sugar Status])</f>
        <v>Prediabetes</v>
      </c>
      <c r="L1897" s="26">
        <f>_xlfn.XLOOKUP(Table7[[#This Row],[Merged Customer ID]],Table6_20[Merged Customer ID],Table6_20[Date of Birth])</f>
        <v>30870</v>
      </c>
      <c r="M1897" s="30">
        <f>_xlfn.XLOOKUP(Table7[[#This Row],[Merged Customer ID]],Table6_20[Merged Customer ID],Table6_20[charges],"0",0)</f>
        <v>4038.41</v>
      </c>
      <c r="N1897" s="30" t="str">
        <f>_xlfn.XLOOKUP(Table7[[#This Row],[Merged Customer ID]],Table6_20[Merged Customer ID],Table6_20[Hospital tier])</f>
        <v>tier - 2</v>
      </c>
      <c r="O1897" s="30" t="str">
        <f>_xlfn.XLOOKUP(Table7[[#This Row],[Merged Customer ID]],Table6_20[Merged Customer ID],Table6_20[City tier])</f>
        <v>tier - 1</v>
      </c>
      <c r="P1897" s="30" t="str">
        <f>_xlfn.XLOOKUP(Table7[[#This Row],[Merged Customer ID]],Table6_20[Merged Customer ID],Table6_20[State ID])</f>
        <v>R1013</v>
      </c>
      <c r="Q1897" s="36">
        <f>_xlfn.XLOOKUP(Table7[[#This Row],[Merged Customer ID]],Table6_20[Merged Customer ID],Table6_20[Age])</f>
        <v>38.919444444444444</v>
      </c>
    </row>
    <row r="1898" spans="1:17" x14ac:dyDescent="0.35">
      <c r="A1898" s="22" t="s">
        <v>471</v>
      </c>
      <c r="B1898" s="22" t="str">
        <f>_xlfn.XLOOKUP(Table7[[#This Row],[Merged Customer ID]],Table2_1[Merged Customer ID],Table2_1[First Name])</f>
        <v>Hillyard</v>
      </c>
      <c r="C1898" s="22">
        <f>_xlfn.XLOOKUP(Table7[[#This Row],[Merged Customer ID]],Table3__3_16[Customer ID],Table3__3_16[BMI])</f>
        <v>24.13</v>
      </c>
      <c r="D1898" s="22">
        <f>_xlfn.XLOOKUP(Table7[[#This Row],[Merged Customer ID]],Table3__3_16[Customer ID],Table3__3_16[HBA1C])</f>
        <v>4.3899999999999997</v>
      </c>
      <c r="E1898" s="22" t="str">
        <f>_xlfn.XLOOKUP(Table7[[#This Row],[Merged Customer ID]],Table3__3_16[Customer ID],Table3__3_16[Heart Issues])</f>
        <v>No</v>
      </c>
      <c r="F1898" s="22" t="str">
        <f>_xlfn.XLOOKUP(Table7[[#This Row],[Merged Customer ID]],Table3__3_16[Customer ID],Table3__3_16[Any Transplants])</f>
        <v>No</v>
      </c>
      <c r="G1898" s="22" t="str">
        <f>_xlfn.XLOOKUP(Table7[[#This Row],[Merged Customer ID]],Table3__3_16[Customer ID],Table3__3_16[Cancer history])</f>
        <v>No</v>
      </c>
      <c r="H1898" s="22">
        <f>_xlfn.XLOOKUP(Table7[[#This Row],[Merged Customer ID]],Table3__3_16[Customer ID],Table3__3_16[NumberOfMajorSurgeries])</f>
        <v>1</v>
      </c>
      <c r="I1898" s="22" t="str">
        <f>_xlfn.XLOOKUP(Table7[[#This Row],[Merged Customer ID]],Table3__3_16[Customer ID],Table3__3_16[smoker])</f>
        <v>No</v>
      </c>
      <c r="J1898" s="22" t="str">
        <f>_xlfn.XLOOKUP(Table7[[#This Row],[Merged Customer ID]],Table3__3_16[Customer ID],Table3__3_16[Weight Status])</f>
        <v>Normal Weight</v>
      </c>
      <c r="K1898" s="22" t="str">
        <f>_xlfn.XLOOKUP(Table7[[#This Row],[Merged Customer ID]],Table3__3_16[Customer ID],Table3__3_16[Sugar Status])</f>
        <v>Normal</v>
      </c>
      <c r="L1898" s="25">
        <f>_xlfn.XLOOKUP(Table7[[#This Row],[Merged Customer ID]],Table6_20[Merged Customer ID],Table6_20[Date of Birth])</f>
        <v>33888</v>
      </c>
      <c r="M1898" s="29">
        <f>_xlfn.XLOOKUP(Table7[[#This Row],[Merged Customer ID]],Table6_20[Merged Customer ID],Table6_20[charges],"0",0)</f>
        <v>4032.24</v>
      </c>
      <c r="N1898" s="29" t="str">
        <f>_xlfn.XLOOKUP(Table7[[#This Row],[Merged Customer ID]],Table6_20[Merged Customer ID],Table6_20[Hospital tier])</f>
        <v>tier - 3</v>
      </c>
      <c r="O1898" s="29" t="str">
        <f>_xlfn.XLOOKUP(Table7[[#This Row],[Merged Customer ID]],Table6_20[Merged Customer ID],Table6_20[City tier])</f>
        <v>tier - 3</v>
      </c>
      <c r="P1898" s="29" t="str">
        <f>_xlfn.XLOOKUP(Table7[[#This Row],[Merged Customer ID]],Table6_20[Merged Customer ID],Table6_20[State ID])</f>
        <v>R1012</v>
      </c>
      <c r="Q1898" s="35">
        <f>_xlfn.XLOOKUP(Table7[[#This Row],[Merged Customer ID]],Table6_20[Merged Customer ID],Table6_20[Age])</f>
        <v>30.658333333333335</v>
      </c>
    </row>
    <row r="1899" spans="1:17" x14ac:dyDescent="0.35">
      <c r="A1899" s="23" t="s">
        <v>470</v>
      </c>
      <c r="B1899" s="23" t="str">
        <f>_xlfn.XLOOKUP(Table7[[#This Row],[Merged Customer ID]],Table2_1[Merged Customer ID],Table2_1[First Name])</f>
        <v>Turner</v>
      </c>
      <c r="C1899" s="23">
        <f>_xlfn.XLOOKUP(Table7[[#This Row],[Merged Customer ID]],Table3__3_16[Customer ID],Table3__3_16[BMI])</f>
        <v>19.95</v>
      </c>
      <c r="D1899" s="23">
        <f>_xlfn.XLOOKUP(Table7[[#This Row],[Merged Customer ID]],Table3__3_16[Customer ID],Table3__3_16[HBA1C])</f>
        <v>5.13</v>
      </c>
      <c r="E1899" s="22" t="str">
        <f>_xlfn.XLOOKUP(Table7[[#This Row],[Merged Customer ID]],Table3__3_16[Customer ID],Table3__3_16[Heart Issues])</f>
        <v>No</v>
      </c>
      <c r="F1899" s="23" t="str">
        <f>_xlfn.XLOOKUP(Table7[[#This Row],[Merged Customer ID]],Table3__3_16[Customer ID],Table3__3_16[Any Transplants])</f>
        <v>Yes</v>
      </c>
      <c r="G1899" s="23" t="str">
        <f>_xlfn.XLOOKUP(Table7[[#This Row],[Merged Customer ID]],Table3__3_16[Customer ID],Table3__3_16[Cancer history])</f>
        <v>No</v>
      </c>
      <c r="H1899" s="23">
        <f>_xlfn.XLOOKUP(Table7[[#This Row],[Merged Customer ID]],Table3__3_16[Customer ID],Table3__3_16[NumberOfMajorSurgeries])</f>
        <v>2</v>
      </c>
      <c r="I1899" s="23" t="str">
        <f>_xlfn.XLOOKUP(Table7[[#This Row],[Merged Customer ID]],Table3__3_16[Customer ID],Table3__3_16[smoker])</f>
        <v>No</v>
      </c>
      <c r="J1899" s="23" t="str">
        <f>_xlfn.XLOOKUP(Table7[[#This Row],[Merged Customer ID]],Table3__3_16[Customer ID],Table3__3_16[Weight Status])</f>
        <v>Normal Weight</v>
      </c>
      <c r="K1899" s="23" t="str">
        <f>_xlfn.XLOOKUP(Table7[[#This Row],[Merged Customer ID]],Table3__3_16[Customer ID],Table3__3_16[Sugar Status])</f>
        <v>Normal</v>
      </c>
      <c r="L1899" s="26">
        <f>_xlfn.XLOOKUP(Table7[[#This Row],[Merged Customer ID]],Table6_20[Merged Customer ID],Table6_20[Date of Birth])</f>
        <v>36782</v>
      </c>
      <c r="M1899" s="30">
        <f>_xlfn.XLOOKUP(Table7[[#This Row],[Merged Customer ID]],Table6_20[Merged Customer ID],Table6_20[charges],"0",0)</f>
        <v>4005.42</v>
      </c>
      <c r="N1899" s="30" t="str">
        <f>_xlfn.XLOOKUP(Table7[[#This Row],[Merged Customer ID]],Table6_20[Merged Customer ID],Table6_20[Hospital tier])</f>
        <v>tier - 2</v>
      </c>
      <c r="O1899" s="30" t="str">
        <f>_xlfn.XLOOKUP(Table7[[#This Row],[Merged Customer ID]],Table6_20[Merged Customer ID],Table6_20[City tier])</f>
        <v>tier - 1</v>
      </c>
      <c r="P1899" s="30" t="str">
        <f>_xlfn.XLOOKUP(Table7[[#This Row],[Merged Customer ID]],Table6_20[Merged Customer ID],Table6_20[State ID])</f>
        <v>R1015</v>
      </c>
      <c r="Q1899" s="36">
        <f>_xlfn.XLOOKUP(Table7[[#This Row],[Merged Customer ID]],Table6_20[Merged Customer ID],Table6_20[Age])</f>
        <v>22.736111111111111</v>
      </c>
    </row>
    <row r="1900" spans="1:17" x14ac:dyDescent="0.35">
      <c r="A1900" s="22" t="s">
        <v>469</v>
      </c>
      <c r="B1900" s="22" t="str">
        <f>_xlfn.XLOOKUP(Table7[[#This Row],[Merged Customer ID]],Table2_1[Merged Customer ID],Table2_1[First Name])</f>
        <v>Benestad</v>
      </c>
      <c r="C1900" s="22">
        <f>_xlfn.XLOOKUP(Table7[[#This Row],[Merged Customer ID]],Table3__3_16[Customer ID],Table3__3_16[BMI])</f>
        <v>21.24</v>
      </c>
      <c r="D1900" s="22">
        <f>_xlfn.XLOOKUP(Table7[[#This Row],[Merged Customer ID]],Table3__3_16[Customer ID],Table3__3_16[HBA1C])</f>
        <v>4.49</v>
      </c>
      <c r="E1900" s="22" t="str">
        <f>_xlfn.XLOOKUP(Table7[[#This Row],[Merged Customer ID]],Table3__3_16[Customer ID],Table3__3_16[Heart Issues])</f>
        <v>No</v>
      </c>
      <c r="F1900" s="22" t="str">
        <f>_xlfn.XLOOKUP(Table7[[#This Row],[Merged Customer ID]],Table3__3_16[Customer ID],Table3__3_16[Any Transplants])</f>
        <v>No</v>
      </c>
      <c r="G1900" s="22" t="str">
        <f>_xlfn.XLOOKUP(Table7[[#This Row],[Merged Customer ID]],Table3__3_16[Customer ID],Table3__3_16[Cancer history])</f>
        <v>No</v>
      </c>
      <c r="H1900" s="22">
        <f>_xlfn.XLOOKUP(Table7[[#This Row],[Merged Customer ID]],Table3__3_16[Customer ID],Table3__3_16[NumberOfMajorSurgeries])</f>
        <v>0</v>
      </c>
      <c r="I1900" s="22" t="str">
        <f>_xlfn.XLOOKUP(Table7[[#This Row],[Merged Customer ID]],Table3__3_16[Customer ID],Table3__3_16[smoker])</f>
        <v>No</v>
      </c>
      <c r="J1900" s="22" t="str">
        <f>_xlfn.XLOOKUP(Table7[[#This Row],[Merged Customer ID]],Table3__3_16[Customer ID],Table3__3_16[Weight Status])</f>
        <v>Normal Weight</v>
      </c>
      <c r="K1900" s="22" t="str">
        <f>_xlfn.XLOOKUP(Table7[[#This Row],[Merged Customer ID]],Table3__3_16[Customer ID],Table3__3_16[Sugar Status])</f>
        <v>Normal</v>
      </c>
      <c r="L1900" s="25">
        <f>_xlfn.XLOOKUP(Table7[[#This Row],[Merged Customer ID]],Table6_20[Merged Customer ID],Table6_20[Date of Birth])</f>
        <v>32699</v>
      </c>
      <c r="M1900" s="29">
        <f>_xlfn.XLOOKUP(Table7[[#This Row],[Merged Customer ID]],Table6_20[Merged Customer ID],Table6_20[charges],"0",0)</f>
        <v>4002.36</v>
      </c>
      <c r="N1900" s="29" t="str">
        <f>_xlfn.XLOOKUP(Table7[[#This Row],[Merged Customer ID]],Table6_20[Merged Customer ID],Table6_20[Hospital tier])</f>
        <v>tier - 2</v>
      </c>
      <c r="O1900" s="29" t="str">
        <f>_xlfn.XLOOKUP(Table7[[#This Row],[Merged Customer ID]],Table6_20[Merged Customer ID],Table6_20[City tier])</f>
        <v>tier - 1</v>
      </c>
      <c r="P1900" s="29" t="str">
        <f>_xlfn.XLOOKUP(Table7[[#This Row],[Merged Customer ID]],Table6_20[Merged Customer ID],Table6_20[State ID])</f>
        <v>R1013</v>
      </c>
      <c r="Q1900" s="35">
        <f>_xlfn.XLOOKUP(Table7[[#This Row],[Merged Customer ID]],Table6_20[Merged Customer ID],Table6_20[Age])</f>
        <v>33.911111111111111</v>
      </c>
    </row>
    <row r="1901" spans="1:17" x14ac:dyDescent="0.35">
      <c r="A1901" s="23" t="s">
        <v>468</v>
      </c>
      <c r="B1901" s="23" t="str">
        <f>_xlfn.XLOOKUP(Table7[[#This Row],[Merged Customer ID]],Table2_1[Merged Customer ID],Table2_1[First Name])</f>
        <v>Gonzales</v>
      </c>
      <c r="C1901" s="23">
        <f>_xlfn.XLOOKUP(Table7[[#This Row],[Merged Customer ID]],Table3__3_16[Customer ID],Table3__3_16[BMI])</f>
        <v>44.22</v>
      </c>
      <c r="D1901" s="23">
        <f>_xlfn.XLOOKUP(Table7[[#This Row],[Merged Customer ID]],Table3__3_16[Customer ID],Table3__3_16[HBA1C])</f>
        <v>6.35</v>
      </c>
      <c r="E1901" s="22" t="str">
        <f>_xlfn.XLOOKUP(Table7[[#This Row],[Merged Customer ID]],Table3__3_16[Customer ID],Table3__3_16[Heart Issues])</f>
        <v>No</v>
      </c>
      <c r="F1901" s="23" t="str">
        <f>_xlfn.XLOOKUP(Table7[[#This Row],[Merged Customer ID]],Table3__3_16[Customer ID],Table3__3_16[Any Transplants])</f>
        <v>No</v>
      </c>
      <c r="G1901" s="23" t="str">
        <f>_xlfn.XLOOKUP(Table7[[#This Row],[Merged Customer ID]],Table3__3_16[Customer ID],Table3__3_16[Cancer history])</f>
        <v>No</v>
      </c>
      <c r="H1901" s="23">
        <f>_xlfn.XLOOKUP(Table7[[#This Row],[Merged Customer ID]],Table3__3_16[Customer ID],Table3__3_16[NumberOfMajorSurgeries])</f>
        <v>0</v>
      </c>
      <c r="I1901" s="23" t="str">
        <f>_xlfn.XLOOKUP(Table7[[#This Row],[Merged Customer ID]],Table3__3_16[Customer ID],Table3__3_16[smoker])</f>
        <v>No</v>
      </c>
      <c r="J1901" s="23" t="str">
        <f>_xlfn.XLOOKUP(Table7[[#This Row],[Merged Customer ID]],Table3__3_16[Customer ID],Table3__3_16[Weight Status])</f>
        <v>Obesity</v>
      </c>
      <c r="K1901" s="23" t="str">
        <f>_xlfn.XLOOKUP(Table7[[#This Row],[Merged Customer ID]],Table3__3_16[Customer ID],Table3__3_16[Sugar Status])</f>
        <v>Prediabetes</v>
      </c>
      <c r="L1901" s="26">
        <f>_xlfn.XLOOKUP(Table7[[#This Row],[Merged Customer ID]],Table6_20[Merged Customer ID],Table6_20[Date of Birth])</f>
        <v>33178</v>
      </c>
      <c r="M1901" s="30">
        <f>_xlfn.XLOOKUP(Table7[[#This Row],[Merged Customer ID]],Table6_20[Merged Customer ID],Table6_20[charges],"0",0)</f>
        <v>3994.18</v>
      </c>
      <c r="N1901" s="30" t="str">
        <f>_xlfn.XLOOKUP(Table7[[#This Row],[Merged Customer ID]],Table6_20[Merged Customer ID],Table6_20[Hospital tier])</f>
        <v>tier - 2</v>
      </c>
      <c r="O1901" s="30" t="str">
        <f>_xlfn.XLOOKUP(Table7[[#This Row],[Merged Customer ID]],Table6_20[Merged Customer ID],Table6_20[City tier])</f>
        <v>tier - 2</v>
      </c>
      <c r="P1901" s="30" t="str">
        <f>_xlfn.XLOOKUP(Table7[[#This Row],[Merged Customer ID]],Table6_20[Merged Customer ID],Table6_20[State ID])</f>
        <v>R1013</v>
      </c>
      <c r="Q1901" s="36">
        <f>_xlfn.XLOOKUP(Table7[[#This Row],[Merged Customer ID]],Table6_20[Merged Customer ID],Table6_20[Age])</f>
        <v>32.602777777777774</v>
      </c>
    </row>
    <row r="1902" spans="1:17" x14ac:dyDescent="0.35">
      <c r="A1902" s="22" t="s">
        <v>467</v>
      </c>
      <c r="B1902" s="22" t="str">
        <f>_xlfn.XLOOKUP(Table7[[#This Row],[Merged Customer ID]],Table2_1[Merged Customer ID],Table2_1[First Name])</f>
        <v>Newman</v>
      </c>
      <c r="C1902" s="22">
        <f>_xlfn.XLOOKUP(Table7[[#This Row],[Merged Customer ID]],Table3__3_16[Customer ID],Table3__3_16[BMI])</f>
        <v>41.1</v>
      </c>
      <c r="D1902" s="22">
        <f>_xlfn.XLOOKUP(Table7[[#This Row],[Merged Customer ID]],Table3__3_16[Customer ID],Table3__3_16[HBA1C])</f>
        <v>5.79</v>
      </c>
      <c r="E1902" s="22" t="str">
        <f>_xlfn.XLOOKUP(Table7[[#This Row],[Merged Customer ID]],Table3__3_16[Customer ID],Table3__3_16[Heart Issues])</f>
        <v>No</v>
      </c>
      <c r="F1902" s="22" t="str">
        <f>_xlfn.XLOOKUP(Table7[[#This Row],[Merged Customer ID]],Table3__3_16[Customer ID],Table3__3_16[Any Transplants])</f>
        <v>No</v>
      </c>
      <c r="G1902" s="22" t="str">
        <f>_xlfn.XLOOKUP(Table7[[#This Row],[Merged Customer ID]],Table3__3_16[Customer ID],Table3__3_16[Cancer history])</f>
        <v>No</v>
      </c>
      <c r="H1902" s="22">
        <f>_xlfn.XLOOKUP(Table7[[#This Row],[Merged Customer ID]],Table3__3_16[Customer ID],Table3__3_16[NumberOfMajorSurgeries])</f>
        <v>0</v>
      </c>
      <c r="I1902" s="22" t="str">
        <f>_xlfn.XLOOKUP(Table7[[#This Row],[Merged Customer ID]],Table3__3_16[Customer ID],Table3__3_16[smoker])</f>
        <v>No</v>
      </c>
      <c r="J1902" s="22" t="str">
        <f>_xlfn.XLOOKUP(Table7[[#This Row],[Merged Customer ID]],Table3__3_16[Customer ID],Table3__3_16[Weight Status])</f>
        <v>Obesity</v>
      </c>
      <c r="K1902" s="22" t="str">
        <f>_xlfn.XLOOKUP(Table7[[#This Row],[Merged Customer ID]],Table3__3_16[Customer ID],Table3__3_16[Sugar Status])</f>
        <v>Prediabetes</v>
      </c>
      <c r="L1902" s="25">
        <f>_xlfn.XLOOKUP(Table7[[#This Row],[Merged Customer ID]],Table6_20[Merged Customer ID],Table6_20[Date of Birth])</f>
        <v>33199</v>
      </c>
      <c r="M1902" s="29">
        <f>_xlfn.XLOOKUP(Table7[[#This Row],[Merged Customer ID]],Table6_20[Merged Customer ID],Table6_20[charges],"0",0)</f>
        <v>3989.84</v>
      </c>
      <c r="N1902" s="29" t="str">
        <f>_xlfn.XLOOKUP(Table7[[#This Row],[Merged Customer ID]],Table6_20[Merged Customer ID],Table6_20[Hospital tier])</f>
        <v>tier - 2</v>
      </c>
      <c r="O1902" s="29" t="str">
        <f>_xlfn.XLOOKUP(Table7[[#This Row],[Merged Customer ID]],Table6_20[Merged Customer ID],Table6_20[City tier])</f>
        <v>tier - 2</v>
      </c>
      <c r="P1902" s="29" t="str">
        <f>_xlfn.XLOOKUP(Table7[[#This Row],[Merged Customer ID]],Table6_20[Merged Customer ID],Table6_20[State ID])</f>
        <v>R1011</v>
      </c>
      <c r="Q1902" s="35">
        <f>_xlfn.XLOOKUP(Table7[[#This Row],[Merged Customer ID]],Table6_20[Merged Customer ID],Table6_20[Age])</f>
        <v>32.544444444444444</v>
      </c>
    </row>
    <row r="1903" spans="1:17" x14ac:dyDescent="0.35">
      <c r="A1903" s="23" t="s">
        <v>466</v>
      </c>
      <c r="B1903" s="23" t="str">
        <f>_xlfn.XLOOKUP(Table7[[#This Row],[Merged Customer ID]],Table2_1[Merged Customer ID],Table2_1[First Name])</f>
        <v>Sayre</v>
      </c>
      <c r="C1903" s="23">
        <f>_xlfn.XLOOKUP(Table7[[#This Row],[Merged Customer ID]],Table3__3_16[Customer ID],Table3__3_16[BMI])</f>
        <v>34.200000000000003</v>
      </c>
      <c r="D1903" s="23">
        <f>_xlfn.XLOOKUP(Table7[[#This Row],[Merged Customer ID]],Table3__3_16[Customer ID],Table3__3_16[HBA1C])</f>
        <v>4.78</v>
      </c>
      <c r="E1903" s="22" t="str">
        <f>_xlfn.XLOOKUP(Table7[[#This Row],[Merged Customer ID]],Table3__3_16[Customer ID],Table3__3_16[Heart Issues])</f>
        <v>Yes</v>
      </c>
      <c r="F1903" s="23" t="str">
        <f>_xlfn.XLOOKUP(Table7[[#This Row],[Merged Customer ID]],Table3__3_16[Customer ID],Table3__3_16[Any Transplants])</f>
        <v>No</v>
      </c>
      <c r="G1903" s="23" t="str">
        <f>_xlfn.XLOOKUP(Table7[[#This Row],[Merged Customer ID]],Table3__3_16[Customer ID],Table3__3_16[Cancer history])</f>
        <v>No</v>
      </c>
      <c r="H1903" s="23">
        <f>_xlfn.XLOOKUP(Table7[[#This Row],[Merged Customer ID]],Table3__3_16[Customer ID],Table3__3_16[NumberOfMajorSurgeries])</f>
        <v>0</v>
      </c>
      <c r="I1903" s="23" t="str">
        <f>_xlfn.XLOOKUP(Table7[[#This Row],[Merged Customer ID]],Table3__3_16[Customer ID],Table3__3_16[smoker])</f>
        <v>No</v>
      </c>
      <c r="J1903" s="23" t="str">
        <f>_xlfn.XLOOKUP(Table7[[#This Row],[Merged Customer ID]],Table3__3_16[Customer ID],Table3__3_16[Weight Status])</f>
        <v>Obesity</v>
      </c>
      <c r="K1903" s="23" t="str">
        <f>_xlfn.XLOOKUP(Table7[[#This Row],[Merged Customer ID]],Table3__3_16[Customer ID],Table3__3_16[Sugar Status])</f>
        <v>Normal</v>
      </c>
      <c r="L1903" s="26">
        <f>_xlfn.XLOOKUP(Table7[[#This Row],[Merged Customer ID]],Table6_20[Merged Customer ID],Table6_20[Date of Birth])</f>
        <v>35316</v>
      </c>
      <c r="M1903" s="30">
        <f>_xlfn.XLOOKUP(Table7[[#This Row],[Merged Customer ID]],Table6_20[Merged Customer ID],Table6_20[charges],"0",0)</f>
        <v>3987.93</v>
      </c>
      <c r="N1903" s="30" t="str">
        <f>_xlfn.XLOOKUP(Table7[[#This Row],[Merged Customer ID]],Table6_20[Merged Customer ID],Table6_20[Hospital tier])</f>
        <v>tier - 2</v>
      </c>
      <c r="O1903" s="30" t="str">
        <f>_xlfn.XLOOKUP(Table7[[#This Row],[Merged Customer ID]],Table6_20[Merged Customer ID],Table6_20[City tier])</f>
        <v>tier - 2</v>
      </c>
      <c r="P1903" s="30" t="str">
        <f>_xlfn.XLOOKUP(Table7[[#This Row],[Merged Customer ID]],Table6_20[Merged Customer ID],Table6_20[State ID])</f>
        <v>R1011</v>
      </c>
      <c r="Q1903" s="36">
        <f>_xlfn.XLOOKUP(Table7[[#This Row],[Merged Customer ID]],Table6_20[Merged Customer ID],Table6_20[Age])</f>
        <v>26.75</v>
      </c>
    </row>
    <row r="1904" spans="1:17" x14ac:dyDescent="0.35">
      <c r="A1904" s="22" t="s">
        <v>465</v>
      </c>
      <c r="B1904" s="22" t="str">
        <f>_xlfn.XLOOKUP(Table7[[#This Row],[Merged Customer ID]],Table2_1[Merged Customer ID],Table2_1[First Name])</f>
        <v>Panke</v>
      </c>
      <c r="C1904" s="22">
        <f>_xlfn.XLOOKUP(Table7[[#This Row],[Merged Customer ID]],Table3__3_16[Customer ID],Table3__3_16[BMI])</f>
        <v>29.92</v>
      </c>
      <c r="D1904" s="22">
        <f>_xlfn.XLOOKUP(Table7[[#This Row],[Merged Customer ID]],Table3__3_16[Customer ID],Table3__3_16[HBA1C])</f>
        <v>6.02</v>
      </c>
      <c r="E1904" s="22" t="str">
        <f>_xlfn.XLOOKUP(Table7[[#This Row],[Merged Customer ID]],Table3__3_16[Customer ID],Table3__3_16[Heart Issues])</f>
        <v>Yes</v>
      </c>
      <c r="F1904" s="22" t="str">
        <f>_xlfn.XLOOKUP(Table7[[#This Row],[Merged Customer ID]],Table3__3_16[Customer ID],Table3__3_16[Any Transplants])</f>
        <v>No</v>
      </c>
      <c r="G1904" s="22" t="str">
        <f>_xlfn.XLOOKUP(Table7[[#This Row],[Merged Customer ID]],Table3__3_16[Customer ID],Table3__3_16[Cancer history])</f>
        <v>No</v>
      </c>
      <c r="H1904" s="22">
        <f>_xlfn.XLOOKUP(Table7[[#This Row],[Merged Customer ID]],Table3__3_16[Customer ID],Table3__3_16[NumberOfMajorSurgeries])</f>
        <v>0</v>
      </c>
      <c r="I1904" s="22" t="str">
        <f>_xlfn.XLOOKUP(Table7[[#This Row],[Merged Customer ID]],Table3__3_16[Customer ID],Table3__3_16[smoker])</f>
        <v>No</v>
      </c>
      <c r="J1904" s="22" t="str">
        <f>_xlfn.XLOOKUP(Table7[[#This Row],[Merged Customer ID]],Table3__3_16[Customer ID],Table3__3_16[Weight Status])</f>
        <v>Overweight</v>
      </c>
      <c r="K1904" s="22" t="str">
        <f>_xlfn.XLOOKUP(Table7[[#This Row],[Merged Customer ID]],Table3__3_16[Customer ID],Table3__3_16[Sugar Status])</f>
        <v>Prediabetes</v>
      </c>
      <c r="L1904" s="25">
        <f>_xlfn.XLOOKUP(Table7[[#This Row],[Merged Customer ID]],Table6_20[Merged Customer ID],Table6_20[Date of Birth])</f>
        <v>35294</v>
      </c>
      <c r="M1904" s="29">
        <f>_xlfn.XLOOKUP(Table7[[#This Row],[Merged Customer ID]],Table6_20[Merged Customer ID],Table6_20[charges],"0",0)</f>
        <v>3981.98</v>
      </c>
      <c r="N1904" s="29" t="str">
        <f>_xlfn.XLOOKUP(Table7[[#This Row],[Merged Customer ID]],Table6_20[Merged Customer ID],Table6_20[Hospital tier])</f>
        <v>tier - 2</v>
      </c>
      <c r="O1904" s="29" t="str">
        <f>_xlfn.XLOOKUP(Table7[[#This Row],[Merged Customer ID]],Table6_20[Merged Customer ID],Table6_20[City tier])</f>
        <v>tier - 2</v>
      </c>
      <c r="P1904" s="29" t="str">
        <f>_xlfn.XLOOKUP(Table7[[#This Row],[Merged Customer ID]],Table6_20[Merged Customer ID],Table6_20[State ID])</f>
        <v>R1013</v>
      </c>
      <c r="Q1904" s="35">
        <f>_xlfn.XLOOKUP(Table7[[#This Row],[Merged Customer ID]],Table6_20[Merged Customer ID],Table6_20[Age])</f>
        <v>26.808333333333334</v>
      </c>
    </row>
    <row r="1905" spans="1:17" x14ac:dyDescent="0.35">
      <c r="A1905" s="23" t="s">
        <v>464</v>
      </c>
      <c r="B1905" s="23" t="str">
        <f>_xlfn.XLOOKUP(Table7[[#This Row],[Merged Customer ID]],Table2_1[Merged Customer ID],Table2_1[First Name])</f>
        <v>Brennan</v>
      </c>
      <c r="C1905" s="23">
        <f>_xlfn.XLOOKUP(Table7[[#This Row],[Merged Customer ID]],Table3__3_16[Customer ID],Table3__3_16[BMI])</f>
        <v>28.93</v>
      </c>
      <c r="D1905" s="23">
        <f>_xlfn.XLOOKUP(Table7[[#This Row],[Merged Customer ID]],Table3__3_16[Customer ID],Table3__3_16[HBA1C])</f>
        <v>4.4400000000000004</v>
      </c>
      <c r="E1905" s="22" t="str">
        <f>_xlfn.XLOOKUP(Table7[[#This Row],[Merged Customer ID]],Table3__3_16[Customer ID],Table3__3_16[Heart Issues])</f>
        <v>No</v>
      </c>
      <c r="F1905" s="23" t="str">
        <f>_xlfn.XLOOKUP(Table7[[#This Row],[Merged Customer ID]],Table3__3_16[Customer ID],Table3__3_16[Any Transplants])</f>
        <v>No</v>
      </c>
      <c r="G1905" s="23" t="str">
        <f>_xlfn.XLOOKUP(Table7[[#This Row],[Merged Customer ID]],Table3__3_16[Customer ID],Table3__3_16[Cancer history])</f>
        <v>No</v>
      </c>
      <c r="H1905" s="23">
        <f>_xlfn.XLOOKUP(Table7[[#This Row],[Merged Customer ID]],Table3__3_16[Customer ID],Table3__3_16[NumberOfMajorSurgeries])</f>
        <v>0</v>
      </c>
      <c r="I1905" s="23" t="str">
        <f>_xlfn.XLOOKUP(Table7[[#This Row],[Merged Customer ID]],Table3__3_16[Customer ID],Table3__3_16[smoker])</f>
        <v>No</v>
      </c>
      <c r="J1905" s="23" t="str">
        <f>_xlfn.XLOOKUP(Table7[[#This Row],[Merged Customer ID]],Table3__3_16[Customer ID],Table3__3_16[Weight Status])</f>
        <v>Overweight</v>
      </c>
      <c r="K1905" s="23" t="str">
        <f>_xlfn.XLOOKUP(Table7[[#This Row],[Merged Customer ID]],Table3__3_16[Customer ID],Table3__3_16[Sugar Status])</f>
        <v>Normal</v>
      </c>
      <c r="L1905" s="26">
        <f>_xlfn.XLOOKUP(Table7[[#This Row],[Merged Customer ID]],Table6_20[Merged Customer ID],Table6_20[Date of Birth])</f>
        <v>33083</v>
      </c>
      <c r="M1905" s="30">
        <f>_xlfn.XLOOKUP(Table7[[#This Row],[Merged Customer ID]],Table6_20[Merged Customer ID],Table6_20[charges],"0",0)</f>
        <v>3972.92</v>
      </c>
      <c r="N1905" s="30" t="str">
        <f>_xlfn.XLOOKUP(Table7[[#This Row],[Merged Customer ID]],Table6_20[Merged Customer ID],Table6_20[Hospital tier])</f>
        <v>tier - 2</v>
      </c>
      <c r="O1905" s="30" t="str">
        <f>_xlfn.XLOOKUP(Table7[[#This Row],[Merged Customer ID]],Table6_20[Merged Customer ID],Table6_20[City tier])</f>
        <v>tier - 3</v>
      </c>
      <c r="P1905" s="30" t="str">
        <f>_xlfn.XLOOKUP(Table7[[#This Row],[Merged Customer ID]],Table6_20[Merged Customer ID],Table6_20[State ID])</f>
        <v>R1013</v>
      </c>
      <c r="Q1905" s="36">
        <f>_xlfn.XLOOKUP(Table7[[#This Row],[Merged Customer ID]],Table6_20[Merged Customer ID],Table6_20[Age])</f>
        <v>32.858333333333334</v>
      </c>
    </row>
    <row r="1906" spans="1:17" x14ac:dyDescent="0.35">
      <c r="A1906" s="22" t="s">
        <v>463</v>
      </c>
      <c r="B1906" s="22" t="str">
        <f>_xlfn.XLOOKUP(Table7[[#This Row],[Merged Customer ID]],Table2_1[Merged Customer ID],Table2_1[First Name])</f>
        <v>Ngo</v>
      </c>
      <c r="C1906" s="22">
        <f>_xlfn.XLOOKUP(Table7[[#This Row],[Merged Customer ID]],Table3__3_16[Customer ID],Table3__3_16[BMI])</f>
        <v>31.254999999999999</v>
      </c>
      <c r="D1906" s="22">
        <f>_xlfn.XLOOKUP(Table7[[#This Row],[Merged Customer ID]],Table3__3_16[Customer ID],Table3__3_16[HBA1C])</f>
        <v>5.84</v>
      </c>
      <c r="E1906" s="22" t="str">
        <f>_xlfn.XLOOKUP(Table7[[#This Row],[Merged Customer ID]],Table3__3_16[Customer ID],Table3__3_16[Heart Issues])</f>
        <v>Yes</v>
      </c>
      <c r="F1906" s="22" t="str">
        <f>_xlfn.XLOOKUP(Table7[[#This Row],[Merged Customer ID]],Table3__3_16[Customer ID],Table3__3_16[Any Transplants])</f>
        <v>No</v>
      </c>
      <c r="G1906" s="22" t="str">
        <f>_xlfn.XLOOKUP(Table7[[#This Row],[Merged Customer ID]],Table3__3_16[Customer ID],Table3__3_16[Cancer history])</f>
        <v>No</v>
      </c>
      <c r="H1906" s="22">
        <f>_xlfn.XLOOKUP(Table7[[#This Row],[Merged Customer ID]],Table3__3_16[Customer ID],Table3__3_16[NumberOfMajorSurgeries])</f>
        <v>1</v>
      </c>
      <c r="I1906" s="22" t="str">
        <f>_xlfn.XLOOKUP(Table7[[#This Row],[Merged Customer ID]],Table3__3_16[Customer ID],Table3__3_16[smoker])</f>
        <v>No</v>
      </c>
      <c r="J1906" s="22" t="str">
        <f>_xlfn.XLOOKUP(Table7[[#This Row],[Merged Customer ID]],Table3__3_16[Customer ID],Table3__3_16[Weight Status])</f>
        <v>Obesity</v>
      </c>
      <c r="K1906" s="22" t="str">
        <f>_xlfn.XLOOKUP(Table7[[#This Row],[Merged Customer ID]],Table3__3_16[Customer ID],Table3__3_16[Sugar Status])</f>
        <v>Prediabetes</v>
      </c>
      <c r="L1906" s="25">
        <f>_xlfn.XLOOKUP(Table7[[#This Row],[Merged Customer ID]],Table6_20[Merged Customer ID],Table6_20[Date of Birth])</f>
        <v>34891</v>
      </c>
      <c r="M1906" s="29">
        <f>_xlfn.XLOOKUP(Table7[[#This Row],[Merged Customer ID]],Table6_20[Merged Customer ID],Table6_20[charges],"0",0)</f>
        <v>3956.07</v>
      </c>
      <c r="N1906" s="29" t="str">
        <f>_xlfn.XLOOKUP(Table7[[#This Row],[Merged Customer ID]],Table6_20[Merged Customer ID],Table6_20[Hospital tier])</f>
        <v>tier - 2</v>
      </c>
      <c r="O1906" s="29" t="str">
        <f>_xlfn.XLOOKUP(Table7[[#This Row],[Merged Customer ID]],Table6_20[Merged Customer ID],Table6_20[City tier])</f>
        <v>tier - 2</v>
      </c>
      <c r="P1906" s="29" t="str">
        <f>_xlfn.XLOOKUP(Table7[[#This Row],[Merged Customer ID]],Table6_20[Merged Customer ID],Table6_20[State ID])</f>
        <v>R1012</v>
      </c>
      <c r="Q1906" s="35">
        <f>_xlfn.XLOOKUP(Table7[[#This Row],[Merged Customer ID]],Table6_20[Merged Customer ID],Table6_20[Age])</f>
        <v>27.908333333333335</v>
      </c>
    </row>
    <row r="1907" spans="1:17" x14ac:dyDescent="0.35">
      <c r="A1907" s="23" t="s">
        <v>462</v>
      </c>
      <c r="B1907" s="23" t="str">
        <f>_xlfn.XLOOKUP(Table7[[#This Row],[Merged Customer ID]],Table2_1[Merged Customer ID],Table2_1[First Name])</f>
        <v>Guerdan</v>
      </c>
      <c r="C1907" s="23">
        <f>_xlfn.XLOOKUP(Table7[[#This Row],[Merged Customer ID]],Table3__3_16[Customer ID],Table3__3_16[BMI])</f>
        <v>29.83</v>
      </c>
      <c r="D1907" s="23">
        <f>_xlfn.XLOOKUP(Table7[[#This Row],[Merged Customer ID]],Table3__3_16[Customer ID],Table3__3_16[HBA1C])</f>
        <v>5.39</v>
      </c>
      <c r="E1907" s="22" t="str">
        <f>_xlfn.XLOOKUP(Table7[[#This Row],[Merged Customer ID]],Table3__3_16[Customer ID],Table3__3_16[Heart Issues])</f>
        <v>No</v>
      </c>
      <c r="F1907" s="23" t="str">
        <f>_xlfn.XLOOKUP(Table7[[#This Row],[Merged Customer ID]],Table3__3_16[Customer ID],Table3__3_16[Any Transplants])</f>
        <v>No</v>
      </c>
      <c r="G1907" s="23" t="str">
        <f>_xlfn.XLOOKUP(Table7[[#This Row],[Merged Customer ID]],Table3__3_16[Customer ID],Table3__3_16[Cancer history])</f>
        <v>No</v>
      </c>
      <c r="H1907" s="23">
        <f>_xlfn.XLOOKUP(Table7[[#This Row],[Merged Customer ID]],Table3__3_16[Customer ID],Table3__3_16[NumberOfMajorSurgeries])</f>
        <v>0</v>
      </c>
      <c r="I1907" s="23" t="str">
        <f>_xlfn.XLOOKUP(Table7[[#This Row],[Merged Customer ID]],Table3__3_16[Customer ID],Table3__3_16[smoker])</f>
        <v>No</v>
      </c>
      <c r="J1907" s="23" t="str">
        <f>_xlfn.XLOOKUP(Table7[[#This Row],[Merged Customer ID]],Table3__3_16[Customer ID],Table3__3_16[Weight Status])</f>
        <v>Overweight</v>
      </c>
      <c r="K1907" s="23" t="str">
        <f>_xlfn.XLOOKUP(Table7[[#This Row],[Merged Customer ID]],Table3__3_16[Customer ID],Table3__3_16[Sugar Status])</f>
        <v>Normal</v>
      </c>
      <c r="L1907" s="26">
        <f>_xlfn.XLOOKUP(Table7[[#This Row],[Merged Customer ID]],Table6_20[Merged Customer ID],Table6_20[Date of Birth])</f>
        <v>36351</v>
      </c>
      <c r="M1907" s="30">
        <f>_xlfn.XLOOKUP(Table7[[#This Row],[Merged Customer ID]],Table6_20[Merged Customer ID],Table6_20[charges],"0",0)</f>
        <v>3955.98</v>
      </c>
      <c r="N1907" s="30" t="str">
        <f>_xlfn.XLOOKUP(Table7[[#This Row],[Merged Customer ID]],Table6_20[Merged Customer ID],Table6_20[Hospital tier])</f>
        <v>tier - 2</v>
      </c>
      <c r="O1907" s="30" t="str">
        <f>_xlfn.XLOOKUP(Table7[[#This Row],[Merged Customer ID]],Table6_20[Merged Customer ID],Table6_20[City tier])</f>
        <v>tier - 3</v>
      </c>
      <c r="P1907" s="30" t="str">
        <f>_xlfn.XLOOKUP(Table7[[#This Row],[Merged Customer ID]],Table6_20[Merged Customer ID],Table6_20[State ID])</f>
        <v>R1021</v>
      </c>
      <c r="Q1907" s="36">
        <f>_xlfn.XLOOKUP(Table7[[#This Row],[Merged Customer ID]],Table6_20[Merged Customer ID],Table6_20[Age])</f>
        <v>23.911111111111111</v>
      </c>
    </row>
    <row r="1908" spans="1:17" x14ac:dyDescent="0.35">
      <c r="A1908" s="22" t="s">
        <v>461</v>
      </c>
      <c r="B1908" s="22" t="str">
        <f>_xlfn.XLOOKUP(Table7[[#This Row],[Merged Customer ID]],Table2_1[Merged Customer ID],Table2_1[First Name])</f>
        <v>Shaw</v>
      </c>
      <c r="C1908" s="22">
        <f>_xlfn.XLOOKUP(Table7[[#This Row],[Merged Customer ID]],Table3__3_16[Customer ID],Table3__3_16[BMI])</f>
        <v>29.59</v>
      </c>
      <c r="D1908" s="22">
        <f>_xlfn.XLOOKUP(Table7[[#This Row],[Merged Customer ID]],Table3__3_16[Customer ID],Table3__3_16[HBA1C])</f>
        <v>6.16</v>
      </c>
      <c r="E1908" s="22" t="str">
        <f>_xlfn.XLOOKUP(Table7[[#This Row],[Merged Customer ID]],Table3__3_16[Customer ID],Table3__3_16[Heart Issues])</f>
        <v>No</v>
      </c>
      <c r="F1908" s="22" t="str">
        <f>_xlfn.XLOOKUP(Table7[[#This Row],[Merged Customer ID]],Table3__3_16[Customer ID],Table3__3_16[Any Transplants])</f>
        <v>No</v>
      </c>
      <c r="G1908" s="22" t="str">
        <f>_xlfn.XLOOKUP(Table7[[#This Row],[Merged Customer ID]],Table3__3_16[Customer ID],Table3__3_16[Cancer history])</f>
        <v>Yes</v>
      </c>
      <c r="H1908" s="22">
        <f>_xlfn.XLOOKUP(Table7[[#This Row],[Merged Customer ID]],Table3__3_16[Customer ID],Table3__3_16[NumberOfMajorSurgeries])</f>
        <v>1</v>
      </c>
      <c r="I1908" s="22" t="str">
        <f>_xlfn.XLOOKUP(Table7[[#This Row],[Merged Customer ID]],Table3__3_16[Customer ID],Table3__3_16[smoker])</f>
        <v>No</v>
      </c>
      <c r="J1908" s="22" t="str">
        <f>_xlfn.XLOOKUP(Table7[[#This Row],[Merged Customer ID]],Table3__3_16[Customer ID],Table3__3_16[Weight Status])</f>
        <v>Overweight</v>
      </c>
      <c r="K1908" s="22" t="str">
        <f>_xlfn.XLOOKUP(Table7[[#This Row],[Merged Customer ID]],Table3__3_16[Customer ID],Table3__3_16[Sugar Status])</f>
        <v>Prediabetes</v>
      </c>
      <c r="L1908" s="25">
        <f>_xlfn.XLOOKUP(Table7[[#This Row],[Merged Customer ID]],Table6_20[Merged Customer ID],Table6_20[Date of Birth])</f>
        <v>34284</v>
      </c>
      <c r="M1908" s="29">
        <f>_xlfn.XLOOKUP(Table7[[#This Row],[Merged Customer ID]],Table6_20[Merged Customer ID],Table6_20[charges],"0",0)</f>
        <v>3947.41</v>
      </c>
      <c r="N1908" s="29" t="str">
        <f>_xlfn.XLOOKUP(Table7[[#This Row],[Merged Customer ID]],Table6_20[Merged Customer ID],Table6_20[Hospital tier])</f>
        <v>tier - 2</v>
      </c>
      <c r="O1908" s="29" t="str">
        <f>_xlfn.XLOOKUP(Table7[[#This Row],[Merged Customer ID]],Table6_20[Merged Customer ID],Table6_20[City tier])</f>
        <v>tier - 2</v>
      </c>
      <c r="P1908" s="29" t="str">
        <f>_xlfn.XLOOKUP(Table7[[#This Row],[Merged Customer ID]],Table6_20[Merged Customer ID],Table6_20[State ID])</f>
        <v>R1013</v>
      </c>
      <c r="Q1908" s="35">
        <f>_xlfn.XLOOKUP(Table7[[#This Row],[Merged Customer ID]],Table6_20[Merged Customer ID],Table6_20[Age])</f>
        <v>29.574999999999999</v>
      </c>
    </row>
    <row r="1909" spans="1:17" x14ac:dyDescent="0.35">
      <c r="A1909" s="23" t="s">
        <v>460</v>
      </c>
      <c r="B1909" s="23" t="str">
        <f>_xlfn.XLOOKUP(Table7[[#This Row],[Merged Customer ID]],Table2_1[Merged Customer ID],Table2_1[First Name])</f>
        <v>Mills-Honarvar</v>
      </c>
      <c r="C1909" s="23">
        <f>_xlfn.XLOOKUP(Table7[[#This Row],[Merged Customer ID]],Table3__3_16[Customer ID],Table3__3_16[BMI])</f>
        <v>31.16</v>
      </c>
      <c r="D1909" s="23">
        <f>_xlfn.XLOOKUP(Table7[[#This Row],[Merged Customer ID]],Table3__3_16[Customer ID],Table3__3_16[HBA1C])</f>
        <v>4.49</v>
      </c>
      <c r="E1909" s="22" t="str">
        <f>_xlfn.XLOOKUP(Table7[[#This Row],[Merged Customer ID]],Table3__3_16[Customer ID],Table3__3_16[Heart Issues])</f>
        <v>No</v>
      </c>
      <c r="F1909" s="23" t="str">
        <f>_xlfn.XLOOKUP(Table7[[#This Row],[Merged Customer ID]],Table3__3_16[Customer ID],Table3__3_16[Any Transplants])</f>
        <v>No</v>
      </c>
      <c r="G1909" s="23" t="str">
        <f>_xlfn.XLOOKUP(Table7[[#This Row],[Merged Customer ID]],Table3__3_16[Customer ID],Table3__3_16[Cancer history])</f>
        <v>Yes</v>
      </c>
      <c r="H1909" s="23">
        <f>_xlfn.XLOOKUP(Table7[[#This Row],[Merged Customer ID]],Table3__3_16[Customer ID],Table3__3_16[NumberOfMajorSurgeries])</f>
        <v>1</v>
      </c>
      <c r="I1909" s="23" t="str">
        <f>_xlfn.XLOOKUP(Table7[[#This Row],[Merged Customer ID]],Table3__3_16[Customer ID],Table3__3_16[smoker])</f>
        <v>No</v>
      </c>
      <c r="J1909" s="23" t="str">
        <f>_xlfn.XLOOKUP(Table7[[#This Row],[Merged Customer ID]],Table3__3_16[Customer ID],Table3__3_16[Weight Status])</f>
        <v>Obesity</v>
      </c>
      <c r="K1909" s="23" t="str">
        <f>_xlfn.XLOOKUP(Table7[[#This Row],[Merged Customer ID]],Table3__3_16[Customer ID],Table3__3_16[Sugar Status])</f>
        <v>Normal</v>
      </c>
      <c r="L1909" s="26">
        <f>_xlfn.XLOOKUP(Table7[[#This Row],[Merged Customer ID]],Table6_20[Merged Customer ID],Table6_20[Date of Birth])</f>
        <v>34241</v>
      </c>
      <c r="M1909" s="30">
        <f>_xlfn.XLOOKUP(Table7[[#This Row],[Merged Customer ID]],Table6_20[Merged Customer ID],Table6_20[charges],"0",0)</f>
        <v>3943.6</v>
      </c>
      <c r="N1909" s="30" t="str">
        <f>_xlfn.XLOOKUP(Table7[[#This Row],[Merged Customer ID]],Table6_20[Merged Customer ID],Table6_20[Hospital tier])</f>
        <v>tier - 2</v>
      </c>
      <c r="O1909" s="30" t="str">
        <f>_xlfn.XLOOKUP(Table7[[#This Row],[Merged Customer ID]],Table6_20[Merged Customer ID],Table6_20[City tier])</f>
        <v>tier - 3</v>
      </c>
      <c r="P1909" s="30" t="str">
        <f>_xlfn.XLOOKUP(Table7[[#This Row],[Merged Customer ID]],Table6_20[Merged Customer ID],Table6_20[State ID])</f>
        <v>R1024</v>
      </c>
      <c r="Q1909" s="36">
        <f>_xlfn.XLOOKUP(Table7[[#This Row],[Merged Customer ID]],Table6_20[Merged Customer ID],Table6_20[Age])</f>
        <v>29.691666666666666</v>
      </c>
    </row>
    <row r="1910" spans="1:17" x14ac:dyDescent="0.35">
      <c r="A1910" s="22" t="s">
        <v>459</v>
      </c>
      <c r="B1910" s="22" t="str">
        <f>_xlfn.XLOOKUP(Table7[[#This Row],[Merged Customer ID]],Table2_1[Merged Customer ID],Table2_1[First Name])</f>
        <v>Farvard</v>
      </c>
      <c r="C1910" s="22">
        <f>_xlfn.XLOOKUP(Table7[[#This Row],[Merged Customer ID]],Table3__3_16[Customer ID],Table3__3_16[BMI])</f>
        <v>34.21</v>
      </c>
      <c r="D1910" s="22">
        <f>_xlfn.XLOOKUP(Table7[[#This Row],[Merged Customer ID]],Table3__3_16[Customer ID],Table3__3_16[HBA1C])</f>
        <v>4.4800000000000004</v>
      </c>
      <c r="E1910" s="22" t="str">
        <f>_xlfn.XLOOKUP(Table7[[#This Row],[Merged Customer ID]],Table3__3_16[Customer ID],Table3__3_16[Heart Issues])</f>
        <v>Yes</v>
      </c>
      <c r="F1910" s="22" t="str">
        <f>_xlfn.XLOOKUP(Table7[[#This Row],[Merged Customer ID]],Table3__3_16[Customer ID],Table3__3_16[Any Transplants])</f>
        <v>No</v>
      </c>
      <c r="G1910" s="22" t="str">
        <f>_xlfn.XLOOKUP(Table7[[#This Row],[Merged Customer ID]],Table3__3_16[Customer ID],Table3__3_16[Cancer history])</f>
        <v>No</v>
      </c>
      <c r="H1910" s="22">
        <f>_xlfn.XLOOKUP(Table7[[#This Row],[Merged Customer ID]],Table3__3_16[Customer ID],Table3__3_16[NumberOfMajorSurgeries])</f>
        <v>1</v>
      </c>
      <c r="I1910" s="22" t="str">
        <f>_xlfn.XLOOKUP(Table7[[#This Row],[Merged Customer ID]],Table3__3_16[Customer ID],Table3__3_16[smoker])</f>
        <v>No</v>
      </c>
      <c r="J1910" s="22" t="str">
        <f>_xlfn.XLOOKUP(Table7[[#This Row],[Merged Customer ID]],Table3__3_16[Customer ID],Table3__3_16[Weight Status])</f>
        <v>Obesity</v>
      </c>
      <c r="K1910" s="22" t="str">
        <f>_xlfn.XLOOKUP(Table7[[#This Row],[Merged Customer ID]],Table3__3_16[Customer ID],Table3__3_16[Sugar Status])</f>
        <v>Normal</v>
      </c>
      <c r="L1910" s="25">
        <f>_xlfn.XLOOKUP(Table7[[#This Row],[Merged Customer ID]],Table6_20[Merged Customer ID],Table6_20[Date of Birth])</f>
        <v>32440</v>
      </c>
      <c r="M1910" s="29">
        <f>_xlfn.XLOOKUP(Table7[[#This Row],[Merged Customer ID]],Table6_20[Merged Customer ID],Table6_20[charges],"0",0)</f>
        <v>3935.18</v>
      </c>
      <c r="N1910" s="29" t="str">
        <f>_xlfn.XLOOKUP(Table7[[#This Row],[Merged Customer ID]],Table6_20[Merged Customer ID],Table6_20[Hospital tier])</f>
        <v>tier - 3</v>
      </c>
      <c r="O1910" s="29" t="str">
        <f>_xlfn.XLOOKUP(Table7[[#This Row],[Merged Customer ID]],Table6_20[Merged Customer ID],Table6_20[City tier])</f>
        <v>tier - 1</v>
      </c>
      <c r="P1910" s="29" t="str">
        <f>_xlfn.XLOOKUP(Table7[[#This Row],[Merged Customer ID]],Table6_20[Merged Customer ID],Table6_20[State ID])</f>
        <v>R1013</v>
      </c>
      <c r="Q1910" s="35">
        <f>_xlfn.XLOOKUP(Table7[[#This Row],[Merged Customer ID]],Table6_20[Merged Customer ID],Table6_20[Age])</f>
        <v>34.62222222222222</v>
      </c>
    </row>
    <row r="1911" spans="1:17" x14ac:dyDescent="0.35">
      <c r="A1911" s="23" t="s">
        <v>458</v>
      </c>
      <c r="B1911" s="23" t="str">
        <f>_xlfn.XLOOKUP(Table7[[#This Row],[Merged Customer ID]],Table2_1[Merged Customer ID],Table2_1[First Name])</f>
        <v>Kelly</v>
      </c>
      <c r="C1911" s="23">
        <f>_xlfn.XLOOKUP(Table7[[#This Row],[Merged Customer ID]],Table3__3_16[Customer ID],Table3__3_16[BMI])</f>
        <v>34.86</v>
      </c>
      <c r="D1911" s="23">
        <f>_xlfn.XLOOKUP(Table7[[#This Row],[Merged Customer ID]],Table3__3_16[Customer ID],Table3__3_16[HBA1C])</f>
        <v>10.97</v>
      </c>
      <c r="E1911" s="22" t="str">
        <f>_xlfn.XLOOKUP(Table7[[#This Row],[Merged Customer ID]],Table3__3_16[Customer ID],Table3__3_16[Heart Issues])</f>
        <v>No</v>
      </c>
      <c r="F1911" s="23" t="str">
        <f>_xlfn.XLOOKUP(Table7[[#This Row],[Merged Customer ID]],Table3__3_16[Customer ID],Table3__3_16[Any Transplants])</f>
        <v>No</v>
      </c>
      <c r="G1911" s="23" t="str">
        <f>_xlfn.XLOOKUP(Table7[[#This Row],[Merged Customer ID]],Table3__3_16[Customer ID],Table3__3_16[Cancer history])</f>
        <v>No</v>
      </c>
      <c r="H1911" s="23">
        <f>_xlfn.XLOOKUP(Table7[[#This Row],[Merged Customer ID]],Table3__3_16[Customer ID],Table3__3_16[NumberOfMajorSurgeries])</f>
        <v>0</v>
      </c>
      <c r="I1911" s="23" t="str">
        <f>_xlfn.XLOOKUP(Table7[[#This Row],[Merged Customer ID]],Table3__3_16[Customer ID],Table3__3_16[smoker])</f>
        <v>No</v>
      </c>
      <c r="J1911" s="23" t="str">
        <f>_xlfn.XLOOKUP(Table7[[#This Row],[Merged Customer ID]],Table3__3_16[Customer ID],Table3__3_16[Weight Status])</f>
        <v>Obesity</v>
      </c>
      <c r="K1911" s="23" t="str">
        <f>_xlfn.XLOOKUP(Table7[[#This Row],[Merged Customer ID]],Table3__3_16[Customer ID],Table3__3_16[Sugar Status])</f>
        <v>Diabetes</v>
      </c>
      <c r="L1911" s="26">
        <f>_xlfn.XLOOKUP(Table7[[#This Row],[Merged Customer ID]],Table6_20[Merged Customer ID],Table6_20[Date of Birth])</f>
        <v>37422</v>
      </c>
      <c r="M1911" s="30">
        <f>_xlfn.XLOOKUP(Table7[[#This Row],[Merged Customer ID]],Table6_20[Merged Customer ID],Table6_20[charges],"0",0)</f>
        <v>3931.51</v>
      </c>
      <c r="N1911" s="30" t="str">
        <f>_xlfn.XLOOKUP(Table7[[#This Row],[Merged Customer ID]],Table6_20[Merged Customer ID],Table6_20[Hospital tier])</f>
        <v>tier - 2</v>
      </c>
      <c r="O1911" s="30" t="str">
        <f>_xlfn.XLOOKUP(Table7[[#This Row],[Merged Customer ID]],Table6_20[Merged Customer ID],Table6_20[City tier])</f>
        <v>tier - 3</v>
      </c>
      <c r="P1911" s="30" t="str">
        <f>_xlfn.XLOOKUP(Table7[[#This Row],[Merged Customer ID]],Table6_20[Merged Customer ID],Table6_20[State ID])</f>
        <v>R1011</v>
      </c>
      <c r="Q1911" s="36">
        <f>_xlfn.XLOOKUP(Table7[[#This Row],[Merged Customer ID]],Table6_20[Merged Customer ID],Table6_20[Age])</f>
        <v>20.980555555555554</v>
      </c>
    </row>
    <row r="1912" spans="1:17" x14ac:dyDescent="0.35">
      <c r="A1912" s="22" t="s">
        <v>457</v>
      </c>
      <c r="B1912" s="22" t="str">
        <f>_xlfn.XLOOKUP(Table7[[#This Row],[Merged Customer ID]],Table2_1[Merged Customer ID],Table2_1[First Name])</f>
        <v>Skinner</v>
      </c>
      <c r="C1912" s="22">
        <f>_xlfn.XLOOKUP(Table7[[#This Row],[Merged Customer ID]],Table3__3_16[Customer ID],Table3__3_16[BMI])</f>
        <v>34.58</v>
      </c>
      <c r="D1912" s="22">
        <f>_xlfn.XLOOKUP(Table7[[#This Row],[Merged Customer ID]],Table3__3_16[Customer ID],Table3__3_16[HBA1C])</f>
        <v>5.14</v>
      </c>
      <c r="E1912" s="22" t="str">
        <f>_xlfn.XLOOKUP(Table7[[#This Row],[Merged Customer ID]],Table3__3_16[Customer ID],Table3__3_16[Heart Issues])</f>
        <v>No</v>
      </c>
      <c r="F1912" s="22" t="str">
        <f>_xlfn.XLOOKUP(Table7[[#This Row],[Merged Customer ID]],Table3__3_16[Customer ID],Table3__3_16[Any Transplants])</f>
        <v>Yes</v>
      </c>
      <c r="G1912" s="22" t="str">
        <f>_xlfn.XLOOKUP(Table7[[#This Row],[Merged Customer ID]],Table3__3_16[Customer ID],Table3__3_16[Cancer history])</f>
        <v>No</v>
      </c>
      <c r="H1912" s="22">
        <f>_xlfn.XLOOKUP(Table7[[#This Row],[Merged Customer ID]],Table3__3_16[Customer ID],Table3__3_16[NumberOfMajorSurgeries])</f>
        <v>2</v>
      </c>
      <c r="I1912" s="22" t="str">
        <f>_xlfn.XLOOKUP(Table7[[#This Row],[Merged Customer ID]],Table3__3_16[Customer ID],Table3__3_16[smoker])</f>
        <v>No</v>
      </c>
      <c r="J1912" s="22" t="str">
        <f>_xlfn.XLOOKUP(Table7[[#This Row],[Merged Customer ID]],Table3__3_16[Customer ID],Table3__3_16[Weight Status])</f>
        <v>Obesity</v>
      </c>
      <c r="K1912" s="22" t="str">
        <f>_xlfn.XLOOKUP(Table7[[#This Row],[Merged Customer ID]],Table3__3_16[Customer ID],Table3__3_16[Sugar Status])</f>
        <v>Normal</v>
      </c>
      <c r="L1912" s="25">
        <f>_xlfn.XLOOKUP(Table7[[#This Row],[Merged Customer ID]],Table6_20[Merged Customer ID],Table6_20[Date of Birth])</f>
        <v>36717</v>
      </c>
      <c r="M1912" s="29">
        <f>_xlfn.XLOOKUP(Table7[[#This Row],[Merged Customer ID]],Table6_20[Merged Customer ID],Table6_20[charges],"0",0)</f>
        <v>3925.76</v>
      </c>
      <c r="N1912" s="29" t="str">
        <f>_xlfn.XLOOKUP(Table7[[#This Row],[Merged Customer ID]],Table6_20[Merged Customer ID],Table6_20[Hospital tier])</f>
        <v>tier - 2</v>
      </c>
      <c r="O1912" s="29" t="str">
        <f>_xlfn.XLOOKUP(Table7[[#This Row],[Merged Customer ID]],Table6_20[Merged Customer ID],Table6_20[City tier])</f>
        <v>tier - 2</v>
      </c>
      <c r="P1912" s="29" t="str">
        <f>_xlfn.XLOOKUP(Table7[[#This Row],[Merged Customer ID]],Table6_20[Merged Customer ID],Table6_20[State ID])</f>
        <v>R1024</v>
      </c>
      <c r="Q1912" s="35">
        <f>_xlfn.XLOOKUP(Table7[[#This Row],[Merged Customer ID]],Table6_20[Merged Customer ID],Table6_20[Age])</f>
        <v>22.911111111111111</v>
      </c>
    </row>
    <row r="1913" spans="1:17" x14ac:dyDescent="0.35">
      <c r="A1913" s="23" t="s">
        <v>456</v>
      </c>
      <c r="B1913" s="23" t="str">
        <f>_xlfn.XLOOKUP(Table7[[#This Row],[Merged Customer ID]],Table2_1[Merged Customer ID],Table2_1[First Name])</f>
        <v>Murphy</v>
      </c>
      <c r="C1913" s="23">
        <f>_xlfn.XLOOKUP(Table7[[#This Row],[Merged Customer ID]],Table3__3_16[Customer ID],Table3__3_16[BMI])</f>
        <v>17.940000000000001</v>
      </c>
      <c r="D1913" s="23">
        <f>_xlfn.XLOOKUP(Table7[[#This Row],[Merged Customer ID]],Table3__3_16[Customer ID],Table3__3_16[HBA1C])</f>
        <v>5.17</v>
      </c>
      <c r="E1913" s="22" t="str">
        <f>_xlfn.XLOOKUP(Table7[[#This Row],[Merged Customer ID]],Table3__3_16[Customer ID],Table3__3_16[Heart Issues])</f>
        <v>Yes</v>
      </c>
      <c r="F1913" s="23" t="str">
        <f>_xlfn.XLOOKUP(Table7[[#This Row],[Merged Customer ID]],Table3__3_16[Customer ID],Table3__3_16[Any Transplants])</f>
        <v>No</v>
      </c>
      <c r="G1913" s="23" t="str">
        <f>_xlfn.XLOOKUP(Table7[[#This Row],[Merged Customer ID]],Table3__3_16[Customer ID],Table3__3_16[Cancer history])</f>
        <v>No</v>
      </c>
      <c r="H1913" s="23">
        <f>_xlfn.XLOOKUP(Table7[[#This Row],[Merged Customer ID]],Table3__3_16[Customer ID],Table3__3_16[NumberOfMajorSurgeries])</f>
        <v>0</v>
      </c>
      <c r="I1913" s="23" t="str">
        <f>_xlfn.XLOOKUP(Table7[[#This Row],[Merged Customer ID]],Table3__3_16[Customer ID],Table3__3_16[smoker])</f>
        <v>No</v>
      </c>
      <c r="J1913" s="23" t="str">
        <f>_xlfn.XLOOKUP(Table7[[#This Row],[Merged Customer ID]],Table3__3_16[Customer ID],Table3__3_16[Weight Status])</f>
        <v>Underweight</v>
      </c>
      <c r="K1913" s="23" t="str">
        <f>_xlfn.XLOOKUP(Table7[[#This Row],[Merged Customer ID]],Table3__3_16[Customer ID],Table3__3_16[Sugar Status])</f>
        <v>Normal</v>
      </c>
      <c r="L1913" s="26">
        <f>_xlfn.XLOOKUP(Table7[[#This Row],[Merged Customer ID]],Table6_20[Merged Customer ID],Table6_20[Date of Birth])</f>
        <v>31233</v>
      </c>
      <c r="M1913" s="30">
        <f>_xlfn.XLOOKUP(Table7[[#This Row],[Merged Customer ID]],Table6_20[Merged Customer ID],Table6_20[charges],"0",0)</f>
        <v>3910.44</v>
      </c>
      <c r="N1913" s="30" t="str">
        <f>_xlfn.XLOOKUP(Table7[[#This Row],[Merged Customer ID]],Table6_20[Merged Customer ID],Table6_20[Hospital tier])</f>
        <v>tier - 2</v>
      </c>
      <c r="O1913" s="30" t="str">
        <f>_xlfn.XLOOKUP(Table7[[#This Row],[Merged Customer ID]],Table6_20[Merged Customer ID],Table6_20[City tier])</f>
        <v>tier - 2</v>
      </c>
      <c r="P1913" s="30" t="str">
        <f>_xlfn.XLOOKUP(Table7[[#This Row],[Merged Customer ID]],Table6_20[Merged Customer ID],Table6_20[State ID])</f>
        <v>R1013</v>
      </c>
      <c r="Q1913" s="36">
        <f>_xlfn.XLOOKUP(Table7[[#This Row],[Merged Customer ID]],Table6_20[Merged Customer ID],Table6_20[Age])</f>
        <v>37.924999999999997</v>
      </c>
    </row>
    <row r="1914" spans="1:17" x14ac:dyDescent="0.35">
      <c r="A1914" s="22" t="s">
        <v>455</v>
      </c>
      <c r="B1914" s="22" t="str">
        <f>_xlfn.XLOOKUP(Table7[[#This Row],[Merged Customer ID]],Table2_1[Merged Customer ID],Table2_1[First Name])</f>
        <v>Shue</v>
      </c>
      <c r="C1914" s="22">
        <f>_xlfn.XLOOKUP(Table7[[#This Row],[Merged Customer ID]],Table3__3_16[Customer ID],Table3__3_16[BMI])</f>
        <v>26.8</v>
      </c>
      <c r="D1914" s="22">
        <f>_xlfn.XLOOKUP(Table7[[#This Row],[Merged Customer ID]],Table3__3_16[Customer ID],Table3__3_16[HBA1C])</f>
        <v>6.18</v>
      </c>
      <c r="E1914" s="22" t="str">
        <f>_xlfn.XLOOKUP(Table7[[#This Row],[Merged Customer ID]],Table3__3_16[Customer ID],Table3__3_16[Heart Issues])</f>
        <v>Yes</v>
      </c>
      <c r="F1914" s="22" t="str">
        <f>_xlfn.XLOOKUP(Table7[[#This Row],[Merged Customer ID]],Table3__3_16[Customer ID],Table3__3_16[Any Transplants])</f>
        <v>No</v>
      </c>
      <c r="G1914" s="22" t="str">
        <f>_xlfn.XLOOKUP(Table7[[#This Row],[Merged Customer ID]],Table3__3_16[Customer ID],Table3__3_16[Cancer history])</f>
        <v>Yes</v>
      </c>
      <c r="H1914" s="22">
        <f>_xlfn.XLOOKUP(Table7[[#This Row],[Merged Customer ID]],Table3__3_16[Customer ID],Table3__3_16[NumberOfMajorSurgeries])</f>
        <v>1</v>
      </c>
      <c r="I1914" s="22" t="str">
        <f>_xlfn.XLOOKUP(Table7[[#This Row],[Merged Customer ID]],Table3__3_16[Customer ID],Table3__3_16[smoker])</f>
        <v>No</v>
      </c>
      <c r="J1914" s="22" t="str">
        <f>_xlfn.XLOOKUP(Table7[[#This Row],[Merged Customer ID]],Table3__3_16[Customer ID],Table3__3_16[Weight Status])</f>
        <v>Overweight</v>
      </c>
      <c r="K1914" s="22" t="str">
        <f>_xlfn.XLOOKUP(Table7[[#This Row],[Merged Customer ID]],Table3__3_16[Customer ID],Table3__3_16[Sugar Status])</f>
        <v>Prediabetes</v>
      </c>
      <c r="L1914" s="25">
        <f>_xlfn.XLOOKUP(Table7[[#This Row],[Merged Customer ID]],Table6_20[Merged Customer ID],Table6_20[Date of Birth])</f>
        <v>35758</v>
      </c>
      <c r="M1914" s="29">
        <f>_xlfn.XLOOKUP(Table7[[#This Row],[Merged Customer ID]],Table6_20[Merged Customer ID],Table6_20[charges],"0",0)</f>
        <v>3906.13</v>
      </c>
      <c r="N1914" s="29" t="str">
        <f>_xlfn.XLOOKUP(Table7[[#This Row],[Merged Customer ID]],Table6_20[Merged Customer ID],Table6_20[Hospital tier])</f>
        <v>tier - 3</v>
      </c>
      <c r="O1914" s="29" t="str">
        <f>_xlfn.XLOOKUP(Table7[[#This Row],[Merged Customer ID]],Table6_20[Merged Customer ID],Table6_20[City tier])</f>
        <v>tier - 3</v>
      </c>
      <c r="P1914" s="29" t="str">
        <f>_xlfn.XLOOKUP(Table7[[#This Row],[Merged Customer ID]],Table6_20[Merged Customer ID],Table6_20[State ID])</f>
        <v>R1011</v>
      </c>
      <c r="Q1914" s="35">
        <f>_xlfn.XLOOKUP(Table7[[#This Row],[Merged Customer ID]],Table6_20[Merged Customer ID],Table6_20[Age])</f>
        <v>25.538888888888888</v>
      </c>
    </row>
    <row r="1915" spans="1:17" x14ac:dyDescent="0.35">
      <c r="A1915" s="23" t="s">
        <v>454</v>
      </c>
      <c r="B1915" s="23" t="str">
        <f>_xlfn.XLOOKUP(Table7[[#This Row],[Merged Customer ID]],Table2_1[Merged Customer ID],Table2_1[First Name])</f>
        <v>Reilly</v>
      </c>
      <c r="C1915" s="23">
        <f>_xlfn.XLOOKUP(Table7[[#This Row],[Merged Customer ID]],Table3__3_16[Customer ID],Table3__3_16[BMI])</f>
        <v>17.690000000000001</v>
      </c>
      <c r="D1915" s="23">
        <f>_xlfn.XLOOKUP(Table7[[#This Row],[Merged Customer ID]],Table3__3_16[Customer ID],Table3__3_16[HBA1C])</f>
        <v>9.07</v>
      </c>
      <c r="E1915" s="22" t="str">
        <f>_xlfn.XLOOKUP(Table7[[#This Row],[Merged Customer ID]],Table3__3_16[Customer ID],Table3__3_16[Heart Issues])</f>
        <v>Yes</v>
      </c>
      <c r="F1915" s="23" t="str">
        <f>_xlfn.XLOOKUP(Table7[[#This Row],[Merged Customer ID]],Table3__3_16[Customer ID],Table3__3_16[Any Transplants])</f>
        <v>No</v>
      </c>
      <c r="G1915" s="23" t="str">
        <f>_xlfn.XLOOKUP(Table7[[#This Row],[Merged Customer ID]],Table3__3_16[Customer ID],Table3__3_16[Cancer history])</f>
        <v>No</v>
      </c>
      <c r="H1915" s="23">
        <f>_xlfn.XLOOKUP(Table7[[#This Row],[Merged Customer ID]],Table3__3_16[Customer ID],Table3__3_16[NumberOfMajorSurgeries])</f>
        <v>0</v>
      </c>
      <c r="I1915" s="23" t="str">
        <f>_xlfn.XLOOKUP(Table7[[#This Row],[Merged Customer ID]],Table3__3_16[Customer ID],Table3__3_16[smoker])</f>
        <v>No</v>
      </c>
      <c r="J1915" s="23" t="str">
        <f>_xlfn.XLOOKUP(Table7[[#This Row],[Merged Customer ID]],Table3__3_16[Customer ID],Table3__3_16[Weight Status])</f>
        <v>Underweight</v>
      </c>
      <c r="K1915" s="23" t="str">
        <f>_xlfn.XLOOKUP(Table7[[#This Row],[Merged Customer ID]],Table3__3_16[Customer ID],Table3__3_16[Sugar Status])</f>
        <v>Diabetes</v>
      </c>
      <c r="L1915" s="26">
        <f>_xlfn.XLOOKUP(Table7[[#This Row],[Merged Customer ID]],Table6_20[Merged Customer ID],Table6_20[Date of Birth])</f>
        <v>29825</v>
      </c>
      <c r="M1915" s="30">
        <f>_xlfn.XLOOKUP(Table7[[#This Row],[Merged Customer ID]],Table6_20[Merged Customer ID],Table6_20[charges],"0",0)</f>
        <v>3902.07</v>
      </c>
      <c r="N1915" s="30" t="str">
        <f>_xlfn.XLOOKUP(Table7[[#This Row],[Merged Customer ID]],Table6_20[Merged Customer ID],Table6_20[Hospital tier])</f>
        <v>tier - 2</v>
      </c>
      <c r="O1915" s="30" t="str">
        <f>_xlfn.XLOOKUP(Table7[[#This Row],[Merged Customer ID]],Table6_20[Merged Customer ID],Table6_20[City tier])</f>
        <v>tier - 2</v>
      </c>
      <c r="P1915" s="30" t="str">
        <f>_xlfn.XLOOKUP(Table7[[#This Row],[Merged Customer ID]],Table6_20[Merged Customer ID],Table6_20[State ID])</f>
        <v>R1013</v>
      </c>
      <c r="Q1915" s="36">
        <f>_xlfn.XLOOKUP(Table7[[#This Row],[Merged Customer ID]],Table6_20[Merged Customer ID],Table6_20[Age])</f>
        <v>41.780555555555559</v>
      </c>
    </row>
    <row r="1916" spans="1:17" x14ac:dyDescent="0.35">
      <c r="A1916" s="22" t="s">
        <v>453</v>
      </c>
      <c r="B1916" s="22" t="str">
        <f>_xlfn.XLOOKUP(Table7[[#This Row],[Merged Customer ID]],Table2_1[Merged Customer ID],Table2_1[First Name])</f>
        <v>Blinn</v>
      </c>
      <c r="C1916" s="22">
        <f>_xlfn.XLOOKUP(Table7[[#This Row],[Merged Customer ID]],Table3__3_16[Customer ID],Table3__3_16[BMI])</f>
        <v>25.77</v>
      </c>
      <c r="D1916" s="22">
        <f>_xlfn.XLOOKUP(Table7[[#This Row],[Merged Customer ID]],Table3__3_16[Customer ID],Table3__3_16[HBA1C])</f>
        <v>4.43</v>
      </c>
      <c r="E1916" s="22" t="str">
        <f>_xlfn.XLOOKUP(Table7[[#This Row],[Merged Customer ID]],Table3__3_16[Customer ID],Table3__3_16[Heart Issues])</f>
        <v>No</v>
      </c>
      <c r="F1916" s="22" t="str">
        <f>_xlfn.XLOOKUP(Table7[[#This Row],[Merged Customer ID]],Table3__3_16[Customer ID],Table3__3_16[Any Transplants])</f>
        <v>No</v>
      </c>
      <c r="G1916" s="22" t="str">
        <f>_xlfn.XLOOKUP(Table7[[#This Row],[Merged Customer ID]],Table3__3_16[Customer ID],Table3__3_16[Cancer history])</f>
        <v>Yes</v>
      </c>
      <c r="H1916" s="22">
        <f>_xlfn.XLOOKUP(Table7[[#This Row],[Merged Customer ID]],Table3__3_16[Customer ID],Table3__3_16[NumberOfMajorSurgeries])</f>
        <v>1</v>
      </c>
      <c r="I1916" s="22" t="str">
        <f>_xlfn.XLOOKUP(Table7[[#This Row],[Merged Customer ID]],Table3__3_16[Customer ID],Table3__3_16[smoker])</f>
        <v>No</v>
      </c>
      <c r="J1916" s="22" t="str">
        <f>_xlfn.XLOOKUP(Table7[[#This Row],[Merged Customer ID]],Table3__3_16[Customer ID],Table3__3_16[Weight Status])</f>
        <v>Overweight</v>
      </c>
      <c r="K1916" s="22" t="str">
        <f>_xlfn.XLOOKUP(Table7[[#This Row],[Merged Customer ID]],Table3__3_16[Customer ID],Table3__3_16[Sugar Status])</f>
        <v>Normal</v>
      </c>
      <c r="L1916" s="25">
        <f>_xlfn.XLOOKUP(Table7[[#This Row],[Merged Customer ID]],Table6_20[Merged Customer ID],Table6_20[Date of Birth])</f>
        <v>34226</v>
      </c>
      <c r="M1916" s="29">
        <f>_xlfn.XLOOKUP(Table7[[#This Row],[Merged Customer ID]],Table6_20[Merged Customer ID],Table6_20[charges],"0",0)</f>
        <v>3898.35</v>
      </c>
      <c r="N1916" s="29" t="str">
        <f>_xlfn.XLOOKUP(Table7[[#This Row],[Merged Customer ID]],Table6_20[Merged Customer ID],Table6_20[Hospital tier])</f>
        <v>tier - 2</v>
      </c>
      <c r="O1916" s="29" t="str">
        <f>_xlfn.XLOOKUP(Table7[[#This Row],[Merged Customer ID]],Table6_20[Merged Customer ID],Table6_20[City tier])</f>
        <v>tier - 2</v>
      </c>
      <c r="P1916" s="29" t="str">
        <f>_xlfn.XLOOKUP(Table7[[#This Row],[Merged Customer ID]],Table6_20[Merged Customer ID],Table6_20[State ID])</f>
        <v>R1012</v>
      </c>
      <c r="Q1916" s="35">
        <f>_xlfn.XLOOKUP(Table7[[#This Row],[Merged Customer ID]],Table6_20[Merged Customer ID],Table6_20[Age])</f>
        <v>29.733333333333334</v>
      </c>
    </row>
    <row r="1917" spans="1:17" x14ac:dyDescent="0.35">
      <c r="A1917" s="23" t="s">
        <v>452</v>
      </c>
      <c r="B1917" s="23" t="str">
        <f>_xlfn.XLOOKUP(Table7[[#This Row],[Merged Customer ID]],Table2_1[Merged Customer ID],Table2_1[First Name])</f>
        <v>Duyn</v>
      </c>
      <c r="C1917" s="23">
        <f>_xlfn.XLOOKUP(Table7[[#This Row],[Merged Customer ID]],Table3__3_16[Customer ID],Table3__3_16[BMI])</f>
        <v>34.46</v>
      </c>
      <c r="D1917" s="23">
        <f>_xlfn.XLOOKUP(Table7[[#This Row],[Merged Customer ID]],Table3__3_16[Customer ID],Table3__3_16[HBA1C])</f>
        <v>4.17</v>
      </c>
      <c r="E1917" s="22" t="str">
        <f>_xlfn.XLOOKUP(Table7[[#This Row],[Merged Customer ID]],Table3__3_16[Customer ID],Table3__3_16[Heart Issues])</f>
        <v>No</v>
      </c>
      <c r="F1917" s="23" t="str">
        <f>_xlfn.XLOOKUP(Table7[[#This Row],[Merged Customer ID]],Table3__3_16[Customer ID],Table3__3_16[Any Transplants])</f>
        <v>Yes</v>
      </c>
      <c r="G1917" s="23" t="str">
        <f>_xlfn.XLOOKUP(Table7[[#This Row],[Merged Customer ID]],Table3__3_16[Customer ID],Table3__3_16[Cancer history])</f>
        <v>No</v>
      </c>
      <c r="H1917" s="23">
        <f>_xlfn.XLOOKUP(Table7[[#This Row],[Merged Customer ID]],Table3__3_16[Customer ID],Table3__3_16[NumberOfMajorSurgeries])</f>
        <v>1</v>
      </c>
      <c r="I1917" s="23" t="str">
        <f>_xlfn.XLOOKUP(Table7[[#This Row],[Merged Customer ID]],Table3__3_16[Customer ID],Table3__3_16[smoker])</f>
        <v>No</v>
      </c>
      <c r="J1917" s="23" t="str">
        <f>_xlfn.XLOOKUP(Table7[[#This Row],[Merged Customer ID]],Table3__3_16[Customer ID],Table3__3_16[Weight Status])</f>
        <v>Obesity</v>
      </c>
      <c r="K1917" s="23" t="str">
        <f>_xlfn.XLOOKUP(Table7[[#This Row],[Merged Customer ID]],Table3__3_16[Customer ID],Table3__3_16[Sugar Status])</f>
        <v>Normal</v>
      </c>
      <c r="L1917" s="26">
        <f>_xlfn.XLOOKUP(Table7[[#This Row],[Merged Customer ID]],Table6_20[Merged Customer ID],Table6_20[Date of Birth])</f>
        <v>38181</v>
      </c>
      <c r="M1917" s="30">
        <f>_xlfn.XLOOKUP(Table7[[#This Row],[Merged Customer ID]],Table6_20[Merged Customer ID],Table6_20[charges],"0",0)</f>
        <v>3889.2</v>
      </c>
      <c r="N1917" s="30" t="str">
        <f>_xlfn.XLOOKUP(Table7[[#This Row],[Merged Customer ID]],Table6_20[Merged Customer ID],Table6_20[Hospital tier])</f>
        <v>tier - 2</v>
      </c>
      <c r="O1917" s="30" t="str">
        <f>_xlfn.XLOOKUP(Table7[[#This Row],[Merged Customer ID]],Table6_20[Merged Customer ID],Table6_20[City tier])</f>
        <v>tier - 2</v>
      </c>
      <c r="P1917" s="30" t="str">
        <f>_xlfn.XLOOKUP(Table7[[#This Row],[Merged Customer ID]],Table6_20[Merged Customer ID],Table6_20[State ID])</f>
        <v>R1012</v>
      </c>
      <c r="Q1917" s="36">
        <f>_xlfn.XLOOKUP(Table7[[#This Row],[Merged Customer ID]],Table6_20[Merged Customer ID],Table6_20[Age])</f>
        <v>18.902777777777779</v>
      </c>
    </row>
    <row r="1918" spans="1:17" x14ac:dyDescent="0.35">
      <c r="A1918" s="22" t="s">
        <v>451</v>
      </c>
      <c r="B1918" s="22" t="str">
        <f>_xlfn.XLOOKUP(Table7[[#This Row],[Merged Customer ID]],Table2_1[Merged Customer ID],Table2_1[First Name])</f>
        <v>Wardian</v>
      </c>
      <c r="C1918" s="22">
        <f>_xlfn.XLOOKUP(Table7[[#This Row],[Merged Customer ID]],Table3__3_16[Customer ID],Table3__3_16[BMI])</f>
        <v>30.875</v>
      </c>
      <c r="D1918" s="22">
        <f>_xlfn.XLOOKUP(Table7[[#This Row],[Merged Customer ID]],Table3__3_16[Customer ID],Table3__3_16[HBA1C])</f>
        <v>4.95</v>
      </c>
      <c r="E1918" s="22" t="str">
        <f>_xlfn.XLOOKUP(Table7[[#This Row],[Merged Customer ID]],Table3__3_16[Customer ID],Table3__3_16[Heart Issues])</f>
        <v>Yes</v>
      </c>
      <c r="F1918" s="22" t="str">
        <f>_xlfn.XLOOKUP(Table7[[#This Row],[Merged Customer ID]],Table3__3_16[Customer ID],Table3__3_16[Any Transplants])</f>
        <v>No</v>
      </c>
      <c r="G1918" s="22" t="str">
        <f>_xlfn.XLOOKUP(Table7[[#This Row],[Merged Customer ID]],Table3__3_16[Customer ID],Table3__3_16[Cancer history])</f>
        <v>No</v>
      </c>
      <c r="H1918" s="22">
        <f>_xlfn.XLOOKUP(Table7[[#This Row],[Merged Customer ID]],Table3__3_16[Customer ID],Table3__3_16[NumberOfMajorSurgeries])</f>
        <v>0</v>
      </c>
      <c r="I1918" s="22" t="str">
        <f>_xlfn.XLOOKUP(Table7[[#This Row],[Merged Customer ID]],Table3__3_16[Customer ID],Table3__3_16[smoker])</f>
        <v>No</v>
      </c>
      <c r="J1918" s="22" t="str">
        <f>_xlfn.XLOOKUP(Table7[[#This Row],[Merged Customer ID]],Table3__3_16[Customer ID],Table3__3_16[Weight Status])</f>
        <v>Obesity</v>
      </c>
      <c r="K1918" s="22" t="str">
        <f>_xlfn.XLOOKUP(Table7[[#This Row],[Merged Customer ID]],Table3__3_16[Customer ID],Table3__3_16[Sugar Status])</f>
        <v>Normal</v>
      </c>
      <c r="L1918" s="25">
        <f>_xlfn.XLOOKUP(Table7[[#This Row],[Merged Customer ID]],Table6_20[Merged Customer ID],Table6_20[Date of Birth])</f>
        <v>35361</v>
      </c>
      <c r="M1918" s="29">
        <f>_xlfn.XLOOKUP(Table7[[#This Row],[Merged Customer ID]],Table6_20[Merged Customer ID],Table6_20[charges],"0",0)</f>
        <v>3877.3</v>
      </c>
      <c r="N1918" s="29" t="str">
        <f>_xlfn.XLOOKUP(Table7[[#This Row],[Merged Customer ID]],Table6_20[Merged Customer ID],Table6_20[Hospital tier])</f>
        <v>tier - 1</v>
      </c>
      <c r="O1918" s="29" t="str">
        <f>_xlfn.XLOOKUP(Table7[[#This Row],[Merged Customer ID]],Table6_20[Merged Customer ID],Table6_20[City tier])</f>
        <v>tier - 3</v>
      </c>
      <c r="P1918" s="29" t="str">
        <f>_xlfn.XLOOKUP(Table7[[#This Row],[Merged Customer ID]],Table6_20[Merged Customer ID],Table6_20[State ID])</f>
        <v>R1012</v>
      </c>
      <c r="Q1918" s="35">
        <f>_xlfn.XLOOKUP(Table7[[#This Row],[Merged Customer ID]],Table6_20[Merged Customer ID],Table6_20[Age])</f>
        <v>26.625</v>
      </c>
    </row>
    <row r="1919" spans="1:17" x14ac:dyDescent="0.35">
      <c r="A1919" s="23" t="s">
        <v>450</v>
      </c>
      <c r="B1919" s="23" t="str">
        <f>_xlfn.XLOOKUP(Table7[[#This Row],[Merged Customer ID]],Table2_1[Merged Customer ID],Table2_1[First Name])</f>
        <v>Heuninck</v>
      </c>
      <c r="C1919" s="23">
        <f>_xlfn.XLOOKUP(Table7[[#This Row],[Merged Customer ID]],Table3__3_16[Customer ID],Table3__3_16[BMI])</f>
        <v>39.49</v>
      </c>
      <c r="D1919" s="23">
        <f>_xlfn.XLOOKUP(Table7[[#This Row],[Merged Customer ID]],Table3__3_16[Customer ID],Table3__3_16[HBA1C])</f>
        <v>5.13</v>
      </c>
      <c r="E1919" s="22" t="str">
        <f>_xlfn.XLOOKUP(Table7[[#This Row],[Merged Customer ID]],Table3__3_16[Customer ID],Table3__3_16[Heart Issues])</f>
        <v>No</v>
      </c>
      <c r="F1919" s="23" t="str">
        <f>_xlfn.XLOOKUP(Table7[[#This Row],[Merged Customer ID]],Table3__3_16[Customer ID],Table3__3_16[Any Transplants])</f>
        <v>No</v>
      </c>
      <c r="G1919" s="23" t="str">
        <f>_xlfn.XLOOKUP(Table7[[#This Row],[Merged Customer ID]],Table3__3_16[Customer ID],Table3__3_16[Cancer history])</f>
        <v>No</v>
      </c>
      <c r="H1919" s="23">
        <f>_xlfn.XLOOKUP(Table7[[#This Row],[Merged Customer ID]],Table3__3_16[Customer ID],Table3__3_16[NumberOfMajorSurgeries])</f>
        <v>0</v>
      </c>
      <c r="I1919" s="23" t="str">
        <f>_xlfn.XLOOKUP(Table7[[#This Row],[Merged Customer ID]],Table3__3_16[Customer ID],Table3__3_16[smoker])</f>
        <v>No</v>
      </c>
      <c r="J1919" s="23" t="str">
        <f>_xlfn.XLOOKUP(Table7[[#This Row],[Merged Customer ID]],Table3__3_16[Customer ID],Table3__3_16[Weight Status])</f>
        <v>Obesity</v>
      </c>
      <c r="K1919" s="23" t="str">
        <f>_xlfn.XLOOKUP(Table7[[#This Row],[Merged Customer ID]],Table3__3_16[Customer ID],Table3__3_16[Sugar Status])</f>
        <v>Normal</v>
      </c>
      <c r="L1919" s="26">
        <f>_xlfn.XLOOKUP(Table7[[#This Row],[Merged Customer ID]],Table6_20[Merged Customer ID],Table6_20[Date of Birth])</f>
        <v>33444</v>
      </c>
      <c r="M1919" s="30">
        <f>_xlfn.XLOOKUP(Table7[[#This Row],[Merged Customer ID]],Table6_20[Merged Customer ID],Table6_20[charges],"0",0)</f>
        <v>3875.73</v>
      </c>
      <c r="N1919" s="30" t="str">
        <f>_xlfn.XLOOKUP(Table7[[#This Row],[Merged Customer ID]],Table6_20[Merged Customer ID],Table6_20[Hospital tier])</f>
        <v>tier - 2</v>
      </c>
      <c r="O1919" s="30" t="str">
        <f>_xlfn.XLOOKUP(Table7[[#This Row],[Merged Customer ID]],Table6_20[Merged Customer ID],Table6_20[City tier])</f>
        <v>tier - 3</v>
      </c>
      <c r="P1919" s="30" t="str">
        <f>_xlfn.XLOOKUP(Table7[[#This Row],[Merged Customer ID]],Table6_20[Merged Customer ID],Table6_20[State ID])</f>
        <v>R1013</v>
      </c>
      <c r="Q1919" s="36">
        <f>_xlfn.XLOOKUP(Table7[[#This Row],[Merged Customer ID]],Table6_20[Merged Customer ID],Table6_20[Age])</f>
        <v>31.869444444444444</v>
      </c>
    </row>
    <row r="1920" spans="1:17" x14ac:dyDescent="0.35">
      <c r="A1920" s="22" t="s">
        <v>449</v>
      </c>
      <c r="B1920" s="22" t="str">
        <f>_xlfn.XLOOKUP(Table7[[#This Row],[Merged Customer ID]],Table2_1[Merged Customer ID],Table2_1[First Name])</f>
        <v>Kipyego</v>
      </c>
      <c r="C1920" s="22">
        <f>_xlfn.XLOOKUP(Table7[[#This Row],[Merged Customer ID]],Table3__3_16[Customer ID],Table3__3_16[BMI])</f>
        <v>28.88</v>
      </c>
      <c r="D1920" s="22">
        <f>_xlfn.XLOOKUP(Table7[[#This Row],[Merged Customer ID]],Table3__3_16[Customer ID],Table3__3_16[HBA1C])</f>
        <v>4.0999999999999996</v>
      </c>
      <c r="E1920" s="22" t="str">
        <f>_xlfn.XLOOKUP(Table7[[#This Row],[Merged Customer ID]],Table3__3_16[Customer ID],Table3__3_16[Heart Issues])</f>
        <v>No</v>
      </c>
      <c r="F1920" s="22" t="str">
        <f>_xlfn.XLOOKUP(Table7[[#This Row],[Merged Customer ID]],Table3__3_16[Customer ID],Table3__3_16[Any Transplants])</f>
        <v>No</v>
      </c>
      <c r="G1920" s="22" t="str">
        <f>_xlfn.XLOOKUP(Table7[[#This Row],[Merged Customer ID]],Table3__3_16[Customer ID],Table3__3_16[Cancer history])</f>
        <v>No</v>
      </c>
      <c r="H1920" s="22">
        <f>_xlfn.XLOOKUP(Table7[[#This Row],[Merged Customer ID]],Table3__3_16[Customer ID],Table3__3_16[NumberOfMajorSurgeries])</f>
        <v>0</v>
      </c>
      <c r="I1920" s="22" t="str">
        <f>_xlfn.XLOOKUP(Table7[[#This Row],[Merged Customer ID]],Table3__3_16[Customer ID],Table3__3_16[smoker])</f>
        <v>No</v>
      </c>
      <c r="J1920" s="22" t="str">
        <f>_xlfn.XLOOKUP(Table7[[#This Row],[Merged Customer ID]],Table3__3_16[Customer ID],Table3__3_16[Weight Status])</f>
        <v>Overweight</v>
      </c>
      <c r="K1920" s="22" t="str">
        <f>_xlfn.XLOOKUP(Table7[[#This Row],[Merged Customer ID]],Table3__3_16[Customer ID],Table3__3_16[Sugar Status])</f>
        <v>Normal</v>
      </c>
      <c r="L1920" s="25">
        <f>_xlfn.XLOOKUP(Table7[[#This Row],[Merged Customer ID]],Table6_20[Merged Customer ID],Table6_20[Date of Birth])</f>
        <v>33048</v>
      </c>
      <c r="M1920" s="29">
        <f>_xlfn.XLOOKUP(Table7[[#This Row],[Merged Customer ID]],Table6_20[Merged Customer ID],Table6_20[charges],"0",0)</f>
        <v>3866.86</v>
      </c>
      <c r="N1920" s="29" t="str">
        <f>_xlfn.XLOOKUP(Table7[[#This Row],[Merged Customer ID]],Table6_20[Merged Customer ID],Table6_20[Hospital tier])</f>
        <v>tier - 1</v>
      </c>
      <c r="O1920" s="29" t="str">
        <f>_xlfn.XLOOKUP(Table7[[#This Row],[Merged Customer ID]],Table6_20[Merged Customer ID],Table6_20[City tier])</f>
        <v>tier - 1</v>
      </c>
      <c r="P1920" s="29" t="str">
        <f>_xlfn.XLOOKUP(Table7[[#This Row],[Merged Customer ID]],Table6_20[Merged Customer ID],Table6_20[State ID])</f>
        <v>R1012</v>
      </c>
      <c r="Q1920" s="35">
        <f>_xlfn.XLOOKUP(Table7[[#This Row],[Merged Customer ID]],Table6_20[Merged Customer ID],Table6_20[Age])</f>
        <v>32.955555555555556</v>
      </c>
    </row>
    <row r="1921" spans="1:17" x14ac:dyDescent="0.35">
      <c r="A1921" s="23" t="s">
        <v>448</v>
      </c>
      <c r="B1921" s="23" t="str">
        <f>_xlfn.XLOOKUP(Table7[[#This Row],[Merged Customer ID]],Table2_1[Merged Customer ID],Table2_1[First Name])</f>
        <v>Kuehl</v>
      </c>
      <c r="C1921" s="23">
        <f>_xlfn.XLOOKUP(Table7[[#This Row],[Merged Customer ID]],Table3__3_16[Customer ID],Table3__3_16[BMI])</f>
        <v>20.234999999999999</v>
      </c>
      <c r="D1921" s="23">
        <f>_xlfn.XLOOKUP(Table7[[#This Row],[Merged Customer ID]],Table3__3_16[Customer ID],Table3__3_16[HBA1C])</f>
        <v>5.01</v>
      </c>
      <c r="E1921" s="22" t="str">
        <f>_xlfn.XLOOKUP(Table7[[#This Row],[Merged Customer ID]],Table3__3_16[Customer ID],Table3__3_16[Heart Issues])</f>
        <v>Yes</v>
      </c>
      <c r="F1921" s="23" t="str">
        <f>_xlfn.XLOOKUP(Table7[[#This Row],[Merged Customer ID]],Table3__3_16[Customer ID],Table3__3_16[Any Transplants])</f>
        <v>No</v>
      </c>
      <c r="G1921" s="23" t="str">
        <f>_xlfn.XLOOKUP(Table7[[#This Row],[Merged Customer ID]],Table3__3_16[Customer ID],Table3__3_16[Cancer history])</f>
        <v>No</v>
      </c>
      <c r="H1921" s="23">
        <f>_xlfn.XLOOKUP(Table7[[#This Row],[Merged Customer ID]],Table3__3_16[Customer ID],Table3__3_16[NumberOfMajorSurgeries])</f>
        <v>0</v>
      </c>
      <c r="I1921" s="23" t="str">
        <f>_xlfn.XLOOKUP(Table7[[#This Row],[Merged Customer ID]],Table3__3_16[Customer ID],Table3__3_16[smoker])</f>
        <v>No</v>
      </c>
      <c r="J1921" s="23" t="str">
        <f>_xlfn.XLOOKUP(Table7[[#This Row],[Merged Customer ID]],Table3__3_16[Customer ID],Table3__3_16[Weight Status])</f>
        <v>Normal Weight</v>
      </c>
      <c r="K1921" s="23" t="str">
        <f>_xlfn.XLOOKUP(Table7[[#This Row],[Merged Customer ID]],Table3__3_16[Customer ID],Table3__3_16[Sugar Status])</f>
        <v>Normal</v>
      </c>
      <c r="L1921" s="26">
        <f>_xlfn.XLOOKUP(Table7[[#This Row],[Merged Customer ID]],Table6_20[Merged Customer ID],Table6_20[Date of Birth])</f>
        <v>37182</v>
      </c>
      <c r="M1921" s="30">
        <f>_xlfn.XLOOKUP(Table7[[#This Row],[Merged Customer ID]],Table6_20[Merged Customer ID],Table6_20[charges],"0",0)</f>
        <v>3861.21</v>
      </c>
      <c r="N1921" s="30" t="str">
        <f>_xlfn.XLOOKUP(Table7[[#This Row],[Merged Customer ID]],Table6_20[Merged Customer ID],Table6_20[Hospital tier])</f>
        <v>tier - 2</v>
      </c>
      <c r="O1921" s="30" t="str">
        <f>_xlfn.XLOOKUP(Table7[[#This Row],[Merged Customer ID]],Table6_20[Merged Customer ID],Table6_20[City tier])</f>
        <v>tier - 2</v>
      </c>
      <c r="P1921" s="30" t="str">
        <f>_xlfn.XLOOKUP(Table7[[#This Row],[Merged Customer ID]],Table6_20[Merged Customer ID],Table6_20[State ID])</f>
        <v>R1016</v>
      </c>
      <c r="Q1921" s="36">
        <f>_xlfn.XLOOKUP(Table7[[#This Row],[Merged Customer ID]],Table6_20[Merged Customer ID],Table6_20[Age])</f>
        <v>21.638888888888889</v>
      </c>
    </row>
    <row r="1922" spans="1:17" x14ac:dyDescent="0.35">
      <c r="A1922" s="22" t="s">
        <v>447</v>
      </c>
      <c r="B1922" s="22" t="str">
        <f>_xlfn.XLOOKUP(Table7[[#This Row],[Merged Customer ID]],Table2_1[Merged Customer ID],Table2_1[First Name])</f>
        <v>Burkholder</v>
      </c>
      <c r="C1922" s="22">
        <f>_xlfn.XLOOKUP(Table7[[#This Row],[Merged Customer ID]],Table3__3_16[Customer ID],Table3__3_16[BMI])</f>
        <v>30.67</v>
      </c>
      <c r="D1922" s="22">
        <f>_xlfn.XLOOKUP(Table7[[#This Row],[Merged Customer ID]],Table3__3_16[Customer ID],Table3__3_16[HBA1C])</f>
        <v>5.09</v>
      </c>
      <c r="E1922" s="22" t="str">
        <f>_xlfn.XLOOKUP(Table7[[#This Row],[Merged Customer ID]],Table3__3_16[Customer ID],Table3__3_16[Heart Issues])</f>
        <v>Yes</v>
      </c>
      <c r="F1922" s="22" t="str">
        <f>_xlfn.XLOOKUP(Table7[[#This Row],[Merged Customer ID]],Table3__3_16[Customer ID],Table3__3_16[Any Transplants])</f>
        <v>No</v>
      </c>
      <c r="G1922" s="22" t="str">
        <f>_xlfn.XLOOKUP(Table7[[#This Row],[Merged Customer ID]],Table3__3_16[Customer ID],Table3__3_16[Cancer history])</f>
        <v>No</v>
      </c>
      <c r="H1922" s="22">
        <f>_xlfn.XLOOKUP(Table7[[#This Row],[Merged Customer ID]],Table3__3_16[Customer ID],Table3__3_16[NumberOfMajorSurgeries])</f>
        <v>0</v>
      </c>
      <c r="I1922" s="22" t="str">
        <f>_xlfn.XLOOKUP(Table7[[#This Row],[Merged Customer ID]],Table3__3_16[Customer ID],Table3__3_16[smoker])</f>
        <v>No</v>
      </c>
      <c r="J1922" s="22" t="str">
        <f>_xlfn.XLOOKUP(Table7[[#This Row],[Merged Customer ID]],Table3__3_16[Customer ID],Table3__3_16[Weight Status])</f>
        <v>Obesity</v>
      </c>
      <c r="K1922" s="22" t="str">
        <f>_xlfn.XLOOKUP(Table7[[#This Row],[Merged Customer ID]],Table3__3_16[Customer ID],Table3__3_16[Sugar Status])</f>
        <v>Normal</v>
      </c>
      <c r="L1922" s="25">
        <f>_xlfn.XLOOKUP(Table7[[#This Row],[Merged Customer ID]],Table6_20[Merged Customer ID],Table6_20[Date of Birth])</f>
        <v>37048</v>
      </c>
      <c r="M1922" s="29">
        <f>_xlfn.XLOOKUP(Table7[[#This Row],[Merged Customer ID]],Table6_20[Merged Customer ID],Table6_20[charges],"0",0)</f>
        <v>3858.51</v>
      </c>
      <c r="N1922" s="29" t="str">
        <f>_xlfn.XLOOKUP(Table7[[#This Row],[Merged Customer ID]],Table6_20[Merged Customer ID],Table6_20[Hospital tier])</f>
        <v>tier - 2</v>
      </c>
      <c r="O1922" s="29" t="str">
        <f>_xlfn.XLOOKUP(Table7[[#This Row],[Merged Customer ID]],Table6_20[Merged Customer ID],Table6_20[City tier])</f>
        <v>tier - 3</v>
      </c>
      <c r="P1922" s="29" t="str">
        <f>_xlfn.XLOOKUP(Table7[[#This Row],[Merged Customer ID]],Table6_20[Merged Customer ID],Table6_20[State ID])</f>
        <v>R1025</v>
      </c>
      <c r="Q1922" s="35">
        <f>_xlfn.XLOOKUP(Table7[[#This Row],[Merged Customer ID]],Table6_20[Merged Customer ID],Table6_20[Age])</f>
        <v>22.005555555555556</v>
      </c>
    </row>
    <row r="1923" spans="1:17" x14ac:dyDescent="0.35">
      <c r="A1923" s="23" t="s">
        <v>446</v>
      </c>
      <c r="B1923" s="23" t="str">
        <f>_xlfn.XLOOKUP(Table7[[#This Row],[Merged Customer ID]],Table2_1[Merged Customer ID],Table2_1[First Name])</f>
        <v>Stadolnik</v>
      </c>
      <c r="C1923" s="23">
        <f>_xlfn.XLOOKUP(Table7[[#This Row],[Merged Customer ID]],Table3__3_16[Customer ID],Table3__3_16[BMI])</f>
        <v>30.875</v>
      </c>
      <c r="D1923" s="23">
        <f>_xlfn.XLOOKUP(Table7[[#This Row],[Merged Customer ID]],Table3__3_16[Customer ID],Table3__3_16[HBA1C])</f>
        <v>6.49</v>
      </c>
      <c r="E1923" s="22" t="str">
        <f>_xlfn.XLOOKUP(Table7[[#This Row],[Merged Customer ID]],Table3__3_16[Customer ID],Table3__3_16[Heart Issues])</f>
        <v>No</v>
      </c>
      <c r="F1923" s="23" t="str">
        <f>_xlfn.XLOOKUP(Table7[[#This Row],[Merged Customer ID]],Table3__3_16[Customer ID],Table3__3_16[Any Transplants])</f>
        <v>No</v>
      </c>
      <c r="G1923" s="23" t="str">
        <f>_xlfn.XLOOKUP(Table7[[#This Row],[Merged Customer ID]],Table3__3_16[Customer ID],Table3__3_16[Cancer history])</f>
        <v>No</v>
      </c>
      <c r="H1923" s="23">
        <f>_xlfn.XLOOKUP(Table7[[#This Row],[Merged Customer ID]],Table3__3_16[Customer ID],Table3__3_16[NumberOfMajorSurgeries])</f>
        <v>0</v>
      </c>
      <c r="I1923" s="23" t="str">
        <f>_xlfn.XLOOKUP(Table7[[#This Row],[Merged Customer ID]],Table3__3_16[Customer ID],Table3__3_16[smoker])</f>
        <v>No</v>
      </c>
      <c r="J1923" s="23" t="str">
        <f>_xlfn.XLOOKUP(Table7[[#This Row],[Merged Customer ID]],Table3__3_16[Customer ID],Table3__3_16[Weight Status])</f>
        <v>Obesity</v>
      </c>
      <c r="K1923" s="23" t="str">
        <f>_xlfn.XLOOKUP(Table7[[#This Row],[Merged Customer ID]],Table3__3_16[Customer ID],Table3__3_16[Sugar Status])</f>
        <v>Diabetes</v>
      </c>
      <c r="L1923" s="26">
        <f>_xlfn.XLOOKUP(Table7[[#This Row],[Merged Customer ID]],Table6_20[Merged Customer ID],Table6_20[Date of Birth])</f>
        <v>33469</v>
      </c>
      <c r="M1923" s="30">
        <f>_xlfn.XLOOKUP(Table7[[#This Row],[Merged Customer ID]],Table6_20[Merged Customer ID],Table6_20[charges],"0",0)</f>
        <v>3857.76</v>
      </c>
      <c r="N1923" s="30" t="str">
        <f>_xlfn.XLOOKUP(Table7[[#This Row],[Merged Customer ID]],Table6_20[Merged Customer ID],Table6_20[Hospital tier])</f>
        <v>tier - 3</v>
      </c>
      <c r="O1923" s="30" t="str">
        <f>_xlfn.XLOOKUP(Table7[[#This Row],[Merged Customer ID]],Table6_20[Merged Customer ID],Table6_20[City tier])</f>
        <v>tier - 1</v>
      </c>
      <c r="P1923" s="30" t="str">
        <f>_xlfn.XLOOKUP(Table7[[#This Row],[Merged Customer ID]],Table6_20[Merged Customer ID],Table6_20[State ID])</f>
        <v>R1016</v>
      </c>
      <c r="Q1923" s="36">
        <f>_xlfn.XLOOKUP(Table7[[#This Row],[Merged Customer ID]],Table6_20[Merged Customer ID],Table6_20[Age])</f>
        <v>31.802777777777777</v>
      </c>
    </row>
    <row r="1924" spans="1:17" x14ac:dyDescent="0.35">
      <c r="A1924" s="22" t="s">
        <v>445</v>
      </c>
      <c r="B1924" s="22" t="str">
        <f>_xlfn.XLOOKUP(Table7[[#This Row],[Merged Customer ID]],Table2_1[Merged Customer ID],Table2_1[First Name])</f>
        <v>Shields</v>
      </c>
      <c r="C1924" s="22">
        <f>_xlfn.XLOOKUP(Table7[[#This Row],[Merged Customer ID]],Table3__3_16[Customer ID],Table3__3_16[BMI])</f>
        <v>23.8</v>
      </c>
      <c r="D1924" s="22">
        <f>_xlfn.XLOOKUP(Table7[[#This Row],[Merged Customer ID]],Table3__3_16[Customer ID],Table3__3_16[HBA1C])</f>
        <v>4.08</v>
      </c>
      <c r="E1924" s="22" t="str">
        <f>_xlfn.XLOOKUP(Table7[[#This Row],[Merged Customer ID]],Table3__3_16[Customer ID],Table3__3_16[Heart Issues])</f>
        <v>No</v>
      </c>
      <c r="F1924" s="22" t="str">
        <f>_xlfn.XLOOKUP(Table7[[#This Row],[Merged Customer ID]],Table3__3_16[Customer ID],Table3__3_16[Any Transplants])</f>
        <v>No</v>
      </c>
      <c r="G1924" s="22" t="str">
        <f>_xlfn.XLOOKUP(Table7[[#This Row],[Merged Customer ID]],Table3__3_16[Customer ID],Table3__3_16[Cancer history])</f>
        <v>No</v>
      </c>
      <c r="H1924" s="22">
        <f>_xlfn.XLOOKUP(Table7[[#This Row],[Merged Customer ID]],Table3__3_16[Customer ID],Table3__3_16[NumberOfMajorSurgeries])</f>
        <v>0</v>
      </c>
      <c r="I1924" s="22" t="str">
        <f>_xlfn.XLOOKUP(Table7[[#This Row],[Merged Customer ID]],Table3__3_16[Customer ID],Table3__3_16[smoker])</f>
        <v>No</v>
      </c>
      <c r="J1924" s="22" t="str">
        <f>_xlfn.XLOOKUP(Table7[[#This Row],[Merged Customer ID]],Table3__3_16[Customer ID],Table3__3_16[Weight Status])</f>
        <v>Normal Weight</v>
      </c>
      <c r="K1924" s="22" t="str">
        <f>_xlfn.XLOOKUP(Table7[[#This Row],[Merged Customer ID]],Table3__3_16[Customer ID],Table3__3_16[Sugar Status])</f>
        <v>Normal</v>
      </c>
      <c r="L1924" s="25">
        <f>_xlfn.XLOOKUP(Table7[[#This Row],[Merged Customer ID]],Table6_20[Merged Customer ID],Table6_20[Date of Birth])</f>
        <v>34558</v>
      </c>
      <c r="M1924" s="29">
        <f>_xlfn.XLOOKUP(Table7[[#This Row],[Merged Customer ID]],Table6_20[Merged Customer ID],Table6_20[charges],"0",0)</f>
        <v>3847.67</v>
      </c>
      <c r="N1924" s="29" t="str">
        <f>_xlfn.XLOOKUP(Table7[[#This Row],[Merged Customer ID]],Table6_20[Merged Customer ID],Table6_20[Hospital tier])</f>
        <v>tier - 3</v>
      </c>
      <c r="O1924" s="29" t="str">
        <f>_xlfn.XLOOKUP(Table7[[#This Row],[Merged Customer ID]],Table6_20[Merged Customer ID],Table6_20[City tier])</f>
        <v>tier - 2</v>
      </c>
      <c r="P1924" s="29" t="str">
        <f>_xlfn.XLOOKUP(Table7[[#This Row],[Merged Customer ID]],Table6_20[Merged Customer ID],Table6_20[State ID])</f>
        <v>R1011</v>
      </c>
      <c r="Q1924" s="35">
        <f>_xlfn.XLOOKUP(Table7[[#This Row],[Merged Customer ID]],Table6_20[Merged Customer ID],Table6_20[Age])</f>
        <v>28.822222222222223</v>
      </c>
    </row>
    <row r="1925" spans="1:17" x14ac:dyDescent="0.35">
      <c r="A1925" s="23" t="s">
        <v>444</v>
      </c>
      <c r="B1925" s="23" t="str">
        <f>_xlfn.XLOOKUP(Table7[[#This Row],[Merged Customer ID]],Table2_1[Merged Customer ID],Table2_1[First Name])</f>
        <v>Margolis</v>
      </c>
      <c r="C1925" s="23">
        <f>_xlfn.XLOOKUP(Table7[[#This Row],[Merged Customer ID]],Table3__3_16[Customer ID],Table3__3_16[BMI])</f>
        <v>15.37</v>
      </c>
      <c r="D1925" s="23">
        <f>_xlfn.XLOOKUP(Table7[[#This Row],[Merged Customer ID]],Table3__3_16[Customer ID],Table3__3_16[HBA1C])</f>
        <v>8.6300000000000008</v>
      </c>
      <c r="E1925" s="22" t="str">
        <f>_xlfn.XLOOKUP(Table7[[#This Row],[Merged Customer ID]],Table3__3_16[Customer ID],Table3__3_16[Heart Issues])</f>
        <v>Yes</v>
      </c>
      <c r="F1925" s="23" t="str">
        <f>_xlfn.XLOOKUP(Table7[[#This Row],[Merged Customer ID]],Table3__3_16[Customer ID],Table3__3_16[Any Transplants])</f>
        <v>No</v>
      </c>
      <c r="G1925" s="23" t="str">
        <f>_xlfn.XLOOKUP(Table7[[#This Row],[Merged Customer ID]],Table3__3_16[Customer ID],Table3__3_16[Cancer history])</f>
        <v>No</v>
      </c>
      <c r="H1925" s="23">
        <f>_xlfn.XLOOKUP(Table7[[#This Row],[Merged Customer ID]],Table3__3_16[Customer ID],Table3__3_16[NumberOfMajorSurgeries])</f>
        <v>0</v>
      </c>
      <c r="I1925" s="23" t="str">
        <f>_xlfn.XLOOKUP(Table7[[#This Row],[Merged Customer ID]],Table3__3_16[Customer ID],Table3__3_16[smoker])</f>
        <v>No</v>
      </c>
      <c r="J1925" s="23" t="str">
        <f>_xlfn.XLOOKUP(Table7[[#This Row],[Merged Customer ID]],Table3__3_16[Customer ID],Table3__3_16[Weight Status])</f>
        <v>Underweight</v>
      </c>
      <c r="K1925" s="23" t="str">
        <f>_xlfn.XLOOKUP(Table7[[#This Row],[Merged Customer ID]],Table3__3_16[Customer ID],Table3__3_16[Sugar Status])</f>
        <v>Diabetes</v>
      </c>
      <c r="L1925" s="26">
        <f>_xlfn.XLOOKUP(Table7[[#This Row],[Merged Customer ID]],Table6_20[Merged Customer ID],Table6_20[Date of Birth])</f>
        <v>29858</v>
      </c>
      <c r="M1925" s="30">
        <f>_xlfn.XLOOKUP(Table7[[#This Row],[Merged Customer ID]],Table6_20[Merged Customer ID],Table6_20[charges],"0",0)</f>
        <v>3797.2</v>
      </c>
      <c r="N1925" s="30" t="str">
        <f>_xlfn.XLOOKUP(Table7[[#This Row],[Merged Customer ID]],Table6_20[Merged Customer ID],Table6_20[Hospital tier])</f>
        <v>tier - 2</v>
      </c>
      <c r="O1925" s="30" t="str">
        <f>_xlfn.XLOOKUP(Table7[[#This Row],[Merged Customer ID]],Table6_20[Merged Customer ID],Table6_20[City tier])</f>
        <v>tier - 3</v>
      </c>
      <c r="P1925" s="30" t="str">
        <f>_xlfn.XLOOKUP(Table7[[#This Row],[Merged Customer ID]],Table6_20[Merged Customer ID],Table6_20[State ID])</f>
        <v>R1012</v>
      </c>
      <c r="Q1925" s="36">
        <f>_xlfn.XLOOKUP(Table7[[#This Row],[Merged Customer ID]],Table6_20[Merged Customer ID],Table6_20[Age])</f>
        <v>41.69166666666667</v>
      </c>
    </row>
    <row r="1926" spans="1:17" x14ac:dyDescent="0.35">
      <c r="A1926" s="22" t="s">
        <v>443</v>
      </c>
      <c r="B1926" s="22" t="str">
        <f>_xlfn.XLOOKUP(Table7[[#This Row],[Merged Customer ID]],Table2_1[Merged Customer ID],Table2_1[First Name])</f>
        <v>Uffenbeck</v>
      </c>
      <c r="C1926" s="22">
        <f>_xlfn.XLOOKUP(Table7[[#This Row],[Merged Customer ID]],Table3__3_16[Customer ID],Table3__3_16[BMI])</f>
        <v>30.4</v>
      </c>
      <c r="D1926" s="22">
        <f>_xlfn.XLOOKUP(Table7[[#This Row],[Merged Customer ID]],Table3__3_16[Customer ID],Table3__3_16[HBA1C])</f>
        <v>5.28</v>
      </c>
      <c r="E1926" s="22" t="str">
        <f>_xlfn.XLOOKUP(Table7[[#This Row],[Merged Customer ID]],Table3__3_16[Customer ID],Table3__3_16[Heart Issues])</f>
        <v>No</v>
      </c>
      <c r="F1926" s="22" t="str">
        <f>_xlfn.XLOOKUP(Table7[[#This Row],[Merged Customer ID]],Table3__3_16[Customer ID],Table3__3_16[Any Transplants])</f>
        <v>No</v>
      </c>
      <c r="G1926" s="22" t="str">
        <f>_xlfn.XLOOKUP(Table7[[#This Row],[Merged Customer ID]],Table3__3_16[Customer ID],Table3__3_16[Cancer history])</f>
        <v>No</v>
      </c>
      <c r="H1926" s="22">
        <f>_xlfn.XLOOKUP(Table7[[#This Row],[Merged Customer ID]],Table3__3_16[Customer ID],Table3__3_16[NumberOfMajorSurgeries])</f>
        <v>0</v>
      </c>
      <c r="I1926" s="22" t="str">
        <f>_xlfn.XLOOKUP(Table7[[#This Row],[Merged Customer ID]],Table3__3_16[Customer ID],Table3__3_16[smoker])</f>
        <v>No</v>
      </c>
      <c r="J1926" s="22" t="str">
        <f>_xlfn.XLOOKUP(Table7[[#This Row],[Merged Customer ID]],Table3__3_16[Customer ID],Table3__3_16[Weight Status])</f>
        <v>Obesity</v>
      </c>
      <c r="K1926" s="22" t="str">
        <f>_xlfn.XLOOKUP(Table7[[#This Row],[Merged Customer ID]],Table3__3_16[Customer ID],Table3__3_16[Sugar Status])</f>
        <v>Normal</v>
      </c>
      <c r="L1926" s="25">
        <f>_xlfn.XLOOKUP(Table7[[#This Row],[Merged Customer ID]],Table6_20[Merged Customer ID],Table6_20[Date of Birth])</f>
        <v>36335</v>
      </c>
      <c r="M1926" s="29">
        <f>_xlfn.XLOOKUP(Table7[[#This Row],[Merged Customer ID]],Table6_20[Merged Customer ID],Table6_20[charges],"0",0)</f>
        <v>3796.36</v>
      </c>
      <c r="N1926" s="29" t="str">
        <f>_xlfn.XLOOKUP(Table7[[#This Row],[Merged Customer ID]],Table6_20[Merged Customer ID],Table6_20[Hospital tier])</f>
        <v>tier - 2</v>
      </c>
      <c r="O1926" s="29" t="str">
        <f>_xlfn.XLOOKUP(Table7[[#This Row],[Merged Customer ID]],Table6_20[Merged Customer ID],Table6_20[City tier])</f>
        <v>tier - 3</v>
      </c>
      <c r="P1926" s="29" t="str">
        <f>_xlfn.XLOOKUP(Table7[[#This Row],[Merged Customer ID]],Table6_20[Merged Customer ID],Table6_20[State ID])</f>
        <v>R1012</v>
      </c>
      <c r="Q1926" s="35">
        <f>_xlfn.XLOOKUP(Table7[[#This Row],[Merged Customer ID]],Table6_20[Merged Customer ID],Table6_20[Age])</f>
        <v>23.955555555555556</v>
      </c>
    </row>
    <row r="1927" spans="1:17" x14ac:dyDescent="0.35">
      <c r="A1927" s="23" t="s">
        <v>442</v>
      </c>
      <c r="B1927" s="23" t="str">
        <f>_xlfn.XLOOKUP(Table7[[#This Row],[Merged Customer ID]],Table2_1[Merged Customer ID],Table2_1[First Name])</f>
        <v>Brake</v>
      </c>
      <c r="C1927" s="23">
        <f>_xlfn.XLOOKUP(Table7[[#This Row],[Merged Customer ID]],Table3__3_16[Customer ID],Table3__3_16[BMI])</f>
        <v>19.48</v>
      </c>
      <c r="D1927" s="23">
        <f>_xlfn.XLOOKUP(Table7[[#This Row],[Merged Customer ID]],Table3__3_16[Customer ID],Table3__3_16[HBA1C])</f>
        <v>5.63</v>
      </c>
      <c r="E1927" s="22" t="str">
        <f>_xlfn.XLOOKUP(Table7[[#This Row],[Merged Customer ID]],Table3__3_16[Customer ID],Table3__3_16[Heart Issues])</f>
        <v>Yes</v>
      </c>
      <c r="F1927" s="23" t="str">
        <f>_xlfn.XLOOKUP(Table7[[#This Row],[Merged Customer ID]],Table3__3_16[Customer ID],Table3__3_16[Any Transplants])</f>
        <v>No</v>
      </c>
      <c r="G1927" s="23" t="str">
        <f>_xlfn.XLOOKUP(Table7[[#This Row],[Merged Customer ID]],Table3__3_16[Customer ID],Table3__3_16[Cancer history])</f>
        <v>No</v>
      </c>
      <c r="H1927" s="23">
        <f>_xlfn.XLOOKUP(Table7[[#This Row],[Merged Customer ID]],Table3__3_16[Customer ID],Table3__3_16[NumberOfMajorSurgeries])</f>
        <v>1</v>
      </c>
      <c r="I1927" s="23" t="str">
        <f>_xlfn.XLOOKUP(Table7[[#This Row],[Merged Customer ID]],Table3__3_16[Customer ID],Table3__3_16[smoker])</f>
        <v>No</v>
      </c>
      <c r="J1927" s="23" t="str">
        <f>_xlfn.XLOOKUP(Table7[[#This Row],[Merged Customer ID]],Table3__3_16[Customer ID],Table3__3_16[Weight Status])</f>
        <v>Normal Weight</v>
      </c>
      <c r="K1927" s="23" t="str">
        <f>_xlfn.XLOOKUP(Table7[[#This Row],[Merged Customer ID]],Table3__3_16[Customer ID],Table3__3_16[Sugar Status])</f>
        <v>Normal</v>
      </c>
      <c r="L1927" s="26">
        <f>_xlfn.XLOOKUP(Table7[[#This Row],[Merged Customer ID]],Table6_20[Merged Customer ID],Table6_20[Date of Birth])</f>
        <v>32383</v>
      </c>
      <c r="M1927" s="30">
        <f>_xlfn.XLOOKUP(Table7[[#This Row],[Merged Customer ID]],Table6_20[Merged Customer ID],Table6_20[charges],"0",0)</f>
        <v>3793.55</v>
      </c>
      <c r="N1927" s="30" t="str">
        <f>_xlfn.XLOOKUP(Table7[[#This Row],[Merged Customer ID]],Table6_20[Merged Customer ID],Table6_20[Hospital tier])</f>
        <v>tier - 2</v>
      </c>
      <c r="O1927" s="30" t="str">
        <f>_xlfn.XLOOKUP(Table7[[#This Row],[Merged Customer ID]],Table6_20[Merged Customer ID],Table6_20[City tier])</f>
        <v>tier - 3</v>
      </c>
      <c r="P1927" s="30" t="str">
        <f>_xlfn.XLOOKUP(Table7[[#This Row],[Merged Customer ID]],Table6_20[Merged Customer ID],Table6_20[State ID])</f>
        <v>R1013</v>
      </c>
      <c r="Q1927" s="36">
        <f>_xlfn.XLOOKUP(Table7[[#This Row],[Merged Customer ID]],Table6_20[Merged Customer ID],Table6_20[Age])</f>
        <v>34.777777777777779</v>
      </c>
    </row>
    <row r="1928" spans="1:17" x14ac:dyDescent="0.35">
      <c r="A1928" s="22" t="s">
        <v>441</v>
      </c>
      <c r="B1928" s="22" t="str">
        <f>_xlfn.XLOOKUP(Table7[[#This Row],[Merged Customer ID]],Table2_1[Merged Customer ID],Table2_1[First Name])</f>
        <v>Stepanova</v>
      </c>
      <c r="C1928" s="22">
        <f>_xlfn.XLOOKUP(Table7[[#This Row],[Merged Customer ID]],Table3__3_16[Customer ID],Table3__3_16[BMI])</f>
        <v>16.96</v>
      </c>
      <c r="D1928" s="22">
        <f>_xlfn.XLOOKUP(Table7[[#This Row],[Merged Customer ID]],Table3__3_16[Customer ID],Table3__3_16[HBA1C])</f>
        <v>11.47</v>
      </c>
      <c r="E1928" s="22" t="str">
        <f>_xlfn.XLOOKUP(Table7[[#This Row],[Merged Customer ID]],Table3__3_16[Customer ID],Table3__3_16[Heart Issues])</f>
        <v>Yes</v>
      </c>
      <c r="F1928" s="22" t="str">
        <f>_xlfn.XLOOKUP(Table7[[#This Row],[Merged Customer ID]],Table3__3_16[Customer ID],Table3__3_16[Any Transplants])</f>
        <v>No</v>
      </c>
      <c r="G1928" s="22" t="str">
        <f>_xlfn.XLOOKUP(Table7[[#This Row],[Merged Customer ID]],Table3__3_16[Customer ID],Table3__3_16[Cancer history])</f>
        <v>No</v>
      </c>
      <c r="H1928" s="22">
        <f>_xlfn.XLOOKUP(Table7[[#This Row],[Merged Customer ID]],Table3__3_16[Customer ID],Table3__3_16[NumberOfMajorSurgeries])</f>
        <v>0</v>
      </c>
      <c r="I1928" s="22" t="str">
        <f>_xlfn.XLOOKUP(Table7[[#This Row],[Merged Customer ID]],Table3__3_16[Customer ID],Table3__3_16[smoker])</f>
        <v>No</v>
      </c>
      <c r="J1928" s="22" t="str">
        <f>_xlfn.XLOOKUP(Table7[[#This Row],[Merged Customer ID]],Table3__3_16[Customer ID],Table3__3_16[Weight Status])</f>
        <v>Underweight</v>
      </c>
      <c r="K1928" s="22" t="str">
        <f>_xlfn.XLOOKUP(Table7[[#This Row],[Merged Customer ID]],Table3__3_16[Customer ID],Table3__3_16[Sugar Status])</f>
        <v>Diabetes</v>
      </c>
      <c r="L1928" s="25">
        <f>_xlfn.XLOOKUP(Table7[[#This Row],[Merged Customer ID]],Table6_20[Merged Customer ID],Table6_20[Date of Birth])</f>
        <v>29933</v>
      </c>
      <c r="M1928" s="29">
        <f>_xlfn.XLOOKUP(Table7[[#This Row],[Merged Customer ID]],Table6_20[Merged Customer ID],Table6_20[charges],"0",0)</f>
        <v>3785.77</v>
      </c>
      <c r="N1928" s="29" t="str">
        <f>_xlfn.XLOOKUP(Table7[[#This Row],[Merged Customer ID]],Table6_20[Merged Customer ID],Table6_20[Hospital tier])</f>
        <v>tier - 2</v>
      </c>
      <c r="O1928" s="29" t="str">
        <f>_xlfn.XLOOKUP(Table7[[#This Row],[Merged Customer ID]],Table6_20[Merged Customer ID],Table6_20[City tier])</f>
        <v>tier - 1</v>
      </c>
      <c r="P1928" s="29" t="str">
        <f>_xlfn.XLOOKUP(Table7[[#This Row],[Merged Customer ID]],Table6_20[Merged Customer ID],Table6_20[State ID])</f>
        <v>R1013</v>
      </c>
      <c r="Q1928" s="35">
        <f>_xlfn.XLOOKUP(Table7[[#This Row],[Merged Customer ID]],Table6_20[Merged Customer ID],Table6_20[Age])</f>
        <v>41.486111111111114</v>
      </c>
    </row>
    <row r="1929" spans="1:17" x14ac:dyDescent="0.35">
      <c r="A1929" s="23" t="s">
        <v>440</v>
      </c>
      <c r="B1929" s="23" t="str">
        <f>_xlfn.XLOOKUP(Table7[[#This Row],[Merged Customer ID]],Table2_1[Merged Customer ID],Table2_1[First Name])</f>
        <v>Verdi</v>
      </c>
      <c r="C1929" s="23">
        <f>_xlfn.XLOOKUP(Table7[[#This Row],[Merged Customer ID]],Table3__3_16[Customer ID],Table3__3_16[BMI])</f>
        <v>19.05</v>
      </c>
      <c r="D1929" s="23">
        <f>_xlfn.XLOOKUP(Table7[[#This Row],[Merged Customer ID]],Table3__3_16[Customer ID],Table3__3_16[HBA1C])</f>
        <v>4.92</v>
      </c>
      <c r="E1929" s="22" t="str">
        <f>_xlfn.XLOOKUP(Table7[[#This Row],[Merged Customer ID]],Table3__3_16[Customer ID],Table3__3_16[Heart Issues])</f>
        <v>No</v>
      </c>
      <c r="F1929" s="23" t="str">
        <f>_xlfn.XLOOKUP(Table7[[#This Row],[Merged Customer ID]],Table3__3_16[Customer ID],Table3__3_16[Any Transplants])</f>
        <v>No</v>
      </c>
      <c r="G1929" s="23" t="str">
        <f>_xlfn.XLOOKUP(Table7[[#This Row],[Merged Customer ID]],Table3__3_16[Customer ID],Table3__3_16[Cancer history])</f>
        <v>No</v>
      </c>
      <c r="H1929" s="23">
        <f>_xlfn.XLOOKUP(Table7[[#This Row],[Merged Customer ID]],Table3__3_16[Customer ID],Table3__3_16[NumberOfMajorSurgeries])</f>
        <v>1</v>
      </c>
      <c r="I1929" s="23" t="str">
        <f>_xlfn.XLOOKUP(Table7[[#This Row],[Merged Customer ID]],Table3__3_16[Customer ID],Table3__3_16[smoker])</f>
        <v>No</v>
      </c>
      <c r="J1929" s="23" t="str">
        <f>_xlfn.XLOOKUP(Table7[[#This Row],[Merged Customer ID]],Table3__3_16[Customer ID],Table3__3_16[Weight Status])</f>
        <v>Normal Weight</v>
      </c>
      <c r="K1929" s="23" t="str">
        <f>_xlfn.XLOOKUP(Table7[[#This Row],[Merged Customer ID]],Table3__3_16[Customer ID],Table3__3_16[Sugar Status])</f>
        <v>Normal</v>
      </c>
      <c r="L1929" s="26">
        <f>_xlfn.XLOOKUP(Table7[[#This Row],[Merged Customer ID]],Table6_20[Merged Customer ID],Table6_20[Date of Birth])</f>
        <v>32074</v>
      </c>
      <c r="M1929" s="30">
        <f>_xlfn.XLOOKUP(Table7[[#This Row],[Merged Customer ID]],Table6_20[Merged Customer ID],Table6_20[charges],"0",0)</f>
        <v>3773.23</v>
      </c>
      <c r="N1929" s="30" t="str">
        <f>_xlfn.XLOOKUP(Table7[[#This Row],[Merged Customer ID]],Table6_20[Merged Customer ID],Table6_20[Hospital tier])</f>
        <v>tier - 2</v>
      </c>
      <c r="O1929" s="30" t="str">
        <f>_xlfn.XLOOKUP(Table7[[#This Row],[Merged Customer ID]],Table6_20[Merged Customer ID],Table6_20[City tier])</f>
        <v>tier - 3</v>
      </c>
      <c r="P1929" s="30" t="str">
        <f>_xlfn.XLOOKUP(Table7[[#This Row],[Merged Customer ID]],Table6_20[Merged Customer ID],Table6_20[State ID])</f>
        <v>R1013</v>
      </c>
      <c r="Q1929" s="36">
        <f>_xlfn.XLOOKUP(Table7[[#This Row],[Merged Customer ID]],Table6_20[Merged Customer ID],Table6_20[Age])</f>
        <v>35.62222222222222</v>
      </c>
    </row>
    <row r="1930" spans="1:17" x14ac:dyDescent="0.35">
      <c r="A1930" s="22" t="s">
        <v>439</v>
      </c>
      <c r="B1930" s="22" t="str">
        <f>_xlfn.XLOOKUP(Table7[[#This Row],[Merged Customer ID]],Table2_1[Merged Customer ID],Table2_1[First Name])</f>
        <v>McLean</v>
      </c>
      <c r="C1930" s="22">
        <f>_xlfn.XLOOKUP(Table7[[#This Row],[Merged Customer ID]],Table3__3_16[Customer ID],Table3__3_16[BMI])</f>
        <v>37.619999999999997</v>
      </c>
      <c r="D1930" s="22">
        <f>_xlfn.XLOOKUP(Table7[[#This Row],[Merged Customer ID]],Table3__3_16[Customer ID],Table3__3_16[HBA1C])</f>
        <v>4.18</v>
      </c>
      <c r="E1930" s="22" t="str">
        <f>_xlfn.XLOOKUP(Table7[[#This Row],[Merged Customer ID]],Table3__3_16[Customer ID],Table3__3_16[Heart Issues])</f>
        <v>No</v>
      </c>
      <c r="F1930" s="22" t="str">
        <f>_xlfn.XLOOKUP(Table7[[#This Row],[Merged Customer ID]],Table3__3_16[Customer ID],Table3__3_16[Any Transplants])</f>
        <v>No</v>
      </c>
      <c r="G1930" s="22" t="str">
        <f>_xlfn.XLOOKUP(Table7[[#This Row],[Merged Customer ID]],Table3__3_16[Customer ID],Table3__3_16[Cancer history])</f>
        <v>No</v>
      </c>
      <c r="H1930" s="22">
        <f>_xlfn.XLOOKUP(Table7[[#This Row],[Merged Customer ID]],Table3__3_16[Customer ID],Table3__3_16[NumberOfMajorSurgeries])</f>
        <v>0</v>
      </c>
      <c r="I1930" s="22" t="str">
        <f>_xlfn.XLOOKUP(Table7[[#This Row],[Merged Customer ID]],Table3__3_16[Customer ID],Table3__3_16[smoker])</f>
        <v>No</v>
      </c>
      <c r="J1930" s="22" t="str">
        <f>_xlfn.XLOOKUP(Table7[[#This Row],[Merged Customer ID]],Table3__3_16[Customer ID],Table3__3_16[Weight Status])</f>
        <v>Obesity</v>
      </c>
      <c r="K1930" s="22" t="str">
        <f>_xlfn.XLOOKUP(Table7[[#This Row],[Merged Customer ID]],Table3__3_16[Customer ID],Table3__3_16[Sugar Status])</f>
        <v>Normal</v>
      </c>
      <c r="L1930" s="25">
        <f>_xlfn.XLOOKUP(Table7[[#This Row],[Merged Customer ID]],Table6_20[Merged Customer ID],Table6_20[Date of Birth])</f>
        <v>34659</v>
      </c>
      <c r="M1930" s="29">
        <f>_xlfn.XLOOKUP(Table7[[#This Row],[Merged Customer ID]],Table6_20[Merged Customer ID],Table6_20[charges],"0",0)</f>
        <v>3766.88</v>
      </c>
      <c r="N1930" s="29" t="str">
        <f>_xlfn.XLOOKUP(Table7[[#This Row],[Merged Customer ID]],Table6_20[Merged Customer ID],Table6_20[Hospital tier])</f>
        <v>tier - 2</v>
      </c>
      <c r="O1930" s="29" t="str">
        <f>_xlfn.XLOOKUP(Table7[[#This Row],[Merged Customer ID]],Table6_20[Merged Customer ID],Table6_20[City tier])</f>
        <v>tier - 1</v>
      </c>
      <c r="P1930" s="29" t="str">
        <f>_xlfn.XLOOKUP(Table7[[#This Row],[Merged Customer ID]],Table6_20[Merged Customer ID],Table6_20[State ID])</f>
        <v>R1013</v>
      </c>
      <c r="Q1930" s="35">
        <f>_xlfn.XLOOKUP(Table7[[#This Row],[Merged Customer ID]],Table6_20[Merged Customer ID],Table6_20[Age])</f>
        <v>28.547222222222221</v>
      </c>
    </row>
    <row r="1931" spans="1:17" x14ac:dyDescent="0.35">
      <c r="A1931" s="23" t="s">
        <v>438</v>
      </c>
      <c r="B1931" s="23" t="str">
        <f>_xlfn.XLOOKUP(Table7[[#This Row],[Merged Customer ID]],Table2_1[Merged Customer ID],Table2_1[First Name])</f>
        <v>Ryan</v>
      </c>
      <c r="C1931" s="23">
        <f>_xlfn.XLOOKUP(Table7[[#This Row],[Merged Customer ID]],Table3__3_16[Customer ID],Table3__3_16[BMI])</f>
        <v>29.1</v>
      </c>
      <c r="D1931" s="23">
        <f>_xlfn.XLOOKUP(Table7[[#This Row],[Merged Customer ID]],Table3__3_16[Customer ID],Table3__3_16[HBA1C])</f>
        <v>4.67</v>
      </c>
      <c r="E1931" s="22" t="str">
        <f>_xlfn.XLOOKUP(Table7[[#This Row],[Merged Customer ID]],Table3__3_16[Customer ID],Table3__3_16[Heart Issues])</f>
        <v>No</v>
      </c>
      <c r="F1931" s="23" t="str">
        <f>_xlfn.XLOOKUP(Table7[[#This Row],[Merged Customer ID]],Table3__3_16[Customer ID],Table3__3_16[Any Transplants])</f>
        <v>No</v>
      </c>
      <c r="G1931" s="23" t="str">
        <f>_xlfn.XLOOKUP(Table7[[#This Row],[Merged Customer ID]],Table3__3_16[Customer ID],Table3__3_16[Cancer history])</f>
        <v>No</v>
      </c>
      <c r="H1931" s="23">
        <f>_xlfn.XLOOKUP(Table7[[#This Row],[Merged Customer ID]],Table3__3_16[Customer ID],Table3__3_16[NumberOfMajorSurgeries])</f>
        <v>0</v>
      </c>
      <c r="I1931" s="23" t="str">
        <f>_xlfn.XLOOKUP(Table7[[#This Row],[Merged Customer ID]],Table3__3_16[Customer ID],Table3__3_16[smoker])</f>
        <v>No</v>
      </c>
      <c r="J1931" s="23" t="str">
        <f>_xlfn.XLOOKUP(Table7[[#This Row],[Merged Customer ID]],Table3__3_16[Customer ID],Table3__3_16[Weight Status])</f>
        <v>Overweight</v>
      </c>
      <c r="K1931" s="23" t="str">
        <f>_xlfn.XLOOKUP(Table7[[#This Row],[Merged Customer ID]],Table3__3_16[Customer ID],Table3__3_16[Sugar Status])</f>
        <v>Normal</v>
      </c>
      <c r="L1931" s="26">
        <f>_xlfn.XLOOKUP(Table7[[#This Row],[Merged Customer ID]],Table6_20[Merged Customer ID],Table6_20[Date of Birth])</f>
        <v>33535</v>
      </c>
      <c r="M1931" s="30">
        <f>_xlfn.XLOOKUP(Table7[[#This Row],[Merged Customer ID]],Table6_20[Merged Customer ID],Table6_20[charges],"0",0)</f>
        <v>3761.29</v>
      </c>
      <c r="N1931" s="30" t="str">
        <f>_xlfn.XLOOKUP(Table7[[#This Row],[Merged Customer ID]],Table6_20[Merged Customer ID],Table6_20[Hospital tier])</f>
        <v>tier - 2</v>
      </c>
      <c r="O1931" s="30" t="str">
        <f>_xlfn.XLOOKUP(Table7[[#This Row],[Merged Customer ID]],Table6_20[Merged Customer ID],Table6_20[City tier])</f>
        <v>tier - 3</v>
      </c>
      <c r="P1931" s="30" t="str">
        <f>_xlfn.XLOOKUP(Table7[[#This Row],[Merged Customer ID]],Table6_20[Merged Customer ID],Table6_20[State ID])</f>
        <v>R1011</v>
      </c>
      <c r="Q1931" s="36">
        <f>_xlfn.XLOOKUP(Table7[[#This Row],[Merged Customer ID]],Table6_20[Merged Customer ID],Table6_20[Age])</f>
        <v>31.622222222222224</v>
      </c>
    </row>
    <row r="1932" spans="1:17" x14ac:dyDescent="0.35">
      <c r="A1932" s="22" t="s">
        <v>437</v>
      </c>
      <c r="B1932" s="22" t="str">
        <f>_xlfn.XLOOKUP(Table7[[#This Row],[Merged Customer ID]],Table2_1[Merged Customer ID],Table2_1[First Name])</f>
        <v>Mickelson</v>
      </c>
      <c r="C1932" s="22">
        <f>_xlfn.XLOOKUP(Table7[[#This Row],[Merged Customer ID]],Table3__3_16[Customer ID],Table3__3_16[BMI])</f>
        <v>26.62</v>
      </c>
      <c r="D1932" s="22">
        <f>_xlfn.XLOOKUP(Table7[[#This Row],[Merged Customer ID]],Table3__3_16[Customer ID],Table3__3_16[HBA1C])</f>
        <v>6.24</v>
      </c>
      <c r="E1932" s="22" t="str">
        <f>_xlfn.XLOOKUP(Table7[[#This Row],[Merged Customer ID]],Table3__3_16[Customer ID],Table3__3_16[Heart Issues])</f>
        <v>No</v>
      </c>
      <c r="F1932" s="22" t="str">
        <f>_xlfn.XLOOKUP(Table7[[#This Row],[Merged Customer ID]],Table3__3_16[Customer ID],Table3__3_16[Any Transplants])</f>
        <v>No</v>
      </c>
      <c r="G1932" s="22" t="str">
        <f>_xlfn.XLOOKUP(Table7[[#This Row],[Merged Customer ID]],Table3__3_16[Customer ID],Table3__3_16[Cancer history])</f>
        <v>No</v>
      </c>
      <c r="H1932" s="22">
        <f>_xlfn.XLOOKUP(Table7[[#This Row],[Merged Customer ID]],Table3__3_16[Customer ID],Table3__3_16[NumberOfMajorSurgeries])</f>
        <v>0</v>
      </c>
      <c r="I1932" s="22" t="str">
        <f>_xlfn.XLOOKUP(Table7[[#This Row],[Merged Customer ID]],Table3__3_16[Customer ID],Table3__3_16[smoker])</f>
        <v>No</v>
      </c>
      <c r="J1932" s="22" t="str">
        <f>_xlfn.XLOOKUP(Table7[[#This Row],[Merged Customer ID]],Table3__3_16[Customer ID],Table3__3_16[Weight Status])</f>
        <v>Overweight</v>
      </c>
      <c r="K1932" s="22" t="str">
        <f>_xlfn.XLOOKUP(Table7[[#This Row],[Merged Customer ID]],Table3__3_16[Customer ID],Table3__3_16[Sugar Status])</f>
        <v>Prediabetes</v>
      </c>
      <c r="L1932" s="25">
        <f>_xlfn.XLOOKUP(Table7[[#This Row],[Merged Customer ID]],Table6_20[Merged Customer ID],Table6_20[Date of Birth])</f>
        <v>33475</v>
      </c>
      <c r="M1932" s="29">
        <f>_xlfn.XLOOKUP(Table7[[#This Row],[Merged Customer ID]],Table6_20[Merged Customer ID],Table6_20[charges],"0",0)</f>
        <v>3757.84</v>
      </c>
      <c r="N1932" s="29" t="str">
        <f>_xlfn.XLOOKUP(Table7[[#This Row],[Merged Customer ID]],Table6_20[Merged Customer ID],Table6_20[Hospital tier])</f>
        <v>tier - 2</v>
      </c>
      <c r="O1932" s="29" t="str">
        <f>_xlfn.XLOOKUP(Table7[[#This Row],[Merged Customer ID]],Table6_20[Merged Customer ID],Table6_20[City tier])</f>
        <v>tier - 1</v>
      </c>
      <c r="P1932" s="29" t="str">
        <f>_xlfn.XLOOKUP(Table7[[#This Row],[Merged Customer ID]],Table6_20[Merged Customer ID],Table6_20[State ID])</f>
        <v>R1013</v>
      </c>
      <c r="Q1932" s="35">
        <f>_xlfn.XLOOKUP(Table7[[#This Row],[Merged Customer ID]],Table6_20[Merged Customer ID],Table6_20[Age])</f>
        <v>31.786111111111111</v>
      </c>
    </row>
    <row r="1933" spans="1:17" x14ac:dyDescent="0.35">
      <c r="A1933" s="23" t="s">
        <v>436</v>
      </c>
      <c r="B1933" s="23" t="str">
        <f>_xlfn.XLOOKUP(Table7[[#This Row],[Merged Customer ID]],Table2_1[Merged Customer ID],Table2_1[First Name])</f>
        <v>Dibaba</v>
      </c>
      <c r="C1933" s="23">
        <f>_xlfn.XLOOKUP(Table7[[#This Row],[Merged Customer ID]],Table3__3_16[Customer ID],Table3__3_16[BMI])</f>
        <v>25.74</v>
      </c>
      <c r="D1933" s="23">
        <f>_xlfn.XLOOKUP(Table7[[#This Row],[Merged Customer ID]],Table3__3_16[Customer ID],Table3__3_16[HBA1C])</f>
        <v>5.99</v>
      </c>
      <c r="E1933" s="22" t="str">
        <f>_xlfn.XLOOKUP(Table7[[#This Row],[Merged Customer ID]],Table3__3_16[Customer ID],Table3__3_16[Heart Issues])</f>
        <v>No</v>
      </c>
      <c r="F1933" s="23" t="str">
        <f>_xlfn.XLOOKUP(Table7[[#This Row],[Merged Customer ID]],Table3__3_16[Customer ID],Table3__3_16[Any Transplants])</f>
        <v>No</v>
      </c>
      <c r="G1933" s="23" t="str">
        <f>_xlfn.XLOOKUP(Table7[[#This Row],[Merged Customer ID]],Table3__3_16[Customer ID],Table3__3_16[Cancer history])</f>
        <v>No</v>
      </c>
      <c r="H1933" s="23">
        <f>_xlfn.XLOOKUP(Table7[[#This Row],[Merged Customer ID]],Table3__3_16[Customer ID],Table3__3_16[NumberOfMajorSurgeries])</f>
        <v>0</v>
      </c>
      <c r="I1933" s="23" t="str">
        <f>_xlfn.XLOOKUP(Table7[[#This Row],[Merged Customer ID]],Table3__3_16[Customer ID],Table3__3_16[smoker])</f>
        <v>No</v>
      </c>
      <c r="J1933" s="23" t="str">
        <f>_xlfn.XLOOKUP(Table7[[#This Row],[Merged Customer ID]],Table3__3_16[Customer ID],Table3__3_16[Weight Status])</f>
        <v>Overweight</v>
      </c>
      <c r="K1933" s="23" t="str">
        <f>_xlfn.XLOOKUP(Table7[[#This Row],[Merged Customer ID]],Table3__3_16[Customer ID],Table3__3_16[Sugar Status])</f>
        <v>Prediabetes</v>
      </c>
      <c r="L1933" s="26">
        <f>_xlfn.XLOOKUP(Table7[[#This Row],[Merged Customer ID]],Table6_20[Merged Customer ID],Table6_20[Date of Birth])</f>
        <v>33539</v>
      </c>
      <c r="M1933" s="30">
        <f>_xlfn.XLOOKUP(Table7[[#This Row],[Merged Customer ID]],Table6_20[Merged Customer ID],Table6_20[charges],"0",0)</f>
        <v>3756.62</v>
      </c>
      <c r="N1933" s="30" t="str">
        <f>_xlfn.XLOOKUP(Table7[[#This Row],[Merged Customer ID]],Table6_20[Merged Customer ID],Table6_20[Hospital tier])</f>
        <v>tier - 2</v>
      </c>
      <c r="O1933" s="30" t="str">
        <f>_xlfn.XLOOKUP(Table7[[#This Row],[Merged Customer ID]],Table6_20[Merged Customer ID],Table6_20[City tier])</f>
        <v>tier - 2</v>
      </c>
      <c r="P1933" s="30" t="str">
        <f>_xlfn.XLOOKUP(Table7[[#This Row],[Merged Customer ID]],Table6_20[Merged Customer ID],Table6_20[State ID])</f>
        <v>R1013</v>
      </c>
      <c r="Q1933" s="36">
        <f>_xlfn.XLOOKUP(Table7[[#This Row],[Merged Customer ID]],Table6_20[Merged Customer ID],Table6_20[Age])</f>
        <v>31.611111111111111</v>
      </c>
    </row>
    <row r="1934" spans="1:17" x14ac:dyDescent="0.35">
      <c r="A1934" s="22" t="s">
        <v>435</v>
      </c>
      <c r="B1934" s="22" t="str">
        <f>_xlfn.XLOOKUP(Table7[[#This Row],[Merged Customer ID]],Table2_1[Merged Customer ID],Table2_1[First Name])</f>
        <v>Shilling</v>
      </c>
      <c r="C1934" s="22">
        <f>_xlfn.XLOOKUP(Table7[[#This Row],[Merged Customer ID]],Table3__3_16[Customer ID],Table3__3_16[BMI])</f>
        <v>18.22</v>
      </c>
      <c r="D1934" s="22">
        <f>_xlfn.XLOOKUP(Table7[[#This Row],[Merged Customer ID]],Table3__3_16[Customer ID],Table3__3_16[HBA1C])</f>
        <v>10.27</v>
      </c>
      <c r="E1934" s="22" t="str">
        <f>_xlfn.XLOOKUP(Table7[[#This Row],[Merged Customer ID]],Table3__3_16[Customer ID],Table3__3_16[Heart Issues])</f>
        <v>Yes</v>
      </c>
      <c r="F1934" s="22" t="str">
        <f>_xlfn.XLOOKUP(Table7[[#This Row],[Merged Customer ID]],Table3__3_16[Customer ID],Table3__3_16[Any Transplants])</f>
        <v>No</v>
      </c>
      <c r="G1934" s="22" t="str">
        <f>_xlfn.XLOOKUP(Table7[[#This Row],[Merged Customer ID]],Table3__3_16[Customer ID],Table3__3_16[Cancer history])</f>
        <v>No</v>
      </c>
      <c r="H1934" s="22">
        <f>_xlfn.XLOOKUP(Table7[[#This Row],[Merged Customer ID]],Table3__3_16[Customer ID],Table3__3_16[NumberOfMajorSurgeries])</f>
        <v>1</v>
      </c>
      <c r="I1934" s="22" t="str">
        <f>_xlfn.XLOOKUP(Table7[[#This Row],[Merged Customer ID]],Table3__3_16[Customer ID],Table3__3_16[smoker])</f>
        <v>No</v>
      </c>
      <c r="J1934" s="22" t="str">
        <f>_xlfn.XLOOKUP(Table7[[#This Row],[Merged Customer ID]],Table3__3_16[Customer ID],Table3__3_16[Weight Status])</f>
        <v>Underweight</v>
      </c>
      <c r="K1934" s="22" t="str">
        <f>_xlfn.XLOOKUP(Table7[[#This Row],[Merged Customer ID]],Table3__3_16[Customer ID],Table3__3_16[Sugar Status])</f>
        <v>Diabetes</v>
      </c>
      <c r="L1934" s="25">
        <f>_xlfn.XLOOKUP(Table7[[#This Row],[Merged Customer ID]],Table6_20[Merged Customer ID],Table6_20[Date of Birth])</f>
        <v>31664</v>
      </c>
      <c r="M1934" s="29">
        <f>_xlfn.XLOOKUP(Table7[[#This Row],[Merged Customer ID]],Table6_20[Merged Customer ID],Table6_20[charges],"0",0)</f>
        <v>3748.56</v>
      </c>
      <c r="N1934" s="29" t="str">
        <f>_xlfn.XLOOKUP(Table7[[#This Row],[Merged Customer ID]],Table6_20[Merged Customer ID],Table6_20[Hospital tier])</f>
        <v>tier - 2</v>
      </c>
      <c r="O1934" s="29" t="str">
        <f>_xlfn.XLOOKUP(Table7[[#This Row],[Merged Customer ID]],Table6_20[Merged Customer ID],Table6_20[City tier])</f>
        <v>tier - 2</v>
      </c>
      <c r="P1934" s="29" t="str">
        <f>_xlfn.XLOOKUP(Table7[[#This Row],[Merged Customer ID]],Table6_20[Merged Customer ID],Table6_20[State ID])</f>
        <v>R1013</v>
      </c>
      <c r="Q1934" s="35">
        <f>_xlfn.XLOOKUP(Table7[[#This Row],[Merged Customer ID]],Table6_20[Merged Customer ID],Table6_20[Age])</f>
        <v>36.74722222222222</v>
      </c>
    </row>
    <row r="1935" spans="1:17" x14ac:dyDescent="0.35">
      <c r="A1935" s="23" t="s">
        <v>434</v>
      </c>
      <c r="B1935" s="23" t="str">
        <f>_xlfn.XLOOKUP(Table7[[#This Row],[Merged Customer ID]],Table2_1[Merged Customer ID],Table2_1[First Name])</f>
        <v>Bashaw</v>
      </c>
      <c r="C1935" s="23">
        <f>_xlfn.XLOOKUP(Table7[[#This Row],[Merged Customer ID]],Table3__3_16[Customer ID],Table3__3_16[BMI])</f>
        <v>26.03</v>
      </c>
      <c r="D1935" s="23">
        <f>_xlfn.XLOOKUP(Table7[[#This Row],[Merged Customer ID]],Table3__3_16[Customer ID],Table3__3_16[HBA1C])</f>
        <v>5.97</v>
      </c>
      <c r="E1935" s="22" t="str">
        <f>_xlfn.XLOOKUP(Table7[[#This Row],[Merged Customer ID]],Table3__3_16[Customer ID],Table3__3_16[Heart Issues])</f>
        <v>No</v>
      </c>
      <c r="F1935" s="23" t="str">
        <f>_xlfn.XLOOKUP(Table7[[#This Row],[Merged Customer ID]],Table3__3_16[Customer ID],Table3__3_16[Any Transplants])</f>
        <v>No</v>
      </c>
      <c r="G1935" s="23" t="str">
        <f>_xlfn.XLOOKUP(Table7[[#This Row],[Merged Customer ID]],Table3__3_16[Customer ID],Table3__3_16[Cancer history])</f>
        <v>Yes</v>
      </c>
      <c r="H1935" s="23">
        <f>_xlfn.XLOOKUP(Table7[[#This Row],[Merged Customer ID]],Table3__3_16[Customer ID],Table3__3_16[NumberOfMajorSurgeries])</f>
        <v>1</v>
      </c>
      <c r="I1935" s="23" t="str">
        <f>_xlfn.XLOOKUP(Table7[[#This Row],[Merged Customer ID]],Table3__3_16[Customer ID],Table3__3_16[smoker])</f>
        <v>No</v>
      </c>
      <c r="J1935" s="23" t="str">
        <f>_xlfn.XLOOKUP(Table7[[#This Row],[Merged Customer ID]],Table3__3_16[Customer ID],Table3__3_16[Weight Status])</f>
        <v>Overweight</v>
      </c>
      <c r="K1935" s="23" t="str">
        <f>_xlfn.XLOOKUP(Table7[[#This Row],[Merged Customer ID]],Table3__3_16[Customer ID],Table3__3_16[Sugar Status])</f>
        <v>Prediabetes</v>
      </c>
      <c r="L1935" s="26">
        <f>_xlfn.XLOOKUP(Table7[[#This Row],[Merged Customer ID]],Table6_20[Merged Customer ID],Table6_20[Date of Birth])</f>
        <v>34142</v>
      </c>
      <c r="M1935" s="30">
        <f>_xlfn.XLOOKUP(Table7[[#This Row],[Merged Customer ID]],Table6_20[Merged Customer ID],Table6_20[charges],"0",0)</f>
        <v>3736.46</v>
      </c>
      <c r="N1935" s="30" t="str">
        <f>_xlfn.XLOOKUP(Table7[[#This Row],[Merged Customer ID]],Table6_20[Merged Customer ID],Table6_20[Hospital tier])</f>
        <v>tier - 2</v>
      </c>
      <c r="O1935" s="30" t="str">
        <f>_xlfn.XLOOKUP(Table7[[#This Row],[Merged Customer ID]],Table6_20[Merged Customer ID],Table6_20[City tier])</f>
        <v>tier - 2</v>
      </c>
      <c r="P1935" s="30" t="str">
        <f>_xlfn.XLOOKUP(Table7[[#This Row],[Merged Customer ID]],Table6_20[Merged Customer ID],Table6_20[State ID])</f>
        <v>R1012</v>
      </c>
      <c r="Q1935" s="36">
        <f>_xlfn.XLOOKUP(Table7[[#This Row],[Merged Customer ID]],Table6_20[Merged Customer ID],Table6_20[Age])</f>
        <v>29.961111111111112</v>
      </c>
    </row>
    <row r="1936" spans="1:17" x14ac:dyDescent="0.35">
      <c r="A1936" s="22" t="s">
        <v>433</v>
      </c>
      <c r="B1936" s="22" t="str">
        <f>_xlfn.XLOOKUP(Table7[[#This Row],[Merged Customer ID]],Table2_1[Merged Customer ID],Table2_1[First Name])</f>
        <v>Jacob</v>
      </c>
      <c r="C1936" s="22">
        <f>_xlfn.XLOOKUP(Table7[[#This Row],[Merged Customer ID]],Table3__3_16[Customer ID],Table3__3_16[BMI])</f>
        <v>17.29</v>
      </c>
      <c r="D1936" s="22">
        <f>_xlfn.XLOOKUP(Table7[[#This Row],[Merged Customer ID]],Table3__3_16[Customer ID],Table3__3_16[HBA1C])</f>
        <v>4.9800000000000004</v>
      </c>
      <c r="E1936" s="22" t="str">
        <f>_xlfn.XLOOKUP(Table7[[#This Row],[Merged Customer ID]],Table3__3_16[Customer ID],Table3__3_16[Heart Issues])</f>
        <v>No</v>
      </c>
      <c r="F1936" s="22" t="str">
        <f>_xlfn.XLOOKUP(Table7[[#This Row],[Merged Customer ID]],Table3__3_16[Customer ID],Table3__3_16[Any Transplants])</f>
        <v>No</v>
      </c>
      <c r="G1936" s="22" t="str">
        <f>_xlfn.XLOOKUP(Table7[[#This Row],[Merged Customer ID]],Table3__3_16[Customer ID],Table3__3_16[Cancer history])</f>
        <v>No</v>
      </c>
      <c r="H1936" s="22">
        <f>_xlfn.XLOOKUP(Table7[[#This Row],[Merged Customer ID]],Table3__3_16[Customer ID],Table3__3_16[NumberOfMajorSurgeries])</f>
        <v>0</v>
      </c>
      <c r="I1936" s="22" t="str">
        <f>_xlfn.XLOOKUP(Table7[[#This Row],[Merged Customer ID]],Table3__3_16[Customer ID],Table3__3_16[smoker])</f>
        <v>No</v>
      </c>
      <c r="J1936" s="22" t="str">
        <f>_xlfn.XLOOKUP(Table7[[#This Row],[Merged Customer ID]],Table3__3_16[Customer ID],Table3__3_16[Weight Status])</f>
        <v>Underweight</v>
      </c>
      <c r="K1936" s="22" t="str">
        <f>_xlfn.XLOOKUP(Table7[[#This Row],[Merged Customer ID]],Table3__3_16[Customer ID],Table3__3_16[Sugar Status])</f>
        <v>Normal</v>
      </c>
      <c r="L1936" s="25">
        <f>_xlfn.XLOOKUP(Table7[[#This Row],[Merged Customer ID]],Table6_20[Merged Customer ID],Table6_20[Date of Birth])</f>
        <v>34568</v>
      </c>
      <c r="M1936" s="29">
        <f>_xlfn.XLOOKUP(Table7[[#This Row],[Merged Customer ID]],Table6_20[Merged Customer ID],Table6_20[charges],"0",0)</f>
        <v>3732.63</v>
      </c>
      <c r="N1936" s="29" t="str">
        <f>_xlfn.XLOOKUP(Table7[[#This Row],[Merged Customer ID]],Table6_20[Merged Customer ID],Table6_20[Hospital tier])</f>
        <v>tier - 2</v>
      </c>
      <c r="O1936" s="29" t="str">
        <f>_xlfn.XLOOKUP(Table7[[#This Row],[Merged Customer ID]],Table6_20[Merged Customer ID],Table6_20[City tier])</f>
        <v>tier - 3</v>
      </c>
      <c r="P1936" s="29" t="str">
        <f>_xlfn.XLOOKUP(Table7[[#This Row],[Merged Customer ID]],Table6_20[Merged Customer ID],Table6_20[State ID])</f>
        <v>R1024</v>
      </c>
      <c r="Q1936" s="35">
        <f>_xlfn.XLOOKUP(Table7[[#This Row],[Merged Customer ID]],Table6_20[Merged Customer ID],Table6_20[Age])</f>
        <v>28.794444444444444</v>
      </c>
    </row>
    <row r="1937" spans="1:17" x14ac:dyDescent="0.35">
      <c r="A1937" s="23" t="s">
        <v>432</v>
      </c>
      <c r="B1937" s="23" t="str">
        <f>_xlfn.XLOOKUP(Table7[[#This Row],[Merged Customer ID]],Table2_1[Merged Customer ID],Table2_1[First Name])</f>
        <v>McCutcheon</v>
      </c>
      <c r="C1937" s="23">
        <f>_xlfn.XLOOKUP(Table7[[#This Row],[Merged Customer ID]],Table3__3_16[Customer ID],Table3__3_16[BMI])</f>
        <v>18.170000000000002</v>
      </c>
      <c r="D1937" s="23">
        <f>_xlfn.XLOOKUP(Table7[[#This Row],[Merged Customer ID]],Table3__3_16[Customer ID],Table3__3_16[HBA1C])</f>
        <v>6.91</v>
      </c>
      <c r="E1937" s="22" t="str">
        <f>_xlfn.XLOOKUP(Table7[[#This Row],[Merged Customer ID]],Table3__3_16[Customer ID],Table3__3_16[Heart Issues])</f>
        <v>Yes</v>
      </c>
      <c r="F1937" s="23" t="str">
        <f>_xlfn.XLOOKUP(Table7[[#This Row],[Merged Customer ID]],Table3__3_16[Customer ID],Table3__3_16[Any Transplants])</f>
        <v>No</v>
      </c>
      <c r="G1937" s="23" t="str">
        <f>_xlfn.XLOOKUP(Table7[[#This Row],[Merged Customer ID]],Table3__3_16[Customer ID],Table3__3_16[Cancer history])</f>
        <v>No</v>
      </c>
      <c r="H1937" s="23">
        <f>_xlfn.XLOOKUP(Table7[[#This Row],[Merged Customer ID]],Table3__3_16[Customer ID],Table3__3_16[NumberOfMajorSurgeries])</f>
        <v>1</v>
      </c>
      <c r="I1937" s="23" t="str">
        <f>_xlfn.XLOOKUP(Table7[[#This Row],[Merged Customer ID]],Table3__3_16[Customer ID],Table3__3_16[smoker])</f>
        <v>No</v>
      </c>
      <c r="J1937" s="23" t="str">
        <f>_xlfn.XLOOKUP(Table7[[#This Row],[Merged Customer ID]],Table3__3_16[Customer ID],Table3__3_16[Weight Status])</f>
        <v>Underweight</v>
      </c>
      <c r="K1937" s="23" t="str">
        <f>_xlfn.XLOOKUP(Table7[[#This Row],[Merged Customer ID]],Table3__3_16[Customer ID],Table3__3_16[Sugar Status])</f>
        <v>Diabetes</v>
      </c>
      <c r="L1937" s="26">
        <f>_xlfn.XLOOKUP(Table7[[#This Row],[Merged Customer ID]],Table6_20[Merged Customer ID],Table6_20[Date of Birth])</f>
        <v>31747</v>
      </c>
      <c r="M1937" s="30">
        <f>_xlfn.XLOOKUP(Table7[[#This Row],[Merged Customer ID]],Table6_20[Merged Customer ID],Table6_20[charges],"0",0)</f>
        <v>3731.6</v>
      </c>
      <c r="N1937" s="30" t="str">
        <f>_xlfn.XLOOKUP(Table7[[#This Row],[Merged Customer ID]],Table6_20[Merged Customer ID],Table6_20[Hospital tier])</f>
        <v>tier - 2</v>
      </c>
      <c r="O1937" s="30" t="str">
        <f>_xlfn.XLOOKUP(Table7[[#This Row],[Merged Customer ID]],Table6_20[Merged Customer ID],Table6_20[City tier])</f>
        <v>tier - 2</v>
      </c>
      <c r="P1937" s="30" t="str">
        <f>_xlfn.XLOOKUP(Table7[[#This Row],[Merged Customer ID]],Table6_20[Merged Customer ID],Table6_20[State ID])</f>
        <v>R1013</v>
      </c>
      <c r="Q1937" s="36">
        <f>_xlfn.XLOOKUP(Table7[[#This Row],[Merged Customer ID]],Table6_20[Merged Customer ID],Table6_20[Age])</f>
        <v>36.519444444444446</v>
      </c>
    </row>
    <row r="1938" spans="1:17" x14ac:dyDescent="0.35">
      <c r="A1938" s="22" t="s">
        <v>431</v>
      </c>
      <c r="B1938" s="22" t="str">
        <f>_xlfn.XLOOKUP(Table7[[#This Row],[Merged Customer ID]],Table2_1[Merged Customer ID],Table2_1[First Name])</f>
        <v>Connor</v>
      </c>
      <c r="C1938" s="22">
        <f>_xlfn.XLOOKUP(Table7[[#This Row],[Merged Customer ID]],Table3__3_16[Customer ID],Table3__3_16[BMI])</f>
        <v>32.54</v>
      </c>
      <c r="D1938" s="22">
        <f>_xlfn.XLOOKUP(Table7[[#This Row],[Merged Customer ID]],Table3__3_16[Customer ID],Table3__3_16[HBA1C])</f>
        <v>6.38</v>
      </c>
      <c r="E1938" s="22" t="str">
        <f>_xlfn.XLOOKUP(Table7[[#This Row],[Merged Customer ID]],Table3__3_16[Customer ID],Table3__3_16[Heart Issues])</f>
        <v>No</v>
      </c>
      <c r="F1938" s="22" t="str">
        <f>_xlfn.XLOOKUP(Table7[[#This Row],[Merged Customer ID]],Table3__3_16[Customer ID],Table3__3_16[Any Transplants])</f>
        <v>Yes</v>
      </c>
      <c r="G1938" s="22" t="str">
        <f>_xlfn.XLOOKUP(Table7[[#This Row],[Merged Customer ID]],Table3__3_16[Customer ID],Table3__3_16[Cancer history])</f>
        <v>No</v>
      </c>
      <c r="H1938" s="22">
        <f>_xlfn.XLOOKUP(Table7[[#This Row],[Merged Customer ID]],Table3__3_16[Customer ID],Table3__3_16[NumberOfMajorSurgeries])</f>
        <v>1</v>
      </c>
      <c r="I1938" s="22" t="str">
        <f>_xlfn.XLOOKUP(Table7[[#This Row],[Merged Customer ID]],Table3__3_16[Customer ID],Table3__3_16[smoker])</f>
        <v>No</v>
      </c>
      <c r="J1938" s="22" t="str">
        <f>_xlfn.XLOOKUP(Table7[[#This Row],[Merged Customer ID]],Table3__3_16[Customer ID],Table3__3_16[Weight Status])</f>
        <v>Obesity</v>
      </c>
      <c r="K1938" s="22" t="str">
        <f>_xlfn.XLOOKUP(Table7[[#This Row],[Merged Customer ID]],Table3__3_16[Customer ID],Table3__3_16[Sugar Status])</f>
        <v>Prediabetes</v>
      </c>
      <c r="L1938" s="25">
        <f>_xlfn.XLOOKUP(Table7[[#This Row],[Merged Customer ID]],Table6_20[Merged Customer ID],Table6_20[Date of Birth])</f>
        <v>38296</v>
      </c>
      <c r="M1938" s="29">
        <f>_xlfn.XLOOKUP(Table7[[#This Row],[Merged Customer ID]],Table6_20[Merged Customer ID],Table6_20[charges],"0",0)</f>
        <v>3722.23</v>
      </c>
      <c r="N1938" s="29" t="str">
        <f>_xlfn.XLOOKUP(Table7[[#This Row],[Merged Customer ID]],Table6_20[Merged Customer ID],Table6_20[Hospital tier])</f>
        <v>tier - 2</v>
      </c>
      <c r="O1938" s="29" t="str">
        <f>_xlfn.XLOOKUP(Table7[[#This Row],[Merged Customer ID]],Table6_20[Merged Customer ID],Table6_20[City tier])</f>
        <v>tier - 2</v>
      </c>
      <c r="P1938" s="29" t="str">
        <f>_xlfn.XLOOKUP(Table7[[#This Row],[Merged Customer ID]],Table6_20[Merged Customer ID],Table6_20[State ID])</f>
        <v>R1025</v>
      </c>
      <c r="Q1938" s="35">
        <f>_xlfn.XLOOKUP(Table7[[#This Row],[Merged Customer ID]],Table6_20[Merged Customer ID],Table6_20[Age])</f>
        <v>18.591666666666665</v>
      </c>
    </row>
    <row r="1939" spans="1:17" x14ac:dyDescent="0.35">
      <c r="A1939" s="23" t="s">
        <v>430</v>
      </c>
      <c r="B1939" s="23" t="str">
        <f>_xlfn.XLOOKUP(Table7[[#This Row],[Merged Customer ID]],Table2_1[Merged Customer ID],Table2_1[First Name])</f>
        <v>May</v>
      </c>
      <c r="C1939" s="23">
        <f>_xlfn.XLOOKUP(Table7[[#This Row],[Merged Customer ID]],Table3__3_16[Customer ID],Table3__3_16[BMI])</f>
        <v>30.25</v>
      </c>
      <c r="D1939" s="23">
        <f>_xlfn.XLOOKUP(Table7[[#This Row],[Merged Customer ID]],Table3__3_16[Customer ID],Table3__3_16[HBA1C])</f>
        <v>4.7699999999999996</v>
      </c>
      <c r="E1939" s="22" t="str">
        <f>_xlfn.XLOOKUP(Table7[[#This Row],[Merged Customer ID]],Table3__3_16[Customer ID],Table3__3_16[Heart Issues])</f>
        <v>No</v>
      </c>
      <c r="F1939" s="23" t="str">
        <f>_xlfn.XLOOKUP(Table7[[#This Row],[Merged Customer ID]],Table3__3_16[Customer ID],Table3__3_16[Any Transplants])</f>
        <v>No</v>
      </c>
      <c r="G1939" s="23" t="str">
        <f>_xlfn.XLOOKUP(Table7[[#This Row],[Merged Customer ID]],Table3__3_16[Customer ID],Table3__3_16[Cancer history])</f>
        <v>No</v>
      </c>
      <c r="H1939" s="23">
        <f>_xlfn.XLOOKUP(Table7[[#This Row],[Merged Customer ID]],Table3__3_16[Customer ID],Table3__3_16[NumberOfMajorSurgeries])</f>
        <v>0</v>
      </c>
      <c r="I1939" s="23" t="str">
        <f>_xlfn.XLOOKUP(Table7[[#This Row],[Merged Customer ID]],Table3__3_16[Customer ID],Table3__3_16[smoker])</f>
        <v>No</v>
      </c>
      <c r="J1939" s="23" t="str">
        <f>_xlfn.XLOOKUP(Table7[[#This Row],[Merged Customer ID]],Table3__3_16[Customer ID],Table3__3_16[Weight Status])</f>
        <v>Obesity</v>
      </c>
      <c r="K1939" s="23" t="str">
        <f>_xlfn.XLOOKUP(Table7[[#This Row],[Merged Customer ID]],Table3__3_16[Customer ID],Table3__3_16[Sugar Status])</f>
        <v>Normal</v>
      </c>
      <c r="L1939" s="26">
        <f>_xlfn.XLOOKUP(Table7[[#This Row],[Merged Customer ID]],Table6_20[Merged Customer ID],Table6_20[Date of Birth])</f>
        <v>32844</v>
      </c>
      <c r="M1939" s="30">
        <f>_xlfn.XLOOKUP(Table7[[#This Row],[Merged Customer ID]],Table6_20[Merged Customer ID],Table6_20[charges],"0",0)</f>
        <v>3704.35</v>
      </c>
      <c r="N1939" s="30" t="str">
        <f>_xlfn.XLOOKUP(Table7[[#This Row],[Merged Customer ID]],Table6_20[Merged Customer ID],Table6_20[Hospital tier])</f>
        <v>tier - 2</v>
      </c>
      <c r="O1939" s="30" t="str">
        <f>_xlfn.XLOOKUP(Table7[[#This Row],[Merged Customer ID]],Table6_20[Merged Customer ID],Table6_20[City tier])</f>
        <v>tier - 2</v>
      </c>
      <c r="P1939" s="30" t="str">
        <f>_xlfn.XLOOKUP(Table7[[#This Row],[Merged Customer ID]],Table6_20[Merged Customer ID],Table6_20[State ID])</f>
        <v>R1013</v>
      </c>
      <c r="Q1939" s="36">
        <f>_xlfn.XLOOKUP(Table7[[#This Row],[Merged Customer ID]],Table6_20[Merged Customer ID],Table6_20[Age])</f>
        <v>33.516666666666666</v>
      </c>
    </row>
    <row r="1940" spans="1:17" x14ac:dyDescent="0.35">
      <c r="A1940" s="22" t="s">
        <v>429</v>
      </c>
      <c r="B1940" s="22" t="str">
        <f>_xlfn.XLOOKUP(Table7[[#This Row],[Merged Customer ID]],Table2_1[Merged Customer ID],Table2_1[First Name])</f>
        <v>Geoghegan</v>
      </c>
      <c r="C1940" s="22">
        <f>_xlfn.XLOOKUP(Table7[[#This Row],[Merged Customer ID]],Table3__3_16[Customer ID],Table3__3_16[BMI])</f>
        <v>19.59</v>
      </c>
      <c r="D1940" s="22">
        <f>_xlfn.XLOOKUP(Table7[[#This Row],[Merged Customer ID]],Table3__3_16[Customer ID],Table3__3_16[HBA1C])</f>
        <v>6.04</v>
      </c>
      <c r="E1940" s="22" t="str">
        <f>_xlfn.XLOOKUP(Table7[[#This Row],[Merged Customer ID]],Table3__3_16[Customer ID],Table3__3_16[Heart Issues])</f>
        <v>Yes</v>
      </c>
      <c r="F1940" s="22" t="str">
        <f>_xlfn.XLOOKUP(Table7[[#This Row],[Merged Customer ID]],Table3__3_16[Customer ID],Table3__3_16[Any Transplants])</f>
        <v>No</v>
      </c>
      <c r="G1940" s="22" t="str">
        <f>_xlfn.XLOOKUP(Table7[[#This Row],[Merged Customer ID]],Table3__3_16[Customer ID],Table3__3_16[Cancer history])</f>
        <v>No</v>
      </c>
      <c r="H1940" s="22">
        <f>_xlfn.XLOOKUP(Table7[[#This Row],[Merged Customer ID]],Table3__3_16[Customer ID],Table3__3_16[NumberOfMajorSurgeries])</f>
        <v>1</v>
      </c>
      <c r="I1940" s="22" t="str">
        <f>_xlfn.XLOOKUP(Table7[[#This Row],[Merged Customer ID]],Table3__3_16[Customer ID],Table3__3_16[smoker])</f>
        <v>No</v>
      </c>
      <c r="J1940" s="22" t="str">
        <f>_xlfn.XLOOKUP(Table7[[#This Row],[Merged Customer ID]],Table3__3_16[Customer ID],Table3__3_16[Weight Status])</f>
        <v>Normal Weight</v>
      </c>
      <c r="K1940" s="22" t="str">
        <f>_xlfn.XLOOKUP(Table7[[#This Row],[Merged Customer ID]],Table3__3_16[Customer ID],Table3__3_16[Sugar Status])</f>
        <v>Prediabetes</v>
      </c>
      <c r="L1940" s="25">
        <f>_xlfn.XLOOKUP(Table7[[#This Row],[Merged Customer ID]],Table6_20[Merged Customer ID],Table6_20[Date of Birth])</f>
        <v>32373</v>
      </c>
      <c r="M1940" s="29">
        <f>_xlfn.XLOOKUP(Table7[[#This Row],[Merged Customer ID]],Table6_20[Merged Customer ID],Table6_20[charges],"0",0)</f>
        <v>3699.54</v>
      </c>
      <c r="N1940" s="29" t="str">
        <f>_xlfn.XLOOKUP(Table7[[#This Row],[Merged Customer ID]],Table6_20[Merged Customer ID],Table6_20[Hospital tier])</f>
        <v>tier - 2</v>
      </c>
      <c r="O1940" s="29" t="str">
        <f>_xlfn.XLOOKUP(Table7[[#This Row],[Merged Customer ID]],Table6_20[Merged Customer ID],Table6_20[City tier])</f>
        <v>tier - 3</v>
      </c>
      <c r="P1940" s="29" t="str">
        <f>_xlfn.XLOOKUP(Table7[[#This Row],[Merged Customer ID]],Table6_20[Merged Customer ID],Table6_20[State ID])</f>
        <v>R1013</v>
      </c>
      <c r="Q1940" s="35">
        <f>_xlfn.XLOOKUP(Table7[[#This Row],[Merged Customer ID]],Table6_20[Merged Customer ID],Table6_20[Age])</f>
        <v>34.805555555555557</v>
      </c>
    </row>
    <row r="1941" spans="1:17" x14ac:dyDescent="0.35">
      <c r="A1941" s="23" t="s">
        <v>428</v>
      </c>
      <c r="B1941" s="23" t="str">
        <f>_xlfn.XLOOKUP(Table7[[#This Row],[Merged Customer ID]],Table2_1[Merged Customer ID],Table2_1[First Name])</f>
        <v>McGinn</v>
      </c>
      <c r="C1941" s="23">
        <f>_xlfn.XLOOKUP(Table7[[#This Row],[Merged Customer ID]],Table3__3_16[Customer ID],Table3__3_16[BMI])</f>
        <v>45.9</v>
      </c>
      <c r="D1941" s="23">
        <f>_xlfn.XLOOKUP(Table7[[#This Row],[Merged Customer ID]],Table3__3_16[Customer ID],Table3__3_16[HBA1C])</f>
        <v>4.3</v>
      </c>
      <c r="E1941" s="22" t="str">
        <f>_xlfn.XLOOKUP(Table7[[#This Row],[Merged Customer ID]],Table3__3_16[Customer ID],Table3__3_16[Heart Issues])</f>
        <v>Yes</v>
      </c>
      <c r="F1941" s="23" t="str">
        <f>_xlfn.XLOOKUP(Table7[[#This Row],[Merged Customer ID]],Table3__3_16[Customer ID],Table3__3_16[Any Transplants])</f>
        <v>No</v>
      </c>
      <c r="G1941" s="23" t="str">
        <f>_xlfn.XLOOKUP(Table7[[#This Row],[Merged Customer ID]],Table3__3_16[Customer ID],Table3__3_16[Cancer history])</f>
        <v>No</v>
      </c>
      <c r="H1941" s="23">
        <f>_xlfn.XLOOKUP(Table7[[#This Row],[Merged Customer ID]],Table3__3_16[Customer ID],Table3__3_16[NumberOfMajorSurgeries])</f>
        <v>1</v>
      </c>
      <c r="I1941" s="23" t="str">
        <f>_xlfn.XLOOKUP(Table7[[#This Row],[Merged Customer ID]],Table3__3_16[Customer ID],Table3__3_16[smoker])</f>
        <v>No</v>
      </c>
      <c r="J1941" s="23" t="str">
        <f>_xlfn.XLOOKUP(Table7[[#This Row],[Merged Customer ID]],Table3__3_16[Customer ID],Table3__3_16[Weight Status])</f>
        <v>Obesity</v>
      </c>
      <c r="K1941" s="23" t="str">
        <f>_xlfn.XLOOKUP(Table7[[#This Row],[Merged Customer ID]],Table3__3_16[Customer ID],Table3__3_16[Sugar Status])</f>
        <v>Normal</v>
      </c>
      <c r="L1941" s="26">
        <f>_xlfn.XLOOKUP(Table7[[#This Row],[Merged Customer ID]],Table6_20[Merged Customer ID],Table6_20[Date of Birth])</f>
        <v>34993</v>
      </c>
      <c r="M1941" s="30">
        <f>_xlfn.XLOOKUP(Table7[[#This Row],[Merged Customer ID]],Table6_20[Merged Customer ID],Table6_20[charges],"0",0)</f>
        <v>3693.43</v>
      </c>
      <c r="N1941" s="30" t="str">
        <f>_xlfn.XLOOKUP(Table7[[#This Row],[Merged Customer ID]],Table6_20[Merged Customer ID],Table6_20[Hospital tier])</f>
        <v>tier - 2</v>
      </c>
      <c r="O1941" s="30" t="str">
        <f>_xlfn.XLOOKUP(Table7[[#This Row],[Merged Customer ID]],Table6_20[Merged Customer ID],Table6_20[City tier])</f>
        <v>tier - 3</v>
      </c>
      <c r="P1941" s="30" t="str">
        <f>_xlfn.XLOOKUP(Table7[[#This Row],[Merged Customer ID]],Table6_20[Merged Customer ID],Table6_20[State ID])</f>
        <v>R1011</v>
      </c>
      <c r="Q1941" s="36">
        <f>_xlfn.XLOOKUP(Table7[[#This Row],[Merged Customer ID]],Table6_20[Merged Customer ID],Table6_20[Age])</f>
        <v>27.630555555555556</v>
      </c>
    </row>
    <row r="1942" spans="1:17" x14ac:dyDescent="0.35">
      <c r="A1942" s="22" t="s">
        <v>427</v>
      </c>
      <c r="B1942" s="22" t="str">
        <f>_xlfn.XLOOKUP(Table7[[#This Row],[Merged Customer ID]],Table2_1[Merged Customer ID],Table2_1[First Name])</f>
        <v>Jones</v>
      </c>
      <c r="C1942" s="22">
        <f>_xlfn.XLOOKUP(Table7[[#This Row],[Merged Customer ID]],Table3__3_16[Customer ID],Table3__3_16[BMI])</f>
        <v>17.059999999999999</v>
      </c>
      <c r="D1942" s="22">
        <f>_xlfn.XLOOKUP(Table7[[#This Row],[Merged Customer ID]],Table3__3_16[Customer ID],Table3__3_16[HBA1C])</f>
        <v>8.75</v>
      </c>
      <c r="E1942" s="22" t="str">
        <f>_xlfn.XLOOKUP(Table7[[#This Row],[Merged Customer ID]],Table3__3_16[Customer ID],Table3__3_16[Heart Issues])</f>
        <v>Yes</v>
      </c>
      <c r="F1942" s="22" t="str">
        <f>_xlfn.XLOOKUP(Table7[[#This Row],[Merged Customer ID]],Table3__3_16[Customer ID],Table3__3_16[Any Transplants])</f>
        <v>No</v>
      </c>
      <c r="G1942" s="22" t="str">
        <f>_xlfn.XLOOKUP(Table7[[#This Row],[Merged Customer ID]],Table3__3_16[Customer ID],Table3__3_16[Cancer history])</f>
        <v>No</v>
      </c>
      <c r="H1942" s="22">
        <f>_xlfn.XLOOKUP(Table7[[#This Row],[Merged Customer ID]],Table3__3_16[Customer ID],Table3__3_16[NumberOfMajorSurgeries])</f>
        <v>0</v>
      </c>
      <c r="I1942" s="22" t="str">
        <f>_xlfn.XLOOKUP(Table7[[#This Row],[Merged Customer ID]],Table3__3_16[Customer ID],Table3__3_16[smoker])</f>
        <v>No</v>
      </c>
      <c r="J1942" s="22" t="str">
        <f>_xlfn.XLOOKUP(Table7[[#This Row],[Merged Customer ID]],Table3__3_16[Customer ID],Table3__3_16[Weight Status])</f>
        <v>Underweight</v>
      </c>
      <c r="K1942" s="22" t="str">
        <f>_xlfn.XLOOKUP(Table7[[#This Row],[Merged Customer ID]],Table3__3_16[Customer ID],Table3__3_16[Sugar Status])</f>
        <v>Diabetes</v>
      </c>
      <c r="L1942" s="25">
        <f>_xlfn.XLOOKUP(Table7[[#This Row],[Merged Customer ID]],Table6_20[Merged Customer ID],Table6_20[Date of Birth])</f>
        <v>29934</v>
      </c>
      <c r="M1942" s="29">
        <f>_xlfn.XLOOKUP(Table7[[#This Row],[Merged Customer ID]],Table6_20[Merged Customer ID],Table6_20[charges],"0",0)</f>
        <v>3688.38</v>
      </c>
      <c r="N1942" s="29" t="str">
        <f>_xlfn.XLOOKUP(Table7[[#This Row],[Merged Customer ID]],Table6_20[Merged Customer ID],Table6_20[Hospital tier])</f>
        <v>tier - 2</v>
      </c>
      <c r="O1942" s="29" t="str">
        <f>_xlfn.XLOOKUP(Table7[[#This Row],[Merged Customer ID]],Table6_20[Merged Customer ID],Table6_20[City tier])</f>
        <v>tier - 2</v>
      </c>
      <c r="P1942" s="29" t="str">
        <f>_xlfn.XLOOKUP(Table7[[#This Row],[Merged Customer ID]],Table6_20[Merged Customer ID],Table6_20[State ID])</f>
        <v>R1013</v>
      </c>
      <c r="Q1942" s="35">
        <f>_xlfn.XLOOKUP(Table7[[#This Row],[Merged Customer ID]],Table6_20[Merged Customer ID],Table6_20[Age])</f>
        <v>41.483333333333334</v>
      </c>
    </row>
    <row r="1943" spans="1:17" x14ac:dyDescent="0.35">
      <c r="A1943" s="23" t="s">
        <v>426</v>
      </c>
      <c r="B1943" s="23" t="str">
        <f>_xlfn.XLOOKUP(Table7[[#This Row],[Merged Customer ID]],Table2_1[Merged Customer ID],Table2_1[First Name])</f>
        <v>Quinteros</v>
      </c>
      <c r="C1943" s="23">
        <f>_xlfn.XLOOKUP(Table7[[#This Row],[Merged Customer ID]],Table3__3_16[Customer ID],Table3__3_16[BMI])</f>
        <v>32.07</v>
      </c>
      <c r="D1943" s="23">
        <f>_xlfn.XLOOKUP(Table7[[#This Row],[Merged Customer ID]],Table3__3_16[Customer ID],Table3__3_16[HBA1C])</f>
        <v>5.25</v>
      </c>
      <c r="E1943" s="22" t="str">
        <f>_xlfn.XLOOKUP(Table7[[#This Row],[Merged Customer ID]],Table3__3_16[Customer ID],Table3__3_16[Heart Issues])</f>
        <v>No</v>
      </c>
      <c r="F1943" s="23" t="str">
        <f>_xlfn.XLOOKUP(Table7[[#This Row],[Merged Customer ID]],Table3__3_16[Customer ID],Table3__3_16[Any Transplants])</f>
        <v>No</v>
      </c>
      <c r="G1943" s="23" t="str">
        <f>_xlfn.XLOOKUP(Table7[[#This Row],[Merged Customer ID]],Table3__3_16[Customer ID],Table3__3_16[Cancer history])</f>
        <v>Yes</v>
      </c>
      <c r="H1943" s="23">
        <f>_xlfn.XLOOKUP(Table7[[#This Row],[Merged Customer ID]],Table3__3_16[Customer ID],Table3__3_16[NumberOfMajorSurgeries])</f>
        <v>1</v>
      </c>
      <c r="I1943" s="23" t="str">
        <f>_xlfn.XLOOKUP(Table7[[#This Row],[Merged Customer ID]],Table3__3_16[Customer ID],Table3__3_16[smoker])</f>
        <v>No</v>
      </c>
      <c r="J1943" s="23" t="str">
        <f>_xlfn.XLOOKUP(Table7[[#This Row],[Merged Customer ID]],Table3__3_16[Customer ID],Table3__3_16[Weight Status])</f>
        <v>Obesity</v>
      </c>
      <c r="K1943" s="23" t="str">
        <f>_xlfn.XLOOKUP(Table7[[#This Row],[Merged Customer ID]],Table3__3_16[Customer ID],Table3__3_16[Sugar Status])</f>
        <v>Normal</v>
      </c>
      <c r="L1943" s="26">
        <f>_xlfn.XLOOKUP(Table7[[#This Row],[Merged Customer ID]],Table6_20[Merged Customer ID],Table6_20[Date of Birth])</f>
        <v>37812</v>
      </c>
      <c r="M1943" s="30">
        <f>_xlfn.XLOOKUP(Table7[[#This Row],[Merged Customer ID]],Table6_20[Merged Customer ID],Table6_20[charges],"0",0)</f>
        <v>3688.35</v>
      </c>
      <c r="N1943" s="30" t="str">
        <f>_xlfn.XLOOKUP(Table7[[#This Row],[Merged Customer ID]],Table6_20[Merged Customer ID],Table6_20[Hospital tier])</f>
        <v>tier - 2</v>
      </c>
      <c r="O1943" s="30" t="str">
        <f>_xlfn.XLOOKUP(Table7[[#This Row],[Merged Customer ID]],Table6_20[Merged Customer ID],Table6_20[City tier])</f>
        <v>tier - 2</v>
      </c>
      <c r="P1943" s="30" t="str">
        <f>_xlfn.XLOOKUP(Table7[[#This Row],[Merged Customer ID]],Table6_20[Merged Customer ID],Table6_20[State ID])</f>
        <v>R1021</v>
      </c>
      <c r="Q1943" s="36">
        <f>_xlfn.XLOOKUP(Table7[[#This Row],[Merged Customer ID]],Table6_20[Merged Customer ID],Table6_20[Age])</f>
        <v>19.911111111111111</v>
      </c>
    </row>
    <row r="1944" spans="1:17" x14ac:dyDescent="0.35">
      <c r="A1944" s="22" t="s">
        <v>425</v>
      </c>
      <c r="B1944" s="22" t="str">
        <f>_xlfn.XLOOKUP(Table7[[#This Row],[Merged Customer ID]],Table2_1[Merged Customer ID],Table2_1[First Name])</f>
        <v>Loenser</v>
      </c>
      <c r="C1944" s="22">
        <f>_xlfn.XLOOKUP(Table7[[#This Row],[Merged Customer ID]],Table3__3_16[Customer ID],Table3__3_16[BMI])</f>
        <v>16.5</v>
      </c>
      <c r="D1944" s="22">
        <f>_xlfn.XLOOKUP(Table7[[#This Row],[Merged Customer ID]],Table3__3_16[Customer ID],Table3__3_16[HBA1C])</f>
        <v>5.03</v>
      </c>
      <c r="E1944" s="22" t="str">
        <f>_xlfn.XLOOKUP(Table7[[#This Row],[Merged Customer ID]],Table3__3_16[Customer ID],Table3__3_16[Heart Issues])</f>
        <v>No</v>
      </c>
      <c r="F1944" s="22" t="str">
        <f>_xlfn.XLOOKUP(Table7[[#This Row],[Merged Customer ID]],Table3__3_16[Customer ID],Table3__3_16[Any Transplants])</f>
        <v>No</v>
      </c>
      <c r="G1944" s="22" t="str">
        <f>_xlfn.XLOOKUP(Table7[[#This Row],[Merged Customer ID]],Table3__3_16[Customer ID],Table3__3_16[Cancer history])</f>
        <v>No</v>
      </c>
      <c r="H1944" s="22">
        <f>_xlfn.XLOOKUP(Table7[[#This Row],[Merged Customer ID]],Table3__3_16[Customer ID],Table3__3_16[NumberOfMajorSurgeries])</f>
        <v>1</v>
      </c>
      <c r="I1944" s="22" t="str">
        <f>_xlfn.XLOOKUP(Table7[[#This Row],[Merged Customer ID]],Table3__3_16[Customer ID],Table3__3_16[smoker])</f>
        <v>No</v>
      </c>
      <c r="J1944" s="22" t="str">
        <f>_xlfn.XLOOKUP(Table7[[#This Row],[Merged Customer ID]],Table3__3_16[Customer ID],Table3__3_16[Weight Status])</f>
        <v>Underweight</v>
      </c>
      <c r="K1944" s="22" t="str">
        <f>_xlfn.XLOOKUP(Table7[[#This Row],[Merged Customer ID]],Table3__3_16[Customer ID],Table3__3_16[Sugar Status])</f>
        <v>Normal</v>
      </c>
      <c r="L1944" s="25">
        <f>_xlfn.XLOOKUP(Table7[[#This Row],[Merged Customer ID]],Table6_20[Merged Customer ID],Table6_20[Date of Birth])</f>
        <v>30869</v>
      </c>
      <c r="M1944" s="29">
        <f>_xlfn.XLOOKUP(Table7[[#This Row],[Merged Customer ID]],Table6_20[Merged Customer ID],Table6_20[charges],"0",0)</f>
        <v>3678.86</v>
      </c>
      <c r="N1944" s="29" t="str">
        <f>_xlfn.XLOOKUP(Table7[[#This Row],[Merged Customer ID]],Table6_20[Merged Customer ID],Table6_20[Hospital tier])</f>
        <v>tier - 2</v>
      </c>
      <c r="O1944" s="29" t="str">
        <f>_xlfn.XLOOKUP(Table7[[#This Row],[Merged Customer ID]],Table6_20[Merged Customer ID],Table6_20[City tier])</f>
        <v>tier - 3</v>
      </c>
      <c r="P1944" s="29" t="str">
        <f>_xlfn.XLOOKUP(Table7[[#This Row],[Merged Customer ID]],Table6_20[Merged Customer ID],Table6_20[State ID])</f>
        <v>R1013</v>
      </c>
      <c r="Q1944" s="35">
        <f>_xlfn.XLOOKUP(Table7[[#This Row],[Merged Customer ID]],Table6_20[Merged Customer ID],Table6_20[Age])</f>
        <v>38.922222222222224</v>
      </c>
    </row>
    <row r="1945" spans="1:17" x14ac:dyDescent="0.35">
      <c r="A1945" s="23" t="s">
        <v>424</v>
      </c>
      <c r="B1945" s="23" t="str">
        <f>_xlfn.XLOOKUP(Table7[[#This Row],[Merged Customer ID]],Table2_1[Merged Customer ID],Table2_1[First Name])</f>
        <v>Aitken</v>
      </c>
      <c r="C1945" s="23">
        <f>_xlfn.XLOOKUP(Table7[[#This Row],[Merged Customer ID]],Table3__3_16[Customer ID],Table3__3_16[BMI])</f>
        <v>31.4</v>
      </c>
      <c r="D1945" s="23">
        <f>_xlfn.XLOOKUP(Table7[[#This Row],[Merged Customer ID]],Table3__3_16[Customer ID],Table3__3_16[HBA1C])</f>
        <v>5.88</v>
      </c>
      <c r="E1945" s="22" t="str">
        <f>_xlfn.XLOOKUP(Table7[[#This Row],[Merged Customer ID]],Table3__3_16[Customer ID],Table3__3_16[Heart Issues])</f>
        <v>No</v>
      </c>
      <c r="F1945" s="23" t="str">
        <f>_xlfn.XLOOKUP(Table7[[#This Row],[Merged Customer ID]],Table3__3_16[Customer ID],Table3__3_16[Any Transplants])</f>
        <v>No</v>
      </c>
      <c r="G1945" s="23" t="str">
        <f>_xlfn.XLOOKUP(Table7[[#This Row],[Merged Customer ID]],Table3__3_16[Customer ID],Table3__3_16[Cancer history])</f>
        <v>No</v>
      </c>
      <c r="H1945" s="23">
        <f>_xlfn.XLOOKUP(Table7[[#This Row],[Merged Customer ID]],Table3__3_16[Customer ID],Table3__3_16[NumberOfMajorSurgeries])</f>
        <v>1</v>
      </c>
      <c r="I1945" s="23" t="str">
        <f>_xlfn.XLOOKUP(Table7[[#This Row],[Merged Customer ID]],Table3__3_16[Customer ID],Table3__3_16[smoker])</f>
        <v>No</v>
      </c>
      <c r="J1945" s="23" t="str">
        <f>_xlfn.XLOOKUP(Table7[[#This Row],[Merged Customer ID]],Table3__3_16[Customer ID],Table3__3_16[Weight Status])</f>
        <v>Obesity</v>
      </c>
      <c r="K1945" s="23" t="str">
        <f>_xlfn.XLOOKUP(Table7[[#This Row],[Merged Customer ID]],Table3__3_16[Customer ID],Table3__3_16[Sugar Status])</f>
        <v>Prediabetes</v>
      </c>
      <c r="L1945" s="26">
        <f>_xlfn.XLOOKUP(Table7[[#This Row],[Merged Customer ID]],Table6_20[Merged Customer ID],Table6_20[Date of Birth])</f>
        <v>33861</v>
      </c>
      <c r="M1945" s="30">
        <f>_xlfn.XLOOKUP(Table7[[#This Row],[Merged Customer ID]],Table6_20[Merged Customer ID],Table6_20[charges],"0",0)</f>
        <v>3659.35</v>
      </c>
      <c r="N1945" s="30" t="str">
        <f>_xlfn.XLOOKUP(Table7[[#This Row],[Merged Customer ID]],Table6_20[Merged Customer ID],Table6_20[Hospital tier])</f>
        <v>tier - 3</v>
      </c>
      <c r="O1945" s="30" t="str">
        <f>_xlfn.XLOOKUP(Table7[[#This Row],[Merged Customer ID]],Table6_20[Merged Customer ID],Table6_20[City tier])</f>
        <v>tier - 1</v>
      </c>
      <c r="P1945" s="30" t="str">
        <f>_xlfn.XLOOKUP(Table7[[#This Row],[Merged Customer ID]],Table6_20[Merged Customer ID],Table6_20[State ID])</f>
        <v>R1011</v>
      </c>
      <c r="Q1945" s="36">
        <f>_xlfn.XLOOKUP(Table7[[#This Row],[Merged Customer ID]],Table6_20[Merged Customer ID],Table6_20[Age])</f>
        <v>30.733333333333334</v>
      </c>
    </row>
    <row r="1946" spans="1:17" x14ac:dyDescent="0.35">
      <c r="A1946" s="22" t="s">
        <v>423</v>
      </c>
      <c r="B1946" s="22" t="str">
        <f>_xlfn.XLOOKUP(Table7[[#This Row],[Merged Customer ID]],Table2_1[Merged Customer ID],Table2_1[First Name])</f>
        <v>Furrer</v>
      </c>
      <c r="C1946" s="22">
        <f>_xlfn.XLOOKUP(Table7[[#This Row],[Merged Customer ID]],Table3__3_16[Customer ID],Table3__3_16[BMI])</f>
        <v>20.36</v>
      </c>
      <c r="D1946" s="22">
        <f>_xlfn.XLOOKUP(Table7[[#This Row],[Merged Customer ID]],Table3__3_16[Customer ID],Table3__3_16[HBA1C])</f>
        <v>4.49</v>
      </c>
      <c r="E1946" s="22" t="str">
        <f>_xlfn.XLOOKUP(Table7[[#This Row],[Merged Customer ID]],Table3__3_16[Customer ID],Table3__3_16[Heart Issues])</f>
        <v>No</v>
      </c>
      <c r="F1946" s="22" t="str">
        <f>_xlfn.XLOOKUP(Table7[[#This Row],[Merged Customer ID]],Table3__3_16[Customer ID],Table3__3_16[Any Transplants])</f>
        <v>No</v>
      </c>
      <c r="G1946" s="22" t="str">
        <f>_xlfn.XLOOKUP(Table7[[#This Row],[Merged Customer ID]],Table3__3_16[Customer ID],Table3__3_16[Cancer history])</f>
        <v>No</v>
      </c>
      <c r="H1946" s="22">
        <f>_xlfn.XLOOKUP(Table7[[#This Row],[Merged Customer ID]],Table3__3_16[Customer ID],Table3__3_16[NumberOfMajorSurgeries])</f>
        <v>0</v>
      </c>
      <c r="I1946" s="22" t="str">
        <f>_xlfn.XLOOKUP(Table7[[#This Row],[Merged Customer ID]],Table3__3_16[Customer ID],Table3__3_16[smoker])</f>
        <v>No</v>
      </c>
      <c r="J1946" s="22" t="str">
        <f>_xlfn.XLOOKUP(Table7[[#This Row],[Merged Customer ID]],Table3__3_16[Customer ID],Table3__3_16[Weight Status])</f>
        <v>Normal Weight</v>
      </c>
      <c r="K1946" s="22" t="str">
        <f>_xlfn.XLOOKUP(Table7[[#This Row],[Merged Customer ID]],Table3__3_16[Customer ID],Table3__3_16[Sugar Status])</f>
        <v>Normal</v>
      </c>
      <c r="L1946" s="25">
        <f>_xlfn.XLOOKUP(Table7[[#This Row],[Merged Customer ID]],Table6_20[Merged Customer ID],Table6_20[Date of Birth])</f>
        <v>33185</v>
      </c>
      <c r="M1946" s="29">
        <f>_xlfn.XLOOKUP(Table7[[#This Row],[Merged Customer ID]],Table6_20[Merged Customer ID],Table6_20[charges],"0",0)</f>
        <v>3653.29</v>
      </c>
      <c r="N1946" s="29" t="str">
        <f>_xlfn.XLOOKUP(Table7[[#This Row],[Merged Customer ID]],Table6_20[Merged Customer ID],Table6_20[Hospital tier])</f>
        <v>tier - 2</v>
      </c>
      <c r="O1946" s="29" t="str">
        <f>_xlfn.XLOOKUP(Table7[[#This Row],[Merged Customer ID]],Table6_20[Merged Customer ID],Table6_20[City tier])</f>
        <v>tier - 3</v>
      </c>
      <c r="P1946" s="29" t="str">
        <f>_xlfn.XLOOKUP(Table7[[#This Row],[Merged Customer ID]],Table6_20[Merged Customer ID],Table6_20[State ID])</f>
        <v>R1011</v>
      </c>
      <c r="Q1946" s="35">
        <f>_xlfn.XLOOKUP(Table7[[#This Row],[Merged Customer ID]],Table6_20[Merged Customer ID],Table6_20[Age])</f>
        <v>32.583333333333336</v>
      </c>
    </row>
    <row r="1947" spans="1:17" x14ac:dyDescent="0.35">
      <c r="A1947" s="23" t="s">
        <v>422</v>
      </c>
      <c r="B1947" s="23" t="str">
        <f>_xlfn.XLOOKUP(Table7[[#This Row],[Merged Customer ID]],Table2_1[Merged Customer ID],Table2_1[First Name])</f>
        <v>Konigs</v>
      </c>
      <c r="C1947" s="23">
        <f>_xlfn.XLOOKUP(Table7[[#This Row],[Merged Customer ID]],Table3__3_16[Customer ID],Table3__3_16[BMI])</f>
        <v>25.46</v>
      </c>
      <c r="D1947" s="23">
        <f>_xlfn.XLOOKUP(Table7[[#This Row],[Merged Customer ID]],Table3__3_16[Customer ID],Table3__3_16[HBA1C])</f>
        <v>4.1399999999999997</v>
      </c>
      <c r="E1947" s="22" t="str">
        <f>_xlfn.XLOOKUP(Table7[[#This Row],[Merged Customer ID]],Table3__3_16[Customer ID],Table3__3_16[Heart Issues])</f>
        <v>No</v>
      </c>
      <c r="F1947" s="23" t="str">
        <f>_xlfn.XLOOKUP(Table7[[#This Row],[Merged Customer ID]],Table3__3_16[Customer ID],Table3__3_16[Any Transplants])</f>
        <v>No</v>
      </c>
      <c r="G1947" s="23" t="str">
        <f>_xlfn.XLOOKUP(Table7[[#This Row],[Merged Customer ID]],Table3__3_16[Customer ID],Table3__3_16[Cancer history])</f>
        <v>No</v>
      </c>
      <c r="H1947" s="23">
        <f>_xlfn.XLOOKUP(Table7[[#This Row],[Merged Customer ID]],Table3__3_16[Customer ID],Table3__3_16[NumberOfMajorSurgeries])</f>
        <v>1</v>
      </c>
      <c r="I1947" s="23" t="str">
        <f>_xlfn.XLOOKUP(Table7[[#This Row],[Merged Customer ID]],Table3__3_16[Customer ID],Table3__3_16[smoker])</f>
        <v>No</v>
      </c>
      <c r="J1947" s="23" t="str">
        <f>_xlfn.XLOOKUP(Table7[[#This Row],[Merged Customer ID]],Table3__3_16[Customer ID],Table3__3_16[Weight Status])</f>
        <v>Overweight</v>
      </c>
      <c r="K1947" s="23" t="str">
        <f>_xlfn.XLOOKUP(Table7[[#This Row],[Merged Customer ID]],Table3__3_16[Customer ID],Table3__3_16[Sugar Status])</f>
        <v>Normal</v>
      </c>
      <c r="L1947" s="26">
        <f>_xlfn.XLOOKUP(Table7[[#This Row],[Merged Customer ID]],Table6_20[Merged Customer ID],Table6_20[Date of Birth])</f>
        <v>33925</v>
      </c>
      <c r="M1947" s="30">
        <f>_xlfn.XLOOKUP(Table7[[#This Row],[Merged Customer ID]],Table6_20[Merged Customer ID],Table6_20[charges],"0",0)</f>
        <v>3645.09</v>
      </c>
      <c r="N1947" s="30" t="str">
        <f>_xlfn.XLOOKUP(Table7[[#This Row],[Merged Customer ID]],Table6_20[Merged Customer ID],Table6_20[Hospital tier])</f>
        <v>tier - 1</v>
      </c>
      <c r="O1947" s="30" t="str">
        <f>_xlfn.XLOOKUP(Table7[[#This Row],[Merged Customer ID]],Table6_20[Merged Customer ID],Table6_20[City tier])</f>
        <v>tier - 2</v>
      </c>
      <c r="P1947" s="30" t="str">
        <f>_xlfn.XLOOKUP(Table7[[#This Row],[Merged Customer ID]],Table6_20[Merged Customer ID],Table6_20[State ID])</f>
        <v>R1014</v>
      </c>
      <c r="Q1947" s="36">
        <f>_xlfn.XLOOKUP(Table7[[#This Row],[Merged Customer ID]],Table6_20[Merged Customer ID],Table6_20[Age])</f>
        <v>30.558333333333334</v>
      </c>
    </row>
    <row r="1948" spans="1:17" x14ac:dyDescent="0.35">
      <c r="A1948" s="22" t="s">
        <v>421</v>
      </c>
      <c r="B1948" s="22" t="str">
        <f>_xlfn.XLOOKUP(Table7[[#This Row],[Merged Customer ID]],Table2_1[Merged Customer ID],Table2_1[First Name])</f>
        <v>Tesdahl</v>
      </c>
      <c r="C1948" s="22">
        <f>_xlfn.XLOOKUP(Table7[[#This Row],[Merged Customer ID]],Table3__3_16[Customer ID],Table3__3_16[BMI])</f>
        <v>17.09</v>
      </c>
      <c r="D1948" s="22">
        <f>_xlfn.XLOOKUP(Table7[[#This Row],[Merged Customer ID]],Table3__3_16[Customer ID],Table3__3_16[HBA1C])</f>
        <v>5.8</v>
      </c>
      <c r="E1948" s="22" t="str">
        <f>_xlfn.XLOOKUP(Table7[[#This Row],[Merged Customer ID]],Table3__3_16[Customer ID],Table3__3_16[Heart Issues])</f>
        <v>Yes</v>
      </c>
      <c r="F1948" s="22" t="str">
        <f>_xlfn.XLOOKUP(Table7[[#This Row],[Merged Customer ID]],Table3__3_16[Customer ID],Table3__3_16[Any Transplants])</f>
        <v>No</v>
      </c>
      <c r="G1948" s="22" t="str">
        <f>_xlfn.XLOOKUP(Table7[[#This Row],[Merged Customer ID]],Table3__3_16[Customer ID],Table3__3_16[Cancer history])</f>
        <v>No</v>
      </c>
      <c r="H1948" s="22">
        <f>_xlfn.XLOOKUP(Table7[[#This Row],[Merged Customer ID]],Table3__3_16[Customer ID],Table3__3_16[NumberOfMajorSurgeries])</f>
        <v>0</v>
      </c>
      <c r="I1948" s="22" t="str">
        <f>_xlfn.XLOOKUP(Table7[[#This Row],[Merged Customer ID]],Table3__3_16[Customer ID],Table3__3_16[smoker])</f>
        <v>No</v>
      </c>
      <c r="J1948" s="22" t="str">
        <f>_xlfn.XLOOKUP(Table7[[#This Row],[Merged Customer ID]],Table3__3_16[Customer ID],Table3__3_16[Weight Status])</f>
        <v>Underweight</v>
      </c>
      <c r="K1948" s="22" t="str">
        <f>_xlfn.XLOOKUP(Table7[[#This Row],[Merged Customer ID]],Table3__3_16[Customer ID],Table3__3_16[Sugar Status])</f>
        <v>Prediabetes</v>
      </c>
      <c r="L1948" s="25">
        <f>_xlfn.XLOOKUP(Table7[[#This Row],[Merged Customer ID]],Table6_20[Merged Customer ID],Table6_20[Date of Birth])</f>
        <v>31212</v>
      </c>
      <c r="M1948" s="29">
        <f>_xlfn.XLOOKUP(Table7[[#This Row],[Merged Customer ID]],Table6_20[Merged Customer ID],Table6_20[charges],"0",0)</f>
        <v>3622.13</v>
      </c>
      <c r="N1948" s="29" t="str">
        <f>_xlfn.XLOOKUP(Table7[[#This Row],[Merged Customer ID]],Table6_20[Merged Customer ID],Table6_20[Hospital tier])</f>
        <v>tier - 2</v>
      </c>
      <c r="O1948" s="29" t="str">
        <f>_xlfn.XLOOKUP(Table7[[#This Row],[Merged Customer ID]],Table6_20[Merged Customer ID],Table6_20[City tier])</f>
        <v>tier - 1</v>
      </c>
      <c r="P1948" s="29" t="str">
        <f>_xlfn.XLOOKUP(Table7[[#This Row],[Merged Customer ID]],Table6_20[Merged Customer ID],Table6_20[State ID])</f>
        <v>R1013</v>
      </c>
      <c r="Q1948" s="35">
        <f>_xlfn.XLOOKUP(Table7[[#This Row],[Merged Customer ID]],Table6_20[Merged Customer ID],Table6_20[Age])</f>
        <v>37.983333333333334</v>
      </c>
    </row>
    <row r="1949" spans="1:17" x14ac:dyDescent="0.35">
      <c r="A1949" s="23" t="s">
        <v>420</v>
      </c>
      <c r="B1949" s="23" t="str">
        <f>_xlfn.XLOOKUP(Table7[[#This Row],[Merged Customer ID]],Table2_1[Merged Customer ID],Table2_1[First Name])</f>
        <v>Engel</v>
      </c>
      <c r="C1949" s="23">
        <f>_xlfn.XLOOKUP(Table7[[#This Row],[Merged Customer ID]],Table3__3_16[Customer ID],Table3__3_16[BMI])</f>
        <v>20.83</v>
      </c>
      <c r="D1949" s="23">
        <f>_xlfn.XLOOKUP(Table7[[#This Row],[Merged Customer ID]],Table3__3_16[Customer ID],Table3__3_16[HBA1C])</f>
        <v>5.12</v>
      </c>
      <c r="E1949" s="22" t="str">
        <f>_xlfn.XLOOKUP(Table7[[#This Row],[Merged Customer ID]],Table3__3_16[Customer ID],Table3__3_16[Heart Issues])</f>
        <v>No</v>
      </c>
      <c r="F1949" s="23" t="str">
        <f>_xlfn.XLOOKUP(Table7[[#This Row],[Merged Customer ID]],Table3__3_16[Customer ID],Table3__3_16[Any Transplants])</f>
        <v>No</v>
      </c>
      <c r="G1949" s="23" t="str">
        <f>_xlfn.XLOOKUP(Table7[[#This Row],[Merged Customer ID]],Table3__3_16[Customer ID],Table3__3_16[Cancer history])</f>
        <v>No</v>
      </c>
      <c r="H1949" s="23">
        <f>_xlfn.XLOOKUP(Table7[[#This Row],[Merged Customer ID]],Table3__3_16[Customer ID],Table3__3_16[NumberOfMajorSurgeries])</f>
        <v>0</v>
      </c>
      <c r="I1949" s="23" t="str">
        <f>_xlfn.XLOOKUP(Table7[[#This Row],[Merged Customer ID]],Table3__3_16[Customer ID],Table3__3_16[smoker])</f>
        <v>No</v>
      </c>
      <c r="J1949" s="23" t="str">
        <f>_xlfn.XLOOKUP(Table7[[#This Row],[Merged Customer ID]],Table3__3_16[Customer ID],Table3__3_16[Weight Status])</f>
        <v>Normal Weight</v>
      </c>
      <c r="K1949" s="23" t="str">
        <f>_xlfn.XLOOKUP(Table7[[#This Row],[Merged Customer ID]],Table3__3_16[Customer ID],Table3__3_16[Sugar Status])</f>
        <v>Normal</v>
      </c>
      <c r="L1949" s="26">
        <f>_xlfn.XLOOKUP(Table7[[#This Row],[Merged Customer ID]],Table6_20[Merged Customer ID],Table6_20[Date of Birth])</f>
        <v>33157</v>
      </c>
      <c r="M1949" s="30">
        <f>_xlfn.XLOOKUP(Table7[[#This Row],[Merged Customer ID]],Table6_20[Merged Customer ID],Table6_20[charges],"0",0)</f>
        <v>3606.43</v>
      </c>
      <c r="N1949" s="30" t="str">
        <f>_xlfn.XLOOKUP(Table7[[#This Row],[Merged Customer ID]],Table6_20[Merged Customer ID],Table6_20[Hospital tier])</f>
        <v>tier - 2</v>
      </c>
      <c r="O1949" s="30" t="str">
        <f>_xlfn.XLOOKUP(Table7[[#This Row],[Merged Customer ID]],Table6_20[Merged Customer ID],Table6_20[City tier])</f>
        <v>tier - 1</v>
      </c>
      <c r="P1949" s="30" t="str">
        <f>_xlfn.XLOOKUP(Table7[[#This Row],[Merged Customer ID]],Table6_20[Merged Customer ID],Table6_20[State ID])</f>
        <v>R1013</v>
      </c>
      <c r="Q1949" s="36">
        <f>_xlfn.XLOOKUP(Table7[[#This Row],[Merged Customer ID]],Table6_20[Merged Customer ID],Table6_20[Age])</f>
        <v>32.658333333333331</v>
      </c>
    </row>
    <row r="1950" spans="1:17" x14ac:dyDescent="0.35">
      <c r="A1950" s="22" t="s">
        <v>419</v>
      </c>
      <c r="B1950" s="22" t="str">
        <f>_xlfn.XLOOKUP(Table7[[#This Row],[Merged Customer ID]],Table2_1[Merged Customer ID],Table2_1[First Name])</f>
        <v>Kuck</v>
      </c>
      <c r="C1950" s="22">
        <f>_xlfn.XLOOKUP(Table7[[#This Row],[Merged Customer ID]],Table3__3_16[Customer ID],Table3__3_16[BMI])</f>
        <v>18.920000000000002</v>
      </c>
      <c r="D1950" s="22">
        <f>_xlfn.XLOOKUP(Table7[[#This Row],[Merged Customer ID]],Table3__3_16[Customer ID],Table3__3_16[HBA1C])</f>
        <v>5.98</v>
      </c>
      <c r="E1950" s="22" t="str">
        <f>_xlfn.XLOOKUP(Table7[[#This Row],[Merged Customer ID]],Table3__3_16[Customer ID],Table3__3_16[Heart Issues])</f>
        <v>Yes</v>
      </c>
      <c r="F1950" s="22" t="str">
        <f>_xlfn.XLOOKUP(Table7[[#This Row],[Merged Customer ID]],Table3__3_16[Customer ID],Table3__3_16[Any Transplants])</f>
        <v>No</v>
      </c>
      <c r="G1950" s="22" t="str">
        <f>_xlfn.XLOOKUP(Table7[[#This Row],[Merged Customer ID]],Table3__3_16[Customer ID],Table3__3_16[Cancer history])</f>
        <v>No</v>
      </c>
      <c r="H1950" s="22">
        <f>_xlfn.XLOOKUP(Table7[[#This Row],[Merged Customer ID]],Table3__3_16[Customer ID],Table3__3_16[NumberOfMajorSurgeries])</f>
        <v>1</v>
      </c>
      <c r="I1950" s="22" t="str">
        <f>_xlfn.XLOOKUP(Table7[[#This Row],[Merged Customer ID]],Table3__3_16[Customer ID],Table3__3_16[smoker])</f>
        <v>No</v>
      </c>
      <c r="J1950" s="22" t="str">
        <f>_xlfn.XLOOKUP(Table7[[#This Row],[Merged Customer ID]],Table3__3_16[Customer ID],Table3__3_16[Weight Status])</f>
        <v>Normal Weight</v>
      </c>
      <c r="K1950" s="22" t="str">
        <f>_xlfn.XLOOKUP(Table7[[#This Row],[Merged Customer ID]],Table3__3_16[Customer ID],Table3__3_16[Sugar Status])</f>
        <v>Prediabetes</v>
      </c>
      <c r="L1950" s="25">
        <f>_xlfn.XLOOKUP(Table7[[#This Row],[Merged Customer ID]],Table6_20[Merged Customer ID],Table6_20[Date of Birth])</f>
        <v>32451</v>
      </c>
      <c r="M1950" s="29">
        <f>_xlfn.XLOOKUP(Table7[[#This Row],[Merged Customer ID]],Table6_20[Merged Customer ID],Table6_20[charges],"0",0)</f>
        <v>3603.6</v>
      </c>
      <c r="N1950" s="29" t="str">
        <f>_xlfn.XLOOKUP(Table7[[#This Row],[Merged Customer ID]],Table6_20[Merged Customer ID],Table6_20[Hospital tier])</f>
        <v>tier - 2</v>
      </c>
      <c r="O1950" s="29" t="str">
        <f>_xlfn.XLOOKUP(Table7[[#This Row],[Merged Customer ID]],Table6_20[Merged Customer ID],Table6_20[City tier])</f>
        <v>tier - 1</v>
      </c>
      <c r="P1950" s="29" t="str">
        <f>_xlfn.XLOOKUP(Table7[[#This Row],[Merged Customer ID]],Table6_20[Merged Customer ID],Table6_20[State ID])</f>
        <v>R1013</v>
      </c>
      <c r="Q1950" s="35">
        <f>_xlfn.XLOOKUP(Table7[[#This Row],[Merged Customer ID]],Table6_20[Merged Customer ID],Table6_20[Age])</f>
        <v>34.594444444444441</v>
      </c>
    </row>
    <row r="1951" spans="1:17" x14ac:dyDescent="0.35">
      <c r="A1951" s="23" t="s">
        <v>418</v>
      </c>
      <c r="B1951" s="23" t="str">
        <f>_xlfn.XLOOKUP(Table7[[#This Row],[Merged Customer ID]],Table2_1[Merged Customer ID],Table2_1[First Name])</f>
        <v>Dillon</v>
      </c>
      <c r="C1951" s="23">
        <f>_xlfn.XLOOKUP(Table7[[#This Row],[Merged Customer ID]],Table3__3_16[Customer ID],Table3__3_16[BMI])</f>
        <v>37.1</v>
      </c>
      <c r="D1951" s="23">
        <f>_xlfn.XLOOKUP(Table7[[#This Row],[Merged Customer ID]],Table3__3_16[Customer ID],Table3__3_16[HBA1C])</f>
        <v>5.46</v>
      </c>
      <c r="E1951" s="22" t="str">
        <f>_xlfn.XLOOKUP(Table7[[#This Row],[Merged Customer ID]],Table3__3_16[Customer ID],Table3__3_16[Heart Issues])</f>
        <v>No</v>
      </c>
      <c r="F1951" s="23" t="str">
        <f>_xlfn.XLOOKUP(Table7[[#This Row],[Merged Customer ID]],Table3__3_16[Customer ID],Table3__3_16[Any Transplants])</f>
        <v>No</v>
      </c>
      <c r="G1951" s="23" t="str">
        <f>_xlfn.XLOOKUP(Table7[[#This Row],[Merged Customer ID]],Table3__3_16[Customer ID],Table3__3_16[Cancer history])</f>
        <v>No</v>
      </c>
      <c r="H1951" s="23">
        <f>_xlfn.XLOOKUP(Table7[[#This Row],[Merged Customer ID]],Table3__3_16[Customer ID],Table3__3_16[NumberOfMajorSurgeries])</f>
        <v>0</v>
      </c>
      <c r="I1951" s="23" t="str">
        <f>_xlfn.XLOOKUP(Table7[[#This Row],[Merged Customer ID]],Table3__3_16[Customer ID],Table3__3_16[smoker])</f>
        <v>No</v>
      </c>
      <c r="J1951" s="23" t="str">
        <f>_xlfn.XLOOKUP(Table7[[#This Row],[Merged Customer ID]],Table3__3_16[Customer ID],Table3__3_16[Weight Status])</f>
        <v>Obesity</v>
      </c>
      <c r="K1951" s="23" t="str">
        <f>_xlfn.XLOOKUP(Table7[[#This Row],[Merged Customer ID]],Table3__3_16[Customer ID],Table3__3_16[Sugar Status])</f>
        <v>Normal</v>
      </c>
      <c r="L1951" s="26">
        <f>_xlfn.XLOOKUP(Table7[[#This Row],[Merged Customer ID]],Table6_20[Merged Customer ID],Table6_20[Date of Birth])</f>
        <v>36384</v>
      </c>
      <c r="M1951" s="30">
        <f>_xlfn.XLOOKUP(Table7[[#This Row],[Merged Customer ID]],Table6_20[Merged Customer ID],Table6_20[charges],"0",0)</f>
        <v>3597.6</v>
      </c>
      <c r="N1951" s="30" t="str">
        <f>_xlfn.XLOOKUP(Table7[[#This Row],[Merged Customer ID]],Table6_20[Merged Customer ID],Table6_20[Hospital tier])</f>
        <v>tier - 2</v>
      </c>
      <c r="O1951" s="30" t="str">
        <f>_xlfn.XLOOKUP(Table7[[#This Row],[Merged Customer ID]],Table6_20[Merged Customer ID],Table6_20[City tier])</f>
        <v>tier - 2</v>
      </c>
      <c r="P1951" s="30" t="str">
        <f>_xlfn.XLOOKUP(Table7[[#This Row],[Merged Customer ID]],Table6_20[Merged Customer ID],Table6_20[State ID])</f>
        <v>R1011</v>
      </c>
      <c r="Q1951" s="36">
        <f>_xlfn.XLOOKUP(Table7[[#This Row],[Merged Customer ID]],Table6_20[Merged Customer ID],Table6_20[Age])</f>
        <v>23.822222222222223</v>
      </c>
    </row>
    <row r="1952" spans="1:17" x14ac:dyDescent="0.35">
      <c r="A1952" s="22" t="s">
        <v>417</v>
      </c>
      <c r="B1952" s="22" t="str">
        <f>_xlfn.XLOOKUP(Table7[[#This Row],[Merged Customer ID]],Table2_1[Merged Customer ID],Table2_1[First Name])</f>
        <v>Neuschel</v>
      </c>
      <c r="C1952" s="22">
        <f>_xlfn.XLOOKUP(Table7[[#This Row],[Merged Customer ID]],Table3__3_16[Customer ID],Table3__3_16[BMI])</f>
        <v>22.515000000000001</v>
      </c>
      <c r="D1952" s="22">
        <f>_xlfn.XLOOKUP(Table7[[#This Row],[Merged Customer ID]],Table3__3_16[Customer ID],Table3__3_16[HBA1C])</f>
        <v>4.91</v>
      </c>
      <c r="E1952" s="22" t="str">
        <f>_xlfn.XLOOKUP(Table7[[#This Row],[Merged Customer ID]],Table3__3_16[Customer ID],Table3__3_16[Heart Issues])</f>
        <v>Yes</v>
      </c>
      <c r="F1952" s="22" t="str">
        <f>_xlfn.XLOOKUP(Table7[[#This Row],[Merged Customer ID]],Table3__3_16[Customer ID],Table3__3_16[Any Transplants])</f>
        <v>No</v>
      </c>
      <c r="G1952" s="22" t="str">
        <f>_xlfn.XLOOKUP(Table7[[#This Row],[Merged Customer ID]],Table3__3_16[Customer ID],Table3__3_16[Cancer history])</f>
        <v>Yes</v>
      </c>
      <c r="H1952" s="22">
        <f>_xlfn.XLOOKUP(Table7[[#This Row],[Merged Customer ID]],Table3__3_16[Customer ID],Table3__3_16[NumberOfMajorSurgeries])</f>
        <v>1</v>
      </c>
      <c r="I1952" s="22" t="str">
        <f>_xlfn.XLOOKUP(Table7[[#This Row],[Merged Customer ID]],Table3__3_16[Customer ID],Table3__3_16[smoker])</f>
        <v>No</v>
      </c>
      <c r="J1952" s="22" t="str">
        <f>_xlfn.XLOOKUP(Table7[[#This Row],[Merged Customer ID]],Table3__3_16[Customer ID],Table3__3_16[Weight Status])</f>
        <v>Normal Weight</v>
      </c>
      <c r="K1952" s="22" t="str">
        <f>_xlfn.XLOOKUP(Table7[[#This Row],[Merged Customer ID]],Table3__3_16[Customer ID],Table3__3_16[Sugar Status])</f>
        <v>Normal</v>
      </c>
      <c r="L1952" s="25">
        <f>_xlfn.XLOOKUP(Table7[[#This Row],[Merged Customer ID]],Table6_20[Merged Customer ID],Table6_20[Date of Birth])</f>
        <v>35738</v>
      </c>
      <c r="M1952" s="29">
        <f>_xlfn.XLOOKUP(Table7[[#This Row],[Merged Customer ID]],Table6_20[Merged Customer ID],Table6_20[charges],"0",0)</f>
        <v>3594.17</v>
      </c>
      <c r="N1952" s="29" t="str">
        <f>_xlfn.XLOOKUP(Table7[[#This Row],[Merged Customer ID]],Table6_20[Merged Customer ID],Table6_20[Hospital tier])</f>
        <v>tier - 2</v>
      </c>
      <c r="O1952" s="29" t="str">
        <f>_xlfn.XLOOKUP(Table7[[#This Row],[Merged Customer ID]],Table6_20[Merged Customer ID],Table6_20[City tier])</f>
        <v>tier - 2</v>
      </c>
      <c r="P1952" s="29" t="str">
        <f>_xlfn.XLOOKUP(Table7[[#This Row],[Merged Customer ID]],Table6_20[Merged Customer ID],Table6_20[State ID])</f>
        <v>R1012</v>
      </c>
      <c r="Q1952" s="35">
        <f>_xlfn.XLOOKUP(Table7[[#This Row],[Merged Customer ID]],Table6_20[Merged Customer ID],Table6_20[Age])</f>
        <v>25.594444444444445</v>
      </c>
    </row>
    <row r="1953" spans="1:17" x14ac:dyDescent="0.35">
      <c r="A1953" s="23" t="s">
        <v>416</v>
      </c>
      <c r="B1953" s="23" t="str">
        <f>_xlfn.XLOOKUP(Table7[[#This Row],[Merged Customer ID]],Table2_1[Merged Customer ID],Table2_1[First Name])</f>
        <v>Rosales Ramirez</v>
      </c>
      <c r="C1953" s="23">
        <f>_xlfn.XLOOKUP(Table7[[#This Row],[Merged Customer ID]],Table3__3_16[Customer ID],Table3__3_16[BMI])</f>
        <v>32.700000000000003</v>
      </c>
      <c r="D1953" s="23">
        <f>_xlfn.XLOOKUP(Table7[[#This Row],[Merged Customer ID]],Table3__3_16[Customer ID],Table3__3_16[HBA1C])</f>
        <v>4.66</v>
      </c>
      <c r="E1953" s="22" t="str">
        <f>_xlfn.XLOOKUP(Table7[[#This Row],[Merged Customer ID]],Table3__3_16[Customer ID],Table3__3_16[Heart Issues])</f>
        <v>No</v>
      </c>
      <c r="F1953" s="23" t="str">
        <f>_xlfn.XLOOKUP(Table7[[#This Row],[Merged Customer ID]],Table3__3_16[Customer ID],Table3__3_16[Any Transplants])</f>
        <v>No</v>
      </c>
      <c r="G1953" s="23" t="str">
        <f>_xlfn.XLOOKUP(Table7[[#This Row],[Merged Customer ID]],Table3__3_16[Customer ID],Table3__3_16[Cancer history])</f>
        <v>No</v>
      </c>
      <c r="H1953" s="23">
        <f>_xlfn.XLOOKUP(Table7[[#This Row],[Merged Customer ID]],Table3__3_16[Customer ID],Table3__3_16[NumberOfMajorSurgeries])</f>
        <v>0</v>
      </c>
      <c r="I1953" s="23" t="str">
        <f>_xlfn.XLOOKUP(Table7[[#This Row],[Merged Customer ID]],Table3__3_16[Customer ID],Table3__3_16[smoker])</f>
        <v>No</v>
      </c>
      <c r="J1953" s="23" t="str">
        <f>_xlfn.XLOOKUP(Table7[[#This Row],[Merged Customer ID]],Table3__3_16[Customer ID],Table3__3_16[Weight Status])</f>
        <v>Obesity</v>
      </c>
      <c r="K1953" s="23" t="str">
        <f>_xlfn.XLOOKUP(Table7[[#This Row],[Merged Customer ID]],Table3__3_16[Customer ID],Table3__3_16[Sugar Status])</f>
        <v>Normal</v>
      </c>
      <c r="L1953" s="26">
        <f>_xlfn.XLOOKUP(Table7[[#This Row],[Merged Customer ID]],Table6_20[Merged Customer ID],Table6_20[Date of Birth])</f>
        <v>36317</v>
      </c>
      <c r="M1953" s="30">
        <f>_xlfn.XLOOKUP(Table7[[#This Row],[Merged Customer ID]],Table6_20[Merged Customer ID],Table6_20[charges],"0",0)</f>
        <v>3591.48</v>
      </c>
      <c r="N1953" s="30" t="str">
        <f>_xlfn.XLOOKUP(Table7[[#This Row],[Merged Customer ID]],Table6_20[Merged Customer ID],Table6_20[Hospital tier])</f>
        <v>tier - 2</v>
      </c>
      <c r="O1953" s="30" t="str">
        <f>_xlfn.XLOOKUP(Table7[[#This Row],[Merged Customer ID]],Table6_20[Merged Customer ID],Table6_20[City tier])</f>
        <v>tier - 3</v>
      </c>
      <c r="P1953" s="30" t="str">
        <f>_xlfn.XLOOKUP(Table7[[#This Row],[Merged Customer ID]],Table6_20[Merged Customer ID],Table6_20[State ID])</f>
        <v>R1011</v>
      </c>
      <c r="Q1953" s="36">
        <f>_xlfn.XLOOKUP(Table7[[#This Row],[Merged Customer ID]],Table6_20[Merged Customer ID],Table6_20[Age])</f>
        <v>24.005555555555556</v>
      </c>
    </row>
    <row r="1954" spans="1:17" x14ac:dyDescent="0.35">
      <c r="A1954" s="22" t="s">
        <v>415</v>
      </c>
      <c r="B1954" s="22" t="str">
        <f>_xlfn.XLOOKUP(Table7[[#This Row],[Merged Customer ID]],Table2_1[Merged Customer ID],Table2_1[First Name])</f>
        <v>Marquez</v>
      </c>
      <c r="C1954" s="22">
        <f>_xlfn.XLOOKUP(Table7[[#This Row],[Merged Customer ID]],Table3__3_16[Customer ID],Table3__3_16[BMI])</f>
        <v>17.75</v>
      </c>
      <c r="D1954" s="22">
        <f>_xlfn.XLOOKUP(Table7[[#This Row],[Merged Customer ID]],Table3__3_16[Customer ID],Table3__3_16[HBA1C])</f>
        <v>6.8</v>
      </c>
      <c r="E1954" s="22" t="str">
        <f>_xlfn.XLOOKUP(Table7[[#This Row],[Merged Customer ID]],Table3__3_16[Customer ID],Table3__3_16[Heart Issues])</f>
        <v>Yes</v>
      </c>
      <c r="F1954" s="22" t="str">
        <f>_xlfn.XLOOKUP(Table7[[#This Row],[Merged Customer ID]],Table3__3_16[Customer ID],Table3__3_16[Any Transplants])</f>
        <v>No</v>
      </c>
      <c r="G1954" s="22" t="str">
        <f>_xlfn.XLOOKUP(Table7[[#This Row],[Merged Customer ID]],Table3__3_16[Customer ID],Table3__3_16[Cancer history])</f>
        <v>No</v>
      </c>
      <c r="H1954" s="22">
        <f>_xlfn.XLOOKUP(Table7[[#This Row],[Merged Customer ID]],Table3__3_16[Customer ID],Table3__3_16[NumberOfMajorSurgeries])</f>
        <v>1</v>
      </c>
      <c r="I1954" s="22" t="str">
        <f>_xlfn.XLOOKUP(Table7[[#This Row],[Merged Customer ID]],Table3__3_16[Customer ID],Table3__3_16[smoker])</f>
        <v>No</v>
      </c>
      <c r="J1954" s="22" t="str">
        <f>_xlfn.XLOOKUP(Table7[[#This Row],[Merged Customer ID]],Table3__3_16[Customer ID],Table3__3_16[Weight Status])</f>
        <v>Underweight</v>
      </c>
      <c r="K1954" s="22" t="str">
        <f>_xlfn.XLOOKUP(Table7[[#This Row],[Merged Customer ID]],Table3__3_16[Customer ID],Table3__3_16[Sugar Status])</f>
        <v>Diabetes</v>
      </c>
      <c r="L1954" s="25">
        <f>_xlfn.XLOOKUP(Table7[[#This Row],[Merged Customer ID]],Table6_20[Merged Customer ID],Table6_20[Date of Birth])</f>
        <v>31773</v>
      </c>
      <c r="M1954" s="29">
        <f>_xlfn.XLOOKUP(Table7[[#This Row],[Merged Customer ID]],Table6_20[Merged Customer ID],Table6_20[charges],"0",0)</f>
        <v>3589.14</v>
      </c>
      <c r="N1954" s="29" t="str">
        <f>_xlfn.XLOOKUP(Table7[[#This Row],[Merged Customer ID]],Table6_20[Merged Customer ID],Table6_20[Hospital tier])</f>
        <v>tier - 2</v>
      </c>
      <c r="O1954" s="29" t="str">
        <f>_xlfn.XLOOKUP(Table7[[#This Row],[Merged Customer ID]],Table6_20[Merged Customer ID],Table6_20[City tier])</f>
        <v>tier - 2</v>
      </c>
      <c r="P1954" s="29" t="str">
        <f>_xlfn.XLOOKUP(Table7[[#This Row],[Merged Customer ID]],Table6_20[Merged Customer ID],Table6_20[State ID])</f>
        <v>R1013</v>
      </c>
      <c r="Q1954" s="35">
        <f>_xlfn.XLOOKUP(Table7[[#This Row],[Merged Customer ID]],Table6_20[Merged Customer ID],Table6_20[Age])</f>
        <v>36.447222222222223</v>
      </c>
    </row>
    <row r="1955" spans="1:17" x14ac:dyDescent="0.35">
      <c r="A1955" s="23" t="s">
        <v>414</v>
      </c>
      <c r="B1955" s="23" t="str">
        <f>_xlfn.XLOOKUP(Table7[[#This Row],[Merged Customer ID]],Table2_1[Merged Customer ID],Table2_1[First Name])</f>
        <v>Green</v>
      </c>
      <c r="C1955" s="23">
        <f>_xlfn.XLOOKUP(Table7[[#This Row],[Merged Customer ID]],Table3__3_16[Customer ID],Table3__3_16[BMI])</f>
        <v>33.630000000000003</v>
      </c>
      <c r="D1955" s="23">
        <f>_xlfn.XLOOKUP(Table7[[#This Row],[Merged Customer ID]],Table3__3_16[Customer ID],Table3__3_16[HBA1C])</f>
        <v>4.47</v>
      </c>
      <c r="E1955" s="22" t="str">
        <f>_xlfn.XLOOKUP(Table7[[#This Row],[Merged Customer ID]],Table3__3_16[Customer ID],Table3__3_16[Heart Issues])</f>
        <v>Yes</v>
      </c>
      <c r="F1955" s="23" t="str">
        <f>_xlfn.XLOOKUP(Table7[[#This Row],[Merged Customer ID]],Table3__3_16[Customer ID],Table3__3_16[Any Transplants])</f>
        <v>No</v>
      </c>
      <c r="G1955" s="23" t="str">
        <f>_xlfn.XLOOKUP(Table7[[#This Row],[Merged Customer ID]],Table3__3_16[Customer ID],Table3__3_16[Cancer history])</f>
        <v>No</v>
      </c>
      <c r="H1955" s="23">
        <f>_xlfn.XLOOKUP(Table7[[#This Row],[Merged Customer ID]],Table3__3_16[Customer ID],Table3__3_16[NumberOfMajorSurgeries])</f>
        <v>0</v>
      </c>
      <c r="I1955" s="23" t="str">
        <f>_xlfn.XLOOKUP(Table7[[#This Row],[Merged Customer ID]],Table3__3_16[Customer ID],Table3__3_16[smoker])</f>
        <v>No</v>
      </c>
      <c r="J1955" s="23" t="str">
        <f>_xlfn.XLOOKUP(Table7[[#This Row],[Merged Customer ID]],Table3__3_16[Customer ID],Table3__3_16[Weight Status])</f>
        <v>Obesity</v>
      </c>
      <c r="K1955" s="23" t="str">
        <f>_xlfn.XLOOKUP(Table7[[#This Row],[Merged Customer ID]],Table3__3_16[Customer ID],Table3__3_16[Sugar Status])</f>
        <v>Normal</v>
      </c>
      <c r="L1955" s="26">
        <f>_xlfn.XLOOKUP(Table7[[#This Row],[Merged Customer ID]],Table6_20[Merged Customer ID],Table6_20[Date of Birth])</f>
        <v>37206</v>
      </c>
      <c r="M1955" s="30">
        <f>_xlfn.XLOOKUP(Table7[[#This Row],[Merged Customer ID]],Table6_20[Merged Customer ID],Table6_20[charges],"0",0)</f>
        <v>3579.83</v>
      </c>
      <c r="N1955" s="30" t="str">
        <f>_xlfn.XLOOKUP(Table7[[#This Row],[Merged Customer ID]],Table6_20[Merged Customer ID],Table6_20[Hospital tier])</f>
        <v>tier - 2</v>
      </c>
      <c r="O1955" s="30" t="str">
        <f>_xlfn.XLOOKUP(Table7[[#This Row],[Merged Customer ID]],Table6_20[Merged Customer ID],Table6_20[City tier])</f>
        <v>tier - 2</v>
      </c>
      <c r="P1955" s="30" t="str">
        <f>_xlfn.XLOOKUP(Table7[[#This Row],[Merged Customer ID]],Table6_20[Merged Customer ID],Table6_20[State ID])</f>
        <v>R1012</v>
      </c>
      <c r="Q1955" s="36">
        <f>_xlfn.XLOOKUP(Table7[[#This Row],[Merged Customer ID]],Table6_20[Merged Customer ID],Table6_20[Age])</f>
        <v>21.574999999999999</v>
      </c>
    </row>
    <row r="1956" spans="1:17" x14ac:dyDescent="0.35">
      <c r="A1956" s="22" t="s">
        <v>413</v>
      </c>
      <c r="B1956" s="22" t="str">
        <f>_xlfn.XLOOKUP(Table7[[#This Row],[Merged Customer ID]],Table2_1[Merged Customer ID],Table2_1[First Name])</f>
        <v>Schubel</v>
      </c>
      <c r="C1956" s="22">
        <f>_xlfn.XLOOKUP(Table7[[#This Row],[Merged Customer ID]],Table3__3_16[Customer ID],Table3__3_16[BMI])</f>
        <v>34.799999999999997</v>
      </c>
      <c r="D1956" s="22">
        <f>_xlfn.XLOOKUP(Table7[[#This Row],[Merged Customer ID]],Table3__3_16[Customer ID],Table3__3_16[HBA1C])</f>
        <v>4.08</v>
      </c>
      <c r="E1956" s="22" t="str">
        <f>_xlfn.XLOOKUP(Table7[[#This Row],[Merged Customer ID]],Table3__3_16[Customer ID],Table3__3_16[Heart Issues])</f>
        <v>Yes</v>
      </c>
      <c r="F1956" s="22" t="str">
        <f>_xlfn.XLOOKUP(Table7[[#This Row],[Merged Customer ID]],Table3__3_16[Customer ID],Table3__3_16[Any Transplants])</f>
        <v>No</v>
      </c>
      <c r="G1956" s="22" t="str">
        <f>_xlfn.XLOOKUP(Table7[[#This Row],[Merged Customer ID]],Table3__3_16[Customer ID],Table3__3_16[Cancer history])</f>
        <v>No</v>
      </c>
      <c r="H1956" s="22">
        <f>_xlfn.XLOOKUP(Table7[[#This Row],[Merged Customer ID]],Table3__3_16[Customer ID],Table3__3_16[NumberOfMajorSurgeries])</f>
        <v>1</v>
      </c>
      <c r="I1956" s="22" t="str">
        <f>_xlfn.XLOOKUP(Table7[[#This Row],[Merged Customer ID]],Table3__3_16[Customer ID],Table3__3_16[smoker])</f>
        <v>No</v>
      </c>
      <c r="J1956" s="22" t="str">
        <f>_xlfn.XLOOKUP(Table7[[#This Row],[Merged Customer ID]],Table3__3_16[Customer ID],Table3__3_16[Weight Status])</f>
        <v>Obesity</v>
      </c>
      <c r="K1956" s="22" t="str">
        <f>_xlfn.XLOOKUP(Table7[[#This Row],[Merged Customer ID]],Table3__3_16[Customer ID],Table3__3_16[Sugar Status])</f>
        <v>Normal</v>
      </c>
      <c r="L1956" s="25">
        <f>_xlfn.XLOOKUP(Table7[[#This Row],[Merged Customer ID]],Table6_20[Merged Customer ID],Table6_20[Date of Birth])</f>
        <v>34934</v>
      </c>
      <c r="M1956" s="29">
        <f>_xlfn.XLOOKUP(Table7[[#This Row],[Merged Customer ID]],Table6_20[Merged Customer ID],Table6_20[charges],"0",0)</f>
        <v>3578</v>
      </c>
      <c r="N1956" s="29" t="str">
        <f>_xlfn.XLOOKUP(Table7[[#This Row],[Merged Customer ID]],Table6_20[Merged Customer ID],Table6_20[Hospital tier])</f>
        <v>tier - 2</v>
      </c>
      <c r="O1956" s="29" t="str">
        <f>_xlfn.XLOOKUP(Table7[[#This Row],[Merged Customer ID]],Table6_20[Merged Customer ID],Table6_20[City tier])</f>
        <v>tier - 3</v>
      </c>
      <c r="P1956" s="29" t="str">
        <f>_xlfn.XLOOKUP(Table7[[#This Row],[Merged Customer ID]],Table6_20[Merged Customer ID],Table6_20[State ID])</f>
        <v>R1011</v>
      </c>
      <c r="Q1956" s="35">
        <f>_xlfn.XLOOKUP(Table7[[#This Row],[Merged Customer ID]],Table6_20[Merged Customer ID],Table6_20[Age])</f>
        <v>27.791666666666668</v>
      </c>
    </row>
    <row r="1957" spans="1:17" x14ac:dyDescent="0.35">
      <c r="A1957" s="23" t="s">
        <v>412</v>
      </c>
      <c r="B1957" s="23" t="str">
        <f>_xlfn.XLOOKUP(Table7[[#This Row],[Merged Customer ID]],Table2_1[Merged Customer ID],Table2_1[First Name])</f>
        <v>Jimenez</v>
      </c>
      <c r="C1957" s="23">
        <f>_xlfn.XLOOKUP(Table7[[#This Row],[Merged Customer ID]],Table3__3_16[Customer ID],Table3__3_16[BMI])</f>
        <v>16.809999999999999</v>
      </c>
      <c r="D1957" s="23">
        <f>_xlfn.XLOOKUP(Table7[[#This Row],[Merged Customer ID]],Table3__3_16[Customer ID],Table3__3_16[HBA1C])</f>
        <v>5.51</v>
      </c>
      <c r="E1957" s="22" t="str">
        <f>_xlfn.XLOOKUP(Table7[[#This Row],[Merged Customer ID]],Table3__3_16[Customer ID],Table3__3_16[Heart Issues])</f>
        <v>Yes</v>
      </c>
      <c r="F1957" s="23" t="str">
        <f>_xlfn.XLOOKUP(Table7[[#This Row],[Merged Customer ID]],Table3__3_16[Customer ID],Table3__3_16[Any Transplants])</f>
        <v>No</v>
      </c>
      <c r="G1957" s="23" t="str">
        <f>_xlfn.XLOOKUP(Table7[[#This Row],[Merged Customer ID]],Table3__3_16[Customer ID],Table3__3_16[Cancer history])</f>
        <v>No</v>
      </c>
      <c r="H1957" s="23">
        <f>_xlfn.XLOOKUP(Table7[[#This Row],[Merged Customer ID]],Table3__3_16[Customer ID],Table3__3_16[NumberOfMajorSurgeries])</f>
        <v>1</v>
      </c>
      <c r="I1957" s="23" t="str">
        <f>_xlfn.XLOOKUP(Table7[[#This Row],[Merged Customer ID]],Table3__3_16[Customer ID],Table3__3_16[smoker])</f>
        <v>No</v>
      </c>
      <c r="J1957" s="23" t="str">
        <f>_xlfn.XLOOKUP(Table7[[#This Row],[Merged Customer ID]],Table3__3_16[Customer ID],Table3__3_16[Weight Status])</f>
        <v>Underweight</v>
      </c>
      <c r="K1957" s="23" t="str">
        <f>_xlfn.XLOOKUP(Table7[[#This Row],[Merged Customer ID]],Table3__3_16[Customer ID],Table3__3_16[Sugar Status])</f>
        <v>Normal</v>
      </c>
      <c r="L1957" s="26">
        <f>_xlfn.XLOOKUP(Table7[[#This Row],[Merged Customer ID]],Table6_20[Merged Customer ID],Table6_20[Date of Birth])</f>
        <v>32373</v>
      </c>
      <c r="M1957" s="30">
        <f>_xlfn.XLOOKUP(Table7[[#This Row],[Merged Customer ID]],Table6_20[Merged Customer ID],Table6_20[charges],"0",0)</f>
        <v>3569.96</v>
      </c>
      <c r="N1957" s="30" t="str">
        <f>_xlfn.XLOOKUP(Table7[[#This Row],[Merged Customer ID]],Table6_20[Merged Customer ID],Table6_20[Hospital tier])</f>
        <v>tier - 2</v>
      </c>
      <c r="O1957" s="30" t="str">
        <f>_xlfn.XLOOKUP(Table7[[#This Row],[Merged Customer ID]],Table6_20[Merged Customer ID],Table6_20[City tier])</f>
        <v>tier - 1</v>
      </c>
      <c r="P1957" s="30" t="str">
        <f>_xlfn.XLOOKUP(Table7[[#This Row],[Merged Customer ID]],Table6_20[Merged Customer ID],Table6_20[State ID])</f>
        <v>R1012</v>
      </c>
      <c r="Q1957" s="36">
        <f>_xlfn.XLOOKUP(Table7[[#This Row],[Merged Customer ID]],Table6_20[Merged Customer ID],Table6_20[Age])</f>
        <v>34.805555555555557</v>
      </c>
    </row>
    <row r="1958" spans="1:17" x14ac:dyDescent="0.35">
      <c r="A1958" s="22" t="s">
        <v>411</v>
      </c>
      <c r="B1958" s="22" t="str">
        <f>_xlfn.XLOOKUP(Table7[[#This Row],[Merged Customer ID]],Table2_1[Merged Customer ID],Table2_1[First Name])</f>
        <v>Zimny-Schmitt</v>
      </c>
      <c r="C1958" s="22">
        <f>_xlfn.XLOOKUP(Table7[[#This Row],[Merged Customer ID]],Table3__3_16[Customer ID],Table3__3_16[BMI])</f>
        <v>16.690000000000001</v>
      </c>
      <c r="D1958" s="22">
        <f>_xlfn.XLOOKUP(Table7[[#This Row],[Merged Customer ID]],Table3__3_16[Customer ID],Table3__3_16[HBA1C])</f>
        <v>8.4</v>
      </c>
      <c r="E1958" s="22" t="str">
        <f>_xlfn.XLOOKUP(Table7[[#This Row],[Merged Customer ID]],Table3__3_16[Customer ID],Table3__3_16[Heart Issues])</f>
        <v>Yes</v>
      </c>
      <c r="F1958" s="22" t="str">
        <f>_xlfn.XLOOKUP(Table7[[#This Row],[Merged Customer ID]],Table3__3_16[Customer ID],Table3__3_16[Any Transplants])</f>
        <v>No</v>
      </c>
      <c r="G1958" s="22" t="str">
        <f>_xlfn.XLOOKUP(Table7[[#This Row],[Merged Customer ID]],Table3__3_16[Customer ID],Table3__3_16[Cancer history])</f>
        <v>No</v>
      </c>
      <c r="H1958" s="22">
        <f>_xlfn.XLOOKUP(Table7[[#This Row],[Merged Customer ID]],Table3__3_16[Customer ID],Table3__3_16[NumberOfMajorSurgeries])</f>
        <v>0</v>
      </c>
      <c r="I1958" s="22" t="str">
        <f>_xlfn.XLOOKUP(Table7[[#This Row],[Merged Customer ID]],Table3__3_16[Customer ID],Table3__3_16[smoker])</f>
        <v>No</v>
      </c>
      <c r="J1958" s="22" t="str">
        <f>_xlfn.XLOOKUP(Table7[[#This Row],[Merged Customer ID]],Table3__3_16[Customer ID],Table3__3_16[Weight Status])</f>
        <v>Underweight</v>
      </c>
      <c r="K1958" s="22" t="str">
        <f>_xlfn.XLOOKUP(Table7[[#This Row],[Merged Customer ID]],Table3__3_16[Customer ID],Table3__3_16[Sugar Status])</f>
        <v>Diabetes</v>
      </c>
      <c r="L1958" s="25">
        <f>_xlfn.XLOOKUP(Table7[[#This Row],[Merged Customer ID]],Table6_20[Merged Customer ID],Table6_20[Date of Birth])</f>
        <v>29869</v>
      </c>
      <c r="M1958" s="29">
        <f>_xlfn.XLOOKUP(Table7[[#This Row],[Merged Customer ID]],Table6_20[Merged Customer ID],Table6_20[charges],"0",0)</f>
        <v>3562.87</v>
      </c>
      <c r="N1958" s="29" t="str">
        <f>_xlfn.XLOOKUP(Table7[[#This Row],[Merged Customer ID]],Table6_20[Merged Customer ID],Table6_20[Hospital tier])</f>
        <v>tier - 2</v>
      </c>
      <c r="O1958" s="29" t="str">
        <f>_xlfn.XLOOKUP(Table7[[#This Row],[Merged Customer ID]],Table6_20[Merged Customer ID],Table6_20[City tier])</f>
        <v>tier - 1</v>
      </c>
      <c r="P1958" s="29" t="str">
        <f>_xlfn.XLOOKUP(Table7[[#This Row],[Merged Customer ID]],Table6_20[Merged Customer ID],Table6_20[State ID])</f>
        <v>R1013</v>
      </c>
      <c r="Q1958" s="35">
        <f>_xlfn.XLOOKUP(Table7[[#This Row],[Merged Customer ID]],Table6_20[Merged Customer ID],Table6_20[Age])</f>
        <v>41.661111111111111</v>
      </c>
    </row>
    <row r="1959" spans="1:17" x14ac:dyDescent="0.35">
      <c r="A1959" s="23" t="s">
        <v>410</v>
      </c>
      <c r="B1959" s="23" t="str">
        <f>_xlfn.XLOOKUP(Table7[[#This Row],[Merged Customer ID]],Table2_1[Merged Customer ID],Table2_1[First Name])</f>
        <v>Hill</v>
      </c>
      <c r="C1959" s="23">
        <f>_xlfn.XLOOKUP(Table7[[#This Row],[Merged Customer ID]],Table3__3_16[Customer ID],Table3__3_16[BMI])</f>
        <v>23.21</v>
      </c>
      <c r="D1959" s="23">
        <f>_xlfn.XLOOKUP(Table7[[#This Row],[Merged Customer ID]],Table3__3_16[Customer ID],Table3__3_16[HBA1C])</f>
        <v>5.14</v>
      </c>
      <c r="E1959" s="22" t="str">
        <f>_xlfn.XLOOKUP(Table7[[#This Row],[Merged Customer ID]],Table3__3_16[Customer ID],Table3__3_16[Heart Issues])</f>
        <v>Yes</v>
      </c>
      <c r="F1959" s="23" t="str">
        <f>_xlfn.XLOOKUP(Table7[[#This Row],[Merged Customer ID]],Table3__3_16[Customer ID],Table3__3_16[Any Transplants])</f>
        <v>No</v>
      </c>
      <c r="G1959" s="23" t="str">
        <f>_xlfn.XLOOKUP(Table7[[#This Row],[Merged Customer ID]],Table3__3_16[Customer ID],Table3__3_16[Cancer history])</f>
        <v>No</v>
      </c>
      <c r="H1959" s="23">
        <f>_xlfn.XLOOKUP(Table7[[#This Row],[Merged Customer ID]],Table3__3_16[Customer ID],Table3__3_16[NumberOfMajorSurgeries])</f>
        <v>1</v>
      </c>
      <c r="I1959" s="23" t="str">
        <f>_xlfn.XLOOKUP(Table7[[#This Row],[Merged Customer ID]],Table3__3_16[Customer ID],Table3__3_16[smoker])</f>
        <v>No</v>
      </c>
      <c r="J1959" s="23" t="str">
        <f>_xlfn.XLOOKUP(Table7[[#This Row],[Merged Customer ID]],Table3__3_16[Customer ID],Table3__3_16[Weight Status])</f>
        <v>Normal Weight</v>
      </c>
      <c r="K1959" s="23" t="str">
        <f>_xlfn.XLOOKUP(Table7[[#This Row],[Merged Customer ID]],Table3__3_16[Customer ID],Table3__3_16[Sugar Status])</f>
        <v>Normal</v>
      </c>
      <c r="L1959" s="26">
        <f>_xlfn.XLOOKUP(Table7[[#This Row],[Merged Customer ID]],Table6_20[Merged Customer ID],Table6_20[Date of Birth])</f>
        <v>34866</v>
      </c>
      <c r="M1959" s="30">
        <f>_xlfn.XLOOKUP(Table7[[#This Row],[Merged Customer ID]],Table6_20[Merged Customer ID],Table6_20[charges],"0",0)</f>
        <v>3561.89</v>
      </c>
      <c r="N1959" s="30" t="str">
        <f>_xlfn.XLOOKUP(Table7[[#This Row],[Merged Customer ID]],Table6_20[Merged Customer ID],Table6_20[Hospital tier])</f>
        <v>tier - 2</v>
      </c>
      <c r="O1959" s="30" t="str">
        <f>_xlfn.XLOOKUP(Table7[[#This Row],[Merged Customer ID]],Table6_20[Merged Customer ID],Table6_20[City tier])</f>
        <v>tier - 1</v>
      </c>
      <c r="P1959" s="30" t="str">
        <f>_xlfn.XLOOKUP(Table7[[#This Row],[Merged Customer ID]],Table6_20[Merged Customer ID],Table6_20[State ID])</f>
        <v>R1013</v>
      </c>
      <c r="Q1959" s="36">
        <f>_xlfn.XLOOKUP(Table7[[#This Row],[Merged Customer ID]],Table6_20[Merged Customer ID],Table6_20[Age])</f>
        <v>27.977777777777778</v>
      </c>
    </row>
    <row r="1960" spans="1:17" x14ac:dyDescent="0.35">
      <c r="A1960" s="22" t="s">
        <v>409</v>
      </c>
      <c r="B1960" s="22" t="str">
        <f>_xlfn.XLOOKUP(Table7[[#This Row],[Merged Customer ID]],Table2_1[Merged Customer ID],Table2_1[First Name])</f>
        <v>Brohart</v>
      </c>
      <c r="C1960" s="22">
        <f>_xlfn.XLOOKUP(Table7[[#This Row],[Merged Customer ID]],Table3__3_16[Customer ID],Table3__3_16[BMI])</f>
        <v>25.175000000000001</v>
      </c>
      <c r="D1960" s="22">
        <f>_xlfn.XLOOKUP(Table7[[#This Row],[Merged Customer ID]],Table3__3_16[Customer ID],Table3__3_16[HBA1C])</f>
        <v>5.21</v>
      </c>
      <c r="E1960" s="22" t="str">
        <f>_xlfn.XLOOKUP(Table7[[#This Row],[Merged Customer ID]],Table3__3_16[Customer ID],Table3__3_16[Heart Issues])</f>
        <v>Yes</v>
      </c>
      <c r="F1960" s="22" t="str">
        <f>_xlfn.XLOOKUP(Table7[[#This Row],[Merged Customer ID]],Table3__3_16[Customer ID],Table3__3_16[Any Transplants])</f>
        <v>No</v>
      </c>
      <c r="G1960" s="22" t="str">
        <f>_xlfn.XLOOKUP(Table7[[#This Row],[Merged Customer ID]],Table3__3_16[Customer ID],Table3__3_16[Cancer history])</f>
        <v>No</v>
      </c>
      <c r="H1960" s="22">
        <f>_xlfn.XLOOKUP(Table7[[#This Row],[Merged Customer ID]],Table3__3_16[Customer ID],Table3__3_16[NumberOfMajorSurgeries])</f>
        <v>1</v>
      </c>
      <c r="I1960" s="22" t="str">
        <f>_xlfn.XLOOKUP(Table7[[#This Row],[Merged Customer ID]],Table3__3_16[Customer ID],Table3__3_16[smoker])</f>
        <v>No</v>
      </c>
      <c r="J1960" s="22" t="str">
        <f>_xlfn.XLOOKUP(Table7[[#This Row],[Merged Customer ID]],Table3__3_16[Customer ID],Table3__3_16[Weight Status])</f>
        <v>Overweight</v>
      </c>
      <c r="K1960" s="22" t="str">
        <f>_xlfn.XLOOKUP(Table7[[#This Row],[Merged Customer ID]],Table3__3_16[Customer ID],Table3__3_16[Sugar Status])</f>
        <v>Normal</v>
      </c>
      <c r="L1960" s="25">
        <f>_xlfn.XLOOKUP(Table7[[#This Row],[Merged Customer ID]],Table6_20[Merged Customer ID],Table6_20[Date of Birth])</f>
        <v>34981</v>
      </c>
      <c r="M1960" s="29">
        <f>_xlfn.XLOOKUP(Table7[[#This Row],[Merged Customer ID]],Table6_20[Merged Customer ID],Table6_20[charges],"0",0)</f>
        <v>3558.62</v>
      </c>
      <c r="N1960" s="29" t="str">
        <f>_xlfn.XLOOKUP(Table7[[#This Row],[Merged Customer ID]],Table6_20[Merged Customer ID],Table6_20[Hospital tier])</f>
        <v>tier - 2</v>
      </c>
      <c r="O1960" s="29" t="str">
        <f>_xlfn.XLOOKUP(Table7[[#This Row],[Merged Customer ID]],Table6_20[Merged Customer ID],Table6_20[City tier])</f>
        <v>tier - 3</v>
      </c>
      <c r="P1960" s="29" t="str">
        <f>_xlfn.XLOOKUP(Table7[[#This Row],[Merged Customer ID]],Table6_20[Merged Customer ID],Table6_20[State ID])</f>
        <v>R1024</v>
      </c>
      <c r="Q1960" s="35">
        <f>_xlfn.XLOOKUP(Table7[[#This Row],[Merged Customer ID]],Table6_20[Merged Customer ID],Table6_20[Age])</f>
        <v>27.663888888888888</v>
      </c>
    </row>
    <row r="1961" spans="1:17" x14ac:dyDescent="0.35">
      <c r="A1961" s="23" t="s">
        <v>408</v>
      </c>
      <c r="B1961" s="23" t="str">
        <f>_xlfn.XLOOKUP(Table7[[#This Row],[Merged Customer ID]],Table2_1[Merged Customer ID],Table2_1[First Name])</f>
        <v>Ryan</v>
      </c>
      <c r="C1961" s="23">
        <f>_xlfn.XLOOKUP(Table7[[#This Row],[Merged Customer ID]],Table3__3_16[Customer ID],Table3__3_16[BMI])</f>
        <v>34.770000000000003</v>
      </c>
      <c r="D1961" s="23">
        <f>_xlfn.XLOOKUP(Table7[[#This Row],[Merged Customer ID]],Table3__3_16[Customer ID],Table3__3_16[HBA1C])</f>
        <v>6.23</v>
      </c>
      <c r="E1961" s="22" t="str">
        <f>_xlfn.XLOOKUP(Table7[[#This Row],[Merged Customer ID]],Table3__3_16[Customer ID],Table3__3_16[Heart Issues])</f>
        <v>No</v>
      </c>
      <c r="F1961" s="23" t="str">
        <f>_xlfn.XLOOKUP(Table7[[#This Row],[Merged Customer ID]],Table3__3_16[Customer ID],Table3__3_16[Any Transplants])</f>
        <v>No</v>
      </c>
      <c r="G1961" s="23" t="str">
        <f>_xlfn.XLOOKUP(Table7[[#This Row],[Merged Customer ID]],Table3__3_16[Customer ID],Table3__3_16[Cancer history])</f>
        <v>No</v>
      </c>
      <c r="H1961" s="23">
        <f>_xlfn.XLOOKUP(Table7[[#This Row],[Merged Customer ID]],Table3__3_16[Customer ID],Table3__3_16[NumberOfMajorSurgeries])</f>
        <v>0</v>
      </c>
      <c r="I1961" s="23" t="str">
        <f>_xlfn.XLOOKUP(Table7[[#This Row],[Merged Customer ID]],Table3__3_16[Customer ID],Table3__3_16[smoker])</f>
        <v>No</v>
      </c>
      <c r="J1961" s="23" t="str">
        <f>_xlfn.XLOOKUP(Table7[[#This Row],[Merged Customer ID]],Table3__3_16[Customer ID],Table3__3_16[Weight Status])</f>
        <v>Obesity</v>
      </c>
      <c r="K1961" s="23" t="str">
        <f>_xlfn.XLOOKUP(Table7[[#This Row],[Merged Customer ID]],Table3__3_16[Customer ID],Table3__3_16[Sugar Status])</f>
        <v>Prediabetes</v>
      </c>
      <c r="L1961" s="26">
        <f>_xlfn.XLOOKUP(Table7[[#This Row],[Merged Customer ID]],Table6_20[Merged Customer ID],Table6_20[Date of Birth])</f>
        <v>34601</v>
      </c>
      <c r="M1961" s="30">
        <f>_xlfn.XLOOKUP(Table7[[#This Row],[Merged Customer ID]],Table6_20[Merged Customer ID],Table6_20[charges],"0",0)</f>
        <v>3556.92</v>
      </c>
      <c r="N1961" s="30" t="str">
        <f>_xlfn.XLOOKUP(Table7[[#This Row],[Merged Customer ID]],Table6_20[Merged Customer ID],Table6_20[Hospital tier])</f>
        <v>tier - 2</v>
      </c>
      <c r="O1961" s="30" t="str">
        <f>_xlfn.XLOOKUP(Table7[[#This Row],[Merged Customer ID]],Table6_20[Merged Customer ID],Table6_20[City tier])</f>
        <v>tier - 3</v>
      </c>
      <c r="P1961" s="30" t="str">
        <f>_xlfn.XLOOKUP(Table7[[#This Row],[Merged Customer ID]],Table6_20[Merged Customer ID],Table6_20[State ID])</f>
        <v>R1012</v>
      </c>
      <c r="Q1961" s="36">
        <f>_xlfn.XLOOKUP(Table7[[#This Row],[Merged Customer ID]],Table6_20[Merged Customer ID],Table6_20[Age])</f>
        <v>28.705555555555556</v>
      </c>
    </row>
    <row r="1962" spans="1:17" x14ac:dyDescent="0.35">
      <c r="A1962" s="22" t="s">
        <v>407</v>
      </c>
      <c r="B1962" s="22" t="str">
        <f>_xlfn.XLOOKUP(Table7[[#This Row],[Merged Customer ID]],Table2_1[Merged Customer ID],Table2_1[First Name])</f>
        <v>Oka</v>
      </c>
      <c r="C1962" s="22">
        <f>_xlfn.XLOOKUP(Table7[[#This Row],[Merged Customer ID]],Table3__3_16[Customer ID],Table3__3_16[BMI])</f>
        <v>27.7</v>
      </c>
      <c r="D1962" s="22">
        <f>_xlfn.XLOOKUP(Table7[[#This Row],[Merged Customer ID]],Table3__3_16[Customer ID],Table3__3_16[HBA1C])</f>
        <v>5.6</v>
      </c>
      <c r="E1962" s="22" t="str">
        <f>_xlfn.XLOOKUP(Table7[[#This Row],[Merged Customer ID]],Table3__3_16[Customer ID],Table3__3_16[Heart Issues])</f>
        <v>No</v>
      </c>
      <c r="F1962" s="22" t="str">
        <f>_xlfn.XLOOKUP(Table7[[#This Row],[Merged Customer ID]],Table3__3_16[Customer ID],Table3__3_16[Any Transplants])</f>
        <v>No</v>
      </c>
      <c r="G1962" s="22" t="str">
        <f>_xlfn.XLOOKUP(Table7[[#This Row],[Merged Customer ID]],Table3__3_16[Customer ID],Table3__3_16[Cancer history])</f>
        <v>No</v>
      </c>
      <c r="H1962" s="22">
        <f>_xlfn.XLOOKUP(Table7[[#This Row],[Merged Customer ID]],Table3__3_16[Customer ID],Table3__3_16[NumberOfMajorSurgeries])</f>
        <v>1</v>
      </c>
      <c r="I1962" s="22" t="str">
        <f>_xlfn.XLOOKUP(Table7[[#This Row],[Merged Customer ID]],Table3__3_16[Customer ID],Table3__3_16[smoker])</f>
        <v>No</v>
      </c>
      <c r="J1962" s="22" t="str">
        <f>_xlfn.XLOOKUP(Table7[[#This Row],[Merged Customer ID]],Table3__3_16[Customer ID],Table3__3_16[Weight Status])</f>
        <v>Overweight</v>
      </c>
      <c r="K1962" s="22" t="str">
        <f>_xlfn.XLOOKUP(Table7[[#This Row],[Merged Customer ID]],Table3__3_16[Customer ID],Table3__3_16[Sugar Status])</f>
        <v>Normal</v>
      </c>
      <c r="L1962" s="25">
        <f>_xlfn.XLOOKUP(Table7[[#This Row],[Merged Customer ID]],Table6_20[Merged Customer ID],Table6_20[Date of Birth])</f>
        <v>33960</v>
      </c>
      <c r="M1962" s="29">
        <f>_xlfn.XLOOKUP(Table7[[#This Row],[Merged Customer ID]],Table6_20[Merged Customer ID],Table6_20[charges],"0",0)</f>
        <v>3554.2</v>
      </c>
      <c r="N1962" s="29" t="str">
        <f>_xlfn.XLOOKUP(Table7[[#This Row],[Merged Customer ID]],Table6_20[Merged Customer ID],Table6_20[Hospital tier])</f>
        <v>tier - 2</v>
      </c>
      <c r="O1962" s="29" t="str">
        <f>_xlfn.XLOOKUP(Table7[[#This Row],[Merged Customer ID]],Table6_20[Merged Customer ID],Table6_20[City tier])</f>
        <v>tier - 3</v>
      </c>
      <c r="P1962" s="29" t="str">
        <f>_xlfn.XLOOKUP(Table7[[#This Row],[Merged Customer ID]],Table6_20[Merged Customer ID],Table6_20[State ID])</f>
        <v>R1011</v>
      </c>
      <c r="Q1962" s="35">
        <f>_xlfn.XLOOKUP(Table7[[#This Row],[Merged Customer ID]],Table6_20[Merged Customer ID],Table6_20[Age])</f>
        <v>30.461111111111112</v>
      </c>
    </row>
    <row r="1963" spans="1:17" x14ac:dyDescent="0.35">
      <c r="A1963" s="23" t="s">
        <v>406</v>
      </c>
      <c r="B1963" s="23" t="str">
        <f>_xlfn.XLOOKUP(Table7[[#This Row],[Merged Customer ID]],Table2_1[Merged Customer ID],Table2_1[First Name])</f>
        <v>Newman</v>
      </c>
      <c r="C1963" s="23">
        <f>_xlfn.XLOOKUP(Table7[[#This Row],[Merged Customer ID]],Table3__3_16[Customer ID],Table3__3_16[BMI])</f>
        <v>19.12</v>
      </c>
      <c r="D1963" s="23">
        <f>_xlfn.XLOOKUP(Table7[[#This Row],[Merged Customer ID]],Table3__3_16[Customer ID],Table3__3_16[HBA1C])</f>
        <v>4.72</v>
      </c>
      <c r="E1963" s="22" t="str">
        <f>_xlfn.XLOOKUP(Table7[[#This Row],[Merged Customer ID]],Table3__3_16[Customer ID],Table3__3_16[Heart Issues])</f>
        <v>Yes</v>
      </c>
      <c r="F1963" s="23" t="str">
        <f>_xlfn.XLOOKUP(Table7[[#This Row],[Merged Customer ID]],Table3__3_16[Customer ID],Table3__3_16[Any Transplants])</f>
        <v>No</v>
      </c>
      <c r="G1963" s="23" t="str">
        <f>_xlfn.XLOOKUP(Table7[[#This Row],[Merged Customer ID]],Table3__3_16[Customer ID],Table3__3_16[Cancer history])</f>
        <v>No</v>
      </c>
      <c r="H1963" s="23">
        <f>_xlfn.XLOOKUP(Table7[[#This Row],[Merged Customer ID]],Table3__3_16[Customer ID],Table3__3_16[NumberOfMajorSurgeries])</f>
        <v>1</v>
      </c>
      <c r="I1963" s="23" t="str">
        <f>_xlfn.XLOOKUP(Table7[[#This Row],[Merged Customer ID]],Table3__3_16[Customer ID],Table3__3_16[smoker])</f>
        <v>No</v>
      </c>
      <c r="J1963" s="23" t="str">
        <f>_xlfn.XLOOKUP(Table7[[#This Row],[Merged Customer ID]],Table3__3_16[Customer ID],Table3__3_16[Weight Status])</f>
        <v>Normal Weight</v>
      </c>
      <c r="K1963" s="23" t="str">
        <f>_xlfn.XLOOKUP(Table7[[#This Row],[Merged Customer ID]],Table3__3_16[Customer ID],Table3__3_16[Sugar Status])</f>
        <v>Normal</v>
      </c>
      <c r="L1963" s="26">
        <f>_xlfn.XLOOKUP(Table7[[#This Row],[Merged Customer ID]],Table6_20[Merged Customer ID],Table6_20[Date of Birth])</f>
        <v>32431</v>
      </c>
      <c r="M1963" s="30">
        <f>_xlfn.XLOOKUP(Table7[[#This Row],[Merged Customer ID]],Table6_20[Merged Customer ID],Table6_20[charges],"0",0)</f>
        <v>3540.12</v>
      </c>
      <c r="N1963" s="30" t="str">
        <f>_xlfn.XLOOKUP(Table7[[#This Row],[Merged Customer ID]],Table6_20[Merged Customer ID],Table6_20[Hospital tier])</f>
        <v>tier - 2</v>
      </c>
      <c r="O1963" s="30" t="str">
        <f>_xlfn.XLOOKUP(Table7[[#This Row],[Merged Customer ID]],Table6_20[Merged Customer ID],Table6_20[City tier])</f>
        <v>tier - 1</v>
      </c>
      <c r="P1963" s="30" t="str">
        <f>_xlfn.XLOOKUP(Table7[[#This Row],[Merged Customer ID]],Table6_20[Merged Customer ID],Table6_20[State ID])</f>
        <v>R1013</v>
      </c>
      <c r="Q1963" s="36">
        <f>_xlfn.XLOOKUP(Table7[[#This Row],[Merged Customer ID]],Table6_20[Merged Customer ID],Table6_20[Age])</f>
        <v>34.647222222222226</v>
      </c>
    </row>
    <row r="1964" spans="1:17" x14ac:dyDescent="0.35">
      <c r="A1964" s="22" t="s">
        <v>405</v>
      </c>
      <c r="B1964" s="22" t="str">
        <f>_xlfn.XLOOKUP(Table7[[#This Row],[Merged Customer ID]],Table2_1[Merged Customer ID],Table2_1[First Name])</f>
        <v>Metzger</v>
      </c>
      <c r="C1964" s="22">
        <f>_xlfn.XLOOKUP(Table7[[#This Row],[Merged Customer ID]],Table3__3_16[Customer ID],Table3__3_16[BMI])</f>
        <v>32.67</v>
      </c>
      <c r="D1964" s="22">
        <f>_xlfn.XLOOKUP(Table7[[#This Row],[Merged Customer ID]],Table3__3_16[Customer ID],Table3__3_16[HBA1C])</f>
        <v>4.67</v>
      </c>
      <c r="E1964" s="22" t="str">
        <f>_xlfn.XLOOKUP(Table7[[#This Row],[Merged Customer ID]],Table3__3_16[Customer ID],Table3__3_16[Heart Issues])</f>
        <v>No</v>
      </c>
      <c r="F1964" s="22" t="str">
        <f>_xlfn.XLOOKUP(Table7[[#This Row],[Merged Customer ID]],Table3__3_16[Customer ID],Table3__3_16[Any Transplants])</f>
        <v>No</v>
      </c>
      <c r="G1964" s="22" t="str">
        <f>_xlfn.XLOOKUP(Table7[[#This Row],[Merged Customer ID]],Table3__3_16[Customer ID],Table3__3_16[Cancer history])</f>
        <v>Yes</v>
      </c>
      <c r="H1964" s="22">
        <f>_xlfn.XLOOKUP(Table7[[#This Row],[Merged Customer ID]],Table3__3_16[Customer ID],Table3__3_16[NumberOfMajorSurgeries])</f>
        <v>1</v>
      </c>
      <c r="I1964" s="22" t="str">
        <f>_xlfn.XLOOKUP(Table7[[#This Row],[Merged Customer ID]],Table3__3_16[Customer ID],Table3__3_16[smoker])</f>
        <v>No</v>
      </c>
      <c r="J1964" s="22" t="str">
        <f>_xlfn.XLOOKUP(Table7[[#This Row],[Merged Customer ID]],Table3__3_16[Customer ID],Table3__3_16[Weight Status])</f>
        <v>Obesity</v>
      </c>
      <c r="K1964" s="22" t="str">
        <f>_xlfn.XLOOKUP(Table7[[#This Row],[Merged Customer ID]],Table3__3_16[Customer ID],Table3__3_16[Sugar Status])</f>
        <v>Normal</v>
      </c>
      <c r="L1964" s="25">
        <f>_xlfn.XLOOKUP(Table7[[#This Row],[Merged Customer ID]],Table6_20[Merged Customer ID],Table6_20[Date of Birth])</f>
        <v>37857</v>
      </c>
      <c r="M1964" s="29">
        <f>_xlfn.XLOOKUP(Table7[[#This Row],[Merged Customer ID]],Table6_20[Merged Customer ID],Table6_20[charges],"0",0)</f>
        <v>3538.9</v>
      </c>
      <c r="N1964" s="29" t="str">
        <f>_xlfn.XLOOKUP(Table7[[#This Row],[Merged Customer ID]],Table6_20[Merged Customer ID],Table6_20[Hospital tier])</f>
        <v>tier - 2</v>
      </c>
      <c r="O1964" s="29" t="str">
        <f>_xlfn.XLOOKUP(Table7[[#This Row],[Merged Customer ID]],Table6_20[Merged Customer ID],Table6_20[City tier])</f>
        <v>tier - 2</v>
      </c>
      <c r="P1964" s="29" t="str">
        <f>_xlfn.XLOOKUP(Table7[[#This Row],[Merged Customer ID]],Table6_20[Merged Customer ID],Table6_20[State ID])</f>
        <v>R1012</v>
      </c>
      <c r="Q1964" s="35">
        <f>_xlfn.XLOOKUP(Table7[[#This Row],[Merged Customer ID]],Table6_20[Merged Customer ID],Table6_20[Age])</f>
        <v>19.788888888888888</v>
      </c>
    </row>
    <row r="1965" spans="1:17" x14ac:dyDescent="0.35">
      <c r="A1965" s="23" t="s">
        <v>404</v>
      </c>
      <c r="B1965" s="23" t="str">
        <f>_xlfn.XLOOKUP(Table7[[#This Row],[Merged Customer ID]],Table2_1[Merged Customer ID],Table2_1[First Name])</f>
        <v>Gonzalez</v>
      </c>
      <c r="C1965" s="23">
        <f>_xlfn.XLOOKUP(Table7[[#This Row],[Merged Customer ID]],Table3__3_16[Customer ID],Table3__3_16[BMI])</f>
        <v>28.5</v>
      </c>
      <c r="D1965" s="23">
        <f>_xlfn.XLOOKUP(Table7[[#This Row],[Merged Customer ID]],Table3__3_16[Customer ID],Table3__3_16[HBA1C])</f>
        <v>6.11</v>
      </c>
      <c r="E1965" s="22" t="str">
        <f>_xlfn.XLOOKUP(Table7[[#This Row],[Merged Customer ID]],Table3__3_16[Customer ID],Table3__3_16[Heart Issues])</f>
        <v>No</v>
      </c>
      <c r="F1965" s="23" t="str">
        <f>_xlfn.XLOOKUP(Table7[[#This Row],[Merged Customer ID]],Table3__3_16[Customer ID],Table3__3_16[Any Transplants])</f>
        <v>No</v>
      </c>
      <c r="G1965" s="23" t="str">
        <f>_xlfn.XLOOKUP(Table7[[#This Row],[Merged Customer ID]],Table3__3_16[Customer ID],Table3__3_16[Cancer history])</f>
        <v>No</v>
      </c>
      <c r="H1965" s="23">
        <f>_xlfn.XLOOKUP(Table7[[#This Row],[Merged Customer ID]],Table3__3_16[Customer ID],Table3__3_16[NumberOfMajorSurgeries])</f>
        <v>1</v>
      </c>
      <c r="I1965" s="23" t="str">
        <f>_xlfn.XLOOKUP(Table7[[#This Row],[Merged Customer ID]],Table3__3_16[Customer ID],Table3__3_16[smoker])</f>
        <v>No</v>
      </c>
      <c r="J1965" s="23" t="str">
        <f>_xlfn.XLOOKUP(Table7[[#This Row],[Merged Customer ID]],Table3__3_16[Customer ID],Table3__3_16[Weight Status])</f>
        <v>Overweight</v>
      </c>
      <c r="K1965" s="23" t="str">
        <f>_xlfn.XLOOKUP(Table7[[#This Row],[Merged Customer ID]],Table3__3_16[Customer ID],Table3__3_16[Sugar Status])</f>
        <v>Prediabetes</v>
      </c>
      <c r="L1965" s="26">
        <f>_xlfn.XLOOKUP(Table7[[#This Row],[Merged Customer ID]],Table6_20[Merged Customer ID],Table6_20[Date of Birth])</f>
        <v>36054</v>
      </c>
      <c r="M1965" s="30">
        <f>_xlfn.XLOOKUP(Table7[[#This Row],[Merged Customer ID]],Table6_20[Merged Customer ID],Table6_20[charges],"0",0)</f>
        <v>3537.7</v>
      </c>
      <c r="N1965" s="30" t="str">
        <f>_xlfn.XLOOKUP(Table7[[#This Row],[Merged Customer ID]],Table6_20[Merged Customer ID],Table6_20[Hospital tier])</f>
        <v>tier - 3</v>
      </c>
      <c r="O1965" s="30" t="str">
        <f>_xlfn.XLOOKUP(Table7[[#This Row],[Merged Customer ID]],Table6_20[Merged Customer ID],Table6_20[City tier])</f>
        <v>tier - 3</v>
      </c>
      <c r="P1965" s="30" t="str">
        <f>_xlfn.XLOOKUP(Table7[[#This Row],[Merged Customer ID]],Table6_20[Merged Customer ID],Table6_20[State ID])</f>
        <v>R1012</v>
      </c>
      <c r="Q1965" s="36">
        <f>_xlfn.XLOOKUP(Table7[[#This Row],[Merged Customer ID]],Table6_20[Merged Customer ID],Table6_20[Age])</f>
        <v>24.727777777777778</v>
      </c>
    </row>
    <row r="1966" spans="1:17" x14ac:dyDescent="0.35">
      <c r="A1966" s="22" t="s">
        <v>403</v>
      </c>
      <c r="B1966" s="22" t="str">
        <f>_xlfn.XLOOKUP(Table7[[#This Row],[Merged Customer ID]],Table2_1[Merged Customer ID],Table2_1[First Name])</f>
        <v>Vaughn</v>
      </c>
      <c r="C1966" s="22">
        <f>_xlfn.XLOOKUP(Table7[[#This Row],[Merged Customer ID]],Table3__3_16[Customer ID],Table3__3_16[BMI])</f>
        <v>39.270000000000003</v>
      </c>
      <c r="D1966" s="22">
        <f>_xlfn.XLOOKUP(Table7[[#This Row],[Merged Customer ID]],Table3__3_16[Customer ID],Table3__3_16[HBA1C])</f>
        <v>6.25</v>
      </c>
      <c r="E1966" s="22" t="str">
        <f>_xlfn.XLOOKUP(Table7[[#This Row],[Merged Customer ID]],Table3__3_16[Customer ID],Table3__3_16[Heart Issues])</f>
        <v>No</v>
      </c>
      <c r="F1966" s="22" t="str">
        <f>_xlfn.XLOOKUP(Table7[[#This Row],[Merged Customer ID]],Table3__3_16[Customer ID],Table3__3_16[Any Transplants])</f>
        <v>No</v>
      </c>
      <c r="G1966" s="22" t="str">
        <f>_xlfn.XLOOKUP(Table7[[#This Row],[Merged Customer ID]],Table3__3_16[Customer ID],Table3__3_16[Cancer history])</f>
        <v>No</v>
      </c>
      <c r="H1966" s="22">
        <f>_xlfn.XLOOKUP(Table7[[#This Row],[Merged Customer ID]],Table3__3_16[Customer ID],Table3__3_16[NumberOfMajorSurgeries])</f>
        <v>0</v>
      </c>
      <c r="I1966" s="22" t="str">
        <f>_xlfn.XLOOKUP(Table7[[#This Row],[Merged Customer ID]],Table3__3_16[Customer ID],Table3__3_16[smoker])</f>
        <v>No</v>
      </c>
      <c r="J1966" s="22" t="str">
        <f>_xlfn.XLOOKUP(Table7[[#This Row],[Merged Customer ID]],Table3__3_16[Customer ID],Table3__3_16[Weight Status])</f>
        <v>Obesity</v>
      </c>
      <c r="K1966" s="22" t="str">
        <f>_xlfn.XLOOKUP(Table7[[#This Row],[Merged Customer ID]],Table3__3_16[Customer ID],Table3__3_16[Sugar Status])</f>
        <v>Prediabetes</v>
      </c>
      <c r="L1966" s="25">
        <f>_xlfn.XLOOKUP(Table7[[#This Row],[Merged Customer ID]],Table6_20[Merged Customer ID],Table6_20[Date of Birth])</f>
        <v>36425</v>
      </c>
      <c r="M1966" s="29">
        <f>_xlfn.XLOOKUP(Table7[[#This Row],[Merged Customer ID]],Table6_20[Merged Customer ID],Table6_20[charges],"0",0)</f>
        <v>3500.61</v>
      </c>
      <c r="N1966" s="29" t="str">
        <f>_xlfn.XLOOKUP(Table7[[#This Row],[Merged Customer ID]],Table6_20[Merged Customer ID],Table6_20[Hospital tier])</f>
        <v>tier - 2</v>
      </c>
      <c r="O1966" s="29" t="str">
        <f>_xlfn.XLOOKUP(Table7[[#This Row],[Merged Customer ID]],Table6_20[Merged Customer ID],Table6_20[City tier])</f>
        <v>tier - 2</v>
      </c>
      <c r="P1966" s="29" t="str">
        <f>_xlfn.XLOOKUP(Table7[[#This Row],[Merged Customer ID]],Table6_20[Merged Customer ID],Table6_20[State ID])</f>
        <v>R1013</v>
      </c>
      <c r="Q1966" s="35">
        <f>_xlfn.XLOOKUP(Table7[[#This Row],[Merged Customer ID]],Table6_20[Merged Customer ID],Table6_20[Age])</f>
        <v>23.711111111111112</v>
      </c>
    </row>
    <row r="1967" spans="1:17" x14ac:dyDescent="0.35">
      <c r="A1967" s="23" t="s">
        <v>402</v>
      </c>
      <c r="B1967" s="23" t="str">
        <f>_xlfn.XLOOKUP(Table7[[#This Row],[Merged Customer ID]],Table2_1[Merged Customer ID],Table2_1[First Name])</f>
        <v>Clifford</v>
      </c>
      <c r="C1967" s="23">
        <f>_xlfn.XLOOKUP(Table7[[#This Row],[Merged Customer ID]],Table3__3_16[Customer ID],Table3__3_16[BMI])</f>
        <v>32.49</v>
      </c>
      <c r="D1967" s="23">
        <f>_xlfn.XLOOKUP(Table7[[#This Row],[Merged Customer ID]],Table3__3_16[Customer ID],Table3__3_16[HBA1C])</f>
        <v>4</v>
      </c>
      <c r="E1967" s="22" t="str">
        <f>_xlfn.XLOOKUP(Table7[[#This Row],[Merged Customer ID]],Table3__3_16[Customer ID],Table3__3_16[Heart Issues])</f>
        <v>Yes</v>
      </c>
      <c r="F1967" s="23" t="str">
        <f>_xlfn.XLOOKUP(Table7[[#This Row],[Merged Customer ID]],Table3__3_16[Customer ID],Table3__3_16[Any Transplants])</f>
        <v>No</v>
      </c>
      <c r="G1967" s="23" t="str">
        <f>_xlfn.XLOOKUP(Table7[[#This Row],[Merged Customer ID]],Table3__3_16[Customer ID],Table3__3_16[Cancer history])</f>
        <v>No</v>
      </c>
      <c r="H1967" s="23">
        <f>_xlfn.XLOOKUP(Table7[[#This Row],[Merged Customer ID]],Table3__3_16[Customer ID],Table3__3_16[NumberOfMajorSurgeries])</f>
        <v>0</v>
      </c>
      <c r="I1967" s="23" t="str">
        <f>_xlfn.XLOOKUP(Table7[[#This Row],[Merged Customer ID]],Table3__3_16[Customer ID],Table3__3_16[smoker])</f>
        <v>No</v>
      </c>
      <c r="J1967" s="23" t="str">
        <f>_xlfn.XLOOKUP(Table7[[#This Row],[Merged Customer ID]],Table3__3_16[Customer ID],Table3__3_16[Weight Status])</f>
        <v>Obesity</v>
      </c>
      <c r="K1967" s="23" t="str">
        <f>_xlfn.XLOOKUP(Table7[[#This Row],[Merged Customer ID]],Table3__3_16[Customer ID],Table3__3_16[Sugar Status])</f>
        <v>Normal</v>
      </c>
      <c r="L1967" s="26">
        <f>_xlfn.XLOOKUP(Table7[[#This Row],[Merged Customer ID]],Table6_20[Merged Customer ID],Table6_20[Date of Birth])</f>
        <v>35326</v>
      </c>
      <c r="M1967" s="30">
        <f>_xlfn.XLOOKUP(Table7[[#This Row],[Merged Customer ID]],Table6_20[Merged Customer ID],Table6_20[charges],"0",0)</f>
        <v>3490.55</v>
      </c>
      <c r="N1967" s="30" t="str">
        <f>_xlfn.XLOOKUP(Table7[[#This Row],[Merged Customer ID]],Table6_20[Merged Customer ID],Table6_20[Hospital tier])</f>
        <v>tier - 1</v>
      </c>
      <c r="O1967" s="30" t="str">
        <f>_xlfn.XLOOKUP(Table7[[#This Row],[Merged Customer ID]],Table6_20[Merged Customer ID],Table6_20[City tier])</f>
        <v>tier - 2</v>
      </c>
      <c r="P1967" s="30" t="str">
        <f>_xlfn.XLOOKUP(Table7[[#This Row],[Merged Customer ID]],Table6_20[Merged Customer ID],Table6_20[State ID])</f>
        <v>R1015</v>
      </c>
      <c r="Q1967" s="36">
        <f>_xlfn.XLOOKUP(Table7[[#This Row],[Merged Customer ID]],Table6_20[Merged Customer ID],Table6_20[Age])</f>
        <v>26.722222222222221</v>
      </c>
    </row>
    <row r="1968" spans="1:17" x14ac:dyDescent="0.35">
      <c r="A1968" s="22" t="s">
        <v>401</v>
      </c>
      <c r="B1968" s="22" t="str">
        <f>_xlfn.XLOOKUP(Table7[[#This Row],[Merged Customer ID]],Table2_1[Merged Customer ID],Table2_1[First Name])</f>
        <v>Petty</v>
      </c>
      <c r="C1968" s="22">
        <f>_xlfn.XLOOKUP(Table7[[#This Row],[Merged Customer ID]],Table3__3_16[Customer ID],Table3__3_16[BMI])</f>
        <v>23.7</v>
      </c>
      <c r="D1968" s="22">
        <f>_xlfn.XLOOKUP(Table7[[#This Row],[Merged Customer ID]],Table3__3_16[Customer ID],Table3__3_16[HBA1C])</f>
        <v>5.55</v>
      </c>
      <c r="E1968" s="22" t="str">
        <f>_xlfn.XLOOKUP(Table7[[#This Row],[Merged Customer ID]],Table3__3_16[Customer ID],Table3__3_16[Heart Issues])</f>
        <v>Yes</v>
      </c>
      <c r="F1968" s="22" t="str">
        <f>_xlfn.XLOOKUP(Table7[[#This Row],[Merged Customer ID]],Table3__3_16[Customer ID],Table3__3_16[Any Transplants])</f>
        <v>No</v>
      </c>
      <c r="G1968" s="22" t="str">
        <f>_xlfn.XLOOKUP(Table7[[#This Row],[Merged Customer ID]],Table3__3_16[Customer ID],Table3__3_16[Cancer history])</f>
        <v>No</v>
      </c>
      <c r="H1968" s="22">
        <f>_xlfn.XLOOKUP(Table7[[#This Row],[Merged Customer ID]],Table3__3_16[Customer ID],Table3__3_16[NumberOfMajorSurgeries])</f>
        <v>0</v>
      </c>
      <c r="I1968" s="22" t="str">
        <f>_xlfn.XLOOKUP(Table7[[#This Row],[Merged Customer ID]],Table3__3_16[Customer ID],Table3__3_16[smoker])</f>
        <v>No</v>
      </c>
      <c r="J1968" s="22" t="str">
        <f>_xlfn.XLOOKUP(Table7[[#This Row],[Merged Customer ID]],Table3__3_16[Customer ID],Table3__3_16[Weight Status])</f>
        <v>Normal Weight</v>
      </c>
      <c r="K1968" s="22" t="str">
        <f>_xlfn.XLOOKUP(Table7[[#This Row],[Merged Customer ID]],Table3__3_16[Customer ID],Table3__3_16[Sugar Status])</f>
        <v>Normal</v>
      </c>
      <c r="L1968" s="25">
        <f>_xlfn.XLOOKUP(Table7[[#This Row],[Merged Customer ID]],Table6_20[Merged Customer ID],Table6_20[Date of Birth])</f>
        <v>35327</v>
      </c>
      <c r="M1968" s="29">
        <f>_xlfn.XLOOKUP(Table7[[#This Row],[Merged Customer ID]],Table6_20[Merged Customer ID],Table6_20[charges],"0",0)</f>
        <v>3484.33</v>
      </c>
      <c r="N1968" s="29" t="str">
        <f>_xlfn.XLOOKUP(Table7[[#This Row],[Merged Customer ID]],Table6_20[Merged Customer ID],Table6_20[Hospital tier])</f>
        <v>tier - 3</v>
      </c>
      <c r="O1968" s="29" t="str">
        <f>_xlfn.XLOOKUP(Table7[[#This Row],[Merged Customer ID]],Table6_20[Merged Customer ID],Table6_20[City tier])</f>
        <v>tier - 3</v>
      </c>
      <c r="P1968" s="29" t="str">
        <f>_xlfn.XLOOKUP(Table7[[#This Row],[Merged Customer ID]],Table6_20[Merged Customer ID],Table6_20[State ID])</f>
        <v>R1011</v>
      </c>
      <c r="Q1968" s="35">
        <f>_xlfn.XLOOKUP(Table7[[#This Row],[Merged Customer ID]],Table6_20[Merged Customer ID],Table6_20[Age])</f>
        <v>26.719444444444445</v>
      </c>
    </row>
    <row r="1969" spans="1:17" x14ac:dyDescent="0.35">
      <c r="A1969" s="23" t="s">
        <v>400</v>
      </c>
      <c r="B1969" s="23" t="str">
        <f>_xlfn.XLOOKUP(Table7[[#This Row],[Merged Customer ID]],Table2_1[Merged Customer ID],Table2_1[First Name])</f>
        <v>Sanford</v>
      </c>
      <c r="C1969" s="23">
        <f>_xlfn.XLOOKUP(Table7[[#This Row],[Merged Customer ID]],Table3__3_16[Customer ID],Table3__3_16[BMI])</f>
        <v>30.4</v>
      </c>
      <c r="D1969" s="23">
        <f>_xlfn.XLOOKUP(Table7[[#This Row],[Merged Customer ID]],Table3__3_16[Customer ID],Table3__3_16[HBA1C])</f>
        <v>5.95</v>
      </c>
      <c r="E1969" s="22" t="str">
        <f>_xlfn.XLOOKUP(Table7[[#This Row],[Merged Customer ID]],Table3__3_16[Customer ID],Table3__3_16[Heart Issues])</f>
        <v>No</v>
      </c>
      <c r="F1969" s="23" t="str">
        <f>_xlfn.XLOOKUP(Table7[[#This Row],[Merged Customer ID]],Table3__3_16[Customer ID],Table3__3_16[Any Transplants])</f>
        <v>Yes</v>
      </c>
      <c r="G1969" s="23" t="str">
        <f>_xlfn.XLOOKUP(Table7[[#This Row],[Merged Customer ID]],Table3__3_16[Customer ID],Table3__3_16[Cancer history])</f>
        <v>No</v>
      </c>
      <c r="H1969" s="23">
        <f>_xlfn.XLOOKUP(Table7[[#This Row],[Merged Customer ID]],Table3__3_16[Customer ID],Table3__3_16[NumberOfMajorSurgeries])</f>
        <v>1</v>
      </c>
      <c r="I1969" s="23" t="str">
        <f>_xlfn.XLOOKUP(Table7[[#This Row],[Merged Customer ID]],Table3__3_16[Customer ID],Table3__3_16[smoker])</f>
        <v>No</v>
      </c>
      <c r="J1969" s="23" t="str">
        <f>_xlfn.XLOOKUP(Table7[[#This Row],[Merged Customer ID]],Table3__3_16[Customer ID],Table3__3_16[Weight Status])</f>
        <v>Obesity</v>
      </c>
      <c r="K1969" s="23" t="str">
        <f>_xlfn.XLOOKUP(Table7[[#This Row],[Merged Customer ID]],Table3__3_16[Customer ID],Table3__3_16[Sugar Status])</f>
        <v>Prediabetes</v>
      </c>
      <c r="L1969" s="26">
        <f>_xlfn.XLOOKUP(Table7[[#This Row],[Merged Customer ID]],Table6_20[Merged Customer ID],Table6_20[Date of Birth])</f>
        <v>38164</v>
      </c>
      <c r="M1969" s="30">
        <f>_xlfn.XLOOKUP(Table7[[#This Row],[Merged Customer ID]],Table6_20[Merged Customer ID],Table6_20[charges],"0",0)</f>
        <v>3481.87</v>
      </c>
      <c r="N1969" s="30" t="str">
        <f>_xlfn.XLOOKUP(Table7[[#This Row],[Merged Customer ID]],Table6_20[Merged Customer ID],Table6_20[Hospital tier])</f>
        <v>tier - 2</v>
      </c>
      <c r="O1969" s="30" t="str">
        <f>_xlfn.XLOOKUP(Table7[[#This Row],[Merged Customer ID]],Table6_20[Merged Customer ID],Table6_20[City tier])</f>
        <v>tier - 3</v>
      </c>
      <c r="P1969" s="30" t="str">
        <f>_xlfn.XLOOKUP(Table7[[#This Row],[Merged Customer ID]],Table6_20[Merged Customer ID],Table6_20[State ID])</f>
        <v>R1016</v>
      </c>
      <c r="Q1969" s="36">
        <f>_xlfn.XLOOKUP(Table7[[#This Row],[Merged Customer ID]],Table6_20[Merged Customer ID],Table6_20[Age])</f>
        <v>18.95</v>
      </c>
    </row>
    <row r="1970" spans="1:17" x14ac:dyDescent="0.35">
      <c r="A1970" s="22" t="s">
        <v>399</v>
      </c>
      <c r="B1970" s="22" t="str">
        <f>_xlfn.XLOOKUP(Table7[[#This Row],[Merged Customer ID]],Table2_1[Merged Customer ID],Table2_1[First Name])</f>
        <v>Sprague</v>
      </c>
      <c r="C1970" s="22">
        <f>_xlfn.XLOOKUP(Table7[[#This Row],[Merged Customer ID]],Table3__3_16[Customer ID],Table3__3_16[BMI])</f>
        <v>38.94</v>
      </c>
      <c r="D1970" s="22">
        <f>_xlfn.XLOOKUP(Table7[[#This Row],[Merged Customer ID]],Table3__3_16[Customer ID],Table3__3_16[HBA1C])</f>
        <v>4.3600000000000003</v>
      </c>
      <c r="E1970" s="22" t="str">
        <f>_xlfn.XLOOKUP(Table7[[#This Row],[Merged Customer ID]],Table3__3_16[Customer ID],Table3__3_16[Heart Issues])</f>
        <v>No</v>
      </c>
      <c r="F1970" s="22" t="str">
        <f>_xlfn.XLOOKUP(Table7[[#This Row],[Merged Customer ID]],Table3__3_16[Customer ID],Table3__3_16[Any Transplants])</f>
        <v>No</v>
      </c>
      <c r="G1970" s="22" t="str">
        <f>_xlfn.XLOOKUP(Table7[[#This Row],[Merged Customer ID]],Table3__3_16[Customer ID],Table3__3_16[Cancer history])</f>
        <v>Yes</v>
      </c>
      <c r="H1970" s="22">
        <f>_xlfn.XLOOKUP(Table7[[#This Row],[Merged Customer ID]],Table3__3_16[Customer ID],Table3__3_16[NumberOfMajorSurgeries])</f>
        <v>1</v>
      </c>
      <c r="I1970" s="22" t="str">
        <f>_xlfn.XLOOKUP(Table7[[#This Row],[Merged Customer ID]],Table3__3_16[Customer ID],Table3__3_16[smoker])</f>
        <v>No</v>
      </c>
      <c r="J1970" s="22" t="str">
        <f>_xlfn.XLOOKUP(Table7[[#This Row],[Merged Customer ID]],Table3__3_16[Customer ID],Table3__3_16[Weight Status])</f>
        <v>Obesity</v>
      </c>
      <c r="K1970" s="22" t="str">
        <f>_xlfn.XLOOKUP(Table7[[#This Row],[Merged Customer ID]],Table3__3_16[Customer ID],Table3__3_16[Sugar Status])</f>
        <v>Normal</v>
      </c>
      <c r="L1970" s="25">
        <f>_xlfn.XLOOKUP(Table7[[#This Row],[Merged Customer ID]],Table6_20[Merged Customer ID],Table6_20[Date of Birth])</f>
        <v>34254</v>
      </c>
      <c r="M1970" s="29">
        <f>_xlfn.XLOOKUP(Table7[[#This Row],[Merged Customer ID]],Table6_20[Merged Customer ID],Table6_20[charges],"0",0)</f>
        <v>3471.41</v>
      </c>
      <c r="N1970" s="29" t="str">
        <f>_xlfn.XLOOKUP(Table7[[#This Row],[Merged Customer ID]],Table6_20[Merged Customer ID],Table6_20[Hospital tier])</f>
        <v>tier - 2</v>
      </c>
      <c r="O1970" s="29" t="str">
        <f>_xlfn.XLOOKUP(Table7[[#This Row],[Merged Customer ID]],Table6_20[Merged Customer ID],Table6_20[City tier])</f>
        <v>tier - 2</v>
      </c>
      <c r="P1970" s="29" t="str">
        <f>_xlfn.XLOOKUP(Table7[[#This Row],[Merged Customer ID]],Table6_20[Merged Customer ID],Table6_20[State ID])</f>
        <v>R1013</v>
      </c>
      <c r="Q1970" s="35">
        <f>_xlfn.XLOOKUP(Table7[[#This Row],[Merged Customer ID]],Table6_20[Merged Customer ID],Table6_20[Age])</f>
        <v>29.655555555555555</v>
      </c>
    </row>
    <row r="1971" spans="1:17" x14ac:dyDescent="0.35">
      <c r="A1971" s="23" t="s">
        <v>398</v>
      </c>
      <c r="B1971" s="23" t="str">
        <f>_xlfn.XLOOKUP(Table7[[#This Row],[Merged Customer ID]],Table2_1[Merged Customer ID],Table2_1[First Name])</f>
        <v>Lasseron</v>
      </c>
      <c r="C1971" s="23">
        <f>_xlfn.XLOOKUP(Table7[[#This Row],[Merged Customer ID]],Table3__3_16[Customer ID],Table3__3_16[BMI])</f>
        <v>31.02</v>
      </c>
      <c r="D1971" s="23">
        <f>_xlfn.XLOOKUP(Table7[[#This Row],[Merged Customer ID]],Table3__3_16[Customer ID],Table3__3_16[HBA1C])</f>
        <v>4.84</v>
      </c>
      <c r="E1971" s="22" t="str">
        <f>_xlfn.XLOOKUP(Table7[[#This Row],[Merged Customer ID]],Table3__3_16[Customer ID],Table3__3_16[Heart Issues])</f>
        <v>No</v>
      </c>
      <c r="F1971" s="23" t="str">
        <f>_xlfn.XLOOKUP(Table7[[#This Row],[Merged Customer ID]],Table3__3_16[Customer ID],Table3__3_16[Any Transplants])</f>
        <v>No</v>
      </c>
      <c r="G1971" s="23" t="str">
        <f>_xlfn.XLOOKUP(Table7[[#This Row],[Merged Customer ID]],Table3__3_16[Customer ID],Table3__3_16[Cancer history])</f>
        <v>Yes</v>
      </c>
      <c r="H1971" s="23">
        <f>_xlfn.XLOOKUP(Table7[[#This Row],[Merged Customer ID]],Table3__3_16[Customer ID],Table3__3_16[NumberOfMajorSurgeries])</f>
        <v>1</v>
      </c>
      <c r="I1971" s="23" t="str">
        <f>_xlfn.XLOOKUP(Table7[[#This Row],[Merged Customer ID]],Table3__3_16[Customer ID],Table3__3_16[smoker])</f>
        <v>No</v>
      </c>
      <c r="J1971" s="23" t="str">
        <f>_xlfn.XLOOKUP(Table7[[#This Row],[Merged Customer ID]],Table3__3_16[Customer ID],Table3__3_16[Weight Status])</f>
        <v>Obesity</v>
      </c>
      <c r="K1971" s="23" t="str">
        <f>_xlfn.XLOOKUP(Table7[[#This Row],[Merged Customer ID]],Table3__3_16[Customer ID],Table3__3_16[Sugar Status])</f>
        <v>Normal</v>
      </c>
      <c r="L1971" s="26">
        <f>_xlfn.XLOOKUP(Table7[[#This Row],[Merged Customer ID]],Table6_20[Merged Customer ID],Table6_20[Date of Birth])</f>
        <v>37831</v>
      </c>
      <c r="M1971" s="30">
        <f>_xlfn.XLOOKUP(Table7[[#This Row],[Merged Customer ID]],Table6_20[Merged Customer ID],Table6_20[charges],"0",0)</f>
        <v>3463.51</v>
      </c>
      <c r="N1971" s="30" t="str">
        <f>_xlfn.XLOOKUP(Table7[[#This Row],[Merged Customer ID]],Table6_20[Merged Customer ID],Table6_20[Hospital tier])</f>
        <v>tier - 2</v>
      </c>
      <c r="O1971" s="30" t="str">
        <f>_xlfn.XLOOKUP(Table7[[#This Row],[Merged Customer ID]],Table6_20[Merged Customer ID],Table6_20[City tier])</f>
        <v>tier - 1</v>
      </c>
      <c r="P1971" s="30" t="str">
        <f>_xlfn.XLOOKUP(Table7[[#This Row],[Merged Customer ID]],Table6_20[Merged Customer ID],Table6_20[State ID])</f>
        <v>R1025</v>
      </c>
      <c r="Q1971" s="36">
        <f>_xlfn.XLOOKUP(Table7[[#This Row],[Merged Customer ID]],Table6_20[Merged Customer ID],Table6_20[Age])</f>
        <v>19.858333333333334</v>
      </c>
    </row>
    <row r="1972" spans="1:17" x14ac:dyDescent="0.35">
      <c r="A1972" s="22" t="s">
        <v>397</v>
      </c>
      <c r="B1972" s="22" t="str">
        <f>_xlfn.XLOOKUP(Table7[[#This Row],[Merged Customer ID]],Table2_1[Merged Customer ID],Table2_1[First Name])</f>
        <v>Bushong</v>
      </c>
      <c r="C1972" s="22">
        <f>_xlfn.XLOOKUP(Table7[[#This Row],[Merged Customer ID]],Table3__3_16[Customer ID],Table3__3_16[BMI])</f>
        <v>17.5</v>
      </c>
      <c r="D1972" s="22">
        <f>_xlfn.XLOOKUP(Table7[[#This Row],[Merged Customer ID]],Table3__3_16[Customer ID],Table3__3_16[HBA1C])</f>
        <v>4.5599999999999996</v>
      </c>
      <c r="E1972" s="22" t="str">
        <f>_xlfn.XLOOKUP(Table7[[#This Row],[Merged Customer ID]],Table3__3_16[Customer ID],Table3__3_16[Heart Issues])</f>
        <v>No</v>
      </c>
      <c r="F1972" s="22" t="str">
        <f>_xlfn.XLOOKUP(Table7[[#This Row],[Merged Customer ID]],Table3__3_16[Customer ID],Table3__3_16[Any Transplants])</f>
        <v>No</v>
      </c>
      <c r="G1972" s="22" t="str">
        <f>_xlfn.XLOOKUP(Table7[[#This Row],[Merged Customer ID]],Table3__3_16[Customer ID],Table3__3_16[Cancer history])</f>
        <v>No</v>
      </c>
      <c r="H1972" s="22">
        <f>_xlfn.XLOOKUP(Table7[[#This Row],[Merged Customer ID]],Table3__3_16[Customer ID],Table3__3_16[NumberOfMajorSurgeries])</f>
        <v>1</v>
      </c>
      <c r="I1972" s="22" t="str">
        <f>_xlfn.XLOOKUP(Table7[[#This Row],[Merged Customer ID]],Table3__3_16[Customer ID],Table3__3_16[smoker])</f>
        <v>No</v>
      </c>
      <c r="J1972" s="22" t="str">
        <f>_xlfn.XLOOKUP(Table7[[#This Row],[Merged Customer ID]],Table3__3_16[Customer ID],Table3__3_16[Weight Status])</f>
        <v>Underweight</v>
      </c>
      <c r="K1972" s="22" t="str">
        <f>_xlfn.XLOOKUP(Table7[[#This Row],[Merged Customer ID]],Table3__3_16[Customer ID],Table3__3_16[Sugar Status])</f>
        <v>Normal</v>
      </c>
      <c r="L1972" s="25">
        <f>_xlfn.XLOOKUP(Table7[[#This Row],[Merged Customer ID]],Table6_20[Merged Customer ID],Table6_20[Date of Birth])</f>
        <v>32034</v>
      </c>
      <c r="M1972" s="29">
        <f>_xlfn.XLOOKUP(Table7[[#This Row],[Merged Customer ID]],Table6_20[Merged Customer ID],Table6_20[charges],"0",0)</f>
        <v>3453.77</v>
      </c>
      <c r="N1972" s="29" t="str">
        <f>_xlfn.XLOOKUP(Table7[[#This Row],[Merged Customer ID]],Table6_20[Merged Customer ID],Table6_20[Hospital tier])</f>
        <v>tier - 2</v>
      </c>
      <c r="O1972" s="29" t="str">
        <f>_xlfn.XLOOKUP(Table7[[#This Row],[Merged Customer ID]],Table6_20[Merged Customer ID],Table6_20[City tier])</f>
        <v>tier - 1</v>
      </c>
      <c r="P1972" s="29" t="str">
        <f>_xlfn.XLOOKUP(Table7[[#This Row],[Merged Customer ID]],Table6_20[Merged Customer ID],Table6_20[State ID])</f>
        <v>R1011</v>
      </c>
      <c r="Q1972" s="35">
        <f>_xlfn.XLOOKUP(Table7[[#This Row],[Merged Customer ID]],Table6_20[Merged Customer ID],Table6_20[Age])</f>
        <v>35.733333333333334</v>
      </c>
    </row>
    <row r="1973" spans="1:17" x14ac:dyDescent="0.35">
      <c r="A1973" s="23" t="s">
        <v>396</v>
      </c>
      <c r="B1973" s="23" t="str">
        <f>_xlfn.XLOOKUP(Table7[[#This Row],[Merged Customer ID]],Table2_1[Merged Customer ID],Table2_1[First Name])</f>
        <v>Dennison</v>
      </c>
      <c r="C1973" s="23">
        <f>_xlfn.XLOOKUP(Table7[[#This Row],[Merged Customer ID]],Table3__3_16[Customer ID],Table3__3_16[BMI])</f>
        <v>34.799999999999997</v>
      </c>
      <c r="D1973" s="23">
        <f>_xlfn.XLOOKUP(Table7[[#This Row],[Merged Customer ID]],Table3__3_16[Customer ID],Table3__3_16[HBA1C])</f>
        <v>4.42</v>
      </c>
      <c r="E1973" s="22" t="str">
        <f>_xlfn.XLOOKUP(Table7[[#This Row],[Merged Customer ID]],Table3__3_16[Customer ID],Table3__3_16[Heart Issues])</f>
        <v>Yes</v>
      </c>
      <c r="F1973" s="23" t="str">
        <f>_xlfn.XLOOKUP(Table7[[#This Row],[Merged Customer ID]],Table3__3_16[Customer ID],Table3__3_16[Any Transplants])</f>
        <v>Yes</v>
      </c>
      <c r="G1973" s="23" t="str">
        <f>_xlfn.XLOOKUP(Table7[[#This Row],[Merged Customer ID]],Table3__3_16[Customer ID],Table3__3_16[Cancer history])</f>
        <v>No</v>
      </c>
      <c r="H1973" s="23">
        <f>_xlfn.XLOOKUP(Table7[[#This Row],[Merged Customer ID]],Table3__3_16[Customer ID],Table3__3_16[NumberOfMajorSurgeries])</f>
        <v>2</v>
      </c>
      <c r="I1973" s="23" t="str">
        <f>_xlfn.XLOOKUP(Table7[[#This Row],[Merged Customer ID]],Table3__3_16[Customer ID],Table3__3_16[smoker])</f>
        <v>No</v>
      </c>
      <c r="J1973" s="23" t="str">
        <f>_xlfn.XLOOKUP(Table7[[#This Row],[Merged Customer ID]],Table3__3_16[Customer ID],Table3__3_16[Weight Status])</f>
        <v>Obesity</v>
      </c>
      <c r="K1973" s="23" t="str">
        <f>_xlfn.XLOOKUP(Table7[[#This Row],[Merged Customer ID]],Table3__3_16[Customer ID],Table3__3_16[Sugar Status])</f>
        <v>Normal</v>
      </c>
      <c r="L1973" s="26">
        <f>_xlfn.XLOOKUP(Table7[[#This Row],[Merged Customer ID]],Table6_20[Merged Customer ID],Table6_20[Date of Birth])</f>
        <v>36697</v>
      </c>
      <c r="M1973" s="30">
        <f>_xlfn.XLOOKUP(Table7[[#This Row],[Merged Customer ID]],Table6_20[Merged Customer ID],Table6_20[charges],"0",0)</f>
        <v>3443.06</v>
      </c>
      <c r="N1973" s="30" t="str">
        <f>_xlfn.XLOOKUP(Table7[[#This Row],[Merged Customer ID]],Table6_20[Merged Customer ID],Table6_20[Hospital tier])</f>
        <v>tier - 2</v>
      </c>
      <c r="O1973" s="30" t="str">
        <f>_xlfn.XLOOKUP(Table7[[#This Row],[Merged Customer ID]],Table6_20[Merged Customer ID],Table6_20[City tier])</f>
        <v>tier - 1</v>
      </c>
      <c r="P1973" s="30" t="str">
        <f>_xlfn.XLOOKUP(Table7[[#This Row],[Merged Customer ID]],Table6_20[Merged Customer ID],Table6_20[State ID])</f>
        <v>R1011</v>
      </c>
      <c r="Q1973" s="36">
        <f>_xlfn.XLOOKUP(Table7[[#This Row],[Merged Customer ID]],Table6_20[Merged Customer ID],Table6_20[Age])</f>
        <v>22.966666666666665</v>
      </c>
    </row>
    <row r="1974" spans="1:17" x14ac:dyDescent="0.35">
      <c r="A1974" s="22" t="s">
        <v>395</v>
      </c>
      <c r="B1974" s="22" t="str">
        <f>_xlfn.XLOOKUP(Table7[[#This Row],[Merged Customer ID]],Table2_1[Merged Customer ID],Table2_1[First Name])</f>
        <v>Lira</v>
      </c>
      <c r="C1974" s="22">
        <f>_xlfn.XLOOKUP(Table7[[#This Row],[Merged Customer ID]],Table3__3_16[Customer ID],Table3__3_16[BMI])</f>
        <v>17.3</v>
      </c>
      <c r="D1974" s="22">
        <f>_xlfn.XLOOKUP(Table7[[#This Row],[Merged Customer ID]],Table3__3_16[Customer ID],Table3__3_16[HBA1C])</f>
        <v>7.66</v>
      </c>
      <c r="E1974" s="22" t="str">
        <f>_xlfn.XLOOKUP(Table7[[#This Row],[Merged Customer ID]],Table3__3_16[Customer ID],Table3__3_16[Heart Issues])</f>
        <v>Yes</v>
      </c>
      <c r="F1974" s="22" t="str">
        <f>_xlfn.XLOOKUP(Table7[[#This Row],[Merged Customer ID]],Table3__3_16[Customer ID],Table3__3_16[Any Transplants])</f>
        <v>No</v>
      </c>
      <c r="G1974" s="22" t="str">
        <f>_xlfn.XLOOKUP(Table7[[#This Row],[Merged Customer ID]],Table3__3_16[Customer ID],Table3__3_16[Cancer history])</f>
        <v>No</v>
      </c>
      <c r="H1974" s="22">
        <f>_xlfn.XLOOKUP(Table7[[#This Row],[Merged Customer ID]],Table3__3_16[Customer ID],Table3__3_16[NumberOfMajorSurgeries])</f>
        <v>1</v>
      </c>
      <c r="I1974" s="22" t="str">
        <f>_xlfn.XLOOKUP(Table7[[#This Row],[Merged Customer ID]],Table3__3_16[Customer ID],Table3__3_16[smoker])</f>
        <v>No</v>
      </c>
      <c r="J1974" s="22" t="str">
        <f>_xlfn.XLOOKUP(Table7[[#This Row],[Merged Customer ID]],Table3__3_16[Customer ID],Table3__3_16[Weight Status])</f>
        <v>Underweight</v>
      </c>
      <c r="K1974" s="22" t="str">
        <f>_xlfn.XLOOKUP(Table7[[#This Row],[Merged Customer ID]],Table3__3_16[Customer ID],Table3__3_16[Sugar Status])</f>
        <v>Diabetes</v>
      </c>
      <c r="L1974" s="25">
        <f>_xlfn.XLOOKUP(Table7[[#This Row],[Merged Customer ID]],Table6_20[Merged Customer ID],Table6_20[Date of Birth])</f>
        <v>31651</v>
      </c>
      <c r="M1974" s="29">
        <f>_xlfn.XLOOKUP(Table7[[#This Row],[Merged Customer ID]],Table6_20[Merged Customer ID],Table6_20[charges],"0",0)</f>
        <v>3436.5</v>
      </c>
      <c r="N1974" s="29" t="str">
        <f>_xlfn.XLOOKUP(Table7[[#This Row],[Merged Customer ID]],Table6_20[Merged Customer ID],Table6_20[Hospital tier])</f>
        <v>tier - 2</v>
      </c>
      <c r="O1974" s="29" t="str">
        <f>_xlfn.XLOOKUP(Table7[[#This Row],[Merged Customer ID]],Table6_20[Merged Customer ID],Table6_20[City tier])</f>
        <v>tier - 1</v>
      </c>
      <c r="P1974" s="29" t="str">
        <f>_xlfn.XLOOKUP(Table7[[#This Row],[Merged Customer ID]],Table6_20[Merged Customer ID],Table6_20[State ID])</f>
        <v>R1013</v>
      </c>
      <c r="Q1974" s="35">
        <f>_xlfn.XLOOKUP(Table7[[#This Row],[Merged Customer ID]],Table6_20[Merged Customer ID],Table6_20[Age])</f>
        <v>36.780555555555559</v>
      </c>
    </row>
    <row r="1975" spans="1:17" x14ac:dyDescent="0.35">
      <c r="A1975" s="23" t="s">
        <v>394</v>
      </c>
      <c r="B1975" s="23" t="str">
        <f>_xlfn.XLOOKUP(Table7[[#This Row],[Merged Customer ID]],Table2_1[Merged Customer ID],Table2_1[First Name])</f>
        <v>Nahigian</v>
      </c>
      <c r="C1975" s="23">
        <f>_xlfn.XLOOKUP(Table7[[#This Row],[Merged Customer ID]],Table3__3_16[Customer ID],Table3__3_16[BMI])</f>
        <v>32.25</v>
      </c>
      <c r="D1975" s="23">
        <f>_xlfn.XLOOKUP(Table7[[#This Row],[Merged Customer ID]],Table3__3_16[Customer ID],Table3__3_16[HBA1C])</f>
        <v>5.2</v>
      </c>
      <c r="E1975" s="22" t="str">
        <f>_xlfn.XLOOKUP(Table7[[#This Row],[Merged Customer ID]],Table3__3_16[Customer ID],Table3__3_16[Heart Issues])</f>
        <v>Yes</v>
      </c>
      <c r="F1975" s="23" t="str">
        <f>_xlfn.XLOOKUP(Table7[[#This Row],[Merged Customer ID]],Table3__3_16[Customer ID],Table3__3_16[Any Transplants])</f>
        <v>No</v>
      </c>
      <c r="G1975" s="23" t="str">
        <f>_xlfn.XLOOKUP(Table7[[#This Row],[Merged Customer ID]],Table3__3_16[Customer ID],Table3__3_16[Cancer history])</f>
        <v>No</v>
      </c>
      <c r="H1975" s="23">
        <f>_xlfn.XLOOKUP(Table7[[#This Row],[Merged Customer ID]],Table3__3_16[Customer ID],Table3__3_16[NumberOfMajorSurgeries])</f>
        <v>0</v>
      </c>
      <c r="I1975" s="23" t="str">
        <f>_xlfn.XLOOKUP(Table7[[#This Row],[Merged Customer ID]],Table3__3_16[Customer ID],Table3__3_16[smoker])</f>
        <v>No</v>
      </c>
      <c r="J1975" s="23" t="str">
        <f>_xlfn.XLOOKUP(Table7[[#This Row],[Merged Customer ID]],Table3__3_16[Customer ID],Table3__3_16[Weight Status])</f>
        <v>Obesity</v>
      </c>
      <c r="K1975" s="23" t="str">
        <f>_xlfn.XLOOKUP(Table7[[#This Row],[Merged Customer ID]],Table3__3_16[Customer ID],Table3__3_16[Sugar Status])</f>
        <v>Normal</v>
      </c>
      <c r="L1975" s="26">
        <f>_xlfn.XLOOKUP(Table7[[#This Row],[Merged Customer ID]],Table6_20[Merged Customer ID],Table6_20[Date of Birth])</f>
        <v>37251</v>
      </c>
      <c r="M1975" s="30">
        <f>_xlfn.XLOOKUP(Table7[[#This Row],[Merged Customer ID]],Table6_20[Merged Customer ID],Table6_20[charges],"0",0)</f>
        <v>3434.38</v>
      </c>
      <c r="N1975" s="30" t="str">
        <f>_xlfn.XLOOKUP(Table7[[#This Row],[Merged Customer ID]],Table6_20[Merged Customer ID],Table6_20[Hospital tier])</f>
        <v>tier - 2</v>
      </c>
      <c r="O1975" s="30" t="str">
        <f>_xlfn.XLOOKUP(Table7[[#This Row],[Merged Customer ID]],Table6_20[Merged Customer ID],Table6_20[City tier])</f>
        <v>tier - 2</v>
      </c>
      <c r="P1975" s="30" t="str">
        <f>_xlfn.XLOOKUP(Table7[[#This Row],[Merged Customer ID]],Table6_20[Merged Customer ID],Table6_20[State ID])</f>
        <v>R1011</v>
      </c>
      <c r="Q1975" s="36">
        <f>_xlfn.XLOOKUP(Table7[[#This Row],[Merged Customer ID]],Table6_20[Merged Customer ID],Table6_20[Age])</f>
        <v>21.45</v>
      </c>
    </row>
    <row r="1976" spans="1:17" x14ac:dyDescent="0.35">
      <c r="A1976" s="22" t="s">
        <v>393</v>
      </c>
      <c r="B1976" s="22" t="str">
        <f>_xlfn.XLOOKUP(Table7[[#This Row],[Merged Customer ID]],Table2_1[Merged Customer ID],Table2_1[First Name])</f>
        <v>Cackett</v>
      </c>
      <c r="C1976" s="22">
        <f>_xlfn.XLOOKUP(Table7[[#This Row],[Merged Customer ID]],Table3__3_16[Customer ID],Table3__3_16[BMI])</f>
        <v>42.4</v>
      </c>
      <c r="D1976" s="22">
        <f>_xlfn.XLOOKUP(Table7[[#This Row],[Merged Customer ID]],Table3__3_16[Customer ID],Table3__3_16[HBA1C])</f>
        <v>5.53</v>
      </c>
      <c r="E1976" s="22" t="str">
        <f>_xlfn.XLOOKUP(Table7[[#This Row],[Merged Customer ID]],Table3__3_16[Customer ID],Table3__3_16[Heart Issues])</f>
        <v>Yes</v>
      </c>
      <c r="F1976" s="22" t="str">
        <f>_xlfn.XLOOKUP(Table7[[#This Row],[Merged Customer ID]],Table3__3_16[Customer ID],Table3__3_16[Any Transplants])</f>
        <v>No</v>
      </c>
      <c r="G1976" s="22" t="str">
        <f>_xlfn.XLOOKUP(Table7[[#This Row],[Merged Customer ID]],Table3__3_16[Customer ID],Table3__3_16[Cancer history])</f>
        <v>No</v>
      </c>
      <c r="H1976" s="22">
        <f>_xlfn.XLOOKUP(Table7[[#This Row],[Merged Customer ID]],Table3__3_16[Customer ID],Table3__3_16[NumberOfMajorSurgeries])</f>
        <v>0</v>
      </c>
      <c r="I1976" s="22" t="str">
        <f>_xlfn.XLOOKUP(Table7[[#This Row],[Merged Customer ID]],Table3__3_16[Customer ID],Table3__3_16[smoker])</f>
        <v>No</v>
      </c>
      <c r="J1976" s="22" t="str">
        <f>_xlfn.XLOOKUP(Table7[[#This Row],[Merged Customer ID]],Table3__3_16[Customer ID],Table3__3_16[Weight Status])</f>
        <v>Obesity</v>
      </c>
      <c r="K1976" s="22" t="str">
        <f>_xlfn.XLOOKUP(Table7[[#This Row],[Merged Customer ID]],Table3__3_16[Customer ID],Table3__3_16[Sugar Status])</f>
        <v>Normal</v>
      </c>
      <c r="L1976" s="25">
        <f>_xlfn.XLOOKUP(Table7[[#This Row],[Merged Customer ID]],Table6_20[Merged Customer ID],Table6_20[Date of Birth])</f>
        <v>35418</v>
      </c>
      <c r="M1976" s="29">
        <f>_xlfn.XLOOKUP(Table7[[#This Row],[Merged Customer ID]],Table6_20[Merged Customer ID],Table6_20[charges],"0",0)</f>
        <v>3410.32</v>
      </c>
      <c r="N1976" s="29" t="str">
        <f>_xlfn.XLOOKUP(Table7[[#This Row],[Merged Customer ID]],Table6_20[Merged Customer ID],Table6_20[Hospital tier])</f>
        <v>tier - 2</v>
      </c>
      <c r="O1976" s="29" t="str">
        <f>_xlfn.XLOOKUP(Table7[[#This Row],[Merged Customer ID]],Table6_20[Merged Customer ID],Table6_20[City tier])</f>
        <v>tier - 2</v>
      </c>
      <c r="P1976" s="29" t="str">
        <f>_xlfn.XLOOKUP(Table7[[#This Row],[Merged Customer ID]],Table6_20[Merged Customer ID],Table6_20[State ID])</f>
        <v>R1011</v>
      </c>
      <c r="Q1976" s="35">
        <f>_xlfn.XLOOKUP(Table7[[#This Row],[Merged Customer ID]],Table6_20[Merged Customer ID],Table6_20[Age])</f>
        <v>26.469444444444445</v>
      </c>
    </row>
    <row r="1977" spans="1:17" x14ac:dyDescent="0.35">
      <c r="A1977" s="23" t="s">
        <v>392</v>
      </c>
      <c r="B1977" s="23" t="str">
        <f>_xlfn.XLOOKUP(Table7[[#This Row],[Merged Customer ID]],Table2_1[Merged Customer ID],Table2_1[First Name])</f>
        <v>Hunter-Galvan</v>
      </c>
      <c r="C1977" s="23">
        <f>_xlfn.XLOOKUP(Table7[[#This Row],[Merged Customer ID]],Table3__3_16[Customer ID],Table3__3_16[BMI])</f>
        <v>38.664999999999999</v>
      </c>
      <c r="D1977" s="23">
        <f>_xlfn.XLOOKUP(Table7[[#This Row],[Merged Customer ID]],Table3__3_16[Customer ID],Table3__3_16[HBA1C])</f>
        <v>4.8600000000000003</v>
      </c>
      <c r="E1977" s="22" t="str">
        <f>_xlfn.XLOOKUP(Table7[[#This Row],[Merged Customer ID]],Table3__3_16[Customer ID],Table3__3_16[Heart Issues])</f>
        <v>No</v>
      </c>
      <c r="F1977" s="23" t="str">
        <f>_xlfn.XLOOKUP(Table7[[#This Row],[Merged Customer ID]],Table3__3_16[Customer ID],Table3__3_16[Any Transplants])</f>
        <v>Yes</v>
      </c>
      <c r="G1977" s="23" t="str">
        <f>_xlfn.XLOOKUP(Table7[[#This Row],[Merged Customer ID]],Table3__3_16[Customer ID],Table3__3_16[Cancer history])</f>
        <v>No</v>
      </c>
      <c r="H1977" s="23">
        <f>_xlfn.XLOOKUP(Table7[[#This Row],[Merged Customer ID]],Table3__3_16[Customer ID],Table3__3_16[NumberOfMajorSurgeries])</f>
        <v>1</v>
      </c>
      <c r="I1977" s="23" t="str">
        <f>_xlfn.XLOOKUP(Table7[[#This Row],[Merged Customer ID]],Table3__3_16[Customer ID],Table3__3_16[smoker])</f>
        <v>No</v>
      </c>
      <c r="J1977" s="23" t="str">
        <f>_xlfn.XLOOKUP(Table7[[#This Row],[Merged Customer ID]],Table3__3_16[Customer ID],Table3__3_16[Weight Status])</f>
        <v>Obesity</v>
      </c>
      <c r="K1977" s="23" t="str">
        <f>_xlfn.XLOOKUP(Table7[[#This Row],[Merged Customer ID]],Table3__3_16[Customer ID],Table3__3_16[Sugar Status])</f>
        <v>Normal</v>
      </c>
      <c r="L1977" s="26">
        <f>_xlfn.XLOOKUP(Table7[[#This Row],[Merged Customer ID]],Table6_20[Merged Customer ID],Table6_20[Date of Birth])</f>
        <v>38184</v>
      </c>
      <c r="M1977" s="30">
        <f>_xlfn.XLOOKUP(Table7[[#This Row],[Merged Customer ID]],Table6_20[Merged Customer ID],Table6_20[charges],"0",0)</f>
        <v>3393.36</v>
      </c>
      <c r="N1977" s="30" t="str">
        <f>_xlfn.XLOOKUP(Table7[[#This Row],[Merged Customer ID]],Table6_20[Merged Customer ID],Table6_20[Hospital tier])</f>
        <v>tier - 2</v>
      </c>
      <c r="O1977" s="30" t="str">
        <f>_xlfn.XLOOKUP(Table7[[#This Row],[Merged Customer ID]],Table6_20[Merged Customer ID],Table6_20[City tier])</f>
        <v>tier - 2</v>
      </c>
      <c r="P1977" s="30" t="str">
        <f>_xlfn.XLOOKUP(Table7[[#This Row],[Merged Customer ID]],Table6_20[Merged Customer ID],Table6_20[State ID])</f>
        <v>R1023</v>
      </c>
      <c r="Q1977" s="36">
        <f>_xlfn.XLOOKUP(Table7[[#This Row],[Merged Customer ID]],Table6_20[Merged Customer ID],Table6_20[Age])</f>
        <v>18.894444444444446</v>
      </c>
    </row>
    <row r="1978" spans="1:17" x14ac:dyDescent="0.35">
      <c r="A1978" s="22" t="s">
        <v>391</v>
      </c>
      <c r="B1978" s="22" t="str">
        <f>_xlfn.XLOOKUP(Table7[[#This Row],[Merged Customer ID]],Table2_1[Merged Customer ID],Table2_1[First Name])</f>
        <v>Pierret</v>
      </c>
      <c r="C1978" s="22">
        <f>_xlfn.XLOOKUP(Table7[[#This Row],[Merged Customer ID]],Table3__3_16[Customer ID],Table3__3_16[BMI])</f>
        <v>29.92</v>
      </c>
      <c r="D1978" s="22">
        <f>_xlfn.XLOOKUP(Table7[[#This Row],[Merged Customer ID]],Table3__3_16[Customer ID],Table3__3_16[HBA1C])</f>
        <v>5.49</v>
      </c>
      <c r="E1978" s="22" t="str">
        <f>_xlfn.XLOOKUP(Table7[[#This Row],[Merged Customer ID]],Table3__3_16[Customer ID],Table3__3_16[Heart Issues])</f>
        <v>Yes</v>
      </c>
      <c r="F1978" s="22" t="str">
        <f>_xlfn.XLOOKUP(Table7[[#This Row],[Merged Customer ID]],Table3__3_16[Customer ID],Table3__3_16[Any Transplants])</f>
        <v>No</v>
      </c>
      <c r="G1978" s="22" t="str">
        <f>_xlfn.XLOOKUP(Table7[[#This Row],[Merged Customer ID]],Table3__3_16[Customer ID],Table3__3_16[Cancer history])</f>
        <v>No</v>
      </c>
      <c r="H1978" s="22">
        <f>_xlfn.XLOOKUP(Table7[[#This Row],[Merged Customer ID]],Table3__3_16[Customer ID],Table3__3_16[NumberOfMajorSurgeries])</f>
        <v>0</v>
      </c>
      <c r="I1978" s="22" t="str">
        <f>_xlfn.XLOOKUP(Table7[[#This Row],[Merged Customer ID]],Table3__3_16[Customer ID],Table3__3_16[smoker])</f>
        <v>No</v>
      </c>
      <c r="J1978" s="22" t="str">
        <f>_xlfn.XLOOKUP(Table7[[#This Row],[Merged Customer ID]],Table3__3_16[Customer ID],Table3__3_16[Weight Status])</f>
        <v>Overweight</v>
      </c>
      <c r="K1978" s="22" t="str">
        <f>_xlfn.XLOOKUP(Table7[[#This Row],[Merged Customer ID]],Table3__3_16[Customer ID],Table3__3_16[Sugar Status])</f>
        <v>Normal</v>
      </c>
      <c r="L1978" s="25">
        <f>_xlfn.XLOOKUP(Table7[[#This Row],[Merged Customer ID]],Table6_20[Merged Customer ID],Table6_20[Date of Birth])</f>
        <v>35365</v>
      </c>
      <c r="M1978" s="29">
        <f>_xlfn.XLOOKUP(Table7[[#This Row],[Merged Customer ID]],Table6_20[Merged Customer ID],Table6_20[charges],"0",0)</f>
        <v>3392.98</v>
      </c>
      <c r="N1978" s="29" t="str">
        <f>_xlfn.XLOOKUP(Table7[[#This Row],[Merged Customer ID]],Table6_20[Merged Customer ID],Table6_20[Hospital tier])</f>
        <v>tier - 2</v>
      </c>
      <c r="O1978" s="29" t="str">
        <f>_xlfn.XLOOKUP(Table7[[#This Row],[Merged Customer ID]],Table6_20[Merged Customer ID],Table6_20[City tier])</f>
        <v>tier - 3</v>
      </c>
      <c r="P1978" s="29" t="str">
        <f>_xlfn.XLOOKUP(Table7[[#This Row],[Merged Customer ID]],Table6_20[Merged Customer ID],Table6_20[State ID])</f>
        <v>R1013</v>
      </c>
      <c r="Q1978" s="35">
        <f>_xlfn.XLOOKUP(Table7[[#This Row],[Merged Customer ID]],Table6_20[Merged Customer ID],Table6_20[Age])</f>
        <v>26.613888888888887</v>
      </c>
    </row>
    <row r="1979" spans="1:17" x14ac:dyDescent="0.35">
      <c r="A1979" s="23" t="s">
        <v>390</v>
      </c>
      <c r="B1979" s="23" t="str">
        <f>_xlfn.XLOOKUP(Table7[[#This Row],[Merged Customer ID]],Table2_1[Merged Customer ID],Table2_1[First Name])</f>
        <v>White</v>
      </c>
      <c r="C1979" s="23">
        <f>_xlfn.XLOOKUP(Table7[[#This Row],[Merged Customer ID]],Table3__3_16[Customer ID],Table3__3_16[BMI])</f>
        <v>29.48</v>
      </c>
      <c r="D1979" s="23">
        <f>_xlfn.XLOOKUP(Table7[[#This Row],[Merged Customer ID]],Table3__3_16[Customer ID],Table3__3_16[HBA1C])</f>
        <v>4.09</v>
      </c>
      <c r="E1979" s="22" t="str">
        <f>_xlfn.XLOOKUP(Table7[[#This Row],[Merged Customer ID]],Table3__3_16[Customer ID],Table3__3_16[Heart Issues])</f>
        <v>Yes</v>
      </c>
      <c r="F1979" s="23" t="str">
        <f>_xlfn.XLOOKUP(Table7[[#This Row],[Merged Customer ID]],Table3__3_16[Customer ID],Table3__3_16[Any Transplants])</f>
        <v>No</v>
      </c>
      <c r="G1979" s="23" t="str">
        <f>_xlfn.XLOOKUP(Table7[[#This Row],[Merged Customer ID]],Table3__3_16[Customer ID],Table3__3_16[Cancer history])</f>
        <v>No</v>
      </c>
      <c r="H1979" s="23">
        <f>_xlfn.XLOOKUP(Table7[[#This Row],[Merged Customer ID]],Table3__3_16[Customer ID],Table3__3_16[NumberOfMajorSurgeries])</f>
        <v>0</v>
      </c>
      <c r="I1979" s="23" t="str">
        <f>_xlfn.XLOOKUP(Table7[[#This Row],[Merged Customer ID]],Table3__3_16[Customer ID],Table3__3_16[smoker])</f>
        <v>No</v>
      </c>
      <c r="J1979" s="23" t="str">
        <f>_xlfn.XLOOKUP(Table7[[#This Row],[Merged Customer ID]],Table3__3_16[Customer ID],Table3__3_16[Weight Status])</f>
        <v>Overweight</v>
      </c>
      <c r="K1979" s="23" t="str">
        <f>_xlfn.XLOOKUP(Table7[[#This Row],[Merged Customer ID]],Table3__3_16[Customer ID],Table3__3_16[Sugar Status])</f>
        <v>Normal</v>
      </c>
      <c r="L1979" s="26">
        <f>_xlfn.XLOOKUP(Table7[[#This Row],[Merged Customer ID]],Table6_20[Merged Customer ID],Table6_20[Date of Birth])</f>
        <v>35287</v>
      </c>
      <c r="M1979" s="30">
        <f>_xlfn.XLOOKUP(Table7[[#This Row],[Merged Customer ID]],Table6_20[Merged Customer ID],Table6_20[charges],"0",0)</f>
        <v>3392.37</v>
      </c>
      <c r="N1979" s="30" t="str">
        <f>_xlfn.XLOOKUP(Table7[[#This Row],[Merged Customer ID]],Table6_20[Merged Customer ID],Table6_20[Hospital tier])</f>
        <v>tier - 2</v>
      </c>
      <c r="O1979" s="30" t="str">
        <f>_xlfn.XLOOKUP(Table7[[#This Row],[Merged Customer ID]],Table6_20[Merged Customer ID],Table6_20[City tier])</f>
        <v>tier - 3</v>
      </c>
      <c r="P1979" s="30" t="str">
        <f>_xlfn.XLOOKUP(Table7[[#This Row],[Merged Customer ID]],Table6_20[Merged Customer ID],Table6_20[State ID])</f>
        <v>R1013</v>
      </c>
      <c r="Q1979" s="36">
        <f>_xlfn.XLOOKUP(Table7[[#This Row],[Merged Customer ID]],Table6_20[Merged Customer ID],Table6_20[Age])</f>
        <v>26.827777777777779</v>
      </c>
    </row>
    <row r="1980" spans="1:17" x14ac:dyDescent="0.35">
      <c r="A1980" s="22" t="s">
        <v>389</v>
      </c>
      <c r="B1980" s="22" t="str">
        <f>_xlfn.XLOOKUP(Table7[[#This Row],[Merged Customer ID]],Table2_1[Merged Customer ID],Table2_1[First Name])</f>
        <v>O'Neil</v>
      </c>
      <c r="C1980" s="22">
        <f>_xlfn.XLOOKUP(Table7[[#This Row],[Merged Customer ID]],Table3__3_16[Customer ID],Table3__3_16[BMI])</f>
        <v>28.785</v>
      </c>
      <c r="D1980" s="22">
        <f>_xlfn.XLOOKUP(Table7[[#This Row],[Merged Customer ID]],Table3__3_16[Customer ID],Table3__3_16[HBA1C])</f>
        <v>4.3099999999999996</v>
      </c>
      <c r="E1980" s="22" t="str">
        <f>_xlfn.XLOOKUP(Table7[[#This Row],[Merged Customer ID]],Table3__3_16[Customer ID],Table3__3_16[Heart Issues])</f>
        <v>Yes</v>
      </c>
      <c r="F1980" s="22" t="str">
        <f>_xlfn.XLOOKUP(Table7[[#This Row],[Merged Customer ID]],Table3__3_16[Customer ID],Table3__3_16[Any Transplants])</f>
        <v>No</v>
      </c>
      <c r="G1980" s="22" t="str">
        <f>_xlfn.XLOOKUP(Table7[[#This Row],[Merged Customer ID]],Table3__3_16[Customer ID],Table3__3_16[Cancer history])</f>
        <v>No</v>
      </c>
      <c r="H1980" s="22">
        <f>_xlfn.XLOOKUP(Table7[[#This Row],[Merged Customer ID]],Table3__3_16[Customer ID],Table3__3_16[NumberOfMajorSurgeries])</f>
        <v>0</v>
      </c>
      <c r="I1980" s="22" t="str">
        <f>_xlfn.XLOOKUP(Table7[[#This Row],[Merged Customer ID]],Table3__3_16[Customer ID],Table3__3_16[smoker])</f>
        <v>No</v>
      </c>
      <c r="J1980" s="22" t="str">
        <f>_xlfn.XLOOKUP(Table7[[#This Row],[Merged Customer ID]],Table3__3_16[Customer ID],Table3__3_16[Weight Status])</f>
        <v>Overweight</v>
      </c>
      <c r="K1980" s="22" t="str">
        <f>_xlfn.XLOOKUP(Table7[[#This Row],[Merged Customer ID]],Table3__3_16[Customer ID],Table3__3_16[Sugar Status])</f>
        <v>Normal</v>
      </c>
      <c r="L1980" s="25">
        <f>_xlfn.XLOOKUP(Table7[[#This Row],[Merged Customer ID]],Table6_20[Merged Customer ID],Table6_20[Date of Birth])</f>
        <v>35382</v>
      </c>
      <c r="M1980" s="29">
        <f>_xlfn.XLOOKUP(Table7[[#This Row],[Merged Customer ID]],Table6_20[Merged Customer ID],Table6_20[charges],"0",0)</f>
        <v>3385.4</v>
      </c>
      <c r="N1980" s="29" t="str">
        <f>_xlfn.XLOOKUP(Table7[[#This Row],[Merged Customer ID]],Table6_20[Merged Customer ID],Table6_20[Hospital tier])</f>
        <v>tier - 2</v>
      </c>
      <c r="O1980" s="29" t="str">
        <f>_xlfn.XLOOKUP(Table7[[#This Row],[Merged Customer ID]],Table6_20[Merged Customer ID],Table6_20[City tier])</f>
        <v>tier - 2</v>
      </c>
      <c r="P1980" s="29" t="str">
        <f>_xlfn.XLOOKUP(Table7[[#This Row],[Merged Customer ID]],Table6_20[Merged Customer ID],Table6_20[State ID])</f>
        <v>R1024</v>
      </c>
      <c r="Q1980" s="35">
        <f>_xlfn.XLOOKUP(Table7[[#This Row],[Merged Customer ID]],Table6_20[Merged Customer ID],Table6_20[Age])</f>
        <v>26.569444444444443</v>
      </c>
    </row>
    <row r="1981" spans="1:17" x14ac:dyDescent="0.35">
      <c r="A1981" s="23" t="s">
        <v>388</v>
      </c>
      <c r="B1981" s="23" t="str">
        <f>_xlfn.XLOOKUP(Table7[[#This Row],[Merged Customer ID]],Table2_1[Merged Customer ID],Table2_1[First Name])</f>
        <v>Leitz</v>
      </c>
      <c r="C1981" s="23">
        <f>_xlfn.XLOOKUP(Table7[[#This Row],[Merged Customer ID]],Table3__3_16[Customer ID],Table3__3_16[BMI])</f>
        <v>19.8</v>
      </c>
      <c r="D1981" s="23">
        <f>_xlfn.XLOOKUP(Table7[[#This Row],[Merged Customer ID]],Table3__3_16[Customer ID],Table3__3_16[HBA1C])</f>
        <v>4</v>
      </c>
      <c r="E1981" s="22" t="str">
        <f>_xlfn.XLOOKUP(Table7[[#This Row],[Merged Customer ID]],Table3__3_16[Customer ID],Table3__3_16[Heart Issues])</f>
        <v>Yes</v>
      </c>
      <c r="F1981" s="23" t="str">
        <f>_xlfn.XLOOKUP(Table7[[#This Row],[Merged Customer ID]],Table3__3_16[Customer ID],Table3__3_16[Any Transplants])</f>
        <v>No</v>
      </c>
      <c r="G1981" s="23" t="str">
        <f>_xlfn.XLOOKUP(Table7[[#This Row],[Merged Customer ID]],Table3__3_16[Customer ID],Table3__3_16[Cancer history])</f>
        <v>No</v>
      </c>
      <c r="H1981" s="23">
        <f>_xlfn.XLOOKUP(Table7[[#This Row],[Merged Customer ID]],Table3__3_16[Customer ID],Table3__3_16[NumberOfMajorSurgeries])</f>
        <v>0</v>
      </c>
      <c r="I1981" s="23" t="str">
        <f>_xlfn.XLOOKUP(Table7[[#This Row],[Merged Customer ID]],Table3__3_16[Customer ID],Table3__3_16[smoker])</f>
        <v>No</v>
      </c>
      <c r="J1981" s="23" t="str">
        <f>_xlfn.XLOOKUP(Table7[[#This Row],[Merged Customer ID]],Table3__3_16[Customer ID],Table3__3_16[Weight Status])</f>
        <v>Normal Weight</v>
      </c>
      <c r="K1981" s="23" t="str">
        <f>_xlfn.XLOOKUP(Table7[[#This Row],[Merged Customer ID]],Table3__3_16[Customer ID],Table3__3_16[Sugar Status])</f>
        <v>Normal</v>
      </c>
      <c r="L1981" s="26">
        <f>_xlfn.XLOOKUP(Table7[[#This Row],[Merged Customer ID]],Table6_20[Merged Customer ID],Table6_20[Date of Birth])</f>
        <v>35413</v>
      </c>
      <c r="M1981" s="30">
        <f>_xlfn.XLOOKUP(Table7[[#This Row],[Merged Customer ID]],Table6_20[Merged Customer ID],Table6_20[charges],"0",0)</f>
        <v>3378.91</v>
      </c>
      <c r="N1981" s="30" t="str">
        <f>_xlfn.XLOOKUP(Table7[[#This Row],[Merged Customer ID]],Table6_20[Merged Customer ID],Table6_20[Hospital tier])</f>
        <v>tier - 2</v>
      </c>
      <c r="O1981" s="30" t="str">
        <f>_xlfn.XLOOKUP(Table7[[#This Row],[Merged Customer ID]],Table6_20[Merged Customer ID],Table6_20[City tier])</f>
        <v>tier - 1</v>
      </c>
      <c r="P1981" s="30" t="str">
        <f>_xlfn.XLOOKUP(Table7[[#This Row],[Merged Customer ID]],Table6_20[Merged Customer ID],Table6_20[State ID])</f>
        <v>R1011</v>
      </c>
      <c r="Q1981" s="36">
        <f>_xlfn.XLOOKUP(Table7[[#This Row],[Merged Customer ID]],Table6_20[Merged Customer ID],Table6_20[Age])</f>
        <v>26.483333333333334</v>
      </c>
    </row>
    <row r="1982" spans="1:17" x14ac:dyDescent="0.35">
      <c r="A1982" s="22" t="s">
        <v>387</v>
      </c>
      <c r="B1982" s="22" t="str">
        <f>_xlfn.XLOOKUP(Table7[[#This Row],[Merged Customer ID]],Table2_1[Merged Customer ID],Table2_1[First Name])</f>
        <v>Durfee</v>
      </c>
      <c r="C1982" s="22">
        <f>_xlfn.XLOOKUP(Table7[[#This Row],[Merged Customer ID]],Table3__3_16[Customer ID],Table3__3_16[BMI])</f>
        <v>35.53</v>
      </c>
      <c r="D1982" s="22">
        <f>_xlfn.XLOOKUP(Table7[[#This Row],[Merged Customer ID]],Table3__3_16[Customer ID],Table3__3_16[HBA1C])</f>
        <v>4.68</v>
      </c>
      <c r="E1982" s="22" t="str">
        <f>_xlfn.XLOOKUP(Table7[[#This Row],[Merged Customer ID]],Table3__3_16[Customer ID],Table3__3_16[Heart Issues])</f>
        <v>No</v>
      </c>
      <c r="F1982" s="22" t="str">
        <f>_xlfn.XLOOKUP(Table7[[#This Row],[Merged Customer ID]],Table3__3_16[Customer ID],Table3__3_16[Any Transplants])</f>
        <v>No</v>
      </c>
      <c r="G1982" s="22" t="str">
        <f>_xlfn.XLOOKUP(Table7[[#This Row],[Merged Customer ID]],Table3__3_16[Customer ID],Table3__3_16[Cancer history])</f>
        <v>Yes</v>
      </c>
      <c r="H1982" s="22">
        <f>_xlfn.XLOOKUP(Table7[[#This Row],[Merged Customer ID]],Table3__3_16[Customer ID],Table3__3_16[NumberOfMajorSurgeries])</f>
        <v>1</v>
      </c>
      <c r="I1982" s="22" t="str">
        <f>_xlfn.XLOOKUP(Table7[[#This Row],[Merged Customer ID]],Table3__3_16[Customer ID],Table3__3_16[smoker])</f>
        <v>No</v>
      </c>
      <c r="J1982" s="22" t="str">
        <f>_xlfn.XLOOKUP(Table7[[#This Row],[Merged Customer ID]],Table3__3_16[Customer ID],Table3__3_16[Weight Status])</f>
        <v>Obesity</v>
      </c>
      <c r="K1982" s="22" t="str">
        <f>_xlfn.XLOOKUP(Table7[[#This Row],[Merged Customer ID]],Table3__3_16[Customer ID],Table3__3_16[Sugar Status])</f>
        <v>Normal</v>
      </c>
      <c r="L1982" s="25">
        <f>_xlfn.XLOOKUP(Table7[[#This Row],[Merged Customer ID]],Table6_20[Merged Customer ID],Table6_20[Date of Birth])</f>
        <v>34249</v>
      </c>
      <c r="M1982" s="29">
        <f>_xlfn.XLOOKUP(Table7[[#This Row],[Merged Customer ID]],Table6_20[Merged Customer ID],Table6_20[charges],"0",0)</f>
        <v>3366.67</v>
      </c>
      <c r="N1982" s="29" t="str">
        <f>_xlfn.XLOOKUP(Table7[[#This Row],[Merged Customer ID]],Table6_20[Merged Customer ID],Table6_20[Hospital tier])</f>
        <v>tier - 2</v>
      </c>
      <c r="O1982" s="29" t="str">
        <f>_xlfn.XLOOKUP(Table7[[#This Row],[Merged Customer ID]],Table6_20[Merged Customer ID],Table6_20[City tier])</f>
        <v>tier - 2</v>
      </c>
      <c r="P1982" s="29" t="str">
        <f>_xlfn.XLOOKUP(Table7[[#This Row],[Merged Customer ID]],Table6_20[Merged Customer ID],Table6_20[State ID])</f>
        <v>R1013</v>
      </c>
      <c r="Q1982" s="35">
        <f>_xlfn.XLOOKUP(Table7[[#This Row],[Merged Customer ID]],Table6_20[Merged Customer ID],Table6_20[Age])</f>
        <v>29.669444444444444</v>
      </c>
    </row>
    <row r="1983" spans="1:17" x14ac:dyDescent="0.35">
      <c r="A1983" s="23" t="s">
        <v>386</v>
      </c>
      <c r="B1983" s="23" t="str">
        <f>_xlfn.XLOOKUP(Table7[[#This Row],[Merged Customer ID]],Table2_1[Merged Customer ID],Table2_1[First Name])</f>
        <v>Maylone</v>
      </c>
      <c r="C1983" s="23">
        <f>_xlfn.XLOOKUP(Table7[[#This Row],[Merged Customer ID]],Table3__3_16[Customer ID],Table3__3_16[BMI])</f>
        <v>21.47</v>
      </c>
      <c r="D1983" s="23">
        <f>_xlfn.XLOOKUP(Table7[[#This Row],[Merged Customer ID]],Table3__3_16[Customer ID],Table3__3_16[HBA1C])</f>
        <v>4.0199999999999996</v>
      </c>
      <c r="E1983" s="22" t="str">
        <f>_xlfn.XLOOKUP(Table7[[#This Row],[Merged Customer ID]],Table3__3_16[Customer ID],Table3__3_16[Heart Issues])</f>
        <v>Yes</v>
      </c>
      <c r="F1983" s="23" t="str">
        <f>_xlfn.XLOOKUP(Table7[[#This Row],[Merged Customer ID]],Table3__3_16[Customer ID],Table3__3_16[Any Transplants])</f>
        <v>No</v>
      </c>
      <c r="G1983" s="23" t="str">
        <f>_xlfn.XLOOKUP(Table7[[#This Row],[Merged Customer ID]],Table3__3_16[Customer ID],Table3__3_16[Cancer history])</f>
        <v>No</v>
      </c>
      <c r="H1983" s="23">
        <f>_xlfn.XLOOKUP(Table7[[#This Row],[Merged Customer ID]],Table3__3_16[Customer ID],Table3__3_16[NumberOfMajorSurgeries])</f>
        <v>1</v>
      </c>
      <c r="I1983" s="23" t="str">
        <f>_xlfn.XLOOKUP(Table7[[#This Row],[Merged Customer ID]],Table3__3_16[Customer ID],Table3__3_16[smoker])</f>
        <v>No</v>
      </c>
      <c r="J1983" s="23" t="str">
        <f>_xlfn.XLOOKUP(Table7[[#This Row],[Merged Customer ID]],Table3__3_16[Customer ID],Table3__3_16[Weight Status])</f>
        <v>Normal Weight</v>
      </c>
      <c r="K1983" s="23" t="str">
        <f>_xlfn.XLOOKUP(Table7[[#This Row],[Merged Customer ID]],Table3__3_16[Customer ID],Table3__3_16[Sugar Status])</f>
        <v>Normal</v>
      </c>
      <c r="L1983" s="26">
        <f>_xlfn.XLOOKUP(Table7[[#This Row],[Merged Customer ID]],Table6_20[Merged Customer ID],Table6_20[Date of Birth])</f>
        <v>34873</v>
      </c>
      <c r="M1983" s="30">
        <f>_xlfn.XLOOKUP(Table7[[#This Row],[Merged Customer ID]],Table6_20[Merged Customer ID],Table6_20[charges],"0",0)</f>
        <v>3353.47</v>
      </c>
      <c r="N1983" s="30" t="str">
        <f>_xlfn.XLOOKUP(Table7[[#This Row],[Merged Customer ID]],Table6_20[Merged Customer ID],Table6_20[Hospital tier])</f>
        <v>tier - 2</v>
      </c>
      <c r="O1983" s="30" t="str">
        <f>_xlfn.XLOOKUP(Table7[[#This Row],[Merged Customer ID]],Table6_20[Merged Customer ID],Table6_20[City tier])</f>
        <v>tier - 3</v>
      </c>
      <c r="P1983" s="30" t="str">
        <f>_xlfn.XLOOKUP(Table7[[#This Row],[Merged Customer ID]],Table6_20[Merged Customer ID],Table6_20[State ID])</f>
        <v>R1012</v>
      </c>
      <c r="Q1983" s="36">
        <f>_xlfn.XLOOKUP(Table7[[#This Row],[Merged Customer ID]],Table6_20[Merged Customer ID],Table6_20[Age])</f>
        <v>27.958333333333332</v>
      </c>
    </row>
    <row r="1984" spans="1:17" x14ac:dyDescent="0.35">
      <c r="A1984" s="22" t="s">
        <v>385</v>
      </c>
      <c r="B1984" s="22" t="str">
        <f>_xlfn.XLOOKUP(Table7[[#This Row],[Merged Customer ID]],Table2_1[Merged Customer ID],Table2_1[First Name])</f>
        <v>Reiland</v>
      </c>
      <c r="C1984" s="22">
        <f>_xlfn.XLOOKUP(Table7[[#This Row],[Merged Customer ID]],Table3__3_16[Customer ID],Table3__3_16[BMI])</f>
        <v>25.9</v>
      </c>
      <c r="D1984" s="22">
        <f>_xlfn.XLOOKUP(Table7[[#This Row],[Merged Customer ID]],Table3__3_16[Customer ID],Table3__3_16[HBA1C])</f>
        <v>5.12</v>
      </c>
      <c r="E1984" s="22" t="str">
        <f>_xlfn.XLOOKUP(Table7[[#This Row],[Merged Customer ID]],Table3__3_16[Customer ID],Table3__3_16[Heart Issues])</f>
        <v>No</v>
      </c>
      <c r="F1984" s="22" t="str">
        <f>_xlfn.XLOOKUP(Table7[[#This Row],[Merged Customer ID]],Table3__3_16[Customer ID],Table3__3_16[Any Transplants])</f>
        <v>No</v>
      </c>
      <c r="G1984" s="22" t="str">
        <f>_xlfn.XLOOKUP(Table7[[#This Row],[Merged Customer ID]],Table3__3_16[Customer ID],Table3__3_16[Cancer history])</f>
        <v>Yes</v>
      </c>
      <c r="H1984" s="22">
        <f>_xlfn.XLOOKUP(Table7[[#This Row],[Merged Customer ID]],Table3__3_16[Customer ID],Table3__3_16[NumberOfMajorSurgeries])</f>
        <v>1</v>
      </c>
      <c r="I1984" s="22" t="str">
        <f>_xlfn.XLOOKUP(Table7[[#This Row],[Merged Customer ID]],Table3__3_16[Customer ID],Table3__3_16[smoker])</f>
        <v>No</v>
      </c>
      <c r="J1984" s="22" t="str">
        <f>_xlfn.XLOOKUP(Table7[[#This Row],[Merged Customer ID]],Table3__3_16[Customer ID],Table3__3_16[Weight Status])</f>
        <v>Overweight</v>
      </c>
      <c r="K1984" s="22" t="str">
        <f>_xlfn.XLOOKUP(Table7[[#This Row],[Merged Customer ID]],Table3__3_16[Customer ID],Table3__3_16[Sugar Status])</f>
        <v>Normal</v>
      </c>
      <c r="L1984" s="25">
        <f>_xlfn.XLOOKUP(Table7[[#This Row],[Merged Customer ID]],Table6_20[Merged Customer ID],Table6_20[Date of Birth])</f>
        <v>34270</v>
      </c>
      <c r="M1984" s="29">
        <f>_xlfn.XLOOKUP(Table7[[#This Row],[Merged Customer ID]],Table6_20[Merged Customer ID],Table6_20[charges],"0",0)</f>
        <v>3353.28</v>
      </c>
      <c r="N1984" s="29" t="str">
        <f>_xlfn.XLOOKUP(Table7[[#This Row],[Merged Customer ID]],Table6_20[Merged Customer ID],Table6_20[Hospital tier])</f>
        <v>tier - 2</v>
      </c>
      <c r="O1984" s="29" t="str">
        <f>_xlfn.XLOOKUP(Table7[[#This Row],[Merged Customer ID]],Table6_20[Merged Customer ID],Table6_20[City tier])</f>
        <v>tier - 1</v>
      </c>
      <c r="P1984" s="29" t="str">
        <f>_xlfn.XLOOKUP(Table7[[#This Row],[Merged Customer ID]],Table6_20[Merged Customer ID],Table6_20[State ID])</f>
        <v>R1011</v>
      </c>
      <c r="Q1984" s="35">
        <f>_xlfn.XLOOKUP(Table7[[#This Row],[Merged Customer ID]],Table6_20[Merged Customer ID],Table6_20[Age])</f>
        <v>29.611111111111111</v>
      </c>
    </row>
    <row r="1985" spans="1:17" x14ac:dyDescent="0.35">
      <c r="A1985" s="23" t="s">
        <v>384</v>
      </c>
      <c r="B1985" s="23" t="str">
        <f>_xlfn.XLOOKUP(Table7[[#This Row],[Merged Customer ID]],Table2_1[Merged Customer ID],Table2_1[First Name])</f>
        <v>Hu</v>
      </c>
      <c r="C1985" s="23">
        <f>_xlfn.XLOOKUP(Table7[[#This Row],[Merged Customer ID]],Table3__3_16[Customer ID],Table3__3_16[BMI])</f>
        <v>20.81</v>
      </c>
      <c r="D1985" s="23">
        <f>_xlfn.XLOOKUP(Table7[[#This Row],[Merged Customer ID]],Table3__3_16[Customer ID],Table3__3_16[HBA1C])</f>
        <v>5.52</v>
      </c>
      <c r="E1985" s="22" t="str">
        <f>_xlfn.XLOOKUP(Table7[[#This Row],[Merged Customer ID]],Table3__3_16[Customer ID],Table3__3_16[Heart Issues])</f>
        <v>No</v>
      </c>
      <c r="F1985" s="23" t="str">
        <f>_xlfn.XLOOKUP(Table7[[#This Row],[Merged Customer ID]],Table3__3_16[Customer ID],Table3__3_16[Any Transplants])</f>
        <v>No</v>
      </c>
      <c r="G1985" s="23" t="str">
        <f>_xlfn.XLOOKUP(Table7[[#This Row],[Merged Customer ID]],Table3__3_16[Customer ID],Table3__3_16[Cancer history])</f>
        <v>No</v>
      </c>
      <c r="H1985" s="23">
        <f>_xlfn.XLOOKUP(Table7[[#This Row],[Merged Customer ID]],Table3__3_16[Customer ID],Table3__3_16[NumberOfMajorSurgeries])</f>
        <v>0</v>
      </c>
      <c r="I1985" s="23" t="str">
        <f>_xlfn.XLOOKUP(Table7[[#This Row],[Merged Customer ID]],Table3__3_16[Customer ID],Table3__3_16[smoker])</f>
        <v>No</v>
      </c>
      <c r="J1985" s="23" t="str">
        <f>_xlfn.XLOOKUP(Table7[[#This Row],[Merged Customer ID]],Table3__3_16[Customer ID],Table3__3_16[Weight Status])</f>
        <v>Normal Weight</v>
      </c>
      <c r="K1985" s="23" t="str">
        <f>_xlfn.XLOOKUP(Table7[[#This Row],[Merged Customer ID]],Table3__3_16[Customer ID],Table3__3_16[Sugar Status])</f>
        <v>Normal</v>
      </c>
      <c r="L1985" s="26">
        <f>_xlfn.XLOOKUP(Table7[[#This Row],[Merged Customer ID]],Table6_20[Merged Customer ID],Table6_20[Date of Birth])</f>
        <v>33482</v>
      </c>
      <c r="M1985" s="30">
        <f>_xlfn.XLOOKUP(Table7[[#This Row],[Merged Customer ID]],Table6_20[Merged Customer ID],Table6_20[charges],"0",0)</f>
        <v>3342.79</v>
      </c>
      <c r="N1985" s="30" t="str">
        <f>_xlfn.XLOOKUP(Table7[[#This Row],[Merged Customer ID]],Table6_20[Merged Customer ID],Table6_20[Hospital tier])</f>
        <v>tier - 2</v>
      </c>
      <c r="O1985" s="30" t="str">
        <f>_xlfn.XLOOKUP(Table7[[#This Row],[Merged Customer ID]],Table6_20[Merged Customer ID],Table6_20[City tier])</f>
        <v>tier - 1</v>
      </c>
      <c r="P1985" s="30" t="str">
        <f>_xlfn.XLOOKUP(Table7[[#This Row],[Merged Customer ID]],Table6_20[Merged Customer ID],Table6_20[State ID])</f>
        <v>R1013</v>
      </c>
      <c r="Q1985" s="36">
        <f>_xlfn.XLOOKUP(Table7[[#This Row],[Merged Customer ID]],Table6_20[Merged Customer ID],Table6_20[Age])</f>
        <v>31.769444444444446</v>
      </c>
    </row>
    <row r="1986" spans="1:17" x14ac:dyDescent="0.35">
      <c r="A1986" s="22" t="s">
        <v>383</v>
      </c>
      <c r="B1986" s="22" t="str">
        <f>_xlfn.XLOOKUP(Table7[[#This Row],[Merged Customer ID]],Table2_1[Merged Customer ID],Table2_1[First Name])</f>
        <v>Lessek</v>
      </c>
      <c r="C1986" s="22">
        <f>_xlfn.XLOOKUP(Table7[[#This Row],[Merged Customer ID]],Table3__3_16[Customer ID],Table3__3_16[BMI])</f>
        <v>25.84</v>
      </c>
      <c r="D1986" s="22">
        <f>_xlfn.XLOOKUP(Table7[[#This Row],[Merged Customer ID]],Table3__3_16[Customer ID],Table3__3_16[HBA1C])</f>
        <v>5.81</v>
      </c>
      <c r="E1986" s="22" t="str">
        <f>_xlfn.XLOOKUP(Table7[[#This Row],[Merged Customer ID]],Table3__3_16[Customer ID],Table3__3_16[Heart Issues])</f>
        <v>Yes</v>
      </c>
      <c r="F1986" s="22" t="str">
        <f>_xlfn.XLOOKUP(Table7[[#This Row],[Merged Customer ID]],Table3__3_16[Customer ID],Table3__3_16[Any Transplants])</f>
        <v>No</v>
      </c>
      <c r="G1986" s="22" t="str">
        <f>_xlfn.XLOOKUP(Table7[[#This Row],[Merged Customer ID]],Table3__3_16[Customer ID],Table3__3_16[Cancer history])</f>
        <v>Yes</v>
      </c>
      <c r="H1986" s="22">
        <f>_xlfn.XLOOKUP(Table7[[#This Row],[Merged Customer ID]],Table3__3_16[Customer ID],Table3__3_16[NumberOfMajorSurgeries])</f>
        <v>1</v>
      </c>
      <c r="I1986" s="22" t="str">
        <f>_xlfn.XLOOKUP(Table7[[#This Row],[Merged Customer ID]],Table3__3_16[Customer ID],Table3__3_16[smoker])</f>
        <v>No</v>
      </c>
      <c r="J1986" s="22" t="str">
        <f>_xlfn.XLOOKUP(Table7[[#This Row],[Merged Customer ID]],Table3__3_16[Customer ID],Table3__3_16[Weight Status])</f>
        <v>Overweight</v>
      </c>
      <c r="K1986" s="22" t="str">
        <f>_xlfn.XLOOKUP(Table7[[#This Row],[Merged Customer ID]],Table3__3_16[Customer ID],Table3__3_16[Sugar Status])</f>
        <v>Prediabetes</v>
      </c>
      <c r="L1986" s="25">
        <f>_xlfn.XLOOKUP(Table7[[#This Row],[Merged Customer ID]],Table6_20[Merged Customer ID],Table6_20[Date of Birth])</f>
        <v>35601</v>
      </c>
      <c r="M1986" s="29">
        <f>_xlfn.XLOOKUP(Table7[[#This Row],[Merged Customer ID]],Table6_20[Merged Customer ID],Table6_20[charges],"0",0)</f>
        <v>3309.79</v>
      </c>
      <c r="N1986" s="29" t="str">
        <f>_xlfn.XLOOKUP(Table7[[#This Row],[Merged Customer ID]],Table6_20[Merged Customer ID],Table6_20[Hospital tier])</f>
        <v>tier - 3</v>
      </c>
      <c r="O1986" s="29" t="str">
        <f>_xlfn.XLOOKUP(Table7[[#This Row],[Merged Customer ID]],Table6_20[Merged Customer ID],Table6_20[City tier])</f>
        <v>tier - 3</v>
      </c>
      <c r="P1986" s="29" t="str">
        <f>_xlfn.XLOOKUP(Table7[[#This Row],[Merged Customer ID]],Table6_20[Merged Customer ID],Table6_20[State ID])</f>
        <v>R1017</v>
      </c>
      <c r="Q1986" s="35">
        <f>_xlfn.XLOOKUP(Table7[[#This Row],[Merged Customer ID]],Table6_20[Merged Customer ID],Table6_20[Age])</f>
        <v>25.966666666666665</v>
      </c>
    </row>
    <row r="1987" spans="1:17" x14ac:dyDescent="0.35">
      <c r="A1987" s="23" t="s">
        <v>382</v>
      </c>
      <c r="B1987" s="23" t="str">
        <f>_xlfn.XLOOKUP(Table7[[#This Row],[Merged Customer ID]],Table2_1[Merged Customer ID],Table2_1[First Name])</f>
        <v>Colavincenzo</v>
      </c>
      <c r="C1987" s="23">
        <f>_xlfn.XLOOKUP(Table7[[#This Row],[Merged Customer ID]],Table3__3_16[Customer ID],Table3__3_16[BMI])</f>
        <v>30.95</v>
      </c>
      <c r="D1987" s="23">
        <f>_xlfn.XLOOKUP(Table7[[#This Row],[Merged Customer ID]],Table3__3_16[Customer ID],Table3__3_16[HBA1C])</f>
        <v>5.16</v>
      </c>
      <c r="E1987" s="22" t="str">
        <f>_xlfn.XLOOKUP(Table7[[#This Row],[Merged Customer ID]],Table3__3_16[Customer ID],Table3__3_16[Heart Issues])</f>
        <v>No</v>
      </c>
      <c r="F1987" s="23" t="str">
        <f>_xlfn.XLOOKUP(Table7[[#This Row],[Merged Customer ID]],Table3__3_16[Customer ID],Table3__3_16[Any Transplants])</f>
        <v>No</v>
      </c>
      <c r="G1987" s="23" t="str">
        <f>_xlfn.XLOOKUP(Table7[[#This Row],[Merged Customer ID]],Table3__3_16[Customer ID],Table3__3_16[Cancer history])</f>
        <v>Yes</v>
      </c>
      <c r="H1987" s="23">
        <f>_xlfn.XLOOKUP(Table7[[#This Row],[Merged Customer ID]],Table3__3_16[Customer ID],Table3__3_16[NumberOfMajorSurgeries])</f>
        <v>1</v>
      </c>
      <c r="I1987" s="23" t="str">
        <f>_xlfn.XLOOKUP(Table7[[#This Row],[Merged Customer ID]],Table3__3_16[Customer ID],Table3__3_16[smoker])</f>
        <v>No</v>
      </c>
      <c r="J1987" s="23" t="str">
        <f>_xlfn.XLOOKUP(Table7[[#This Row],[Merged Customer ID]],Table3__3_16[Customer ID],Table3__3_16[Weight Status])</f>
        <v>Obesity</v>
      </c>
      <c r="K1987" s="23" t="str">
        <f>_xlfn.XLOOKUP(Table7[[#This Row],[Merged Customer ID]],Table3__3_16[Customer ID],Table3__3_16[Sugar Status])</f>
        <v>Normal</v>
      </c>
      <c r="L1987" s="26">
        <f>_xlfn.XLOOKUP(Table7[[#This Row],[Merged Customer ID]],Table6_20[Merged Customer ID],Table6_20[Date of Birth])</f>
        <v>37943</v>
      </c>
      <c r="M1987" s="30">
        <f>_xlfn.XLOOKUP(Table7[[#This Row],[Merged Customer ID]],Table6_20[Merged Customer ID],Table6_20[charges],"0",0)</f>
        <v>3308.46</v>
      </c>
      <c r="N1987" s="30" t="str">
        <f>_xlfn.XLOOKUP(Table7[[#This Row],[Merged Customer ID]],Table6_20[Merged Customer ID],Table6_20[Hospital tier])</f>
        <v>tier - 2</v>
      </c>
      <c r="O1987" s="30" t="str">
        <f>_xlfn.XLOOKUP(Table7[[#This Row],[Merged Customer ID]],Table6_20[Merged Customer ID],Table6_20[City tier])</f>
        <v>tier - 1</v>
      </c>
      <c r="P1987" s="30" t="str">
        <f>_xlfn.XLOOKUP(Table7[[#This Row],[Merged Customer ID]],Table6_20[Merged Customer ID],Table6_20[State ID])</f>
        <v>R1021</v>
      </c>
      <c r="Q1987" s="36">
        <f>_xlfn.XLOOKUP(Table7[[#This Row],[Merged Customer ID]],Table6_20[Merged Customer ID],Table6_20[Age])</f>
        <v>19.555555555555557</v>
      </c>
    </row>
    <row r="1988" spans="1:17" x14ac:dyDescent="0.35">
      <c r="A1988" s="22" t="s">
        <v>381</v>
      </c>
      <c r="B1988" s="22" t="str">
        <f>_xlfn.XLOOKUP(Table7[[#This Row],[Merged Customer ID]],Table2_1[Merged Customer ID],Table2_1[First Name])</f>
        <v>Mendez-Karr</v>
      </c>
      <c r="C1988" s="22">
        <f>_xlfn.XLOOKUP(Table7[[#This Row],[Merged Customer ID]],Table3__3_16[Customer ID],Table3__3_16[BMI])</f>
        <v>30.54</v>
      </c>
      <c r="D1988" s="22">
        <f>_xlfn.XLOOKUP(Table7[[#This Row],[Merged Customer ID]],Table3__3_16[Customer ID],Table3__3_16[HBA1C])</f>
        <v>5</v>
      </c>
      <c r="E1988" s="22" t="str">
        <f>_xlfn.XLOOKUP(Table7[[#This Row],[Merged Customer ID]],Table3__3_16[Customer ID],Table3__3_16[Heart Issues])</f>
        <v>No</v>
      </c>
      <c r="F1988" s="22" t="str">
        <f>_xlfn.XLOOKUP(Table7[[#This Row],[Merged Customer ID]],Table3__3_16[Customer ID],Table3__3_16[Any Transplants])</f>
        <v>No</v>
      </c>
      <c r="G1988" s="22" t="str">
        <f>_xlfn.XLOOKUP(Table7[[#This Row],[Merged Customer ID]],Table3__3_16[Customer ID],Table3__3_16[Cancer history])</f>
        <v>Yes</v>
      </c>
      <c r="H1988" s="22">
        <f>_xlfn.XLOOKUP(Table7[[#This Row],[Merged Customer ID]],Table3__3_16[Customer ID],Table3__3_16[NumberOfMajorSurgeries])</f>
        <v>1</v>
      </c>
      <c r="I1988" s="22" t="str">
        <f>_xlfn.XLOOKUP(Table7[[#This Row],[Merged Customer ID]],Table3__3_16[Customer ID],Table3__3_16[smoker])</f>
        <v>No</v>
      </c>
      <c r="J1988" s="22" t="str">
        <f>_xlfn.XLOOKUP(Table7[[#This Row],[Merged Customer ID]],Table3__3_16[Customer ID],Table3__3_16[Weight Status])</f>
        <v>Obesity</v>
      </c>
      <c r="K1988" s="22" t="str">
        <f>_xlfn.XLOOKUP(Table7[[#This Row],[Merged Customer ID]],Table3__3_16[Customer ID],Table3__3_16[Sugar Status])</f>
        <v>Normal</v>
      </c>
      <c r="L1988" s="25">
        <f>_xlfn.XLOOKUP(Table7[[#This Row],[Merged Customer ID]],Table6_20[Merged Customer ID],Table6_20[Date of Birth])</f>
        <v>37960</v>
      </c>
      <c r="M1988" s="29">
        <f>_xlfn.XLOOKUP(Table7[[#This Row],[Merged Customer ID]],Table6_20[Merged Customer ID],Table6_20[charges],"0",0)</f>
        <v>3300.7</v>
      </c>
      <c r="N1988" s="29" t="str">
        <f>_xlfn.XLOOKUP(Table7[[#This Row],[Merged Customer ID]],Table6_20[Merged Customer ID],Table6_20[Hospital tier])</f>
        <v>tier - 2</v>
      </c>
      <c r="O1988" s="29" t="str">
        <f>_xlfn.XLOOKUP(Table7[[#This Row],[Merged Customer ID]],Table6_20[Merged Customer ID],Table6_20[City tier])</f>
        <v>tier - 2</v>
      </c>
      <c r="P1988" s="29" t="str">
        <f>_xlfn.XLOOKUP(Table7[[#This Row],[Merged Customer ID]],Table6_20[Merged Customer ID],Table6_20[State ID])</f>
        <v>R1025</v>
      </c>
      <c r="Q1988" s="35">
        <f>_xlfn.XLOOKUP(Table7[[#This Row],[Merged Customer ID]],Table6_20[Merged Customer ID],Table6_20[Age])</f>
        <v>19.508333333333333</v>
      </c>
    </row>
    <row r="1989" spans="1:17" x14ac:dyDescent="0.35">
      <c r="A1989" s="23" t="s">
        <v>380</v>
      </c>
      <c r="B1989" s="23" t="str">
        <f>_xlfn.XLOOKUP(Table7[[#This Row],[Merged Customer ID]],Table2_1[Merged Customer ID],Table2_1[First Name])</f>
        <v>Saulnier</v>
      </c>
      <c r="C1989" s="23">
        <f>_xlfn.XLOOKUP(Table7[[#This Row],[Merged Customer ID]],Table3__3_16[Customer ID],Table3__3_16[BMI])</f>
        <v>33.914999999999999</v>
      </c>
      <c r="D1989" s="23">
        <f>_xlfn.XLOOKUP(Table7[[#This Row],[Merged Customer ID]],Table3__3_16[Customer ID],Table3__3_16[HBA1C])</f>
        <v>5.84</v>
      </c>
      <c r="E1989" s="22" t="str">
        <f>_xlfn.XLOOKUP(Table7[[#This Row],[Merged Customer ID]],Table3__3_16[Customer ID],Table3__3_16[Heart Issues])</f>
        <v>Yes</v>
      </c>
      <c r="F1989" s="23" t="str">
        <f>_xlfn.XLOOKUP(Table7[[#This Row],[Merged Customer ID]],Table3__3_16[Customer ID],Table3__3_16[Any Transplants])</f>
        <v>No</v>
      </c>
      <c r="G1989" s="23" t="str">
        <f>_xlfn.XLOOKUP(Table7[[#This Row],[Merged Customer ID]],Table3__3_16[Customer ID],Table3__3_16[Cancer history])</f>
        <v>No</v>
      </c>
      <c r="H1989" s="23">
        <f>_xlfn.XLOOKUP(Table7[[#This Row],[Merged Customer ID]],Table3__3_16[Customer ID],Table3__3_16[NumberOfMajorSurgeries])</f>
        <v>0</v>
      </c>
      <c r="I1989" s="23" t="str">
        <f>_xlfn.XLOOKUP(Table7[[#This Row],[Merged Customer ID]],Table3__3_16[Customer ID],Table3__3_16[smoker])</f>
        <v>No</v>
      </c>
      <c r="J1989" s="23" t="str">
        <f>_xlfn.XLOOKUP(Table7[[#This Row],[Merged Customer ID]],Table3__3_16[Customer ID],Table3__3_16[Weight Status])</f>
        <v>Obesity</v>
      </c>
      <c r="K1989" s="23" t="str">
        <f>_xlfn.XLOOKUP(Table7[[#This Row],[Merged Customer ID]],Table3__3_16[Customer ID],Table3__3_16[Sugar Status])</f>
        <v>Prediabetes</v>
      </c>
      <c r="L1989" s="26">
        <f>_xlfn.XLOOKUP(Table7[[#This Row],[Merged Customer ID]],Table6_20[Merged Customer ID],Table6_20[Date of Birth])</f>
        <v>35386</v>
      </c>
      <c r="M1989" s="30">
        <f>_xlfn.XLOOKUP(Table7[[#This Row],[Merged Customer ID]],Table6_20[Merged Customer ID],Table6_20[charges],"0",0)</f>
        <v>3292.53</v>
      </c>
      <c r="N1989" s="30" t="str">
        <f>_xlfn.XLOOKUP(Table7[[#This Row],[Merged Customer ID]],Table6_20[Merged Customer ID],Table6_20[Hospital tier])</f>
        <v>tier - 2</v>
      </c>
      <c r="O1989" s="30" t="str">
        <f>_xlfn.XLOOKUP(Table7[[#This Row],[Merged Customer ID]],Table6_20[Merged Customer ID],Table6_20[City tier])</f>
        <v>tier - 2</v>
      </c>
      <c r="P1989" s="30" t="str">
        <f>_xlfn.XLOOKUP(Table7[[#This Row],[Merged Customer ID]],Table6_20[Merged Customer ID],Table6_20[State ID])</f>
        <v>R1012</v>
      </c>
      <c r="Q1989" s="36">
        <f>_xlfn.XLOOKUP(Table7[[#This Row],[Merged Customer ID]],Table6_20[Merged Customer ID],Table6_20[Age])</f>
        <v>26.558333333333334</v>
      </c>
    </row>
    <row r="1990" spans="1:17" x14ac:dyDescent="0.35">
      <c r="A1990" s="22" t="s">
        <v>379</v>
      </c>
      <c r="B1990" s="22" t="str">
        <f>_xlfn.XLOOKUP(Table7[[#This Row],[Merged Customer ID]],Table2_1[Merged Customer ID],Table2_1[First Name])</f>
        <v>Schoonover</v>
      </c>
      <c r="C1990" s="22">
        <f>_xlfn.XLOOKUP(Table7[[#This Row],[Merged Customer ID]],Table3__3_16[Customer ID],Table3__3_16[BMI])</f>
        <v>33.31</v>
      </c>
      <c r="D1990" s="22">
        <f>_xlfn.XLOOKUP(Table7[[#This Row],[Merged Customer ID]],Table3__3_16[Customer ID],Table3__3_16[HBA1C])</f>
        <v>4.1900000000000004</v>
      </c>
      <c r="E1990" s="22" t="str">
        <f>_xlfn.XLOOKUP(Table7[[#This Row],[Merged Customer ID]],Table3__3_16[Customer ID],Table3__3_16[Heart Issues])</f>
        <v>No</v>
      </c>
      <c r="F1990" s="22" t="str">
        <f>_xlfn.XLOOKUP(Table7[[#This Row],[Merged Customer ID]],Table3__3_16[Customer ID],Table3__3_16[Any Transplants])</f>
        <v>No</v>
      </c>
      <c r="G1990" s="22" t="str">
        <f>_xlfn.XLOOKUP(Table7[[#This Row],[Merged Customer ID]],Table3__3_16[Customer ID],Table3__3_16[Cancer history])</f>
        <v>Yes</v>
      </c>
      <c r="H1990" s="22">
        <f>_xlfn.XLOOKUP(Table7[[#This Row],[Merged Customer ID]],Table3__3_16[Customer ID],Table3__3_16[NumberOfMajorSurgeries])</f>
        <v>1</v>
      </c>
      <c r="I1990" s="22" t="str">
        <f>_xlfn.XLOOKUP(Table7[[#This Row],[Merged Customer ID]],Table3__3_16[Customer ID],Table3__3_16[smoker])</f>
        <v>No</v>
      </c>
      <c r="J1990" s="22" t="str">
        <f>_xlfn.XLOOKUP(Table7[[#This Row],[Merged Customer ID]],Table3__3_16[Customer ID],Table3__3_16[Weight Status])</f>
        <v>Obesity</v>
      </c>
      <c r="K1990" s="22" t="str">
        <f>_xlfn.XLOOKUP(Table7[[#This Row],[Merged Customer ID]],Table3__3_16[Customer ID],Table3__3_16[Sugar Status])</f>
        <v>Normal</v>
      </c>
      <c r="L1990" s="25">
        <f>_xlfn.XLOOKUP(Table7[[#This Row],[Merged Customer ID]],Table6_20[Merged Customer ID],Table6_20[Date of Birth])</f>
        <v>37805</v>
      </c>
      <c r="M1990" s="29">
        <f>_xlfn.XLOOKUP(Table7[[#This Row],[Merged Customer ID]],Table6_20[Merged Customer ID],Table6_20[charges],"0",0)</f>
        <v>3280.22</v>
      </c>
      <c r="N1990" s="29" t="str">
        <f>_xlfn.XLOOKUP(Table7[[#This Row],[Merged Customer ID]],Table6_20[Merged Customer ID],Table6_20[Hospital tier])</f>
        <v>tier - 2</v>
      </c>
      <c r="O1990" s="29" t="str">
        <f>_xlfn.XLOOKUP(Table7[[#This Row],[Merged Customer ID]],Table6_20[Merged Customer ID],Table6_20[City tier])</f>
        <v>tier - 3</v>
      </c>
      <c r="P1990" s="29" t="str">
        <f>_xlfn.XLOOKUP(Table7[[#This Row],[Merged Customer ID]],Table6_20[Merged Customer ID],Table6_20[State ID])</f>
        <v>R1011</v>
      </c>
      <c r="Q1990" s="35">
        <f>_xlfn.XLOOKUP(Table7[[#This Row],[Merged Customer ID]],Table6_20[Merged Customer ID],Table6_20[Age])</f>
        <v>19.930555555555557</v>
      </c>
    </row>
    <row r="1991" spans="1:17" x14ac:dyDescent="0.35">
      <c r="A1991" s="23" t="s">
        <v>378</v>
      </c>
      <c r="B1991" s="23" t="str">
        <f>_xlfn.XLOOKUP(Table7[[#This Row],[Merged Customer ID]],Table2_1[Merged Customer ID],Table2_1[First Name])</f>
        <v>Hass</v>
      </c>
      <c r="C1991" s="23">
        <f>_xlfn.XLOOKUP(Table7[[#This Row],[Merged Customer ID]],Table3__3_16[Customer ID],Table3__3_16[BMI])</f>
        <v>25.745000000000001</v>
      </c>
      <c r="D1991" s="23">
        <f>_xlfn.XLOOKUP(Table7[[#This Row],[Merged Customer ID]],Table3__3_16[Customer ID],Table3__3_16[HBA1C])</f>
        <v>4.62</v>
      </c>
      <c r="E1991" s="22" t="str">
        <f>_xlfn.XLOOKUP(Table7[[#This Row],[Merged Customer ID]],Table3__3_16[Customer ID],Table3__3_16[Heart Issues])</f>
        <v>Yes</v>
      </c>
      <c r="F1991" s="23" t="str">
        <f>_xlfn.XLOOKUP(Table7[[#This Row],[Merged Customer ID]],Table3__3_16[Customer ID],Table3__3_16[Any Transplants])</f>
        <v>No</v>
      </c>
      <c r="G1991" s="23" t="str">
        <f>_xlfn.XLOOKUP(Table7[[#This Row],[Merged Customer ID]],Table3__3_16[Customer ID],Table3__3_16[Cancer history])</f>
        <v>No</v>
      </c>
      <c r="H1991" s="23">
        <f>_xlfn.XLOOKUP(Table7[[#This Row],[Merged Customer ID]],Table3__3_16[Customer ID],Table3__3_16[NumberOfMajorSurgeries])</f>
        <v>0</v>
      </c>
      <c r="I1991" s="23" t="str">
        <f>_xlfn.XLOOKUP(Table7[[#This Row],[Merged Customer ID]],Table3__3_16[Customer ID],Table3__3_16[smoker])</f>
        <v>No</v>
      </c>
      <c r="J1991" s="23" t="str">
        <f>_xlfn.XLOOKUP(Table7[[#This Row],[Merged Customer ID]],Table3__3_16[Customer ID],Table3__3_16[Weight Status])</f>
        <v>Overweight</v>
      </c>
      <c r="K1991" s="23" t="str">
        <f>_xlfn.XLOOKUP(Table7[[#This Row],[Merged Customer ID]],Table3__3_16[Customer ID],Table3__3_16[Sugar Status])</f>
        <v>Normal</v>
      </c>
      <c r="L1991" s="26">
        <f>_xlfn.XLOOKUP(Table7[[#This Row],[Merged Customer ID]],Table6_20[Merged Customer ID],Table6_20[Date of Birth])</f>
        <v>37170</v>
      </c>
      <c r="M1991" s="30">
        <f>_xlfn.XLOOKUP(Table7[[#This Row],[Merged Customer ID]],Table6_20[Merged Customer ID],Table6_20[charges],"0",0)</f>
        <v>3279.87</v>
      </c>
      <c r="N1991" s="30" t="str">
        <f>_xlfn.XLOOKUP(Table7[[#This Row],[Merged Customer ID]],Table6_20[Merged Customer ID],Table6_20[Hospital tier])</f>
        <v>tier - 2</v>
      </c>
      <c r="O1991" s="30" t="str">
        <f>_xlfn.XLOOKUP(Table7[[#This Row],[Merged Customer ID]],Table6_20[Merged Customer ID],Table6_20[City tier])</f>
        <v>tier - 1</v>
      </c>
      <c r="P1991" s="30" t="str">
        <f>_xlfn.XLOOKUP(Table7[[#This Row],[Merged Customer ID]],Table6_20[Merged Customer ID],Table6_20[State ID])</f>
        <v>R1017</v>
      </c>
      <c r="Q1991" s="36">
        <f>_xlfn.XLOOKUP(Table7[[#This Row],[Merged Customer ID]],Table6_20[Merged Customer ID],Table6_20[Age])</f>
        <v>21.672222222222221</v>
      </c>
    </row>
    <row r="1992" spans="1:17" x14ac:dyDescent="0.35">
      <c r="A1992" s="22" t="s">
        <v>377</v>
      </c>
      <c r="B1992" s="22" t="str">
        <f>_xlfn.XLOOKUP(Table7[[#This Row],[Merged Customer ID]],Table2_1[Merged Customer ID],Table2_1[First Name])</f>
        <v>Cadotte</v>
      </c>
      <c r="C1992" s="22">
        <f>_xlfn.XLOOKUP(Table7[[#This Row],[Merged Customer ID]],Table3__3_16[Customer ID],Table3__3_16[BMI])</f>
        <v>37.1</v>
      </c>
      <c r="D1992" s="22">
        <f>_xlfn.XLOOKUP(Table7[[#This Row],[Merged Customer ID]],Table3__3_16[Customer ID],Table3__3_16[HBA1C])</f>
        <v>6.24</v>
      </c>
      <c r="E1992" s="22" t="str">
        <f>_xlfn.XLOOKUP(Table7[[#This Row],[Merged Customer ID]],Table3__3_16[Customer ID],Table3__3_16[Heart Issues])</f>
        <v>No</v>
      </c>
      <c r="F1992" s="22" t="str">
        <f>_xlfn.XLOOKUP(Table7[[#This Row],[Merged Customer ID]],Table3__3_16[Customer ID],Table3__3_16[Any Transplants])</f>
        <v>No</v>
      </c>
      <c r="G1992" s="22" t="str">
        <f>_xlfn.XLOOKUP(Table7[[#This Row],[Merged Customer ID]],Table3__3_16[Customer ID],Table3__3_16[Cancer history])</f>
        <v>No</v>
      </c>
      <c r="H1992" s="22">
        <f>_xlfn.XLOOKUP(Table7[[#This Row],[Merged Customer ID]],Table3__3_16[Customer ID],Table3__3_16[NumberOfMajorSurgeries])</f>
        <v>0</v>
      </c>
      <c r="I1992" s="22" t="str">
        <f>_xlfn.XLOOKUP(Table7[[#This Row],[Merged Customer ID]],Table3__3_16[Customer ID],Table3__3_16[smoker])</f>
        <v>No</v>
      </c>
      <c r="J1992" s="22" t="str">
        <f>_xlfn.XLOOKUP(Table7[[#This Row],[Merged Customer ID]],Table3__3_16[Customer ID],Table3__3_16[Weight Status])</f>
        <v>Obesity</v>
      </c>
      <c r="K1992" s="22" t="str">
        <f>_xlfn.XLOOKUP(Table7[[#This Row],[Merged Customer ID]],Table3__3_16[Customer ID],Table3__3_16[Sugar Status])</f>
        <v>Prediabetes</v>
      </c>
      <c r="L1992" s="25">
        <f>_xlfn.XLOOKUP(Table7[[#This Row],[Merged Customer ID]],Table6_20[Merged Customer ID],Table6_20[Date of Birth])</f>
        <v>34516</v>
      </c>
      <c r="M1992" s="29">
        <f>_xlfn.XLOOKUP(Table7[[#This Row],[Merged Customer ID]],Table6_20[Merged Customer ID],Table6_20[charges],"0",0)</f>
        <v>3277.16</v>
      </c>
      <c r="N1992" s="29" t="str">
        <f>_xlfn.XLOOKUP(Table7[[#This Row],[Merged Customer ID]],Table6_20[Merged Customer ID],Table6_20[Hospital tier])</f>
        <v>tier - 2</v>
      </c>
      <c r="O1992" s="29" t="str">
        <f>_xlfn.XLOOKUP(Table7[[#This Row],[Merged Customer ID]],Table6_20[Merged Customer ID],Table6_20[City tier])</f>
        <v>tier - 3</v>
      </c>
      <c r="P1992" s="29" t="str">
        <f>_xlfn.XLOOKUP(Table7[[#This Row],[Merged Customer ID]],Table6_20[Merged Customer ID],Table6_20[State ID])</f>
        <v>R1011</v>
      </c>
      <c r="Q1992" s="35">
        <f>_xlfn.XLOOKUP(Table7[[#This Row],[Merged Customer ID]],Table6_20[Merged Customer ID],Table6_20[Age])</f>
        <v>28.93611111111111</v>
      </c>
    </row>
    <row r="1993" spans="1:17" x14ac:dyDescent="0.35">
      <c r="A1993" s="23" t="s">
        <v>376</v>
      </c>
      <c r="B1993" s="23" t="str">
        <f>_xlfn.XLOOKUP(Table7[[#This Row],[Merged Customer ID]],Table2_1[Merged Customer ID],Table2_1[First Name])</f>
        <v>Cacciapaglia</v>
      </c>
      <c r="C1993" s="23">
        <f>_xlfn.XLOOKUP(Table7[[#This Row],[Merged Customer ID]],Table3__3_16[Customer ID],Table3__3_16[BMI])</f>
        <v>35.435000000000002</v>
      </c>
      <c r="D1993" s="23">
        <f>_xlfn.XLOOKUP(Table7[[#This Row],[Merged Customer ID]],Table3__3_16[Customer ID],Table3__3_16[HBA1C])</f>
        <v>5.81</v>
      </c>
      <c r="E1993" s="22" t="str">
        <f>_xlfn.XLOOKUP(Table7[[#This Row],[Merged Customer ID]],Table3__3_16[Customer ID],Table3__3_16[Heart Issues])</f>
        <v>No</v>
      </c>
      <c r="F1993" s="23" t="str">
        <f>_xlfn.XLOOKUP(Table7[[#This Row],[Merged Customer ID]],Table3__3_16[Customer ID],Table3__3_16[Any Transplants])</f>
        <v>No</v>
      </c>
      <c r="G1993" s="23" t="str">
        <f>_xlfn.XLOOKUP(Table7[[#This Row],[Merged Customer ID]],Table3__3_16[Customer ID],Table3__3_16[Cancer history])</f>
        <v>No</v>
      </c>
      <c r="H1993" s="23">
        <f>_xlfn.XLOOKUP(Table7[[#This Row],[Merged Customer ID]],Table3__3_16[Customer ID],Table3__3_16[NumberOfMajorSurgeries])</f>
        <v>0</v>
      </c>
      <c r="I1993" s="23" t="str">
        <f>_xlfn.XLOOKUP(Table7[[#This Row],[Merged Customer ID]],Table3__3_16[Customer ID],Table3__3_16[smoker])</f>
        <v>No</v>
      </c>
      <c r="J1993" s="23" t="str">
        <f>_xlfn.XLOOKUP(Table7[[#This Row],[Merged Customer ID]],Table3__3_16[Customer ID],Table3__3_16[Weight Status])</f>
        <v>Obesity</v>
      </c>
      <c r="K1993" s="23" t="str">
        <f>_xlfn.XLOOKUP(Table7[[#This Row],[Merged Customer ID]],Table3__3_16[Customer ID],Table3__3_16[Sugar Status])</f>
        <v>Prediabetes</v>
      </c>
      <c r="L1993" s="26">
        <f>_xlfn.XLOOKUP(Table7[[#This Row],[Merged Customer ID]],Table6_20[Merged Customer ID],Table6_20[Date of Birth])</f>
        <v>34670</v>
      </c>
      <c r="M1993" s="30">
        <f>_xlfn.XLOOKUP(Table7[[#This Row],[Merged Customer ID]],Table6_20[Merged Customer ID],Table6_20[charges],"0",0)</f>
        <v>3268.85</v>
      </c>
      <c r="N1993" s="30" t="str">
        <f>_xlfn.XLOOKUP(Table7[[#This Row],[Merged Customer ID]],Table6_20[Merged Customer ID],Table6_20[Hospital tier])</f>
        <v>tier - 3</v>
      </c>
      <c r="O1993" s="30" t="str">
        <f>_xlfn.XLOOKUP(Table7[[#This Row],[Merged Customer ID]],Table6_20[Merged Customer ID],Table6_20[City tier])</f>
        <v>tier - 1</v>
      </c>
      <c r="P1993" s="30" t="str">
        <f>_xlfn.XLOOKUP(Table7[[#This Row],[Merged Customer ID]],Table6_20[Merged Customer ID],Table6_20[State ID])</f>
        <v>R1016</v>
      </c>
      <c r="Q1993" s="36">
        <f>_xlfn.XLOOKUP(Table7[[#This Row],[Merged Customer ID]],Table6_20[Merged Customer ID],Table6_20[Age])</f>
        <v>28.516666666666666</v>
      </c>
    </row>
    <row r="1994" spans="1:17" x14ac:dyDescent="0.35">
      <c r="A1994" s="22" t="s">
        <v>375</v>
      </c>
      <c r="B1994" s="22" t="str">
        <f>_xlfn.XLOOKUP(Table7[[#This Row],[Merged Customer ID]],Table2_1[Merged Customer ID],Table2_1[First Name])</f>
        <v>Mininger</v>
      </c>
      <c r="C1994" s="22">
        <f>_xlfn.XLOOKUP(Table7[[#This Row],[Merged Customer ID]],Table3__3_16[Customer ID],Table3__3_16[BMI])</f>
        <v>20.399999999999999</v>
      </c>
      <c r="D1994" s="22">
        <f>_xlfn.XLOOKUP(Table7[[#This Row],[Merged Customer ID]],Table3__3_16[Customer ID],Table3__3_16[HBA1C])</f>
        <v>4.83</v>
      </c>
      <c r="E1994" s="22" t="str">
        <f>_xlfn.XLOOKUP(Table7[[#This Row],[Merged Customer ID]],Table3__3_16[Customer ID],Table3__3_16[Heart Issues])</f>
        <v>No</v>
      </c>
      <c r="F1994" s="22" t="str">
        <f>_xlfn.XLOOKUP(Table7[[#This Row],[Merged Customer ID]],Table3__3_16[Customer ID],Table3__3_16[Any Transplants])</f>
        <v>No</v>
      </c>
      <c r="G1994" s="22" t="str">
        <f>_xlfn.XLOOKUP(Table7[[#This Row],[Merged Customer ID]],Table3__3_16[Customer ID],Table3__3_16[Cancer history])</f>
        <v>No</v>
      </c>
      <c r="H1994" s="22">
        <f>_xlfn.XLOOKUP(Table7[[#This Row],[Merged Customer ID]],Table3__3_16[Customer ID],Table3__3_16[NumberOfMajorSurgeries])</f>
        <v>0</v>
      </c>
      <c r="I1994" s="22" t="str">
        <f>_xlfn.XLOOKUP(Table7[[#This Row],[Merged Customer ID]],Table3__3_16[Customer ID],Table3__3_16[smoker])</f>
        <v>No</v>
      </c>
      <c r="J1994" s="22" t="str">
        <f>_xlfn.XLOOKUP(Table7[[#This Row],[Merged Customer ID]],Table3__3_16[Customer ID],Table3__3_16[Weight Status])</f>
        <v>Normal Weight</v>
      </c>
      <c r="K1994" s="22" t="str">
        <f>_xlfn.XLOOKUP(Table7[[#This Row],[Merged Customer ID]],Table3__3_16[Customer ID],Table3__3_16[Sugar Status])</f>
        <v>Normal</v>
      </c>
      <c r="L1994" s="25">
        <f>_xlfn.XLOOKUP(Table7[[#This Row],[Merged Customer ID]],Table6_20[Merged Customer ID],Table6_20[Date of Birth])</f>
        <v>33555</v>
      </c>
      <c r="M1994" s="29">
        <f>_xlfn.XLOOKUP(Table7[[#This Row],[Merged Customer ID]],Table6_20[Merged Customer ID],Table6_20[charges],"0",0)</f>
        <v>3260.2</v>
      </c>
      <c r="N1994" s="29" t="str">
        <f>_xlfn.XLOOKUP(Table7[[#This Row],[Merged Customer ID]],Table6_20[Merged Customer ID],Table6_20[Hospital tier])</f>
        <v>tier - 3</v>
      </c>
      <c r="O1994" s="29" t="str">
        <f>_xlfn.XLOOKUP(Table7[[#This Row],[Merged Customer ID]],Table6_20[Merged Customer ID],Table6_20[City tier])</f>
        <v>tier - 2</v>
      </c>
      <c r="P1994" s="29" t="str">
        <f>_xlfn.XLOOKUP(Table7[[#This Row],[Merged Customer ID]],Table6_20[Merged Customer ID],Table6_20[State ID])</f>
        <v>R1011</v>
      </c>
      <c r="Q1994" s="35">
        <f>_xlfn.XLOOKUP(Table7[[#This Row],[Merged Customer ID]],Table6_20[Merged Customer ID],Table6_20[Age])</f>
        <v>31.569444444444443</v>
      </c>
    </row>
    <row r="1995" spans="1:17" x14ac:dyDescent="0.35">
      <c r="A1995" s="23" t="s">
        <v>374</v>
      </c>
      <c r="B1995" s="23" t="str">
        <f>_xlfn.XLOOKUP(Table7[[#This Row],[Merged Customer ID]],Table2_1[Merged Customer ID],Table2_1[First Name])</f>
        <v>Mayo</v>
      </c>
      <c r="C1995" s="23">
        <f>_xlfn.XLOOKUP(Table7[[#This Row],[Merged Customer ID]],Table3__3_16[Customer ID],Table3__3_16[BMI])</f>
        <v>42.13</v>
      </c>
      <c r="D1995" s="23">
        <f>_xlfn.XLOOKUP(Table7[[#This Row],[Merged Customer ID]],Table3__3_16[Customer ID],Table3__3_16[HBA1C])</f>
        <v>5.72</v>
      </c>
      <c r="E1995" s="22" t="str">
        <f>_xlfn.XLOOKUP(Table7[[#This Row],[Merged Customer ID]],Table3__3_16[Customer ID],Table3__3_16[Heart Issues])</f>
        <v>Yes</v>
      </c>
      <c r="F1995" s="23" t="str">
        <f>_xlfn.XLOOKUP(Table7[[#This Row],[Merged Customer ID]],Table3__3_16[Customer ID],Table3__3_16[Any Transplants])</f>
        <v>No</v>
      </c>
      <c r="G1995" s="23" t="str">
        <f>_xlfn.XLOOKUP(Table7[[#This Row],[Merged Customer ID]],Table3__3_16[Customer ID],Table3__3_16[Cancer history])</f>
        <v>Yes</v>
      </c>
      <c r="H1995" s="23">
        <f>_xlfn.XLOOKUP(Table7[[#This Row],[Merged Customer ID]],Table3__3_16[Customer ID],Table3__3_16[NumberOfMajorSurgeries])</f>
        <v>1</v>
      </c>
      <c r="I1995" s="23" t="str">
        <f>_xlfn.XLOOKUP(Table7[[#This Row],[Merged Customer ID]],Table3__3_16[Customer ID],Table3__3_16[smoker])</f>
        <v>No</v>
      </c>
      <c r="J1995" s="23" t="str">
        <f>_xlfn.XLOOKUP(Table7[[#This Row],[Merged Customer ID]],Table3__3_16[Customer ID],Table3__3_16[Weight Status])</f>
        <v>Obesity</v>
      </c>
      <c r="K1995" s="23" t="str">
        <f>_xlfn.XLOOKUP(Table7[[#This Row],[Merged Customer ID]],Table3__3_16[Customer ID],Table3__3_16[Sugar Status])</f>
        <v>Prediabetes</v>
      </c>
      <c r="L1995" s="26">
        <f>_xlfn.XLOOKUP(Table7[[#This Row],[Merged Customer ID]],Table6_20[Merged Customer ID],Table6_20[Date of Birth])</f>
        <v>35675</v>
      </c>
      <c r="M1995" s="30">
        <f>_xlfn.XLOOKUP(Table7[[#This Row],[Merged Customer ID]],Table6_20[Merged Customer ID],Table6_20[charges],"0",0)</f>
        <v>3238.44</v>
      </c>
      <c r="N1995" s="30" t="str">
        <f>_xlfn.XLOOKUP(Table7[[#This Row],[Merged Customer ID]],Table6_20[Merged Customer ID],Table6_20[Hospital tier])</f>
        <v>tier - 2</v>
      </c>
      <c r="O1995" s="30" t="str">
        <f>_xlfn.XLOOKUP(Table7[[#This Row],[Merged Customer ID]],Table6_20[Merged Customer ID],Table6_20[City tier])</f>
        <v>tier - 3</v>
      </c>
      <c r="P1995" s="30" t="str">
        <f>_xlfn.XLOOKUP(Table7[[#This Row],[Merged Customer ID]],Table6_20[Merged Customer ID],Table6_20[State ID])</f>
        <v>R1013</v>
      </c>
      <c r="Q1995" s="36">
        <f>_xlfn.XLOOKUP(Table7[[#This Row],[Merged Customer ID]],Table6_20[Merged Customer ID],Table6_20[Age])</f>
        <v>25.766666666666666</v>
      </c>
    </row>
    <row r="1996" spans="1:17" x14ac:dyDescent="0.35">
      <c r="A1996" s="22" t="s">
        <v>373</v>
      </c>
      <c r="B1996" s="22" t="str">
        <f>_xlfn.XLOOKUP(Table7[[#This Row],[Merged Customer ID]],Table2_1[Merged Customer ID],Table2_1[First Name])</f>
        <v>Zicko</v>
      </c>
      <c r="C1996" s="22">
        <f>_xlfn.XLOOKUP(Table7[[#This Row],[Merged Customer ID]],Table3__3_16[Customer ID],Table3__3_16[BMI])</f>
        <v>33.99</v>
      </c>
      <c r="D1996" s="22">
        <f>_xlfn.XLOOKUP(Table7[[#This Row],[Merged Customer ID]],Table3__3_16[Customer ID],Table3__3_16[HBA1C])</f>
        <v>4.83</v>
      </c>
      <c r="E1996" s="22" t="str">
        <f>_xlfn.XLOOKUP(Table7[[#This Row],[Merged Customer ID]],Table3__3_16[Customer ID],Table3__3_16[Heart Issues])</f>
        <v>Yes</v>
      </c>
      <c r="F1996" s="22" t="str">
        <f>_xlfn.XLOOKUP(Table7[[#This Row],[Merged Customer ID]],Table3__3_16[Customer ID],Table3__3_16[Any Transplants])</f>
        <v>No</v>
      </c>
      <c r="G1996" s="22" t="str">
        <f>_xlfn.XLOOKUP(Table7[[#This Row],[Merged Customer ID]],Table3__3_16[Customer ID],Table3__3_16[Cancer history])</f>
        <v>Yes</v>
      </c>
      <c r="H1996" s="22">
        <f>_xlfn.XLOOKUP(Table7[[#This Row],[Merged Customer ID]],Table3__3_16[Customer ID],Table3__3_16[NumberOfMajorSurgeries])</f>
        <v>1</v>
      </c>
      <c r="I1996" s="22" t="str">
        <f>_xlfn.XLOOKUP(Table7[[#This Row],[Merged Customer ID]],Table3__3_16[Customer ID],Table3__3_16[smoker])</f>
        <v>No</v>
      </c>
      <c r="J1996" s="22" t="str">
        <f>_xlfn.XLOOKUP(Table7[[#This Row],[Merged Customer ID]],Table3__3_16[Customer ID],Table3__3_16[Weight Status])</f>
        <v>Obesity</v>
      </c>
      <c r="K1996" s="22" t="str">
        <f>_xlfn.XLOOKUP(Table7[[#This Row],[Merged Customer ID]],Table3__3_16[Customer ID],Table3__3_16[Sugar Status])</f>
        <v>Normal</v>
      </c>
      <c r="L1996" s="25">
        <f>_xlfn.XLOOKUP(Table7[[#This Row],[Merged Customer ID]],Table6_20[Merged Customer ID],Table6_20[Date of Birth])</f>
        <v>35644</v>
      </c>
      <c r="M1996" s="29">
        <f>_xlfn.XLOOKUP(Table7[[#This Row],[Merged Customer ID]],Table6_20[Merged Customer ID],Table6_20[charges],"0",0)</f>
        <v>3227.12</v>
      </c>
      <c r="N1996" s="29" t="str">
        <f>_xlfn.XLOOKUP(Table7[[#This Row],[Merged Customer ID]],Table6_20[Merged Customer ID],Table6_20[Hospital tier])</f>
        <v>tier - 2</v>
      </c>
      <c r="O1996" s="29" t="str">
        <f>_xlfn.XLOOKUP(Table7[[#This Row],[Merged Customer ID]],Table6_20[Merged Customer ID],Table6_20[City tier])</f>
        <v>tier - 3</v>
      </c>
      <c r="P1996" s="29" t="str">
        <f>_xlfn.XLOOKUP(Table7[[#This Row],[Merged Customer ID]],Table6_20[Merged Customer ID],Table6_20[State ID])</f>
        <v>R1013</v>
      </c>
      <c r="Q1996" s="35">
        <f>_xlfn.XLOOKUP(Table7[[#This Row],[Merged Customer ID]],Table6_20[Merged Customer ID],Table6_20[Age])</f>
        <v>25.85</v>
      </c>
    </row>
    <row r="1997" spans="1:17" x14ac:dyDescent="0.35">
      <c r="A1997" s="23" t="s">
        <v>372</v>
      </c>
      <c r="B1997" s="23" t="str">
        <f>_xlfn.XLOOKUP(Table7[[#This Row],[Merged Customer ID]],Table2_1[Merged Customer ID],Table2_1[First Name])</f>
        <v>Graham</v>
      </c>
      <c r="C1997" s="23">
        <f>_xlfn.XLOOKUP(Table7[[#This Row],[Merged Customer ID]],Table3__3_16[Customer ID],Table3__3_16[BMI])</f>
        <v>28.594999999999999</v>
      </c>
      <c r="D1997" s="23">
        <f>_xlfn.XLOOKUP(Table7[[#This Row],[Merged Customer ID]],Table3__3_16[Customer ID],Table3__3_16[HBA1C])</f>
        <v>4.1399999999999997</v>
      </c>
      <c r="E1997" s="22" t="str">
        <f>_xlfn.XLOOKUP(Table7[[#This Row],[Merged Customer ID]],Table3__3_16[Customer ID],Table3__3_16[Heart Issues])</f>
        <v>Yes</v>
      </c>
      <c r="F1997" s="23" t="str">
        <f>_xlfn.XLOOKUP(Table7[[#This Row],[Merged Customer ID]],Table3__3_16[Customer ID],Table3__3_16[Any Transplants])</f>
        <v>No</v>
      </c>
      <c r="G1997" s="23" t="str">
        <f>_xlfn.XLOOKUP(Table7[[#This Row],[Merged Customer ID]],Table3__3_16[Customer ID],Table3__3_16[Cancer history])</f>
        <v>Yes</v>
      </c>
      <c r="H1997" s="23">
        <f>_xlfn.XLOOKUP(Table7[[#This Row],[Merged Customer ID]],Table3__3_16[Customer ID],Table3__3_16[NumberOfMajorSurgeries])</f>
        <v>1</v>
      </c>
      <c r="I1997" s="23" t="str">
        <f>_xlfn.XLOOKUP(Table7[[#This Row],[Merged Customer ID]],Table3__3_16[Customer ID],Table3__3_16[smoker])</f>
        <v>No</v>
      </c>
      <c r="J1997" s="23" t="str">
        <f>_xlfn.XLOOKUP(Table7[[#This Row],[Merged Customer ID]],Table3__3_16[Customer ID],Table3__3_16[Weight Status])</f>
        <v>Overweight</v>
      </c>
      <c r="K1997" s="23" t="str">
        <f>_xlfn.XLOOKUP(Table7[[#This Row],[Merged Customer ID]],Table3__3_16[Customer ID],Table3__3_16[Sugar Status])</f>
        <v>Normal</v>
      </c>
      <c r="L1997" s="26">
        <f>_xlfn.XLOOKUP(Table7[[#This Row],[Merged Customer ID]],Table6_20[Merged Customer ID],Table6_20[Date of Birth])</f>
        <v>35617</v>
      </c>
      <c r="M1997" s="30">
        <f>_xlfn.XLOOKUP(Table7[[#This Row],[Merged Customer ID]],Table6_20[Merged Customer ID],Table6_20[charges],"0",0)</f>
        <v>3213.62</v>
      </c>
      <c r="N1997" s="30" t="str">
        <f>_xlfn.XLOOKUP(Table7[[#This Row],[Merged Customer ID]],Table6_20[Merged Customer ID],Table6_20[Hospital tier])</f>
        <v>tier - 2</v>
      </c>
      <c r="O1997" s="30" t="str">
        <f>_xlfn.XLOOKUP(Table7[[#This Row],[Merged Customer ID]],Table6_20[Merged Customer ID],Table6_20[City tier])</f>
        <v>tier - 2</v>
      </c>
      <c r="P1997" s="30" t="str">
        <f>_xlfn.XLOOKUP(Table7[[#This Row],[Merged Customer ID]],Table6_20[Merged Customer ID],Table6_20[State ID])</f>
        <v>R1024</v>
      </c>
      <c r="Q1997" s="36">
        <f>_xlfn.XLOOKUP(Table7[[#This Row],[Merged Customer ID]],Table6_20[Merged Customer ID],Table6_20[Age])</f>
        <v>25.922222222222221</v>
      </c>
    </row>
    <row r="1998" spans="1:17" x14ac:dyDescent="0.35">
      <c r="A1998" s="22" t="s">
        <v>371</v>
      </c>
      <c r="B1998" s="22" t="str">
        <f>_xlfn.XLOOKUP(Table7[[#This Row],[Merged Customer ID]],Table2_1[Merged Customer ID],Table2_1[First Name])</f>
        <v>Boland</v>
      </c>
      <c r="C1998" s="22">
        <f>_xlfn.XLOOKUP(Table7[[#This Row],[Merged Customer ID]],Table3__3_16[Customer ID],Table3__3_16[BMI])</f>
        <v>20.8</v>
      </c>
      <c r="D1998" s="22">
        <f>_xlfn.XLOOKUP(Table7[[#This Row],[Merged Customer ID]],Table3__3_16[Customer ID],Table3__3_16[HBA1C])</f>
        <v>4.07</v>
      </c>
      <c r="E1998" s="22" t="str">
        <f>_xlfn.XLOOKUP(Table7[[#This Row],[Merged Customer ID]],Table3__3_16[Customer ID],Table3__3_16[Heart Issues])</f>
        <v>Yes</v>
      </c>
      <c r="F1998" s="22" t="str">
        <f>_xlfn.XLOOKUP(Table7[[#This Row],[Merged Customer ID]],Table3__3_16[Customer ID],Table3__3_16[Any Transplants])</f>
        <v>No</v>
      </c>
      <c r="G1998" s="22" t="str">
        <f>_xlfn.XLOOKUP(Table7[[#This Row],[Merged Customer ID]],Table3__3_16[Customer ID],Table3__3_16[Cancer history])</f>
        <v>Yes</v>
      </c>
      <c r="H1998" s="22">
        <f>_xlfn.XLOOKUP(Table7[[#This Row],[Merged Customer ID]],Table3__3_16[Customer ID],Table3__3_16[NumberOfMajorSurgeries])</f>
        <v>1</v>
      </c>
      <c r="I1998" s="22" t="str">
        <f>_xlfn.XLOOKUP(Table7[[#This Row],[Merged Customer ID]],Table3__3_16[Customer ID],Table3__3_16[smoker])</f>
        <v>No</v>
      </c>
      <c r="J1998" s="22" t="str">
        <f>_xlfn.XLOOKUP(Table7[[#This Row],[Merged Customer ID]],Table3__3_16[Customer ID],Table3__3_16[Weight Status])</f>
        <v>Normal Weight</v>
      </c>
      <c r="K1998" s="22" t="str">
        <f>_xlfn.XLOOKUP(Table7[[#This Row],[Merged Customer ID]],Table3__3_16[Customer ID],Table3__3_16[Sugar Status])</f>
        <v>Normal</v>
      </c>
      <c r="L1998" s="25">
        <f>_xlfn.XLOOKUP(Table7[[#This Row],[Merged Customer ID]],Table6_20[Merged Customer ID],Table6_20[Date of Birth])</f>
        <v>35786</v>
      </c>
      <c r="M1998" s="29">
        <f>_xlfn.XLOOKUP(Table7[[#This Row],[Merged Customer ID]],Table6_20[Merged Customer ID],Table6_20[charges],"0",0)</f>
        <v>3208.79</v>
      </c>
      <c r="N1998" s="29" t="str">
        <f>_xlfn.XLOOKUP(Table7[[#This Row],[Merged Customer ID]],Table6_20[Merged Customer ID],Table6_20[Hospital tier])</f>
        <v>tier - 2</v>
      </c>
      <c r="O1998" s="29" t="str">
        <f>_xlfn.XLOOKUP(Table7[[#This Row],[Merged Customer ID]],Table6_20[Merged Customer ID],Table6_20[City tier])</f>
        <v>tier - 3</v>
      </c>
      <c r="P1998" s="29" t="str">
        <f>_xlfn.XLOOKUP(Table7[[#This Row],[Merged Customer ID]],Table6_20[Merged Customer ID],Table6_20[State ID])</f>
        <v>R1011</v>
      </c>
      <c r="Q1998" s="35">
        <f>_xlfn.XLOOKUP(Table7[[#This Row],[Merged Customer ID]],Table6_20[Merged Customer ID],Table6_20[Age])</f>
        <v>25.461111111111112</v>
      </c>
    </row>
    <row r="1999" spans="1:17" x14ac:dyDescent="0.35">
      <c r="A1999" s="23" t="s">
        <v>370</v>
      </c>
      <c r="B1999" s="23" t="str">
        <f>_xlfn.XLOOKUP(Table7[[#This Row],[Merged Customer ID]],Table2_1[Merged Customer ID],Table2_1[First Name])</f>
        <v>Cupp</v>
      </c>
      <c r="C1999" s="23">
        <f>_xlfn.XLOOKUP(Table7[[#This Row],[Merged Customer ID]],Table3__3_16[Customer ID],Table3__3_16[BMI])</f>
        <v>23.465</v>
      </c>
      <c r="D1999" s="23">
        <f>_xlfn.XLOOKUP(Table7[[#This Row],[Merged Customer ID]],Table3__3_16[Customer ID],Table3__3_16[HBA1C])</f>
        <v>6.26</v>
      </c>
      <c r="E1999" s="22" t="str">
        <f>_xlfn.XLOOKUP(Table7[[#This Row],[Merged Customer ID]],Table3__3_16[Customer ID],Table3__3_16[Heart Issues])</f>
        <v>Yes</v>
      </c>
      <c r="F1999" s="23" t="str">
        <f>_xlfn.XLOOKUP(Table7[[#This Row],[Merged Customer ID]],Table3__3_16[Customer ID],Table3__3_16[Any Transplants])</f>
        <v>No</v>
      </c>
      <c r="G1999" s="23" t="str">
        <f>_xlfn.XLOOKUP(Table7[[#This Row],[Merged Customer ID]],Table3__3_16[Customer ID],Table3__3_16[Cancer history])</f>
        <v>Yes</v>
      </c>
      <c r="H1999" s="23">
        <f>_xlfn.XLOOKUP(Table7[[#This Row],[Merged Customer ID]],Table3__3_16[Customer ID],Table3__3_16[NumberOfMajorSurgeries])</f>
        <v>1</v>
      </c>
      <c r="I1999" s="23" t="str">
        <f>_xlfn.XLOOKUP(Table7[[#This Row],[Merged Customer ID]],Table3__3_16[Customer ID],Table3__3_16[smoker])</f>
        <v>No</v>
      </c>
      <c r="J1999" s="23" t="str">
        <f>_xlfn.XLOOKUP(Table7[[#This Row],[Merged Customer ID]],Table3__3_16[Customer ID],Table3__3_16[Weight Status])</f>
        <v>Normal Weight</v>
      </c>
      <c r="K1999" s="23" t="str">
        <f>_xlfn.XLOOKUP(Table7[[#This Row],[Merged Customer ID]],Table3__3_16[Customer ID],Table3__3_16[Sugar Status])</f>
        <v>Prediabetes</v>
      </c>
      <c r="L1999" s="26">
        <f>_xlfn.XLOOKUP(Table7[[#This Row],[Merged Customer ID]],Table6_20[Merged Customer ID],Table6_20[Date of Birth])</f>
        <v>35616</v>
      </c>
      <c r="M1999" s="30">
        <f>_xlfn.XLOOKUP(Table7[[#This Row],[Merged Customer ID]],Table6_20[Merged Customer ID],Table6_20[charges],"0",0)</f>
        <v>3206.49</v>
      </c>
      <c r="N1999" s="30" t="str">
        <f>_xlfn.XLOOKUP(Table7[[#This Row],[Merged Customer ID]],Table6_20[Merged Customer ID],Table6_20[Hospital tier])</f>
        <v>tier - 2</v>
      </c>
      <c r="O1999" s="30" t="str">
        <f>_xlfn.XLOOKUP(Table7[[#This Row],[Merged Customer ID]],Table6_20[Merged Customer ID],Table6_20[City tier])</f>
        <v>tier - 3</v>
      </c>
      <c r="P1999" s="30" t="str">
        <f>_xlfn.XLOOKUP(Table7[[#This Row],[Merged Customer ID]],Table6_20[Merged Customer ID],Table6_20[State ID])</f>
        <v>R1024</v>
      </c>
      <c r="Q1999" s="36">
        <f>_xlfn.XLOOKUP(Table7[[#This Row],[Merged Customer ID]],Table6_20[Merged Customer ID],Table6_20[Age])</f>
        <v>25.925000000000001</v>
      </c>
    </row>
    <row r="2000" spans="1:17" x14ac:dyDescent="0.35">
      <c r="A2000" s="22" t="s">
        <v>369</v>
      </c>
      <c r="B2000" s="22" t="str">
        <f>_xlfn.XLOOKUP(Table7[[#This Row],[Merged Customer ID]],Table2_1[Merged Customer ID],Table2_1[First Name])</f>
        <v>Shaw</v>
      </c>
      <c r="C2000" s="22">
        <f>_xlfn.XLOOKUP(Table7[[#This Row],[Merged Customer ID]],Table3__3_16[Customer ID],Table3__3_16[BMI])</f>
        <v>40.185000000000002</v>
      </c>
      <c r="D2000" s="22">
        <f>_xlfn.XLOOKUP(Table7[[#This Row],[Merged Customer ID]],Table3__3_16[Customer ID],Table3__3_16[HBA1C])</f>
        <v>5.88</v>
      </c>
      <c r="E2000" s="22" t="str">
        <f>_xlfn.XLOOKUP(Table7[[#This Row],[Merged Customer ID]],Table3__3_16[Customer ID],Table3__3_16[Heart Issues])</f>
        <v>Yes</v>
      </c>
      <c r="F2000" s="22" t="str">
        <f>_xlfn.XLOOKUP(Table7[[#This Row],[Merged Customer ID]],Table3__3_16[Customer ID],Table3__3_16[Any Transplants])</f>
        <v>No</v>
      </c>
      <c r="G2000" s="22" t="str">
        <f>_xlfn.XLOOKUP(Table7[[#This Row],[Merged Customer ID]],Table3__3_16[Customer ID],Table3__3_16[Cancer history])</f>
        <v>No</v>
      </c>
      <c r="H2000" s="22">
        <f>_xlfn.XLOOKUP(Table7[[#This Row],[Merged Customer ID]],Table3__3_16[Customer ID],Table3__3_16[NumberOfMajorSurgeries])</f>
        <v>0</v>
      </c>
      <c r="I2000" s="22" t="str">
        <f>_xlfn.XLOOKUP(Table7[[#This Row],[Merged Customer ID]],Table3__3_16[Customer ID],Table3__3_16[smoker])</f>
        <v>No</v>
      </c>
      <c r="J2000" s="22" t="str">
        <f>_xlfn.XLOOKUP(Table7[[#This Row],[Merged Customer ID]],Table3__3_16[Customer ID],Table3__3_16[Weight Status])</f>
        <v>Obesity</v>
      </c>
      <c r="K2000" s="22" t="str">
        <f>_xlfn.XLOOKUP(Table7[[#This Row],[Merged Customer ID]],Table3__3_16[Customer ID],Table3__3_16[Sugar Status])</f>
        <v>Prediabetes</v>
      </c>
      <c r="L2000" s="25">
        <f>_xlfn.XLOOKUP(Table7[[#This Row],[Merged Customer ID]],Table6_20[Merged Customer ID],Table6_20[Date of Birth])</f>
        <v>35349</v>
      </c>
      <c r="M2000" s="29">
        <f>_xlfn.XLOOKUP(Table7[[#This Row],[Merged Customer ID]],Table6_20[Merged Customer ID],Table6_20[charges],"0",0)</f>
        <v>3201.25</v>
      </c>
      <c r="N2000" s="29" t="str">
        <f>_xlfn.XLOOKUP(Table7[[#This Row],[Merged Customer ID]],Table6_20[Merged Customer ID],Table6_20[Hospital tier])</f>
        <v>tier - 2</v>
      </c>
      <c r="O2000" s="29" t="str">
        <f>_xlfn.XLOOKUP(Table7[[#This Row],[Merged Customer ID]],Table6_20[Merged Customer ID],Table6_20[City tier])</f>
        <v>tier - 3</v>
      </c>
      <c r="P2000" s="29" t="str">
        <f>_xlfn.XLOOKUP(Table7[[#This Row],[Merged Customer ID]],Table6_20[Merged Customer ID],Table6_20[State ID])</f>
        <v>R1012</v>
      </c>
      <c r="Q2000" s="35">
        <f>_xlfn.XLOOKUP(Table7[[#This Row],[Merged Customer ID]],Table6_20[Merged Customer ID],Table6_20[Age])</f>
        <v>26.658333333333335</v>
      </c>
    </row>
    <row r="2001" spans="1:17" x14ac:dyDescent="0.35">
      <c r="A2001" s="23" t="s">
        <v>368</v>
      </c>
      <c r="B2001" s="23" t="str">
        <f>_xlfn.XLOOKUP(Table7[[#This Row],[Merged Customer ID]],Table2_1[Merged Customer ID],Table2_1[First Name])</f>
        <v>Klassen</v>
      </c>
      <c r="C2001" s="23">
        <f>_xlfn.XLOOKUP(Table7[[#This Row],[Merged Customer ID]],Table3__3_16[Customer ID],Table3__3_16[BMI])</f>
        <v>21.89</v>
      </c>
      <c r="D2001" s="23">
        <f>_xlfn.XLOOKUP(Table7[[#This Row],[Merged Customer ID]],Table3__3_16[Customer ID],Table3__3_16[HBA1C])</f>
        <v>5.72</v>
      </c>
      <c r="E2001" s="22" t="str">
        <f>_xlfn.XLOOKUP(Table7[[#This Row],[Merged Customer ID]],Table3__3_16[Customer ID],Table3__3_16[Heart Issues])</f>
        <v>Yes</v>
      </c>
      <c r="F2001" s="23" t="str">
        <f>_xlfn.XLOOKUP(Table7[[#This Row],[Merged Customer ID]],Table3__3_16[Customer ID],Table3__3_16[Any Transplants])</f>
        <v>No</v>
      </c>
      <c r="G2001" s="23" t="str">
        <f>_xlfn.XLOOKUP(Table7[[#This Row],[Merged Customer ID]],Table3__3_16[Customer ID],Table3__3_16[Cancer history])</f>
        <v>No</v>
      </c>
      <c r="H2001" s="23">
        <f>_xlfn.XLOOKUP(Table7[[#This Row],[Merged Customer ID]],Table3__3_16[Customer ID],Table3__3_16[NumberOfMajorSurgeries])</f>
        <v>0</v>
      </c>
      <c r="I2001" s="23" t="str">
        <f>_xlfn.XLOOKUP(Table7[[#This Row],[Merged Customer ID]],Table3__3_16[Customer ID],Table3__3_16[smoker])</f>
        <v>No</v>
      </c>
      <c r="J2001" s="23" t="str">
        <f>_xlfn.XLOOKUP(Table7[[#This Row],[Merged Customer ID]],Table3__3_16[Customer ID],Table3__3_16[Weight Status])</f>
        <v>Normal Weight</v>
      </c>
      <c r="K2001" s="23" t="str">
        <f>_xlfn.XLOOKUP(Table7[[#This Row],[Merged Customer ID]],Table3__3_16[Customer ID],Table3__3_16[Sugar Status])</f>
        <v>Prediabetes</v>
      </c>
      <c r="L2001" s="26">
        <f>_xlfn.XLOOKUP(Table7[[#This Row],[Merged Customer ID]],Table6_20[Merged Customer ID],Table6_20[Date of Birth])</f>
        <v>37136</v>
      </c>
      <c r="M2001" s="30">
        <f>_xlfn.XLOOKUP(Table7[[#This Row],[Merged Customer ID]],Table6_20[Merged Customer ID],Table6_20[charges],"0",0)</f>
        <v>3180.51</v>
      </c>
      <c r="N2001" s="30" t="str">
        <f>_xlfn.XLOOKUP(Table7[[#This Row],[Merged Customer ID]],Table6_20[Merged Customer ID],Table6_20[Hospital tier])</f>
        <v>tier - 2</v>
      </c>
      <c r="O2001" s="30" t="str">
        <f>_xlfn.XLOOKUP(Table7[[#This Row],[Merged Customer ID]],Table6_20[Merged Customer ID],Table6_20[City tier])</f>
        <v>tier - 2</v>
      </c>
      <c r="P2001" s="30" t="str">
        <f>_xlfn.XLOOKUP(Table7[[#This Row],[Merged Customer ID]],Table6_20[Merged Customer ID],Table6_20[State ID])</f>
        <v>R1013</v>
      </c>
      <c r="Q2001" s="36">
        <f>_xlfn.XLOOKUP(Table7[[#This Row],[Merged Customer ID]],Table6_20[Merged Customer ID],Table6_20[Age])</f>
        <v>21.766666666666666</v>
      </c>
    </row>
    <row r="2002" spans="1:17" x14ac:dyDescent="0.35">
      <c r="A2002" s="22" t="s">
        <v>367</v>
      </c>
      <c r="B2002" s="22" t="str">
        <f>_xlfn.XLOOKUP(Table7[[#This Row],[Merged Customer ID]],Table2_1[Merged Customer ID],Table2_1[First Name])</f>
        <v>Musal</v>
      </c>
      <c r="C2002" s="22">
        <f>_xlfn.XLOOKUP(Table7[[#This Row],[Merged Customer ID]],Table3__3_16[Customer ID],Table3__3_16[BMI])</f>
        <v>29.34</v>
      </c>
      <c r="D2002" s="22">
        <f>_xlfn.XLOOKUP(Table7[[#This Row],[Merged Customer ID]],Table3__3_16[Customer ID],Table3__3_16[HBA1C])</f>
        <v>6.09</v>
      </c>
      <c r="E2002" s="22" t="str">
        <f>_xlfn.XLOOKUP(Table7[[#This Row],[Merged Customer ID]],Table3__3_16[Customer ID],Table3__3_16[Heart Issues])</f>
        <v>Yes</v>
      </c>
      <c r="F2002" s="22" t="str">
        <f>_xlfn.XLOOKUP(Table7[[#This Row],[Merged Customer ID]],Table3__3_16[Customer ID],Table3__3_16[Any Transplants])</f>
        <v>Yes</v>
      </c>
      <c r="G2002" s="22" t="str">
        <f>_xlfn.XLOOKUP(Table7[[#This Row],[Merged Customer ID]],Table3__3_16[Customer ID],Table3__3_16[Cancer history])</f>
        <v>No</v>
      </c>
      <c r="H2002" s="22">
        <f>_xlfn.XLOOKUP(Table7[[#This Row],[Merged Customer ID]],Table3__3_16[Customer ID],Table3__3_16[NumberOfMajorSurgeries])</f>
        <v>2</v>
      </c>
      <c r="I2002" s="22" t="str">
        <f>_xlfn.XLOOKUP(Table7[[#This Row],[Merged Customer ID]],Table3__3_16[Customer ID],Table3__3_16[smoker])</f>
        <v>No</v>
      </c>
      <c r="J2002" s="22" t="str">
        <f>_xlfn.XLOOKUP(Table7[[#This Row],[Merged Customer ID]],Table3__3_16[Customer ID],Table3__3_16[Weight Status])</f>
        <v>Overweight</v>
      </c>
      <c r="K2002" s="22" t="str">
        <f>_xlfn.XLOOKUP(Table7[[#This Row],[Merged Customer ID]],Table3__3_16[Customer ID],Table3__3_16[Sugar Status])</f>
        <v>Prediabetes</v>
      </c>
      <c r="L2002" s="25">
        <f>_xlfn.XLOOKUP(Table7[[#This Row],[Merged Customer ID]],Table6_20[Merged Customer ID],Table6_20[Date of Birth])</f>
        <v>36792</v>
      </c>
      <c r="M2002" s="29">
        <f>_xlfn.XLOOKUP(Table7[[#This Row],[Merged Customer ID]],Table6_20[Merged Customer ID],Table6_20[charges],"0",0)</f>
        <v>3179.96</v>
      </c>
      <c r="N2002" s="29" t="str">
        <f>_xlfn.XLOOKUP(Table7[[#This Row],[Merged Customer ID]],Table6_20[Merged Customer ID],Table6_20[Hospital tier])</f>
        <v>tier - 2</v>
      </c>
      <c r="O2002" s="29" t="str">
        <f>_xlfn.XLOOKUP(Table7[[#This Row],[Merged Customer ID]],Table6_20[Merged Customer ID],Table6_20[City tier])</f>
        <v>tier - 2</v>
      </c>
      <c r="P2002" s="29" t="str">
        <f>_xlfn.XLOOKUP(Table7[[#This Row],[Merged Customer ID]],Table6_20[Merged Customer ID],Table6_20[State ID])</f>
        <v>R1012</v>
      </c>
      <c r="Q2002" s="35">
        <f>_xlfn.XLOOKUP(Table7[[#This Row],[Merged Customer ID]],Table6_20[Merged Customer ID],Table6_20[Age])</f>
        <v>22.708333333333332</v>
      </c>
    </row>
    <row r="2003" spans="1:17" x14ac:dyDescent="0.35">
      <c r="A2003" s="23" t="s">
        <v>366</v>
      </c>
      <c r="B2003" s="23" t="str">
        <f>_xlfn.XLOOKUP(Table7[[#This Row],[Merged Customer ID]],Table2_1[Merged Customer ID],Table2_1[First Name])</f>
        <v>Kitayama</v>
      </c>
      <c r="C2003" s="23">
        <f>_xlfn.XLOOKUP(Table7[[#This Row],[Merged Customer ID]],Table3__3_16[Customer ID],Table3__3_16[BMI])</f>
        <v>22.61</v>
      </c>
      <c r="D2003" s="23">
        <f>_xlfn.XLOOKUP(Table7[[#This Row],[Merged Customer ID]],Table3__3_16[Customer ID],Table3__3_16[HBA1C])</f>
        <v>4.25</v>
      </c>
      <c r="E2003" s="22" t="str">
        <f>_xlfn.XLOOKUP(Table7[[#This Row],[Merged Customer ID]],Table3__3_16[Customer ID],Table3__3_16[Heart Issues])</f>
        <v>Yes</v>
      </c>
      <c r="F2003" s="23" t="str">
        <f>_xlfn.XLOOKUP(Table7[[#This Row],[Merged Customer ID]],Table3__3_16[Customer ID],Table3__3_16[Any Transplants])</f>
        <v>No</v>
      </c>
      <c r="G2003" s="23" t="str">
        <f>_xlfn.XLOOKUP(Table7[[#This Row],[Merged Customer ID]],Table3__3_16[Customer ID],Table3__3_16[Cancer history])</f>
        <v>No</v>
      </c>
      <c r="H2003" s="23">
        <f>_xlfn.XLOOKUP(Table7[[#This Row],[Merged Customer ID]],Table3__3_16[Customer ID],Table3__3_16[NumberOfMajorSurgeries])</f>
        <v>0</v>
      </c>
      <c r="I2003" s="23" t="str">
        <f>_xlfn.XLOOKUP(Table7[[#This Row],[Merged Customer ID]],Table3__3_16[Customer ID],Table3__3_16[smoker])</f>
        <v>No</v>
      </c>
      <c r="J2003" s="23" t="str">
        <f>_xlfn.XLOOKUP(Table7[[#This Row],[Merged Customer ID]],Table3__3_16[Customer ID],Table3__3_16[Weight Status])</f>
        <v>Normal Weight</v>
      </c>
      <c r="K2003" s="23" t="str">
        <f>_xlfn.XLOOKUP(Table7[[#This Row],[Merged Customer ID]],Table3__3_16[Customer ID],Table3__3_16[Sugar Status])</f>
        <v>Normal</v>
      </c>
      <c r="L2003" s="26">
        <f>_xlfn.XLOOKUP(Table7[[#This Row],[Merged Customer ID]],Table6_20[Merged Customer ID],Table6_20[Date of Birth])</f>
        <v>35249</v>
      </c>
      <c r="M2003" s="30">
        <f>_xlfn.XLOOKUP(Table7[[#This Row],[Merged Customer ID]],Table6_20[Merged Customer ID],Table6_20[charges],"0",0)</f>
        <v>3176.82</v>
      </c>
      <c r="N2003" s="30" t="str">
        <f>_xlfn.XLOOKUP(Table7[[#This Row],[Merged Customer ID]],Table6_20[Merged Customer ID],Table6_20[Hospital tier])</f>
        <v>tier - 2</v>
      </c>
      <c r="O2003" s="30" t="str">
        <f>_xlfn.XLOOKUP(Table7[[#This Row],[Merged Customer ID]],Table6_20[Merged Customer ID],Table6_20[City tier])</f>
        <v>tier - 1</v>
      </c>
      <c r="P2003" s="30" t="str">
        <f>_xlfn.XLOOKUP(Table7[[#This Row],[Merged Customer ID]],Table6_20[Merged Customer ID],Table6_20[State ID])</f>
        <v>R1012</v>
      </c>
      <c r="Q2003" s="36">
        <f>_xlfn.XLOOKUP(Table7[[#This Row],[Merged Customer ID]],Table6_20[Merged Customer ID],Table6_20[Age])</f>
        <v>26.930555555555557</v>
      </c>
    </row>
    <row r="2004" spans="1:17" x14ac:dyDescent="0.35">
      <c r="A2004" s="22" t="s">
        <v>365</v>
      </c>
      <c r="B2004" s="22" t="str">
        <f>_xlfn.XLOOKUP(Table7[[#This Row],[Merged Customer ID]],Table2_1[Merged Customer ID],Table2_1[First Name])</f>
        <v>Altman</v>
      </c>
      <c r="C2004" s="22">
        <f>_xlfn.XLOOKUP(Table7[[#This Row],[Merged Customer ID]],Table3__3_16[Customer ID],Table3__3_16[BMI])</f>
        <v>22.23</v>
      </c>
      <c r="D2004" s="22">
        <f>_xlfn.XLOOKUP(Table7[[#This Row],[Merged Customer ID]],Table3__3_16[Customer ID],Table3__3_16[HBA1C])</f>
        <v>6.09</v>
      </c>
      <c r="E2004" s="22" t="str">
        <f>_xlfn.XLOOKUP(Table7[[#This Row],[Merged Customer ID]],Table3__3_16[Customer ID],Table3__3_16[Heart Issues])</f>
        <v>Yes</v>
      </c>
      <c r="F2004" s="22" t="str">
        <f>_xlfn.XLOOKUP(Table7[[#This Row],[Merged Customer ID]],Table3__3_16[Customer ID],Table3__3_16[Any Transplants])</f>
        <v>No</v>
      </c>
      <c r="G2004" s="22" t="str">
        <f>_xlfn.XLOOKUP(Table7[[#This Row],[Merged Customer ID]],Table3__3_16[Customer ID],Table3__3_16[Cancer history])</f>
        <v>No</v>
      </c>
      <c r="H2004" s="22">
        <f>_xlfn.XLOOKUP(Table7[[#This Row],[Merged Customer ID]],Table3__3_16[Customer ID],Table3__3_16[NumberOfMajorSurgeries])</f>
        <v>0</v>
      </c>
      <c r="I2004" s="22" t="str">
        <f>_xlfn.XLOOKUP(Table7[[#This Row],[Merged Customer ID]],Table3__3_16[Customer ID],Table3__3_16[smoker])</f>
        <v>No</v>
      </c>
      <c r="J2004" s="22" t="str">
        <f>_xlfn.XLOOKUP(Table7[[#This Row],[Merged Customer ID]],Table3__3_16[Customer ID],Table3__3_16[Weight Status])</f>
        <v>Normal Weight</v>
      </c>
      <c r="K2004" s="22" t="str">
        <f>_xlfn.XLOOKUP(Table7[[#This Row],[Merged Customer ID]],Table3__3_16[Customer ID],Table3__3_16[Sugar Status])</f>
        <v>Prediabetes</v>
      </c>
      <c r="L2004" s="25">
        <f>_xlfn.XLOOKUP(Table7[[#This Row],[Merged Customer ID]],Table6_20[Merged Customer ID],Table6_20[Date of Birth])</f>
        <v>35291</v>
      </c>
      <c r="M2004" s="29">
        <f>_xlfn.XLOOKUP(Table7[[#This Row],[Merged Customer ID]],Table6_20[Merged Customer ID],Table6_20[charges],"0",0)</f>
        <v>3176.29</v>
      </c>
      <c r="N2004" s="29" t="str">
        <f>_xlfn.XLOOKUP(Table7[[#This Row],[Merged Customer ID]],Table6_20[Merged Customer ID],Table6_20[Hospital tier])</f>
        <v>tier - 2</v>
      </c>
      <c r="O2004" s="29" t="str">
        <f>_xlfn.XLOOKUP(Table7[[#This Row],[Merged Customer ID]],Table6_20[Merged Customer ID],Table6_20[City tier])</f>
        <v>tier - 2</v>
      </c>
      <c r="P2004" s="29" t="str">
        <f>_xlfn.XLOOKUP(Table7[[#This Row],[Merged Customer ID]],Table6_20[Merged Customer ID],Table6_20[State ID])</f>
        <v>R1012</v>
      </c>
      <c r="Q2004" s="35">
        <f>_xlfn.XLOOKUP(Table7[[#This Row],[Merged Customer ID]],Table6_20[Merged Customer ID],Table6_20[Age])</f>
        <v>26.816666666666666</v>
      </c>
    </row>
    <row r="2005" spans="1:17" x14ac:dyDescent="0.35">
      <c r="A2005" s="23" t="s">
        <v>364</v>
      </c>
      <c r="B2005" s="23" t="str">
        <f>_xlfn.XLOOKUP(Table7[[#This Row],[Merged Customer ID]],Table2_1[Merged Customer ID],Table2_1[First Name])</f>
        <v>Demchko</v>
      </c>
      <c r="C2005" s="23">
        <f>_xlfn.XLOOKUP(Table7[[#This Row],[Merged Customer ID]],Table3__3_16[Customer ID],Table3__3_16[BMI])</f>
        <v>33.4</v>
      </c>
      <c r="D2005" s="23">
        <f>_xlfn.XLOOKUP(Table7[[#This Row],[Merged Customer ID]],Table3__3_16[Customer ID],Table3__3_16[HBA1C])</f>
        <v>5.51</v>
      </c>
      <c r="E2005" s="22" t="str">
        <f>_xlfn.XLOOKUP(Table7[[#This Row],[Merged Customer ID]],Table3__3_16[Customer ID],Table3__3_16[Heart Issues])</f>
        <v>No</v>
      </c>
      <c r="F2005" s="23" t="str">
        <f>_xlfn.XLOOKUP(Table7[[#This Row],[Merged Customer ID]],Table3__3_16[Customer ID],Table3__3_16[Any Transplants])</f>
        <v>No</v>
      </c>
      <c r="G2005" s="23" t="str">
        <f>_xlfn.XLOOKUP(Table7[[#This Row],[Merged Customer ID]],Table3__3_16[Customer ID],Table3__3_16[Cancer history])</f>
        <v>No</v>
      </c>
      <c r="H2005" s="23">
        <f>_xlfn.XLOOKUP(Table7[[#This Row],[Merged Customer ID]],Table3__3_16[Customer ID],Table3__3_16[NumberOfMajorSurgeries])</f>
        <v>0</v>
      </c>
      <c r="I2005" s="23" t="str">
        <f>_xlfn.XLOOKUP(Table7[[#This Row],[Merged Customer ID]],Table3__3_16[Customer ID],Table3__3_16[smoker])</f>
        <v>No</v>
      </c>
      <c r="J2005" s="23" t="str">
        <f>_xlfn.XLOOKUP(Table7[[#This Row],[Merged Customer ID]],Table3__3_16[Customer ID],Table3__3_16[Weight Status])</f>
        <v>Obesity</v>
      </c>
      <c r="K2005" s="23" t="str">
        <f>_xlfn.XLOOKUP(Table7[[#This Row],[Merged Customer ID]],Table3__3_16[Customer ID],Table3__3_16[Sugar Status])</f>
        <v>Normal</v>
      </c>
      <c r="L2005" s="26">
        <f>_xlfn.XLOOKUP(Table7[[#This Row],[Merged Customer ID]],Table6_20[Merged Customer ID],Table6_20[Date of Birth])</f>
        <v>34521</v>
      </c>
      <c r="M2005" s="30">
        <f>_xlfn.XLOOKUP(Table7[[#This Row],[Merged Customer ID]],Table6_20[Merged Customer ID],Table6_20[charges],"0",0)</f>
        <v>3172.02</v>
      </c>
      <c r="N2005" s="30" t="str">
        <f>_xlfn.XLOOKUP(Table7[[#This Row],[Merged Customer ID]],Table6_20[Merged Customer ID],Table6_20[Hospital tier])</f>
        <v>tier - 2</v>
      </c>
      <c r="O2005" s="30" t="str">
        <f>_xlfn.XLOOKUP(Table7[[#This Row],[Merged Customer ID]],Table6_20[Merged Customer ID],Table6_20[City tier])</f>
        <v>tier - 1</v>
      </c>
      <c r="P2005" s="30" t="str">
        <f>_xlfn.XLOOKUP(Table7[[#This Row],[Merged Customer ID]],Table6_20[Merged Customer ID],Table6_20[State ID])</f>
        <v>R1011</v>
      </c>
      <c r="Q2005" s="36">
        <f>_xlfn.XLOOKUP(Table7[[#This Row],[Merged Customer ID]],Table6_20[Merged Customer ID],Table6_20[Age])</f>
        <v>28.922222222222221</v>
      </c>
    </row>
    <row r="2006" spans="1:17" x14ac:dyDescent="0.35">
      <c r="A2006" s="22" t="s">
        <v>363</v>
      </c>
      <c r="B2006" s="22" t="str">
        <f>_xlfn.XLOOKUP(Table7[[#This Row],[Merged Customer ID]],Table2_1[Merged Customer ID],Table2_1[First Name])</f>
        <v>Wild</v>
      </c>
      <c r="C2006" s="22">
        <f>_xlfn.XLOOKUP(Table7[[#This Row],[Merged Customer ID]],Table3__3_16[Customer ID],Table3__3_16[BMI])</f>
        <v>33.11</v>
      </c>
      <c r="D2006" s="22">
        <f>_xlfn.XLOOKUP(Table7[[#This Row],[Merged Customer ID]],Table3__3_16[Customer ID],Table3__3_16[HBA1C])</f>
        <v>5.63</v>
      </c>
      <c r="E2006" s="22" t="str">
        <f>_xlfn.XLOOKUP(Table7[[#This Row],[Merged Customer ID]],Table3__3_16[Customer ID],Table3__3_16[Heart Issues])</f>
        <v>No</v>
      </c>
      <c r="F2006" s="22" t="str">
        <f>_xlfn.XLOOKUP(Table7[[#This Row],[Merged Customer ID]],Table3__3_16[Customer ID],Table3__3_16[Any Transplants])</f>
        <v>No</v>
      </c>
      <c r="G2006" s="22" t="str">
        <f>_xlfn.XLOOKUP(Table7[[#This Row],[Merged Customer ID]],Table3__3_16[Customer ID],Table3__3_16[Cancer history])</f>
        <v>No</v>
      </c>
      <c r="H2006" s="22">
        <f>_xlfn.XLOOKUP(Table7[[#This Row],[Merged Customer ID]],Table3__3_16[Customer ID],Table3__3_16[NumberOfMajorSurgeries])</f>
        <v>0</v>
      </c>
      <c r="I2006" s="22" t="str">
        <f>_xlfn.XLOOKUP(Table7[[#This Row],[Merged Customer ID]],Table3__3_16[Customer ID],Table3__3_16[smoker])</f>
        <v>No</v>
      </c>
      <c r="J2006" s="22" t="str">
        <f>_xlfn.XLOOKUP(Table7[[#This Row],[Merged Customer ID]],Table3__3_16[Customer ID],Table3__3_16[Weight Status])</f>
        <v>Obesity</v>
      </c>
      <c r="K2006" s="22" t="str">
        <f>_xlfn.XLOOKUP(Table7[[#This Row],[Merged Customer ID]],Table3__3_16[Customer ID],Table3__3_16[Sugar Status])</f>
        <v>Normal</v>
      </c>
      <c r="L2006" s="25">
        <f>_xlfn.XLOOKUP(Table7[[#This Row],[Merged Customer ID]],Table6_20[Merged Customer ID],Table6_20[Date of Birth])</f>
        <v>34632</v>
      </c>
      <c r="M2006" s="29">
        <f>_xlfn.XLOOKUP(Table7[[#This Row],[Merged Customer ID]],Table6_20[Merged Customer ID],Table6_20[charges],"0",0)</f>
        <v>3171.61</v>
      </c>
      <c r="N2006" s="29" t="str">
        <f>_xlfn.XLOOKUP(Table7[[#This Row],[Merged Customer ID]],Table6_20[Merged Customer ID],Table6_20[Hospital tier])</f>
        <v>tier - 2</v>
      </c>
      <c r="O2006" s="29" t="str">
        <f>_xlfn.XLOOKUP(Table7[[#This Row],[Merged Customer ID]],Table6_20[Merged Customer ID],Table6_20[City tier])</f>
        <v>tier - 3</v>
      </c>
      <c r="P2006" s="29" t="str">
        <f>_xlfn.XLOOKUP(Table7[[#This Row],[Merged Customer ID]],Table6_20[Merged Customer ID],Table6_20[State ID])</f>
        <v>R1013</v>
      </c>
      <c r="Q2006" s="35">
        <f>_xlfn.XLOOKUP(Table7[[#This Row],[Merged Customer ID]],Table6_20[Merged Customer ID],Table6_20[Age])</f>
        <v>28.619444444444444</v>
      </c>
    </row>
    <row r="2007" spans="1:17" x14ac:dyDescent="0.35">
      <c r="A2007" s="23" t="s">
        <v>362</v>
      </c>
      <c r="B2007" s="23" t="str">
        <f>_xlfn.XLOOKUP(Table7[[#This Row],[Merged Customer ID]],Table2_1[Merged Customer ID],Table2_1[First Name])</f>
        <v>Betts</v>
      </c>
      <c r="C2007" s="23">
        <f>_xlfn.XLOOKUP(Table7[[#This Row],[Merged Customer ID]],Table3__3_16[Customer ID],Table3__3_16[BMI])</f>
        <v>16.815000000000001</v>
      </c>
      <c r="D2007" s="23">
        <f>_xlfn.XLOOKUP(Table7[[#This Row],[Merged Customer ID]],Table3__3_16[Customer ID],Table3__3_16[HBA1C])</f>
        <v>5.29</v>
      </c>
      <c r="E2007" s="22" t="str">
        <f>_xlfn.XLOOKUP(Table7[[#This Row],[Merged Customer ID]],Table3__3_16[Customer ID],Table3__3_16[Heart Issues])</f>
        <v>Yes</v>
      </c>
      <c r="F2007" s="23" t="str">
        <f>_xlfn.XLOOKUP(Table7[[#This Row],[Merged Customer ID]],Table3__3_16[Customer ID],Table3__3_16[Any Transplants])</f>
        <v>No</v>
      </c>
      <c r="G2007" s="23" t="str">
        <f>_xlfn.XLOOKUP(Table7[[#This Row],[Merged Customer ID]],Table3__3_16[Customer ID],Table3__3_16[Cancer history])</f>
        <v>No</v>
      </c>
      <c r="H2007" s="23">
        <f>_xlfn.XLOOKUP(Table7[[#This Row],[Merged Customer ID]],Table3__3_16[Customer ID],Table3__3_16[NumberOfMajorSurgeries])</f>
        <v>0</v>
      </c>
      <c r="I2007" s="23" t="str">
        <f>_xlfn.XLOOKUP(Table7[[#This Row],[Merged Customer ID]],Table3__3_16[Customer ID],Table3__3_16[smoker])</f>
        <v>No</v>
      </c>
      <c r="J2007" s="23" t="str">
        <f>_xlfn.XLOOKUP(Table7[[#This Row],[Merged Customer ID]],Table3__3_16[Customer ID],Table3__3_16[Weight Status])</f>
        <v>Underweight</v>
      </c>
      <c r="K2007" s="23" t="str">
        <f>_xlfn.XLOOKUP(Table7[[#This Row],[Merged Customer ID]],Table3__3_16[Customer ID],Table3__3_16[Sugar Status])</f>
        <v>Normal</v>
      </c>
      <c r="L2007" s="26">
        <f>_xlfn.XLOOKUP(Table7[[#This Row],[Merged Customer ID]],Table6_20[Merged Customer ID],Table6_20[Date of Birth])</f>
        <v>37132</v>
      </c>
      <c r="M2007" s="30">
        <f>_xlfn.XLOOKUP(Table7[[#This Row],[Merged Customer ID]],Table6_20[Merged Customer ID],Table6_20[charges],"0",0)</f>
        <v>3167.46</v>
      </c>
      <c r="N2007" s="30" t="str">
        <f>_xlfn.XLOOKUP(Table7[[#This Row],[Merged Customer ID]],Table6_20[Merged Customer ID],Table6_20[Hospital tier])</f>
        <v>tier - 2</v>
      </c>
      <c r="O2007" s="30" t="str">
        <f>_xlfn.XLOOKUP(Table7[[#This Row],[Merged Customer ID]],Table6_20[Merged Customer ID],Table6_20[City tier])</f>
        <v>tier - 3</v>
      </c>
      <c r="P2007" s="30" t="str">
        <f>_xlfn.XLOOKUP(Table7[[#This Row],[Merged Customer ID]],Table6_20[Merged Customer ID],Table6_20[State ID])</f>
        <v>R1024</v>
      </c>
      <c r="Q2007" s="36">
        <f>_xlfn.XLOOKUP(Table7[[#This Row],[Merged Customer ID]],Table6_20[Merged Customer ID],Table6_20[Age])</f>
        <v>21.774999999999999</v>
      </c>
    </row>
    <row r="2008" spans="1:17" x14ac:dyDescent="0.35">
      <c r="A2008" s="22" t="s">
        <v>361</v>
      </c>
      <c r="B2008" s="22" t="str">
        <f>_xlfn.XLOOKUP(Table7[[#This Row],[Merged Customer ID]],Table2_1[Merged Customer ID],Table2_1[First Name])</f>
        <v>Martin</v>
      </c>
      <c r="C2008" s="22">
        <f>_xlfn.XLOOKUP(Table7[[#This Row],[Merged Customer ID]],Table3__3_16[Customer ID],Table3__3_16[BMI])</f>
        <v>25.61</v>
      </c>
      <c r="D2008" s="22">
        <f>_xlfn.XLOOKUP(Table7[[#This Row],[Merged Customer ID]],Table3__3_16[Customer ID],Table3__3_16[HBA1C])</f>
        <v>4</v>
      </c>
      <c r="E2008" s="22" t="str">
        <f>_xlfn.XLOOKUP(Table7[[#This Row],[Merged Customer ID]],Table3__3_16[Customer ID],Table3__3_16[Heart Issues])</f>
        <v>No</v>
      </c>
      <c r="F2008" s="22" t="str">
        <f>_xlfn.XLOOKUP(Table7[[#This Row],[Merged Customer ID]],Table3__3_16[Customer ID],Table3__3_16[Any Transplants])</f>
        <v>No</v>
      </c>
      <c r="G2008" s="22" t="str">
        <f>_xlfn.XLOOKUP(Table7[[#This Row],[Merged Customer ID]],Table3__3_16[Customer ID],Table3__3_16[Cancer history])</f>
        <v>Yes</v>
      </c>
      <c r="H2008" s="22">
        <f>_xlfn.XLOOKUP(Table7[[#This Row],[Merged Customer ID]],Table3__3_16[Customer ID],Table3__3_16[NumberOfMajorSurgeries])</f>
        <v>1</v>
      </c>
      <c r="I2008" s="22" t="str">
        <f>_xlfn.XLOOKUP(Table7[[#This Row],[Merged Customer ID]],Table3__3_16[Customer ID],Table3__3_16[smoker])</f>
        <v>No</v>
      </c>
      <c r="J2008" s="22" t="str">
        <f>_xlfn.XLOOKUP(Table7[[#This Row],[Merged Customer ID]],Table3__3_16[Customer ID],Table3__3_16[Weight Status])</f>
        <v>Overweight</v>
      </c>
      <c r="K2008" s="22" t="str">
        <f>_xlfn.XLOOKUP(Table7[[#This Row],[Merged Customer ID]],Table3__3_16[Customer ID],Table3__3_16[Sugar Status])</f>
        <v>Normal</v>
      </c>
      <c r="L2008" s="25">
        <f>_xlfn.XLOOKUP(Table7[[#This Row],[Merged Customer ID]],Table6_20[Merged Customer ID],Table6_20[Date of Birth])</f>
        <v>34237</v>
      </c>
      <c r="M2008" s="29">
        <f>_xlfn.XLOOKUP(Table7[[#This Row],[Merged Customer ID]],Table6_20[Merged Customer ID],Table6_20[charges],"0",0)</f>
        <v>3162.02</v>
      </c>
      <c r="N2008" s="29" t="str">
        <f>_xlfn.XLOOKUP(Table7[[#This Row],[Merged Customer ID]],Table6_20[Merged Customer ID],Table6_20[Hospital tier])</f>
        <v>tier - 2</v>
      </c>
      <c r="O2008" s="29" t="str">
        <f>_xlfn.XLOOKUP(Table7[[#This Row],[Merged Customer ID]],Table6_20[Merged Customer ID],Table6_20[City tier])</f>
        <v>tier - 3</v>
      </c>
      <c r="P2008" s="29" t="str">
        <f>_xlfn.XLOOKUP(Table7[[#This Row],[Merged Customer ID]],Table6_20[Merged Customer ID],Table6_20[State ID])</f>
        <v>R1013</v>
      </c>
      <c r="Q2008" s="35">
        <f>_xlfn.XLOOKUP(Table7[[#This Row],[Merged Customer ID]],Table6_20[Merged Customer ID],Table6_20[Age])</f>
        <v>29.702777777777779</v>
      </c>
    </row>
    <row r="2009" spans="1:17" x14ac:dyDescent="0.35">
      <c r="A2009" s="23" t="s">
        <v>360</v>
      </c>
      <c r="B2009" s="23" t="str">
        <f>_xlfn.XLOOKUP(Table7[[#This Row],[Merged Customer ID]],Table2_1[Merged Customer ID],Table2_1[First Name])</f>
        <v>Vandeventer</v>
      </c>
      <c r="C2009" s="23">
        <f>_xlfn.XLOOKUP(Table7[[#This Row],[Merged Customer ID]],Table3__3_16[Customer ID],Table3__3_16[BMI])</f>
        <v>25.8</v>
      </c>
      <c r="D2009" s="23">
        <f>_xlfn.XLOOKUP(Table7[[#This Row],[Merged Customer ID]],Table3__3_16[Customer ID],Table3__3_16[HBA1C])</f>
        <v>5.49</v>
      </c>
      <c r="E2009" s="22" t="str">
        <f>_xlfn.XLOOKUP(Table7[[#This Row],[Merged Customer ID]],Table3__3_16[Customer ID],Table3__3_16[Heart Issues])</f>
        <v>No</v>
      </c>
      <c r="F2009" s="23" t="str">
        <f>_xlfn.XLOOKUP(Table7[[#This Row],[Merged Customer ID]],Table3__3_16[Customer ID],Table3__3_16[Any Transplants])</f>
        <v>No</v>
      </c>
      <c r="G2009" s="23" t="str">
        <f>_xlfn.XLOOKUP(Table7[[#This Row],[Merged Customer ID]],Table3__3_16[Customer ID],Table3__3_16[Cancer history])</f>
        <v>No</v>
      </c>
      <c r="H2009" s="23">
        <f>_xlfn.XLOOKUP(Table7[[#This Row],[Merged Customer ID]],Table3__3_16[Customer ID],Table3__3_16[NumberOfMajorSurgeries])</f>
        <v>0</v>
      </c>
      <c r="I2009" s="23" t="str">
        <f>_xlfn.XLOOKUP(Table7[[#This Row],[Merged Customer ID]],Table3__3_16[Customer ID],Table3__3_16[smoker])</f>
        <v>No</v>
      </c>
      <c r="J2009" s="23" t="str">
        <f>_xlfn.XLOOKUP(Table7[[#This Row],[Merged Customer ID]],Table3__3_16[Customer ID],Table3__3_16[Weight Status])</f>
        <v>Overweight</v>
      </c>
      <c r="K2009" s="23" t="str">
        <f>_xlfn.XLOOKUP(Table7[[#This Row],[Merged Customer ID]],Table3__3_16[Customer ID],Table3__3_16[Sugar Status])</f>
        <v>Normal</v>
      </c>
      <c r="L2009" s="26">
        <f>_xlfn.XLOOKUP(Table7[[#This Row],[Merged Customer ID]],Table6_20[Merged Customer ID],Table6_20[Date of Birth])</f>
        <v>34525</v>
      </c>
      <c r="M2009" s="30">
        <f>_xlfn.XLOOKUP(Table7[[#This Row],[Merged Customer ID]],Table6_20[Merged Customer ID],Table6_20[charges],"0",0)</f>
        <v>3161.45</v>
      </c>
      <c r="N2009" s="30" t="str">
        <f>_xlfn.XLOOKUP(Table7[[#This Row],[Merged Customer ID]],Table6_20[Merged Customer ID],Table6_20[Hospital tier])</f>
        <v>tier - 2</v>
      </c>
      <c r="O2009" s="30" t="str">
        <f>_xlfn.XLOOKUP(Table7[[#This Row],[Merged Customer ID]],Table6_20[Merged Customer ID],Table6_20[City tier])</f>
        <v>tier - 1</v>
      </c>
      <c r="P2009" s="30" t="str">
        <f>_xlfn.XLOOKUP(Table7[[#This Row],[Merged Customer ID]],Table6_20[Merged Customer ID],Table6_20[State ID])</f>
        <v>R1011</v>
      </c>
      <c r="Q2009" s="36">
        <f>_xlfn.XLOOKUP(Table7[[#This Row],[Merged Customer ID]],Table6_20[Merged Customer ID],Table6_20[Age])</f>
        <v>28.911111111111111</v>
      </c>
    </row>
    <row r="2010" spans="1:17" x14ac:dyDescent="0.35">
      <c r="A2010" s="22" t="s">
        <v>359</v>
      </c>
      <c r="B2010" s="22" t="str">
        <f>_xlfn.XLOOKUP(Table7[[#This Row],[Merged Customer ID]],Table2_1[Merged Customer ID],Table2_1[First Name])</f>
        <v>Hirano</v>
      </c>
      <c r="C2010" s="22">
        <f>_xlfn.XLOOKUP(Table7[[#This Row],[Merged Customer ID]],Table3__3_16[Customer ID],Table3__3_16[BMI])</f>
        <v>27.39</v>
      </c>
      <c r="D2010" s="22">
        <f>_xlfn.XLOOKUP(Table7[[#This Row],[Merged Customer ID]],Table3__3_16[Customer ID],Table3__3_16[HBA1C])</f>
        <v>5.34</v>
      </c>
      <c r="E2010" s="22" t="str">
        <f>_xlfn.XLOOKUP(Table7[[#This Row],[Merged Customer ID]],Table3__3_16[Customer ID],Table3__3_16[Heart Issues])</f>
        <v>No</v>
      </c>
      <c r="F2010" s="22" t="str">
        <f>_xlfn.XLOOKUP(Table7[[#This Row],[Merged Customer ID]],Table3__3_16[Customer ID],Table3__3_16[Any Transplants])</f>
        <v>No</v>
      </c>
      <c r="G2010" s="22" t="str">
        <f>_xlfn.XLOOKUP(Table7[[#This Row],[Merged Customer ID]],Table3__3_16[Customer ID],Table3__3_16[Cancer history])</f>
        <v>No</v>
      </c>
      <c r="H2010" s="22">
        <f>_xlfn.XLOOKUP(Table7[[#This Row],[Merged Customer ID]],Table3__3_16[Customer ID],Table3__3_16[NumberOfMajorSurgeries])</f>
        <v>0</v>
      </c>
      <c r="I2010" s="22" t="str">
        <f>_xlfn.XLOOKUP(Table7[[#This Row],[Merged Customer ID]],Table3__3_16[Customer ID],Table3__3_16[smoker])</f>
        <v>No</v>
      </c>
      <c r="J2010" s="22" t="str">
        <f>_xlfn.XLOOKUP(Table7[[#This Row],[Merged Customer ID]],Table3__3_16[Customer ID],Table3__3_16[Weight Status])</f>
        <v>Overweight</v>
      </c>
      <c r="K2010" s="22" t="str">
        <f>_xlfn.XLOOKUP(Table7[[#This Row],[Merged Customer ID]],Table3__3_16[Customer ID],Table3__3_16[Sugar Status])</f>
        <v>Normal</v>
      </c>
      <c r="L2010" s="25">
        <f>_xlfn.XLOOKUP(Table7[[#This Row],[Merged Customer ID]],Table6_20[Merged Customer ID],Table6_20[Date of Birth])</f>
        <v>36336</v>
      </c>
      <c r="M2010" s="29">
        <f>_xlfn.XLOOKUP(Table7[[#This Row],[Merged Customer ID]],Table6_20[Merged Customer ID],Table6_20[charges],"0",0)</f>
        <v>3128.35</v>
      </c>
      <c r="N2010" s="29" t="str">
        <f>_xlfn.XLOOKUP(Table7[[#This Row],[Merged Customer ID]],Table6_20[Merged Customer ID],Table6_20[Hospital tier])</f>
        <v>tier - 2</v>
      </c>
      <c r="O2010" s="29" t="str">
        <f>_xlfn.XLOOKUP(Table7[[#This Row],[Merged Customer ID]],Table6_20[Merged Customer ID],Table6_20[City tier])</f>
        <v>tier - 3</v>
      </c>
      <c r="P2010" s="29" t="str">
        <f>_xlfn.XLOOKUP(Table7[[#This Row],[Merged Customer ID]],Table6_20[Merged Customer ID],Table6_20[State ID])</f>
        <v>R1021</v>
      </c>
      <c r="Q2010" s="35">
        <f>_xlfn.XLOOKUP(Table7[[#This Row],[Merged Customer ID]],Table6_20[Merged Customer ID],Table6_20[Age])</f>
        <v>23.952777777777779</v>
      </c>
    </row>
    <row r="2011" spans="1:17" x14ac:dyDescent="0.35">
      <c r="A2011" s="23" t="s">
        <v>358</v>
      </c>
      <c r="B2011" s="23" t="str">
        <f>_xlfn.XLOOKUP(Table7[[#This Row],[Merged Customer ID]],Table2_1[Merged Customer ID],Table2_1[First Name])</f>
        <v>Davi</v>
      </c>
      <c r="C2011" s="23">
        <f>_xlfn.XLOOKUP(Table7[[#This Row],[Merged Customer ID]],Table3__3_16[Customer ID],Table3__3_16[BMI])</f>
        <v>17.03</v>
      </c>
      <c r="D2011" s="23">
        <f>_xlfn.XLOOKUP(Table7[[#This Row],[Merged Customer ID]],Table3__3_16[Customer ID],Table3__3_16[HBA1C])</f>
        <v>4.12</v>
      </c>
      <c r="E2011" s="22" t="str">
        <f>_xlfn.XLOOKUP(Table7[[#This Row],[Merged Customer ID]],Table3__3_16[Customer ID],Table3__3_16[Heart Issues])</f>
        <v>No</v>
      </c>
      <c r="F2011" s="23" t="str">
        <f>_xlfn.XLOOKUP(Table7[[#This Row],[Merged Customer ID]],Table3__3_16[Customer ID],Table3__3_16[Any Transplants])</f>
        <v>No</v>
      </c>
      <c r="G2011" s="23" t="str">
        <f>_xlfn.XLOOKUP(Table7[[#This Row],[Merged Customer ID]],Table3__3_16[Customer ID],Table3__3_16[Cancer history])</f>
        <v>No</v>
      </c>
      <c r="H2011" s="23">
        <f>_xlfn.XLOOKUP(Table7[[#This Row],[Merged Customer ID]],Table3__3_16[Customer ID],Table3__3_16[NumberOfMajorSurgeries])</f>
        <v>1</v>
      </c>
      <c r="I2011" s="23" t="str">
        <f>_xlfn.XLOOKUP(Table7[[#This Row],[Merged Customer ID]],Table3__3_16[Customer ID],Table3__3_16[smoker])</f>
        <v>No</v>
      </c>
      <c r="J2011" s="23" t="str">
        <f>_xlfn.XLOOKUP(Table7[[#This Row],[Merged Customer ID]],Table3__3_16[Customer ID],Table3__3_16[Weight Status])</f>
        <v>Underweight</v>
      </c>
      <c r="K2011" s="23" t="str">
        <f>_xlfn.XLOOKUP(Table7[[#This Row],[Merged Customer ID]],Table3__3_16[Customer ID],Table3__3_16[Sugar Status])</f>
        <v>Normal</v>
      </c>
      <c r="L2011" s="26">
        <f>_xlfn.XLOOKUP(Table7[[#This Row],[Merged Customer ID]],Table6_20[Merged Customer ID],Table6_20[Date of Birth])</f>
        <v>31990</v>
      </c>
      <c r="M2011" s="30">
        <f>_xlfn.XLOOKUP(Table7[[#This Row],[Merged Customer ID]],Table6_20[Merged Customer ID],Table6_20[charges],"0",0)</f>
        <v>3088.06</v>
      </c>
      <c r="N2011" s="30" t="str">
        <f>_xlfn.XLOOKUP(Table7[[#This Row],[Merged Customer ID]],Table6_20[Merged Customer ID],Table6_20[Hospital tier])</f>
        <v>tier - 2</v>
      </c>
      <c r="O2011" s="30" t="str">
        <f>_xlfn.XLOOKUP(Table7[[#This Row],[Merged Customer ID]],Table6_20[Merged Customer ID],Table6_20[City tier])</f>
        <v>tier - 2</v>
      </c>
      <c r="P2011" s="30" t="str">
        <f>_xlfn.XLOOKUP(Table7[[#This Row],[Merged Customer ID]],Table6_20[Merged Customer ID],Table6_20[State ID])</f>
        <v>R1013</v>
      </c>
      <c r="Q2011" s="36">
        <f>_xlfn.XLOOKUP(Table7[[#This Row],[Merged Customer ID]],Table6_20[Merged Customer ID],Table6_20[Age])</f>
        <v>35.852777777777774</v>
      </c>
    </row>
    <row r="2012" spans="1:17" x14ac:dyDescent="0.35">
      <c r="A2012" s="22" t="s">
        <v>357</v>
      </c>
      <c r="B2012" s="22" t="str">
        <f>_xlfn.XLOOKUP(Table7[[#This Row],[Merged Customer ID]],Table2_1[Merged Customer ID],Table2_1[First Name])</f>
        <v>Sloan</v>
      </c>
      <c r="C2012" s="22">
        <f>_xlfn.XLOOKUP(Table7[[#This Row],[Merged Customer ID]],Table3__3_16[Customer ID],Table3__3_16[BMI])</f>
        <v>23.75</v>
      </c>
      <c r="D2012" s="22">
        <f>_xlfn.XLOOKUP(Table7[[#This Row],[Merged Customer ID]],Table3__3_16[Customer ID],Table3__3_16[HBA1C])</f>
        <v>5.49</v>
      </c>
      <c r="E2012" s="22" t="str">
        <f>_xlfn.XLOOKUP(Table7[[#This Row],[Merged Customer ID]],Table3__3_16[Customer ID],Table3__3_16[Heart Issues])</f>
        <v>Yes</v>
      </c>
      <c r="F2012" s="22" t="str">
        <f>_xlfn.XLOOKUP(Table7[[#This Row],[Merged Customer ID]],Table3__3_16[Customer ID],Table3__3_16[Any Transplants])</f>
        <v>No</v>
      </c>
      <c r="G2012" s="22" t="str">
        <f>_xlfn.XLOOKUP(Table7[[#This Row],[Merged Customer ID]],Table3__3_16[Customer ID],Table3__3_16[Cancer history])</f>
        <v>No</v>
      </c>
      <c r="H2012" s="22">
        <f>_xlfn.XLOOKUP(Table7[[#This Row],[Merged Customer ID]],Table3__3_16[Customer ID],Table3__3_16[NumberOfMajorSurgeries])</f>
        <v>0</v>
      </c>
      <c r="I2012" s="22" t="str">
        <f>_xlfn.XLOOKUP(Table7[[#This Row],[Merged Customer ID]],Table3__3_16[Customer ID],Table3__3_16[smoker])</f>
        <v>No</v>
      </c>
      <c r="J2012" s="22" t="str">
        <f>_xlfn.XLOOKUP(Table7[[#This Row],[Merged Customer ID]],Table3__3_16[Customer ID],Table3__3_16[Weight Status])</f>
        <v>Normal Weight</v>
      </c>
      <c r="K2012" s="22" t="str">
        <f>_xlfn.XLOOKUP(Table7[[#This Row],[Merged Customer ID]],Table3__3_16[Customer ID],Table3__3_16[Sugar Status])</f>
        <v>Normal</v>
      </c>
      <c r="L2012" s="25">
        <f>_xlfn.XLOOKUP(Table7[[#This Row],[Merged Customer ID]],Table6_20[Merged Customer ID],Table6_20[Date of Birth])</f>
        <v>37177</v>
      </c>
      <c r="M2012" s="29">
        <f>_xlfn.XLOOKUP(Table7[[#This Row],[Merged Customer ID]],Table6_20[Merged Customer ID],Table6_20[charges],"0",0)</f>
        <v>3077.1</v>
      </c>
      <c r="N2012" s="29" t="str">
        <f>_xlfn.XLOOKUP(Table7[[#This Row],[Merged Customer ID]],Table6_20[Merged Customer ID],Table6_20[Hospital tier])</f>
        <v>tier - 2</v>
      </c>
      <c r="O2012" s="29" t="str">
        <f>_xlfn.XLOOKUP(Table7[[#This Row],[Merged Customer ID]],Table6_20[Merged Customer ID],Table6_20[City tier])</f>
        <v>tier - 1</v>
      </c>
      <c r="P2012" s="29" t="str">
        <f>_xlfn.XLOOKUP(Table7[[#This Row],[Merged Customer ID]],Table6_20[Merged Customer ID],Table6_20[State ID])</f>
        <v>R1012</v>
      </c>
      <c r="Q2012" s="35">
        <f>_xlfn.XLOOKUP(Table7[[#This Row],[Merged Customer ID]],Table6_20[Merged Customer ID],Table6_20[Age])</f>
        <v>21.652777777777779</v>
      </c>
    </row>
    <row r="2013" spans="1:17" x14ac:dyDescent="0.35">
      <c r="A2013" s="23" t="s">
        <v>355</v>
      </c>
      <c r="B2013" s="23" t="str">
        <f>_xlfn.XLOOKUP(Table7[[#This Row],[Merged Customer ID]],Table2_1[Merged Customer ID],Table2_1[First Name])</f>
        <v>Homich</v>
      </c>
      <c r="C2013" s="23">
        <f>_xlfn.XLOOKUP(Table7[[#This Row],[Merged Customer ID]],Table3__3_16[Customer ID],Table3__3_16[BMI])</f>
        <v>26.03</v>
      </c>
      <c r="D2013" s="23">
        <f>_xlfn.XLOOKUP(Table7[[#This Row],[Merged Customer ID]],Table3__3_16[Customer ID],Table3__3_16[HBA1C])</f>
        <v>5.1100000000000003</v>
      </c>
      <c r="E2013" s="22" t="str">
        <f>_xlfn.XLOOKUP(Table7[[#This Row],[Merged Customer ID]],Table3__3_16[Customer ID],Table3__3_16[Heart Issues])</f>
        <v>Yes</v>
      </c>
      <c r="F2013" s="23" t="str">
        <f>_xlfn.XLOOKUP(Table7[[#This Row],[Merged Customer ID]],Table3__3_16[Customer ID],Table3__3_16[Any Transplants])</f>
        <v>No</v>
      </c>
      <c r="G2013" s="23" t="str">
        <f>_xlfn.XLOOKUP(Table7[[#This Row],[Merged Customer ID]],Table3__3_16[Customer ID],Table3__3_16[Cancer history])</f>
        <v>No</v>
      </c>
      <c r="H2013" s="23">
        <f>_xlfn.XLOOKUP(Table7[[#This Row],[Merged Customer ID]],Table3__3_16[Customer ID],Table3__3_16[NumberOfMajorSurgeries])</f>
        <v>1</v>
      </c>
      <c r="I2013" s="23" t="str">
        <f>_xlfn.XLOOKUP(Table7[[#This Row],[Merged Customer ID]],Table3__3_16[Customer ID],Table3__3_16[smoker])</f>
        <v>No</v>
      </c>
      <c r="J2013" s="23" t="str">
        <f>_xlfn.XLOOKUP(Table7[[#This Row],[Merged Customer ID]],Table3__3_16[Customer ID],Table3__3_16[Weight Status])</f>
        <v>Overweight</v>
      </c>
      <c r="K2013" s="23" t="str">
        <f>_xlfn.XLOOKUP(Table7[[#This Row],[Merged Customer ID]],Table3__3_16[Customer ID],Table3__3_16[Sugar Status])</f>
        <v>Normal</v>
      </c>
      <c r="L2013" s="26">
        <f>_xlfn.XLOOKUP(Table7[[#This Row],[Merged Customer ID]],Table6_20[Merged Customer ID],Table6_20[Date of Birth])</f>
        <v>34952</v>
      </c>
      <c r="M2013" s="30">
        <f>_xlfn.XLOOKUP(Table7[[#This Row],[Merged Customer ID]],Table6_20[Merged Customer ID],Table6_20[charges],"0",0)</f>
        <v>3070.81</v>
      </c>
      <c r="N2013" s="30" t="str">
        <f>_xlfn.XLOOKUP(Table7[[#This Row],[Merged Customer ID]],Table6_20[Merged Customer ID],Table6_20[Hospital tier])</f>
        <v>tier - 3</v>
      </c>
      <c r="O2013" s="30" t="str">
        <f>_xlfn.XLOOKUP(Table7[[#This Row],[Merged Customer ID]],Table6_20[Merged Customer ID],Table6_20[City tier])</f>
        <v>tier - 1</v>
      </c>
      <c r="P2013" s="30" t="str">
        <f>_xlfn.XLOOKUP(Table7[[#This Row],[Merged Customer ID]],Table6_20[Merged Customer ID],Table6_20[State ID])</f>
        <v>R1017</v>
      </c>
      <c r="Q2013" s="36">
        <f>_xlfn.XLOOKUP(Table7[[#This Row],[Merged Customer ID]],Table6_20[Merged Customer ID],Table6_20[Age])</f>
        <v>27.744444444444444</v>
      </c>
    </row>
    <row r="2014" spans="1:17" x14ac:dyDescent="0.35">
      <c r="A2014" s="22" t="s">
        <v>354</v>
      </c>
      <c r="B2014" s="22" t="str">
        <f>_xlfn.XLOOKUP(Table7[[#This Row],[Merged Customer ID]],Table2_1[Merged Customer ID],Table2_1[First Name])</f>
        <v>Bell</v>
      </c>
      <c r="C2014" s="22">
        <f>_xlfn.XLOOKUP(Table7[[#This Row],[Merged Customer ID]],Table3__3_16[Customer ID],Table3__3_16[BMI])</f>
        <v>16.079999999999998</v>
      </c>
      <c r="D2014" s="22">
        <f>_xlfn.XLOOKUP(Table7[[#This Row],[Merged Customer ID]],Table3__3_16[Customer ID],Table3__3_16[HBA1C])</f>
        <v>5.94</v>
      </c>
      <c r="E2014" s="22" t="str">
        <f>_xlfn.XLOOKUP(Table7[[#This Row],[Merged Customer ID]],Table3__3_16[Customer ID],Table3__3_16[Heart Issues])</f>
        <v>No</v>
      </c>
      <c r="F2014" s="22" t="str">
        <f>_xlfn.XLOOKUP(Table7[[#This Row],[Merged Customer ID]],Table3__3_16[Customer ID],Table3__3_16[Any Transplants])</f>
        <v>No</v>
      </c>
      <c r="G2014" s="22" t="str">
        <f>_xlfn.XLOOKUP(Table7[[#This Row],[Merged Customer ID]],Table3__3_16[Customer ID],Table3__3_16[Cancer history])</f>
        <v>No</v>
      </c>
      <c r="H2014" s="22">
        <f>_xlfn.XLOOKUP(Table7[[#This Row],[Merged Customer ID]],Table3__3_16[Customer ID],Table3__3_16[NumberOfMajorSurgeries])</f>
        <v>0</v>
      </c>
      <c r="I2014" s="22" t="str">
        <f>_xlfn.XLOOKUP(Table7[[#This Row],[Merged Customer ID]],Table3__3_16[Customer ID],Table3__3_16[smoker])</f>
        <v>No</v>
      </c>
      <c r="J2014" s="22" t="str">
        <f>_xlfn.XLOOKUP(Table7[[#This Row],[Merged Customer ID]],Table3__3_16[Customer ID],Table3__3_16[Weight Status])</f>
        <v>Underweight</v>
      </c>
      <c r="K2014" s="22" t="str">
        <f>_xlfn.XLOOKUP(Table7[[#This Row],[Merged Customer ID]],Table3__3_16[Customer ID],Table3__3_16[Sugar Status])</f>
        <v>Prediabetes</v>
      </c>
      <c r="L2014" s="25">
        <f>_xlfn.XLOOKUP(Table7[[#This Row],[Merged Customer ID]],Table6_20[Merged Customer ID],Table6_20[Date of Birth])</f>
        <v>32782</v>
      </c>
      <c r="M2014" s="29">
        <f>_xlfn.XLOOKUP(Table7[[#This Row],[Merged Customer ID]],Table6_20[Merged Customer ID],Table6_20[charges],"0",0)</f>
        <v>3065.49</v>
      </c>
      <c r="N2014" s="29" t="str">
        <f>_xlfn.XLOOKUP(Table7[[#This Row],[Merged Customer ID]],Table6_20[Merged Customer ID],Table6_20[Hospital tier])</f>
        <v>tier - 2</v>
      </c>
      <c r="O2014" s="29" t="str">
        <f>_xlfn.XLOOKUP(Table7[[#This Row],[Merged Customer ID]],Table6_20[Merged Customer ID],Table6_20[City tier])</f>
        <v>tier - 1</v>
      </c>
      <c r="P2014" s="29" t="str">
        <f>_xlfn.XLOOKUP(Table7[[#This Row],[Merged Customer ID]],Table6_20[Merged Customer ID],Table6_20[State ID])</f>
        <v>R1012</v>
      </c>
      <c r="Q2014" s="35">
        <f>_xlfn.XLOOKUP(Table7[[#This Row],[Merged Customer ID]],Table6_20[Merged Customer ID],Table6_20[Age])</f>
        <v>33.68611111111111</v>
      </c>
    </row>
    <row r="2015" spans="1:17" x14ac:dyDescent="0.35">
      <c r="A2015" s="23" t="s">
        <v>353</v>
      </c>
      <c r="B2015" s="23" t="str">
        <f>_xlfn.XLOOKUP(Table7[[#This Row],[Merged Customer ID]],Table2_1[Merged Customer ID],Table2_1[First Name])</f>
        <v>Kristjansson</v>
      </c>
      <c r="C2015" s="23">
        <f>_xlfn.XLOOKUP(Table7[[#This Row],[Merged Customer ID]],Table3__3_16[Customer ID],Table3__3_16[BMI])</f>
        <v>30.875</v>
      </c>
      <c r="D2015" s="23">
        <f>_xlfn.XLOOKUP(Table7[[#This Row],[Merged Customer ID]],Table3__3_16[Customer ID],Table3__3_16[HBA1C])</f>
        <v>5.54</v>
      </c>
      <c r="E2015" s="22" t="str">
        <f>_xlfn.XLOOKUP(Table7[[#This Row],[Merged Customer ID]],Table3__3_16[Customer ID],Table3__3_16[Heart Issues])</f>
        <v>No</v>
      </c>
      <c r="F2015" s="23" t="str">
        <f>_xlfn.XLOOKUP(Table7[[#This Row],[Merged Customer ID]],Table3__3_16[Customer ID],Table3__3_16[Any Transplants])</f>
        <v>No</v>
      </c>
      <c r="G2015" s="23" t="str">
        <f>_xlfn.XLOOKUP(Table7[[#This Row],[Merged Customer ID]],Table3__3_16[Customer ID],Table3__3_16[Cancer history])</f>
        <v>No</v>
      </c>
      <c r="H2015" s="23">
        <f>_xlfn.XLOOKUP(Table7[[#This Row],[Merged Customer ID]],Table3__3_16[Customer ID],Table3__3_16[NumberOfMajorSurgeries])</f>
        <v>0</v>
      </c>
      <c r="I2015" s="23" t="str">
        <f>_xlfn.XLOOKUP(Table7[[#This Row],[Merged Customer ID]],Table3__3_16[Customer ID],Table3__3_16[smoker])</f>
        <v>No</v>
      </c>
      <c r="J2015" s="23" t="str">
        <f>_xlfn.XLOOKUP(Table7[[#This Row],[Merged Customer ID]],Table3__3_16[Customer ID],Table3__3_16[Weight Status])</f>
        <v>Obesity</v>
      </c>
      <c r="K2015" s="23" t="str">
        <f>_xlfn.XLOOKUP(Table7[[#This Row],[Merged Customer ID]],Table3__3_16[Customer ID],Table3__3_16[Sugar Status])</f>
        <v>Normal</v>
      </c>
      <c r="L2015" s="26">
        <f>_xlfn.XLOOKUP(Table7[[#This Row],[Merged Customer ID]],Table6_20[Merged Customer ID],Table6_20[Date of Birth])</f>
        <v>34603</v>
      </c>
      <c r="M2015" s="30">
        <f>_xlfn.XLOOKUP(Table7[[#This Row],[Merged Customer ID]],Table6_20[Merged Customer ID],Table6_20[charges],"0",0)</f>
        <v>3062.51</v>
      </c>
      <c r="N2015" s="30" t="str">
        <f>_xlfn.XLOOKUP(Table7[[#This Row],[Merged Customer ID]],Table6_20[Merged Customer ID],Table6_20[Hospital tier])</f>
        <v>tier - 3</v>
      </c>
      <c r="O2015" s="30" t="str">
        <f>_xlfn.XLOOKUP(Table7[[#This Row],[Merged Customer ID]],Table6_20[Merged Customer ID],Table6_20[City tier])</f>
        <v>tier - 1</v>
      </c>
      <c r="P2015" s="30" t="str">
        <f>_xlfn.XLOOKUP(Table7[[#This Row],[Merged Customer ID]],Table6_20[Merged Customer ID],Table6_20[State ID])</f>
        <v>R1012</v>
      </c>
      <c r="Q2015" s="36">
        <f>_xlfn.XLOOKUP(Table7[[#This Row],[Merged Customer ID]],Table6_20[Merged Customer ID],Table6_20[Age])</f>
        <v>28.7</v>
      </c>
    </row>
    <row r="2016" spans="1:17" x14ac:dyDescent="0.35">
      <c r="A2016" s="22" t="s">
        <v>352</v>
      </c>
      <c r="B2016" s="22" t="str">
        <f>_xlfn.XLOOKUP(Table7[[#This Row],[Merged Customer ID]],Table2_1[Merged Customer ID],Table2_1[First Name])</f>
        <v>Pitman</v>
      </c>
      <c r="C2016" s="22">
        <f>_xlfn.XLOOKUP(Table7[[#This Row],[Merged Customer ID]],Table3__3_16[Customer ID],Table3__3_16[BMI])</f>
        <v>31.79</v>
      </c>
      <c r="D2016" s="22">
        <f>_xlfn.XLOOKUP(Table7[[#This Row],[Merged Customer ID]],Table3__3_16[Customer ID],Table3__3_16[HBA1C])</f>
        <v>7.09</v>
      </c>
      <c r="E2016" s="22" t="str">
        <f>_xlfn.XLOOKUP(Table7[[#This Row],[Merged Customer ID]],Table3__3_16[Customer ID],Table3__3_16[Heart Issues])</f>
        <v>No</v>
      </c>
      <c r="F2016" s="22" t="str">
        <f>_xlfn.XLOOKUP(Table7[[#This Row],[Merged Customer ID]],Table3__3_16[Customer ID],Table3__3_16[Any Transplants])</f>
        <v>No</v>
      </c>
      <c r="G2016" s="22" t="str">
        <f>_xlfn.XLOOKUP(Table7[[#This Row],[Merged Customer ID]],Table3__3_16[Customer ID],Table3__3_16[Cancer history])</f>
        <v>No</v>
      </c>
      <c r="H2016" s="22">
        <f>_xlfn.XLOOKUP(Table7[[#This Row],[Merged Customer ID]],Table3__3_16[Customer ID],Table3__3_16[NumberOfMajorSurgeries])</f>
        <v>0</v>
      </c>
      <c r="I2016" s="22" t="str">
        <f>_xlfn.XLOOKUP(Table7[[#This Row],[Merged Customer ID]],Table3__3_16[Customer ID],Table3__3_16[smoker])</f>
        <v>No</v>
      </c>
      <c r="J2016" s="22" t="str">
        <f>_xlfn.XLOOKUP(Table7[[#This Row],[Merged Customer ID]],Table3__3_16[Customer ID],Table3__3_16[Weight Status])</f>
        <v>Obesity</v>
      </c>
      <c r="K2016" s="22" t="str">
        <f>_xlfn.XLOOKUP(Table7[[#This Row],[Merged Customer ID]],Table3__3_16[Customer ID],Table3__3_16[Sugar Status])</f>
        <v>Diabetes</v>
      </c>
      <c r="L2016" s="25">
        <f>_xlfn.XLOOKUP(Table7[[#This Row],[Merged Customer ID]],Table6_20[Merged Customer ID],Table6_20[Date of Birth])</f>
        <v>37428</v>
      </c>
      <c r="M2016" s="29">
        <f>_xlfn.XLOOKUP(Table7[[#This Row],[Merged Customer ID]],Table6_20[Merged Customer ID],Table6_20[charges],"0",0)</f>
        <v>3056.39</v>
      </c>
      <c r="N2016" s="29" t="str">
        <f>_xlfn.XLOOKUP(Table7[[#This Row],[Merged Customer ID]],Table6_20[Merged Customer ID],Table6_20[Hospital tier])</f>
        <v>tier - 2</v>
      </c>
      <c r="O2016" s="29" t="str">
        <f>_xlfn.XLOOKUP(Table7[[#This Row],[Merged Customer ID]],Table6_20[Merged Customer ID],Table6_20[City tier])</f>
        <v>tier - 3</v>
      </c>
      <c r="P2016" s="29" t="str">
        <f>_xlfn.XLOOKUP(Table7[[#This Row],[Merged Customer ID]],Table6_20[Merged Customer ID],Table6_20[State ID])</f>
        <v>R1013</v>
      </c>
      <c r="Q2016" s="35">
        <f>_xlfn.XLOOKUP(Table7[[#This Row],[Merged Customer ID]],Table6_20[Merged Customer ID],Table6_20[Age])</f>
        <v>20.963888888888889</v>
      </c>
    </row>
    <row r="2017" spans="1:17" x14ac:dyDescent="0.35">
      <c r="A2017" s="23" t="s">
        <v>351</v>
      </c>
      <c r="B2017" s="23" t="str">
        <f>_xlfn.XLOOKUP(Table7[[#This Row],[Merged Customer ID]],Table2_1[Merged Customer ID],Table2_1[First Name])</f>
        <v>Curley</v>
      </c>
      <c r="C2017" s="23">
        <f>_xlfn.XLOOKUP(Table7[[#This Row],[Merged Customer ID]],Table3__3_16[Customer ID],Table3__3_16[BMI])</f>
        <v>28.48</v>
      </c>
      <c r="D2017" s="23">
        <f>_xlfn.XLOOKUP(Table7[[#This Row],[Merged Customer ID]],Table3__3_16[Customer ID],Table3__3_16[HBA1C])</f>
        <v>6.22</v>
      </c>
      <c r="E2017" s="22" t="str">
        <f>_xlfn.XLOOKUP(Table7[[#This Row],[Merged Customer ID]],Table3__3_16[Customer ID],Table3__3_16[Heart Issues])</f>
        <v>Yes</v>
      </c>
      <c r="F2017" s="23" t="str">
        <f>_xlfn.XLOOKUP(Table7[[#This Row],[Merged Customer ID]],Table3__3_16[Customer ID],Table3__3_16[Any Transplants])</f>
        <v>No</v>
      </c>
      <c r="G2017" s="23" t="str">
        <f>_xlfn.XLOOKUP(Table7[[#This Row],[Merged Customer ID]],Table3__3_16[Customer ID],Table3__3_16[Cancer history])</f>
        <v>Yes</v>
      </c>
      <c r="H2017" s="23">
        <f>_xlfn.XLOOKUP(Table7[[#This Row],[Merged Customer ID]],Table3__3_16[Customer ID],Table3__3_16[NumberOfMajorSurgeries])</f>
        <v>1</v>
      </c>
      <c r="I2017" s="23" t="str">
        <f>_xlfn.XLOOKUP(Table7[[#This Row],[Merged Customer ID]],Table3__3_16[Customer ID],Table3__3_16[smoker])</f>
        <v>No</v>
      </c>
      <c r="J2017" s="23" t="str">
        <f>_xlfn.XLOOKUP(Table7[[#This Row],[Merged Customer ID]],Table3__3_16[Customer ID],Table3__3_16[Weight Status])</f>
        <v>Overweight</v>
      </c>
      <c r="K2017" s="23" t="str">
        <f>_xlfn.XLOOKUP(Table7[[#This Row],[Merged Customer ID]],Table3__3_16[Customer ID],Table3__3_16[Sugar Status])</f>
        <v>Prediabetes</v>
      </c>
      <c r="L2017" s="26">
        <f>_xlfn.XLOOKUP(Table7[[#This Row],[Merged Customer ID]],Table6_20[Merged Customer ID],Table6_20[Date of Birth])</f>
        <v>35786</v>
      </c>
      <c r="M2017" s="30">
        <f>_xlfn.XLOOKUP(Table7[[#This Row],[Merged Customer ID]],Table6_20[Merged Customer ID],Table6_20[charges],"0",0)</f>
        <v>3051.73</v>
      </c>
      <c r="N2017" s="30" t="str">
        <f>_xlfn.XLOOKUP(Table7[[#This Row],[Merged Customer ID]],Table6_20[Merged Customer ID],Table6_20[Hospital tier])</f>
        <v>tier - 2</v>
      </c>
      <c r="O2017" s="30" t="str">
        <f>_xlfn.XLOOKUP(Table7[[#This Row],[Merged Customer ID]],Table6_20[Merged Customer ID],Table6_20[City tier])</f>
        <v>tier - 2</v>
      </c>
      <c r="P2017" s="30" t="str">
        <f>_xlfn.XLOOKUP(Table7[[#This Row],[Merged Customer ID]],Table6_20[Merged Customer ID],Table6_20[State ID])</f>
        <v>R1011</v>
      </c>
      <c r="Q2017" s="36">
        <f>_xlfn.XLOOKUP(Table7[[#This Row],[Merged Customer ID]],Table6_20[Merged Customer ID],Table6_20[Age])</f>
        <v>25.461111111111112</v>
      </c>
    </row>
    <row r="2018" spans="1:17" x14ac:dyDescent="0.35">
      <c r="A2018" s="22" t="s">
        <v>350</v>
      </c>
      <c r="B2018" s="22" t="str">
        <f>_xlfn.XLOOKUP(Table7[[#This Row],[Merged Customer ID]],Table2_1[Merged Customer ID],Table2_1[First Name])</f>
        <v>Zimmer</v>
      </c>
      <c r="C2018" s="22">
        <f>_xlfn.XLOOKUP(Table7[[#This Row],[Merged Customer ID]],Table3__3_16[Customer ID],Table3__3_16[BMI])</f>
        <v>26.6</v>
      </c>
      <c r="D2018" s="22">
        <f>_xlfn.XLOOKUP(Table7[[#This Row],[Merged Customer ID]],Table3__3_16[Customer ID],Table3__3_16[HBA1C])</f>
        <v>4.33</v>
      </c>
      <c r="E2018" s="22" t="str">
        <f>_xlfn.XLOOKUP(Table7[[#This Row],[Merged Customer ID]],Table3__3_16[Customer ID],Table3__3_16[Heart Issues])</f>
        <v>No</v>
      </c>
      <c r="F2018" s="22" t="str">
        <f>_xlfn.XLOOKUP(Table7[[#This Row],[Merged Customer ID]],Table3__3_16[Customer ID],Table3__3_16[Any Transplants])</f>
        <v>No</v>
      </c>
      <c r="G2018" s="22" t="str">
        <f>_xlfn.XLOOKUP(Table7[[#This Row],[Merged Customer ID]],Table3__3_16[Customer ID],Table3__3_16[Cancer history])</f>
        <v>No</v>
      </c>
      <c r="H2018" s="22">
        <f>_xlfn.XLOOKUP(Table7[[#This Row],[Merged Customer ID]],Table3__3_16[Customer ID],Table3__3_16[NumberOfMajorSurgeries])</f>
        <v>1</v>
      </c>
      <c r="I2018" s="22" t="str">
        <f>_xlfn.XLOOKUP(Table7[[#This Row],[Merged Customer ID]],Table3__3_16[Customer ID],Table3__3_16[smoker])</f>
        <v>No</v>
      </c>
      <c r="J2018" s="22" t="str">
        <f>_xlfn.XLOOKUP(Table7[[#This Row],[Merged Customer ID]],Table3__3_16[Customer ID],Table3__3_16[Weight Status])</f>
        <v>Overweight</v>
      </c>
      <c r="K2018" s="22" t="str">
        <f>_xlfn.XLOOKUP(Table7[[#This Row],[Merged Customer ID]],Table3__3_16[Customer ID],Table3__3_16[Sugar Status])</f>
        <v>Normal</v>
      </c>
      <c r="L2018" s="25">
        <f>_xlfn.XLOOKUP(Table7[[#This Row],[Merged Customer ID]],Table6_20[Merged Customer ID],Table6_20[Date of Birth])</f>
        <v>36016</v>
      </c>
      <c r="M2018" s="29">
        <f>_xlfn.XLOOKUP(Table7[[#This Row],[Merged Customer ID]],Table6_20[Merged Customer ID],Table6_20[charges],"0",0)</f>
        <v>3046.06</v>
      </c>
      <c r="N2018" s="29" t="str">
        <f>_xlfn.XLOOKUP(Table7[[#This Row],[Merged Customer ID]],Table6_20[Merged Customer ID],Table6_20[Hospital tier])</f>
        <v>tier - 2</v>
      </c>
      <c r="O2018" s="29" t="str">
        <f>_xlfn.XLOOKUP(Table7[[#This Row],[Merged Customer ID]],Table6_20[Merged Customer ID],Table6_20[City tier])</f>
        <v>tier - 1</v>
      </c>
      <c r="P2018" s="29" t="str">
        <f>_xlfn.XLOOKUP(Table7[[#This Row],[Merged Customer ID]],Table6_20[Merged Customer ID],Table6_20[State ID])</f>
        <v>R1023</v>
      </c>
      <c r="Q2018" s="35">
        <f>_xlfn.XLOOKUP(Table7[[#This Row],[Merged Customer ID]],Table6_20[Merged Customer ID],Table6_20[Age])</f>
        <v>24.830555555555556</v>
      </c>
    </row>
    <row r="2019" spans="1:17" x14ac:dyDescent="0.35">
      <c r="A2019" s="23" t="s">
        <v>349</v>
      </c>
      <c r="B2019" s="23" t="str">
        <f>_xlfn.XLOOKUP(Table7[[#This Row],[Merged Customer ID]],Table2_1[Merged Customer ID],Table2_1[First Name])</f>
        <v>Granski</v>
      </c>
      <c r="C2019" s="23">
        <f>_xlfn.XLOOKUP(Table7[[#This Row],[Merged Customer ID]],Table3__3_16[Customer ID],Table3__3_16[BMI])</f>
        <v>25.27</v>
      </c>
      <c r="D2019" s="23">
        <f>_xlfn.XLOOKUP(Table7[[#This Row],[Merged Customer ID]],Table3__3_16[Customer ID],Table3__3_16[HBA1C])</f>
        <v>5.83</v>
      </c>
      <c r="E2019" s="22" t="str">
        <f>_xlfn.XLOOKUP(Table7[[#This Row],[Merged Customer ID]],Table3__3_16[Customer ID],Table3__3_16[Heart Issues])</f>
        <v>No</v>
      </c>
      <c r="F2019" s="23" t="str">
        <f>_xlfn.XLOOKUP(Table7[[#This Row],[Merged Customer ID]],Table3__3_16[Customer ID],Table3__3_16[Any Transplants])</f>
        <v>No</v>
      </c>
      <c r="G2019" s="23" t="str">
        <f>_xlfn.XLOOKUP(Table7[[#This Row],[Merged Customer ID]],Table3__3_16[Customer ID],Table3__3_16[Cancer history])</f>
        <v>No</v>
      </c>
      <c r="H2019" s="23">
        <f>_xlfn.XLOOKUP(Table7[[#This Row],[Merged Customer ID]],Table3__3_16[Customer ID],Table3__3_16[NumberOfMajorSurgeries])</f>
        <v>1</v>
      </c>
      <c r="I2019" s="23" t="str">
        <f>_xlfn.XLOOKUP(Table7[[#This Row],[Merged Customer ID]],Table3__3_16[Customer ID],Table3__3_16[smoker])</f>
        <v>No</v>
      </c>
      <c r="J2019" s="23" t="str">
        <f>_xlfn.XLOOKUP(Table7[[#This Row],[Merged Customer ID]],Table3__3_16[Customer ID],Table3__3_16[Weight Status])</f>
        <v>Overweight</v>
      </c>
      <c r="K2019" s="23" t="str">
        <f>_xlfn.XLOOKUP(Table7[[#This Row],[Merged Customer ID]],Table3__3_16[Customer ID],Table3__3_16[Sugar Status])</f>
        <v>Prediabetes</v>
      </c>
      <c r="L2019" s="26">
        <f>_xlfn.XLOOKUP(Table7[[#This Row],[Merged Customer ID]],Table6_20[Merged Customer ID],Table6_20[Date of Birth])</f>
        <v>36053</v>
      </c>
      <c r="M2019" s="30">
        <f>_xlfn.XLOOKUP(Table7[[#This Row],[Merged Customer ID]],Table6_20[Merged Customer ID],Table6_20[charges],"0",0)</f>
        <v>3044.21</v>
      </c>
      <c r="N2019" s="30" t="str">
        <f>_xlfn.XLOOKUP(Table7[[#This Row],[Merged Customer ID]],Table6_20[Merged Customer ID],Table6_20[Hospital tier])</f>
        <v>tier - 2</v>
      </c>
      <c r="O2019" s="30" t="str">
        <f>_xlfn.XLOOKUP(Table7[[#This Row],[Merged Customer ID]],Table6_20[Merged Customer ID],Table6_20[City tier])</f>
        <v>tier - 3</v>
      </c>
      <c r="P2019" s="30" t="str">
        <f>_xlfn.XLOOKUP(Table7[[#This Row],[Merged Customer ID]],Table6_20[Merged Customer ID],Table6_20[State ID])</f>
        <v>R1024</v>
      </c>
      <c r="Q2019" s="36">
        <f>_xlfn.XLOOKUP(Table7[[#This Row],[Merged Customer ID]],Table6_20[Merged Customer ID],Table6_20[Age])</f>
        <v>24.730555555555554</v>
      </c>
    </row>
    <row r="2020" spans="1:17" x14ac:dyDescent="0.35">
      <c r="A2020" s="22" t="s">
        <v>348</v>
      </c>
      <c r="B2020" s="22" t="str">
        <f>_xlfn.XLOOKUP(Table7[[#This Row],[Merged Customer ID]],Table2_1[Merged Customer ID],Table2_1[First Name])</f>
        <v>Dunn</v>
      </c>
      <c r="C2020" s="22">
        <f>_xlfn.XLOOKUP(Table7[[#This Row],[Merged Customer ID]],Table3__3_16[Customer ID],Table3__3_16[BMI])</f>
        <v>34.484999999999999</v>
      </c>
      <c r="D2020" s="22">
        <f>_xlfn.XLOOKUP(Table7[[#This Row],[Merged Customer ID]],Table3__3_16[Customer ID],Table3__3_16[HBA1C])</f>
        <v>4.7</v>
      </c>
      <c r="E2020" s="22" t="str">
        <f>_xlfn.XLOOKUP(Table7[[#This Row],[Merged Customer ID]],Table3__3_16[Customer ID],Table3__3_16[Heart Issues])</f>
        <v>Yes</v>
      </c>
      <c r="F2020" s="22" t="str">
        <f>_xlfn.XLOOKUP(Table7[[#This Row],[Merged Customer ID]],Table3__3_16[Customer ID],Table3__3_16[Any Transplants])</f>
        <v>No</v>
      </c>
      <c r="G2020" s="22" t="str">
        <f>_xlfn.XLOOKUP(Table7[[#This Row],[Merged Customer ID]],Table3__3_16[Customer ID],Table3__3_16[Cancer history])</f>
        <v>Yes</v>
      </c>
      <c r="H2020" s="22">
        <f>_xlfn.XLOOKUP(Table7[[#This Row],[Merged Customer ID]],Table3__3_16[Customer ID],Table3__3_16[NumberOfMajorSurgeries])</f>
        <v>1</v>
      </c>
      <c r="I2020" s="22" t="str">
        <f>_xlfn.XLOOKUP(Table7[[#This Row],[Merged Customer ID]],Table3__3_16[Customer ID],Table3__3_16[smoker])</f>
        <v>No</v>
      </c>
      <c r="J2020" s="22" t="str">
        <f>_xlfn.XLOOKUP(Table7[[#This Row],[Merged Customer ID]],Table3__3_16[Customer ID],Table3__3_16[Weight Status])</f>
        <v>Obesity</v>
      </c>
      <c r="K2020" s="22" t="str">
        <f>_xlfn.XLOOKUP(Table7[[#This Row],[Merged Customer ID]],Table3__3_16[Customer ID],Table3__3_16[Sugar Status])</f>
        <v>Normal</v>
      </c>
      <c r="L2020" s="25">
        <f>_xlfn.XLOOKUP(Table7[[#This Row],[Merged Customer ID]],Table6_20[Merged Customer ID],Table6_20[Date of Birth])</f>
        <v>35783</v>
      </c>
      <c r="M2020" s="29">
        <f>_xlfn.XLOOKUP(Table7[[#This Row],[Merged Customer ID]],Table6_20[Merged Customer ID],Table6_20[charges],"0",0)</f>
        <v>3021.81</v>
      </c>
      <c r="N2020" s="29" t="str">
        <f>_xlfn.XLOOKUP(Table7[[#This Row],[Merged Customer ID]],Table6_20[Merged Customer ID],Table6_20[Hospital tier])</f>
        <v>tier - 2</v>
      </c>
      <c r="O2020" s="29" t="str">
        <f>_xlfn.XLOOKUP(Table7[[#This Row],[Merged Customer ID]],Table6_20[Merged Customer ID],Table6_20[City tier])</f>
        <v>tier - 3</v>
      </c>
      <c r="P2020" s="29" t="str">
        <f>_xlfn.XLOOKUP(Table7[[#This Row],[Merged Customer ID]],Table6_20[Merged Customer ID],Table6_20[State ID])</f>
        <v>R1012</v>
      </c>
      <c r="Q2020" s="35">
        <f>_xlfn.XLOOKUP(Table7[[#This Row],[Merged Customer ID]],Table6_20[Merged Customer ID],Table6_20[Age])</f>
        <v>25.469444444444445</v>
      </c>
    </row>
    <row r="2021" spans="1:17" x14ac:dyDescent="0.35">
      <c r="A2021" s="23" t="s">
        <v>347</v>
      </c>
      <c r="B2021" s="23" t="str">
        <f>_xlfn.XLOOKUP(Table7[[#This Row],[Merged Customer ID]],Table2_1[Merged Customer ID],Table2_1[First Name])</f>
        <v>Regina</v>
      </c>
      <c r="C2021" s="23">
        <f>_xlfn.XLOOKUP(Table7[[#This Row],[Merged Customer ID]],Table3__3_16[Customer ID],Table3__3_16[BMI])</f>
        <v>15.57</v>
      </c>
      <c r="D2021" s="23">
        <f>_xlfn.XLOOKUP(Table7[[#This Row],[Merged Customer ID]],Table3__3_16[Customer ID],Table3__3_16[HBA1C])</f>
        <v>4.07</v>
      </c>
      <c r="E2021" s="22" t="str">
        <f>_xlfn.XLOOKUP(Table7[[#This Row],[Merged Customer ID]],Table3__3_16[Customer ID],Table3__3_16[Heart Issues])</f>
        <v>Yes</v>
      </c>
      <c r="F2021" s="23" t="str">
        <f>_xlfn.XLOOKUP(Table7[[#This Row],[Merged Customer ID]],Table3__3_16[Customer ID],Table3__3_16[Any Transplants])</f>
        <v>No</v>
      </c>
      <c r="G2021" s="23" t="str">
        <f>_xlfn.XLOOKUP(Table7[[#This Row],[Merged Customer ID]],Table3__3_16[Customer ID],Table3__3_16[Cancer history])</f>
        <v>No</v>
      </c>
      <c r="H2021" s="23">
        <f>_xlfn.XLOOKUP(Table7[[#This Row],[Merged Customer ID]],Table3__3_16[Customer ID],Table3__3_16[NumberOfMajorSurgeries])</f>
        <v>1</v>
      </c>
      <c r="I2021" s="23" t="str">
        <f>_xlfn.XLOOKUP(Table7[[#This Row],[Merged Customer ID]],Table3__3_16[Customer ID],Table3__3_16[smoker])</f>
        <v>No</v>
      </c>
      <c r="J2021" s="23" t="str">
        <f>_xlfn.XLOOKUP(Table7[[#This Row],[Merged Customer ID]],Table3__3_16[Customer ID],Table3__3_16[Weight Status])</f>
        <v>Underweight</v>
      </c>
      <c r="K2021" s="23" t="str">
        <f>_xlfn.XLOOKUP(Table7[[#This Row],[Merged Customer ID]],Table3__3_16[Customer ID],Table3__3_16[Sugar Status])</f>
        <v>Normal</v>
      </c>
      <c r="L2021" s="26">
        <f>_xlfn.XLOOKUP(Table7[[#This Row],[Merged Customer ID]],Table6_20[Merged Customer ID],Table6_20[Date of Birth])</f>
        <v>32414</v>
      </c>
      <c r="M2021" s="30">
        <f>_xlfn.XLOOKUP(Table7[[#This Row],[Merged Customer ID]],Table6_20[Merged Customer ID],Table6_20[charges],"0",0)</f>
        <v>3018.04</v>
      </c>
      <c r="N2021" s="30" t="str">
        <f>_xlfn.XLOOKUP(Table7[[#This Row],[Merged Customer ID]],Table6_20[Merged Customer ID],Table6_20[Hospital tier])</f>
        <v>tier - 2</v>
      </c>
      <c r="O2021" s="30" t="str">
        <f>_xlfn.XLOOKUP(Table7[[#This Row],[Merged Customer ID]],Table6_20[Merged Customer ID],Table6_20[City tier])</f>
        <v>tier - 2</v>
      </c>
      <c r="P2021" s="30" t="str">
        <f>_xlfn.XLOOKUP(Table7[[#This Row],[Merged Customer ID]],Table6_20[Merged Customer ID],Table6_20[State ID])</f>
        <v>R1012</v>
      </c>
      <c r="Q2021" s="36">
        <f>_xlfn.XLOOKUP(Table7[[#This Row],[Merged Customer ID]],Table6_20[Merged Customer ID],Table6_20[Age])</f>
        <v>34.694444444444443</v>
      </c>
    </row>
    <row r="2022" spans="1:17" x14ac:dyDescent="0.35">
      <c r="A2022" s="22" t="s">
        <v>346</v>
      </c>
      <c r="B2022" s="22" t="str">
        <f>_xlfn.XLOOKUP(Table7[[#This Row],[Merged Customer ID]],Table2_1[Merged Customer ID],Table2_1[First Name])</f>
        <v>O'Connor</v>
      </c>
      <c r="C2022" s="22">
        <f>_xlfn.XLOOKUP(Table7[[#This Row],[Merged Customer ID]],Table3__3_16[Customer ID],Table3__3_16[BMI])</f>
        <v>30.36</v>
      </c>
      <c r="D2022" s="22">
        <f>_xlfn.XLOOKUP(Table7[[#This Row],[Merged Customer ID]],Table3__3_16[Customer ID],Table3__3_16[HBA1C])</f>
        <v>9.39</v>
      </c>
      <c r="E2022" s="22" t="str">
        <f>_xlfn.XLOOKUP(Table7[[#This Row],[Merged Customer ID]],Table3__3_16[Customer ID],Table3__3_16[Heart Issues])</f>
        <v>No</v>
      </c>
      <c r="F2022" s="22" t="str">
        <f>_xlfn.XLOOKUP(Table7[[#This Row],[Merged Customer ID]],Table3__3_16[Customer ID],Table3__3_16[Any Transplants])</f>
        <v>No</v>
      </c>
      <c r="G2022" s="22" t="str">
        <f>_xlfn.XLOOKUP(Table7[[#This Row],[Merged Customer ID]],Table3__3_16[Customer ID],Table3__3_16[Cancer history])</f>
        <v>No</v>
      </c>
      <c r="H2022" s="22">
        <f>_xlfn.XLOOKUP(Table7[[#This Row],[Merged Customer ID]],Table3__3_16[Customer ID],Table3__3_16[NumberOfMajorSurgeries])</f>
        <v>0</v>
      </c>
      <c r="I2022" s="22" t="str">
        <f>_xlfn.XLOOKUP(Table7[[#This Row],[Merged Customer ID]],Table3__3_16[Customer ID],Table3__3_16[smoker])</f>
        <v>No</v>
      </c>
      <c r="J2022" s="22" t="str">
        <f>_xlfn.XLOOKUP(Table7[[#This Row],[Merged Customer ID]],Table3__3_16[Customer ID],Table3__3_16[Weight Status])</f>
        <v>Obesity</v>
      </c>
      <c r="K2022" s="22" t="str">
        <f>_xlfn.XLOOKUP(Table7[[#This Row],[Merged Customer ID]],Table3__3_16[Customer ID],Table3__3_16[Sugar Status])</f>
        <v>Diabetes</v>
      </c>
      <c r="L2022" s="25">
        <f>_xlfn.XLOOKUP(Table7[[#This Row],[Merged Customer ID]],Table6_20[Merged Customer ID],Table6_20[Date of Birth])</f>
        <v>37605</v>
      </c>
      <c r="M2022" s="29">
        <f>_xlfn.XLOOKUP(Table7[[#This Row],[Merged Customer ID]],Table6_20[Merged Customer ID],Table6_20[charges],"0",0)</f>
        <v>3012.22</v>
      </c>
      <c r="N2022" s="29" t="str">
        <f>_xlfn.XLOOKUP(Table7[[#This Row],[Merged Customer ID]],Table6_20[Merged Customer ID],Table6_20[Hospital tier])</f>
        <v>tier - 2</v>
      </c>
      <c r="O2022" s="29" t="str">
        <f>_xlfn.XLOOKUP(Table7[[#This Row],[Merged Customer ID]],Table6_20[Merged Customer ID],Table6_20[City tier])</f>
        <v>tier - 3</v>
      </c>
      <c r="P2022" s="29" t="str">
        <f>_xlfn.XLOOKUP(Table7[[#This Row],[Merged Customer ID]],Table6_20[Merged Customer ID],Table6_20[State ID])</f>
        <v>R1012</v>
      </c>
      <c r="Q2022" s="35">
        <f>_xlfn.XLOOKUP(Table7[[#This Row],[Merged Customer ID]],Table6_20[Merged Customer ID],Table6_20[Age])</f>
        <v>20.480555555555554</v>
      </c>
    </row>
    <row r="2023" spans="1:17" x14ac:dyDescent="0.35">
      <c r="A2023" s="23" t="s">
        <v>345</v>
      </c>
      <c r="B2023" s="23" t="str">
        <f>_xlfn.XLOOKUP(Table7[[#This Row],[Merged Customer ID]],Table2_1[Merged Customer ID],Table2_1[First Name])</f>
        <v>Howe</v>
      </c>
      <c r="C2023" s="23">
        <f>_xlfn.XLOOKUP(Table7[[#This Row],[Merged Customer ID]],Table3__3_16[Customer ID],Table3__3_16[BMI])</f>
        <v>19.37</v>
      </c>
      <c r="D2023" s="23">
        <f>_xlfn.XLOOKUP(Table7[[#This Row],[Merged Customer ID]],Table3__3_16[Customer ID],Table3__3_16[HBA1C])</f>
        <v>4.18</v>
      </c>
      <c r="E2023" s="22" t="str">
        <f>_xlfn.XLOOKUP(Table7[[#This Row],[Merged Customer ID]],Table3__3_16[Customer ID],Table3__3_16[Heart Issues])</f>
        <v>No</v>
      </c>
      <c r="F2023" s="23" t="str">
        <f>_xlfn.XLOOKUP(Table7[[#This Row],[Merged Customer ID]],Table3__3_16[Customer ID],Table3__3_16[Any Transplants])</f>
        <v>No</v>
      </c>
      <c r="G2023" s="23" t="str">
        <f>_xlfn.XLOOKUP(Table7[[#This Row],[Merged Customer ID]],Table3__3_16[Customer ID],Table3__3_16[Cancer history])</f>
        <v>No</v>
      </c>
      <c r="H2023" s="23">
        <f>_xlfn.XLOOKUP(Table7[[#This Row],[Merged Customer ID]],Table3__3_16[Customer ID],Table3__3_16[NumberOfMajorSurgeries])</f>
        <v>0</v>
      </c>
      <c r="I2023" s="23" t="str">
        <f>_xlfn.XLOOKUP(Table7[[#This Row],[Merged Customer ID]],Table3__3_16[Customer ID],Table3__3_16[smoker])</f>
        <v>No</v>
      </c>
      <c r="J2023" s="23" t="str">
        <f>_xlfn.XLOOKUP(Table7[[#This Row],[Merged Customer ID]],Table3__3_16[Customer ID],Table3__3_16[Weight Status])</f>
        <v>Normal Weight</v>
      </c>
      <c r="K2023" s="23" t="str">
        <f>_xlfn.XLOOKUP(Table7[[#This Row],[Merged Customer ID]],Table3__3_16[Customer ID],Table3__3_16[Sugar Status])</f>
        <v>Normal</v>
      </c>
      <c r="L2023" s="26">
        <f>_xlfn.XLOOKUP(Table7[[#This Row],[Merged Customer ID]],Table6_20[Merged Customer ID],Table6_20[Date of Birth])</f>
        <v>33562</v>
      </c>
      <c r="M2023" s="30">
        <f>_xlfn.XLOOKUP(Table7[[#This Row],[Merged Customer ID]],Table6_20[Merged Customer ID],Table6_20[charges],"0",0)</f>
        <v>2985.67</v>
      </c>
      <c r="N2023" s="30" t="str">
        <f>_xlfn.XLOOKUP(Table7[[#This Row],[Merged Customer ID]],Table6_20[Merged Customer ID],Table6_20[Hospital tier])</f>
        <v>tier - 2</v>
      </c>
      <c r="O2023" s="30" t="str">
        <f>_xlfn.XLOOKUP(Table7[[#This Row],[Merged Customer ID]],Table6_20[Merged Customer ID],Table6_20[City tier])</f>
        <v>tier - 2</v>
      </c>
      <c r="P2023" s="30" t="str">
        <f>_xlfn.XLOOKUP(Table7[[#This Row],[Merged Customer ID]],Table6_20[Merged Customer ID],Table6_20[State ID])</f>
        <v>R1013</v>
      </c>
      <c r="Q2023" s="36">
        <f>_xlfn.XLOOKUP(Table7[[#This Row],[Merged Customer ID]],Table6_20[Merged Customer ID],Table6_20[Age])</f>
        <v>31.55</v>
      </c>
    </row>
    <row r="2024" spans="1:17" x14ac:dyDescent="0.35">
      <c r="A2024" s="22" t="s">
        <v>344</v>
      </c>
      <c r="B2024" s="22" t="str">
        <f>_xlfn.XLOOKUP(Table7[[#This Row],[Merged Customer ID]],Table2_1[Merged Customer ID],Table2_1[First Name])</f>
        <v>Atwater</v>
      </c>
      <c r="C2024" s="22">
        <f>_xlfn.XLOOKUP(Table7[[#This Row],[Merged Customer ID]],Table3__3_16[Customer ID],Table3__3_16[BMI])</f>
        <v>16.71</v>
      </c>
      <c r="D2024" s="22">
        <f>_xlfn.XLOOKUP(Table7[[#This Row],[Merged Customer ID]],Table3__3_16[Customer ID],Table3__3_16[HBA1C])</f>
        <v>4.18</v>
      </c>
      <c r="E2024" s="22" t="str">
        <f>_xlfn.XLOOKUP(Table7[[#This Row],[Merged Customer ID]],Table3__3_16[Customer ID],Table3__3_16[Heart Issues])</f>
        <v>No</v>
      </c>
      <c r="F2024" s="22" t="str">
        <f>_xlfn.XLOOKUP(Table7[[#This Row],[Merged Customer ID]],Table3__3_16[Customer ID],Table3__3_16[Any Transplants])</f>
        <v>No</v>
      </c>
      <c r="G2024" s="22" t="str">
        <f>_xlfn.XLOOKUP(Table7[[#This Row],[Merged Customer ID]],Table3__3_16[Customer ID],Table3__3_16[Cancer history])</f>
        <v>No</v>
      </c>
      <c r="H2024" s="22">
        <f>_xlfn.XLOOKUP(Table7[[#This Row],[Merged Customer ID]],Table3__3_16[Customer ID],Table3__3_16[NumberOfMajorSurgeries])</f>
        <v>1</v>
      </c>
      <c r="I2024" s="22" t="str">
        <f>_xlfn.XLOOKUP(Table7[[#This Row],[Merged Customer ID]],Table3__3_16[Customer ID],Table3__3_16[smoker])</f>
        <v>No</v>
      </c>
      <c r="J2024" s="22" t="str">
        <f>_xlfn.XLOOKUP(Table7[[#This Row],[Merged Customer ID]],Table3__3_16[Customer ID],Table3__3_16[Weight Status])</f>
        <v>Underweight</v>
      </c>
      <c r="K2024" s="22" t="str">
        <f>_xlfn.XLOOKUP(Table7[[#This Row],[Merged Customer ID]],Table3__3_16[Customer ID],Table3__3_16[Sugar Status])</f>
        <v>Normal</v>
      </c>
      <c r="L2024" s="25">
        <f>_xlfn.XLOOKUP(Table7[[#This Row],[Merged Customer ID]],Table6_20[Merged Customer ID],Table6_20[Date of Birth])</f>
        <v>31946</v>
      </c>
      <c r="M2024" s="29">
        <f>_xlfn.XLOOKUP(Table7[[#This Row],[Merged Customer ID]],Table6_20[Merged Customer ID],Table6_20[charges],"0",0)</f>
        <v>2979.52</v>
      </c>
      <c r="N2024" s="29" t="str">
        <f>_xlfn.XLOOKUP(Table7[[#This Row],[Merged Customer ID]],Table6_20[Merged Customer ID],Table6_20[Hospital tier])</f>
        <v>tier - 2</v>
      </c>
      <c r="O2024" s="29" t="str">
        <f>_xlfn.XLOOKUP(Table7[[#This Row],[Merged Customer ID]],Table6_20[Merged Customer ID],Table6_20[City tier])</f>
        <v>tier - 3</v>
      </c>
      <c r="P2024" s="29" t="str">
        <f>_xlfn.XLOOKUP(Table7[[#This Row],[Merged Customer ID]],Table6_20[Merged Customer ID],Table6_20[State ID])</f>
        <v>R1013</v>
      </c>
      <c r="Q2024" s="35">
        <f>_xlfn.XLOOKUP(Table7[[#This Row],[Merged Customer ID]],Table6_20[Merged Customer ID],Table6_20[Age])</f>
        <v>35.972222222222221</v>
      </c>
    </row>
    <row r="2025" spans="1:17" x14ac:dyDescent="0.35">
      <c r="A2025" s="23" t="s">
        <v>343</v>
      </c>
      <c r="B2025" s="23" t="str">
        <f>_xlfn.XLOOKUP(Table7[[#This Row],[Merged Customer ID]],Table2_1[Merged Customer ID],Table2_1[First Name])</f>
        <v>Gurganus</v>
      </c>
      <c r="C2025" s="23">
        <f>_xlfn.XLOOKUP(Table7[[#This Row],[Merged Customer ID]],Table3__3_16[Customer ID],Table3__3_16[BMI])</f>
        <v>24.1</v>
      </c>
      <c r="D2025" s="23">
        <f>_xlfn.XLOOKUP(Table7[[#This Row],[Merged Customer ID]],Table3__3_16[Customer ID],Table3__3_16[HBA1C])</f>
        <v>4.4000000000000004</v>
      </c>
      <c r="E2025" s="22" t="str">
        <f>_xlfn.XLOOKUP(Table7[[#This Row],[Merged Customer ID]],Table3__3_16[Customer ID],Table3__3_16[Heart Issues])</f>
        <v>Yes</v>
      </c>
      <c r="F2025" s="23" t="str">
        <f>_xlfn.XLOOKUP(Table7[[#This Row],[Merged Customer ID]],Table3__3_16[Customer ID],Table3__3_16[Any Transplants])</f>
        <v>No</v>
      </c>
      <c r="G2025" s="23" t="str">
        <f>_xlfn.XLOOKUP(Table7[[#This Row],[Merged Customer ID]],Table3__3_16[Customer ID],Table3__3_16[Cancer history])</f>
        <v>No</v>
      </c>
      <c r="H2025" s="23">
        <f>_xlfn.XLOOKUP(Table7[[#This Row],[Merged Customer ID]],Table3__3_16[Customer ID],Table3__3_16[NumberOfMajorSurgeries])</f>
        <v>1</v>
      </c>
      <c r="I2025" s="23" t="str">
        <f>_xlfn.XLOOKUP(Table7[[#This Row],[Merged Customer ID]],Table3__3_16[Customer ID],Table3__3_16[smoker])</f>
        <v>No</v>
      </c>
      <c r="J2025" s="23" t="str">
        <f>_xlfn.XLOOKUP(Table7[[#This Row],[Merged Customer ID]],Table3__3_16[Customer ID],Table3__3_16[Weight Status])</f>
        <v>Normal Weight</v>
      </c>
      <c r="K2025" s="23" t="str">
        <f>_xlfn.XLOOKUP(Table7[[#This Row],[Merged Customer ID]],Table3__3_16[Customer ID],Table3__3_16[Sugar Status])</f>
        <v>Normal</v>
      </c>
      <c r="L2025" s="26">
        <f>_xlfn.XLOOKUP(Table7[[#This Row],[Merged Customer ID]],Table6_20[Merged Customer ID],Table6_20[Date of Birth])</f>
        <v>34966</v>
      </c>
      <c r="M2025" s="30">
        <f>_xlfn.XLOOKUP(Table7[[#This Row],[Merged Customer ID]],Table6_20[Merged Customer ID],Table6_20[charges],"0",0)</f>
        <v>2974.13</v>
      </c>
      <c r="N2025" s="30" t="str">
        <f>_xlfn.XLOOKUP(Table7[[#This Row],[Merged Customer ID]],Table6_20[Merged Customer ID],Table6_20[Hospital tier])</f>
        <v>tier - 2</v>
      </c>
      <c r="O2025" s="30" t="str">
        <f>_xlfn.XLOOKUP(Table7[[#This Row],[Merged Customer ID]],Table6_20[Merged Customer ID],Table6_20[City tier])</f>
        <v>tier - 1</v>
      </c>
      <c r="P2025" s="30" t="str">
        <f>_xlfn.XLOOKUP(Table7[[#This Row],[Merged Customer ID]],Table6_20[Merged Customer ID],Table6_20[State ID])</f>
        <v>R1011</v>
      </c>
      <c r="Q2025" s="36">
        <f>_xlfn.XLOOKUP(Table7[[#This Row],[Merged Customer ID]],Table6_20[Merged Customer ID],Table6_20[Age])</f>
        <v>27.705555555555556</v>
      </c>
    </row>
    <row r="2026" spans="1:17" x14ac:dyDescent="0.35">
      <c r="A2026" s="22" t="s">
        <v>342</v>
      </c>
      <c r="B2026" s="22" t="str">
        <f>_xlfn.XLOOKUP(Table7[[#This Row],[Merged Customer ID]],Table2_1[Merged Customer ID],Table2_1[First Name])</f>
        <v>Holden</v>
      </c>
      <c r="C2026" s="22">
        <f>_xlfn.XLOOKUP(Table7[[#This Row],[Merged Customer ID]],Table3__3_16[Customer ID],Table3__3_16[BMI])</f>
        <v>29.77</v>
      </c>
      <c r="D2026" s="22">
        <f>_xlfn.XLOOKUP(Table7[[#This Row],[Merged Customer ID]],Table3__3_16[Customer ID],Table3__3_16[HBA1C])</f>
        <v>9.9</v>
      </c>
      <c r="E2026" s="22" t="str">
        <f>_xlfn.XLOOKUP(Table7[[#This Row],[Merged Customer ID]],Table3__3_16[Customer ID],Table3__3_16[Heart Issues])</f>
        <v>No</v>
      </c>
      <c r="F2026" s="22" t="str">
        <f>_xlfn.XLOOKUP(Table7[[#This Row],[Merged Customer ID]],Table3__3_16[Customer ID],Table3__3_16[Any Transplants])</f>
        <v>No</v>
      </c>
      <c r="G2026" s="22" t="str">
        <f>_xlfn.XLOOKUP(Table7[[#This Row],[Merged Customer ID]],Table3__3_16[Customer ID],Table3__3_16[Cancer history])</f>
        <v>No</v>
      </c>
      <c r="H2026" s="22">
        <f>_xlfn.XLOOKUP(Table7[[#This Row],[Merged Customer ID]],Table3__3_16[Customer ID],Table3__3_16[NumberOfMajorSurgeries])</f>
        <v>0</v>
      </c>
      <c r="I2026" s="22" t="str">
        <f>_xlfn.XLOOKUP(Table7[[#This Row],[Merged Customer ID]],Table3__3_16[Customer ID],Table3__3_16[smoker])</f>
        <v>No</v>
      </c>
      <c r="J2026" s="22" t="str">
        <f>_xlfn.XLOOKUP(Table7[[#This Row],[Merged Customer ID]],Table3__3_16[Customer ID],Table3__3_16[Weight Status])</f>
        <v>Overweight</v>
      </c>
      <c r="K2026" s="22" t="str">
        <f>_xlfn.XLOOKUP(Table7[[#This Row],[Merged Customer ID]],Table3__3_16[Customer ID],Table3__3_16[Sugar Status])</f>
        <v>Diabetes</v>
      </c>
      <c r="L2026" s="25">
        <f>_xlfn.XLOOKUP(Table7[[#This Row],[Merged Customer ID]],Table6_20[Merged Customer ID],Table6_20[Date of Birth])</f>
        <v>37529</v>
      </c>
      <c r="M2026" s="29">
        <f>_xlfn.XLOOKUP(Table7[[#This Row],[Merged Customer ID]],Table6_20[Merged Customer ID],Table6_20[charges],"0",0)</f>
        <v>2943.41</v>
      </c>
      <c r="N2026" s="29" t="str">
        <f>_xlfn.XLOOKUP(Table7[[#This Row],[Merged Customer ID]],Table6_20[Merged Customer ID],Table6_20[Hospital tier])</f>
        <v>tier - 2</v>
      </c>
      <c r="O2026" s="29" t="str">
        <f>_xlfn.XLOOKUP(Table7[[#This Row],[Merged Customer ID]],Table6_20[Merged Customer ID],Table6_20[City tier])</f>
        <v>tier - 3</v>
      </c>
      <c r="P2026" s="29" t="str">
        <f>_xlfn.XLOOKUP(Table7[[#This Row],[Merged Customer ID]],Table6_20[Merged Customer ID],Table6_20[State ID])</f>
        <v>R1012</v>
      </c>
      <c r="Q2026" s="35">
        <f>_xlfn.XLOOKUP(Table7[[#This Row],[Merged Customer ID]],Table6_20[Merged Customer ID],Table6_20[Age])</f>
        <v>20.68888888888889</v>
      </c>
    </row>
    <row r="2027" spans="1:17" x14ac:dyDescent="0.35">
      <c r="A2027" s="23" t="s">
        <v>341</v>
      </c>
      <c r="B2027" s="23" t="str">
        <f>_xlfn.XLOOKUP(Table7[[#This Row],[Merged Customer ID]],Table2_1[Merged Customer ID],Table2_1[First Name])</f>
        <v>Parton</v>
      </c>
      <c r="C2027" s="23">
        <f>_xlfn.XLOOKUP(Table7[[#This Row],[Merged Customer ID]],Table3__3_16[Customer ID],Table3__3_16[BMI])</f>
        <v>46.53</v>
      </c>
      <c r="D2027" s="23">
        <f>_xlfn.XLOOKUP(Table7[[#This Row],[Merged Customer ID]],Table3__3_16[Customer ID],Table3__3_16[HBA1C])</f>
        <v>4.84</v>
      </c>
      <c r="E2027" s="22" t="str">
        <f>_xlfn.XLOOKUP(Table7[[#This Row],[Merged Customer ID]],Table3__3_16[Customer ID],Table3__3_16[Heart Issues])</f>
        <v>Yes</v>
      </c>
      <c r="F2027" s="23" t="str">
        <f>_xlfn.XLOOKUP(Table7[[#This Row],[Merged Customer ID]],Table3__3_16[Customer ID],Table3__3_16[Any Transplants])</f>
        <v>No</v>
      </c>
      <c r="G2027" s="23" t="str">
        <f>_xlfn.XLOOKUP(Table7[[#This Row],[Merged Customer ID]],Table3__3_16[Customer ID],Table3__3_16[Cancer history])</f>
        <v>No</v>
      </c>
      <c r="H2027" s="23">
        <f>_xlfn.XLOOKUP(Table7[[#This Row],[Merged Customer ID]],Table3__3_16[Customer ID],Table3__3_16[NumberOfMajorSurgeries])</f>
        <v>0</v>
      </c>
      <c r="I2027" s="23" t="str">
        <f>_xlfn.XLOOKUP(Table7[[#This Row],[Merged Customer ID]],Table3__3_16[Customer ID],Table3__3_16[smoker])</f>
        <v>No</v>
      </c>
      <c r="J2027" s="23" t="str">
        <f>_xlfn.XLOOKUP(Table7[[#This Row],[Merged Customer ID]],Table3__3_16[Customer ID],Table3__3_16[Weight Status])</f>
        <v>Obesity</v>
      </c>
      <c r="K2027" s="23" t="str">
        <f>_xlfn.XLOOKUP(Table7[[#This Row],[Merged Customer ID]],Table3__3_16[Customer ID],Table3__3_16[Sugar Status])</f>
        <v>Normal</v>
      </c>
      <c r="L2027" s="26">
        <f>_xlfn.XLOOKUP(Table7[[#This Row],[Merged Customer ID]],Table6_20[Merged Customer ID],Table6_20[Date of Birth])</f>
        <v>35246</v>
      </c>
      <c r="M2027" s="30">
        <f>_xlfn.XLOOKUP(Table7[[#This Row],[Merged Customer ID]],Table6_20[Merged Customer ID],Table6_20[charges],"0",0)</f>
        <v>2927.06</v>
      </c>
      <c r="N2027" s="30" t="str">
        <f>_xlfn.XLOOKUP(Table7[[#This Row],[Merged Customer ID]],Table6_20[Merged Customer ID],Table6_20[Hospital tier])</f>
        <v>tier - 2</v>
      </c>
      <c r="O2027" s="30" t="str">
        <f>_xlfn.XLOOKUP(Table7[[#This Row],[Merged Customer ID]],Table6_20[Merged Customer ID],Table6_20[City tier])</f>
        <v>tier - 2</v>
      </c>
      <c r="P2027" s="30" t="str">
        <f>_xlfn.XLOOKUP(Table7[[#This Row],[Merged Customer ID]],Table6_20[Merged Customer ID],Table6_20[State ID])</f>
        <v>R1013</v>
      </c>
      <c r="Q2027" s="36">
        <f>_xlfn.XLOOKUP(Table7[[#This Row],[Merged Customer ID]],Table6_20[Merged Customer ID],Table6_20[Age])</f>
        <v>26.93888888888889</v>
      </c>
    </row>
    <row r="2028" spans="1:17" x14ac:dyDescent="0.35">
      <c r="A2028" s="22" t="s">
        <v>340</v>
      </c>
      <c r="B2028" s="22" t="str">
        <f>_xlfn.XLOOKUP(Table7[[#This Row],[Merged Customer ID]],Table2_1[Merged Customer ID],Table2_1[First Name])</f>
        <v>Downs</v>
      </c>
      <c r="C2028" s="22">
        <f>_xlfn.XLOOKUP(Table7[[#This Row],[Merged Customer ID]],Table3__3_16[Customer ID],Table3__3_16[BMI])</f>
        <v>23.4</v>
      </c>
      <c r="D2028" s="22">
        <f>_xlfn.XLOOKUP(Table7[[#This Row],[Merged Customer ID]],Table3__3_16[Customer ID],Table3__3_16[HBA1C])</f>
        <v>5.53</v>
      </c>
      <c r="E2028" s="22" t="str">
        <f>_xlfn.XLOOKUP(Table7[[#This Row],[Merged Customer ID]],Table3__3_16[Customer ID],Table3__3_16[Heart Issues])</f>
        <v>No</v>
      </c>
      <c r="F2028" s="22" t="str">
        <f>_xlfn.XLOOKUP(Table7[[#This Row],[Merged Customer ID]],Table3__3_16[Customer ID],Table3__3_16[Any Transplants])</f>
        <v>No</v>
      </c>
      <c r="G2028" s="22" t="str">
        <f>_xlfn.XLOOKUP(Table7[[#This Row],[Merged Customer ID]],Table3__3_16[Customer ID],Table3__3_16[Cancer history])</f>
        <v>Yes</v>
      </c>
      <c r="H2028" s="22">
        <f>_xlfn.XLOOKUP(Table7[[#This Row],[Merged Customer ID]],Table3__3_16[Customer ID],Table3__3_16[NumberOfMajorSurgeries])</f>
        <v>1</v>
      </c>
      <c r="I2028" s="22" t="str">
        <f>_xlfn.XLOOKUP(Table7[[#This Row],[Merged Customer ID]],Table3__3_16[Customer ID],Table3__3_16[smoker])</f>
        <v>No</v>
      </c>
      <c r="J2028" s="22" t="str">
        <f>_xlfn.XLOOKUP(Table7[[#This Row],[Merged Customer ID]],Table3__3_16[Customer ID],Table3__3_16[Weight Status])</f>
        <v>Normal Weight</v>
      </c>
      <c r="K2028" s="22" t="str">
        <f>_xlfn.XLOOKUP(Table7[[#This Row],[Merged Customer ID]],Table3__3_16[Customer ID],Table3__3_16[Sugar Status])</f>
        <v>Normal</v>
      </c>
      <c r="L2028" s="25">
        <f>_xlfn.XLOOKUP(Table7[[#This Row],[Merged Customer ID]],Table6_20[Merged Customer ID],Table6_20[Date of Birth])</f>
        <v>37777</v>
      </c>
      <c r="M2028" s="29">
        <f>_xlfn.XLOOKUP(Table7[[#This Row],[Merged Customer ID]],Table6_20[Merged Customer ID],Table6_20[charges],"0",0)</f>
        <v>2913.57</v>
      </c>
      <c r="N2028" s="29" t="str">
        <f>_xlfn.XLOOKUP(Table7[[#This Row],[Merged Customer ID]],Table6_20[Merged Customer ID],Table6_20[Hospital tier])</f>
        <v>tier - 2</v>
      </c>
      <c r="O2028" s="29" t="str">
        <f>_xlfn.XLOOKUP(Table7[[#This Row],[Merged Customer ID]],Table6_20[Merged Customer ID],Table6_20[City tier])</f>
        <v>tier - 2</v>
      </c>
      <c r="P2028" s="29" t="str">
        <f>_xlfn.XLOOKUP(Table7[[#This Row],[Merged Customer ID]],Table6_20[Merged Customer ID],Table6_20[State ID])</f>
        <v>R1011</v>
      </c>
      <c r="Q2028" s="35">
        <f>_xlfn.XLOOKUP(Table7[[#This Row],[Merged Customer ID]],Table6_20[Merged Customer ID],Table6_20[Age])</f>
        <v>20.008333333333333</v>
      </c>
    </row>
    <row r="2029" spans="1:17" x14ac:dyDescent="0.35">
      <c r="A2029" s="23" t="s">
        <v>339</v>
      </c>
      <c r="B2029" s="23" t="str">
        <f>_xlfn.XLOOKUP(Table7[[#This Row],[Merged Customer ID]],Table2_1[Merged Customer ID],Table2_1[First Name])</f>
        <v>Dent</v>
      </c>
      <c r="C2029" s="23">
        <f>_xlfn.XLOOKUP(Table7[[#This Row],[Merged Customer ID]],Table3__3_16[Customer ID],Table3__3_16[BMI])</f>
        <v>30</v>
      </c>
      <c r="D2029" s="23">
        <f>_xlfn.XLOOKUP(Table7[[#This Row],[Merged Customer ID]],Table3__3_16[Customer ID],Table3__3_16[HBA1C])</f>
        <v>4.33</v>
      </c>
      <c r="E2029" s="22" t="str">
        <f>_xlfn.XLOOKUP(Table7[[#This Row],[Merged Customer ID]],Table3__3_16[Customer ID],Table3__3_16[Heart Issues])</f>
        <v>Yes</v>
      </c>
      <c r="F2029" s="23" t="str">
        <f>_xlfn.XLOOKUP(Table7[[#This Row],[Merged Customer ID]],Table3__3_16[Customer ID],Table3__3_16[Any Transplants])</f>
        <v>No</v>
      </c>
      <c r="G2029" s="23" t="str">
        <f>_xlfn.XLOOKUP(Table7[[#This Row],[Merged Customer ID]],Table3__3_16[Customer ID],Table3__3_16[Cancer history])</f>
        <v>No</v>
      </c>
      <c r="H2029" s="23">
        <f>_xlfn.XLOOKUP(Table7[[#This Row],[Merged Customer ID]],Table3__3_16[Customer ID],Table3__3_16[NumberOfMajorSurgeries])</f>
        <v>0</v>
      </c>
      <c r="I2029" s="23" t="str">
        <f>_xlfn.XLOOKUP(Table7[[#This Row],[Merged Customer ID]],Table3__3_16[Customer ID],Table3__3_16[smoker])</f>
        <v>No</v>
      </c>
      <c r="J2029" s="23" t="str">
        <f>_xlfn.XLOOKUP(Table7[[#This Row],[Merged Customer ID]],Table3__3_16[Customer ID],Table3__3_16[Weight Status])</f>
        <v>Overweight</v>
      </c>
      <c r="K2029" s="23" t="str">
        <f>_xlfn.XLOOKUP(Table7[[#This Row],[Merged Customer ID]],Table3__3_16[Customer ID],Table3__3_16[Sugar Status])</f>
        <v>Normal</v>
      </c>
      <c r="L2029" s="26">
        <f>_xlfn.XLOOKUP(Table7[[#This Row],[Merged Customer ID]],Table6_20[Merged Customer ID],Table6_20[Date of Birth])</f>
        <v>35229</v>
      </c>
      <c r="M2029" s="30">
        <f>_xlfn.XLOOKUP(Table7[[#This Row],[Merged Customer ID]],Table6_20[Merged Customer ID],Table6_20[charges],"0",0)</f>
        <v>2904.09</v>
      </c>
      <c r="N2029" s="30" t="str">
        <f>_xlfn.XLOOKUP(Table7[[#This Row],[Merged Customer ID]],Table6_20[Merged Customer ID],Table6_20[Hospital tier])</f>
        <v>tier - 2</v>
      </c>
      <c r="O2029" s="30" t="str">
        <f>_xlfn.XLOOKUP(Table7[[#This Row],[Merged Customer ID]],Table6_20[Merged Customer ID],Table6_20[City tier])</f>
        <v>tier - 2</v>
      </c>
      <c r="P2029" s="30" t="str">
        <f>_xlfn.XLOOKUP(Table7[[#This Row],[Merged Customer ID]],Table6_20[Merged Customer ID],Table6_20[State ID])</f>
        <v>R1011</v>
      </c>
      <c r="Q2029" s="36">
        <f>_xlfn.XLOOKUP(Table7[[#This Row],[Merged Customer ID]],Table6_20[Merged Customer ID],Table6_20[Age])</f>
        <v>26.986111111111111</v>
      </c>
    </row>
    <row r="2030" spans="1:17" x14ac:dyDescent="0.35">
      <c r="A2030" s="22" t="s">
        <v>338</v>
      </c>
      <c r="B2030" s="22" t="str">
        <f>_xlfn.XLOOKUP(Table7[[#This Row],[Merged Customer ID]],Table2_1[Merged Customer ID],Table2_1[First Name])</f>
        <v>Ranti</v>
      </c>
      <c r="C2030" s="22">
        <f>_xlfn.XLOOKUP(Table7[[#This Row],[Merged Customer ID]],Table3__3_16[Customer ID],Table3__3_16[BMI])</f>
        <v>29.15</v>
      </c>
      <c r="D2030" s="22">
        <f>_xlfn.XLOOKUP(Table7[[#This Row],[Merged Customer ID]],Table3__3_16[Customer ID],Table3__3_16[HBA1C])</f>
        <v>4.91</v>
      </c>
      <c r="E2030" s="22" t="str">
        <f>_xlfn.XLOOKUP(Table7[[#This Row],[Merged Customer ID]],Table3__3_16[Customer ID],Table3__3_16[Heart Issues])</f>
        <v>Yes</v>
      </c>
      <c r="F2030" s="22" t="str">
        <f>_xlfn.XLOOKUP(Table7[[#This Row],[Merged Customer ID]],Table3__3_16[Customer ID],Table3__3_16[Any Transplants])</f>
        <v>No</v>
      </c>
      <c r="G2030" s="22" t="str">
        <f>_xlfn.XLOOKUP(Table7[[#This Row],[Merged Customer ID]],Table3__3_16[Customer ID],Table3__3_16[Cancer history])</f>
        <v>No</v>
      </c>
      <c r="H2030" s="22">
        <f>_xlfn.XLOOKUP(Table7[[#This Row],[Merged Customer ID]],Table3__3_16[Customer ID],Table3__3_16[NumberOfMajorSurgeries])</f>
        <v>0</v>
      </c>
      <c r="I2030" s="22" t="str">
        <f>_xlfn.XLOOKUP(Table7[[#This Row],[Merged Customer ID]],Table3__3_16[Customer ID],Table3__3_16[smoker])</f>
        <v>No</v>
      </c>
      <c r="J2030" s="22" t="str">
        <f>_xlfn.XLOOKUP(Table7[[#This Row],[Merged Customer ID]],Table3__3_16[Customer ID],Table3__3_16[Weight Status])</f>
        <v>Overweight</v>
      </c>
      <c r="K2030" s="22" t="str">
        <f>_xlfn.XLOOKUP(Table7[[#This Row],[Merged Customer ID]],Table3__3_16[Customer ID],Table3__3_16[Sugar Status])</f>
        <v>Normal</v>
      </c>
      <c r="L2030" s="25">
        <f>_xlfn.XLOOKUP(Table7[[#This Row],[Merged Customer ID]],Table6_20[Merged Customer ID],Table6_20[Date of Birth])</f>
        <v>35362</v>
      </c>
      <c r="M2030" s="29">
        <f>_xlfn.XLOOKUP(Table7[[#This Row],[Merged Customer ID]],Table6_20[Merged Customer ID],Table6_20[charges],"0",0)</f>
        <v>2902.91</v>
      </c>
      <c r="N2030" s="29" t="str">
        <f>_xlfn.XLOOKUP(Table7[[#This Row],[Merged Customer ID]],Table6_20[Merged Customer ID],Table6_20[Hospital tier])</f>
        <v>tier - 2</v>
      </c>
      <c r="O2030" s="29" t="str">
        <f>_xlfn.XLOOKUP(Table7[[#This Row],[Merged Customer ID]],Table6_20[Merged Customer ID],Table6_20[City tier])</f>
        <v>tier - 2</v>
      </c>
      <c r="P2030" s="29" t="str">
        <f>_xlfn.XLOOKUP(Table7[[#This Row],[Merged Customer ID]],Table6_20[Merged Customer ID],Table6_20[State ID])</f>
        <v>R1013</v>
      </c>
      <c r="Q2030" s="35">
        <f>_xlfn.XLOOKUP(Table7[[#This Row],[Merged Customer ID]],Table6_20[Merged Customer ID],Table6_20[Age])</f>
        <v>26.622222222222224</v>
      </c>
    </row>
    <row r="2031" spans="1:17" x14ac:dyDescent="0.35">
      <c r="A2031" s="23" t="s">
        <v>337</v>
      </c>
      <c r="B2031" s="23" t="str">
        <f>_xlfn.XLOOKUP(Table7[[#This Row],[Merged Customer ID]],Table2_1[Merged Customer ID],Table2_1[First Name])</f>
        <v>Ishaq</v>
      </c>
      <c r="C2031" s="23">
        <f>_xlfn.XLOOKUP(Table7[[#This Row],[Merged Customer ID]],Table3__3_16[Customer ID],Table3__3_16[BMI])</f>
        <v>34.865000000000002</v>
      </c>
      <c r="D2031" s="23">
        <f>_xlfn.XLOOKUP(Table7[[#This Row],[Merged Customer ID]],Table3__3_16[Customer ID],Table3__3_16[HBA1C])</f>
        <v>4.8</v>
      </c>
      <c r="E2031" s="22" t="str">
        <f>_xlfn.XLOOKUP(Table7[[#This Row],[Merged Customer ID]],Table3__3_16[Customer ID],Table3__3_16[Heart Issues])</f>
        <v>No</v>
      </c>
      <c r="F2031" s="23" t="str">
        <f>_xlfn.XLOOKUP(Table7[[#This Row],[Merged Customer ID]],Table3__3_16[Customer ID],Table3__3_16[Any Transplants])</f>
        <v>No</v>
      </c>
      <c r="G2031" s="23" t="str">
        <f>_xlfn.XLOOKUP(Table7[[#This Row],[Merged Customer ID]],Table3__3_16[Customer ID],Table3__3_16[Cancer history])</f>
        <v>No</v>
      </c>
      <c r="H2031" s="23">
        <f>_xlfn.XLOOKUP(Table7[[#This Row],[Merged Customer ID]],Table3__3_16[Customer ID],Table3__3_16[NumberOfMajorSurgeries])</f>
        <v>0</v>
      </c>
      <c r="I2031" s="23" t="str">
        <f>_xlfn.XLOOKUP(Table7[[#This Row],[Merged Customer ID]],Table3__3_16[Customer ID],Table3__3_16[smoker])</f>
        <v>No</v>
      </c>
      <c r="J2031" s="23" t="str">
        <f>_xlfn.XLOOKUP(Table7[[#This Row],[Merged Customer ID]],Table3__3_16[Customer ID],Table3__3_16[Weight Status])</f>
        <v>Obesity</v>
      </c>
      <c r="K2031" s="23" t="str">
        <f>_xlfn.XLOOKUP(Table7[[#This Row],[Merged Customer ID]],Table3__3_16[Customer ID],Table3__3_16[Sugar Status])</f>
        <v>Normal</v>
      </c>
      <c r="L2031" s="26">
        <f>_xlfn.XLOOKUP(Table7[[#This Row],[Merged Customer ID]],Table6_20[Merged Customer ID],Table6_20[Date of Birth])</f>
        <v>36465</v>
      </c>
      <c r="M2031" s="30">
        <f>_xlfn.XLOOKUP(Table7[[#This Row],[Merged Customer ID]],Table6_20[Merged Customer ID],Table6_20[charges],"0",0)</f>
        <v>2899.49</v>
      </c>
      <c r="N2031" s="30" t="str">
        <f>_xlfn.XLOOKUP(Table7[[#This Row],[Merged Customer ID]],Table6_20[Merged Customer ID],Table6_20[Hospital tier])</f>
        <v>tier - 2</v>
      </c>
      <c r="O2031" s="30" t="str">
        <f>_xlfn.XLOOKUP(Table7[[#This Row],[Merged Customer ID]],Table6_20[Merged Customer ID],Table6_20[City tier])</f>
        <v>tier - 2</v>
      </c>
      <c r="P2031" s="30" t="str">
        <f>_xlfn.XLOOKUP(Table7[[#This Row],[Merged Customer ID]],Table6_20[Merged Customer ID],Table6_20[State ID])</f>
        <v>R1024</v>
      </c>
      <c r="Q2031" s="36">
        <f>_xlfn.XLOOKUP(Table7[[#This Row],[Merged Customer ID]],Table6_20[Merged Customer ID],Table6_20[Age])</f>
        <v>23.602777777777778</v>
      </c>
    </row>
    <row r="2032" spans="1:17" x14ac:dyDescent="0.35">
      <c r="A2032" s="22" t="s">
        <v>336</v>
      </c>
      <c r="B2032" s="22" t="str">
        <f>_xlfn.XLOOKUP(Table7[[#This Row],[Merged Customer ID]],Table2_1[Merged Customer ID],Table2_1[First Name])</f>
        <v>Wiles</v>
      </c>
      <c r="C2032" s="22">
        <f>_xlfn.XLOOKUP(Table7[[#This Row],[Merged Customer ID]],Table3__3_16[Customer ID],Table3__3_16[BMI])</f>
        <v>28.12</v>
      </c>
      <c r="D2032" s="22">
        <f>_xlfn.XLOOKUP(Table7[[#This Row],[Merged Customer ID]],Table3__3_16[Customer ID],Table3__3_16[HBA1C])</f>
        <v>5.55</v>
      </c>
      <c r="E2032" s="22" t="str">
        <f>_xlfn.XLOOKUP(Table7[[#This Row],[Merged Customer ID]],Table3__3_16[Customer ID],Table3__3_16[Heart Issues])</f>
        <v>Yes</v>
      </c>
      <c r="F2032" s="22" t="str">
        <f>_xlfn.XLOOKUP(Table7[[#This Row],[Merged Customer ID]],Table3__3_16[Customer ID],Table3__3_16[Any Transplants])</f>
        <v>Yes</v>
      </c>
      <c r="G2032" s="22" t="str">
        <f>_xlfn.XLOOKUP(Table7[[#This Row],[Merged Customer ID]],Table3__3_16[Customer ID],Table3__3_16[Cancer history])</f>
        <v>No</v>
      </c>
      <c r="H2032" s="22">
        <f>_xlfn.XLOOKUP(Table7[[#This Row],[Merged Customer ID]],Table3__3_16[Customer ID],Table3__3_16[NumberOfMajorSurgeries])</f>
        <v>2</v>
      </c>
      <c r="I2032" s="22" t="str">
        <f>_xlfn.XLOOKUP(Table7[[#This Row],[Merged Customer ID]],Table3__3_16[Customer ID],Table3__3_16[smoker])</f>
        <v>No</v>
      </c>
      <c r="J2032" s="22" t="str">
        <f>_xlfn.XLOOKUP(Table7[[#This Row],[Merged Customer ID]],Table3__3_16[Customer ID],Table3__3_16[Weight Status])</f>
        <v>Overweight</v>
      </c>
      <c r="K2032" s="22" t="str">
        <f>_xlfn.XLOOKUP(Table7[[#This Row],[Merged Customer ID]],Table3__3_16[Customer ID],Table3__3_16[Sugar Status])</f>
        <v>Normal</v>
      </c>
      <c r="L2032" s="25">
        <f>_xlfn.XLOOKUP(Table7[[#This Row],[Merged Customer ID]],Table6_20[Merged Customer ID],Table6_20[Date of Birth])</f>
        <v>36721</v>
      </c>
      <c r="M2032" s="29">
        <f>_xlfn.XLOOKUP(Table7[[#This Row],[Merged Customer ID]],Table6_20[Merged Customer ID],Table6_20[charges],"0",0)</f>
        <v>2897.46</v>
      </c>
      <c r="N2032" s="29" t="str">
        <f>_xlfn.XLOOKUP(Table7[[#This Row],[Merged Customer ID]],Table6_20[Merged Customer ID],Table6_20[Hospital tier])</f>
        <v>tier - 2</v>
      </c>
      <c r="O2032" s="29" t="str">
        <f>_xlfn.XLOOKUP(Table7[[#This Row],[Merged Customer ID]],Table6_20[Merged Customer ID],Table6_20[City tier])</f>
        <v>tier - 1</v>
      </c>
      <c r="P2032" s="29" t="str">
        <f>_xlfn.XLOOKUP(Table7[[#This Row],[Merged Customer ID]],Table6_20[Merged Customer ID],Table6_20[State ID])</f>
        <v>R1012</v>
      </c>
      <c r="Q2032" s="35">
        <f>_xlfn.XLOOKUP(Table7[[#This Row],[Merged Customer ID]],Table6_20[Merged Customer ID],Table6_20[Age])</f>
        <v>22.9</v>
      </c>
    </row>
    <row r="2033" spans="1:17" x14ac:dyDescent="0.35">
      <c r="A2033" s="23" t="s">
        <v>335</v>
      </c>
      <c r="B2033" s="23" t="str">
        <f>_xlfn.XLOOKUP(Table7[[#This Row],[Merged Customer ID]],Table2_1[Merged Customer ID],Table2_1[First Name])</f>
        <v>Roberts</v>
      </c>
      <c r="C2033" s="23">
        <f>_xlfn.XLOOKUP(Table7[[#This Row],[Merged Customer ID]],Table3__3_16[Customer ID],Table3__3_16[BMI])</f>
        <v>29.45</v>
      </c>
      <c r="D2033" s="23">
        <f>_xlfn.XLOOKUP(Table7[[#This Row],[Merged Customer ID]],Table3__3_16[Customer ID],Table3__3_16[HBA1C])</f>
        <v>5.24</v>
      </c>
      <c r="E2033" s="22" t="str">
        <f>_xlfn.XLOOKUP(Table7[[#This Row],[Merged Customer ID]],Table3__3_16[Customer ID],Table3__3_16[Heart Issues])</f>
        <v>Yes</v>
      </c>
      <c r="F2033" s="23" t="str">
        <f>_xlfn.XLOOKUP(Table7[[#This Row],[Merged Customer ID]],Table3__3_16[Customer ID],Table3__3_16[Any Transplants])</f>
        <v>No</v>
      </c>
      <c r="G2033" s="23" t="str">
        <f>_xlfn.XLOOKUP(Table7[[#This Row],[Merged Customer ID]],Table3__3_16[Customer ID],Table3__3_16[Cancer history])</f>
        <v>No</v>
      </c>
      <c r="H2033" s="23">
        <f>_xlfn.XLOOKUP(Table7[[#This Row],[Merged Customer ID]],Table3__3_16[Customer ID],Table3__3_16[NumberOfMajorSurgeries])</f>
        <v>0</v>
      </c>
      <c r="I2033" s="23" t="str">
        <f>_xlfn.XLOOKUP(Table7[[#This Row],[Merged Customer ID]],Table3__3_16[Customer ID],Table3__3_16[smoker])</f>
        <v>No</v>
      </c>
      <c r="J2033" s="23" t="str">
        <f>_xlfn.XLOOKUP(Table7[[#This Row],[Merged Customer ID]],Table3__3_16[Customer ID],Table3__3_16[Weight Status])</f>
        <v>Overweight</v>
      </c>
      <c r="K2033" s="23" t="str">
        <f>_xlfn.XLOOKUP(Table7[[#This Row],[Merged Customer ID]],Table3__3_16[Customer ID],Table3__3_16[Sugar Status])</f>
        <v>Normal</v>
      </c>
      <c r="L2033" s="26">
        <f>_xlfn.XLOOKUP(Table7[[#This Row],[Merged Customer ID]],Table6_20[Merged Customer ID],Table6_20[Date of Birth])</f>
        <v>35237</v>
      </c>
      <c r="M2033" s="30">
        <f>_xlfn.XLOOKUP(Table7[[#This Row],[Merged Customer ID]],Table6_20[Merged Customer ID],Table6_20[charges],"0",0)</f>
        <v>2897.32</v>
      </c>
      <c r="N2033" s="30" t="str">
        <f>_xlfn.XLOOKUP(Table7[[#This Row],[Merged Customer ID]],Table6_20[Merged Customer ID],Table6_20[Hospital tier])</f>
        <v>tier - 3</v>
      </c>
      <c r="O2033" s="30" t="str">
        <f>_xlfn.XLOOKUP(Table7[[#This Row],[Merged Customer ID]],Table6_20[Merged Customer ID],Table6_20[City tier])</f>
        <v>tier - 3</v>
      </c>
      <c r="P2033" s="30" t="str">
        <f>_xlfn.XLOOKUP(Table7[[#This Row],[Merged Customer ID]],Table6_20[Merged Customer ID],Table6_20[State ID])</f>
        <v>R1016</v>
      </c>
      <c r="Q2033" s="36">
        <f>_xlfn.XLOOKUP(Table7[[#This Row],[Merged Customer ID]],Table6_20[Merged Customer ID],Table6_20[Age])</f>
        <v>26.963888888888889</v>
      </c>
    </row>
    <row r="2034" spans="1:17" x14ac:dyDescent="0.35">
      <c r="A2034" s="22" t="s">
        <v>334</v>
      </c>
      <c r="B2034" s="22" t="str">
        <f>_xlfn.XLOOKUP(Table7[[#This Row],[Merged Customer ID]],Table2_1[Merged Customer ID],Table2_1[First Name])</f>
        <v>Serafini</v>
      </c>
      <c r="C2034" s="22">
        <f>_xlfn.XLOOKUP(Table7[[#This Row],[Merged Customer ID]],Table3__3_16[Customer ID],Table3__3_16[BMI])</f>
        <v>27.94</v>
      </c>
      <c r="D2034" s="22">
        <f>_xlfn.XLOOKUP(Table7[[#This Row],[Merged Customer ID]],Table3__3_16[Customer ID],Table3__3_16[HBA1C])</f>
        <v>6.08</v>
      </c>
      <c r="E2034" s="22" t="str">
        <f>_xlfn.XLOOKUP(Table7[[#This Row],[Merged Customer ID]],Table3__3_16[Customer ID],Table3__3_16[Heart Issues])</f>
        <v>No</v>
      </c>
      <c r="F2034" s="22" t="str">
        <f>_xlfn.XLOOKUP(Table7[[#This Row],[Merged Customer ID]],Table3__3_16[Customer ID],Table3__3_16[Any Transplants])</f>
        <v>No</v>
      </c>
      <c r="G2034" s="22" t="str">
        <f>_xlfn.XLOOKUP(Table7[[#This Row],[Merged Customer ID]],Table3__3_16[Customer ID],Table3__3_16[Cancer history])</f>
        <v>Yes</v>
      </c>
      <c r="H2034" s="22">
        <f>_xlfn.XLOOKUP(Table7[[#This Row],[Merged Customer ID]],Table3__3_16[Customer ID],Table3__3_16[NumberOfMajorSurgeries])</f>
        <v>1</v>
      </c>
      <c r="I2034" s="22" t="str">
        <f>_xlfn.XLOOKUP(Table7[[#This Row],[Merged Customer ID]],Table3__3_16[Customer ID],Table3__3_16[smoker])</f>
        <v>No</v>
      </c>
      <c r="J2034" s="22" t="str">
        <f>_xlfn.XLOOKUP(Table7[[#This Row],[Merged Customer ID]],Table3__3_16[Customer ID],Table3__3_16[Weight Status])</f>
        <v>Overweight</v>
      </c>
      <c r="K2034" s="22" t="str">
        <f>_xlfn.XLOOKUP(Table7[[#This Row],[Merged Customer ID]],Table3__3_16[Customer ID],Table3__3_16[Sugar Status])</f>
        <v>Prediabetes</v>
      </c>
      <c r="L2034" s="25">
        <f>_xlfn.XLOOKUP(Table7[[#This Row],[Merged Customer ID]],Table6_20[Merged Customer ID],Table6_20[Date of Birth])</f>
        <v>34193</v>
      </c>
      <c r="M2034" s="29">
        <f>_xlfn.XLOOKUP(Table7[[#This Row],[Merged Customer ID]],Table6_20[Merged Customer ID],Table6_20[charges],"0",0)</f>
        <v>2867.12</v>
      </c>
      <c r="N2034" s="29" t="str">
        <f>_xlfn.XLOOKUP(Table7[[#This Row],[Merged Customer ID]],Table6_20[Merged Customer ID],Table6_20[Hospital tier])</f>
        <v>tier - 1</v>
      </c>
      <c r="O2034" s="29" t="str">
        <f>_xlfn.XLOOKUP(Table7[[#This Row],[Merged Customer ID]],Table6_20[Merged Customer ID],Table6_20[City tier])</f>
        <v>tier - 3</v>
      </c>
      <c r="P2034" s="29" t="str">
        <f>_xlfn.XLOOKUP(Table7[[#This Row],[Merged Customer ID]],Table6_20[Merged Customer ID],Table6_20[State ID])</f>
        <v>R1013</v>
      </c>
      <c r="Q2034" s="35">
        <f>_xlfn.XLOOKUP(Table7[[#This Row],[Merged Customer ID]],Table6_20[Merged Customer ID],Table6_20[Age])</f>
        <v>29.822222222222223</v>
      </c>
    </row>
    <row r="2035" spans="1:17" x14ac:dyDescent="0.35">
      <c r="A2035" s="23" t="s">
        <v>333</v>
      </c>
      <c r="B2035" s="23" t="str">
        <f>_xlfn.XLOOKUP(Table7[[#This Row],[Merged Customer ID]],Table2_1[Merged Customer ID],Table2_1[First Name])</f>
        <v>Button</v>
      </c>
      <c r="C2035" s="23">
        <f>_xlfn.XLOOKUP(Table7[[#This Row],[Merged Customer ID]],Table3__3_16[Customer ID],Table3__3_16[BMI])</f>
        <v>27.2</v>
      </c>
      <c r="D2035" s="23">
        <f>_xlfn.XLOOKUP(Table7[[#This Row],[Merged Customer ID]],Table3__3_16[Customer ID],Table3__3_16[HBA1C])</f>
        <v>5.83</v>
      </c>
      <c r="E2035" s="22" t="str">
        <f>_xlfn.XLOOKUP(Table7[[#This Row],[Merged Customer ID]],Table3__3_16[Customer ID],Table3__3_16[Heart Issues])</f>
        <v>No</v>
      </c>
      <c r="F2035" s="23" t="str">
        <f>_xlfn.XLOOKUP(Table7[[#This Row],[Merged Customer ID]],Table3__3_16[Customer ID],Table3__3_16[Any Transplants])</f>
        <v>No</v>
      </c>
      <c r="G2035" s="23" t="str">
        <f>_xlfn.XLOOKUP(Table7[[#This Row],[Merged Customer ID]],Table3__3_16[Customer ID],Table3__3_16[Cancer history])</f>
        <v>Yes</v>
      </c>
      <c r="H2035" s="23">
        <f>_xlfn.XLOOKUP(Table7[[#This Row],[Merged Customer ID]],Table3__3_16[Customer ID],Table3__3_16[NumberOfMajorSurgeries])</f>
        <v>1</v>
      </c>
      <c r="I2035" s="23" t="str">
        <f>_xlfn.XLOOKUP(Table7[[#This Row],[Merged Customer ID]],Table3__3_16[Customer ID],Table3__3_16[smoker])</f>
        <v>No</v>
      </c>
      <c r="J2035" s="23" t="str">
        <f>_xlfn.XLOOKUP(Table7[[#This Row],[Merged Customer ID]],Table3__3_16[Customer ID],Table3__3_16[Weight Status])</f>
        <v>Overweight</v>
      </c>
      <c r="K2035" s="23" t="str">
        <f>_xlfn.XLOOKUP(Table7[[#This Row],[Merged Customer ID]],Table3__3_16[Customer ID],Table3__3_16[Sugar Status])</f>
        <v>Prediabetes</v>
      </c>
      <c r="L2035" s="26">
        <f>_xlfn.XLOOKUP(Table7[[#This Row],[Merged Customer ID]],Table6_20[Merged Customer ID],Table6_20[Date of Birth])</f>
        <v>34274</v>
      </c>
      <c r="M2035" s="30">
        <f>_xlfn.XLOOKUP(Table7[[#This Row],[Merged Customer ID]],Table6_20[Merged Customer ID],Table6_20[charges],"0",0)</f>
        <v>2866.09</v>
      </c>
      <c r="N2035" s="30" t="str">
        <f>_xlfn.XLOOKUP(Table7[[#This Row],[Merged Customer ID]],Table6_20[Merged Customer ID],Table6_20[Hospital tier])</f>
        <v>tier - 3</v>
      </c>
      <c r="O2035" s="30" t="str">
        <f>_xlfn.XLOOKUP(Table7[[#This Row],[Merged Customer ID]],Table6_20[Merged Customer ID],Table6_20[City tier])</f>
        <v>tier - 3</v>
      </c>
      <c r="P2035" s="30" t="str">
        <f>_xlfn.XLOOKUP(Table7[[#This Row],[Merged Customer ID]],Table6_20[Merged Customer ID],Table6_20[State ID])</f>
        <v>R1011</v>
      </c>
      <c r="Q2035" s="36">
        <f>_xlfn.XLOOKUP(Table7[[#This Row],[Merged Customer ID]],Table6_20[Merged Customer ID],Table6_20[Age])</f>
        <v>29.602777777777778</v>
      </c>
    </row>
    <row r="2036" spans="1:17" x14ac:dyDescent="0.35">
      <c r="A2036" s="22" t="s">
        <v>332</v>
      </c>
      <c r="B2036" s="22" t="str">
        <f>_xlfn.XLOOKUP(Table7[[#This Row],[Merged Customer ID]],Table2_1[Merged Customer ID],Table2_1[First Name])</f>
        <v>Gaal</v>
      </c>
      <c r="C2036" s="22">
        <f>_xlfn.XLOOKUP(Table7[[#This Row],[Merged Customer ID]],Table3__3_16[Customer ID],Table3__3_16[BMI])</f>
        <v>33.344999999999999</v>
      </c>
      <c r="D2036" s="22">
        <f>_xlfn.XLOOKUP(Table7[[#This Row],[Merged Customer ID]],Table3__3_16[Customer ID],Table3__3_16[HBA1C])</f>
        <v>4.29</v>
      </c>
      <c r="E2036" s="22" t="str">
        <f>_xlfn.XLOOKUP(Table7[[#This Row],[Merged Customer ID]],Table3__3_16[Customer ID],Table3__3_16[Heart Issues])</f>
        <v>No</v>
      </c>
      <c r="F2036" s="22" t="str">
        <f>_xlfn.XLOOKUP(Table7[[#This Row],[Merged Customer ID]],Table3__3_16[Customer ID],Table3__3_16[Any Transplants])</f>
        <v>No</v>
      </c>
      <c r="G2036" s="22" t="str">
        <f>_xlfn.XLOOKUP(Table7[[#This Row],[Merged Customer ID]],Table3__3_16[Customer ID],Table3__3_16[Cancer history])</f>
        <v>No</v>
      </c>
      <c r="H2036" s="22">
        <f>_xlfn.XLOOKUP(Table7[[#This Row],[Merged Customer ID]],Table3__3_16[Customer ID],Table3__3_16[NumberOfMajorSurgeries])</f>
        <v>1</v>
      </c>
      <c r="I2036" s="22" t="str">
        <f>_xlfn.XLOOKUP(Table7[[#This Row],[Merged Customer ID]],Table3__3_16[Customer ID],Table3__3_16[smoker])</f>
        <v>No</v>
      </c>
      <c r="J2036" s="22" t="str">
        <f>_xlfn.XLOOKUP(Table7[[#This Row],[Merged Customer ID]],Table3__3_16[Customer ID],Table3__3_16[Weight Status])</f>
        <v>Obesity</v>
      </c>
      <c r="K2036" s="22" t="str">
        <f>_xlfn.XLOOKUP(Table7[[#This Row],[Merged Customer ID]],Table3__3_16[Customer ID],Table3__3_16[Sugar Status])</f>
        <v>Normal</v>
      </c>
      <c r="L2036" s="25">
        <f>_xlfn.XLOOKUP(Table7[[#This Row],[Merged Customer ID]],Table6_20[Merged Customer ID],Table6_20[Date of Birth])</f>
        <v>36042</v>
      </c>
      <c r="M2036" s="29">
        <f>_xlfn.XLOOKUP(Table7[[#This Row],[Merged Customer ID]],Table6_20[Merged Customer ID],Table6_20[charges],"0",0)</f>
        <v>2855.44</v>
      </c>
      <c r="N2036" s="29" t="str">
        <f>_xlfn.XLOOKUP(Table7[[#This Row],[Merged Customer ID]],Table6_20[Merged Customer ID],Table6_20[Hospital tier])</f>
        <v>tier - 2</v>
      </c>
      <c r="O2036" s="29" t="str">
        <f>_xlfn.XLOOKUP(Table7[[#This Row],[Merged Customer ID]],Table6_20[Merged Customer ID],Table6_20[City tier])</f>
        <v>tier - 3</v>
      </c>
      <c r="P2036" s="29" t="str">
        <f>_xlfn.XLOOKUP(Table7[[#This Row],[Merged Customer ID]],Table6_20[Merged Customer ID],Table6_20[State ID])</f>
        <v>R1012</v>
      </c>
      <c r="Q2036" s="35">
        <f>_xlfn.XLOOKUP(Table7[[#This Row],[Merged Customer ID]],Table6_20[Merged Customer ID],Table6_20[Age])</f>
        <v>24.761111111111113</v>
      </c>
    </row>
    <row r="2037" spans="1:17" x14ac:dyDescent="0.35">
      <c r="A2037" s="23" t="s">
        <v>331</v>
      </c>
      <c r="B2037" s="23" t="str">
        <f>_xlfn.XLOOKUP(Table7[[#This Row],[Merged Customer ID]],Table2_1[Merged Customer ID],Table2_1[First Name])</f>
        <v>Liptak</v>
      </c>
      <c r="C2037" s="23">
        <f>_xlfn.XLOOKUP(Table7[[#This Row],[Merged Customer ID]],Table3__3_16[Customer ID],Table3__3_16[BMI])</f>
        <v>29.925000000000001</v>
      </c>
      <c r="D2037" s="23">
        <f>_xlfn.XLOOKUP(Table7[[#This Row],[Merged Customer ID]],Table3__3_16[Customer ID],Table3__3_16[HBA1C])</f>
        <v>5.3</v>
      </c>
      <c r="E2037" s="22" t="str">
        <f>_xlfn.XLOOKUP(Table7[[#This Row],[Merged Customer ID]],Table3__3_16[Customer ID],Table3__3_16[Heart Issues])</f>
        <v>No</v>
      </c>
      <c r="F2037" s="23" t="str">
        <f>_xlfn.XLOOKUP(Table7[[#This Row],[Merged Customer ID]],Table3__3_16[Customer ID],Table3__3_16[Any Transplants])</f>
        <v>No</v>
      </c>
      <c r="G2037" s="23" t="str">
        <f>_xlfn.XLOOKUP(Table7[[#This Row],[Merged Customer ID]],Table3__3_16[Customer ID],Table3__3_16[Cancer history])</f>
        <v>No</v>
      </c>
      <c r="H2037" s="23">
        <f>_xlfn.XLOOKUP(Table7[[#This Row],[Merged Customer ID]],Table3__3_16[Customer ID],Table3__3_16[NumberOfMajorSurgeries])</f>
        <v>1</v>
      </c>
      <c r="I2037" s="23" t="str">
        <f>_xlfn.XLOOKUP(Table7[[#This Row],[Merged Customer ID]],Table3__3_16[Customer ID],Table3__3_16[smoker])</f>
        <v>No</v>
      </c>
      <c r="J2037" s="23" t="str">
        <f>_xlfn.XLOOKUP(Table7[[#This Row],[Merged Customer ID]],Table3__3_16[Customer ID],Table3__3_16[Weight Status])</f>
        <v>Overweight</v>
      </c>
      <c r="K2037" s="23" t="str">
        <f>_xlfn.XLOOKUP(Table7[[#This Row],[Merged Customer ID]],Table3__3_16[Customer ID],Table3__3_16[Sugar Status])</f>
        <v>Normal</v>
      </c>
      <c r="L2037" s="26">
        <f>_xlfn.XLOOKUP(Table7[[#This Row],[Merged Customer ID]],Table6_20[Merged Customer ID],Table6_20[Date of Birth])</f>
        <v>35963</v>
      </c>
      <c r="M2037" s="30">
        <f>_xlfn.XLOOKUP(Table7[[#This Row],[Merged Customer ID]],Table6_20[Merged Customer ID],Table6_20[charges],"0",0)</f>
        <v>2850.68</v>
      </c>
      <c r="N2037" s="30" t="str">
        <f>_xlfn.XLOOKUP(Table7[[#This Row],[Merged Customer ID]],Table6_20[Merged Customer ID],Table6_20[Hospital tier])</f>
        <v>tier - 2</v>
      </c>
      <c r="O2037" s="30" t="str">
        <f>_xlfn.XLOOKUP(Table7[[#This Row],[Merged Customer ID]],Table6_20[Merged Customer ID],Table6_20[City tier])</f>
        <v>tier - 3</v>
      </c>
      <c r="P2037" s="30" t="str">
        <f>_xlfn.XLOOKUP(Table7[[#This Row],[Merged Customer ID]],Table6_20[Merged Customer ID],Table6_20[State ID])</f>
        <v>R1012</v>
      </c>
      <c r="Q2037" s="36">
        <f>_xlfn.XLOOKUP(Table7[[#This Row],[Merged Customer ID]],Table6_20[Merged Customer ID],Table6_20[Age])</f>
        <v>24.975000000000001</v>
      </c>
    </row>
    <row r="2038" spans="1:17" x14ac:dyDescent="0.35">
      <c r="A2038" s="22" t="s">
        <v>330</v>
      </c>
      <c r="B2038" s="22" t="str">
        <f>_xlfn.XLOOKUP(Table7[[#This Row],[Merged Customer ID]],Table2_1[Merged Customer ID],Table2_1[First Name])</f>
        <v>Kellam</v>
      </c>
      <c r="C2038" s="22">
        <f>_xlfn.XLOOKUP(Table7[[#This Row],[Merged Customer ID]],Table3__3_16[Customer ID],Table3__3_16[BMI])</f>
        <v>24.225000000000001</v>
      </c>
      <c r="D2038" s="22">
        <f>_xlfn.XLOOKUP(Table7[[#This Row],[Merged Customer ID]],Table3__3_16[Customer ID],Table3__3_16[HBA1C])</f>
        <v>4.42</v>
      </c>
      <c r="E2038" s="22" t="str">
        <f>_xlfn.XLOOKUP(Table7[[#This Row],[Merged Customer ID]],Table3__3_16[Customer ID],Table3__3_16[Heart Issues])</f>
        <v>No</v>
      </c>
      <c r="F2038" s="22" t="str">
        <f>_xlfn.XLOOKUP(Table7[[#This Row],[Merged Customer ID]],Table3__3_16[Customer ID],Table3__3_16[Any Transplants])</f>
        <v>No</v>
      </c>
      <c r="G2038" s="22" t="str">
        <f>_xlfn.XLOOKUP(Table7[[#This Row],[Merged Customer ID]],Table3__3_16[Customer ID],Table3__3_16[Cancer history])</f>
        <v>No</v>
      </c>
      <c r="H2038" s="22">
        <f>_xlfn.XLOOKUP(Table7[[#This Row],[Merged Customer ID]],Table3__3_16[Customer ID],Table3__3_16[NumberOfMajorSurgeries])</f>
        <v>1</v>
      </c>
      <c r="I2038" s="22" t="str">
        <f>_xlfn.XLOOKUP(Table7[[#This Row],[Merged Customer ID]],Table3__3_16[Customer ID],Table3__3_16[smoker])</f>
        <v>No</v>
      </c>
      <c r="J2038" s="22" t="str">
        <f>_xlfn.XLOOKUP(Table7[[#This Row],[Merged Customer ID]],Table3__3_16[Customer ID],Table3__3_16[Weight Status])</f>
        <v>Normal Weight</v>
      </c>
      <c r="K2038" s="22" t="str">
        <f>_xlfn.XLOOKUP(Table7[[#This Row],[Merged Customer ID]],Table3__3_16[Customer ID],Table3__3_16[Sugar Status])</f>
        <v>Normal</v>
      </c>
      <c r="L2038" s="25">
        <f>_xlfn.XLOOKUP(Table7[[#This Row],[Merged Customer ID]],Table6_20[Merged Customer ID],Table6_20[Date of Birth])</f>
        <v>36114</v>
      </c>
      <c r="M2038" s="29">
        <f>_xlfn.XLOOKUP(Table7[[#This Row],[Merged Customer ID]],Table6_20[Merged Customer ID],Table6_20[charges],"0",0)</f>
        <v>2842.76</v>
      </c>
      <c r="N2038" s="29" t="str">
        <f>_xlfn.XLOOKUP(Table7[[#This Row],[Merged Customer ID]],Table6_20[Merged Customer ID],Table6_20[Hospital tier])</f>
        <v>tier - 2</v>
      </c>
      <c r="O2038" s="29" t="str">
        <f>_xlfn.XLOOKUP(Table7[[#This Row],[Merged Customer ID]],Table6_20[Merged Customer ID],Table6_20[City tier])</f>
        <v>tier - 3</v>
      </c>
      <c r="P2038" s="29" t="str">
        <f>_xlfn.XLOOKUP(Table7[[#This Row],[Merged Customer ID]],Table6_20[Merged Customer ID],Table6_20[State ID])</f>
        <v>R1012</v>
      </c>
      <c r="Q2038" s="35">
        <f>_xlfn.XLOOKUP(Table7[[#This Row],[Merged Customer ID]],Table6_20[Merged Customer ID],Table6_20[Age])</f>
        <v>24.56388888888889</v>
      </c>
    </row>
    <row r="2039" spans="1:17" x14ac:dyDescent="0.35">
      <c r="A2039" s="23" t="s">
        <v>329</v>
      </c>
      <c r="B2039" s="23" t="str">
        <f>_xlfn.XLOOKUP(Table7[[#This Row],[Merged Customer ID]],Table2_1[Merged Customer ID],Table2_1[First Name])</f>
        <v>Gordon</v>
      </c>
      <c r="C2039" s="23">
        <f>_xlfn.XLOOKUP(Table7[[#This Row],[Merged Customer ID]],Table3__3_16[Customer ID],Table3__3_16[BMI])</f>
        <v>29.68</v>
      </c>
      <c r="D2039" s="23">
        <f>_xlfn.XLOOKUP(Table7[[#This Row],[Merged Customer ID]],Table3__3_16[Customer ID],Table3__3_16[HBA1C])</f>
        <v>5.68</v>
      </c>
      <c r="E2039" s="22" t="str">
        <f>_xlfn.XLOOKUP(Table7[[#This Row],[Merged Customer ID]],Table3__3_16[Customer ID],Table3__3_16[Heart Issues])</f>
        <v>No</v>
      </c>
      <c r="F2039" s="23" t="str">
        <f>_xlfn.XLOOKUP(Table7[[#This Row],[Merged Customer ID]],Table3__3_16[Customer ID],Table3__3_16[Any Transplants])</f>
        <v>Yes</v>
      </c>
      <c r="G2039" s="23" t="str">
        <f>_xlfn.XLOOKUP(Table7[[#This Row],[Merged Customer ID]],Table3__3_16[Customer ID],Table3__3_16[Cancer history])</f>
        <v>No</v>
      </c>
      <c r="H2039" s="23">
        <f>_xlfn.XLOOKUP(Table7[[#This Row],[Merged Customer ID]],Table3__3_16[Customer ID],Table3__3_16[NumberOfMajorSurgeries])</f>
        <v>1</v>
      </c>
      <c r="I2039" s="23" t="str">
        <f>_xlfn.XLOOKUP(Table7[[#This Row],[Merged Customer ID]],Table3__3_16[Customer ID],Table3__3_16[smoker])</f>
        <v>No</v>
      </c>
      <c r="J2039" s="23" t="str">
        <f>_xlfn.XLOOKUP(Table7[[#This Row],[Merged Customer ID]],Table3__3_16[Customer ID],Table3__3_16[Weight Status])</f>
        <v>Overweight</v>
      </c>
      <c r="K2039" s="23" t="str">
        <f>_xlfn.XLOOKUP(Table7[[#This Row],[Merged Customer ID]],Table3__3_16[Customer ID],Table3__3_16[Sugar Status])</f>
        <v>Normal</v>
      </c>
      <c r="L2039" s="26">
        <f>_xlfn.XLOOKUP(Table7[[#This Row],[Merged Customer ID]],Table6_20[Merged Customer ID],Table6_20[Date of Birth])</f>
        <v>36800</v>
      </c>
      <c r="M2039" s="30">
        <f>_xlfn.XLOOKUP(Table7[[#This Row],[Merged Customer ID]],Table6_20[Merged Customer ID],Table6_20[charges],"0",0)</f>
        <v>2819.51</v>
      </c>
      <c r="N2039" s="30" t="str">
        <f>_xlfn.XLOOKUP(Table7[[#This Row],[Merged Customer ID]],Table6_20[Merged Customer ID],Table6_20[Hospital tier])</f>
        <v>tier - 2</v>
      </c>
      <c r="O2039" s="30" t="str">
        <f>_xlfn.XLOOKUP(Table7[[#This Row],[Merged Customer ID]],Table6_20[Merged Customer ID],Table6_20[City tier])</f>
        <v>tier - 3</v>
      </c>
      <c r="P2039" s="30" t="str">
        <f>_xlfn.XLOOKUP(Table7[[#This Row],[Merged Customer ID]],Table6_20[Merged Customer ID],Table6_20[State ID])</f>
        <v>R1011</v>
      </c>
      <c r="Q2039" s="36">
        <f>_xlfn.XLOOKUP(Table7[[#This Row],[Merged Customer ID]],Table6_20[Merged Customer ID],Table6_20[Age])</f>
        <v>22.68611111111111</v>
      </c>
    </row>
    <row r="2040" spans="1:17" x14ac:dyDescent="0.35">
      <c r="A2040" s="22" t="s">
        <v>328</v>
      </c>
      <c r="B2040" s="22" t="str">
        <f>_xlfn.XLOOKUP(Table7[[#This Row],[Merged Customer ID]],Table2_1[Merged Customer ID],Table2_1[First Name])</f>
        <v>Hyland</v>
      </c>
      <c r="C2040" s="22">
        <f>_xlfn.XLOOKUP(Table7[[#This Row],[Merged Customer ID]],Table3__3_16[Customer ID],Table3__3_16[BMI])</f>
        <v>20.614999999999998</v>
      </c>
      <c r="D2040" s="22">
        <f>_xlfn.XLOOKUP(Table7[[#This Row],[Merged Customer ID]],Table3__3_16[Customer ID],Table3__3_16[HBA1C])</f>
        <v>6.05</v>
      </c>
      <c r="E2040" s="22" t="str">
        <f>_xlfn.XLOOKUP(Table7[[#This Row],[Merged Customer ID]],Table3__3_16[Customer ID],Table3__3_16[Heart Issues])</f>
        <v>No</v>
      </c>
      <c r="F2040" s="22" t="str">
        <f>_xlfn.XLOOKUP(Table7[[#This Row],[Merged Customer ID]],Table3__3_16[Customer ID],Table3__3_16[Any Transplants])</f>
        <v>No</v>
      </c>
      <c r="G2040" s="22" t="str">
        <f>_xlfn.XLOOKUP(Table7[[#This Row],[Merged Customer ID]],Table3__3_16[Customer ID],Table3__3_16[Cancer history])</f>
        <v>Yes</v>
      </c>
      <c r="H2040" s="22">
        <f>_xlfn.XLOOKUP(Table7[[#This Row],[Merged Customer ID]],Table3__3_16[Customer ID],Table3__3_16[NumberOfMajorSurgeries])</f>
        <v>1</v>
      </c>
      <c r="I2040" s="22" t="str">
        <f>_xlfn.XLOOKUP(Table7[[#This Row],[Merged Customer ID]],Table3__3_16[Customer ID],Table3__3_16[smoker])</f>
        <v>No</v>
      </c>
      <c r="J2040" s="22" t="str">
        <f>_xlfn.XLOOKUP(Table7[[#This Row],[Merged Customer ID]],Table3__3_16[Customer ID],Table3__3_16[Weight Status])</f>
        <v>Normal Weight</v>
      </c>
      <c r="K2040" s="22" t="str">
        <f>_xlfn.XLOOKUP(Table7[[#This Row],[Merged Customer ID]],Table3__3_16[Customer ID],Table3__3_16[Sugar Status])</f>
        <v>Prediabetes</v>
      </c>
      <c r="L2040" s="25">
        <f>_xlfn.XLOOKUP(Table7[[#This Row],[Merged Customer ID]],Table6_20[Merged Customer ID],Table6_20[Date of Birth])</f>
        <v>37887</v>
      </c>
      <c r="M2040" s="29">
        <f>_xlfn.XLOOKUP(Table7[[#This Row],[Merged Customer ID]],Table6_20[Merged Customer ID],Table6_20[charges],"0",0)</f>
        <v>2803.7</v>
      </c>
      <c r="N2040" s="29" t="str">
        <f>_xlfn.XLOOKUP(Table7[[#This Row],[Merged Customer ID]],Table6_20[Merged Customer ID],Table6_20[Hospital tier])</f>
        <v>tier - 2</v>
      </c>
      <c r="O2040" s="29" t="str">
        <f>_xlfn.XLOOKUP(Table7[[#This Row],[Merged Customer ID]],Table6_20[Merged Customer ID],Table6_20[City tier])</f>
        <v>tier - 1</v>
      </c>
      <c r="P2040" s="29" t="str">
        <f>_xlfn.XLOOKUP(Table7[[#This Row],[Merged Customer ID]],Table6_20[Merged Customer ID],Table6_20[State ID])</f>
        <v>R1012</v>
      </c>
      <c r="Q2040" s="35">
        <f>_xlfn.XLOOKUP(Table7[[#This Row],[Merged Customer ID]],Table6_20[Merged Customer ID],Table6_20[Age])</f>
        <v>19.708333333333332</v>
      </c>
    </row>
    <row r="2041" spans="1:17" x14ac:dyDescent="0.35">
      <c r="A2041" s="23" t="s">
        <v>327</v>
      </c>
      <c r="B2041" s="23" t="str">
        <f>_xlfn.XLOOKUP(Table7[[#This Row],[Merged Customer ID]],Table2_1[Merged Customer ID],Table2_1[First Name])</f>
        <v>Wagoner</v>
      </c>
      <c r="C2041" s="23">
        <f>_xlfn.XLOOKUP(Table7[[#This Row],[Merged Customer ID]],Table3__3_16[Customer ID],Table3__3_16[BMI])</f>
        <v>32.119999999999997</v>
      </c>
      <c r="D2041" s="23">
        <f>_xlfn.XLOOKUP(Table7[[#This Row],[Merged Customer ID]],Table3__3_16[Customer ID],Table3__3_16[HBA1C])</f>
        <v>5.33</v>
      </c>
      <c r="E2041" s="22" t="str">
        <f>_xlfn.XLOOKUP(Table7[[#This Row],[Merged Customer ID]],Table3__3_16[Customer ID],Table3__3_16[Heart Issues])</f>
        <v>No</v>
      </c>
      <c r="F2041" s="23" t="str">
        <f>_xlfn.XLOOKUP(Table7[[#This Row],[Merged Customer ID]],Table3__3_16[Customer ID],Table3__3_16[Any Transplants])</f>
        <v>Yes</v>
      </c>
      <c r="G2041" s="23" t="str">
        <f>_xlfn.XLOOKUP(Table7[[#This Row],[Merged Customer ID]],Table3__3_16[Customer ID],Table3__3_16[Cancer history])</f>
        <v>No</v>
      </c>
      <c r="H2041" s="23">
        <f>_xlfn.XLOOKUP(Table7[[#This Row],[Merged Customer ID]],Table3__3_16[Customer ID],Table3__3_16[NumberOfMajorSurgeries])</f>
        <v>1</v>
      </c>
      <c r="I2041" s="23" t="str">
        <f>_xlfn.XLOOKUP(Table7[[#This Row],[Merged Customer ID]],Table3__3_16[Customer ID],Table3__3_16[smoker])</f>
        <v>No</v>
      </c>
      <c r="J2041" s="23" t="str">
        <f>_xlfn.XLOOKUP(Table7[[#This Row],[Merged Customer ID]],Table3__3_16[Customer ID],Table3__3_16[Weight Status])</f>
        <v>Obesity</v>
      </c>
      <c r="K2041" s="23" t="str">
        <f>_xlfn.XLOOKUP(Table7[[#This Row],[Merged Customer ID]],Table3__3_16[Customer ID],Table3__3_16[Sugar Status])</f>
        <v>Normal</v>
      </c>
      <c r="L2041" s="26">
        <f>_xlfn.XLOOKUP(Table7[[#This Row],[Merged Customer ID]],Table6_20[Merged Customer ID],Table6_20[Date of Birth])</f>
        <v>38203</v>
      </c>
      <c r="M2041" s="30">
        <f>_xlfn.XLOOKUP(Table7[[#This Row],[Merged Customer ID]],Table6_20[Merged Customer ID],Table6_20[charges],"0",0)</f>
        <v>2801.26</v>
      </c>
      <c r="N2041" s="30" t="str">
        <f>_xlfn.XLOOKUP(Table7[[#This Row],[Merged Customer ID]],Table6_20[Merged Customer ID],Table6_20[Hospital tier])</f>
        <v>tier - 2</v>
      </c>
      <c r="O2041" s="30" t="str">
        <f>_xlfn.XLOOKUP(Table7[[#This Row],[Merged Customer ID]],Table6_20[Merged Customer ID],Table6_20[City tier])</f>
        <v>tier - 3</v>
      </c>
      <c r="P2041" s="30" t="str">
        <f>_xlfn.XLOOKUP(Table7[[#This Row],[Merged Customer ID]],Table6_20[Merged Customer ID],Table6_20[State ID])</f>
        <v>R1013</v>
      </c>
      <c r="Q2041" s="36">
        <f>_xlfn.XLOOKUP(Table7[[#This Row],[Merged Customer ID]],Table6_20[Merged Customer ID],Table6_20[Age])</f>
        <v>18.844444444444445</v>
      </c>
    </row>
    <row r="2042" spans="1:17" x14ac:dyDescent="0.35">
      <c r="A2042" s="22" t="s">
        <v>326</v>
      </c>
      <c r="B2042" s="22" t="str">
        <f>_xlfn.XLOOKUP(Table7[[#This Row],[Merged Customer ID]],Table2_1[Merged Customer ID],Table2_1[First Name])</f>
        <v>Thomas</v>
      </c>
      <c r="C2042" s="22">
        <f>_xlfn.XLOOKUP(Table7[[#This Row],[Merged Customer ID]],Table3__3_16[Customer ID],Table3__3_16[BMI])</f>
        <v>27.36</v>
      </c>
      <c r="D2042" s="22">
        <f>_xlfn.XLOOKUP(Table7[[#This Row],[Merged Customer ID]],Table3__3_16[Customer ID],Table3__3_16[HBA1C])</f>
        <v>6.22</v>
      </c>
      <c r="E2042" s="22" t="str">
        <f>_xlfn.XLOOKUP(Table7[[#This Row],[Merged Customer ID]],Table3__3_16[Customer ID],Table3__3_16[Heart Issues])</f>
        <v>No</v>
      </c>
      <c r="F2042" s="22" t="str">
        <f>_xlfn.XLOOKUP(Table7[[#This Row],[Merged Customer ID]],Table3__3_16[Customer ID],Table3__3_16[Any Transplants])</f>
        <v>No</v>
      </c>
      <c r="G2042" s="22" t="str">
        <f>_xlfn.XLOOKUP(Table7[[#This Row],[Merged Customer ID]],Table3__3_16[Customer ID],Table3__3_16[Cancer history])</f>
        <v>No</v>
      </c>
      <c r="H2042" s="22">
        <f>_xlfn.XLOOKUP(Table7[[#This Row],[Merged Customer ID]],Table3__3_16[Customer ID],Table3__3_16[NumberOfMajorSurgeries])</f>
        <v>0</v>
      </c>
      <c r="I2042" s="22" t="str">
        <f>_xlfn.XLOOKUP(Table7[[#This Row],[Merged Customer ID]],Table3__3_16[Customer ID],Table3__3_16[smoker])</f>
        <v>No</v>
      </c>
      <c r="J2042" s="22" t="str">
        <f>_xlfn.XLOOKUP(Table7[[#This Row],[Merged Customer ID]],Table3__3_16[Customer ID],Table3__3_16[Weight Status])</f>
        <v>Overweight</v>
      </c>
      <c r="K2042" s="22" t="str">
        <f>_xlfn.XLOOKUP(Table7[[#This Row],[Merged Customer ID]],Table3__3_16[Customer ID],Table3__3_16[Sugar Status])</f>
        <v>Prediabetes</v>
      </c>
      <c r="L2042" s="25">
        <f>_xlfn.XLOOKUP(Table7[[#This Row],[Merged Customer ID]],Table6_20[Merged Customer ID],Table6_20[Date of Birth])</f>
        <v>36518</v>
      </c>
      <c r="M2042" s="29">
        <f>_xlfn.XLOOKUP(Table7[[#This Row],[Merged Customer ID]],Table6_20[Merged Customer ID],Table6_20[charges],"0",0)</f>
        <v>2789.06</v>
      </c>
      <c r="N2042" s="29" t="str">
        <f>_xlfn.XLOOKUP(Table7[[#This Row],[Merged Customer ID]],Table6_20[Merged Customer ID],Table6_20[Hospital tier])</f>
        <v>tier - 2</v>
      </c>
      <c r="O2042" s="29" t="str">
        <f>_xlfn.XLOOKUP(Table7[[#This Row],[Merged Customer ID]],Table6_20[Merged Customer ID],Table6_20[City tier])</f>
        <v>tier - 3</v>
      </c>
      <c r="P2042" s="29" t="str">
        <f>_xlfn.XLOOKUP(Table7[[#This Row],[Merged Customer ID]],Table6_20[Merged Customer ID],Table6_20[State ID])</f>
        <v>R1012</v>
      </c>
      <c r="Q2042" s="35">
        <f>_xlfn.XLOOKUP(Table7[[#This Row],[Merged Customer ID]],Table6_20[Merged Customer ID],Table6_20[Age])</f>
        <v>23.455555555555556</v>
      </c>
    </row>
    <row r="2043" spans="1:17" x14ac:dyDescent="0.35">
      <c r="A2043" s="23" t="s">
        <v>325</v>
      </c>
      <c r="B2043" s="23" t="str">
        <f>_xlfn.XLOOKUP(Table7[[#This Row],[Merged Customer ID]],Table2_1[Merged Customer ID],Table2_1[First Name])</f>
        <v>Goffi</v>
      </c>
      <c r="C2043" s="23">
        <f>_xlfn.XLOOKUP(Table7[[#This Row],[Merged Customer ID]],Table3__3_16[Customer ID],Table3__3_16[BMI])</f>
        <v>17.385000000000002</v>
      </c>
      <c r="D2043" s="23">
        <f>_xlfn.XLOOKUP(Table7[[#This Row],[Merged Customer ID]],Table3__3_16[Customer ID],Table3__3_16[HBA1C])</f>
        <v>5.84</v>
      </c>
      <c r="E2043" s="22" t="str">
        <f>_xlfn.XLOOKUP(Table7[[#This Row],[Merged Customer ID]],Table3__3_16[Customer ID],Table3__3_16[Heart Issues])</f>
        <v>No</v>
      </c>
      <c r="F2043" s="23" t="str">
        <f>_xlfn.XLOOKUP(Table7[[#This Row],[Merged Customer ID]],Table3__3_16[Customer ID],Table3__3_16[Any Transplants])</f>
        <v>No</v>
      </c>
      <c r="G2043" s="23" t="str">
        <f>_xlfn.XLOOKUP(Table7[[#This Row],[Merged Customer ID]],Table3__3_16[Customer ID],Table3__3_16[Cancer history])</f>
        <v>No</v>
      </c>
      <c r="H2043" s="23">
        <f>_xlfn.XLOOKUP(Table7[[#This Row],[Merged Customer ID]],Table3__3_16[Customer ID],Table3__3_16[NumberOfMajorSurgeries])</f>
        <v>0</v>
      </c>
      <c r="I2043" s="23" t="str">
        <f>_xlfn.XLOOKUP(Table7[[#This Row],[Merged Customer ID]],Table3__3_16[Customer ID],Table3__3_16[smoker])</f>
        <v>No</v>
      </c>
      <c r="J2043" s="23" t="str">
        <f>_xlfn.XLOOKUP(Table7[[#This Row],[Merged Customer ID]],Table3__3_16[Customer ID],Table3__3_16[Weight Status])</f>
        <v>Underweight</v>
      </c>
      <c r="K2043" s="23" t="str">
        <f>_xlfn.XLOOKUP(Table7[[#This Row],[Merged Customer ID]],Table3__3_16[Customer ID],Table3__3_16[Sugar Status])</f>
        <v>Prediabetes</v>
      </c>
      <c r="L2043" s="26">
        <f>_xlfn.XLOOKUP(Table7[[#This Row],[Merged Customer ID]],Table6_20[Merged Customer ID],Table6_20[Date of Birth])</f>
        <v>36401</v>
      </c>
      <c r="M2043" s="30">
        <f>_xlfn.XLOOKUP(Table7[[#This Row],[Merged Customer ID]],Table6_20[Merged Customer ID],Table6_20[charges],"0",0)</f>
        <v>2775.19</v>
      </c>
      <c r="N2043" s="30" t="str">
        <f>_xlfn.XLOOKUP(Table7[[#This Row],[Merged Customer ID]],Table6_20[Merged Customer ID],Table6_20[Hospital tier])</f>
        <v>tier - 2</v>
      </c>
      <c r="O2043" s="30" t="str">
        <f>_xlfn.XLOOKUP(Table7[[#This Row],[Merged Customer ID]],Table6_20[Merged Customer ID],Table6_20[City tier])</f>
        <v>tier - 1</v>
      </c>
      <c r="P2043" s="30" t="str">
        <f>_xlfn.XLOOKUP(Table7[[#This Row],[Merged Customer ID]],Table6_20[Merged Customer ID],Table6_20[State ID])</f>
        <v>R1012</v>
      </c>
      <c r="Q2043" s="36">
        <f>_xlfn.XLOOKUP(Table7[[#This Row],[Merged Customer ID]],Table6_20[Merged Customer ID],Table6_20[Age])</f>
        <v>23.774999999999999</v>
      </c>
    </row>
    <row r="2044" spans="1:17" x14ac:dyDescent="0.35">
      <c r="A2044" s="22" t="s">
        <v>324</v>
      </c>
      <c r="B2044" s="22" t="str">
        <f>_xlfn.XLOOKUP(Table7[[#This Row],[Merged Customer ID]],Table2_1[Merged Customer ID],Table2_1[First Name])</f>
        <v>Salovaara</v>
      </c>
      <c r="C2044" s="22">
        <f>_xlfn.XLOOKUP(Table7[[#This Row],[Merged Customer ID]],Table3__3_16[Customer ID],Table3__3_16[BMI])</f>
        <v>30.13</v>
      </c>
      <c r="D2044" s="22">
        <f>_xlfn.XLOOKUP(Table7[[#This Row],[Merged Customer ID]],Table3__3_16[Customer ID],Table3__3_16[HBA1C])</f>
        <v>5.71</v>
      </c>
      <c r="E2044" s="22" t="str">
        <f>_xlfn.XLOOKUP(Table7[[#This Row],[Merged Customer ID]],Table3__3_16[Customer ID],Table3__3_16[Heart Issues])</f>
        <v>No</v>
      </c>
      <c r="F2044" s="22" t="str">
        <f>_xlfn.XLOOKUP(Table7[[#This Row],[Merged Customer ID]],Table3__3_16[Customer ID],Table3__3_16[Any Transplants])</f>
        <v>Yes</v>
      </c>
      <c r="G2044" s="22" t="str">
        <f>_xlfn.XLOOKUP(Table7[[#This Row],[Merged Customer ID]],Table3__3_16[Customer ID],Table3__3_16[Cancer history])</f>
        <v>No</v>
      </c>
      <c r="H2044" s="22">
        <f>_xlfn.XLOOKUP(Table7[[#This Row],[Merged Customer ID]],Table3__3_16[Customer ID],Table3__3_16[NumberOfMajorSurgeries])</f>
        <v>1</v>
      </c>
      <c r="I2044" s="22" t="str">
        <f>_xlfn.XLOOKUP(Table7[[#This Row],[Merged Customer ID]],Table3__3_16[Customer ID],Table3__3_16[smoker])</f>
        <v>No</v>
      </c>
      <c r="J2044" s="22" t="str">
        <f>_xlfn.XLOOKUP(Table7[[#This Row],[Merged Customer ID]],Table3__3_16[Customer ID],Table3__3_16[Weight Status])</f>
        <v>Obesity</v>
      </c>
      <c r="K2044" s="22" t="str">
        <f>_xlfn.XLOOKUP(Table7[[#This Row],[Merged Customer ID]],Table3__3_16[Customer ID],Table3__3_16[Sugar Status])</f>
        <v>Prediabetes</v>
      </c>
      <c r="L2044" s="25">
        <f>_xlfn.XLOOKUP(Table7[[#This Row],[Merged Customer ID]],Table6_20[Merged Customer ID],Table6_20[Date of Birth])</f>
        <v>38305</v>
      </c>
      <c r="M2044" s="29">
        <f>_xlfn.XLOOKUP(Table7[[#This Row],[Merged Customer ID]],Table6_20[Merged Customer ID],Table6_20[charges],"0",0)</f>
        <v>2773.46</v>
      </c>
      <c r="N2044" s="29" t="str">
        <f>_xlfn.XLOOKUP(Table7[[#This Row],[Merged Customer ID]],Table6_20[Merged Customer ID],Table6_20[Hospital tier])</f>
        <v>tier - 2</v>
      </c>
      <c r="O2044" s="29" t="str">
        <f>_xlfn.XLOOKUP(Table7[[#This Row],[Merged Customer ID]],Table6_20[Merged Customer ID],Table6_20[City tier])</f>
        <v>tier - 1</v>
      </c>
      <c r="P2044" s="29" t="str">
        <f>_xlfn.XLOOKUP(Table7[[#This Row],[Merged Customer ID]],Table6_20[Merged Customer ID],Table6_20[State ID])</f>
        <v>R1021</v>
      </c>
      <c r="Q2044" s="35">
        <f>_xlfn.XLOOKUP(Table7[[#This Row],[Merged Customer ID]],Table6_20[Merged Customer ID],Table6_20[Age])</f>
        <v>18.566666666666666</v>
      </c>
    </row>
    <row r="2045" spans="1:17" x14ac:dyDescent="0.35">
      <c r="A2045" s="23" t="s">
        <v>323</v>
      </c>
      <c r="B2045" s="23" t="str">
        <f>_xlfn.XLOOKUP(Table7[[#This Row],[Merged Customer ID]],Table2_1[Merged Customer ID],Table2_1[First Name])</f>
        <v>Reid</v>
      </c>
      <c r="C2045" s="23">
        <f>_xlfn.XLOOKUP(Table7[[#This Row],[Merged Customer ID]],Table3__3_16[Customer ID],Table3__3_16[BMI])</f>
        <v>25.44</v>
      </c>
      <c r="D2045" s="23">
        <f>_xlfn.XLOOKUP(Table7[[#This Row],[Merged Customer ID]],Table3__3_16[Customer ID],Table3__3_16[HBA1C])</f>
        <v>6.04</v>
      </c>
      <c r="E2045" s="22" t="str">
        <f>_xlfn.XLOOKUP(Table7[[#This Row],[Merged Customer ID]],Table3__3_16[Customer ID],Table3__3_16[Heart Issues])</f>
        <v>Yes</v>
      </c>
      <c r="F2045" s="23" t="str">
        <f>_xlfn.XLOOKUP(Table7[[#This Row],[Merged Customer ID]],Table3__3_16[Customer ID],Table3__3_16[Any Transplants])</f>
        <v>No</v>
      </c>
      <c r="G2045" s="23" t="str">
        <f>_xlfn.XLOOKUP(Table7[[#This Row],[Merged Customer ID]],Table3__3_16[Customer ID],Table3__3_16[Cancer history])</f>
        <v>Yes</v>
      </c>
      <c r="H2045" s="23">
        <f>_xlfn.XLOOKUP(Table7[[#This Row],[Merged Customer ID]],Table3__3_16[Customer ID],Table3__3_16[NumberOfMajorSurgeries])</f>
        <v>1</v>
      </c>
      <c r="I2045" s="23" t="str">
        <f>_xlfn.XLOOKUP(Table7[[#This Row],[Merged Customer ID]],Table3__3_16[Customer ID],Table3__3_16[smoker])</f>
        <v>No</v>
      </c>
      <c r="J2045" s="23" t="str">
        <f>_xlfn.XLOOKUP(Table7[[#This Row],[Merged Customer ID]],Table3__3_16[Customer ID],Table3__3_16[Weight Status])</f>
        <v>Overweight</v>
      </c>
      <c r="K2045" s="23" t="str">
        <f>_xlfn.XLOOKUP(Table7[[#This Row],[Merged Customer ID]],Table3__3_16[Customer ID],Table3__3_16[Sugar Status])</f>
        <v>Prediabetes</v>
      </c>
      <c r="L2045" s="26">
        <f>_xlfn.XLOOKUP(Table7[[#This Row],[Merged Customer ID]],Table6_20[Merged Customer ID],Table6_20[Date of Birth])</f>
        <v>35652</v>
      </c>
      <c r="M2045" s="30">
        <f>_xlfn.XLOOKUP(Table7[[#This Row],[Merged Customer ID]],Table6_20[Merged Customer ID],Table6_20[charges],"0",0)</f>
        <v>2758.99</v>
      </c>
      <c r="N2045" s="30" t="str">
        <f>_xlfn.XLOOKUP(Table7[[#This Row],[Merged Customer ID]],Table6_20[Merged Customer ID],Table6_20[Hospital tier])</f>
        <v>tier - 2</v>
      </c>
      <c r="O2045" s="30" t="str">
        <f>_xlfn.XLOOKUP(Table7[[#This Row],[Merged Customer ID]],Table6_20[Merged Customer ID],Table6_20[City tier])</f>
        <v>tier - 1</v>
      </c>
      <c r="P2045" s="30" t="str">
        <f>_xlfn.XLOOKUP(Table7[[#This Row],[Merged Customer ID]],Table6_20[Merged Customer ID],Table6_20[State ID])</f>
        <v>R1012</v>
      </c>
      <c r="Q2045" s="36">
        <f>_xlfn.XLOOKUP(Table7[[#This Row],[Merged Customer ID]],Table6_20[Merged Customer ID],Table6_20[Age])</f>
        <v>25.827777777777779</v>
      </c>
    </row>
    <row r="2046" spans="1:17" x14ac:dyDescent="0.35">
      <c r="A2046" s="22" t="s">
        <v>322</v>
      </c>
      <c r="B2046" s="22" t="str">
        <f>_xlfn.XLOOKUP(Table7[[#This Row],[Merged Customer ID]],Table2_1[Merged Customer ID],Table2_1[First Name])</f>
        <v>Allan</v>
      </c>
      <c r="C2046" s="22">
        <f>_xlfn.XLOOKUP(Table7[[#This Row],[Merged Customer ID]],Table3__3_16[Customer ID],Table3__3_16[BMI])</f>
        <v>39.805</v>
      </c>
      <c r="D2046" s="22">
        <f>_xlfn.XLOOKUP(Table7[[#This Row],[Merged Customer ID]],Table3__3_16[Customer ID],Table3__3_16[HBA1C])</f>
        <v>4.38</v>
      </c>
      <c r="E2046" s="22" t="str">
        <f>_xlfn.XLOOKUP(Table7[[#This Row],[Merged Customer ID]],Table3__3_16[Customer ID],Table3__3_16[Heart Issues])</f>
        <v>No</v>
      </c>
      <c r="F2046" s="22" t="str">
        <f>_xlfn.XLOOKUP(Table7[[#This Row],[Merged Customer ID]],Table3__3_16[Customer ID],Table3__3_16[Any Transplants])</f>
        <v>Yes</v>
      </c>
      <c r="G2046" s="22" t="str">
        <f>_xlfn.XLOOKUP(Table7[[#This Row],[Merged Customer ID]],Table3__3_16[Customer ID],Table3__3_16[Cancer history])</f>
        <v>No</v>
      </c>
      <c r="H2046" s="22">
        <f>_xlfn.XLOOKUP(Table7[[#This Row],[Merged Customer ID]],Table3__3_16[Customer ID],Table3__3_16[NumberOfMajorSurgeries])</f>
        <v>1</v>
      </c>
      <c r="I2046" s="22" t="str">
        <f>_xlfn.XLOOKUP(Table7[[#This Row],[Merged Customer ID]],Table3__3_16[Customer ID],Table3__3_16[smoker])</f>
        <v>No</v>
      </c>
      <c r="J2046" s="22" t="str">
        <f>_xlfn.XLOOKUP(Table7[[#This Row],[Merged Customer ID]],Table3__3_16[Customer ID],Table3__3_16[Weight Status])</f>
        <v>Obesity</v>
      </c>
      <c r="K2046" s="22" t="str">
        <f>_xlfn.XLOOKUP(Table7[[#This Row],[Merged Customer ID]],Table3__3_16[Customer ID],Table3__3_16[Sugar Status])</f>
        <v>Normal</v>
      </c>
      <c r="L2046" s="25">
        <f>_xlfn.XLOOKUP(Table7[[#This Row],[Merged Customer ID]],Table6_20[Merged Customer ID],Table6_20[Date of Birth])</f>
        <v>36810</v>
      </c>
      <c r="M2046" s="29">
        <f>_xlfn.XLOOKUP(Table7[[#This Row],[Merged Customer ID]],Table6_20[Merged Customer ID],Table6_20[charges],"0",0)</f>
        <v>2755.02</v>
      </c>
      <c r="N2046" s="29" t="str">
        <f>_xlfn.XLOOKUP(Table7[[#This Row],[Merged Customer ID]],Table6_20[Merged Customer ID],Table6_20[Hospital tier])</f>
        <v>tier - 2</v>
      </c>
      <c r="O2046" s="29" t="str">
        <f>_xlfn.XLOOKUP(Table7[[#This Row],[Merged Customer ID]],Table6_20[Merged Customer ID],Table6_20[City tier])</f>
        <v>tier - 1</v>
      </c>
      <c r="P2046" s="29" t="str">
        <f>_xlfn.XLOOKUP(Table7[[#This Row],[Merged Customer ID]],Table6_20[Merged Customer ID],Table6_20[State ID])</f>
        <v>R1024</v>
      </c>
      <c r="Q2046" s="35">
        <f>_xlfn.XLOOKUP(Table7[[#This Row],[Merged Customer ID]],Table6_20[Merged Customer ID],Table6_20[Age])</f>
        <v>22.658333333333335</v>
      </c>
    </row>
    <row r="2047" spans="1:17" x14ac:dyDescent="0.35">
      <c r="A2047" s="23" t="s">
        <v>321</v>
      </c>
      <c r="B2047" s="23" t="str">
        <f>_xlfn.XLOOKUP(Table7[[#This Row],[Merged Customer ID]],Table2_1[Merged Customer ID],Table2_1[First Name])</f>
        <v>McLaughlin</v>
      </c>
      <c r="C2047" s="23">
        <f>_xlfn.XLOOKUP(Table7[[#This Row],[Merged Customer ID]],Table3__3_16[Customer ID],Table3__3_16[BMI])</f>
        <v>30.4</v>
      </c>
      <c r="D2047" s="23">
        <f>_xlfn.XLOOKUP(Table7[[#This Row],[Merged Customer ID]],Table3__3_16[Customer ID],Table3__3_16[HBA1C])</f>
        <v>5.56</v>
      </c>
      <c r="E2047" s="22" t="str">
        <f>_xlfn.XLOOKUP(Table7[[#This Row],[Merged Customer ID]],Table3__3_16[Customer ID],Table3__3_16[Heart Issues])</f>
        <v>Yes</v>
      </c>
      <c r="F2047" s="23" t="str">
        <f>_xlfn.XLOOKUP(Table7[[#This Row],[Merged Customer ID]],Table3__3_16[Customer ID],Table3__3_16[Any Transplants])</f>
        <v>Yes</v>
      </c>
      <c r="G2047" s="23" t="str">
        <f>_xlfn.XLOOKUP(Table7[[#This Row],[Merged Customer ID]],Table3__3_16[Customer ID],Table3__3_16[Cancer history])</f>
        <v>No</v>
      </c>
      <c r="H2047" s="23">
        <f>_xlfn.XLOOKUP(Table7[[#This Row],[Merged Customer ID]],Table3__3_16[Customer ID],Table3__3_16[NumberOfMajorSurgeries])</f>
        <v>1</v>
      </c>
      <c r="I2047" s="23" t="str">
        <f>_xlfn.XLOOKUP(Table7[[#This Row],[Merged Customer ID]],Table3__3_16[Customer ID],Table3__3_16[smoker])</f>
        <v>No</v>
      </c>
      <c r="J2047" s="23" t="str">
        <f>_xlfn.XLOOKUP(Table7[[#This Row],[Merged Customer ID]],Table3__3_16[Customer ID],Table3__3_16[Weight Status])</f>
        <v>Obesity</v>
      </c>
      <c r="K2047" s="23" t="str">
        <f>_xlfn.XLOOKUP(Table7[[#This Row],[Merged Customer ID]],Table3__3_16[Customer ID],Table3__3_16[Sugar Status])</f>
        <v>Normal</v>
      </c>
      <c r="L2047" s="26">
        <f>_xlfn.XLOOKUP(Table7[[#This Row],[Merged Customer ID]],Table6_20[Merged Customer ID],Table6_20[Date of Birth])</f>
        <v>36802</v>
      </c>
      <c r="M2047" s="30">
        <f>_xlfn.XLOOKUP(Table7[[#This Row],[Merged Customer ID]],Table6_20[Merged Customer ID],Table6_20[charges],"0",0)</f>
        <v>2741.95</v>
      </c>
      <c r="N2047" s="30" t="str">
        <f>_xlfn.XLOOKUP(Table7[[#This Row],[Merged Customer ID]],Table6_20[Merged Customer ID],Table6_20[Hospital tier])</f>
        <v>tier - 2</v>
      </c>
      <c r="O2047" s="30" t="str">
        <f>_xlfn.XLOOKUP(Table7[[#This Row],[Merged Customer ID]],Table6_20[Merged Customer ID],Table6_20[City tier])</f>
        <v>tier - 3</v>
      </c>
      <c r="P2047" s="30" t="str">
        <f>_xlfn.XLOOKUP(Table7[[#This Row],[Merged Customer ID]],Table6_20[Merged Customer ID],Table6_20[State ID])</f>
        <v>R1024</v>
      </c>
      <c r="Q2047" s="36">
        <f>_xlfn.XLOOKUP(Table7[[#This Row],[Merged Customer ID]],Table6_20[Merged Customer ID],Table6_20[Age])</f>
        <v>22.680555555555557</v>
      </c>
    </row>
    <row r="2048" spans="1:17" x14ac:dyDescent="0.35">
      <c r="A2048" s="22" t="s">
        <v>320</v>
      </c>
      <c r="B2048" s="22" t="str">
        <f>_xlfn.XLOOKUP(Table7[[#This Row],[Merged Customer ID]],Table2_1[Merged Customer ID],Table2_1[First Name])</f>
        <v>Lee</v>
      </c>
      <c r="C2048" s="22">
        <f>_xlfn.XLOOKUP(Table7[[#This Row],[Merged Customer ID]],Table3__3_16[Customer ID],Table3__3_16[BMI])</f>
        <v>23.18</v>
      </c>
      <c r="D2048" s="22">
        <f>_xlfn.XLOOKUP(Table7[[#This Row],[Merged Customer ID]],Table3__3_16[Customer ID],Table3__3_16[HBA1C])</f>
        <v>4.24</v>
      </c>
      <c r="E2048" s="22" t="str">
        <f>_xlfn.XLOOKUP(Table7[[#This Row],[Merged Customer ID]],Table3__3_16[Customer ID],Table3__3_16[Heart Issues])</f>
        <v>No</v>
      </c>
      <c r="F2048" s="22" t="str">
        <f>_xlfn.XLOOKUP(Table7[[#This Row],[Merged Customer ID]],Table3__3_16[Customer ID],Table3__3_16[Any Transplants])</f>
        <v>Yes</v>
      </c>
      <c r="G2048" s="22" t="str">
        <f>_xlfn.XLOOKUP(Table7[[#This Row],[Merged Customer ID]],Table3__3_16[Customer ID],Table3__3_16[Cancer history])</f>
        <v>No</v>
      </c>
      <c r="H2048" s="22">
        <f>_xlfn.XLOOKUP(Table7[[#This Row],[Merged Customer ID]],Table3__3_16[Customer ID],Table3__3_16[NumberOfMajorSurgeries])</f>
        <v>1</v>
      </c>
      <c r="I2048" s="22" t="str">
        <f>_xlfn.XLOOKUP(Table7[[#This Row],[Merged Customer ID]],Table3__3_16[Customer ID],Table3__3_16[smoker])</f>
        <v>No</v>
      </c>
      <c r="J2048" s="22" t="str">
        <f>_xlfn.XLOOKUP(Table7[[#This Row],[Merged Customer ID]],Table3__3_16[Customer ID],Table3__3_16[Weight Status])</f>
        <v>Normal Weight</v>
      </c>
      <c r="K2048" s="22" t="str">
        <f>_xlfn.XLOOKUP(Table7[[#This Row],[Merged Customer ID]],Table3__3_16[Customer ID],Table3__3_16[Sugar Status])</f>
        <v>Normal</v>
      </c>
      <c r="L2048" s="25">
        <f>_xlfn.XLOOKUP(Table7[[#This Row],[Merged Customer ID]],Table6_20[Merged Customer ID],Table6_20[Date of Birth])</f>
        <v>36877</v>
      </c>
      <c r="M2048" s="29">
        <f>_xlfn.XLOOKUP(Table7[[#This Row],[Merged Customer ID]],Table6_20[Merged Customer ID],Table6_20[charges],"0",0)</f>
        <v>2731.91</v>
      </c>
      <c r="N2048" s="29" t="str">
        <f>_xlfn.XLOOKUP(Table7[[#This Row],[Merged Customer ID]],Table6_20[Merged Customer ID],Table6_20[Hospital tier])</f>
        <v>tier - 2</v>
      </c>
      <c r="O2048" s="29" t="str">
        <f>_xlfn.XLOOKUP(Table7[[#This Row],[Merged Customer ID]],Table6_20[Merged Customer ID],Table6_20[City tier])</f>
        <v>tier - 3</v>
      </c>
      <c r="P2048" s="29" t="str">
        <f>_xlfn.XLOOKUP(Table7[[#This Row],[Merged Customer ID]],Table6_20[Merged Customer ID],Table6_20[State ID])</f>
        <v>R1024</v>
      </c>
      <c r="Q2048" s="35">
        <f>_xlfn.XLOOKUP(Table7[[#This Row],[Merged Customer ID]],Table6_20[Merged Customer ID],Table6_20[Age])</f>
        <v>22.475000000000001</v>
      </c>
    </row>
    <row r="2049" spans="1:17" x14ac:dyDescent="0.35">
      <c r="A2049" s="23" t="s">
        <v>319</v>
      </c>
      <c r="B2049" s="23" t="str">
        <f>_xlfn.XLOOKUP(Table7[[#This Row],[Merged Customer ID]],Table2_1[Merged Customer ID],Table2_1[First Name])</f>
        <v>Tang</v>
      </c>
      <c r="C2049" s="23">
        <f>_xlfn.XLOOKUP(Table7[[#This Row],[Merged Customer ID]],Table3__3_16[Customer ID],Table3__3_16[BMI])</f>
        <v>39.615000000000002</v>
      </c>
      <c r="D2049" s="23">
        <f>_xlfn.XLOOKUP(Table7[[#This Row],[Merged Customer ID]],Table3__3_16[Customer ID],Table3__3_16[HBA1C])</f>
        <v>6.32</v>
      </c>
      <c r="E2049" s="22" t="str">
        <f>_xlfn.XLOOKUP(Table7[[#This Row],[Merged Customer ID]],Table3__3_16[Customer ID],Table3__3_16[Heart Issues])</f>
        <v>No</v>
      </c>
      <c r="F2049" s="23" t="str">
        <f>_xlfn.XLOOKUP(Table7[[#This Row],[Merged Customer ID]],Table3__3_16[Customer ID],Table3__3_16[Any Transplants])</f>
        <v>No</v>
      </c>
      <c r="G2049" s="23" t="str">
        <f>_xlfn.XLOOKUP(Table7[[#This Row],[Merged Customer ID]],Table3__3_16[Customer ID],Table3__3_16[Cancer history])</f>
        <v>Yes</v>
      </c>
      <c r="H2049" s="23">
        <f>_xlfn.XLOOKUP(Table7[[#This Row],[Merged Customer ID]],Table3__3_16[Customer ID],Table3__3_16[NumberOfMajorSurgeries])</f>
        <v>1</v>
      </c>
      <c r="I2049" s="23" t="str">
        <f>_xlfn.XLOOKUP(Table7[[#This Row],[Merged Customer ID]],Table3__3_16[Customer ID],Table3__3_16[smoker])</f>
        <v>No</v>
      </c>
      <c r="J2049" s="23" t="str">
        <f>_xlfn.XLOOKUP(Table7[[#This Row],[Merged Customer ID]],Table3__3_16[Customer ID],Table3__3_16[Weight Status])</f>
        <v>Obesity</v>
      </c>
      <c r="K2049" s="23" t="str">
        <f>_xlfn.XLOOKUP(Table7[[#This Row],[Merged Customer ID]],Table3__3_16[Customer ID],Table3__3_16[Sugar Status])</f>
        <v>Prediabetes</v>
      </c>
      <c r="L2049" s="26">
        <f>_xlfn.XLOOKUP(Table7[[#This Row],[Merged Customer ID]],Table6_20[Merged Customer ID],Table6_20[Date of Birth])</f>
        <v>37958</v>
      </c>
      <c r="M2049" s="30">
        <f>_xlfn.XLOOKUP(Table7[[#This Row],[Merged Customer ID]],Table6_20[Merged Customer ID],Table6_20[charges],"0",0)</f>
        <v>2730.11</v>
      </c>
      <c r="N2049" s="30" t="str">
        <f>_xlfn.XLOOKUP(Table7[[#This Row],[Merged Customer ID]],Table6_20[Merged Customer ID],Table6_20[Hospital tier])</f>
        <v>tier - 2</v>
      </c>
      <c r="O2049" s="30" t="str">
        <f>_xlfn.XLOOKUP(Table7[[#This Row],[Merged Customer ID]],Table6_20[Merged Customer ID],Table6_20[City tier])</f>
        <v>tier - 3</v>
      </c>
      <c r="P2049" s="30" t="str">
        <f>_xlfn.XLOOKUP(Table7[[#This Row],[Merged Customer ID]],Table6_20[Merged Customer ID],Table6_20[State ID])</f>
        <v>R1012</v>
      </c>
      <c r="Q2049" s="36">
        <f>_xlfn.XLOOKUP(Table7[[#This Row],[Merged Customer ID]],Table6_20[Merged Customer ID],Table6_20[Age])</f>
        <v>19.513888888888889</v>
      </c>
    </row>
    <row r="2050" spans="1:17" x14ac:dyDescent="0.35">
      <c r="A2050" s="22" t="s">
        <v>318</v>
      </c>
      <c r="B2050" s="22" t="str">
        <f>_xlfn.XLOOKUP(Table7[[#This Row],[Merged Customer ID]],Table2_1[Merged Customer ID],Table2_1[First Name])</f>
        <v>Kennedy</v>
      </c>
      <c r="C2050" s="22">
        <f>_xlfn.XLOOKUP(Table7[[#This Row],[Merged Customer ID]],Table3__3_16[Customer ID],Table3__3_16[BMI])</f>
        <v>30.59</v>
      </c>
      <c r="D2050" s="22">
        <f>_xlfn.XLOOKUP(Table7[[#This Row],[Merged Customer ID]],Table3__3_16[Customer ID],Table3__3_16[HBA1C])</f>
        <v>6.3</v>
      </c>
      <c r="E2050" s="22" t="str">
        <f>_xlfn.XLOOKUP(Table7[[#This Row],[Merged Customer ID]],Table3__3_16[Customer ID],Table3__3_16[Heart Issues])</f>
        <v>Yes</v>
      </c>
      <c r="F2050" s="22" t="str">
        <f>_xlfn.XLOOKUP(Table7[[#This Row],[Merged Customer ID]],Table3__3_16[Customer ID],Table3__3_16[Any Transplants])</f>
        <v>No</v>
      </c>
      <c r="G2050" s="22" t="str">
        <f>_xlfn.XLOOKUP(Table7[[#This Row],[Merged Customer ID]],Table3__3_16[Customer ID],Table3__3_16[Cancer history])</f>
        <v>Yes</v>
      </c>
      <c r="H2050" s="22">
        <f>_xlfn.XLOOKUP(Table7[[#This Row],[Merged Customer ID]],Table3__3_16[Customer ID],Table3__3_16[NumberOfMajorSurgeries])</f>
        <v>1</v>
      </c>
      <c r="I2050" s="22" t="str">
        <f>_xlfn.XLOOKUP(Table7[[#This Row],[Merged Customer ID]],Table3__3_16[Customer ID],Table3__3_16[smoker])</f>
        <v>No</v>
      </c>
      <c r="J2050" s="22" t="str">
        <f>_xlfn.XLOOKUP(Table7[[#This Row],[Merged Customer ID]],Table3__3_16[Customer ID],Table3__3_16[Weight Status])</f>
        <v>Obesity</v>
      </c>
      <c r="K2050" s="22" t="str">
        <f>_xlfn.XLOOKUP(Table7[[#This Row],[Merged Customer ID]],Table3__3_16[Customer ID],Table3__3_16[Sugar Status])</f>
        <v>Prediabetes</v>
      </c>
      <c r="L2050" s="25">
        <f>_xlfn.XLOOKUP(Table7[[#This Row],[Merged Customer ID]],Table6_20[Merged Customer ID],Table6_20[Date of Birth])</f>
        <v>35709</v>
      </c>
      <c r="M2050" s="29">
        <f>_xlfn.XLOOKUP(Table7[[#This Row],[Merged Customer ID]],Table6_20[Merged Customer ID],Table6_20[charges],"0",0)</f>
        <v>2727.4</v>
      </c>
      <c r="N2050" s="29" t="str">
        <f>_xlfn.XLOOKUP(Table7[[#This Row],[Merged Customer ID]],Table6_20[Merged Customer ID],Table6_20[Hospital tier])</f>
        <v>tier - 3</v>
      </c>
      <c r="O2050" s="29" t="str">
        <f>_xlfn.XLOOKUP(Table7[[#This Row],[Merged Customer ID]],Table6_20[Merged Customer ID],Table6_20[City tier])</f>
        <v>tier - 3</v>
      </c>
      <c r="P2050" s="29" t="str">
        <f>_xlfn.XLOOKUP(Table7[[#This Row],[Merged Customer ID]],Table6_20[Merged Customer ID],Table6_20[State ID])</f>
        <v>R1016</v>
      </c>
      <c r="Q2050" s="35">
        <f>_xlfn.XLOOKUP(Table7[[#This Row],[Merged Customer ID]],Table6_20[Merged Customer ID],Table6_20[Age])</f>
        <v>25.672222222222221</v>
      </c>
    </row>
    <row r="2051" spans="1:17" x14ac:dyDescent="0.35">
      <c r="A2051" s="23" t="s">
        <v>317</v>
      </c>
      <c r="B2051" s="23" t="str">
        <f>_xlfn.XLOOKUP(Table7[[#This Row],[Merged Customer ID]],Table2_1[Merged Customer ID],Table2_1[First Name])</f>
        <v>Condon</v>
      </c>
      <c r="C2051" s="23">
        <f>_xlfn.XLOOKUP(Table7[[#This Row],[Merged Customer ID]],Table3__3_16[Customer ID],Table3__3_16[BMI])</f>
        <v>16.72</v>
      </c>
      <c r="D2051" s="23">
        <f>_xlfn.XLOOKUP(Table7[[#This Row],[Merged Customer ID]],Table3__3_16[Customer ID],Table3__3_16[HBA1C])</f>
        <v>4.38</v>
      </c>
      <c r="E2051" s="22" t="str">
        <f>_xlfn.XLOOKUP(Table7[[#This Row],[Merged Customer ID]],Table3__3_16[Customer ID],Table3__3_16[Heart Issues])</f>
        <v>Yes</v>
      </c>
      <c r="F2051" s="23" t="str">
        <f>_xlfn.XLOOKUP(Table7[[#This Row],[Merged Customer ID]],Table3__3_16[Customer ID],Table3__3_16[Any Transplants])</f>
        <v>No</v>
      </c>
      <c r="G2051" s="23" t="str">
        <f>_xlfn.XLOOKUP(Table7[[#This Row],[Merged Customer ID]],Table3__3_16[Customer ID],Table3__3_16[Cancer history])</f>
        <v>No</v>
      </c>
      <c r="H2051" s="23">
        <f>_xlfn.XLOOKUP(Table7[[#This Row],[Merged Customer ID]],Table3__3_16[Customer ID],Table3__3_16[NumberOfMajorSurgeries])</f>
        <v>1</v>
      </c>
      <c r="I2051" s="23" t="str">
        <f>_xlfn.XLOOKUP(Table7[[#This Row],[Merged Customer ID]],Table3__3_16[Customer ID],Table3__3_16[smoker])</f>
        <v>No</v>
      </c>
      <c r="J2051" s="23" t="str">
        <f>_xlfn.XLOOKUP(Table7[[#This Row],[Merged Customer ID]],Table3__3_16[Customer ID],Table3__3_16[Weight Status])</f>
        <v>Underweight</v>
      </c>
      <c r="K2051" s="23" t="str">
        <f>_xlfn.XLOOKUP(Table7[[#This Row],[Merged Customer ID]],Table3__3_16[Customer ID],Table3__3_16[Sugar Status])</f>
        <v>Normal</v>
      </c>
      <c r="L2051" s="26">
        <f>_xlfn.XLOOKUP(Table7[[#This Row],[Merged Customer ID]],Table6_20[Merged Customer ID],Table6_20[Date of Birth])</f>
        <v>32375</v>
      </c>
      <c r="M2051" s="30">
        <f>_xlfn.XLOOKUP(Table7[[#This Row],[Merged Customer ID]],Table6_20[Merged Customer ID],Table6_20[charges],"0",0)</f>
        <v>2726.06</v>
      </c>
      <c r="N2051" s="30" t="str">
        <f>_xlfn.XLOOKUP(Table7[[#This Row],[Merged Customer ID]],Table6_20[Merged Customer ID],Table6_20[Hospital tier])</f>
        <v>tier - 2</v>
      </c>
      <c r="O2051" s="30" t="str">
        <f>_xlfn.XLOOKUP(Table7[[#This Row],[Merged Customer ID]],Table6_20[Merged Customer ID],Table6_20[City tier])</f>
        <v>tier - 2</v>
      </c>
      <c r="P2051" s="30" t="str">
        <f>_xlfn.XLOOKUP(Table7[[#This Row],[Merged Customer ID]],Table6_20[Merged Customer ID],Table6_20[State ID])</f>
        <v>R1013</v>
      </c>
      <c r="Q2051" s="36">
        <f>_xlfn.XLOOKUP(Table7[[#This Row],[Merged Customer ID]],Table6_20[Merged Customer ID],Table6_20[Age])</f>
        <v>34.799999999999997</v>
      </c>
    </row>
    <row r="2052" spans="1:17" x14ac:dyDescent="0.35">
      <c r="A2052" s="22" t="s">
        <v>316</v>
      </c>
      <c r="B2052" s="22" t="str">
        <f>_xlfn.XLOOKUP(Table7[[#This Row],[Merged Customer ID]],Table2_1[Merged Customer ID],Table2_1[First Name])</f>
        <v>Chepkwony</v>
      </c>
      <c r="C2052" s="22">
        <f>_xlfn.XLOOKUP(Table7[[#This Row],[Merged Customer ID]],Table3__3_16[Customer ID],Table3__3_16[BMI])</f>
        <v>26.22</v>
      </c>
      <c r="D2052" s="22">
        <f>_xlfn.XLOOKUP(Table7[[#This Row],[Merged Customer ID]],Table3__3_16[Customer ID],Table3__3_16[HBA1C])</f>
        <v>4.6500000000000004</v>
      </c>
      <c r="E2052" s="22" t="str">
        <f>_xlfn.XLOOKUP(Table7[[#This Row],[Merged Customer ID]],Table3__3_16[Customer ID],Table3__3_16[Heart Issues])</f>
        <v>Yes</v>
      </c>
      <c r="F2052" s="22" t="str">
        <f>_xlfn.XLOOKUP(Table7[[#This Row],[Merged Customer ID]],Table3__3_16[Customer ID],Table3__3_16[Any Transplants])</f>
        <v>No</v>
      </c>
      <c r="G2052" s="22" t="str">
        <f>_xlfn.XLOOKUP(Table7[[#This Row],[Merged Customer ID]],Table3__3_16[Customer ID],Table3__3_16[Cancer history])</f>
        <v>Yes</v>
      </c>
      <c r="H2052" s="22">
        <f>_xlfn.XLOOKUP(Table7[[#This Row],[Merged Customer ID]],Table3__3_16[Customer ID],Table3__3_16[NumberOfMajorSurgeries])</f>
        <v>1</v>
      </c>
      <c r="I2052" s="22" t="str">
        <f>_xlfn.XLOOKUP(Table7[[#This Row],[Merged Customer ID]],Table3__3_16[Customer ID],Table3__3_16[smoker])</f>
        <v>No</v>
      </c>
      <c r="J2052" s="22" t="str">
        <f>_xlfn.XLOOKUP(Table7[[#This Row],[Merged Customer ID]],Table3__3_16[Customer ID],Table3__3_16[Weight Status])</f>
        <v>Overweight</v>
      </c>
      <c r="K2052" s="22" t="str">
        <f>_xlfn.XLOOKUP(Table7[[#This Row],[Merged Customer ID]],Table3__3_16[Customer ID],Table3__3_16[Sugar Status])</f>
        <v>Normal</v>
      </c>
      <c r="L2052" s="25">
        <f>_xlfn.XLOOKUP(Table7[[#This Row],[Merged Customer ID]],Table6_20[Merged Customer ID],Table6_20[Date of Birth])</f>
        <v>35733</v>
      </c>
      <c r="M2052" s="29">
        <f>_xlfn.XLOOKUP(Table7[[#This Row],[Merged Customer ID]],Table6_20[Merged Customer ID],Table6_20[charges],"0",0)</f>
        <v>2721.32</v>
      </c>
      <c r="N2052" s="29" t="str">
        <f>_xlfn.XLOOKUP(Table7[[#This Row],[Merged Customer ID]],Table6_20[Merged Customer ID],Table6_20[Hospital tier])</f>
        <v>tier - 1</v>
      </c>
      <c r="O2052" s="29" t="str">
        <f>_xlfn.XLOOKUP(Table7[[#This Row],[Merged Customer ID]],Table6_20[Merged Customer ID],Table6_20[City tier])</f>
        <v>tier - 3</v>
      </c>
      <c r="P2052" s="29" t="str">
        <f>_xlfn.XLOOKUP(Table7[[#This Row],[Merged Customer ID]],Table6_20[Merged Customer ID],Table6_20[State ID])</f>
        <v>R1014</v>
      </c>
      <c r="Q2052" s="35">
        <f>_xlfn.XLOOKUP(Table7[[#This Row],[Merged Customer ID]],Table6_20[Merged Customer ID],Table6_20[Age])</f>
        <v>25.605555555555554</v>
      </c>
    </row>
    <row r="2053" spans="1:17" x14ac:dyDescent="0.35">
      <c r="A2053" s="23" t="s">
        <v>315</v>
      </c>
      <c r="B2053" s="23" t="str">
        <f>_xlfn.XLOOKUP(Table7[[#This Row],[Merged Customer ID]],Table2_1[Merged Customer ID],Table2_1[First Name])</f>
        <v>Rodriguez</v>
      </c>
      <c r="C2053" s="23">
        <f>_xlfn.XLOOKUP(Table7[[#This Row],[Merged Customer ID]],Table3__3_16[Customer ID],Table3__3_16[BMI])</f>
        <v>31.824999999999999</v>
      </c>
      <c r="D2053" s="23">
        <f>_xlfn.XLOOKUP(Table7[[#This Row],[Merged Customer ID]],Table3__3_16[Customer ID],Table3__3_16[HBA1C])</f>
        <v>4.7</v>
      </c>
      <c r="E2053" s="22" t="str">
        <f>_xlfn.XLOOKUP(Table7[[#This Row],[Merged Customer ID]],Table3__3_16[Customer ID],Table3__3_16[Heart Issues])</f>
        <v>No</v>
      </c>
      <c r="F2053" s="23" t="str">
        <f>_xlfn.XLOOKUP(Table7[[#This Row],[Merged Customer ID]],Table3__3_16[Customer ID],Table3__3_16[Any Transplants])</f>
        <v>No</v>
      </c>
      <c r="G2053" s="23" t="str">
        <f>_xlfn.XLOOKUP(Table7[[#This Row],[Merged Customer ID]],Table3__3_16[Customer ID],Table3__3_16[Cancer history])</f>
        <v>Yes</v>
      </c>
      <c r="H2053" s="23">
        <f>_xlfn.XLOOKUP(Table7[[#This Row],[Merged Customer ID]],Table3__3_16[Customer ID],Table3__3_16[NumberOfMajorSurgeries])</f>
        <v>1</v>
      </c>
      <c r="I2053" s="23" t="str">
        <f>_xlfn.XLOOKUP(Table7[[#This Row],[Merged Customer ID]],Table3__3_16[Customer ID],Table3__3_16[smoker])</f>
        <v>No</v>
      </c>
      <c r="J2053" s="23" t="str">
        <f>_xlfn.XLOOKUP(Table7[[#This Row],[Merged Customer ID]],Table3__3_16[Customer ID],Table3__3_16[Weight Status])</f>
        <v>Obesity</v>
      </c>
      <c r="K2053" s="23" t="str">
        <f>_xlfn.XLOOKUP(Table7[[#This Row],[Merged Customer ID]],Table3__3_16[Customer ID],Table3__3_16[Sugar Status])</f>
        <v>Normal</v>
      </c>
      <c r="L2053" s="26">
        <f>_xlfn.XLOOKUP(Table7[[#This Row],[Merged Customer ID]],Table6_20[Merged Customer ID],Table6_20[Date of Birth])</f>
        <v>37839</v>
      </c>
      <c r="M2053" s="30">
        <f>_xlfn.XLOOKUP(Table7[[#This Row],[Merged Customer ID]],Table6_20[Merged Customer ID],Table6_20[charges],"0",0)</f>
        <v>2719.28</v>
      </c>
      <c r="N2053" s="30" t="str">
        <f>_xlfn.XLOOKUP(Table7[[#This Row],[Merged Customer ID]],Table6_20[Merged Customer ID],Table6_20[Hospital tier])</f>
        <v>tier - 2</v>
      </c>
      <c r="O2053" s="30" t="str">
        <f>_xlfn.XLOOKUP(Table7[[#This Row],[Merged Customer ID]],Table6_20[Merged Customer ID],Table6_20[City tier])</f>
        <v>tier - 2</v>
      </c>
      <c r="P2053" s="30" t="str">
        <f>_xlfn.XLOOKUP(Table7[[#This Row],[Merged Customer ID]],Table6_20[Merged Customer ID],Table6_20[State ID])</f>
        <v>R1012</v>
      </c>
      <c r="Q2053" s="36">
        <f>_xlfn.XLOOKUP(Table7[[#This Row],[Merged Customer ID]],Table6_20[Merged Customer ID],Table6_20[Age])</f>
        <v>19.838888888888889</v>
      </c>
    </row>
    <row r="2054" spans="1:17" x14ac:dyDescent="0.35">
      <c r="A2054" s="22" t="s">
        <v>314</v>
      </c>
      <c r="B2054" s="22" t="str">
        <f>_xlfn.XLOOKUP(Table7[[#This Row],[Merged Customer ID]],Table2_1[Merged Customer ID],Table2_1[First Name])</f>
        <v>Szynkarczuk</v>
      </c>
      <c r="C2054" s="22">
        <f>_xlfn.XLOOKUP(Table7[[#This Row],[Merged Customer ID]],Table3__3_16[Customer ID],Table3__3_16[BMI])</f>
        <v>25.745000000000001</v>
      </c>
      <c r="D2054" s="22">
        <f>_xlfn.XLOOKUP(Table7[[#This Row],[Merged Customer ID]],Table3__3_16[Customer ID],Table3__3_16[HBA1C])</f>
        <v>4.34</v>
      </c>
      <c r="E2054" s="22" t="str">
        <f>_xlfn.XLOOKUP(Table7[[#This Row],[Merged Customer ID]],Table3__3_16[Customer ID],Table3__3_16[Heart Issues])</f>
        <v>No</v>
      </c>
      <c r="F2054" s="22" t="str">
        <f>_xlfn.XLOOKUP(Table7[[#This Row],[Merged Customer ID]],Table3__3_16[Customer ID],Table3__3_16[Any Transplants])</f>
        <v>No</v>
      </c>
      <c r="G2054" s="22" t="str">
        <f>_xlfn.XLOOKUP(Table7[[#This Row],[Merged Customer ID]],Table3__3_16[Customer ID],Table3__3_16[Cancer history])</f>
        <v>Yes</v>
      </c>
      <c r="H2054" s="22">
        <f>_xlfn.XLOOKUP(Table7[[#This Row],[Merged Customer ID]],Table3__3_16[Customer ID],Table3__3_16[NumberOfMajorSurgeries])</f>
        <v>1</v>
      </c>
      <c r="I2054" s="22" t="str">
        <f>_xlfn.XLOOKUP(Table7[[#This Row],[Merged Customer ID]],Table3__3_16[Customer ID],Table3__3_16[smoker])</f>
        <v>No</v>
      </c>
      <c r="J2054" s="22" t="str">
        <f>_xlfn.XLOOKUP(Table7[[#This Row],[Merged Customer ID]],Table3__3_16[Customer ID],Table3__3_16[Weight Status])</f>
        <v>Overweight</v>
      </c>
      <c r="K2054" s="22" t="str">
        <f>_xlfn.XLOOKUP(Table7[[#This Row],[Merged Customer ID]],Table3__3_16[Customer ID],Table3__3_16[Sugar Status])</f>
        <v>Normal</v>
      </c>
      <c r="L2054" s="25">
        <f>_xlfn.XLOOKUP(Table7[[#This Row],[Merged Customer ID]],Table6_20[Merged Customer ID],Table6_20[Date of Birth])</f>
        <v>37956</v>
      </c>
      <c r="M2054" s="29">
        <f>_xlfn.XLOOKUP(Table7[[#This Row],[Merged Customer ID]],Table6_20[Merged Customer ID],Table6_20[charges],"0",0)</f>
        <v>2710.83</v>
      </c>
      <c r="N2054" s="29" t="str">
        <f>_xlfn.XLOOKUP(Table7[[#This Row],[Merged Customer ID]],Table6_20[Merged Customer ID],Table6_20[Hospital tier])</f>
        <v>tier - 2</v>
      </c>
      <c r="O2054" s="29" t="str">
        <f>_xlfn.XLOOKUP(Table7[[#This Row],[Merged Customer ID]],Table6_20[Merged Customer ID],Table6_20[City tier])</f>
        <v>tier - 3</v>
      </c>
      <c r="P2054" s="29" t="str">
        <f>_xlfn.XLOOKUP(Table7[[#This Row],[Merged Customer ID]],Table6_20[Merged Customer ID],Table6_20[State ID])</f>
        <v>R1012</v>
      </c>
      <c r="Q2054" s="35">
        <f>_xlfn.XLOOKUP(Table7[[#This Row],[Merged Customer ID]],Table6_20[Merged Customer ID],Table6_20[Age])</f>
        <v>19.519444444444446</v>
      </c>
    </row>
    <row r="2055" spans="1:17" x14ac:dyDescent="0.35">
      <c r="A2055" s="23" t="s">
        <v>313</v>
      </c>
      <c r="B2055" s="23" t="str">
        <f>_xlfn.XLOOKUP(Table7[[#This Row],[Merged Customer ID]],Table2_1[Merged Customer ID],Table2_1[First Name])</f>
        <v>Brill</v>
      </c>
      <c r="C2055" s="23">
        <f>_xlfn.XLOOKUP(Table7[[#This Row],[Merged Customer ID]],Table3__3_16[Customer ID],Table3__3_16[BMI])</f>
        <v>24.605</v>
      </c>
      <c r="D2055" s="23">
        <f>_xlfn.XLOOKUP(Table7[[#This Row],[Merged Customer ID]],Table3__3_16[Customer ID],Table3__3_16[HBA1C])</f>
        <v>5.62</v>
      </c>
      <c r="E2055" s="22" t="str">
        <f>_xlfn.XLOOKUP(Table7[[#This Row],[Merged Customer ID]],Table3__3_16[Customer ID],Table3__3_16[Heart Issues])</f>
        <v>No</v>
      </c>
      <c r="F2055" s="23" t="str">
        <f>_xlfn.XLOOKUP(Table7[[#This Row],[Merged Customer ID]],Table3__3_16[Customer ID],Table3__3_16[Any Transplants])</f>
        <v>No</v>
      </c>
      <c r="G2055" s="23" t="str">
        <f>_xlfn.XLOOKUP(Table7[[#This Row],[Merged Customer ID]],Table3__3_16[Customer ID],Table3__3_16[Cancer history])</f>
        <v>Yes</v>
      </c>
      <c r="H2055" s="23">
        <f>_xlfn.XLOOKUP(Table7[[#This Row],[Merged Customer ID]],Table3__3_16[Customer ID],Table3__3_16[NumberOfMajorSurgeries])</f>
        <v>1</v>
      </c>
      <c r="I2055" s="23" t="str">
        <f>_xlfn.XLOOKUP(Table7[[#This Row],[Merged Customer ID]],Table3__3_16[Customer ID],Table3__3_16[smoker])</f>
        <v>No</v>
      </c>
      <c r="J2055" s="23" t="str">
        <f>_xlfn.XLOOKUP(Table7[[#This Row],[Merged Customer ID]],Table3__3_16[Customer ID],Table3__3_16[Weight Status])</f>
        <v>Normal Weight</v>
      </c>
      <c r="K2055" s="23" t="str">
        <f>_xlfn.XLOOKUP(Table7[[#This Row],[Merged Customer ID]],Table3__3_16[Customer ID],Table3__3_16[Sugar Status])</f>
        <v>Normal</v>
      </c>
      <c r="L2055" s="26">
        <f>_xlfn.XLOOKUP(Table7[[#This Row],[Merged Customer ID]],Table6_20[Merged Customer ID],Table6_20[Date of Birth])</f>
        <v>37946</v>
      </c>
      <c r="M2055" s="30">
        <f>_xlfn.XLOOKUP(Table7[[#This Row],[Merged Customer ID]],Table6_20[Merged Customer ID],Table6_20[charges],"0",0)</f>
        <v>2709.24</v>
      </c>
      <c r="N2055" s="30" t="str">
        <f>_xlfn.XLOOKUP(Table7[[#This Row],[Merged Customer ID]],Table6_20[Merged Customer ID],Table6_20[Hospital tier])</f>
        <v>tier - 2</v>
      </c>
      <c r="O2055" s="30" t="str">
        <f>_xlfn.XLOOKUP(Table7[[#This Row],[Merged Customer ID]],Table6_20[Merged Customer ID],Table6_20[City tier])</f>
        <v>tier - 2</v>
      </c>
      <c r="P2055" s="30" t="str">
        <f>_xlfn.XLOOKUP(Table7[[#This Row],[Merged Customer ID]],Table6_20[Merged Customer ID],Table6_20[State ID])</f>
        <v>R1012</v>
      </c>
      <c r="Q2055" s="36">
        <f>_xlfn.XLOOKUP(Table7[[#This Row],[Merged Customer ID]],Table6_20[Merged Customer ID],Table6_20[Age])</f>
        <v>19.547222222222221</v>
      </c>
    </row>
    <row r="2056" spans="1:17" x14ac:dyDescent="0.35">
      <c r="A2056" s="22" t="s">
        <v>312</v>
      </c>
      <c r="B2056" s="22" t="str">
        <f>_xlfn.XLOOKUP(Table7[[#This Row],[Merged Customer ID]],Table2_1[Merged Customer ID],Table2_1[First Name])</f>
        <v>Adams</v>
      </c>
      <c r="C2056" s="22">
        <f>_xlfn.XLOOKUP(Table7[[#This Row],[Merged Customer ID]],Table3__3_16[Customer ID],Table3__3_16[BMI])</f>
        <v>24.51</v>
      </c>
      <c r="D2056" s="22">
        <f>_xlfn.XLOOKUP(Table7[[#This Row],[Merged Customer ID]],Table3__3_16[Customer ID],Table3__3_16[HBA1C])</f>
        <v>4.24</v>
      </c>
      <c r="E2056" s="22" t="str">
        <f>_xlfn.XLOOKUP(Table7[[#This Row],[Merged Customer ID]],Table3__3_16[Customer ID],Table3__3_16[Heart Issues])</f>
        <v>No</v>
      </c>
      <c r="F2056" s="22" t="str">
        <f>_xlfn.XLOOKUP(Table7[[#This Row],[Merged Customer ID]],Table3__3_16[Customer ID],Table3__3_16[Any Transplants])</f>
        <v>No</v>
      </c>
      <c r="G2056" s="22" t="str">
        <f>_xlfn.XLOOKUP(Table7[[#This Row],[Merged Customer ID]],Table3__3_16[Customer ID],Table3__3_16[Cancer history])</f>
        <v>Yes</v>
      </c>
      <c r="H2056" s="22">
        <f>_xlfn.XLOOKUP(Table7[[#This Row],[Merged Customer ID]],Table3__3_16[Customer ID],Table3__3_16[NumberOfMajorSurgeries])</f>
        <v>1</v>
      </c>
      <c r="I2056" s="22" t="str">
        <f>_xlfn.XLOOKUP(Table7[[#This Row],[Merged Customer ID]],Table3__3_16[Customer ID],Table3__3_16[smoker])</f>
        <v>No</v>
      </c>
      <c r="J2056" s="22" t="str">
        <f>_xlfn.XLOOKUP(Table7[[#This Row],[Merged Customer ID]],Table3__3_16[Customer ID],Table3__3_16[Weight Status])</f>
        <v>Normal Weight</v>
      </c>
      <c r="K2056" s="22" t="str">
        <f>_xlfn.XLOOKUP(Table7[[#This Row],[Merged Customer ID]],Table3__3_16[Customer ID],Table3__3_16[Sugar Status])</f>
        <v>Normal</v>
      </c>
      <c r="L2056" s="25">
        <f>_xlfn.XLOOKUP(Table7[[#This Row],[Merged Customer ID]],Table6_20[Merged Customer ID],Table6_20[Date of Birth])</f>
        <v>37819</v>
      </c>
      <c r="M2056" s="29">
        <f>_xlfn.XLOOKUP(Table7[[#This Row],[Merged Customer ID]],Table6_20[Merged Customer ID],Table6_20[charges],"0",0)</f>
        <v>2709.11</v>
      </c>
      <c r="N2056" s="29" t="str">
        <f>_xlfn.XLOOKUP(Table7[[#This Row],[Merged Customer ID]],Table6_20[Merged Customer ID],Table6_20[Hospital tier])</f>
        <v>tier - 2</v>
      </c>
      <c r="O2056" s="29" t="str">
        <f>_xlfn.XLOOKUP(Table7[[#This Row],[Merged Customer ID]],Table6_20[Merged Customer ID],Table6_20[City tier])</f>
        <v>tier - 2</v>
      </c>
      <c r="P2056" s="29" t="str">
        <f>_xlfn.XLOOKUP(Table7[[#This Row],[Merged Customer ID]],Table6_20[Merged Customer ID],Table6_20[State ID])</f>
        <v>R1012</v>
      </c>
      <c r="Q2056" s="35">
        <f>_xlfn.XLOOKUP(Table7[[#This Row],[Merged Customer ID]],Table6_20[Merged Customer ID],Table6_20[Age])</f>
        <v>19.891666666666666</v>
      </c>
    </row>
    <row r="2057" spans="1:17" x14ac:dyDescent="0.35">
      <c r="A2057" s="23" t="s">
        <v>311</v>
      </c>
      <c r="B2057" s="23" t="str">
        <f>_xlfn.XLOOKUP(Table7[[#This Row],[Merged Customer ID]],Table2_1[Merged Customer ID],Table2_1[First Name])</f>
        <v>Nunn</v>
      </c>
      <c r="C2057" s="23">
        <f>_xlfn.XLOOKUP(Table7[[#This Row],[Merged Customer ID]],Table3__3_16[Customer ID],Table3__3_16[BMI])</f>
        <v>31.065000000000001</v>
      </c>
      <c r="D2057" s="23">
        <f>_xlfn.XLOOKUP(Table7[[#This Row],[Merged Customer ID]],Table3__3_16[Customer ID],Table3__3_16[HBA1C])</f>
        <v>4.57</v>
      </c>
      <c r="E2057" s="22" t="str">
        <f>_xlfn.XLOOKUP(Table7[[#This Row],[Merged Customer ID]],Table3__3_16[Customer ID],Table3__3_16[Heart Issues])</f>
        <v>Yes</v>
      </c>
      <c r="F2057" s="23" t="str">
        <f>_xlfn.XLOOKUP(Table7[[#This Row],[Merged Customer ID]],Table3__3_16[Customer ID],Table3__3_16[Any Transplants])</f>
        <v>No</v>
      </c>
      <c r="G2057" s="23" t="str">
        <f>_xlfn.XLOOKUP(Table7[[#This Row],[Merged Customer ID]],Table3__3_16[Customer ID],Table3__3_16[Cancer history])</f>
        <v>No</v>
      </c>
      <c r="H2057" s="23">
        <f>_xlfn.XLOOKUP(Table7[[#This Row],[Merged Customer ID]],Table3__3_16[Customer ID],Table3__3_16[NumberOfMajorSurgeries])</f>
        <v>0</v>
      </c>
      <c r="I2057" s="23" t="str">
        <f>_xlfn.XLOOKUP(Table7[[#This Row],[Merged Customer ID]],Table3__3_16[Customer ID],Table3__3_16[smoker])</f>
        <v>No</v>
      </c>
      <c r="J2057" s="23" t="str">
        <f>_xlfn.XLOOKUP(Table7[[#This Row],[Merged Customer ID]],Table3__3_16[Customer ID],Table3__3_16[Weight Status])</f>
        <v>Obesity</v>
      </c>
      <c r="K2057" s="23" t="str">
        <f>_xlfn.XLOOKUP(Table7[[#This Row],[Merged Customer ID]],Table3__3_16[Customer ID],Table3__3_16[Sugar Status])</f>
        <v>Normal</v>
      </c>
      <c r="L2057" s="26">
        <f>_xlfn.XLOOKUP(Table7[[#This Row],[Merged Customer ID]],Table6_20[Merged Customer ID],Table6_20[Date of Birth])</f>
        <v>35229</v>
      </c>
      <c r="M2057" s="30">
        <f>_xlfn.XLOOKUP(Table7[[#This Row],[Merged Customer ID]],Table6_20[Merged Customer ID],Table6_20[charges],"0",0)</f>
        <v>2699.57</v>
      </c>
      <c r="N2057" s="30" t="str">
        <f>_xlfn.XLOOKUP(Table7[[#This Row],[Merged Customer ID]],Table6_20[Merged Customer ID],Table6_20[Hospital tier])</f>
        <v>tier - 2</v>
      </c>
      <c r="O2057" s="30" t="str">
        <f>_xlfn.XLOOKUP(Table7[[#This Row],[Merged Customer ID]],Table6_20[Merged Customer ID],Table6_20[City tier])</f>
        <v>tier - 1</v>
      </c>
      <c r="P2057" s="30" t="str">
        <f>_xlfn.XLOOKUP(Table7[[#This Row],[Merged Customer ID]],Table6_20[Merged Customer ID],Table6_20[State ID])</f>
        <v>R1012</v>
      </c>
      <c r="Q2057" s="36">
        <f>_xlfn.XLOOKUP(Table7[[#This Row],[Merged Customer ID]],Table6_20[Merged Customer ID],Table6_20[Age])</f>
        <v>26.986111111111111</v>
      </c>
    </row>
    <row r="2058" spans="1:17" x14ac:dyDescent="0.35">
      <c r="A2058" s="22" t="s">
        <v>310</v>
      </c>
      <c r="B2058" s="22" t="str">
        <f>_xlfn.XLOOKUP(Table7[[#This Row],[Merged Customer ID]],Table2_1[Merged Customer ID],Table2_1[First Name])</f>
        <v>Blair</v>
      </c>
      <c r="C2058" s="22">
        <f>_xlfn.XLOOKUP(Table7[[#This Row],[Merged Customer ID]],Table3__3_16[Customer ID],Table3__3_16[BMI])</f>
        <v>28.12</v>
      </c>
      <c r="D2058" s="22">
        <f>_xlfn.XLOOKUP(Table7[[#This Row],[Merged Customer ID]],Table3__3_16[Customer ID],Table3__3_16[HBA1C])</f>
        <v>5.05</v>
      </c>
      <c r="E2058" s="22" t="str">
        <f>_xlfn.XLOOKUP(Table7[[#This Row],[Merged Customer ID]],Table3__3_16[Customer ID],Table3__3_16[Heart Issues])</f>
        <v>No</v>
      </c>
      <c r="F2058" s="22" t="str">
        <f>_xlfn.XLOOKUP(Table7[[#This Row],[Merged Customer ID]],Table3__3_16[Customer ID],Table3__3_16[Any Transplants])</f>
        <v>No</v>
      </c>
      <c r="G2058" s="22" t="str">
        <f>_xlfn.XLOOKUP(Table7[[#This Row],[Merged Customer ID]],Table3__3_16[Customer ID],Table3__3_16[Cancer history])</f>
        <v>No</v>
      </c>
      <c r="H2058" s="22">
        <f>_xlfn.XLOOKUP(Table7[[#This Row],[Merged Customer ID]],Table3__3_16[Customer ID],Table3__3_16[NumberOfMajorSurgeries])</f>
        <v>0</v>
      </c>
      <c r="I2058" s="22" t="str">
        <f>_xlfn.XLOOKUP(Table7[[#This Row],[Merged Customer ID]],Table3__3_16[Customer ID],Table3__3_16[smoker])</f>
        <v>No</v>
      </c>
      <c r="J2058" s="22" t="str">
        <f>_xlfn.XLOOKUP(Table7[[#This Row],[Merged Customer ID]],Table3__3_16[Customer ID],Table3__3_16[Weight Status])</f>
        <v>Overweight</v>
      </c>
      <c r="K2058" s="22" t="str">
        <f>_xlfn.XLOOKUP(Table7[[#This Row],[Merged Customer ID]],Table3__3_16[Customer ID],Table3__3_16[Sugar Status])</f>
        <v>Normal</v>
      </c>
      <c r="L2058" s="25">
        <f>_xlfn.XLOOKUP(Table7[[#This Row],[Merged Customer ID]],Table6_20[Merged Customer ID],Table6_20[Date of Birth])</f>
        <v>36322</v>
      </c>
      <c r="M2058" s="29">
        <f>_xlfn.XLOOKUP(Table7[[#This Row],[Merged Customer ID]],Table6_20[Merged Customer ID],Table6_20[charges],"0",0)</f>
        <v>2690.11</v>
      </c>
      <c r="N2058" s="29" t="str">
        <f>_xlfn.XLOOKUP(Table7[[#This Row],[Merged Customer ID]],Table6_20[Merged Customer ID],Table6_20[Hospital tier])</f>
        <v>tier - 2</v>
      </c>
      <c r="O2058" s="29" t="str">
        <f>_xlfn.XLOOKUP(Table7[[#This Row],[Merged Customer ID]],Table6_20[Merged Customer ID],Table6_20[City tier])</f>
        <v>tier - 2</v>
      </c>
      <c r="P2058" s="29" t="str">
        <f>_xlfn.XLOOKUP(Table7[[#This Row],[Merged Customer ID]],Table6_20[Merged Customer ID],Table6_20[State ID])</f>
        <v>R1012</v>
      </c>
      <c r="Q2058" s="35">
        <f>_xlfn.XLOOKUP(Table7[[#This Row],[Merged Customer ID]],Table6_20[Merged Customer ID],Table6_20[Age])</f>
        <v>23.991666666666667</v>
      </c>
    </row>
    <row r="2059" spans="1:17" x14ac:dyDescent="0.35">
      <c r="A2059" s="23" t="s">
        <v>309</v>
      </c>
      <c r="B2059" s="23" t="str">
        <f>_xlfn.XLOOKUP(Table7[[#This Row],[Merged Customer ID]],Table2_1[Merged Customer ID],Table2_1[First Name])</f>
        <v>Sharkey</v>
      </c>
      <c r="C2059" s="23">
        <f>_xlfn.XLOOKUP(Table7[[#This Row],[Merged Customer ID]],Table3__3_16[Customer ID],Table3__3_16[BMI])</f>
        <v>38.06</v>
      </c>
      <c r="D2059" s="23">
        <f>_xlfn.XLOOKUP(Table7[[#This Row],[Merged Customer ID]],Table3__3_16[Customer ID],Table3__3_16[HBA1C])</f>
        <v>6.16</v>
      </c>
      <c r="E2059" s="22" t="str">
        <f>_xlfn.XLOOKUP(Table7[[#This Row],[Merged Customer ID]],Table3__3_16[Customer ID],Table3__3_16[Heart Issues])</f>
        <v>No</v>
      </c>
      <c r="F2059" s="23" t="str">
        <f>_xlfn.XLOOKUP(Table7[[#This Row],[Merged Customer ID]],Table3__3_16[Customer ID],Table3__3_16[Any Transplants])</f>
        <v>No</v>
      </c>
      <c r="G2059" s="23" t="str">
        <f>_xlfn.XLOOKUP(Table7[[#This Row],[Merged Customer ID]],Table3__3_16[Customer ID],Table3__3_16[Cancer history])</f>
        <v>No</v>
      </c>
      <c r="H2059" s="23">
        <f>_xlfn.XLOOKUP(Table7[[#This Row],[Merged Customer ID]],Table3__3_16[Customer ID],Table3__3_16[NumberOfMajorSurgeries])</f>
        <v>0</v>
      </c>
      <c r="I2059" s="23" t="str">
        <f>_xlfn.XLOOKUP(Table7[[#This Row],[Merged Customer ID]],Table3__3_16[Customer ID],Table3__3_16[smoker])</f>
        <v>No</v>
      </c>
      <c r="J2059" s="23" t="str">
        <f>_xlfn.XLOOKUP(Table7[[#This Row],[Merged Customer ID]],Table3__3_16[Customer ID],Table3__3_16[Weight Status])</f>
        <v>Obesity</v>
      </c>
      <c r="K2059" s="23" t="str">
        <f>_xlfn.XLOOKUP(Table7[[#This Row],[Merged Customer ID]],Table3__3_16[Customer ID],Table3__3_16[Sugar Status])</f>
        <v>Prediabetes</v>
      </c>
      <c r="L2059" s="26">
        <f>_xlfn.XLOOKUP(Table7[[#This Row],[Merged Customer ID]],Table6_20[Merged Customer ID],Table6_20[Date of Birth])</f>
        <v>34609</v>
      </c>
      <c r="M2059" s="30">
        <f>_xlfn.XLOOKUP(Table7[[#This Row],[Merged Customer ID]],Table6_20[Merged Customer ID],Table6_20[charges],"0",0)</f>
        <v>2689.5</v>
      </c>
      <c r="N2059" s="30" t="str">
        <f>_xlfn.XLOOKUP(Table7[[#This Row],[Merged Customer ID]],Table6_20[Merged Customer ID],Table6_20[Hospital tier])</f>
        <v>tier - 3</v>
      </c>
      <c r="O2059" s="30" t="str">
        <f>_xlfn.XLOOKUP(Table7[[#This Row],[Merged Customer ID]],Table6_20[Merged Customer ID],Table6_20[City tier])</f>
        <v>tier - 2</v>
      </c>
      <c r="P2059" s="30" t="str">
        <f>_xlfn.XLOOKUP(Table7[[#This Row],[Merged Customer ID]],Table6_20[Merged Customer ID],Table6_20[State ID])</f>
        <v>R1013</v>
      </c>
      <c r="Q2059" s="36">
        <f>_xlfn.XLOOKUP(Table7[[#This Row],[Merged Customer ID]],Table6_20[Merged Customer ID],Table6_20[Age])</f>
        <v>28.683333333333334</v>
      </c>
    </row>
    <row r="2060" spans="1:17" x14ac:dyDescent="0.35">
      <c r="A2060" s="22" t="s">
        <v>308</v>
      </c>
      <c r="B2060" s="22" t="str">
        <f>_xlfn.XLOOKUP(Table7[[#This Row],[Merged Customer ID]],Table2_1[Merged Customer ID],Table2_1[First Name])</f>
        <v>Scalard</v>
      </c>
      <c r="C2060" s="22">
        <f>_xlfn.XLOOKUP(Table7[[#This Row],[Merged Customer ID]],Table3__3_16[Customer ID],Table3__3_16[BMI])</f>
        <v>24.96</v>
      </c>
      <c r="D2060" s="22">
        <f>_xlfn.XLOOKUP(Table7[[#This Row],[Merged Customer ID]],Table3__3_16[Customer ID],Table3__3_16[HBA1C])</f>
        <v>4.57</v>
      </c>
      <c r="E2060" s="22" t="str">
        <f>_xlfn.XLOOKUP(Table7[[#This Row],[Merged Customer ID]],Table3__3_16[Customer ID],Table3__3_16[Heart Issues])</f>
        <v>No</v>
      </c>
      <c r="F2060" s="22" t="str">
        <f>_xlfn.XLOOKUP(Table7[[#This Row],[Merged Customer ID]],Table3__3_16[Customer ID],Table3__3_16[Any Transplants])</f>
        <v>No</v>
      </c>
      <c r="G2060" s="22" t="str">
        <f>_xlfn.XLOOKUP(Table7[[#This Row],[Merged Customer ID]],Table3__3_16[Customer ID],Table3__3_16[Cancer history])</f>
        <v>No</v>
      </c>
      <c r="H2060" s="22">
        <f>_xlfn.XLOOKUP(Table7[[#This Row],[Merged Customer ID]],Table3__3_16[Customer ID],Table3__3_16[NumberOfMajorSurgeries])</f>
        <v>0</v>
      </c>
      <c r="I2060" s="22" t="str">
        <f>_xlfn.XLOOKUP(Table7[[#This Row],[Merged Customer ID]],Table3__3_16[Customer ID],Table3__3_16[smoker])</f>
        <v>No</v>
      </c>
      <c r="J2060" s="22" t="str">
        <f>_xlfn.XLOOKUP(Table7[[#This Row],[Merged Customer ID]],Table3__3_16[Customer ID],Table3__3_16[Weight Status])</f>
        <v>Normal Weight</v>
      </c>
      <c r="K2060" s="22" t="str">
        <f>_xlfn.XLOOKUP(Table7[[#This Row],[Merged Customer ID]],Table3__3_16[Customer ID],Table3__3_16[Sugar Status])</f>
        <v>Normal</v>
      </c>
      <c r="L2060" s="25">
        <f>_xlfn.XLOOKUP(Table7[[#This Row],[Merged Customer ID]],Table6_20[Merged Customer ID],Table6_20[Date of Birth])</f>
        <v>34594</v>
      </c>
      <c r="M2060" s="29">
        <f>_xlfn.XLOOKUP(Table7[[#This Row],[Merged Customer ID]],Table6_20[Merged Customer ID],Table6_20[charges],"0",0)</f>
        <v>2684.69</v>
      </c>
      <c r="N2060" s="29" t="str">
        <f>_xlfn.XLOOKUP(Table7[[#This Row],[Merged Customer ID]],Table6_20[Merged Customer ID],Table6_20[Hospital tier])</f>
        <v>tier - 2</v>
      </c>
      <c r="O2060" s="29" t="str">
        <f>_xlfn.XLOOKUP(Table7[[#This Row],[Merged Customer ID]],Table6_20[Merged Customer ID],Table6_20[City tier])</f>
        <v>tier - 2</v>
      </c>
      <c r="P2060" s="29" t="str">
        <f>_xlfn.XLOOKUP(Table7[[#This Row],[Merged Customer ID]],Table6_20[Merged Customer ID],Table6_20[State ID])</f>
        <v>R1013</v>
      </c>
      <c r="Q2060" s="35">
        <f>_xlfn.XLOOKUP(Table7[[#This Row],[Merged Customer ID]],Table6_20[Merged Customer ID],Table6_20[Age])</f>
        <v>28.725000000000001</v>
      </c>
    </row>
    <row r="2061" spans="1:17" x14ac:dyDescent="0.35">
      <c r="A2061" s="23" t="s">
        <v>307</v>
      </c>
      <c r="B2061" s="23" t="str">
        <f>_xlfn.XLOOKUP(Table7[[#This Row],[Merged Customer ID]],Table2_1[Merged Customer ID],Table2_1[First Name])</f>
        <v>Burget</v>
      </c>
      <c r="C2061" s="23">
        <f>_xlfn.XLOOKUP(Table7[[#This Row],[Merged Customer ID]],Table3__3_16[Customer ID],Table3__3_16[BMI])</f>
        <v>17.670000000000002</v>
      </c>
      <c r="D2061" s="23">
        <f>_xlfn.XLOOKUP(Table7[[#This Row],[Merged Customer ID]],Table3__3_16[Customer ID],Table3__3_16[HBA1C])</f>
        <v>5.53</v>
      </c>
      <c r="E2061" s="22" t="str">
        <f>_xlfn.XLOOKUP(Table7[[#This Row],[Merged Customer ID]],Table3__3_16[Customer ID],Table3__3_16[Heart Issues])</f>
        <v>Yes</v>
      </c>
      <c r="F2061" s="23" t="str">
        <f>_xlfn.XLOOKUP(Table7[[#This Row],[Merged Customer ID]],Table3__3_16[Customer ID],Table3__3_16[Any Transplants])</f>
        <v>No</v>
      </c>
      <c r="G2061" s="23" t="str">
        <f>_xlfn.XLOOKUP(Table7[[#This Row],[Merged Customer ID]],Table3__3_16[Customer ID],Table3__3_16[Cancer history])</f>
        <v>No</v>
      </c>
      <c r="H2061" s="23">
        <f>_xlfn.XLOOKUP(Table7[[#This Row],[Merged Customer ID]],Table3__3_16[Customer ID],Table3__3_16[NumberOfMajorSurgeries])</f>
        <v>0</v>
      </c>
      <c r="I2061" s="23" t="str">
        <f>_xlfn.XLOOKUP(Table7[[#This Row],[Merged Customer ID]],Table3__3_16[Customer ID],Table3__3_16[smoker])</f>
        <v>No</v>
      </c>
      <c r="J2061" s="23" t="str">
        <f>_xlfn.XLOOKUP(Table7[[#This Row],[Merged Customer ID]],Table3__3_16[Customer ID],Table3__3_16[Weight Status])</f>
        <v>Underweight</v>
      </c>
      <c r="K2061" s="23" t="str">
        <f>_xlfn.XLOOKUP(Table7[[#This Row],[Merged Customer ID]],Table3__3_16[Customer ID],Table3__3_16[Sugar Status])</f>
        <v>Normal</v>
      </c>
      <c r="L2061" s="26">
        <f>_xlfn.XLOOKUP(Table7[[#This Row],[Merged Customer ID]],Table6_20[Merged Customer ID],Table6_20[Date of Birth])</f>
        <v>35282</v>
      </c>
      <c r="M2061" s="30">
        <f>_xlfn.XLOOKUP(Table7[[#This Row],[Merged Customer ID]],Table6_20[Merged Customer ID],Table6_20[charges],"0",0)</f>
        <v>2680.95</v>
      </c>
      <c r="N2061" s="30" t="str">
        <f>_xlfn.XLOOKUP(Table7[[#This Row],[Merged Customer ID]],Table6_20[Merged Customer ID],Table6_20[Hospital tier])</f>
        <v>tier - 3</v>
      </c>
      <c r="O2061" s="30" t="str">
        <f>_xlfn.XLOOKUP(Table7[[#This Row],[Merged Customer ID]],Table6_20[Merged Customer ID],Table6_20[City tier])</f>
        <v>tier - 2</v>
      </c>
      <c r="P2061" s="30" t="str">
        <f>_xlfn.XLOOKUP(Table7[[#This Row],[Merged Customer ID]],Table6_20[Merged Customer ID],Table6_20[State ID])</f>
        <v>R1012</v>
      </c>
      <c r="Q2061" s="36">
        <f>_xlfn.XLOOKUP(Table7[[#This Row],[Merged Customer ID]],Table6_20[Merged Customer ID],Table6_20[Age])</f>
        <v>26.841666666666665</v>
      </c>
    </row>
    <row r="2062" spans="1:17" x14ac:dyDescent="0.35">
      <c r="A2062" s="22" t="s">
        <v>306</v>
      </c>
      <c r="B2062" s="22" t="str">
        <f>_xlfn.XLOOKUP(Table7[[#This Row],[Merged Customer ID]],Table2_1[Merged Customer ID],Table2_1[First Name])</f>
        <v>English</v>
      </c>
      <c r="C2062" s="22">
        <f>_xlfn.XLOOKUP(Table7[[#This Row],[Merged Customer ID]],Table3__3_16[Customer ID],Table3__3_16[BMI])</f>
        <v>31.35</v>
      </c>
      <c r="D2062" s="22">
        <f>_xlfn.XLOOKUP(Table7[[#This Row],[Merged Customer ID]],Table3__3_16[Customer ID],Table3__3_16[HBA1C])</f>
        <v>5.84</v>
      </c>
      <c r="E2062" s="22" t="str">
        <f>_xlfn.XLOOKUP(Table7[[#This Row],[Merged Customer ID]],Table3__3_16[Customer ID],Table3__3_16[Heart Issues])</f>
        <v>No</v>
      </c>
      <c r="F2062" s="22" t="str">
        <f>_xlfn.XLOOKUP(Table7[[#This Row],[Merged Customer ID]],Table3__3_16[Customer ID],Table3__3_16[Any Transplants])</f>
        <v>Yes</v>
      </c>
      <c r="G2062" s="22" t="str">
        <f>_xlfn.XLOOKUP(Table7[[#This Row],[Merged Customer ID]],Table3__3_16[Customer ID],Table3__3_16[Cancer history])</f>
        <v>No</v>
      </c>
      <c r="H2062" s="22">
        <f>_xlfn.XLOOKUP(Table7[[#This Row],[Merged Customer ID]],Table3__3_16[Customer ID],Table3__3_16[NumberOfMajorSurgeries])</f>
        <v>1</v>
      </c>
      <c r="I2062" s="22" t="str">
        <f>_xlfn.XLOOKUP(Table7[[#This Row],[Merged Customer ID]],Table3__3_16[Customer ID],Table3__3_16[smoker])</f>
        <v>No</v>
      </c>
      <c r="J2062" s="22" t="str">
        <f>_xlfn.XLOOKUP(Table7[[#This Row],[Merged Customer ID]],Table3__3_16[Customer ID],Table3__3_16[Weight Status])</f>
        <v>Obesity</v>
      </c>
      <c r="K2062" s="22" t="str">
        <f>_xlfn.XLOOKUP(Table7[[#This Row],[Merged Customer ID]],Table3__3_16[Customer ID],Table3__3_16[Sugar Status])</f>
        <v>Prediabetes</v>
      </c>
      <c r="L2062" s="25">
        <f>_xlfn.XLOOKUP(Table7[[#This Row],[Merged Customer ID]],Table6_20[Merged Customer ID],Table6_20[Date of Birth])</f>
        <v>36869</v>
      </c>
      <c r="M2062" s="29">
        <f>_xlfn.XLOOKUP(Table7[[#This Row],[Merged Customer ID]],Table6_20[Merged Customer ID],Table6_20[charges],"0",0)</f>
        <v>2643.27</v>
      </c>
      <c r="N2062" s="29" t="str">
        <f>_xlfn.XLOOKUP(Table7[[#This Row],[Merged Customer ID]],Table6_20[Merged Customer ID],Table6_20[Hospital tier])</f>
        <v>tier - 2</v>
      </c>
      <c r="O2062" s="29" t="str">
        <f>_xlfn.XLOOKUP(Table7[[#This Row],[Merged Customer ID]],Table6_20[Merged Customer ID],Table6_20[City tier])</f>
        <v>tier - 1</v>
      </c>
      <c r="P2062" s="29" t="str">
        <f>_xlfn.XLOOKUP(Table7[[#This Row],[Merged Customer ID]],Table6_20[Merged Customer ID],Table6_20[State ID])</f>
        <v>R1012</v>
      </c>
      <c r="Q2062" s="35">
        <f>_xlfn.XLOOKUP(Table7[[#This Row],[Merged Customer ID]],Table6_20[Merged Customer ID],Table6_20[Age])</f>
        <v>22.497222222222224</v>
      </c>
    </row>
    <row r="2063" spans="1:17" x14ac:dyDescent="0.35">
      <c r="A2063" s="23" t="s">
        <v>305</v>
      </c>
      <c r="B2063" s="23" t="str">
        <f>_xlfn.XLOOKUP(Table7[[#This Row],[Merged Customer ID]],Table2_1[Merged Customer ID],Table2_1[First Name])</f>
        <v>Hampton</v>
      </c>
      <c r="C2063" s="23">
        <f>_xlfn.XLOOKUP(Table7[[#This Row],[Merged Customer ID]],Table3__3_16[Customer ID],Table3__3_16[BMI])</f>
        <v>28.31</v>
      </c>
      <c r="D2063" s="23">
        <f>_xlfn.XLOOKUP(Table7[[#This Row],[Merged Customer ID]],Table3__3_16[Customer ID],Table3__3_16[HBA1C])</f>
        <v>6.41</v>
      </c>
      <c r="E2063" s="22" t="str">
        <f>_xlfn.XLOOKUP(Table7[[#This Row],[Merged Customer ID]],Table3__3_16[Customer ID],Table3__3_16[Heart Issues])</f>
        <v>No</v>
      </c>
      <c r="F2063" s="23" t="str">
        <f>_xlfn.XLOOKUP(Table7[[#This Row],[Merged Customer ID]],Table3__3_16[Customer ID],Table3__3_16[Any Transplants])</f>
        <v>Yes</v>
      </c>
      <c r="G2063" s="23" t="str">
        <f>_xlfn.XLOOKUP(Table7[[#This Row],[Merged Customer ID]],Table3__3_16[Customer ID],Table3__3_16[Cancer history])</f>
        <v>No</v>
      </c>
      <c r="H2063" s="23">
        <f>_xlfn.XLOOKUP(Table7[[#This Row],[Merged Customer ID]],Table3__3_16[Customer ID],Table3__3_16[NumberOfMajorSurgeries])</f>
        <v>1</v>
      </c>
      <c r="I2063" s="23" t="str">
        <f>_xlfn.XLOOKUP(Table7[[#This Row],[Merged Customer ID]],Table3__3_16[Customer ID],Table3__3_16[smoker])</f>
        <v>No</v>
      </c>
      <c r="J2063" s="23" t="str">
        <f>_xlfn.XLOOKUP(Table7[[#This Row],[Merged Customer ID]],Table3__3_16[Customer ID],Table3__3_16[Weight Status])</f>
        <v>Overweight</v>
      </c>
      <c r="K2063" s="23" t="str">
        <f>_xlfn.XLOOKUP(Table7[[#This Row],[Merged Customer ID]],Table3__3_16[Customer ID],Table3__3_16[Sugar Status])</f>
        <v>Diabetes</v>
      </c>
      <c r="L2063" s="26">
        <f>_xlfn.XLOOKUP(Table7[[#This Row],[Merged Customer ID]],Table6_20[Merged Customer ID],Table6_20[Date of Birth])</f>
        <v>36701</v>
      </c>
      <c r="M2063" s="30">
        <f>_xlfn.XLOOKUP(Table7[[#This Row],[Merged Customer ID]],Table6_20[Merged Customer ID],Table6_20[charges],"0",0)</f>
        <v>2639.04</v>
      </c>
      <c r="N2063" s="30" t="str">
        <f>_xlfn.XLOOKUP(Table7[[#This Row],[Merged Customer ID]],Table6_20[Merged Customer ID],Table6_20[Hospital tier])</f>
        <v>tier - 2</v>
      </c>
      <c r="O2063" s="30" t="str">
        <f>_xlfn.XLOOKUP(Table7[[#This Row],[Merged Customer ID]],Table6_20[Merged Customer ID],Table6_20[City tier])</f>
        <v>tier - 2</v>
      </c>
      <c r="P2063" s="30" t="str">
        <f>_xlfn.XLOOKUP(Table7[[#This Row],[Merged Customer ID]],Table6_20[Merged Customer ID],Table6_20[State ID])</f>
        <v>R1012</v>
      </c>
      <c r="Q2063" s="36">
        <f>_xlfn.XLOOKUP(Table7[[#This Row],[Merged Customer ID]],Table6_20[Merged Customer ID],Table6_20[Age])</f>
        <v>22.955555555555556</v>
      </c>
    </row>
    <row r="2064" spans="1:17" x14ac:dyDescent="0.35">
      <c r="A2064" s="22" t="s">
        <v>304</v>
      </c>
      <c r="B2064" s="22" t="str">
        <f>_xlfn.XLOOKUP(Table7[[#This Row],[Merged Customer ID]],Table2_1[Merged Customer ID],Table2_1[First Name])</f>
        <v>Flynn</v>
      </c>
      <c r="C2064" s="22">
        <f>_xlfn.XLOOKUP(Table7[[#This Row],[Merged Customer ID]],Table3__3_16[Customer ID],Table3__3_16[BMI])</f>
        <v>30.3</v>
      </c>
      <c r="D2064" s="22">
        <f>_xlfn.XLOOKUP(Table7[[#This Row],[Merged Customer ID]],Table3__3_16[Customer ID],Table3__3_16[HBA1C])</f>
        <v>4.7300000000000004</v>
      </c>
      <c r="E2064" s="22" t="str">
        <f>_xlfn.XLOOKUP(Table7[[#This Row],[Merged Customer ID]],Table3__3_16[Customer ID],Table3__3_16[Heart Issues])</f>
        <v>Yes</v>
      </c>
      <c r="F2064" s="22" t="str">
        <f>_xlfn.XLOOKUP(Table7[[#This Row],[Merged Customer ID]],Table3__3_16[Customer ID],Table3__3_16[Any Transplants])</f>
        <v>No</v>
      </c>
      <c r="G2064" s="22" t="str">
        <f>_xlfn.XLOOKUP(Table7[[#This Row],[Merged Customer ID]],Table3__3_16[Customer ID],Table3__3_16[Cancer history])</f>
        <v>Yes</v>
      </c>
      <c r="H2064" s="22">
        <f>_xlfn.XLOOKUP(Table7[[#This Row],[Merged Customer ID]],Table3__3_16[Customer ID],Table3__3_16[NumberOfMajorSurgeries])</f>
        <v>1</v>
      </c>
      <c r="I2064" s="22" t="str">
        <f>_xlfn.XLOOKUP(Table7[[#This Row],[Merged Customer ID]],Table3__3_16[Customer ID],Table3__3_16[smoker])</f>
        <v>No</v>
      </c>
      <c r="J2064" s="22" t="str">
        <f>_xlfn.XLOOKUP(Table7[[#This Row],[Merged Customer ID]],Table3__3_16[Customer ID],Table3__3_16[Weight Status])</f>
        <v>Obesity</v>
      </c>
      <c r="K2064" s="22" t="str">
        <f>_xlfn.XLOOKUP(Table7[[#This Row],[Merged Customer ID]],Table3__3_16[Customer ID],Table3__3_16[Sugar Status])</f>
        <v>Normal</v>
      </c>
      <c r="L2064" s="25">
        <f>_xlfn.XLOOKUP(Table7[[#This Row],[Merged Customer ID]],Table6_20[Merged Customer ID],Table6_20[Date of Birth])</f>
        <v>35668</v>
      </c>
      <c r="M2064" s="29">
        <f>_xlfn.XLOOKUP(Table7[[#This Row],[Merged Customer ID]],Table6_20[Merged Customer ID],Table6_20[charges],"0",0)</f>
        <v>2632.99</v>
      </c>
      <c r="N2064" s="29" t="str">
        <f>_xlfn.XLOOKUP(Table7[[#This Row],[Merged Customer ID]],Table6_20[Merged Customer ID],Table6_20[Hospital tier])</f>
        <v>tier - 2</v>
      </c>
      <c r="O2064" s="29" t="str">
        <f>_xlfn.XLOOKUP(Table7[[#This Row],[Merged Customer ID]],Table6_20[Merged Customer ID],Table6_20[City tier])</f>
        <v>tier - 1</v>
      </c>
      <c r="P2064" s="29" t="str">
        <f>_xlfn.XLOOKUP(Table7[[#This Row],[Merged Customer ID]],Table6_20[Merged Customer ID],Table6_20[State ID])</f>
        <v>R1011</v>
      </c>
      <c r="Q2064" s="35">
        <f>_xlfn.XLOOKUP(Table7[[#This Row],[Merged Customer ID]],Table6_20[Merged Customer ID],Table6_20[Age])</f>
        <v>25.783333333333335</v>
      </c>
    </row>
    <row r="2065" spans="1:17" x14ac:dyDescent="0.35">
      <c r="A2065" s="23" t="s">
        <v>303</v>
      </c>
      <c r="B2065" s="23" t="str">
        <f>_xlfn.XLOOKUP(Table7[[#This Row],[Merged Customer ID]],Table2_1[Merged Customer ID],Table2_1[First Name])</f>
        <v>Knast</v>
      </c>
      <c r="C2065" s="23">
        <f>_xlfn.XLOOKUP(Table7[[#This Row],[Merged Customer ID]],Table3__3_16[Customer ID],Table3__3_16[BMI])</f>
        <v>26.4</v>
      </c>
      <c r="D2065" s="23">
        <f>_xlfn.XLOOKUP(Table7[[#This Row],[Merged Customer ID]],Table3__3_16[Customer ID],Table3__3_16[HBA1C])</f>
        <v>6.22</v>
      </c>
      <c r="E2065" s="22" t="str">
        <f>_xlfn.XLOOKUP(Table7[[#This Row],[Merged Customer ID]],Table3__3_16[Customer ID],Table3__3_16[Heart Issues])</f>
        <v>Yes</v>
      </c>
      <c r="F2065" s="23" t="str">
        <f>_xlfn.XLOOKUP(Table7[[#This Row],[Merged Customer ID]],Table3__3_16[Customer ID],Table3__3_16[Any Transplants])</f>
        <v>No</v>
      </c>
      <c r="G2065" s="23" t="str">
        <f>_xlfn.XLOOKUP(Table7[[#This Row],[Merged Customer ID]],Table3__3_16[Customer ID],Table3__3_16[Cancer history])</f>
        <v>No</v>
      </c>
      <c r="H2065" s="23">
        <f>_xlfn.XLOOKUP(Table7[[#This Row],[Merged Customer ID]],Table3__3_16[Customer ID],Table3__3_16[NumberOfMajorSurgeries])</f>
        <v>0</v>
      </c>
      <c r="I2065" s="23" t="str">
        <f>_xlfn.XLOOKUP(Table7[[#This Row],[Merged Customer ID]],Table3__3_16[Customer ID],Table3__3_16[smoker])</f>
        <v>No</v>
      </c>
      <c r="J2065" s="23" t="str">
        <f>_xlfn.XLOOKUP(Table7[[#This Row],[Merged Customer ID]],Table3__3_16[Customer ID],Table3__3_16[Weight Status])</f>
        <v>Overweight</v>
      </c>
      <c r="K2065" s="23" t="str">
        <f>_xlfn.XLOOKUP(Table7[[#This Row],[Merged Customer ID]],Table3__3_16[Customer ID],Table3__3_16[Sugar Status])</f>
        <v>Prediabetes</v>
      </c>
      <c r="L2065" s="26">
        <f>_xlfn.XLOOKUP(Table7[[#This Row],[Merged Customer ID]],Table6_20[Merged Customer ID],Table6_20[Date of Birth])</f>
        <v>37129</v>
      </c>
      <c r="M2065" s="30">
        <f>_xlfn.XLOOKUP(Table7[[#This Row],[Merged Customer ID]],Table6_20[Merged Customer ID],Table6_20[charges],"0",0)</f>
        <v>2597.7800000000002</v>
      </c>
      <c r="N2065" s="30" t="str">
        <f>_xlfn.XLOOKUP(Table7[[#This Row],[Merged Customer ID]],Table6_20[Merged Customer ID],Table6_20[Hospital tier])</f>
        <v>tier - 2</v>
      </c>
      <c r="O2065" s="30" t="str">
        <f>_xlfn.XLOOKUP(Table7[[#This Row],[Merged Customer ID]],Table6_20[Merged Customer ID],Table6_20[City tier])</f>
        <v>tier - 1</v>
      </c>
      <c r="P2065" s="30" t="str">
        <f>_xlfn.XLOOKUP(Table7[[#This Row],[Merged Customer ID]],Table6_20[Merged Customer ID],Table6_20[State ID])</f>
        <v>R1011</v>
      </c>
      <c r="Q2065" s="36">
        <f>_xlfn.XLOOKUP(Table7[[#This Row],[Merged Customer ID]],Table6_20[Merged Customer ID],Table6_20[Age])</f>
        <v>21.783333333333335</v>
      </c>
    </row>
    <row r="2066" spans="1:17" x14ac:dyDescent="0.35">
      <c r="A2066" s="22" t="s">
        <v>302</v>
      </c>
      <c r="B2066" s="22" t="str">
        <f>_xlfn.XLOOKUP(Table7[[#This Row],[Merged Customer ID]],Table2_1[Merged Customer ID],Table2_1[First Name])</f>
        <v>Lucas</v>
      </c>
      <c r="C2066" s="22">
        <f>_xlfn.XLOOKUP(Table7[[#This Row],[Merged Customer ID]],Table3__3_16[Customer ID],Table3__3_16[BMI])</f>
        <v>22.135000000000002</v>
      </c>
      <c r="D2066" s="22">
        <f>_xlfn.XLOOKUP(Table7[[#This Row],[Merged Customer ID]],Table3__3_16[Customer ID],Table3__3_16[HBA1C])</f>
        <v>4.46</v>
      </c>
      <c r="E2066" s="22" t="str">
        <f>_xlfn.XLOOKUP(Table7[[#This Row],[Merged Customer ID]],Table3__3_16[Customer ID],Table3__3_16[Heart Issues])</f>
        <v>Yes</v>
      </c>
      <c r="F2066" s="22" t="str">
        <f>_xlfn.XLOOKUP(Table7[[#This Row],[Merged Customer ID]],Table3__3_16[Customer ID],Table3__3_16[Any Transplants])</f>
        <v>No</v>
      </c>
      <c r="G2066" s="22" t="str">
        <f>_xlfn.XLOOKUP(Table7[[#This Row],[Merged Customer ID]],Table3__3_16[Customer ID],Table3__3_16[Cancer history])</f>
        <v>No</v>
      </c>
      <c r="H2066" s="22">
        <f>_xlfn.XLOOKUP(Table7[[#This Row],[Merged Customer ID]],Table3__3_16[Customer ID],Table3__3_16[NumberOfMajorSurgeries])</f>
        <v>0</v>
      </c>
      <c r="I2066" s="22" t="str">
        <f>_xlfn.XLOOKUP(Table7[[#This Row],[Merged Customer ID]],Table3__3_16[Customer ID],Table3__3_16[smoker])</f>
        <v>No</v>
      </c>
      <c r="J2066" s="22" t="str">
        <f>_xlfn.XLOOKUP(Table7[[#This Row],[Merged Customer ID]],Table3__3_16[Customer ID],Table3__3_16[Weight Status])</f>
        <v>Normal Weight</v>
      </c>
      <c r="K2066" s="22" t="str">
        <f>_xlfn.XLOOKUP(Table7[[#This Row],[Merged Customer ID]],Table3__3_16[Customer ID],Table3__3_16[Sugar Status])</f>
        <v>Normal</v>
      </c>
      <c r="L2066" s="25">
        <f>_xlfn.XLOOKUP(Table7[[#This Row],[Merged Customer ID]],Table6_20[Merged Customer ID],Table6_20[Date of Birth])</f>
        <v>37100</v>
      </c>
      <c r="M2066" s="29">
        <f>_xlfn.XLOOKUP(Table7[[#This Row],[Merged Customer ID]],Table6_20[Merged Customer ID],Table6_20[charges],"0",0)</f>
        <v>2585.85</v>
      </c>
      <c r="N2066" s="29" t="str">
        <f>_xlfn.XLOOKUP(Table7[[#This Row],[Merged Customer ID]],Table6_20[Merged Customer ID],Table6_20[Hospital tier])</f>
        <v>tier - 2</v>
      </c>
      <c r="O2066" s="29" t="str">
        <f>_xlfn.XLOOKUP(Table7[[#This Row],[Merged Customer ID]],Table6_20[Merged Customer ID],Table6_20[City tier])</f>
        <v>tier - 2</v>
      </c>
      <c r="P2066" s="29" t="str">
        <f>_xlfn.XLOOKUP(Table7[[#This Row],[Merged Customer ID]],Table6_20[Merged Customer ID],Table6_20[State ID])</f>
        <v>R1024</v>
      </c>
      <c r="Q2066" s="35">
        <f>_xlfn.XLOOKUP(Table7[[#This Row],[Merged Customer ID]],Table6_20[Merged Customer ID],Table6_20[Age])</f>
        <v>21.861111111111111</v>
      </c>
    </row>
    <row r="2067" spans="1:17" x14ac:dyDescent="0.35">
      <c r="A2067" s="23" t="s">
        <v>301</v>
      </c>
      <c r="B2067" s="23" t="str">
        <f>_xlfn.XLOOKUP(Table7[[#This Row],[Merged Customer ID]],Table2_1[Merged Customer ID],Table2_1[First Name])</f>
        <v>Thomas</v>
      </c>
      <c r="C2067" s="23">
        <f>_xlfn.XLOOKUP(Table7[[#This Row],[Merged Customer ID]],Table3__3_16[Customer ID],Table3__3_16[BMI])</f>
        <v>17.399999999999999</v>
      </c>
      <c r="D2067" s="23">
        <f>_xlfn.XLOOKUP(Table7[[#This Row],[Merged Customer ID]],Table3__3_16[Customer ID],Table3__3_16[HBA1C])</f>
        <v>4.5</v>
      </c>
      <c r="E2067" s="22" t="str">
        <f>_xlfn.XLOOKUP(Table7[[#This Row],[Merged Customer ID]],Table3__3_16[Customer ID],Table3__3_16[Heart Issues])</f>
        <v>Yes</v>
      </c>
      <c r="F2067" s="23" t="str">
        <f>_xlfn.XLOOKUP(Table7[[#This Row],[Merged Customer ID]],Table3__3_16[Customer ID],Table3__3_16[Any Transplants])</f>
        <v>No</v>
      </c>
      <c r="G2067" s="23" t="str">
        <f>_xlfn.XLOOKUP(Table7[[#This Row],[Merged Customer ID]],Table3__3_16[Customer ID],Table3__3_16[Cancer history])</f>
        <v>No</v>
      </c>
      <c r="H2067" s="23">
        <f>_xlfn.XLOOKUP(Table7[[#This Row],[Merged Customer ID]],Table3__3_16[Customer ID],Table3__3_16[NumberOfMajorSurgeries])</f>
        <v>0</v>
      </c>
      <c r="I2067" s="23" t="str">
        <f>_xlfn.XLOOKUP(Table7[[#This Row],[Merged Customer ID]],Table3__3_16[Customer ID],Table3__3_16[smoker])</f>
        <v>No</v>
      </c>
      <c r="J2067" s="23" t="str">
        <f>_xlfn.XLOOKUP(Table7[[#This Row],[Merged Customer ID]],Table3__3_16[Customer ID],Table3__3_16[Weight Status])</f>
        <v>Underweight</v>
      </c>
      <c r="K2067" s="23" t="str">
        <f>_xlfn.XLOOKUP(Table7[[#This Row],[Merged Customer ID]],Table3__3_16[Customer ID],Table3__3_16[Sugar Status])</f>
        <v>Normal</v>
      </c>
      <c r="L2067" s="26">
        <f>_xlfn.XLOOKUP(Table7[[#This Row],[Merged Customer ID]],Table6_20[Merged Customer ID],Table6_20[Date of Birth])</f>
        <v>37179</v>
      </c>
      <c r="M2067" s="30">
        <f>_xlfn.XLOOKUP(Table7[[#This Row],[Merged Customer ID]],Table6_20[Merged Customer ID],Table6_20[charges],"0",0)</f>
        <v>2585.27</v>
      </c>
      <c r="N2067" s="30" t="str">
        <f>_xlfn.XLOOKUP(Table7[[#This Row],[Merged Customer ID]],Table6_20[Merged Customer ID],Table6_20[Hospital tier])</f>
        <v>tier - 2</v>
      </c>
      <c r="O2067" s="30" t="str">
        <f>_xlfn.XLOOKUP(Table7[[#This Row],[Merged Customer ID]],Table6_20[Merged Customer ID],Table6_20[City tier])</f>
        <v>tier - 3</v>
      </c>
      <c r="P2067" s="30" t="str">
        <f>_xlfn.XLOOKUP(Table7[[#This Row],[Merged Customer ID]],Table6_20[Merged Customer ID],Table6_20[State ID])</f>
        <v>R1011</v>
      </c>
      <c r="Q2067" s="36">
        <f>_xlfn.XLOOKUP(Table7[[#This Row],[Merged Customer ID]],Table6_20[Merged Customer ID],Table6_20[Age])</f>
        <v>21.647222222222222</v>
      </c>
    </row>
    <row r="2068" spans="1:17" x14ac:dyDescent="0.35">
      <c r="A2068" s="22" t="s">
        <v>299</v>
      </c>
      <c r="B2068" s="22" t="str">
        <f>_xlfn.XLOOKUP(Table7[[#This Row],[Merged Customer ID]],Table2_1[Merged Customer ID],Table2_1[First Name])</f>
        <v>Cherewatti</v>
      </c>
      <c r="C2068" s="22">
        <f>_xlfn.XLOOKUP(Table7[[#This Row],[Merged Customer ID]],Table3__3_16[Customer ID],Table3__3_16[BMI])</f>
        <v>28.06</v>
      </c>
      <c r="D2068" s="22">
        <f>_xlfn.XLOOKUP(Table7[[#This Row],[Merged Customer ID]],Table3__3_16[Customer ID],Table3__3_16[HBA1C])</f>
        <v>8.93</v>
      </c>
      <c r="E2068" s="22" t="str">
        <f>_xlfn.XLOOKUP(Table7[[#This Row],[Merged Customer ID]],Table3__3_16[Customer ID],Table3__3_16[Heart Issues])</f>
        <v>No</v>
      </c>
      <c r="F2068" s="22" t="str">
        <f>_xlfn.XLOOKUP(Table7[[#This Row],[Merged Customer ID]],Table3__3_16[Customer ID],Table3__3_16[Any Transplants])</f>
        <v>No</v>
      </c>
      <c r="G2068" s="22" t="str">
        <f>_xlfn.XLOOKUP(Table7[[#This Row],[Merged Customer ID]],Table3__3_16[Customer ID],Table3__3_16[Cancer history])</f>
        <v>No</v>
      </c>
      <c r="H2068" s="22">
        <f>_xlfn.XLOOKUP(Table7[[#This Row],[Merged Customer ID]],Table3__3_16[Customer ID],Table3__3_16[NumberOfMajorSurgeries])</f>
        <v>0</v>
      </c>
      <c r="I2068" s="22" t="str">
        <f>_xlfn.XLOOKUP(Table7[[#This Row],[Merged Customer ID]],Table3__3_16[Customer ID],Table3__3_16[smoker])</f>
        <v>No</v>
      </c>
      <c r="J2068" s="22" t="str">
        <f>_xlfn.XLOOKUP(Table7[[#This Row],[Merged Customer ID]],Table3__3_16[Customer ID],Table3__3_16[Weight Status])</f>
        <v>Overweight</v>
      </c>
      <c r="K2068" s="22" t="str">
        <f>_xlfn.XLOOKUP(Table7[[#This Row],[Merged Customer ID]],Table3__3_16[Customer ID],Table3__3_16[Sugar Status])</f>
        <v>Diabetes</v>
      </c>
      <c r="L2068" s="25">
        <f>_xlfn.XLOOKUP(Table7[[#This Row],[Merged Customer ID]],Table6_20[Merged Customer ID],Table6_20[Date of Birth])</f>
        <v>37457</v>
      </c>
      <c r="M2068" s="29">
        <f>_xlfn.XLOOKUP(Table7[[#This Row],[Merged Customer ID]],Table6_20[Merged Customer ID],Table6_20[charges],"0",0)</f>
        <v>2585.04</v>
      </c>
      <c r="N2068" s="29" t="str">
        <f>_xlfn.XLOOKUP(Table7[[#This Row],[Merged Customer ID]],Table6_20[Merged Customer ID],Table6_20[Hospital tier])</f>
        <v>tier - 2</v>
      </c>
      <c r="O2068" s="29" t="str">
        <f>_xlfn.XLOOKUP(Table7[[#This Row],[Merged Customer ID]],Table6_20[Merged Customer ID],Table6_20[City tier])</f>
        <v>tier - 2</v>
      </c>
      <c r="P2068" s="29" t="str">
        <f>_xlfn.XLOOKUP(Table7[[#This Row],[Merged Customer ID]],Table6_20[Merged Customer ID],Table6_20[State ID])</f>
        <v>R1021</v>
      </c>
      <c r="Q2068" s="35">
        <f>_xlfn.XLOOKUP(Table7[[#This Row],[Merged Customer ID]],Table6_20[Merged Customer ID],Table6_20[Age])</f>
        <v>20.883333333333333</v>
      </c>
    </row>
    <row r="2069" spans="1:17" x14ac:dyDescent="0.35">
      <c r="A2069" s="23" t="s">
        <v>298</v>
      </c>
      <c r="B2069" s="23" t="str">
        <f>_xlfn.XLOOKUP(Table7[[#This Row],[Merged Customer ID]],Table2_1[Merged Customer ID],Table2_1[First Name])</f>
        <v>Olle</v>
      </c>
      <c r="C2069" s="23">
        <f>_xlfn.XLOOKUP(Table7[[#This Row],[Merged Customer ID]],Table3__3_16[Customer ID],Table3__3_16[BMI])</f>
        <v>31.13</v>
      </c>
      <c r="D2069" s="23">
        <f>_xlfn.XLOOKUP(Table7[[#This Row],[Merged Customer ID]],Table3__3_16[Customer ID],Table3__3_16[HBA1C])</f>
        <v>11.02</v>
      </c>
      <c r="E2069" s="22" t="str">
        <f>_xlfn.XLOOKUP(Table7[[#This Row],[Merged Customer ID]],Table3__3_16[Customer ID],Table3__3_16[Heart Issues])</f>
        <v>No</v>
      </c>
      <c r="F2069" s="23" t="str">
        <f>_xlfn.XLOOKUP(Table7[[#This Row],[Merged Customer ID]],Table3__3_16[Customer ID],Table3__3_16[Any Transplants])</f>
        <v>No</v>
      </c>
      <c r="G2069" s="23" t="str">
        <f>_xlfn.XLOOKUP(Table7[[#This Row],[Merged Customer ID]],Table3__3_16[Customer ID],Table3__3_16[Cancer history])</f>
        <v>No</v>
      </c>
      <c r="H2069" s="23">
        <f>_xlfn.XLOOKUP(Table7[[#This Row],[Merged Customer ID]],Table3__3_16[Customer ID],Table3__3_16[NumberOfMajorSurgeries])</f>
        <v>0</v>
      </c>
      <c r="I2069" s="23" t="str">
        <f>_xlfn.XLOOKUP(Table7[[#This Row],[Merged Customer ID]],Table3__3_16[Customer ID],Table3__3_16[smoker])</f>
        <v>No</v>
      </c>
      <c r="J2069" s="23" t="str">
        <f>_xlfn.XLOOKUP(Table7[[#This Row],[Merged Customer ID]],Table3__3_16[Customer ID],Table3__3_16[Weight Status])</f>
        <v>Obesity</v>
      </c>
      <c r="K2069" s="23" t="str">
        <f>_xlfn.XLOOKUP(Table7[[#This Row],[Merged Customer ID]],Table3__3_16[Customer ID],Table3__3_16[Sugar Status])</f>
        <v>Diabetes</v>
      </c>
      <c r="L2069" s="26">
        <f>_xlfn.XLOOKUP(Table7[[#This Row],[Merged Customer ID]],Table6_20[Merged Customer ID],Table6_20[Date of Birth])</f>
        <v>37540</v>
      </c>
      <c r="M2069" s="30">
        <f>_xlfn.XLOOKUP(Table7[[#This Row],[Merged Customer ID]],Table6_20[Merged Customer ID],Table6_20[charges],"0",0)</f>
        <v>2566.4699999999998</v>
      </c>
      <c r="N2069" s="30" t="str">
        <f>_xlfn.XLOOKUP(Table7[[#This Row],[Merged Customer ID]],Table6_20[Merged Customer ID],Table6_20[Hospital tier])</f>
        <v>tier - 2</v>
      </c>
      <c r="O2069" s="30" t="str">
        <f>_xlfn.XLOOKUP(Table7[[#This Row],[Merged Customer ID]],Table6_20[Merged Customer ID],Table6_20[City tier])</f>
        <v>tier - 3</v>
      </c>
      <c r="P2069" s="30" t="str">
        <f>_xlfn.XLOOKUP(Table7[[#This Row],[Merged Customer ID]],Table6_20[Merged Customer ID],Table6_20[State ID])</f>
        <v>R1013</v>
      </c>
      <c r="Q2069" s="36">
        <f>_xlfn.XLOOKUP(Table7[[#This Row],[Merged Customer ID]],Table6_20[Merged Customer ID],Table6_20[Age])</f>
        <v>20.658333333333335</v>
      </c>
    </row>
    <row r="2070" spans="1:17" x14ac:dyDescent="0.35">
      <c r="A2070" s="22" t="s">
        <v>297</v>
      </c>
      <c r="B2070" s="22" t="str">
        <f>_xlfn.XLOOKUP(Table7[[#This Row],[Merged Customer ID]],Table2_1[Merged Customer ID],Table2_1[First Name])</f>
        <v>Hamsi</v>
      </c>
      <c r="C2070" s="22">
        <f>_xlfn.XLOOKUP(Table7[[#This Row],[Merged Customer ID]],Table3__3_16[Customer ID],Table3__3_16[BMI])</f>
        <v>18.46</v>
      </c>
      <c r="D2070" s="22">
        <f>_xlfn.XLOOKUP(Table7[[#This Row],[Merged Customer ID]],Table3__3_16[Customer ID],Table3__3_16[HBA1C])</f>
        <v>5.25</v>
      </c>
      <c r="E2070" s="22" t="str">
        <f>_xlfn.XLOOKUP(Table7[[#This Row],[Merged Customer ID]],Table3__3_16[Customer ID],Table3__3_16[Heart Issues])</f>
        <v>No</v>
      </c>
      <c r="F2070" s="22" t="str">
        <f>_xlfn.XLOOKUP(Table7[[#This Row],[Merged Customer ID]],Table3__3_16[Customer ID],Table3__3_16[Any Transplants])</f>
        <v>No</v>
      </c>
      <c r="G2070" s="22" t="str">
        <f>_xlfn.XLOOKUP(Table7[[#This Row],[Merged Customer ID]],Table3__3_16[Customer ID],Table3__3_16[Cancer history])</f>
        <v>No</v>
      </c>
      <c r="H2070" s="22">
        <f>_xlfn.XLOOKUP(Table7[[#This Row],[Merged Customer ID]],Table3__3_16[Customer ID],Table3__3_16[NumberOfMajorSurgeries])</f>
        <v>0</v>
      </c>
      <c r="I2070" s="22" t="str">
        <f>_xlfn.XLOOKUP(Table7[[#This Row],[Merged Customer ID]],Table3__3_16[Customer ID],Table3__3_16[smoker])</f>
        <v>No</v>
      </c>
      <c r="J2070" s="22" t="str">
        <f>_xlfn.XLOOKUP(Table7[[#This Row],[Merged Customer ID]],Table3__3_16[Customer ID],Table3__3_16[Weight Status])</f>
        <v>Underweight</v>
      </c>
      <c r="K2070" s="22" t="str">
        <f>_xlfn.XLOOKUP(Table7[[#This Row],[Merged Customer ID]],Table3__3_16[Customer ID],Table3__3_16[Sugar Status])</f>
        <v>Normal</v>
      </c>
      <c r="L2070" s="25">
        <f>_xlfn.XLOOKUP(Table7[[#This Row],[Merged Customer ID]],Table6_20[Merged Customer ID],Table6_20[Date of Birth])</f>
        <v>33559</v>
      </c>
      <c r="M2070" s="29">
        <f>_xlfn.XLOOKUP(Table7[[#This Row],[Merged Customer ID]],Table6_20[Merged Customer ID],Table6_20[charges],"0",0)</f>
        <v>2545.6799999999998</v>
      </c>
      <c r="N2070" s="29" t="str">
        <f>_xlfn.XLOOKUP(Table7[[#This Row],[Merged Customer ID]],Table6_20[Merged Customer ID],Table6_20[Hospital tier])</f>
        <v>tier - 2</v>
      </c>
      <c r="O2070" s="29" t="str">
        <f>_xlfn.XLOOKUP(Table7[[#This Row],[Merged Customer ID]],Table6_20[Merged Customer ID],Table6_20[City tier])</f>
        <v>tier - 1</v>
      </c>
      <c r="P2070" s="29" t="str">
        <f>_xlfn.XLOOKUP(Table7[[#This Row],[Merged Customer ID]],Table6_20[Merged Customer ID],Table6_20[State ID])</f>
        <v>R1013</v>
      </c>
      <c r="Q2070" s="35">
        <f>_xlfn.XLOOKUP(Table7[[#This Row],[Merged Customer ID]],Table6_20[Merged Customer ID],Table6_20[Age])</f>
        <v>31.558333333333334</v>
      </c>
    </row>
    <row r="2071" spans="1:17" x14ac:dyDescent="0.35">
      <c r="A2071" s="23" t="s">
        <v>296</v>
      </c>
      <c r="B2071" s="23" t="str">
        <f>_xlfn.XLOOKUP(Table7[[#This Row],[Merged Customer ID]],Table2_1[Merged Customer ID],Table2_1[First Name])</f>
        <v>Finnegan</v>
      </c>
      <c r="C2071" s="23">
        <f>_xlfn.XLOOKUP(Table7[[#This Row],[Merged Customer ID]],Table3__3_16[Customer ID],Table3__3_16[BMI])</f>
        <v>17.3</v>
      </c>
      <c r="D2071" s="23">
        <f>_xlfn.XLOOKUP(Table7[[#This Row],[Merged Customer ID]],Table3__3_16[Customer ID],Table3__3_16[HBA1C])</f>
        <v>4.75</v>
      </c>
      <c r="E2071" s="22" t="str">
        <f>_xlfn.XLOOKUP(Table7[[#This Row],[Merged Customer ID]],Table3__3_16[Customer ID],Table3__3_16[Heart Issues])</f>
        <v>No</v>
      </c>
      <c r="F2071" s="23" t="str">
        <f>_xlfn.XLOOKUP(Table7[[#This Row],[Merged Customer ID]],Table3__3_16[Customer ID],Table3__3_16[Any Transplants])</f>
        <v>No</v>
      </c>
      <c r="G2071" s="23" t="str">
        <f>_xlfn.XLOOKUP(Table7[[#This Row],[Merged Customer ID]],Table3__3_16[Customer ID],Table3__3_16[Cancer history])</f>
        <v>No</v>
      </c>
      <c r="H2071" s="23">
        <f>_xlfn.XLOOKUP(Table7[[#This Row],[Merged Customer ID]],Table3__3_16[Customer ID],Table3__3_16[NumberOfMajorSurgeries])</f>
        <v>0</v>
      </c>
      <c r="I2071" s="23" t="str">
        <f>_xlfn.XLOOKUP(Table7[[#This Row],[Merged Customer ID]],Table3__3_16[Customer ID],Table3__3_16[smoker])</f>
        <v>No</v>
      </c>
      <c r="J2071" s="23" t="str">
        <f>_xlfn.XLOOKUP(Table7[[#This Row],[Merged Customer ID]],Table3__3_16[Customer ID],Table3__3_16[Weight Status])</f>
        <v>Underweight</v>
      </c>
      <c r="K2071" s="23" t="str">
        <f>_xlfn.XLOOKUP(Table7[[#This Row],[Merged Customer ID]],Table3__3_16[Customer ID],Table3__3_16[Sugar Status])</f>
        <v>Normal</v>
      </c>
      <c r="L2071" s="26">
        <f>_xlfn.XLOOKUP(Table7[[#This Row],[Merged Customer ID]],Table6_20[Merged Customer ID],Table6_20[Date of Birth])</f>
        <v>33147</v>
      </c>
      <c r="M2071" s="30">
        <f>_xlfn.XLOOKUP(Table7[[#This Row],[Merged Customer ID]],Table6_20[Merged Customer ID],Table6_20[charges],"0",0)</f>
        <v>2540.39</v>
      </c>
      <c r="N2071" s="30" t="str">
        <f>_xlfn.XLOOKUP(Table7[[#This Row],[Merged Customer ID]],Table6_20[Merged Customer ID],Table6_20[Hospital tier])</f>
        <v>tier - 2</v>
      </c>
      <c r="O2071" s="30" t="str">
        <f>_xlfn.XLOOKUP(Table7[[#This Row],[Merged Customer ID]],Table6_20[Merged Customer ID],Table6_20[City tier])</f>
        <v>tier - 2</v>
      </c>
      <c r="P2071" s="30" t="str">
        <f>_xlfn.XLOOKUP(Table7[[#This Row],[Merged Customer ID]],Table6_20[Merged Customer ID],Table6_20[State ID])</f>
        <v>R1013</v>
      </c>
      <c r="Q2071" s="36">
        <f>_xlfn.XLOOKUP(Table7[[#This Row],[Merged Customer ID]],Table6_20[Merged Customer ID],Table6_20[Age])</f>
        <v>32.68611111111111</v>
      </c>
    </row>
    <row r="2072" spans="1:17" x14ac:dyDescent="0.35">
      <c r="A2072" s="22" t="s">
        <v>295</v>
      </c>
      <c r="B2072" s="22" t="str">
        <f>_xlfn.XLOOKUP(Table7[[#This Row],[Merged Customer ID]],Table2_1[Merged Customer ID],Table2_1[First Name])</f>
        <v>Walsh</v>
      </c>
      <c r="C2072" s="22">
        <f>_xlfn.XLOOKUP(Table7[[#This Row],[Merged Customer ID]],Table3__3_16[Customer ID],Table3__3_16[BMI])</f>
        <v>35.625</v>
      </c>
      <c r="D2072" s="22">
        <f>_xlfn.XLOOKUP(Table7[[#This Row],[Merged Customer ID]],Table3__3_16[Customer ID],Table3__3_16[HBA1C])</f>
        <v>4.68</v>
      </c>
      <c r="E2072" s="22" t="str">
        <f>_xlfn.XLOOKUP(Table7[[#This Row],[Merged Customer ID]],Table3__3_16[Customer ID],Table3__3_16[Heart Issues])</f>
        <v>Yes</v>
      </c>
      <c r="F2072" s="22" t="str">
        <f>_xlfn.XLOOKUP(Table7[[#This Row],[Merged Customer ID]],Table3__3_16[Customer ID],Table3__3_16[Any Transplants])</f>
        <v>No</v>
      </c>
      <c r="G2072" s="22" t="str">
        <f>_xlfn.XLOOKUP(Table7[[#This Row],[Merged Customer ID]],Table3__3_16[Customer ID],Table3__3_16[Cancer history])</f>
        <v>Yes</v>
      </c>
      <c r="H2072" s="22">
        <f>_xlfn.XLOOKUP(Table7[[#This Row],[Merged Customer ID]],Table3__3_16[Customer ID],Table3__3_16[NumberOfMajorSurgeries])</f>
        <v>1</v>
      </c>
      <c r="I2072" s="22" t="str">
        <f>_xlfn.XLOOKUP(Table7[[#This Row],[Merged Customer ID]],Table3__3_16[Customer ID],Table3__3_16[smoker])</f>
        <v>No</v>
      </c>
      <c r="J2072" s="22" t="str">
        <f>_xlfn.XLOOKUP(Table7[[#This Row],[Merged Customer ID]],Table3__3_16[Customer ID],Table3__3_16[Weight Status])</f>
        <v>Obesity</v>
      </c>
      <c r="K2072" s="22" t="str">
        <f>_xlfn.XLOOKUP(Table7[[#This Row],[Merged Customer ID]],Table3__3_16[Customer ID],Table3__3_16[Sugar Status])</f>
        <v>Normal</v>
      </c>
      <c r="L2072" s="25">
        <f>_xlfn.XLOOKUP(Table7[[#This Row],[Merged Customer ID]],Table6_20[Merged Customer ID],Table6_20[Date of Birth])</f>
        <v>35639</v>
      </c>
      <c r="M2072" s="29">
        <f>_xlfn.XLOOKUP(Table7[[#This Row],[Merged Customer ID]],Table6_20[Merged Customer ID],Table6_20[charges],"0",0)</f>
        <v>2534.39</v>
      </c>
      <c r="N2072" s="29" t="str">
        <f>_xlfn.XLOOKUP(Table7[[#This Row],[Merged Customer ID]],Table6_20[Merged Customer ID],Table6_20[Hospital tier])</f>
        <v>tier - 3</v>
      </c>
      <c r="O2072" s="29" t="str">
        <f>_xlfn.XLOOKUP(Table7[[#This Row],[Merged Customer ID]],Table6_20[Merged Customer ID],Table6_20[City tier])</f>
        <v>tier - 3</v>
      </c>
      <c r="P2072" s="29" t="str">
        <f>_xlfn.XLOOKUP(Table7[[#This Row],[Merged Customer ID]],Table6_20[Merged Customer ID],Table6_20[State ID])</f>
        <v>R1012</v>
      </c>
      <c r="Q2072" s="35">
        <f>_xlfn.XLOOKUP(Table7[[#This Row],[Merged Customer ID]],Table6_20[Merged Customer ID],Table6_20[Age])</f>
        <v>25.861111111111111</v>
      </c>
    </row>
    <row r="2073" spans="1:17" x14ac:dyDescent="0.35">
      <c r="A2073" s="23" t="s">
        <v>294</v>
      </c>
      <c r="B2073" s="23" t="str">
        <f>_xlfn.XLOOKUP(Table7[[#This Row],[Merged Customer ID]],Table2_1[Merged Customer ID],Table2_1[First Name])</f>
        <v>Villa</v>
      </c>
      <c r="C2073" s="23">
        <f>_xlfn.XLOOKUP(Table7[[#This Row],[Merged Customer ID]],Table3__3_16[Customer ID],Table3__3_16[BMI])</f>
        <v>20.234999999999999</v>
      </c>
      <c r="D2073" s="23">
        <f>_xlfn.XLOOKUP(Table7[[#This Row],[Merged Customer ID]],Table3__3_16[Customer ID],Table3__3_16[HBA1C])</f>
        <v>6.17</v>
      </c>
      <c r="E2073" s="22" t="str">
        <f>_xlfn.XLOOKUP(Table7[[#This Row],[Merged Customer ID]],Table3__3_16[Customer ID],Table3__3_16[Heart Issues])</f>
        <v>Yes</v>
      </c>
      <c r="F2073" s="23" t="str">
        <f>_xlfn.XLOOKUP(Table7[[#This Row],[Merged Customer ID]],Table3__3_16[Customer ID],Table3__3_16[Any Transplants])</f>
        <v>Yes</v>
      </c>
      <c r="G2073" s="23" t="str">
        <f>_xlfn.XLOOKUP(Table7[[#This Row],[Merged Customer ID]],Table3__3_16[Customer ID],Table3__3_16[Cancer history])</f>
        <v>No</v>
      </c>
      <c r="H2073" s="23">
        <f>_xlfn.XLOOKUP(Table7[[#This Row],[Merged Customer ID]],Table3__3_16[Customer ID],Table3__3_16[NumberOfMajorSurgeries])</f>
        <v>2</v>
      </c>
      <c r="I2073" s="23" t="str">
        <f>_xlfn.XLOOKUP(Table7[[#This Row],[Merged Customer ID]],Table3__3_16[Customer ID],Table3__3_16[smoker])</f>
        <v>No</v>
      </c>
      <c r="J2073" s="23" t="str">
        <f>_xlfn.XLOOKUP(Table7[[#This Row],[Merged Customer ID]],Table3__3_16[Customer ID],Table3__3_16[Weight Status])</f>
        <v>Normal Weight</v>
      </c>
      <c r="K2073" s="23" t="str">
        <f>_xlfn.XLOOKUP(Table7[[#This Row],[Merged Customer ID]],Table3__3_16[Customer ID],Table3__3_16[Sugar Status])</f>
        <v>Prediabetes</v>
      </c>
      <c r="L2073" s="26">
        <f>_xlfn.XLOOKUP(Table7[[#This Row],[Merged Customer ID]],Table6_20[Merged Customer ID],Table6_20[Date of Birth])</f>
        <v>36763</v>
      </c>
      <c r="M2073" s="30">
        <f>_xlfn.XLOOKUP(Table7[[#This Row],[Merged Customer ID]],Table6_20[Merged Customer ID],Table6_20[charges],"0",0)</f>
        <v>2527.8200000000002</v>
      </c>
      <c r="N2073" s="30" t="str">
        <f>_xlfn.XLOOKUP(Table7[[#This Row],[Merged Customer ID]],Table6_20[Merged Customer ID],Table6_20[Hospital tier])</f>
        <v>tier - 2</v>
      </c>
      <c r="O2073" s="30" t="str">
        <f>_xlfn.XLOOKUP(Table7[[#This Row],[Merged Customer ID]],Table6_20[Merged Customer ID],Table6_20[City tier])</f>
        <v>tier - 3</v>
      </c>
      <c r="P2073" s="30" t="str">
        <f>_xlfn.XLOOKUP(Table7[[#This Row],[Merged Customer ID]],Table6_20[Merged Customer ID],Table6_20[State ID])</f>
        <v>R1012</v>
      </c>
      <c r="Q2073" s="36">
        <f>_xlfn.XLOOKUP(Table7[[#This Row],[Merged Customer ID]],Table6_20[Merged Customer ID],Table6_20[Age])</f>
        <v>22.786111111111111</v>
      </c>
    </row>
    <row r="2074" spans="1:17" x14ac:dyDescent="0.35">
      <c r="A2074" s="22" t="s">
        <v>293</v>
      </c>
      <c r="B2074" s="22" t="str">
        <f>_xlfn.XLOOKUP(Table7[[#This Row],[Merged Customer ID]],Table2_1[Merged Customer ID],Table2_1[First Name])</f>
        <v>Cable</v>
      </c>
      <c r="C2074" s="22">
        <f>_xlfn.XLOOKUP(Table7[[#This Row],[Merged Customer ID]],Table3__3_16[Customer ID],Table3__3_16[BMI])</f>
        <v>27.55</v>
      </c>
      <c r="D2074" s="22">
        <f>_xlfn.XLOOKUP(Table7[[#This Row],[Merged Customer ID]],Table3__3_16[Customer ID],Table3__3_16[HBA1C])</f>
        <v>4.5599999999999996</v>
      </c>
      <c r="E2074" s="22" t="str">
        <f>_xlfn.XLOOKUP(Table7[[#This Row],[Merged Customer ID]],Table3__3_16[Customer ID],Table3__3_16[Heart Issues])</f>
        <v>Yes</v>
      </c>
      <c r="F2074" s="22" t="str">
        <f>_xlfn.XLOOKUP(Table7[[#This Row],[Merged Customer ID]],Table3__3_16[Customer ID],Table3__3_16[Any Transplants])</f>
        <v>No</v>
      </c>
      <c r="G2074" s="22" t="str">
        <f>_xlfn.XLOOKUP(Table7[[#This Row],[Merged Customer ID]],Table3__3_16[Customer ID],Table3__3_16[Cancer history])</f>
        <v>Yes</v>
      </c>
      <c r="H2074" s="22">
        <f>_xlfn.XLOOKUP(Table7[[#This Row],[Merged Customer ID]],Table3__3_16[Customer ID],Table3__3_16[NumberOfMajorSurgeries])</f>
        <v>1</v>
      </c>
      <c r="I2074" s="22" t="str">
        <f>_xlfn.XLOOKUP(Table7[[#This Row],[Merged Customer ID]],Table3__3_16[Customer ID],Table3__3_16[smoker])</f>
        <v>No</v>
      </c>
      <c r="J2074" s="22" t="str">
        <f>_xlfn.XLOOKUP(Table7[[#This Row],[Merged Customer ID]],Table3__3_16[Customer ID],Table3__3_16[Weight Status])</f>
        <v>Overweight</v>
      </c>
      <c r="K2074" s="22" t="str">
        <f>_xlfn.XLOOKUP(Table7[[#This Row],[Merged Customer ID]],Table3__3_16[Customer ID],Table3__3_16[Sugar Status])</f>
        <v>Normal</v>
      </c>
      <c r="L2074" s="25">
        <f>_xlfn.XLOOKUP(Table7[[#This Row],[Merged Customer ID]],Table6_20[Merged Customer ID],Table6_20[Date of Birth])</f>
        <v>35736</v>
      </c>
      <c r="M2074" s="29">
        <f>_xlfn.XLOOKUP(Table7[[#This Row],[Merged Customer ID]],Table6_20[Merged Customer ID],Table6_20[charges],"0",0)</f>
        <v>2523.17</v>
      </c>
      <c r="N2074" s="29" t="str">
        <f>_xlfn.XLOOKUP(Table7[[#This Row],[Merged Customer ID]],Table6_20[Merged Customer ID],Table6_20[Hospital tier])</f>
        <v>tier - 3</v>
      </c>
      <c r="O2074" s="29" t="str">
        <f>_xlfn.XLOOKUP(Table7[[#This Row],[Merged Customer ID]],Table6_20[Merged Customer ID],Table6_20[City tier])</f>
        <v>tier - 1</v>
      </c>
      <c r="P2074" s="29" t="str">
        <f>_xlfn.XLOOKUP(Table7[[#This Row],[Merged Customer ID]],Table6_20[Merged Customer ID],Table6_20[State ID])</f>
        <v>R1012</v>
      </c>
      <c r="Q2074" s="35">
        <f>_xlfn.XLOOKUP(Table7[[#This Row],[Merged Customer ID]],Table6_20[Merged Customer ID],Table6_20[Age])</f>
        <v>25.6</v>
      </c>
    </row>
    <row r="2075" spans="1:17" x14ac:dyDescent="0.35">
      <c r="A2075" s="23" t="s">
        <v>292</v>
      </c>
      <c r="B2075" s="23" t="str">
        <f>_xlfn.XLOOKUP(Table7[[#This Row],[Merged Customer ID]],Table2_1[Merged Customer ID],Table2_1[First Name])</f>
        <v>Eiring</v>
      </c>
      <c r="C2075" s="23">
        <f>_xlfn.XLOOKUP(Table7[[#This Row],[Merged Customer ID]],Table3__3_16[Customer ID],Table3__3_16[BMI])</f>
        <v>17.97</v>
      </c>
      <c r="D2075" s="23">
        <f>_xlfn.XLOOKUP(Table7[[#This Row],[Merged Customer ID]],Table3__3_16[Customer ID],Table3__3_16[HBA1C])</f>
        <v>6.3</v>
      </c>
      <c r="E2075" s="22" t="str">
        <f>_xlfn.XLOOKUP(Table7[[#This Row],[Merged Customer ID]],Table3__3_16[Customer ID],Table3__3_16[Heart Issues])</f>
        <v>No</v>
      </c>
      <c r="F2075" s="23" t="str">
        <f>_xlfn.XLOOKUP(Table7[[#This Row],[Merged Customer ID]],Table3__3_16[Customer ID],Table3__3_16[Any Transplants])</f>
        <v>No</v>
      </c>
      <c r="G2075" s="23" t="str">
        <f>_xlfn.XLOOKUP(Table7[[#This Row],[Merged Customer ID]],Table3__3_16[Customer ID],Table3__3_16[Cancer history])</f>
        <v>No</v>
      </c>
      <c r="H2075" s="23">
        <f>_xlfn.XLOOKUP(Table7[[#This Row],[Merged Customer ID]],Table3__3_16[Customer ID],Table3__3_16[NumberOfMajorSurgeries])</f>
        <v>0</v>
      </c>
      <c r="I2075" s="23" t="str">
        <f>_xlfn.XLOOKUP(Table7[[#This Row],[Merged Customer ID]],Table3__3_16[Customer ID],Table3__3_16[smoker])</f>
        <v>No</v>
      </c>
      <c r="J2075" s="23" t="str">
        <f>_xlfn.XLOOKUP(Table7[[#This Row],[Merged Customer ID]],Table3__3_16[Customer ID],Table3__3_16[Weight Status])</f>
        <v>Underweight</v>
      </c>
      <c r="K2075" s="23" t="str">
        <f>_xlfn.XLOOKUP(Table7[[#This Row],[Merged Customer ID]],Table3__3_16[Customer ID],Table3__3_16[Sugar Status])</f>
        <v>Prediabetes</v>
      </c>
      <c r="L2075" s="26">
        <f>_xlfn.XLOOKUP(Table7[[#This Row],[Merged Customer ID]],Table6_20[Merged Customer ID],Table6_20[Date of Birth])</f>
        <v>33455</v>
      </c>
      <c r="M2075" s="30">
        <f>_xlfn.XLOOKUP(Table7[[#This Row],[Merged Customer ID]],Table6_20[Merged Customer ID],Table6_20[charges],"0",0)</f>
        <v>2510.79</v>
      </c>
      <c r="N2075" s="30" t="str">
        <f>_xlfn.XLOOKUP(Table7[[#This Row],[Merged Customer ID]],Table6_20[Merged Customer ID],Table6_20[Hospital tier])</f>
        <v>tier - 2</v>
      </c>
      <c r="O2075" s="30" t="str">
        <f>_xlfn.XLOOKUP(Table7[[#This Row],[Merged Customer ID]],Table6_20[Merged Customer ID],Table6_20[City tier])</f>
        <v>tier - 1</v>
      </c>
      <c r="P2075" s="30" t="str">
        <f>_xlfn.XLOOKUP(Table7[[#This Row],[Merged Customer ID]],Table6_20[Merged Customer ID],Table6_20[State ID])</f>
        <v>R1013</v>
      </c>
      <c r="Q2075" s="36">
        <f>_xlfn.XLOOKUP(Table7[[#This Row],[Merged Customer ID]],Table6_20[Merged Customer ID],Table6_20[Age])</f>
        <v>31.841666666666665</v>
      </c>
    </row>
    <row r="2076" spans="1:17" x14ac:dyDescent="0.35">
      <c r="A2076" s="22" t="s">
        <v>291</v>
      </c>
      <c r="B2076" s="22" t="str">
        <f>_xlfn.XLOOKUP(Table7[[#This Row],[Merged Customer ID]],Table2_1[Merged Customer ID],Table2_1[First Name])</f>
        <v>Connor</v>
      </c>
      <c r="C2076" s="22">
        <f>_xlfn.XLOOKUP(Table7[[#This Row],[Merged Customer ID]],Table3__3_16[Customer ID],Table3__3_16[BMI])</f>
        <v>29.98</v>
      </c>
      <c r="D2076" s="22">
        <f>_xlfn.XLOOKUP(Table7[[#This Row],[Merged Customer ID]],Table3__3_16[Customer ID],Table3__3_16[HBA1C])</f>
        <v>6.03</v>
      </c>
      <c r="E2076" s="22" t="str">
        <f>_xlfn.XLOOKUP(Table7[[#This Row],[Merged Customer ID]],Table3__3_16[Customer ID],Table3__3_16[Heart Issues])</f>
        <v>No</v>
      </c>
      <c r="F2076" s="22" t="str">
        <f>_xlfn.XLOOKUP(Table7[[#This Row],[Merged Customer ID]],Table3__3_16[Customer ID],Table3__3_16[Any Transplants])</f>
        <v>Yes</v>
      </c>
      <c r="G2076" s="22" t="str">
        <f>_xlfn.XLOOKUP(Table7[[#This Row],[Merged Customer ID]],Table3__3_16[Customer ID],Table3__3_16[Cancer history])</f>
        <v>No</v>
      </c>
      <c r="H2076" s="22">
        <f>_xlfn.XLOOKUP(Table7[[#This Row],[Merged Customer ID]],Table3__3_16[Customer ID],Table3__3_16[NumberOfMajorSurgeries])</f>
        <v>1</v>
      </c>
      <c r="I2076" s="22" t="str">
        <f>_xlfn.XLOOKUP(Table7[[#This Row],[Merged Customer ID]],Table3__3_16[Customer ID],Table3__3_16[smoker])</f>
        <v>No</v>
      </c>
      <c r="J2076" s="22" t="str">
        <f>_xlfn.XLOOKUP(Table7[[#This Row],[Merged Customer ID]],Table3__3_16[Customer ID],Table3__3_16[Weight Status])</f>
        <v>Overweight</v>
      </c>
      <c r="K2076" s="22" t="str">
        <f>_xlfn.XLOOKUP(Table7[[#This Row],[Merged Customer ID]],Table3__3_16[Customer ID],Table3__3_16[Sugar Status])</f>
        <v>Prediabetes</v>
      </c>
      <c r="L2076" s="25">
        <f>_xlfn.XLOOKUP(Table7[[#This Row],[Merged Customer ID]],Table6_20[Merged Customer ID],Table6_20[Date of Birth])</f>
        <v>38236</v>
      </c>
      <c r="M2076" s="29">
        <f>_xlfn.XLOOKUP(Table7[[#This Row],[Merged Customer ID]],Table6_20[Merged Customer ID],Table6_20[charges],"0",0)</f>
        <v>2500.9299999999998</v>
      </c>
      <c r="N2076" s="29" t="str">
        <f>_xlfn.XLOOKUP(Table7[[#This Row],[Merged Customer ID]],Table6_20[Merged Customer ID],Table6_20[Hospital tier])</f>
        <v>tier - 2</v>
      </c>
      <c r="O2076" s="29" t="str">
        <f>_xlfn.XLOOKUP(Table7[[#This Row],[Merged Customer ID]],Table6_20[Merged Customer ID],Table6_20[City tier])</f>
        <v>tier - 2</v>
      </c>
      <c r="P2076" s="29" t="str">
        <f>_xlfn.XLOOKUP(Table7[[#This Row],[Merged Customer ID]],Table6_20[Merged Customer ID],Table6_20[State ID])</f>
        <v>R1012</v>
      </c>
      <c r="Q2076" s="35">
        <f>_xlfn.XLOOKUP(Table7[[#This Row],[Merged Customer ID]],Table6_20[Merged Customer ID],Table6_20[Age])</f>
        <v>18.755555555555556</v>
      </c>
    </row>
    <row r="2077" spans="1:17" x14ac:dyDescent="0.35">
      <c r="A2077" s="23" t="s">
        <v>290</v>
      </c>
      <c r="B2077" s="23" t="str">
        <f>_xlfn.XLOOKUP(Table7[[#This Row],[Merged Customer ID]],Table2_1[Merged Customer ID],Table2_1[First Name])</f>
        <v>Friedman</v>
      </c>
      <c r="C2077" s="23">
        <f>_xlfn.XLOOKUP(Table7[[#This Row],[Merged Customer ID]],Table3__3_16[Customer ID],Table3__3_16[BMI])</f>
        <v>33.659999999999997</v>
      </c>
      <c r="D2077" s="23">
        <f>_xlfn.XLOOKUP(Table7[[#This Row],[Merged Customer ID]],Table3__3_16[Customer ID],Table3__3_16[HBA1C])</f>
        <v>4.2</v>
      </c>
      <c r="E2077" s="22" t="str">
        <f>_xlfn.XLOOKUP(Table7[[#This Row],[Merged Customer ID]],Table3__3_16[Customer ID],Table3__3_16[Heart Issues])</f>
        <v>Yes</v>
      </c>
      <c r="F2077" s="23" t="str">
        <f>_xlfn.XLOOKUP(Table7[[#This Row],[Merged Customer ID]],Table3__3_16[Customer ID],Table3__3_16[Any Transplants])</f>
        <v>No</v>
      </c>
      <c r="G2077" s="23" t="str">
        <f>_xlfn.XLOOKUP(Table7[[#This Row],[Merged Customer ID]],Table3__3_16[Customer ID],Table3__3_16[Cancer history])</f>
        <v>No</v>
      </c>
      <c r="H2077" s="23">
        <f>_xlfn.XLOOKUP(Table7[[#This Row],[Merged Customer ID]],Table3__3_16[Customer ID],Table3__3_16[NumberOfMajorSurgeries])</f>
        <v>1</v>
      </c>
      <c r="I2077" s="23" t="str">
        <f>_xlfn.XLOOKUP(Table7[[#This Row],[Merged Customer ID]],Table3__3_16[Customer ID],Table3__3_16[smoker])</f>
        <v>No</v>
      </c>
      <c r="J2077" s="23" t="str">
        <f>_xlfn.XLOOKUP(Table7[[#This Row],[Merged Customer ID]],Table3__3_16[Customer ID],Table3__3_16[Weight Status])</f>
        <v>Obesity</v>
      </c>
      <c r="K2077" s="23" t="str">
        <f>_xlfn.XLOOKUP(Table7[[#This Row],[Merged Customer ID]],Table3__3_16[Customer ID],Table3__3_16[Sugar Status])</f>
        <v>Normal</v>
      </c>
      <c r="L2077" s="26">
        <f>_xlfn.XLOOKUP(Table7[[#This Row],[Merged Customer ID]],Table6_20[Merged Customer ID],Table6_20[Date of Birth])</f>
        <v>34987</v>
      </c>
      <c r="M2077" s="30">
        <f>_xlfn.XLOOKUP(Table7[[#This Row],[Merged Customer ID]],Table6_20[Merged Customer ID],Table6_20[charges],"0",0)</f>
        <v>2498.41</v>
      </c>
      <c r="N2077" s="30" t="str">
        <f>_xlfn.XLOOKUP(Table7[[#This Row],[Merged Customer ID]],Table6_20[Merged Customer ID],Table6_20[Hospital tier])</f>
        <v>tier - 3</v>
      </c>
      <c r="O2077" s="30" t="str">
        <f>_xlfn.XLOOKUP(Table7[[#This Row],[Merged Customer ID]],Table6_20[Merged Customer ID],Table6_20[City tier])</f>
        <v>tier - 3</v>
      </c>
      <c r="P2077" s="30" t="str">
        <f>_xlfn.XLOOKUP(Table7[[#This Row],[Merged Customer ID]],Table6_20[Merged Customer ID],Table6_20[State ID])</f>
        <v>R1013</v>
      </c>
      <c r="Q2077" s="36">
        <f>_xlfn.XLOOKUP(Table7[[#This Row],[Merged Customer ID]],Table6_20[Merged Customer ID],Table6_20[Age])</f>
        <v>27.647222222222222</v>
      </c>
    </row>
    <row r="2078" spans="1:17" x14ac:dyDescent="0.35">
      <c r="A2078" s="22" t="s">
        <v>289</v>
      </c>
      <c r="B2078" s="22" t="str">
        <f>_xlfn.XLOOKUP(Table7[[#This Row],[Merged Customer ID]],Table2_1[Merged Customer ID],Table2_1[First Name])</f>
        <v>Croker</v>
      </c>
      <c r="C2078" s="22">
        <f>_xlfn.XLOOKUP(Table7[[#This Row],[Merged Customer ID]],Table3__3_16[Customer ID],Table3__3_16[BMI])</f>
        <v>32.67</v>
      </c>
      <c r="D2078" s="22">
        <f>_xlfn.XLOOKUP(Table7[[#This Row],[Merged Customer ID]],Table3__3_16[Customer ID],Table3__3_16[HBA1C])</f>
        <v>5.61</v>
      </c>
      <c r="E2078" s="22" t="str">
        <f>_xlfn.XLOOKUP(Table7[[#This Row],[Merged Customer ID]],Table3__3_16[Customer ID],Table3__3_16[Heart Issues])</f>
        <v>Yes</v>
      </c>
      <c r="F2078" s="22" t="str">
        <f>_xlfn.XLOOKUP(Table7[[#This Row],[Merged Customer ID]],Table3__3_16[Customer ID],Table3__3_16[Any Transplants])</f>
        <v>No</v>
      </c>
      <c r="G2078" s="22" t="str">
        <f>_xlfn.XLOOKUP(Table7[[#This Row],[Merged Customer ID]],Table3__3_16[Customer ID],Table3__3_16[Cancer history])</f>
        <v>No</v>
      </c>
      <c r="H2078" s="22">
        <f>_xlfn.XLOOKUP(Table7[[#This Row],[Merged Customer ID]],Table3__3_16[Customer ID],Table3__3_16[NumberOfMajorSurgeries])</f>
        <v>1</v>
      </c>
      <c r="I2078" s="22" t="str">
        <f>_xlfn.XLOOKUP(Table7[[#This Row],[Merged Customer ID]],Table3__3_16[Customer ID],Table3__3_16[smoker])</f>
        <v>No</v>
      </c>
      <c r="J2078" s="22" t="str">
        <f>_xlfn.XLOOKUP(Table7[[#This Row],[Merged Customer ID]],Table3__3_16[Customer ID],Table3__3_16[Weight Status])</f>
        <v>Obesity</v>
      </c>
      <c r="K2078" s="22" t="str">
        <f>_xlfn.XLOOKUP(Table7[[#This Row],[Merged Customer ID]],Table3__3_16[Customer ID],Table3__3_16[Sugar Status])</f>
        <v>Normal</v>
      </c>
      <c r="L2078" s="25">
        <f>_xlfn.XLOOKUP(Table7[[#This Row],[Merged Customer ID]],Table6_20[Merged Customer ID],Table6_20[Date of Birth])</f>
        <v>34889</v>
      </c>
      <c r="M2078" s="29">
        <f>_xlfn.XLOOKUP(Table7[[#This Row],[Merged Customer ID]],Table6_20[Merged Customer ID],Table6_20[charges],"0",0)</f>
        <v>2497.04</v>
      </c>
      <c r="N2078" s="29" t="str">
        <f>_xlfn.XLOOKUP(Table7[[#This Row],[Merged Customer ID]],Table6_20[Merged Customer ID],Table6_20[Hospital tier])</f>
        <v>tier - 3</v>
      </c>
      <c r="O2078" s="29" t="str">
        <f>_xlfn.XLOOKUP(Table7[[#This Row],[Merged Customer ID]],Table6_20[Merged Customer ID],Table6_20[City tier])</f>
        <v>tier - 3</v>
      </c>
      <c r="P2078" s="29" t="str">
        <f>_xlfn.XLOOKUP(Table7[[#This Row],[Merged Customer ID]],Table6_20[Merged Customer ID],Table6_20[State ID])</f>
        <v>R1013</v>
      </c>
      <c r="Q2078" s="35">
        <f>_xlfn.XLOOKUP(Table7[[#This Row],[Merged Customer ID]],Table6_20[Merged Customer ID],Table6_20[Age])</f>
        <v>27.913888888888888</v>
      </c>
    </row>
    <row r="2079" spans="1:17" x14ac:dyDescent="0.35">
      <c r="A2079" s="23" t="s">
        <v>288</v>
      </c>
      <c r="B2079" s="23" t="str">
        <f>_xlfn.XLOOKUP(Table7[[#This Row],[Merged Customer ID]],Table2_1[Merged Customer ID],Table2_1[First Name])</f>
        <v>Beganics</v>
      </c>
      <c r="C2079" s="23">
        <f>_xlfn.XLOOKUP(Table7[[#This Row],[Merged Customer ID]],Table3__3_16[Customer ID],Table3__3_16[BMI])</f>
        <v>30.5</v>
      </c>
      <c r="D2079" s="23">
        <f>_xlfn.XLOOKUP(Table7[[#This Row],[Merged Customer ID]],Table3__3_16[Customer ID],Table3__3_16[HBA1C])</f>
        <v>5.88</v>
      </c>
      <c r="E2079" s="22" t="str">
        <f>_xlfn.XLOOKUP(Table7[[#This Row],[Merged Customer ID]],Table3__3_16[Customer ID],Table3__3_16[Heart Issues])</f>
        <v>Yes</v>
      </c>
      <c r="F2079" s="23" t="str">
        <f>_xlfn.XLOOKUP(Table7[[#This Row],[Merged Customer ID]],Table3__3_16[Customer ID],Table3__3_16[Any Transplants])</f>
        <v>No</v>
      </c>
      <c r="G2079" s="23" t="str">
        <f>_xlfn.XLOOKUP(Table7[[#This Row],[Merged Customer ID]],Table3__3_16[Customer ID],Table3__3_16[Cancer history])</f>
        <v>No</v>
      </c>
      <c r="H2079" s="23">
        <f>_xlfn.XLOOKUP(Table7[[#This Row],[Merged Customer ID]],Table3__3_16[Customer ID],Table3__3_16[NumberOfMajorSurgeries])</f>
        <v>1</v>
      </c>
      <c r="I2079" s="23" t="str">
        <f>_xlfn.XLOOKUP(Table7[[#This Row],[Merged Customer ID]],Table3__3_16[Customer ID],Table3__3_16[smoker])</f>
        <v>No</v>
      </c>
      <c r="J2079" s="23" t="str">
        <f>_xlfn.XLOOKUP(Table7[[#This Row],[Merged Customer ID]],Table3__3_16[Customer ID],Table3__3_16[Weight Status])</f>
        <v>Obesity</v>
      </c>
      <c r="K2079" s="23" t="str">
        <f>_xlfn.XLOOKUP(Table7[[#This Row],[Merged Customer ID]],Table3__3_16[Customer ID],Table3__3_16[Sugar Status])</f>
        <v>Prediabetes</v>
      </c>
      <c r="L2079" s="26">
        <f>_xlfn.XLOOKUP(Table7[[#This Row],[Merged Customer ID]],Table6_20[Merged Customer ID],Table6_20[Date of Birth])</f>
        <v>34986</v>
      </c>
      <c r="M2079" s="30">
        <f>_xlfn.XLOOKUP(Table7[[#This Row],[Merged Customer ID]],Table6_20[Merged Customer ID],Table6_20[charges],"0",0)</f>
        <v>2494.02</v>
      </c>
      <c r="N2079" s="30" t="str">
        <f>_xlfn.XLOOKUP(Table7[[#This Row],[Merged Customer ID]],Table6_20[Merged Customer ID],Table6_20[Hospital tier])</f>
        <v>tier - 3</v>
      </c>
      <c r="O2079" s="30" t="str">
        <f>_xlfn.XLOOKUP(Table7[[#This Row],[Merged Customer ID]],Table6_20[Merged Customer ID],Table6_20[City tier])</f>
        <v>tier - 1</v>
      </c>
      <c r="P2079" s="30" t="str">
        <f>_xlfn.XLOOKUP(Table7[[#This Row],[Merged Customer ID]],Table6_20[Merged Customer ID],Table6_20[State ID])</f>
        <v>R1011</v>
      </c>
      <c r="Q2079" s="36">
        <f>_xlfn.XLOOKUP(Table7[[#This Row],[Merged Customer ID]],Table6_20[Merged Customer ID],Table6_20[Age])</f>
        <v>27.65</v>
      </c>
    </row>
    <row r="2080" spans="1:17" x14ac:dyDescent="0.35">
      <c r="A2080" s="22" t="s">
        <v>287</v>
      </c>
      <c r="B2080" s="22" t="str">
        <f>_xlfn.XLOOKUP(Table7[[#This Row],[Merged Customer ID]],Table2_1[Merged Customer ID],Table2_1[First Name])</f>
        <v>Huberty</v>
      </c>
      <c r="C2080" s="22">
        <f>_xlfn.XLOOKUP(Table7[[#This Row],[Merged Customer ID]],Table3__3_16[Customer ID],Table3__3_16[BMI])</f>
        <v>23.1</v>
      </c>
      <c r="D2080" s="22">
        <f>_xlfn.XLOOKUP(Table7[[#This Row],[Merged Customer ID]],Table3__3_16[Customer ID],Table3__3_16[HBA1C])</f>
        <v>5.92</v>
      </c>
      <c r="E2080" s="22" t="str">
        <f>_xlfn.XLOOKUP(Table7[[#This Row],[Merged Customer ID]],Table3__3_16[Customer ID],Table3__3_16[Heart Issues])</f>
        <v>Yes</v>
      </c>
      <c r="F2080" s="22" t="str">
        <f>_xlfn.XLOOKUP(Table7[[#This Row],[Merged Customer ID]],Table3__3_16[Customer ID],Table3__3_16[Any Transplants])</f>
        <v>No</v>
      </c>
      <c r="G2080" s="22" t="str">
        <f>_xlfn.XLOOKUP(Table7[[#This Row],[Merged Customer ID]],Table3__3_16[Customer ID],Table3__3_16[Cancer history])</f>
        <v>No</v>
      </c>
      <c r="H2080" s="22">
        <f>_xlfn.XLOOKUP(Table7[[#This Row],[Merged Customer ID]],Table3__3_16[Customer ID],Table3__3_16[NumberOfMajorSurgeries])</f>
        <v>1</v>
      </c>
      <c r="I2080" s="22" t="str">
        <f>_xlfn.XLOOKUP(Table7[[#This Row],[Merged Customer ID]],Table3__3_16[Customer ID],Table3__3_16[smoker])</f>
        <v>No</v>
      </c>
      <c r="J2080" s="22" t="str">
        <f>_xlfn.XLOOKUP(Table7[[#This Row],[Merged Customer ID]],Table3__3_16[Customer ID],Table3__3_16[Weight Status])</f>
        <v>Normal Weight</v>
      </c>
      <c r="K2080" s="22" t="str">
        <f>_xlfn.XLOOKUP(Table7[[#This Row],[Merged Customer ID]],Table3__3_16[Customer ID],Table3__3_16[Sugar Status])</f>
        <v>Prediabetes</v>
      </c>
      <c r="L2080" s="25">
        <f>_xlfn.XLOOKUP(Table7[[#This Row],[Merged Customer ID]],Table6_20[Merged Customer ID],Table6_20[Date of Birth])</f>
        <v>35009</v>
      </c>
      <c r="M2080" s="29">
        <f>_xlfn.XLOOKUP(Table7[[#This Row],[Merged Customer ID]],Table6_20[Merged Customer ID],Table6_20[charges],"0",0)</f>
        <v>2483.7399999999998</v>
      </c>
      <c r="N2080" s="29" t="str">
        <f>_xlfn.XLOOKUP(Table7[[#This Row],[Merged Customer ID]],Table6_20[Merged Customer ID],Table6_20[Hospital tier])</f>
        <v>tier - 3</v>
      </c>
      <c r="O2080" s="29" t="str">
        <f>_xlfn.XLOOKUP(Table7[[#This Row],[Merged Customer ID]],Table6_20[Merged Customer ID],Table6_20[City tier])</f>
        <v>tier - 2</v>
      </c>
      <c r="P2080" s="29" t="str">
        <f>_xlfn.XLOOKUP(Table7[[#This Row],[Merged Customer ID]],Table6_20[Merged Customer ID],Table6_20[State ID])</f>
        <v>R1013</v>
      </c>
      <c r="Q2080" s="35">
        <f>_xlfn.XLOOKUP(Table7[[#This Row],[Merged Customer ID]],Table6_20[Merged Customer ID],Table6_20[Age])</f>
        <v>27.588888888888889</v>
      </c>
    </row>
    <row r="2081" spans="1:17" x14ac:dyDescent="0.35">
      <c r="A2081" s="23" t="s">
        <v>286</v>
      </c>
      <c r="B2081" s="23" t="str">
        <f>_xlfn.XLOOKUP(Table7[[#This Row],[Merged Customer ID]],Table2_1[Merged Customer ID],Table2_1[First Name])</f>
        <v>Jacobs</v>
      </c>
      <c r="C2081" s="23">
        <f>_xlfn.XLOOKUP(Table7[[#This Row],[Merged Customer ID]],Table3__3_16[Customer ID],Table3__3_16[BMI])</f>
        <v>39.49</v>
      </c>
      <c r="D2081" s="23">
        <f>_xlfn.XLOOKUP(Table7[[#This Row],[Merged Customer ID]],Table3__3_16[Customer ID],Table3__3_16[HBA1C])</f>
        <v>4.8099999999999996</v>
      </c>
      <c r="E2081" s="22" t="str">
        <f>_xlfn.XLOOKUP(Table7[[#This Row],[Merged Customer ID]],Table3__3_16[Customer ID],Table3__3_16[Heart Issues])</f>
        <v>No</v>
      </c>
      <c r="F2081" s="23" t="str">
        <f>_xlfn.XLOOKUP(Table7[[#This Row],[Merged Customer ID]],Table3__3_16[Customer ID],Table3__3_16[Any Transplants])</f>
        <v>No</v>
      </c>
      <c r="G2081" s="23" t="str">
        <f>_xlfn.XLOOKUP(Table7[[#This Row],[Merged Customer ID]],Table3__3_16[Customer ID],Table3__3_16[Cancer history])</f>
        <v>No</v>
      </c>
      <c r="H2081" s="23">
        <f>_xlfn.XLOOKUP(Table7[[#This Row],[Merged Customer ID]],Table3__3_16[Customer ID],Table3__3_16[NumberOfMajorSurgeries])</f>
        <v>1</v>
      </c>
      <c r="I2081" s="23" t="str">
        <f>_xlfn.XLOOKUP(Table7[[#This Row],[Merged Customer ID]],Table3__3_16[Customer ID],Table3__3_16[smoker])</f>
        <v>No</v>
      </c>
      <c r="J2081" s="23" t="str">
        <f>_xlfn.XLOOKUP(Table7[[#This Row],[Merged Customer ID]],Table3__3_16[Customer ID],Table3__3_16[Weight Status])</f>
        <v>Obesity</v>
      </c>
      <c r="K2081" s="23" t="str">
        <f>_xlfn.XLOOKUP(Table7[[#This Row],[Merged Customer ID]],Table3__3_16[Customer ID],Table3__3_16[Sugar Status])</f>
        <v>Normal</v>
      </c>
      <c r="L2081" s="26">
        <f>_xlfn.XLOOKUP(Table7[[#This Row],[Merged Customer ID]],Table6_20[Merged Customer ID],Table6_20[Date of Birth])</f>
        <v>35966</v>
      </c>
      <c r="M2081" s="30">
        <f>_xlfn.XLOOKUP(Table7[[#This Row],[Merged Customer ID]],Table6_20[Merged Customer ID],Table6_20[charges],"0",0)</f>
        <v>2480.98</v>
      </c>
      <c r="N2081" s="30" t="str">
        <f>_xlfn.XLOOKUP(Table7[[#This Row],[Merged Customer ID]],Table6_20[Merged Customer ID],Table6_20[Hospital tier])</f>
        <v>tier - 2</v>
      </c>
      <c r="O2081" s="30" t="str">
        <f>_xlfn.XLOOKUP(Table7[[#This Row],[Merged Customer ID]],Table6_20[Merged Customer ID],Table6_20[City tier])</f>
        <v>tier - 2</v>
      </c>
      <c r="P2081" s="30" t="str">
        <f>_xlfn.XLOOKUP(Table7[[#This Row],[Merged Customer ID]],Table6_20[Merged Customer ID],Table6_20[State ID])</f>
        <v>R1013</v>
      </c>
      <c r="Q2081" s="36">
        <f>_xlfn.XLOOKUP(Table7[[#This Row],[Merged Customer ID]],Table6_20[Merged Customer ID],Table6_20[Age])</f>
        <v>24.966666666666665</v>
      </c>
    </row>
    <row r="2082" spans="1:17" x14ac:dyDescent="0.35">
      <c r="A2082" s="22" t="s">
        <v>285</v>
      </c>
      <c r="B2082" s="22" t="str">
        <f>_xlfn.XLOOKUP(Table7[[#This Row],[Merged Customer ID]],Table2_1[Merged Customer ID],Table2_1[First Name])</f>
        <v>Hazlehurst</v>
      </c>
      <c r="C2082" s="22">
        <f>_xlfn.XLOOKUP(Table7[[#This Row],[Merged Customer ID]],Table3__3_16[Customer ID],Table3__3_16[BMI])</f>
        <v>33.99</v>
      </c>
      <c r="D2082" s="22">
        <f>_xlfn.XLOOKUP(Table7[[#This Row],[Merged Customer ID]],Table3__3_16[Customer ID],Table3__3_16[HBA1C])</f>
        <v>4.55</v>
      </c>
      <c r="E2082" s="22" t="str">
        <f>_xlfn.XLOOKUP(Table7[[#This Row],[Merged Customer ID]],Table3__3_16[Customer ID],Table3__3_16[Heart Issues])</f>
        <v>No</v>
      </c>
      <c r="F2082" s="22" t="str">
        <f>_xlfn.XLOOKUP(Table7[[#This Row],[Merged Customer ID]],Table3__3_16[Customer ID],Table3__3_16[Any Transplants])</f>
        <v>No</v>
      </c>
      <c r="G2082" s="22" t="str">
        <f>_xlfn.XLOOKUP(Table7[[#This Row],[Merged Customer ID]],Table3__3_16[Customer ID],Table3__3_16[Cancer history])</f>
        <v>No</v>
      </c>
      <c r="H2082" s="22">
        <f>_xlfn.XLOOKUP(Table7[[#This Row],[Merged Customer ID]],Table3__3_16[Customer ID],Table3__3_16[NumberOfMajorSurgeries])</f>
        <v>1</v>
      </c>
      <c r="I2082" s="22" t="str">
        <f>_xlfn.XLOOKUP(Table7[[#This Row],[Merged Customer ID]],Table3__3_16[Customer ID],Table3__3_16[smoker])</f>
        <v>No</v>
      </c>
      <c r="J2082" s="22" t="str">
        <f>_xlfn.XLOOKUP(Table7[[#This Row],[Merged Customer ID]],Table3__3_16[Customer ID],Table3__3_16[Weight Status])</f>
        <v>Obesity</v>
      </c>
      <c r="K2082" s="22" t="str">
        <f>_xlfn.XLOOKUP(Table7[[#This Row],[Merged Customer ID]],Table3__3_16[Customer ID],Table3__3_16[Sugar Status])</f>
        <v>Normal</v>
      </c>
      <c r="L2082" s="25">
        <f>_xlfn.XLOOKUP(Table7[[#This Row],[Merged Customer ID]],Table6_20[Merged Customer ID],Table6_20[Date of Birth])</f>
        <v>35978</v>
      </c>
      <c r="M2082" s="29">
        <f>_xlfn.XLOOKUP(Table7[[#This Row],[Merged Customer ID]],Table6_20[Merged Customer ID],Table6_20[charges],"0",0)</f>
        <v>2473.33</v>
      </c>
      <c r="N2082" s="29" t="str">
        <f>_xlfn.XLOOKUP(Table7[[#This Row],[Merged Customer ID]],Table6_20[Merged Customer ID],Table6_20[Hospital tier])</f>
        <v>tier - 2</v>
      </c>
      <c r="O2082" s="29" t="str">
        <f>_xlfn.XLOOKUP(Table7[[#This Row],[Merged Customer ID]],Table6_20[Merged Customer ID],Table6_20[City tier])</f>
        <v>tier - 3</v>
      </c>
      <c r="P2082" s="29" t="str">
        <f>_xlfn.XLOOKUP(Table7[[#This Row],[Merged Customer ID]],Table6_20[Merged Customer ID],Table6_20[State ID])</f>
        <v>R1013</v>
      </c>
      <c r="Q2082" s="35">
        <f>_xlfn.XLOOKUP(Table7[[#This Row],[Merged Customer ID]],Table6_20[Merged Customer ID],Table6_20[Age])</f>
        <v>24.933333333333334</v>
      </c>
    </row>
    <row r="2083" spans="1:17" x14ac:dyDescent="0.35">
      <c r="A2083" s="23" t="s">
        <v>284</v>
      </c>
      <c r="B2083" s="23" t="str">
        <f>_xlfn.XLOOKUP(Table7[[#This Row],[Merged Customer ID]],Table2_1[Merged Customer ID],Table2_1[First Name])</f>
        <v>Marin</v>
      </c>
      <c r="C2083" s="23">
        <f>_xlfn.XLOOKUP(Table7[[#This Row],[Merged Customer ID]],Table3__3_16[Customer ID],Table3__3_16[BMI])</f>
        <v>27.72</v>
      </c>
      <c r="D2083" s="23">
        <f>_xlfn.XLOOKUP(Table7[[#This Row],[Merged Customer ID]],Table3__3_16[Customer ID],Table3__3_16[HBA1C])</f>
        <v>6.43</v>
      </c>
      <c r="E2083" s="22" t="str">
        <f>_xlfn.XLOOKUP(Table7[[#This Row],[Merged Customer ID]],Table3__3_16[Customer ID],Table3__3_16[Heart Issues])</f>
        <v>No</v>
      </c>
      <c r="F2083" s="23" t="str">
        <f>_xlfn.XLOOKUP(Table7[[#This Row],[Merged Customer ID]],Table3__3_16[Customer ID],Table3__3_16[Any Transplants])</f>
        <v>No</v>
      </c>
      <c r="G2083" s="23" t="str">
        <f>_xlfn.XLOOKUP(Table7[[#This Row],[Merged Customer ID]],Table3__3_16[Customer ID],Table3__3_16[Cancer history])</f>
        <v>No</v>
      </c>
      <c r="H2083" s="23">
        <f>_xlfn.XLOOKUP(Table7[[#This Row],[Merged Customer ID]],Table3__3_16[Customer ID],Table3__3_16[NumberOfMajorSurgeries])</f>
        <v>1</v>
      </c>
      <c r="I2083" s="23" t="str">
        <f>_xlfn.XLOOKUP(Table7[[#This Row],[Merged Customer ID]],Table3__3_16[Customer ID],Table3__3_16[smoker])</f>
        <v>No</v>
      </c>
      <c r="J2083" s="23" t="str">
        <f>_xlfn.XLOOKUP(Table7[[#This Row],[Merged Customer ID]],Table3__3_16[Customer ID],Table3__3_16[Weight Status])</f>
        <v>Overweight</v>
      </c>
      <c r="K2083" s="23" t="str">
        <f>_xlfn.XLOOKUP(Table7[[#This Row],[Merged Customer ID]],Table3__3_16[Customer ID],Table3__3_16[Sugar Status])</f>
        <v>Diabetes</v>
      </c>
      <c r="L2083" s="26">
        <f>_xlfn.XLOOKUP(Table7[[#This Row],[Merged Customer ID]],Table6_20[Merged Customer ID],Table6_20[Date of Birth])</f>
        <v>36024</v>
      </c>
      <c r="M2083" s="30">
        <f>_xlfn.XLOOKUP(Table7[[#This Row],[Merged Customer ID]],Table6_20[Merged Customer ID],Table6_20[charges],"0",0)</f>
        <v>2464.62</v>
      </c>
      <c r="N2083" s="30" t="str">
        <f>_xlfn.XLOOKUP(Table7[[#This Row],[Merged Customer ID]],Table6_20[Merged Customer ID],Table6_20[Hospital tier])</f>
        <v>tier - 2</v>
      </c>
      <c r="O2083" s="30" t="str">
        <f>_xlfn.XLOOKUP(Table7[[#This Row],[Merged Customer ID]],Table6_20[Merged Customer ID],Table6_20[City tier])</f>
        <v>tier - 3</v>
      </c>
      <c r="P2083" s="30" t="str">
        <f>_xlfn.XLOOKUP(Table7[[#This Row],[Merged Customer ID]],Table6_20[Merged Customer ID],Table6_20[State ID])</f>
        <v>R1013</v>
      </c>
      <c r="Q2083" s="36">
        <f>_xlfn.XLOOKUP(Table7[[#This Row],[Merged Customer ID]],Table6_20[Merged Customer ID],Table6_20[Age])</f>
        <v>24.808333333333334</v>
      </c>
    </row>
    <row r="2084" spans="1:17" x14ac:dyDescent="0.35">
      <c r="A2084" s="22" t="s">
        <v>283</v>
      </c>
      <c r="B2084" s="22" t="str">
        <f>_xlfn.XLOOKUP(Table7[[#This Row],[Merged Customer ID]],Table2_1[Merged Customer ID],Table2_1[First Name])</f>
        <v>Dear</v>
      </c>
      <c r="C2084" s="22">
        <f>_xlfn.XLOOKUP(Table7[[#This Row],[Merged Customer ID]],Table3__3_16[Customer ID],Table3__3_16[BMI])</f>
        <v>30.59</v>
      </c>
      <c r="D2084" s="22">
        <f>_xlfn.XLOOKUP(Table7[[#This Row],[Merged Customer ID]],Table3__3_16[Customer ID],Table3__3_16[HBA1C])</f>
        <v>11.62</v>
      </c>
      <c r="E2084" s="22" t="str">
        <f>_xlfn.XLOOKUP(Table7[[#This Row],[Merged Customer ID]],Table3__3_16[Customer ID],Table3__3_16[Heart Issues])</f>
        <v>No</v>
      </c>
      <c r="F2084" s="22" t="str">
        <f>_xlfn.XLOOKUP(Table7[[#This Row],[Merged Customer ID]],Table3__3_16[Customer ID],Table3__3_16[Any Transplants])</f>
        <v>No</v>
      </c>
      <c r="G2084" s="22" t="str">
        <f>_xlfn.XLOOKUP(Table7[[#This Row],[Merged Customer ID]],Table3__3_16[Customer ID],Table3__3_16[Cancer history])</f>
        <v>No</v>
      </c>
      <c r="H2084" s="22">
        <f>_xlfn.XLOOKUP(Table7[[#This Row],[Merged Customer ID]],Table3__3_16[Customer ID],Table3__3_16[NumberOfMajorSurgeries])</f>
        <v>0</v>
      </c>
      <c r="I2084" s="22" t="str">
        <f>_xlfn.XLOOKUP(Table7[[#This Row],[Merged Customer ID]],Table3__3_16[Customer ID],Table3__3_16[smoker])</f>
        <v>No</v>
      </c>
      <c r="J2084" s="22" t="str">
        <f>_xlfn.XLOOKUP(Table7[[#This Row],[Merged Customer ID]],Table3__3_16[Customer ID],Table3__3_16[Weight Status])</f>
        <v>Obesity</v>
      </c>
      <c r="K2084" s="22" t="str">
        <f>_xlfn.XLOOKUP(Table7[[#This Row],[Merged Customer ID]],Table3__3_16[Customer ID],Table3__3_16[Sugar Status])</f>
        <v>Diabetes</v>
      </c>
      <c r="L2084" s="25">
        <f>_xlfn.XLOOKUP(Table7[[#This Row],[Merged Customer ID]],Table6_20[Merged Customer ID],Table6_20[Date of Birth])</f>
        <v>37448</v>
      </c>
      <c r="M2084" s="29">
        <f>_xlfn.XLOOKUP(Table7[[#This Row],[Merged Customer ID]],Table6_20[Merged Customer ID],Table6_20[charges],"0",0)</f>
        <v>2459.7199999999998</v>
      </c>
      <c r="N2084" s="29" t="str">
        <f>_xlfn.XLOOKUP(Table7[[#This Row],[Merged Customer ID]],Table6_20[Merged Customer ID],Table6_20[Hospital tier])</f>
        <v>tier - 2</v>
      </c>
      <c r="O2084" s="29" t="str">
        <f>_xlfn.XLOOKUP(Table7[[#This Row],[Merged Customer ID]],Table6_20[Merged Customer ID],Table6_20[City tier])</f>
        <v>tier - 2</v>
      </c>
      <c r="P2084" s="29" t="str">
        <f>_xlfn.XLOOKUP(Table7[[#This Row],[Merged Customer ID]],Table6_20[Merged Customer ID],Table6_20[State ID])</f>
        <v>R1024</v>
      </c>
      <c r="Q2084" s="35">
        <f>_xlfn.XLOOKUP(Table7[[#This Row],[Merged Customer ID]],Table6_20[Merged Customer ID],Table6_20[Age])</f>
        <v>20.908333333333335</v>
      </c>
    </row>
    <row r="2085" spans="1:17" x14ac:dyDescent="0.35">
      <c r="A2085" s="23" t="s">
        <v>282</v>
      </c>
      <c r="B2085" s="23" t="str">
        <f>_xlfn.XLOOKUP(Table7[[#This Row],[Merged Customer ID]],Table2_1[Merged Customer ID],Table2_1[First Name])</f>
        <v>Lederer</v>
      </c>
      <c r="C2085" s="23">
        <f>_xlfn.XLOOKUP(Table7[[#This Row],[Merged Customer ID]],Table3__3_16[Customer ID],Table3__3_16[BMI])</f>
        <v>22.6</v>
      </c>
      <c r="D2085" s="23">
        <f>_xlfn.XLOOKUP(Table7[[#This Row],[Merged Customer ID]],Table3__3_16[Customer ID],Table3__3_16[HBA1C])</f>
        <v>6.04</v>
      </c>
      <c r="E2085" s="22" t="str">
        <f>_xlfn.XLOOKUP(Table7[[#This Row],[Merged Customer ID]],Table3__3_16[Customer ID],Table3__3_16[Heart Issues])</f>
        <v>No</v>
      </c>
      <c r="F2085" s="23" t="str">
        <f>_xlfn.XLOOKUP(Table7[[#This Row],[Merged Customer ID]],Table3__3_16[Customer ID],Table3__3_16[Any Transplants])</f>
        <v>No</v>
      </c>
      <c r="G2085" s="23" t="str">
        <f>_xlfn.XLOOKUP(Table7[[#This Row],[Merged Customer ID]],Table3__3_16[Customer ID],Table3__3_16[Cancer history])</f>
        <v>No</v>
      </c>
      <c r="H2085" s="23">
        <f>_xlfn.XLOOKUP(Table7[[#This Row],[Merged Customer ID]],Table3__3_16[Customer ID],Table3__3_16[NumberOfMajorSurgeries])</f>
        <v>1</v>
      </c>
      <c r="I2085" s="23" t="str">
        <f>_xlfn.XLOOKUP(Table7[[#This Row],[Merged Customer ID]],Table3__3_16[Customer ID],Table3__3_16[smoker])</f>
        <v>No</v>
      </c>
      <c r="J2085" s="23" t="str">
        <f>_xlfn.XLOOKUP(Table7[[#This Row],[Merged Customer ID]],Table3__3_16[Customer ID],Table3__3_16[Weight Status])</f>
        <v>Normal Weight</v>
      </c>
      <c r="K2085" s="23" t="str">
        <f>_xlfn.XLOOKUP(Table7[[#This Row],[Merged Customer ID]],Table3__3_16[Customer ID],Table3__3_16[Sugar Status])</f>
        <v>Prediabetes</v>
      </c>
      <c r="L2085" s="26">
        <f>_xlfn.XLOOKUP(Table7[[#This Row],[Merged Customer ID]],Table6_20[Merged Customer ID],Table6_20[Date of Birth])</f>
        <v>36118</v>
      </c>
      <c r="M2085" s="30">
        <f>_xlfn.XLOOKUP(Table7[[#This Row],[Merged Customer ID]],Table6_20[Merged Customer ID],Table6_20[charges],"0",0)</f>
        <v>2457.5</v>
      </c>
      <c r="N2085" s="30" t="str">
        <f>_xlfn.XLOOKUP(Table7[[#This Row],[Merged Customer ID]],Table6_20[Merged Customer ID],Table6_20[Hospital tier])</f>
        <v>tier - 2</v>
      </c>
      <c r="O2085" s="30" t="str">
        <f>_xlfn.XLOOKUP(Table7[[#This Row],[Merged Customer ID]],Table6_20[Merged Customer ID],Table6_20[City tier])</f>
        <v>tier - 1</v>
      </c>
      <c r="P2085" s="30" t="str">
        <f>_xlfn.XLOOKUP(Table7[[#This Row],[Merged Customer ID]],Table6_20[Merged Customer ID],Table6_20[State ID])</f>
        <v>R1011</v>
      </c>
      <c r="Q2085" s="36">
        <f>_xlfn.XLOOKUP(Table7[[#This Row],[Merged Customer ID]],Table6_20[Merged Customer ID],Table6_20[Age])</f>
        <v>24.552777777777777</v>
      </c>
    </row>
    <row r="2086" spans="1:17" x14ac:dyDescent="0.35">
      <c r="A2086" s="22" t="s">
        <v>281</v>
      </c>
      <c r="B2086" s="22" t="str">
        <f>_xlfn.XLOOKUP(Table7[[#This Row],[Merged Customer ID]],Table2_1[Merged Customer ID],Table2_1[First Name])</f>
        <v>Robson</v>
      </c>
      <c r="C2086" s="22">
        <f>_xlfn.XLOOKUP(Table7[[#This Row],[Merged Customer ID]],Table3__3_16[Customer ID],Table3__3_16[BMI])</f>
        <v>28.785</v>
      </c>
      <c r="D2086" s="22">
        <f>_xlfn.XLOOKUP(Table7[[#This Row],[Merged Customer ID]],Table3__3_16[Customer ID],Table3__3_16[HBA1C])</f>
        <v>8.82</v>
      </c>
      <c r="E2086" s="22" t="str">
        <f>_xlfn.XLOOKUP(Table7[[#This Row],[Merged Customer ID]],Table3__3_16[Customer ID],Table3__3_16[Heart Issues])</f>
        <v>No</v>
      </c>
      <c r="F2086" s="22" t="str">
        <f>_xlfn.XLOOKUP(Table7[[#This Row],[Merged Customer ID]],Table3__3_16[Customer ID],Table3__3_16[Any Transplants])</f>
        <v>No</v>
      </c>
      <c r="G2086" s="22" t="str">
        <f>_xlfn.XLOOKUP(Table7[[#This Row],[Merged Customer ID]],Table3__3_16[Customer ID],Table3__3_16[Cancer history])</f>
        <v>No</v>
      </c>
      <c r="H2086" s="22">
        <f>_xlfn.XLOOKUP(Table7[[#This Row],[Merged Customer ID]],Table3__3_16[Customer ID],Table3__3_16[NumberOfMajorSurgeries])</f>
        <v>0</v>
      </c>
      <c r="I2086" s="22" t="str">
        <f>_xlfn.XLOOKUP(Table7[[#This Row],[Merged Customer ID]],Table3__3_16[Customer ID],Table3__3_16[smoker])</f>
        <v>No</v>
      </c>
      <c r="J2086" s="22" t="str">
        <f>_xlfn.XLOOKUP(Table7[[#This Row],[Merged Customer ID]],Table3__3_16[Customer ID],Table3__3_16[Weight Status])</f>
        <v>Overweight</v>
      </c>
      <c r="K2086" s="22" t="str">
        <f>_xlfn.XLOOKUP(Table7[[#This Row],[Merged Customer ID]],Table3__3_16[Customer ID],Table3__3_16[Sugar Status])</f>
        <v>Diabetes</v>
      </c>
      <c r="L2086" s="25">
        <f>_xlfn.XLOOKUP(Table7[[#This Row],[Merged Customer ID]],Table6_20[Merged Customer ID],Table6_20[Date of Birth])</f>
        <v>37466</v>
      </c>
      <c r="M2086" s="29">
        <f>_xlfn.XLOOKUP(Table7[[#This Row],[Merged Customer ID]],Table6_20[Merged Customer ID],Table6_20[charges],"0",0)</f>
        <v>2457.21</v>
      </c>
      <c r="N2086" s="29" t="str">
        <f>_xlfn.XLOOKUP(Table7[[#This Row],[Merged Customer ID]],Table6_20[Merged Customer ID],Table6_20[Hospital tier])</f>
        <v>tier - 2</v>
      </c>
      <c r="O2086" s="29" t="str">
        <f>_xlfn.XLOOKUP(Table7[[#This Row],[Merged Customer ID]],Table6_20[Merged Customer ID],Table6_20[City tier])</f>
        <v>tier - 1</v>
      </c>
      <c r="P2086" s="29" t="str">
        <f>_xlfn.XLOOKUP(Table7[[#This Row],[Merged Customer ID]],Table6_20[Merged Customer ID],Table6_20[State ID])</f>
        <v>R1024</v>
      </c>
      <c r="Q2086" s="35">
        <f>_xlfn.XLOOKUP(Table7[[#This Row],[Merged Customer ID]],Table6_20[Merged Customer ID],Table6_20[Age])</f>
        <v>20.858333333333334</v>
      </c>
    </row>
    <row r="2087" spans="1:17" x14ac:dyDescent="0.35">
      <c r="A2087" s="23" t="s">
        <v>280</v>
      </c>
      <c r="B2087" s="23" t="str">
        <f>_xlfn.XLOOKUP(Table7[[#This Row],[Merged Customer ID]],Table2_1[Merged Customer ID],Table2_1[First Name])</f>
        <v>Galvan</v>
      </c>
      <c r="C2087" s="23">
        <f>_xlfn.XLOOKUP(Table7[[#This Row],[Merged Customer ID]],Table3__3_16[Customer ID],Table3__3_16[BMI])</f>
        <v>50.38</v>
      </c>
      <c r="D2087" s="23">
        <f>_xlfn.XLOOKUP(Table7[[#This Row],[Merged Customer ID]],Table3__3_16[Customer ID],Table3__3_16[HBA1C])</f>
        <v>5.8</v>
      </c>
      <c r="E2087" s="22" t="str">
        <f>_xlfn.XLOOKUP(Table7[[#This Row],[Merged Customer ID]],Table3__3_16[Customer ID],Table3__3_16[Heart Issues])</f>
        <v>No</v>
      </c>
      <c r="F2087" s="23" t="str">
        <f>_xlfn.XLOOKUP(Table7[[#This Row],[Merged Customer ID]],Table3__3_16[Customer ID],Table3__3_16[Any Transplants])</f>
        <v>No</v>
      </c>
      <c r="G2087" s="23" t="str">
        <f>_xlfn.XLOOKUP(Table7[[#This Row],[Merged Customer ID]],Table3__3_16[Customer ID],Table3__3_16[Cancer history])</f>
        <v>No</v>
      </c>
      <c r="H2087" s="23">
        <f>_xlfn.XLOOKUP(Table7[[#This Row],[Merged Customer ID]],Table3__3_16[Customer ID],Table3__3_16[NumberOfMajorSurgeries])</f>
        <v>0</v>
      </c>
      <c r="I2087" s="23" t="str">
        <f>_xlfn.XLOOKUP(Table7[[#This Row],[Merged Customer ID]],Table3__3_16[Customer ID],Table3__3_16[smoker])</f>
        <v>No</v>
      </c>
      <c r="J2087" s="23" t="str">
        <f>_xlfn.XLOOKUP(Table7[[#This Row],[Merged Customer ID]],Table3__3_16[Customer ID],Table3__3_16[Weight Status])</f>
        <v>Obesity</v>
      </c>
      <c r="K2087" s="23" t="str">
        <f>_xlfn.XLOOKUP(Table7[[#This Row],[Merged Customer ID]],Table3__3_16[Customer ID],Table3__3_16[Sugar Status])</f>
        <v>Prediabetes</v>
      </c>
      <c r="L2087" s="26">
        <f>_xlfn.XLOOKUP(Table7[[#This Row],[Merged Customer ID]],Table6_20[Merged Customer ID],Table6_20[Date of Birth])</f>
        <v>36485</v>
      </c>
      <c r="M2087" s="30">
        <f>_xlfn.XLOOKUP(Table7[[#This Row],[Merged Customer ID]],Table6_20[Merged Customer ID],Table6_20[charges],"0",0)</f>
        <v>2438.06</v>
      </c>
      <c r="N2087" s="30" t="str">
        <f>_xlfn.XLOOKUP(Table7[[#This Row],[Merged Customer ID]],Table6_20[Merged Customer ID],Table6_20[Hospital tier])</f>
        <v>tier - 2</v>
      </c>
      <c r="O2087" s="30" t="str">
        <f>_xlfn.XLOOKUP(Table7[[#This Row],[Merged Customer ID]],Table6_20[Merged Customer ID],Table6_20[City tier])</f>
        <v>tier - 2</v>
      </c>
      <c r="P2087" s="30" t="str">
        <f>_xlfn.XLOOKUP(Table7[[#This Row],[Merged Customer ID]],Table6_20[Merged Customer ID],Table6_20[State ID])</f>
        <v>R1013</v>
      </c>
      <c r="Q2087" s="36">
        <f>_xlfn.XLOOKUP(Table7[[#This Row],[Merged Customer ID]],Table6_20[Merged Customer ID],Table6_20[Age])</f>
        <v>23.547222222222221</v>
      </c>
    </row>
    <row r="2088" spans="1:17" x14ac:dyDescent="0.35">
      <c r="A2088" s="22" t="s">
        <v>279</v>
      </c>
      <c r="B2088" s="22" t="str">
        <f>_xlfn.XLOOKUP(Table7[[#This Row],[Merged Customer ID]],Table2_1[Merged Customer ID],Table2_1[First Name])</f>
        <v>Walsh</v>
      </c>
      <c r="C2088" s="22">
        <f>_xlfn.XLOOKUP(Table7[[#This Row],[Merged Customer ID]],Table3__3_16[Customer ID],Table3__3_16[BMI])</f>
        <v>35.200000000000003</v>
      </c>
      <c r="D2088" s="22">
        <f>_xlfn.XLOOKUP(Table7[[#This Row],[Merged Customer ID]],Table3__3_16[Customer ID],Table3__3_16[HBA1C])</f>
        <v>4.28</v>
      </c>
      <c r="E2088" s="22" t="str">
        <f>_xlfn.XLOOKUP(Table7[[#This Row],[Merged Customer ID]],Table3__3_16[Customer ID],Table3__3_16[Heart Issues])</f>
        <v>No</v>
      </c>
      <c r="F2088" s="22" t="str">
        <f>_xlfn.XLOOKUP(Table7[[#This Row],[Merged Customer ID]],Table3__3_16[Customer ID],Table3__3_16[Any Transplants])</f>
        <v>No</v>
      </c>
      <c r="G2088" s="22" t="str">
        <f>_xlfn.XLOOKUP(Table7[[#This Row],[Merged Customer ID]],Table3__3_16[Customer ID],Table3__3_16[Cancer history])</f>
        <v>No</v>
      </c>
      <c r="H2088" s="22">
        <f>_xlfn.XLOOKUP(Table7[[#This Row],[Merged Customer ID]],Table3__3_16[Customer ID],Table3__3_16[NumberOfMajorSurgeries])</f>
        <v>0</v>
      </c>
      <c r="I2088" s="22" t="str">
        <f>_xlfn.XLOOKUP(Table7[[#This Row],[Merged Customer ID]],Table3__3_16[Customer ID],Table3__3_16[smoker])</f>
        <v>No</v>
      </c>
      <c r="J2088" s="22" t="str">
        <f>_xlfn.XLOOKUP(Table7[[#This Row],[Merged Customer ID]],Table3__3_16[Customer ID],Table3__3_16[Weight Status])</f>
        <v>Obesity</v>
      </c>
      <c r="K2088" s="22" t="str">
        <f>_xlfn.XLOOKUP(Table7[[#This Row],[Merged Customer ID]],Table3__3_16[Customer ID],Table3__3_16[Sugar Status])</f>
        <v>Normal</v>
      </c>
      <c r="L2088" s="25">
        <f>_xlfn.XLOOKUP(Table7[[#This Row],[Merged Customer ID]],Table6_20[Merged Customer ID],Table6_20[Date of Birth])</f>
        <v>36476</v>
      </c>
      <c r="M2088" s="29">
        <f>_xlfn.XLOOKUP(Table7[[#This Row],[Merged Customer ID]],Table6_20[Merged Customer ID],Table6_20[charges],"0",0)</f>
        <v>2416.96</v>
      </c>
      <c r="N2088" s="29" t="str">
        <f>_xlfn.XLOOKUP(Table7[[#This Row],[Merged Customer ID]],Table6_20[Merged Customer ID],Table6_20[Hospital tier])</f>
        <v>tier - 2</v>
      </c>
      <c r="O2088" s="29" t="str">
        <f>_xlfn.XLOOKUP(Table7[[#This Row],[Merged Customer ID]],Table6_20[Merged Customer ID],Table6_20[City tier])</f>
        <v>tier - 2</v>
      </c>
      <c r="P2088" s="29" t="str">
        <f>_xlfn.XLOOKUP(Table7[[#This Row],[Merged Customer ID]],Table6_20[Merged Customer ID],Table6_20[State ID])</f>
        <v>R1011</v>
      </c>
      <c r="Q2088" s="35">
        <f>_xlfn.XLOOKUP(Table7[[#This Row],[Merged Customer ID]],Table6_20[Merged Customer ID],Table6_20[Age])</f>
        <v>23.572222222222223</v>
      </c>
    </row>
    <row r="2089" spans="1:17" x14ac:dyDescent="0.35">
      <c r="A2089" s="23" t="s">
        <v>278</v>
      </c>
      <c r="B2089" s="23" t="str">
        <f>_xlfn.XLOOKUP(Table7[[#This Row],[Merged Customer ID]],Table2_1[Merged Customer ID],Table2_1[First Name])</f>
        <v>Teeuwen</v>
      </c>
      <c r="C2089" s="23">
        <f>_xlfn.XLOOKUP(Table7[[#This Row],[Merged Customer ID]],Table3__3_16[Customer ID],Table3__3_16[BMI])</f>
        <v>35.72</v>
      </c>
      <c r="D2089" s="23">
        <f>_xlfn.XLOOKUP(Table7[[#This Row],[Merged Customer ID]],Table3__3_16[Customer ID],Table3__3_16[HBA1C])</f>
        <v>5.5</v>
      </c>
      <c r="E2089" s="22" t="str">
        <f>_xlfn.XLOOKUP(Table7[[#This Row],[Merged Customer ID]],Table3__3_16[Customer ID],Table3__3_16[Heart Issues])</f>
        <v>Yes</v>
      </c>
      <c r="F2089" s="23" t="str">
        <f>_xlfn.XLOOKUP(Table7[[#This Row],[Merged Customer ID]],Table3__3_16[Customer ID],Table3__3_16[Any Transplants])</f>
        <v>No</v>
      </c>
      <c r="G2089" s="23" t="str">
        <f>_xlfn.XLOOKUP(Table7[[#This Row],[Merged Customer ID]],Table3__3_16[Customer ID],Table3__3_16[Cancer history])</f>
        <v>No</v>
      </c>
      <c r="H2089" s="23">
        <f>_xlfn.XLOOKUP(Table7[[#This Row],[Merged Customer ID]],Table3__3_16[Customer ID],Table3__3_16[NumberOfMajorSurgeries])</f>
        <v>0</v>
      </c>
      <c r="I2089" s="23" t="str">
        <f>_xlfn.XLOOKUP(Table7[[#This Row],[Merged Customer ID]],Table3__3_16[Customer ID],Table3__3_16[smoker])</f>
        <v>No</v>
      </c>
      <c r="J2089" s="23" t="str">
        <f>_xlfn.XLOOKUP(Table7[[#This Row],[Merged Customer ID]],Table3__3_16[Customer ID],Table3__3_16[Weight Status])</f>
        <v>Obesity</v>
      </c>
      <c r="K2089" s="23" t="str">
        <f>_xlfn.XLOOKUP(Table7[[#This Row],[Merged Customer ID]],Table3__3_16[Customer ID],Table3__3_16[Sugar Status])</f>
        <v>Normal</v>
      </c>
      <c r="L2089" s="26">
        <f>_xlfn.XLOOKUP(Table7[[#This Row],[Merged Customer ID]],Table6_20[Merged Customer ID],Table6_20[Date of Birth])</f>
        <v>37045</v>
      </c>
      <c r="M2089" s="30">
        <f>_xlfn.XLOOKUP(Table7[[#This Row],[Merged Customer ID]],Table6_20[Merged Customer ID],Table6_20[charges],"0",0)</f>
        <v>2404.73</v>
      </c>
      <c r="N2089" s="30" t="str">
        <f>_xlfn.XLOOKUP(Table7[[#This Row],[Merged Customer ID]],Table6_20[Merged Customer ID],Table6_20[Hospital tier])</f>
        <v>tier - 2</v>
      </c>
      <c r="O2089" s="30" t="str">
        <f>_xlfn.XLOOKUP(Table7[[#This Row],[Merged Customer ID]],Table6_20[Merged Customer ID],Table6_20[City tier])</f>
        <v>tier - 3</v>
      </c>
      <c r="P2089" s="30" t="str">
        <f>_xlfn.XLOOKUP(Table7[[#This Row],[Merged Customer ID]],Table6_20[Merged Customer ID],Table6_20[State ID])</f>
        <v>R1012</v>
      </c>
      <c r="Q2089" s="36">
        <f>_xlfn.XLOOKUP(Table7[[#This Row],[Merged Customer ID]],Table6_20[Merged Customer ID],Table6_20[Age])</f>
        <v>22.013888888888889</v>
      </c>
    </row>
    <row r="2090" spans="1:17" x14ac:dyDescent="0.35">
      <c r="A2090" s="22" t="s">
        <v>277</v>
      </c>
      <c r="B2090" s="22" t="str">
        <f>_xlfn.XLOOKUP(Table7[[#This Row],[Merged Customer ID]],Table2_1[Merged Customer ID],Table2_1[First Name])</f>
        <v>List</v>
      </c>
      <c r="C2090" s="22">
        <f>_xlfn.XLOOKUP(Table7[[#This Row],[Merged Customer ID]],Table3__3_16[Customer ID],Table3__3_16[BMI])</f>
        <v>24.51</v>
      </c>
      <c r="D2090" s="22">
        <f>_xlfn.XLOOKUP(Table7[[#This Row],[Merged Customer ID]],Table3__3_16[Customer ID],Table3__3_16[HBA1C])</f>
        <v>4.6900000000000004</v>
      </c>
      <c r="E2090" s="22" t="str">
        <f>_xlfn.XLOOKUP(Table7[[#This Row],[Merged Customer ID]],Table3__3_16[Customer ID],Table3__3_16[Heart Issues])</f>
        <v>No</v>
      </c>
      <c r="F2090" s="22" t="str">
        <f>_xlfn.XLOOKUP(Table7[[#This Row],[Merged Customer ID]],Table3__3_16[Customer ID],Table3__3_16[Any Transplants])</f>
        <v>No</v>
      </c>
      <c r="G2090" s="22" t="str">
        <f>_xlfn.XLOOKUP(Table7[[#This Row],[Merged Customer ID]],Table3__3_16[Customer ID],Table3__3_16[Cancer history])</f>
        <v>No</v>
      </c>
      <c r="H2090" s="22">
        <f>_xlfn.XLOOKUP(Table7[[#This Row],[Merged Customer ID]],Table3__3_16[Customer ID],Table3__3_16[NumberOfMajorSurgeries])</f>
        <v>0</v>
      </c>
      <c r="I2090" s="22" t="str">
        <f>_xlfn.XLOOKUP(Table7[[#This Row],[Merged Customer ID]],Table3__3_16[Customer ID],Table3__3_16[smoker])</f>
        <v>No</v>
      </c>
      <c r="J2090" s="22" t="str">
        <f>_xlfn.XLOOKUP(Table7[[#This Row],[Merged Customer ID]],Table3__3_16[Customer ID],Table3__3_16[Weight Status])</f>
        <v>Normal Weight</v>
      </c>
      <c r="K2090" s="22" t="str">
        <f>_xlfn.XLOOKUP(Table7[[#This Row],[Merged Customer ID]],Table3__3_16[Customer ID],Table3__3_16[Sugar Status])</f>
        <v>Normal</v>
      </c>
      <c r="L2090" s="25">
        <f>_xlfn.XLOOKUP(Table7[[#This Row],[Merged Customer ID]],Table6_20[Merged Customer ID],Table6_20[Date of Birth])</f>
        <v>36382</v>
      </c>
      <c r="M2090" s="29">
        <f>_xlfn.XLOOKUP(Table7[[#This Row],[Merged Customer ID]],Table6_20[Merged Customer ID],Table6_20[charges],"0",0)</f>
        <v>2396.1</v>
      </c>
      <c r="N2090" s="29" t="str">
        <f>_xlfn.XLOOKUP(Table7[[#This Row],[Merged Customer ID]],Table6_20[Merged Customer ID],Table6_20[Hospital tier])</f>
        <v>tier - 2</v>
      </c>
      <c r="O2090" s="29" t="str">
        <f>_xlfn.XLOOKUP(Table7[[#This Row],[Merged Customer ID]],Table6_20[Merged Customer ID],Table6_20[City tier])</f>
        <v>tier - 1</v>
      </c>
      <c r="P2090" s="29" t="str">
        <f>_xlfn.XLOOKUP(Table7[[#This Row],[Merged Customer ID]],Table6_20[Merged Customer ID],Table6_20[State ID])</f>
        <v>R1019</v>
      </c>
      <c r="Q2090" s="35">
        <f>_xlfn.XLOOKUP(Table7[[#This Row],[Merged Customer ID]],Table6_20[Merged Customer ID],Table6_20[Age])</f>
        <v>23.827777777777779</v>
      </c>
    </row>
    <row r="2091" spans="1:17" x14ac:dyDescent="0.35">
      <c r="A2091" s="23" t="s">
        <v>275</v>
      </c>
      <c r="B2091" s="23" t="str">
        <f>_xlfn.XLOOKUP(Table7[[#This Row],[Merged Customer ID]],Table2_1[Merged Customer ID],Table2_1[First Name])</f>
        <v>Shafar</v>
      </c>
      <c r="C2091" s="23">
        <f>_xlfn.XLOOKUP(Table7[[#This Row],[Merged Customer ID]],Table3__3_16[Customer ID],Table3__3_16[BMI])</f>
        <v>23.844999999999999</v>
      </c>
      <c r="D2091" s="23">
        <f>_xlfn.XLOOKUP(Table7[[#This Row],[Merged Customer ID]],Table3__3_16[Customer ID],Table3__3_16[HBA1C])</f>
        <v>4.43</v>
      </c>
      <c r="E2091" s="22" t="str">
        <f>_xlfn.XLOOKUP(Table7[[#This Row],[Merged Customer ID]],Table3__3_16[Customer ID],Table3__3_16[Heart Issues])</f>
        <v>No</v>
      </c>
      <c r="F2091" s="23" t="str">
        <f>_xlfn.XLOOKUP(Table7[[#This Row],[Merged Customer ID]],Table3__3_16[Customer ID],Table3__3_16[Any Transplants])</f>
        <v>No</v>
      </c>
      <c r="G2091" s="23" t="str">
        <f>_xlfn.XLOOKUP(Table7[[#This Row],[Merged Customer ID]],Table3__3_16[Customer ID],Table3__3_16[Cancer history])</f>
        <v>No</v>
      </c>
      <c r="H2091" s="23">
        <f>_xlfn.XLOOKUP(Table7[[#This Row],[Merged Customer ID]],Table3__3_16[Customer ID],Table3__3_16[NumberOfMajorSurgeries])</f>
        <v>0</v>
      </c>
      <c r="I2091" s="23" t="str">
        <f>_xlfn.XLOOKUP(Table7[[#This Row],[Merged Customer ID]],Table3__3_16[Customer ID],Table3__3_16[smoker])</f>
        <v>No</v>
      </c>
      <c r="J2091" s="23" t="str">
        <f>_xlfn.XLOOKUP(Table7[[#This Row],[Merged Customer ID]],Table3__3_16[Customer ID],Table3__3_16[Weight Status])</f>
        <v>Normal Weight</v>
      </c>
      <c r="K2091" s="23" t="str">
        <f>_xlfn.XLOOKUP(Table7[[#This Row],[Merged Customer ID]],Table3__3_16[Customer ID],Table3__3_16[Sugar Status])</f>
        <v>Normal</v>
      </c>
      <c r="L2091" s="26">
        <f>_xlfn.XLOOKUP(Table7[[#This Row],[Merged Customer ID]],Table6_20[Merged Customer ID],Table6_20[Date of Birth])</f>
        <v>36511</v>
      </c>
      <c r="M2091" s="30">
        <f>_xlfn.XLOOKUP(Table7[[#This Row],[Merged Customer ID]],Table6_20[Merged Customer ID],Table6_20[charges],"0",0)</f>
        <v>2395.17</v>
      </c>
      <c r="N2091" s="30" t="str">
        <f>_xlfn.XLOOKUP(Table7[[#This Row],[Merged Customer ID]],Table6_20[Merged Customer ID],Table6_20[Hospital tier])</f>
        <v>tier - 2</v>
      </c>
      <c r="O2091" s="30" t="str">
        <f>_xlfn.XLOOKUP(Table7[[#This Row],[Merged Customer ID]],Table6_20[Merged Customer ID],Table6_20[City tier])</f>
        <v>tier - 1</v>
      </c>
      <c r="P2091" s="30" t="str">
        <f>_xlfn.XLOOKUP(Table7[[#This Row],[Merged Customer ID]],Table6_20[Merged Customer ID],Table6_20[State ID])</f>
        <v>R1014</v>
      </c>
      <c r="Q2091" s="36">
        <f>_xlfn.XLOOKUP(Table7[[#This Row],[Merged Customer ID]],Table6_20[Merged Customer ID],Table6_20[Age])</f>
        <v>23.475000000000001</v>
      </c>
    </row>
    <row r="2092" spans="1:17" x14ac:dyDescent="0.35">
      <c r="A2092" s="22" t="s">
        <v>274</v>
      </c>
      <c r="B2092" s="22" t="str">
        <f>_xlfn.XLOOKUP(Table7[[#This Row],[Merged Customer ID]],Table2_1[Merged Customer ID],Table2_1[First Name])</f>
        <v>Copenhaver</v>
      </c>
      <c r="C2092" s="22">
        <f>_xlfn.XLOOKUP(Table7[[#This Row],[Merged Customer ID]],Table3__3_16[Customer ID],Table3__3_16[BMI])</f>
        <v>15.68</v>
      </c>
      <c r="D2092" s="22">
        <f>_xlfn.XLOOKUP(Table7[[#This Row],[Merged Customer ID]],Table3__3_16[Customer ID],Table3__3_16[HBA1C])</f>
        <v>6.16</v>
      </c>
      <c r="E2092" s="22" t="str">
        <f>_xlfn.XLOOKUP(Table7[[#This Row],[Merged Customer ID]],Table3__3_16[Customer ID],Table3__3_16[Heart Issues])</f>
        <v>Yes</v>
      </c>
      <c r="F2092" s="22" t="str">
        <f>_xlfn.XLOOKUP(Table7[[#This Row],[Merged Customer ID]],Table3__3_16[Customer ID],Table3__3_16[Any Transplants])</f>
        <v>No</v>
      </c>
      <c r="G2092" s="22" t="str">
        <f>_xlfn.XLOOKUP(Table7[[#This Row],[Merged Customer ID]],Table3__3_16[Customer ID],Table3__3_16[Cancer history])</f>
        <v>No</v>
      </c>
      <c r="H2092" s="22">
        <f>_xlfn.XLOOKUP(Table7[[#This Row],[Merged Customer ID]],Table3__3_16[Customer ID],Table3__3_16[NumberOfMajorSurgeries])</f>
        <v>1</v>
      </c>
      <c r="I2092" s="22" t="str">
        <f>_xlfn.XLOOKUP(Table7[[#This Row],[Merged Customer ID]],Table3__3_16[Customer ID],Table3__3_16[smoker])</f>
        <v>No</v>
      </c>
      <c r="J2092" s="22" t="str">
        <f>_xlfn.XLOOKUP(Table7[[#This Row],[Merged Customer ID]],Table3__3_16[Customer ID],Table3__3_16[Weight Status])</f>
        <v>Underweight</v>
      </c>
      <c r="K2092" s="22" t="str">
        <f>_xlfn.XLOOKUP(Table7[[#This Row],[Merged Customer ID]],Table3__3_16[Customer ID],Table3__3_16[Sugar Status])</f>
        <v>Prediabetes</v>
      </c>
      <c r="L2092" s="25">
        <f>_xlfn.XLOOKUP(Table7[[#This Row],[Merged Customer ID]],Table6_20[Merged Customer ID],Table6_20[Date of Birth])</f>
        <v>32489</v>
      </c>
      <c r="M2092" s="29">
        <f>_xlfn.XLOOKUP(Table7[[#This Row],[Merged Customer ID]],Table6_20[Merged Customer ID],Table6_20[charges],"0",0)</f>
        <v>2373.3000000000002</v>
      </c>
      <c r="N2092" s="29" t="str">
        <f>_xlfn.XLOOKUP(Table7[[#This Row],[Merged Customer ID]],Table6_20[Merged Customer ID],Table6_20[Hospital tier])</f>
        <v>tier - 2</v>
      </c>
      <c r="O2092" s="29" t="str">
        <f>_xlfn.XLOOKUP(Table7[[#This Row],[Merged Customer ID]],Table6_20[Merged Customer ID],Table6_20[City tier])</f>
        <v>tier - 2</v>
      </c>
      <c r="P2092" s="29" t="str">
        <f>_xlfn.XLOOKUP(Table7[[#This Row],[Merged Customer ID]],Table6_20[Merged Customer ID],Table6_20[State ID])</f>
        <v>R1013</v>
      </c>
      <c r="Q2092" s="35">
        <f>_xlfn.XLOOKUP(Table7[[#This Row],[Merged Customer ID]],Table6_20[Merged Customer ID],Table6_20[Age])</f>
        <v>34.488888888888887</v>
      </c>
    </row>
    <row r="2093" spans="1:17" x14ac:dyDescent="0.35">
      <c r="A2093" s="23" t="s">
        <v>273</v>
      </c>
      <c r="B2093" s="23" t="str">
        <f>_xlfn.XLOOKUP(Table7[[#This Row],[Merged Customer ID]],Table2_1[Merged Customer ID],Table2_1[First Name])</f>
        <v>Stump</v>
      </c>
      <c r="C2093" s="23">
        <f>_xlfn.XLOOKUP(Table7[[#This Row],[Merged Customer ID]],Table3__3_16[Customer ID],Table3__3_16[BMI])</f>
        <v>32.395000000000003</v>
      </c>
      <c r="D2093" s="23">
        <f>_xlfn.XLOOKUP(Table7[[#This Row],[Merged Customer ID]],Table3__3_16[Customer ID],Table3__3_16[HBA1C])</f>
        <v>6.66</v>
      </c>
      <c r="E2093" s="22" t="str">
        <f>_xlfn.XLOOKUP(Table7[[#This Row],[Merged Customer ID]],Table3__3_16[Customer ID],Table3__3_16[Heart Issues])</f>
        <v>No</v>
      </c>
      <c r="F2093" s="23" t="str">
        <f>_xlfn.XLOOKUP(Table7[[#This Row],[Merged Customer ID]],Table3__3_16[Customer ID],Table3__3_16[Any Transplants])</f>
        <v>No</v>
      </c>
      <c r="G2093" s="23" t="str">
        <f>_xlfn.XLOOKUP(Table7[[#This Row],[Merged Customer ID]],Table3__3_16[Customer ID],Table3__3_16[Cancer history])</f>
        <v>No</v>
      </c>
      <c r="H2093" s="23">
        <f>_xlfn.XLOOKUP(Table7[[#This Row],[Merged Customer ID]],Table3__3_16[Customer ID],Table3__3_16[NumberOfMajorSurgeries])</f>
        <v>0</v>
      </c>
      <c r="I2093" s="23" t="str">
        <f>_xlfn.XLOOKUP(Table7[[#This Row],[Merged Customer ID]],Table3__3_16[Customer ID],Table3__3_16[smoker])</f>
        <v>No</v>
      </c>
      <c r="J2093" s="23" t="str">
        <f>_xlfn.XLOOKUP(Table7[[#This Row],[Merged Customer ID]],Table3__3_16[Customer ID],Table3__3_16[Weight Status])</f>
        <v>Obesity</v>
      </c>
      <c r="K2093" s="23" t="str">
        <f>_xlfn.XLOOKUP(Table7[[#This Row],[Merged Customer ID]],Table3__3_16[Customer ID],Table3__3_16[Sugar Status])</f>
        <v>Diabetes</v>
      </c>
      <c r="L2093" s="26">
        <f>_xlfn.XLOOKUP(Table7[[#This Row],[Merged Customer ID]],Table6_20[Merged Customer ID],Table6_20[Date of Birth])</f>
        <v>37565</v>
      </c>
      <c r="M2093" s="30">
        <f>_xlfn.XLOOKUP(Table7[[#This Row],[Merged Customer ID]],Table6_20[Merged Customer ID],Table6_20[charges],"0",0)</f>
        <v>2362.23</v>
      </c>
      <c r="N2093" s="30" t="str">
        <f>_xlfn.XLOOKUP(Table7[[#This Row],[Merged Customer ID]],Table6_20[Merged Customer ID],Table6_20[Hospital tier])</f>
        <v>tier - 2</v>
      </c>
      <c r="O2093" s="30" t="str">
        <f>_xlfn.XLOOKUP(Table7[[#This Row],[Merged Customer ID]],Table6_20[Merged Customer ID],Table6_20[City tier])</f>
        <v>tier - 1</v>
      </c>
      <c r="P2093" s="30" t="str">
        <f>_xlfn.XLOOKUP(Table7[[#This Row],[Merged Customer ID]],Table6_20[Merged Customer ID],Table6_20[State ID])</f>
        <v>R1012</v>
      </c>
      <c r="Q2093" s="36">
        <f>_xlfn.XLOOKUP(Table7[[#This Row],[Merged Customer ID]],Table6_20[Merged Customer ID],Table6_20[Age])</f>
        <v>20.591666666666665</v>
      </c>
    </row>
    <row r="2094" spans="1:17" x14ac:dyDescent="0.35">
      <c r="A2094" s="22" t="s">
        <v>272</v>
      </c>
      <c r="B2094" s="22" t="str">
        <f>_xlfn.XLOOKUP(Table7[[#This Row],[Merged Customer ID]],Table2_1[Merged Customer ID],Table2_1[First Name])</f>
        <v>Wehrman</v>
      </c>
      <c r="C2094" s="22">
        <f>_xlfn.XLOOKUP(Table7[[#This Row],[Merged Customer ID]],Table3__3_16[Customer ID],Table3__3_16[BMI])</f>
        <v>23.655000000000001</v>
      </c>
      <c r="D2094" s="22">
        <f>_xlfn.XLOOKUP(Table7[[#This Row],[Merged Customer ID]],Table3__3_16[Customer ID],Table3__3_16[HBA1C])</f>
        <v>5.92</v>
      </c>
      <c r="E2094" s="22" t="str">
        <f>_xlfn.XLOOKUP(Table7[[#This Row],[Merged Customer ID]],Table3__3_16[Customer ID],Table3__3_16[Heart Issues])</f>
        <v>No</v>
      </c>
      <c r="F2094" s="22" t="str">
        <f>_xlfn.XLOOKUP(Table7[[#This Row],[Merged Customer ID]],Table3__3_16[Customer ID],Table3__3_16[Any Transplants])</f>
        <v>No</v>
      </c>
      <c r="G2094" s="22" t="str">
        <f>_xlfn.XLOOKUP(Table7[[#This Row],[Merged Customer ID]],Table3__3_16[Customer ID],Table3__3_16[Cancer history])</f>
        <v>No</v>
      </c>
      <c r="H2094" s="22">
        <f>_xlfn.XLOOKUP(Table7[[#This Row],[Merged Customer ID]],Table3__3_16[Customer ID],Table3__3_16[NumberOfMajorSurgeries])</f>
        <v>1</v>
      </c>
      <c r="I2094" s="22" t="str">
        <f>_xlfn.XLOOKUP(Table7[[#This Row],[Merged Customer ID]],Table3__3_16[Customer ID],Table3__3_16[smoker])</f>
        <v>No</v>
      </c>
      <c r="J2094" s="22" t="str">
        <f>_xlfn.XLOOKUP(Table7[[#This Row],[Merged Customer ID]],Table3__3_16[Customer ID],Table3__3_16[Weight Status])</f>
        <v>Normal Weight</v>
      </c>
      <c r="K2094" s="22" t="str">
        <f>_xlfn.XLOOKUP(Table7[[#This Row],[Merged Customer ID]],Table3__3_16[Customer ID],Table3__3_16[Sugar Status])</f>
        <v>Prediabetes</v>
      </c>
      <c r="L2094" s="25">
        <f>_xlfn.XLOOKUP(Table7[[#This Row],[Merged Customer ID]],Table6_20[Merged Customer ID],Table6_20[Date of Birth])</f>
        <v>36089</v>
      </c>
      <c r="M2094" s="29">
        <f>_xlfn.XLOOKUP(Table7[[#This Row],[Merged Customer ID]],Table6_20[Merged Customer ID],Table6_20[charges],"0",0)</f>
        <v>2352.9699999999998</v>
      </c>
      <c r="N2094" s="29" t="str">
        <f>_xlfn.XLOOKUP(Table7[[#This Row],[Merged Customer ID]],Table6_20[Merged Customer ID],Table6_20[Hospital tier])</f>
        <v>tier - 3</v>
      </c>
      <c r="O2094" s="29" t="str">
        <f>_xlfn.XLOOKUP(Table7[[#This Row],[Merged Customer ID]],Table6_20[Merged Customer ID],Table6_20[City tier])</f>
        <v>tier - 3</v>
      </c>
      <c r="P2094" s="29" t="str">
        <f>_xlfn.XLOOKUP(Table7[[#This Row],[Merged Customer ID]],Table6_20[Merged Customer ID],Table6_20[State ID])</f>
        <v>R1012</v>
      </c>
      <c r="Q2094" s="35">
        <f>_xlfn.XLOOKUP(Table7[[#This Row],[Merged Customer ID]],Table6_20[Merged Customer ID],Table6_20[Age])</f>
        <v>24.630555555555556</v>
      </c>
    </row>
    <row r="2095" spans="1:17" x14ac:dyDescent="0.35">
      <c r="A2095" s="23" t="s">
        <v>271</v>
      </c>
      <c r="B2095" s="23" t="str">
        <f>_xlfn.XLOOKUP(Table7[[#This Row],[Merged Customer ID]],Table2_1[Merged Customer ID],Table2_1[First Name])</f>
        <v>Sischo</v>
      </c>
      <c r="C2095" s="23">
        <f>_xlfn.XLOOKUP(Table7[[#This Row],[Merged Customer ID]],Table3__3_16[Customer ID],Table3__3_16[BMI])</f>
        <v>28.4</v>
      </c>
      <c r="D2095" s="23">
        <f>_xlfn.XLOOKUP(Table7[[#This Row],[Merged Customer ID]],Table3__3_16[Customer ID],Table3__3_16[HBA1C])</f>
        <v>5.97</v>
      </c>
      <c r="E2095" s="22" t="str">
        <f>_xlfn.XLOOKUP(Table7[[#This Row],[Merged Customer ID]],Table3__3_16[Customer ID],Table3__3_16[Heart Issues])</f>
        <v>No</v>
      </c>
      <c r="F2095" s="23" t="str">
        <f>_xlfn.XLOOKUP(Table7[[#This Row],[Merged Customer ID]],Table3__3_16[Customer ID],Table3__3_16[Any Transplants])</f>
        <v>No</v>
      </c>
      <c r="G2095" s="23" t="str">
        <f>_xlfn.XLOOKUP(Table7[[#This Row],[Merged Customer ID]],Table3__3_16[Customer ID],Table3__3_16[Cancer history])</f>
        <v>Yes</v>
      </c>
      <c r="H2095" s="23">
        <f>_xlfn.XLOOKUP(Table7[[#This Row],[Merged Customer ID]],Table3__3_16[Customer ID],Table3__3_16[NumberOfMajorSurgeries])</f>
        <v>1</v>
      </c>
      <c r="I2095" s="23" t="str">
        <f>_xlfn.XLOOKUP(Table7[[#This Row],[Merged Customer ID]],Table3__3_16[Customer ID],Table3__3_16[smoker])</f>
        <v>No</v>
      </c>
      <c r="J2095" s="23" t="str">
        <f>_xlfn.XLOOKUP(Table7[[#This Row],[Merged Customer ID]],Table3__3_16[Customer ID],Table3__3_16[Weight Status])</f>
        <v>Overweight</v>
      </c>
      <c r="K2095" s="23" t="str">
        <f>_xlfn.XLOOKUP(Table7[[#This Row],[Merged Customer ID]],Table3__3_16[Customer ID],Table3__3_16[Sugar Status])</f>
        <v>Prediabetes</v>
      </c>
      <c r="L2095" s="26">
        <f>_xlfn.XLOOKUP(Table7[[#This Row],[Merged Customer ID]],Table6_20[Merged Customer ID],Table6_20[Date of Birth])</f>
        <v>37943</v>
      </c>
      <c r="M2095" s="30">
        <f>_xlfn.XLOOKUP(Table7[[#This Row],[Merged Customer ID]],Table6_20[Merged Customer ID],Table6_20[charges],"0",0)</f>
        <v>2331.52</v>
      </c>
      <c r="N2095" s="30" t="str">
        <f>_xlfn.XLOOKUP(Table7[[#This Row],[Merged Customer ID]],Table6_20[Merged Customer ID],Table6_20[Hospital tier])</f>
        <v>tier - 2</v>
      </c>
      <c r="O2095" s="30" t="str">
        <f>_xlfn.XLOOKUP(Table7[[#This Row],[Merged Customer ID]],Table6_20[Merged Customer ID],Table6_20[City tier])</f>
        <v>tier - 3</v>
      </c>
      <c r="P2095" s="30" t="str">
        <f>_xlfn.XLOOKUP(Table7[[#This Row],[Merged Customer ID]],Table6_20[Merged Customer ID],Table6_20[State ID])</f>
        <v>R1011</v>
      </c>
      <c r="Q2095" s="36">
        <f>_xlfn.XLOOKUP(Table7[[#This Row],[Merged Customer ID]],Table6_20[Merged Customer ID],Table6_20[Age])</f>
        <v>19.555555555555557</v>
      </c>
    </row>
    <row r="2096" spans="1:17" x14ac:dyDescent="0.35">
      <c r="A2096" s="22" t="s">
        <v>270</v>
      </c>
      <c r="B2096" s="22" t="str">
        <f>_xlfn.XLOOKUP(Table7[[#This Row],[Merged Customer ID]],Table2_1[Merged Customer ID],Table2_1[First Name])</f>
        <v>Fonti</v>
      </c>
      <c r="C2096" s="22">
        <f>_xlfn.XLOOKUP(Table7[[#This Row],[Merged Customer ID]],Table3__3_16[Customer ID],Table3__3_16[BMI])</f>
        <v>35.42</v>
      </c>
      <c r="D2096" s="22">
        <f>_xlfn.XLOOKUP(Table7[[#This Row],[Merged Customer ID]],Table3__3_16[Customer ID],Table3__3_16[HBA1C])</f>
        <v>4.6399999999999997</v>
      </c>
      <c r="E2096" s="22" t="str">
        <f>_xlfn.XLOOKUP(Table7[[#This Row],[Merged Customer ID]],Table3__3_16[Customer ID],Table3__3_16[Heart Issues])</f>
        <v>Yes</v>
      </c>
      <c r="F2096" s="22" t="str">
        <f>_xlfn.XLOOKUP(Table7[[#This Row],[Merged Customer ID]],Table3__3_16[Customer ID],Table3__3_16[Any Transplants])</f>
        <v>No</v>
      </c>
      <c r="G2096" s="22" t="str">
        <f>_xlfn.XLOOKUP(Table7[[#This Row],[Merged Customer ID]],Table3__3_16[Customer ID],Table3__3_16[Cancer history])</f>
        <v>No</v>
      </c>
      <c r="H2096" s="22">
        <f>_xlfn.XLOOKUP(Table7[[#This Row],[Merged Customer ID]],Table3__3_16[Customer ID],Table3__3_16[NumberOfMajorSurgeries])</f>
        <v>0</v>
      </c>
      <c r="I2096" s="22" t="str">
        <f>_xlfn.XLOOKUP(Table7[[#This Row],[Merged Customer ID]],Table3__3_16[Customer ID],Table3__3_16[smoker])</f>
        <v>No</v>
      </c>
      <c r="J2096" s="22" t="str">
        <f>_xlfn.XLOOKUP(Table7[[#This Row],[Merged Customer ID]],Table3__3_16[Customer ID],Table3__3_16[Weight Status])</f>
        <v>Obesity</v>
      </c>
      <c r="K2096" s="22" t="str">
        <f>_xlfn.XLOOKUP(Table7[[#This Row],[Merged Customer ID]],Table3__3_16[Customer ID],Table3__3_16[Sugar Status])</f>
        <v>Normal</v>
      </c>
      <c r="L2096" s="25">
        <f>_xlfn.XLOOKUP(Table7[[#This Row],[Merged Customer ID]],Table6_20[Merged Customer ID],Table6_20[Date of Birth])</f>
        <v>35416</v>
      </c>
      <c r="M2096" s="29">
        <f>_xlfn.XLOOKUP(Table7[[#This Row],[Merged Customer ID]],Table6_20[Merged Customer ID],Table6_20[charges],"0",0)</f>
        <v>2322.62</v>
      </c>
      <c r="N2096" s="29" t="str">
        <f>_xlfn.XLOOKUP(Table7[[#This Row],[Merged Customer ID]],Table6_20[Merged Customer ID],Table6_20[Hospital tier])</f>
        <v>tier - 2</v>
      </c>
      <c r="O2096" s="29" t="str">
        <f>_xlfn.XLOOKUP(Table7[[#This Row],[Merged Customer ID]],Table6_20[Merged Customer ID],Table6_20[City tier])</f>
        <v>tier - 1</v>
      </c>
      <c r="P2096" s="29" t="str">
        <f>_xlfn.XLOOKUP(Table7[[#This Row],[Merged Customer ID]],Table6_20[Merged Customer ID],Table6_20[State ID])</f>
        <v>R1013</v>
      </c>
      <c r="Q2096" s="35">
        <f>_xlfn.XLOOKUP(Table7[[#This Row],[Merged Customer ID]],Table6_20[Merged Customer ID],Table6_20[Age])</f>
        <v>26.475000000000001</v>
      </c>
    </row>
    <row r="2097" spans="1:17" x14ac:dyDescent="0.35">
      <c r="A2097" s="23" t="s">
        <v>269</v>
      </c>
      <c r="B2097" s="23" t="str">
        <f>_xlfn.XLOOKUP(Table7[[#This Row],[Merged Customer ID]],Table2_1[Merged Customer ID],Table2_1[First Name])</f>
        <v>Merlis</v>
      </c>
      <c r="C2097" s="23">
        <f>_xlfn.XLOOKUP(Table7[[#This Row],[Merged Customer ID]],Table3__3_16[Customer ID],Table3__3_16[BMI])</f>
        <v>26.18</v>
      </c>
      <c r="D2097" s="23">
        <f>_xlfn.XLOOKUP(Table7[[#This Row],[Merged Customer ID]],Table3__3_16[Customer ID],Table3__3_16[HBA1C])</f>
        <v>6.12</v>
      </c>
      <c r="E2097" s="22" t="str">
        <f>_xlfn.XLOOKUP(Table7[[#This Row],[Merged Customer ID]],Table3__3_16[Customer ID],Table3__3_16[Heart Issues])</f>
        <v>No</v>
      </c>
      <c r="F2097" s="23" t="str">
        <f>_xlfn.XLOOKUP(Table7[[#This Row],[Merged Customer ID]],Table3__3_16[Customer ID],Table3__3_16[Any Transplants])</f>
        <v>Yes</v>
      </c>
      <c r="G2097" s="23" t="str">
        <f>_xlfn.XLOOKUP(Table7[[#This Row],[Merged Customer ID]],Table3__3_16[Customer ID],Table3__3_16[Cancer history])</f>
        <v>No</v>
      </c>
      <c r="H2097" s="23">
        <f>_xlfn.XLOOKUP(Table7[[#This Row],[Merged Customer ID]],Table3__3_16[Customer ID],Table3__3_16[NumberOfMajorSurgeries])</f>
        <v>1</v>
      </c>
      <c r="I2097" s="23" t="str">
        <f>_xlfn.XLOOKUP(Table7[[#This Row],[Merged Customer ID]],Table3__3_16[Customer ID],Table3__3_16[smoker])</f>
        <v>No</v>
      </c>
      <c r="J2097" s="23" t="str">
        <f>_xlfn.XLOOKUP(Table7[[#This Row],[Merged Customer ID]],Table3__3_16[Customer ID],Table3__3_16[Weight Status])</f>
        <v>Overweight</v>
      </c>
      <c r="K2097" s="23" t="str">
        <f>_xlfn.XLOOKUP(Table7[[#This Row],[Merged Customer ID]],Table3__3_16[Customer ID],Table3__3_16[Sugar Status])</f>
        <v>Prediabetes</v>
      </c>
      <c r="L2097" s="26">
        <f>_xlfn.XLOOKUP(Table7[[#This Row],[Merged Customer ID]],Table6_20[Merged Customer ID],Table6_20[Date of Birth])</f>
        <v>38236</v>
      </c>
      <c r="M2097" s="30">
        <f>_xlfn.XLOOKUP(Table7[[#This Row],[Merged Customer ID]],Table6_20[Merged Customer ID],Table6_20[charges],"0",0)</f>
        <v>2304</v>
      </c>
      <c r="N2097" s="30" t="str">
        <f>_xlfn.XLOOKUP(Table7[[#This Row],[Merged Customer ID]],Table6_20[Merged Customer ID],Table6_20[Hospital tier])</f>
        <v>tier - 2</v>
      </c>
      <c r="O2097" s="30" t="str">
        <f>_xlfn.XLOOKUP(Table7[[#This Row],[Merged Customer ID]],Table6_20[Merged Customer ID],Table6_20[City tier])</f>
        <v>tier - 3</v>
      </c>
      <c r="P2097" s="30" t="str">
        <f>_xlfn.XLOOKUP(Table7[[#This Row],[Merged Customer ID]],Table6_20[Merged Customer ID],Table6_20[State ID])</f>
        <v>R1013</v>
      </c>
      <c r="Q2097" s="36">
        <f>_xlfn.XLOOKUP(Table7[[#This Row],[Merged Customer ID]],Table6_20[Merged Customer ID],Table6_20[Age])</f>
        <v>18.755555555555556</v>
      </c>
    </row>
    <row r="2098" spans="1:17" x14ac:dyDescent="0.35">
      <c r="A2098" s="22" t="s">
        <v>268</v>
      </c>
      <c r="B2098" s="22" t="str">
        <f>_xlfn.XLOOKUP(Table7[[#This Row],[Merged Customer ID]],Table2_1[Merged Customer ID],Table2_1[First Name])</f>
        <v>Hasegawa</v>
      </c>
      <c r="C2098" s="22">
        <f>_xlfn.XLOOKUP(Table7[[#This Row],[Merged Customer ID]],Table3__3_16[Customer ID],Table3__3_16[BMI])</f>
        <v>20.8</v>
      </c>
      <c r="D2098" s="22">
        <f>_xlfn.XLOOKUP(Table7[[#This Row],[Merged Customer ID]],Table3__3_16[Customer ID],Table3__3_16[HBA1C])</f>
        <v>4.87</v>
      </c>
      <c r="E2098" s="22" t="str">
        <f>_xlfn.XLOOKUP(Table7[[#This Row],[Merged Customer ID]],Table3__3_16[Customer ID],Table3__3_16[Heart Issues])</f>
        <v>Yes</v>
      </c>
      <c r="F2098" s="22" t="str">
        <f>_xlfn.XLOOKUP(Table7[[#This Row],[Merged Customer ID]],Table3__3_16[Customer ID],Table3__3_16[Any Transplants])</f>
        <v>No</v>
      </c>
      <c r="G2098" s="22" t="str">
        <f>_xlfn.XLOOKUP(Table7[[#This Row],[Merged Customer ID]],Table3__3_16[Customer ID],Table3__3_16[Cancer history])</f>
        <v>No</v>
      </c>
      <c r="H2098" s="22">
        <f>_xlfn.XLOOKUP(Table7[[#This Row],[Merged Customer ID]],Table3__3_16[Customer ID],Table3__3_16[NumberOfMajorSurgeries])</f>
        <v>0</v>
      </c>
      <c r="I2098" s="22" t="str">
        <f>_xlfn.XLOOKUP(Table7[[#This Row],[Merged Customer ID]],Table3__3_16[Customer ID],Table3__3_16[smoker])</f>
        <v>No</v>
      </c>
      <c r="J2098" s="22" t="str">
        <f>_xlfn.XLOOKUP(Table7[[#This Row],[Merged Customer ID]],Table3__3_16[Customer ID],Table3__3_16[Weight Status])</f>
        <v>Normal Weight</v>
      </c>
      <c r="K2098" s="22" t="str">
        <f>_xlfn.XLOOKUP(Table7[[#This Row],[Merged Customer ID]],Table3__3_16[Customer ID],Table3__3_16[Sugar Status])</f>
        <v>Normal</v>
      </c>
      <c r="L2098" s="25">
        <f>_xlfn.XLOOKUP(Table7[[#This Row],[Merged Customer ID]],Table6_20[Merged Customer ID],Table6_20[Date of Birth])</f>
        <v>35397</v>
      </c>
      <c r="M2098" s="29">
        <f>_xlfn.XLOOKUP(Table7[[#This Row],[Merged Customer ID]],Table6_20[Merged Customer ID],Table6_20[charges],"0",0)</f>
        <v>2302.3000000000002</v>
      </c>
      <c r="N2098" s="29" t="str">
        <f>_xlfn.XLOOKUP(Table7[[#This Row],[Merged Customer ID]],Table6_20[Merged Customer ID],Table6_20[Hospital tier])</f>
        <v>tier - 1</v>
      </c>
      <c r="O2098" s="29" t="str">
        <f>_xlfn.XLOOKUP(Table7[[#This Row],[Merged Customer ID]],Table6_20[Merged Customer ID],Table6_20[City tier])</f>
        <v>tier - 2</v>
      </c>
      <c r="P2098" s="29" t="str">
        <f>_xlfn.XLOOKUP(Table7[[#This Row],[Merged Customer ID]],Table6_20[Merged Customer ID],Table6_20[State ID])</f>
        <v>R1011</v>
      </c>
      <c r="Q2098" s="35">
        <f>_xlfn.XLOOKUP(Table7[[#This Row],[Merged Customer ID]],Table6_20[Merged Customer ID],Table6_20[Age])</f>
        <v>26.527777777777779</v>
      </c>
    </row>
    <row r="2099" spans="1:17" x14ac:dyDescent="0.35">
      <c r="A2099" s="23" t="s">
        <v>267</v>
      </c>
      <c r="B2099" s="23" t="str">
        <f>_xlfn.XLOOKUP(Table7[[#This Row],[Merged Customer ID]],Table2_1[Merged Customer ID],Table2_1[First Name])</f>
        <v>Haselden</v>
      </c>
      <c r="C2099" s="23">
        <f>_xlfn.XLOOKUP(Table7[[#This Row],[Merged Customer ID]],Table3__3_16[Customer ID],Table3__3_16[BMI])</f>
        <v>15.82</v>
      </c>
      <c r="D2099" s="23">
        <f>_xlfn.XLOOKUP(Table7[[#This Row],[Merged Customer ID]],Table3__3_16[Customer ID],Table3__3_16[HBA1C])</f>
        <v>4.5999999999999996</v>
      </c>
      <c r="E2099" s="22" t="str">
        <f>_xlfn.XLOOKUP(Table7[[#This Row],[Merged Customer ID]],Table3__3_16[Customer ID],Table3__3_16[Heart Issues])</f>
        <v>No</v>
      </c>
      <c r="F2099" s="23" t="str">
        <f>_xlfn.XLOOKUP(Table7[[#This Row],[Merged Customer ID]],Table3__3_16[Customer ID],Table3__3_16[Any Transplants])</f>
        <v>No</v>
      </c>
      <c r="G2099" s="23" t="str">
        <f>_xlfn.XLOOKUP(Table7[[#This Row],[Merged Customer ID]],Table3__3_16[Customer ID],Table3__3_16[Cancer history])</f>
        <v>No</v>
      </c>
      <c r="H2099" s="23">
        <f>_xlfn.XLOOKUP(Table7[[#This Row],[Merged Customer ID]],Table3__3_16[Customer ID],Table3__3_16[NumberOfMajorSurgeries])</f>
        <v>0</v>
      </c>
      <c r="I2099" s="23" t="str">
        <f>_xlfn.XLOOKUP(Table7[[#This Row],[Merged Customer ID]],Table3__3_16[Customer ID],Table3__3_16[smoker])</f>
        <v>No</v>
      </c>
      <c r="J2099" s="23" t="str">
        <f>_xlfn.XLOOKUP(Table7[[#This Row],[Merged Customer ID]],Table3__3_16[Customer ID],Table3__3_16[Weight Status])</f>
        <v>Underweight</v>
      </c>
      <c r="K2099" s="23" t="str">
        <f>_xlfn.XLOOKUP(Table7[[#This Row],[Merged Customer ID]],Table3__3_16[Customer ID],Table3__3_16[Sugar Status])</f>
        <v>Normal</v>
      </c>
      <c r="L2099" s="26">
        <f>_xlfn.XLOOKUP(Table7[[#This Row],[Merged Customer ID]],Table6_20[Merged Customer ID],Table6_20[Date of Birth])</f>
        <v>32786</v>
      </c>
      <c r="M2099" s="30">
        <f>_xlfn.XLOOKUP(Table7[[#This Row],[Merged Customer ID]],Table6_20[Merged Customer ID],Table6_20[charges],"0",0)</f>
        <v>2295.2399999999998</v>
      </c>
      <c r="N2099" s="30" t="str">
        <f>_xlfn.XLOOKUP(Table7[[#This Row],[Merged Customer ID]],Table6_20[Merged Customer ID],Table6_20[Hospital tier])</f>
        <v>tier - 2</v>
      </c>
      <c r="O2099" s="30" t="str">
        <f>_xlfn.XLOOKUP(Table7[[#This Row],[Merged Customer ID]],Table6_20[Merged Customer ID],Table6_20[City tier])</f>
        <v>tier - 1</v>
      </c>
      <c r="P2099" s="30" t="str">
        <f>_xlfn.XLOOKUP(Table7[[#This Row],[Merged Customer ID]],Table6_20[Merged Customer ID],Table6_20[State ID])</f>
        <v>R1013</v>
      </c>
      <c r="Q2099" s="36">
        <f>_xlfn.XLOOKUP(Table7[[#This Row],[Merged Customer ID]],Table6_20[Merged Customer ID],Table6_20[Age])</f>
        <v>33.674999999999997</v>
      </c>
    </row>
    <row r="2100" spans="1:17" x14ac:dyDescent="0.35">
      <c r="A2100" s="22" t="s">
        <v>266</v>
      </c>
      <c r="B2100" s="22" t="str">
        <f>_xlfn.XLOOKUP(Table7[[#This Row],[Merged Customer ID]],Table2_1[Merged Customer ID],Table2_1[First Name])</f>
        <v>Simonson</v>
      </c>
      <c r="C2100" s="22">
        <f>_xlfn.XLOOKUP(Table7[[#This Row],[Merged Customer ID]],Table3__3_16[Customer ID],Table3__3_16[BMI])</f>
        <v>17.670000000000002</v>
      </c>
      <c r="D2100" s="22">
        <f>_xlfn.XLOOKUP(Table7[[#This Row],[Merged Customer ID]],Table3__3_16[Customer ID],Table3__3_16[HBA1C])</f>
        <v>4.78</v>
      </c>
      <c r="E2100" s="22" t="str">
        <f>_xlfn.XLOOKUP(Table7[[#This Row],[Merged Customer ID]],Table3__3_16[Customer ID],Table3__3_16[Heart Issues])</f>
        <v>No</v>
      </c>
      <c r="F2100" s="22" t="str">
        <f>_xlfn.XLOOKUP(Table7[[#This Row],[Merged Customer ID]],Table3__3_16[Customer ID],Table3__3_16[Any Transplants])</f>
        <v>No</v>
      </c>
      <c r="G2100" s="22" t="str">
        <f>_xlfn.XLOOKUP(Table7[[#This Row],[Merged Customer ID]],Table3__3_16[Customer ID],Table3__3_16[Cancer history])</f>
        <v>No</v>
      </c>
      <c r="H2100" s="22">
        <f>_xlfn.XLOOKUP(Table7[[#This Row],[Merged Customer ID]],Table3__3_16[Customer ID],Table3__3_16[NumberOfMajorSurgeries])</f>
        <v>0</v>
      </c>
      <c r="I2100" s="22" t="str">
        <f>_xlfn.XLOOKUP(Table7[[#This Row],[Merged Customer ID]],Table3__3_16[Customer ID],Table3__3_16[smoker])</f>
        <v>No</v>
      </c>
      <c r="J2100" s="22" t="str">
        <f>_xlfn.XLOOKUP(Table7[[#This Row],[Merged Customer ID]],Table3__3_16[Customer ID],Table3__3_16[Weight Status])</f>
        <v>Underweight</v>
      </c>
      <c r="K2100" s="22" t="str">
        <f>_xlfn.XLOOKUP(Table7[[#This Row],[Merged Customer ID]],Table3__3_16[Customer ID],Table3__3_16[Sugar Status])</f>
        <v>Normal</v>
      </c>
      <c r="L2100" s="25">
        <f>_xlfn.XLOOKUP(Table7[[#This Row],[Merged Customer ID]],Table6_20[Merged Customer ID],Table6_20[Date of Birth])</f>
        <v>33405</v>
      </c>
      <c r="M2100" s="29">
        <f>_xlfn.XLOOKUP(Table7[[#This Row],[Merged Customer ID]],Table6_20[Merged Customer ID],Table6_20[charges],"0",0)</f>
        <v>2277.7199999999998</v>
      </c>
      <c r="N2100" s="29" t="str">
        <f>_xlfn.XLOOKUP(Table7[[#This Row],[Merged Customer ID]],Table6_20[Merged Customer ID],Table6_20[Hospital tier])</f>
        <v>tier - 2</v>
      </c>
      <c r="O2100" s="29" t="str">
        <f>_xlfn.XLOOKUP(Table7[[#This Row],[Merged Customer ID]],Table6_20[Merged Customer ID],Table6_20[City tier])</f>
        <v>tier - 1</v>
      </c>
      <c r="P2100" s="29" t="str">
        <f>_xlfn.XLOOKUP(Table7[[#This Row],[Merged Customer ID]],Table6_20[Merged Customer ID],Table6_20[State ID])</f>
        <v>R1013</v>
      </c>
      <c r="Q2100" s="35">
        <f>_xlfn.XLOOKUP(Table7[[#This Row],[Merged Customer ID]],Table6_20[Merged Customer ID],Table6_20[Age])</f>
        <v>31.977777777777778</v>
      </c>
    </row>
    <row r="2101" spans="1:17" x14ac:dyDescent="0.35">
      <c r="A2101" s="23" t="s">
        <v>265</v>
      </c>
      <c r="B2101" s="23" t="str">
        <f>_xlfn.XLOOKUP(Table7[[#This Row],[Merged Customer ID]],Table2_1[Merged Customer ID],Table2_1[First Name])</f>
        <v>Montag</v>
      </c>
      <c r="C2101" s="23">
        <f>_xlfn.XLOOKUP(Table7[[#This Row],[Merged Customer ID]],Table3__3_16[Customer ID],Table3__3_16[BMI])</f>
        <v>31.92</v>
      </c>
      <c r="D2101" s="23">
        <f>_xlfn.XLOOKUP(Table7[[#This Row],[Merged Customer ID]],Table3__3_16[Customer ID],Table3__3_16[HBA1C])</f>
        <v>11.05</v>
      </c>
      <c r="E2101" s="22" t="str">
        <f>_xlfn.XLOOKUP(Table7[[#This Row],[Merged Customer ID]],Table3__3_16[Customer ID],Table3__3_16[Heart Issues])</f>
        <v>No</v>
      </c>
      <c r="F2101" s="23" t="str">
        <f>_xlfn.XLOOKUP(Table7[[#This Row],[Merged Customer ID]],Table3__3_16[Customer ID],Table3__3_16[Any Transplants])</f>
        <v>No</v>
      </c>
      <c r="G2101" s="23" t="str">
        <f>_xlfn.XLOOKUP(Table7[[#This Row],[Merged Customer ID]],Table3__3_16[Customer ID],Table3__3_16[Cancer history])</f>
        <v>No</v>
      </c>
      <c r="H2101" s="23">
        <f>_xlfn.XLOOKUP(Table7[[#This Row],[Merged Customer ID]],Table3__3_16[Customer ID],Table3__3_16[NumberOfMajorSurgeries])</f>
        <v>0</v>
      </c>
      <c r="I2101" s="23" t="str">
        <f>_xlfn.XLOOKUP(Table7[[#This Row],[Merged Customer ID]],Table3__3_16[Customer ID],Table3__3_16[smoker])</f>
        <v>No</v>
      </c>
      <c r="J2101" s="23" t="str">
        <f>_xlfn.XLOOKUP(Table7[[#This Row],[Merged Customer ID]],Table3__3_16[Customer ID],Table3__3_16[Weight Status])</f>
        <v>Obesity</v>
      </c>
      <c r="K2101" s="23" t="str">
        <f>_xlfn.XLOOKUP(Table7[[#This Row],[Merged Customer ID]],Table3__3_16[Customer ID],Table3__3_16[Sugar Status])</f>
        <v>Diabetes</v>
      </c>
      <c r="L2101" s="26">
        <f>_xlfn.XLOOKUP(Table7[[#This Row],[Merged Customer ID]],Table6_20[Merged Customer ID],Table6_20[Date of Birth])</f>
        <v>37572</v>
      </c>
      <c r="M2101" s="30">
        <f>_xlfn.XLOOKUP(Table7[[#This Row],[Merged Customer ID]],Table6_20[Merged Customer ID],Table6_20[charges],"0",0)</f>
        <v>2261.5700000000002</v>
      </c>
      <c r="N2101" s="30" t="str">
        <f>_xlfn.XLOOKUP(Table7[[#This Row],[Merged Customer ID]],Table6_20[Merged Customer ID],Table6_20[Hospital tier])</f>
        <v>tier - 2</v>
      </c>
      <c r="O2101" s="30" t="str">
        <f>_xlfn.XLOOKUP(Table7[[#This Row],[Merged Customer ID]],Table6_20[Merged Customer ID],Table6_20[City tier])</f>
        <v>tier - 1</v>
      </c>
      <c r="P2101" s="30" t="str">
        <f>_xlfn.XLOOKUP(Table7[[#This Row],[Merged Customer ID]],Table6_20[Merged Customer ID],Table6_20[State ID])</f>
        <v>R1012</v>
      </c>
      <c r="Q2101" s="36">
        <f>_xlfn.XLOOKUP(Table7[[#This Row],[Merged Customer ID]],Table6_20[Merged Customer ID],Table6_20[Age])</f>
        <v>20.572222222222223</v>
      </c>
    </row>
    <row r="2102" spans="1:17" x14ac:dyDescent="0.35">
      <c r="A2102" s="22" t="s">
        <v>264</v>
      </c>
      <c r="B2102" s="22" t="str">
        <f>_xlfn.XLOOKUP(Table7[[#This Row],[Merged Customer ID]],Table2_1[Merged Customer ID],Table2_1[First Name])</f>
        <v>Deroian</v>
      </c>
      <c r="C2102" s="22">
        <f>_xlfn.XLOOKUP(Table7[[#This Row],[Merged Customer ID]],Table3__3_16[Customer ID],Table3__3_16[BMI])</f>
        <v>28.975000000000001</v>
      </c>
      <c r="D2102" s="22">
        <f>_xlfn.XLOOKUP(Table7[[#This Row],[Merged Customer ID]],Table3__3_16[Customer ID],Table3__3_16[HBA1C])</f>
        <v>7.62</v>
      </c>
      <c r="E2102" s="22" t="str">
        <f>_xlfn.XLOOKUP(Table7[[#This Row],[Merged Customer ID]],Table3__3_16[Customer ID],Table3__3_16[Heart Issues])</f>
        <v>No</v>
      </c>
      <c r="F2102" s="22" t="str">
        <f>_xlfn.XLOOKUP(Table7[[#This Row],[Merged Customer ID]],Table3__3_16[Customer ID],Table3__3_16[Any Transplants])</f>
        <v>No</v>
      </c>
      <c r="G2102" s="22" t="str">
        <f>_xlfn.XLOOKUP(Table7[[#This Row],[Merged Customer ID]],Table3__3_16[Customer ID],Table3__3_16[Cancer history])</f>
        <v>No</v>
      </c>
      <c r="H2102" s="22">
        <f>_xlfn.XLOOKUP(Table7[[#This Row],[Merged Customer ID]],Table3__3_16[Customer ID],Table3__3_16[NumberOfMajorSurgeries])</f>
        <v>0</v>
      </c>
      <c r="I2102" s="22" t="str">
        <f>_xlfn.XLOOKUP(Table7[[#This Row],[Merged Customer ID]],Table3__3_16[Customer ID],Table3__3_16[smoker])</f>
        <v>No</v>
      </c>
      <c r="J2102" s="22" t="str">
        <f>_xlfn.XLOOKUP(Table7[[#This Row],[Merged Customer ID]],Table3__3_16[Customer ID],Table3__3_16[Weight Status])</f>
        <v>Overweight</v>
      </c>
      <c r="K2102" s="22" t="str">
        <f>_xlfn.XLOOKUP(Table7[[#This Row],[Merged Customer ID]],Table3__3_16[Customer ID],Table3__3_16[Sugar Status])</f>
        <v>Diabetes</v>
      </c>
      <c r="L2102" s="25">
        <f>_xlfn.XLOOKUP(Table7[[#This Row],[Merged Customer ID]],Table6_20[Merged Customer ID],Table6_20[Date of Birth])</f>
        <v>37452</v>
      </c>
      <c r="M2102" s="29">
        <f>_xlfn.XLOOKUP(Table7[[#This Row],[Merged Customer ID]],Table6_20[Merged Customer ID],Table6_20[charges],"0",0)</f>
        <v>2257.48</v>
      </c>
      <c r="N2102" s="29" t="str">
        <f>_xlfn.XLOOKUP(Table7[[#This Row],[Merged Customer ID]],Table6_20[Merged Customer ID],Table6_20[Hospital tier])</f>
        <v>tier - 2</v>
      </c>
      <c r="O2102" s="29" t="str">
        <f>_xlfn.XLOOKUP(Table7[[#This Row],[Merged Customer ID]],Table6_20[Merged Customer ID],Table6_20[City tier])</f>
        <v>tier - 1</v>
      </c>
      <c r="P2102" s="29" t="str">
        <f>_xlfn.XLOOKUP(Table7[[#This Row],[Merged Customer ID]],Table6_20[Merged Customer ID],Table6_20[State ID])</f>
        <v>R1012</v>
      </c>
      <c r="Q2102" s="35">
        <f>_xlfn.XLOOKUP(Table7[[#This Row],[Merged Customer ID]],Table6_20[Merged Customer ID],Table6_20[Age])</f>
        <v>20.897222222222222</v>
      </c>
    </row>
    <row r="2103" spans="1:17" x14ac:dyDescent="0.35">
      <c r="A2103" s="23" t="s">
        <v>263</v>
      </c>
      <c r="B2103" s="23" t="str">
        <f>_xlfn.XLOOKUP(Table7[[#This Row],[Merged Customer ID]],Table2_1[Merged Customer ID],Table2_1[First Name])</f>
        <v>Goetz</v>
      </c>
      <c r="C2103" s="23">
        <f>_xlfn.XLOOKUP(Table7[[#This Row],[Merged Customer ID]],Table3__3_16[Customer ID],Table3__3_16[BMI])</f>
        <v>31.73</v>
      </c>
      <c r="D2103" s="23">
        <f>_xlfn.XLOOKUP(Table7[[#This Row],[Merged Customer ID]],Table3__3_16[Customer ID],Table3__3_16[HBA1C])</f>
        <v>4.78</v>
      </c>
      <c r="E2103" s="22" t="str">
        <f>_xlfn.XLOOKUP(Table7[[#This Row],[Merged Customer ID]],Table3__3_16[Customer ID],Table3__3_16[Heart Issues])</f>
        <v>Yes</v>
      </c>
      <c r="F2103" s="23" t="str">
        <f>_xlfn.XLOOKUP(Table7[[#This Row],[Merged Customer ID]],Table3__3_16[Customer ID],Table3__3_16[Any Transplants])</f>
        <v>Yes</v>
      </c>
      <c r="G2103" s="23" t="str">
        <f>_xlfn.XLOOKUP(Table7[[#This Row],[Merged Customer ID]],Table3__3_16[Customer ID],Table3__3_16[Cancer history])</f>
        <v>No</v>
      </c>
      <c r="H2103" s="23">
        <f>_xlfn.XLOOKUP(Table7[[#This Row],[Merged Customer ID]],Table3__3_16[Customer ID],Table3__3_16[NumberOfMajorSurgeries])</f>
        <v>2</v>
      </c>
      <c r="I2103" s="23" t="str">
        <f>_xlfn.XLOOKUP(Table7[[#This Row],[Merged Customer ID]],Table3__3_16[Customer ID],Table3__3_16[smoker])</f>
        <v>No</v>
      </c>
      <c r="J2103" s="23" t="str">
        <f>_xlfn.XLOOKUP(Table7[[#This Row],[Merged Customer ID]],Table3__3_16[Customer ID],Table3__3_16[Weight Status])</f>
        <v>Obesity</v>
      </c>
      <c r="K2103" s="23" t="str">
        <f>_xlfn.XLOOKUP(Table7[[#This Row],[Merged Customer ID]],Table3__3_16[Customer ID],Table3__3_16[Sugar Status])</f>
        <v>Normal</v>
      </c>
      <c r="L2103" s="26">
        <f>_xlfn.XLOOKUP(Table7[[#This Row],[Merged Customer ID]],Table6_20[Merged Customer ID],Table6_20[Date of Birth])</f>
        <v>36871</v>
      </c>
      <c r="M2103" s="30">
        <f>_xlfn.XLOOKUP(Table7[[#This Row],[Merged Customer ID]],Table6_20[Merged Customer ID],Table6_20[charges],"0",0)</f>
        <v>2254.8000000000002</v>
      </c>
      <c r="N2103" s="30" t="str">
        <f>_xlfn.XLOOKUP(Table7[[#This Row],[Merged Customer ID]],Table6_20[Merged Customer ID],Table6_20[Hospital tier])</f>
        <v>tier - 2</v>
      </c>
      <c r="O2103" s="30" t="str">
        <f>_xlfn.XLOOKUP(Table7[[#This Row],[Merged Customer ID]],Table6_20[Merged Customer ID],Table6_20[City tier])</f>
        <v>tier - 3</v>
      </c>
      <c r="P2103" s="30" t="str">
        <f>_xlfn.XLOOKUP(Table7[[#This Row],[Merged Customer ID]],Table6_20[Merged Customer ID],Table6_20[State ID])</f>
        <v>R1016</v>
      </c>
      <c r="Q2103" s="36">
        <f>_xlfn.XLOOKUP(Table7[[#This Row],[Merged Customer ID]],Table6_20[Merged Customer ID],Table6_20[Age])</f>
        <v>22.491666666666667</v>
      </c>
    </row>
    <row r="2104" spans="1:17" x14ac:dyDescent="0.35">
      <c r="A2104" s="22" t="s">
        <v>262</v>
      </c>
      <c r="B2104" s="22" t="str">
        <f>_xlfn.XLOOKUP(Table7[[#This Row],[Merged Customer ID]],Table2_1[Merged Customer ID],Table2_1[First Name])</f>
        <v>Brady</v>
      </c>
      <c r="C2104" s="22">
        <f>_xlfn.XLOOKUP(Table7[[#This Row],[Merged Customer ID]],Table3__3_16[Customer ID],Table3__3_16[BMI])</f>
        <v>28.88</v>
      </c>
      <c r="D2104" s="22">
        <f>_xlfn.XLOOKUP(Table7[[#This Row],[Merged Customer ID]],Table3__3_16[Customer ID],Table3__3_16[HBA1C])</f>
        <v>6.09</v>
      </c>
      <c r="E2104" s="22" t="str">
        <f>_xlfn.XLOOKUP(Table7[[#This Row],[Merged Customer ID]],Table3__3_16[Customer ID],Table3__3_16[Heart Issues])</f>
        <v>Yes</v>
      </c>
      <c r="F2104" s="22" t="str">
        <f>_xlfn.XLOOKUP(Table7[[#This Row],[Merged Customer ID]],Table3__3_16[Customer ID],Table3__3_16[Any Transplants])</f>
        <v>Yes</v>
      </c>
      <c r="G2104" s="22" t="str">
        <f>_xlfn.XLOOKUP(Table7[[#This Row],[Merged Customer ID]],Table3__3_16[Customer ID],Table3__3_16[Cancer history])</f>
        <v>No</v>
      </c>
      <c r="H2104" s="22">
        <f>_xlfn.XLOOKUP(Table7[[#This Row],[Merged Customer ID]],Table3__3_16[Customer ID],Table3__3_16[NumberOfMajorSurgeries])</f>
        <v>2</v>
      </c>
      <c r="I2104" s="22" t="str">
        <f>_xlfn.XLOOKUP(Table7[[#This Row],[Merged Customer ID]],Table3__3_16[Customer ID],Table3__3_16[smoker])</f>
        <v>No</v>
      </c>
      <c r="J2104" s="22" t="str">
        <f>_xlfn.XLOOKUP(Table7[[#This Row],[Merged Customer ID]],Table3__3_16[Customer ID],Table3__3_16[Weight Status])</f>
        <v>Overweight</v>
      </c>
      <c r="K2104" s="22" t="str">
        <f>_xlfn.XLOOKUP(Table7[[#This Row],[Merged Customer ID]],Table3__3_16[Customer ID],Table3__3_16[Sugar Status])</f>
        <v>Prediabetes</v>
      </c>
      <c r="L2104" s="25">
        <f>_xlfn.XLOOKUP(Table7[[#This Row],[Merged Customer ID]],Table6_20[Merged Customer ID],Table6_20[Date of Birth])</f>
        <v>36707</v>
      </c>
      <c r="M2104" s="29">
        <f>_xlfn.XLOOKUP(Table7[[#This Row],[Merged Customer ID]],Table6_20[Merged Customer ID],Table6_20[charges],"0",0)</f>
        <v>2250.84</v>
      </c>
      <c r="N2104" s="29" t="str">
        <f>_xlfn.XLOOKUP(Table7[[#This Row],[Merged Customer ID]],Table6_20[Merged Customer ID],Table6_20[Hospital tier])</f>
        <v>tier - 2</v>
      </c>
      <c r="O2104" s="29" t="str">
        <f>_xlfn.XLOOKUP(Table7[[#This Row],[Merged Customer ID]],Table6_20[Merged Customer ID],Table6_20[City tier])</f>
        <v>tier - 2</v>
      </c>
      <c r="P2104" s="29" t="str">
        <f>_xlfn.XLOOKUP(Table7[[#This Row],[Merged Customer ID]],Table6_20[Merged Customer ID],Table6_20[State ID])</f>
        <v>R1018</v>
      </c>
      <c r="Q2104" s="35">
        <f>_xlfn.XLOOKUP(Table7[[#This Row],[Merged Customer ID]],Table6_20[Merged Customer ID],Table6_20[Age])</f>
        <v>22.93888888888889</v>
      </c>
    </row>
    <row r="2105" spans="1:17" x14ac:dyDescent="0.35">
      <c r="A2105" s="23" t="s">
        <v>261</v>
      </c>
      <c r="B2105" s="23" t="str">
        <f>_xlfn.XLOOKUP(Table7[[#This Row],[Merged Customer ID]],Table2_1[Merged Customer ID],Table2_1[First Name])</f>
        <v>Moran</v>
      </c>
      <c r="C2105" s="23">
        <f>_xlfn.XLOOKUP(Table7[[#This Row],[Merged Customer ID]],Table3__3_16[Customer ID],Table3__3_16[BMI])</f>
        <v>25.555</v>
      </c>
      <c r="D2105" s="23">
        <f>_xlfn.XLOOKUP(Table7[[#This Row],[Merged Customer ID]],Table3__3_16[Customer ID],Table3__3_16[HBA1C])</f>
        <v>5.1100000000000003</v>
      </c>
      <c r="E2105" s="22" t="str">
        <f>_xlfn.XLOOKUP(Table7[[#This Row],[Merged Customer ID]],Table3__3_16[Customer ID],Table3__3_16[Heart Issues])</f>
        <v>No</v>
      </c>
      <c r="F2105" s="23" t="str">
        <f>_xlfn.XLOOKUP(Table7[[#This Row],[Merged Customer ID]],Table3__3_16[Customer ID],Table3__3_16[Any Transplants])</f>
        <v>No</v>
      </c>
      <c r="G2105" s="23" t="str">
        <f>_xlfn.XLOOKUP(Table7[[#This Row],[Merged Customer ID]],Table3__3_16[Customer ID],Table3__3_16[Cancer history])</f>
        <v>Yes</v>
      </c>
      <c r="H2105" s="23">
        <f>_xlfn.XLOOKUP(Table7[[#This Row],[Merged Customer ID]],Table3__3_16[Customer ID],Table3__3_16[NumberOfMajorSurgeries])</f>
        <v>1</v>
      </c>
      <c r="I2105" s="23" t="str">
        <f>_xlfn.XLOOKUP(Table7[[#This Row],[Merged Customer ID]],Table3__3_16[Customer ID],Table3__3_16[smoker])</f>
        <v>No</v>
      </c>
      <c r="J2105" s="23" t="str">
        <f>_xlfn.XLOOKUP(Table7[[#This Row],[Merged Customer ID]],Table3__3_16[Customer ID],Table3__3_16[Weight Status])</f>
        <v>Overweight</v>
      </c>
      <c r="K2105" s="23" t="str">
        <f>_xlfn.XLOOKUP(Table7[[#This Row],[Merged Customer ID]],Table3__3_16[Customer ID],Table3__3_16[Sugar Status])</f>
        <v>Normal</v>
      </c>
      <c r="L2105" s="26">
        <f>_xlfn.XLOOKUP(Table7[[#This Row],[Merged Customer ID]],Table6_20[Merged Customer ID],Table6_20[Date of Birth])</f>
        <v>37965</v>
      </c>
      <c r="M2105" s="30">
        <f>_xlfn.XLOOKUP(Table7[[#This Row],[Merged Customer ID]],Table6_20[Merged Customer ID],Table6_20[charges],"0",0)</f>
        <v>2221.56</v>
      </c>
      <c r="N2105" s="30" t="str">
        <f>_xlfn.XLOOKUP(Table7[[#This Row],[Merged Customer ID]],Table6_20[Merged Customer ID],Table6_20[Hospital tier])</f>
        <v>tier - 2</v>
      </c>
      <c r="O2105" s="30" t="str">
        <f>_xlfn.XLOOKUP(Table7[[#This Row],[Merged Customer ID]],Table6_20[Merged Customer ID],Table6_20[City tier])</f>
        <v>tier - 3</v>
      </c>
      <c r="P2105" s="30" t="str">
        <f>_xlfn.XLOOKUP(Table7[[#This Row],[Merged Customer ID]],Table6_20[Merged Customer ID],Table6_20[State ID])</f>
        <v>R1012</v>
      </c>
      <c r="Q2105" s="36">
        <f>_xlfn.XLOOKUP(Table7[[#This Row],[Merged Customer ID]],Table6_20[Merged Customer ID],Table6_20[Age])</f>
        <v>19.494444444444444</v>
      </c>
    </row>
    <row r="2106" spans="1:17" x14ac:dyDescent="0.35">
      <c r="A2106" s="22" t="s">
        <v>260</v>
      </c>
      <c r="B2106" s="22" t="str">
        <f>_xlfn.XLOOKUP(Table7[[#This Row],[Merged Customer ID]],Table2_1[Merged Customer ID],Table2_1[First Name])</f>
        <v>Strickler</v>
      </c>
      <c r="C2106" s="22">
        <f>_xlfn.XLOOKUP(Table7[[#This Row],[Merged Customer ID]],Table3__3_16[Customer ID],Table3__3_16[BMI])</f>
        <v>37.29</v>
      </c>
      <c r="D2106" s="22">
        <f>_xlfn.XLOOKUP(Table7[[#This Row],[Merged Customer ID]],Table3__3_16[Customer ID],Table3__3_16[HBA1C])</f>
        <v>4.46</v>
      </c>
      <c r="E2106" s="22" t="str">
        <f>_xlfn.XLOOKUP(Table7[[#This Row],[Merged Customer ID]],Table3__3_16[Customer ID],Table3__3_16[Heart Issues])</f>
        <v>No</v>
      </c>
      <c r="F2106" s="22" t="str">
        <f>_xlfn.XLOOKUP(Table7[[#This Row],[Merged Customer ID]],Table3__3_16[Customer ID],Table3__3_16[Any Transplants])</f>
        <v>Yes</v>
      </c>
      <c r="G2106" s="22" t="str">
        <f>_xlfn.XLOOKUP(Table7[[#This Row],[Merged Customer ID]],Table3__3_16[Customer ID],Table3__3_16[Cancer history])</f>
        <v>No</v>
      </c>
      <c r="H2106" s="22">
        <f>_xlfn.XLOOKUP(Table7[[#This Row],[Merged Customer ID]],Table3__3_16[Customer ID],Table3__3_16[NumberOfMajorSurgeries])</f>
        <v>1</v>
      </c>
      <c r="I2106" s="22" t="str">
        <f>_xlfn.XLOOKUP(Table7[[#This Row],[Merged Customer ID]],Table3__3_16[Customer ID],Table3__3_16[smoker])</f>
        <v>No</v>
      </c>
      <c r="J2106" s="22" t="str">
        <f>_xlfn.XLOOKUP(Table7[[#This Row],[Merged Customer ID]],Table3__3_16[Customer ID],Table3__3_16[Weight Status])</f>
        <v>Obesity</v>
      </c>
      <c r="K2106" s="22" t="str">
        <f>_xlfn.XLOOKUP(Table7[[#This Row],[Merged Customer ID]],Table3__3_16[Customer ID],Table3__3_16[Sugar Status])</f>
        <v>Normal</v>
      </c>
      <c r="L2106" s="25">
        <f>_xlfn.XLOOKUP(Table7[[#This Row],[Merged Customer ID]],Table6_20[Merged Customer ID],Table6_20[Date of Birth])</f>
        <v>38333</v>
      </c>
      <c r="M2106" s="29">
        <f>_xlfn.XLOOKUP(Table7[[#This Row],[Merged Customer ID]],Table6_20[Merged Customer ID],Table6_20[charges],"0",0)</f>
        <v>2219.4499999999998</v>
      </c>
      <c r="N2106" s="29" t="str">
        <f>_xlfn.XLOOKUP(Table7[[#This Row],[Merged Customer ID]],Table6_20[Merged Customer ID],Table6_20[Hospital tier])</f>
        <v>tier - 2</v>
      </c>
      <c r="O2106" s="29" t="str">
        <f>_xlfn.XLOOKUP(Table7[[#This Row],[Merged Customer ID]],Table6_20[Merged Customer ID],Table6_20[City tier])</f>
        <v>tier - 1</v>
      </c>
      <c r="P2106" s="29" t="str">
        <f>_xlfn.XLOOKUP(Table7[[#This Row],[Merged Customer ID]],Table6_20[Merged Customer ID],Table6_20[State ID])</f>
        <v>R1013</v>
      </c>
      <c r="Q2106" s="35">
        <f>_xlfn.XLOOKUP(Table7[[#This Row],[Merged Customer ID]],Table6_20[Merged Customer ID],Table6_20[Age])</f>
        <v>18.488888888888887</v>
      </c>
    </row>
    <row r="2107" spans="1:17" x14ac:dyDescent="0.35">
      <c r="A2107" s="23" t="s">
        <v>259</v>
      </c>
      <c r="B2107" s="23" t="str">
        <f>_xlfn.XLOOKUP(Table7[[#This Row],[Merged Customer ID]],Table2_1[Merged Customer ID],Table2_1[First Name])</f>
        <v>Simone</v>
      </c>
      <c r="C2107" s="23">
        <f>_xlfn.XLOOKUP(Table7[[#This Row],[Merged Customer ID]],Table3__3_16[Customer ID],Table3__3_16[BMI])</f>
        <v>40.28</v>
      </c>
      <c r="D2107" s="23">
        <f>_xlfn.XLOOKUP(Table7[[#This Row],[Merged Customer ID]],Table3__3_16[Customer ID],Table3__3_16[HBA1C])</f>
        <v>6.11</v>
      </c>
      <c r="E2107" s="22" t="str">
        <f>_xlfn.XLOOKUP(Table7[[#This Row],[Merged Customer ID]],Table3__3_16[Customer ID],Table3__3_16[Heart Issues])</f>
        <v>No</v>
      </c>
      <c r="F2107" s="23" t="str">
        <f>_xlfn.XLOOKUP(Table7[[#This Row],[Merged Customer ID]],Table3__3_16[Customer ID],Table3__3_16[Any Transplants])</f>
        <v>Yes</v>
      </c>
      <c r="G2107" s="23" t="str">
        <f>_xlfn.XLOOKUP(Table7[[#This Row],[Merged Customer ID]],Table3__3_16[Customer ID],Table3__3_16[Cancer history])</f>
        <v>No</v>
      </c>
      <c r="H2107" s="23">
        <f>_xlfn.XLOOKUP(Table7[[#This Row],[Merged Customer ID]],Table3__3_16[Customer ID],Table3__3_16[NumberOfMajorSurgeries])</f>
        <v>1</v>
      </c>
      <c r="I2107" s="23" t="str">
        <f>_xlfn.XLOOKUP(Table7[[#This Row],[Merged Customer ID]],Table3__3_16[Customer ID],Table3__3_16[smoker])</f>
        <v>No</v>
      </c>
      <c r="J2107" s="23" t="str">
        <f>_xlfn.XLOOKUP(Table7[[#This Row],[Merged Customer ID]],Table3__3_16[Customer ID],Table3__3_16[Weight Status])</f>
        <v>Obesity</v>
      </c>
      <c r="K2107" s="23" t="str">
        <f>_xlfn.XLOOKUP(Table7[[#This Row],[Merged Customer ID]],Table3__3_16[Customer ID],Table3__3_16[Sugar Status])</f>
        <v>Prediabetes</v>
      </c>
      <c r="L2107" s="26">
        <f>_xlfn.XLOOKUP(Table7[[#This Row],[Merged Customer ID]],Table6_20[Merged Customer ID],Table6_20[Date of Birth])</f>
        <v>38255</v>
      </c>
      <c r="M2107" s="30">
        <f>_xlfn.XLOOKUP(Table7[[#This Row],[Merged Customer ID]],Table6_20[Merged Customer ID],Table6_20[charges],"0",0)</f>
        <v>2217.6</v>
      </c>
      <c r="N2107" s="30" t="str">
        <f>_xlfn.XLOOKUP(Table7[[#This Row],[Merged Customer ID]],Table6_20[Merged Customer ID],Table6_20[Hospital tier])</f>
        <v>tier - 2</v>
      </c>
      <c r="O2107" s="30" t="str">
        <f>_xlfn.XLOOKUP(Table7[[#This Row],[Merged Customer ID]],Table6_20[Merged Customer ID],Table6_20[City tier])</f>
        <v>tier - 1</v>
      </c>
      <c r="P2107" s="30" t="str">
        <f>_xlfn.XLOOKUP(Table7[[#This Row],[Merged Customer ID]],Table6_20[Merged Customer ID],Table6_20[State ID])</f>
        <v>R1024</v>
      </c>
      <c r="Q2107" s="36">
        <f>_xlfn.XLOOKUP(Table7[[#This Row],[Merged Customer ID]],Table6_20[Merged Customer ID],Table6_20[Age])</f>
        <v>18.702777777777779</v>
      </c>
    </row>
    <row r="2108" spans="1:17" x14ac:dyDescent="0.35">
      <c r="A2108" s="22" t="s">
        <v>258</v>
      </c>
      <c r="B2108" s="22" t="str">
        <f>_xlfn.XLOOKUP(Table7[[#This Row],[Merged Customer ID]],Table2_1[Merged Customer ID],Table2_1[First Name])</f>
        <v>Von Rock</v>
      </c>
      <c r="C2108" s="22">
        <f>_xlfn.XLOOKUP(Table7[[#This Row],[Merged Customer ID]],Table3__3_16[Customer ID],Table3__3_16[BMI])</f>
        <v>40.185000000000002</v>
      </c>
      <c r="D2108" s="22">
        <f>_xlfn.XLOOKUP(Table7[[#This Row],[Merged Customer ID]],Table3__3_16[Customer ID],Table3__3_16[HBA1C])</f>
        <v>4.66</v>
      </c>
      <c r="E2108" s="22" t="str">
        <f>_xlfn.XLOOKUP(Table7[[#This Row],[Merged Customer ID]],Table3__3_16[Customer ID],Table3__3_16[Heart Issues])</f>
        <v>No</v>
      </c>
      <c r="F2108" s="22" t="str">
        <f>_xlfn.XLOOKUP(Table7[[#This Row],[Merged Customer ID]],Table3__3_16[Customer ID],Table3__3_16[Any Transplants])</f>
        <v>Yes</v>
      </c>
      <c r="G2108" s="22" t="str">
        <f>_xlfn.XLOOKUP(Table7[[#This Row],[Merged Customer ID]],Table3__3_16[Customer ID],Table3__3_16[Cancer history])</f>
        <v>No</v>
      </c>
      <c r="H2108" s="22">
        <f>_xlfn.XLOOKUP(Table7[[#This Row],[Merged Customer ID]],Table3__3_16[Customer ID],Table3__3_16[NumberOfMajorSurgeries])</f>
        <v>1</v>
      </c>
      <c r="I2108" s="22" t="str">
        <f>_xlfn.XLOOKUP(Table7[[#This Row],[Merged Customer ID]],Table3__3_16[Customer ID],Table3__3_16[smoker])</f>
        <v>No</v>
      </c>
      <c r="J2108" s="22" t="str">
        <f>_xlfn.XLOOKUP(Table7[[#This Row],[Merged Customer ID]],Table3__3_16[Customer ID],Table3__3_16[Weight Status])</f>
        <v>Obesity</v>
      </c>
      <c r="K2108" s="22" t="str">
        <f>_xlfn.XLOOKUP(Table7[[#This Row],[Merged Customer ID]],Table3__3_16[Customer ID],Table3__3_16[Sugar Status])</f>
        <v>Normal</v>
      </c>
      <c r="L2108" s="25">
        <f>_xlfn.XLOOKUP(Table7[[#This Row],[Merged Customer ID]],Table6_20[Merged Customer ID],Table6_20[Date of Birth])</f>
        <v>38151</v>
      </c>
      <c r="M2108" s="29">
        <f>_xlfn.XLOOKUP(Table7[[#This Row],[Merged Customer ID]],Table6_20[Merged Customer ID],Table6_20[charges],"0",0)</f>
        <v>2217.4699999999998</v>
      </c>
      <c r="N2108" s="29" t="str">
        <f>_xlfn.XLOOKUP(Table7[[#This Row],[Merged Customer ID]],Table6_20[Merged Customer ID],Table6_20[Hospital tier])</f>
        <v>tier - 2</v>
      </c>
      <c r="O2108" s="29" t="str">
        <f>_xlfn.XLOOKUP(Table7[[#This Row],[Merged Customer ID]],Table6_20[Merged Customer ID],Table6_20[City tier])</f>
        <v>tier - 1</v>
      </c>
      <c r="P2108" s="29" t="str">
        <f>_xlfn.XLOOKUP(Table7[[#This Row],[Merged Customer ID]],Table6_20[Merged Customer ID],Table6_20[State ID])</f>
        <v>R1024</v>
      </c>
      <c r="Q2108" s="35">
        <f>_xlfn.XLOOKUP(Table7[[#This Row],[Merged Customer ID]],Table6_20[Merged Customer ID],Table6_20[Age])</f>
        <v>18.986111111111111</v>
      </c>
    </row>
    <row r="2109" spans="1:17" x14ac:dyDescent="0.35">
      <c r="A2109" s="23" t="s">
        <v>257</v>
      </c>
      <c r="B2109" s="23" t="str">
        <f>_xlfn.XLOOKUP(Table7[[#This Row],[Merged Customer ID]],Table2_1[Merged Customer ID],Table2_1[First Name])</f>
        <v>Woodard</v>
      </c>
      <c r="C2109" s="23">
        <f>_xlfn.XLOOKUP(Table7[[#This Row],[Merged Customer ID]],Table3__3_16[Customer ID],Table3__3_16[BMI])</f>
        <v>23.57</v>
      </c>
      <c r="D2109" s="23">
        <f>_xlfn.XLOOKUP(Table7[[#This Row],[Merged Customer ID]],Table3__3_16[Customer ID],Table3__3_16[HBA1C])</f>
        <v>6.14</v>
      </c>
      <c r="E2109" s="22" t="str">
        <f>_xlfn.XLOOKUP(Table7[[#This Row],[Merged Customer ID]],Table3__3_16[Customer ID],Table3__3_16[Heart Issues])</f>
        <v>No</v>
      </c>
      <c r="F2109" s="23" t="str">
        <f>_xlfn.XLOOKUP(Table7[[#This Row],[Merged Customer ID]],Table3__3_16[Customer ID],Table3__3_16[Any Transplants])</f>
        <v>No</v>
      </c>
      <c r="G2109" s="23" t="str">
        <f>_xlfn.XLOOKUP(Table7[[#This Row],[Merged Customer ID]],Table3__3_16[Customer ID],Table3__3_16[Cancer history])</f>
        <v>No</v>
      </c>
      <c r="H2109" s="23">
        <f>_xlfn.XLOOKUP(Table7[[#This Row],[Merged Customer ID]],Table3__3_16[Customer ID],Table3__3_16[NumberOfMajorSurgeries])</f>
        <v>0</v>
      </c>
      <c r="I2109" s="23" t="str">
        <f>_xlfn.XLOOKUP(Table7[[#This Row],[Merged Customer ID]],Table3__3_16[Customer ID],Table3__3_16[smoker])</f>
        <v>No</v>
      </c>
      <c r="J2109" s="23" t="str">
        <f>_xlfn.XLOOKUP(Table7[[#This Row],[Merged Customer ID]],Table3__3_16[Customer ID],Table3__3_16[Weight Status])</f>
        <v>Normal Weight</v>
      </c>
      <c r="K2109" s="23" t="str">
        <f>_xlfn.XLOOKUP(Table7[[#This Row],[Merged Customer ID]],Table3__3_16[Customer ID],Table3__3_16[Sugar Status])</f>
        <v>Prediabetes</v>
      </c>
      <c r="L2109" s="26">
        <f>_xlfn.XLOOKUP(Table7[[#This Row],[Merged Customer ID]],Table6_20[Merged Customer ID],Table6_20[Date of Birth])</f>
        <v>34655</v>
      </c>
      <c r="M2109" s="30">
        <f>_xlfn.XLOOKUP(Table7[[#This Row],[Merged Customer ID]],Table6_20[Merged Customer ID],Table6_20[charges],"0",0)</f>
        <v>2213.21</v>
      </c>
      <c r="N2109" s="30" t="str">
        <f>_xlfn.XLOOKUP(Table7[[#This Row],[Merged Customer ID]],Table6_20[Merged Customer ID],Table6_20[Hospital tier])</f>
        <v>tier - 2</v>
      </c>
      <c r="O2109" s="30" t="str">
        <f>_xlfn.XLOOKUP(Table7[[#This Row],[Merged Customer ID]],Table6_20[Merged Customer ID],Table6_20[City tier])</f>
        <v>tier - 2</v>
      </c>
      <c r="P2109" s="30" t="str">
        <f>_xlfn.XLOOKUP(Table7[[#This Row],[Merged Customer ID]],Table6_20[Merged Customer ID],Table6_20[State ID])</f>
        <v>R1013</v>
      </c>
      <c r="Q2109" s="36">
        <f>_xlfn.XLOOKUP(Table7[[#This Row],[Merged Customer ID]],Table6_20[Merged Customer ID],Table6_20[Age])</f>
        <v>28.558333333333334</v>
      </c>
    </row>
    <row r="2110" spans="1:17" x14ac:dyDescent="0.35">
      <c r="A2110" s="22" t="s">
        <v>256</v>
      </c>
      <c r="B2110" s="22" t="str">
        <f>_xlfn.XLOOKUP(Table7[[#This Row],[Merged Customer ID]],Table2_1[Merged Customer ID],Table2_1[First Name])</f>
        <v>Li</v>
      </c>
      <c r="C2110" s="22">
        <f>_xlfn.XLOOKUP(Table7[[#This Row],[Merged Customer ID]],Table3__3_16[Customer ID],Table3__3_16[BMI])</f>
        <v>35.625</v>
      </c>
      <c r="D2110" s="22">
        <f>_xlfn.XLOOKUP(Table7[[#This Row],[Merged Customer ID]],Table3__3_16[Customer ID],Table3__3_16[HBA1C])</f>
        <v>6.21</v>
      </c>
      <c r="E2110" s="22" t="str">
        <f>_xlfn.XLOOKUP(Table7[[#This Row],[Merged Customer ID]],Table3__3_16[Customer ID],Table3__3_16[Heart Issues])</f>
        <v>No</v>
      </c>
      <c r="F2110" s="22" t="str">
        <f>_xlfn.XLOOKUP(Table7[[#This Row],[Merged Customer ID]],Table3__3_16[Customer ID],Table3__3_16[Any Transplants])</f>
        <v>Yes</v>
      </c>
      <c r="G2110" s="22" t="str">
        <f>_xlfn.XLOOKUP(Table7[[#This Row],[Merged Customer ID]],Table3__3_16[Customer ID],Table3__3_16[Cancer history])</f>
        <v>No</v>
      </c>
      <c r="H2110" s="22">
        <f>_xlfn.XLOOKUP(Table7[[#This Row],[Merged Customer ID]],Table3__3_16[Customer ID],Table3__3_16[NumberOfMajorSurgeries])</f>
        <v>1</v>
      </c>
      <c r="I2110" s="22" t="str">
        <f>_xlfn.XLOOKUP(Table7[[#This Row],[Merged Customer ID]],Table3__3_16[Customer ID],Table3__3_16[smoker])</f>
        <v>No</v>
      </c>
      <c r="J2110" s="22" t="str">
        <f>_xlfn.XLOOKUP(Table7[[#This Row],[Merged Customer ID]],Table3__3_16[Customer ID],Table3__3_16[Weight Status])</f>
        <v>Obesity</v>
      </c>
      <c r="K2110" s="22" t="str">
        <f>_xlfn.XLOOKUP(Table7[[#This Row],[Merged Customer ID]],Table3__3_16[Customer ID],Table3__3_16[Sugar Status])</f>
        <v>Prediabetes</v>
      </c>
      <c r="L2110" s="25">
        <f>_xlfn.XLOOKUP(Table7[[#This Row],[Merged Customer ID]],Table6_20[Merged Customer ID],Table6_20[Date of Birth])</f>
        <v>38195</v>
      </c>
      <c r="M2110" s="29">
        <f>_xlfn.XLOOKUP(Table7[[#This Row],[Merged Customer ID]],Table6_20[Merged Customer ID],Table6_20[charges],"0",0)</f>
        <v>2211.13</v>
      </c>
      <c r="N2110" s="29" t="str">
        <f>_xlfn.XLOOKUP(Table7[[#This Row],[Merged Customer ID]],Table6_20[Merged Customer ID],Table6_20[Hospital tier])</f>
        <v>tier - 2</v>
      </c>
      <c r="O2110" s="29" t="str">
        <f>_xlfn.XLOOKUP(Table7[[#This Row],[Merged Customer ID]],Table6_20[Merged Customer ID],Table6_20[City tier])</f>
        <v>tier - 2</v>
      </c>
      <c r="P2110" s="29" t="str">
        <f>_xlfn.XLOOKUP(Table7[[#This Row],[Merged Customer ID]],Table6_20[Merged Customer ID],Table6_20[State ID])</f>
        <v>R1024</v>
      </c>
      <c r="Q2110" s="35">
        <f>_xlfn.XLOOKUP(Table7[[#This Row],[Merged Customer ID]],Table6_20[Merged Customer ID],Table6_20[Age])</f>
        <v>18.863888888888887</v>
      </c>
    </row>
    <row r="2111" spans="1:17" x14ac:dyDescent="0.35">
      <c r="A2111" s="23" t="s">
        <v>255</v>
      </c>
      <c r="B2111" s="23" t="str">
        <f>_xlfn.XLOOKUP(Table7[[#This Row],[Merged Customer ID]],Table2_1[Merged Customer ID],Table2_1[First Name])</f>
        <v>Sinda</v>
      </c>
      <c r="C2111" s="23">
        <f>_xlfn.XLOOKUP(Table7[[#This Row],[Merged Customer ID]],Table3__3_16[Customer ID],Table3__3_16[BMI])</f>
        <v>33.155000000000001</v>
      </c>
      <c r="D2111" s="23">
        <f>_xlfn.XLOOKUP(Table7[[#This Row],[Merged Customer ID]],Table3__3_16[Customer ID],Table3__3_16[HBA1C])</f>
        <v>4.5999999999999996</v>
      </c>
      <c r="E2111" s="22" t="str">
        <f>_xlfn.XLOOKUP(Table7[[#This Row],[Merged Customer ID]],Table3__3_16[Customer ID],Table3__3_16[Heart Issues])</f>
        <v>No</v>
      </c>
      <c r="F2111" s="23" t="str">
        <f>_xlfn.XLOOKUP(Table7[[#This Row],[Merged Customer ID]],Table3__3_16[Customer ID],Table3__3_16[Any Transplants])</f>
        <v>Yes</v>
      </c>
      <c r="G2111" s="23" t="str">
        <f>_xlfn.XLOOKUP(Table7[[#This Row],[Merged Customer ID]],Table3__3_16[Customer ID],Table3__3_16[Cancer history])</f>
        <v>No</v>
      </c>
      <c r="H2111" s="23">
        <f>_xlfn.XLOOKUP(Table7[[#This Row],[Merged Customer ID]],Table3__3_16[Customer ID],Table3__3_16[NumberOfMajorSurgeries])</f>
        <v>1</v>
      </c>
      <c r="I2111" s="23" t="str">
        <f>_xlfn.XLOOKUP(Table7[[#This Row],[Merged Customer ID]],Table3__3_16[Customer ID],Table3__3_16[smoker])</f>
        <v>No</v>
      </c>
      <c r="J2111" s="23" t="str">
        <f>_xlfn.XLOOKUP(Table7[[#This Row],[Merged Customer ID]],Table3__3_16[Customer ID],Table3__3_16[Weight Status])</f>
        <v>Obesity</v>
      </c>
      <c r="K2111" s="23" t="str">
        <f>_xlfn.XLOOKUP(Table7[[#This Row],[Merged Customer ID]],Table3__3_16[Customer ID],Table3__3_16[Sugar Status])</f>
        <v>Normal</v>
      </c>
      <c r="L2111" s="26">
        <f>_xlfn.XLOOKUP(Table7[[#This Row],[Merged Customer ID]],Table6_20[Merged Customer ID],Table6_20[Date of Birth])</f>
        <v>38205</v>
      </c>
      <c r="M2111" s="30">
        <f>_xlfn.XLOOKUP(Table7[[#This Row],[Merged Customer ID]],Table6_20[Merged Customer ID],Table6_20[charges],"0",0)</f>
        <v>2207.6999999999998</v>
      </c>
      <c r="N2111" s="30" t="str">
        <f>_xlfn.XLOOKUP(Table7[[#This Row],[Merged Customer ID]],Table6_20[Merged Customer ID],Table6_20[Hospital tier])</f>
        <v>tier - 2</v>
      </c>
      <c r="O2111" s="30" t="str">
        <f>_xlfn.XLOOKUP(Table7[[#This Row],[Merged Customer ID]],Table6_20[Merged Customer ID],Table6_20[City tier])</f>
        <v>tier - 2</v>
      </c>
      <c r="P2111" s="30" t="str">
        <f>_xlfn.XLOOKUP(Table7[[#This Row],[Merged Customer ID]],Table6_20[Merged Customer ID],Table6_20[State ID])</f>
        <v>R1024</v>
      </c>
      <c r="Q2111" s="36">
        <f>_xlfn.XLOOKUP(Table7[[#This Row],[Merged Customer ID]],Table6_20[Merged Customer ID],Table6_20[Age])</f>
        <v>18.838888888888889</v>
      </c>
    </row>
    <row r="2112" spans="1:17" x14ac:dyDescent="0.35">
      <c r="A2112" s="22" t="s">
        <v>254</v>
      </c>
      <c r="B2112" s="22" t="str">
        <f>_xlfn.XLOOKUP(Table7[[#This Row],[Merged Customer ID]],Table2_1[Merged Customer ID],Table2_1[First Name])</f>
        <v>Rydland</v>
      </c>
      <c r="C2112" s="22">
        <f>_xlfn.XLOOKUP(Table7[[#This Row],[Merged Customer ID]],Table3__3_16[Customer ID],Table3__3_16[BMI])</f>
        <v>31.92</v>
      </c>
      <c r="D2112" s="22">
        <f>_xlfn.XLOOKUP(Table7[[#This Row],[Merged Customer ID]],Table3__3_16[Customer ID],Table3__3_16[HBA1C])</f>
        <v>5.04</v>
      </c>
      <c r="E2112" s="22" t="str">
        <f>_xlfn.XLOOKUP(Table7[[#This Row],[Merged Customer ID]],Table3__3_16[Customer ID],Table3__3_16[Heart Issues])</f>
        <v>No</v>
      </c>
      <c r="F2112" s="22" t="str">
        <f>_xlfn.XLOOKUP(Table7[[#This Row],[Merged Customer ID]],Table3__3_16[Customer ID],Table3__3_16[Any Transplants])</f>
        <v>Yes</v>
      </c>
      <c r="G2112" s="22" t="str">
        <f>_xlfn.XLOOKUP(Table7[[#This Row],[Merged Customer ID]],Table3__3_16[Customer ID],Table3__3_16[Cancer history])</f>
        <v>No</v>
      </c>
      <c r="H2112" s="22">
        <f>_xlfn.XLOOKUP(Table7[[#This Row],[Merged Customer ID]],Table3__3_16[Customer ID],Table3__3_16[NumberOfMajorSurgeries])</f>
        <v>1</v>
      </c>
      <c r="I2112" s="22" t="str">
        <f>_xlfn.XLOOKUP(Table7[[#This Row],[Merged Customer ID]],Table3__3_16[Customer ID],Table3__3_16[smoker])</f>
        <v>No</v>
      </c>
      <c r="J2112" s="22" t="str">
        <f>_xlfn.XLOOKUP(Table7[[#This Row],[Merged Customer ID]],Table3__3_16[Customer ID],Table3__3_16[Weight Status])</f>
        <v>Obesity</v>
      </c>
      <c r="K2112" s="22" t="str">
        <f>_xlfn.XLOOKUP(Table7[[#This Row],[Merged Customer ID]],Table3__3_16[Customer ID],Table3__3_16[Sugar Status])</f>
        <v>Normal</v>
      </c>
      <c r="L2112" s="25">
        <f>_xlfn.XLOOKUP(Table7[[#This Row],[Merged Customer ID]],Table6_20[Merged Customer ID],Table6_20[Date of Birth])</f>
        <v>38304</v>
      </c>
      <c r="M2112" s="29">
        <f>_xlfn.XLOOKUP(Table7[[#This Row],[Merged Customer ID]],Table6_20[Merged Customer ID],Table6_20[charges],"0",0)</f>
        <v>2205.98</v>
      </c>
      <c r="N2112" s="29" t="str">
        <f>_xlfn.XLOOKUP(Table7[[#This Row],[Merged Customer ID]],Table6_20[Merged Customer ID],Table6_20[Hospital tier])</f>
        <v>tier - 2</v>
      </c>
      <c r="O2112" s="29" t="str">
        <f>_xlfn.XLOOKUP(Table7[[#This Row],[Merged Customer ID]],Table6_20[Merged Customer ID],Table6_20[City tier])</f>
        <v>tier - 3</v>
      </c>
      <c r="P2112" s="29" t="str">
        <f>_xlfn.XLOOKUP(Table7[[#This Row],[Merged Customer ID]],Table6_20[Merged Customer ID],Table6_20[State ID])</f>
        <v>R1024</v>
      </c>
      <c r="Q2112" s="35">
        <f>_xlfn.XLOOKUP(Table7[[#This Row],[Merged Customer ID]],Table6_20[Merged Customer ID],Table6_20[Age])</f>
        <v>18.569444444444443</v>
      </c>
    </row>
    <row r="2113" spans="1:17" x14ac:dyDescent="0.35">
      <c r="A2113" s="23" t="s">
        <v>253</v>
      </c>
      <c r="B2113" s="23" t="str">
        <f>_xlfn.XLOOKUP(Table7[[#This Row],[Merged Customer ID]],Table2_1[Merged Customer ID],Table2_1[First Name])</f>
        <v>Vespa</v>
      </c>
      <c r="C2113" s="23">
        <f>_xlfn.XLOOKUP(Table7[[#This Row],[Merged Customer ID]],Table3__3_16[Customer ID],Table3__3_16[BMI])</f>
        <v>30.305</v>
      </c>
      <c r="D2113" s="23">
        <f>_xlfn.XLOOKUP(Table7[[#This Row],[Merged Customer ID]],Table3__3_16[Customer ID],Table3__3_16[HBA1C])</f>
        <v>5.08</v>
      </c>
      <c r="E2113" s="22" t="str">
        <f>_xlfn.XLOOKUP(Table7[[#This Row],[Merged Customer ID]],Table3__3_16[Customer ID],Table3__3_16[Heart Issues])</f>
        <v>No</v>
      </c>
      <c r="F2113" s="23" t="str">
        <f>_xlfn.XLOOKUP(Table7[[#This Row],[Merged Customer ID]],Table3__3_16[Customer ID],Table3__3_16[Any Transplants])</f>
        <v>Yes</v>
      </c>
      <c r="G2113" s="23" t="str">
        <f>_xlfn.XLOOKUP(Table7[[#This Row],[Merged Customer ID]],Table3__3_16[Customer ID],Table3__3_16[Cancer history])</f>
        <v>No</v>
      </c>
      <c r="H2113" s="23">
        <f>_xlfn.XLOOKUP(Table7[[#This Row],[Merged Customer ID]],Table3__3_16[Customer ID],Table3__3_16[NumberOfMajorSurgeries])</f>
        <v>1</v>
      </c>
      <c r="I2113" s="23" t="str">
        <f>_xlfn.XLOOKUP(Table7[[#This Row],[Merged Customer ID]],Table3__3_16[Customer ID],Table3__3_16[smoker])</f>
        <v>No</v>
      </c>
      <c r="J2113" s="23" t="str">
        <f>_xlfn.XLOOKUP(Table7[[#This Row],[Merged Customer ID]],Table3__3_16[Customer ID],Table3__3_16[Weight Status])</f>
        <v>Obesity</v>
      </c>
      <c r="K2113" s="23" t="str">
        <f>_xlfn.XLOOKUP(Table7[[#This Row],[Merged Customer ID]],Table3__3_16[Customer ID],Table3__3_16[Sugar Status])</f>
        <v>Normal</v>
      </c>
      <c r="L2113" s="26">
        <f>_xlfn.XLOOKUP(Table7[[#This Row],[Merged Customer ID]],Table6_20[Merged Customer ID],Table6_20[Date of Birth])</f>
        <v>38288</v>
      </c>
      <c r="M2113" s="30">
        <f>_xlfn.XLOOKUP(Table7[[#This Row],[Merged Customer ID]],Table6_20[Merged Customer ID],Table6_20[charges],"0",0)</f>
        <v>2203.7399999999998</v>
      </c>
      <c r="N2113" s="30" t="str">
        <f>_xlfn.XLOOKUP(Table7[[#This Row],[Merged Customer ID]],Table6_20[Merged Customer ID],Table6_20[Hospital tier])</f>
        <v>tier - 2</v>
      </c>
      <c r="O2113" s="30" t="str">
        <f>_xlfn.XLOOKUP(Table7[[#This Row],[Merged Customer ID]],Table6_20[Merged Customer ID],Table6_20[City tier])</f>
        <v>tier - 2</v>
      </c>
      <c r="P2113" s="30" t="str">
        <f>_xlfn.XLOOKUP(Table7[[#This Row],[Merged Customer ID]],Table6_20[Merged Customer ID],Table6_20[State ID])</f>
        <v>R1024</v>
      </c>
      <c r="Q2113" s="36">
        <f>_xlfn.XLOOKUP(Table7[[#This Row],[Merged Customer ID]],Table6_20[Merged Customer ID],Table6_20[Age])</f>
        <v>18.611111111111111</v>
      </c>
    </row>
    <row r="2114" spans="1:17" x14ac:dyDescent="0.35">
      <c r="A2114" s="22" t="s">
        <v>252</v>
      </c>
      <c r="B2114" s="22" t="str">
        <f>_xlfn.XLOOKUP(Table7[[#This Row],[Merged Customer ID]],Table2_1[Merged Customer ID],Table2_1[First Name])</f>
        <v>Meadows</v>
      </c>
      <c r="C2114" s="22">
        <f>_xlfn.XLOOKUP(Table7[[#This Row],[Merged Customer ID]],Table3__3_16[Customer ID],Table3__3_16[BMI])</f>
        <v>30.114999999999998</v>
      </c>
      <c r="D2114" s="22">
        <f>_xlfn.XLOOKUP(Table7[[#This Row],[Merged Customer ID]],Table3__3_16[Customer ID],Table3__3_16[HBA1C])</f>
        <v>4.38</v>
      </c>
      <c r="E2114" s="22" t="str">
        <f>_xlfn.XLOOKUP(Table7[[#This Row],[Merged Customer ID]],Table3__3_16[Customer ID],Table3__3_16[Heart Issues])</f>
        <v>No</v>
      </c>
      <c r="F2114" s="22" t="str">
        <f>_xlfn.XLOOKUP(Table7[[#This Row],[Merged Customer ID]],Table3__3_16[Customer ID],Table3__3_16[Any Transplants])</f>
        <v>Yes</v>
      </c>
      <c r="G2114" s="22" t="str">
        <f>_xlfn.XLOOKUP(Table7[[#This Row],[Merged Customer ID]],Table3__3_16[Customer ID],Table3__3_16[Cancer history])</f>
        <v>No</v>
      </c>
      <c r="H2114" s="22">
        <f>_xlfn.XLOOKUP(Table7[[#This Row],[Merged Customer ID]],Table3__3_16[Customer ID],Table3__3_16[NumberOfMajorSurgeries])</f>
        <v>1</v>
      </c>
      <c r="I2114" s="22" t="str">
        <f>_xlfn.XLOOKUP(Table7[[#This Row],[Merged Customer ID]],Table3__3_16[Customer ID],Table3__3_16[smoker])</f>
        <v>No</v>
      </c>
      <c r="J2114" s="22" t="str">
        <f>_xlfn.XLOOKUP(Table7[[#This Row],[Merged Customer ID]],Table3__3_16[Customer ID],Table3__3_16[Weight Status])</f>
        <v>Obesity</v>
      </c>
      <c r="K2114" s="22" t="str">
        <f>_xlfn.XLOOKUP(Table7[[#This Row],[Merged Customer ID]],Table3__3_16[Customer ID],Table3__3_16[Sugar Status])</f>
        <v>Normal</v>
      </c>
      <c r="L2114" s="25">
        <f>_xlfn.XLOOKUP(Table7[[#This Row],[Merged Customer ID]],Table6_20[Merged Customer ID],Table6_20[Date of Birth])</f>
        <v>38205</v>
      </c>
      <c r="M2114" s="29">
        <f>_xlfn.XLOOKUP(Table7[[#This Row],[Merged Customer ID]],Table6_20[Merged Customer ID],Table6_20[charges],"0",0)</f>
        <v>2203.4699999999998</v>
      </c>
      <c r="N2114" s="29" t="str">
        <f>_xlfn.XLOOKUP(Table7[[#This Row],[Merged Customer ID]],Table6_20[Merged Customer ID],Table6_20[Hospital tier])</f>
        <v>tier - 2</v>
      </c>
      <c r="O2114" s="29" t="str">
        <f>_xlfn.XLOOKUP(Table7[[#This Row],[Merged Customer ID]],Table6_20[Merged Customer ID],Table6_20[City tier])</f>
        <v>tier - 2</v>
      </c>
      <c r="P2114" s="29" t="str">
        <f>_xlfn.XLOOKUP(Table7[[#This Row],[Merged Customer ID]],Table6_20[Merged Customer ID],Table6_20[State ID])</f>
        <v>R1024</v>
      </c>
      <c r="Q2114" s="35">
        <f>_xlfn.XLOOKUP(Table7[[#This Row],[Merged Customer ID]],Table6_20[Merged Customer ID],Table6_20[Age])</f>
        <v>18.838888888888889</v>
      </c>
    </row>
    <row r="2115" spans="1:17" x14ac:dyDescent="0.35">
      <c r="A2115" s="23" t="s">
        <v>251</v>
      </c>
      <c r="B2115" s="23" t="str">
        <f>_xlfn.XLOOKUP(Table7[[#This Row],[Merged Customer ID]],Table2_1[Merged Customer ID],Table2_1[First Name])</f>
        <v>Toppen</v>
      </c>
      <c r="C2115" s="23">
        <f>_xlfn.XLOOKUP(Table7[[#This Row],[Merged Customer ID]],Table3__3_16[Customer ID],Table3__3_16[BMI])</f>
        <v>24.09</v>
      </c>
      <c r="D2115" s="23">
        <f>_xlfn.XLOOKUP(Table7[[#This Row],[Merged Customer ID]],Table3__3_16[Customer ID],Table3__3_16[HBA1C])</f>
        <v>4.79</v>
      </c>
      <c r="E2115" s="22" t="str">
        <f>_xlfn.XLOOKUP(Table7[[#This Row],[Merged Customer ID]],Table3__3_16[Customer ID],Table3__3_16[Heart Issues])</f>
        <v>No</v>
      </c>
      <c r="F2115" s="23" t="str">
        <f>_xlfn.XLOOKUP(Table7[[#This Row],[Merged Customer ID]],Table3__3_16[Customer ID],Table3__3_16[Any Transplants])</f>
        <v>Yes</v>
      </c>
      <c r="G2115" s="23" t="str">
        <f>_xlfn.XLOOKUP(Table7[[#This Row],[Merged Customer ID]],Table3__3_16[Customer ID],Table3__3_16[Cancer history])</f>
        <v>No</v>
      </c>
      <c r="H2115" s="23">
        <f>_xlfn.XLOOKUP(Table7[[#This Row],[Merged Customer ID]],Table3__3_16[Customer ID],Table3__3_16[NumberOfMajorSurgeries])</f>
        <v>1</v>
      </c>
      <c r="I2115" s="23" t="str">
        <f>_xlfn.XLOOKUP(Table7[[#This Row],[Merged Customer ID]],Table3__3_16[Customer ID],Table3__3_16[smoker])</f>
        <v>No</v>
      </c>
      <c r="J2115" s="23" t="str">
        <f>_xlfn.XLOOKUP(Table7[[#This Row],[Merged Customer ID]],Table3__3_16[Customer ID],Table3__3_16[Weight Status])</f>
        <v>Normal Weight</v>
      </c>
      <c r="K2115" s="23" t="str">
        <f>_xlfn.XLOOKUP(Table7[[#This Row],[Merged Customer ID]],Table3__3_16[Customer ID],Table3__3_16[Sugar Status])</f>
        <v>Normal</v>
      </c>
      <c r="L2115" s="26">
        <f>_xlfn.XLOOKUP(Table7[[#This Row],[Merged Customer ID]],Table6_20[Merged Customer ID],Table6_20[Date of Birth])</f>
        <v>38195</v>
      </c>
      <c r="M2115" s="30">
        <f>_xlfn.XLOOKUP(Table7[[#This Row],[Merged Customer ID]],Table6_20[Merged Customer ID],Table6_20[charges],"0",0)</f>
        <v>2201.1</v>
      </c>
      <c r="N2115" s="30" t="str">
        <f>_xlfn.XLOOKUP(Table7[[#This Row],[Merged Customer ID]],Table6_20[Merged Customer ID],Table6_20[Hospital tier])</f>
        <v>tier - 2</v>
      </c>
      <c r="O2115" s="30" t="str">
        <f>_xlfn.XLOOKUP(Table7[[#This Row],[Merged Customer ID]],Table6_20[Merged Customer ID],Table6_20[City tier])</f>
        <v>tier - 3</v>
      </c>
      <c r="P2115" s="30" t="str">
        <f>_xlfn.XLOOKUP(Table7[[#This Row],[Merged Customer ID]],Table6_20[Merged Customer ID],Table6_20[State ID])</f>
        <v>R1013</v>
      </c>
      <c r="Q2115" s="36">
        <f>_xlfn.XLOOKUP(Table7[[#This Row],[Merged Customer ID]],Table6_20[Merged Customer ID],Table6_20[Age])</f>
        <v>18.863888888888887</v>
      </c>
    </row>
    <row r="2116" spans="1:17" x14ac:dyDescent="0.35">
      <c r="A2116" s="22" t="s">
        <v>250</v>
      </c>
      <c r="B2116" s="22" t="str">
        <f>_xlfn.XLOOKUP(Table7[[#This Row],[Merged Customer ID]],Table2_1[Merged Customer ID],Table2_1[First Name])</f>
        <v>Ermer</v>
      </c>
      <c r="C2116" s="22">
        <f>_xlfn.XLOOKUP(Table7[[#This Row],[Merged Customer ID]],Table3__3_16[Customer ID],Table3__3_16[BMI])</f>
        <v>28.215</v>
      </c>
      <c r="D2116" s="22">
        <f>_xlfn.XLOOKUP(Table7[[#This Row],[Merged Customer ID]],Table3__3_16[Customer ID],Table3__3_16[HBA1C])</f>
        <v>4.21</v>
      </c>
      <c r="E2116" s="22" t="str">
        <f>_xlfn.XLOOKUP(Table7[[#This Row],[Merged Customer ID]],Table3__3_16[Customer ID],Table3__3_16[Heart Issues])</f>
        <v>No</v>
      </c>
      <c r="F2116" s="22" t="str">
        <f>_xlfn.XLOOKUP(Table7[[#This Row],[Merged Customer ID]],Table3__3_16[Customer ID],Table3__3_16[Any Transplants])</f>
        <v>Yes</v>
      </c>
      <c r="G2116" s="22" t="str">
        <f>_xlfn.XLOOKUP(Table7[[#This Row],[Merged Customer ID]],Table3__3_16[Customer ID],Table3__3_16[Cancer history])</f>
        <v>No</v>
      </c>
      <c r="H2116" s="22">
        <f>_xlfn.XLOOKUP(Table7[[#This Row],[Merged Customer ID]],Table3__3_16[Customer ID],Table3__3_16[NumberOfMajorSurgeries])</f>
        <v>1</v>
      </c>
      <c r="I2116" s="22" t="str">
        <f>_xlfn.XLOOKUP(Table7[[#This Row],[Merged Customer ID]],Table3__3_16[Customer ID],Table3__3_16[smoker])</f>
        <v>No</v>
      </c>
      <c r="J2116" s="22" t="str">
        <f>_xlfn.XLOOKUP(Table7[[#This Row],[Merged Customer ID]],Table3__3_16[Customer ID],Table3__3_16[Weight Status])</f>
        <v>Overweight</v>
      </c>
      <c r="K2116" s="22" t="str">
        <f>_xlfn.XLOOKUP(Table7[[#This Row],[Merged Customer ID]],Table3__3_16[Customer ID],Table3__3_16[Sugar Status])</f>
        <v>Normal</v>
      </c>
      <c r="L2116" s="25">
        <f>_xlfn.XLOOKUP(Table7[[#This Row],[Merged Customer ID]],Table6_20[Merged Customer ID],Table6_20[Date of Birth])</f>
        <v>38242</v>
      </c>
      <c r="M2116" s="29">
        <f>_xlfn.XLOOKUP(Table7[[#This Row],[Merged Customer ID]],Table6_20[Merged Customer ID],Table6_20[charges],"0",0)</f>
        <v>2200.83</v>
      </c>
      <c r="N2116" s="29" t="str">
        <f>_xlfn.XLOOKUP(Table7[[#This Row],[Merged Customer ID]],Table6_20[Merged Customer ID],Table6_20[Hospital tier])</f>
        <v>tier - 2</v>
      </c>
      <c r="O2116" s="29" t="str">
        <f>_xlfn.XLOOKUP(Table7[[#This Row],[Merged Customer ID]],Table6_20[Merged Customer ID],Table6_20[City tier])</f>
        <v>tier - 2</v>
      </c>
      <c r="P2116" s="29" t="str">
        <f>_xlfn.XLOOKUP(Table7[[#This Row],[Merged Customer ID]],Table6_20[Merged Customer ID],Table6_20[State ID])</f>
        <v>R1024</v>
      </c>
      <c r="Q2116" s="35">
        <f>_xlfn.XLOOKUP(Table7[[#This Row],[Merged Customer ID]],Table6_20[Merged Customer ID],Table6_20[Age])</f>
        <v>18.738888888888887</v>
      </c>
    </row>
    <row r="2117" spans="1:17" x14ac:dyDescent="0.35">
      <c r="A2117" s="23" t="s">
        <v>248</v>
      </c>
      <c r="B2117" s="23" t="str">
        <f>_xlfn.XLOOKUP(Table7[[#This Row],[Merged Customer ID]],Table2_1[Merged Customer ID],Table2_1[First Name])</f>
        <v>Dionne</v>
      </c>
      <c r="C2117" s="23">
        <f>_xlfn.XLOOKUP(Table7[[#This Row],[Merged Customer ID]],Table3__3_16[Customer ID],Table3__3_16[BMI])</f>
        <v>26.315000000000001</v>
      </c>
      <c r="D2117" s="23">
        <f>_xlfn.XLOOKUP(Table7[[#This Row],[Merged Customer ID]],Table3__3_16[Customer ID],Table3__3_16[HBA1C])</f>
        <v>5.47</v>
      </c>
      <c r="E2117" s="22" t="str">
        <f>_xlfn.XLOOKUP(Table7[[#This Row],[Merged Customer ID]],Table3__3_16[Customer ID],Table3__3_16[Heart Issues])</f>
        <v>No</v>
      </c>
      <c r="F2117" s="23" t="str">
        <f>_xlfn.XLOOKUP(Table7[[#This Row],[Merged Customer ID]],Table3__3_16[Customer ID],Table3__3_16[Any Transplants])</f>
        <v>Yes</v>
      </c>
      <c r="G2117" s="23" t="str">
        <f>_xlfn.XLOOKUP(Table7[[#This Row],[Merged Customer ID]],Table3__3_16[Customer ID],Table3__3_16[Cancer history])</f>
        <v>No</v>
      </c>
      <c r="H2117" s="23">
        <f>_xlfn.XLOOKUP(Table7[[#This Row],[Merged Customer ID]],Table3__3_16[Customer ID],Table3__3_16[NumberOfMajorSurgeries])</f>
        <v>1</v>
      </c>
      <c r="I2117" s="23" t="str">
        <f>_xlfn.XLOOKUP(Table7[[#This Row],[Merged Customer ID]],Table3__3_16[Customer ID],Table3__3_16[smoker])</f>
        <v>No</v>
      </c>
      <c r="J2117" s="23" t="str">
        <f>_xlfn.XLOOKUP(Table7[[#This Row],[Merged Customer ID]],Table3__3_16[Customer ID],Table3__3_16[Weight Status])</f>
        <v>Overweight</v>
      </c>
      <c r="K2117" s="23" t="str">
        <f>_xlfn.XLOOKUP(Table7[[#This Row],[Merged Customer ID]],Table3__3_16[Customer ID],Table3__3_16[Sugar Status])</f>
        <v>Normal</v>
      </c>
      <c r="L2117" s="26">
        <f>_xlfn.XLOOKUP(Table7[[#This Row],[Merged Customer ID]],Table6_20[Merged Customer ID],Table6_20[Date of Birth])</f>
        <v>38233</v>
      </c>
      <c r="M2117" s="30">
        <f>_xlfn.XLOOKUP(Table7[[#This Row],[Merged Customer ID]],Table6_20[Merged Customer ID],Table6_20[charges],"0",0)</f>
        <v>2198.19</v>
      </c>
      <c r="N2117" s="30" t="str">
        <f>_xlfn.XLOOKUP(Table7[[#This Row],[Merged Customer ID]],Table6_20[Merged Customer ID],Table6_20[Hospital tier])</f>
        <v>tier - 2</v>
      </c>
      <c r="O2117" s="30" t="str">
        <f>_xlfn.XLOOKUP(Table7[[#This Row],[Merged Customer ID]],Table6_20[Merged Customer ID],Table6_20[City tier])</f>
        <v>tier - 1</v>
      </c>
      <c r="P2117" s="30" t="str">
        <f>_xlfn.XLOOKUP(Table7[[#This Row],[Merged Customer ID]],Table6_20[Merged Customer ID],Table6_20[State ID])</f>
        <v>R1023</v>
      </c>
      <c r="Q2117" s="36">
        <f>_xlfn.XLOOKUP(Table7[[#This Row],[Merged Customer ID]],Table6_20[Merged Customer ID],Table6_20[Age])</f>
        <v>18.763888888888889</v>
      </c>
    </row>
    <row r="2118" spans="1:17" x14ac:dyDescent="0.35">
      <c r="A2118" s="22" t="s">
        <v>246</v>
      </c>
      <c r="B2118" s="22" t="str">
        <f>_xlfn.XLOOKUP(Table7[[#This Row],[Merged Customer ID]],Table2_1[Merged Customer ID],Table2_1[First Name])</f>
        <v>Stasulli</v>
      </c>
      <c r="C2118" s="22">
        <f>_xlfn.XLOOKUP(Table7[[#This Row],[Merged Customer ID]],Table3__3_16[Customer ID],Table3__3_16[BMI])</f>
        <v>25.08</v>
      </c>
      <c r="D2118" s="22">
        <f>_xlfn.XLOOKUP(Table7[[#This Row],[Merged Customer ID]],Table3__3_16[Customer ID],Table3__3_16[HBA1C])</f>
        <v>5.09</v>
      </c>
      <c r="E2118" s="22" t="str">
        <f>_xlfn.XLOOKUP(Table7[[#This Row],[Merged Customer ID]],Table3__3_16[Customer ID],Table3__3_16[Heart Issues])</f>
        <v>No</v>
      </c>
      <c r="F2118" s="22" t="str">
        <f>_xlfn.XLOOKUP(Table7[[#This Row],[Merged Customer ID]],Table3__3_16[Customer ID],Table3__3_16[Any Transplants])</f>
        <v>Yes</v>
      </c>
      <c r="G2118" s="22" t="str">
        <f>_xlfn.XLOOKUP(Table7[[#This Row],[Merged Customer ID]],Table3__3_16[Customer ID],Table3__3_16[Cancer history])</f>
        <v>No</v>
      </c>
      <c r="H2118" s="22">
        <f>_xlfn.XLOOKUP(Table7[[#This Row],[Merged Customer ID]],Table3__3_16[Customer ID],Table3__3_16[NumberOfMajorSurgeries])</f>
        <v>1</v>
      </c>
      <c r="I2118" s="22" t="str">
        <f>_xlfn.XLOOKUP(Table7[[#This Row],[Merged Customer ID]],Table3__3_16[Customer ID],Table3__3_16[smoker])</f>
        <v>No</v>
      </c>
      <c r="J2118" s="22" t="str">
        <f>_xlfn.XLOOKUP(Table7[[#This Row],[Merged Customer ID]],Table3__3_16[Customer ID],Table3__3_16[Weight Status])</f>
        <v>Overweight</v>
      </c>
      <c r="K2118" s="22" t="str">
        <f>_xlfn.XLOOKUP(Table7[[#This Row],[Merged Customer ID]],Table3__3_16[Customer ID],Table3__3_16[Sugar Status])</f>
        <v>Normal</v>
      </c>
      <c r="L2118" s="25">
        <f>_xlfn.XLOOKUP(Table7[[#This Row],[Merged Customer ID]],Table6_20[Merged Customer ID],Table6_20[Date of Birth])</f>
        <v>38328</v>
      </c>
      <c r="M2118" s="29">
        <f>_xlfn.XLOOKUP(Table7[[#This Row],[Merged Customer ID]],Table6_20[Merged Customer ID],Table6_20[charges],"0",0)</f>
        <v>2196.4699999999998</v>
      </c>
      <c r="N2118" s="29" t="str">
        <f>_xlfn.XLOOKUP(Table7[[#This Row],[Merged Customer ID]],Table6_20[Merged Customer ID],Table6_20[Hospital tier])</f>
        <v>tier - 2</v>
      </c>
      <c r="O2118" s="29" t="str">
        <f>_xlfn.XLOOKUP(Table7[[#This Row],[Merged Customer ID]],Table6_20[Merged Customer ID],Table6_20[City tier])</f>
        <v>tier - 3</v>
      </c>
      <c r="P2118" s="29" t="str">
        <f>_xlfn.XLOOKUP(Table7[[#This Row],[Merged Customer ID]],Table6_20[Merged Customer ID],Table6_20[State ID])</f>
        <v>R1024</v>
      </c>
      <c r="Q2118" s="35">
        <f>_xlfn.XLOOKUP(Table7[[#This Row],[Merged Customer ID]],Table6_20[Merged Customer ID],Table6_20[Age])</f>
        <v>18.502777777777776</v>
      </c>
    </row>
    <row r="2119" spans="1:17" x14ac:dyDescent="0.35">
      <c r="A2119" s="23" t="s">
        <v>245</v>
      </c>
      <c r="B2119" s="23" t="str">
        <f>_xlfn.XLOOKUP(Table7[[#This Row],[Merged Customer ID]],Table2_1[Merged Customer ID],Table2_1[First Name])</f>
        <v>Duran</v>
      </c>
      <c r="C2119" s="23">
        <f>_xlfn.XLOOKUP(Table7[[#This Row],[Merged Customer ID]],Table3__3_16[Customer ID],Table3__3_16[BMI])</f>
        <v>15.41</v>
      </c>
      <c r="D2119" s="23">
        <f>_xlfn.XLOOKUP(Table7[[#This Row],[Merged Customer ID]],Table3__3_16[Customer ID],Table3__3_16[HBA1C])</f>
        <v>5.08</v>
      </c>
      <c r="E2119" s="22" t="str">
        <f>_xlfn.XLOOKUP(Table7[[#This Row],[Merged Customer ID]],Table3__3_16[Customer ID],Table3__3_16[Heart Issues])</f>
        <v>No</v>
      </c>
      <c r="F2119" s="23" t="str">
        <f>_xlfn.XLOOKUP(Table7[[#This Row],[Merged Customer ID]],Table3__3_16[Customer ID],Table3__3_16[Any Transplants])</f>
        <v>No</v>
      </c>
      <c r="G2119" s="23" t="str">
        <f>_xlfn.XLOOKUP(Table7[[#This Row],[Merged Customer ID]],Table3__3_16[Customer ID],Table3__3_16[Cancer history])</f>
        <v>No</v>
      </c>
      <c r="H2119" s="23">
        <f>_xlfn.XLOOKUP(Table7[[#This Row],[Merged Customer ID]],Table3__3_16[Customer ID],Table3__3_16[NumberOfMajorSurgeries])</f>
        <v>0</v>
      </c>
      <c r="I2119" s="23" t="str">
        <f>_xlfn.XLOOKUP(Table7[[#This Row],[Merged Customer ID]],Table3__3_16[Customer ID],Table3__3_16[smoker])</f>
        <v>No</v>
      </c>
      <c r="J2119" s="23" t="str">
        <f>_xlfn.XLOOKUP(Table7[[#This Row],[Merged Customer ID]],Table3__3_16[Customer ID],Table3__3_16[Weight Status])</f>
        <v>Underweight</v>
      </c>
      <c r="K2119" s="23" t="str">
        <f>_xlfn.XLOOKUP(Table7[[#This Row],[Merged Customer ID]],Table3__3_16[Customer ID],Table3__3_16[Sugar Status])</f>
        <v>Normal</v>
      </c>
      <c r="L2119" s="26">
        <f>_xlfn.XLOOKUP(Table7[[#This Row],[Merged Customer ID]],Table6_20[Merged Customer ID],Table6_20[Date of Birth])</f>
        <v>33588</v>
      </c>
      <c r="M2119" s="30">
        <f>_xlfn.XLOOKUP(Table7[[#This Row],[Merged Customer ID]],Table6_20[Merged Customer ID],Table6_20[charges],"0",0)</f>
        <v>2193.1999999999998</v>
      </c>
      <c r="N2119" s="30" t="str">
        <f>_xlfn.XLOOKUP(Table7[[#This Row],[Merged Customer ID]],Table6_20[Merged Customer ID],Table6_20[Hospital tier])</f>
        <v>tier - 2</v>
      </c>
      <c r="O2119" s="30" t="str">
        <f>_xlfn.XLOOKUP(Table7[[#This Row],[Merged Customer ID]],Table6_20[Merged Customer ID],Table6_20[City tier])</f>
        <v>tier - 2</v>
      </c>
      <c r="P2119" s="30" t="str">
        <f>_xlfn.XLOOKUP(Table7[[#This Row],[Merged Customer ID]],Table6_20[Merged Customer ID],Table6_20[State ID])</f>
        <v>R1012</v>
      </c>
      <c r="Q2119" s="36">
        <f>_xlfn.XLOOKUP(Table7[[#This Row],[Merged Customer ID]],Table6_20[Merged Customer ID],Table6_20[Age])</f>
        <v>31.477777777777778</v>
      </c>
    </row>
    <row r="2120" spans="1:17" x14ac:dyDescent="0.35">
      <c r="A2120" s="22" t="s">
        <v>244</v>
      </c>
      <c r="B2120" s="22" t="str">
        <f>_xlfn.XLOOKUP(Table7[[#This Row],[Merged Customer ID]],Table2_1[Merged Customer ID],Table2_1[First Name])</f>
        <v>Klundt</v>
      </c>
      <c r="C2120" s="22">
        <f>_xlfn.XLOOKUP(Table7[[#This Row],[Merged Customer ID]],Table3__3_16[Customer ID],Table3__3_16[BMI])</f>
        <v>23.83</v>
      </c>
      <c r="D2120" s="22">
        <f>_xlfn.XLOOKUP(Table7[[#This Row],[Merged Customer ID]],Table3__3_16[Customer ID],Table3__3_16[HBA1C])</f>
        <v>5.68</v>
      </c>
      <c r="E2120" s="22" t="str">
        <f>_xlfn.XLOOKUP(Table7[[#This Row],[Merged Customer ID]],Table3__3_16[Customer ID],Table3__3_16[Heart Issues])</f>
        <v>No</v>
      </c>
      <c r="F2120" s="22" t="str">
        <f>_xlfn.XLOOKUP(Table7[[#This Row],[Merged Customer ID]],Table3__3_16[Customer ID],Table3__3_16[Any Transplants])</f>
        <v>No</v>
      </c>
      <c r="G2120" s="22" t="str">
        <f>_xlfn.XLOOKUP(Table7[[#This Row],[Merged Customer ID]],Table3__3_16[Customer ID],Table3__3_16[Cancer history])</f>
        <v>No</v>
      </c>
      <c r="H2120" s="22">
        <f>_xlfn.XLOOKUP(Table7[[#This Row],[Merged Customer ID]],Table3__3_16[Customer ID],Table3__3_16[NumberOfMajorSurgeries])</f>
        <v>0</v>
      </c>
      <c r="I2120" s="22" t="str">
        <f>_xlfn.XLOOKUP(Table7[[#This Row],[Merged Customer ID]],Table3__3_16[Customer ID],Table3__3_16[smoker])</f>
        <v>No</v>
      </c>
      <c r="J2120" s="22" t="str">
        <f>_xlfn.XLOOKUP(Table7[[#This Row],[Merged Customer ID]],Table3__3_16[Customer ID],Table3__3_16[Weight Status])</f>
        <v>Normal Weight</v>
      </c>
      <c r="K2120" s="22" t="str">
        <f>_xlfn.XLOOKUP(Table7[[#This Row],[Merged Customer ID]],Table3__3_16[Customer ID],Table3__3_16[Sugar Status])</f>
        <v>Normal</v>
      </c>
      <c r="L2120" s="25">
        <f>_xlfn.XLOOKUP(Table7[[#This Row],[Merged Customer ID]],Table6_20[Merged Customer ID],Table6_20[Date of Birth])</f>
        <v>34604</v>
      </c>
      <c r="M2120" s="29">
        <f>_xlfn.XLOOKUP(Table7[[#This Row],[Merged Customer ID]],Table6_20[Merged Customer ID],Table6_20[charges],"0",0)</f>
        <v>2170.08</v>
      </c>
      <c r="N2120" s="29" t="str">
        <f>_xlfn.XLOOKUP(Table7[[#This Row],[Merged Customer ID]],Table6_20[Merged Customer ID],Table6_20[Hospital tier])</f>
        <v>tier - 2</v>
      </c>
      <c r="O2120" s="29" t="str">
        <f>_xlfn.XLOOKUP(Table7[[#This Row],[Merged Customer ID]],Table6_20[Merged Customer ID],Table6_20[City tier])</f>
        <v>tier - 2</v>
      </c>
      <c r="P2120" s="29" t="str">
        <f>_xlfn.XLOOKUP(Table7[[#This Row],[Merged Customer ID]],Table6_20[Merged Customer ID],Table6_20[State ID])</f>
        <v>R1013</v>
      </c>
      <c r="Q2120" s="35">
        <f>_xlfn.XLOOKUP(Table7[[#This Row],[Merged Customer ID]],Table6_20[Merged Customer ID],Table6_20[Age])</f>
        <v>28.697222222222223</v>
      </c>
    </row>
    <row r="2121" spans="1:17" x14ac:dyDescent="0.35">
      <c r="A2121" s="23" t="s">
        <v>243</v>
      </c>
      <c r="B2121" s="23" t="str">
        <f>_xlfn.XLOOKUP(Table7[[#This Row],[Merged Customer ID]],Table2_1[Merged Customer ID],Table2_1[First Name])</f>
        <v>Waters</v>
      </c>
      <c r="C2121" s="23">
        <f>_xlfn.XLOOKUP(Table7[[#This Row],[Merged Customer ID]],Table3__3_16[Customer ID],Table3__3_16[BMI])</f>
        <v>36</v>
      </c>
      <c r="D2121" s="23">
        <f>_xlfn.XLOOKUP(Table7[[#This Row],[Merged Customer ID]],Table3__3_16[Customer ID],Table3__3_16[HBA1C])</f>
        <v>4.66</v>
      </c>
      <c r="E2121" s="22" t="str">
        <f>_xlfn.XLOOKUP(Table7[[#This Row],[Merged Customer ID]],Table3__3_16[Customer ID],Table3__3_16[Heart Issues])</f>
        <v>No</v>
      </c>
      <c r="F2121" s="23" t="str">
        <f>_xlfn.XLOOKUP(Table7[[#This Row],[Merged Customer ID]],Table3__3_16[Customer ID],Table3__3_16[Any Transplants])</f>
        <v>Yes</v>
      </c>
      <c r="G2121" s="23" t="str">
        <f>_xlfn.XLOOKUP(Table7[[#This Row],[Merged Customer ID]],Table3__3_16[Customer ID],Table3__3_16[Cancer history])</f>
        <v>No</v>
      </c>
      <c r="H2121" s="23">
        <f>_xlfn.XLOOKUP(Table7[[#This Row],[Merged Customer ID]],Table3__3_16[Customer ID],Table3__3_16[NumberOfMajorSurgeries])</f>
        <v>1</v>
      </c>
      <c r="I2121" s="23" t="str">
        <f>_xlfn.XLOOKUP(Table7[[#This Row],[Merged Customer ID]],Table3__3_16[Customer ID],Table3__3_16[smoker])</f>
        <v>No</v>
      </c>
      <c r="J2121" s="23" t="str">
        <f>_xlfn.XLOOKUP(Table7[[#This Row],[Merged Customer ID]],Table3__3_16[Customer ID],Table3__3_16[Weight Status])</f>
        <v>Obesity</v>
      </c>
      <c r="K2121" s="23" t="str">
        <f>_xlfn.XLOOKUP(Table7[[#This Row],[Merged Customer ID]],Table3__3_16[Customer ID],Table3__3_16[Sugar Status])</f>
        <v>Normal</v>
      </c>
      <c r="L2121" s="26">
        <f>_xlfn.XLOOKUP(Table7[[#This Row],[Merged Customer ID]],Table6_20[Merged Customer ID],Table6_20[Date of Birth])</f>
        <v>36761</v>
      </c>
      <c r="M2121" s="30">
        <f>_xlfn.XLOOKUP(Table7[[#This Row],[Merged Customer ID]],Table6_20[Merged Customer ID],Table6_20[charges],"0",0)</f>
        <v>2166.73</v>
      </c>
      <c r="N2121" s="30" t="str">
        <f>_xlfn.XLOOKUP(Table7[[#This Row],[Merged Customer ID]],Table6_20[Merged Customer ID],Table6_20[Hospital tier])</f>
        <v>tier - 2</v>
      </c>
      <c r="O2121" s="30" t="str">
        <f>_xlfn.XLOOKUP(Table7[[#This Row],[Merged Customer ID]],Table6_20[Merged Customer ID],Table6_20[City tier])</f>
        <v>tier - 2</v>
      </c>
      <c r="P2121" s="30" t="str">
        <f>_xlfn.XLOOKUP(Table7[[#This Row],[Merged Customer ID]],Table6_20[Merged Customer ID],Table6_20[State ID])</f>
        <v>R1011</v>
      </c>
      <c r="Q2121" s="36">
        <f>_xlfn.XLOOKUP(Table7[[#This Row],[Merged Customer ID]],Table6_20[Merged Customer ID],Table6_20[Age])</f>
        <v>22.791666666666668</v>
      </c>
    </row>
    <row r="2122" spans="1:17" x14ac:dyDescent="0.35">
      <c r="A2122" s="22" t="s">
        <v>242</v>
      </c>
      <c r="B2122" s="22" t="str">
        <f>_xlfn.XLOOKUP(Table7[[#This Row],[Merged Customer ID]],Table2_1[Merged Customer ID],Table2_1[First Name])</f>
        <v>Rusk</v>
      </c>
      <c r="C2122" s="22">
        <f>_xlfn.XLOOKUP(Table7[[#This Row],[Merged Customer ID]],Table3__3_16[Customer ID],Table3__3_16[BMI])</f>
        <v>28.82</v>
      </c>
      <c r="D2122" s="22">
        <f>_xlfn.XLOOKUP(Table7[[#This Row],[Merged Customer ID]],Table3__3_16[Customer ID],Table3__3_16[HBA1C])</f>
        <v>5.59</v>
      </c>
      <c r="E2122" s="22" t="str">
        <f>_xlfn.XLOOKUP(Table7[[#This Row],[Merged Customer ID]],Table3__3_16[Customer ID],Table3__3_16[Heart Issues])</f>
        <v>No</v>
      </c>
      <c r="F2122" s="22" t="str">
        <f>_xlfn.XLOOKUP(Table7[[#This Row],[Merged Customer ID]],Table3__3_16[Customer ID],Table3__3_16[Any Transplants])</f>
        <v>Yes</v>
      </c>
      <c r="G2122" s="22" t="str">
        <f>_xlfn.XLOOKUP(Table7[[#This Row],[Merged Customer ID]],Table3__3_16[Customer ID],Table3__3_16[Cancer history])</f>
        <v>No</v>
      </c>
      <c r="H2122" s="22">
        <f>_xlfn.XLOOKUP(Table7[[#This Row],[Merged Customer ID]],Table3__3_16[Customer ID],Table3__3_16[NumberOfMajorSurgeries])</f>
        <v>1</v>
      </c>
      <c r="I2122" s="22" t="str">
        <f>_xlfn.XLOOKUP(Table7[[#This Row],[Merged Customer ID]],Table3__3_16[Customer ID],Table3__3_16[smoker])</f>
        <v>No</v>
      </c>
      <c r="J2122" s="22" t="str">
        <f>_xlfn.XLOOKUP(Table7[[#This Row],[Merged Customer ID]],Table3__3_16[Customer ID],Table3__3_16[Weight Status])</f>
        <v>Overweight</v>
      </c>
      <c r="K2122" s="22" t="str">
        <f>_xlfn.XLOOKUP(Table7[[#This Row],[Merged Customer ID]],Table3__3_16[Customer ID],Table3__3_16[Sugar Status])</f>
        <v>Normal</v>
      </c>
      <c r="L2122" s="25">
        <f>_xlfn.XLOOKUP(Table7[[#This Row],[Merged Customer ID]],Table6_20[Merged Customer ID],Table6_20[Date of Birth])</f>
        <v>36870</v>
      </c>
      <c r="M2122" s="29">
        <f>_xlfn.XLOOKUP(Table7[[#This Row],[Merged Customer ID]],Table6_20[Merged Customer ID],Table6_20[charges],"0",0)</f>
        <v>2156.75</v>
      </c>
      <c r="N2122" s="29" t="str">
        <f>_xlfn.XLOOKUP(Table7[[#This Row],[Merged Customer ID]],Table6_20[Merged Customer ID],Table6_20[Hospital tier])</f>
        <v>tier - 2</v>
      </c>
      <c r="O2122" s="29" t="str">
        <f>_xlfn.XLOOKUP(Table7[[#This Row],[Merged Customer ID]],Table6_20[Merged Customer ID],Table6_20[City tier])</f>
        <v>tier - 2</v>
      </c>
      <c r="P2122" s="29" t="str">
        <f>_xlfn.XLOOKUP(Table7[[#This Row],[Merged Customer ID]],Table6_20[Merged Customer ID],Table6_20[State ID])</f>
        <v>R1013</v>
      </c>
      <c r="Q2122" s="35">
        <f>_xlfn.XLOOKUP(Table7[[#This Row],[Merged Customer ID]],Table6_20[Merged Customer ID],Table6_20[Age])</f>
        <v>22.494444444444444</v>
      </c>
    </row>
    <row r="2123" spans="1:17" x14ac:dyDescent="0.35">
      <c r="A2123" s="23" t="s">
        <v>241</v>
      </c>
      <c r="B2123" s="23" t="str">
        <f>_xlfn.XLOOKUP(Table7[[#This Row],[Merged Customer ID]],Table2_1[Merged Customer ID],Table2_1[First Name])</f>
        <v>Gersbach</v>
      </c>
      <c r="C2123" s="23">
        <f>_xlfn.XLOOKUP(Table7[[#This Row],[Merged Customer ID]],Table3__3_16[Customer ID],Table3__3_16[BMI])</f>
        <v>28.05</v>
      </c>
      <c r="D2123" s="23">
        <f>_xlfn.XLOOKUP(Table7[[#This Row],[Merged Customer ID]],Table3__3_16[Customer ID],Table3__3_16[HBA1C])</f>
        <v>6.2</v>
      </c>
      <c r="E2123" s="22" t="str">
        <f>_xlfn.XLOOKUP(Table7[[#This Row],[Merged Customer ID]],Table3__3_16[Customer ID],Table3__3_16[Heart Issues])</f>
        <v>No</v>
      </c>
      <c r="F2123" s="23" t="str">
        <f>_xlfn.XLOOKUP(Table7[[#This Row],[Merged Customer ID]],Table3__3_16[Customer ID],Table3__3_16[Any Transplants])</f>
        <v>Yes</v>
      </c>
      <c r="G2123" s="23" t="str">
        <f>_xlfn.XLOOKUP(Table7[[#This Row],[Merged Customer ID]],Table3__3_16[Customer ID],Table3__3_16[Cancer history])</f>
        <v>No</v>
      </c>
      <c r="H2123" s="23">
        <f>_xlfn.XLOOKUP(Table7[[#This Row],[Merged Customer ID]],Table3__3_16[Customer ID],Table3__3_16[NumberOfMajorSurgeries])</f>
        <v>1</v>
      </c>
      <c r="I2123" s="23" t="str">
        <f>_xlfn.XLOOKUP(Table7[[#This Row],[Merged Customer ID]],Table3__3_16[Customer ID],Table3__3_16[smoker])</f>
        <v>No</v>
      </c>
      <c r="J2123" s="23" t="str">
        <f>_xlfn.XLOOKUP(Table7[[#This Row],[Merged Customer ID]],Table3__3_16[Customer ID],Table3__3_16[Weight Status])</f>
        <v>Overweight</v>
      </c>
      <c r="K2123" s="23" t="str">
        <f>_xlfn.XLOOKUP(Table7[[#This Row],[Merged Customer ID]],Table3__3_16[Customer ID],Table3__3_16[Sugar Status])</f>
        <v>Prediabetes</v>
      </c>
      <c r="L2123" s="26">
        <f>_xlfn.XLOOKUP(Table7[[#This Row],[Merged Customer ID]],Table6_20[Merged Customer ID],Table6_20[Date of Birth])</f>
        <v>36859</v>
      </c>
      <c r="M2123" s="30">
        <f>_xlfn.XLOOKUP(Table7[[#This Row],[Merged Customer ID]],Table6_20[Merged Customer ID],Table6_20[charges],"0",0)</f>
        <v>2155.6799999999998</v>
      </c>
      <c r="N2123" s="30" t="str">
        <f>_xlfn.XLOOKUP(Table7[[#This Row],[Merged Customer ID]],Table6_20[Merged Customer ID],Table6_20[Hospital tier])</f>
        <v>tier - 2</v>
      </c>
      <c r="O2123" s="30" t="str">
        <f>_xlfn.XLOOKUP(Table7[[#This Row],[Merged Customer ID]],Table6_20[Merged Customer ID],Table6_20[City tier])</f>
        <v>tier - 3</v>
      </c>
      <c r="P2123" s="30" t="str">
        <f>_xlfn.XLOOKUP(Table7[[#This Row],[Merged Customer ID]],Table6_20[Merged Customer ID],Table6_20[State ID])</f>
        <v>R1013</v>
      </c>
      <c r="Q2123" s="36">
        <f>_xlfn.XLOOKUP(Table7[[#This Row],[Merged Customer ID]],Table6_20[Merged Customer ID],Table6_20[Age])</f>
        <v>22.524999999999999</v>
      </c>
    </row>
    <row r="2124" spans="1:17" x14ac:dyDescent="0.35">
      <c r="A2124" s="22" t="s">
        <v>240</v>
      </c>
      <c r="B2124" s="22" t="str">
        <f>_xlfn.XLOOKUP(Table7[[#This Row],[Merged Customer ID]],Table2_1[Merged Customer ID],Table2_1[First Name])</f>
        <v>Taylor-Watson</v>
      </c>
      <c r="C2124" s="22">
        <f>_xlfn.XLOOKUP(Table7[[#This Row],[Merged Customer ID]],Table3__3_16[Customer ID],Table3__3_16[BMI])</f>
        <v>27.1</v>
      </c>
      <c r="D2124" s="22">
        <f>_xlfn.XLOOKUP(Table7[[#This Row],[Merged Customer ID]],Table3__3_16[Customer ID],Table3__3_16[HBA1C])</f>
        <v>4.45</v>
      </c>
      <c r="E2124" s="22" t="str">
        <f>_xlfn.XLOOKUP(Table7[[#This Row],[Merged Customer ID]],Table3__3_16[Customer ID],Table3__3_16[Heart Issues])</f>
        <v>No</v>
      </c>
      <c r="F2124" s="22" t="str">
        <f>_xlfn.XLOOKUP(Table7[[#This Row],[Merged Customer ID]],Table3__3_16[Customer ID],Table3__3_16[Any Transplants])</f>
        <v>Yes</v>
      </c>
      <c r="G2124" s="22" t="str">
        <f>_xlfn.XLOOKUP(Table7[[#This Row],[Merged Customer ID]],Table3__3_16[Customer ID],Table3__3_16[Cancer history])</f>
        <v>No</v>
      </c>
      <c r="H2124" s="22">
        <f>_xlfn.XLOOKUP(Table7[[#This Row],[Merged Customer ID]],Table3__3_16[Customer ID],Table3__3_16[NumberOfMajorSurgeries])</f>
        <v>1</v>
      </c>
      <c r="I2124" s="22" t="str">
        <f>_xlfn.XLOOKUP(Table7[[#This Row],[Merged Customer ID]],Table3__3_16[Customer ID],Table3__3_16[smoker])</f>
        <v>No</v>
      </c>
      <c r="J2124" s="22" t="str">
        <f>_xlfn.XLOOKUP(Table7[[#This Row],[Merged Customer ID]],Table3__3_16[Customer ID],Table3__3_16[Weight Status])</f>
        <v>Overweight</v>
      </c>
      <c r="K2124" s="22" t="str">
        <f>_xlfn.XLOOKUP(Table7[[#This Row],[Merged Customer ID]],Table3__3_16[Customer ID],Table3__3_16[Sugar Status])</f>
        <v>Normal</v>
      </c>
      <c r="L2124" s="25">
        <f>_xlfn.XLOOKUP(Table7[[#This Row],[Merged Customer ID]],Table6_20[Merged Customer ID],Table6_20[Date of Birth])</f>
        <v>36821</v>
      </c>
      <c r="M2124" s="29">
        <f>_xlfn.XLOOKUP(Table7[[#This Row],[Merged Customer ID]],Table6_20[Merged Customer ID],Table6_20[charges],"0",0)</f>
        <v>2154.36</v>
      </c>
      <c r="N2124" s="29" t="str">
        <f>_xlfn.XLOOKUP(Table7[[#This Row],[Merged Customer ID]],Table6_20[Merged Customer ID],Table6_20[Hospital tier])</f>
        <v>tier - 2</v>
      </c>
      <c r="O2124" s="29" t="str">
        <f>_xlfn.XLOOKUP(Table7[[#This Row],[Merged Customer ID]],Table6_20[Merged Customer ID],Table6_20[City tier])</f>
        <v>tier - 2</v>
      </c>
      <c r="P2124" s="29" t="str">
        <f>_xlfn.XLOOKUP(Table7[[#This Row],[Merged Customer ID]],Table6_20[Merged Customer ID],Table6_20[State ID])</f>
        <v>R1011</v>
      </c>
      <c r="Q2124" s="35">
        <f>_xlfn.XLOOKUP(Table7[[#This Row],[Merged Customer ID]],Table6_20[Merged Customer ID],Table6_20[Age])</f>
        <v>22.627777777777776</v>
      </c>
    </row>
    <row r="2125" spans="1:17" x14ac:dyDescent="0.35">
      <c r="A2125" s="23" t="s">
        <v>239</v>
      </c>
      <c r="B2125" s="23" t="str">
        <f>_xlfn.XLOOKUP(Table7[[#This Row],[Merged Customer ID]],Table2_1[Merged Customer ID],Table2_1[First Name])</f>
        <v>Crawford</v>
      </c>
      <c r="C2125" s="23">
        <f>_xlfn.XLOOKUP(Table7[[#This Row],[Merged Customer ID]],Table3__3_16[Customer ID],Table3__3_16[BMI])</f>
        <v>24.3</v>
      </c>
      <c r="D2125" s="23">
        <f>_xlfn.XLOOKUP(Table7[[#This Row],[Merged Customer ID]],Table3__3_16[Customer ID],Table3__3_16[HBA1C])</f>
        <v>6.1</v>
      </c>
      <c r="E2125" s="22" t="str">
        <f>_xlfn.XLOOKUP(Table7[[#This Row],[Merged Customer ID]],Table3__3_16[Customer ID],Table3__3_16[Heart Issues])</f>
        <v>Yes</v>
      </c>
      <c r="F2125" s="23" t="str">
        <f>_xlfn.XLOOKUP(Table7[[#This Row],[Merged Customer ID]],Table3__3_16[Customer ID],Table3__3_16[Any Transplants])</f>
        <v>Yes</v>
      </c>
      <c r="G2125" s="23" t="str">
        <f>_xlfn.XLOOKUP(Table7[[#This Row],[Merged Customer ID]],Table3__3_16[Customer ID],Table3__3_16[Cancer history])</f>
        <v>No</v>
      </c>
      <c r="H2125" s="23">
        <f>_xlfn.XLOOKUP(Table7[[#This Row],[Merged Customer ID]],Table3__3_16[Customer ID],Table3__3_16[NumberOfMajorSurgeries])</f>
        <v>1</v>
      </c>
      <c r="I2125" s="23" t="str">
        <f>_xlfn.XLOOKUP(Table7[[#This Row],[Merged Customer ID]],Table3__3_16[Customer ID],Table3__3_16[smoker])</f>
        <v>No</v>
      </c>
      <c r="J2125" s="23" t="str">
        <f>_xlfn.XLOOKUP(Table7[[#This Row],[Merged Customer ID]],Table3__3_16[Customer ID],Table3__3_16[Weight Status])</f>
        <v>Normal Weight</v>
      </c>
      <c r="K2125" s="23" t="str">
        <f>_xlfn.XLOOKUP(Table7[[#This Row],[Merged Customer ID]],Table3__3_16[Customer ID],Table3__3_16[Sugar Status])</f>
        <v>Prediabetes</v>
      </c>
      <c r="L2125" s="26">
        <f>_xlfn.XLOOKUP(Table7[[#This Row],[Merged Customer ID]],Table6_20[Merged Customer ID],Table6_20[Date of Birth])</f>
        <v>36887</v>
      </c>
      <c r="M2125" s="30">
        <f>_xlfn.XLOOKUP(Table7[[#This Row],[Merged Customer ID]],Table6_20[Merged Customer ID],Table6_20[charges],"0",0)</f>
        <v>2150.4699999999998</v>
      </c>
      <c r="N2125" s="30" t="str">
        <f>_xlfn.XLOOKUP(Table7[[#This Row],[Merged Customer ID]],Table6_20[Merged Customer ID],Table6_20[Hospital tier])</f>
        <v>tier - 2</v>
      </c>
      <c r="O2125" s="30" t="str">
        <f>_xlfn.XLOOKUP(Table7[[#This Row],[Merged Customer ID]],Table6_20[Merged Customer ID],Table6_20[City tier])</f>
        <v>tier - 3</v>
      </c>
      <c r="P2125" s="30" t="str">
        <f>_xlfn.XLOOKUP(Table7[[#This Row],[Merged Customer ID]],Table6_20[Merged Customer ID],Table6_20[State ID])</f>
        <v>R1011</v>
      </c>
      <c r="Q2125" s="36">
        <f>_xlfn.XLOOKUP(Table7[[#This Row],[Merged Customer ID]],Table6_20[Merged Customer ID],Table6_20[Age])</f>
        <v>22.447222222222223</v>
      </c>
    </row>
    <row r="2126" spans="1:17" x14ac:dyDescent="0.35">
      <c r="A2126" s="22" t="s">
        <v>238</v>
      </c>
      <c r="B2126" s="22" t="str">
        <f>_xlfn.XLOOKUP(Table7[[#This Row],[Merged Customer ID]],Table2_1[Merged Customer ID],Table2_1[First Name])</f>
        <v>Levitsky</v>
      </c>
      <c r="C2126" s="22">
        <f>_xlfn.XLOOKUP(Table7[[#This Row],[Merged Customer ID]],Table3__3_16[Customer ID],Table3__3_16[BMI])</f>
        <v>30.72</v>
      </c>
      <c r="D2126" s="22">
        <f>_xlfn.XLOOKUP(Table7[[#This Row],[Merged Customer ID]],Table3__3_16[Customer ID],Table3__3_16[HBA1C])</f>
        <v>6.06</v>
      </c>
      <c r="E2126" s="22" t="str">
        <f>_xlfn.XLOOKUP(Table7[[#This Row],[Merged Customer ID]],Table3__3_16[Customer ID],Table3__3_16[Heart Issues])</f>
        <v>No</v>
      </c>
      <c r="F2126" s="22" t="str">
        <f>_xlfn.XLOOKUP(Table7[[#This Row],[Merged Customer ID]],Table3__3_16[Customer ID],Table3__3_16[Any Transplants])</f>
        <v>Yes</v>
      </c>
      <c r="G2126" s="22" t="str">
        <f>_xlfn.XLOOKUP(Table7[[#This Row],[Merged Customer ID]],Table3__3_16[Customer ID],Table3__3_16[Cancer history])</f>
        <v>No</v>
      </c>
      <c r="H2126" s="22">
        <f>_xlfn.XLOOKUP(Table7[[#This Row],[Merged Customer ID]],Table3__3_16[Customer ID],Table3__3_16[NumberOfMajorSurgeries])</f>
        <v>1</v>
      </c>
      <c r="I2126" s="22" t="str">
        <f>_xlfn.XLOOKUP(Table7[[#This Row],[Merged Customer ID]],Table3__3_16[Customer ID],Table3__3_16[smoker])</f>
        <v>No</v>
      </c>
      <c r="J2126" s="22" t="str">
        <f>_xlfn.XLOOKUP(Table7[[#This Row],[Merged Customer ID]],Table3__3_16[Customer ID],Table3__3_16[Weight Status])</f>
        <v>Obesity</v>
      </c>
      <c r="K2126" s="22" t="str">
        <f>_xlfn.XLOOKUP(Table7[[#This Row],[Merged Customer ID]],Table3__3_16[Customer ID],Table3__3_16[Sugar Status])</f>
        <v>Prediabetes</v>
      </c>
      <c r="L2126" s="25">
        <f>_xlfn.XLOOKUP(Table7[[#This Row],[Merged Customer ID]],Table6_20[Merged Customer ID],Table6_20[Date of Birth])</f>
        <v>38264</v>
      </c>
      <c r="M2126" s="29">
        <f>_xlfn.XLOOKUP(Table7[[#This Row],[Merged Customer ID]],Table6_20[Merged Customer ID],Table6_20[charges],"0",0)</f>
        <v>2144.85</v>
      </c>
      <c r="N2126" s="29" t="str">
        <f>_xlfn.XLOOKUP(Table7[[#This Row],[Merged Customer ID]],Table6_20[Merged Customer ID],Table6_20[Hospital tier])</f>
        <v>tier - 2</v>
      </c>
      <c r="O2126" s="29" t="str">
        <f>_xlfn.XLOOKUP(Table7[[#This Row],[Merged Customer ID]],Table6_20[Merged Customer ID],Table6_20[City tier])</f>
        <v>tier - 1</v>
      </c>
      <c r="P2126" s="29" t="str">
        <f>_xlfn.XLOOKUP(Table7[[#This Row],[Merged Customer ID]],Table6_20[Merged Customer ID],Table6_20[State ID])</f>
        <v>R1011</v>
      </c>
      <c r="Q2126" s="35">
        <f>_xlfn.XLOOKUP(Table7[[#This Row],[Merged Customer ID]],Table6_20[Merged Customer ID],Table6_20[Age])</f>
        <v>18.677777777777777</v>
      </c>
    </row>
    <row r="2127" spans="1:17" x14ac:dyDescent="0.35">
      <c r="A2127" s="23" t="s">
        <v>237</v>
      </c>
      <c r="B2127" s="23" t="str">
        <f>_xlfn.XLOOKUP(Table7[[#This Row],[Merged Customer ID]],Table2_1[Merged Customer ID],Table2_1[First Name])</f>
        <v>Carroll</v>
      </c>
      <c r="C2127" s="23">
        <f>_xlfn.XLOOKUP(Table7[[#This Row],[Merged Customer ID]],Table3__3_16[Customer ID],Table3__3_16[BMI])</f>
        <v>37.43</v>
      </c>
      <c r="D2127" s="23">
        <f>_xlfn.XLOOKUP(Table7[[#This Row],[Merged Customer ID]],Table3__3_16[Customer ID],Table3__3_16[HBA1C])</f>
        <v>4.5599999999999996</v>
      </c>
      <c r="E2127" s="22" t="str">
        <f>_xlfn.XLOOKUP(Table7[[#This Row],[Merged Customer ID]],Table3__3_16[Customer ID],Table3__3_16[Heart Issues])</f>
        <v>No</v>
      </c>
      <c r="F2127" s="23" t="str">
        <f>_xlfn.XLOOKUP(Table7[[#This Row],[Merged Customer ID]],Table3__3_16[Customer ID],Table3__3_16[Any Transplants])</f>
        <v>No</v>
      </c>
      <c r="G2127" s="23" t="str">
        <f>_xlfn.XLOOKUP(Table7[[#This Row],[Merged Customer ID]],Table3__3_16[Customer ID],Table3__3_16[Cancer history])</f>
        <v>Yes</v>
      </c>
      <c r="H2127" s="23">
        <f>_xlfn.XLOOKUP(Table7[[#This Row],[Merged Customer ID]],Table3__3_16[Customer ID],Table3__3_16[NumberOfMajorSurgeries])</f>
        <v>1</v>
      </c>
      <c r="I2127" s="23" t="str">
        <f>_xlfn.XLOOKUP(Table7[[#This Row],[Merged Customer ID]],Table3__3_16[Customer ID],Table3__3_16[smoker])</f>
        <v>No</v>
      </c>
      <c r="J2127" s="23" t="str">
        <f>_xlfn.XLOOKUP(Table7[[#This Row],[Merged Customer ID]],Table3__3_16[Customer ID],Table3__3_16[Weight Status])</f>
        <v>Obesity</v>
      </c>
      <c r="K2127" s="23" t="str">
        <f>_xlfn.XLOOKUP(Table7[[#This Row],[Merged Customer ID]],Table3__3_16[Customer ID],Table3__3_16[Sugar Status])</f>
        <v>Normal</v>
      </c>
      <c r="L2127" s="26">
        <f>_xlfn.XLOOKUP(Table7[[#This Row],[Merged Customer ID]],Table6_20[Merged Customer ID],Table6_20[Date of Birth])</f>
        <v>37852</v>
      </c>
      <c r="M2127" s="30">
        <f>_xlfn.XLOOKUP(Table7[[#This Row],[Merged Customer ID]],Table6_20[Merged Customer ID],Table6_20[charges],"0",0)</f>
        <v>2138.0700000000002</v>
      </c>
      <c r="N2127" s="30" t="str">
        <f>_xlfn.XLOOKUP(Table7[[#This Row],[Merged Customer ID]],Table6_20[Merged Customer ID],Table6_20[Hospital tier])</f>
        <v>tier - 2</v>
      </c>
      <c r="O2127" s="30" t="str">
        <f>_xlfn.XLOOKUP(Table7[[#This Row],[Merged Customer ID]],Table6_20[Merged Customer ID],Table6_20[City tier])</f>
        <v>tier - 1</v>
      </c>
      <c r="P2127" s="30" t="str">
        <f>_xlfn.XLOOKUP(Table7[[#This Row],[Merged Customer ID]],Table6_20[Merged Customer ID],Table6_20[State ID])</f>
        <v>R1012</v>
      </c>
      <c r="Q2127" s="36">
        <f>_xlfn.XLOOKUP(Table7[[#This Row],[Merged Customer ID]],Table6_20[Merged Customer ID],Table6_20[Age])</f>
        <v>19.802777777777777</v>
      </c>
    </row>
    <row r="2128" spans="1:17" x14ac:dyDescent="0.35">
      <c r="A2128" s="22" t="s">
        <v>236</v>
      </c>
      <c r="B2128" s="22" t="str">
        <f>_xlfn.XLOOKUP(Table7[[#This Row],[Merged Customer ID]],Table2_1[Merged Customer ID],Table2_1[First Name])</f>
        <v>Campos</v>
      </c>
      <c r="C2128" s="22">
        <f>_xlfn.XLOOKUP(Table7[[#This Row],[Merged Customer ID]],Table3__3_16[Customer ID],Table3__3_16[BMI])</f>
        <v>25.74</v>
      </c>
      <c r="D2128" s="22">
        <f>_xlfn.XLOOKUP(Table7[[#This Row],[Merged Customer ID]],Table3__3_16[Customer ID],Table3__3_16[HBA1C])</f>
        <v>6.41</v>
      </c>
      <c r="E2128" s="22" t="str">
        <f>_xlfn.XLOOKUP(Table7[[#This Row],[Merged Customer ID]],Table3__3_16[Customer ID],Table3__3_16[Heart Issues])</f>
        <v>Yes</v>
      </c>
      <c r="F2128" s="22" t="str">
        <f>_xlfn.XLOOKUP(Table7[[#This Row],[Merged Customer ID]],Table3__3_16[Customer ID],Table3__3_16[Any Transplants])</f>
        <v>No</v>
      </c>
      <c r="G2128" s="22" t="str">
        <f>_xlfn.XLOOKUP(Table7[[#This Row],[Merged Customer ID]],Table3__3_16[Customer ID],Table3__3_16[Cancer history])</f>
        <v>Yes</v>
      </c>
      <c r="H2128" s="22">
        <f>_xlfn.XLOOKUP(Table7[[#This Row],[Merged Customer ID]],Table3__3_16[Customer ID],Table3__3_16[NumberOfMajorSurgeries])</f>
        <v>1</v>
      </c>
      <c r="I2128" s="22" t="str">
        <f>_xlfn.XLOOKUP(Table7[[#This Row],[Merged Customer ID]],Table3__3_16[Customer ID],Table3__3_16[smoker])</f>
        <v>No</v>
      </c>
      <c r="J2128" s="22" t="str">
        <f>_xlfn.XLOOKUP(Table7[[#This Row],[Merged Customer ID]],Table3__3_16[Customer ID],Table3__3_16[Weight Status])</f>
        <v>Overweight</v>
      </c>
      <c r="K2128" s="22" t="str">
        <f>_xlfn.XLOOKUP(Table7[[#This Row],[Merged Customer ID]],Table3__3_16[Customer ID],Table3__3_16[Sugar Status])</f>
        <v>Diabetes</v>
      </c>
      <c r="L2128" s="25">
        <f>_xlfn.XLOOKUP(Table7[[#This Row],[Merged Customer ID]],Table6_20[Merged Customer ID],Table6_20[Date of Birth])</f>
        <v>35676</v>
      </c>
      <c r="M2128" s="29">
        <f>_xlfn.XLOOKUP(Table7[[#This Row],[Merged Customer ID]],Table6_20[Merged Customer ID],Table6_20[charges],"0",0)</f>
        <v>2137.65</v>
      </c>
      <c r="N2128" s="29" t="str">
        <f>_xlfn.XLOOKUP(Table7[[#This Row],[Merged Customer ID]],Table6_20[Merged Customer ID],Table6_20[Hospital tier])</f>
        <v>tier - 3</v>
      </c>
      <c r="O2128" s="29" t="str">
        <f>_xlfn.XLOOKUP(Table7[[#This Row],[Merged Customer ID]],Table6_20[Merged Customer ID],Table6_20[City tier])</f>
        <v>tier - 1</v>
      </c>
      <c r="P2128" s="29" t="str">
        <f>_xlfn.XLOOKUP(Table7[[#This Row],[Merged Customer ID]],Table6_20[Merged Customer ID],Table6_20[State ID])</f>
        <v>R1013</v>
      </c>
      <c r="Q2128" s="35">
        <f>_xlfn.XLOOKUP(Table7[[#This Row],[Merged Customer ID]],Table6_20[Merged Customer ID],Table6_20[Age])</f>
        <v>25.763888888888889</v>
      </c>
    </row>
    <row r="2129" spans="1:17" x14ac:dyDescent="0.35">
      <c r="A2129" s="23" t="s">
        <v>235</v>
      </c>
      <c r="B2129" s="23" t="str">
        <f>_xlfn.XLOOKUP(Table7[[#This Row],[Merged Customer ID]],Table2_1[Merged Customer ID],Table2_1[First Name])</f>
        <v>Flajslik</v>
      </c>
      <c r="C2129" s="23">
        <f>_xlfn.XLOOKUP(Table7[[#This Row],[Merged Customer ID]],Table3__3_16[Customer ID],Table3__3_16[BMI])</f>
        <v>36.575000000000003</v>
      </c>
      <c r="D2129" s="23">
        <f>_xlfn.XLOOKUP(Table7[[#This Row],[Merged Customer ID]],Table3__3_16[Customer ID],Table3__3_16[HBA1C])</f>
        <v>5.57</v>
      </c>
      <c r="E2129" s="22" t="str">
        <f>_xlfn.XLOOKUP(Table7[[#This Row],[Merged Customer ID]],Table3__3_16[Customer ID],Table3__3_16[Heart Issues])</f>
        <v>No</v>
      </c>
      <c r="F2129" s="23" t="str">
        <f>_xlfn.XLOOKUP(Table7[[#This Row],[Merged Customer ID]],Table3__3_16[Customer ID],Table3__3_16[Any Transplants])</f>
        <v>No</v>
      </c>
      <c r="G2129" s="23" t="str">
        <f>_xlfn.XLOOKUP(Table7[[#This Row],[Merged Customer ID]],Table3__3_16[Customer ID],Table3__3_16[Cancer history])</f>
        <v>Yes</v>
      </c>
      <c r="H2129" s="23">
        <f>_xlfn.XLOOKUP(Table7[[#This Row],[Merged Customer ID]],Table3__3_16[Customer ID],Table3__3_16[NumberOfMajorSurgeries])</f>
        <v>1</v>
      </c>
      <c r="I2129" s="23" t="str">
        <f>_xlfn.XLOOKUP(Table7[[#This Row],[Merged Customer ID]],Table3__3_16[Customer ID],Table3__3_16[smoker])</f>
        <v>No</v>
      </c>
      <c r="J2129" s="23" t="str">
        <f>_xlfn.XLOOKUP(Table7[[#This Row],[Merged Customer ID]],Table3__3_16[Customer ID],Table3__3_16[Weight Status])</f>
        <v>Obesity</v>
      </c>
      <c r="K2129" s="23" t="str">
        <f>_xlfn.XLOOKUP(Table7[[#This Row],[Merged Customer ID]],Table3__3_16[Customer ID],Table3__3_16[Sugar Status])</f>
        <v>Normal</v>
      </c>
      <c r="L2129" s="26">
        <f>_xlfn.XLOOKUP(Table7[[#This Row],[Merged Customer ID]],Table6_20[Merged Customer ID],Table6_20[Date of Birth])</f>
        <v>37890</v>
      </c>
      <c r="M2129" s="30">
        <f>_xlfn.XLOOKUP(Table7[[#This Row],[Merged Customer ID]],Table6_20[Merged Customer ID],Table6_20[charges],"0",0)</f>
        <v>2136.88</v>
      </c>
      <c r="N2129" s="30" t="str">
        <f>_xlfn.XLOOKUP(Table7[[#This Row],[Merged Customer ID]],Table6_20[Merged Customer ID],Table6_20[Hospital tier])</f>
        <v>tier - 2</v>
      </c>
      <c r="O2129" s="30" t="str">
        <f>_xlfn.XLOOKUP(Table7[[#This Row],[Merged Customer ID]],Table6_20[Merged Customer ID],Table6_20[City tier])</f>
        <v>tier - 2</v>
      </c>
      <c r="P2129" s="30" t="str">
        <f>_xlfn.XLOOKUP(Table7[[#This Row],[Merged Customer ID]],Table6_20[Merged Customer ID],Table6_20[State ID])</f>
        <v>R1012</v>
      </c>
      <c r="Q2129" s="36">
        <f>_xlfn.XLOOKUP(Table7[[#This Row],[Merged Customer ID]],Table6_20[Merged Customer ID],Table6_20[Age])</f>
        <v>19.7</v>
      </c>
    </row>
    <row r="2130" spans="1:17" x14ac:dyDescent="0.35">
      <c r="A2130" s="22" t="s">
        <v>234</v>
      </c>
      <c r="B2130" s="22" t="str">
        <f>_xlfn.XLOOKUP(Table7[[#This Row],[Merged Customer ID]],Table2_1[Merged Customer ID],Table2_1[First Name])</f>
        <v>Chua</v>
      </c>
      <c r="C2130" s="22">
        <f>_xlfn.XLOOKUP(Table7[[#This Row],[Merged Customer ID]],Table3__3_16[Customer ID],Table3__3_16[BMI])</f>
        <v>35.15</v>
      </c>
      <c r="D2130" s="22">
        <f>_xlfn.XLOOKUP(Table7[[#This Row],[Merged Customer ID]],Table3__3_16[Customer ID],Table3__3_16[HBA1C])</f>
        <v>5.47</v>
      </c>
      <c r="E2130" s="22" t="str">
        <f>_xlfn.XLOOKUP(Table7[[#This Row],[Merged Customer ID]],Table3__3_16[Customer ID],Table3__3_16[Heart Issues])</f>
        <v>No</v>
      </c>
      <c r="F2130" s="22" t="str">
        <f>_xlfn.XLOOKUP(Table7[[#This Row],[Merged Customer ID]],Table3__3_16[Customer ID],Table3__3_16[Any Transplants])</f>
        <v>No</v>
      </c>
      <c r="G2130" s="22" t="str">
        <f>_xlfn.XLOOKUP(Table7[[#This Row],[Merged Customer ID]],Table3__3_16[Customer ID],Table3__3_16[Cancer history])</f>
        <v>Yes</v>
      </c>
      <c r="H2130" s="22">
        <f>_xlfn.XLOOKUP(Table7[[#This Row],[Merged Customer ID]],Table3__3_16[Customer ID],Table3__3_16[NumberOfMajorSurgeries])</f>
        <v>1</v>
      </c>
      <c r="I2130" s="22" t="str">
        <f>_xlfn.XLOOKUP(Table7[[#This Row],[Merged Customer ID]],Table3__3_16[Customer ID],Table3__3_16[smoker])</f>
        <v>No</v>
      </c>
      <c r="J2130" s="22" t="str">
        <f>_xlfn.XLOOKUP(Table7[[#This Row],[Merged Customer ID]],Table3__3_16[Customer ID],Table3__3_16[Weight Status])</f>
        <v>Obesity</v>
      </c>
      <c r="K2130" s="22" t="str">
        <f>_xlfn.XLOOKUP(Table7[[#This Row],[Merged Customer ID]],Table3__3_16[Customer ID],Table3__3_16[Sugar Status])</f>
        <v>Normal</v>
      </c>
      <c r="L2130" s="25">
        <f>_xlfn.XLOOKUP(Table7[[#This Row],[Merged Customer ID]],Table6_20[Merged Customer ID],Table6_20[Date of Birth])</f>
        <v>37865</v>
      </c>
      <c r="M2130" s="29">
        <f>_xlfn.XLOOKUP(Table7[[#This Row],[Merged Customer ID]],Table6_20[Merged Customer ID],Table6_20[charges],"0",0)</f>
        <v>2134.9</v>
      </c>
      <c r="N2130" s="29" t="str">
        <f>_xlfn.XLOOKUP(Table7[[#This Row],[Merged Customer ID]],Table6_20[Merged Customer ID],Table6_20[Hospital tier])</f>
        <v>tier - 2</v>
      </c>
      <c r="O2130" s="29" t="str">
        <f>_xlfn.XLOOKUP(Table7[[#This Row],[Merged Customer ID]],Table6_20[Merged Customer ID],Table6_20[City tier])</f>
        <v>tier - 3</v>
      </c>
      <c r="P2130" s="29" t="str">
        <f>_xlfn.XLOOKUP(Table7[[#This Row],[Merged Customer ID]],Table6_20[Merged Customer ID],Table6_20[State ID])</f>
        <v>R1012</v>
      </c>
      <c r="Q2130" s="35">
        <f>_xlfn.XLOOKUP(Table7[[#This Row],[Merged Customer ID]],Table6_20[Merged Customer ID],Table6_20[Age])</f>
        <v>19.769444444444446</v>
      </c>
    </row>
    <row r="2131" spans="1:17" x14ac:dyDescent="0.35">
      <c r="A2131" s="23" t="s">
        <v>233</v>
      </c>
      <c r="B2131" s="23" t="str">
        <f>_xlfn.XLOOKUP(Table7[[#This Row],[Merged Customer ID]],Table2_1[Merged Customer ID],Table2_1[First Name])</f>
        <v>Wiltse</v>
      </c>
      <c r="C2131" s="23">
        <f>_xlfn.XLOOKUP(Table7[[#This Row],[Merged Customer ID]],Table3__3_16[Customer ID],Table3__3_16[BMI])</f>
        <v>32.11</v>
      </c>
      <c r="D2131" s="23">
        <f>_xlfn.XLOOKUP(Table7[[#This Row],[Merged Customer ID]],Table3__3_16[Customer ID],Table3__3_16[HBA1C])</f>
        <v>4.43</v>
      </c>
      <c r="E2131" s="22" t="str">
        <f>_xlfn.XLOOKUP(Table7[[#This Row],[Merged Customer ID]],Table3__3_16[Customer ID],Table3__3_16[Heart Issues])</f>
        <v>No</v>
      </c>
      <c r="F2131" s="23" t="str">
        <f>_xlfn.XLOOKUP(Table7[[#This Row],[Merged Customer ID]],Table3__3_16[Customer ID],Table3__3_16[Any Transplants])</f>
        <v>No</v>
      </c>
      <c r="G2131" s="23" t="str">
        <f>_xlfn.XLOOKUP(Table7[[#This Row],[Merged Customer ID]],Table3__3_16[Customer ID],Table3__3_16[Cancer history])</f>
        <v>Yes</v>
      </c>
      <c r="H2131" s="23">
        <f>_xlfn.XLOOKUP(Table7[[#This Row],[Merged Customer ID]],Table3__3_16[Customer ID],Table3__3_16[NumberOfMajorSurgeries])</f>
        <v>1</v>
      </c>
      <c r="I2131" s="23" t="str">
        <f>_xlfn.XLOOKUP(Table7[[#This Row],[Merged Customer ID]],Table3__3_16[Customer ID],Table3__3_16[smoker])</f>
        <v>No</v>
      </c>
      <c r="J2131" s="23" t="str">
        <f>_xlfn.XLOOKUP(Table7[[#This Row],[Merged Customer ID]],Table3__3_16[Customer ID],Table3__3_16[Weight Status])</f>
        <v>Obesity</v>
      </c>
      <c r="K2131" s="23" t="str">
        <f>_xlfn.XLOOKUP(Table7[[#This Row],[Merged Customer ID]],Table3__3_16[Customer ID],Table3__3_16[Sugar Status])</f>
        <v>Normal</v>
      </c>
      <c r="L2131" s="26">
        <f>_xlfn.XLOOKUP(Table7[[#This Row],[Merged Customer ID]],Table6_20[Merged Customer ID],Table6_20[Date of Birth])</f>
        <v>37977</v>
      </c>
      <c r="M2131" s="30">
        <f>_xlfn.XLOOKUP(Table7[[#This Row],[Merged Customer ID]],Table6_20[Merged Customer ID],Table6_20[charges],"0",0)</f>
        <v>2130.6799999999998</v>
      </c>
      <c r="N2131" s="30" t="str">
        <f>_xlfn.XLOOKUP(Table7[[#This Row],[Merged Customer ID]],Table6_20[Merged Customer ID],Table6_20[Hospital tier])</f>
        <v>tier - 2</v>
      </c>
      <c r="O2131" s="30" t="str">
        <f>_xlfn.XLOOKUP(Table7[[#This Row],[Merged Customer ID]],Table6_20[Merged Customer ID],Table6_20[City tier])</f>
        <v>tier - 3</v>
      </c>
      <c r="P2131" s="30" t="str">
        <f>_xlfn.XLOOKUP(Table7[[#This Row],[Merged Customer ID]],Table6_20[Merged Customer ID],Table6_20[State ID])</f>
        <v>R1012</v>
      </c>
      <c r="Q2131" s="36">
        <f>_xlfn.XLOOKUP(Table7[[#This Row],[Merged Customer ID]],Table6_20[Merged Customer ID],Table6_20[Age])</f>
        <v>19.461111111111112</v>
      </c>
    </row>
    <row r="2132" spans="1:17" x14ac:dyDescent="0.35">
      <c r="A2132" s="22" t="s">
        <v>232</v>
      </c>
      <c r="B2132" s="22" t="str">
        <f>_xlfn.XLOOKUP(Table7[[#This Row],[Merged Customer ID]],Table2_1[Merged Customer ID],Table2_1[First Name])</f>
        <v>Fisher</v>
      </c>
      <c r="C2132" s="22">
        <f>_xlfn.XLOOKUP(Table7[[#This Row],[Merged Customer ID]],Table3__3_16[Customer ID],Table3__3_16[BMI])</f>
        <v>30.495000000000001</v>
      </c>
      <c r="D2132" s="22">
        <f>_xlfn.XLOOKUP(Table7[[#This Row],[Merged Customer ID]],Table3__3_16[Customer ID],Table3__3_16[HBA1C])</f>
        <v>4.95</v>
      </c>
      <c r="E2132" s="22" t="str">
        <f>_xlfn.XLOOKUP(Table7[[#This Row],[Merged Customer ID]],Table3__3_16[Customer ID],Table3__3_16[Heart Issues])</f>
        <v>No</v>
      </c>
      <c r="F2132" s="22" t="str">
        <f>_xlfn.XLOOKUP(Table7[[#This Row],[Merged Customer ID]],Table3__3_16[Customer ID],Table3__3_16[Any Transplants])</f>
        <v>No</v>
      </c>
      <c r="G2132" s="22" t="str">
        <f>_xlfn.XLOOKUP(Table7[[#This Row],[Merged Customer ID]],Table3__3_16[Customer ID],Table3__3_16[Cancer history])</f>
        <v>Yes</v>
      </c>
      <c r="H2132" s="22">
        <f>_xlfn.XLOOKUP(Table7[[#This Row],[Merged Customer ID]],Table3__3_16[Customer ID],Table3__3_16[NumberOfMajorSurgeries])</f>
        <v>1</v>
      </c>
      <c r="I2132" s="22" t="str">
        <f>_xlfn.XLOOKUP(Table7[[#This Row],[Merged Customer ID]],Table3__3_16[Customer ID],Table3__3_16[smoker])</f>
        <v>No</v>
      </c>
      <c r="J2132" s="22" t="str">
        <f>_xlfn.XLOOKUP(Table7[[#This Row],[Merged Customer ID]],Table3__3_16[Customer ID],Table3__3_16[Weight Status])</f>
        <v>Obesity</v>
      </c>
      <c r="K2132" s="22" t="str">
        <f>_xlfn.XLOOKUP(Table7[[#This Row],[Merged Customer ID]],Table3__3_16[Customer ID],Table3__3_16[Sugar Status])</f>
        <v>Normal</v>
      </c>
      <c r="L2132" s="25">
        <f>_xlfn.XLOOKUP(Table7[[#This Row],[Merged Customer ID]],Table6_20[Merged Customer ID],Table6_20[Date of Birth])</f>
        <v>37863</v>
      </c>
      <c r="M2132" s="29">
        <f>_xlfn.XLOOKUP(Table7[[#This Row],[Merged Customer ID]],Table6_20[Merged Customer ID],Table6_20[charges],"0",0)</f>
        <v>2128.4299999999998</v>
      </c>
      <c r="N2132" s="29" t="str">
        <f>_xlfn.XLOOKUP(Table7[[#This Row],[Merged Customer ID]],Table6_20[Merged Customer ID],Table6_20[Hospital tier])</f>
        <v>tier - 2</v>
      </c>
      <c r="O2132" s="29" t="str">
        <f>_xlfn.XLOOKUP(Table7[[#This Row],[Merged Customer ID]],Table6_20[Merged Customer ID],Table6_20[City tier])</f>
        <v>tier - 1</v>
      </c>
      <c r="P2132" s="29" t="str">
        <f>_xlfn.XLOOKUP(Table7[[#This Row],[Merged Customer ID]],Table6_20[Merged Customer ID],Table6_20[State ID])</f>
        <v>R1012</v>
      </c>
      <c r="Q2132" s="35">
        <f>_xlfn.XLOOKUP(Table7[[#This Row],[Merged Customer ID]],Table6_20[Merged Customer ID],Table6_20[Age])</f>
        <v>19.772222222222222</v>
      </c>
    </row>
    <row r="2133" spans="1:17" x14ac:dyDescent="0.35">
      <c r="A2133" s="23" t="s">
        <v>231</v>
      </c>
      <c r="B2133" s="23" t="str">
        <f>_xlfn.XLOOKUP(Table7[[#This Row],[Merged Customer ID]],Table2_1[Merged Customer ID],Table2_1[First Name])</f>
        <v>Wilzbacher</v>
      </c>
      <c r="C2133" s="23">
        <f>_xlfn.XLOOKUP(Table7[[#This Row],[Merged Customer ID]],Table3__3_16[Customer ID],Table3__3_16[BMI])</f>
        <v>29.24</v>
      </c>
      <c r="D2133" s="23">
        <f>_xlfn.XLOOKUP(Table7[[#This Row],[Merged Customer ID]],Table3__3_16[Customer ID],Table3__3_16[HBA1C])</f>
        <v>4.04</v>
      </c>
      <c r="E2133" s="22" t="str">
        <f>_xlfn.XLOOKUP(Table7[[#This Row],[Merged Customer ID]],Table3__3_16[Customer ID],Table3__3_16[Heart Issues])</f>
        <v>No</v>
      </c>
      <c r="F2133" s="23" t="str">
        <f>_xlfn.XLOOKUP(Table7[[#This Row],[Merged Customer ID]],Table3__3_16[Customer ID],Table3__3_16[Any Transplants])</f>
        <v>Yes</v>
      </c>
      <c r="G2133" s="23" t="str">
        <f>_xlfn.XLOOKUP(Table7[[#This Row],[Merged Customer ID]],Table3__3_16[Customer ID],Table3__3_16[Cancer history])</f>
        <v>No</v>
      </c>
      <c r="H2133" s="23">
        <f>_xlfn.XLOOKUP(Table7[[#This Row],[Merged Customer ID]],Table3__3_16[Customer ID],Table3__3_16[NumberOfMajorSurgeries])</f>
        <v>1</v>
      </c>
      <c r="I2133" s="23" t="str">
        <f>_xlfn.XLOOKUP(Table7[[#This Row],[Merged Customer ID]],Table3__3_16[Customer ID],Table3__3_16[smoker])</f>
        <v>No</v>
      </c>
      <c r="J2133" s="23" t="str">
        <f>_xlfn.XLOOKUP(Table7[[#This Row],[Merged Customer ID]],Table3__3_16[Customer ID],Table3__3_16[Weight Status])</f>
        <v>Overweight</v>
      </c>
      <c r="K2133" s="23" t="str">
        <f>_xlfn.XLOOKUP(Table7[[#This Row],[Merged Customer ID]],Table3__3_16[Customer ID],Table3__3_16[Sugar Status])</f>
        <v>Normal</v>
      </c>
      <c r="L2133" s="26">
        <f>_xlfn.XLOOKUP(Table7[[#This Row],[Merged Customer ID]],Table6_20[Merged Customer ID],Table6_20[Date of Birth])</f>
        <v>38295</v>
      </c>
      <c r="M2133" s="30">
        <f>_xlfn.XLOOKUP(Table7[[#This Row],[Merged Customer ID]],Table6_20[Merged Customer ID],Table6_20[charges],"0",0)</f>
        <v>2118.61</v>
      </c>
      <c r="N2133" s="30" t="str">
        <f>_xlfn.XLOOKUP(Table7[[#This Row],[Merged Customer ID]],Table6_20[Merged Customer ID],Table6_20[Hospital tier])</f>
        <v>tier - 2</v>
      </c>
      <c r="O2133" s="30" t="str">
        <f>_xlfn.XLOOKUP(Table7[[#This Row],[Merged Customer ID]],Table6_20[Merged Customer ID],Table6_20[City tier])</f>
        <v>tier - 1</v>
      </c>
      <c r="P2133" s="30" t="str">
        <f>_xlfn.XLOOKUP(Table7[[#This Row],[Merged Customer ID]],Table6_20[Merged Customer ID],Table6_20[State ID])</f>
        <v>R1012</v>
      </c>
      <c r="Q2133" s="36">
        <f>_xlfn.XLOOKUP(Table7[[#This Row],[Merged Customer ID]],Table6_20[Merged Customer ID],Table6_20[Age])</f>
        <v>18.594444444444445</v>
      </c>
    </row>
    <row r="2134" spans="1:17" x14ac:dyDescent="0.35">
      <c r="A2134" s="22" t="s">
        <v>230</v>
      </c>
      <c r="B2134" s="22" t="str">
        <f>_xlfn.XLOOKUP(Table7[[#This Row],[Merged Customer ID]],Table2_1[Merged Customer ID],Table2_1[First Name])</f>
        <v>Thayer</v>
      </c>
      <c r="C2134" s="22">
        <f>_xlfn.XLOOKUP(Table7[[#This Row],[Merged Customer ID]],Table3__3_16[Customer ID],Table3__3_16[BMI])</f>
        <v>22.515000000000001</v>
      </c>
      <c r="D2134" s="22">
        <f>_xlfn.XLOOKUP(Table7[[#This Row],[Merged Customer ID]],Table3__3_16[Customer ID],Table3__3_16[HBA1C])</f>
        <v>5.93</v>
      </c>
      <c r="E2134" s="22" t="str">
        <f>_xlfn.XLOOKUP(Table7[[#This Row],[Merged Customer ID]],Table3__3_16[Customer ID],Table3__3_16[Heart Issues])</f>
        <v>No</v>
      </c>
      <c r="F2134" s="22" t="str">
        <f>_xlfn.XLOOKUP(Table7[[#This Row],[Merged Customer ID]],Table3__3_16[Customer ID],Table3__3_16[Any Transplants])</f>
        <v>No</v>
      </c>
      <c r="G2134" s="22" t="str">
        <f>_xlfn.XLOOKUP(Table7[[#This Row],[Merged Customer ID]],Table3__3_16[Customer ID],Table3__3_16[Cancer history])</f>
        <v>Yes</v>
      </c>
      <c r="H2134" s="22">
        <f>_xlfn.XLOOKUP(Table7[[#This Row],[Merged Customer ID]],Table3__3_16[Customer ID],Table3__3_16[NumberOfMajorSurgeries])</f>
        <v>1</v>
      </c>
      <c r="I2134" s="22" t="str">
        <f>_xlfn.XLOOKUP(Table7[[#This Row],[Merged Customer ID]],Table3__3_16[Customer ID],Table3__3_16[smoker])</f>
        <v>No</v>
      </c>
      <c r="J2134" s="22" t="str">
        <f>_xlfn.XLOOKUP(Table7[[#This Row],[Merged Customer ID]],Table3__3_16[Customer ID],Table3__3_16[Weight Status])</f>
        <v>Normal Weight</v>
      </c>
      <c r="K2134" s="22" t="str">
        <f>_xlfn.XLOOKUP(Table7[[#This Row],[Merged Customer ID]],Table3__3_16[Customer ID],Table3__3_16[Sugar Status])</f>
        <v>Prediabetes</v>
      </c>
      <c r="L2134" s="25">
        <f>_xlfn.XLOOKUP(Table7[[#This Row],[Merged Customer ID]],Table6_20[Merged Customer ID],Table6_20[Date of Birth])</f>
        <v>37894</v>
      </c>
      <c r="M2134" s="29">
        <f>_xlfn.XLOOKUP(Table7[[#This Row],[Merged Customer ID]],Table6_20[Merged Customer ID],Table6_20[charges],"0",0)</f>
        <v>2117.34</v>
      </c>
      <c r="N2134" s="29" t="str">
        <f>_xlfn.XLOOKUP(Table7[[#This Row],[Merged Customer ID]],Table6_20[Merged Customer ID],Table6_20[Hospital tier])</f>
        <v>tier - 2</v>
      </c>
      <c r="O2134" s="29" t="str">
        <f>_xlfn.XLOOKUP(Table7[[#This Row],[Merged Customer ID]],Table6_20[Merged Customer ID],Table6_20[City tier])</f>
        <v>tier - 3</v>
      </c>
      <c r="P2134" s="29" t="str">
        <f>_xlfn.XLOOKUP(Table7[[#This Row],[Merged Customer ID]],Table6_20[Merged Customer ID],Table6_20[State ID])</f>
        <v>R1012</v>
      </c>
      <c r="Q2134" s="35">
        <f>_xlfn.XLOOKUP(Table7[[#This Row],[Merged Customer ID]],Table6_20[Merged Customer ID],Table6_20[Age])</f>
        <v>19.68888888888889</v>
      </c>
    </row>
    <row r="2135" spans="1:17" x14ac:dyDescent="0.35">
      <c r="A2135" s="23" t="s">
        <v>229</v>
      </c>
      <c r="B2135" s="23" t="str">
        <f>_xlfn.XLOOKUP(Table7[[#This Row],[Merged Customer ID]],Table2_1[Merged Customer ID],Table2_1[First Name])</f>
        <v>Brosseau</v>
      </c>
      <c r="C2135" s="23">
        <f>_xlfn.XLOOKUP(Table7[[#This Row],[Merged Customer ID]],Table3__3_16[Customer ID],Table3__3_16[BMI])</f>
        <v>15.65</v>
      </c>
      <c r="D2135" s="23">
        <f>_xlfn.XLOOKUP(Table7[[#This Row],[Merged Customer ID]],Table3__3_16[Customer ID],Table3__3_16[HBA1C])</f>
        <v>4.2300000000000004</v>
      </c>
      <c r="E2135" s="22" t="str">
        <f>_xlfn.XLOOKUP(Table7[[#This Row],[Merged Customer ID]],Table3__3_16[Customer ID],Table3__3_16[Heart Issues])</f>
        <v>No</v>
      </c>
      <c r="F2135" s="23" t="str">
        <f>_xlfn.XLOOKUP(Table7[[#This Row],[Merged Customer ID]],Table3__3_16[Customer ID],Table3__3_16[Any Transplants])</f>
        <v>No</v>
      </c>
      <c r="G2135" s="23" t="str">
        <f>_xlfn.XLOOKUP(Table7[[#This Row],[Merged Customer ID]],Table3__3_16[Customer ID],Table3__3_16[Cancer history])</f>
        <v>No</v>
      </c>
      <c r="H2135" s="23">
        <f>_xlfn.XLOOKUP(Table7[[#This Row],[Merged Customer ID]],Table3__3_16[Customer ID],Table3__3_16[NumberOfMajorSurgeries])</f>
        <v>0</v>
      </c>
      <c r="I2135" s="23" t="str">
        <f>_xlfn.XLOOKUP(Table7[[#This Row],[Merged Customer ID]],Table3__3_16[Customer ID],Table3__3_16[smoker])</f>
        <v>No</v>
      </c>
      <c r="J2135" s="23" t="str">
        <f>_xlfn.XLOOKUP(Table7[[#This Row],[Merged Customer ID]],Table3__3_16[Customer ID],Table3__3_16[Weight Status])</f>
        <v>Underweight</v>
      </c>
      <c r="K2135" s="23" t="str">
        <f>_xlfn.XLOOKUP(Table7[[#This Row],[Merged Customer ID]],Table3__3_16[Customer ID],Table3__3_16[Sugar Status])</f>
        <v>Normal</v>
      </c>
      <c r="L2135" s="26">
        <f>_xlfn.XLOOKUP(Table7[[#This Row],[Merged Customer ID]],Table6_20[Merged Customer ID],Table6_20[Date of Birth])</f>
        <v>32710</v>
      </c>
      <c r="M2135" s="30">
        <f>_xlfn.XLOOKUP(Table7[[#This Row],[Merged Customer ID]],Table6_20[Merged Customer ID],Table6_20[charges],"0",0)</f>
        <v>2106.2600000000002</v>
      </c>
      <c r="N2135" s="30" t="str">
        <f>_xlfn.XLOOKUP(Table7[[#This Row],[Merged Customer ID]],Table6_20[Merged Customer ID],Table6_20[Hospital tier])</f>
        <v>tier - 2</v>
      </c>
      <c r="O2135" s="30" t="str">
        <f>_xlfn.XLOOKUP(Table7[[#This Row],[Merged Customer ID]],Table6_20[Merged Customer ID],Table6_20[City tier])</f>
        <v>tier - 2</v>
      </c>
      <c r="P2135" s="30" t="str">
        <f>_xlfn.XLOOKUP(Table7[[#This Row],[Merged Customer ID]],Table6_20[Merged Customer ID],Table6_20[State ID])</f>
        <v>R1013</v>
      </c>
      <c r="Q2135" s="36">
        <f>_xlfn.XLOOKUP(Table7[[#This Row],[Merged Customer ID]],Table6_20[Merged Customer ID],Table6_20[Age])</f>
        <v>33.880555555555553</v>
      </c>
    </row>
    <row r="2136" spans="1:17" x14ac:dyDescent="0.35">
      <c r="A2136" s="22" t="s">
        <v>228</v>
      </c>
      <c r="B2136" s="22" t="str">
        <f>_xlfn.XLOOKUP(Table7[[#This Row],[Merged Customer ID]],Table2_1[Merged Customer ID],Table2_1[First Name])</f>
        <v>Phares</v>
      </c>
      <c r="C2136" s="22">
        <f>_xlfn.XLOOKUP(Table7[[#This Row],[Merged Customer ID]],Table3__3_16[Customer ID],Table3__3_16[BMI])</f>
        <v>27.36</v>
      </c>
      <c r="D2136" s="22">
        <f>_xlfn.XLOOKUP(Table7[[#This Row],[Merged Customer ID]],Table3__3_16[Customer ID],Table3__3_16[HBA1C])</f>
        <v>5.59</v>
      </c>
      <c r="E2136" s="22" t="str">
        <f>_xlfn.XLOOKUP(Table7[[#This Row],[Merged Customer ID]],Table3__3_16[Customer ID],Table3__3_16[Heart Issues])</f>
        <v>Yes</v>
      </c>
      <c r="F2136" s="22" t="str">
        <f>_xlfn.XLOOKUP(Table7[[#This Row],[Merged Customer ID]],Table3__3_16[Customer ID],Table3__3_16[Any Transplants])</f>
        <v>No</v>
      </c>
      <c r="G2136" s="22" t="str">
        <f>_xlfn.XLOOKUP(Table7[[#This Row],[Merged Customer ID]],Table3__3_16[Customer ID],Table3__3_16[Cancer history])</f>
        <v>No</v>
      </c>
      <c r="H2136" s="22">
        <f>_xlfn.XLOOKUP(Table7[[#This Row],[Merged Customer ID]],Table3__3_16[Customer ID],Table3__3_16[NumberOfMajorSurgeries])</f>
        <v>0</v>
      </c>
      <c r="I2136" s="22" t="str">
        <f>_xlfn.XLOOKUP(Table7[[#This Row],[Merged Customer ID]],Table3__3_16[Customer ID],Table3__3_16[smoker])</f>
        <v>No</v>
      </c>
      <c r="J2136" s="22" t="str">
        <f>_xlfn.XLOOKUP(Table7[[#This Row],[Merged Customer ID]],Table3__3_16[Customer ID],Table3__3_16[Weight Status])</f>
        <v>Overweight</v>
      </c>
      <c r="K2136" s="22" t="str">
        <f>_xlfn.XLOOKUP(Table7[[#This Row],[Merged Customer ID]],Table3__3_16[Customer ID],Table3__3_16[Sugar Status])</f>
        <v>Normal</v>
      </c>
      <c r="L2136" s="25">
        <f>_xlfn.XLOOKUP(Table7[[#This Row],[Merged Customer ID]],Table6_20[Merged Customer ID],Table6_20[Date of Birth])</f>
        <v>37223</v>
      </c>
      <c r="M2136" s="29">
        <f>_xlfn.XLOOKUP(Table7[[#This Row],[Merged Customer ID]],Table6_20[Merged Customer ID],Table6_20[charges],"0",0)</f>
        <v>2104.11</v>
      </c>
      <c r="N2136" s="29" t="str">
        <f>_xlfn.XLOOKUP(Table7[[#This Row],[Merged Customer ID]],Table6_20[Merged Customer ID],Table6_20[Hospital tier])</f>
        <v>tier - 2</v>
      </c>
      <c r="O2136" s="29" t="str">
        <f>_xlfn.XLOOKUP(Table7[[#This Row],[Merged Customer ID]],Table6_20[Merged Customer ID],Table6_20[City tier])</f>
        <v>tier - 1</v>
      </c>
      <c r="P2136" s="29" t="str">
        <f>_xlfn.XLOOKUP(Table7[[#This Row],[Merged Customer ID]],Table6_20[Merged Customer ID],Table6_20[State ID])</f>
        <v>R1016</v>
      </c>
      <c r="Q2136" s="35">
        <f>_xlfn.XLOOKUP(Table7[[#This Row],[Merged Customer ID]],Table6_20[Merged Customer ID],Table6_20[Age])</f>
        <v>21.527777777777779</v>
      </c>
    </row>
    <row r="2137" spans="1:17" x14ac:dyDescent="0.35">
      <c r="A2137" s="23" t="s">
        <v>227</v>
      </c>
      <c r="B2137" s="23" t="str">
        <f>_xlfn.XLOOKUP(Table7[[#This Row],[Merged Customer ID]],Table2_1[Merged Customer ID],Table2_1[First Name])</f>
        <v>Curley</v>
      </c>
      <c r="C2137" s="23">
        <f>_xlfn.XLOOKUP(Table7[[#This Row],[Merged Customer ID]],Table3__3_16[Customer ID],Table3__3_16[BMI])</f>
        <v>22.3</v>
      </c>
      <c r="D2137" s="23">
        <f>_xlfn.XLOOKUP(Table7[[#This Row],[Merged Customer ID]],Table3__3_16[Customer ID],Table3__3_16[HBA1C])</f>
        <v>4.8899999999999997</v>
      </c>
      <c r="E2137" s="22" t="str">
        <f>_xlfn.XLOOKUP(Table7[[#This Row],[Merged Customer ID]],Table3__3_16[Customer ID],Table3__3_16[Heart Issues])</f>
        <v>Yes</v>
      </c>
      <c r="F2137" s="23" t="str">
        <f>_xlfn.XLOOKUP(Table7[[#This Row],[Merged Customer ID]],Table3__3_16[Customer ID],Table3__3_16[Any Transplants])</f>
        <v>No</v>
      </c>
      <c r="G2137" s="23" t="str">
        <f>_xlfn.XLOOKUP(Table7[[#This Row],[Merged Customer ID]],Table3__3_16[Customer ID],Table3__3_16[Cancer history])</f>
        <v>No</v>
      </c>
      <c r="H2137" s="23">
        <f>_xlfn.XLOOKUP(Table7[[#This Row],[Merged Customer ID]],Table3__3_16[Customer ID],Table3__3_16[NumberOfMajorSurgeries])</f>
        <v>0</v>
      </c>
      <c r="I2137" s="23" t="str">
        <f>_xlfn.XLOOKUP(Table7[[#This Row],[Merged Customer ID]],Table3__3_16[Customer ID],Table3__3_16[smoker])</f>
        <v>No</v>
      </c>
      <c r="J2137" s="23" t="str">
        <f>_xlfn.XLOOKUP(Table7[[#This Row],[Merged Customer ID]],Table3__3_16[Customer ID],Table3__3_16[Weight Status])</f>
        <v>Normal Weight</v>
      </c>
      <c r="K2137" s="23" t="str">
        <f>_xlfn.XLOOKUP(Table7[[#This Row],[Merged Customer ID]],Table3__3_16[Customer ID],Table3__3_16[Sugar Status])</f>
        <v>Normal</v>
      </c>
      <c r="L2137" s="26">
        <f>_xlfn.XLOOKUP(Table7[[#This Row],[Merged Customer ID]],Table6_20[Merged Customer ID],Table6_20[Date of Birth])</f>
        <v>37064</v>
      </c>
      <c r="M2137" s="30">
        <f>_xlfn.XLOOKUP(Table7[[#This Row],[Merged Customer ID]],Table6_20[Merged Customer ID],Table6_20[charges],"0",0)</f>
        <v>2103.08</v>
      </c>
      <c r="N2137" s="30" t="str">
        <f>_xlfn.XLOOKUP(Table7[[#This Row],[Merged Customer ID]],Table6_20[Merged Customer ID],Table6_20[Hospital tier])</f>
        <v>tier - 3</v>
      </c>
      <c r="O2137" s="30" t="str">
        <f>_xlfn.XLOOKUP(Table7[[#This Row],[Merged Customer ID]],Table6_20[Merged Customer ID],Table6_20[City tier])</f>
        <v>tier - 2</v>
      </c>
      <c r="P2137" s="30" t="str">
        <f>_xlfn.XLOOKUP(Table7[[#This Row],[Merged Customer ID]],Table6_20[Merged Customer ID],Table6_20[State ID])</f>
        <v>R1011</v>
      </c>
      <c r="Q2137" s="36">
        <f>_xlfn.XLOOKUP(Table7[[#This Row],[Merged Customer ID]],Table6_20[Merged Customer ID],Table6_20[Age])</f>
        <v>21.961111111111112</v>
      </c>
    </row>
    <row r="2138" spans="1:17" x14ac:dyDescent="0.35">
      <c r="A2138" s="22" t="s">
        <v>226</v>
      </c>
      <c r="B2138" s="22" t="str">
        <f>_xlfn.XLOOKUP(Table7[[#This Row],[Merged Customer ID]],Table2_1[Merged Customer ID],Table2_1[First Name])</f>
        <v>Johnston</v>
      </c>
      <c r="C2138" s="22">
        <f>_xlfn.XLOOKUP(Table7[[#This Row],[Merged Customer ID]],Table3__3_16[Customer ID],Table3__3_16[BMI])</f>
        <v>26.03</v>
      </c>
      <c r="D2138" s="22">
        <f>_xlfn.XLOOKUP(Table7[[#This Row],[Merged Customer ID]],Table3__3_16[Customer ID],Table3__3_16[HBA1C])</f>
        <v>5.81</v>
      </c>
      <c r="E2138" s="22" t="str">
        <f>_xlfn.XLOOKUP(Table7[[#This Row],[Merged Customer ID]],Table3__3_16[Customer ID],Table3__3_16[Heart Issues])</f>
        <v>Yes</v>
      </c>
      <c r="F2138" s="22" t="str">
        <f>_xlfn.XLOOKUP(Table7[[#This Row],[Merged Customer ID]],Table3__3_16[Customer ID],Table3__3_16[Any Transplants])</f>
        <v>No</v>
      </c>
      <c r="G2138" s="22" t="str">
        <f>_xlfn.XLOOKUP(Table7[[#This Row],[Merged Customer ID]],Table3__3_16[Customer ID],Table3__3_16[Cancer history])</f>
        <v>No</v>
      </c>
      <c r="H2138" s="22">
        <f>_xlfn.XLOOKUP(Table7[[#This Row],[Merged Customer ID]],Table3__3_16[Customer ID],Table3__3_16[NumberOfMajorSurgeries])</f>
        <v>0</v>
      </c>
      <c r="I2138" s="22" t="str">
        <f>_xlfn.XLOOKUP(Table7[[#This Row],[Merged Customer ID]],Table3__3_16[Customer ID],Table3__3_16[smoker])</f>
        <v>No</v>
      </c>
      <c r="J2138" s="22" t="str">
        <f>_xlfn.XLOOKUP(Table7[[#This Row],[Merged Customer ID]],Table3__3_16[Customer ID],Table3__3_16[Weight Status])</f>
        <v>Overweight</v>
      </c>
      <c r="K2138" s="22" t="str">
        <f>_xlfn.XLOOKUP(Table7[[#This Row],[Merged Customer ID]],Table3__3_16[Customer ID],Table3__3_16[Sugar Status])</f>
        <v>Prediabetes</v>
      </c>
      <c r="L2138" s="25">
        <f>_xlfn.XLOOKUP(Table7[[#This Row],[Merged Customer ID]],Table6_20[Merged Customer ID],Table6_20[Date of Birth])</f>
        <v>37117</v>
      </c>
      <c r="M2138" s="29">
        <f>_xlfn.XLOOKUP(Table7[[#This Row],[Merged Customer ID]],Table6_20[Merged Customer ID],Table6_20[charges],"0",0)</f>
        <v>2102.2600000000002</v>
      </c>
      <c r="N2138" s="29" t="str">
        <f>_xlfn.XLOOKUP(Table7[[#This Row],[Merged Customer ID]],Table6_20[Merged Customer ID],Table6_20[Hospital tier])</f>
        <v>tier - 3</v>
      </c>
      <c r="O2138" s="29" t="str">
        <f>_xlfn.XLOOKUP(Table7[[#This Row],[Merged Customer ID]],Table6_20[Merged Customer ID],Table6_20[City tier])</f>
        <v>tier - 2</v>
      </c>
      <c r="P2138" s="29" t="str">
        <f>_xlfn.XLOOKUP(Table7[[#This Row],[Merged Customer ID]],Table6_20[Merged Customer ID],Table6_20[State ID])</f>
        <v>R1019</v>
      </c>
      <c r="Q2138" s="35">
        <f>_xlfn.XLOOKUP(Table7[[#This Row],[Merged Customer ID]],Table6_20[Merged Customer ID],Table6_20[Age])</f>
        <v>21.816666666666666</v>
      </c>
    </row>
    <row r="2139" spans="1:17" x14ac:dyDescent="0.35">
      <c r="A2139" s="23" t="s">
        <v>225</v>
      </c>
      <c r="B2139" s="23" t="str">
        <f>_xlfn.XLOOKUP(Table7[[#This Row],[Merged Customer ID]],Table2_1[Merged Customer ID],Table2_1[First Name])</f>
        <v>Padula</v>
      </c>
      <c r="C2139" s="23">
        <f>_xlfn.XLOOKUP(Table7[[#This Row],[Merged Customer ID]],Table3__3_16[Customer ID],Table3__3_16[BMI])</f>
        <v>27.74</v>
      </c>
      <c r="D2139" s="23">
        <f>_xlfn.XLOOKUP(Table7[[#This Row],[Merged Customer ID]],Table3__3_16[Customer ID],Table3__3_16[HBA1C])</f>
        <v>4.29</v>
      </c>
      <c r="E2139" s="22" t="str">
        <f>_xlfn.XLOOKUP(Table7[[#This Row],[Merged Customer ID]],Table3__3_16[Customer ID],Table3__3_16[Heart Issues])</f>
        <v>No</v>
      </c>
      <c r="F2139" s="23" t="str">
        <f>_xlfn.XLOOKUP(Table7[[#This Row],[Merged Customer ID]],Table3__3_16[Customer ID],Table3__3_16[Any Transplants])</f>
        <v>Yes</v>
      </c>
      <c r="G2139" s="23" t="str">
        <f>_xlfn.XLOOKUP(Table7[[#This Row],[Merged Customer ID]],Table3__3_16[Customer ID],Table3__3_16[Cancer history])</f>
        <v>No</v>
      </c>
      <c r="H2139" s="23">
        <f>_xlfn.XLOOKUP(Table7[[#This Row],[Merged Customer ID]],Table3__3_16[Customer ID],Table3__3_16[NumberOfMajorSurgeries])</f>
        <v>1</v>
      </c>
      <c r="I2139" s="23" t="str">
        <f>_xlfn.XLOOKUP(Table7[[#This Row],[Merged Customer ID]],Table3__3_16[Customer ID],Table3__3_16[smoker])</f>
        <v>No</v>
      </c>
      <c r="J2139" s="23" t="str">
        <f>_xlfn.XLOOKUP(Table7[[#This Row],[Merged Customer ID]],Table3__3_16[Customer ID],Table3__3_16[Weight Status])</f>
        <v>Overweight</v>
      </c>
      <c r="K2139" s="23" t="str">
        <f>_xlfn.XLOOKUP(Table7[[#This Row],[Merged Customer ID]],Table3__3_16[Customer ID],Table3__3_16[Sugar Status])</f>
        <v>Normal</v>
      </c>
      <c r="L2139" s="26">
        <f>_xlfn.XLOOKUP(Table7[[#This Row],[Merged Customer ID]],Table6_20[Merged Customer ID],Table6_20[Date of Birth])</f>
        <v>38150</v>
      </c>
      <c r="M2139" s="30">
        <f>_xlfn.XLOOKUP(Table7[[#This Row],[Merged Customer ID]],Table6_20[Merged Customer ID],Table6_20[charges],"0",0)</f>
        <v>2094.1</v>
      </c>
      <c r="N2139" s="30" t="str">
        <f>_xlfn.XLOOKUP(Table7[[#This Row],[Merged Customer ID]],Table6_20[Merged Customer ID],Table6_20[Hospital tier])</f>
        <v>tier - 3</v>
      </c>
      <c r="O2139" s="30" t="str">
        <f>_xlfn.XLOOKUP(Table7[[#This Row],[Merged Customer ID]],Table6_20[Merged Customer ID],Table6_20[City tier])</f>
        <v>tier - 2</v>
      </c>
      <c r="P2139" s="30" t="str">
        <f>_xlfn.XLOOKUP(Table7[[#This Row],[Merged Customer ID]],Table6_20[Merged Customer ID],Table6_20[State ID])</f>
        <v>R1025</v>
      </c>
      <c r="Q2139" s="36">
        <f>_xlfn.XLOOKUP(Table7[[#This Row],[Merged Customer ID]],Table6_20[Merged Customer ID],Table6_20[Age])</f>
        <v>18.988888888888887</v>
      </c>
    </row>
    <row r="2140" spans="1:17" x14ac:dyDescent="0.35">
      <c r="A2140" s="22" t="s">
        <v>224</v>
      </c>
      <c r="B2140" s="22" t="str">
        <f>_xlfn.XLOOKUP(Table7[[#This Row],[Merged Customer ID]],Table2_1[Merged Customer ID],Table2_1[First Name])</f>
        <v>Gamirov</v>
      </c>
      <c r="C2140" s="22">
        <f>_xlfn.XLOOKUP(Table7[[#This Row],[Merged Customer ID]],Table3__3_16[Customer ID],Table3__3_16[BMI])</f>
        <v>32.11</v>
      </c>
      <c r="D2140" s="22">
        <f>_xlfn.XLOOKUP(Table7[[#This Row],[Merged Customer ID]],Table3__3_16[Customer ID],Table3__3_16[HBA1C])</f>
        <v>4.03</v>
      </c>
      <c r="E2140" s="22" t="str">
        <f>_xlfn.XLOOKUP(Table7[[#This Row],[Merged Customer ID]],Table3__3_16[Customer ID],Table3__3_16[Heart Issues])</f>
        <v>Yes</v>
      </c>
      <c r="F2140" s="22" t="str">
        <f>_xlfn.XLOOKUP(Table7[[#This Row],[Merged Customer ID]],Table3__3_16[Customer ID],Table3__3_16[Any Transplants])</f>
        <v>Yes</v>
      </c>
      <c r="G2140" s="22" t="str">
        <f>_xlfn.XLOOKUP(Table7[[#This Row],[Merged Customer ID]],Table3__3_16[Customer ID],Table3__3_16[Cancer history])</f>
        <v>No</v>
      </c>
      <c r="H2140" s="22">
        <f>_xlfn.XLOOKUP(Table7[[#This Row],[Merged Customer ID]],Table3__3_16[Customer ID],Table3__3_16[NumberOfMajorSurgeries])</f>
        <v>2</v>
      </c>
      <c r="I2140" s="22" t="str">
        <f>_xlfn.XLOOKUP(Table7[[#This Row],[Merged Customer ID]],Table3__3_16[Customer ID],Table3__3_16[smoker])</f>
        <v>No</v>
      </c>
      <c r="J2140" s="22" t="str">
        <f>_xlfn.XLOOKUP(Table7[[#This Row],[Merged Customer ID]],Table3__3_16[Customer ID],Table3__3_16[Weight Status])</f>
        <v>Obesity</v>
      </c>
      <c r="K2140" s="22" t="str">
        <f>_xlfn.XLOOKUP(Table7[[#This Row],[Merged Customer ID]],Table3__3_16[Customer ID],Table3__3_16[Sugar Status])</f>
        <v>Normal</v>
      </c>
      <c r="L2140" s="25">
        <f>_xlfn.XLOOKUP(Table7[[#This Row],[Merged Customer ID]],Table6_20[Merged Customer ID],Table6_20[Date of Birth])</f>
        <v>36733</v>
      </c>
      <c r="M2140" s="29">
        <f>_xlfn.XLOOKUP(Table7[[#This Row],[Merged Customer ID]],Table6_20[Merged Customer ID],Table6_20[charges],"0",0)</f>
        <v>2055.3200000000002</v>
      </c>
      <c r="N2140" s="29" t="str">
        <f>_xlfn.XLOOKUP(Table7[[#This Row],[Merged Customer ID]],Table6_20[Merged Customer ID],Table6_20[Hospital tier])</f>
        <v>tier - 3</v>
      </c>
      <c r="O2140" s="29" t="str">
        <f>_xlfn.XLOOKUP(Table7[[#This Row],[Merged Customer ID]],Table6_20[Merged Customer ID],Table6_20[City tier])</f>
        <v>tier - 3</v>
      </c>
      <c r="P2140" s="29" t="str">
        <f>_xlfn.XLOOKUP(Table7[[#This Row],[Merged Customer ID]],Table6_20[Merged Customer ID],Table6_20[State ID])</f>
        <v>R1012</v>
      </c>
      <c r="Q2140" s="35">
        <f>_xlfn.XLOOKUP(Table7[[#This Row],[Merged Customer ID]],Table6_20[Merged Customer ID],Table6_20[Age])</f>
        <v>22.866666666666667</v>
      </c>
    </row>
    <row r="2141" spans="1:17" x14ac:dyDescent="0.35">
      <c r="A2141" s="23" t="s">
        <v>223</v>
      </c>
      <c r="B2141" s="23" t="str">
        <f>_xlfn.XLOOKUP(Table7[[#This Row],[Merged Customer ID]],Table2_1[Merged Customer ID],Table2_1[First Name])</f>
        <v>Briot</v>
      </c>
      <c r="C2141" s="23">
        <f>_xlfn.XLOOKUP(Table7[[#This Row],[Merged Customer ID]],Table3__3_16[Customer ID],Table3__3_16[BMI])</f>
        <v>25.175000000000001</v>
      </c>
      <c r="D2141" s="23">
        <f>_xlfn.XLOOKUP(Table7[[#This Row],[Merged Customer ID]],Table3__3_16[Customer ID],Table3__3_16[HBA1C])</f>
        <v>6.29</v>
      </c>
      <c r="E2141" s="22" t="str">
        <f>_xlfn.XLOOKUP(Table7[[#This Row],[Merged Customer ID]],Table3__3_16[Customer ID],Table3__3_16[Heart Issues])</f>
        <v>Yes</v>
      </c>
      <c r="F2141" s="23" t="str">
        <f>_xlfn.XLOOKUP(Table7[[#This Row],[Merged Customer ID]],Table3__3_16[Customer ID],Table3__3_16[Any Transplants])</f>
        <v>Yes</v>
      </c>
      <c r="G2141" s="23" t="str">
        <f>_xlfn.XLOOKUP(Table7[[#This Row],[Merged Customer ID]],Table3__3_16[Customer ID],Table3__3_16[Cancer history])</f>
        <v>No</v>
      </c>
      <c r="H2141" s="23">
        <f>_xlfn.XLOOKUP(Table7[[#This Row],[Merged Customer ID]],Table3__3_16[Customer ID],Table3__3_16[NumberOfMajorSurgeries])</f>
        <v>2</v>
      </c>
      <c r="I2141" s="23" t="str">
        <f>_xlfn.XLOOKUP(Table7[[#This Row],[Merged Customer ID]],Table3__3_16[Customer ID],Table3__3_16[smoker])</f>
        <v>No</v>
      </c>
      <c r="J2141" s="23" t="str">
        <f>_xlfn.XLOOKUP(Table7[[#This Row],[Merged Customer ID]],Table3__3_16[Customer ID],Table3__3_16[Weight Status])</f>
        <v>Overweight</v>
      </c>
      <c r="K2141" s="23" t="str">
        <f>_xlfn.XLOOKUP(Table7[[#This Row],[Merged Customer ID]],Table3__3_16[Customer ID],Table3__3_16[Sugar Status])</f>
        <v>Prediabetes</v>
      </c>
      <c r="L2141" s="26">
        <f>_xlfn.XLOOKUP(Table7[[#This Row],[Merged Customer ID]],Table6_20[Merged Customer ID],Table6_20[Date of Birth])</f>
        <v>36771</v>
      </c>
      <c r="M2141" s="30">
        <f>_xlfn.XLOOKUP(Table7[[#This Row],[Merged Customer ID]],Table6_20[Merged Customer ID],Table6_20[charges],"0",0)</f>
        <v>2045.69</v>
      </c>
      <c r="N2141" s="30" t="str">
        <f>_xlfn.XLOOKUP(Table7[[#This Row],[Merged Customer ID]],Table6_20[Merged Customer ID],Table6_20[Hospital tier])</f>
        <v>tier - 3</v>
      </c>
      <c r="O2141" s="30" t="str">
        <f>_xlfn.XLOOKUP(Table7[[#This Row],[Merged Customer ID]],Table6_20[Merged Customer ID],Table6_20[City tier])</f>
        <v>tier - 3</v>
      </c>
      <c r="P2141" s="30" t="str">
        <f>_xlfn.XLOOKUP(Table7[[#This Row],[Merged Customer ID]],Table6_20[Merged Customer ID],Table6_20[State ID])</f>
        <v>R1012</v>
      </c>
      <c r="Q2141" s="36">
        <f>_xlfn.XLOOKUP(Table7[[#This Row],[Merged Customer ID]],Table6_20[Merged Customer ID],Table6_20[Age])</f>
        <v>22.766666666666666</v>
      </c>
    </row>
    <row r="2142" spans="1:17" x14ac:dyDescent="0.35">
      <c r="A2142" s="22" t="s">
        <v>222</v>
      </c>
      <c r="B2142" s="22" t="str">
        <f>_xlfn.XLOOKUP(Table7[[#This Row],[Merged Customer ID]],Table2_1[Merged Customer ID],Table2_1[First Name])</f>
        <v>De Hueck</v>
      </c>
      <c r="C2142" s="22">
        <f>_xlfn.XLOOKUP(Table7[[#This Row],[Merged Customer ID]],Table3__3_16[Customer ID],Table3__3_16[BMI])</f>
        <v>39.49</v>
      </c>
      <c r="D2142" s="22">
        <f>_xlfn.XLOOKUP(Table7[[#This Row],[Merged Customer ID]],Table3__3_16[Customer ID],Table3__3_16[HBA1C])</f>
        <v>4.4800000000000004</v>
      </c>
      <c r="E2142" s="22" t="str">
        <f>_xlfn.XLOOKUP(Table7[[#This Row],[Merged Customer ID]],Table3__3_16[Customer ID],Table3__3_16[Heart Issues])</f>
        <v>Yes</v>
      </c>
      <c r="F2142" s="22" t="str">
        <f>_xlfn.XLOOKUP(Table7[[#This Row],[Merged Customer ID]],Table3__3_16[Customer ID],Table3__3_16[Any Transplants])</f>
        <v>No</v>
      </c>
      <c r="G2142" s="22" t="str">
        <f>_xlfn.XLOOKUP(Table7[[#This Row],[Merged Customer ID]],Table3__3_16[Customer ID],Table3__3_16[Cancer history])</f>
        <v>No</v>
      </c>
      <c r="H2142" s="22">
        <f>_xlfn.XLOOKUP(Table7[[#This Row],[Merged Customer ID]],Table3__3_16[Customer ID],Table3__3_16[NumberOfMajorSurgeries])</f>
        <v>0</v>
      </c>
      <c r="I2142" s="22" t="str">
        <f>_xlfn.XLOOKUP(Table7[[#This Row],[Merged Customer ID]],Table3__3_16[Customer ID],Table3__3_16[smoker])</f>
        <v>No</v>
      </c>
      <c r="J2142" s="22" t="str">
        <f>_xlfn.XLOOKUP(Table7[[#This Row],[Merged Customer ID]],Table3__3_16[Customer ID],Table3__3_16[Weight Status])</f>
        <v>Obesity</v>
      </c>
      <c r="K2142" s="22" t="str">
        <f>_xlfn.XLOOKUP(Table7[[#This Row],[Merged Customer ID]],Table3__3_16[Customer ID],Table3__3_16[Sugar Status])</f>
        <v>Normal</v>
      </c>
      <c r="L2142" s="25">
        <f>_xlfn.XLOOKUP(Table7[[#This Row],[Merged Customer ID]],Table6_20[Merged Customer ID],Table6_20[Date of Birth])</f>
        <v>37107</v>
      </c>
      <c r="M2142" s="29">
        <f>_xlfn.XLOOKUP(Table7[[#This Row],[Merged Customer ID]],Table6_20[Merged Customer ID],Table6_20[charges],"0",0)</f>
        <v>2026.97</v>
      </c>
      <c r="N2142" s="29" t="str">
        <f>_xlfn.XLOOKUP(Table7[[#This Row],[Merged Customer ID]],Table6_20[Merged Customer ID],Table6_20[Hospital tier])</f>
        <v>tier - 3</v>
      </c>
      <c r="O2142" s="29" t="str">
        <f>_xlfn.XLOOKUP(Table7[[#This Row],[Merged Customer ID]],Table6_20[Merged Customer ID],Table6_20[City tier])</f>
        <v>tier - 2</v>
      </c>
      <c r="P2142" s="29" t="str">
        <f>_xlfn.XLOOKUP(Table7[[#This Row],[Merged Customer ID]],Table6_20[Merged Customer ID],Table6_20[State ID])</f>
        <v>R1013</v>
      </c>
      <c r="Q2142" s="35">
        <f>_xlfn.XLOOKUP(Table7[[#This Row],[Merged Customer ID]],Table6_20[Merged Customer ID],Table6_20[Age])</f>
        <v>21.844444444444445</v>
      </c>
    </row>
    <row r="2143" spans="1:17" x14ac:dyDescent="0.35">
      <c r="A2143" s="23" t="s">
        <v>221</v>
      </c>
      <c r="B2143" s="23" t="str">
        <f>_xlfn.XLOOKUP(Table7[[#This Row],[Merged Customer ID]],Table2_1[Merged Customer ID],Table2_1[First Name])</f>
        <v>Putt</v>
      </c>
      <c r="C2143" s="23">
        <f>_xlfn.XLOOKUP(Table7[[#This Row],[Merged Customer ID]],Table3__3_16[Customer ID],Table3__3_16[BMI])</f>
        <v>34.869999999999997</v>
      </c>
      <c r="D2143" s="23">
        <f>_xlfn.XLOOKUP(Table7[[#This Row],[Merged Customer ID]],Table3__3_16[Customer ID],Table3__3_16[HBA1C])</f>
        <v>5.51</v>
      </c>
      <c r="E2143" s="22" t="str">
        <f>_xlfn.XLOOKUP(Table7[[#This Row],[Merged Customer ID]],Table3__3_16[Customer ID],Table3__3_16[Heart Issues])</f>
        <v>Yes</v>
      </c>
      <c r="F2143" s="23" t="str">
        <f>_xlfn.XLOOKUP(Table7[[#This Row],[Merged Customer ID]],Table3__3_16[Customer ID],Table3__3_16[Any Transplants])</f>
        <v>No</v>
      </c>
      <c r="G2143" s="23" t="str">
        <f>_xlfn.XLOOKUP(Table7[[#This Row],[Merged Customer ID]],Table3__3_16[Customer ID],Table3__3_16[Cancer history])</f>
        <v>No</v>
      </c>
      <c r="H2143" s="23">
        <f>_xlfn.XLOOKUP(Table7[[#This Row],[Merged Customer ID]],Table3__3_16[Customer ID],Table3__3_16[NumberOfMajorSurgeries])</f>
        <v>0</v>
      </c>
      <c r="I2143" s="23" t="str">
        <f>_xlfn.XLOOKUP(Table7[[#This Row],[Merged Customer ID]],Table3__3_16[Customer ID],Table3__3_16[smoker])</f>
        <v>No</v>
      </c>
      <c r="J2143" s="23" t="str">
        <f>_xlfn.XLOOKUP(Table7[[#This Row],[Merged Customer ID]],Table3__3_16[Customer ID],Table3__3_16[Weight Status])</f>
        <v>Obesity</v>
      </c>
      <c r="K2143" s="23" t="str">
        <f>_xlfn.XLOOKUP(Table7[[#This Row],[Merged Customer ID]],Table3__3_16[Customer ID],Table3__3_16[Sugar Status])</f>
        <v>Normal</v>
      </c>
      <c r="L2143" s="26">
        <f>_xlfn.XLOOKUP(Table7[[#This Row],[Merged Customer ID]],Table6_20[Merged Customer ID],Table6_20[Date of Birth])</f>
        <v>37140</v>
      </c>
      <c r="M2143" s="30">
        <f>_xlfn.XLOOKUP(Table7[[#This Row],[Merged Customer ID]],Table6_20[Merged Customer ID],Table6_20[charges],"0",0)</f>
        <v>2020.55</v>
      </c>
      <c r="N2143" s="30" t="str">
        <f>_xlfn.XLOOKUP(Table7[[#This Row],[Merged Customer ID]],Table6_20[Merged Customer ID],Table6_20[Hospital tier])</f>
        <v>tier - 3</v>
      </c>
      <c r="O2143" s="30" t="str">
        <f>_xlfn.XLOOKUP(Table7[[#This Row],[Merged Customer ID]],Table6_20[Merged Customer ID],Table6_20[City tier])</f>
        <v>tier - 2</v>
      </c>
      <c r="P2143" s="30" t="str">
        <f>_xlfn.XLOOKUP(Table7[[#This Row],[Merged Customer ID]],Table6_20[Merged Customer ID],Table6_20[State ID])</f>
        <v>R1013</v>
      </c>
      <c r="Q2143" s="36">
        <f>_xlfn.XLOOKUP(Table7[[#This Row],[Merged Customer ID]],Table6_20[Merged Customer ID],Table6_20[Age])</f>
        <v>21.755555555555556</v>
      </c>
    </row>
    <row r="2144" spans="1:17" x14ac:dyDescent="0.35">
      <c r="A2144" s="22" t="s">
        <v>220</v>
      </c>
      <c r="B2144" s="22" t="str">
        <f>_xlfn.XLOOKUP(Table7[[#This Row],[Merged Customer ID]],Table2_1[Merged Customer ID],Table2_1[First Name])</f>
        <v>Deiman</v>
      </c>
      <c r="C2144" s="22">
        <f>_xlfn.XLOOKUP(Table7[[#This Row],[Merged Customer ID]],Table3__3_16[Customer ID],Table3__3_16[BMI])</f>
        <v>34.6</v>
      </c>
      <c r="D2144" s="22">
        <f>_xlfn.XLOOKUP(Table7[[#This Row],[Merged Customer ID]],Table3__3_16[Customer ID],Table3__3_16[HBA1C])</f>
        <v>4.5</v>
      </c>
      <c r="E2144" s="22" t="str">
        <f>_xlfn.XLOOKUP(Table7[[#This Row],[Merged Customer ID]],Table3__3_16[Customer ID],Table3__3_16[Heart Issues])</f>
        <v>Yes</v>
      </c>
      <c r="F2144" s="22" t="str">
        <f>_xlfn.XLOOKUP(Table7[[#This Row],[Merged Customer ID]],Table3__3_16[Customer ID],Table3__3_16[Any Transplants])</f>
        <v>No</v>
      </c>
      <c r="G2144" s="22" t="str">
        <f>_xlfn.XLOOKUP(Table7[[#This Row],[Merged Customer ID]],Table3__3_16[Customer ID],Table3__3_16[Cancer history])</f>
        <v>No</v>
      </c>
      <c r="H2144" s="22">
        <f>_xlfn.XLOOKUP(Table7[[#This Row],[Merged Customer ID]],Table3__3_16[Customer ID],Table3__3_16[NumberOfMajorSurgeries])</f>
        <v>0</v>
      </c>
      <c r="I2144" s="22" t="str">
        <f>_xlfn.XLOOKUP(Table7[[#This Row],[Merged Customer ID]],Table3__3_16[Customer ID],Table3__3_16[smoker])</f>
        <v>No</v>
      </c>
      <c r="J2144" s="22" t="str">
        <f>_xlfn.XLOOKUP(Table7[[#This Row],[Merged Customer ID]],Table3__3_16[Customer ID],Table3__3_16[Weight Status])</f>
        <v>Obesity</v>
      </c>
      <c r="K2144" s="22" t="str">
        <f>_xlfn.XLOOKUP(Table7[[#This Row],[Merged Customer ID]],Table3__3_16[Customer ID],Table3__3_16[Sugar Status])</f>
        <v>Normal</v>
      </c>
      <c r="L2144" s="25">
        <f>_xlfn.XLOOKUP(Table7[[#This Row],[Merged Customer ID]],Table6_20[Merged Customer ID],Table6_20[Date of Birth])</f>
        <v>37073</v>
      </c>
      <c r="M2144" s="29">
        <f>_xlfn.XLOOKUP(Table7[[#This Row],[Merged Customer ID]],Table6_20[Merged Customer ID],Table6_20[charges],"0",0)</f>
        <v>2020.18</v>
      </c>
      <c r="N2144" s="29" t="str">
        <f>_xlfn.XLOOKUP(Table7[[#This Row],[Merged Customer ID]],Table6_20[Merged Customer ID],Table6_20[Hospital tier])</f>
        <v>tier - 3</v>
      </c>
      <c r="O2144" s="29" t="str">
        <f>_xlfn.XLOOKUP(Table7[[#This Row],[Merged Customer ID]],Table6_20[Merged Customer ID],Table6_20[City tier])</f>
        <v>tier - 1</v>
      </c>
      <c r="P2144" s="29" t="str">
        <f>_xlfn.XLOOKUP(Table7[[#This Row],[Merged Customer ID]],Table6_20[Merged Customer ID],Table6_20[State ID])</f>
        <v>R1011</v>
      </c>
      <c r="Q2144" s="35">
        <f>_xlfn.XLOOKUP(Table7[[#This Row],[Merged Customer ID]],Table6_20[Merged Customer ID],Table6_20[Age])</f>
        <v>21.93611111111111</v>
      </c>
    </row>
    <row r="2145" spans="1:17" x14ac:dyDescent="0.35">
      <c r="A2145" s="23" t="s">
        <v>219</v>
      </c>
      <c r="B2145" s="23" t="str">
        <f>_xlfn.XLOOKUP(Table7[[#This Row],[Merged Customer ID]],Table2_1[Merged Customer ID],Table2_1[First Name])</f>
        <v>Bonanni</v>
      </c>
      <c r="C2145" s="23">
        <f>_xlfn.XLOOKUP(Table7[[#This Row],[Merged Customer ID]],Table3__3_16[Customer ID],Table3__3_16[BMI])</f>
        <v>25.8</v>
      </c>
      <c r="D2145" s="23">
        <f>_xlfn.XLOOKUP(Table7[[#This Row],[Merged Customer ID]],Table3__3_16[Customer ID],Table3__3_16[HBA1C])</f>
        <v>6.29</v>
      </c>
      <c r="E2145" s="22" t="str">
        <f>_xlfn.XLOOKUP(Table7[[#This Row],[Merged Customer ID]],Table3__3_16[Customer ID],Table3__3_16[Heart Issues])</f>
        <v>Yes</v>
      </c>
      <c r="F2145" s="23" t="str">
        <f>_xlfn.XLOOKUP(Table7[[#This Row],[Merged Customer ID]],Table3__3_16[Customer ID],Table3__3_16[Any Transplants])</f>
        <v>No</v>
      </c>
      <c r="G2145" s="23" t="str">
        <f>_xlfn.XLOOKUP(Table7[[#This Row],[Merged Customer ID]],Table3__3_16[Customer ID],Table3__3_16[Cancer history])</f>
        <v>No</v>
      </c>
      <c r="H2145" s="23">
        <f>_xlfn.XLOOKUP(Table7[[#This Row],[Merged Customer ID]],Table3__3_16[Customer ID],Table3__3_16[NumberOfMajorSurgeries])</f>
        <v>0</v>
      </c>
      <c r="I2145" s="23" t="str">
        <f>_xlfn.XLOOKUP(Table7[[#This Row],[Merged Customer ID]],Table3__3_16[Customer ID],Table3__3_16[smoker])</f>
        <v>No</v>
      </c>
      <c r="J2145" s="23" t="str">
        <f>_xlfn.XLOOKUP(Table7[[#This Row],[Merged Customer ID]],Table3__3_16[Customer ID],Table3__3_16[Weight Status])</f>
        <v>Overweight</v>
      </c>
      <c r="K2145" s="23" t="str">
        <f>_xlfn.XLOOKUP(Table7[[#This Row],[Merged Customer ID]],Table3__3_16[Customer ID],Table3__3_16[Sugar Status])</f>
        <v>Prediabetes</v>
      </c>
      <c r="L2145" s="26">
        <f>_xlfn.XLOOKUP(Table7[[#This Row],[Merged Customer ID]],Table6_20[Merged Customer ID],Table6_20[Date of Birth])</f>
        <v>37117</v>
      </c>
      <c r="M2145" s="30">
        <f>_xlfn.XLOOKUP(Table7[[#This Row],[Merged Customer ID]],Table6_20[Merged Customer ID],Table6_20[charges],"0",0)</f>
        <v>2007.95</v>
      </c>
      <c r="N2145" s="30" t="str">
        <f>_xlfn.XLOOKUP(Table7[[#This Row],[Merged Customer ID]],Table6_20[Merged Customer ID],Table6_20[Hospital tier])</f>
        <v>tier - 3</v>
      </c>
      <c r="O2145" s="30" t="str">
        <f>_xlfn.XLOOKUP(Table7[[#This Row],[Merged Customer ID]],Table6_20[Merged Customer ID],Table6_20[City tier])</f>
        <v>tier - 2</v>
      </c>
      <c r="P2145" s="30" t="str">
        <f>_xlfn.XLOOKUP(Table7[[#This Row],[Merged Customer ID]],Table6_20[Merged Customer ID],Table6_20[State ID])</f>
        <v>R1011</v>
      </c>
      <c r="Q2145" s="36">
        <f>_xlfn.XLOOKUP(Table7[[#This Row],[Merged Customer ID]],Table6_20[Merged Customer ID],Table6_20[Age])</f>
        <v>21.816666666666666</v>
      </c>
    </row>
    <row r="2146" spans="1:17" x14ac:dyDescent="0.35">
      <c r="A2146" s="22" t="s">
        <v>218</v>
      </c>
      <c r="B2146" s="22" t="str">
        <f>_xlfn.XLOOKUP(Table7[[#This Row],[Merged Customer ID]],Table2_1[Merged Customer ID],Table2_1[First Name])</f>
        <v>Stein</v>
      </c>
      <c r="C2146" s="22">
        <f>_xlfn.XLOOKUP(Table7[[#This Row],[Merged Customer ID]],Table3__3_16[Customer ID],Table3__3_16[BMI])</f>
        <v>35.86</v>
      </c>
      <c r="D2146" s="22">
        <f>_xlfn.XLOOKUP(Table7[[#This Row],[Merged Customer ID]],Table3__3_16[Customer ID],Table3__3_16[HBA1C])</f>
        <v>4.33</v>
      </c>
      <c r="E2146" s="22" t="str">
        <f>_xlfn.XLOOKUP(Table7[[#This Row],[Merged Customer ID]],Table3__3_16[Customer ID],Table3__3_16[Heart Issues])</f>
        <v>No</v>
      </c>
      <c r="F2146" s="22" t="str">
        <f>_xlfn.XLOOKUP(Table7[[#This Row],[Merged Customer ID]],Table3__3_16[Customer ID],Table3__3_16[Any Transplants])</f>
        <v>No</v>
      </c>
      <c r="G2146" s="22" t="str">
        <f>_xlfn.XLOOKUP(Table7[[#This Row],[Merged Customer ID]],Table3__3_16[Customer ID],Table3__3_16[Cancer history])</f>
        <v>No</v>
      </c>
      <c r="H2146" s="22">
        <f>_xlfn.XLOOKUP(Table7[[#This Row],[Merged Customer ID]],Table3__3_16[Customer ID],Table3__3_16[NumberOfMajorSurgeries])</f>
        <v>1</v>
      </c>
      <c r="I2146" s="22" t="str">
        <f>_xlfn.XLOOKUP(Table7[[#This Row],[Merged Customer ID]],Table3__3_16[Customer ID],Table3__3_16[smoker])</f>
        <v>No</v>
      </c>
      <c r="J2146" s="22" t="str">
        <f>_xlfn.XLOOKUP(Table7[[#This Row],[Merged Customer ID]],Table3__3_16[Customer ID],Table3__3_16[Weight Status])</f>
        <v>Obesity</v>
      </c>
      <c r="K2146" s="22" t="str">
        <f>_xlfn.XLOOKUP(Table7[[#This Row],[Merged Customer ID]],Table3__3_16[Customer ID],Table3__3_16[Sugar Status])</f>
        <v>Normal</v>
      </c>
      <c r="L2146" s="25">
        <f>_xlfn.XLOOKUP(Table7[[#This Row],[Merged Customer ID]],Table6_20[Merged Customer ID],Table6_20[Date of Birth])</f>
        <v>36052</v>
      </c>
      <c r="M2146" s="29">
        <f>_xlfn.XLOOKUP(Table7[[#This Row],[Merged Customer ID]],Table6_20[Merged Customer ID],Table6_20[charges],"0",0)</f>
        <v>1986.93</v>
      </c>
      <c r="N2146" s="29" t="str">
        <f>_xlfn.XLOOKUP(Table7[[#This Row],[Merged Customer ID]],Table6_20[Merged Customer ID],Table6_20[Hospital tier])</f>
        <v>tier - 3</v>
      </c>
      <c r="O2146" s="29" t="str">
        <f>_xlfn.XLOOKUP(Table7[[#This Row],[Merged Customer ID]],Table6_20[Merged Customer ID],Table6_20[City tier])</f>
        <v>tier - 2</v>
      </c>
      <c r="P2146" s="29" t="str">
        <f>_xlfn.XLOOKUP(Table7[[#This Row],[Merged Customer ID]],Table6_20[Merged Customer ID],Table6_20[State ID])</f>
        <v>R1013</v>
      </c>
      <c r="Q2146" s="35">
        <f>_xlfn.XLOOKUP(Table7[[#This Row],[Merged Customer ID]],Table6_20[Merged Customer ID],Table6_20[Age])</f>
        <v>24.733333333333334</v>
      </c>
    </row>
    <row r="2147" spans="1:17" x14ac:dyDescent="0.35">
      <c r="A2147" s="23" t="s">
        <v>217</v>
      </c>
      <c r="B2147" s="23" t="str">
        <f>_xlfn.XLOOKUP(Table7[[#This Row],[Merged Customer ID]],Table2_1[Merged Customer ID],Table2_1[First Name])</f>
        <v>Laumann</v>
      </c>
      <c r="C2147" s="23">
        <f>_xlfn.XLOOKUP(Table7[[#This Row],[Merged Customer ID]],Table3__3_16[Customer ID],Table3__3_16[BMI])</f>
        <v>40.47</v>
      </c>
      <c r="D2147" s="23">
        <f>_xlfn.XLOOKUP(Table7[[#This Row],[Merged Customer ID]],Table3__3_16[Customer ID],Table3__3_16[HBA1C])</f>
        <v>11.15</v>
      </c>
      <c r="E2147" s="22" t="str">
        <f>_xlfn.XLOOKUP(Table7[[#This Row],[Merged Customer ID]],Table3__3_16[Customer ID],Table3__3_16[Heart Issues])</f>
        <v>No</v>
      </c>
      <c r="F2147" s="23" t="str">
        <f>_xlfn.XLOOKUP(Table7[[#This Row],[Merged Customer ID]],Table3__3_16[Customer ID],Table3__3_16[Any Transplants])</f>
        <v>No</v>
      </c>
      <c r="G2147" s="23" t="str">
        <f>_xlfn.XLOOKUP(Table7[[#This Row],[Merged Customer ID]],Table3__3_16[Customer ID],Table3__3_16[Cancer history])</f>
        <v>No</v>
      </c>
      <c r="H2147" s="23">
        <f>_xlfn.XLOOKUP(Table7[[#This Row],[Merged Customer ID]],Table3__3_16[Customer ID],Table3__3_16[NumberOfMajorSurgeries])</f>
        <v>0</v>
      </c>
      <c r="I2147" s="23" t="str">
        <f>_xlfn.XLOOKUP(Table7[[#This Row],[Merged Customer ID]],Table3__3_16[Customer ID],Table3__3_16[smoker])</f>
        <v>No</v>
      </c>
      <c r="J2147" s="23" t="str">
        <f>_xlfn.XLOOKUP(Table7[[#This Row],[Merged Customer ID]],Table3__3_16[Customer ID],Table3__3_16[Weight Status])</f>
        <v>Obesity</v>
      </c>
      <c r="K2147" s="23" t="str">
        <f>_xlfn.XLOOKUP(Table7[[#This Row],[Merged Customer ID]],Table3__3_16[Customer ID],Table3__3_16[Sugar Status])</f>
        <v>Diabetes</v>
      </c>
      <c r="L2147" s="26">
        <f>_xlfn.XLOOKUP(Table7[[#This Row],[Merged Customer ID]],Table6_20[Merged Customer ID],Table6_20[Date of Birth])</f>
        <v>37528</v>
      </c>
      <c r="M2147" s="30">
        <f>_xlfn.XLOOKUP(Table7[[#This Row],[Merged Customer ID]],Table6_20[Merged Customer ID],Table6_20[charges],"0",0)</f>
        <v>1984.45</v>
      </c>
      <c r="N2147" s="30" t="str">
        <f>_xlfn.XLOOKUP(Table7[[#This Row],[Merged Customer ID]],Table6_20[Merged Customer ID],Table6_20[Hospital tier])</f>
        <v>tier - 3</v>
      </c>
      <c r="O2147" s="30" t="str">
        <f>_xlfn.XLOOKUP(Table7[[#This Row],[Merged Customer ID]],Table6_20[Merged Customer ID],Table6_20[City tier])</f>
        <v>tier - 3</v>
      </c>
      <c r="P2147" s="30" t="str">
        <f>_xlfn.XLOOKUP(Table7[[#This Row],[Merged Customer ID]],Table6_20[Merged Customer ID],Table6_20[State ID])</f>
        <v>R1016</v>
      </c>
      <c r="Q2147" s="36">
        <f>_xlfn.XLOOKUP(Table7[[#This Row],[Merged Customer ID]],Table6_20[Merged Customer ID],Table6_20[Age])</f>
        <v>20.691666666666666</v>
      </c>
    </row>
    <row r="2148" spans="1:17" x14ac:dyDescent="0.35">
      <c r="A2148" s="22" t="s">
        <v>216</v>
      </c>
      <c r="B2148" s="22" t="str">
        <f>_xlfn.XLOOKUP(Table7[[#This Row],[Merged Customer ID]],Table2_1[Merged Customer ID],Table2_1[First Name])</f>
        <v>Galaviz</v>
      </c>
      <c r="C2148" s="22">
        <f>_xlfn.XLOOKUP(Table7[[#This Row],[Merged Customer ID]],Table3__3_16[Customer ID],Table3__3_16[BMI])</f>
        <v>32.01</v>
      </c>
      <c r="D2148" s="22">
        <f>_xlfn.XLOOKUP(Table7[[#This Row],[Merged Customer ID]],Table3__3_16[Customer ID],Table3__3_16[HBA1C])</f>
        <v>6.45</v>
      </c>
      <c r="E2148" s="22" t="str">
        <f>_xlfn.XLOOKUP(Table7[[#This Row],[Merged Customer ID]],Table3__3_16[Customer ID],Table3__3_16[Heart Issues])</f>
        <v>No</v>
      </c>
      <c r="F2148" s="22" t="str">
        <f>_xlfn.XLOOKUP(Table7[[#This Row],[Merged Customer ID]],Table3__3_16[Customer ID],Table3__3_16[Any Transplants])</f>
        <v>No</v>
      </c>
      <c r="G2148" s="22" t="str">
        <f>_xlfn.XLOOKUP(Table7[[#This Row],[Merged Customer ID]],Table3__3_16[Customer ID],Table3__3_16[Cancer history])</f>
        <v>No</v>
      </c>
      <c r="H2148" s="22">
        <f>_xlfn.XLOOKUP(Table7[[#This Row],[Merged Customer ID]],Table3__3_16[Customer ID],Table3__3_16[NumberOfMajorSurgeries])</f>
        <v>1</v>
      </c>
      <c r="I2148" s="22" t="str">
        <f>_xlfn.XLOOKUP(Table7[[#This Row],[Merged Customer ID]],Table3__3_16[Customer ID],Table3__3_16[smoker])</f>
        <v>No</v>
      </c>
      <c r="J2148" s="22" t="str">
        <f>_xlfn.XLOOKUP(Table7[[#This Row],[Merged Customer ID]],Table3__3_16[Customer ID],Table3__3_16[Weight Status])</f>
        <v>Obesity</v>
      </c>
      <c r="K2148" s="22" t="str">
        <f>_xlfn.XLOOKUP(Table7[[#This Row],[Merged Customer ID]],Table3__3_16[Customer ID],Table3__3_16[Sugar Status])</f>
        <v>Diabetes</v>
      </c>
      <c r="L2148" s="25">
        <f>_xlfn.XLOOKUP(Table7[[#This Row],[Merged Customer ID]],Table6_20[Merged Customer ID],Table6_20[Date of Birth])</f>
        <v>36158</v>
      </c>
      <c r="M2148" s="29">
        <f>_xlfn.XLOOKUP(Table7[[#This Row],[Merged Customer ID]],Table6_20[Merged Customer ID],Table6_20[charges],"0",0)</f>
        <v>1981.58</v>
      </c>
      <c r="N2148" s="29" t="str">
        <f>_xlfn.XLOOKUP(Table7[[#This Row],[Merged Customer ID]],Table6_20[Merged Customer ID],Table6_20[Hospital tier])</f>
        <v>tier - 3</v>
      </c>
      <c r="O2148" s="29" t="str">
        <f>_xlfn.XLOOKUP(Table7[[#This Row],[Merged Customer ID]],Table6_20[Merged Customer ID],Table6_20[City tier])</f>
        <v>tier - 1</v>
      </c>
      <c r="P2148" s="29" t="str">
        <f>_xlfn.XLOOKUP(Table7[[#This Row],[Merged Customer ID]],Table6_20[Merged Customer ID],Table6_20[State ID])</f>
        <v>R1013</v>
      </c>
      <c r="Q2148" s="35">
        <f>_xlfn.XLOOKUP(Table7[[#This Row],[Merged Customer ID]],Table6_20[Merged Customer ID],Table6_20[Age])</f>
        <v>24.441666666666666</v>
      </c>
    </row>
    <row r="2149" spans="1:17" x14ac:dyDescent="0.35">
      <c r="A2149" s="23" t="s">
        <v>215</v>
      </c>
      <c r="B2149" s="23" t="str">
        <f>_xlfn.XLOOKUP(Table7[[#This Row],[Merged Customer ID]],Table2_1[Merged Customer ID],Table2_1[First Name])</f>
        <v>Piper</v>
      </c>
      <c r="C2149" s="23">
        <f>_xlfn.XLOOKUP(Table7[[#This Row],[Merged Customer ID]],Table3__3_16[Customer ID],Table3__3_16[BMI])</f>
        <v>33</v>
      </c>
      <c r="D2149" s="23">
        <f>_xlfn.XLOOKUP(Table7[[#This Row],[Merged Customer ID]],Table3__3_16[Customer ID],Table3__3_16[HBA1C])</f>
        <v>9.27</v>
      </c>
      <c r="E2149" s="22" t="str">
        <f>_xlfn.XLOOKUP(Table7[[#This Row],[Merged Customer ID]],Table3__3_16[Customer ID],Table3__3_16[Heart Issues])</f>
        <v>No</v>
      </c>
      <c r="F2149" s="23" t="str">
        <f>_xlfn.XLOOKUP(Table7[[#This Row],[Merged Customer ID]],Table3__3_16[Customer ID],Table3__3_16[Any Transplants])</f>
        <v>No</v>
      </c>
      <c r="G2149" s="23" t="str">
        <f>_xlfn.XLOOKUP(Table7[[#This Row],[Merged Customer ID]],Table3__3_16[Customer ID],Table3__3_16[Cancer history])</f>
        <v>No</v>
      </c>
      <c r="H2149" s="23">
        <f>_xlfn.XLOOKUP(Table7[[#This Row],[Merged Customer ID]],Table3__3_16[Customer ID],Table3__3_16[NumberOfMajorSurgeries])</f>
        <v>0</v>
      </c>
      <c r="I2149" s="23" t="str">
        <f>_xlfn.XLOOKUP(Table7[[#This Row],[Merged Customer ID]],Table3__3_16[Customer ID],Table3__3_16[smoker])</f>
        <v>No</v>
      </c>
      <c r="J2149" s="23" t="str">
        <f>_xlfn.XLOOKUP(Table7[[#This Row],[Merged Customer ID]],Table3__3_16[Customer ID],Table3__3_16[Weight Status])</f>
        <v>Obesity</v>
      </c>
      <c r="K2149" s="23" t="str">
        <f>_xlfn.XLOOKUP(Table7[[#This Row],[Merged Customer ID]],Table3__3_16[Customer ID],Table3__3_16[Sugar Status])</f>
        <v>Diabetes</v>
      </c>
      <c r="L2149" s="26">
        <f>_xlfn.XLOOKUP(Table7[[#This Row],[Merged Customer ID]],Table6_20[Merged Customer ID],Table6_20[Date of Birth])</f>
        <v>37453</v>
      </c>
      <c r="M2149" s="30">
        <f>_xlfn.XLOOKUP(Table7[[#This Row],[Merged Customer ID]],Table6_20[Merged Customer ID],Table6_20[charges],"0",0)</f>
        <v>1980.07</v>
      </c>
      <c r="N2149" s="30" t="str">
        <f>_xlfn.XLOOKUP(Table7[[#This Row],[Merged Customer ID]],Table6_20[Merged Customer ID],Table6_20[Hospital tier])</f>
        <v>tier - 3</v>
      </c>
      <c r="O2149" s="30" t="str">
        <f>_xlfn.XLOOKUP(Table7[[#This Row],[Merged Customer ID]],Table6_20[Merged Customer ID],Table6_20[City tier])</f>
        <v>tier - 3</v>
      </c>
      <c r="P2149" s="30" t="str">
        <f>_xlfn.XLOOKUP(Table7[[#This Row],[Merged Customer ID]],Table6_20[Merged Customer ID],Table6_20[State ID])</f>
        <v>R1011</v>
      </c>
      <c r="Q2149" s="36">
        <f>_xlfn.XLOOKUP(Table7[[#This Row],[Merged Customer ID]],Table6_20[Merged Customer ID],Table6_20[Age])</f>
        <v>20.894444444444446</v>
      </c>
    </row>
    <row r="2150" spans="1:17" x14ac:dyDescent="0.35">
      <c r="A2150" s="22" t="s">
        <v>214</v>
      </c>
      <c r="B2150" s="22" t="str">
        <f>_xlfn.XLOOKUP(Table7[[#This Row],[Merged Customer ID]],Table2_1[Merged Customer ID],Table2_1[First Name])</f>
        <v>Cantini</v>
      </c>
      <c r="C2150" s="22">
        <f>_xlfn.XLOOKUP(Table7[[#This Row],[Merged Customer ID]],Table3__3_16[Customer ID],Table3__3_16[BMI])</f>
        <v>29.3</v>
      </c>
      <c r="D2150" s="22">
        <f>_xlfn.XLOOKUP(Table7[[#This Row],[Merged Customer ID]],Table3__3_16[Customer ID],Table3__3_16[HBA1C])</f>
        <v>6.15</v>
      </c>
      <c r="E2150" s="22" t="str">
        <f>_xlfn.XLOOKUP(Table7[[#This Row],[Merged Customer ID]],Table3__3_16[Customer ID],Table3__3_16[Heart Issues])</f>
        <v>No</v>
      </c>
      <c r="F2150" s="22" t="str">
        <f>_xlfn.XLOOKUP(Table7[[#This Row],[Merged Customer ID]],Table3__3_16[Customer ID],Table3__3_16[Any Transplants])</f>
        <v>No</v>
      </c>
      <c r="G2150" s="22" t="str">
        <f>_xlfn.XLOOKUP(Table7[[#This Row],[Merged Customer ID]],Table3__3_16[Customer ID],Table3__3_16[Cancer history])</f>
        <v>No</v>
      </c>
      <c r="H2150" s="22">
        <f>_xlfn.XLOOKUP(Table7[[#This Row],[Merged Customer ID]],Table3__3_16[Customer ID],Table3__3_16[NumberOfMajorSurgeries])</f>
        <v>1</v>
      </c>
      <c r="I2150" s="22" t="str">
        <f>_xlfn.XLOOKUP(Table7[[#This Row],[Merged Customer ID]],Table3__3_16[Customer ID],Table3__3_16[smoker])</f>
        <v>No</v>
      </c>
      <c r="J2150" s="22" t="str">
        <f>_xlfn.XLOOKUP(Table7[[#This Row],[Merged Customer ID]],Table3__3_16[Customer ID],Table3__3_16[Weight Status])</f>
        <v>Overweight</v>
      </c>
      <c r="K2150" s="22" t="str">
        <f>_xlfn.XLOOKUP(Table7[[#This Row],[Merged Customer ID]],Table3__3_16[Customer ID],Table3__3_16[Sugar Status])</f>
        <v>Prediabetes</v>
      </c>
      <c r="L2150" s="25">
        <f>_xlfn.XLOOKUP(Table7[[#This Row],[Merged Customer ID]],Table6_20[Merged Customer ID],Table6_20[Date of Birth])</f>
        <v>36067</v>
      </c>
      <c r="M2150" s="29">
        <f>_xlfn.XLOOKUP(Table7[[#This Row],[Merged Customer ID]],Table6_20[Merged Customer ID],Table6_20[charges],"0",0)</f>
        <v>1977.82</v>
      </c>
      <c r="N2150" s="29" t="str">
        <f>_xlfn.XLOOKUP(Table7[[#This Row],[Merged Customer ID]],Table6_20[Merged Customer ID],Table6_20[Hospital tier])</f>
        <v>tier - 3</v>
      </c>
      <c r="O2150" s="29" t="str">
        <f>_xlfn.XLOOKUP(Table7[[#This Row],[Merged Customer ID]],Table6_20[Merged Customer ID],Table6_20[City tier])</f>
        <v>tier - 1</v>
      </c>
      <c r="P2150" s="29" t="str">
        <f>_xlfn.XLOOKUP(Table7[[#This Row],[Merged Customer ID]],Table6_20[Merged Customer ID],Table6_20[State ID])</f>
        <v>R1011</v>
      </c>
      <c r="Q2150" s="35">
        <f>_xlfn.XLOOKUP(Table7[[#This Row],[Merged Customer ID]],Table6_20[Merged Customer ID],Table6_20[Age])</f>
        <v>24.691666666666666</v>
      </c>
    </row>
    <row r="2151" spans="1:17" x14ac:dyDescent="0.35">
      <c r="A2151" s="23" t="s">
        <v>213</v>
      </c>
      <c r="B2151" s="23" t="str">
        <f>_xlfn.XLOOKUP(Table7[[#This Row],[Merged Customer ID]],Table2_1[Merged Customer ID],Table2_1[First Name])</f>
        <v>Hartman</v>
      </c>
      <c r="C2151" s="23">
        <f>_xlfn.XLOOKUP(Table7[[#This Row],[Merged Customer ID]],Table3__3_16[Customer ID],Table3__3_16[BMI])</f>
        <v>25.8</v>
      </c>
      <c r="D2151" s="23">
        <f>_xlfn.XLOOKUP(Table7[[#This Row],[Merged Customer ID]],Table3__3_16[Customer ID],Table3__3_16[HBA1C])</f>
        <v>4.13</v>
      </c>
      <c r="E2151" s="22" t="str">
        <f>_xlfn.XLOOKUP(Table7[[#This Row],[Merged Customer ID]],Table3__3_16[Customer ID],Table3__3_16[Heart Issues])</f>
        <v>No</v>
      </c>
      <c r="F2151" s="23" t="str">
        <f>_xlfn.XLOOKUP(Table7[[#This Row],[Merged Customer ID]],Table3__3_16[Customer ID],Table3__3_16[Any Transplants])</f>
        <v>No</v>
      </c>
      <c r="G2151" s="23" t="str">
        <f>_xlfn.XLOOKUP(Table7[[#This Row],[Merged Customer ID]],Table3__3_16[Customer ID],Table3__3_16[Cancer history])</f>
        <v>No</v>
      </c>
      <c r="H2151" s="23">
        <f>_xlfn.XLOOKUP(Table7[[#This Row],[Merged Customer ID]],Table3__3_16[Customer ID],Table3__3_16[NumberOfMajorSurgeries])</f>
        <v>1</v>
      </c>
      <c r="I2151" s="23" t="str">
        <f>_xlfn.XLOOKUP(Table7[[#This Row],[Merged Customer ID]],Table3__3_16[Customer ID],Table3__3_16[smoker])</f>
        <v>No</v>
      </c>
      <c r="J2151" s="23" t="str">
        <f>_xlfn.XLOOKUP(Table7[[#This Row],[Merged Customer ID]],Table3__3_16[Customer ID],Table3__3_16[Weight Status])</f>
        <v>Overweight</v>
      </c>
      <c r="K2151" s="23" t="str">
        <f>_xlfn.XLOOKUP(Table7[[#This Row],[Merged Customer ID]],Table3__3_16[Customer ID],Table3__3_16[Sugar Status])</f>
        <v>Normal</v>
      </c>
      <c r="L2151" s="26">
        <f>_xlfn.XLOOKUP(Table7[[#This Row],[Merged Customer ID]],Table6_20[Merged Customer ID],Table6_20[Date of Birth])</f>
        <v>36073</v>
      </c>
      <c r="M2151" s="30">
        <f>_xlfn.XLOOKUP(Table7[[#This Row],[Merged Customer ID]],Table6_20[Merged Customer ID],Table6_20[charges],"0",0)</f>
        <v>1972.95</v>
      </c>
      <c r="N2151" s="30" t="str">
        <f>_xlfn.XLOOKUP(Table7[[#This Row],[Merged Customer ID]],Table6_20[Merged Customer ID],Table6_20[Hospital tier])</f>
        <v>tier - 3</v>
      </c>
      <c r="O2151" s="30" t="str">
        <f>_xlfn.XLOOKUP(Table7[[#This Row],[Merged Customer ID]],Table6_20[Merged Customer ID],Table6_20[City tier])</f>
        <v>tier - 1</v>
      </c>
      <c r="P2151" s="30" t="str">
        <f>_xlfn.XLOOKUP(Table7[[#This Row],[Merged Customer ID]],Table6_20[Merged Customer ID],Table6_20[State ID])</f>
        <v>R1011</v>
      </c>
      <c r="Q2151" s="36">
        <f>_xlfn.XLOOKUP(Table7[[#This Row],[Merged Customer ID]],Table6_20[Merged Customer ID],Table6_20[Age])</f>
        <v>24.675000000000001</v>
      </c>
    </row>
    <row r="2152" spans="1:17" x14ac:dyDescent="0.35">
      <c r="A2152" s="22" t="s">
        <v>212</v>
      </c>
      <c r="B2152" s="22" t="str">
        <f>_xlfn.XLOOKUP(Table7[[#This Row],[Merged Customer ID]],Table2_1[Merged Customer ID],Table2_1[First Name])</f>
        <v>Werhane</v>
      </c>
      <c r="C2152" s="22">
        <f>_xlfn.XLOOKUP(Table7[[#This Row],[Merged Customer ID]],Table3__3_16[Customer ID],Table3__3_16[BMI])</f>
        <v>23.4</v>
      </c>
      <c r="D2152" s="22">
        <f>_xlfn.XLOOKUP(Table7[[#This Row],[Merged Customer ID]],Table3__3_16[Customer ID],Table3__3_16[HBA1C])</f>
        <v>4.24</v>
      </c>
      <c r="E2152" s="22" t="str">
        <f>_xlfn.XLOOKUP(Table7[[#This Row],[Merged Customer ID]],Table3__3_16[Customer ID],Table3__3_16[Heart Issues])</f>
        <v>No</v>
      </c>
      <c r="F2152" s="22" t="str">
        <f>_xlfn.XLOOKUP(Table7[[#This Row],[Merged Customer ID]],Table3__3_16[Customer ID],Table3__3_16[Any Transplants])</f>
        <v>No</v>
      </c>
      <c r="G2152" s="22" t="str">
        <f>_xlfn.XLOOKUP(Table7[[#This Row],[Merged Customer ID]],Table3__3_16[Customer ID],Table3__3_16[Cancer history])</f>
        <v>No</v>
      </c>
      <c r="H2152" s="22">
        <f>_xlfn.XLOOKUP(Table7[[#This Row],[Merged Customer ID]],Table3__3_16[Customer ID],Table3__3_16[NumberOfMajorSurgeries])</f>
        <v>1</v>
      </c>
      <c r="I2152" s="22" t="str">
        <f>_xlfn.XLOOKUP(Table7[[#This Row],[Merged Customer ID]],Table3__3_16[Customer ID],Table3__3_16[smoker])</f>
        <v>No</v>
      </c>
      <c r="J2152" s="22" t="str">
        <f>_xlfn.XLOOKUP(Table7[[#This Row],[Merged Customer ID]],Table3__3_16[Customer ID],Table3__3_16[Weight Status])</f>
        <v>Normal Weight</v>
      </c>
      <c r="K2152" s="22" t="str">
        <f>_xlfn.XLOOKUP(Table7[[#This Row],[Merged Customer ID]],Table3__3_16[Customer ID],Table3__3_16[Sugar Status])</f>
        <v>Normal</v>
      </c>
      <c r="L2152" s="25">
        <f>_xlfn.XLOOKUP(Table7[[#This Row],[Merged Customer ID]],Table6_20[Merged Customer ID],Table6_20[Date of Birth])</f>
        <v>36066</v>
      </c>
      <c r="M2152" s="29">
        <f>_xlfn.XLOOKUP(Table7[[#This Row],[Merged Customer ID]],Table6_20[Merged Customer ID],Table6_20[charges],"0",0)</f>
        <v>1969.61</v>
      </c>
      <c r="N2152" s="29" t="str">
        <f>_xlfn.XLOOKUP(Table7[[#This Row],[Merged Customer ID]],Table6_20[Merged Customer ID],Table6_20[Hospital tier])</f>
        <v>tier - 3</v>
      </c>
      <c r="O2152" s="29" t="str">
        <f>_xlfn.XLOOKUP(Table7[[#This Row],[Merged Customer ID]],Table6_20[Merged Customer ID],Table6_20[City tier])</f>
        <v>tier - 3</v>
      </c>
      <c r="P2152" s="29" t="str">
        <f>_xlfn.XLOOKUP(Table7[[#This Row],[Merged Customer ID]],Table6_20[Merged Customer ID],Table6_20[State ID])</f>
        <v>R1011</v>
      </c>
      <c r="Q2152" s="35">
        <f>_xlfn.XLOOKUP(Table7[[#This Row],[Merged Customer ID]],Table6_20[Merged Customer ID],Table6_20[Age])</f>
        <v>24.694444444444443</v>
      </c>
    </row>
    <row r="2153" spans="1:17" x14ac:dyDescent="0.35">
      <c r="A2153" s="23" t="s">
        <v>211</v>
      </c>
      <c r="B2153" s="23" t="str">
        <f>_xlfn.XLOOKUP(Table7[[#This Row],[Merged Customer ID]],Table2_1[Merged Customer ID],Table2_1[First Name])</f>
        <v>Davies</v>
      </c>
      <c r="C2153" s="23">
        <f>_xlfn.XLOOKUP(Table7[[#This Row],[Merged Customer ID]],Table3__3_16[Customer ID],Table3__3_16[BMI])</f>
        <v>27.93</v>
      </c>
      <c r="D2153" s="23">
        <f>_xlfn.XLOOKUP(Table7[[#This Row],[Merged Customer ID]],Table3__3_16[Customer ID],Table3__3_16[HBA1C])</f>
        <v>9.8800000000000008</v>
      </c>
      <c r="E2153" s="22" t="str">
        <f>_xlfn.XLOOKUP(Table7[[#This Row],[Merged Customer ID]],Table3__3_16[Customer ID],Table3__3_16[Heart Issues])</f>
        <v>No</v>
      </c>
      <c r="F2153" s="23" t="str">
        <f>_xlfn.XLOOKUP(Table7[[#This Row],[Merged Customer ID]],Table3__3_16[Customer ID],Table3__3_16[Any Transplants])</f>
        <v>No</v>
      </c>
      <c r="G2153" s="23" t="str">
        <f>_xlfn.XLOOKUP(Table7[[#This Row],[Merged Customer ID]],Table3__3_16[Customer ID],Table3__3_16[Cancer history])</f>
        <v>No</v>
      </c>
      <c r="H2153" s="23">
        <f>_xlfn.XLOOKUP(Table7[[#This Row],[Merged Customer ID]],Table3__3_16[Customer ID],Table3__3_16[NumberOfMajorSurgeries])</f>
        <v>0</v>
      </c>
      <c r="I2153" s="23" t="str">
        <f>_xlfn.XLOOKUP(Table7[[#This Row],[Merged Customer ID]],Table3__3_16[Customer ID],Table3__3_16[smoker])</f>
        <v>No</v>
      </c>
      <c r="J2153" s="23" t="str">
        <f>_xlfn.XLOOKUP(Table7[[#This Row],[Merged Customer ID]],Table3__3_16[Customer ID],Table3__3_16[Weight Status])</f>
        <v>Overweight</v>
      </c>
      <c r="K2153" s="23" t="str">
        <f>_xlfn.XLOOKUP(Table7[[#This Row],[Merged Customer ID]],Table3__3_16[Customer ID],Table3__3_16[Sugar Status])</f>
        <v>Diabetes</v>
      </c>
      <c r="L2153" s="26">
        <f>_xlfn.XLOOKUP(Table7[[#This Row],[Merged Customer ID]],Table6_20[Merged Customer ID],Table6_20[Date of Birth])</f>
        <v>37466</v>
      </c>
      <c r="M2153" s="30">
        <f>_xlfn.XLOOKUP(Table7[[#This Row],[Merged Customer ID]],Table6_20[Merged Customer ID],Table6_20[charges],"0",0)</f>
        <v>1967.02</v>
      </c>
      <c r="N2153" s="30" t="str">
        <f>_xlfn.XLOOKUP(Table7[[#This Row],[Merged Customer ID]],Table6_20[Merged Customer ID],Table6_20[Hospital tier])</f>
        <v>tier - 3</v>
      </c>
      <c r="O2153" s="30" t="str">
        <f>_xlfn.XLOOKUP(Table7[[#This Row],[Merged Customer ID]],Table6_20[Merged Customer ID],Table6_20[City tier])</f>
        <v>tier - 2</v>
      </c>
      <c r="P2153" s="30" t="str">
        <f>_xlfn.XLOOKUP(Table7[[#This Row],[Merged Customer ID]],Table6_20[Merged Customer ID],Table6_20[State ID])</f>
        <v>R1016</v>
      </c>
      <c r="Q2153" s="36">
        <f>_xlfn.XLOOKUP(Table7[[#This Row],[Merged Customer ID]],Table6_20[Merged Customer ID],Table6_20[Age])</f>
        <v>20.858333333333334</v>
      </c>
    </row>
    <row r="2154" spans="1:17" x14ac:dyDescent="0.35">
      <c r="A2154" s="22" t="s">
        <v>210</v>
      </c>
      <c r="B2154" s="22" t="str">
        <f>_xlfn.XLOOKUP(Table7[[#This Row],[Merged Customer ID]],Table2_1[Merged Customer ID],Table2_1[First Name])</f>
        <v>Hummel</v>
      </c>
      <c r="C2154" s="22">
        <f>_xlfn.XLOOKUP(Table7[[#This Row],[Merged Customer ID]],Table3__3_16[Customer ID],Table3__3_16[BMI])</f>
        <v>22</v>
      </c>
      <c r="D2154" s="22">
        <f>_xlfn.XLOOKUP(Table7[[#This Row],[Merged Customer ID]],Table3__3_16[Customer ID],Table3__3_16[HBA1C])</f>
        <v>9.5</v>
      </c>
      <c r="E2154" s="22" t="str">
        <f>_xlfn.XLOOKUP(Table7[[#This Row],[Merged Customer ID]],Table3__3_16[Customer ID],Table3__3_16[Heart Issues])</f>
        <v>No</v>
      </c>
      <c r="F2154" s="22" t="str">
        <f>_xlfn.XLOOKUP(Table7[[#This Row],[Merged Customer ID]],Table3__3_16[Customer ID],Table3__3_16[Any Transplants])</f>
        <v>No</v>
      </c>
      <c r="G2154" s="22" t="str">
        <f>_xlfn.XLOOKUP(Table7[[#This Row],[Merged Customer ID]],Table3__3_16[Customer ID],Table3__3_16[Cancer history])</f>
        <v>No</v>
      </c>
      <c r="H2154" s="22">
        <f>_xlfn.XLOOKUP(Table7[[#This Row],[Merged Customer ID]],Table3__3_16[Customer ID],Table3__3_16[NumberOfMajorSurgeries])</f>
        <v>0</v>
      </c>
      <c r="I2154" s="22" t="str">
        <f>_xlfn.XLOOKUP(Table7[[#This Row],[Merged Customer ID]],Table3__3_16[Customer ID],Table3__3_16[smoker])</f>
        <v>No</v>
      </c>
      <c r="J2154" s="22" t="str">
        <f>_xlfn.XLOOKUP(Table7[[#This Row],[Merged Customer ID]],Table3__3_16[Customer ID],Table3__3_16[Weight Status])</f>
        <v>Normal Weight</v>
      </c>
      <c r="K2154" s="22" t="str">
        <f>_xlfn.XLOOKUP(Table7[[#This Row],[Merged Customer ID]],Table3__3_16[Customer ID],Table3__3_16[Sugar Status])</f>
        <v>Diabetes</v>
      </c>
      <c r="L2154" s="25">
        <f>_xlfn.XLOOKUP(Table7[[#This Row],[Merged Customer ID]],Table6_20[Merged Customer ID],Table6_20[Date of Birth])</f>
        <v>37506</v>
      </c>
      <c r="M2154" s="29">
        <f>_xlfn.XLOOKUP(Table7[[#This Row],[Merged Customer ID]],Table6_20[Merged Customer ID],Table6_20[charges],"0",0)</f>
        <v>1964.78</v>
      </c>
      <c r="N2154" s="29" t="str">
        <f>_xlfn.XLOOKUP(Table7[[#This Row],[Merged Customer ID]],Table6_20[Merged Customer ID],Table6_20[Hospital tier])</f>
        <v>tier - 3</v>
      </c>
      <c r="O2154" s="29" t="str">
        <f>_xlfn.XLOOKUP(Table7[[#This Row],[Merged Customer ID]],Table6_20[Merged Customer ID],Table6_20[City tier])</f>
        <v>tier - 1</v>
      </c>
      <c r="P2154" s="29" t="str">
        <f>_xlfn.XLOOKUP(Table7[[#This Row],[Merged Customer ID]],Table6_20[Merged Customer ID],Table6_20[State ID])</f>
        <v>R1011</v>
      </c>
      <c r="Q2154" s="35">
        <f>_xlfn.XLOOKUP(Table7[[#This Row],[Merged Customer ID]],Table6_20[Merged Customer ID],Table6_20[Age])</f>
        <v>20.752777777777776</v>
      </c>
    </row>
    <row r="2155" spans="1:17" x14ac:dyDescent="0.35">
      <c r="A2155" s="23" t="s">
        <v>209</v>
      </c>
      <c r="B2155" s="23" t="str">
        <f>_xlfn.XLOOKUP(Table7[[#This Row],[Merged Customer ID]],Table2_1[Merged Customer ID],Table2_1[First Name])</f>
        <v>Lutz</v>
      </c>
      <c r="C2155" s="23">
        <f>_xlfn.XLOOKUP(Table7[[#This Row],[Merged Customer ID]],Table3__3_16[Customer ID],Table3__3_16[BMI])</f>
        <v>36.86</v>
      </c>
      <c r="D2155" s="23">
        <f>_xlfn.XLOOKUP(Table7[[#This Row],[Merged Customer ID]],Table3__3_16[Customer ID],Table3__3_16[HBA1C])</f>
        <v>4.97</v>
      </c>
      <c r="E2155" s="22" t="str">
        <f>_xlfn.XLOOKUP(Table7[[#This Row],[Merged Customer ID]],Table3__3_16[Customer ID],Table3__3_16[Heart Issues])</f>
        <v>Yes</v>
      </c>
      <c r="F2155" s="23" t="str">
        <f>_xlfn.XLOOKUP(Table7[[#This Row],[Merged Customer ID]],Table3__3_16[Customer ID],Table3__3_16[Any Transplants])</f>
        <v>No</v>
      </c>
      <c r="G2155" s="23" t="str">
        <f>_xlfn.XLOOKUP(Table7[[#This Row],[Merged Customer ID]],Table3__3_16[Customer ID],Table3__3_16[Cancer history])</f>
        <v>No</v>
      </c>
      <c r="H2155" s="23">
        <f>_xlfn.XLOOKUP(Table7[[#This Row],[Merged Customer ID]],Table3__3_16[Customer ID],Table3__3_16[NumberOfMajorSurgeries])</f>
        <v>0</v>
      </c>
      <c r="I2155" s="23" t="str">
        <f>_xlfn.XLOOKUP(Table7[[#This Row],[Merged Customer ID]],Table3__3_16[Customer ID],Table3__3_16[smoker])</f>
        <v>No</v>
      </c>
      <c r="J2155" s="23" t="str">
        <f>_xlfn.XLOOKUP(Table7[[#This Row],[Merged Customer ID]],Table3__3_16[Customer ID],Table3__3_16[Weight Status])</f>
        <v>Obesity</v>
      </c>
      <c r="K2155" s="23" t="str">
        <f>_xlfn.XLOOKUP(Table7[[#This Row],[Merged Customer ID]],Table3__3_16[Customer ID],Table3__3_16[Sugar Status])</f>
        <v>Normal</v>
      </c>
      <c r="L2155" s="26">
        <f>_xlfn.XLOOKUP(Table7[[#This Row],[Merged Customer ID]],Table6_20[Merged Customer ID],Table6_20[Date of Birth])</f>
        <v>37234</v>
      </c>
      <c r="M2155" s="30">
        <f>_xlfn.XLOOKUP(Table7[[#This Row],[Merged Customer ID]],Table6_20[Merged Customer ID],Table6_20[charges],"0",0)</f>
        <v>1917.32</v>
      </c>
      <c r="N2155" s="30" t="str">
        <f>_xlfn.XLOOKUP(Table7[[#This Row],[Merged Customer ID]],Table6_20[Merged Customer ID],Table6_20[Hospital tier])</f>
        <v>tier - 3</v>
      </c>
      <c r="O2155" s="30" t="str">
        <f>_xlfn.XLOOKUP(Table7[[#This Row],[Merged Customer ID]],Table6_20[Merged Customer ID],Table6_20[City tier])</f>
        <v>tier - 2</v>
      </c>
      <c r="P2155" s="30" t="str">
        <f>_xlfn.XLOOKUP(Table7[[#This Row],[Merged Customer ID]],Table6_20[Merged Customer ID],Table6_20[State ID])</f>
        <v>R1012</v>
      </c>
      <c r="Q2155" s="36">
        <f>_xlfn.XLOOKUP(Table7[[#This Row],[Merged Customer ID]],Table6_20[Merged Customer ID],Table6_20[Age])</f>
        <v>21.497222222222224</v>
      </c>
    </row>
    <row r="2156" spans="1:17" x14ac:dyDescent="0.35">
      <c r="A2156" s="22" t="s">
        <v>208</v>
      </c>
      <c r="B2156" s="22" t="str">
        <f>_xlfn.XLOOKUP(Table7[[#This Row],[Merged Customer ID]],Table2_1[Merged Customer ID],Table2_1[First Name])</f>
        <v>Waters</v>
      </c>
      <c r="C2156" s="22">
        <f>_xlfn.XLOOKUP(Table7[[#This Row],[Merged Customer ID]],Table3__3_16[Customer ID],Table3__3_16[BMI])</f>
        <v>31.254999999999999</v>
      </c>
      <c r="D2156" s="22">
        <f>_xlfn.XLOOKUP(Table7[[#This Row],[Merged Customer ID]],Table3__3_16[Customer ID],Table3__3_16[HBA1C])</f>
        <v>5.49</v>
      </c>
      <c r="E2156" s="22" t="str">
        <f>_xlfn.XLOOKUP(Table7[[#This Row],[Merged Customer ID]],Table3__3_16[Customer ID],Table3__3_16[Heart Issues])</f>
        <v>Yes</v>
      </c>
      <c r="F2156" s="22" t="str">
        <f>_xlfn.XLOOKUP(Table7[[#This Row],[Merged Customer ID]],Table3__3_16[Customer ID],Table3__3_16[Any Transplants])</f>
        <v>No</v>
      </c>
      <c r="G2156" s="22" t="str">
        <f>_xlfn.XLOOKUP(Table7[[#This Row],[Merged Customer ID]],Table3__3_16[Customer ID],Table3__3_16[Cancer history])</f>
        <v>No</v>
      </c>
      <c r="H2156" s="22">
        <f>_xlfn.XLOOKUP(Table7[[#This Row],[Merged Customer ID]],Table3__3_16[Customer ID],Table3__3_16[NumberOfMajorSurgeries])</f>
        <v>0</v>
      </c>
      <c r="I2156" s="22" t="str">
        <f>_xlfn.XLOOKUP(Table7[[#This Row],[Merged Customer ID]],Table3__3_16[Customer ID],Table3__3_16[smoker])</f>
        <v>No</v>
      </c>
      <c r="J2156" s="22" t="str">
        <f>_xlfn.XLOOKUP(Table7[[#This Row],[Merged Customer ID]],Table3__3_16[Customer ID],Table3__3_16[Weight Status])</f>
        <v>Obesity</v>
      </c>
      <c r="K2156" s="22" t="str">
        <f>_xlfn.XLOOKUP(Table7[[#This Row],[Merged Customer ID]],Table3__3_16[Customer ID],Table3__3_16[Sugar Status])</f>
        <v>Normal</v>
      </c>
      <c r="L2156" s="25">
        <f>_xlfn.XLOOKUP(Table7[[#This Row],[Merged Customer ID]],Table6_20[Merged Customer ID],Table6_20[Date of Birth])</f>
        <v>37106</v>
      </c>
      <c r="M2156" s="29">
        <f>_xlfn.XLOOKUP(Table7[[#This Row],[Merged Customer ID]],Table6_20[Merged Customer ID],Table6_20[charges],"0",0)</f>
        <v>1909.53</v>
      </c>
      <c r="N2156" s="29" t="str">
        <f>_xlfn.XLOOKUP(Table7[[#This Row],[Merged Customer ID]],Table6_20[Merged Customer ID],Table6_20[Hospital tier])</f>
        <v>tier - 3</v>
      </c>
      <c r="O2156" s="29" t="str">
        <f>_xlfn.XLOOKUP(Table7[[#This Row],[Merged Customer ID]],Table6_20[Merged Customer ID],Table6_20[City tier])</f>
        <v>tier - 3</v>
      </c>
      <c r="P2156" s="29" t="str">
        <f>_xlfn.XLOOKUP(Table7[[#This Row],[Merged Customer ID]],Table6_20[Merged Customer ID],Table6_20[State ID])</f>
        <v>R1012</v>
      </c>
      <c r="Q2156" s="35">
        <f>_xlfn.XLOOKUP(Table7[[#This Row],[Merged Customer ID]],Table6_20[Merged Customer ID],Table6_20[Age])</f>
        <v>21.847222222222221</v>
      </c>
    </row>
    <row r="2157" spans="1:17" x14ac:dyDescent="0.35">
      <c r="A2157" s="23" t="s">
        <v>207</v>
      </c>
      <c r="B2157" s="23" t="str">
        <f>_xlfn.XLOOKUP(Table7[[#This Row],[Merged Customer ID]],Table2_1[Merged Customer ID],Table2_1[First Name])</f>
        <v>Viglienzoni</v>
      </c>
      <c r="C2157" s="23">
        <f>_xlfn.XLOOKUP(Table7[[#This Row],[Merged Customer ID]],Table3__3_16[Customer ID],Table3__3_16[BMI])</f>
        <v>23.06</v>
      </c>
      <c r="D2157" s="23">
        <f>_xlfn.XLOOKUP(Table7[[#This Row],[Merged Customer ID]],Table3__3_16[Customer ID],Table3__3_16[HBA1C])</f>
        <v>4.47</v>
      </c>
      <c r="E2157" s="22" t="str">
        <f>_xlfn.XLOOKUP(Table7[[#This Row],[Merged Customer ID]],Table3__3_16[Customer ID],Table3__3_16[Heart Issues])</f>
        <v>No</v>
      </c>
      <c r="F2157" s="23" t="str">
        <f>_xlfn.XLOOKUP(Table7[[#This Row],[Merged Customer ID]],Table3__3_16[Customer ID],Table3__3_16[Any Transplants])</f>
        <v>No</v>
      </c>
      <c r="G2157" s="23" t="str">
        <f>_xlfn.XLOOKUP(Table7[[#This Row],[Merged Customer ID]],Table3__3_16[Customer ID],Table3__3_16[Cancer history])</f>
        <v>No</v>
      </c>
      <c r="H2157" s="23">
        <f>_xlfn.XLOOKUP(Table7[[#This Row],[Merged Customer ID]],Table3__3_16[Customer ID],Table3__3_16[NumberOfMajorSurgeries])</f>
        <v>0</v>
      </c>
      <c r="I2157" s="23" t="str">
        <f>_xlfn.XLOOKUP(Table7[[#This Row],[Merged Customer ID]],Table3__3_16[Customer ID],Table3__3_16[smoker])</f>
        <v>No</v>
      </c>
      <c r="J2157" s="23" t="str">
        <f>_xlfn.XLOOKUP(Table7[[#This Row],[Merged Customer ID]],Table3__3_16[Customer ID],Table3__3_16[Weight Status])</f>
        <v>Normal Weight</v>
      </c>
      <c r="K2157" s="23" t="str">
        <f>_xlfn.XLOOKUP(Table7[[#This Row],[Merged Customer ID]],Table3__3_16[Customer ID],Table3__3_16[Sugar Status])</f>
        <v>Normal</v>
      </c>
      <c r="L2157" s="26">
        <f>_xlfn.XLOOKUP(Table7[[#This Row],[Merged Customer ID]],Table6_20[Merged Customer ID],Table6_20[Date of Birth])</f>
        <v>34613</v>
      </c>
      <c r="M2157" s="30">
        <f>_xlfn.XLOOKUP(Table7[[#This Row],[Merged Customer ID]],Table6_20[Merged Customer ID],Table6_20[charges],"0",0)</f>
        <v>1908.9</v>
      </c>
      <c r="N2157" s="30" t="str">
        <f>_xlfn.XLOOKUP(Table7[[#This Row],[Merged Customer ID]],Table6_20[Merged Customer ID],Table6_20[Hospital tier])</f>
        <v>tier - 3</v>
      </c>
      <c r="O2157" s="30" t="str">
        <f>_xlfn.XLOOKUP(Table7[[#This Row],[Merged Customer ID]],Table6_20[Merged Customer ID],Table6_20[City tier])</f>
        <v>tier - 3</v>
      </c>
      <c r="P2157" s="30" t="str">
        <f>_xlfn.XLOOKUP(Table7[[#This Row],[Merged Customer ID]],Table6_20[Merged Customer ID],Table6_20[State ID])</f>
        <v>R1013</v>
      </c>
      <c r="Q2157" s="36">
        <f>_xlfn.XLOOKUP(Table7[[#This Row],[Merged Customer ID]],Table6_20[Merged Customer ID],Table6_20[Age])</f>
        <v>28.672222222222221</v>
      </c>
    </row>
    <row r="2158" spans="1:17" x14ac:dyDescent="0.35">
      <c r="A2158" s="22" t="s">
        <v>206</v>
      </c>
      <c r="B2158" s="22" t="str">
        <f>_xlfn.XLOOKUP(Table7[[#This Row],[Merged Customer ID]],Table2_1[Merged Customer ID],Table2_1[First Name])</f>
        <v>Rathbun</v>
      </c>
      <c r="C2158" s="22">
        <f>_xlfn.XLOOKUP(Table7[[#This Row],[Merged Customer ID]],Table3__3_16[Customer ID],Table3__3_16[BMI])</f>
        <v>28.975000000000001</v>
      </c>
      <c r="D2158" s="22">
        <f>_xlfn.XLOOKUP(Table7[[#This Row],[Merged Customer ID]],Table3__3_16[Customer ID],Table3__3_16[HBA1C])</f>
        <v>4.34</v>
      </c>
      <c r="E2158" s="22" t="str">
        <f>_xlfn.XLOOKUP(Table7[[#This Row],[Merged Customer ID]],Table3__3_16[Customer ID],Table3__3_16[Heart Issues])</f>
        <v>Yes</v>
      </c>
      <c r="F2158" s="22" t="str">
        <f>_xlfn.XLOOKUP(Table7[[#This Row],[Merged Customer ID]],Table3__3_16[Customer ID],Table3__3_16[Any Transplants])</f>
        <v>No</v>
      </c>
      <c r="G2158" s="22" t="str">
        <f>_xlfn.XLOOKUP(Table7[[#This Row],[Merged Customer ID]],Table3__3_16[Customer ID],Table3__3_16[Cancer history])</f>
        <v>No</v>
      </c>
      <c r="H2158" s="22">
        <f>_xlfn.XLOOKUP(Table7[[#This Row],[Merged Customer ID]],Table3__3_16[Customer ID],Table3__3_16[NumberOfMajorSurgeries])</f>
        <v>0</v>
      </c>
      <c r="I2158" s="22" t="str">
        <f>_xlfn.XLOOKUP(Table7[[#This Row],[Merged Customer ID]],Table3__3_16[Customer ID],Table3__3_16[smoker])</f>
        <v>No</v>
      </c>
      <c r="J2158" s="22" t="str">
        <f>_xlfn.XLOOKUP(Table7[[#This Row],[Merged Customer ID]],Table3__3_16[Customer ID],Table3__3_16[Weight Status])</f>
        <v>Overweight</v>
      </c>
      <c r="K2158" s="22" t="str">
        <f>_xlfn.XLOOKUP(Table7[[#This Row],[Merged Customer ID]],Table3__3_16[Customer ID],Table3__3_16[Sugar Status])</f>
        <v>Normal</v>
      </c>
      <c r="L2158" s="25">
        <f>_xlfn.XLOOKUP(Table7[[#This Row],[Merged Customer ID]],Table6_20[Merged Customer ID],Table6_20[Date of Birth])</f>
        <v>37113</v>
      </c>
      <c r="M2158" s="29">
        <f>_xlfn.XLOOKUP(Table7[[#This Row],[Merged Customer ID]],Table6_20[Merged Customer ID],Table6_20[charges],"0",0)</f>
        <v>1906.36</v>
      </c>
      <c r="N2158" s="29" t="str">
        <f>_xlfn.XLOOKUP(Table7[[#This Row],[Merged Customer ID]],Table6_20[Merged Customer ID],Table6_20[Hospital tier])</f>
        <v>tier - 3</v>
      </c>
      <c r="O2158" s="29" t="str">
        <f>_xlfn.XLOOKUP(Table7[[#This Row],[Merged Customer ID]],Table6_20[Merged Customer ID],Table6_20[City tier])</f>
        <v>tier - 1</v>
      </c>
      <c r="P2158" s="29" t="str">
        <f>_xlfn.XLOOKUP(Table7[[#This Row],[Merged Customer ID]],Table6_20[Merged Customer ID],Table6_20[State ID])</f>
        <v>R1012</v>
      </c>
      <c r="Q2158" s="35">
        <f>_xlfn.XLOOKUP(Table7[[#This Row],[Merged Customer ID]],Table6_20[Merged Customer ID],Table6_20[Age])</f>
        <v>21.827777777777779</v>
      </c>
    </row>
    <row r="2159" spans="1:17" x14ac:dyDescent="0.35">
      <c r="A2159" s="23" t="s">
        <v>205</v>
      </c>
      <c r="B2159" s="23" t="str">
        <f>_xlfn.XLOOKUP(Table7[[#This Row],[Merged Customer ID]],Table2_1[Merged Customer ID],Table2_1[First Name])</f>
        <v>crane</v>
      </c>
      <c r="C2159" s="23">
        <f>_xlfn.XLOOKUP(Table7[[#This Row],[Merged Customer ID]],Table3__3_16[Customer ID],Table3__3_16[BMI])</f>
        <v>33.299999999999997</v>
      </c>
      <c r="D2159" s="23">
        <f>_xlfn.XLOOKUP(Table7[[#This Row],[Merged Customer ID]],Table3__3_16[Customer ID],Table3__3_16[HBA1C])</f>
        <v>9.49</v>
      </c>
      <c r="E2159" s="22" t="str">
        <f>_xlfn.XLOOKUP(Table7[[#This Row],[Merged Customer ID]],Table3__3_16[Customer ID],Table3__3_16[Heart Issues])</f>
        <v>No</v>
      </c>
      <c r="F2159" s="23" t="str">
        <f>_xlfn.XLOOKUP(Table7[[#This Row],[Merged Customer ID]],Table3__3_16[Customer ID],Table3__3_16[Any Transplants])</f>
        <v>No</v>
      </c>
      <c r="G2159" s="23" t="str">
        <f>_xlfn.XLOOKUP(Table7[[#This Row],[Merged Customer ID]],Table3__3_16[Customer ID],Table3__3_16[Cancer history])</f>
        <v>No</v>
      </c>
      <c r="H2159" s="23">
        <f>_xlfn.XLOOKUP(Table7[[#This Row],[Merged Customer ID]],Table3__3_16[Customer ID],Table3__3_16[NumberOfMajorSurgeries])</f>
        <v>0</v>
      </c>
      <c r="I2159" s="23" t="str">
        <f>_xlfn.XLOOKUP(Table7[[#This Row],[Merged Customer ID]],Table3__3_16[Customer ID],Table3__3_16[smoker])</f>
        <v>No</v>
      </c>
      <c r="J2159" s="23" t="str">
        <f>_xlfn.XLOOKUP(Table7[[#This Row],[Merged Customer ID]],Table3__3_16[Customer ID],Table3__3_16[Weight Status])</f>
        <v>Obesity</v>
      </c>
      <c r="K2159" s="23" t="str">
        <f>_xlfn.XLOOKUP(Table7[[#This Row],[Merged Customer ID]],Table3__3_16[Customer ID],Table3__3_16[Sugar Status])</f>
        <v>Diabetes</v>
      </c>
      <c r="L2159" s="26">
        <f>_xlfn.XLOOKUP(Table7[[#This Row],[Merged Customer ID]],Table6_20[Merged Customer ID],Table6_20[Date of Birth])</f>
        <v>37489</v>
      </c>
      <c r="M2159" s="30">
        <f>_xlfn.XLOOKUP(Table7[[#This Row],[Merged Customer ID]],Table6_20[Merged Customer ID],Table6_20[charges],"0",0)</f>
        <v>1880.49</v>
      </c>
      <c r="N2159" s="30" t="str">
        <f>_xlfn.XLOOKUP(Table7[[#This Row],[Merged Customer ID]],Table6_20[Merged Customer ID],Table6_20[Hospital tier])</f>
        <v>tier - 3</v>
      </c>
      <c r="O2159" s="30" t="str">
        <f>_xlfn.XLOOKUP(Table7[[#This Row],[Merged Customer ID]],Table6_20[Merged Customer ID],Table6_20[City tier])</f>
        <v>tier - 1</v>
      </c>
      <c r="P2159" s="30" t="str">
        <f>_xlfn.XLOOKUP(Table7[[#This Row],[Merged Customer ID]],Table6_20[Merged Customer ID],Table6_20[State ID])</f>
        <v>R1011</v>
      </c>
      <c r="Q2159" s="36">
        <f>_xlfn.XLOOKUP(Table7[[#This Row],[Merged Customer ID]],Table6_20[Merged Customer ID],Table6_20[Age])</f>
        <v>20.797222222222221</v>
      </c>
    </row>
    <row r="2160" spans="1:17" x14ac:dyDescent="0.35">
      <c r="A2160" s="22" t="s">
        <v>204</v>
      </c>
      <c r="B2160" s="22" t="str">
        <f>_xlfn.XLOOKUP(Table7[[#This Row],[Merged Customer ID]],Table2_1[Merged Customer ID],Table2_1[First Name])</f>
        <v>Conant</v>
      </c>
      <c r="C2160" s="22">
        <f>_xlfn.XLOOKUP(Table7[[#This Row],[Merged Customer ID]],Table3__3_16[Customer ID],Table3__3_16[BMI])</f>
        <v>33</v>
      </c>
      <c r="D2160" s="22">
        <f>_xlfn.XLOOKUP(Table7[[#This Row],[Merged Customer ID]],Table3__3_16[Customer ID],Table3__3_16[HBA1C])</f>
        <v>10.16</v>
      </c>
      <c r="E2160" s="22" t="str">
        <f>_xlfn.XLOOKUP(Table7[[#This Row],[Merged Customer ID]],Table3__3_16[Customer ID],Table3__3_16[Heart Issues])</f>
        <v>No</v>
      </c>
      <c r="F2160" s="22" t="str">
        <f>_xlfn.XLOOKUP(Table7[[#This Row],[Merged Customer ID]],Table3__3_16[Customer ID],Table3__3_16[Any Transplants])</f>
        <v>No</v>
      </c>
      <c r="G2160" s="22" t="str">
        <f>_xlfn.XLOOKUP(Table7[[#This Row],[Merged Customer ID]],Table3__3_16[Customer ID],Table3__3_16[Cancer history])</f>
        <v>No</v>
      </c>
      <c r="H2160" s="22">
        <f>_xlfn.XLOOKUP(Table7[[#This Row],[Merged Customer ID]],Table3__3_16[Customer ID],Table3__3_16[NumberOfMajorSurgeries])</f>
        <v>0</v>
      </c>
      <c r="I2160" s="22" t="str">
        <f>_xlfn.XLOOKUP(Table7[[#This Row],[Merged Customer ID]],Table3__3_16[Customer ID],Table3__3_16[smoker])</f>
        <v>No</v>
      </c>
      <c r="J2160" s="22" t="str">
        <f>_xlfn.XLOOKUP(Table7[[#This Row],[Merged Customer ID]],Table3__3_16[Customer ID],Table3__3_16[Weight Status])</f>
        <v>Obesity</v>
      </c>
      <c r="K2160" s="22" t="str">
        <f>_xlfn.XLOOKUP(Table7[[#This Row],[Merged Customer ID]],Table3__3_16[Customer ID],Table3__3_16[Sugar Status])</f>
        <v>Diabetes</v>
      </c>
      <c r="L2160" s="25">
        <f>_xlfn.XLOOKUP(Table7[[#This Row],[Merged Customer ID]],Table6_20[Merged Customer ID],Table6_20[Date of Birth])</f>
        <v>37497</v>
      </c>
      <c r="M2160" s="29">
        <f>_xlfn.XLOOKUP(Table7[[#This Row],[Merged Customer ID]],Table6_20[Merged Customer ID],Table6_20[charges],"0",0)</f>
        <v>1880.07</v>
      </c>
      <c r="N2160" s="29" t="str">
        <f>_xlfn.XLOOKUP(Table7[[#This Row],[Merged Customer ID]],Table6_20[Merged Customer ID],Table6_20[Hospital tier])</f>
        <v>tier - 3</v>
      </c>
      <c r="O2160" s="29" t="str">
        <f>_xlfn.XLOOKUP(Table7[[#This Row],[Merged Customer ID]],Table6_20[Merged Customer ID],Table6_20[City tier])</f>
        <v>tier - 2</v>
      </c>
      <c r="P2160" s="29" t="str">
        <f>_xlfn.XLOOKUP(Table7[[#This Row],[Merged Customer ID]],Table6_20[Merged Customer ID],Table6_20[State ID])</f>
        <v>R1013</v>
      </c>
      <c r="Q2160" s="35">
        <f>_xlfn.XLOOKUP(Table7[[#This Row],[Merged Customer ID]],Table6_20[Merged Customer ID],Table6_20[Age])</f>
        <v>20.774999999999999</v>
      </c>
    </row>
    <row r="2161" spans="1:17" x14ac:dyDescent="0.35">
      <c r="A2161" s="23" t="s">
        <v>203</v>
      </c>
      <c r="B2161" s="23" t="str">
        <f>_xlfn.XLOOKUP(Table7[[#This Row],[Merged Customer ID]],Table2_1[Merged Customer ID],Table2_1[First Name])</f>
        <v>Huyser-Wierenga</v>
      </c>
      <c r="C2161" s="23">
        <f>_xlfn.XLOOKUP(Table7[[#This Row],[Merged Customer ID]],Table3__3_16[Customer ID],Table3__3_16[BMI])</f>
        <v>31.46</v>
      </c>
      <c r="D2161" s="23">
        <f>_xlfn.XLOOKUP(Table7[[#This Row],[Merged Customer ID]],Table3__3_16[Customer ID],Table3__3_16[HBA1C])</f>
        <v>11.19</v>
      </c>
      <c r="E2161" s="22" t="str">
        <f>_xlfn.XLOOKUP(Table7[[#This Row],[Merged Customer ID]],Table3__3_16[Customer ID],Table3__3_16[Heart Issues])</f>
        <v>No</v>
      </c>
      <c r="F2161" s="23" t="str">
        <f>_xlfn.XLOOKUP(Table7[[#This Row],[Merged Customer ID]],Table3__3_16[Customer ID],Table3__3_16[Any Transplants])</f>
        <v>No</v>
      </c>
      <c r="G2161" s="23" t="str">
        <f>_xlfn.XLOOKUP(Table7[[#This Row],[Merged Customer ID]],Table3__3_16[Customer ID],Table3__3_16[Cancer history])</f>
        <v>No</v>
      </c>
      <c r="H2161" s="23">
        <f>_xlfn.XLOOKUP(Table7[[#This Row],[Merged Customer ID]],Table3__3_16[Customer ID],Table3__3_16[NumberOfMajorSurgeries])</f>
        <v>0</v>
      </c>
      <c r="I2161" s="23" t="str">
        <f>_xlfn.XLOOKUP(Table7[[#This Row],[Merged Customer ID]],Table3__3_16[Customer ID],Table3__3_16[smoker])</f>
        <v>No</v>
      </c>
      <c r="J2161" s="23" t="str">
        <f>_xlfn.XLOOKUP(Table7[[#This Row],[Merged Customer ID]],Table3__3_16[Customer ID],Table3__3_16[Weight Status])</f>
        <v>Obesity</v>
      </c>
      <c r="K2161" s="23" t="str">
        <f>_xlfn.XLOOKUP(Table7[[#This Row],[Merged Customer ID]],Table3__3_16[Customer ID],Table3__3_16[Sugar Status])</f>
        <v>Diabetes</v>
      </c>
      <c r="L2161" s="26">
        <f>_xlfn.XLOOKUP(Table7[[#This Row],[Merged Customer ID]],Table6_20[Merged Customer ID],Table6_20[Date of Birth])</f>
        <v>37558</v>
      </c>
      <c r="M2161" s="30">
        <f>_xlfn.XLOOKUP(Table7[[#This Row],[Merged Customer ID]],Table6_20[Merged Customer ID],Table6_20[charges],"0",0)</f>
        <v>1877.93</v>
      </c>
      <c r="N2161" s="30" t="str">
        <f>_xlfn.XLOOKUP(Table7[[#This Row],[Merged Customer ID]],Table6_20[Merged Customer ID],Table6_20[Hospital tier])</f>
        <v>tier - 3</v>
      </c>
      <c r="O2161" s="30" t="str">
        <f>_xlfn.XLOOKUP(Table7[[#This Row],[Merged Customer ID]],Table6_20[Merged Customer ID],Table6_20[City tier])</f>
        <v>tier - 1</v>
      </c>
      <c r="P2161" s="30" t="str">
        <f>_xlfn.XLOOKUP(Table7[[#This Row],[Merged Customer ID]],Table6_20[Merged Customer ID],Table6_20[State ID])</f>
        <v>R1013</v>
      </c>
      <c r="Q2161" s="36">
        <f>_xlfn.XLOOKUP(Table7[[#This Row],[Merged Customer ID]],Table6_20[Merged Customer ID],Table6_20[Age])</f>
        <v>20.608333333333334</v>
      </c>
    </row>
    <row r="2162" spans="1:17" x14ac:dyDescent="0.35">
      <c r="A2162" s="22" t="s">
        <v>202</v>
      </c>
      <c r="B2162" s="22" t="str">
        <f>_xlfn.XLOOKUP(Table7[[#This Row],[Merged Customer ID]],Table2_1[Merged Customer ID],Table2_1[First Name])</f>
        <v>Natalini</v>
      </c>
      <c r="C2162" s="22">
        <f>_xlfn.XLOOKUP(Table7[[#This Row],[Merged Customer ID]],Table3__3_16[Customer ID],Table3__3_16[BMI])</f>
        <v>29.6</v>
      </c>
      <c r="D2162" s="22">
        <f>_xlfn.XLOOKUP(Table7[[#This Row],[Merged Customer ID]],Table3__3_16[Customer ID],Table3__3_16[HBA1C])</f>
        <v>11.03</v>
      </c>
      <c r="E2162" s="22" t="str">
        <f>_xlfn.XLOOKUP(Table7[[#This Row],[Merged Customer ID]],Table3__3_16[Customer ID],Table3__3_16[Heart Issues])</f>
        <v>No</v>
      </c>
      <c r="F2162" s="22" t="str">
        <f>_xlfn.XLOOKUP(Table7[[#This Row],[Merged Customer ID]],Table3__3_16[Customer ID],Table3__3_16[Any Transplants])</f>
        <v>No</v>
      </c>
      <c r="G2162" s="22" t="str">
        <f>_xlfn.XLOOKUP(Table7[[#This Row],[Merged Customer ID]],Table3__3_16[Customer ID],Table3__3_16[Cancer history])</f>
        <v>No</v>
      </c>
      <c r="H2162" s="22">
        <f>_xlfn.XLOOKUP(Table7[[#This Row],[Merged Customer ID]],Table3__3_16[Customer ID],Table3__3_16[NumberOfMajorSurgeries])</f>
        <v>0</v>
      </c>
      <c r="I2162" s="22" t="str">
        <f>_xlfn.XLOOKUP(Table7[[#This Row],[Merged Customer ID]],Table3__3_16[Customer ID],Table3__3_16[smoker])</f>
        <v>No</v>
      </c>
      <c r="J2162" s="22" t="str">
        <f>_xlfn.XLOOKUP(Table7[[#This Row],[Merged Customer ID]],Table3__3_16[Customer ID],Table3__3_16[Weight Status])</f>
        <v>Overweight</v>
      </c>
      <c r="K2162" s="22" t="str">
        <f>_xlfn.XLOOKUP(Table7[[#This Row],[Merged Customer ID]],Table3__3_16[Customer ID],Table3__3_16[Sugar Status])</f>
        <v>Diabetes</v>
      </c>
      <c r="L2162" s="25">
        <f>_xlfn.XLOOKUP(Table7[[#This Row],[Merged Customer ID]],Table6_20[Merged Customer ID],Table6_20[Date of Birth])</f>
        <v>37521</v>
      </c>
      <c r="M2162" s="29">
        <f>_xlfn.XLOOKUP(Table7[[#This Row],[Merged Customer ID]],Table6_20[Merged Customer ID],Table6_20[charges],"0",0)</f>
        <v>1875.34</v>
      </c>
      <c r="N2162" s="29" t="str">
        <f>_xlfn.XLOOKUP(Table7[[#This Row],[Merged Customer ID]],Table6_20[Merged Customer ID],Table6_20[Hospital tier])</f>
        <v>tier - 3</v>
      </c>
      <c r="O2162" s="29" t="str">
        <f>_xlfn.XLOOKUP(Table7[[#This Row],[Merged Customer ID]],Table6_20[Merged Customer ID],Table6_20[City tier])</f>
        <v>tier - 2</v>
      </c>
      <c r="P2162" s="29" t="str">
        <f>_xlfn.XLOOKUP(Table7[[#This Row],[Merged Customer ID]],Table6_20[Merged Customer ID],Table6_20[State ID])</f>
        <v>R1011</v>
      </c>
      <c r="Q2162" s="35">
        <f>_xlfn.XLOOKUP(Table7[[#This Row],[Merged Customer ID]],Table6_20[Merged Customer ID],Table6_20[Age])</f>
        <v>20.711111111111112</v>
      </c>
    </row>
    <row r="2163" spans="1:17" x14ac:dyDescent="0.35">
      <c r="A2163" s="23" t="s">
        <v>201</v>
      </c>
      <c r="B2163" s="23" t="str">
        <f>_xlfn.XLOOKUP(Table7[[#This Row],[Merged Customer ID]],Table2_1[Merged Customer ID],Table2_1[First Name])</f>
        <v>Robbins</v>
      </c>
      <c r="C2163" s="23">
        <f>_xlfn.XLOOKUP(Table7[[#This Row],[Merged Customer ID]],Table3__3_16[Customer ID],Table3__3_16[BMI])</f>
        <v>22.05</v>
      </c>
      <c r="D2163" s="23">
        <f>_xlfn.XLOOKUP(Table7[[#This Row],[Merged Customer ID]],Table3__3_16[Customer ID],Table3__3_16[HBA1C])</f>
        <v>4.43</v>
      </c>
      <c r="E2163" s="22" t="str">
        <f>_xlfn.XLOOKUP(Table7[[#This Row],[Merged Customer ID]],Table3__3_16[Customer ID],Table3__3_16[Heart Issues])</f>
        <v>Yes</v>
      </c>
      <c r="F2163" s="23" t="str">
        <f>_xlfn.XLOOKUP(Table7[[#This Row],[Merged Customer ID]],Table3__3_16[Customer ID],Table3__3_16[Any Transplants])</f>
        <v>No</v>
      </c>
      <c r="G2163" s="23" t="str">
        <f>_xlfn.XLOOKUP(Table7[[#This Row],[Merged Customer ID]],Table3__3_16[Customer ID],Table3__3_16[Cancer history])</f>
        <v>No</v>
      </c>
      <c r="H2163" s="23">
        <f>_xlfn.XLOOKUP(Table7[[#This Row],[Merged Customer ID]],Table3__3_16[Customer ID],Table3__3_16[NumberOfMajorSurgeries])</f>
        <v>0</v>
      </c>
      <c r="I2163" s="23" t="str">
        <f>_xlfn.XLOOKUP(Table7[[#This Row],[Merged Customer ID]],Table3__3_16[Customer ID],Table3__3_16[smoker])</f>
        <v>No</v>
      </c>
      <c r="J2163" s="23" t="str">
        <f>_xlfn.XLOOKUP(Table7[[#This Row],[Merged Customer ID]],Table3__3_16[Customer ID],Table3__3_16[Weight Status])</f>
        <v>Normal Weight</v>
      </c>
      <c r="K2163" s="23" t="str">
        <f>_xlfn.XLOOKUP(Table7[[#This Row],[Merged Customer ID]],Table3__3_16[Customer ID],Table3__3_16[Sugar Status])</f>
        <v>Normal</v>
      </c>
      <c r="L2163" s="26">
        <f>_xlfn.XLOOKUP(Table7[[#This Row],[Merged Customer ID]],Table6_20[Merged Customer ID],Table6_20[Date of Birth])</f>
        <v>35248</v>
      </c>
      <c r="M2163" s="30">
        <f>_xlfn.XLOOKUP(Table7[[#This Row],[Merged Customer ID]],Table6_20[Merged Customer ID],Table6_20[charges],"0",0)</f>
        <v>1865.98</v>
      </c>
      <c r="N2163" s="30" t="str">
        <f>_xlfn.XLOOKUP(Table7[[#This Row],[Merged Customer ID]],Table6_20[Merged Customer ID],Table6_20[Hospital tier])</f>
        <v>tier - 3</v>
      </c>
      <c r="O2163" s="30" t="str">
        <f>_xlfn.XLOOKUP(Table7[[#This Row],[Merged Customer ID]],Table6_20[Merged Customer ID],Table6_20[City tier])</f>
        <v>tier - 3</v>
      </c>
      <c r="P2163" s="30" t="str">
        <f>_xlfn.XLOOKUP(Table7[[#This Row],[Merged Customer ID]],Table6_20[Merged Customer ID],Table6_20[State ID])</f>
        <v>R1012</v>
      </c>
      <c r="Q2163" s="36">
        <f>_xlfn.XLOOKUP(Table7[[#This Row],[Merged Customer ID]],Table6_20[Merged Customer ID],Table6_20[Age])</f>
        <v>26.933333333333334</v>
      </c>
    </row>
    <row r="2164" spans="1:17" x14ac:dyDescent="0.35">
      <c r="A2164" s="22" t="s">
        <v>199</v>
      </c>
      <c r="B2164" s="22" t="str">
        <f>_xlfn.XLOOKUP(Table7[[#This Row],[Merged Customer ID]],Table2_1[Merged Customer ID],Table2_1[First Name])</f>
        <v>Stanislav</v>
      </c>
      <c r="C2164" s="22">
        <f>_xlfn.XLOOKUP(Table7[[#This Row],[Merged Customer ID]],Table3__3_16[Customer ID],Table3__3_16[BMI])</f>
        <v>27.06</v>
      </c>
      <c r="D2164" s="22">
        <f>_xlfn.XLOOKUP(Table7[[#This Row],[Merged Customer ID]],Table3__3_16[Customer ID],Table3__3_16[HBA1C])</f>
        <v>6.14</v>
      </c>
      <c r="E2164" s="22" t="str">
        <f>_xlfn.XLOOKUP(Table7[[#This Row],[Merged Customer ID]],Table3__3_16[Customer ID],Table3__3_16[Heart Issues])</f>
        <v>No</v>
      </c>
      <c r="F2164" s="22" t="str">
        <f>_xlfn.XLOOKUP(Table7[[#This Row],[Merged Customer ID]],Table3__3_16[Customer ID],Table3__3_16[Any Transplants])</f>
        <v>Yes</v>
      </c>
      <c r="G2164" s="22" t="str">
        <f>_xlfn.XLOOKUP(Table7[[#This Row],[Merged Customer ID]],Table3__3_16[Customer ID],Table3__3_16[Cancer history])</f>
        <v>No</v>
      </c>
      <c r="H2164" s="22">
        <f>_xlfn.XLOOKUP(Table7[[#This Row],[Merged Customer ID]],Table3__3_16[Customer ID],Table3__3_16[NumberOfMajorSurgeries])</f>
        <v>1</v>
      </c>
      <c r="I2164" s="22" t="str">
        <f>_xlfn.XLOOKUP(Table7[[#This Row],[Merged Customer ID]],Table3__3_16[Customer ID],Table3__3_16[smoker])</f>
        <v>No</v>
      </c>
      <c r="J2164" s="22" t="str">
        <f>_xlfn.XLOOKUP(Table7[[#This Row],[Merged Customer ID]],Table3__3_16[Customer ID],Table3__3_16[Weight Status])</f>
        <v>Overweight</v>
      </c>
      <c r="K2164" s="22" t="str">
        <f>_xlfn.XLOOKUP(Table7[[#This Row],[Merged Customer ID]],Table3__3_16[Customer ID],Table3__3_16[Sugar Status])</f>
        <v>Prediabetes</v>
      </c>
      <c r="L2164" s="25">
        <f>_xlfn.XLOOKUP(Table7[[#This Row],[Merged Customer ID]],Table6_20[Merged Customer ID],Table6_20[Date of Birth])</f>
        <v>38348</v>
      </c>
      <c r="M2164" s="29">
        <f>_xlfn.XLOOKUP(Table7[[#This Row],[Merged Customer ID]],Table6_20[Merged Customer ID],Table6_20[charges],"0",0)</f>
        <v>1863.45</v>
      </c>
      <c r="N2164" s="29" t="str">
        <f>_xlfn.XLOOKUP(Table7[[#This Row],[Merged Customer ID]],Table6_20[Merged Customer ID],Table6_20[Hospital tier])</f>
        <v>tier - 3</v>
      </c>
      <c r="O2164" s="29" t="str">
        <f>_xlfn.XLOOKUP(Table7[[#This Row],[Merged Customer ID]],Table6_20[Merged Customer ID],Table6_20[City tier])</f>
        <v>tier - 1</v>
      </c>
      <c r="P2164" s="29" t="str">
        <f>_xlfn.XLOOKUP(Table7[[#This Row],[Merged Customer ID]],Table6_20[Merged Customer ID],Table6_20[State ID])</f>
        <v>R1025</v>
      </c>
      <c r="Q2164" s="35">
        <f>_xlfn.XLOOKUP(Table7[[#This Row],[Merged Customer ID]],Table6_20[Merged Customer ID],Table6_20[Age])</f>
        <v>18.447222222222223</v>
      </c>
    </row>
    <row r="2165" spans="1:17" x14ac:dyDescent="0.35">
      <c r="A2165" s="23" t="s">
        <v>198</v>
      </c>
      <c r="B2165" s="23" t="str">
        <f>_xlfn.XLOOKUP(Table7[[#This Row],[Merged Customer ID]],Table2_1[Merged Customer ID],Table2_1[First Name])</f>
        <v>Meyer</v>
      </c>
      <c r="C2165" s="23">
        <f>_xlfn.XLOOKUP(Table7[[#This Row],[Merged Customer ID]],Table3__3_16[Customer ID],Table3__3_16[BMI])</f>
        <v>20.49</v>
      </c>
      <c r="D2165" s="23">
        <f>_xlfn.XLOOKUP(Table7[[#This Row],[Merged Customer ID]],Table3__3_16[Customer ID],Table3__3_16[HBA1C])</f>
        <v>4.87</v>
      </c>
      <c r="E2165" s="22" t="str">
        <f>_xlfn.XLOOKUP(Table7[[#This Row],[Merged Customer ID]],Table3__3_16[Customer ID],Table3__3_16[Heart Issues])</f>
        <v>No</v>
      </c>
      <c r="F2165" s="23" t="str">
        <f>_xlfn.XLOOKUP(Table7[[#This Row],[Merged Customer ID]],Table3__3_16[Customer ID],Table3__3_16[Any Transplants])</f>
        <v>No</v>
      </c>
      <c r="G2165" s="23" t="str">
        <f>_xlfn.XLOOKUP(Table7[[#This Row],[Merged Customer ID]],Table3__3_16[Customer ID],Table3__3_16[Cancer history])</f>
        <v>No</v>
      </c>
      <c r="H2165" s="23">
        <f>_xlfn.XLOOKUP(Table7[[#This Row],[Merged Customer ID]],Table3__3_16[Customer ID],Table3__3_16[NumberOfMajorSurgeries])</f>
        <v>0</v>
      </c>
      <c r="I2165" s="23" t="str">
        <f>_xlfn.XLOOKUP(Table7[[#This Row],[Merged Customer ID]],Table3__3_16[Customer ID],Table3__3_16[smoker])</f>
        <v>No</v>
      </c>
      <c r="J2165" s="23" t="str">
        <f>_xlfn.XLOOKUP(Table7[[#This Row],[Merged Customer ID]],Table3__3_16[Customer ID],Table3__3_16[Weight Status])</f>
        <v>Normal Weight</v>
      </c>
      <c r="K2165" s="23" t="str">
        <f>_xlfn.XLOOKUP(Table7[[#This Row],[Merged Customer ID]],Table3__3_16[Customer ID],Table3__3_16[Sugar Status])</f>
        <v>Normal</v>
      </c>
      <c r="L2165" s="26">
        <f>_xlfn.XLOOKUP(Table7[[#This Row],[Merged Customer ID]],Table6_20[Merged Customer ID],Table6_20[Date of Birth])</f>
        <v>34674</v>
      </c>
      <c r="M2165" s="30">
        <f>_xlfn.XLOOKUP(Table7[[#This Row],[Merged Customer ID]],Table6_20[Merged Customer ID],Table6_20[charges],"0",0)</f>
        <v>1850.55</v>
      </c>
      <c r="N2165" s="30" t="str">
        <f>_xlfn.XLOOKUP(Table7[[#This Row],[Merged Customer ID]],Table6_20[Merged Customer ID],Table6_20[Hospital tier])</f>
        <v>tier - 3</v>
      </c>
      <c r="O2165" s="30" t="str">
        <f>_xlfn.XLOOKUP(Table7[[#This Row],[Merged Customer ID]],Table6_20[Merged Customer ID],Table6_20[City tier])</f>
        <v>tier - 2</v>
      </c>
      <c r="P2165" s="30" t="str">
        <f>_xlfn.XLOOKUP(Table7[[#This Row],[Merged Customer ID]],Table6_20[Merged Customer ID],Table6_20[State ID])</f>
        <v>R1012</v>
      </c>
      <c r="Q2165" s="36">
        <f>_xlfn.XLOOKUP(Table7[[#This Row],[Merged Customer ID]],Table6_20[Merged Customer ID],Table6_20[Age])</f>
        <v>28.505555555555556</v>
      </c>
    </row>
    <row r="2166" spans="1:17" x14ac:dyDescent="0.35">
      <c r="A2166" s="22" t="s">
        <v>197</v>
      </c>
      <c r="B2166" s="22" t="str">
        <f>_xlfn.XLOOKUP(Table7[[#This Row],[Merged Customer ID]],Table2_1[Merged Customer ID],Table2_1[First Name])</f>
        <v>Mears</v>
      </c>
      <c r="C2166" s="22">
        <f>_xlfn.XLOOKUP(Table7[[#This Row],[Merged Customer ID]],Table3__3_16[Customer ID],Table3__3_16[BMI])</f>
        <v>28.4</v>
      </c>
      <c r="D2166" s="22">
        <f>_xlfn.XLOOKUP(Table7[[#This Row],[Merged Customer ID]],Table3__3_16[Customer ID],Table3__3_16[HBA1C])</f>
        <v>4.3</v>
      </c>
      <c r="E2166" s="22" t="str">
        <f>_xlfn.XLOOKUP(Table7[[#This Row],[Merged Customer ID]],Table3__3_16[Customer ID],Table3__3_16[Heart Issues])</f>
        <v>No</v>
      </c>
      <c r="F2166" s="22" t="str">
        <f>_xlfn.XLOOKUP(Table7[[#This Row],[Merged Customer ID]],Table3__3_16[Customer ID],Table3__3_16[Any Transplants])</f>
        <v>No</v>
      </c>
      <c r="G2166" s="22" t="str">
        <f>_xlfn.XLOOKUP(Table7[[#This Row],[Merged Customer ID]],Table3__3_16[Customer ID],Table3__3_16[Cancer history])</f>
        <v>Yes</v>
      </c>
      <c r="H2166" s="22">
        <f>_xlfn.XLOOKUP(Table7[[#This Row],[Merged Customer ID]],Table3__3_16[Customer ID],Table3__3_16[NumberOfMajorSurgeries])</f>
        <v>1</v>
      </c>
      <c r="I2166" s="22" t="str">
        <f>_xlfn.XLOOKUP(Table7[[#This Row],[Merged Customer ID]],Table3__3_16[Customer ID],Table3__3_16[smoker])</f>
        <v>No</v>
      </c>
      <c r="J2166" s="22" t="str">
        <f>_xlfn.XLOOKUP(Table7[[#This Row],[Merged Customer ID]],Table3__3_16[Customer ID],Table3__3_16[Weight Status])</f>
        <v>Overweight</v>
      </c>
      <c r="K2166" s="22" t="str">
        <f>_xlfn.XLOOKUP(Table7[[#This Row],[Merged Customer ID]],Table3__3_16[Customer ID],Table3__3_16[Sugar Status])</f>
        <v>Normal</v>
      </c>
      <c r="L2166" s="25">
        <f>_xlfn.XLOOKUP(Table7[[#This Row],[Merged Customer ID]],Table6_20[Merged Customer ID],Table6_20[Date of Birth])</f>
        <v>37822</v>
      </c>
      <c r="M2166" s="29">
        <f>_xlfn.XLOOKUP(Table7[[#This Row],[Merged Customer ID]],Table6_20[Merged Customer ID],Table6_20[charges],"0",0)</f>
        <v>1842.52</v>
      </c>
      <c r="N2166" s="29" t="str">
        <f>_xlfn.XLOOKUP(Table7[[#This Row],[Merged Customer ID]],Table6_20[Merged Customer ID],Table6_20[Hospital tier])</f>
        <v>tier - 3</v>
      </c>
      <c r="O2166" s="29" t="str">
        <f>_xlfn.XLOOKUP(Table7[[#This Row],[Merged Customer ID]],Table6_20[Merged Customer ID],Table6_20[City tier])</f>
        <v>tier - 2</v>
      </c>
      <c r="P2166" s="29" t="str">
        <f>_xlfn.XLOOKUP(Table7[[#This Row],[Merged Customer ID]],Table6_20[Merged Customer ID],Table6_20[State ID])</f>
        <v>R1011</v>
      </c>
      <c r="Q2166" s="35">
        <f>_xlfn.XLOOKUP(Table7[[#This Row],[Merged Customer ID]],Table6_20[Merged Customer ID],Table6_20[Age])</f>
        <v>19.883333333333333</v>
      </c>
    </row>
    <row r="2167" spans="1:17" x14ac:dyDescent="0.35">
      <c r="A2167" s="23" t="s">
        <v>196</v>
      </c>
      <c r="B2167" s="23" t="str">
        <f>_xlfn.XLOOKUP(Table7[[#This Row],[Merged Customer ID]],Table2_1[Merged Customer ID],Table2_1[First Name])</f>
        <v>Neill</v>
      </c>
      <c r="C2167" s="23">
        <f>_xlfn.XLOOKUP(Table7[[#This Row],[Merged Customer ID]],Table3__3_16[Customer ID],Table3__3_16[BMI])</f>
        <v>41.91</v>
      </c>
      <c r="D2167" s="23">
        <f>_xlfn.XLOOKUP(Table7[[#This Row],[Merged Customer ID]],Table3__3_16[Customer ID],Table3__3_16[HBA1C])</f>
        <v>6.19</v>
      </c>
      <c r="E2167" s="22" t="str">
        <f>_xlfn.XLOOKUP(Table7[[#This Row],[Merged Customer ID]],Table3__3_16[Customer ID],Table3__3_16[Heart Issues])</f>
        <v>No</v>
      </c>
      <c r="F2167" s="23" t="str">
        <f>_xlfn.XLOOKUP(Table7[[#This Row],[Merged Customer ID]],Table3__3_16[Customer ID],Table3__3_16[Any Transplants])</f>
        <v>No</v>
      </c>
      <c r="G2167" s="23" t="str">
        <f>_xlfn.XLOOKUP(Table7[[#This Row],[Merged Customer ID]],Table3__3_16[Customer ID],Table3__3_16[Cancer history])</f>
        <v>No</v>
      </c>
      <c r="H2167" s="23">
        <f>_xlfn.XLOOKUP(Table7[[#This Row],[Merged Customer ID]],Table3__3_16[Customer ID],Table3__3_16[NumberOfMajorSurgeries])</f>
        <v>0</v>
      </c>
      <c r="I2167" s="23" t="str">
        <f>_xlfn.XLOOKUP(Table7[[#This Row],[Merged Customer ID]],Table3__3_16[Customer ID],Table3__3_16[smoker])</f>
        <v>No</v>
      </c>
      <c r="J2167" s="23" t="str">
        <f>_xlfn.XLOOKUP(Table7[[#This Row],[Merged Customer ID]],Table3__3_16[Customer ID],Table3__3_16[Weight Status])</f>
        <v>Obesity</v>
      </c>
      <c r="K2167" s="23" t="str">
        <f>_xlfn.XLOOKUP(Table7[[#This Row],[Merged Customer ID]],Table3__3_16[Customer ID],Table3__3_16[Sugar Status])</f>
        <v>Prediabetes</v>
      </c>
      <c r="L2167" s="26">
        <f>_xlfn.XLOOKUP(Table7[[#This Row],[Merged Customer ID]],Table6_20[Merged Customer ID],Table6_20[Date of Birth])</f>
        <v>36506</v>
      </c>
      <c r="M2167" s="30">
        <f>_xlfn.XLOOKUP(Table7[[#This Row],[Merged Customer ID]],Table6_20[Merged Customer ID],Table6_20[charges],"0",0)</f>
        <v>1837.28</v>
      </c>
      <c r="N2167" s="30" t="str">
        <f>_xlfn.XLOOKUP(Table7[[#This Row],[Merged Customer ID]],Table6_20[Merged Customer ID],Table6_20[Hospital tier])</f>
        <v>tier - 3</v>
      </c>
      <c r="O2167" s="30" t="str">
        <f>_xlfn.XLOOKUP(Table7[[#This Row],[Merged Customer ID]],Table6_20[Merged Customer ID],Table6_20[City tier])</f>
        <v>tier - 2</v>
      </c>
      <c r="P2167" s="30" t="str">
        <f>_xlfn.XLOOKUP(Table7[[#This Row],[Merged Customer ID]],Table6_20[Merged Customer ID],Table6_20[State ID])</f>
        <v>R1013</v>
      </c>
      <c r="Q2167" s="36">
        <f>_xlfn.XLOOKUP(Table7[[#This Row],[Merged Customer ID]],Table6_20[Merged Customer ID],Table6_20[Age])</f>
        <v>23.488888888888887</v>
      </c>
    </row>
    <row r="2168" spans="1:17" x14ac:dyDescent="0.35">
      <c r="A2168" s="22" t="s">
        <v>195</v>
      </c>
      <c r="B2168" s="22" t="str">
        <f>_xlfn.XLOOKUP(Table7[[#This Row],[Merged Customer ID]],Table2_1[Merged Customer ID],Table2_1[First Name])</f>
        <v>Tola</v>
      </c>
      <c r="C2168" s="22">
        <f>_xlfn.XLOOKUP(Table7[[#This Row],[Merged Customer ID]],Table3__3_16[Customer ID],Table3__3_16[BMI])</f>
        <v>24.6</v>
      </c>
      <c r="D2168" s="22">
        <f>_xlfn.XLOOKUP(Table7[[#This Row],[Merged Customer ID]],Table3__3_16[Customer ID],Table3__3_16[HBA1C])</f>
        <v>6.19</v>
      </c>
      <c r="E2168" s="22" t="str">
        <f>_xlfn.XLOOKUP(Table7[[#This Row],[Merged Customer ID]],Table3__3_16[Customer ID],Table3__3_16[Heart Issues])</f>
        <v>No</v>
      </c>
      <c r="F2168" s="22" t="str">
        <f>_xlfn.XLOOKUP(Table7[[#This Row],[Merged Customer ID]],Table3__3_16[Customer ID],Table3__3_16[Any Transplants])</f>
        <v>No</v>
      </c>
      <c r="G2168" s="22" t="str">
        <f>_xlfn.XLOOKUP(Table7[[#This Row],[Merged Customer ID]],Table3__3_16[Customer ID],Table3__3_16[Cancer history])</f>
        <v>Yes</v>
      </c>
      <c r="H2168" s="22">
        <f>_xlfn.XLOOKUP(Table7[[#This Row],[Merged Customer ID]],Table3__3_16[Customer ID],Table3__3_16[NumberOfMajorSurgeries])</f>
        <v>1</v>
      </c>
      <c r="I2168" s="22" t="str">
        <f>_xlfn.XLOOKUP(Table7[[#This Row],[Merged Customer ID]],Table3__3_16[Customer ID],Table3__3_16[smoker])</f>
        <v>No</v>
      </c>
      <c r="J2168" s="22" t="str">
        <f>_xlfn.XLOOKUP(Table7[[#This Row],[Merged Customer ID]],Table3__3_16[Customer ID],Table3__3_16[Weight Status])</f>
        <v>Normal Weight</v>
      </c>
      <c r="K2168" s="22" t="str">
        <f>_xlfn.XLOOKUP(Table7[[#This Row],[Merged Customer ID]],Table3__3_16[Customer ID],Table3__3_16[Sugar Status])</f>
        <v>Prediabetes</v>
      </c>
      <c r="L2168" s="25">
        <f>_xlfn.XLOOKUP(Table7[[#This Row],[Merged Customer ID]],Table6_20[Merged Customer ID],Table6_20[Date of Birth])</f>
        <v>37837</v>
      </c>
      <c r="M2168" s="29">
        <f>_xlfn.XLOOKUP(Table7[[#This Row],[Merged Customer ID]],Table6_20[Merged Customer ID],Table6_20[charges],"0",0)</f>
        <v>1837.24</v>
      </c>
      <c r="N2168" s="29" t="str">
        <f>_xlfn.XLOOKUP(Table7[[#This Row],[Merged Customer ID]],Table6_20[Merged Customer ID],Table6_20[Hospital tier])</f>
        <v>tier - 3</v>
      </c>
      <c r="O2168" s="29" t="str">
        <f>_xlfn.XLOOKUP(Table7[[#This Row],[Merged Customer ID]],Table6_20[Merged Customer ID],Table6_20[City tier])</f>
        <v>tier - 2</v>
      </c>
      <c r="P2168" s="29" t="str">
        <f>_xlfn.XLOOKUP(Table7[[#This Row],[Merged Customer ID]],Table6_20[Merged Customer ID],Table6_20[State ID])</f>
        <v>R1011</v>
      </c>
      <c r="Q2168" s="35">
        <f>_xlfn.XLOOKUP(Table7[[#This Row],[Merged Customer ID]],Table6_20[Merged Customer ID],Table6_20[Age])</f>
        <v>19.844444444444445</v>
      </c>
    </row>
    <row r="2169" spans="1:17" x14ac:dyDescent="0.35">
      <c r="A2169" s="23" t="s">
        <v>194</v>
      </c>
      <c r="B2169" s="23" t="str">
        <f>_xlfn.XLOOKUP(Table7[[#This Row],[Merged Customer ID]],Table2_1[Merged Customer ID],Table2_1[First Name])</f>
        <v>Briskman</v>
      </c>
      <c r="C2169" s="23">
        <f>_xlfn.XLOOKUP(Table7[[#This Row],[Merged Customer ID]],Table3__3_16[Customer ID],Table3__3_16[BMI])</f>
        <v>20.9</v>
      </c>
      <c r="D2169" s="23">
        <f>_xlfn.XLOOKUP(Table7[[#This Row],[Merged Customer ID]],Table3__3_16[Customer ID],Table3__3_16[HBA1C])</f>
        <v>5.12</v>
      </c>
      <c r="E2169" s="22" t="str">
        <f>_xlfn.XLOOKUP(Table7[[#This Row],[Merged Customer ID]],Table3__3_16[Customer ID],Table3__3_16[Heart Issues])</f>
        <v>No</v>
      </c>
      <c r="F2169" s="23" t="str">
        <f>_xlfn.XLOOKUP(Table7[[#This Row],[Merged Customer ID]],Table3__3_16[Customer ID],Table3__3_16[Any Transplants])</f>
        <v>No</v>
      </c>
      <c r="G2169" s="23" t="str">
        <f>_xlfn.XLOOKUP(Table7[[#This Row],[Merged Customer ID]],Table3__3_16[Customer ID],Table3__3_16[Cancer history])</f>
        <v>Yes</v>
      </c>
      <c r="H2169" s="23">
        <f>_xlfn.XLOOKUP(Table7[[#This Row],[Merged Customer ID]],Table3__3_16[Customer ID],Table3__3_16[NumberOfMajorSurgeries])</f>
        <v>1</v>
      </c>
      <c r="I2169" s="23" t="str">
        <f>_xlfn.XLOOKUP(Table7[[#This Row],[Merged Customer ID]],Table3__3_16[Customer ID],Table3__3_16[smoker])</f>
        <v>No</v>
      </c>
      <c r="J2169" s="23" t="str">
        <f>_xlfn.XLOOKUP(Table7[[#This Row],[Merged Customer ID]],Table3__3_16[Customer ID],Table3__3_16[Weight Status])</f>
        <v>Normal Weight</v>
      </c>
      <c r="K2169" s="23" t="str">
        <f>_xlfn.XLOOKUP(Table7[[#This Row],[Merged Customer ID]],Table3__3_16[Customer ID],Table3__3_16[Sugar Status])</f>
        <v>Normal</v>
      </c>
      <c r="L2169" s="26">
        <f>_xlfn.XLOOKUP(Table7[[#This Row],[Merged Customer ID]],Table6_20[Merged Customer ID],Table6_20[Date of Birth])</f>
        <v>37844</v>
      </c>
      <c r="M2169" s="30">
        <f>_xlfn.XLOOKUP(Table7[[#This Row],[Merged Customer ID]],Table6_20[Merged Customer ID],Table6_20[charges],"0",0)</f>
        <v>1832.09</v>
      </c>
      <c r="N2169" s="30" t="str">
        <f>_xlfn.XLOOKUP(Table7[[#This Row],[Merged Customer ID]],Table6_20[Merged Customer ID],Table6_20[Hospital tier])</f>
        <v>tier - 3</v>
      </c>
      <c r="O2169" s="30" t="str">
        <f>_xlfn.XLOOKUP(Table7[[#This Row],[Merged Customer ID]],Table6_20[Merged Customer ID],Table6_20[City tier])</f>
        <v>tier - 3</v>
      </c>
      <c r="P2169" s="30" t="str">
        <f>_xlfn.XLOOKUP(Table7[[#This Row],[Merged Customer ID]],Table6_20[Merged Customer ID],Table6_20[State ID])</f>
        <v>R1011</v>
      </c>
      <c r="Q2169" s="36">
        <f>_xlfn.XLOOKUP(Table7[[#This Row],[Merged Customer ID]],Table6_20[Merged Customer ID],Table6_20[Age])</f>
        <v>19.824999999999999</v>
      </c>
    </row>
    <row r="2170" spans="1:17" x14ac:dyDescent="0.35">
      <c r="A2170" s="22" t="s">
        <v>193</v>
      </c>
      <c r="B2170" s="22" t="str">
        <f>_xlfn.XLOOKUP(Table7[[#This Row],[Merged Customer ID]],Table2_1[Merged Customer ID],Table2_1[First Name])</f>
        <v>Ritzenhein</v>
      </c>
      <c r="C2170" s="22">
        <f>_xlfn.XLOOKUP(Table7[[#This Row],[Merged Customer ID]],Table3__3_16[Customer ID],Table3__3_16[BMI])</f>
        <v>34.4</v>
      </c>
      <c r="D2170" s="22">
        <f>_xlfn.XLOOKUP(Table7[[#This Row],[Merged Customer ID]],Table3__3_16[Customer ID],Table3__3_16[HBA1C])</f>
        <v>4.04</v>
      </c>
      <c r="E2170" s="22" t="str">
        <f>_xlfn.XLOOKUP(Table7[[#This Row],[Merged Customer ID]],Table3__3_16[Customer ID],Table3__3_16[Heart Issues])</f>
        <v>No</v>
      </c>
      <c r="F2170" s="22" t="str">
        <f>_xlfn.XLOOKUP(Table7[[#This Row],[Merged Customer ID]],Table3__3_16[Customer ID],Table3__3_16[Any Transplants])</f>
        <v>No</v>
      </c>
      <c r="G2170" s="22" t="str">
        <f>_xlfn.XLOOKUP(Table7[[#This Row],[Merged Customer ID]],Table3__3_16[Customer ID],Table3__3_16[Cancer history])</f>
        <v>No</v>
      </c>
      <c r="H2170" s="22">
        <f>_xlfn.XLOOKUP(Table7[[#This Row],[Merged Customer ID]],Table3__3_16[Customer ID],Table3__3_16[NumberOfMajorSurgeries])</f>
        <v>0</v>
      </c>
      <c r="I2170" s="22" t="str">
        <f>_xlfn.XLOOKUP(Table7[[#This Row],[Merged Customer ID]],Table3__3_16[Customer ID],Table3__3_16[smoker])</f>
        <v>No</v>
      </c>
      <c r="J2170" s="22" t="str">
        <f>_xlfn.XLOOKUP(Table7[[#This Row],[Merged Customer ID]],Table3__3_16[Customer ID],Table3__3_16[Weight Status])</f>
        <v>Obesity</v>
      </c>
      <c r="K2170" s="22" t="str">
        <f>_xlfn.XLOOKUP(Table7[[#This Row],[Merged Customer ID]],Table3__3_16[Customer ID],Table3__3_16[Sugar Status])</f>
        <v>Normal</v>
      </c>
      <c r="L2170" s="25">
        <f>_xlfn.XLOOKUP(Table7[[#This Row],[Merged Customer ID]],Table6_20[Merged Customer ID],Table6_20[Date of Birth])</f>
        <v>36434</v>
      </c>
      <c r="M2170" s="29">
        <f>_xlfn.XLOOKUP(Table7[[#This Row],[Merged Customer ID]],Table6_20[Merged Customer ID],Table6_20[charges],"0",0)</f>
        <v>1826.84</v>
      </c>
      <c r="N2170" s="29" t="str">
        <f>_xlfn.XLOOKUP(Table7[[#This Row],[Merged Customer ID]],Table6_20[Merged Customer ID],Table6_20[Hospital tier])</f>
        <v>tier - 3</v>
      </c>
      <c r="O2170" s="29" t="str">
        <f>_xlfn.XLOOKUP(Table7[[#This Row],[Merged Customer ID]],Table6_20[Merged Customer ID],Table6_20[City tier])</f>
        <v>tier - 2</v>
      </c>
      <c r="P2170" s="29" t="str">
        <f>_xlfn.XLOOKUP(Table7[[#This Row],[Merged Customer ID]],Table6_20[Merged Customer ID],Table6_20[State ID])</f>
        <v>R1011</v>
      </c>
      <c r="Q2170" s="35">
        <f>_xlfn.XLOOKUP(Table7[[#This Row],[Merged Customer ID]],Table6_20[Merged Customer ID],Table6_20[Age])</f>
        <v>23.68611111111111</v>
      </c>
    </row>
    <row r="2171" spans="1:17" x14ac:dyDescent="0.35">
      <c r="A2171" s="23" t="s">
        <v>192</v>
      </c>
      <c r="B2171" s="23" t="str">
        <f>_xlfn.XLOOKUP(Table7[[#This Row],[Merged Customer ID]],Table2_1[Merged Customer ID],Table2_1[First Name])</f>
        <v>Malkowski</v>
      </c>
      <c r="C2171" s="23">
        <f>_xlfn.XLOOKUP(Table7[[#This Row],[Merged Customer ID]],Table3__3_16[Customer ID],Table3__3_16[BMI])</f>
        <v>32.56</v>
      </c>
      <c r="D2171" s="23">
        <f>_xlfn.XLOOKUP(Table7[[#This Row],[Merged Customer ID]],Table3__3_16[Customer ID],Table3__3_16[HBA1C])</f>
        <v>5.36</v>
      </c>
      <c r="E2171" s="22" t="str">
        <f>_xlfn.XLOOKUP(Table7[[#This Row],[Merged Customer ID]],Table3__3_16[Customer ID],Table3__3_16[Heart Issues])</f>
        <v>No</v>
      </c>
      <c r="F2171" s="23" t="str">
        <f>_xlfn.XLOOKUP(Table7[[#This Row],[Merged Customer ID]],Table3__3_16[Customer ID],Table3__3_16[Any Transplants])</f>
        <v>No</v>
      </c>
      <c r="G2171" s="23" t="str">
        <f>_xlfn.XLOOKUP(Table7[[#This Row],[Merged Customer ID]],Table3__3_16[Customer ID],Table3__3_16[Cancer history])</f>
        <v>No</v>
      </c>
      <c r="H2171" s="23">
        <f>_xlfn.XLOOKUP(Table7[[#This Row],[Merged Customer ID]],Table3__3_16[Customer ID],Table3__3_16[NumberOfMajorSurgeries])</f>
        <v>0</v>
      </c>
      <c r="I2171" s="23" t="str">
        <f>_xlfn.XLOOKUP(Table7[[#This Row],[Merged Customer ID]],Table3__3_16[Customer ID],Table3__3_16[smoker])</f>
        <v>No</v>
      </c>
      <c r="J2171" s="23" t="str">
        <f>_xlfn.XLOOKUP(Table7[[#This Row],[Merged Customer ID]],Table3__3_16[Customer ID],Table3__3_16[Weight Status])</f>
        <v>Obesity</v>
      </c>
      <c r="K2171" s="23" t="str">
        <f>_xlfn.XLOOKUP(Table7[[#This Row],[Merged Customer ID]],Table3__3_16[Customer ID],Table3__3_16[Sugar Status])</f>
        <v>Normal</v>
      </c>
      <c r="L2171" s="26">
        <f>_xlfn.XLOOKUP(Table7[[#This Row],[Merged Customer ID]],Table6_20[Merged Customer ID],Table6_20[Date of Birth])</f>
        <v>36481</v>
      </c>
      <c r="M2171" s="30">
        <f>_xlfn.XLOOKUP(Table7[[#This Row],[Merged Customer ID]],Table6_20[Merged Customer ID],Table6_20[charges],"0",0)</f>
        <v>1824.29</v>
      </c>
      <c r="N2171" s="30" t="str">
        <f>_xlfn.XLOOKUP(Table7[[#This Row],[Merged Customer ID]],Table6_20[Merged Customer ID],Table6_20[Hospital tier])</f>
        <v>tier - 3</v>
      </c>
      <c r="O2171" s="30" t="str">
        <f>_xlfn.XLOOKUP(Table7[[#This Row],[Merged Customer ID]],Table6_20[Merged Customer ID],Table6_20[City tier])</f>
        <v>tier - 3</v>
      </c>
      <c r="P2171" s="30" t="str">
        <f>_xlfn.XLOOKUP(Table7[[#This Row],[Merged Customer ID]],Table6_20[Merged Customer ID],Table6_20[State ID])</f>
        <v>R1013</v>
      </c>
      <c r="Q2171" s="36">
        <f>_xlfn.XLOOKUP(Table7[[#This Row],[Merged Customer ID]],Table6_20[Merged Customer ID],Table6_20[Age])</f>
        <v>23.558333333333334</v>
      </c>
    </row>
    <row r="2172" spans="1:17" x14ac:dyDescent="0.35">
      <c r="A2172" s="22" t="s">
        <v>191</v>
      </c>
      <c r="B2172" s="22" t="str">
        <f>_xlfn.XLOOKUP(Table7[[#This Row],[Merged Customer ID]],Table2_1[Merged Customer ID],Table2_1[First Name])</f>
        <v>Andreyko</v>
      </c>
      <c r="C2172" s="22">
        <f>_xlfn.XLOOKUP(Table7[[#This Row],[Merged Customer ID]],Table3__3_16[Customer ID],Table3__3_16[BMI])</f>
        <v>27.98</v>
      </c>
      <c r="D2172" s="22">
        <f>_xlfn.XLOOKUP(Table7[[#This Row],[Merged Customer ID]],Table3__3_16[Customer ID],Table3__3_16[HBA1C])</f>
        <v>4.38</v>
      </c>
      <c r="E2172" s="22" t="str">
        <f>_xlfn.XLOOKUP(Table7[[#This Row],[Merged Customer ID]],Table3__3_16[Customer ID],Table3__3_16[Heart Issues])</f>
        <v>No</v>
      </c>
      <c r="F2172" s="22" t="str">
        <f>_xlfn.XLOOKUP(Table7[[#This Row],[Merged Customer ID]],Table3__3_16[Customer ID],Table3__3_16[Any Transplants])</f>
        <v>Yes</v>
      </c>
      <c r="G2172" s="22" t="str">
        <f>_xlfn.XLOOKUP(Table7[[#This Row],[Merged Customer ID]],Table3__3_16[Customer ID],Table3__3_16[Cancer history])</f>
        <v>No</v>
      </c>
      <c r="H2172" s="22">
        <f>_xlfn.XLOOKUP(Table7[[#This Row],[Merged Customer ID]],Table3__3_16[Customer ID],Table3__3_16[NumberOfMajorSurgeries])</f>
        <v>1</v>
      </c>
      <c r="I2172" s="22" t="str">
        <f>_xlfn.XLOOKUP(Table7[[#This Row],[Merged Customer ID]],Table3__3_16[Customer ID],Table3__3_16[smoker])</f>
        <v>No</v>
      </c>
      <c r="J2172" s="22" t="str">
        <f>_xlfn.XLOOKUP(Table7[[#This Row],[Merged Customer ID]],Table3__3_16[Customer ID],Table3__3_16[Weight Status])</f>
        <v>Overweight</v>
      </c>
      <c r="K2172" s="22" t="str">
        <f>_xlfn.XLOOKUP(Table7[[#This Row],[Merged Customer ID]],Table3__3_16[Customer ID],Table3__3_16[Sugar Status])</f>
        <v>Normal</v>
      </c>
      <c r="L2172" s="25">
        <f>_xlfn.XLOOKUP(Table7[[#This Row],[Merged Customer ID]],Table6_20[Merged Customer ID],Table6_20[Date of Birth])</f>
        <v>38218</v>
      </c>
      <c r="M2172" s="29">
        <f>_xlfn.XLOOKUP(Table7[[#This Row],[Merged Customer ID]],Table6_20[Merged Customer ID],Table6_20[charges],"0",0)</f>
        <v>1822.54</v>
      </c>
      <c r="N2172" s="29" t="str">
        <f>_xlfn.XLOOKUP(Table7[[#This Row],[Merged Customer ID]],Table6_20[Merged Customer ID],Table6_20[Hospital tier])</f>
        <v>tier - 3</v>
      </c>
      <c r="O2172" s="29" t="str">
        <f>_xlfn.XLOOKUP(Table7[[#This Row],[Merged Customer ID]],Table6_20[Merged Customer ID],Table6_20[City tier])</f>
        <v>tier - 1</v>
      </c>
      <c r="P2172" s="29" t="str">
        <f>_xlfn.XLOOKUP(Table7[[#This Row],[Merged Customer ID]],Table6_20[Merged Customer ID],Table6_20[State ID])</f>
        <v>R1012</v>
      </c>
      <c r="Q2172" s="35">
        <f>_xlfn.XLOOKUP(Table7[[#This Row],[Merged Customer ID]],Table6_20[Merged Customer ID],Table6_20[Age])</f>
        <v>18.802777777777777</v>
      </c>
    </row>
    <row r="2173" spans="1:17" x14ac:dyDescent="0.35">
      <c r="A2173" s="23" t="s">
        <v>190</v>
      </c>
      <c r="B2173" s="23" t="str">
        <f>_xlfn.XLOOKUP(Table7[[#This Row],[Merged Customer ID]],Table2_1[Merged Customer ID],Table2_1[First Name])</f>
        <v>Landry</v>
      </c>
      <c r="C2173" s="23">
        <f>_xlfn.XLOOKUP(Table7[[#This Row],[Merged Customer ID]],Table3__3_16[Customer ID],Table3__3_16[BMI])</f>
        <v>26.51</v>
      </c>
      <c r="D2173" s="23">
        <f>_xlfn.XLOOKUP(Table7[[#This Row],[Merged Customer ID]],Table3__3_16[Customer ID],Table3__3_16[HBA1C])</f>
        <v>4.58</v>
      </c>
      <c r="E2173" s="22" t="str">
        <f>_xlfn.XLOOKUP(Table7[[#This Row],[Merged Customer ID]],Table3__3_16[Customer ID],Table3__3_16[Heart Issues])</f>
        <v>No</v>
      </c>
      <c r="F2173" s="23" t="str">
        <f>_xlfn.XLOOKUP(Table7[[#This Row],[Merged Customer ID]],Table3__3_16[Customer ID],Table3__3_16[Any Transplants])</f>
        <v>No</v>
      </c>
      <c r="G2173" s="23" t="str">
        <f>_xlfn.XLOOKUP(Table7[[#This Row],[Merged Customer ID]],Table3__3_16[Customer ID],Table3__3_16[Cancer history])</f>
        <v>No</v>
      </c>
      <c r="H2173" s="23">
        <f>_xlfn.XLOOKUP(Table7[[#This Row],[Merged Customer ID]],Table3__3_16[Customer ID],Table3__3_16[NumberOfMajorSurgeries])</f>
        <v>0</v>
      </c>
      <c r="I2173" s="23" t="str">
        <f>_xlfn.XLOOKUP(Table7[[#This Row],[Merged Customer ID]],Table3__3_16[Customer ID],Table3__3_16[smoker])</f>
        <v>No</v>
      </c>
      <c r="J2173" s="23" t="str">
        <f>_xlfn.XLOOKUP(Table7[[#This Row],[Merged Customer ID]],Table3__3_16[Customer ID],Table3__3_16[Weight Status])</f>
        <v>Overweight</v>
      </c>
      <c r="K2173" s="23" t="str">
        <f>_xlfn.XLOOKUP(Table7[[#This Row],[Merged Customer ID]],Table3__3_16[Customer ID],Table3__3_16[Sugar Status])</f>
        <v>Normal</v>
      </c>
      <c r="L2173" s="26">
        <f>_xlfn.XLOOKUP(Table7[[#This Row],[Merged Customer ID]],Table6_20[Merged Customer ID],Table6_20[Date of Birth])</f>
        <v>36428</v>
      </c>
      <c r="M2173" s="30">
        <f>_xlfn.XLOOKUP(Table7[[#This Row],[Merged Customer ID]],Table6_20[Merged Customer ID],Table6_20[charges],"0",0)</f>
        <v>1815.88</v>
      </c>
      <c r="N2173" s="30" t="str">
        <f>_xlfn.XLOOKUP(Table7[[#This Row],[Merged Customer ID]],Table6_20[Merged Customer ID],Table6_20[Hospital tier])</f>
        <v>tier - 3</v>
      </c>
      <c r="O2173" s="30" t="str">
        <f>_xlfn.XLOOKUP(Table7[[#This Row],[Merged Customer ID]],Table6_20[Merged Customer ID],Table6_20[City tier])</f>
        <v>tier - 3</v>
      </c>
      <c r="P2173" s="30" t="str">
        <f>_xlfn.XLOOKUP(Table7[[#This Row],[Merged Customer ID]],Table6_20[Merged Customer ID],Table6_20[State ID])</f>
        <v>R1013</v>
      </c>
      <c r="Q2173" s="36">
        <f>_xlfn.XLOOKUP(Table7[[#This Row],[Merged Customer ID]],Table6_20[Merged Customer ID],Table6_20[Age])</f>
        <v>23.702777777777779</v>
      </c>
    </row>
    <row r="2174" spans="1:17" x14ac:dyDescent="0.35">
      <c r="A2174" s="22" t="s">
        <v>189</v>
      </c>
      <c r="B2174" s="22" t="str">
        <f>_xlfn.XLOOKUP(Table7[[#This Row],[Merged Customer ID]],Table2_1[Merged Customer ID],Table2_1[First Name])</f>
        <v>Lozier</v>
      </c>
      <c r="C2174" s="22">
        <f>_xlfn.XLOOKUP(Table7[[#This Row],[Merged Customer ID]],Table3__3_16[Customer ID],Table3__3_16[BMI])</f>
        <v>29.734999999999999</v>
      </c>
      <c r="D2174" s="22">
        <f>_xlfn.XLOOKUP(Table7[[#This Row],[Merged Customer ID]],Table3__3_16[Customer ID],Table3__3_16[HBA1C])</f>
        <v>11.92</v>
      </c>
      <c r="E2174" s="22" t="str">
        <f>_xlfn.XLOOKUP(Table7[[#This Row],[Merged Customer ID]],Table3__3_16[Customer ID],Table3__3_16[Heart Issues])</f>
        <v>No</v>
      </c>
      <c r="F2174" s="22" t="str">
        <f>_xlfn.XLOOKUP(Table7[[#This Row],[Merged Customer ID]],Table3__3_16[Customer ID],Table3__3_16[Any Transplants])</f>
        <v>No</v>
      </c>
      <c r="G2174" s="22" t="str">
        <f>_xlfn.XLOOKUP(Table7[[#This Row],[Merged Customer ID]],Table3__3_16[Customer ID],Table3__3_16[Cancer history])</f>
        <v>No</v>
      </c>
      <c r="H2174" s="22">
        <f>_xlfn.XLOOKUP(Table7[[#This Row],[Merged Customer ID]],Table3__3_16[Customer ID],Table3__3_16[NumberOfMajorSurgeries])</f>
        <v>0</v>
      </c>
      <c r="I2174" s="22" t="str">
        <f>_xlfn.XLOOKUP(Table7[[#This Row],[Merged Customer ID]],Table3__3_16[Customer ID],Table3__3_16[smoker])</f>
        <v>No</v>
      </c>
      <c r="J2174" s="22" t="str">
        <f>_xlfn.XLOOKUP(Table7[[#This Row],[Merged Customer ID]],Table3__3_16[Customer ID],Table3__3_16[Weight Status])</f>
        <v>Overweight</v>
      </c>
      <c r="K2174" s="22" t="str">
        <f>_xlfn.XLOOKUP(Table7[[#This Row],[Merged Customer ID]],Table3__3_16[Customer ID],Table3__3_16[Sugar Status])</f>
        <v>Diabetes</v>
      </c>
      <c r="L2174" s="25">
        <f>_xlfn.XLOOKUP(Table7[[#This Row],[Merged Customer ID]],Table6_20[Merged Customer ID],Table6_20[Date of Birth])</f>
        <v>37603</v>
      </c>
      <c r="M2174" s="29">
        <f>_xlfn.XLOOKUP(Table7[[#This Row],[Merged Customer ID]],Table6_20[Merged Customer ID],Table6_20[charges],"0",0)</f>
        <v>1769.53</v>
      </c>
      <c r="N2174" s="29" t="str">
        <f>_xlfn.XLOOKUP(Table7[[#This Row],[Merged Customer ID]],Table6_20[Merged Customer ID],Table6_20[Hospital tier])</f>
        <v>tier - 3</v>
      </c>
      <c r="O2174" s="29" t="str">
        <f>_xlfn.XLOOKUP(Table7[[#This Row],[Merged Customer ID]],Table6_20[Merged Customer ID],Table6_20[City tier])</f>
        <v>tier - 3</v>
      </c>
      <c r="P2174" s="29" t="str">
        <f>_xlfn.XLOOKUP(Table7[[#This Row],[Merged Customer ID]],Table6_20[Merged Customer ID],Table6_20[State ID])</f>
        <v>R1012</v>
      </c>
      <c r="Q2174" s="35">
        <f>_xlfn.XLOOKUP(Table7[[#This Row],[Merged Customer ID]],Table6_20[Merged Customer ID],Table6_20[Age])</f>
        <v>20.486111111111111</v>
      </c>
    </row>
    <row r="2175" spans="1:17" x14ac:dyDescent="0.35">
      <c r="A2175" s="23" t="s">
        <v>188</v>
      </c>
      <c r="B2175" s="23" t="str">
        <f>_xlfn.XLOOKUP(Table7[[#This Row],[Merged Customer ID]],Table2_1[Merged Customer ID],Table2_1[First Name])</f>
        <v>O'Brien</v>
      </c>
      <c r="C2175" s="23">
        <f>_xlfn.XLOOKUP(Table7[[#This Row],[Merged Customer ID]],Table3__3_16[Customer ID],Table3__3_16[BMI])</f>
        <v>40.5</v>
      </c>
      <c r="D2175" s="23">
        <f>_xlfn.XLOOKUP(Table7[[#This Row],[Merged Customer ID]],Table3__3_16[Customer ID],Table3__3_16[HBA1C])</f>
        <v>5.4</v>
      </c>
      <c r="E2175" s="22" t="str">
        <f>_xlfn.XLOOKUP(Table7[[#This Row],[Merged Customer ID]],Table3__3_16[Customer ID],Table3__3_16[Heart Issues])</f>
        <v>No</v>
      </c>
      <c r="F2175" s="23" t="str">
        <f>_xlfn.XLOOKUP(Table7[[#This Row],[Merged Customer ID]],Table3__3_16[Customer ID],Table3__3_16[Any Transplants])</f>
        <v>No</v>
      </c>
      <c r="G2175" s="23" t="str">
        <f>_xlfn.XLOOKUP(Table7[[#This Row],[Merged Customer ID]],Table3__3_16[Customer ID],Table3__3_16[Cancer history])</f>
        <v>Yes</v>
      </c>
      <c r="H2175" s="23">
        <f>_xlfn.XLOOKUP(Table7[[#This Row],[Merged Customer ID]],Table3__3_16[Customer ID],Table3__3_16[NumberOfMajorSurgeries])</f>
        <v>1</v>
      </c>
      <c r="I2175" s="23" t="str">
        <f>_xlfn.XLOOKUP(Table7[[#This Row],[Merged Customer ID]],Table3__3_16[Customer ID],Table3__3_16[smoker])</f>
        <v>No</v>
      </c>
      <c r="J2175" s="23" t="str">
        <f>_xlfn.XLOOKUP(Table7[[#This Row],[Merged Customer ID]],Table3__3_16[Customer ID],Table3__3_16[Weight Status])</f>
        <v>Obesity</v>
      </c>
      <c r="K2175" s="23" t="str">
        <f>_xlfn.XLOOKUP(Table7[[#This Row],[Merged Customer ID]],Table3__3_16[Customer ID],Table3__3_16[Sugar Status])</f>
        <v>Normal</v>
      </c>
      <c r="L2175" s="26">
        <f>_xlfn.XLOOKUP(Table7[[#This Row],[Merged Customer ID]],Table6_20[Merged Customer ID],Table6_20[Date of Birth])</f>
        <v>37944</v>
      </c>
      <c r="M2175" s="30">
        <f>_xlfn.XLOOKUP(Table7[[#This Row],[Merged Customer ID]],Table6_20[Merged Customer ID],Table6_20[charges],"0",0)</f>
        <v>1759.34</v>
      </c>
      <c r="N2175" s="30" t="str">
        <f>_xlfn.XLOOKUP(Table7[[#This Row],[Merged Customer ID]],Table6_20[Merged Customer ID],Table6_20[Hospital tier])</f>
        <v>tier - 3</v>
      </c>
      <c r="O2175" s="30" t="str">
        <f>_xlfn.XLOOKUP(Table7[[#This Row],[Merged Customer ID]],Table6_20[Merged Customer ID],Table6_20[City tier])</f>
        <v>tier - 1</v>
      </c>
      <c r="P2175" s="30" t="str">
        <f>_xlfn.XLOOKUP(Table7[[#This Row],[Merged Customer ID]],Table6_20[Merged Customer ID],Table6_20[State ID])</f>
        <v>R1011</v>
      </c>
      <c r="Q2175" s="36">
        <f>_xlfn.XLOOKUP(Table7[[#This Row],[Merged Customer ID]],Table6_20[Merged Customer ID],Table6_20[Age])</f>
        <v>19.552777777777777</v>
      </c>
    </row>
    <row r="2176" spans="1:17" x14ac:dyDescent="0.35">
      <c r="A2176" s="22" t="s">
        <v>187</v>
      </c>
      <c r="B2176" s="22" t="str">
        <f>_xlfn.XLOOKUP(Table7[[#This Row],[Merged Customer ID]],Table2_1[Merged Customer ID],Table2_1[First Name])</f>
        <v>Rodas</v>
      </c>
      <c r="C2176" s="22">
        <f>_xlfn.XLOOKUP(Table7[[#This Row],[Merged Customer ID]],Table3__3_16[Customer ID],Table3__3_16[BMI])</f>
        <v>25.64</v>
      </c>
      <c r="D2176" s="22">
        <f>_xlfn.XLOOKUP(Table7[[#This Row],[Merged Customer ID]],Table3__3_16[Customer ID],Table3__3_16[HBA1C])</f>
        <v>4.76</v>
      </c>
      <c r="E2176" s="22" t="str">
        <f>_xlfn.XLOOKUP(Table7[[#This Row],[Merged Customer ID]],Table3__3_16[Customer ID],Table3__3_16[Heart Issues])</f>
        <v>No</v>
      </c>
      <c r="F2176" s="22" t="str">
        <f>_xlfn.XLOOKUP(Table7[[#This Row],[Merged Customer ID]],Table3__3_16[Customer ID],Table3__3_16[Any Transplants])</f>
        <v>No</v>
      </c>
      <c r="G2176" s="22" t="str">
        <f>_xlfn.XLOOKUP(Table7[[#This Row],[Merged Customer ID]],Table3__3_16[Customer ID],Table3__3_16[Cancer history])</f>
        <v>No</v>
      </c>
      <c r="H2176" s="22">
        <f>_xlfn.XLOOKUP(Table7[[#This Row],[Merged Customer ID]],Table3__3_16[Customer ID],Table3__3_16[NumberOfMajorSurgeries])</f>
        <v>1</v>
      </c>
      <c r="I2176" s="22" t="str">
        <f>_xlfn.XLOOKUP(Table7[[#This Row],[Merged Customer ID]],Table3__3_16[Customer ID],Table3__3_16[smoker])</f>
        <v>No</v>
      </c>
      <c r="J2176" s="22" t="str">
        <f>_xlfn.XLOOKUP(Table7[[#This Row],[Merged Customer ID]],Table3__3_16[Customer ID],Table3__3_16[Weight Status])</f>
        <v>Overweight</v>
      </c>
      <c r="K2176" s="22" t="str">
        <f>_xlfn.XLOOKUP(Table7[[#This Row],[Merged Customer ID]],Table3__3_16[Customer ID],Table3__3_16[Sugar Status])</f>
        <v>Normal</v>
      </c>
      <c r="L2176" s="25">
        <f>_xlfn.XLOOKUP(Table7[[#This Row],[Merged Customer ID]],Table6_20[Merged Customer ID],Table6_20[Date of Birth])</f>
        <v>36075</v>
      </c>
      <c r="M2176" s="29">
        <f>_xlfn.XLOOKUP(Table7[[#This Row],[Merged Customer ID]],Table6_20[Merged Customer ID],Table6_20[charges],"0",0)</f>
        <v>1756.6</v>
      </c>
      <c r="N2176" s="29" t="str">
        <f>_xlfn.XLOOKUP(Table7[[#This Row],[Merged Customer ID]],Table6_20[Merged Customer ID],Table6_20[Hospital tier])</f>
        <v>tier - 3</v>
      </c>
      <c r="O2176" s="29" t="str">
        <f>_xlfn.XLOOKUP(Table7[[#This Row],[Merged Customer ID]],Table6_20[Merged Customer ID],Table6_20[City tier])</f>
        <v>tier - 3</v>
      </c>
      <c r="P2176" s="29" t="str">
        <f>_xlfn.XLOOKUP(Table7[[#This Row],[Merged Customer ID]],Table6_20[Merged Customer ID],Table6_20[State ID])</f>
        <v>R1013</v>
      </c>
      <c r="Q2176" s="35">
        <f>_xlfn.XLOOKUP(Table7[[#This Row],[Merged Customer ID]],Table6_20[Merged Customer ID],Table6_20[Age])</f>
        <v>24.669444444444444</v>
      </c>
    </row>
    <row r="2177" spans="1:17" x14ac:dyDescent="0.35">
      <c r="A2177" s="23" t="s">
        <v>186</v>
      </c>
      <c r="B2177" s="23" t="str">
        <f>_xlfn.XLOOKUP(Table7[[#This Row],[Merged Customer ID]],Table2_1[Merged Customer ID],Table2_1[First Name])</f>
        <v>O'Connor</v>
      </c>
      <c r="C2177" s="23">
        <f>_xlfn.XLOOKUP(Table7[[#This Row],[Merged Customer ID]],Table3__3_16[Customer ID],Table3__3_16[BMI])</f>
        <v>32.9</v>
      </c>
      <c r="D2177" s="23">
        <f>_xlfn.XLOOKUP(Table7[[#This Row],[Merged Customer ID]],Table3__3_16[Customer ID],Table3__3_16[HBA1C])</f>
        <v>4.78</v>
      </c>
      <c r="E2177" s="22" t="str">
        <f>_xlfn.XLOOKUP(Table7[[#This Row],[Merged Customer ID]],Table3__3_16[Customer ID],Table3__3_16[Heart Issues])</f>
        <v>No</v>
      </c>
      <c r="F2177" s="23" t="str">
        <f>_xlfn.XLOOKUP(Table7[[#This Row],[Merged Customer ID]],Table3__3_16[Customer ID],Table3__3_16[Any Transplants])</f>
        <v>No</v>
      </c>
      <c r="G2177" s="23" t="str">
        <f>_xlfn.XLOOKUP(Table7[[#This Row],[Merged Customer ID]],Table3__3_16[Customer ID],Table3__3_16[Cancer history])</f>
        <v>Yes</v>
      </c>
      <c r="H2177" s="23">
        <f>_xlfn.XLOOKUP(Table7[[#This Row],[Merged Customer ID]],Table3__3_16[Customer ID],Table3__3_16[NumberOfMajorSurgeries])</f>
        <v>1</v>
      </c>
      <c r="I2177" s="23" t="str">
        <f>_xlfn.XLOOKUP(Table7[[#This Row],[Merged Customer ID]],Table3__3_16[Customer ID],Table3__3_16[smoker])</f>
        <v>No</v>
      </c>
      <c r="J2177" s="23" t="str">
        <f>_xlfn.XLOOKUP(Table7[[#This Row],[Merged Customer ID]],Table3__3_16[Customer ID],Table3__3_16[Weight Status])</f>
        <v>Obesity</v>
      </c>
      <c r="K2177" s="23" t="str">
        <f>_xlfn.XLOOKUP(Table7[[#This Row],[Merged Customer ID]],Table3__3_16[Customer ID],Table3__3_16[Sugar Status])</f>
        <v>Normal</v>
      </c>
      <c r="L2177" s="26">
        <f>_xlfn.XLOOKUP(Table7[[#This Row],[Merged Customer ID]],Table6_20[Merged Customer ID],Table6_20[Date of Birth])</f>
        <v>37890</v>
      </c>
      <c r="M2177" s="30">
        <f>_xlfn.XLOOKUP(Table7[[#This Row],[Merged Customer ID]],Table6_20[Merged Customer ID],Table6_20[charges],"0",0)</f>
        <v>1748.77</v>
      </c>
      <c r="N2177" s="30" t="str">
        <f>_xlfn.XLOOKUP(Table7[[#This Row],[Merged Customer ID]],Table6_20[Merged Customer ID],Table6_20[Hospital tier])</f>
        <v>tier - 3</v>
      </c>
      <c r="O2177" s="30" t="str">
        <f>_xlfn.XLOOKUP(Table7[[#This Row],[Merged Customer ID]],Table6_20[Merged Customer ID],Table6_20[City tier])</f>
        <v>tier - 1</v>
      </c>
      <c r="P2177" s="30" t="str">
        <f>_xlfn.XLOOKUP(Table7[[#This Row],[Merged Customer ID]],Table6_20[Merged Customer ID],Table6_20[State ID])</f>
        <v>R1011</v>
      </c>
      <c r="Q2177" s="36">
        <f>_xlfn.XLOOKUP(Table7[[#This Row],[Merged Customer ID]],Table6_20[Merged Customer ID],Table6_20[Age])</f>
        <v>19.7</v>
      </c>
    </row>
    <row r="2178" spans="1:17" x14ac:dyDescent="0.35">
      <c r="A2178" s="22" t="s">
        <v>185</v>
      </c>
      <c r="B2178" s="22" t="str">
        <f>_xlfn.XLOOKUP(Table7[[#This Row],[Merged Customer ID]],Table2_1[Merged Customer ID],Table2_1[First Name])</f>
        <v>White</v>
      </c>
      <c r="C2178" s="22">
        <f>_xlfn.XLOOKUP(Table7[[#This Row],[Merged Customer ID]],Table3__3_16[Customer ID],Table3__3_16[BMI])</f>
        <v>29.8</v>
      </c>
      <c r="D2178" s="22">
        <f>_xlfn.XLOOKUP(Table7[[#This Row],[Merged Customer ID]],Table3__3_16[Customer ID],Table3__3_16[HBA1C])</f>
        <v>4.26</v>
      </c>
      <c r="E2178" s="22" t="str">
        <f>_xlfn.XLOOKUP(Table7[[#This Row],[Merged Customer ID]],Table3__3_16[Customer ID],Table3__3_16[Heart Issues])</f>
        <v>No</v>
      </c>
      <c r="F2178" s="22" t="str">
        <f>_xlfn.XLOOKUP(Table7[[#This Row],[Merged Customer ID]],Table3__3_16[Customer ID],Table3__3_16[Any Transplants])</f>
        <v>No</v>
      </c>
      <c r="G2178" s="22" t="str">
        <f>_xlfn.XLOOKUP(Table7[[#This Row],[Merged Customer ID]],Table3__3_16[Customer ID],Table3__3_16[Cancer history])</f>
        <v>Yes</v>
      </c>
      <c r="H2178" s="22">
        <f>_xlfn.XLOOKUP(Table7[[#This Row],[Merged Customer ID]],Table3__3_16[Customer ID],Table3__3_16[NumberOfMajorSurgeries])</f>
        <v>1</v>
      </c>
      <c r="I2178" s="22" t="str">
        <f>_xlfn.XLOOKUP(Table7[[#This Row],[Merged Customer ID]],Table3__3_16[Customer ID],Table3__3_16[smoker])</f>
        <v>No</v>
      </c>
      <c r="J2178" s="22" t="str">
        <f>_xlfn.XLOOKUP(Table7[[#This Row],[Merged Customer ID]],Table3__3_16[Customer ID],Table3__3_16[Weight Status])</f>
        <v>Overweight</v>
      </c>
      <c r="K2178" s="22" t="str">
        <f>_xlfn.XLOOKUP(Table7[[#This Row],[Merged Customer ID]],Table3__3_16[Customer ID],Table3__3_16[Sugar Status])</f>
        <v>Normal</v>
      </c>
      <c r="L2178" s="25">
        <f>_xlfn.XLOOKUP(Table7[[#This Row],[Merged Customer ID]],Table6_20[Merged Customer ID],Table6_20[Date of Birth])</f>
        <v>37830</v>
      </c>
      <c r="M2178" s="29">
        <f>_xlfn.XLOOKUP(Table7[[#This Row],[Merged Customer ID]],Table6_20[Merged Customer ID],Table6_20[charges],"0",0)</f>
        <v>1744.47</v>
      </c>
      <c r="N2178" s="29" t="str">
        <f>_xlfn.XLOOKUP(Table7[[#This Row],[Merged Customer ID]],Table6_20[Merged Customer ID],Table6_20[Hospital tier])</f>
        <v>tier - 3</v>
      </c>
      <c r="O2178" s="29" t="str">
        <f>_xlfn.XLOOKUP(Table7[[#This Row],[Merged Customer ID]],Table6_20[Merged Customer ID],Table6_20[City tier])</f>
        <v>tier - 1</v>
      </c>
      <c r="P2178" s="29" t="str">
        <f>_xlfn.XLOOKUP(Table7[[#This Row],[Merged Customer ID]],Table6_20[Merged Customer ID],Table6_20[State ID])</f>
        <v>R1011</v>
      </c>
      <c r="Q2178" s="35">
        <f>_xlfn.XLOOKUP(Table7[[#This Row],[Merged Customer ID]],Table6_20[Merged Customer ID],Table6_20[Age])</f>
        <v>19.861111111111111</v>
      </c>
    </row>
    <row r="2179" spans="1:17" x14ac:dyDescent="0.35">
      <c r="A2179" s="23" t="s">
        <v>184</v>
      </c>
      <c r="B2179" s="23" t="str">
        <f>_xlfn.XLOOKUP(Table7[[#This Row],[Merged Customer ID]],Table2_1[Merged Customer ID],Table2_1[First Name])</f>
        <v>Davenport</v>
      </c>
      <c r="C2179" s="23">
        <f>_xlfn.XLOOKUP(Table7[[#This Row],[Merged Customer ID]],Table3__3_16[Customer ID],Table3__3_16[BMI])</f>
        <v>28.9</v>
      </c>
      <c r="D2179" s="23">
        <f>_xlfn.XLOOKUP(Table7[[#This Row],[Merged Customer ID]],Table3__3_16[Customer ID],Table3__3_16[HBA1C])</f>
        <v>5.85</v>
      </c>
      <c r="E2179" s="22" t="str">
        <f>_xlfn.XLOOKUP(Table7[[#This Row],[Merged Customer ID]],Table3__3_16[Customer ID],Table3__3_16[Heart Issues])</f>
        <v>No</v>
      </c>
      <c r="F2179" s="23" t="str">
        <f>_xlfn.XLOOKUP(Table7[[#This Row],[Merged Customer ID]],Table3__3_16[Customer ID],Table3__3_16[Any Transplants])</f>
        <v>No</v>
      </c>
      <c r="G2179" s="23" t="str">
        <f>_xlfn.XLOOKUP(Table7[[#This Row],[Merged Customer ID]],Table3__3_16[Customer ID],Table3__3_16[Cancer history])</f>
        <v>Yes</v>
      </c>
      <c r="H2179" s="23">
        <f>_xlfn.XLOOKUP(Table7[[#This Row],[Merged Customer ID]],Table3__3_16[Customer ID],Table3__3_16[NumberOfMajorSurgeries])</f>
        <v>1</v>
      </c>
      <c r="I2179" s="23" t="str">
        <f>_xlfn.XLOOKUP(Table7[[#This Row],[Merged Customer ID]],Table3__3_16[Customer ID],Table3__3_16[smoker])</f>
        <v>No</v>
      </c>
      <c r="J2179" s="23" t="str">
        <f>_xlfn.XLOOKUP(Table7[[#This Row],[Merged Customer ID]],Table3__3_16[Customer ID],Table3__3_16[Weight Status])</f>
        <v>Overweight</v>
      </c>
      <c r="K2179" s="23" t="str">
        <f>_xlfn.XLOOKUP(Table7[[#This Row],[Merged Customer ID]],Table3__3_16[Customer ID],Table3__3_16[Sugar Status])</f>
        <v>Prediabetes</v>
      </c>
      <c r="L2179" s="26">
        <f>_xlfn.XLOOKUP(Table7[[#This Row],[Merged Customer ID]],Table6_20[Merged Customer ID],Table6_20[Date of Birth])</f>
        <v>37827</v>
      </c>
      <c r="M2179" s="30">
        <f>_xlfn.XLOOKUP(Table7[[#This Row],[Merged Customer ID]],Table6_20[Merged Customer ID],Table6_20[charges],"0",0)</f>
        <v>1743.21</v>
      </c>
      <c r="N2179" s="30" t="str">
        <f>_xlfn.XLOOKUP(Table7[[#This Row],[Merged Customer ID]],Table6_20[Merged Customer ID],Table6_20[Hospital tier])</f>
        <v>tier - 3</v>
      </c>
      <c r="O2179" s="30" t="str">
        <f>_xlfn.XLOOKUP(Table7[[#This Row],[Merged Customer ID]],Table6_20[Merged Customer ID],Table6_20[City tier])</f>
        <v>tier - 1</v>
      </c>
      <c r="P2179" s="30" t="str">
        <f>_xlfn.XLOOKUP(Table7[[#This Row],[Merged Customer ID]],Table6_20[Merged Customer ID],Table6_20[State ID])</f>
        <v>R1011</v>
      </c>
      <c r="Q2179" s="36">
        <f>_xlfn.XLOOKUP(Table7[[#This Row],[Merged Customer ID]],Table6_20[Merged Customer ID],Table6_20[Age])</f>
        <v>19.869444444444444</v>
      </c>
    </row>
    <row r="2180" spans="1:17" x14ac:dyDescent="0.35">
      <c r="A2180" s="22" t="s">
        <v>183</v>
      </c>
      <c r="B2180" s="22" t="str">
        <f>_xlfn.XLOOKUP(Table7[[#This Row],[Merged Customer ID]],Table2_1[Merged Customer ID],Table2_1[First Name])</f>
        <v>Karmen</v>
      </c>
      <c r="C2180" s="22">
        <f>_xlfn.XLOOKUP(Table7[[#This Row],[Merged Customer ID]],Table3__3_16[Customer ID],Table3__3_16[BMI])</f>
        <v>24.7</v>
      </c>
      <c r="D2180" s="22">
        <f>_xlfn.XLOOKUP(Table7[[#This Row],[Merged Customer ID]],Table3__3_16[Customer ID],Table3__3_16[HBA1C])</f>
        <v>5.32</v>
      </c>
      <c r="E2180" s="22" t="str">
        <f>_xlfn.XLOOKUP(Table7[[#This Row],[Merged Customer ID]],Table3__3_16[Customer ID],Table3__3_16[Heart Issues])</f>
        <v>No</v>
      </c>
      <c r="F2180" s="22" t="str">
        <f>_xlfn.XLOOKUP(Table7[[#This Row],[Merged Customer ID]],Table3__3_16[Customer ID],Table3__3_16[Any Transplants])</f>
        <v>No</v>
      </c>
      <c r="G2180" s="22" t="str">
        <f>_xlfn.XLOOKUP(Table7[[#This Row],[Merged Customer ID]],Table3__3_16[Customer ID],Table3__3_16[Cancer history])</f>
        <v>Yes</v>
      </c>
      <c r="H2180" s="22">
        <f>_xlfn.XLOOKUP(Table7[[#This Row],[Merged Customer ID]],Table3__3_16[Customer ID],Table3__3_16[NumberOfMajorSurgeries])</f>
        <v>1</v>
      </c>
      <c r="I2180" s="22" t="str">
        <f>_xlfn.XLOOKUP(Table7[[#This Row],[Merged Customer ID]],Table3__3_16[Customer ID],Table3__3_16[smoker])</f>
        <v>No</v>
      </c>
      <c r="J2180" s="22" t="str">
        <f>_xlfn.XLOOKUP(Table7[[#This Row],[Merged Customer ID]],Table3__3_16[Customer ID],Table3__3_16[Weight Status])</f>
        <v>Normal Weight</v>
      </c>
      <c r="K2180" s="22" t="str">
        <f>_xlfn.XLOOKUP(Table7[[#This Row],[Merged Customer ID]],Table3__3_16[Customer ID],Table3__3_16[Sugar Status])</f>
        <v>Normal</v>
      </c>
      <c r="L2180" s="25">
        <f>_xlfn.XLOOKUP(Table7[[#This Row],[Merged Customer ID]],Table6_20[Merged Customer ID],Table6_20[Date of Birth])</f>
        <v>37939</v>
      </c>
      <c r="M2180" s="29">
        <f>_xlfn.XLOOKUP(Table7[[#This Row],[Merged Customer ID]],Table6_20[Merged Customer ID],Table6_20[charges],"0",0)</f>
        <v>1737.38</v>
      </c>
      <c r="N2180" s="29" t="str">
        <f>_xlfn.XLOOKUP(Table7[[#This Row],[Merged Customer ID]],Table6_20[Merged Customer ID],Table6_20[Hospital tier])</f>
        <v>tier - 3</v>
      </c>
      <c r="O2180" s="29" t="str">
        <f>_xlfn.XLOOKUP(Table7[[#This Row],[Merged Customer ID]],Table6_20[Merged Customer ID],Table6_20[City tier])</f>
        <v>tier - 2</v>
      </c>
      <c r="P2180" s="29" t="str">
        <f>_xlfn.XLOOKUP(Table7[[#This Row],[Merged Customer ID]],Table6_20[Merged Customer ID],Table6_20[State ID])</f>
        <v>R1011</v>
      </c>
      <c r="Q2180" s="35">
        <f>_xlfn.XLOOKUP(Table7[[#This Row],[Merged Customer ID]],Table6_20[Merged Customer ID],Table6_20[Age])</f>
        <v>19.566666666666666</v>
      </c>
    </row>
    <row r="2181" spans="1:17" x14ac:dyDescent="0.35">
      <c r="A2181" s="23" t="s">
        <v>182</v>
      </c>
      <c r="B2181" s="23" t="str">
        <f>_xlfn.XLOOKUP(Table7[[#This Row],[Merged Customer ID]],Table2_1[Merged Customer ID],Table2_1[First Name])</f>
        <v>Miller</v>
      </c>
      <c r="C2181" s="23">
        <f>_xlfn.XLOOKUP(Table7[[#This Row],[Merged Customer ID]],Table3__3_16[Customer ID],Table3__3_16[BMI])</f>
        <v>20.6</v>
      </c>
      <c r="D2181" s="23">
        <f>_xlfn.XLOOKUP(Table7[[#This Row],[Merged Customer ID]],Table3__3_16[Customer ID],Table3__3_16[HBA1C])</f>
        <v>5.14</v>
      </c>
      <c r="E2181" s="22" t="str">
        <f>_xlfn.XLOOKUP(Table7[[#This Row],[Merged Customer ID]],Table3__3_16[Customer ID],Table3__3_16[Heart Issues])</f>
        <v>No</v>
      </c>
      <c r="F2181" s="23" t="str">
        <f>_xlfn.XLOOKUP(Table7[[#This Row],[Merged Customer ID]],Table3__3_16[Customer ID],Table3__3_16[Any Transplants])</f>
        <v>No</v>
      </c>
      <c r="G2181" s="23" t="str">
        <f>_xlfn.XLOOKUP(Table7[[#This Row],[Merged Customer ID]],Table3__3_16[Customer ID],Table3__3_16[Cancer history])</f>
        <v>Yes</v>
      </c>
      <c r="H2181" s="23">
        <f>_xlfn.XLOOKUP(Table7[[#This Row],[Merged Customer ID]],Table3__3_16[Customer ID],Table3__3_16[NumberOfMajorSurgeries])</f>
        <v>1</v>
      </c>
      <c r="I2181" s="23" t="str">
        <f>_xlfn.XLOOKUP(Table7[[#This Row],[Merged Customer ID]],Table3__3_16[Customer ID],Table3__3_16[smoker])</f>
        <v>No</v>
      </c>
      <c r="J2181" s="23" t="str">
        <f>_xlfn.XLOOKUP(Table7[[#This Row],[Merged Customer ID]],Table3__3_16[Customer ID],Table3__3_16[Weight Status])</f>
        <v>Normal Weight</v>
      </c>
      <c r="K2181" s="23" t="str">
        <f>_xlfn.XLOOKUP(Table7[[#This Row],[Merged Customer ID]],Table3__3_16[Customer ID],Table3__3_16[Sugar Status])</f>
        <v>Normal</v>
      </c>
      <c r="L2181" s="26">
        <f>_xlfn.XLOOKUP(Table7[[#This Row],[Merged Customer ID]],Table6_20[Merged Customer ID],Table6_20[Date of Birth])</f>
        <v>37934</v>
      </c>
      <c r="M2181" s="30">
        <f>_xlfn.XLOOKUP(Table7[[#This Row],[Merged Customer ID]],Table6_20[Merged Customer ID],Table6_20[charges],"0",0)</f>
        <v>1731.68</v>
      </c>
      <c r="N2181" s="30" t="str">
        <f>_xlfn.XLOOKUP(Table7[[#This Row],[Merged Customer ID]],Table6_20[Merged Customer ID],Table6_20[Hospital tier])</f>
        <v>tier - 3</v>
      </c>
      <c r="O2181" s="30" t="str">
        <f>_xlfn.XLOOKUP(Table7[[#This Row],[Merged Customer ID]],Table6_20[Merged Customer ID],Table6_20[City tier])</f>
        <v>tier - 2</v>
      </c>
      <c r="P2181" s="30" t="str">
        <f>_xlfn.XLOOKUP(Table7[[#This Row],[Merged Customer ID]],Table6_20[Merged Customer ID],Table6_20[State ID])</f>
        <v>R1011</v>
      </c>
      <c r="Q2181" s="36">
        <f>_xlfn.XLOOKUP(Table7[[#This Row],[Merged Customer ID]],Table6_20[Merged Customer ID],Table6_20[Age])</f>
        <v>19.580555555555556</v>
      </c>
    </row>
    <row r="2182" spans="1:17" x14ac:dyDescent="0.35">
      <c r="A2182" s="22" t="s">
        <v>181</v>
      </c>
      <c r="B2182" s="22" t="str">
        <f>_xlfn.XLOOKUP(Table7[[#This Row],[Merged Customer ID]],Table2_1[Merged Customer ID],Table2_1[First Name])</f>
        <v>Lippmann</v>
      </c>
      <c r="C2182" s="22">
        <f>_xlfn.XLOOKUP(Table7[[#This Row],[Merged Customer ID]],Table3__3_16[Customer ID],Table3__3_16[BMI])</f>
        <v>18.600000000000001</v>
      </c>
      <c r="D2182" s="22">
        <f>_xlfn.XLOOKUP(Table7[[#This Row],[Merged Customer ID]],Table3__3_16[Customer ID],Table3__3_16[HBA1C])</f>
        <v>5</v>
      </c>
      <c r="E2182" s="22" t="str">
        <f>_xlfn.XLOOKUP(Table7[[#This Row],[Merged Customer ID]],Table3__3_16[Customer ID],Table3__3_16[Heart Issues])</f>
        <v>No</v>
      </c>
      <c r="F2182" s="22" t="str">
        <f>_xlfn.XLOOKUP(Table7[[#This Row],[Merged Customer ID]],Table3__3_16[Customer ID],Table3__3_16[Any Transplants])</f>
        <v>No</v>
      </c>
      <c r="G2182" s="22" t="str">
        <f>_xlfn.XLOOKUP(Table7[[#This Row],[Merged Customer ID]],Table3__3_16[Customer ID],Table3__3_16[Cancer history])</f>
        <v>Yes</v>
      </c>
      <c r="H2182" s="22">
        <f>_xlfn.XLOOKUP(Table7[[#This Row],[Merged Customer ID]],Table3__3_16[Customer ID],Table3__3_16[NumberOfMajorSurgeries])</f>
        <v>1</v>
      </c>
      <c r="I2182" s="22" t="str">
        <f>_xlfn.XLOOKUP(Table7[[#This Row],[Merged Customer ID]],Table3__3_16[Customer ID],Table3__3_16[smoker])</f>
        <v>No</v>
      </c>
      <c r="J2182" s="22" t="str">
        <f>_xlfn.XLOOKUP(Table7[[#This Row],[Merged Customer ID]],Table3__3_16[Customer ID],Table3__3_16[Weight Status])</f>
        <v>Normal Weight</v>
      </c>
      <c r="K2182" s="22" t="str">
        <f>_xlfn.XLOOKUP(Table7[[#This Row],[Merged Customer ID]],Table3__3_16[Customer ID],Table3__3_16[Sugar Status])</f>
        <v>Normal</v>
      </c>
      <c r="L2182" s="25">
        <f>_xlfn.XLOOKUP(Table7[[#This Row],[Merged Customer ID]],Table6_20[Merged Customer ID],Table6_20[Date of Birth])</f>
        <v>37865</v>
      </c>
      <c r="M2182" s="29">
        <f>_xlfn.XLOOKUP(Table7[[#This Row],[Merged Customer ID]],Table6_20[Merged Customer ID],Table6_20[charges],"0",0)</f>
        <v>1728.9</v>
      </c>
      <c r="N2182" s="29" t="str">
        <f>_xlfn.XLOOKUP(Table7[[#This Row],[Merged Customer ID]],Table6_20[Merged Customer ID],Table6_20[Hospital tier])</f>
        <v>tier - 3</v>
      </c>
      <c r="O2182" s="29" t="str">
        <f>_xlfn.XLOOKUP(Table7[[#This Row],[Merged Customer ID]],Table6_20[Merged Customer ID],Table6_20[City tier])</f>
        <v>tier - 2</v>
      </c>
      <c r="P2182" s="29" t="str">
        <f>_xlfn.XLOOKUP(Table7[[#This Row],[Merged Customer ID]],Table6_20[Merged Customer ID],Table6_20[State ID])</f>
        <v>R1011</v>
      </c>
      <c r="Q2182" s="35">
        <f>_xlfn.XLOOKUP(Table7[[#This Row],[Merged Customer ID]],Table6_20[Merged Customer ID],Table6_20[Age])</f>
        <v>19.769444444444446</v>
      </c>
    </row>
    <row r="2183" spans="1:17" x14ac:dyDescent="0.35">
      <c r="A2183" s="23" t="s">
        <v>180</v>
      </c>
      <c r="B2183" s="23" t="str">
        <f>_xlfn.XLOOKUP(Table7[[#This Row],[Merged Customer ID]],Table2_1[Merged Customer ID],Table2_1[First Name])</f>
        <v>Klehm</v>
      </c>
      <c r="C2183" s="23">
        <f>_xlfn.XLOOKUP(Table7[[#This Row],[Merged Customer ID]],Table3__3_16[Customer ID],Table3__3_16[BMI])</f>
        <v>17.8</v>
      </c>
      <c r="D2183" s="23">
        <f>_xlfn.XLOOKUP(Table7[[#This Row],[Merged Customer ID]],Table3__3_16[Customer ID],Table3__3_16[HBA1C])</f>
        <v>4.55</v>
      </c>
      <c r="E2183" s="22" t="str">
        <f>_xlfn.XLOOKUP(Table7[[#This Row],[Merged Customer ID]],Table3__3_16[Customer ID],Table3__3_16[Heart Issues])</f>
        <v>No</v>
      </c>
      <c r="F2183" s="23" t="str">
        <f>_xlfn.XLOOKUP(Table7[[#This Row],[Merged Customer ID]],Table3__3_16[Customer ID],Table3__3_16[Any Transplants])</f>
        <v>No</v>
      </c>
      <c r="G2183" s="23" t="str">
        <f>_xlfn.XLOOKUP(Table7[[#This Row],[Merged Customer ID]],Table3__3_16[Customer ID],Table3__3_16[Cancer history])</f>
        <v>Yes</v>
      </c>
      <c r="H2183" s="23">
        <f>_xlfn.XLOOKUP(Table7[[#This Row],[Merged Customer ID]],Table3__3_16[Customer ID],Table3__3_16[NumberOfMajorSurgeries])</f>
        <v>1</v>
      </c>
      <c r="I2183" s="23" t="str">
        <f>_xlfn.XLOOKUP(Table7[[#This Row],[Merged Customer ID]],Table3__3_16[Customer ID],Table3__3_16[smoker])</f>
        <v>No</v>
      </c>
      <c r="J2183" s="23" t="str">
        <f>_xlfn.XLOOKUP(Table7[[#This Row],[Merged Customer ID]],Table3__3_16[Customer ID],Table3__3_16[Weight Status])</f>
        <v>Underweight</v>
      </c>
      <c r="K2183" s="23" t="str">
        <f>_xlfn.XLOOKUP(Table7[[#This Row],[Merged Customer ID]],Table3__3_16[Customer ID],Table3__3_16[Sugar Status])</f>
        <v>Normal</v>
      </c>
      <c r="L2183" s="26">
        <f>_xlfn.XLOOKUP(Table7[[#This Row],[Merged Customer ID]],Table6_20[Merged Customer ID],Table6_20[Date of Birth])</f>
        <v>37946</v>
      </c>
      <c r="M2183" s="30">
        <f>_xlfn.XLOOKUP(Table7[[#This Row],[Merged Customer ID]],Table6_20[Merged Customer ID],Table6_20[charges],"0",0)</f>
        <v>1727.79</v>
      </c>
      <c r="N2183" s="30" t="str">
        <f>_xlfn.XLOOKUP(Table7[[#This Row],[Merged Customer ID]],Table6_20[Merged Customer ID],Table6_20[Hospital tier])</f>
        <v>tier - 3</v>
      </c>
      <c r="O2183" s="30" t="str">
        <f>_xlfn.XLOOKUP(Table7[[#This Row],[Merged Customer ID]],Table6_20[Merged Customer ID],Table6_20[City tier])</f>
        <v>tier - 3</v>
      </c>
      <c r="P2183" s="30" t="str">
        <f>_xlfn.XLOOKUP(Table7[[#This Row],[Merged Customer ID]],Table6_20[Merged Customer ID],Table6_20[State ID])</f>
        <v>R1011</v>
      </c>
      <c r="Q2183" s="36">
        <f>_xlfn.XLOOKUP(Table7[[#This Row],[Merged Customer ID]],Table6_20[Merged Customer ID],Table6_20[Age])</f>
        <v>19.547222222222221</v>
      </c>
    </row>
    <row r="2184" spans="1:17" x14ac:dyDescent="0.35">
      <c r="A2184" s="22" t="s">
        <v>179</v>
      </c>
      <c r="B2184" s="22" t="str">
        <f>_xlfn.XLOOKUP(Table7[[#This Row],[Merged Customer ID]],Table2_1[Merged Customer ID],Table2_1[First Name])</f>
        <v>Murphy</v>
      </c>
      <c r="C2184" s="22">
        <f>_xlfn.XLOOKUP(Table7[[#This Row],[Merged Customer ID]],Table3__3_16[Customer ID],Table3__3_16[BMI])</f>
        <v>35.200000000000003</v>
      </c>
      <c r="D2184" s="22">
        <f>_xlfn.XLOOKUP(Table7[[#This Row],[Merged Customer ID]],Table3__3_16[Customer ID],Table3__3_16[HBA1C])</f>
        <v>5.97</v>
      </c>
      <c r="E2184" s="22" t="str">
        <f>_xlfn.XLOOKUP(Table7[[#This Row],[Merged Customer ID]],Table3__3_16[Customer ID],Table3__3_16[Heart Issues])</f>
        <v>No</v>
      </c>
      <c r="F2184" s="22" t="str">
        <f>_xlfn.XLOOKUP(Table7[[#This Row],[Merged Customer ID]],Table3__3_16[Customer ID],Table3__3_16[Any Transplants])</f>
        <v>Yes</v>
      </c>
      <c r="G2184" s="22" t="str">
        <f>_xlfn.XLOOKUP(Table7[[#This Row],[Merged Customer ID]],Table3__3_16[Customer ID],Table3__3_16[Cancer history])</f>
        <v>No</v>
      </c>
      <c r="H2184" s="22">
        <f>_xlfn.XLOOKUP(Table7[[#This Row],[Merged Customer ID]],Table3__3_16[Customer ID],Table3__3_16[NumberOfMajorSurgeries])</f>
        <v>1</v>
      </c>
      <c r="I2184" s="22" t="str">
        <f>_xlfn.XLOOKUP(Table7[[#This Row],[Merged Customer ID]],Table3__3_16[Customer ID],Table3__3_16[smoker])</f>
        <v>No</v>
      </c>
      <c r="J2184" s="22" t="str">
        <f>_xlfn.XLOOKUP(Table7[[#This Row],[Merged Customer ID]],Table3__3_16[Customer ID],Table3__3_16[Weight Status])</f>
        <v>Obesity</v>
      </c>
      <c r="K2184" s="22" t="str">
        <f>_xlfn.XLOOKUP(Table7[[#This Row],[Merged Customer ID]],Table3__3_16[Customer ID],Table3__3_16[Sugar Status])</f>
        <v>Prediabetes</v>
      </c>
      <c r="L2184" s="25">
        <f>_xlfn.XLOOKUP(Table7[[#This Row],[Merged Customer ID]],Table6_20[Merged Customer ID],Table6_20[Date of Birth])</f>
        <v>38239</v>
      </c>
      <c r="M2184" s="29">
        <f>_xlfn.XLOOKUP(Table7[[#This Row],[Merged Customer ID]],Table6_20[Merged Customer ID],Table6_20[charges],"0",0)</f>
        <v>1727.54</v>
      </c>
      <c r="N2184" s="29" t="str">
        <f>_xlfn.XLOOKUP(Table7[[#This Row],[Merged Customer ID]],Table6_20[Merged Customer ID],Table6_20[Hospital tier])</f>
        <v>tier - 3</v>
      </c>
      <c r="O2184" s="29" t="str">
        <f>_xlfn.XLOOKUP(Table7[[#This Row],[Merged Customer ID]],Table6_20[Merged Customer ID],Table6_20[City tier])</f>
        <v>tier - 1</v>
      </c>
      <c r="P2184" s="29" t="str">
        <f>_xlfn.XLOOKUP(Table7[[#This Row],[Merged Customer ID]],Table6_20[Merged Customer ID],Table6_20[State ID])</f>
        <v>R1013</v>
      </c>
      <c r="Q2184" s="35">
        <f>_xlfn.XLOOKUP(Table7[[#This Row],[Merged Customer ID]],Table6_20[Merged Customer ID],Table6_20[Age])</f>
        <v>18.747222222222224</v>
      </c>
    </row>
    <row r="2185" spans="1:17" x14ac:dyDescent="0.35">
      <c r="A2185" s="23" t="s">
        <v>178</v>
      </c>
      <c r="B2185" s="23" t="str">
        <f>_xlfn.XLOOKUP(Table7[[#This Row],[Merged Customer ID]],Table2_1[Merged Customer ID],Table2_1[First Name])</f>
        <v>Desisa</v>
      </c>
      <c r="C2185" s="23">
        <f>_xlfn.XLOOKUP(Table7[[#This Row],[Merged Customer ID]],Table3__3_16[Customer ID],Table3__3_16[BMI])</f>
        <v>33.770000000000003</v>
      </c>
      <c r="D2185" s="23">
        <f>_xlfn.XLOOKUP(Table7[[#This Row],[Merged Customer ID]],Table3__3_16[Customer ID],Table3__3_16[HBA1C])</f>
        <v>4.0199999999999996</v>
      </c>
      <c r="E2185" s="22" t="str">
        <f>_xlfn.XLOOKUP(Table7[[#This Row],[Merged Customer ID]],Table3__3_16[Customer ID],Table3__3_16[Heart Issues])</f>
        <v>No</v>
      </c>
      <c r="F2185" s="23" t="str">
        <f>_xlfn.XLOOKUP(Table7[[#This Row],[Merged Customer ID]],Table3__3_16[Customer ID],Table3__3_16[Any Transplants])</f>
        <v>Yes</v>
      </c>
      <c r="G2185" s="23" t="str">
        <f>_xlfn.XLOOKUP(Table7[[#This Row],[Merged Customer ID]],Table3__3_16[Customer ID],Table3__3_16[Cancer history])</f>
        <v>No</v>
      </c>
      <c r="H2185" s="23">
        <f>_xlfn.XLOOKUP(Table7[[#This Row],[Merged Customer ID]],Table3__3_16[Customer ID],Table3__3_16[NumberOfMajorSurgeries])</f>
        <v>1</v>
      </c>
      <c r="I2185" s="23" t="str">
        <f>_xlfn.XLOOKUP(Table7[[#This Row],[Merged Customer ID]],Table3__3_16[Customer ID],Table3__3_16[smoker])</f>
        <v>No</v>
      </c>
      <c r="J2185" s="23" t="str">
        <f>_xlfn.XLOOKUP(Table7[[#This Row],[Merged Customer ID]],Table3__3_16[Customer ID],Table3__3_16[Weight Status])</f>
        <v>Obesity</v>
      </c>
      <c r="K2185" s="23" t="str">
        <f>_xlfn.XLOOKUP(Table7[[#This Row],[Merged Customer ID]],Table3__3_16[Customer ID],Table3__3_16[Sugar Status])</f>
        <v>Normal</v>
      </c>
      <c r="L2185" s="26">
        <f>_xlfn.XLOOKUP(Table7[[#This Row],[Merged Customer ID]],Table6_20[Merged Customer ID],Table6_20[Date of Birth])</f>
        <v>38281</v>
      </c>
      <c r="M2185" s="30">
        <f>_xlfn.XLOOKUP(Table7[[#This Row],[Merged Customer ID]],Table6_20[Merged Customer ID],Table6_20[charges],"0",0)</f>
        <v>1725.55</v>
      </c>
      <c r="N2185" s="30" t="str">
        <f>_xlfn.XLOOKUP(Table7[[#This Row],[Merged Customer ID]],Table6_20[Merged Customer ID],Table6_20[Hospital tier])</f>
        <v>tier - 3</v>
      </c>
      <c r="O2185" s="30" t="str">
        <f>_xlfn.XLOOKUP(Table7[[#This Row],[Merged Customer ID]],Table6_20[Merged Customer ID],Table6_20[City tier])</f>
        <v>tier - 2</v>
      </c>
      <c r="P2185" s="30" t="str">
        <f>_xlfn.XLOOKUP(Table7[[#This Row],[Merged Customer ID]],Table6_20[Merged Customer ID],Table6_20[State ID])</f>
        <v>R1013</v>
      </c>
      <c r="Q2185" s="36">
        <f>_xlfn.XLOOKUP(Table7[[#This Row],[Merged Customer ID]],Table6_20[Merged Customer ID],Table6_20[Age])</f>
        <v>18.630555555555556</v>
      </c>
    </row>
    <row r="2186" spans="1:17" x14ac:dyDescent="0.35">
      <c r="A2186" s="22" t="s">
        <v>177</v>
      </c>
      <c r="B2186" s="22" t="str">
        <f>_xlfn.XLOOKUP(Table7[[#This Row],[Merged Customer ID]],Table2_1[Merged Customer ID],Table2_1[First Name])</f>
        <v>Brooks</v>
      </c>
      <c r="C2186" s="22">
        <f>_xlfn.XLOOKUP(Table7[[#This Row],[Merged Customer ID]],Table3__3_16[Customer ID],Table3__3_16[BMI])</f>
        <v>30.03</v>
      </c>
      <c r="D2186" s="22">
        <f>_xlfn.XLOOKUP(Table7[[#This Row],[Merged Customer ID]],Table3__3_16[Customer ID],Table3__3_16[HBA1C])</f>
        <v>4.04</v>
      </c>
      <c r="E2186" s="22" t="str">
        <f>_xlfn.XLOOKUP(Table7[[#This Row],[Merged Customer ID]],Table3__3_16[Customer ID],Table3__3_16[Heart Issues])</f>
        <v>No</v>
      </c>
      <c r="F2186" s="22" t="str">
        <f>_xlfn.XLOOKUP(Table7[[#This Row],[Merged Customer ID]],Table3__3_16[Customer ID],Table3__3_16[Any Transplants])</f>
        <v>Yes</v>
      </c>
      <c r="G2186" s="22" t="str">
        <f>_xlfn.XLOOKUP(Table7[[#This Row],[Merged Customer ID]],Table3__3_16[Customer ID],Table3__3_16[Cancer history])</f>
        <v>No</v>
      </c>
      <c r="H2186" s="22">
        <f>_xlfn.XLOOKUP(Table7[[#This Row],[Merged Customer ID]],Table3__3_16[Customer ID],Table3__3_16[NumberOfMajorSurgeries])</f>
        <v>1</v>
      </c>
      <c r="I2186" s="22" t="str">
        <f>_xlfn.XLOOKUP(Table7[[#This Row],[Merged Customer ID]],Table3__3_16[Customer ID],Table3__3_16[smoker])</f>
        <v>No</v>
      </c>
      <c r="J2186" s="22" t="str">
        <f>_xlfn.XLOOKUP(Table7[[#This Row],[Merged Customer ID]],Table3__3_16[Customer ID],Table3__3_16[Weight Status])</f>
        <v>Obesity</v>
      </c>
      <c r="K2186" s="22" t="str">
        <f>_xlfn.XLOOKUP(Table7[[#This Row],[Merged Customer ID]],Table3__3_16[Customer ID],Table3__3_16[Sugar Status])</f>
        <v>Normal</v>
      </c>
      <c r="L2186" s="25">
        <f>_xlfn.XLOOKUP(Table7[[#This Row],[Merged Customer ID]],Table6_20[Merged Customer ID],Table6_20[Date of Birth])</f>
        <v>38241</v>
      </c>
      <c r="M2186" s="29">
        <f>_xlfn.XLOOKUP(Table7[[#This Row],[Merged Customer ID]],Table6_20[Merged Customer ID],Table6_20[charges],"0",0)</f>
        <v>1720.35</v>
      </c>
      <c r="N2186" s="29" t="str">
        <f>_xlfn.XLOOKUP(Table7[[#This Row],[Merged Customer ID]],Table6_20[Merged Customer ID],Table6_20[Hospital tier])</f>
        <v>tier - 3</v>
      </c>
      <c r="O2186" s="29" t="str">
        <f>_xlfn.XLOOKUP(Table7[[#This Row],[Merged Customer ID]],Table6_20[Merged Customer ID],Table6_20[City tier])</f>
        <v>tier - 3</v>
      </c>
      <c r="P2186" s="29" t="str">
        <f>_xlfn.XLOOKUP(Table7[[#This Row],[Merged Customer ID]],Table6_20[Merged Customer ID],Table6_20[State ID])</f>
        <v>R1013</v>
      </c>
      <c r="Q2186" s="35">
        <f>_xlfn.XLOOKUP(Table7[[#This Row],[Merged Customer ID]],Table6_20[Merged Customer ID],Table6_20[Age])</f>
        <v>18.741666666666667</v>
      </c>
    </row>
    <row r="2187" spans="1:17" x14ac:dyDescent="0.35">
      <c r="A2187" s="23" t="s">
        <v>176</v>
      </c>
      <c r="B2187" s="23" t="str">
        <f>_xlfn.XLOOKUP(Table7[[#This Row],[Merged Customer ID]],Table2_1[Merged Customer ID],Table2_1[First Name])</f>
        <v>Stone</v>
      </c>
      <c r="C2187" s="23">
        <f>_xlfn.XLOOKUP(Table7[[#This Row],[Merged Customer ID]],Table3__3_16[Customer ID],Table3__3_16[BMI])</f>
        <v>29.37</v>
      </c>
      <c r="D2187" s="23">
        <f>_xlfn.XLOOKUP(Table7[[#This Row],[Merged Customer ID]],Table3__3_16[Customer ID],Table3__3_16[HBA1C])</f>
        <v>5.54</v>
      </c>
      <c r="E2187" s="22" t="str">
        <f>_xlfn.XLOOKUP(Table7[[#This Row],[Merged Customer ID]],Table3__3_16[Customer ID],Table3__3_16[Heart Issues])</f>
        <v>No</v>
      </c>
      <c r="F2187" s="23" t="str">
        <f>_xlfn.XLOOKUP(Table7[[#This Row],[Merged Customer ID]],Table3__3_16[Customer ID],Table3__3_16[Any Transplants])</f>
        <v>Yes</v>
      </c>
      <c r="G2187" s="23" t="str">
        <f>_xlfn.XLOOKUP(Table7[[#This Row],[Merged Customer ID]],Table3__3_16[Customer ID],Table3__3_16[Cancer history])</f>
        <v>No</v>
      </c>
      <c r="H2187" s="23">
        <f>_xlfn.XLOOKUP(Table7[[#This Row],[Merged Customer ID]],Table3__3_16[Customer ID],Table3__3_16[NumberOfMajorSurgeries])</f>
        <v>1</v>
      </c>
      <c r="I2187" s="23" t="str">
        <f>_xlfn.XLOOKUP(Table7[[#This Row],[Merged Customer ID]],Table3__3_16[Customer ID],Table3__3_16[smoker])</f>
        <v>No</v>
      </c>
      <c r="J2187" s="23" t="str">
        <f>_xlfn.XLOOKUP(Table7[[#This Row],[Merged Customer ID]],Table3__3_16[Customer ID],Table3__3_16[Weight Status])</f>
        <v>Overweight</v>
      </c>
      <c r="K2187" s="23" t="str">
        <f>_xlfn.XLOOKUP(Table7[[#This Row],[Merged Customer ID]],Table3__3_16[Customer ID],Table3__3_16[Sugar Status])</f>
        <v>Normal</v>
      </c>
      <c r="L2187" s="26">
        <f>_xlfn.XLOOKUP(Table7[[#This Row],[Merged Customer ID]],Table6_20[Merged Customer ID],Table6_20[Date of Birth])</f>
        <v>38148</v>
      </c>
      <c r="M2187" s="30">
        <f>_xlfn.XLOOKUP(Table7[[#This Row],[Merged Customer ID]],Table6_20[Merged Customer ID],Table6_20[charges],"0",0)</f>
        <v>1719.44</v>
      </c>
      <c r="N2187" s="30" t="str">
        <f>_xlfn.XLOOKUP(Table7[[#This Row],[Merged Customer ID]],Table6_20[Merged Customer ID],Table6_20[Hospital tier])</f>
        <v>tier - 3</v>
      </c>
      <c r="O2187" s="30" t="str">
        <f>_xlfn.XLOOKUP(Table7[[#This Row],[Merged Customer ID]],Table6_20[Merged Customer ID],Table6_20[City tier])</f>
        <v>tier - 3</v>
      </c>
      <c r="P2187" s="30" t="str">
        <f>_xlfn.XLOOKUP(Table7[[#This Row],[Merged Customer ID]],Table6_20[Merged Customer ID],Table6_20[State ID])</f>
        <v>R1013</v>
      </c>
      <c r="Q2187" s="36">
        <f>_xlfn.XLOOKUP(Table7[[#This Row],[Merged Customer ID]],Table6_20[Merged Customer ID],Table6_20[Age])</f>
        <v>18.994444444444444</v>
      </c>
    </row>
    <row r="2188" spans="1:17" x14ac:dyDescent="0.35">
      <c r="A2188" s="22" t="s">
        <v>175</v>
      </c>
      <c r="B2188" s="22" t="str">
        <f>_xlfn.XLOOKUP(Table7[[#This Row],[Merged Customer ID]],Table2_1[Merged Customer ID],Table2_1[First Name])</f>
        <v>Weispfennig</v>
      </c>
      <c r="C2188" s="22">
        <f>_xlfn.XLOOKUP(Table7[[#This Row],[Merged Customer ID]],Table3__3_16[Customer ID],Table3__3_16[BMI])</f>
        <v>28.5</v>
      </c>
      <c r="D2188" s="22">
        <f>_xlfn.XLOOKUP(Table7[[#This Row],[Merged Customer ID]],Table3__3_16[Customer ID],Table3__3_16[HBA1C])</f>
        <v>4.03</v>
      </c>
      <c r="E2188" s="22" t="str">
        <f>_xlfn.XLOOKUP(Table7[[#This Row],[Merged Customer ID]],Table3__3_16[Customer ID],Table3__3_16[Heart Issues])</f>
        <v>No</v>
      </c>
      <c r="F2188" s="22" t="str">
        <f>_xlfn.XLOOKUP(Table7[[#This Row],[Merged Customer ID]],Table3__3_16[Customer ID],Table3__3_16[Any Transplants])</f>
        <v>Yes</v>
      </c>
      <c r="G2188" s="22" t="str">
        <f>_xlfn.XLOOKUP(Table7[[#This Row],[Merged Customer ID]],Table3__3_16[Customer ID],Table3__3_16[Cancer history])</f>
        <v>No</v>
      </c>
      <c r="H2188" s="22">
        <f>_xlfn.XLOOKUP(Table7[[#This Row],[Merged Customer ID]],Table3__3_16[Customer ID],Table3__3_16[NumberOfMajorSurgeries])</f>
        <v>1</v>
      </c>
      <c r="I2188" s="22" t="str">
        <f>_xlfn.XLOOKUP(Table7[[#This Row],[Merged Customer ID]],Table3__3_16[Customer ID],Table3__3_16[smoker])</f>
        <v>No</v>
      </c>
      <c r="J2188" s="22" t="str">
        <f>_xlfn.XLOOKUP(Table7[[#This Row],[Merged Customer ID]],Table3__3_16[Customer ID],Table3__3_16[Weight Status])</f>
        <v>Overweight</v>
      </c>
      <c r="K2188" s="22" t="str">
        <f>_xlfn.XLOOKUP(Table7[[#This Row],[Merged Customer ID]],Table3__3_16[Customer ID],Table3__3_16[Sugar Status])</f>
        <v>Normal</v>
      </c>
      <c r="L2188" s="25">
        <f>_xlfn.XLOOKUP(Table7[[#This Row],[Merged Customer ID]],Table6_20[Merged Customer ID],Table6_20[Date of Birth])</f>
        <v>38251</v>
      </c>
      <c r="M2188" s="29">
        <f>_xlfn.XLOOKUP(Table7[[#This Row],[Merged Customer ID]],Table6_20[Merged Customer ID],Table6_20[charges],"0",0)</f>
        <v>1712.23</v>
      </c>
      <c r="N2188" s="29" t="str">
        <f>_xlfn.XLOOKUP(Table7[[#This Row],[Merged Customer ID]],Table6_20[Merged Customer ID],Table6_20[Hospital tier])</f>
        <v>tier - 3</v>
      </c>
      <c r="O2188" s="29" t="str">
        <f>_xlfn.XLOOKUP(Table7[[#This Row],[Merged Customer ID]],Table6_20[Merged Customer ID],Table6_20[City tier])</f>
        <v>tier - 1</v>
      </c>
      <c r="P2188" s="29" t="str">
        <f>_xlfn.XLOOKUP(Table7[[#This Row],[Merged Customer ID]],Table6_20[Merged Customer ID],Table6_20[State ID])</f>
        <v>R1016</v>
      </c>
      <c r="Q2188" s="35">
        <f>_xlfn.XLOOKUP(Table7[[#This Row],[Merged Customer ID]],Table6_20[Merged Customer ID],Table6_20[Age])</f>
        <v>18.713888888888889</v>
      </c>
    </row>
    <row r="2189" spans="1:17" x14ac:dyDescent="0.35">
      <c r="A2189" s="23" t="s">
        <v>174</v>
      </c>
      <c r="B2189" s="23" t="str">
        <f>_xlfn.XLOOKUP(Table7[[#This Row],[Merged Customer ID]],Table2_1[Merged Customer ID],Table2_1[First Name])</f>
        <v>Sorrell</v>
      </c>
      <c r="C2189" s="23">
        <f>_xlfn.XLOOKUP(Table7[[#This Row],[Merged Customer ID]],Table3__3_16[Customer ID],Table3__3_16[BMI])</f>
        <v>23.32</v>
      </c>
      <c r="D2189" s="23">
        <f>_xlfn.XLOOKUP(Table7[[#This Row],[Merged Customer ID]],Table3__3_16[Customer ID],Table3__3_16[HBA1C])</f>
        <v>5.62</v>
      </c>
      <c r="E2189" s="22" t="str">
        <f>_xlfn.XLOOKUP(Table7[[#This Row],[Merged Customer ID]],Table3__3_16[Customer ID],Table3__3_16[Heart Issues])</f>
        <v>No</v>
      </c>
      <c r="F2189" s="23" t="str">
        <f>_xlfn.XLOOKUP(Table7[[#This Row],[Merged Customer ID]],Table3__3_16[Customer ID],Table3__3_16[Any Transplants])</f>
        <v>Yes</v>
      </c>
      <c r="G2189" s="23" t="str">
        <f>_xlfn.XLOOKUP(Table7[[#This Row],[Merged Customer ID]],Table3__3_16[Customer ID],Table3__3_16[Cancer history])</f>
        <v>No</v>
      </c>
      <c r="H2189" s="23">
        <f>_xlfn.XLOOKUP(Table7[[#This Row],[Merged Customer ID]],Table3__3_16[Customer ID],Table3__3_16[NumberOfMajorSurgeries])</f>
        <v>1</v>
      </c>
      <c r="I2189" s="23" t="str">
        <f>_xlfn.XLOOKUP(Table7[[#This Row],[Merged Customer ID]],Table3__3_16[Customer ID],Table3__3_16[smoker])</f>
        <v>No</v>
      </c>
      <c r="J2189" s="23" t="str">
        <f>_xlfn.XLOOKUP(Table7[[#This Row],[Merged Customer ID]],Table3__3_16[Customer ID],Table3__3_16[Weight Status])</f>
        <v>Normal Weight</v>
      </c>
      <c r="K2189" s="23" t="str">
        <f>_xlfn.XLOOKUP(Table7[[#This Row],[Merged Customer ID]],Table3__3_16[Customer ID],Table3__3_16[Sugar Status])</f>
        <v>Normal</v>
      </c>
      <c r="L2189" s="26">
        <f>_xlfn.XLOOKUP(Table7[[#This Row],[Merged Customer ID]],Table6_20[Merged Customer ID],Table6_20[Date of Birth])</f>
        <v>38249</v>
      </c>
      <c r="M2189" s="30">
        <f>_xlfn.XLOOKUP(Table7[[#This Row],[Merged Customer ID]],Table6_20[Merged Customer ID],Table6_20[charges],"0",0)</f>
        <v>1711.03</v>
      </c>
      <c r="N2189" s="30" t="str">
        <f>_xlfn.XLOOKUP(Table7[[#This Row],[Merged Customer ID]],Table6_20[Merged Customer ID],Table6_20[Hospital tier])</f>
        <v>tier - 3</v>
      </c>
      <c r="O2189" s="30" t="str">
        <f>_xlfn.XLOOKUP(Table7[[#This Row],[Merged Customer ID]],Table6_20[Merged Customer ID],Table6_20[City tier])</f>
        <v>tier - 3</v>
      </c>
      <c r="P2189" s="30" t="str">
        <f>_xlfn.XLOOKUP(Table7[[#This Row],[Merged Customer ID]],Table6_20[Merged Customer ID],Table6_20[State ID])</f>
        <v>R1013</v>
      </c>
      <c r="Q2189" s="36">
        <f>_xlfn.XLOOKUP(Table7[[#This Row],[Merged Customer ID]],Table6_20[Merged Customer ID],Table6_20[Age])</f>
        <v>18.719444444444445</v>
      </c>
    </row>
    <row r="2190" spans="1:17" x14ac:dyDescent="0.35">
      <c r="A2190" s="22" t="s">
        <v>173</v>
      </c>
      <c r="B2190" s="22" t="str">
        <f>_xlfn.XLOOKUP(Table7[[#This Row],[Merged Customer ID]],Table2_1[Merged Customer ID],Table2_1[First Name])</f>
        <v>Morris</v>
      </c>
      <c r="C2190" s="22">
        <f>_xlfn.XLOOKUP(Table7[[#This Row],[Merged Customer ID]],Table3__3_16[Customer ID],Table3__3_16[BMI])</f>
        <v>26.125</v>
      </c>
      <c r="D2190" s="22">
        <f>_xlfn.XLOOKUP(Table7[[#This Row],[Merged Customer ID]],Table3__3_16[Customer ID],Table3__3_16[HBA1C])</f>
        <v>5.27</v>
      </c>
      <c r="E2190" s="22" t="str">
        <f>_xlfn.XLOOKUP(Table7[[#This Row],[Merged Customer ID]],Table3__3_16[Customer ID],Table3__3_16[Heart Issues])</f>
        <v>No</v>
      </c>
      <c r="F2190" s="22" t="str">
        <f>_xlfn.XLOOKUP(Table7[[#This Row],[Merged Customer ID]],Table3__3_16[Customer ID],Table3__3_16[Any Transplants])</f>
        <v>Yes</v>
      </c>
      <c r="G2190" s="22" t="str">
        <f>_xlfn.XLOOKUP(Table7[[#This Row],[Merged Customer ID]],Table3__3_16[Customer ID],Table3__3_16[Cancer history])</f>
        <v>No</v>
      </c>
      <c r="H2190" s="22">
        <f>_xlfn.XLOOKUP(Table7[[#This Row],[Merged Customer ID]],Table3__3_16[Customer ID],Table3__3_16[NumberOfMajorSurgeries])</f>
        <v>1</v>
      </c>
      <c r="I2190" s="22" t="str">
        <f>_xlfn.XLOOKUP(Table7[[#This Row],[Merged Customer ID]],Table3__3_16[Customer ID],Table3__3_16[smoker])</f>
        <v>No</v>
      </c>
      <c r="J2190" s="22" t="str">
        <f>_xlfn.XLOOKUP(Table7[[#This Row],[Merged Customer ID]],Table3__3_16[Customer ID],Table3__3_16[Weight Status])</f>
        <v>Overweight</v>
      </c>
      <c r="K2190" s="22" t="str">
        <f>_xlfn.XLOOKUP(Table7[[#This Row],[Merged Customer ID]],Table3__3_16[Customer ID],Table3__3_16[Sugar Status])</f>
        <v>Normal</v>
      </c>
      <c r="L2190" s="25">
        <f>_xlfn.XLOOKUP(Table7[[#This Row],[Merged Customer ID]],Table6_20[Merged Customer ID],Table6_20[Date of Birth])</f>
        <v>38333</v>
      </c>
      <c r="M2190" s="29">
        <f>_xlfn.XLOOKUP(Table7[[#This Row],[Merged Customer ID]],Table6_20[Merged Customer ID],Table6_20[charges],"0",0)</f>
        <v>1708.93</v>
      </c>
      <c r="N2190" s="29" t="str">
        <f>_xlfn.XLOOKUP(Table7[[#This Row],[Merged Customer ID]],Table6_20[Merged Customer ID],Table6_20[Hospital tier])</f>
        <v>tier - 3</v>
      </c>
      <c r="O2190" s="29" t="str">
        <f>_xlfn.XLOOKUP(Table7[[#This Row],[Merged Customer ID]],Table6_20[Merged Customer ID],Table6_20[City tier])</f>
        <v>tier - 1</v>
      </c>
      <c r="P2190" s="29" t="str">
        <f>_xlfn.XLOOKUP(Table7[[#This Row],[Merged Customer ID]],Table6_20[Merged Customer ID],Table6_20[State ID])</f>
        <v>R1019</v>
      </c>
      <c r="Q2190" s="35">
        <f>_xlfn.XLOOKUP(Table7[[#This Row],[Merged Customer ID]],Table6_20[Merged Customer ID],Table6_20[Age])</f>
        <v>18.488888888888887</v>
      </c>
    </row>
    <row r="2191" spans="1:17" x14ac:dyDescent="0.35">
      <c r="A2191" s="23" t="s">
        <v>172</v>
      </c>
      <c r="B2191" s="23" t="str">
        <f>_xlfn.XLOOKUP(Table7[[#This Row],[Merged Customer ID]],Table2_1[Merged Customer ID],Table2_1[First Name])</f>
        <v>Marek</v>
      </c>
      <c r="C2191" s="23">
        <f>_xlfn.XLOOKUP(Table7[[#This Row],[Merged Customer ID]],Table3__3_16[Customer ID],Table3__3_16[BMI])</f>
        <v>25.46</v>
      </c>
      <c r="D2191" s="23">
        <f>_xlfn.XLOOKUP(Table7[[#This Row],[Merged Customer ID]],Table3__3_16[Customer ID],Table3__3_16[HBA1C])</f>
        <v>5.18</v>
      </c>
      <c r="E2191" s="22" t="str">
        <f>_xlfn.XLOOKUP(Table7[[#This Row],[Merged Customer ID]],Table3__3_16[Customer ID],Table3__3_16[Heart Issues])</f>
        <v>No</v>
      </c>
      <c r="F2191" s="23" t="str">
        <f>_xlfn.XLOOKUP(Table7[[#This Row],[Merged Customer ID]],Table3__3_16[Customer ID],Table3__3_16[Any Transplants])</f>
        <v>Yes</v>
      </c>
      <c r="G2191" s="23" t="str">
        <f>_xlfn.XLOOKUP(Table7[[#This Row],[Merged Customer ID]],Table3__3_16[Customer ID],Table3__3_16[Cancer history])</f>
        <v>No</v>
      </c>
      <c r="H2191" s="23">
        <f>_xlfn.XLOOKUP(Table7[[#This Row],[Merged Customer ID]],Table3__3_16[Customer ID],Table3__3_16[NumberOfMajorSurgeries])</f>
        <v>1</v>
      </c>
      <c r="I2191" s="23" t="str">
        <f>_xlfn.XLOOKUP(Table7[[#This Row],[Merged Customer ID]],Table3__3_16[Customer ID],Table3__3_16[smoker])</f>
        <v>No</v>
      </c>
      <c r="J2191" s="23" t="str">
        <f>_xlfn.XLOOKUP(Table7[[#This Row],[Merged Customer ID]],Table3__3_16[Customer ID],Table3__3_16[Weight Status])</f>
        <v>Overweight</v>
      </c>
      <c r="K2191" s="23" t="str">
        <f>_xlfn.XLOOKUP(Table7[[#This Row],[Merged Customer ID]],Table3__3_16[Customer ID],Table3__3_16[Sugar Status])</f>
        <v>Normal</v>
      </c>
      <c r="L2191" s="26">
        <f>_xlfn.XLOOKUP(Table7[[#This Row],[Merged Customer ID]],Table6_20[Merged Customer ID],Table6_20[Date of Birth])</f>
        <v>38277</v>
      </c>
      <c r="M2191" s="30">
        <f>_xlfn.XLOOKUP(Table7[[#This Row],[Merged Customer ID]],Table6_20[Merged Customer ID],Table6_20[charges],"0",0)</f>
        <v>1708</v>
      </c>
      <c r="N2191" s="30" t="str">
        <f>_xlfn.XLOOKUP(Table7[[#This Row],[Merged Customer ID]],Table6_20[Merged Customer ID],Table6_20[Hospital tier])</f>
        <v>tier - 3</v>
      </c>
      <c r="O2191" s="30" t="str">
        <f>_xlfn.XLOOKUP(Table7[[#This Row],[Merged Customer ID]],Table6_20[Merged Customer ID],Table6_20[City tier])</f>
        <v>tier - 2</v>
      </c>
      <c r="P2191" s="30" t="str">
        <f>_xlfn.XLOOKUP(Table7[[#This Row],[Merged Customer ID]],Table6_20[Merged Customer ID],Table6_20[State ID])</f>
        <v>R1016</v>
      </c>
      <c r="Q2191" s="36">
        <f>_xlfn.XLOOKUP(Table7[[#This Row],[Merged Customer ID]],Table6_20[Merged Customer ID],Table6_20[Age])</f>
        <v>18.641666666666666</v>
      </c>
    </row>
    <row r="2192" spans="1:17" x14ac:dyDescent="0.35">
      <c r="A2192" s="22" t="s">
        <v>171</v>
      </c>
      <c r="B2192" s="22" t="str">
        <f>_xlfn.XLOOKUP(Table7[[#This Row],[Merged Customer ID]],Table2_1[Merged Customer ID],Table2_1[First Name])</f>
        <v>Armstrong</v>
      </c>
      <c r="C2192" s="22">
        <f>_xlfn.XLOOKUP(Table7[[#This Row],[Merged Customer ID]],Table3__3_16[Customer ID],Table3__3_16[BMI])</f>
        <v>23.75</v>
      </c>
      <c r="D2192" s="22">
        <f>_xlfn.XLOOKUP(Table7[[#This Row],[Merged Customer ID]],Table3__3_16[Customer ID],Table3__3_16[HBA1C])</f>
        <v>5.27</v>
      </c>
      <c r="E2192" s="22" t="str">
        <f>_xlfn.XLOOKUP(Table7[[#This Row],[Merged Customer ID]],Table3__3_16[Customer ID],Table3__3_16[Heart Issues])</f>
        <v>No</v>
      </c>
      <c r="F2192" s="22" t="str">
        <f>_xlfn.XLOOKUP(Table7[[#This Row],[Merged Customer ID]],Table3__3_16[Customer ID],Table3__3_16[Any Transplants])</f>
        <v>Yes</v>
      </c>
      <c r="G2192" s="22" t="str">
        <f>_xlfn.XLOOKUP(Table7[[#This Row],[Merged Customer ID]],Table3__3_16[Customer ID],Table3__3_16[Cancer history])</f>
        <v>No</v>
      </c>
      <c r="H2192" s="22">
        <f>_xlfn.XLOOKUP(Table7[[#This Row],[Merged Customer ID]],Table3__3_16[Customer ID],Table3__3_16[NumberOfMajorSurgeries])</f>
        <v>1</v>
      </c>
      <c r="I2192" s="22" t="str">
        <f>_xlfn.XLOOKUP(Table7[[#This Row],[Merged Customer ID]],Table3__3_16[Customer ID],Table3__3_16[smoker])</f>
        <v>No</v>
      </c>
      <c r="J2192" s="22" t="str">
        <f>_xlfn.XLOOKUP(Table7[[#This Row],[Merged Customer ID]],Table3__3_16[Customer ID],Table3__3_16[Weight Status])</f>
        <v>Normal Weight</v>
      </c>
      <c r="K2192" s="22" t="str">
        <f>_xlfn.XLOOKUP(Table7[[#This Row],[Merged Customer ID]],Table3__3_16[Customer ID],Table3__3_16[Sugar Status])</f>
        <v>Normal</v>
      </c>
      <c r="L2192" s="25">
        <f>_xlfn.XLOOKUP(Table7[[#This Row],[Merged Customer ID]],Table6_20[Merged Customer ID],Table6_20[Date of Birth])</f>
        <v>38327</v>
      </c>
      <c r="M2192" s="29">
        <f>_xlfn.XLOOKUP(Table7[[#This Row],[Merged Customer ID]],Table6_20[Merged Customer ID],Table6_20[charges],"0",0)</f>
        <v>1705.62</v>
      </c>
      <c r="N2192" s="29" t="str">
        <f>_xlfn.XLOOKUP(Table7[[#This Row],[Merged Customer ID]],Table6_20[Merged Customer ID],Table6_20[Hospital tier])</f>
        <v>tier - 2</v>
      </c>
      <c r="O2192" s="29" t="str">
        <f>_xlfn.XLOOKUP(Table7[[#This Row],[Merged Customer ID]],Table6_20[Merged Customer ID],Table6_20[City tier])</f>
        <v>tier - 2</v>
      </c>
      <c r="P2192" s="29" t="str">
        <f>_xlfn.XLOOKUP(Table7[[#This Row],[Merged Customer ID]],Table6_20[Merged Customer ID],Table6_20[State ID])</f>
        <v>R1015</v>
      </c>
      <c r="Q2192" s="35">
        <f>_xlfn.XLOOKUP(Table7[[#This Row],[Merged Customer ID]],Table6_20[Merged Customer ID],Table6_20[Age])</f>
        <v>18.505555555555556</v>
      </c>
    </row>
    <row r="2193" spans="1:17" x14ac:dyDescent="0.35">
      <c r="A2193" s="23" t="s">
        <v>169</v>
      </c>
      <c r="B2193" s="23" t="str">
        <f>_xlfn.XLOOKUP(Table7[[#This Row],[Merged Customer ID]],Table2_1[Merged Customer ID],Table2_1[First Name])</f>
        <v>Werner</v>
      </c>
      <c r="C2193" s="23">
        <f>_xlfn.XLOOKUP(Table7[[#This Row],[Merged Customer ID]],Table3__3_16[Customer ID],Table3__3_16[BMI])</f>
        <v>23.085000000000001</v>
      </c>
      <c r="D2193" s="23">
        <f>_xlfn.XLOOKUP(Table7[[#This Row],[Merged Customer ID]],Table3__3_16[Customer ID],Table3__3_16[HBA1C])</f>
        <v>5.62</v>
      </c>
      <c r="E2193" s="22" t="str">
        <f>_xlfn.XLOOKUP(Table7[[#This Row],[Merged Customer ID]],Table3__3_16[Customer ID],Table3__3_16[Heart Issues])</f>
        <v>No</v>
      </c>
      <c r="F2193" s="23" t="str">
        <f>_xlfn.XLOOKUP(Table7[[#This Row],[Merged Customer ID]],Table3__3_16[Customer ID],Table3__3_16[Any Transplants])</f>
        <v>Yes</v>
      </c>
      <c r="G2193" s="23" t="str">
        <f>_xlfn.XLOOKUP(Table7[[#This Row],[Merged Customer ID]],Table3__3_16[Customer ID],Table3__3_16[Cancer history])</f>
        <v>No</v>
      </c>
      <c r="H2193" s="23">
        <f>_xlfn.XLOOKUP(Table7[[#This Row],[Merged Customer ID]],Table3__3_16[Customer ID],Table3__3_16[NumberOfMajorSurgeries])</f>
        <v>1</v>
      </c>
      <c r="I2193" s="23" t="str">
        <f>_xlfn.XLOOKUP(Table7[[#This Row],[Merged Customer ID]],Table3__3_16[Customer ID],Table3__3_16[smoker])</f>
        <v>No</v>
      </c>
      <c r="J2193" s="23" t="str">
        <f>_xlfn.XLOOKUP(Table7[[#This Row],[Merged Customer ID]],Table3__3_16[Customer ID],Table3__3_16[Weight Status])</f>
        <v>Normal Weight</v>
      </c>
      <c r="K2193" s="23" t="str">
        <f>_xlfn.XLOOKUP(Table7[[#This Row],[Merged Customer ID]],Table3__3_16[Customer ID],Table3__3_16[Sugar Status])</f>
        <v>Normal</v>
      </c>
      <c r="L2193" s="26">
        <f>_xlfn.XLOOKUP(Table7[[#This Row],[Merged Customer ID]],Table6_20[Merged Customer ID],Table6_20[Date of Birth])</f>
        <v>38335</v>
      </c>
      <c r="M2193" s="30">
        <f>_xlfn.XLOOKUP(Table7[[#This Row],[Merged Customer ID]],Table6_20[Merged Customer ID],Table6_20[charges],"0",0)</f>
        <v>1704.7</v>
      </c>
      <c r="N2193" s="30" t="str">
        <f>_xlfn.XLOOKUP(Table7[[#This Row],[Merged Customer ID]],Table6_20[Merged Customer ID],Table6_20[Hospital tier])</f>
        <v>tier - 2</v>
      </c>
      <c r="O2193" s="30" t="str">
        <f>_xlfn.XLOOKUP(Table7[[#This Row],[Merged Customer ID]],Table6_20[Merged Customer ID],Table6_20[City tier])</f>
        <v>tier - 3</v>
      </c>
      <c r="P2193" s="30" t="str">
        <f>_xlfn.XLOOKUP(Table7[[#This Row],[Merged Customer ID]],Table6_20[Merged Customer ID],Table6_20[State ID])</f>
        <v>R1018</v>
      </c>
      <c r="Q2193" s="36">
        <f>_xlfn.XLOOKUP(Table7[[#This Row],[Merged Customer ID]],Table6_20[Merged Customer ID],Table6_20[Age])</f>
        <v>18.483333333333334</v>
      </c>
    </row>
    <row r="2194" spans="1:17" x14ac:dyDescent="0.35">
      <c r="A2194" s="22" t="s">
        <v>167</v>
      </c>
      <c r="B2194" s="22" t="str">
        <f>_xlfn.XLOOKUP(Table7[[#This Row],[Merged Customer ID]],Table2_1[Merged Customer ID],Table2_1[First Name])</f>
        <v>Gries</v>
      </c>
      <c r="C2194" s="22">
        <f>_xlfn.XLOOKUP(Table7[[#This Row],[Merged Customer ID]],Table3__3_16[Customer ID],Table3__3_16[BMI])</f>
        <v>22.99</v>
      </c>
      <c r="D2194" s="22">
        <f>_xlfn.XLOOKUP(Table7[[#This Row],[Merged Customer ID]],Table3__3_16[Customer ID],Table3__3_16[HBA1C])</f>
        <v>5.0599999999999996</v>
      </c>
      <c r="E2194" s="22" t="str">
        <f>_xlfn.XLOOKUP(Table7[[#This Row],[Merged Customer ID]],Table3__3_16[Customer ID],Table3__3_16[Heart Issues])</f>
        <v>No</v>
      </c>
      <c r="F2194" s="22" t="str">
        <f>_xlfn.XLOOKUP(Table7[[#This Row],[Merged Customer ID]],Table3__3_16[Customer ID],Table3__3_16[Any Transplants])</f>
        <v>Yes</v>
      </c>
      <c r="G2194" s="22" t="str">
        <f>_xlfn.XLOOKUP(Table7[[#This Row],[Merged Customer ID]],Table3__3_16[Customer ID],Table3__3_16[Cancer history])</f>
        <v>No</v>
      </c>
      <c r="H2194" s="22">
        <f>_xlfn.XLOOKUP(Table7[[#This Row],[Merged Customer ID]],Table3__3_16[Customer ID],Table3__3_16[NumberOfMajorSurgeries])</f>
        <v>1</v>
      </c>
      <c r="I2194" s="22" t="str">
        <f>_xlfn.XLOOKUP(Table7[[#This Row],[Merged Customer ID]],Table3__3_16[Customer ID],Table3__3_16[smoker])</f>
        <v>No</v>
      </c>
      <c r="J2194" s="22" t="str">
        <f>_xlfn.XLOOKUP(Table7[[#This Row],[Merged Customer ID]],Table3__3_16[Customer ID],Table3__3_16[Weight Status])</f>
        <v>Normal Weight</v>
      </c>
      <c r="K2194" s="22" t="str">
        <f>_xlfn.XLOOKUP(Table7[[#This Row],[Merged Customer ID]],Table3__3_16[Customer ID],Table3__3_16[Sugar Status])</f>
        <v>Normal</v>
      </c>
      <c r="L2194" s="25">
        <f>_xlfn.XLOOKUP(Table7[[#This Row],[Merged Customer ID]],Table6_20[Merged Customer ID],Table6_20[Date of Birth])</f>
        <v>38298</v>
      </c>
      <c r="M2194" s="29">
        <f>_xlfn.XLOOKUP(Table7[[#This Row],[Merged Customer ID]],Table6_20[Merged Customer ID],Table6_20[charges],"0",0)</f>
        <v>1704.57</v>
      </c>
      <c r="N2194" s="29" t="str">
        <f>_xlfn.XLOOKUP(Table7[[#This Row],[Merged Customer ID]],Table6_20[Merged Customer ID],Table6_20[Hospital tier])</f>
        <v>tier - 2</v>
      </c>
      <c r="O2194" s="29" t="str">
        <f>_xlfn.XLOOKUP(Table7[[#This Row],[Merged Customer ID]],Table6_20[Merged Customer ID],Table6_20[City tier])</f>
        <v>tier - 1</v>
      </c>
      <c r="P2194" s="29" t="str">
        <f>_xlfn.XLOOKUP(Table7[[#This Row],[Merged Customer ID]],Table6_20[Merged Customer ID],Table6_20[State ID])</f>
        <v>R1016</v>
      </c>
      <c r="Q2194" s="35">
        <f>_xlfn.XLOOKUP(Table7[[#This Row],[Merged Customer ID]],Table6_20[Merged Customer ID],Table6_20[Age])</f>
        <v>18.586111111111112</v>
      </c>
    </row>
    <row r="2195" spans="1:17" x14ac:dyDescent="0.35">
      <c r="A2195" s="23" t="s">
        <v>165</v>
      </c>
      <c r="B2195" s="23" t="str">
        <f>_xlfn.XLOOKUP(Table7[[#This Row],[Merged Customer ID]],Table2_1[Merged Customer ID],Table2_1[First Name])</f>
        <v>Mills</v>
      </c>
      <c r="C2195" s="23">
        <f>_xlfn.XLOOKUP(Table7[[#This Row],[Merged Customer ID]],Table3__3_16[Customer ID],Table3__3_16[BMI])</f>
        <v>21.47</v>
      </c>
      <c r="D2195" s="23">
        <f>_xlfn.XLOOKUP(Table7[[#This Row],[Merged Customer ID]],Table3__3_16[Customer ID],Table3__3_16[HBA1C])</f>
        <v>4.6900000000000004</v>
      </c>
      <c r="E2195" s="22" t="str">
        <f>_xlfn.XLOOKUP(Table7[[#This Row],[Merged Customer ID]],Table3__3_16[Customer ID],Table3__3_16[Heart Issues])</f>
        <v>No</v>
      </c>
      <c r="F2195" s="23" t="str">
        <f>_xlfn.XLOOKUP(Table7[[#This Row],[Merged Customer ID]],Table3__3_16[Customer ID],Table3__3_16[Any Transplants])</f>
        <v>Yes</v>
      </c>
      <c r="G2195" s="23" t="str">
        <f>_xlfn.XLOOKUP(Table7[[#This Row],[Merged Customer ID]],Table3__3_16[Customer ID],Table3__3_16[Cancer history])</f>
        <v>No</v>
      </c>
      <c r="H2195" s="23">
        <f>_xlfn.XLOOKUP(Table7[[#This Row],[Merged Customer ID]],Table3__3_16[Customer ID],Table3__3_16[NumberOfMajorSurgeries])</f>
        <v>1</v>
      </c>
      <c r="I2195" s="23" t="str">
        <f>_xlfn.XLOOKUP(Table7[[#This Row],[Merged Customer ID]],Table3__3_16[Customer ID],Table3__3_16[smoker])</f>
        <v>No</v>
      </c>
      <c r="J2195" s="23" t="str">
        <f>_xlfn.XLOOKUP(Table7[[#This Row],[Merged Customer ID]],Table3__3_16[Customer ID],Table3__3_16[Weight Status])</f>
        <v>Normal Weight</v>
      </c>
      <c r="K2195" s="23" t="str">
        <f>_xlfn.XLOOKUP(Table7[[#This Row],[Merged Customer ID]],Table3__3_16[Customer ID],Table3__3_16[Sugar Status])</f>
        <v>Normal</v>
      </c>
      <c r="L2195" s="26">
        <f>_xlfn.XLOOKUP(Table7[[#This Row],[Merged Customer ID]],Table6_20[Merged Customer ID],Table6_20[Date of Birth])</f>
        <v>38331</v>
      </c>
      <c r="M2195" s="30">
        <f>_xlfn.XLOOKUP(Table7[[#This Row],[Merged Customer ID]],Table6_20[Merged Customer ID],Table6_20[charges],"0",0)</f>
        <v>1702.46</v>
      </c>
      <c r="N2195" s="30" t="str">
        <f>_xlfn.XLOOKUP(Table7[[#This Row],[Merged Customer ID]],Table6_20[Merged Customer ID],Table6_20[Hospital tier])</f>
        <v>tier - 2</v>
      </c>
      <c r="O2195" s="30" t="str">
        <f>_xlfn.XLOOKUP(Table7[[#This Row],[Merged Customer ID]],Table6_20[Merged Customer ID],Table6_20[City tier])</f>
        <v>tier - 3</v>
      </c>
      <c r="P2195" s="30" t="str">
        <f>_xlfn.XLOOKUP(Table7[[#This Row],[Merged Customer ID]],Table6_20[Merged Customer ID],Table6_20[State ID])</f>
        <v>R1019</v>
      </c>
      <c r="Q2195" s="36">
        <f>_xlfn.XLOOKUP(Table7[[#This Row],[Merged Customer ID]],Table6_20[Merged Customer ID],Table6_20[Age])</f>
        <v>18.494444444444444</v>
      </c>
    </row>
    <row r="2196" spans="1:17" x14ac:dyDescent="0.35">
      <c r="A2196" s="22" t="s">
        <v>163</v>
      </c>
      <c r="B2196" s="22" t="str">
        <f>_xlfn.XLOOKUP(Table7[[#This Row],[Merged Customer ID]],Table2_1[Merged Customer ID],Table2_1[First Name])</f>
        <v>Penny</v>
      </c>
      <c r="C2196" s="22">
        <f>_xlfn.XLOOKUP(Table7[[#This Row],[Merged Customer ID]],Table3__3_16[Customer ID],Table3__3_16[BMI])</f>
        <v>15.96</v>
      </c>
      <c r="D2196" s="22">
        <f>_xlfn.XLOOKUP(Table7[[#This Row],[Merged Customer ID]],Table3__3_16[Customer ID],Table3__3_16[HBA1C])</f>
        <v>5.44</v>
      </c>
      <c r="E2196" s="22" t="str">
        <f>_xlfn.XLOOKUP(Table7[[#This Row],[Merged Customer ID]],Table3__3_16[Customer ID],Table3__3_16[Heart Issues])</f>
        <v>No</v>
      </c>
      <c r="F2196" s="22" t="str">
        <f>_xlfn.XLOOKUP(Table7[[#This Row],[Merged Customer ID]],Table3__3_16[Customer ID],Table3__3_16[Any Transplants])</f>
        <v>Yes</v>
      </c>
      <c r="G2196" s="22" t="str">
        <f>_xlfn.XLOOKUP(Table7[[#This Row],[Merged Customer ID]],Table3__3_16[Customer ID],Table3__3_16[Cancer history])</f>
        <v>No</v>
      </c>
      <c r="H2196" s="22">
        <f>_xlfn.XLOOKUP(Table7[[#This Row],[Merged Customer ID]],Table3__3_16[Customer ID],Table3__3_16[NumberOfMajorSurgeries])</f>
        <v>1</v>
      </c>
      <c r="I2196" s="22" t="str">
        <f>_xlfn.XLOOKUP(Table7[[#This Row],[Merged Customer ID]],Table3__3_16[Customer ID],Table3__3_16[smoker])</f>
        <v>No</v>
      </c>
      <c r="J2196" s="22" t="str">
        <f>_xlfn.XLOOKUP(Table7[[#This Row],[Merged Customer ID]],Table3__3_16[Customer ID],Table3__3_16[Weight Status])</f>
        <v>Underweight</v>
      </c>
      <c r="K2196" s="22" t="str">
        <f>_xlfn.XLOOKUP(Table7[[#This Row],[Merged Customer ID]],Table3__3_16[Customer ID],Table3__3_16[Sugar Status])</f>
        <v>Normal</v>
      </c>
      <c r="L2196" s="25">
        <f>_xlfn.XLOOKUP(Table7[[#This Row],[Merged Customer ID]],Table6_20[Merged Customer ID],Table6_20[Date of Birth])</f>
        <v>38308</v>
      </c>
      <c r="M2196" s="29">
        <f>_xlfn.XLOOKUP(Table7[[#This Row],[Merged Customer ID]],Table6_20[Merged Customer ID],Table6_20[charges],"0",0)</f>
        <v>1694.8</v>
      </c>
      <c r="N2196" s="29" t="str">
        <f>_xlfn.XLOOKUP(Table7[[#This Row],[Merged Customer ID]],Table6_20[Merged Customer ID],Table6_20[Hospital tier])</f>
        <v>tier - 2</v>
      </c>
      <c r="O2196" s="29" t="str">
        <f>_xlfn.XLOOKUP(Table7[[#This Row],[Merged Customer ID]],Table6_20[Merged Customer ID],Table6_20[City tier])</f>
        <v>tier - 2</v>
      </c>
      <c r="P2196" s="29" t="str">
        <f>_xlfn.XLOOKUP(Table7[[#This Row],[Merged Customer ID]],Table6_20[Merged Customer ID],Table6_20[State ID])</f>
        <v>R1015</v>
      </c>
      <c r="Q2196" s="35">
        <f>_xlfn.XLOOKUP(Table7[[#This Row],[Merged Customer ID]],Table6_20[Merged Customer ID],Table6_20[Age])</f>
        <v>18.558333333333334</v>
      </c>
    </row>
    <row r="2197" spans="1:17" x14ac:dyDescent="0.35">
      <c r="A2197" s="23" t="s">
        <v>162</v>
      </c>
      <c r="B2197" s="23" t="str">
        <f>_xlfn.XLOOKUP(Table7[[#This Row],[Merged Customer ID]],Table2_1[Merged Customer ID],Table2_1[First Name])</f>
        <v>Hicks</v>
      </c>
      <c r="C2197" s="23">
        <f>_xlfn.XLOOKUP(Table7[[#This Row],[Merged Customer ID]],Table3__3_16[Customer ID],Table3__3_16[BMI])</f>
        <v>39.5</v>
      </c>
      <c r="D2197" s="23">
        <f>_xlfn.XLOOKUP(Table7[[#This Row],[Merged Customer ID]],Table3__3_16[Customer ID],Table3__3_16[HBA1C])</f>
        <v>5.05</v>
      </c>
      <c r="E2197" s="22" t="str">
        <f>_xlfn.XLOOKUP(Table7[[#This Row],[Merged Customer ID]],Table3__3_16[Customer ID],Table3__3_16[Heart Issues])</f>
        <v>No</v>
      </c>
      <c r="F2197" s="23" t="str">
        <f>_xlfn.XLOOKUP(Table7[[#This Row],[Merged Customer ID]],Table3__3_16[Customer ID],Table3__3_16[Any Transplants])</f>
        <v>Yes</v>
      </c>
      <c r="G2197" s="23" t="str">
        <f>_xlfn.XLOOKUP(Table7[[#This Row],[Merged Customer ID]],Table3__3_16[Customer ID],Table3__3_16[Cancer history])</f>
        <v>No</v>
      </c>
      <c r="H2197" s="23">
        <f>_xlfn.XLOOKUP(Table7[[#This Row],[Merged Customer ID]],Table3__3_16[Customer ID],Table3__3_16[NumberOfMajorSurgeries])</f>
        <v>1</v>
      </c>
      <c r="I2197" s="23" t="str">
        <f>_xlfn.XLOOKUP(Table7[[#This Row],[Merged Customer ID]],Table3__3_16[Customer ID],Table3__3_16[smoker])</f>
        <v>No</v>
      </c>
      <c r="J2197" s="23" t="str">
        <f>_xlfn.XLOOKUP(Table7[[#This Row],[Merged Customer ID]],Table3__3_16[Customer ID],Table3__3_16[Weight Status])</f>
        <v>Obesity</v>
      </c>
      <c r="K2197" s="23" t="str">
        <f>_xlfn.XLOOKUP(Table7[[#This Row],[Merged Customer ID]],Table3__3_16[Customer ID],Table3__3_16[Sugar Status])</f>
        <v>Normal</v>
      </c>
      <c r="L2197" s="26">
        <f>_xlfn.XLOOKUP(Table7[[#This Row],[Merged Customer ID]],Table6_20[Merged Customer ID],Table6_20[Date of Birth])</f>
        <v>36820</v>
      </c>
      <c r="M2197" s="30">
        <f>_xlfn.XLOOKUP(Table7[[#This Row],[Merged Customer ID]],Table6_20[Merged Customer ID],Table6_20[charges],"0",0)</f>
        <v>1682.6</v>
      </c>
      <c r="N2197" s="30" t="str">
        <f>_xlfn.XLOOKUP(Table7[[#This Row],[Merged Customer ID]],Table6_20[Merged Customer ID],Table6_20[Hospital tier])</f>
        <v>tier - 2</v>
      </c>
      <c r="O2197" s="30" t="str">
        <f>_xlfn.XLOOKUP(Table7[[#This Row],[Merged Customer ID]],Table6_20[Merged Customer ID],Table6_20[City tier])</f>
        <v>tier - 2</v>
      </c>
      <c r="P2197" s="30" t="str">
        <f>_xlfn.XLOOKUP(Table7[[#This Row],[Merged Customer ID]],Table6_20[Merged Customer ID],Table6_20[State ID])</f>
        <v>R1011</v>
      </c>
      <c r="Q2197" s="36">
        <f>_xlfn.XLOOKUP(Table7[[#This Row],[Merged Customer ID]],Table6_20[Merged Customer ID],Table6_20[Age])</f>
        <v>22.630555555555556</v>
      </c>
    </row>
    <row r="2198" spans="1:17" x14ac:dyDescent="0.35">
      <c r="A2198" s="22" t="s">
        <v>161</v>
      </c>
      <c r="B2198" s="22" t="str">
        <f>_xlfn.XLOOKUP(Table7[[#This Row],[Merged Customer ID]],Table2_1[Merged Customer ID],Table2_1[First Name])</f>
        <v>Masayesva</v>
      </c>
      <c r="C2198" s="22">
        <f>_xlfn.XLOOKUP(Table7[[#This Row],[Merged Customer ID]],Table3__3_16[Customer ID],Table3__3_16[BMI])</f>
        <v>33.770000000000003</v>
      </c>
      <c r="D2198" s="22">
        <f>_xlfn.XLOOKUP(Table7[[#This Row],[Merged Customer ID]],Table3__3_16[Customer ID],Table3__3_16[HBA1C])</f>
        <v>6</v>
      </c>
      <c r="E2198" s="22" t="str">
        <f>_xlfn.XLOOKUP(Table7[[#This Row],[Merged Customer ID]],Table3__3_16[Customer ID],Table3__3_16[Heart Issues])</f>
        <v>No</v>
      </c>
      <c r="F2198" s="22" t="str">
        <f>_xlfn.XLOOKUP(Table7[[#This Row],[Merged Customer ID]],Table3__3_16[Customer ID],Table3__3_16[Any Transplants])</f>
        <v>Yes</v>
      </c>
      <c r="G2198" s="22" t="str">
        <f>_xlfn.XLOOKUP(Table7[[#This Row],[Merged Customer ID]],Table3__3_16[Customer ID],Table3__3_16[Cancer history])</f>
        <v>No</v>
      </c>
      <c r="H2198" s="22">
        <f>_xlfn.XLOOKUP(Table7[[#This Row],[Merged Customer ID]],Table3__3_16[Customer ID],Table3__3_16[NumberOfMajorSurgeries])</f>
        <v>1</v>
      </c>
      <c r="I2198" s="22" t="str">
        <f>_xlfn.XLOOKUP(Table7[[#This Row],[Merged Customer ID]],Table3__3_16[Customer ID],Table3__3_16[smoker])</f>
        <v>No</v>
      </c>
      <c r="J2198" s="22" t="str">
        <f>_xlfn.XLOOKUP(Table7[[#This Row],[Merged Customer ID]],Table3__3_16[Customer ID],Table3__3_16[Weight Status])</f>
        <v>Obesity</v>
      </c>
      <c r="K2198" s="22" t="str">
        <f>_xlfn.XLOOKUP(Table7[[#This Row],[Merged Customer ID]],Table3__3_16[Customer ID],Table3__3_16[Sugar Status])</f>
        <v>Prediabetes</v>
      </c>
      <c r="L2198" s="25">
        <f>_xlfn.XLOOKUP(Table7[[#This Row],[Merged Customer ID]],Table6_20[Merged Customer ID],Table6_20[Date of Birth])</f>
        <v>36687</v>
      </c>
      <c r="M2198" s="29">
        <f>_xlfn.XLOOKUP(Table7[[#This Row],[Merged Customer ID]],Table6_20[Merged Customer ID],Table6_20[charges],"0",0)</f>
        <v>1674.63</v>
      </c>
      <c r="N2198" s="29" t="str">
        <f>_xlfn.XLOOKUP(Table7[[#This Row],[Merged Customer ID]],Table6_20[Merged Customer ID],Table6_20[Hospital tier])</f>
        <v>tier - 2</v>
      </c>
      <c r="O2198" s="29" t="str">
        <f>_xlfn.XLOOKUP(Table7[[#This Row],[Merged Customer ID]],Table6_20[Merged Customer ID],Table6_20[City tier])</f>
        <v>tier - 2</v>
      </c>
      <c r="P2198" s="29" t="str">
        <f>_xlfn.XLOOKUP(Table7[[#This Row],[Merged Customer ID]],Table6_20[Merged Customer ID],Table6_20[State ID])</f>
        <v>R1013</v>
      </c>
      <c r="Q2198" s="35">
        <f>_xlfn.XLOOKUP(Table7[[#This Row],[Merged Customer ID]],Table6_20[Merged Customer ID],Table6_20[Age])</f>
        <v>22.994444444444444</v>
      </c>
    </row>
    <row r="2199" spans="1:17" x14ac:dyDescent="0.35">
      <c r="A2199" s="23" t="s">
        <v>160</v>
      </c>
      <c r="B2199" s="23" t="str">
        <f>_xlfn.XLOOKUP(Table7[[#This Row],[Merged Customer ID]],Table2_1[Merged Customer ID],Table2_1[First Name])</f>
        <v>Paavola</v>
      </c>
      <c r="C2199" s="23">
        <f>_xlfn.XLOOKUP(Table7[[#This Row],[Merged Customer ID]],Table3__3_16[Customer ID],Table3__3_16[BMI])</f>
        <v>26.84</v>
      </c>
      <c r="D2199" s="23">
        <f>_xlfn.XLOOKUP(Table7[[#This Row],[Merged Customer ID]],Table3__3_16[Customer ID],Table3__3_16[HBA1C])</f>
        <v>5.99</v>
      </c>
      <c r="E2199" s="22" t="str">
        <f>_xlfn.XLOOKUP(Table7[[#This Row],[Merged Customer ID]],Table3__3_16[Customer ID],Table3__3_16[Heart Issues])</f>
        <v>Yes</v>
      </c>
      <c r="F2199" s="23" t="str">
        <f>_xlfn.XLOOKUP(Table7[[#This Row],[Merged Customer ID]],Table3__3_16[Customer ID],Table3__3_16[Any Transplants])</f>
        <v>Yes</v>
      </c>
      <c r="G2199" s="23" t="str">
        <f>_xlfn.XLOOKUP(Table7[[#This Row],[Merged Customer ID]],Table3__3_16[Customer ID],Table3__3_16[Cancer history])</f>
        <v>No</v>
      </c>
      <c r="H2199" s="23">
        <f>_xlfn.XLOOKUP(Table7[[#This Row],[Merged Customer ID]],Table3__3_16[Customer ID],Table3__3_16[NumberOfMajorSurgeries])</f>
        <v>1</v>
      </c>
      <c r="I2199" s="23" t="str">
        <f>_xlfn.XLOOKUP(Table7[[#This Row],[Merged Customer ID]],Table3__3_16[Customer ID],Table3__3_16[smoker])</f>
        <v>No</v>
      </c>
      <c r="J2199" s="23" t="str">
        <f>_xlfn.XLOOKUP(Table7[[#This Row],[Merged Customer ID]],Table3__3_16[Customer ID],Table3__3_16[Weight Status])</f>
        <v>Overweight</v>
      </c>
      <c r="K2199" s="23" t="str">
        <f>_xlfn.XLOOKUP(Table7[[#This Row],[Merged Customer ID]],Table3__3_16[Customer ID],Table3__3_16[Sugar Status])</f>
        <v>Prediabetes</v>
      </c>
      <c r="L2199" s="26">
        <f>_xlfn.XLOOKUP(Table7[[#This Row],[Merged Customer ID]],Table6_20[Merged Customer ID],Table6_20[Date of Birth])</f>
        <v>36822</v>
      </c>
      <c r="M2199" s="30">
        <f>_xlfn.XLOOKUP(Table7[[#This Row],[Merged Customer ID]],Table6_20[Merged Customer ID],Table6_20[charges],"0",0)</f>
        <v>1665</v>
      </c>
      <c r="N2199" s="30" t="str">
        <f>_xlfn.XLOOKUP(Table7[[#This Row],[Merged Customer ID]],Table6_20[Merged Customer ID],Table6_20[Hospital tier])</f>
        <v>tier - 2</v>
      </c>
      <c r="O2199" s="30" t="str">
        <f>_xlfn.XLOOKUP(Table7[[#This Row],[Merged Customer ID]],Table6_20[Merged Customer ID],Table6_20[City tier])</f>
        <v>tier - 2</v>
      </c>
      <c r="P2199" s="30" t="str">
        <f>_xlfn.XLOOKUP(Table7[[#This Row],[Merged Customer ID]],Table6_20[Merged Customer ID],Table6_20[State ID])</f>
        <v>R1013</v>
      </c>
      <c r="Q2199" s="36">
        <f>_xlfn.XLOOKUP(Table7[[#This Row],[Merged Customer ID]],Table6_20[Merged Customer ID],Table6_20[Age])</f>
        <v>22.625</v>
      </c>
    </row>
    <row r="2200" spans="1:17" x14ac:dyDescent="0.35">
      <c r="A2200" s="22" t="s">
        <v>159</v>
      </c>
      <c r="B2200" s="22" t="str">
        <f>_xlfn.XLOOKUP(Table7[[#This Row],[Merged Customer ID]],Table2_1[Merged Customer ID],Table2_1[First Name])</f>
        <v>Gehlsen</v>
      </c>
      <c r="C2200" s="22">
        <f>_xlfn.XLOOKUP(Table7[[#This Row],[Merged Customer ID]],Table3__3_16[Customer ID],Table3__3_16[BMI])</f>
        <v>35.53</v>
      </c>
      <c r="D2200" s="22">
        <f>_xlfn.XLOOKUP(Table7[[#This Row],[Merged Customer ID]],Table3__3_16[Customer ID],Table3__3_16[HBA1C])</f>
        <v>4.3600000000000003</v>
      </c>
      <c r="E2200" s="22" t="str">
        <f>_xlfn.XLOOKUP(Table7[[#This Row],[Merged Customer ID]],Table3__3_16[Customer ID],Table3__3_16[Heart Issues])</f>
        <v>No</v>
      </c>
      <c r="F2200" s="22" t="str">
        <f>_xlfn.XLOOKUP(Table7[[#This Row],[Merged Customer ID]],Table3__3_16[Customer ID],Table3__3_16[Any Transplants])</f>
        <v>No</v>
      </c>
      <c r="G2200" s="22" t="str">
        <f>_xlfn.XLOOKUP(Table7[[#This Row],[Merged Customer ID]],Table3__3_16[Customer ID],Table3__3_16[Cancer history])</f>
        <v>Yes</v>
      </c>
      <c r="H2200" s="22">
        <f>_xlfn.XLOOKUP(Table7[[#This Row],[Merged Customer ID]],Table3__3_16[Customer ID],Table3__3_16[NumberOfMajorSurgeries])</f>
        <v>1</v>
      </c>
      <c r="I2200" s="22" t="str">
        <f>_xlfn.XLOOKUP(Table7[[#This Row],[Merged Customer ID]],Table3__3_16[Customer ID],Table3__3_16[smoker])</f>
        <v>No</v>
      </c>
      <c r="J2200" s="22" t="str">
        <f>_xlfn.XLOOKUP(Table7[[#This Row],[Merged Customer ID]],Table3__3_16[Customer ID],Table3__3_16[Weight Status])</f>
        <v>Obesity</v>
      </c>
      <c r="K2200" s="22" t="str">
        <f>_xlfn.XLOOKUP(Table7[[#This Row],[Merged Customer ID]],Table3__3_16[Customer ID],Table3__3_16[Sugar Status])</f>
        <v>Normal</v>
      </c>
      <c r="L2200" s="25">
        <f>_xlfn.XLOOKUP(Table7[[#This Row],[Merged Customer ID]],Table6_20[Merged Customer ID],Table6_20[Date of Birth])</f>
        <v>37985</v>
      </c>
      <c r="M2200" s="29">
        <f>_xlfn.XLOOKUP(Table7[[#This Row],[Merged Customer ID]],Table6_20[Merged Customer ID],Table6_20[charges],"0",0)</f>
        <v>1646.43</v>
      </c>
      <c r="N2200" s="29" t="str">
        <f>_xlfn.XLOOKUP(Table7[[#This Row],[Merged Customer ID]],Table6_20[Merged Customer ID],Table6_20[Hospital tier])</f>
        <v>tier - 2</v>
      </c>
      <c r="O2200" s="29" t="str">
        <f>_xlfn.XLOOKUP(Table7[[#This Row],[Merged Customer ID]],Table6_20[Merged Customer ID],Table6_20[City tier])</f>
        <v>tier - 1</v>
      </c>
      <c r="P2200" s="29" t="str">
        <f>_xlfn.XLOOKUP(Table7[[#This Row],[Merged Customer ID]],Table6_20[Merged Customer ID],Table6_20[State ID])</f>
        <v>R1012</v>
      </c>
      <c r="Q2200" s="35">
        <f>_xlfn.XLOOKUP(Table7[[#This Row],[Merged Customer ID]],Table6_20[Merged Customer ID],Table6_20[Age])</f>
        <v>19.43888888888889</v>
      </c>
    </row>
    <row r="2201" spans="1:17" x14ac:dyDescent="0.35">
      <c r="A2201" s="23" t="s">
        <v>158</v>
      </c>
      <c r="B2201" s="23" t="str">
        <f>_xlfn.XLOOKUP(Table7[[#This Row],[Merged Customer ID]],Table2_1[Merged Customer ID],Table2_1[First Name])</f>
        <v>Roche</v>
      </c>
      <c r="C2201" s="23">
        <f>_xlfn.XLOOKUP(Table7[[#This Row],[Merged Customer ID]],Table3__3_16[Customer ID],Table3__3_16[BMI])</f>
        <v>30.59</v>
      </c>
      <c r="D2201" s="23">
        <f>_xlfn.XLOOKUP(Table7[[#This Row],[Merged Customer ID]],Table3__3_16[Customer ID],Table3__3_16[HBA1C])</f>
        <v>4.41</v>
      </c>
      <c r="E2201" s="22" t="str">
        <f>_xlfn.XLOOKUP(Table7[[#This Row],[Merged Customer ID]],Table3__3_16[Customer ID],Table3__3_16[Heart Issues])</f>
        <v>No</v>
      </c>
      <c r="F2201" s="23" t="str">
        <f>_xlfn.XLOOKUP(Table7[[#This Row],[Merged Customer ID]],Table3__3_16[Customer ID],Table3__3_16[Any Transplants])</f>
        <v>No</v>
      </c>
      <c r="G2201" s="23" t="str">
        <f>_xlfn.XLOOKUP(Table7[[#This Row],[Merged Customer ID]],Table3__3_16[Customer ID],Table3__3_16[Cancer history])</f>
        <v>Yes</v>
      </c>
      <c r="H2201" s="23">
        <f>_xlfn.XLOOKUP(Table7[[#This Row],[Merged Customer ID]],Table3__3_16[Customer ID],Table3__3_16[NumberOfMajorSurgeries])</f>
        <v>1</v>
      </c>
      <c r="I2201" s="23" t="str">
        <f>_xlfn.XLOOKUP(Table7[[#This Row],[Merged Customer ID]],Table3__3_16[Customer ID],Table3__3_16[smoker])</f>
        <v>No</v>
      </c>
      <c r="J2201" s="23" t="str">
        <f>_xlfn.XLOOKUP(Table7[[#This Row],[Merged Customer ID]],Table3__3_16[Customer ID],Table3__3_16[Weight Status])</f>
        <v>Obesity</v>
      </c>
      <c r="K2201" s="23" t="str">
        <f>_xlfn.XLOOKUP(Table7[[#This Row],[Merged Customer ID]],Table3__3_16[Customer ID],Table3__3_16[Sugar Status])</f>
        <v>Normal</v>
      </c>
      <c r="L2201" s="26">
        <f>_xlfn.XLOOKUP(Table7[[#This Row],[Merged Customer ID]],Table6_20[Merged Customer ID],Table6_20[Date of Birth])</f>
        <v>37854</v>
      </c>
      <c r="M2201" s="30">
        <f>_xlfn.XLOOKUP(Table7[[#This Row],[Merged Customer ID]],Table6_20[Merged Customer ID],Table6_20[charges],"0",0)</f>
        <v>1639.56</v>
      </c>
      <c r="N2201" s="30" t="str">
        <f>_xlfn.XLOOKUP(Table7[[#This Row],[Merged Customer ID]],Table6_20[Merged Customer ID],Table6_20[Hospital tier])</f>
        <v>tier - 2</v>
      </c>
      <c r="O2201" s="30" t="str">
        <f>_xlfn.XLOOKUP(Table7[[#This Row],[Merged Customer ID]],Table6_20[Merged Customer ID],Table6_20[City tier])</f>
        <v>tier - 2</v>
      </c>
      <c r="P2201" s="30" t="str">
        <f>_xlfn.XLOOKUP(Table7[[#This Row],[Merged Customer ID]],Table6_20[Merged Customer ID],Table6_20[State ID])</f>
        <v>R1012</v>
      </c>
      <c r="Q2201" s="36">
        <f>_xlfn.XLOOKUP(Table7[[#This Row],[Merged Customer ID]],Table6_20[Merged Customer ID],Table6_20[Age])</f>
        <v>19.797222222222221</v>
      </c>
    </row>
    <row r="2202" spans="1:17" x14ac:dyDescent="0.35">
      <c r="A2202" s="22" t="s">
        <v>157</v>
      </c>
      <c r="B2202" s="22" t="str">
        <f>_xlfn.XLOOKUP(Table7[[#This Row],[Merged Customer ID]],Table2_1[Merged Customer ID],Table2_1[First Name])</f>
        <v>Hearn</v>
      </c>
      <c r="C2202" s="22">
        <f>_xlfn.XLOOKUP(Table7[[#This Row],[Merged Customer ID]],Table3__3_16[Customer ID],Table3__3_16[BMI])</f>
        <v>30.59</v>
      </c>
      <c r="D2202" s="22">
        <f>_xlfn.XLOOKUP(Table7[[#This Row],[Merged Customer ID]],Table3__3_16[Customer ID],Table3__3_16[HBA1C])</f>
        <v>4.17</v>
      </c>
      <c r="E2202" s="22" t="str">
        <f>_xlfn.XLOOKUP(Table7[[#This Row],[Merged Customer ID]],Table3__3_16[Customer ID],Table3__3_16[Heart Issues])</f>
        <v>No</v>
      </c>
      <c r="F2202" s="22" t="str">
        <f>_xlfn.XLOOKUP(Table7[[#This Row],[Merged Customer ID]],Table3__3_16[Customer ID],Table3__3_16[Any Transplants])</f>
        <v>No</v>
      </c>
      <c r="G2202" s="22" t="str">
        <f>_xlfn.XLOOKUP(Table7[[#This Row],[Merged Customer ID]],Table3__3_16[Customer ID],Table3__3_16[Cancer history])</f>
        <v>Yes</v>
      </c>
      <c r="H2202" s="22">
        <f>_xlfn.XLOOKUP(Table7[[#This Row],[Merged Customer ID]],Table3__3_16[Customer ID],Table3__3_16[NumberOfMajorSurgeries])</f>
        <v>1</v>
      </c>
      <c r="I2202" s="22" t="str">
        <f>_xlfn.XLOOKUP(Table7[[#This Row],[Merged Customer ID]],Table3__3_16[Customer ID],Table3__3_16[smoker])</f>
        <v>No</v>
      </c>
      <c r="J2202" s="22" t="str">
        <f>_xlfn.XLOOKUP(Table7[[#This Row],[Merged Customer ID]],Table3__3_16[Customer ID],Table3__3_16[Weight Status])</f>
        <v>Obesity</v>
      </c>
      <c r="K2202" s="22" t="str">
        <f>_xlfn.XLOOKUP(Table7[[#This Row],[Merged Customer ID]],Table3__3_16[Customer ID],Table3__3_16[Sugar Status])</f>
        <v>Normal</v>
      </c>
      <c r="L2202" s="25">
        <f>_xlfn.XLOOKUP(Table7[[#This Row],[Merged Customer ID]],Table6_20[Merged Customer ID],Table6_20[Date of Birth])</f>
        <v>37880</v>
      </c>
      <c r="M2202" s="29">
        <f>_xlfn.XLOOKUP(Table7[[#This Row],[Merged Customer ID]],Table6_20[Merged Customer ID],Table6_20[charges],"0",0)</f>
        <v>1639.56</v>
      </c>
      <c r="N2202" s="29" t="str">
        <f>_xlfn.XLOOKUP(Table7[[#This Row],[Merged Customer ID]],Table6_20[Merged Customer ID],Table6_20[Hospital tier])</f>
        <v>tier - 2</v>
      </c>
      <c r="O2202" s="29" t="str">
        <f>_xlfn.XLOOKUP(Table7[[#This Row],[Merged Customer ID]],Table6_20[Merged Customer ID],Table6_20[City tier])</f>
        <v>tier - 2</v>
      </c>
      <c r="P2202" s="29" t="str">
        <f>_xlfn.XLOOKUP(Table7[[#This Row],[Merged Customer ID]],Table6_20[Merged Customer ID],Table6_20[State ID])</f>
        <v>R1012</v>
      </c>
      <c r="Q2202" s="35">
        <f>_xlfn.XLOOKUP(Table7[[#This Row],[Merged Customer ID]],Table6_20[Merged Customer ID],Table6_20[Age])</f>
        <v>19.727777777777778</v>
      </c>
    </row>
    <row r="2203" spans="1:17" x14ac:dyDescent="0.35">
      <c r="A2203" s="23" t="s">
        <v>156</v>
      </c>
      <c r="B2203" s="23" t="str">
        <f>_xlfn.XLOOKUP(Table7[[#This Row],[Merged Customer ID]],Table2_1[Merged Customer ID],Table2_1[First Name])</f>
        <v>Dimson</v>
      </c>
      <c r="C2203" s="23">
        <f>_xlfn.XLOOKUP(Table7[[#This Row],[Merged Customer ID]],Table3__3_16[Customer ID],Table3__3_16[BMI])</f>
        <v>27.835000000000001</v>
      </c>
      <c r="D2203" s="23">
        <f>_xlfn.XLOOKUP(Table7[[#This Row],[Merged Customer ID]],Table3__3_16[Customer ID],Table3__3_16[HBA1C])</f>
        <v>4.4400000000000004</v>
      </c>
      <c r="E2203" s="22" t="str">
        <f>_xlfn.XLOOKUP(Table7[[#This Row],[Merged Customer ID]],Table3__3_16[Customer ID],Table3__3_16[Heart Issues])</f>
        <v>No</v>
      </c>
      <c r="F2203" s="23" t="str">
        <f>_xlfn.XLOOKUP(Table7[[#This Row],[Merged Customer ID]],Table3__3_16[Customer ID],Table3__3_16[Any Transplants])</f>
        <v>No</v>
      </c>
      <c r="G2203" s="23" t="str">
        <f>_xlfn.XLOOKUP(Table7[[#This Row],[Merged Customer ID]],Table3__3_16[Customer ID],Table3__3_16[Cancer history])</f>
        <v>Yes</v>
      </c>
      <c r="H2203" s="23">
        <f>_xlfn.XLOOKUP(Table7[[#This Row],[Merged Customer ID]],Table3__3_16[Customer ID],Table3__3_16[NumberOfMajorSurgeries])</f>
        <v>1</v>
      </c>
      <c r="I2203" s="23" t="str">
        <f>_xlfn.XLOOKUP(Table7[[#This Row],[Merged Customer ID]],Table3__3_16[Customer ID],Table3__3_16[smoker])</f>
        <v>No</v>
      </c>
      <c r="J2203" s="23" t="str">
        <f>_xlfn.XLOOKUP(Table7[[#This Row],[Merged Customer ID]],Table3__3_16[Customer ID],Table3__3_16[Weight Status])</f>
        <v>Overweight</v>
      </c>
      <c r="K2203" s="23" t="str">
        <f>_xlfn.XLOOKUP(Table7[[#This Row],[Merged Customer ID]],Table3__3_16[Customer ID],Table3__3_16[Sugar Status])</f>
        <v>Normal</v>
      </c>
      <c r="L2203" s="26">
        <f>_xlfn.XLOOKUP(Table7[[#This Row],[Merged Customer ID]],Table6_20[Merged Customer ID],Table6_20[Date of Birth])</f>
        <v>37985</v>
      </c>
      <c r="M2203" s="30">
        <f>_xlfn.XLOOKUP(Table7[[#This Row],[Merged Customer ID]],Table6_20[Merged Customer ID],Table6_20[charges],"0",0)</f>
        <v>1635.73</v>
      </c>
      <c r="N2203" s="30" t="str">
        <f>_xlfn.XLOOKUP(Table7[[#This Row],[Merged Customer ID]],Table6_20[Merged Customer ID],Table6_20[Hospital tier])</f>
        <v>tier - 2</v>
      </c>
      <c r="O2203" s="30" t="str">
        <f>_xlfn.XLOOKUP(Table7[[#This Row],[Merged Customer ID]],Table6_20[Merged Customer ID],Table6_20[City tier])</f>
        <v>tier - 3</v>
      </c>
      <c r="P2203" s="30" t="str">
        <f>_xlfn.XLOOKUP(Table7[[#This Row],[Merged Customer ID]],Table6_20[Merged Customer ID],Table6_20[State ID])</f>
        <v>R1012</v>
      </c>
      <c r="Q2203" s="36">
        <f>_xlfn.XLOOKUP(Table7[[#This Row],[Merged Customer ID]],Table6_20[Merged Customer ID],Table6_20[Age])</f>
        <v>19.43888888888889</v>
      </c>
    </row>
    <row r="2204" spans="1:17" x14ac:dyDescent="0.35">
      <c r="A2204" s="22" t="s">
        <v>155</v>
      </c>
      <c r="B2204" s="22" t="str">
        <f>_xlfn.XLOOKUP(Table7[[#This Row],[Merged Customer ID]],Table2_1[Merged Customer ID],Table2_1[First Name])</f>
        <v>Slason</v>
      </c>
      <c r="C2204" s="22">
        <f>_xlfn.XLOOKUP(Table7[[#This Row],[Merged Customer ID]],Table3__3_16[Customer ID],Table3__3_16[BMI])</f>
        <v>40.26</v>
      </c>
      <c r="D2204" s="22">
        <f>_xlfn.XLOOKUP(Table7[[#This Row],[Merged Customer ID]],Table3__3_16[Customer ID],Table3__3_16[HBA1C])</f>
        <v>5.52</v>
      </c>
      <c r="E2204" s="22" t="str">
        <f>_xlfn.XLOOKUP(Table7[[#This Row],[Merged Customer ID]],Table3__3_16[Customer ID],Table3__3_16[Heart Issues])</f>
        <v>No</v>
      </c>
      <c r="F2204" s="22" t="str">
        <f>_xlfn.XLOOKUP(Table7[[#This Row],[Merged Customer ID]],Table3__3_16[Customer ID],Table3__3_16[Any Transplants])</f>
        <v>Yes</v>
      </c>
      <c r="G2204" s="22" t="str">
        <f>_xlfn.XLOOKUP(Table7[[#This Row],[Merged Customer ID]],Table3__3_16[Customer ID],Table3__3_16[Cancer history])</f>
        <v>No</v>
      </c>
      <c r="H2204" s="22">
        <f>_xlfn.XLOOKUP(Table7[[#This Row],[Merged Customer ID]],Table3__3_16[Customer ID],Table3__3_16[NumberOfMajorSurgeries])</f>
        <v>1</v>
      </c>
      <c r="I2204" s="22" t="str">
        <f>_xlfn.XLOOKUP(Table7[[#This Row],[Merged Customer ID]],Table3__3_16[Customer ID],Table3__3_16[smoker])</f>
        <v>No</v>
      </c>
      <c r="J2204" s="22" t="str">
        <f>_xlfn.XLOOKUP(Table7[[#This Row],[Merged Customer ID]],Table3__3_16[Customer ID],Table3__3_16[Weight Status])</f>
        <v>Obesity</v>
      </c>
      <c r="K2204" s="22" t="str">
        <f>_xlfn.XLOOKUP(Table7[[#This Row],[Merged Customer ID]],Table3__3_16[Customer ID],Table3__3_16[Sugar Status])</f>
        <v>Normal</v>
      </c>
      <c r="L2204" s="25">
        <f>_xlfn.XLOOKUP(Table7[[#This Row],[Merged Customer ID]],Table6_20[Merged Customer ID],Table6_20[Date of Birth])</f>
        <v>38151</v>
      </c>
      <c r="M2204" s="29">
        <f>_xlfn.XLOOKUP(Table7[[#This Row],[Merged Customer ID]],Table6_20[Merged Customer ID],Table6_20[charges],"0",0)</f>
        <v>1634.57</v>
      </c>
      <c r="N2204" s="29" t="str">
        <f>_xlfn.XLOOKUP(Table7[[#This Row],[Merged Customer ID]],Table6_20[Merged Customer ID],Table6_20[Hospital tier])</f>
        <v>tier - 2</v>
      </c>
      <c r="O2204" s="29" t="str">
        <f>_xlfn.XLOOKUP(Table7[[#This Row],[Merged Customer ID]],Table6_20[Merged Customer ID],Table6_20[City tier])</f>
        <v>tier - 2</v>
      </c>
      <c r="P2204" s="29" t="str">
        <f>_xlfn.XLOOKUP(Table7[[#This Row],[Merged Customer ID]],Table6_20[Merged Customer ID],Table6_20[State ID])</f>
        <v>R1013</v>
      </c>
      <c r="Q2204" s="35">
        <f>_xlfn.XLOOKUP(Table7[[#This Row],[Merged Customer ID]],Table6_20[Merged Customer ID],Table6_20[Age])</f>
        <v>18.986111111111111</v>
      </c>
    </row>
    <row r="2205" spans="1:17" x14ac:dyDescent="0.35">
      <c r="A2205" s="23" t="s">
        <v>154</v>
      </c>
      <c r="B2205" s="23" t="str">
        <f>_xlfn.XLOOKUP(Table7[[#This Row],[Merged Customer ID]],Table2_1[Merged Customer ID],Table2_1[First Name])</f>
        <v>Gibson</v>
      </c>
      <c r="C2205" s="23">
        <f>_xlfn.XLOOKUP(Table7[[#This Row],[Merged Customer ID]],Table3__3_16[Customer ID],Table3__3_16[BMI])</f>
        <v>39.82</v>
      </c>
      <c r="D2205" s="23">
        <f>_xlfn.XLOOKUP(Table7[[#This Row],[Merged Customer ID]],Table3__3_16[Customer ID],Table3__3_16[HBA1C])</f>
        <v>6.01</v>
      </c>
      <c r="E2205" s="22" t="str">
        <f>_xlfn.XLOOKUP(Table7[[#This Row],[Merged Customer ID]],Table3__3_16[Customer ID],Table3__3_16[Heart Issues])</f>
        <v>No</v>
      </c>
      <c r="F2205" s="23" t="str">
        <f>_xlfn.XLOOKUP(Table7[[#This Row],[Merged Customer ID]],Table3__3_16[Customer ID],Table3__3_16[Any Transplants])</f>
        <v>Yes</v>
      </c>
      <c r="G2205" s="23" t="str">
        <f>_xlfn.XLOOKUP(Table7[[#This Row],[Merged Customer ID]],Table3__3_16[Customer ID],Table3__3_16[Cancer history])</f>
        <v>No</v>
      </c>
      <c r="H2205" s="23">
        <f>_xlfn.XLOOKUP(Table7[[#This Row],[Merged Customer ID]],Table3__3_16[Customer ID],Table3__3_16[NumberOfMajorSurgeries])</f>
        <v>1</v>
      </c>
      <c r="I2205" s="23" t="str">
        <f>_xlfn.XLOOKUP(Table7[[#This Row],[Merged Customer ID]],Table3__3_16[Customer ID],Table3__3_16[smoker])</f>
        <v>No</v>
      </c>
      <c r="J2205" s="23" t="str">
        <f>_xlfn.XLOOKUP(Table7[[#This Row],[Merged Customer ID]],Table3__3_16[Customer ID],Table3__3_16[Weight Status])</f>
        <v>Obesity</v>
      </c>
      <c r="K2205" s="23" t="str">
        <f>_xlfn.XLOOKUP(Table7[[#This Row],[Merged Customer ID]],Table3__3_16[Customer ID],Table3__3_16[Sugar Status])</f>
        <v>Prediabetes</v>
      </c>
      <c r="L2205" s="26">
        <f>_xlfn.XLOOKUP(Table7[[#This Row],[Merged Customer ID]],Table6_20[Merged Customer ID],Table6_20[Date of Birth])</f>
        <v>38207</v>
      </c>
      <c r="M2205" s="30">
        <f>_xlfn.XLOOKUP(Table7[[#This Row],[Merged Customer ID]],Table6_20[Merged Customer ID],Table6_20[charges],"0",0)</f>
        <v>1633.96</v>
      </c>
      <c r="N2205" s="30" t="str">
        <f>_xlfn.XLOOKUP(Table7[[#This Row],[Merged Customer ID]],Table6_20[Merged Customer ID],Table6_20[Hospital tier])</f>
        <v>tier - 2</v>
      </c>
      <c r="O2205" s="30" t="str">
        <f>_xlfn.XLOOKUP(Table7[[#This Row],[Merged Customer ID]],Table6_20[Merged Customer ID],Table6_20[City tier])</f>
        <v>tier - 1</v>
      </c>
      <c r="P2205" s="30" t="str">
        <f>_xlfn.XLOOKUP(Table7[[#This Row],[Merged Customer ID]],Table6_20[Merged Customer ID],Table6_20[State ID])</f>
        <v>R1013</v>
      </c>
      <c r="Q2205" s="36">
        <f>_xlfn.XLOOKUP(Table7[[#This Row],[Merged Customer ID]],Table6_20[Merged Customer ID],Table6_20[Age])</f>
        <v>18.833333333333332</v>
      </c>
    </row>
    <row r="2206" spans="1:17" x14ac:dyDescent="0.35">
      <c r="A2206" s="22" t="s">
        <v>153</v>
      </c>
      <c r="B2206" s="22" t="str">
        <f>_xlfn.XLOOKUP(Table7[[#This Row],[Merged Customer ID]],Table2_1[Merged Customer ID],Table2_1[First Name])</f>
        <v>Erdos</v>
      </c>
      <c r="C2206" s="22">
        <f>_xlfn.XLOOKUP(Table7[[#This Row],[Merged Customer ID]],Table3__3_16[Customer ID],Table3__3_16[BMI])</f>
        <v>39.159999999999997</v>
      </c>
      <c r="D2206" s="22">
        <f>_xlfn.XLOOKUP(Table7[[#This Row],[Merged Customer ID]],Table3__3_16[Customer ID],Table3__3_16[HBA1C])</f>
        <v>5.81</v>
      </c>
      <c r="E2206" s="22" t="str">
        <f>_xlfn.XLOOKUP(Table7[[#This Row],[Merged Customer ID]],Table3__3_16[Customer ID],Table3__3_16[Heart Issues])</f>
        <v>No</v>
      </c>
      <c r="F2206" s="22" t="str">
        <f>_xlfn.XLOOKUP(Table7[[#This Row],[Merged Customer ID]],Table3__3_16[Customer ID],Table3__3_16[Any Transplants])</f>
        <v>Yes</v>
      </c>
      <c r="G2206" s="22" t="str">
        <f>_xlfn.XLOOKUP(Table7[[#This Row],[Merged Customer ID]],Table3__3_16[Customer ID],Table3__3_16[Cancer history])</f>
        <v>No</v>
      </c>
      <c r="H2206" s="22">
        <f>_xlfn.XLOOKUP(Table7[[#This Row],[Merged Customer ID]],Table3__3_16[Customer ID],Table3__3_16[NumberOfMajorSurgeries])</f>
        <v>1</v>
      </c>
      <c r="I2206" s="22" t="str">
        <f>_xlfn.XLOOKUP(Table7[[#This Row],[Merged Customer ID]],Table3__3_16[Customer ID],Table3__3_16[smoker])</f>
        <v>No</v>
      </c>
      <c r="J2206" s="22" t="str">
        <f>_xlfn.XLOOKUP(Table7[[#This Row],[Merged Customer ID]],Table3__3_16[Customer ID],Table3__3_16[Weight Status])</f>
        <v>Obesity</v>
      </c>
      <c r="K2206" s="22" t="str">
        <f>_xlfn.XLOOKUP(Table7[[#This Row],[Merged Customer ID]],Table3__3_16[Customer ID],Table3__3_16[Sugar Status])</f>
        <v>Prediabetes</v>
      </c>
      <c r="L2206" s="25">
        <f>_xlfn.XLOOKUP(Table7[[#This Row],[Merged Customer ID]],Table6_20[Merged Customer ID],Table6_20[Date of Birth])</f>
        <v>38334</v>
      </c>
      <c r="M2206" s="29">
        <f>_xlfn.XLOOKUP(Table7[[#This Row],[Merged Customer ID]],Table6_20[Merged Customer ID],Table6_20[charges],"0",0)</f>
        <v>1633.04</v>
      </c>
      <c r="N2206" s="29" t="str">
        <f>_xlfn.XLOOKUP(Table7[[#This Row],[Merged Customer ID]],Table6_20[Merged Customer ID],Table6_20[Hospital tier])</f>
        <v>tier - 2</v>
      </c>
      <c r="O2206" s="29" t="str">
        <f>_xlfn.XLOOKUP(Table7[[#This Row],[Merged Customer ID]],Table6_20[Merged Customer ID],Table6_20[City tier])</f>
        <v>tier - 2</v>
      </c>
      <c r="P2206" s="29" t="str">
        <f>_xlfn.XLOOKUP(Table7[[#This Row],[Merged Customer ID]],Table6_20[Merged Customer ID],Table6_20[State ID])</f>
        <v>R1013</v>
      </c>
      <c r="Q2206" s="35">
        <f>_xlfn.XLOOKUP(Table7[[#This Row],[Merged Customer ID]],Table6_20[Merged Customer ID],Table6_20[Age])</f>
        <v>18.486111111111111</v>
      </c>
    </row>
    <row r="2207" spans="1:17" x14ac:dyDescent="0.35">
      <c r="A2207" s="23" t="s">
        <v>152</v>
      </c>
      <c r="B2207" s="23" t="str">
        <f>_xlfn.XLOOKUP(Table7[[#This Row],[Merged Customer ID]],Table2_1[Merged Customer ID],Table2_1[First Name])</f>
        <v>Cushman</v>
      </c>
      <c r="C2207" s="23">
        <f>_xlfn.XLOOKUP(Table7[[#This Row],[Merged Customer ID]],Table3__3_16[Customer ID],Table3__3_16[BMI])</f>
        <v>25.555</v>
      </c>
      <c r="D2207" s="23">
        <f>_xlfn.XLOOKUP(Table7[[#This Row],[Merged Customer ID]],Table3__3_16[Customer ID],Table3__3_16[HBA1C])</f>
        <v>4.37</v>
      </c>
      <c r="E2207" s="22" t="str">
        <f>_xlfn.XLOOKUP(Table7[[#This Row],[Merged Customer ID]],Table3__3_16[Customer ID],Table3__3_16[Heart Issues])</f>
        <v>No</v>
      </c>
      <c r="F2207" s="23" t="str">
        <f>_xlfn.XLOOKUP(Table7[[#This Row],[Merged Customer ID]],Table3__3_16[Customer ID],Table3__3_16[Any Transplants])</f>
        <v>No</v>
      </c>
      <c r="G2207" s="23" t="str">
        <f>_xlfn.XLOOKUP(Table7[[#This Row],[Merged Customer ID]],Table3__3_16[Customer ID],Table3__3_16[Cancer history])</f>
        <v>Yes</v>
      </c>
      <c r="H2207" s="23">
        <f>_xlfn.XLOOKUP(Table7[[#This Row],[Merged Customer ID]],Table3__3_16[Customer ID],Table3__3_16[NumberOfMajorSurgeries])</f>
        <v>1</v>
      </c>
      <c r="I2207" s="23" t="str">
        <f>_xlfn.XLOOKUP(Table7[[#This Row],[Merged Customer ID]],Table3__3_16[Customer ID],Table3__3_16[smoker])</f>
        <v>No</v>
      </c>
      <c r="J2207" s="23" t="str">
        <f>_xlfn.XLOOKUP(Table7[[#This Row],[Merged Customer ID]],Table3__3_16[Customer ID],Table3__3_16[Weight Status])</f>
        <v>Overweight</v>
      </c>
      <c r="K2207" s="23" t="str">
        <f>_xlfn.XLOOKUP(Table7[[#This Row],[Merged Customer ID]],Table3__3_16[Customer ID],Table3__3_16[Sugar Status])</f>
        <v>Normal</v>
      </c>
      <c r="L2207" s="26">
        <f>_xlfn.XLOOKUP(Table7[[#This Row],[Merged Customer ID]],Table6_20[Merged Customer ID],Table6_20[Date of Birth])</f>
        <v>37880</v>
      </c>
      <c r="M2207" s="30">
        <f>_xlfn.XLOOKUP(Table7[[#This Row],[Merged Customer ID]],Table6_20[Merged Customer ID],Table6_20[charges],"0",0)</f>
        <v>1632.56</v>
      </c>
      <c r="N2207" s="30" t="str">
        <f>_xlfn.XLOOKUP(Table7[[#This Row],[Merged Customer ID]],Table6_20[Merged Customer ID],Table6_20[Hospital tier])</f>
        <v>tier - 2</v>
      </c>
      <c r="O2207" s="30" t="str">
        <f>_xlfn.XLOOKUP(Table7[[#This Row],[Merged Customer ID]],Table6_20[Merged Customer ID],Table6_20[City tier])</f>
        <v>tier - 2</v>
      </c>
      <c r="P2207" s="30" t="str">
        <f>_xlfn.XLOOKUP(Table7[[#This Row],[Merged Customer ID]],Table6_20[Merged Customer ID],Table6_20[State ID])</f>
        <v>R1012</v>
      </c>
      <c r="Q2207" s="36">
        <f>_xlfn.XLOOKUP(Table7[[#This Row],[Merged Customer ID]],Table6_20[Merged Customer ID],Table6_20[Age])</f>
        <v>19.727777777777778</v>
      </c>
    </row>
    <row r="2208" spans="1:17" x14ac:dyDescent="0.35">
      <c r="A2208" s="22" t="s">
        <v>151</v>
      </c>
      <c r="B2208" s="22" t="str">
        <f>_xlfn.XLOOKUP(Table7[[#This Row],[Merged Customer ID]],Table2_1[Merged Customer ID],Table2_1[First Name])</f>
        <v>Hammel</v>
      </c>
      <c r="C2208" s="22">
        <f>_xlfn.XLOOKUP(Table7[[#This Row],[Merged Customer ID]],Table3__3_16[Customer ID],Table3__3_16[BMI])</f>
        <v>25.175000000000001</v>
      </c>
      <c r="D2208" s="22">
        <f>_xlfn.XLOOKUP(Table7[[#This Row],[Merged Customer ID]],Table3__3_16[Customer ID],Table3__3_16[HBA1C])</f>
        <v>5.74</v>
      </c>
      <c r="E2208" s="22" t="str">
        <f>_xlfn.XLOOKUP(Table7[[#This Row],[Merged Customer ID]],Table3__3_16[Customer ID],Table3__3_16[Heart Issues])</f>
        <v>No</v>
      </c>
      <c r="F2208" s="22" t="str">
        <f>_xlfn.XLOOKUP(Table7[[#This Row],[Merged Customer ID]],Table3__3_16[Customer ID],Table3__3_16[Any Transplants])</f>
        <v>No</v>
      </c>
      <c r="G2208" s="22" t="str">
        <f>_xlfn.XLOOKUP(Table7[[#This Row],[Merged Customer ID]],Table3__3_16[Customer ID],Table3__3_16[Cancer history])</f>
        <v>Yes</v>
      </c>
      <c r="H2208" s="22">
        <f>_xlfn.XLOOKUP(Table7[[#This Row],[Merged Customer ID]],Table3__3_16[Customer ID],Table3__3_16[NumberOfMajorSurgeries])</f>
        <v>1</v>
      </c>
      <c r="I2208" s="22" t="str">
        <f>_xlfn.XLOOKUP(Table7[[#This Row],[Merged Customer ID]],Table3__3_16[Customer ID],Table3__3_16[smoker])</f>
        <v>No</v>
      </c>
      <c r="J2208" s="22" t="str">
        <f>_xlfn.XLOOKUP(Table7[[#This Row],[Merged Customer ID]],Table3__3_16[Customer ID],Table3__3_16[Weight Status])</f>
        <v>Overweight</v>
      </c>
      <c r="K2208" s="22" t="str">
        <f>_xlfn.XLOOKUP(Table7[[#This Row],[Merged Customer ID]],Table3__3_16[Customer ID],Table3__3_16[Sugar Status])</f>
        <v>Prediabetes</v>
      </c>
      <c r="L2208" s="25">
        <f>_xlfn.XLOOKUP(Table7[[#This Row],[Merged Customer ID]],Table6_20[Merged Customer ID],Table6_20[Date of Birth])</f>
        <v>37897</v>
      </c>
      <c r="M2208" s="29">
        <f>_xlfn.XLOOKUP(Table7[[#This Row],[Merged Customer ID]],Table6_20[Merged Customer ID],Table6_20[charges],"0",0)</f>
        <v>1632.04</v>
      </c>
      <c r="N2208" s="29" t="str">
        <f>_xlfn.XLOOKUP(Table7[[#This Row],[Merged Customer ID]],Table6_20[Merged Customer ID],Table6_20[Hospital tier])</f>
        <v>tier - 2</v>
      </c>
      <c r="O2208" s="29" t="str">
        <f>_xlfn.XLOOKUP(Table7[[#This Row],[Merged Customer ID]],Table6_20[Merged Customer ID],Table6_20[City tier])</f>
        <v>tier - 2</v>
      </c>
      <c r="P2208" s="29" t="str">
        <f>_xlfn.XLOOKUP(Table7[[#This Row],[Merged Customer ID]],Table6_20[Merged Customer ID],Table6_20[State ID])</f>
        <v>R1012</v>
      </c>
      <c r="Q2208" s="35">
        <f>_xlfn.XLOOKUP(Table7[[#This Row],[Merged Customer ID]],Table6_20[Merged Customer ID],Table6_20[Age])</f>
        <v>19.680555555555557</v>
      </c>
    </row>
    <row r="2209" spans="1:17" x14ac:dyDescent="0.35">
      <c r="A2209" s="23" t="s">
        <v>150</v>
      </c>
      <c r="B2209" s="23" t="str">
        <f>_xlfn.XLOOKUP(Table7[[#This Row],[Merged Customer ID]],Table2_1[Merged Customer ID],Table2_1[First Name])</f>
        <v>Ytterstad</v>
      </c>
      <c r="C2209" s="23">
        <f>_xlfn.XLOOKUP(Table7[[#This Row],[Merged Customer ID]],Table3__3_16[Customer ID],Table3__3_16[BMI])</f>
        <v>38.28</v>
      </c>
      <c r="D2209" s="23">
        <f>_xlfn.XLOOKUP(Table7[[#This Row],[Merged Customer ID]],Table3__3_16[Customer ID],Table3__3_16[HBA1C])</f>
        <v>5.39</v>
      </c>
      <c r="E2209" s="22" t="str">
        <f>_xlfn.XLOOKUP(Table7[[#This Row],[Merged Customer ID]],Table3__3_16[Customer ID],Table3__3_16[Heart Issues])</f>
        <v>No</v>
      </c>
      <c r="F2209" s="23" t="str">
        <f>_xlfn.XLOOKUP(Table7[[#This Row],[Merged Customer ID]],Table3__3_16[Customer ID],Table3__3_16[Any Transplants])</f>
        <v>Yes</v>
      </c>
      <c r="G2209" s="23" t="str">
        <f>_xlfn.XLOOKUP(Table7[[#This Row],[Merged Customer ID]],Table3__3_16[Customer ID],Table3__3_16[Cancer history])</f>
        <v>No</v>
      </c>
      <c r="H2209" s="23">
        <f>_xlfn.XLOOKUP(Table7[[#This Row],[Merged Customer ID]],Table3__3_16[Customer ID],Table3__3_16[NumberOfMajorSurgeries])</f>
        <v>1</v>
      </c>
      <c r="I2209" s="23" t="str">
        <f>_xlfn.XLOOKUP(Table7[[#This Row],[Merged Customer ID]],Table3__3_16[Customer ID],Table3__3_16[smoker])</f>
        <v>No</v>
      </c>
      <c r="J2209" s="23" t="str">
        <f>_xlfn.XLOOKUP(Table7[[#This Row],[Merged Customer ID]],Table3__3_16[Customer ID],Table3__3_16[Weight Status])</f>
        <v>Obesity</v>
      </c>
      <c r="K2209" s="23" t="str">
        <f>_xlfn.XLOOKUP(Table7[[#This Row],[Merged Customer ID]],Table3__3_16[Customer ID],Table3__3_16[Sugar Status])</f>
        <v>Normal</v>
      </c>
      <c r="L2209" s="26">
        <f>_xlfn.XLOOKUP(Table7[[#This Row],[Merged Customer ID]],Table6_20[Merged Customer ID],Table6_20[Date of Birth])</f>
        <v>38177</v>
      </c>
      <c r="M2209" s="30">
        <f>_xlfn.XLOOKUP(Table7[[#This Row],[Merged Customer ID]],Table6_20[Merged Customer ID],Table6_20[charges],"0",0)</f>
        <v>1631.82</v>
      </c>
      <c r="N2209" s="30" t="str">
        <f>_xlfn.XLOOKUP(Table7[[#This Row],[Merged Customer ID]],Table6_20[Merged Customer ID],Table6_20[Hospital tier])</f>
        <v>tier - 2</v>
      </c>
      <c r="O2209" s="30" t="str">
        <f>_xlfn.XLOOKUP(Table7[[#This Row],[Merged Customer ID]],Table6_20[Merged Customer ID],Table6_20[City tier])</f>
        <v>tier - 1</v>
      </c>
      <c r="P2209" s="30" t="str">
        <f>_xlfn.XLOOKUP(Table7[[#This Row],[Merged Customer ID]],Table6_20[Merged Customer ID],Table6_20[State ID])</f>
        <v>R1013</v>
      </c>
      <c r="Q2209" s="36">
        <f>_xlfn.XLOOKUP(Table7[[#This Row],[Merged Customer ID]],Table6_20[Merged Customer ID],Table6_20[Age])</f>
        <v>18.913888888888888</v>
      </c>
    </row>
    <row r="2210" spans="1:17" x14ac:dyDescent="0.35">
      <c r="A2210" s="22" t="s">
        <v>149</v>
      </c>
      <c r="B2210" s="22" t="str">
        <f>_xlfn.XLOOKUP(Table7[[#This Row],[Merged Customer ID]],Table2_1[Merged Customer ID],Table2_1[First Name])</f>
        <v>Prince</v>
      </c>
      <c r="C2210" s="22">
        <f>_xlfn.XLOOKUP(Table7[[#This Row],[Merged Customer ID]],Table3__3_16[Customer ID],Table3__3_16[BMI])</f>
        <v>38.17</v>
      </c>
      <c r="D2210" s="22">
        <f>_xlfn.XLOOKUP(Table7[[#This Row],[Merged Customer ID]],Table3__3_16[Customer ID],Table3__3_16[HBA1C])</f>
        <v>4.07</v>
      </c>
      <c r="E2210" s="22" t="str">
        <f>_xlfn.XLOOKUP(Table7[[#This Row],[Merged Customer ID]],Table3__3_16[Customer ID],Table3__3_16[Heart Issues])</f>
        <v>No</v>
      </c>
      <c r="F2210" s="22" t="str">
        <f>_xlfn.XLOOKUP(Table7[[#This Row],[Merged Customer ID]],Table3__3_16[Customer ID],Table3__3_16[Any Transplants])</f>
        <v>Yes</v>
      </c>
      <c r="G2210" s="22" t="str">
        <f>_xlfn.XLOOKUP(Table7[[#This Row],[Merged Customer ID]],Table3__3_16[Customer ID],Table3__3_16[Cancer history])</f>
        <v>No</v>
      </c>
      <c r="H2210" s="22">
        <f>_xlfn.XLOOKUP(Table7[[#This Row],[Merged Customer ID]],Table3__3_16[Customer ID],Table3__3_16[NumberOfMajorSurgeries])</f>
        <v>1</v>
      </c>
      <c r="I2210" s="22" t="str">
        <f>_xlfn.XLOOKUP(Table7[[#This Row],[Merged Customer ID]],Table3__3_16[Customer ID],Table3__3_16[smoker])</f>
        <v>No</v>
      </c>
      <c r="J2210" s="22" t="str">
        <f>_xlfn.XLOOKUP(Table7[[#This Row],[Merged Customer ID]],Table3__3_16[Customer ID],Table3__3_16[Weight Status])</f>
        <v>Obesity</v>
      </c>
      <c r="K2210" s="22" t="str">
        <f>_xlfn.XLOOKUP(Table7[[#This Row],[Merged Customer ID]],Table3__3_16[Customer ID],Table3__3_16[Sugar Status])</f>
        <v>Normal</v>
      </c>
      <c r="L2210" s="25">
        <f>_xlfn.XLOOKUP(Table7[[#This Row],[Merged Customer ID]],Table6_20[Merged Customer ID],Table6_20[Date of Birth])</f>
        <v>38326</v>
      </c>
      <c r="M2210" s="29">
        <f>_xlfn.XLOOKUP(Table7[[#This Row],[Merged Customer ID]],Table6_20[Merged Customer ID],Table6_20[charges],"0",0)</f>
        <v>1631.67</v>
      </c>
      <c r="N2210" s="29" t="str">
        <f>_xlfn.XLOOKUP(Table7[[#This Row],[Merged Customer ID]],Table6_20[Merged Customer ID],Table6_20[Hospital tier])</f>
        <v>tier - 2</v>
      </c>
      <c r="O2210" s="29" t="str">
        <f>_xlfn.XLOOKUP(Table7[[#This Row],[Merged Customer ID]],Table6_20[Merged Customer ID],Table6_20[City tier])</f>
        <v>tier - 3</v>
      </c>
      <c r="P2210" s="29" t="str">
        <f>_xlfn.XLOOKUP(Table7[[#This Row],[Merged Customer ID]],Table6_20[Merged Customer ID],Table6_20[State ID])</f>
        <v>R1013</v>
      </c>
      <c r="Q2210" s="35">
        <f>_xlfn.XLOOKUP(Table7[[#This Row],[Merged Customer ID]],Table6_20[Merged Customer ID],Table6_20[Age])</f>
        <v>18.508333333333333</v>
      </c>
    </row>
    <row r="2211" spans="1:17" x14ac:dyDescent="0.35">
      <c r="A2211" s="23" t="s">
        <v>148</v>
      </c>
      <c r="B2211" s="23" t="str">
        <f>_xlfn.XLOOKUP(Table7[[#This Row],[Merged Customer ID]],Table2_1[Merged Customer ID],Table2_1[First Name])</f>
        <v>Freeman</v>
      </c>
      <c r="C2211" s="23">
        <f>_xlfn.XLOOKUP(Table7[[#This Row],[Merged Customer ID]],Table3__3_16[Customer ID],Table3__3_16[BMI])</f>
        <v>36.85</v>
      </c>
      <c r="D2211" s="23">
        <f>_xlfn.XLOOKUP(Table7[[#This Row],[Merged Customer ID]],Table3__3_16[Customer ID],Table3__3_16[HBA1C])</f>
        <v>5.49</v>
      </c>
      <c r="E2211" s="22" t="str">
        <f>_xlfn.XLOOKUP(Table7[[#This Row],[Merged Customer ID]],Table3__3_16[Customer ID],Table3__3_16[Heart Issues])</f>
        <v>No</v>
      </c>
      <c r="F2211" s="23" t="str">
        <f>_xlfn.XLOOKUP(Table7[[#This Row],[Merged Customer ID]],Table3__3_16[Customer ID],Table3__3_16[Any Transplants])</f>
        <v>Yes</v>
      </c>
      <c r="G2211" s="23" t="str">
        <f>_xlfn.XLOOKUP(Table7[[#This Row],[Merged Customer ID]],Table3__3_16[Customer ID],Table3__3_16[Cancer history])</f>
        <v>No</v>
      </c>
      <c r="H2211" s="23">
        <f>_xlfn.XLOOKUP(Table7[[#This Row],[Merged Customer ID]],Table3__3_16[Customer ID],Table3__3_16[NumberOfMajorSurgeries])</f>
        <v>1</v>
      </c>
      <c r="I2211" s="23" t="str">
        <f>_xlfn.XLOOKUP(Table7[[#This Row],[Merged Customer ID]],Table3__3_16[Customer ID],Table3__3_16[smoker])</f>
        <v>No</v>
      </c>
      <c r="J2211" s="23" t="str">
        <f>_xlfn.XLOOKUP(Table7[[#This Row],[Merged Customer ID]],Table3__3_16[Customer ID],Table3__3_16[Weight Status])</f>
        <v>Obesity</v>
      </c>
      <c r="K2211" s="23" t="str">
        <f>_xlfn.XLOOKUP(Table7[[#This Row],[Merged Customer ID]],Table3__3_16[Customer ID],Table3__3_16[Sugar Status])</f>
        <v>Normal</v>
      </c>
      <c r="L2211" s="26">
        <f>_xlfn.XLOOKUP(Table7[[#This Row],[Merged Customer ID]],Table6_20[Merged Customer ID],Table6_20[Date of Birth])</f>
        <v>38264</v>
      </c>
      <c r="M2211" s="30">
        <f>_xlfn.XLOOKUP(Table7[[#This Row],[Merged Customer ID]],Table6_20[Merged Customer ID],Table6_20[charges],"0",0)</f>
        <v>1629.83</v>
      </c>
      <c r="N2211" s="30" t="str">
        <f>_xlfn.XLOOKUP(Table7[[#This Row],[Merged Customer ID]],Table6_20[Merged Customer ID],Table6_20[Hospital tier])</f>
        <v>tier - 2</v>
      </c>
      <c r="O2211" s="30" t="str">
        <f>_xlfn.XLOOKUP(Table7[[#This Row],[Merged Customer ID]],Table6_20[Merged Customer ID],Table6_20[City tier])</f>
        <v>tier - 2</v>
      </c>
      <c r="P2211" s="30" t="str">
        <f>_xlfn.XLOOKUP(Table7[[#This Row],[Merged Customer ID]],Table6_20[Merged Customer ID],Table6_20[State ID])</f>
        <v>R1013</v>
      </c>
      <c r="Q2211" s="36">
        <f>_xlfn.XLOOKUP(Table7[[#This Row],[Merged Customer ID]],Table6_20[Merged Customer ID],Table6_20[Age])</f>
        <v>18.677777777777777</v>
      </c>
    </row>
    <row r="2212" spans="1:17" x14ac:dyDescent="0.35">
      <c r="A2212" s="22" t="s">
        <v>147</v>
      </c>
      <c r="B2212" s="22" t="str">
        <f>_xlfn.XLOOKUP(Table7[[#This Row],[Merged Customer ID]],Table2_1[Merged Customer ID],Table2_1[First Name])</f>
        <v>Petrulak</v>
      </c>
      <c r="C2212" s="22">
        <f>_xlfn.XLOOKUP(Table7[[#This Row],[Merged Customer ID]],Table3__3_16[Customer ID],Table3__3_16[BMI])</f>
        <v>22.61</v>
      </c>
      <c r="D2212" s="22">
        <f>_xlfn.XLOOKUP(Table7[[#This Row],[Merged Customer ID]],Table3__3_16[Customer ID],Table3__3_16[HBA1C])</f>
        <v>5.68</v>
      </c>
      <c r="E2212" s="22" t="str">
        <f>_xlfn.XLOOKUP(Table7[[#This Row],[Merged Customer ID]],Table3__3_16[Customer ID],Table3__3_16[Heart Issues])</f>
        <v>No</v>
      </c>
      <c r="F2212" s="22" t="str">
        <f>_xlfn.XLOOKUP(Table7[[#This Row],[Merged Customer ID]],Table3__3_16[Customer ID],Table3__3_16[Any Transplants])</f>
        <v>No</v>
      </c>
      <c r="G2212" s="22" t="str">
        <f>_xlfn.XLOOKUP(Table7[[#This Row],[Merged Customer ID]],Table3__3_16[Customer ID],Table3__3_16[Cancer history])</f>
        <v>Yes</v>
      </c>
      <c r="H2212" s="22">
        <f>_xlfn.XLOOKUP(Table7[[#This Row],[Merged Customer ID]],Table3__3_16[Customer ID],Table3__3_16[NumberOfMajorSurgeries])</f>
        <v>1</v>
      </c>
      <c r="I2212" s="22" t="str">
        <f>_xlfn.XLOOKUP(Table7[[#This Row],[Merged Customer ID]],Table3__3_16[Customer ID],Table3__3_16[smoker])</f>
        <v>No</v>
      </c>
      <c r="J2212" s="22" t="str">
        <f>_xlfn.XLOOKUP(Table7[[#This Row],[Merged Customer ID]],Table3__3_16[Customer ID],Table3__3_16[Weight Status])</f>
        <v>Normal Weight</v>
      </c>
      <c r="K2212" s="22" t="str">
        <f>_xlfn.XLOOKUP(Table7[[#This Row],[Merged Customer ID]],Table3__3_16[Customer ID],Table3__3_16[Sugar Status])</f>
        <v>Normal</v>
      </c>
      <c r="L2212" s="25">
        <f>_xlfn.XLOOKUP(Table7[[#This Row],[Merged Customer ID]],Table6_20[Merged Customer ID],Table6_20[Date of Birth])</f>
        <v>37819</v>
      </c>
      <c r="M2212" s="29">
        <f>_xlfn.XLOOKUP(Table7[[#This Row],[Merged Customer ID]],Table6_20[Merged Customer ID],Table6_20[charges],"0",0)</f>
        <v>1628.47</v>
      </c>
      <c r="N2212" s="29" t="str">
        <f>_xlfn.XLOOKUP(Table7[[#This Row],[Merged Customer ID]],Table6_20[Merged Customer ID],Table6_20[Hospital tier])</f>
        <v>tier - 2</v>
      </c>
      <c r="O2212" s="29" t="str">
        <f>_xlfn.XLOOKUP(Table7[[#This Row],[Merged Customer ID]],Table6_20[Merged Customer ID],Table6_20[City tier])</f>
        <v>tier - 1</v>
      </c>
      <c r="P2212" s="29" t="str">
        <f>_xlfn.XLOOKUP(Table7[[#This Row],[Merged Customer ID]],Table6_20[Merged Customer ID],Table6_20[State ID])</f>
        <v>R1012</v>
      </c>
      <c r="Q2212" s="35">
        <f>_xlfn.XLOOKUP(Table7[[#This Row],[Merged Customer ID]],Table6_20[Merged Customer ID],Table6_20[Age])</f>
        <v>19.891666666666666</v>
      </c>
    </row>
    <row r="2213" spans="1:17" x14ac:dyDescent="0.35">
      <c r="A2213" s="23" t="s">
        <v>146</v>
      </c>
      <c r="B2213" s="23" t="str">
        <f>_xlfn.XLOOKUP(Table7[[#This Row],[Merged Customer ID]],Table2_1[Merged Customer ID],Table2_1[First Name])</f>
        <v>Lloyd</v>
      </c>
      <c r="C2213" s="23">
        <f>_xlfn.XLOOKUP(Table7[[#This Row],[Merged Customer ID]],Table3__3_16[Customer ID],Table3__3_16[BMI])</f>
        <v>21.754999999999999</v>
      </c>
      <c r="D2213" s="23">
        <f>_xlfn.XLOOKUP(Table7[[#This Row],[Merged Customer ID]],Table3__3_16[Customer ID],Table3__3_16[HBA1C])</f>
        <v>6.09</v>
      </c>
      <c r="E2213" s="22" t="str">
        <f>_xlfn.XLOOKUP(Table7[[#This Row],[Merged Customer ID]],Table3__3_16[Customer ID],Table3__3_16[Heart Issues])</f>
        <v>No</v>
      </c>
      <c r="F2213" s="23" t="str">
        <f>_xlfn.XLOOKUP(Table7[[#This Row],[Merged Customer ID]],Table3__3_16[Customer ID],Table3__3_16[Any Transplants])</f>
        <v>No</v>
      </c>
      <c r="G2213" s="23" t="str">
        <f>_xlfn.XLOOKUP(Table7[[#This Row],[Merged Customer ID]],Table3__3_16[Customer ID],Table3__3_16[Cancer history])</f>
        <v>Yes</v>
      </c>
      <c r="H2213" s="23">
        <f>_xlfn.XLOOKUP(Table7[[#This Row],[Merged Customer ID]],Table3__3_16[Customer ID],Table3__3_16[NumberOfMajorSurgeries])</f>
        <v>1</v>
      </c>
      <c r="I2213" s="23" t="str">
        <f>_xlfn.XLOOKUP(Table7[[#This Row],[Merged Customer ID]],Table3__3_16[Customer ID],Table3__3_16[smoker])</f>
        <v>No</v>
      </c>
      <c r="J2213" s="23" t="str">
        <f>_xlfn.XLOOKUP(Table7[[#This Row],[Merged Customer ID]],Table3__3_16[Customer ID],Table3__3_16[Weight Status])</f>
        <v>Normal Weight</v>
      </c>
      <c r="K2213" s="23" t="str">
        <f>_xlfn.XLOOKUP(Table7[[#This Row],[Merged Customer ID]],Table3__3_16[Customer ID],Table3__3_16[Sugar Status])</f>
        <v>Prediabetes</v>
      </c>
      <c r="L2213" s="26">
        <f>_xlfn.XLOOKUP(Table7[[#This Row],[Merged Customer ID]],Table6_20[Merged Customer ID],Table6_20[Date of Birth])</f>
        <v>37959</v>
      </c>
      <c r="M2213" s="30">
        <f>_xlfn.XLOOKUP(Table7[[#This Row],[Merged Customer ID]],Table6_20[Merged Customer ID],Table6_20[charges],"0",0)</f>
        <v>1627.28</v>
      </c>
      <c r="N2213" s="30" t="str">
        <f>_xlfn.XLOOKUP(Table7[[#This Row],[Merged Customer ID]],Table6_20[Merged Customer ID],Table6_20[Hospital tier])</f>
        <v>tier - 2</v>
      </c>
      <c r="O2213" s="30" t="str">
        <f>_xlfn.XLOOKUP(Table7[[#This Row],[Merged Customer ID]],Table6_20[Merged Customer ID],Table6_20[City tier])</f>
        <v>tier - 2</v>
      </c>
      <c r="P2213" s="30" t="str">
        <f>_xlfn.XLOOKUP(Table7[[#This Row],[Merged Customer ID]],Table6_20[Merged Customer ID],Table6_20[State ID])</f>
        <v>R1012</v>
      </c>
      <c r="Q2213" s="36">
        <f>_xlfn.XLOOKUP(Table7[[#This Row],[Merged Customer ID]],Table6_20[Merged Customer ID],Table6_20[Age])</f>
        <v>19.511111111111113</v>
      </c>
    </row>
    <row r="2214" spans="1:17" x14ac:dyDescent="0.35">
      <c r="A2214" s="22" t="s">
        <v>145</v>
      </c>
      <c r="B2214" s="22" t="str">
        <f>_xlfn.XLOOKUP(Table7[[#This Row],[Merged Customer ID]],Table2_1[Merged Customer ID],Table2_1[First Name])</f>
        <v>Zablocki</v>
      </c>
      <c r="C2214" s="22">
        <f>_xlfn.XLOOKUP(Table7[[#This Row],[Merged Customer ID]],Table3__3_16[Customer ID],Table3__3_16[BMI])</f>
        <v>20.425000000000001</v>
      </c>
      <c r="D2214" s="22">
        <f>_xlfn.XLOOKUP(Table7[[#This Row],[Merged Customer ID]],Table3__3_16[Customer ID],Table3__3_16[HBA1C])</f>
        <v>5.53</v>
      </c>
      <c r="E2214" s="22" t="str">
        <f>_xlfn.XLOOKUP(Table7[[#This Row],[Merged Customer ID]],Table3__3_16[Customer ID],Table3__3_16[Heart Issues])</f>
        <v>No</v>
      </c>
      <c r="F2214" s="22" t="str">
        <f>_xlfn.XLOOKUP(Table7[[#This Row],[Merged Customer ID]],Table3__3_16[Customer ID],Table3__3_16[Any Transplants])</f>
        <v>No</v>
      </c>
      <c r="G2214" s="22" t="str">
        <f>_xlfn.XLOOKUP(Table7[[#This Row],[Merged Customer ID]],Table3__3_16[Customer ID],Table3__3_16[Cancer history])</f>
        <v>Yes</v>
      </c>
      <c r="H2214" s="22">
        <f>_xlfn.XLOOKUP(Table7[[#This Row],[Merged Customer ID]],Table3__3_16[Customer ID],Table3__3_16[NumberOfMajorSurgeries])</f>
        <v>1</v>
      </c>
      <c r="I2214" s="22" t="str">
        <f>_xlfn.XLOOKUP(Table7[[#This Row],[Merged Customer ID]],Table3__3_16[Customer ID],Table3__3_16[smoker])</f>
        <v>No</v>
      </c>
      <c r="J2214" s="22" t="str">
        <f>_xlfn.XLOOKUP(Table7[[#This Row],[Merged Customer ID]],Table3__3_16[Customer ID],Table3__3_16[Weight Status])</f>
        <v>Normal Weight</v>
      </c>
      <c r="K2214" s="22" t="str">
        <f>_xlfn.XLOOKUP(Table7[[#This Row],[Merged Customer ID]],Table3__3_16[Customer ID],Table3__3_16[Sugar Status])</f>
        <v>Normal</v>
      </c>
      <c r="L2214" s="25">
        <f>_xlfn.XLOOKUP(Table7[[#This Row],[Merged Customer ID]],Table6_20[Merged Customer ID],Table6_20[Date of Birth])</f>
        <v>37873</v>
      </c>
      <c r="M2214" s="29">
        <f>_xlfn.XLOOKUP(Table7[[#This Row],[Merged Customer ID]],Table6_20[Merged Customer ID],Table6_20[charges],"0",0)</f>
        <v>1625.43</v>
      </c>
      <c r="N2214" s="29" t="str">
        <f>_xlfn.XLOOKUP(Table7[[#This Row],[Merged Customer ID]],Table6_20[Merged Customer ID],Table6_20[Hospital tier])</f>
        <v>tier - 2</v>
      </c>
      <c r="O2214" s="29" t="str">
        <f>_xlfn.XLOOKUP(Table7[[#This Row],[Merged Customer ID]],Table6_20[Merged Customer ID],Table6_20[City tier])</f>
        <v>tier - 3</v>
      </c>
      <c r="P2214" s="29" t="str">
        <f>_xlfn.XLOOKUP(Table7[[#This Row],[Merged Customer ID]],Table6_20[Merged Customer ID],Table6_20[State ID])</f>
        <v>R1012</v>
      </c>
      <c r="Q2214" s="35">
        <f>_xlfn.XLOOKUP(Table7[[#This Row],[Merged Customer ID]],Table6_20[Merged Customer ID],Table6_20[Age])</f>
        <v>19.747222222222224</v>
      </c>
    </row>
    <row r="2215" spans="1:17" x14ac:dyDescent="0.35">
      <c r="A2215" s="23" t="s">
        <v>144</v>
      </c>
      <c r="B2215" s="23" t="str">
        <f>_xlfn.XLOOKUP(Table7[[#This Row],[Merged Customer ID]],Table2_1[Merged Customer ID],Table2_1[First Name])</f>
        <v>Van Meter</v>
      </c>
      <c r="C2215" s="23">
        <f>_xlfn.XLOOKUP(Table7[[#This Row],[Merged Customer ID]],Table3__3_16[Customer ID],Table3__3_16[BMI])</f>
        <v>31.35</v>
      </c>
      <c r="D2215" s="23">
        <f>_xlfn.XLOOKUP(Table7[[#This Row],[Merged Customer ID]],Table3__3_16[Customer ID],Table3__3_16[HBA1C])</f>
        <v>4.28</v>
      </c>
      <c r="E2215" s="22" t="str">
        <f>_xlfn.XLOOKUP(Table7[[#This Row],[Merged Customer ID]],Table3__3_16[Customer ID],Table3__3_16[Heart Issues])</f>
        <v>No</v>
      </c>
      <c r="F2215" s="23" t="str">
        <f>_xlfn.XLOOKUP(Table7[[#This Row],[Merged Customer ID]],Table3__3_16[Customer ID],Table3__3_16[Any Transplants])</f>
        <v>Yes</v>
      </c>
      <c r="G2215" s="23" t="str">
        <f>_xlfn.XLOOKUP(Table7[[#This Row],[Merged Customer ID]],Table3__3_16[Customer ID],Table3__3_16[Cancer history])</f>
        <v>No</v>
      </c>
      <c r="H2215" s="23">
        <f>_xlfn.XLOOKUP(Table7[[#This Row],[Merged Customer ID]],Table3__3_16[Customer ID],Table3__3_16[NumberOfMajorSurgeries])</f>
        <v>1</v>
      </c>
      <c r="I2215" s="23" t="str">
        <f>_xlfn.XLOOKUP(Table7[[#This Row],[Merged Customer ID]],Table3__3_16[Customer ID],Table3__3_16[smoker])</f>
        <v>No</v>
      </c>
      <c r="J2215" s="23" t="str">
        <f>_xlfn.XLOOKUP(Table7[[#This Row],[Merged Customer ID]],Table3__3_16[Customer ID],Table3__3_16[Weight Status])</f>
        <v>Obesity</v>
      </c>
      <c r="K2215" s="23" t="str">
        <f>_xlfn.XLOOKUP(Table7[[#This Row],[Merged Customer ID]],Table3__3_16[Customer ID],Table3__3_16[Sugar Status])</f>
        <v>Normal</v>
      </c>
      <c r="L2215" s="26">
        <f>_xlfn.XLOOKUP(Table7[[#This Row],[Merged Customer ID]],Table6_20[Merged Customer ID],Table6_20[Date of Birth])</f>
        <v>38193</v>
      </c>
      <c r="M2215" s="30">
        <f>_xlfn.XLOOKUP(Table7[[#This Row],[Merged Customer ID]],Table6_20[Merged Customer ID],Table6_20[charges],"0",0)</f>
        <v>1622.19</v>
      </c>
      <c r="N2215" s="30" t="str">
        <f>_xlfn.XLOOKUP(Table7[[#This Row],[Merged Customer ID]],Table6_20[Merged Customer ID],Table6_20[Hospital tier])</f>
        <v>tier - 2</v>
      </c>
      <c r="O2215" s="30" t="str">
        <f>_xlfn.XLOOKUP(Table7[[#This Row],[Merged Customer ID]],Table6_20[Merged Customer ID],Table6_20[City tier])</f>
        <v>tier - 1</v>
      </c>
      <c r="P2215" s="30" t="str">
        <f>_xlfn.XLOOKUP(Table7[[#This Row],[Merged Customer ID]],Table6_20[Merged Customer ID],Table6_20[State ID])</f>
        <v>R1013</v>
      </c>
      <c r="Q2215" s="36">
        <f>_xlfn.XLOOKUP(Table7[[#This Row],[Merged Customer ID]],Table6_20[Merged Customer ID],Table6_20[Age])</f>
        <v>18.869444444444444</v>
      </c>
    </row>
    <row r="2216" spans="1:17" x14ac:dyDescent="0.35">
      <c r="A2216" s="22" t="s">
        <v>143</v>
      </c>
      <c r="B2216" s="22" t="str">
        <f>_xlfn.XLOOKUP(Table7[[#This Row],[Merged Customer ID]],Table2_1[Merged Customer ID],Table2_1[First Name])</f>
        <v>Babay</v>
      </c>
      <c r="C2216" s="22">
        <f>_xlfn.XLOOKUP(Table7[[#This Row],[Merged Customer ID]],Table3__3_16[Customer ID],Table3__3_16[BMI])</f>
        <v>31.13</v>
      </c>
      <c r="D2216" s="22">
        <f>_xlfn.XLOOKUP(Table7[[#This Row],[Merged Customer ID]],Table3__3_16[Customer ID],Table3__3_16[HBA1C])</f>
        <v>6.01</v>
      </c>
      <c r="E2216" s="22" t="str">
        <f>_xlfn.XLOOKUP(Table7[[#This Row],[Merged Customer ID]],Table3__3_16[Customer ID],Table3__3_16[Heart Issues])</f>
        <v>No</v>
      </c>
      <c r="F2216" s="22" t="str">
        <f>_xlfn.XLOOKUP(Table7[[#This Row],[Merged Customer ID]],Table3__3_16[Customer ID],Table3__3_16[Any Transplants])</f>
        <v>Yes</v>
      </c>
      <c r="G2216" s="22" t="str">
        <f>_xlfn.XLOOKUP(Table7[[#This Row],[Merged Customer ID]],Table3__3_16[Customer ID],Table3__3_16[Cancer history])</f>
        <v>No</v>
      </c>
      <c r="H2216" s="22">
        <f>_xlfn.XLOOKUP(Table7[[#This Row],[Merged Customer ID]],Table3__3_16[Customer ID],Table3__3_16[NumberOfMajorSurgeries])</f>
        <v>1</v>
      </c>
      <c r="I2216" s="22" t="str">
        <f>_xlfn.XLOOKUP(Table7[[#This Row],[Merged Customer ID]],Table3__3_16[Customer ID],Table3__3_16[smoker])</f>
        <v>No</v>
      </c>
      <c r="J2216" s="22" t="str">
        <f>_xlfn.XLOOKUP(Table7[[#This Row],[Merged Customer ID]],Table3__3_16[Customer ID],Table3__3_16[Weight Status])</f>
        <v>Obesity</v>
      </c>
      <c r="K2216" s="22" t="str">
        <f>_xlfn.XLOOKUP(Table7[[#This Row],[Merged Customer ID]],Table3__3_16[Customer ID],Table3__3_16[Sugar Status])</f>
        <v>Prediabetes</v>
      </c>
      <c r="L2216" s="25">
        <f>_xlfn.XLOOKUP(Table7[[#This Row],[Merged Customer ID]],Table6_20[Merged Customer ID],Table6_20[Date of Birth])</f>
        <v>38220</v>
      </c>
      <c r="M2216" s="29">
        <f>_xlfn.XLOOKUP(Table7[[#This Row],[Merged Customer ID]],Table6_20[Merged Customer ID],Table6_20[charges],"0",0)</f>
        <v>1621.88</v>
      </c>
      <c r="N2216" s="29" t="str">
        <f>_xlfn.XLOOKUP(Table7[[#This Row],[Merged Customer ID]],Table6_20[Merged Customer ID],Table6_20[Hospital tier])</f>
        <v>tier - 2</v>
      </c>
      <c r="O2216" s="29" t="str">
        <f>_xlfn.XLOOKUP(Table7[[#This Row],[Merged Customer ID]],Table6_20[Merged Customer ID],Table6_20[City tier])</f>
        <v>tier - 2</v>
      </c>
      <c r="P2216" s="29" t="str">
        <f>_xlfn.XLOOKUP(Table7[[#This Row],[Merged Customer ID]],Table6_20[Merged Customer ID],Table6_20[State ID])</f>
        <v>R1013</v>
      </c>
      <c r="Q2216" s="35">
        <f>_xlfn.XLOOKUP(Table7[[#This Row],[Merged Customer ID]],Table6_20[Merged Customer ID],Table6_20[Age])</f>
        <v>18.797222222222221</v>
      </c>
    </row>
    <row r="2217" spans="1:17" x14ac:dyDescent="0.35">
      <c r="A2217" s="23" t="s">
        <v>142</v>
      </c>
      <c r="B2217" s="23" t="str">
        <f>_xlfn.XLOOKUP(Table7[[#This Row],[Merged Customer ID]],Table2_1[Merged Customer ID],Table2_1[First Name])</f>
        <v>Taylor</v>
      </c>
      <c r="C2217" s="23">
        <f>_xlfn.XLOOKUP(Table7[[#This Row],[Merged Customer ID]],Table3__3_16[Customer ID],Table3__3_16[BMI])</f>
        <v>17.48</v>
      </c>
      <c r="D2217" s="23">
        <f>_xlfn.XLOOKUP(Table7[[#This Row],[Merged Customer ID]],Table3__3_16[Customer ID],Table3__3_16[HBA1C])</f>
        <v>4.59</v>
      </c>
      <c r="E2217" s="22" t="str">
        <f>_xlfn.XLOOKUP(Table7[[#This Row],[Merged Customer ID]],Table3__3_16[Customer ID],Table3__3_16[Heart Issues])</f>
        <v>No</v>
      </c>
      <c r="F2217" s="23" t="str">
        <f>_xlfn.XLOOKUP(Table7[[#This Row],[Merged Customer ID]],Table3__3_16[Customer ID],Table3__3_16[Any Transplants])</f>
        <v>No</v>
      </c>
      <c r="G2217" s="23" t="str">
        <f>_xlfn.XLOOKUP(Table7[[#This Row],[Merged Customer ID]],Table3__3_16[Customer ID],Table3__3_16[Cancer history])</f>
        <v>Yes</v>
      </c>
      <c r="H2217" s="23">
        <f>_xlfn.XLOOKUP(Table7[[#This Row],[Merged Customer ID]],Table3__3_16[Customer ID],Table3__3_16[NumberOfMajorSurgeries])</f>
        <v>1</v>
      </c>
      <c r="I2217" s="23" t="str">
        <f>_xlfn.XLOOKUP(Table7[[#This Row],[Merged Customer ID]],Table3__3_16[Customer ID],Table3__3_16[smoker])</f>
        <v>No</v>
      </c>
      <c r="J2217" s="23" t="str">
        <f>_xlfn.XLOOKUP(Table7[[#This Row],[Merged Customer ID]],Table3__3_16[Customer ID],Table3__3_16[Weight Status])</f>
        <v>Underweight</v>
      </c>
      <c r="K2217" s="23" t="str">
        <f>_xlfn.XLOOKUP(Table7[[#This Row],[Merged Customer ID]],Table3__3_16[Customer ID],Table3__3_16[Sugar Status])</f>
        <v>Normal</v>
      </c>
      <c r="L2217" s="26">
        <f>_xlfn.XLOOKUP(Table7[[#This Row],[Merged Customer ID]],Table6_20[Merged Customer ID],Table6_20[Date of Birth])</f>
        <v>37878</v>
      </c>
      <c r="M2217" s="30">
        <f>_xlfn.XLOOKUP(Table7[[#This Row],[Merged Customer ID]],Table6_20[Merged Customer ID],Table6_20[charges],"0",0)</f>
        <v>1621.34</v>
      </c>
      <c r="N2217" s="30" t="str">
        <f>_xlfn.XLOOKUP(Table7[[#This Row],[Merged Customer ID]],Table6_20[Merged Customer ID],Table6_20[Hospital tier])</f>
        <v>tier - 2</v>
      </c>
      <c r="O2217" s="30" t="str">
        <f>_xlfn.XLOOKUP(Table7[[#This Row],[Merged Customer ID]],Table6_20[Merged Customer ID],Table6_20[City tier])</f>
        <v>tier - 2</v>
      </c>
      <c r="P2217" s="30" t="str">
        <f>_xlfn.XLOOKUP(Table7[[#This Row],[Merged Customer ID]],Table6_20[Merged Customer ID],Table6_20[State ID])</f>
        <v>R1012</v>
      </c>
      <c r="Q2217" s="36">
        <f>_xlfn.XLOOKUP(Table7[[#This Row],[Merged Customer ID]],Table6_20[Merged Customer ID],Table6_20[Age])</f>
        <v>19.733333333333334</v>
      </c>
    </row>
    <row r="2218" spans="1:17" x14ac:dyDescent="0.35">
      <c r="A2218" s="22" t="s">
        <v>141</v>
      </c>
      <c r="B2218" s="22" t="str">
        <f>_xlfn.XLOOKUP(Table7[[#This Row],[Merged Customer ID]],Table2_1[Merged Customer ID],Table2_1[First Name])</f>
        <v>Smith</v>
      </c>
      <c r="C2218" s="22">
        <f>_xlfn.XLOOKUP(Table7[[#This Row],[Merged Customer ID]],Table3__3_16[Customer ID],Table3__3_16[BMI])</f>
        <v>22.57</v>
      </c>
      <c r="D2218" s="22">
        <f>_xlfn.XLOOKUP(Table7[[#This Row],[Merged Customer ID]],Table3__3_16[Customer ID],Table3__3_16[HBA1C])</f>
        <v>5.8</v>
      </c>
      <c r="E2218" s="22" t="str">
        <f>_xlfn.XLOOKUP(Table7[[#This Row],[Merged Customer ID]],Table3__3_16[Customer ID],Table3__3_16[Heart Issues])</f>
        <v>Yes</v>
      </c>
      <c r="F2218" s="22" t="str">
        <f>_xlfn.XLOOKUP(Table7[[#This Row],[Merged Customer ID]],Table3__3_16[Customer ID],Table3__3_16[Any Transplants])</f>
        <v>No</v>
      </c>
      <c r="G2218" s="22" t="str">
        <f>_xlfn.XLOOKUP(Table7[[#This Row],[Merged Customer ID]],Table3__3_16[Customer ID],Table3__3_16[Cancer history])</f>
        <v>No</v>
      </c>
      <c r="H2218" s="22">
        <f>_xlfn.XLOOKUP(Table7[[#This Row],[Merged Customer ID]],Table3__3_16[Customer ID],Table3__3_16[NumberOfMajorSurgeries])</f>
        <v>1</v>
      </c>
      <c r="I2218" s="22" t="str">
        <f>_xlfn.XLOOKUP(Table7[[#This Row],[Merged Customer ID]],Table3__3_16[Customer ID],Table3__3_16[smoker])</f>
        <v>No</v>
      </c>
      <c r="J2218" s="22" t="str">
        <f>_xlfn.XLOOKUP(Table7[[#This Row],[Merged Customer ID]],Table3__3_16[Customer ID],Table3__3_16[Weight Status])</f>
        <v>Normal Weight</v>
      </c>
      <c r="K2218" s="22" t="str">
        <f>_xlfn.XLOOKUP(Table7[[#This Row],[Merged Customer ID]],Table3__3_16[Customer ID],Table3__3_16[Sugar Status])</f>
        <v>Prediabetes</v>
      </c>
      <c r="L2218" s="25">
        <f>_xlfn.XLOOKUP(Table7[[#This Row],[Merged Customer ID]],Table6_20[Merged Customer ID],Table6_20[Date of Birth])</f>
        <v>34916</v>
      </c>
      <c r="M2218" s="29">
        <f>_xlfn.XLOOKUP(Table7[[#This Row],[Merged Customer ID]],Table6_20[Merged Customer ID],Table6_20[charges],"0",0)</f>
        <v>1617.16</v>
      </c>
      <c r="N2218" s="29" t="str">
        <f>_xlfn.XLOOKUP(Table7[[#This Row],[Merged Customer ID]],Table6_20[Merged Customer ID],Table6_20[Hospital tier])</f>
        <v>tier - 2</v>
      </c>
      <c r="O2218" s="29" t="str">
        <f>_xlfn.XLOOKUP(Table7[[#This Row],[Merged Customer ID]],Table6_20[Merged Customer ID],Table6_20[City tier])</f>
        <v>tier - 1</v>
      </c>
      <c r="P2218" s="29" t="str">
        <f>_xlfn.XLOOKUP(Table7[[#This Row],[Merged Customer ID]],Table6_20[Merged Customer ID],Table6_20[State ID])</f>
        <v>R1013</v>
      </c>
      <c r="Q2218" s="35">
        <f>_xlfn.XLOOKUP(Table7[[#This Row],[Merged Customer ID]],Table6_20[Merged Customer ID],Table6_20[Age])</f>
        <v>27.841666666666665</v>
      </c>
    </row>
    <row r="2219" spans="1:17" x14ac:dyDescent="0.35">
      <c r="A2219" s="23" t="s">
        <v>140</v>
      </c>
      <c r="B2219" s="23" t="str">
        <f>_xlfn.XLOOKUP(Table7[[#This Row],[Merged Customer ID]],Table2_1[Merged Customer ID],Table2_1[First Name])</f>
        <v>Moody</v>
      </c>
      <c r="C2219" s="23">
        <f>_xlfn.XLOOKUP(Table7[[#This Row],[Merged Customer ID]],Table3__3_16[Customer ID],Table3__3_16[BMI])</f>
        <v>26.73</v>
      </c>
      <c r="D2219" s="23">
        <f>_xlfn.XLOOKUP(Table7[[#This Row],[Merged Customer ID]],Table3__3_16[Customer ID],Table3__3_16[HBA1C])</f>
        <v>5.08</v>
      </c>
      <c r="E2219" s="22" t="str">
        <f>_xlfn.XLOOKUP(Table7[[#This Row],[Merged Customer ID]],Table3__3_16[Customer ID],Table3__3_16[Heart Issues])</f>
        <v>No</v>
      </c>
      <c r="F2219" s="23" t="str">
        <f>_xlfn.XLOOKUP(Table7[[#This Row],[Merged Customer ID]],Table3__3_16[Customer ID],Table3__3_16[Any Transplants])</f>
        <v>Yes</v>
      </c>
      <c r="G2219" s="23" t="str">
        <f>_xlfn.XLOOKUP(Table7[[#This Row],[Merged Customer ID]],Table3__3_16[Customer ID],Table3__3_16[Cancer history])</f>
        <v>No</v>
      </c>
      <c r="H2219" s="23">
        <f>_xlfn.XLOOKUP(Table7[[#This Row],[Merged Customer ID]],Table3__3_16[Customer ID],Table3__3_16[NumberOfMajorSurgeries])</f>
        <v>1</v>
      </c>
      <c r="I2219" s="23" t="str">
        <f>_xlfn.XLOOKUP(Table7[[#This Row],[Merged Customer ID]],Table3__3_16[Customer ID],Table3__3_16[smoker])</f>
        <v>No</v>
      </c>
      <c r="J2219" s="23" t="str">
        <f>_xlfn.XLOOKUP(Table7[[#This Row],[Merged Customer ID]],Table3__3_16[Customer ID],Table3__3_16[Weight Status])</f>
        <v>Overweight</v>
      </c>
      <c r="K2219" s="23" t="str">
        <f>_xlfn.XLOOKUP(Table7[[#This Row],[Merged Customer ID]],Table3__3_16[Customer ID],Table3__3_16[Sugar Status])</f>
        <v>Normal</v>
      </c>
      <c r="L2219" s="26">
        <f>_xlfn.XLOOKUP(Table7[[#This Row],[Merged Customer ID]],Table6_20[Merged Customer ID],Table6_20[Date of Birth])</f>
        <v>38190</v>
      </c>
      <c r="M2219" s="30">
        <f>_xlfn.XLOOKUP(Table7[[#This Row],[Merged Customer ID]],Table6_20[Merged Customer ID],Table6_20[charges],"0",0)</f>
        <v>1615.77</v>
      </c>
      <c r="N2219" s="30" t="str">
        <f>_xlfn.XLOOKUP(Table7[[#This Row],[Merged Customer ID]],Table6_20[Merged Customer ID],Table6_20[Hospital tier])</f>
        <v>tier - 2</v>
      </c>
      <c r="O2219" s="30" t="str">
        <f>_xlfn.XLOOKUP(Table7[[#This Row],[Merged Customer ID]],Table6_20[Merged Customer ID],Table6_20[City tier])</f>
        <v>tier - 1</v>
      </c>
      <c r="P2219" s="30" t="str">
        <f>_xlfn.XLOOKUP(Table7[[#This Row],[Merged Customer ID]],Table6_20[Merged Customer ID],Table6_20[State ID])</f>
        <v>R1013</v>
      </c>
      <c r="Q2219" s="36">
        <f>_xlfn.XLOOKUP(Table7[[#This Row],[Merged Customer ID]],Table6_20[Merged Customer ID],Table6_20[Age])</f>
        <v>18.877777777777776</v>
      </c>
    </row>
    <row r="2220" spans="1:17" x14ac:dyDescent="0.35">
      <c r="A2220" s="22" t="s">
        <v>139</v>
      </c>
      <c r="B2220" s="22" t="str">
        <f>_xlfn.XLOOKUP(Table7[[#This Row],[Merged Customer ID]],Table2_1[Merged Customer ID],Table2_1[First Name])</f>
        <v>Swierzbinski</v>
      </c>
      <c r="C2220" s="22">
        <f>_xlfn.XLOOKUP(Table7[[#This Row],[Merged Customer ID]],Table3__3_16[Customer ID],Table3__3_16[BMI])</f>
        <v>20.79</v>
      </c>
      <c r="D2220" s="22">
        <f>_xlfn.XLOOKUP(Table7[[#This Row],[Merged Customer ID]],Table3__3_16[Customer ID],Table3__3_16[HBA1C])</f>
        <v>5.84</v>
      </c>
      <c r="E2220" s="22" t="str">
        <f>_xlfn.XLOOKUP(Table7[[#This Row],[Merged Customer ID]],Table3__3_16[Customer ID],Table3__3_16[Heart Issues])</f>
        <v>No</v>
      </c>
      <c r="F2220" s="22" t="str">
        <f>_xlfn.XLOOKUP(Table7[[#This Row],[Merged Customer ID]],Table3__3_16[Customer ID],Table3__3_16[Any Transplants])</f>
        <v>Yes</v>
      </c>
      <c r="G2220" s="22" t="str">
        <f>_xlfn.XLOOKUP(Table7[[#This Row],[Merged Customer ID]],Table3__3_16[Customer ID],Table3__3_16[Cancer history])</f>
        <v>No</v>
      </c>
      <c r="H2220" s="22">
        <f>_xlfn.XLOOKUP(Table7[[#This Row],[Merged Customer ID]],Table3__3_16[Customer ID],Table3__3_16[NumberOfMajorSurgeries])</f>
        <v>1</v>
      </c>
      <c r="I2220" s="22" t="str">
        <f>_xlfn.XLOOKUP(Table7[[#This Row],[Merged Customer ID]],Table3__3_16[Customer ID],Table3__3_16[smoker])</f>
        <v>No</v>
      </c>
      <c r="J2220" s="22" t="str">
        <f>_xlfn.XLOOKUP(Table7[[#This Row],[Merged Customer ID]],Table3__3_16[Customer ID],Table3__3_16[Weight Status])</f>
        <v>Normal Weight</v>
      </c>
      <c r="K2220" s="22" t="str">
        <f>_xlfn.XLOOKUP(Table7[[#This Row],[Merged Customer ID]],Table3__3_16[Customer ID],Table3__3_16[Sugar Status])</f>
        <v>Prediabetes</v>
      </c>
      <c r="L2220" s="25">
        <f>_xlfn.XLOOKUP(Table7[[#This Row],[Merged Customer ID]],Table6_20[Merged Customer ID],Table6_20[Date of Birth])</f>
        <v>38310</v>
      </c>
      <c r="M2220" s="29">
        <f>_xlfn.XLOOKUP(Table7[[#This Row],[Merged Customer ID]],Table6_20[Merged Customer ID],Table6_20[charges],"0",0)</f>
        <v>1607.51</v>
      </c>
      <c r="N2220" s="29" t="str">
        <f>_xlfn.XLOOKUP(Table7[[#This Row],[Merged Customer ID]],Table6_20[Merged Customer ID],Table6_20[Hospital tier])</f>
        <v>tier - 2</v>
      </c>
      <c r="O2220" s="29" t="str">
        <f>_xlfn.XLOOKUP(Table7[[#This Row],[Merged Customer ID]],Table6_20[Merged Customer ID],Table6_20[City tier])</f>
        <v>tier - 3</v>
      </c>
      <c r="P2220" s="29" t="str">
        <f>_xlfn.XLOOKUP(Table7[[#This Row],[Merged Customer ID]],Table6_20[Merged Customer ID],Table6_20[State ID])</f>
        <v>R1013</v>
      </c>
      <c r="Q2220" s="35">
        <f>_xlfn.XLOOKUP(Table7[[#This Row],[Merged Customer ID]],Table6_20[Merged Customer ID],Table6_20[Age])</f>
        <v>18.552777777777777</v>
      </c>
    </row>
    <row r="2221" spans="1:17" x14ac:dyDescent="0.35">
      <c r="A2221" s="23" t="s">
        <v>138</v>
      </c>
      <c r="B2221" s="23" t="str">
        <f>_xlfn.XLOOKUP(Table7[[#This Row],[Merged Customer ID]],Table2_1[Merged Customer ID],Table2_1[First Name])</f>
        <v>Schwartz</v>
      </c>
      <c r="C2221" s="23">
        <f>_xlfn.XLOOKUP(Table7[[#This Row],[Merged Customer ID]],Table3__3_16[Customer ID],Table3__3_16[BMI])</f>
        <v>20.149999999999999</v>
      </c>
      <c r="D2221" s="23">
        <f>_xlfn.XLOOKUP(Table7[[#This Row],[Merged Customer ID]],Table3__3_16[Customer ID],Table3__3_16[HBA1C])</f>
        <v>4.1500000000000004</v>
      </c>
      <c r="E2221" s="22" t="str">
        <f>_xlfn.XLOOKUP(Table7[[#This Row],[Merged Customer ID]],Table3__3_16[Customer ID],Table3__3_16[Heart Issues])</f>
        <v>No</v>
      </c>
      <c r="F2221" s="23" t="str">
        <f>_xlfn.XLOOKUP(Table7[[#This Row],[Merged Customer ID]],Table3__3_16[Customer ID],Table3__3_16[Any Transplants])</f>
        <v>No</v>
      </c>
      <c r="G2221" s="23" t="str">
        <f>_xlfn.XLOOKUP(Table7[[#This Row],[Merged Customer ID]],Table3__3_16[Customer ID],Table3__3_16[Cancer history])</f>
        <v>No</v>
      </c>
      <c r="H2221" s="23">
        <f>_xlfn.XLOOKUP(Table7[[#This Row],[Merged Customer ID]],Table3__3_16[Customer ID],Table3__3_16[NumberOfMajorSurgeries])</f>
        <v>1</v>
      </c>
      <c r="I2221" s="23" t="str">
        <f>_xlfn.XLOOKUP(Table7[[#This Row],[Merged Customer ID]],Table3__3_16[Customer ID],Table3__3_16[smoker])</f>
        <v>No</v>
      </c>
      <c r="J2221" s="23" t="str">
        <f>_xlfn.XLOOKUP(Table7[[#This Row],[Merged Customer ID]],Table3__3_16[Customer ID],Table3__3_16[Weight Status])</f>
        <v>Normal Weight</v>
      </c>
      <c r="K2221" s="23" t="str">
        <f>_xlfn.XLOOKUP(Table7[[#This Row],[Merged Customer ID]],Table3__3_16[Customer ID],Table3__3_16[Sugar Status])</f>
        <v>Normal</v>
      </c>
      <c r="L2221" s="26">
        <f>_xlfn.XLOOKUP(Table7[[#This Row],[Merged Customer ID]],Table6_20[Merged Customer ID],Table6_20[Date of Birth])</f>
        <v>33869</v>
      </c>
      <c r="M2221" s="30">
        <f>_xlfn.XLOOKUP(Table7[[#This Row],[Merged Customer ID]],Table6_20[Merged Customer ID],Table6_20[charges],"0",0)</f>
        <v>1566.88</v>
      </c>
      <c r="N2221" s="30" t="str">
        <f>_xlfn.XLOOKUP(Table7[[#This Row],[Merged Customer ID]],Table6_20[Merged Customer ID],Table6_20[Hospital tier])</f>
        <v>tier - 2</v>
      </c>
      <c r="O2221" s="30" t="str">
        <f>_xlfn.XLOOKUP(Table7[[#This Row],[Merged Customer ID]],Table6_20[Merged Customer ID],Table6_20[City tier])</f>
        <v>tier - 1</v>
      </c>
      <c r="P2221" s="30" t="str">
        <f>_xlfn.XLOOKUP(Table7[[#This Row],[Merged Customer ID]],Table6_20[Merged Customer ID],Table6_20[State ID])</f>
        <v>R1013</v>
      </c>
      <c r="Q2221" s="36">
        <f>_xlfn.XLOOKUP(Table7[[#This Row],[Merged Customer ID]],Table6_20[Merged Customer ID],Table6_20[Age])</f>
        <v>30.711111111111112</v>
      </c>
    </row>
    <row r="2222" spans="1:17" x14ac:dyDescent="0.35">
      <c r="A2222" s="22" t="s">
        <v>137</v>
      </c>
      <c r="B2222" s="22" t="str">
        <f>_xlfn.XLOOKUP(Table7[[#This Row],[Merged Customer ID]],Table2_1[Merged Customer ID],Table2_1[First Name])</f>
        <v>Sanseverino</v>
      </c>
      <c r="C2222" s="22">
        <f>_xlfn.XLOOKUP(Table7[[#This Row],[Merged Customer ID]],Table3__3_16[Customer ID],Table3__3_16[BMI])</f>
        <v>36.85</v>
      </c>
      <c r="D2222" s="22">
        <f>_xlfn.XLOOKUP(Table7[[#This Row],[Merged Customer ID]],Table3__3_16[Customer ID],Table3__3_16[HBA1C])</f>
        <v>4.3600000000000003</v>
      </c>
      <c r="E2222" s="22" t="str">
        <f>_xlfn.XLOOKUP(Table7[[#This Row],[Merged Customer ID]],Table3__3_16[Customer ID],Table3__3_16[Heart Issues])</f>
        <v>Yes</v>
      </c>
      <c r="F2222" s="22" t="str">
        <f>_xlfn.XLOOKUP(Table7[[#This Row],[Merged Customer ID]],Table3__3_16[Customer ID],Table3__3_16[Any Transplants])</f>
        <v>No</v>
      </c>
      <c r="G2222" s="22" t="str">
        <f>_xlfn.XLOOKUP(Table7[[#This Row],[Merged Customer ID]],Table3__3_16[Customer ID],Table3__3_16[Cancer history])</f>
        <v>No</v>
      </c>
      <c r="H2222" s="22">
        <f>_xlfn.XLOOKUP(Table7[[#This Row],[Merged Customer ID]],Table3__3_16[Customer ID],Table3__3_16[NumberOfMajorSurgeries])</f>
        <v>0</v>
      </c>
      <c r="I2222" s="22" t="str">
        <f>_xlfn.XLOOKUP(Table7[[#This Row],[Merged Customer ID]],Table3__3_16[Customer ID],Table3__3_16[smoker])</f>
        <v>No</v>
      </c>
      <c r="J2222" s="22" t="str">
        <f>_xlfn.XLOOKUP(Table7[[#This Row],[Merged Customer ID]],Table3__3_16[Customer ID],Table3__3_16[Weight Status])</f>
        <v>Obesity</v>
      </c>
      <c r="K2222" s="22" t="str">
        <f>_xlfn.XLOOKUP(Table7[[#This Row],[Merged Customer ID]],Table3__3_16[Customer ID],Table3__3_16[Sugar Status])</f>
        <v>Normal</v>
      </c>
      <c r="L2222" s="25">
        <f>_xlfn.XLOOKUP(Table7[[#This Row],[Merged Customer ID]],Table6_20[Merged Customer ID],Table6_20[Date of Birth])</f>
        <v>37230</v>
      </c>
      <c r="M2222" s="29">
        <f>_xlfn.XLOOKUP(Table7[[#This Row],[Merged Customer ID]],Table6_20[Merged Customer ID],Table6_20[charges],"0",0)</f>
        <v>1534.3</v>
      </c>
      <c r="N2222" s="29" t="str">
        <f>_xlfn.XLOOKUP(Table7[[#This Row],[Merged Customer ID]],Table6_20[Merged Customer ID],Table6_20[Hospital tier])</f>
        <v>tier - 2</v>
      </c>
      <c r="O2222" s="29" t="str">
        <f>_xlfn.XLOOKUP(Table7[[#This Row],[Merged Customer ID]],Table6_20[Merged Customer ID],Table6_20[City tier])</f>
        <v>tier - 2</v>
      </c>
      <c r="P2222" s="29" t="str">
        <f>_xlfn.XLOOKUP(Table7[[#This Row],[Merged Customer ID]],Table6_20[Merged Customer ID],Table6_20[State ID])</f>
        <v>R1013</v>
      </c>
      <c r="Q2222" s="35">
        <f>_xlfn.XLOOKUP(Table7[[#This Row],[Merged Customer ID]],Table6_20[Merged Customer ID],Table6_20[Age])</f>
        <v>21.508333333333333</v>
      </c>
    </row>
    <row r="2223" spans="1:17" x14ac:dyDescent="0.35">
      <c r="A2223" s="23" t="s">
        <v>136</v>
      </c>
      <c r="B2223" s="23" t="str">
        <f>_xlfn.XLOOKUP(Table7[[#This Row],[Merged Customer ID]],Table2_1[Merged Customer ID],Table2_1[First Name])</f>
        <v>Lawder</v>
      </c>
      <c r="C2223" s="23">
        <f>_xlfn.XLOOKUP(Table7[[#This Row],[Merged Customer ID]],Table3__3_16[Customer ID],Table3__3_16[BMI])</f>
        <v>35.53</v>
      </c>
      <c r="D2223" s="23">
        <f>_xlfn.XLOOKUP(Table7[[#This Row],[Merged Customer ID]],Table3__3_16[Customer ID],Table3__3_16[HBA1C])</f>
        <v>4.55</v>
      </c>
      <c r="E2223" s="22" t="str">
        <f>_xlfn.XLOOKUP(Table7[[#This Row],[Merged Customer ID]],Table3__3_16[Customer ID],Table3__3_16[Heart Issues])</f>
        <v>Yes</v>
      </c>
      <c r="F2223" s="23" t="str">
        <f>_xlfn.XLOOKUP(Table7[[#This Row],[Merged Customer ID]],Table3__3_16[Customer ID],Table3__3_16[Any Transplants])</f>
        <v>No</v>
      </c>
      <c r="G2223" s="23" t="str">
        <f>_xlfn.XLOOKUP(Table7[[#This Row],[Merged Customer ID]],Table3__3_16[Customer ID],Table3__3_16[Cancer history])</f>
        <v>No</v>
      </c>
      <c r="H2223" s="23">
        <f>_xlfn.XLOOKUP(Table7[[#This Row],[Merged Customer ID]],Table3__3_16[Customer ID],Table3__3_16[NumberOfMajorSurgeries])</f>
        <v>0</v>
      </c>
      <c r="I2223" s="23" t="str">
        <f>_xlfn.XLOOKUP(Table7[[#This Row],[Merged Customer ID]],Table3__3_16[Customer ID],Table3__3_16[smoker])</f>
        <v>No</v>
      </c>
      <c r="J2223" s="23" t="str">
        <f>_xlfn.XLOOKUP(Table7[[#This Row],[Merged Customer ID]],Table3__3_16[Customer ID],Table3__3_16[Weight Status])</f>
        <v>Obesity</v>
      </c>
      <c r="K2223" s="23" t="str">
        <f>_xlfn.XLOOKUP(Table7[[#This Row],[Merged Customer ID]],Table3__3_16[Customer ID],Table3__3_16[Sugar Status])</f>
        <v>Normal</v>
      </c>
      <c r="L2223" s="26">
        <f>_xlfn.XLOOKUP(Table7[[#This Row],[Merged Customer ID]],Table6_20[Merged Customer ID],Table6_20[Date of Birth])</f>
        <v>37044</v>
      </c>
      <c r="M2223" s="30">
        <f>_xlfn.XLOOKUP(Table7[[#This Row],[Merged Customer ID]],Table6_20[Merged Customer ID],Table6_20[charges],"0",0)</f>
        <v>1532.47</v>
      </c>
      <c r="N2223" s="30" t="str">
        <f>_xlfn.XLOOKUP(Table7[[#This Row],[Merged Customer ID]],Table6_20[Merged Customer ID],Table6_20[Hospital tier])</f>
        <v>tier - 2</v>
      </c>
      <c r="O2223" s="30" t="str">
        <f>_xlfn.XLOOKUP(Table7[[#This Row],[Merged Customer ID]],Table6_20[Merged Customer ID],Table6_20[City tier])</f>
        <v>tier - 2</v>
      </c>
      <c r="P2223" s="30" t="str">
        <f>_xlfn.XLOOKUP(Table7[[#This Row],[Merged Customer ID]],Table6_20[Merged Customer ID],Table6_20[State ID])</f>
        <v>R1013</v>
      </c>
      <c r="Q2223" s="36">
        <f>_xlfn.XLOOKUP(Table7[[#This Row],[Merged Customer ID]],Table6_20[Merged Customer ID],Table6_20[Age])</f>
        <v>22.016666666666666</v>
      </c>
    </row>
    <row r="2224" spans="1:17" x14ac:dyDescent="0.35">
      <c r="A2224" s="22" t="s">
        <v>135</v>
      </c>
      <c r="B2224" s="22" t="str">
        <f>_xlfn.XLOOKUP(Table7[[#This Row],[Merged Customer ID]],Table2_1[Merged Customer ID],Table2_1[First Name])</f>
        <v>Young</v>
      </c>
      <c r="C2224" s="22">
        <f>_xlfn.XLOOKUP(Table7[[#This Row],[Merged Customer ID]],Table3__3_16[Customer ID],Table3__3_16[BMI])</f>
        <v>31.1</v>
      </c>
      <c r="D2224" s="22">
        <f>_xlfn.XLOOKUP(Table7[[#This Row],[Merged Customer ID]],Table3__3_16[Customer ID],Table3__3_16[HBA1C])</f>
        <v>4.37</v>
      </c>
      <c r="E2224" s="22" t="str">
        <f>_xlfn.XLOOKUP(Table7[[#This Row],[Merged Customer ID]],Table3__3_16[Customer ID],Table3__3_16[Heart Issues])</f>
        <v>Yes</v>
      </c>
      <c r="F2224" s="22" t="str">
        <f>_xlfn.XLOOKUP(Table7[[#This Row],[Merged Customer ID]],Table3__3_16[Customer ID],Table3__3_16[Any Transplants])</f>
        <v>No</v>
      </c>
      <c r="G2224" s="22" t="str">
        <f>_xlfn.XLOOKUP(Table7[[#This Row],[Merged Customer ID]],Table3__3_16[Customer ID],Table3__3_16[Cancer history])</f>
        <v>No</v>
      </c>
      <c r="H2224" s="22">
        <f>_xlfn.XLOOKUP(Table7[[#This Row],[Merged Customer ID]],Table3__3_16[Customer ID],Table3__3_16[NumberOfMajorSurgeries])</f>
        <v>0</v>
      </c>
      <c r="I2224" s="22" t="str">
        <f>_xlfn.XLOOKUP(Table7[[#This Row],[Merged Customer ID]],Table3__3_16[Customer ID],Table3__3_16[smoker])</f>
        <v>No</v>
      </c>
      <c r="J2224" s="22" t="str">
        <f>_xlfn.XLOOKUP(Table7[[#This Row],[Merged Customer ID]],Table3__3_16[Customer ID],Table3__3_16[Weight Status])</f>
        <v>Obesity</v>
      </c>
      <c r="K2224" s="22" t="str">
        <f>_xlfn.XLOOKUP(Table7[[#This Row],[Merged Customer ID]],Table3__3_16[Customer ID],Table3__3_16[Sugar Status])</f>
        <v>Normal</v>
      </c>
      <c r="L2224" s="25">
        <f>_xlfn.XLOOKUP(Table7[[#This Row],[Merged Customer ID]],Table6_20[Merged Customer ID],Table6_20[Date of Birth])</f>
        <v>37079</v>
      </c>
      <c r="M2224" s="29">
        <f>_xlfn.XLOOKUP(Table7[[#This Row],[Merged Customer ID]],Table6_20[Merged Customer ID],Table6_20[charges],"0",0)</f>
        <v>1526.31</v>
      </c>
      <c r="N2224" s="29" t="str">
        <f>_xlfn.XLOOKUP(Table7[[#This Row],[Merged Customer ID]],Table6_20[Merged Customer ID],Table6_20[Hospital tier])</f>
        <v>tier - 2</v>
      </c>
      <c r="O2224" s="29" t="str">
        <f>_xlfn.XLOOKUP(Table7[[#This Row],[Merged Customer ID]],Table6_20[Merged Customer ID],Table6_20[City tier])</f>
        <v>tier - 3</v>
      </c>
      <c r="P2224" s="29" t="str">
        <f>_xlfn.XLOOKUP(Table7[[#This Row],[Merged Customer ID]],Table6_20[Merged Customer ID],Table6_20[State ID])</f>
        <v>R1011</v>
      </c>
      <c r="Q2224" s="35">
        <f>_xlfn.XLOOKUP(Table7[[#This Row],[Merged Customer ID]],Table6_20[Merged Customer ID],Table6_20[Age])</f>
        <v>21.919444444444444</v>
      </c>
    </row>
    <row r="2225" spans="1:17" x14ac:dyDescent="0.35">
      <c r="A2225" s="23" t="s">
        <v>134</v>
      </c>
      <c r="B2225" s="23" t="str">
        <f>_xlfn.XLOOKUP(Table7[[#This Row],[Merged Customer ID]],Table2_1[Merged Customer ID],Table2_1[First Name])</f>
        <v>Hoerner</v>
      </c>
      <c r="C2225" s="23">
        <f>_xlfn.XLOOKUP(Table7[[#This Row],[Merged Customer ID]],Table3__3_16[Customer ID],Table3__3_16[BMI])</f>
        <v>23.21</v>
      </c>
      <c r="D2225" s="23">
        <f>_xlfn.XLOOKUP(Table7[[#This Row],[Merged Customer ID]],Table3__3_16[Customer ID],Table3__3_16[HBA1C])</f>
        <v>5.24</v>
      </c>
      <c r="E2225" s="22" t="str">
        <f>_xlfn.XLOOKUP(Table7[[#This Row],[Merged Customer ID]],Table3__3_16[Customer ID],Table3__3_16[Heart Issues])</f>
        <v>Yes</v>
      </c>
      <c r="F2225" s="23" t="str">
        <f>_xlfn.XLOOKUP(Table7[[#This Row],[Merged Customer ID]],Table3__3_16[Customer ID],Table3__3_16[Any Transplants])</f>
        <v>No</v>
      </c>
      <c r="G2225" s="23" t="str">
        <f>_xlfn.XLOOKUP(Table7[[#This Row],[Merged Customer ID]],Table3__3_16[Customer ID],Table3__3_16[Cancer history])</f>
        <v>No</v>
      </c>
      <c r="H2225" s="23">
        <f>_xlfn.XLOOKUP(Table7[[#This Row],[Merged Customer ID]],Table3__3_16[Customer ID],Table3__3_16[NumberOfMajorSurgeries])</f>
        <v>0</v>
      </c>
      <c r="I2225" s="23" t="str">
        <f>_xlfn.XLOOKUP(Table7[[#This Row],[Merged Customer ID]],Table3__3_16[Customer ID],Table3__3_16[smoker])</f>
        <v>No</v>
      </c>
      <c r="J2225" s="23" t="str">
        <f>_xlfn.XLOOKUP(Table7[[#This Row],[Merged Customer ID]],Table3__3_16[Customer ID],Table3__3_16[Weight Status])</f>
        <v>Normal Weight</v>
      </c>
      <c r="K2225" s="23" t="str">
        <f>_xlfn.XLOOKUP(Table7[[#This Row],[Merged Customer ID]],Table3__3_16[Customer ID],Table3__3_16[Sugar Status])</f>
        <v>Normal</v>
      </c>
      <c r="L2225" s="26">
        <f>_xlfn.XLOOKUP(Table7[[#This Row],[Merged Customer ID]],Table6_20[Merged Customer ID],Table6_20[Date of Birth])</f>
        <v>37128</v>
      </c>
      <c r="M2225" s="30">
        <f>_xlfn.XLOOKUP(Table7[[#This Row],[Merged Customer ID]],Table6_20[Merged Customer ID],Table6_20[charges],"0",0)</f>
        <v>1515.34</v>
      </c>
      <c r="N2225" s="30" t="str">
        <f>_xlfn.XLOOKUP(Table7[[#This Row],[Merged Customer ID]],Table6_20[Merged Customer ID],Table6_20[Hospital tier])</f>
        <v>tier - 2</v>
      </c>
      <c r="O2225" s="30" t="str">
        <f>_xlfn.XLOOKUP(Table7[[#This Row],[Merged Customer ID]],Table6_20[Merged Customer ID],Table6_20[City tier])</f>
        <v>tier - 3</v>
      </c>
      <c r="P2225" s="30" t="str">
        <f>_xlfn.XLOOKUP(Table7[[#This Row],[Merged Customer ID]],Table6_20[Merged Customer ID],Table6_20[State ID])</f>
        <v>R1013</v>
      </c>
      <c r="Q2225" s="36">
        <f>_xlfn.XLOOKUP(Table7[[#This Row],[Merged Customer ID]],Table6_20[Merged Customer ID],Table6_20[Age])</f>
        <v>21.786111111111111</v>
      </c>
    </row>
    <row r="2226" spans="1:17" x14ac:dyDescent="0.35">
      <c r="A2226" s="22" t="s">
        <v>133</v>
      </c>
      <c r="B2226" s="22" t="str">
        <f>_xlfn.XLOOKUP(Table7[[#This Row],[Merged Customer ID]],Table2_1[Merged Customer ID],Table2_1[First Name])</f>
        <v>Benson</v>
      </c>
      <c r="C2226" s="22">
        <f>_xlfn.XLOOKUP(Table7[[#This Row],[Merged Customer ID]],Table3__3_16[Customer ID],Table3__3_16[BMI])</f>
        <v>18.36</v>
      </c>
      <c r="D2226" s="22">
        <f>_xlfn.XLOOKUP(Table7[[#This Row],[Merged Customer ID]],Table3__3_16[Customer ID],Table3__3_16[HBA1C])</f>
        <v>5.96</v>
      </c>
      <c r="E2226" s="22" t="str">
        <f>_xlfn.XLOOKUP(Table7[[#This Row],[Merged Customer ID]],Table3__3_16[Customer ID],Table3__3_16[Heart Issues])</f>
        <v>No</v>
      </c>
      <c r="F2226" s="22" t="str">
        <f>_xlfn.XLOOKUP(Table7[[#This Row],[Merged Customer ID]],Table3__3_16[Customer ID],Table3__3_16[Any Transplants])</f>
        <v>No</v>
      </c>
      <c r="G2226" s="22" t="str">
        <f>_xlfn.XLOOKUP(Table7[[#This Row],[Merged Customer ID]],Table3__3_16[Customer ID],Table3__3_16[Cancer history])</f>
        <v>No</v>
      </c>
      <c r="H2226" s="22">
        <f>_xlfn.XLOOKUP(Table7[[#This Row],[Merged Customer ID]],Table3__3_16[Customer ID],Table3__3_16[NumberOfMajorSurgeries])</f>
        <v>1</v>
      </c>
      <c r="I2226" s="22" t="str">
        <f>_xlfn.XLOOKUP(Table7[[#This Row],[Merged Customer ID]],Table3__3_16[Customer ID],Table3__3_16[smoker])</f>
        <v>No</v>
      </c>
      <c r="J2226" s="22" t="str">
        <f>_xlfn.XLOOKUP(Table7[[#This Row],[Merged Customer ID]],Table3__3_16[Customer ID],Table3__3_16[Weight Status])</f>
        <v>Underweight</v>
      </c>
      <c r="K2226" s="22" t="str">
        <f>_xlfn.XLOOKUP(Table7[[#This Row],[Merged Customer ID]],Table3__3_16[Customer ID],Table3__3_16[Sugar Status])</f>
        <v>Prediabetes</v>
      </c>
      <c r="L2226" s="25">
        <f>_xlfn.XLOOKUP(Table7[[#This Row],[Merged Customer ID]],Table6_20[Merged Customer ID],Table6_20[Date of Birth])</f>
        <v>35965</v>
      </c>
      <c r="M2226" s="29">
        <f>_xlfn.XLOOKUP(Table7[[#This Row],[Merged Customer ID]],Table6_20[Merged Customer ID],Table6_20[charges],"0",0)</f>
        <v>1497</v>
      </c>
      <c r="N2226" s="29" t="str">
        <f>_xlfn.XLOOKUP(Table7[[#This Row],[Merged Customer ID]],Table6_20[Merged Customer ID],Table6_20[Hospital tier])</f>
        <v>tier - 2</v>
      </c>
      <c r="O2226" s="29" t="str">
        <f>_xlfn.XLOOKUP(Table7[[#This Row],[Merged Customer ID]],Table6_20[Merged Customer ID],Table6_20[City tier])</f>
        <v>tier - 2</v>
      </c>
      <c r="P2226" s="29" t="str">
        <f>_xlfn.XLOOKUP(Table7[[#This Row],[Merged Customer ID]],Table6_20[Merged Customer ID],Table6_20[State ID])</f>
        <v>R1013</v>
      </c>
      <c r="Q2226" s="35">
        <f>_xlfn.XLOOKUP(Table7[[#This Row],[Merged Customer ID]],Table6_20[Merged Customer ID],Table6_20[Age])</f>
        <v>24.969444444444445</v>
      </c>
    </row>
    <row r="2227" spans="1:17" x14ac:dyDescent="0.35">
      <c r="A2227" s="23" t="s">
        <v>132</v>
      </c>
      <c r="B2227" s="23" t="str">
        <f>_xlfn.XLOOKUP(Table7[[#This Row],[Merged Customer ID]],Table2_1[Merged Customer ID],Table2_1[First Name])</f>
        <v>Horton</v>
      </c>
      <c r="C2227" s="23">
        <f>_xlfn.XLOOKUP(Table7[[#This Row],[Merged Customer ID]],Table3__3_16[Customer ID],Table3__3_16[BMI])</f>
        <v>15.92</v>
      </c>
      <c r="D2227" s="23">
        <f>_xlfn.XLOOKUP(Table7[[#This Row],[Merged Customer ID]],Table3__3_16[Customer ID],Table3__3_16[HBA1C])</f>
        <v>4.76</v>
      </c>
      <c r="E2227" s="22" t="str">
        <f>_xlfn.XLOOKUP(Table7[[#This Row],[Merged Customer ID]],Table3__3_16[Customer ID],Table3__3_16[Heart Issues])</f>
        <v>Yes</v>
      </c>
      <c r="F2227" s="23" t="str">
        <f>_xlfn.XLOOKUP(Table7[[#This Row],[Merged Customer ID]],Table3__3_16[Customer ID],Table3__3_16[Any Transplants])</f>
        <v>No</v>
      </c>
      <c r="G2227" s="23" t="str">
        <f>_xlfn.XLOOKUP(Table7[[#This Row],[Merged Customer ID]],Table3__3_16[Customer ID],Table3__3_16[Cancer history])</f>
        <v>No</v>
      </c>
      <c r="H2227" s="23">
        <f>_xlfn.XLOOKUP(Table7[[#This Row],[Merged Customer ID]],Table3__3_16[Customer ID],Table3__3_16[NumberOfMajorSurgeries])</f>
        <v>1</v>
      </c>
      <c r="I2227" s="23" t="str">
        <f>_xlfn.XLOOKUP(Table7[[#This Row],[Merged Customer ID]],Table3__3_16[Customer ID],Table3__3_16[smoker])</f>
        <v>No</v>
      </c>
      <c r="J2227" s="23" t="str">
        <f>_xlfn.XLOOKUP(Table7[[#This Row],[Merged Customer ID]],Table3__3_16[Customer ID],Table3__3_16[Weight Status])</f>
        <v>Underweight</v>
      </c>
      <c r="K2227" s="23" t="str">
        <f>_xlfn.XLOOKUP(Table7[[#This Row],[Merged Customer ID]],Table3__3_16[Customer ID],Table3__3_16[Sugar Status])</f>
        <v>Normal</v>
      </c>
      <c r="L2227" s="26">
        <f>_xlfn.XLOOKUP(Table7[[#This Row],[Merged Customer ID]],Table6_20[Merged Customer ID],Table6_20[Date of Birth])</f>
        <v>34979</v>
      </c>
      <c r="M2227" s="30">
        <f>_xlfn.XLOOKUP(Table7[[#This Row],[Merged Customer ID]],Table6_20[Merged Customer ID],Table6_20[charges],"0",0)</f>
        <v>1493</v>
      </c>
      <c r="N2227" s="30" t="str">
        <f>_xlfn.XLOOKUP(Table7[[#This Row],[Merged Customer ID]],Table6_20[Merged Customer ID],Table6_20[Hospital tier])</f>
        <v>tier - 2</v>
      </c>
      <c r="O2227" s="30" t="str">
        <f>_xlfn.XLOOKUP(Table7[[#This Row],[Merged Customer ID]],Table6_20[Merged Customer ID],Table6_20[City tier])</f>
        <v>tier - 3</v>
      </c>
      <c r="P2227" s="30" t="str">
        <f>_xlfn.XLOOKUP(Table7[[#This Row],[Merged Customer ID]],Table6_20[Merged Customer ID],Table6_20[State ID])</f>
        <v>R1013</v>
      </c>
      <c r="Q2227" s="36">
        <f>_xlfn.XLOOKUP(Table7[[#This Row],[Merged Customer ID]],Table6_20[Merged Customer ID],Table6_20[Age])</f>
        <v>27.669444444444444</v>
      </c>
    </row>
    <row r="2228" spans="1:17" x14ac:dyDescent="0.35">
      <c r="A2228" s="22" t="s">
        <v>131</v>
      </c>
      <c r="B2228" s="22" t="str">
        <f>_xlfn.XLOOKUP(Table7[[#This Row],[Merged Customer ID]],Table2_1[Merged Customer ID],Table2_1[First Name])</f>
        <v>McGraw</v>
      </c>
      <c r="C2228" s="22">
        <f>_xlfn.XLOOKUP(Table7[[#This Row],[Merged Customer ID]],Table3__3_16[Customer ID],Table3__3_16[BMI])</f>
        <v>15.17</v>
      </c>
      <c r="D2228" s="22">
        <f>_xlfn.XLOOKUP(Table7[[#This Row],[Merged Customer ID]],Table3__3_16[Customer ID],Table3__3_16[HBA1C])</f>
        <v>4.3</v>
      </c>
      <c r="E2228" s="22" t="str">
        <f>_xlfn.XLOOKUP(Table7[[#This Row],[Merged Customer ID]],Table3__3_16[Customer ID],Table3__3_16[Heart Issues])</f>
        <v>Yes</v>
      </c>
      <c r="F2228" s="22" t="str">
        <f>_xlfn.XLOOKUP(Table7[[#This Row],[Merged Customer ID]],Table3__3_16[Customer ID],Table3__3_16[Any Transplants])</f>
        <v>No</v>
      </c>
      <c r="G2228" s="22" t="str">
        <f>_xlfn.XLOOKUP(Table7[[#This Row],[Merged Customer ID]],Table3__3_16[Customer ID],Table3__3_16[Cancer history])</f>
        <v>Yes</v>
      </c>
      <c r="H2228" s="22">
        <f>_xlfn.XLOOKUP(Table7[[#This Row],[Merged Customer ID]],Table3__3_16[Customer ID],Table3__3_16[NumberOfMajorSurgeries])</f>
        <v>1</v>
      </c>
      <c r="I2228" s="22" t="str">
        <f>_xlfn.XLOOKUP(Table7[[#This Row],[Merged Customer ID]],Table3__3_16[Customer ID],Table3__3_16[smoker])</f>
        <v>No</v>
      </c>
      <c r="J2228" s="22" t="str">
        <f>_xlfn.XLOOKUP(Table7[[#This Row],[Merged Customer ID]],Table3__3_16[Customer ID],Table3__3_16[Weight Status])</f>
        <v>Underweight</v>
      </c>
      <c r="K2228" s="22" t="str">
        <f>_xlfn.XLOOKUP(Table7[[#This Row],[Merged Customer ID]],Table3__3_16[Customer ID],Table3__3_16[Sugar Status])</f>
        <v>Normal</v>
      </c>
      <c r="L2228" s="25">
        <f>_xlfn.XLOOKUP(Table7[[#This Row],[Merged Customer ID]],Table6_20[Merged Customer ID],Table6_20[Date of Birth])</f>
        <v>35590</v>
      </c>
      <c r="M2228" s="29">
        <f>_xlfn.XLOOKUP(Table7[[#This Row],[Merged Customer ID]],Table6_20[Merged Customer ID],Table6_20[charges],"0",0)</f>
        <v>1481</v>
      </c>
      <c r="N2228" s="29" t="str">
        <f>_xlfn.XLOOKUP(Table7[[#This Row],[Merged Customer ID]],Table6_20[Merged Customer ID],Table6_20[Hospital tier])</f>
        <v>tier - 2</v>
      </c>
      <c r="O2228" s="29" t="str">
        <f>_xlfn.XLOOKUP(Table7[[#This Row],[Merged Customer ID]],Table6_20[Merged Customer ID],Table6_20[City tier])</f>
        <v>tier - 1</v>
      </c>
      <c r="P2228" s="29" t="str">
        <f>_xlfn.XLOOKUP(Table7[[#This Row],[Merged Customer ID]],Table6_20[Merged Customer ID],Table6_20[State ID])</f>
        <v>R1012</v>
      </c>
      <c r="Q2228" s="35">
        <f>_xlfn.XLOOKUP(Table7[[#This Row],[Merged Customer ID]],Table6_20[Merged Customer ID],Table6_20[Age])</f>
        <v>25.997222222222224</v>
      </c>
    </row>
    <row r="2229" spans="1:17" x14ac:dyDescent="0.35">
      <c r="A2229" s="23" t="s">
        <v>130</v>
      </c>
      <c r="B2229" s="23" t="str">
        <f>_xlfn.XLOOKUP(Table7[[#This Row],[Merged Customer ID]],Table2_1[Merged Customer ID],Table2_1[First Name])</f>
        <v>Beaulne</v>
      </c>
      <c r="C2229" s="23">
        <f>_xlfn.XLOOKUP(Table7[[#This Row],[Merged Customer ID]],Table3__3_16[Customer ID],Table3__3_16[BMI])</f>
        <v>16.63</v>
      </c>
      <c r="D2229" s="23">
        <f>_xlfn.XLOOKUP(Table7[[#This Row],[Merged Customer ID]],Table3__3_16[Customer ID],Table3__3_16[HBA1C])</f>
        <v>4.5</v>
      </c>
      <c r="E2229" s="22" t="str">
        <f>_xlfn.XLOOKUP(Table7[[#This Row],[Merged Customer ID]],Table3__3_16[Customer ID],Table3__3_16[Heart Issues])</f>
        <v>No</v>
      </c>
      <c r="F2229" s="23" t="str">
        <f>_xlfn.XLOOKUP(Table7[[#This Row],[Merged Customer ID]],Table3__3_16[Customer ID],Table3__3_16[Any Transplants])</f>
        <v>No</v>
      </c>
      <c r="G2229" s="23" t="str">
        <f>_xlfn.XLOOKUP(Table7[[#This Row],[Merged Customer ID]],Table3__3_16[Customer ID],Table3__3_16[Cancer history])</f>
        <v>No</v>
      </c>
      <c r="H2229" s="23">
        <f>_xlfn.XLOOKUP(Table7[[#This Row],[Merged Customer ID]],Table3__3_16[Customer ID],Table3__3_16[NumberOfMajorSurgeries])</f>
        <v>1</v>
      </c>
      <c r="I2229" s="23" t="str">
        <f>_xlfn.XLOOKUP(Table7[[#This Row],[Merged Customer ID]],Table3__3_16[Customer ID],Table3__3_16[smoker])</f>
        <v>No</v>
      </c>
      <c r="J2229" s="23" t="str">
        <f>_xlfn.XLOOKUP(Table7[[#This Row],[Merged Customer ID]],Table3__3_16[Customer ID],Table3__3_16[Weight Status])</f>
        <v>Underweight</v>
      </c>
      <c r="K2229" s="23" t="str">
        <f>_xlfn.XLOOKUP(Table7[[#This Row],[Merged Customer ID]],Table3__3_16[Customer ID],Table3__3_16[Sugar Status])</f>
        <v>Normal</v>
      </c>
      <c r="L2229" s="26">
        <f>_xlfn.XLOOKUP(Table7[[#This Row],[Merged Customer ID]],Table6_20[Merged Customer ID],Table6_20[Date of Birth])</f>
        <v>36136</v>
      </c>
      <c r="M2229" s="30">
        <f>_xlfn.XLOOKUP(Table7[[#This Row],[Merged Customer ID]],Table6_20[Merged Customer ID],Table6_20[charges],"0",0)</f>
        <v>1477</v>
      </c>
      <c r="N2229" s="30" t="str">
        <f>_xlfn.XLOOKUP(Table7[[#This Row],[Merged Customer ID]],Table6_20[Merged Customer ID],Table6_20[Hospital tier])</f>
        <v>tier - 2</v>
      </c>
      <c r="O2229" s="30" t="str">
        <f>_xlfn.XLOOKUP(Table7[[#This Row],[Merged Customer ID]],Table6_20[Merged Customer ID],Table6_20[City tier])</f>
        <v>tier - 1</v>
      </c>
      <c r="P2229" s="30" t="str">
        <f>_xlfn.XLOOKUP(Table7[[#This Row],[Merged Customer ID]],Table6_20[Merged Customer ID],Table6_20[State ID])</f>
        <v>R1013</v>
      </c>
      <c r="Q2229" s="36">
        <f>_xlfn.XLOOKUP(Table7[[#This Row],[Merged Customer ID]],Table6_20[Merged Customer ID],Table6_20[Age])</f>
        <v>24.502777777777776</v>
      </c>
    </row>
    <row r="2230" spans="1:17" x14ac:dyDescent="0.35">
      <c r="A2230" s="22" t="s">
        <v>129</v>
      </c>
      <c r="B2230" s="22" t="str">
        <f>_xlfn.XLOOKUP(Table7[[#This Row],[Merged Customer ID]],Table2_1[Merged Customer ID],Table2_1[First Name])</f>
        <v>Lunz</v>
      </c>
      <c r="C2230" s="22">
        <f>_xlfn.XLOOKUP(Table7[[#This Row],[Merged Customer ID]],Table3__3_16[Customer ID],Table3__3_16[BMI])</f>
        <v>19.39</v>
      </c>
      <c r="D2230" s="22">
        <f>_xlfn.XLOOKUP(Table7[[#This Row],[Merged Customer ID]],Table3__3_16[Customer ID],Table3__3_16[HBA1C])</f>
        <v>5.59</v>
      </c>
      <c r="E2230" s="22" t="str">
        <f>_xlfn.XLOOKUP(Table7[[#This Row],[Merged Customer ID]],Table3__3_16[Customer ID],Table3__3_16[Heart Issues])</f>
        <v>No</v>
      </c>
      <c r="F2230" s="22" t="str">
        <f>_xlfn.XLOOKUP(Table7[[#This Row],[Merged Customer ID]],Table3__3_16[Customer ID],Table3__3_16[Any Transplants])</f>
        <v>No</v>
      </c>
      <c r="G2230" s="22" t="str">
        <f>_xlfn.XLOOKUP(Table7[[#This Row],[Merged Customer ID]],Table3__3_16[Customer ID],Table3__3_16[Cancer history])</f>
        <v>Yes</v>
      </c>
      <c r="H2230" s="22">
        <f>_xlfn.XLOOKUP(Table7[[#This Row],[Merged Customer ID]],Table3__3_16[Customer ID],Table3__3_16[NumberOfMajorSurgeries])</f>
        <v>1</v>
      </c>
      <c r="I2230" s="22" t="str">
        <f>_xlfn.XLOOKUP(Table7[[#This Row],[Merged Customer ID]],Table3__3_16[Customer ID],Table3__3_16[smoker])</f>
        <v>No</v>
      </c>
      <c r="J2230" s="22" t="str">
        <f>_xlfn.XLOOKUP(Table7[[#This Row],[Merged Customer ID]],Table3__3_16[Customer ID],Table3__3_16[Weight Status])</f>
        <v>Normal Weight</v>
      </c>
      <c r="K2230" s="22" t="str">
        <f>_xlfn.XLOOKUP(Table7[[#This Row],[Merged Customer ID]],Table3__3_16[Customer ID],Table3__3_16[Sugar Status])</f>
        <v>Normal</v>
      </c>
      <c r="L2230" s="25">
        <f>_xlfn.XLOOKUP(Table7[[#This Row],[Merged Customer ID]],Table6_20[Merged Customer ID],Table6_20[Date of Birth])</f>
        <v>37792</v>
      </c>
      <c r="M2230" s="29">
        <f>_xlfn.XLOOKUP(Table7[[#This Row],[Merged Customer ID]],Table6_20[Merged Customer ID],Table6_20[charges],"0",0)</f>
        <v>1467</v>
      </c>
      <c r="N2230" s="29" t="str">
        <f>_xlfn.XLOOKUP(Table7[[#This Row],[Merged Customer ID]],Table6_20[Merged Customer ID],Table6_20[Hospital tier])</f>
        <v>tier - 2</v>
      </c>
      <c r="O2230" s="29" t="str">
        <f>_xlfn.XLOOKUP(Table7[[#This Row],[Merged Customer ID]],Table6_20[Merged Customer ID],Table6_20[City tier])</f>
        <v>tier - 2</v>
      </c>
      <c r="P2230" s="29" t="str">
        <f>_xlfn.XLOOKUP(Table7[[#This Row],[Merged Customer ID]],Table6_20[Merged Customer ID],Table6_20[State ID])</f>
        <v>R1013</v>
      </c>
      <c r="Q2230" s="35">
        <f>_xlfn.XLOOKUP(Table7[[#This Row],[Merged Customer ID]],Table6_20[Merged Customer ID],Table6_20[Age])</f>
        <v>19.966666666666665</v>
      </c>
    </row>
    <row r="2231" spans="1:17" x14ac:dyDescent="0.35">
      <c r="A2231" s="23" t="s">
        <v>128</v>
      </c>
      <c r="B2231" s="23" t="str">
        <f>_xlfn.XLOOKUP(Table7[[#This Row],[Merged Customer ID]],Table2_1[Merged Customer ID],Table2_1[First Name])</f>
        <v>Kyle</v>
      </c>
      <c r="C2231" s="23">
        <f>_xlfn.XLOOKUP(Table7[[#This Row],[Merged Customer ID]],Table3__3_16[Customer ID],Table3__3_16[BMI])</f>
        <v>17.34</v>
      </c>
      <c r="D2231" s="23">
        <f>_xlfn.XLOOKUP(Table7[[#This Row],[Merged Customer ID]],Table3__3_16[Customer ID],Table3__3_16[HBA1C])</f>
        <v>6.29</v>
      </c>
      <c r="E2231" s="22" t="str">
        <f>_xlfn.XLOOKUP(Table7[[#This Row],[Merged Customer ID]],Table3__3_16[Customer ID],Table3__3_16[Heart Issues])</f>
        <v>Yes</v>
      </c>
      <c r="F2231" s="23" t="str">
        <f>_xlfn.XLOOKUP(Table7[[#This Row],[Merged Customer ID]],Table3__3_16[Customer ID],Table3__3_16[Any Transplants])</f>
        <v>No</v>
      </c>
      <c r="G2231" s="23" t="str">
        <f>_xlfn.XLOOKUP(Table7[[#This Row],[Merged Customer ID]],Table3__3_16[Customer ID],Table3__3_16[Cancer history])</f>
        <v>Yes</v>
      </c>
      <c r="H2231" s="23">
        <f>_xlfn.XLOOKUP(Table7[[#This Row],[Merged Customer ID]],Table3__3_16[Customer ID],Table3__3_16[NumberOfMajorSurgeries])</f>
        <v>1</v>
      </c>
      <c r="I2231" s="23" t="str">
        <f>_xlfn.XLOOKUP(Table7[[#This Row],[Merged Customer ID]],Table3__3_16[Customer ID],Table3__3_16[smoker])</f>
        <v>No</v>
      </c>
      <c r="J2231" s="23" t="str">
        <f>_xlfn.XLOOKUP(Table7[[#This Row],[Merged Customer ID]],Table3__3_16[Customer ID],Table3__3_16[Weight Status])</f>
        <v>Underweight</v>
      </c>
      <c r="K2231" s="23" t="str">
        <f>_xlfn.XLOOKUP(Table7[[#This Row],[Merged Customer ID]],Table3__3_16[Customer ID],Table3__3_16[Sugar Status])</f>
        <v>Prediabetes</v>
      </c>
      <c r="L2231" s="26">
        <f>_xlfn.XLOOKUP(Table7[[#This Row],[Merged Customer ID]],Table6_20[Merged Customer ID],Table6_20[Date of Birth])</f>
        <v>35600</v>
      </c>
      <c r="M2231" s="30">
        <f>_xlfn.XLOOKUP(Table7[[#This Row],[Merged Customer ID]],Table6_20[Merged Customer ID],Table6_20[charges],"0",0)</f>
        <v>1445</v>
      </c>
      <c r="N2231" s="30" t="str">
        <f>_xlfn.XLOOKUP(Table7[[#This Row],[Merged Customer ID]],Table6_20[Merged Customer ID],Table6_20[Hospital tier])</f>
        <v>tier - 2</v>
      </c>
      <c r="O2231" s="30" t="str">
        <f>_xlfn.XLOOKUP(Table7[[#This Row],[Merged Customer ID]],Table6_20[Merged Customer ID],Table6_20[City tier])</f>
        <v>tier - 1</v>
      </c>
      <c r="P2231" s="30" t="str">
        <f>_xlfn.XLOOKUP(Table7[[#This Row],[Merged Customer ID]],Table6_20[Merged Customer ID],Table6_20[State ID])</f>
        <v>R1013</v>
      </c>
      <c r="Q2231" s="36">
        <f>_xlfn.XLOOKUP(Table7[[#This Row],[Merged Customer ID]],Table6_20[Merged Customer ID],Table6_20[Age])</f>
        <v>25.969444444444445</v>
      </c>
    </row>
    <row r="2232" spans="1:17" x14ac:dyDescent="0.35">
      <c r="A2232" s="22" t="s">
        <v>127</v>
      </c>
      <c r="B2232" s="22" t="str">
        <f>_xlfn.XLOOKUP(Table7[[#This Row],[Merged Customer ID]],Table2_1[Merged Customer ID],Table2_1[First Name])</f>
        <v>Brackenwagen</v>
      </c>
      <c r="C2232" s="22">
        <f>_xlfn.XLOOKUP(Table7[[#This Row],[Merged Customer ID]],Table3__3_16[Customer ID],Table3__3_16[BMI])</f>
        <v>17.940000000000001</v>
      </c>
      <c r="D2232" s="22">
        <f>_xlfn.XLOOKUP(Table7[[#This Row],[Merged Customer ID]],Table3__3_16[Customer ID],Table3__3_16[HBA1C])</f>
        <v>4.1900000000000004</v>
      </c>
      <c r="E2232" s="22" t="str">
        <f>_xlfn.XLOOKUP(Table7[[#This Row],[Merged Customer ID]],Table3__3_16[Customer ID],Table3__3_16[Heart Issues])</f>
        <v>No</v>
      </c>
      <c r="F2232" s="22" t="str">
        <f>_xlfn.XLOOKUP(Table7[[#This Row],[Merged Customer ID]],Table3__3_16[Customer ID],Table3__3_16[Any Transplants])</f>
        <v>Yes</v>
      </c>
      <c r="G2232" s="22" t="str">
        <f>_xlfn.XLOOKUP(Table7[[#This Row],[Merged Customer ID]],Table3__3_16[Customer ID],Table3__3_16[Cancer history])</f>
        <v>No</v>
      </c>
      <c r="H2232" s="22">
        <f>_xlfn.XLOOKUP(Table7[[#This Row],[Merged Customer ID]],Table3__3_16[Customer ID],Table3__3_16[NumberOfMajorSurgeries])</f>
        <v>1</v>
      </c>
      <c r="I2232" s="22" t="str">
        <f>_xlfn.XLOOKUP(Table7[[#This Row],[Merged Customer ID]],Table3__3_16[Customer ID],Table3__3_16[smoker])</f>
        <v>No</v>
      </c>
      <c r="J2232" s="22" t="str">
        <f>_xlfn.XLOOKUP(Table7[[#This Row],[Merged Customer ID]],Table3__3_16[Customer ID],Table3__3_16[Weight Status])</f>
        <v>Underweight</v>
      </c>
      <c r="K2232" s="22" t="str">
        <f>_xlfn.XLOOKUP(Table7[[#This Row],[Merged Customer ID]],Table3__3_16[Customer ID],Table3__3_16[Sugar Status])</f>
        <v>Normal</v>
      </c>
      <c r="L2232" s="25">
        <f>_xlfn.XLOOKUP(Table7[[#This Row],[Merged Customer ID]],Table6_20[Merged Customer ID],Table6_20[Date of Birth])</f>
        <v>36770</v>
      </c>
      <c r="M2232" s="29">
        <f>_xlfn.XLOOKUP(Table7[[#This Row],[Merged Customer ID]],Table6_20[Merged Customer ID],Table6_20[charges],"0",0)</f>
        <v>1438</v>
      </c>
      <c r="N2232" s="29" t="str">
        <f>_xlfn.XLOOKUP(Table7[[#This Row],[Merged Customer ID]],Table6_20[Merged Customer ID],Table6_20[Hospital tier])</f>
        <v>tier - 2</v>
      </c>
      <c r="O2232" s="29" t="str">
        <f>_xlfn.XLOOKUP(Table7[[#This Row],[Merged Customer ID]],Table6_20[Merged Customer ID],Table6_20[City tier])</f>
        <v>tier - 2</v>
      </c>
      <c r="P2232" s="29" t="str">
        <f>_xlfn.XLOOKUP(Table7[[#This Row],[Merged Customer ID]],Table6_20[Merged Customer ID],Table6_20[State ID])</f>
        <v>R1013</v>
      </c>
      <c r="Q2232" s="35">
        <f>_xlfn.XLOOKUP(Table7[[#This Row],[Merged Customer ID]],Table6_20[Merged Customer ID],Table6_20[Age])</f>
        <v>22.769444444444446</v>
      </c>
    </row>
    <row r="2233" spans="1:17" x14ac:dyDescent="0.35">
      <c r="A2233" s="23" t="s">
        <v>126</v>
      </c>
      <c r="B2233" s="23" t="str">
        <f>_xlfn.XLOOKUP(Table7[[#This Row],[Merged Customer ID]],Table2_1[Merged Customer ID],Table2_1[First Name])</f>
        <v>Schmitt</v>
      </c>
      <c r="C2233" s="23">
        <f>_xlfn.XLOOKUP(Table7[[#This Row],[Merged Customer ID]],Table3__3_16[Customer ID],Table3__3_16[BMI])</f>
        <v>16.670000000000002</v>
      </c>
      <c r="D2233" s="23">
        <f>_xlfn.XLOOKUP(Table7[[#This Row],[Merged Customer ID]],Table3__3_16[Customer ID],Table3__3_16[HBA1C])</f>
        <v>4.7</v>
      </c>
      <c r="E2233" s="22" t="str">
        <f>_xlfn.XLOOKUP(Table7[[#This Row],[Merged Customer ID]],Table3__3_16[Customer ID],Table3__3_16[Heart Issues])</f>
        <v>Yes</v>
      </c>
      <c r="F2233" s="23" t="str">
        <f>_xlfn.XLOOKUP(Table7[[#This Row],[Merged Customer ID]],Table3__3_16[Customer ID],Table3__3_16[Any Transplants])</f>
        <v>No</v>
      </c>
      <c r="G2233" s="23" t="str">
        <f>_xlfn.XLOOKUP(Table7[[#This Row],[Merged Customer ID]],Table3__3_16[Customer ID],Table3__3_16[Cancer history])</f>
        <v>Yes</v>
      </c>
      <c r="H2233" s="23">
        <f>_xlfn.XLOOKUP(Table7[[#This Row],[Merged Customer ID]],Table3__3_16[Customer ID],Table3__3_16[NumberOfMajorSurgeries])</f>
        <v>1</v>
      </c>
      <c r="I2233" s="23" t="str">
        <f>_xlfn.XLOOKUP(Table7[[#This Row],[Merged Customer ID]],Table3__3_16[Customer ID],Table3__3_16[smoker])</f>
        <v>No</v>
      </c>
      <c r="J2233" s="23" t="str">
        <f>_xlfn.XLOOKUP(Table7[[#This Row],[Merged Customer ID]],Table3__3_16[Customer ID],Table3__3_16[Weight Status])</f>
        <v>Underweight</v>
      </c>
      <c r="K2233" s="23" t="str">
        <f>_xlfn.XLOOKUP(Table7[[#This Row],[Merged Customer ID]],Table3__3_16[Customer ID],Table3__3_16[Sugar Status])</f>
        <v>Normal</v>
      </c>
      <c r="L2233" s="26">
        <f>_xlfn.XLOOKUP(Table7[[#This Row],[Merged Customer ID]],Table6_20[Merged Customer ID],Table6_20[Date of Birth])</f>
        <v>35769</v>
      </c>
      <c r="M2233" s="30">
        <f>_xlfn.XLOOKUP(Table7[[#This Row],[Merged Customer ID]],Table6_20[Merged Customer ID],Table6_20[charges],"0",0)</f>
        <v>1422</v>
      </c>
      <c r="N2233" s="30" t="str">
        <f>_xlfn.XLOOKUP(Table7[[#This Row],[Merged Customer ID]],Table6_20[Merged Customer ID],Table6_20[Hospital tier])</f>
        <v>tier - 2</v>
      </c>
      <c r="O2233" s="30" t="str">
        <f>_xlfn.XLOOKUP(Table7[[#This Row],[Merged Customer ID]],Table6_20[Merged Customer ID],Table6_20[City tier])</f>
        <v>tier - 2</v>
      </c>
      <c r="P2233" s="30" t="str">
        <f>_xlfn.XLOOKUP(Table7[[#This Row],[Merged Customer ID]],Table6_20[Merged Customer ID],Table6_20[State ID])</f>
        <v>R1013</v>
      </c>
      <c r="Q2233" s="36">
        <f>_xlfn.XLOOKUP(Table7[[#This Row],[Merged Customer ID]],Table6_20[Merged Customer ID],Table6_20[Age])</f>
        <v>25.508333333333333</v>
      </c>
    </row>
    <row r="2234" spans="1:17" x14ac:dyDescent="0.35">
      <c r="A2234" s="22" t="s">
        <v>125</v>
      </c>
      <c r="B2234" s="22" t="str">
        <f>_xlfn.XLOOKUP(Table7[[#This Row],[Merged Customer ID]],Table2_1[Merged Customer ID],Table2_1[First Name])</f>
        <v>Borden</v>
      </c>
      <c r="C2234" s="22">
        <f>_xlfn.XLOOKUP(Table7[[#This Row],[Merged Customer ID]],Table3__3_16[Customer ID],Table3__3_16[BMI])</f>
        <v>20.58</v>
      </c>
      <c r="D2234" s="22">
        <f>_xlfn.XLOOKUP(Table7[[#This Row],[Merged Customer ID]],Table3__3_16[Customer ID],Table3__3_16[HBA1C])</f>
        <v>5.64</v>
      </c>
      <c r="E2234" s="22" t="str">
        <f>_xlfn.XLOOKUP(Table7[[#This Row],[Merged Customer ID]],Table3__3_16[Customer ID],Table3__3_16[Heart Issues])</f>
        <v>Yes</v>
      </c>
      <c r="F2234" s="22" t="str">
        <f>_xlfn.XLOOKUP(Table7[[#This Row],[Merged Customer ID]],Table3__3_16[Customer ID],Table3__3_16[Any Transplants])</f>
        <v>No</v>
      </c>
      <c r="G2234" s="22" t="str">
        <f>_xlfn.XLOOKUP(Table7[[#This Row],[Merged Customer ID]],Table3__3_16[Customer ID],Table3__3_16[Cancer history])</f>
        <v>No</v>
      </c>
      <c r="H2234" s="22">
        <f>_xlfn.XLOOKUP(Table7[[#This Row],[Merged Customer ID]],Table3__3_16[Customer ID],Table3__3_16[NumberOfMajorSurgeries])</f>
        <v>0</v>
      </c>
      <c r="I2234" s="22" t="str">
        <f>_xlfn.XLOOKUP(Table7[[#This Row],[Merged Customer ID]],Table3__3_16[Customer ID],Table3__3_16[smoker])</f>
        <v>No</v>
      </c>
      <c r="J2234" s="22" t="str">
        <f>_xlfn.XLOOKUP(Table7[[#This Row],[Merged Customer ID]],Table3__3_16[Customer ID],Table3__3_16[Weight Status])</f>
        <v>Normal Weight</v>
      </c>
      <c r="K2234" s="22" t="str">
        <f>_xlfn.XLOOKUP(Table7[[#This Row],[Merged Customer ID]],Table3__3_16[Customer ID],Table3__3_16[Sugar Status])</f>
        <v>Normal</v>
      </c>
      <c r="L2234" s="25">
        <f>_xlfn.XLOOKUP(Table7[[#This Row],[Merged Customer ID]],Table6_20[Merged Customer ID],Table6_20[Date of Birth])</f>
        <v>37126</v>
      </c>
      <c r="M2234" s="29">
        <f>_xlfn.XLOOKUP(Table7[[#This Row],[Merged Customer ID]],Table6_20[Merged Customer ID],Table6_20[charges],"0",0)</f>
        <v>1421</v>
      </c>
      <c r="N2234" s="29" t="str">
        <f>_xlfn.XLOOKUP(Table7[[#This Row],[Merged Customer ID]],Table6_20[Merged Customer ID],Table6_20[Hospital tier])</f>
        <v>tier - 2</v>
      </c>
      <c r="O2234" s="29" t="str">
        <f>_xlfn.XLOOKUP(Table7[[#This Row],[Merged Customer ID]],Table6_20[Merged Customer ID],Table6_20[City tier])</f>
        <v>tier - 2</v>
      </c>
      <c r="P2234" s="29" t="str">
        <f>_xlfn.XLOOKUP(Table7[[#This Row],[Merged Customer ID]],Table6_20[Merged Customer ID],Table6_20[State ID])</f>
        <v>R1013</v>
      </c>
      <c r="Q2234" s="35">
        <f>_xlfn.XLOOKUP(Table7[[#This Row],[Merged Customer ID]],Table6_20[Merged Customer ID],Table6_20[Age])</f>
        <v>21.791666666666668</v>
      </c>
    </row>
    <row r="2235" spans="1:17" x14ac:dyDescent="0.35">
      <c r="A2235" s="23" t="s">
        <v>124</v>
      </c>
      <c r="B2235" s="23" t="str">
        <f>_xlfn.XLOOKUP(Table7[[#This Row],[Merged Customer ID]],Table2_1[Merged Customer ID],Table2_1[First Name])</f>
        <v>McLean</v>
      </c>
      <c r="C2235" s="23">
        <f>_xlfn.XLOOKUP(Table7[[#This Row],[Merged Customer ID]],Table3__3_16[Customer ID],Table3__3_16[BMI])</f>
        <v>16.5</v>
      </c>
      <c r="D2235" s="23">
        <f>_xlfn.XLOOKUP(Table7[[#This Row],[Merged Customer ID]],Table3__3_16[Customer ID],Table3__3_16[HBA1C])</f>
        <v>4.1100000000000003</v>
      </c>
      <c r="E2235" s="22" t="str">
        <f>_xlfn.XLOOKUP(Table7[[#This Row],[Merged Customer ID]],Table3__3_16[Customer ID],Table3__3_16[Heart Issues])</f>
        <v>Yes</v>
      </c>
      <c r="F2235" s="23" t="str">
        <f>_xlfn.XLOOKUP(Table7[[#This Row],[Merged Customer ID]],Table3__3_16[Customer ID],Table3__3_16[Any Transplants])</f>
        <v>No</v>
      </c>
      <c r="G2235" s="23" t="str">
        <f>_xlfn.XLOOKUP(Table7[[#This Row],[Merged Customer ID]],Table3__3_16[Customer ID],Table3__3_16[Cancer history])</f>
        <v>No</v>
      </c>
      <c r="H2235" s="23">
        <f>_xlfn.XLOOKUP(Table7[[#This Row],[Merged Customer ID]],Table3__3_16[Customer ID],Table3__3_16[NumberOfMajorSurgeries])</f>
        <v>0</v>
      </c>
      <c r="I2235" s="23" t="str">
        <f>_xlfn.XLOOKUP(Table7[[#This Row],[Merged Customer ID]],Table3__3_16[Customer ID],Table3__3_16[smoker])</f>
        <v>No</v>
      </c>
      <c r="J2235" s="23" t="str">
        <f>_xlfn.XLOOKUP(Table7[[#This Row],[Merged Customer ID]],Table3__3_16[Customer ID],Table3__3_16[Weight Status])</f>
        <v>Underweight</v>
      </c>
      <c r="K2235" s="23" t="str">
        <f>_xlfn.XLOOKUP(Table7[[#This Row],[Merged Customer ID]],Table3__3_16[Customer ID],Table3__3_16[Sugar Status])</f>
        <v>Normal</v>
      </c>
      <c r="L2235" s="26">
        <f>_xlfn.XLOOKUP(Table7[[#This Row],[Merged Customer ID]],Table6_20[Merged Customer ID],Table6_20[Date of Birth])</f>
        <v>35239</v>
      </c>
      <c r="M2235" s="30">
        <f>_xlfn.XLOOKUP(Table7[[#This Row],[Merged Customer ID]],Table6_20[Merged Customer ID],Table6_20[charges],"0",0)</f>
        <v>1417</v>
      </c>
      <c r="N2235" s="30" t="str">
        <f>_xlfn.XLOOKUP(Table7[[#This Row],[Merged Customer ID]],Table6_20[Merged Customer ID],Table6_20[Hospital tier])</f>
        <v>tier - 2</v>
      </c>
      <c r="O2235" s="30" t="str">
        <f>_xlfn.XLOOKUP(Table7[[#This Row],[Merged Customer ID]],Table6_20[Merged Customer ID],Table6_20[City tier])</f>
        <v>tier - 3</v>
      </c>
      <c r="P2235" s="30" t="str">
        <f>_xlfn.XLOOKUP(Table7[[#This Row],[Merged Customer ID]],Table6_20[Merged Customer ID],Table6_20[State ID])</f>
        <v>R1013</v>
      </c>
      <c r="Q2235" s="36">
        <f>_xlfn.XLOOKUP(Table7[[#This Row],[Merged Customer ID]],Table6_20[Merged Customer ID],Table6_20[Age])</f>
        <v>26.958333333333332</v>
      </c>
    </row>
    <row r="2236" spans="1:17" x14ac:dyDescent="0.35">
      <c r="A2236" s="22" t="s">
        <v>123</v>
      </c>
      <c r="B2236" s="22" t="str">
        <f>_xlfn.XLOOKUP(Table7[[#This Row],[Merged Customer ID]],Table2_1[Merged Customer ID],Table2_1[First Name])</f>
        <v>Regan</v>
      </c>
      <c r="C2236" s="22">
        <f>_xlfn.XLOOKUP(Table7[[#This Row],[Merged Customer ID]],Table3__3_16[Customer ID],Table3__3_16[BMI])</f>
        <v>15.41</v>
      </c>
      <c r="D2236" s="22">
        <f>_xlfn.XLOOKUP(Table7[[#This Row],[Merged Customer ID]],Table3__3_16[Customer ID],Table3__3_16[HBA1C])</f>
        <v>5.43</v>
      </c>
      <c r="E2236" s="22" t="str">
        <f>_xlfn.XLOOKUP(Table7[[#This Row],[Merged Customer ID]],Table3__3_16[Customer ID],Table3__3_16[Heart Issues])</f>
        <v>Yes</v>
      </c>
      <c r="F2236" s="22" t="str">
        <f>_xlfn.XLOOKUP(Table7[[#This Row],[Merged Customer ID]],Table3__3_16[Customer ID],Table3__3_16[Any Transplants])</f>
        <v>No</v>
      </c>
      <c r="G2236" s="22" t="str">
        <f>_xlfn.XLOOKUP(Table7[[#This Row],[Merged Customer ID]],Table3__3_16[Customer ID],Table3__3_16[Cancer history])</f>
        <v>Yes</v>
      </c>
      <c r="H2236" s="22">
        <f>_xlfn.XLOOKUP(Table7[[#This Row],[Merged Customer ID]],Table3__3_16[Customer ID],Table3__3_16[NumberOfMajorSurgeries])</f>
        <v>1</v>
      </c>
      <c r="I2236" s="22" t="str">
        <f>_xlfn.XLOOKUP(Table7[[#This Row],[Merged Customer ID]],Table3__3_16[Customer ID],Table3__3_16[smoker])</f>
        <v>No</v>
      </c>
      <c r="J2236" s="22" t="str">
        <f>_xlfn.XLOOKUP(Table7[[#This Row],[Merged Customer ID]],Table3__3_16[Customer ID],Table3__3_16[Weight Status])</f>
        <v>Underweight</v>
      </c>
      <c r="K2236" s="22" t="str">
        <f>_xlfn.XLOOKUP(Table7[[#This Row],[Merged Customer ID]],Table3__3_16[Customer ID],Table3__3_16[Sugar Status])</f>
        <v>Normal</v>
      </c>
      <c r="L2236" s="25">
        <f>_xlfn.XLOOKUP(Table7[[#This Row],[Merged Customer ID]],Table6_20[Merged Customer ID],Table6_20[Date of Birth])</f>
        <v>35730</v>
      </c>
      <c r="M2236" s="29">
        <f>_xlfn.XLOOKUP(Table7[[#This Row],[Merged Customer ID]],Table6_20[Merged Customer ID],Table6_20[charges],"0",0)</f>
        <v>1402</v>
      </c>
      <c r="N2236" s="29" t="str">
        <f>_xlfn.XLOOKUP(Table7[[#This Row],[Merged Customer ID]],Table6_20[Merged Customer ID],Table6_20[Hospital tier])</f>
        <v>tier - 2</v>
      </c>
      <c r="O2236" s="29" t="str">
        <f>_xlfn.XLOOKUP(Table7[[#This Row],[Merged Customer ID]],Table6_20[Merged Customer ID],Table6_20[City tier])</f>
        <v>tier - 3</v>
      </c>
      <c r="P2236" s="29" t="str">
        <f>_xlfn.XLOOKUP(Table7[[#This Row],[Merged Customer ID]],Table6_20[Merged Customer ID],Table6_20[State ID])</f>
        <v>R1011</v>
      </c>
      <c r="Q2236" s="35">
        <f>_xlfn.XLOOKUP(Table7[[#This Row],[Merged Customer ID]],Table6_20[Merged Customer ID],Table6_20[Age])</f>
        <v>25.613888888888887</v>
      </c>
    </row>
    <row r="2237" spans="1:17" x14ac:dyDescent="0.35">
      <c r="A2237" s="23" t="s">
        <v>122</v>
      </c>
      <c r="B2237" s="23" t="str">
        <f>_xlfn.XLOOKUP(Table7[[#This Row],[Merged Customer ID]],Table2_1[Merged Customer ID],Table2_1[First Name])</f>
        <v>Koenis</v>
      </c>
      <c r="C2237" s="23">
        <f>_xlfn.XLOOKUP(Table7[[#This Row],[Merged Customer ID]],Table3__3_16[Customer ID],Table3__3_16[BMI])</f>
        <v>24.59</v>
      </c>
      <c r="D2237" s="23">
        <f>_xlfn.XLOOKUP(Table7[[#This Row],[Merged Customer ID]],Table3__3_16[Customer ID],Table3__3_16[HBA1C])</f>
        <v>4.38</v>
      </c>
      <c r="E2237" s="22" t="str">
        <f>_xlfn.XLOOKUP(Table7[[#This Row],[Merged Customer ID]],Table3__3_16[Customer ID],Table3__3_16[Heart Issues])</f>
        <v>No</v>
      </c>
      <c r="F2237" s="23" t="str">
        <f>_xlfn.XLOOKUP(Table7[[#This Row],[Merged Customer ID]],Table3__3_16[Customer ID],Table3__3_16[Any Transplants])</f>
        <v>No</v>
      </c>
      <c r="G2237" s="23" t="str">
        <f>_xlfn.XLOOKUP(Table7[[#This Row],[Merged Customer ID]],Table3__3_16[Customer ID],Table3__3_16[Cancer history])</f>
        <v>No</v>
      </c>
      <c r="H2237" s="23">
        <f>_xlfn.XLOOKUP(Table7[[#This Row],[Merged Customer ID]],Table3__3_16[Customer ID],Table3__3_16[NumberOfMajorSurgeries])</f>
        <v>1</v>
      </c>
      <c r="I2237" s="23" t="str">
        <f>_xlfn.XLOOKUP(Table7[[#This Row],[Merged Customer ID]],Table3__3_16[Customer ID],Table3__3_16[smoker])</f>
        <v>No</v>
      </c>
      <c r="J2237" s="23" t="str">
        <f>_xlfn.XLOOKUP(Table7[[#This Row],[Merged Customer ID]],Table3__3_16[Customer ID],Table3__3_16[Weight Status])</f>
        <v>Normal Weight</v>
      </c>
      <c r="K2237" s="23" t="str">
        <f>_xlfn.XLOOKUP(Table7[[#This Row],[Merged Customer ID]],Table3__3_16[Customer ID],Table3__3_16[Sugar Status])</f>
        <v>Normal</v>
      </c>
      <c r="L2237" s="26">
        <f>_xlfn.XLOOKUP(Table7[[#This Row],[Merged Customer ID]],Table6_20[Merged Customer ID],Table6_20[Date of Birth])</f>
        <v>36043</v>
      </c>
      <c r="M2237" s="30">
        <f>_xlfn.XLOOKUP(Table7[[#This Row],[Merged Customer ID]],Table6_20[Merged Customer ID],Table6_20[charges],"0",0)</f>
        <v>1400.44</v>
      </c>
      <c r="N2237" s="30" t="str">
        <f>_xlfn.XLOOKUP(Table7[[#This Row],[Merged Customer ID]],Table6_20[Merged Customer ID],Table6_20[Hospital tier])</f>
        <v>tier - 2</v>
      </c>
      <c r="O2237" s="30" t="str">
        <f>_xlfn.XLOOKUP(Table7[[#This Row],[Merged Customer ID]],Table6_20[Merged Customer ID],Table6_20[City tier])</f>
        <v>tier - 2</v>
      </c>
      <c r="P2237" s="30" t="str">
        <f>_xlfn.XLOOKUP(Table7[[#This Row],[Merged Customer ID]],Table6_20[Merged Customer ID],Table6_20[State ID])</f>
        <v>R1013</v>
      </c>
      <c r="Q2237" s="36">
        <f>_xlfn.XLOOKUP(Table7[[#This Row],[Merged Customer ID]],Table6_20[Merged Customer ID],Table6_20[Age])</f>
        <v>24.758333333333333</v>
      </c>
    </row>
    <row r="2238" spans="1:17" x14ac:dyDescent="0.35">
      <c r="A2238" s="22" t="s">
        <v>121</v>
      </c>
      <c r="B2238" s="22" t="str">
        <f>_xlfn.XLOOKUP(Table7[[#This Row],[Merged Customer ID]],Table2_1[Merged Customer ID],Table2_1[First Name])</f>
        <v>Kittaka</v>
      </c>
      <c r="C2238" s="22">
        <f>_xlfn.XLOOKUP(Table7[[#This Row],[Merged Customer ID]],Table3__3_16[Customer ID],Table3__3_16[BMI])</f>
        <v>33.33</v>
      </c>
      <c r="D2238" s="22">
        <f>_xlfn.XLOOKUP(Table7[[#This Row],[Merged Customer ID]],Table3__3_16[Customer ID],Table3__3_16[HBA1C])</f>
        <v>9.7899999999999991</v>
      </c>
      <c r="E2238" s="22" t="str">
        <f>_xlfn.XLOOKUP(Table7[[#This Row],[Merged Customer ID]],Table3__3_16[Customer ID],Table3__3_16[Heart Issues])</f>
        <v>No</v>
      </c>
      <c r="F2238" s="22" t="str">
        <f>_xlfn.XLOOKUP(Table7[[#This Row],[Merged Customer ID]],Table3__3_16[Customer ID],Table3__3_16[Any Transplants])</f>
        <v>No</v>
      </c>
      <c r="G2238" s="22" t="str">
        <f>_xlfn.XLOOKUP(Table7[[#This Row],[Merged Customer ID]],Table3__3_16[Customer ID],Table3__3_16[Cancer history])</f>
        <v>No</v>
      </c>
      <c r="H2238" s="22">
        <f>_xlfn.XLOOKUP(Table7[[#This Row],[Merged Customer ID]],Table3__3_16[Customer ID],Table3__3_16[NumberOfMajorSurgeries])</f>
        <v>0</v>
      </c>
      <c r="I2238" s="22" t="str">
        <f>_xlfn.XLOOKUP(Table7[[#This Row],[Merged Customer ID]],Table3__3_16[Customer ID],Table3__3_16[smoker])</f>
        <v>No</v>
      </c>
      <c r="J2238" s="22" t="str">
        <f>_xlfn.XLOOKUP(Table7[[#This Row],[Merged Customer ID]],Table3__3_16[Customer ID],Table3__3_16[Weight Status])</f>
        <v>Obesity</v>
      </c>
      <c r="K2238" s="22" t="str">
        <f>_xlfn.XLOOKUP(Table7[[#This Row],[Merged Customer ID]],Table3__3_16[Customer ID],Table3__3_16[Sugar Status])</f>
        <v>Diabetes</v>
      </c>
      <c r="L2238" s="25">
        <f>_xlfn.XLOOKUP(Table7[[#This Row],[Merged Customer ID]],Table6_20[Merged Customer ID],Table6_20[Date of Birth])</f>
        <v>37612</v>
      </c>
      <c r="M2238" s="29">
        <f>_xlfn.XLOOKUP(Table7[[#This Row],[Merged Customer ID]],Table6_20[Merged Customer ID],Table6_20[charges],"0",0)</f>
        <v>1391.53</v>
      </c>
      <c r="N2238" s="29" t="str">
        <f>_xlfn.XLOOKUP(Table7[[#This Row],[Merged Customer ID]],Table6_20[Merged Customer ID],Table6_20[Hospital tier])</f>
        <v>tier - 2</v>
      </c>
      <c r="O2238" s="29" t="str">
        <f>_xlfn.XLOOKUP(Table7[[#This Row],[Merged Customer ID]],Table6_20[Merged Customer ID],Table6_20[City tier])</f>
        <v>tier - 1</v>
      </c>
      <c r="P2238" s="29" t="str">
        <f>_xlfn.XLOOKUP(Table7[[#This Row],[Merged Customer ID]],Table6_20[Merged Customer ID],Table6_20[State ID])</f>
        <v>R1013</v>
      </c>
      <c r="Q2238" s="35">
        <f>_xlfn.XLOOKUP(Table7[[#This Row],[Merged Customer ID]],Table6_20[Merged Customer ID],Table6_20[Age])</f>
        <v>20.461111111111112</v>
      </c>
    </row>
    <row r="2239" spans="1:17" x14ac:dyDescent="0.35">
      <c r="A2239" s="23" t="s">
        <v>120</v>
      </c>
      <c r="B2239" s="23" t="str">
        <f>_xlfn.XLOOKUP(Table7[[#This Row],[Merged Customer ID]],Table2_1[Merged Customer ID],Table2_1[First Name])</f>
        <v>Concannon</v>
      </c>
      <c r="C2239" s="23">
        <f>_xlfn.XLOOKUP(Table7[[#This Row],[Merged Customer ID]],Table3__3_16[Customer ID],Table3__3_16[BMI])</f>
        <v>18.5</v>
      </c>
      <c r="D2239" s="23">
        <f>_xlfn.XLOOKUP(Table7[[#This Row],[Merged Customer ID]],Table3__3_16[Customer ID],Table3__3_16[HBA1C])</f>
        <v>11.84</v>
      </c>
      <c r="E2239" s="22" t="str">
        <f>_xlfn.XLOOKUP(Table7[[#This Row],[Merged Customer ID]],Table3__3_16[Customer ID],Table3__3_16[Heart Issues])</f>
        <v>No</v>
      </c>
      <c r="F2239" s="23" t="str">
        <f>_xlfn.XLOOKUP(Table7[[#This Row],[Merged Customer ID]],Table3__3_16[Customer ID],Table3__3_16[Any Transplants])</f>
        <v>No</v>
      </c>
      <c r="G2239" s="23" t="str">
        <f>_xlfn.XLOOKUP(Table7[[#This Row],[Merged Customer ID]],Table3__3_16[Customer ID],Table3__3_16[Cancer history])</f>
        <v>No</v>
      </c>
      <c r="H2239" s="23">
        <f>_xlfn.XLOOKUP(Table7[[#This Row],[Merged Customer ID]],Table3__3_16[Customer ID],Table3__3_16[NumberOfMajorSurgeries])</f>
        <v>0</v>
      </c>
      <c r="I2239" s="23" t="str">
        <f>_xlfn.XLOOKUP(Table7[[#This Row],[Merged Customer ID]],Table3__3_16[Customer ID],Table3__3_16[smoker])</f>
        <v>No</v>
      </c>
      <c r="J2239" s="23" t="str">
        <f>_xlfn.XLOOKUP(Table7[[#This Row],[Merged Customer ID]],Table3__3_16[Customer ID],Table3__3_16[Weight Status])</f>
        <v>Underweight</v>
      </c>
      <c r="K2239" s="23" t="str">
        <f>_xlfn.XLOOKUP(Table7[[#This Row],[Merged Customer ID]],Table3__3_16[Customer ID],Table3__3_16[Sugar Status])</f>
        <v>Diabetes</v>
      </c>
      <c r="L2239" s="26">
        <f>_xlfn.XLOOKUP(Table7[[#This Row],[Merged Customer ID]],Table6_20[Merged Customer ID],Table6_20[Date of Birth])</f>
        <v>37574</v>
      </c>
      <c r="M2239" s="30">
        <f>_xlfn.XLOOKUP(Table7[[#This Row],[Merged Customer ID]],Table6_20[Merged Customer ID],Table6_20[charges],"0",0)</f>
        <v>1390</v>
      </c>
      <c r="N2239" s="30" t="str">
        <f>_xlfn.XLOOKUP(Table7[[#This Row],[Merged Customer ID]],Table6_20[Merged Customer ID],Table6_20[Hospital tier])</f>
        <v>tier - 2</v>
      </c>
      <c r="O2239" s="30" t="str">
        <f>_xlfn.XLOOKUP(Table7[[#This Row],[Merged Customer ID]],Table6_20[Merged Customer ID],Table6_20[City tier])</f>
        <v>tier - 2</v>
      </c>
      <c r="P2239" s="30" t="str">
        <f>_xlfn.XLOOKUP(Table7[[#This Row],[Merged Customer ID]],Table6_20[Merged Customer ID],Table6_20[State ID])</f>
        <v>R1013</v>
      </c>
      <c r="Q2239" s="36">
        <f>_xlfn.XLOOKUP(Table7[[#This Row],[Merged Customer ID]],Table6_20[Merged Customer ID],Table6_20[Age])</f>
        <v>20.566666666666666</v>
      </c>
    </row>
    <row r="2240" spans="1:17" x14ac:dyDescent="0.35">
      <c r="A2240" s="22" t="s">
        <v>119</v>
      </c>
      <c r="B2240" s="22" t="str">
        <f>_xlfn.XLOOKUP(Table7[[#This Row],[Merged Customer ID]],Table2_1[Merged Customer ID],Table2_1[First Name])</f>
        <v>Johnson</v>
      </c>
      <c r="C2240" s="22">
        <f>_xlfn.XLOOKUP(Table7[[#This Row],[Merged Customer ID]],Table3__3_16[Customer ID],Table3__3_16[BMI])</f>
        <v>18.579999999999998</v>
      </c>
      <c r="D2240" s="22">
        <f>_xlfn.XLOOKUP(Table7[[#This Row],[Merged Customer ID]],Table3__3_16[Customer ID],Table3__3_16[HBA1C])</f>
        <v>6.22</v>
      </c>
      <c r="E2240" s="22" t="str">
        <f>_xlfn.XLOOKUP(Table7[[#This Row],[Merged Customer ID]],Table3__3_16[Customer ID],Table3__3_16[Heart Issues])</f>
        <v>No</v>
      </c>
      <c r="F2240" s="22" t="str">
        <f>_xlfn.XLOOKUP(Table7[[#This Row],[Merged Customer ID]],Table3__3_16[Customer ID],Table3__3_16[Any Transplants])</f>
        <v>No</v>
      </c>
      <c r="G2240" s="22" t="str">
        <f>_xlfn.XLOOKUP(Table7[[#This Row],[Merged Customer ID]],Table3__3_16[Customer ID],Table3__3_16[Cancer history])</f>
        <v>No</v>
      </c>
      <c r="H2240" s="22">
        <f>_xlfn.XLOOKUP(Table7[[#This Row],[Merged Customer ID]],Table3__3_16[Customer ID],Table3__3_16[NumberOfMajorSurgeries])</f>
        <v>0</v>
      </c>
      <c r="I2240" s="22" t="str">
        <f>_xlfn.XLOOKUP(Table7[[#This Row],[Merged Customer ID]],Table3__3_16[Customer ID],Table3__3_16[smoker])</f>
        <v>No</v>
      </c>
      <c r="J2240" s="22" t="str">
        <f>_xlfn.XLOOKUP(Table7[[#This Row],[Merged Customer ID]],Table3__3_16[Customer ID],Table3__3_16[Weight Status])</f>
        <v>Normal Weight</v>
      </c>
      <c r="K2240" s="22" t="str">
        <f>_xlfn.XLOOKUP(Table7[[#This Row],[Merged Customer ID]],Table3__3_16[Customer ID],Table3__3_16[Sugar Status])</f>
        <v>Prediabetes</v>
      </c>
      <c r="L2240" s="25">
        <f>_xlfn.XLOOKUP(Table7[[#This Row],[Merged Customer ID]],Table6_20[Merged Customer ID],Table6_20[Date of Birth])</f>
        <v>36347</v>
      </c>
      <c r="M2240" s="29">
        <f>_xlfn.XLOOKUP(Table7[[#This Row],[Merged Customer ID]],Table6_20[Merged Customer ID],Table6_20[charges],"0",0)</f>
        <v>1389</v>
      </c>
      <c r="N2240" s="29" t="str">
        <f>_xlfn.XLOOKUP(Table7[[#This Row],[Merged Customer ID]],Table6_20[Merged Customer ID],Table6_20[Hospital tier])</f>
        <v>tier - 2</v>
      </c>
      <c r="O2240" s="29" t="str">
        <f>_xlfn.XLOOKUP(Table7[[#This Row],[Merged Customer ID]],Table6_20[Merged Customer ID],Table6_20[City tier])</f>
        <v>tier - 2</v>
      </c>
      <c r="P2240" s="29" t="str">
        <f>_xlfn.XLOOKUP(Table7[[#This Row],[Merged Customer ID]],Table6_20[Merged Customer ID],Table6_20[State ID])</f>
        <v>R1013</v>
      </c>
      <c r="Q2240" s="35">
        <f>_xlfn.XLOOKUP(Table7[[#This Row],[Merged Customer ID]],Table6_20[Merged Customer ID],Table6_20[Age])</f>
        <v>23.922222222222221</v>
      </c>
    </row>
    <row r="2241" spans="1:17" x14ac:dyDescent="0.35">
      <c r="A2241" s="23" t="s">
        <v>118</v>
      </c>
      <c r="B2241" s="23" t="str">
        <f>_xlfn.XLOOKUP(Table7[[#This Row],[Merged Customer ID]],Table2_1[Merged Customer ID],Table2_1[First Name])</f>
        <v>Schultz</v>
      </c>
      <c r="C2241" s="23">
        <f>_xlfn.XLOOKUP(Table7[[#This Row],[Merged Customer ID]],Table3__3_16[Customer ID],Table3__3_16[BMI])</f>
        <v>16.64</v>
      </c>
      <c r="D2241" s="23">
        <f>_xlfn.XLOOKUP(Table7[[#This Row],[Merged Customer ID]],Table3__3_16[Customer ID],Table3__3_16[HBA1C])</f>
        <v>10.01</v>
      </c>
      <c r="E2241" s="22" t="str">
        <f>_xlfn.XLOOKUP(Table7[[#This Row],[Merged Customer ID]],Table3__3_16[Customer ID],Table3__3_16[Heart Issues])</f>
        <v>No</v>
      </c>
      <c r="F2241" s="23" t="str">
        <f>_xlfn.XLOOKUP(Table7[[#This Row],[Merged Customer ID]],Table3__3_16[Customer ID],Table3__3_16[Any Transplants])</f>
        <v>No</v>
      </c>
      <c r="G2241" s="23" t="str">
        <f>_xlfn.XLOOKUP(Table7[[#This Row],[Merged Customer ID]],Table3__3_16[Customer ID],Table3__3_16[Cancer history])</f>
        <v>No</v>
      </c>
      <c r="H2241" s="23">
        <f>_xlfn.XLOOKUP(Table7[[#This Row],[Merged Customer ID]],Table3__3_16[Customer ID],Table3__3_16[NumberOfMajorSurgeries])</f>
        <v>0</v>
      </c>
      <c r="I2241" s="23" t="str">
        <f>_xlfn.XLOOKUP(Table7[[#This Row],[Merged Customer ID]],Table3__3_16[Customer ID],Table3__3_16[smoker])</f>
        <v>No</v>
      </c>
      <c r="J2241" s="23" t="str">
        <f>_xlfn.XLOOKUP(Table7[[#This Row],[Merged Customer ID]],Table3__3_16[Customer ID],Table3__3_16[Weight Status])</f>
        <v>Underweight</v>
      </c>
      <c r="K2241" s="23" t="str">
        <f>_xlfn.XLOOKUP(Table7[[#This Row],[Merged Customer ID]],Table3__3_16[Customer ID],Table3__3_16[Sugar Status])</f>
        <v>Diabetes</v>
      </c>
      <c r="L2241" s="26">
        <f>_xlfn.XLOOKUP(Table7[[#This Row],[Merged Customer ID]],Table6_20[Merged Customer ID],Table6_20[Date of Birth])</f>
        <v>37483</v>
      </c>
      <c r="M2241" s="30">
        <f>_xlfn.XLOOKUP(Table7[[#This Row],[Merged Customer ID]],Table6_20[Merged Customer ID],Table6_20[charges],"0",0)</f>
        <v>1382</v>
      </c>
      <c r="N2241" s="30" t="str">
        <f>_xlfn.XLOOKUP(Table7[[#This Row],[Merged Customer ID]],Table6_20[Merged Customer ID],Table6_20[Hospital tier])</f>
        <v>tier - 2</v>
      </c>
      <c r="O2241" s="30" t="str">
        <f>_xlfn.XLOOKUP(Table7[[#This Row],[Merged Customer ID]],Table6_20[Merged Customer ID],Table6_20[City tier])</f>
        <v>tier - 1</v>
      </c>
      <c r="P2241" s="30" t="str">
        <f>_xlfn.XLOOKUP(Table7[[#This Row],[Merged Customer ID]],Table6_20[Merged Customer ID],Table6_20[State ID])</f>
        <v>R1013</v>
      </c>
      <c r="Q2241" s="36">
        <f>_xlfn.XLOOKUP(Table7[[#This Row],[Merged Customer ID]],Table6_20[Merged Customer ID],Table6_20[Age])</f>
        <v>20.81388888888889</v>
      </c>
    </row>
    <row r="2242" spans="1:17" x14ac:dyDescent="0.35">
      <c r="A2242" s="22" t="s">
        <v>117</v>
      </c>
      <c r="B2242" s="22" t="str">
        <f>_xlfn.XLOOKUP(Table7[[#This Row],[Merged Customer ID]],Table2_1[Merged Customer ID],Table2_1[First Name])</f>
        <v>Brannigan</v>
      </c>
      <c r="C2242" s="22">
        <f>_xlfn.XLOOKUP(Table7[[#This Row],[Merged Customer ID]],Table3__3_16[Customer ID],Table3__3_16[BMI])</f>
        <v>19.329999999999998</v>
      </c>
      <c r="D2242" s="22">
        <f>_xlfn.XLOOKUP(Table7[[#This Row],[Merged Customer ID]],Table3__3_16[Customer ID],Table3__3_16[HBA1C])</f>
        <v>4.32</v>
      </c>
      <c r="E2242" s="22" t="str">
        <f>_xlfn.XLOOKUP(Table7[[#This Row],[Merged Customer ID]],Table3__3_16[Customer ID],Table3__3_16[Heart Issues])</f>
        <v>No</v>
      </c>
      <c r="F2242" s="22" t="str">
        <f>_xlfn.XLOOKUP(Table7[[#This Row],[Merged Customer ID]],Table3__3_16[Customer ID],Table3__3_16[Any Transplants])</f>
        <v>No</v>
      </c>
      <c r="G2242" s="22" t="str">
        <f>_xlfn.XLOOKUP(Table7[[#This Row],[Merged Customer ID]],Table3__3_16[Customer ID],Table3__3_16[Cancer history])</f>
        <v>No</v>
      </c>
      <c r="H2242" s="22">
        <f>_xlfn.XLOOKUP(Table7[[#This Row],[Merged Customer ID]],Table3__3_16[Customer ID],Table3__3_16[NumberOfMajorSurgeries])</f>
        <v>1</v>
      </c>
      <c r="I2242" s="22" t="str">
        <f>_xlfn.XLOOKUP(Table7[[#This Row],[Merged Customer ID]],Table3__3_16[Customer ID],Table3__3_16[smoker])</f>
        <v>No</v>
      </c>
      <c r="J2242" s="22" t="str">
        <f>_xlfn.XLOOKUP(Table7[[#This Row],[Merged Customer ID]],Table3__3_16[Customer ID],Table3__3_16[Weight Status])</f>
        <v>Normal Weight</v>
      </c>
      <c r="K2242" s="22" t="str">
        <f>_xlfn.XLOOKUP(Table7[[#This Row],[Merged Customer ID]],Table3__3_16[Customer ID],Table3__3_16[Sugar Status])</f>
        <v>Normal</v>
      </c>
      <c r="L2242" s="25">
        <f>_xlfn.XLOOKUP(Table7[[#This Row],[Merged Customer ID]],Table6_20[Merged Customer ID],Table6_20[Date of Birth])</f>
        <v>36132</v>
      </c>
      <c r="M2242" s="29">
        <f>_xlfn.XLOOKUP(Table7[[#This Row],[Merged Customer ID]],Table6_20[Merged Customer ID],Table6_20[charges],"0",0)</f>
        <v>1359</v>
      </c>
      <c r="N2242" s="29" t="str">
        <f>_xlfn.XLOOKUP(Table7[[#This Row],[Merged Customer ID]],Table6_20[Merged Customer ID],Table6_20[Hospital tier])</f>
        <v>tier - 2</v>
      </c>
      <c r="O2242" s="29" t="str">
        <f>_xlfn.XLOOKUP(Table7[[#This Row],[Merged Customer ID]],Table6_20[Merged Customer ID],Table6_20[City tier])</f>
        <v>tier - 1</v>
      </c>
      <c r="P2242" s="29" t="str">
        <f>_xlfn.XLOOKUP(Table7[[#This Row],[Merged Customer ID]],Table6_20[Merged Customer ID],Table6_20[State ID])</f>
        <v>R1013</v>
      </c>
      <c r="Q2242" s="35">
        <f>_xlfn.XLOOKUP(Table7[[#This Row],[Merged Customer ID]],Table6_20[Merged Customer ID],Table6_20[Age])</f>
        <v>24.513888888888889</v>
      </c>
    </row>
    <row r="2243" spans="1:17" x14ac:dyDescent="0.35">
      <c r="A2243" s="23" t="s">
        <v>116</v>
      </c>
      <c r="B2243" s="23" t="str">
        <f>_xlfn.XLOOKUP(Table7[[#This Row],[Merged Customer ID]],Table2_1[Merged Customer ID],Table2_1[First Name])</f>
        <v>Cavallo</v>
      </c>
      <c r="C2243" s="23">
        <f>_xlfn.XLOOKUP(Table7[[#This Row],[Merged Customer ID]],Table3__3_16[Customer ID],Table3__3_16[BMI])</f>
        <v>21.26</v>
      </c>
      <c r="D2243" s="23">
        <f>_xlfn.XLOOKUP(Table7[[#This Row],[Merged Customer ID]],Table3__3_16[Customer ID],Table3__3_16[HBA1C])</f>
        <v>5.65</v>
      </c>
      <c r="E2243" s="22" t="str">
        <f>_xlfn.XLOOKUP(Table7[[#This Row],[Merged Customer ID]],Table3__3_16[Customer ID],Table3__3_16[Heart Issues])</f>
        <v>Yes</v>
      </c>
      <c r="F2243" s="23" t="str">
        <f>_xlfn.XLOOKUP(Table7[[#This Row],[Merged Customer ID]],Table3__3_16[Customer ID],Table3__3_16[Any Transplants])</f>
        <v>No</v>
      </c>
      <c r="G2243" s="23" t="str">
        <f>_xlfn.XLOOKUP(Table7[[#This Row],[Merged Customer ID]],Table3__3_16[Customer ID],Table3__3_16[Cancer history])</f>
        <v>Yes</v>
      </c>
      <c r="H2243" s="23">
        <f>_xlfn.XLOOKUP(Table7[[#This Row],[Merged Customer ID]],Table3__3_16[Customer ID],Table3__3_16[NumberOfMajorSurgeries])</f>
        <v>1</v>
      </c>
      <c r="I2243" s="23" t="str">
        <f>_xlfn.XLOOKUP(Table7[[#This Row],[Merged Customer ID]],Table3__3_16[Customer ID],Table3__3_16[smoker])</f>
        <v>No</v>
      </c>
      <c r="J2243" s="23" t="str">
        <f>_xlfn.XLOOKUP(Table7[[#This Row],[Merged Customer ID]],Table3__3_16[Customer ID],Table3__3_16[Weight Status])</f>
        <v>Normal Weight</v>
      </c>
      <c r="K2243" s="23" t="str">
        <f>_xlfn.XLOOKUP(Table7[[#This Row],[Merged Customer ID]],Table3__3_16[Customer ID],Table3__3_16[Sugar Status])</f>
        <v>Normal</v>
      </c>
      <c r="L2243" s="26">
        <f>_xlfn.XLOOKUP(Table7[[#This Row],[Merged Customer ID]],Table6_20[Merged Customer ID],Table6_20[Date of Birth])</f>
        <v>35741</v>
      </c>
      <c r="M2243" s="30">
        <f>_xlfn.XLOOKUP(Table7[[#This Row],[Merged Customer ID]],Table6_20[Merged Customer ID],Table6_20[charges],"0",0)</f>
        <v>1341.16</v>
      </c>
      <c r="N2243" s="30" t="str">
        <f>_xlfn.XLOOKUP(Table7[[#This Row],[Merged Customer ID]],Table6_20[Merged Customer ID],Table6_20[Hospital tier])</f>
        <v>tier - 2</v>
      </c>
      <c r="O2243" s="30" t="str">
        <f>_xlfn.XLOOKUP(Table7[[#This Row],[Merged Customer ID]],Table6_20[Merged Customer ID],Table6_20[City tier])</f>
        <v>tier - 2</v>
      </c>
      <c r="P2243" s="30" t="str">
        <f>_xlfn.XLOOKUP(Table7[[#This Row],[Merged Customer ID]],Table6_20[Merged Customer ID],Table6_20[State ID])</f>
        <v>R1012</v>
      </c>
      <c r="Q2243" s="36">
        <f>_xlfn.XLOOKUP(Table7[[#This Row],[Merged Customer ID]],Table6_20[Merged Customer ID],Table6_20[Age])</f>
        <v>25.586111111111112</v>
      </c>
    </row>
    <row r="2244" spans="1:17" x14ac:dyDescent="0.35">
      <c r="A2244" s="22" t="s">
        <v>115</v>
      </c>
      <c r="B2244" s="22" t="str">
        <f>_xlfn.XLOOKUP(Table7[[#This Row],[Merged Customer ID]],Table2_1[Merged Customer ID],Table2_1[First Name])</f>
        <v>Chang</v>
      </c>
      <c r="C2244" s="22">
        <f>_xlfn.XLOOKUP(Table7[[#This Row],[Merged Customer ID]],Table3__3_16[Customer ID],Table3__3_16[BMI])</f>
        <v>15.6</v>
      </c>
      <c r="D2244" s="22">
        <f>_xlfn.XLOOKUP(Table7[[#This Row],[Merged Customer ID]],Table3__3_16[Customer ID],Table3__3_16[HBA1C])</f>
        <v>4.12</v>
      </c>
      <c r="E2244" s="22" t="str">
        <f>_xlfn.XLOOKUP(Table7[[#This Row],[Merged Customer ID]],Table3__3_16[Customer ID],Table3__3_16[Heart Issues])</f>
        <v>Yes</v>
      </c>
      <c r="F2244" s="22" t="str">
        <f>_xlfn.XLOOKUP(Table7[[#This Row],[Merged Customer ID]],Table3__3_16[Customer ID],Table3__3_16[Any Transplants])</f>
        <v>No</v>
      </c>
      <c r="G2244" s="22" t="str">
        <f>_xlfn.XLOOKUP(Table7[[#This Row],[Merged Customer ID]],Table3__3_16[Customer ID],Table3__3_16[Cancer history])</f>
        <v>No</v>
      </c>
      <c r="H2244" s="22">
        <f>_xlfn.XLOOKUP(Table7[[#This Row],[Merged Customer ID]],Table3__3_16[Customer ID],Table3__3_16[NumberOfMajorSurgeries])</f>
        <v>1</v>
      </c>
      <c r="I2244" s="22" t="str">
        <f>_xlfn.XLOOKUP(Table7[[#This Row],[Merged Customer ID]],Table3__3_16[Customer ID],Table3__3_16[smoker])</f>
        <v>No</v>
      </c>
      <c r="J2244" s="22" t="str">
        <f>_xlfn.XLOOKUP(Table7[[#This Row],[Merged Customer ID]],Table3__3_16[Customer ID],Table3__3_16[Weight Status])</f>
        <v>Underweight</v>
      </c>
      <c r="K2244" s="22" t="str">
        <f>_xlfn.XLOOKUP(Table7[[#This Row],[Merged Customer ID]],Table3__3_16[Customer ID],Table3__3_16[Sugar Status])</f>
        <v>Normal</v>
      </c>
      <c r="L2244" s="25">
        <f>_xlfn.XLOOKUP(Table7[[#This Row],[Merged Customer ID]],Table6_20[Merged Customer ID],Table6_20[Date of Birth])</f>
        <v>34910</v>
      </c>
      <c r="M2244" s="29">
        <f>_xlfn.XLOOKUP(Table7[[#This Row],[Merged Customer ID]],Table6_20[Merged Customer ID],Table6_20[charges],"0",0)</f>
        <v>1338</v>
      </c>
      <c r="N2244" s="29" t="str">
        <f>_xlfn.XLOOKUP(Table7[[#This Row],[Merged Customer ID]],Table6_20[Merged Customer ID],Table6_20[Hospital tier])</f>
        <v>tier - 2</v>
      </c>
      <c r="O2244" s="29" t="str">
        <f>_xlfn.XLOOKUP(Table7[[#This Row],[Merged Customer ID]],Table6_20[Merged Customer ID],Table6_20[City tier])</f>
        <v>tier - 3</v>
      </c>
      <c r="P2244" s="29" t="str">
        <f>_xlfn.XLOOKUP(Table7[[#This Row],[Merged Customer ID]],Table6_20[Merged Customer ID],Table6_20[State ID])</f>
        <v>R1012</v>
      </c>
      <c r="Q2244" s="35">
        <f>_xlfn.XLOOKUP(Table7[[#This Row],[Merged Customer ID]],Table6_20[Merged Customer ID],Table6_20[Age])</f>
        <v>27.855555555555554</v>
      </c>
    </row>
    <row r="2245" spans="1:17" x14ac:dyDescent="0.35">
      <c r="A2245" s="23" t="s">
        <v>114</v>
      </c>
      <c r="B2245" s="23" t="str">
        <f>_xlfn.XLOOKUP(Table7[[#This Row],[Merged Customer ID]],Table2_1[Merged Customer ID],Table2_1[First Name])</f>
        <v>Axelrod</v>
      </c>
      <c r="C2245" s="23">
        <f>_xlfn.XLOOKUP(Table7[[#This Row],[Merged Customer ID]],Table3__3_16[Customer ID],Table3__3_16[BMI])</f>
        <v>24.39</v>
      </c>
      <c r="D2245" s="23">
        <f>_xlfn.XLOOKUP(Table7[[#This Row],[Merged Customer ID]],Table3__3_16[Customer ID],Table3__3_16[HBA1C])</f>
        <v>6.24</v>
      </c>
      <c r="E2245" s="22" t="str">
        <f>_xlfn.XLOOKUP(Table7[[#This Row],[Merged Customer ID]],Table3__3_16[Customer ID],Table3__3_16[Heart Issues])</f>
        <v>No</v>
      </c>
      <c r="F2245" s="23" t="str">
        <f>_xlfn.XLOOKUP(Table7[[#This Row],[Merged Customer ID]],Table3__3_16[Customer ID],Table3__3_16[Any Transplants])</f>
        <v>No</v>
      </c>
      <c r="G2245" s="23" t="str">
        <f>_xlfn.XLOOKUP(Table7[[#This Row],[Merged Customer ID]],Table3__3_16[Customer ID],Table3__3_16[Cancer history])</f>
        <v>No</v>
      </c>
      <c r="H2245" s="23">
        <f>_xlfn.XLOOKUP(Table7[[#This Row],[Merged Customer ID]],Table3__3_16[Customer ID],Table3__3_16[NumberOfMajorSurgeries])</f>
        <v>1</v>
      </c>
      <c r="I2245" s="23" t="str">
        <f>_xlfn.XLOOKUP(Table7[[#This Row],[Merged Customer ID]],Table3__3_16[Customer ID],Table3__3_16[smoker])</f>
        <v>No</v>
      </c>
      <c r="J2245" s="23" t="str">
        <f>_xlfn.XLOOKUP(Table7[[#This Row],[Merged Customer ID]],Table3__3_16[Customer ID],Table3__3_16[Weight Status])</f>
        <v>Normal Weight</v>
      </c>
      <c r="K2245" s="23" t="str">
        <f>_xlfn.XLOOKUP(Table7[[#This Row],[Merged Customer ID]],Table3__3_16[Customer ID],Table3__3_16[Sugar Status])</f>
        <v>Prediabetes</v>
      </c>
      <c r="L2245" s="26">
        <f>_xlfn.XLOOKUP(Table7[[#This Row],[Merged Customer ID]],Table6_20[Merged Customer ID],Table6_20[Date of Birth])</f>
        <v>35988</v>
      </c>
      <c r="M2245" s="30">
        <f>_xlfn.XLOOKUP(Table7[[#This Row],[Merged Customer ID]],Table6_20[Merged Customer ID],Table6_20[charges],"0",0)</f>
        <v>1332.61</v>
      </c>
      <c r="N2245" s="30" t="str">
        <f>_xlfn.XLOOKUP(Table7[[#This Row],[Merged Customer ID]],Table6_20[Merged Customer ID],Table6_20[Hospital tier])</f>
        <v>tier - 2</v>
      </c>
      <c r="O2245" s="30" t="str">
        <f>_xlfn.XLOOKUP(Table7[[#This Row],[Merged Customer ID]],Table6_20[Merged Customer ID],Table6_20[City tier])</f>
        <v>tier - 3</v>
      </c>
      <c r="P2245" s="30" t="str">
        <f>_xlfn.XLOOKUP(Table7[[#This Row],[Merged Customer ID]],Table6_20[Merged Customer ID],Table6_20[State ID])</f>
        <v>R1013</v>
      </c>
      <c r="Q2245" s="36">
        <f>_xlfn.XLOOKUP(Table7[[#This Row],[Merged Customer ID]],Table6_20[Merged Customer ID],Table6_20[Age])</f>
        <v>24.905555555555555</v>
      </c>
    </row>
    <row r="2246" spans="1:17" x14ac:dyDescent="0.35">
      <c r="A2246" s="22" t="s">
        <v>113</v>
      </c>
      <c r="B2246" s="22" t="str">
        <f>_xlfn.XLOOKUP(Table7[[#This Row],[Merged Customer ID]],Table2_1[Merged Customer ID],Table2_1[First Name])</f>
        <v>Davenport</v>
      </c>
      <c r="C2246" s="22">
        <f>_xlfn.XLOOKUP(Table7[[#This Row],[Merged Customer ID]],Table3__3_16[Customer ID],Table3__3_16[BMI])</f>
        <v>24.75</v>
      </c>
      <c r="D2246" s="22">
        <f>_xlfn.XLOOKUP(Table7[[#This Row],[Merged Customer ID]],Table3__3_16[Customer ID],Table3__3_16[HBA1C])</f>
        <v>4.83</v>
      </c>
      <c r="E2246" s="22" t="str">
        <f>_xlfn.XLOOKUP(Table7[[#This Row],[Merged Customer ID]],Table3__3_16[Customer ID],Table3__3_16[Heart Issues])</f>
        <v>No</v>
      </c>
      <c r="F2246" s="22" t="str">
        <f>_xlfn.XLOOKUP(Table7[[#This Row],[Merged Customer ID]],Table3__3_16[Customer ID],Table3__3_16[Any Transplants])</f>
        <v>No</v>
      </c>
      <c r="G2246" s="22" t="str">
        <f>_xlfn.XLOOKUP(Table7[[#This Row],[Merged Customer ID]],Table3__3_16[Customer ID],Table3__3_16[Cancer history])</f>
        <v>No</v>
      </c>
      <c r="H2246" s="22">
        <f>_xlfn.XLOOKUP(Table7[[#This Row],[Merged Customer ID]],Table3__3_16[Customer ID],Table3__3_16[NumberOfMajorSurgeries])</f>
        <v>0</v>
      </c>
      <c r="I2246" s="22" t="str">
        <f>_xlfn.XLOOKUP(Table7[[#This Row],[Merged Customer ID]],Table3__3_16[Customer ID],Table3__3_16[smoker])</f>
        <v>No</v>
      </c>
      <c r="J2246" s="22" t="str">
        <f>_xlfn.XLOOKUP(Table7[[#This Row],[Merged Customer ID]],Table3__3_16[Customer ID],Table3__3_16[Weight Status])</f>
        <v>Normal Weight</v>
      </c>
      <c r="K2246" s="22" t="str">
        <f>_xlfn.XLOOKUP(Table7[[#This Row],[Merged Customer ID]],Table3__3_16[Customer ID],Table3__3_16[Sugar Status])</f>
        <v>Normal</v>
      </c>
      <c r="L2246" s="25">
        <f>_xlfn.XLOOKUP(Table7[[#This Row],[Merged Customer ID]],Table6_20[Merged Customer ID],Table6_20[Date of Birth])</f>
        <v>36447</v>
      </c>
      <c r="M2246" s="29">
        <f>_xlfn.XLOOKUP(Table7[[#This Row],[Merged Customer ID]],Table6_20[Merged Customer ID],Table6_20[charges],"0",0)</f>
        <v>1329.17</v>
      </c>
      <c r="N2246" s="29" t="str">
        <f>_xlfn.XLOOKUP(Table7[[#This Row],[Merged Customer ID]],Table6_20[Merged Customer ID],Table6_20[Hospital tier])</f>
        <v>tier - 2</v>
      </c>
      <c r="O2246" s="29" t="str">
        <f>_xlfn.XLOOKUP(Table7[[#This Row],[Merged Customer ID]],Table6_20[Merged Customer ID],Table6_20[City tier])</f>
        <v>tier - 3</v>
      </c>
      <c r="P2246" s="29" t="str">
        <f>_xlfn.XLOOKUP(Table7[[#This Row],[Merged Customer ID]],Table6_20[Merged Customer ID],Table6_20[State ID])</f>
        <v>R1013</v>
      </c>
      <c r="Q2246" s="35">
        <f>_xlfn.XLOOKUP(Table7[[#This Row],[Merged Customer ID]],Table6_20[Merged Customer ID],Table6_20[Age])</f>
        <v>23.65</v>
      </c>
    </row>
    <row r="2247" spans="1:17" x14ac:dyDescent="0.35">
      <c r="A2247" s="23" t="s">
        <v>112</v>
      </c>
      <c r="B2247" s="23" t="str">
        <f>_xlfn.XLOOKUP(Table7[[#This Row],[Merged Customer ID]],Table2_1[Merged Customer ID],Table2_1[First Name])</f>
        <v>Roberge</v>
      </c>
      <c r="C2247" s="23">
        <f>_xlfn.XLOOKUP(Table7[[#This Row],[Merged Customer ID]],Table3__3_16[Customer ID],Table3__3_16[BMI])</f>
        <v>20.88</v>
      </c>
      <c r="D2247" s="23">
        <f>_xlfn.XLOOKUP(Table7[[#This Row],[Merged Customer ID]],Table3__3_16[Customer ID],Table3__3_16[HBA1C])</f>
        <v>7.4</v>
      </c>
      <c r="E2247" s="22" t="str">
        <f>_xlfn.XLOOKUP(Table7[[#This Row],[Merged Customer ID]],Table3__3_16[Customer ID],Table3__3_16[Heart Issues])</f>
        <v>No</v>
      </c>
      <c r="F2247" s="23" t="str">
        <f>_xlfn.XLOOKUP(Table7[[#This Row],[Merged Customer ID]],Table3__3_16[Customer ID],Table3__3_16[Any Transplants])</f>
        <v>No</v>
      </c>
      <c r="G2247" s="23" t="str">
        <f>_xlfn.XLOOKUP(Table7[[#This Row],[Merged Customer ID]],Table3__3_16[Customer ID],Table3__3_16[Cancer history])</f>
        <v>No</v>
      </c>
      <c r="H2247" s="23">
        <f>_xlfn.XLOOKUP(Table7[[#This Row],[Merged Customer ID]],Table3__3_16[Customer ID],Table3__3_16[NumberOfMajorSurgeries])</f>
        <v>0</v>
      </c>
      <c r="I2247" s="23" t="str">
        <f>_xlfn.XLOOKUP(Table7[[#This Row],[Merged Customer ID]],Table3__3_16[Customer ID],Table3__3_16[smoker])</f>
        <v>No</v>
      </c>
      <c r="J2247" s="23" t="str">
        <f>_xlfn.XLOOKUP(Table7[[#This Row],[Merged Customer ID]],Table3__3_16[Customer ID],Table3__3_16[Weight Status])</f>
        <v>Normal Weight</v>
      </c>
      <c r="K2247" s="23" t="str">
        <f>_xlfn.XLOOKUP(Table7[[#This Row],[Merged Customer ID]],Table3__3_16[Customer ID],Table3__3_16[Sugar Status])</f>
        <v>Diabetes</v>
      </c>
      <c r="L2247" s="26">
        <f>_xlfn.XLOOKUP(Table7[[#This Row],[Merged Customer ID]],Table6_20[Merged Customer ID],Table6_20[Date of Birth])</f>
        <v>37542</v>
      </c>
      <c r="M2247" s="30">
        <f>_xlfn.XLOOKUP(Table7[[#This Row],[Merged Customer ID]],Table6_20[Merged Customer ID],Table6_20[charges],"0",0)</f>
        <v>1315</v>
      </c>
      <c r="N2247" s="30" t="str">
        <f>_xlfn.XLOOKUP(Table7[[#This Row],[Merged Customer ID]],Table6_20[Merged Customer ID],Table6_20[Hospital tier])</f>
        <v>tier - 2</v>
      </c>
      <c r="O2247" s="30" t="str">
        <f>_xlfn.XLOOKUP(Table7[[#This Row],[Merged Customer ID]],Table6_20[Merged Customer ID],Table6_20[City tier])</f>
        <v>tier - 2</v>
      </c>
      <c r="P2247" s="30" t="str">
        <f>_xlfn.XLOOKUP(Table7[[#This Row],[Merged Customer ID]],Table6_20[Merged Customer ID],Table6_20[State ID])</f>
        <v>R1013</v>
      </c>
      <c r="Q2247" s="36">
        <f>_xlfn.XLOOKUP(Table7[[#This Row],[Merged Customer ID]],Table6_20[Merged Customer ID],Table6_20[Age])</f>
        <v>20.652777777777779</v>
      </c>
    </row>
    <row r="2248" spans="1:17" x14ac:dyDescent="0.35">
      <c r="A2248" s="22" t="s">
        <v>111</v>
      </c>
      <c r="B2248" s="22" t="str">
        <f>_xlfn.XLOOKUP(Table7[[#This Row],[Merged Customer ID]],Table2_1[Merged Customer ID],Table2_1[First Name])</f>
        <v>Schmidt</v>
      </c>
      <c r="C2248" s="22">
        <f>_xlfn.XLOOKUP(Table7[[#This Row],[Merged Customer ID]],Table3__3_16[Customer ID],Table3__3_16[BMI])</f>
        <v>20.43</v>
      </c>
      <c r="D2248" s="22">
        <f>_xlfn.XLOOKUP(Table7[[#This Row],[Merged Customer ID]],Table3__3_16[Customer ID],Table3__3_16[HBA1C])</f>
        <v>4.54</v>
      </c>
      <c r="E2248" s="22" t="str">
        <f>_xlfn.XLOOKUP(Table7[[#This Row],[Merged Customer ID]],Table3__3_16[Customer ID],Table3__3_16[Heart Issues])</f>
        <v>No</v>
      </c>
      <c r="F2248" s="22" t="str">
        <f>_xlfn.XLOOKUP(Table7[[#This Row],[Merged Customer ID]],Table3__3_16[Customer ID],Table3__3_16[Any Transplants])</f>
        <v>No</v>
      </c>
      <c r="G2248" s="22" t="str">
        <f>_xlfn.XLOOKUP(Table7[[#This Row],[Merged Customer ID]],Table3__3_16[Customer ID],Table3__3_16[Cancer history])</f>
        <v>No</v>
      </c>
      <c r="H2248" s="22">
        <f>_xlfn.XLOOKUP(Table7[[#This Row],[Merged Customer ID]],Table3__3_16[Customer ID],Table3__3_16[NumberOfMajorSurgeries])</f>
        <v>0</v>
      </c>
      <c r="I2248" s="22" t="str">
        <f>_xlfn.XLOOKUP(Table7[[#This Row],[Merged Customer ID]],Table3__3_16[Customer ID],Table3__3_16[smoker])</f>
        <v>No</v>
      </c>
      <c r="J2248" s="22" t="str">
        <f>_xlfn.XLOOKUP(Table7[[#This Row],[Merged Customer ID]],Table3__3_16[Customer ID],Table3__3_16[Weight Status])</f>
        <v>Normal Weight</v>
      </c>
      <c r="K2248" s="22" t="str">
        <f>_xlfn.XLOOKUP(Table7[[#This Row],[Merged Customer ID]],Table3__3_16[Customer ID],Table3__3_16[Sugar Status])</f>
        <v>Normal</v>
      </c>
      <c r="L2248" s="25">
        <f>_xlfn.XLOOKUP(Table7[[#This Row],[Merged Customer ID]],Table6_20[Merged Customer ID],Table6_20[Date of Birth])</f>
        <v>36496</v>
      </c>
      <c r="M2248" s="29">
        <f>_xlfn.XLOOKUP(Table7[[#This Row],[Merged Customer ID]],Table6_20[Merged Customer ID],Table6_20[charges],"0",0)</f>
        <v>1304</v>
      </c>
      <c r="N2248" s="29" t="str">
        <f>_xlfn.XLOOKUP(Table7[[#This Row],[Merged Customer ID]],Table6_20[Merged Customer ID],Table6_20[Hospital tier])</f>
        <v>tier - 2</v>
      </c>
      <c r="O2248" s="29" t="str">
        <f>_xlfn.XLOOKUP(Table7[[#This Row],[Merged Customer ID]],Table6_20[Merged Customer ID],Table6_20[City tier])</f>
        <v>tier - 2</v>
      </c>
      <c r="P2248" s="29" t="str">
        <f>_xlfn.XLOOKUP(Table7[[#This Row],[Merged Customer ID]],Table6_20[Merged Customer ID],Table6_20[State ID])</f>
        <v>R1013</v>
      </c>
      <c r="Q2248" s="35">
        <f>_xlfn.XLOOKUP(Table7[[#This Row],[Merged Customer ID]],Table6_20[Merged Customer ID],Table6_20[Age])</f>
        <v>23.516666666666666</v>
      </c>
    </row>
    <row r="2249" spans="1:17" x14ac:dyDescent="0.35">
      <c r="A2249" s="23" t="s">
        <v>110</v>
      </c>
      <c r="B2249" s="23" t="str">
        <f>_xlfn.XLOOKUP(Table7[[#This Row],[Merged Customer ID]],Table2_1[Merged Customer ID],Table2_1[First Name])</f>
        <v>Kosters</v>
      </c>
      <c r="C2249" s="23">
        <f>_xlfn.XLOOKUP(Table7[[#This Row],[Merged Customer ID]],Table3__3_16[Customer ID],Table3__3_16[BMI])</f>
        <v>15.18</v>
      </c>
      <c r="D2249" s="23">
        <f>_xlfn.XLOOKUP(Table7[[#This Row],[Merged Customer ID]],Table3__3_16[Customer ID],Table3__3_16[HBA1C])</f>
        <v>11.11</v>
      </c>
      <c r="E2249" s="22" t="str">
        <f>_xlfn.XLOOKUP(Table7[[#This Row],[Merged Customer ID]],Table3__3_16[Customer ID],Table3__3_16[Heart Issues])</f>
        <v>No</v>
      </c>
      <c r="F2249" s="23" t="str">
        <f>_xlfn.XLOOKUP(Table7[[#This Row],[Merged Customer ID]],Table3__3_16[Customer ID],Table3__3_16[Any Transplants])</f>
        <v>No</v>
      </c>
      <c r="G2249" s="23" t="str">
        <f>_xlfn.XLOOKUP(Table7[[#This Row],[Merged Customer ID]],Table3__3_16[Customer ID],Table3__3_16[Cancer history])</f>
        <v>No</v>
      </c>
      <c r="H2249" s="23">
        <f>_xlfn.XLOOKUP(Table7[[#This Row],[Merged Customer ID]],Table3__3_16[Customer ID],Table3__3_16[NumberOfMajorSurgeries])</f>
        <v>0</v>
      </c>
      <c r="I2249" s="23" t="str">
        <f>_xlfn.XLOOKUP(Table7[[#This Row],[Merged Customer ID]],Table3__3_16[Customer ID],Table3__3_16[smoker])</f>
        <v>No</v>
      </c>
      <c r="J2249" s="23" t="str">
        <f>_xlfn.XLOOKUP(Table7[[#This Row],[Merged Customer ID]],Table3__3_16[Customer ID],Table3__3_16[Weight Status])</f>
        <v>Underweight</v>
      </c>
      <c r="K2249" s="23" t="str">
        <f>_xlfn.XLOOKUP(Table7[[#This Row],[Merged Customer ID]],Table3__3_16[Customer ID],Table3__3_16[Sugar Status])</f>
        <v>Diabetes</v>
      </c>
      <c r="L2249" s="26">
        <f>_xlfn.XLOOKUP(Table7[[#This Row],[Merged Customer ID]],Table6_20[Merged Customer ID],Table6_20[Date of Birth])</f>
        <v>37600</v>
      </c>
      <c r="M2249" s="30">
        <f>_xlfn.XLOOKUP(Table7[[#This Row],[Merged Customer ID]],Table6_20[Merged Customer ID],Table6_20[charges],"0",0)</f>
        <v>1304</v>
      </c>
      <c r="N2249" s="30" t="str">
        <f>_xlfn.XLOOKUP(Table7[[#This Row],[Merged Customer ID]],Table6_20[Merged Customer ID],Table6_20[Hospital tier])</f>
        <v>tier - 2</v>
      </c>
      <c r="O2249" s="30" t="str">
        <f>_xlfn.XLOOKUP(Table7[[#This Row],[Merged Customer ID]],Table6_20[Merged Customer ID],Table6_20[City tier])</f>
        <v>tier - 2</v>
      </c>
      <c r="P2249" s="30" t="str">
        <f>_xlfn.XLOOKUP(Table7[[#This Row],[Merged Customer ID]],Table6_20[Merged Customer ID],Table6_20[State ID])</f>
        <v>R1012</v>
      </c>
      <c r="Q2249" s="36">
        <f>_xlfn.XLOOKUP(Table7[[#This Row],[Merged Customer ID]],Table6_20[Merged Customer ID],Table6_20[Age])</f>
        <v>20.494444444444444</v>
      </c>
    </row>
    <row r="2250" spans="1:17" x14ac:dyDescent="0.35">
      <c r="A2250" s="22" t="s">
        <v>109</v>
      </c>
      <c r="B2250" s="22" t="str">
        <f>_xlfn.XLOOKUP(Table7[[#This Row],[Merged Customer ID]],Table2_1[Merged Customer ID],Table2_1[First Name])</f>
        <v>Dykes</v>
      </c>
      <c r="C2250" s="22">
        <f>_xlfn.XLOOKUP(Table7[[#This Row],[Merged Customer ID]],Table3__3_16[Customer ID],Table3__3_16[BMI])</f>
        <v>15.12</v>
      </c>
      <c r="D2250" s="22">
        <f>_xlfn.XLOOKUP(Table7[[#This Row],[Merged Customer ID]],Table3__3_16[Customer ID],Table3__3_16[HBA1C])</f>
        <v>4.03</v>
      </c>
      <c r="E2250" s="22" t="str">
        <f>_xlfn.XLOOKUP(Table7[[#This Row],[Merged Customer ID]],Table3__3_16[Customer ID],Table3__3_16[Heart Issues])</f>
        <v>Yes</v>
      </c>
      <c r="F2250" s="22" t="str">
        <f>_xlfn.XLOOKUP(Table7[[#This Row],[Merged Customer ID]],Table3__3_16[Customer ID],Table3__3_16[Any Transplants])</f>
        <v>No</v>
      </c>
      <c r="G2250" s="22" t="str">
        <f>_xlfn.XLOOKUP(Table7[[#This Row],[Merged Customer ID]],Table3__3_16[Customer ID],Table3__3_16[Cancer history])</f>
        <v>No</v>
      </c>
      <c r="H2250" s="22">
        <f>_xlfn.XLOOKUP(Table7[[#This Row],[Merged Customer ID]],Table3__3_16[Customer ID],Table3__3_16[NumberOfMajorSurgeries])</f>
        <v>0</v>
      </c>
      <c r="I2250" s="22" t="str">
        <f>_xlfn.XLOOKUP(Table7[[#This Row],[Merged Customer ID]],Table3__3_16[Customer ID],Table3__3_16[smoker])</f>
        <v>No</v>
      </c>
      <c r="J2250" s="22" t="str">
        <f>_xlfn.XLOOKUP(Table7[[#This Row],[Merged Customer ID]],Table3__3_16[Customer ID],Table3__3_16[Weight Status])</f>
        <v>Underweight</v>
      </c>
      <c r="K2250" s="22" t="str">
        <f>_xlfn.XLOOKUP(Table7[[#This Row],[Merged Customer ID]],Table3__3_16[Customer ID],Table3__3_16[Sugar Status])</f>
        <v>Normal</v>
      </c>
      <c r="L2250" s="25">
        <f>_xlfn.XLOOKUP(Table7[[#This Row],[Merged Customer ID]],Table6_20[Merged Customer ID],Table6_20[Date of Birth])</f>
        <v>37224</v>
      </c>
      <c r="M2250" s="29">
        <f>_xlfn.XLOOKUP(Table7[[#This Row],[Merged Customer ID]],Table6_20[Merged Customer ID],Table6_20[charges],"0",0)</f>
        <v>1293</v>
      </c>
      <c r="N2250" s="29" t="str">
        <f>_xlfn.XLOOKUP(Table7[[#This Row],[Merged Customer ID]],Table6_20[Merged Customer ID],Table6_20[Hospital tier])</f>
        <v>tier - 2</v>
      </c>
      <c r="O2250" s="29" t="str">
        <f>_xlfn.XLOOKUP(Table7[[#This Row],[Merged Customer ID]],Table6_20[Merged Customer ID],Table6_20[City tier])</f>
        <v>tier - 3</v>
      </c>
      <c r="P2250" s="29" t="str">
        <f>_xlfn.XLOOKUP(Table7[[#This Row],[Merged Customer ID]],Table6_20[Merged Customer ID],Table6_20[State ID])</f>
        <v>R1012</v>
      </c>
      <c r="Q2250" s="35">
        <f>_xlfn.XLOOKUP(Table7[[#This Row],[Merged Customer ID]],Table6_20[Merged Customer ID],Table6_20[Age])</f>
        <v>21.524999999999999</v>
      </c>
    </row>
    <row r="2251" spans="1:17" x14ac:dyDescent="0.35">
      <c r="A2251" s="23" t="s">
        <v>108</v>
      </c>
      <c r="B2251" s="23" t="str">
        <f>_xlfn.XLOOKUP(Table7[[#This Row],[Merged Customer ID]],Table2_1[Merged Customer ID],Table2_1[First Name])</f>
        <v>Velan</v>
      </c>
      <c r="C2251" s="23">
        <f>_xlfn.XLOOKUP(Table7[[#This Row],[Merged Customer ID]],Table3__3_16[Customer ID],Table3__3_16[BMI])</f>
        <v>23.88</v>
      </c>
      <c r="D2251" s="23">
        <f>_xlfn.XLOOKUP(Table7[[#This Row],[Merged Customer ID]],Table3__3_16[Customer ID],Table3__3_16[HBA1C])</f>
        <v>4.51</v>
      </c>
      <c r="E2251" s="22" t="str">
        <f>_xlfn.XLOOKUP(Table7[[#This Row],[Merged Customer ID]],Table3__3_16[Customer ID],Table3__3_16[Heart Issues])</f>
        <v>No</v>
      </c>
      <c r="F2251" s="23" t="str">
        <f>_xlfn.XLOOKUP(Table7[[#This Row],[Merged Customer ID]],Table3__3_16[Customer ID],Table3__3_16[Any Transplants])</f>
        <v>No</v>
      </c>
      <c r="G2251" s="23" t="str">
        <f>_xlfn.XLOOKUP(Table7[[#This Row],[Merged Customer ID]],Table3__3_16[Customer ID],Table3__3_16[Cancer history])</f>
        <v>No</v>
      </c>
      <c r="H2251" s="23">
        <f>_xlfn.XLOOKUP(Table7[[#This Row],[Merged Customer ID]],Table3__3_16[Customer ID],Table3__3_16[NumberOfMajorSurgeries])</f>
        <v>1</v>
      </c>
      <c r="I2251" s="23" t="str">
        <f>_xlfn.XLOOKUP(Table7[[#This Row],[Merged Customer ID]],Table3__3_16[Customer ID],Table3__3_16[smoker])</f>
        <v>No</v>
      </c>
      <c r="J2251" s="23" t="str">
        <f>_xlfn.XLOOKUP(Table7[[#This Row],[Merged Customer ID]],Table3__3_16[Customer ID],Table3__3_16[Weight Status])</f>
        <v>Normal Weight</v>
      </c>
      <c r="K2251" s="23" t="str">
        <f>_xlfn.XLOOKUP(Table7[[#This Row],[Merged Customer ID]],Table3__3_16[Customer ID],Table3__3_16[Sugar Status])</f>
        <v>Normal</v>
      </c>
      <c r="L2251" s="26">
        <f>_xlfn.XLOOKUP(Table7[[#This Row],[Merged Customer ID]],Table6_20[Merged Customer ID],Table6_20[Date of Birth])</f>
        <v>35950</v>
      </c>
      <c r="M2251" s="30">
        <f>_xlfn.XLOOKUP(Table7[[#This Row],[Merged Customer ID]],Table6_20[Merged Customer ID],Table6_20[charges],"0",0)</f>
        <v>1290.93</v>
      </c>
      <c r="N2251" s="30" t="str">
        <f>_xlfn.XLOOKUP(Table7[[#This Row],[Merged Customer ID]],Table6_20[Merged Customer ID],Table6_20[Hospital tier])</f>
        <v>tier - 2</v>
      </c>
      <c r="O2251" s="30" t="str">
        <f>_xlfn.XLOOKUP(Table7[[#This Row],[Merged Customer ID]],Table6_20[Merged Customer ID],Table6_20[City tier])</f>
        <v>tier - 2</v>
      </c>
      <c r="P2251" s="30" t="str">
        <f>_xlfn.XLOOKUP(Table7[[#This Row],[Merged Customer ID]],Table6_20[Merged Customer ID],Table6_20[State ID])</f>
        <v>R1013</v>
      </c>
      <c r="Q2251" s="36">
        <f>_xlfn.XLOOKUP(Table7[[#This Row],[Merged Customer ID]],Table6_20[Merged Customer ID],Table6_20[Age])</f>
        <v>25.011111111111113</v>
      </c>
    </row>
    <row r="2252" spans="1:17" x14ac:dyDescent="0.35">
      <c r="A2252" s="22" t="s">
        <v>107</v>
      </c>
      <c r="B2252" s="22" t="str">
        <f>_xlfn.XLOOKUP(Table7[[#This Row],[Merged Customer ID]],Table2_1[Merged Customer ID],Table2_1[First Name])</f>
        <v>Goolik</v>
      </c>
      <c r="C2252" s="22">
        <f>_xlfn.XLOOKUP(Table7[[#This Row],[Merged Customer ID]],Table3__3_16[Customer ID],Table3__3_16[BMI])</f>
        <v>16.13</v>
      </c>
      <c r="D2252" s="22">
        <f>_xlfn.XLOOKUP(Table7[[#This Row],[Merged Customer ID]],Table3__3_16[Customer ID],Table3__3_16[HBA1C])</f>
        <v>5.56</v>
      </c>
      <c r="E2252" s="22" t="str">
        <f>_xlfn.XLOOKUP(Table7[[#This Row],[Merged Customer ID]],Table3__3_16[Customer ID],Table3__3_16[Heart Issues])</f>
        <v>No</v>
      </c>
      <c r="F2252" s="22" t="str">
        <f>_xlfn.XLOOKUP(Table7[[#This Row],[Merged Customer ID]],Table3__3_16[Customer ID],Table3__3_16[Any Transplants])</f>
        <v>Yes</v>
      </c>
      <c r="G2252" s="22" t="str">
        <f>_xlfn.XLOOKUP(Table7[[#This Row],[Merged Customer ID]],Table3__3_16[Customer ID],Table3__3_16[Cancer history])</f>
        <v>No</v>
      </c>
      <c r="H2252" s="22">
        <f>_xlfn.XLOOKUP(Table7[[#This Row],[Merged Customer ID]],Table3__3_16[Customer ID],Table3__3_16[NumberOfMajorSurgeries])</f>
        <v>1</v>
      </c>
      <c r="I2252" s="22" t="str">
        <f>_xlfn.XLOOKUP(Table7[[#This Row],[Merged Customer ID]],Table3__3_16[Customer ID],Table3__3_16[smoker])</f>
        <v>No</v>
      </c>
      <c r="J2252" s="22" t="str">
        <f>_xlfn.XLOOKUP(Table7[[#This Row],[Merged Customer ID]],Table3__3_16[Customer ID],Table3__3_16[Weight Status])</f>
        <v>Underweight</v>
      </c>
      <c r="K2252" s="22" t="str">
        <f>_xlfn.XLOOKUP(Table7[[#This Row],[Merged Customer ID]],Table3__3_16[Customer ID],Table3__3_16[Sugar Status])</f>
        <v>Normal</v>
      </c>
      <c r="L2252" s="25">
        <f>_xlfn.XLOOKUP(Table7[[#This Row],[Merged Customer ID]],Table6_20[Merged Customer ID],Table6_20[Date of Birth])</f>
        <v>36703</v>
      </c>
      <c r="M2252" s="29">
        <f>_xlfn.XLOOKUP(Table7[[#This Row],[Merged Customer ID]],Table6_20[Merged Customer ID],Table6_20[charges],"0",0)</f>
        <v>1286</v>
      </c>
      <c r="N2252" s="29" t="str">
        <f>_xlfn.XLOOKUP(Table7[[#This Row],[Merged Customer ID]],Table6_20[Merged Customer ID],Table6_20[Hospital tier])</f>
        <v>tier - 2</v>
      </c>
      <c r="O2252" s="29" t="str">
        <f>_xlfn.XLOOKUP(Table7[[#This Row],[Merged Customer ID]],Table6_20[Merged Customer ID],Table6_20[City tier])</f>
        <v>tier - 2</v>
      </c>
      <c r="P2252" s="29" t="str">
        <f>_xlfn.XLOOKUP(Table7[[#This Row],[Merged Customer ID]],Table6_20[Merged Customer ID],Table6_20[State ID])</f>
        <v>R1013</v>
      </c>
      <c r="Q2252" s="35">
        <f>_xlfn.XLOOKUP(Table7[[#This Row],[Merged Customer ID]],Table6_20[Merged Customer ID],Table6_20[Age])</f>
        <v>22.95</v>
      </c>
    </row>
    <row r="2253" spans="1:17" x14ac:dyDescent="0.35">
      <c r="A2253" s="23" t="s">
        <v>106</v>
      </c>
      <c r="B2253" s="23" t="str">
        <f>_xlfn.XLOOKUP(Table7[[#This Row],[Merged Customer ID]],Table2_1[Merged Customer ID],Table2_1[First Name])</f>
        <v>Bain</v>
      </c>
      <c r="C2253" s="23">
        <f>_xlfn.XLOOKUP(Table7[[#This Row],[Merged Customer ID]],Table3__3_16[Customer ID],Table3__3_16[BMI])</f>
        <v>24.09</v>
      </c>
      <c r="D2253" s="23">
        <f>_xlfn.XLOOKUP(Table7[[#This Row],[Merged Customer ID]],Table3__3_16[Customer ID],Table3__3_16[HBA1C])</f>
        <v>4.0999999999999996</v>
      </c>
      <c r="E2253" s="22" t="str">
        <f>_xlfn.XLOOKUP(Table7[[#This Row],[Merged Customer ID]],Table3__3_16[Customer ID],Table3__3_16[Heart Issues])</f>
        <v>No</v>
      </c>
      <c r="F2253" s="23" t="str">
        <f>_xlfn.XLOOKUP(Table7[[#This Row],[Merged Customer ID]],Table3__3_16[Customer ID],Table3__3_16[Any Transplants])</f>
        <v>Yes</v>
      </c>
      <c r="G2253" s="23" t="str">
        <f>_xlfn.XLOOKUP(Table7[[#This Row],[Merged Customer ID]],Table3__3_16[Customer ID],Table3__3_16[Cancer history])</f>
        <v>No</v>
      </c>
      <c r="H2253" s="23">
        <f>_xlfn.XLOOKUP(Table7[[#This Row],[Merged Customer ID]],Table3__3_16[Customer ID],Table3__3_16[NumberOfMajorSurgeries])</f>
        <v>1</v>
      </c>
      <c r="I2253" s="23" t="str">
        <f>_xlfn.XLOOKUP(Table7[[#This Row],[Merged Customer ID]],Table3__3_16[Customer ID],Table3__3_16[smoker])</f>
        <v>No</v>
      </c>
      <c r="J2253" s="23" t="str">
        <f>_xlfn.XLOOKUP(Table7[[#This Row],[Merged Customer ID]],Table3__3_16[Customer ID],Table3__3_16[Weight Status])</f>
        <v>Normal Weight</v>
      </c>
      <c r="K2253" s="23" t="str">
        <f>_xlfn.XLOOKUP(Table7[[#This Row],[Merged Customer ID]],Table3__3_16[Customer ID],Table3__3_16[Sugar Status])</f>
        <v>Normal</v>
      </c>
      <c r="L2253" s="26">
        <f>_xlfn.XLOOKUP(Table7[[#This Row],[Merged Customer ID]],Table6_20[Merged Customer ID],Table6_20[Date of Birth])</f>
        <v>38196</v>
      </c>
      <c r="M2253" s="30">
        <f>_xlfn.XLOOKUP(Table7[[#This Row],[Merged Customer ID]],Table6_20[Merged Customer ID],Table6_20[charges],"0",0)</f>
        <v>1285</v>
      </c>
      <c r="N2253" s="30" t="str">
        <f>_xlfn.XLOOKUP(Table7[[#This Row],[Merged Customer ID]],Table6_20[Merged Customer ID],Table6_20[Hospital tier])</f>
        <v>tier - 2</v>
      </c>
      <c r="O2253" s="30" t="str">
        <f>_xlfn.XLOOKUP(Table7[[#This Row],[Merged Customer ID]],Table6_20[Merged Customer ID],Table6_20[City tier])</f>
        <v>tier - 3</v>
      </c>
      <c r="P2253" s="30" t="str">
        <f>_xlfn.XLOOKUP(Table7[[#This Row],[Merged Customer ID]],Table6_20[Merged Customer ID],Table6_20[State ID])</f>
        <v>R1013</v>
      </c>
      <c r="Q2253" s="36">
        <f>_xlfn.XLOOKUP(Table7[[#This Row],[Merged Customer ID]],Table6_20[Merged Customer ID],Table6_20[Age])</f>
        <v>18.861111111111111</v>
      </c>
    </row>
    <row r="2254" spans="1:17" x14ac:dyDescent="0.35">
      <c r="A2254" s="22" t="s">
        <v>105</v>
      </c>
      <c r="B2254" s="22" t="str">
        <f>_xlfn.XLOOKUP(Table7[[#This Row],[Merged Customer ID]],Table2_1[Merged Customer ID],Table2_1[First Name])</f>
        <v>Wieck</v>
      </c>
      <c r="C2254" s="22">
        <f>_xlfn.XLOOKUP(Table7[[#This Row],[Merged Customer ID]],Table3__3_16[Customer ID],Table3__3_16[BMI])</f>
        <v>19.43</v>
      </c>
      <c r="D2254" s="22">
        <f>_xlfn.XLOOKUP(Table7[[#This Row],[Merged Customer ID]],Table3__3_16[Customer ID],Table3__3_16[HBA1C])</f>
        <v>5.85</v>
      </c>
      <c r="E2254" s="22" t="str">
        <f>_xlfn.XLOOKUP(Table7[[#This Row],[Merged Customer ID]],Table3__3_16[Customer ID],Table3__3_16[Heart Issues])</f>
        <v>No</v>
      </c>
      <c r="F2254" s="22" t="str">
        <f>_xlfn.XLOOKUP(Table7[[#This Row],[Merged Customer ID]],Table3__3_16[Customer ID],Table3__3_16[Any Transplants])</f>
        <v>Yes</v>
      </c>
      <c r="G2254" s="22" t="str">
        <f>_xlfn.XLOOKUP(Table7[[#This Row],[Merged Customer ID]],Table3__3_16[Customer ID],Table3__3_16[Cancer history])</f>
        <v>No</v>
      </c>
      <c r="H2254" s="22">
        <f>_xlfn.XLOOKUP(Table7[[#This Row],[Merged Customer ID]],Table3__3_16[Customer ID],Table3__3_16[NumberOfMajorSurgeries])</f>
        <v>1</v>
      </c>
      <c r="I2254" s="22" t="str">
        <f>_xlfn.XLOOKUP(Table7[[#This Row],[Merged Customer ID]],Table3__3_16[Customer ID],Table3__3_16[smoker])</f>
        <v>No</v>
      </c>
      <c r="J2254" s="22" t="str">
        <f>_xlfn.XLOOKUP(Table7[[#This Row],[Merged Customer ID]],Table3__3_16[Customer ID],Table3__3_16[Weight Status])</f>
        <v>Normal Weight</v>
      </c>
      <c r="K2254" s="22" t="str">
        <f>_xlfn.XLOOKUP(Table7[[#This Row],[Merged Customer ID]],Table3__3_16[Customer ID],Table3__3_16[Sugar Status])</f>
        <v>Prediabetes</v>
      </c>
      <c r="L2254" s="25">
        <f>_xlfn.XLOOKUP(Table7[[#This Row],[Merged Customer ID]],Table6_20[Merged Customer ID],Table6_20[Date of Birth])</f>
        <v>38260</v>
      </c>
      <c r="M2254" s="29">
        <f>_xlfn.XLOOKUP(Table7[[#This Row],[Merged Customer ID]],Table6_20[Merged Customer ID],Table6_20[charges],"0",0)</f>
        <v>1283</v>
      </c>
      <c r="N2254" s="29" t="str">
        <f>_xlfn.XLOOKUP(Table7[[#This Row],[Merged Customer ID]],Table6_20[Merged Customer ID],Table6_20[Hospital tier])</f>
        <v>tier - 2</v>
      </c>
      <c r="O2254" s="29" t="str">
        <f>_xlfn.XLOOKUP(Table7[[#This Row],[Merged Customer ID]],Table6_20[Merged Customer ID],Table6_20[City tier])</f>
        <v>tier - 1</v>
      </c>
      <c r="P2254" s="29" t="str">
        <f>_xlfn.XLOOKUP(Table7[[#This Row],[Merged Customer ID]],Table6_20[Merged Customer ID],Table6_20[State ID])</f>
        <v>R1013</v>
      </c>
      <c r="Q2254" s="35">
        <f>_xlfn.XLOOKUP(Table7[[#This Row],[Merged Customer ID]],Table6_20[Merged Customer ID],Table6_20[Age])</f>
        <v>18.68888888888889</v>
      </c>
    </row>
    <row r="2255" spans="1:17" x14ac:dyDescent="0.35">
      <c r="A2255" s="23" t="s">
        <v>104</v>
      </c>
      <c r="B2255" s="23" t="str">
        <f>_xlfn.XLOOKUP(Table7[[#This Row],[Merged Customer ID]],Table2_1[Merged Customer ID],Table2_1[First Name])</f>
        <v>Friel</v>
      </c>
      <c r="C2255" s="23">
        <f>_xlfn.XLOOKUP(Table7[[#This Row],[Merged Customer ID]],Table3__3_16[Customer ID],Table3__3_16[BMI])</f>
        <v>15.22</v>
      </c>
      <c r="D2255" s="23">
        <f>_xlfn.XLOOKUP(Table7[[#This Row],[Merged Customer ID]],Table3__3_16[Customer ID],Table3__3_16[HBA1C])</f>
        <v>4.92</v>
      </c>
      <c r="E2255" s="22" t="str">
        <f>_xlfn.XLOOKUP(Table7[[#This Row],[Merged Customer ID]],Table3__3_16[Customer ID],Table3__3_16[Heart Issues])</f>
        <v>Yes</v>
      </c>
      <c r="F2255" s="23" t="str">
        <f>_xlfn.XLOOKUP(Table7[[#This Row],[Merged Customer ID]],Table3__3_16[Customer ID],Table3__3_16[Any Transplants])</f>
        <v>No</v>
      </c>
      <c r="G2255" s="23" t="str">
        <f>_xlfn.XLOOKUP(Table7[[#This Row],[Merged Customer ID]],Table3__3_16[Customer ID],Table3__3_16[Cancer history])</f>
        <v>Yes</v>
      </c>
      <c r="H2255" s="23">
        <f>_xlfn.XLOOKUP(Table7[[#This Row],[Merged Customer ID]],Table3__3_16[Customer ID],Table3__3_16[NumberOfMajorSurgeries])</f>
        <v>1</v>
      </c>
      <c r="I2255" s="23" t="str">
        <f>_xlfn.XLOOKUP(Table7[[#This Row],[Merged Customer ID]],Table3__3_16[Customer ID],Table3__3_16[smoker])</f>
        <v>No</v>
      </c>
      <c r="J2255" s="23" t="str">
        <f>_xlfn.XLOOKUP(Table7[[#This Row],[Merged Customer ID]],Table3__3_16[Customer ID],Table3__3_16[Weight Status])</f>
        <v>Underweight</v>
      </c>
      <c r="K2255" s="23" t="str">
        <f>_xlfn.XLOOKUP(Table7[[#This Row],[Merged Customer ID]],Table3__3_16[Customer ID],Table3__3_16[Sugar Status])</f>
        <v>Normal</v>
      </c>
      <c r="L2255" s="26">
        <f>_xlfn.XLOOKUP(Table7[[#This Row],[Merged Customer ID]],Table6_20[Merged Customer ID],Table6_20[Date of Birth])</f>
        <v>35729</v>
      </c>
      <c r="M2255" s="30">
        <f>_xlfn.XLOOKUP(Table7[[#This Row],[Merged Customer ID]],Table6_20[Merged Customer ID],Table6_20[charges],"0",0)</f>
        <v>1276</v>
      </c>
      <c r="N2255" s="30" t="str">
        <f>_xlfn.XLOOKUP(Table7[[#This Row],[Merged Customer ID]],Table6_20[Merged Customer ID],Table6_20[Hospital tier])</f>
        <v>tier - 2</v>
      </c>
      <c r="O2255" s="30" t="str">
        <f>_xlfn.XLOOKUP(Table7[[#This Row],[Merged Customer ID]],Table6_20[Merged Customer ID],Table6_20[City tier])</f>
        <v>tier - 2</v>
      </c>
      <c r="P2255" s="30" t="str">
        <f>_xlfn.XLOOKUP(Table7[[#This Row],[Merged Customer ID]],Table6_20[Merged Customer ID],Table6_20[State ID])</f>
        <v>R1012</v>
      </c>
      <c r="Q2255" s="36">
        <f>_xlfn.XLOOKUP(Table7[[#This Row],[Merged Customer ID]],Table6_20[Merged Customer ID],Table6_20[Age])</f>
        <v>25.616666666666667</v>
      </c>
    </row>
    <row r="2256" spans="1:17" x14ac:dyDescent="0.35">
      <c r="A2256" s="22" t="s">
        <v>103</v>
      </c>
      <c r="B2256" s="22" t="str">
        <f>_xlfn.XLOOKUP(Table7[[#This Row],[Merged Customer ID]],Table2_1[Merged Customer ID],Table2_1[First Name])</f>
        <v>Santandreu</v>
      </c>
      <c r="C2256" s="22">
        <f>_xlfn.XLOOKUP(Table7[[#This Row],[Merged Customer ID]],Table3__3_16[Customer ID],Table3__3_16[BMI])</f>
        <v>20.72</v>
      </c>
      <c r="D2256" s="22">
        <f>_xlfn.XLOOKUP(Table7[[#This Row],[Merged Customer ID]],Table3__3_16[Customer ID],Table3__3_16[HBA1C])</f>
        <v>9.4600000000000009</v>
      </c>
      <c r="E2256" s="22" t="str">
        <f>_xlfn.XLOOKUP(Table7[[#This Row],[Merged Customer ID]],Table3__3_16[Customer ID],Table3__3_16[Heart Issues])</f>
        <v>No</v>
      </c>
      <c r="F2256" s="22" t="str">
        <f>_xlfn.XLOOKUP(Table7[[#This Row],[Merged Customer ID]],Table3__3_16[Customer ID],Table3__3_16[Any Transplants])</f>
        <v>No</v>
      </c>
      <c r="G2256" s="22" t="str">
        <f>_xlfn.XLOOKUP(Table7[[#This Row],[Merged Customer ID]],Table3__3_16[Customer ID],Table3__3_16[Cancer history])</f>
        <v>No</v>
      </c>
      <c r="H2256" s="22">
        <f>_xlfn.XLOOKUP(Table7[[#This Row],[Merged Customer ID]],Table3__3_16[Customer ID],Table3__3_16[NumberOfMajorSurgeries])</f>
        <v>0</v>
      </c>
      <c r="I2256" s="22" t="str">
        <f>_xlfn.XLOOKUP(Table7[[#This Row],[Merged Customer ID]],Table3__3_16[Customer ID],Table3__3_16[smoker])</f>
        <v>No</v>
      </c>
      <c r="J2256" s="22" t="str">
        <f>_xlfn.XLOOKUP(Table7[[#This Row],[Merged Customer ID]],Table3__3_16[Customer ID],Table3__3_16[Weight Status])</f>
        <v>Normal Weight</v>
      </c>
      <c r="K2256" s="22" t="str">
        <f>_xlfn.XLOOKUP(Table7[[#This Row],[Merged Customer ID]],Table3__3_16[Customer ID],Table3__3_16[Sugar Status])</f>
        <v>Diabetes</v>
      </c>
      <c r="L2256" s="25">
        <f>_xlfn.XLOOKUP(Table7[[#This Row],[Merged Customer ID]],Table6_20[Merged Customer ID],Table6_20[Date of Birth])</f>
        <v>37594</v>
      </c>
      <c r="M2256" s="29">
        <f>_xlfn.XLOOKUP(Table7[[#This Row],[Merged Customer ID]],Table6_20[Merged Customer ID],Table6_20[charges],"0",0)</f>
        <v>1267</v>
      </c>
      <c r="N2256" s="29" t="str">
        <f>_xlfn.XLOOKUP(Table7[[#This Row],[Merged Customer ID]],Table6_20[Merged Customer ID],Table6_20[Hospital tier])</f>
        <v>tier - 2</v>
      </c>
      <c r="O2256" s="29" t="str">
        <f>_xlfn.XLOOKUP(Table7[[#This Row],[Merged Customer ID]],Table6_20[Merged Customer ID],Table6_20[City tier])</f>
        <v>tier - 1</v>
      </c>
      <c r="P2256" s="29" t="str">
        <f>_xlfn.XLOOKUP(Table7[[#This Row],[Merged Customer ID]],Table6_20[Merged Customer ID],Table6_20[State ID])</f>
        <v>R1013</v>
      </c>
      <c r="Q2256" s="35">
        <f>_xlfn.XLOOKUP(Table7[[#This Row],[Merged Customer ID]],Table6_20[Merged Customer ID],Table6_20[Age])</f>
        <v>20.511111111111113</v>
      </c>
    </row>
    <row r="2257" spans="1:17" x14ac:dyDescent="0.35">
      <c r="A2257" s="23" t="s">
        <v>102</v>
      </c>
      <c r="B2257" s="23" t="str">
        <f>_xlfn.XLOOKUP(Table7[[#This Row],[Merged Customer ID]],Table2_1[Merged Customer ID],Table2_1[First Name])</f>
        <v>Johnson</v>
      </c>
      <c r="C2257" s="23">
        <f>_xlfn.XLOOKUP(Table7[[#This Row],[Merged Customer ID]],Table3__3_16[Customer ID],Table3__3_16[BMI])</f>
        <v>35.4</v>
      </c>
      <c r="D2257" s="23">
        <f>_xlfn.XLOOKUP(Table7[[#This Row],[Merged Customer ID]],Table3__3_16[Customer ID],Table3__3_16[HBA1C])</f>
        <v>5.94</v>
      </c>
      <c r="E2257" s="22" t="str">
        <f>_xlfn.XLOOKUP(Table7[[#This Row],[Merged Customer ID]],Table3__3_16[Customer ID],Table3__3_16[Heart Issues])</f>
        <v>No</v>
      </c>
      <c r="F2257" s="23" t="str">
        <f>_xlfn.XLOOKUP(Table7[[#This Row],[Merged Customer ID]],Table3__3_16[Customer ID],Table3__3_16[Any Transplants])</f>
        <v>No</v>
      </c>
      <c r="G2257" s="23" t="str">
        <f>_xlfn.XLOOKUP(Table7[[#This Row],[Merged Customer ID]],Table3__3_16[Customer ID],Table3__3_16[Cancer history])</f>
        <v>Yes</v>
      </c>
      <c r="H2257" s="23">
        <f>_xlfn.XLOOKUP(Table7[[#This Row],[Merged Customer ID]],Table3__3_16[Customer ID],Table3__3_16[NumberOfMajorSurgeries])</f>
        <v>1</v>
      </c>
      <c r="I2257" s="23" t="str">
        <f>_xlfn.XLOOKUP(Table7[[#This Row],[Merged Customer ID]],Table3__3_16[Customer ID],Table3__3_16[smoker])</f>
        <v>No</v>
      </c>
      <c r="J2257" s="23" t="str">
        <f>_xlfn.XLOOKUP(Table7[[#This Row],[Merged Customer ID]],Table3__3_16[Customer ID],Table3__3_16[Weight Status])</f>
        <v>Obesity</v>
      </c>
      <c r="K2257" s="23" t="str">
        <f>_xlfn.XLOOKUP(Table7[[#This Row],[Merged Customer ID]],Table3__3_16[Customer ID],Table3__3_16[Sugar Status])</f>
        <v>Prediabetes</v>
      </c>
      <c r="L2257" s="26">
        <f>_xlfn.XLOOKUP(Table7[[#This Row],[Merged Customer ID]],Table6_20[Merged Customer ID],Table6_20[Date of Birth])</f>
        <v>37946</v>
      </c>
      <c r="M2257" s="30">
        <f>_xlfn.XLOOKUP(Table7[[#This Row],[Merged Customer ID]],Table6_20[Merged Customer ID],Table6_20[charges],"0",0)</f>
        <v>1263.25</v>
      </c>
      <c r="N2257" s="30" t="str">
        <f>_xlfn.XLOOKUP(Table7[[#This Row],[Merged Customer ID]],Table6_20[Merged Customer ID],Table6_20[Hospital tier])</f>
        <v>tier - 2</v>
      </c>
      <c r="O2257" s="30" t="str">
        <f>_xlfn.XLOOKUP(Table7[[#This Row],[Merged Customer ID]],Table6_20[Merged Customer ID],Table6_20[City tier])</f>
        <v>tier - 3</v>
      </c>
      <c r="P2257" s="30" t="str">
        <f>_xlfn.XLOOKUP(Table7[[#This Row],[Merged Customer ID]],Table6_20[Merged Customer ID],Table6_20[State ID])</f>
        <v>R1011</v>
      </c>
      <c r="Q2257" s="36">
        <f>_xlfn.XLOOKUP(Table7[[#This Row],[Merged Customer ID]],Table6_20[Merged Customer ID],Table6_20[Age])</f>
        <v>19.547222222222221</v>
      </c>
    </row>
    <row r="2258" spans="1:17" x14ac:dyDescent="0.35">
      <c r="A2258" s="22" t="s">
        <v>101</v>
      </c>
      <c r="B2258" s="22" t="str">
        <f>_xlfn.XLOOKUP(Table7[[#This Row],[Merged Customer ID]],Table2_1[Merged Customer ID],Table2_1[First Name])</f>
        <v>Gerber</v>
      </c>
      <c r="C2258" s="22">
        <f>_xlfn.XLOOKUP(Table7[[#This Row],[Merged Customer ID]],Table3__3_16[Customer ID],Table3__3_16[BMI])</f>
        <v>34.4</v>
      </c>
      <c r="D2258" s="22">
        <f>_xlfn.XLOOKUP(Table7[[#This Row],[Merged Customer ID]],Table3__3_16[Customer ID],Table3__3_16[HBA1C])</f>
        <v>5.7</v>
      </c>
      <c r="E2258" s="22" t="str">
        <f>_xlfn.XLOOKUP(Table7[[#This Row],[Merged Customer ID]],Table3__3_16[Customer ID],Table3__3_16[Heart Issues])</f>
        <v>No</v>
      </c>
      <c r="F2258" s="22" t="str">
        <f>_xlfn.XLOOKUP(Table7[[#This Row],[Merged Customer ID]],Table3__3_16[Customer ID],Table3__3_16[Any Transplants])</f>
        <v>No</v>
      </c>
      <c r="G2258" s="22" t="str">
        <f>_xlfn.XLOOKUP(Table7[[#This Row],[Merged Customer ID]],Table3__3_16[Customer ID],Table3__3_16[Cancer history])</f>
        <v>Yes</v>
      </c>
      <c r="H2258" s="22">
        <f>_xlfn.XLOOKUP(Table7[[#This Row],[Merged Customer ID]],Table3__3_16[Customer ID],Table3__3_16[NumberOfMajorSurgeries])</f>
        <v>1</v>
      </c>
      <c r="I2258" s="22" t="str">
        <f>_xlfn.XLOOKUP(Table7[[#This Row],[Merged Customer ID]],Table3__3_16[Customer ID],Table3__3_16[smoker])</f>
        <v>No</v>
      </c>
      <c r="J2258" s="22" t="str">
        <f>_xlfn.XLOOKUP(Table7[[#This Row],[Merged Customer ID]],Table3__3_16[Customer ID],Table3__3_16[Weight Status])</f>
        <v>Obesity</v>
      </c>
      <c r="K2258" s="22" t="str">
        <f>_xlfn.XLOOKUP(Table7[[#This Row],[Merged Customer ID]],Table3__3_16[Customer ID],Table3__3_16[Sugar Status])</f>
        <v>Prediabetes</v>
      </c>
      <c r="L2258" s="25">
        <f>_xlfn.XLOOKUP(Table7[[#This Row],[Merged Customer ID]],Table6_20[Merged Customer ID],Table6_20[Date of Birth])</f>
        <v>37848</v>
      </c>
      <c r="M2258" s="29">
        <f>_xlfn.XLOOKUP(Table7[[#This Row],[Merged Customer ID]],Table6_20[Merged Customer ID],Table6_20[charges],"0",0)</f>
        <v>1261.8599999999999</v>
      </c>
      <c r="N2258" s="29" t="str">
        <f>_xlfn.XLOOKUP(Table7[[#This Row],[Merged Customer ID]],Table6_20[Merged Customer ID],Table6_20[Hospital tier])</f>
        <v>tier - 2</v>
      </c>
      <c r="O2258" s="29" t="str">
        <f>_xlfn.XLOOKUP(Table7[[#This Row],[Merged Customer ID]],Table6_20[Merged Customer ID],Table6_20[City tier])</f>
        <v>tier - 3</v>
      </c>
      <c r="P2258" s="29" t="str">
        <f>_xlfn.XLOOKUP(Table7[[#This Row],[Merged Customer ID]],Table6_20[Merged Customer ID],Table6_20[State ID])</f>
        <v>R1011</v>
      </c>
      <c r="Q2258" s="35">
        <f>_xlfn.XLOOKUP(Table7[[#This Row],[Merged Customer ID]],Table6_20[Merged Customer ID],Table6_20[Age])</f>
        <v>19.81388888888889</v>
      </c>
    </row>
    <row r="2259" spans="1:17" x14ac:dyDescent="0.35">
      <c r="A2259" s="23" t="s">
        <v>100</v>
      </c>
      <c r="B2259" s="23" t="str">
        <f>_xlfn.XLOOKUP(Table7[[#This Row],[Merged Customer ID]],Table2_1[Merged Customer ID],Table2_1[First Name])</f>
        <v>Benadum</v>
      </c>
      <c r="C2259" s="23">
        <f>_xlfn.XLOOKUP(Table7[[#This Row],[Merged Customer ID]],Table3__3_16[Customer ID],Table3__3_16[BMI])</f>
        <v>34.1</v>
      </c>
      <c r="D2259" s="23">
        <f>_xlfn.XLOOKUP(Table7[[#This Row],[Merged Customer ID]],Table3__3_16[Customer ID],Table3__3_16[HBA1C])</f>
        <v>4.13</v>
      </c>
      <c r="E2259" s="22" t="str">
        <f>_xlfn.XLOOKUP(Table7[[#This Row],[Merged Customer ID]],Table3__3_16[Customer ID],Table3__3_16[Heart Issues])</f>
        <v>No</v>
      </c>
      <c r="F2259" s="23" t="str">
        <f>_xlfn.XLOOKUP(Table7[[#This Row],[Merged Customer ID]],Table3__3_16[Customer ID],Table3__3_16[Any Transplants])</f>
        <v>No</v>
      </c>
      <c r="G2259" s="23" t="str">
        <f>_xlfn.XLOOKUP(Table7[[#This Row],[Merged Customer ID]],Table3__3_16[Customer ID],Table3__3_16[Cancer history])</f>
        <v>Yes</v>
      </c>
      <c r="H2259" s="23">
        <f>_xlfn.XLOOKUP(Table7[[#This Row],[Merged Customer ID]],Table3__3_16[Customer ID],Table3__3_16[NumberOfMajorSurgeries])</f>
        <v>1</v>
      </c>
      <c r="I2259" s="23" t="str">
        <f>_xlfn.XLOOKUP(Table7[[#This Row],[Merged Customer ID]],Table3__3_16[Customer ID],Table3__3_16[smoker])</f>
        <v>No</v>
      </c>
      <c r="J2259" s="23" t="str">
        <f>_xlfn.XLOOKUP(Table7[[#This Row],[Merged Customer ID]],Table3__3_16[Customer ID],Table3__3_16[Weight Status])</f>
        <v>Obesity</v>
      </c>
      <c r="K2259" s="23" t="str">
        <f>_xlfn.XLOOKUP(Table7[[#This Row],[Merged Customer ID]],Table3__3_16[Customer ID],Table3__3_16[Sugar Status])</f>
        <v>Normal</v>
      </c>
      <c r="L2259" s="26">
        <f>_xlfn.XLOOKUP(Table7[[#This Row],[Merged Customer ID]],Table6_20[Merged Customer ID],Table6_20[Date of Birth])</f>
        <v>37924</v>
      </c>
      <c r="M2259" s="30">
        <f>_xlfn.XLOOKUP(Table7[[#This Row],[Merged Customer ID]],Table6_20[Merged Customer ID],Table6_20[charges],"0",0)</f>
        <v>1261.44</v>
      </c>
      <c r="N2259" s="30" t="str">
        <f>_xlfn.XLOOKUP(Table7[[#This Row],[Merged Customer ID]],Table6_20[Merged Customer ID],Table6_20[Hospital tier])</f>
        <v>tier - 2</v>
      </c>
      <c r="O2259" s="30" t="str">
        <f>_xlfn.XLOOKUP(Table7[[#This Row],[Merged Customer ID]],Table6_20[Merged Customer ID],Table6_20[City tier])</f>
        <v>tier - 3</v>
      </c>
      <c r="P2259" s="30" t="str">
        <f>_xlfn.XLOOKUP(Table7[[#This Row],[Merged Customer ID]],Table6_20[Merged Customer ID],Table6_20[State ID])</f>
        <v>R1011</v>
      </c>
      <c r="Q2259" s="36">
        <f>_xlfn.XLOOKUP(Table7[[#This Row],[Merged Customer ID]],Table6_20[Merged Customer ID],Table6_20[Age])</f>
        <v>19.605555555555554</v>
      </c>
    </row>
    <row r="2260" spans="1:17" x14ac:dyDescent="0.35">
      <c r="A2260" s="22" t="s">
        <v>99</v>
      </c>
      <c r="B2260" s="22" t="str">
        <f>_xlfn.XLOOKUP(Table7[[#This Row],[Merged Customer ID]],Table2_1[Merged Customer ID],Table2_1[First Name])</f>
        <v>Ragazzini</v>
      </c>
      <c r="C2260" s="22">
        <f>_xlfn.XLOOKUP(Table7[[#This Row],[Merged Customer ID]],Table3__3_16[Customer ID],Table3__3_16[BMI])</f>
        <v>30.4</v>
      </c>
      <c r="D2260" s="22">
        <f>_xlfn.XLOOKUP(Table7[[#This Row],[Merged Customer ID]],Table3__3_16[Customer ID],Table3__3_16[HBA1C])</f>
        <v>4.7699999999999996</v>
      </c>
      <c r="E2260" s="22" t="str">
        <f>_xlfn.XLOOKUP(Table7[[#This Row],[Merged Customer ID]],Table3__3_16[Customer ID],Table3__3_16[Heart Issues])</f>
        <v>No</v>
      </c>
      <c r="F2260" s="22" t="str">
        <f>_xlfn.XLOOKUP(Table7[[#This Row],[Merged Customer ID]],Table3__3_16[Customer ID],Table3__3_16[Any Transplants])</f>
        <v>No</v>
      </c>
      <c r="G2260" s="22" t="str">
        <f>_xlfn.XLOOKUP(Table7[[#This Row],[Merged Customer ID]],Table3__3_16[Customer ID],Table3__3_16[Cancer history])</f>
        <v>Yes</v>
      </c>
      <c r="H2260" s="22">
        <f>_xlfn.XLOOKUP(Table7[[#This Row],[Merged Customer ID]],Table3__3_16[Customer ID],Table3__3_16[NumberOfMajorSurgeries])</f>
        <v>1</v>
      </c>
      <c r="I2260" s="22" t="str">
        <f>_xlfn.XLOOKUP(Table7[[#This Row],[Merged Customer ID]],Table3__3_16[Customer ID],Table3__3_16[smoker])</f>
        <v>No</v>
      </c>
      <c r="J2260" s="22" t="str">
        <f>_xlfn.XLOOKUP(Table7[[#This Row],[Merged Customer ID]],Table3__3_16[Customer ID],Table3__3_16[Weight Status])</f>
        <v>Obesity</v>
      </c>
      <c r="K2260" s="22" t="str">
        <f>_xlfn.XLOOKUP(Table7[[#This Row],[Merged Customer ID]],Table3__3_16[Customer ID],Table3__3_16[Sugar Status])</f>
        <v>Normal</v>
      </c>
      <c r="L2260" s="25">
        <f>_xlfn.XLOOKUP(Table7[[#This Row],[Merged Customer ID]],Table6_20[Merged Customer ID],Table6_20[Date of Birth])</f>
        <v>37907</v>
      </c>
      <c r="M2260" s="29">
        <f>_xlfn.XLOOKUP(Table7[[#This Row],[Merged Customer ID]],Table6_20[Merged Customer ID],Table6_20[charges],"0",0)</f>
        <v>1256.3</v>
      </c>
      <c r="N2260" s="29" t="str">
        <f>_xlfn.XLOOKUP(Table7[[#This Row],[Merged Customer ID]],Table6_20[Merged Customer ID],Table6_20[Hospital tier])</f>
        <v>tier - 2</v>
      </c>
      <c r="O2260" s="29" t="str">
        <f>_xlfn.XLOOKUP(Table7[[#This Row],[Merged Customer ID]],Table6_20[Merged Customer ID],Table6_20[City tier])</f>
        <v>tier - 3</v>
      </c>
      <c r="P2260" s="29" t="str">
        <f>_xlfn.XLOOKUP(Table7[[#This Row],[Merged Customer ID]],Table6_20[Merged Customer ID],Table6_20[State ID])</f>
        <v>R1011</v>
      </c>
      <c r="Q2260" s="35">
        <f>_xlfn.XLOOKUP(Table7[[#This Row],[Merged Customer ID]],Table6_20[Merged Customer ID],Table6_20[Age])</f>
        <v>19.652777777777779</v>
      </c>
    </row>
    <row r="2261" spans="1:17" x14ac:dyDescent="0.35">
      <c r="A2261" s="23" t="s">
        <v>98</v>
      </c>
      <c r="B2261" s="23" t="str">
        <f>_xlfn.XLOOKUP(Table7[[#This Row],[Merged Customer ID]],Table2_1[Merged Customer ID],Table2_1[First Name])</f>
        <v>Kessinger</v>
      </c>
      <c r="C2261" s="23">
        <f>_xlfn.XLOOKUP(Table7[[#This Row],[Merged Customer ID]],Table3__3_16[Customer ID],Table3__3_16[BMI])</f>
        <v>28.7</v>
      </c>
      <c r="D2261" s="23">
        <f>_xlfn.XLOOKUP(Table7[[#This Row],[Merged Customer ID]],Table3__3_16[Customer ID],Table3__3_16[HBA1C])</f>
        <v>4.99</v>
      </c>
      <c r="E2261" s="22" t="str">
        <f>_xlfn.XLOOKUP(Table7[[#This Row],[Merged Customer ID]],Table3__3_16[Customer ID],Table3__3_16[Heart Issues])</f>
        <v>No</v>
      </c>
      <c r="F2261" s="23" t="str">
        <f>_xlfn.XLOOKUP(Table7[[#This Row],[Merged Customer ID]],Table3__3_16[Customer ID],Table3__3_16[Any Transplants])</f>
        <v>No</v>
      </c>
      <c r="G2261" s="23" t="str">
        <f>_xlfn.XLOOKUP(Table7[[#This Row],[Merged Customer ID]],Table3__3_16[Customer ID],Table3__3_16[Cancer history])</f>
        <v>Yes</v>
      </c>
      <c r="H2261" s="23">
        <f>_xlfn.XLOOKUP(Table7[[#This Row],[Merged Customer ID]],Table3__3_16[Customer ID],Table3__3_16[NumberOfMajorSurgeries])</f>
        <v>1</v>
      </c>
      <c r="I2261" s="23" t="str">
        <f>_xlfn.XLOOKUP(Table7[[#This Row],[Merged Customer ID]],Table3__3_16[Customer ID],Table3__3_16[smoker])</f>
        <v>No</v>
      </c>
      <c r="J2261" s="23" t="str">
        <f>_xlfn.XLOOKUP(Table7[[#This Row],[Merged Customer ID]],Table3__3_16[Customer ID],Table3__3_16[Weight Status])</f>
        <v>Overweight</v>
      </c>
      <c r="K2261" s="23" t="str">
        <f>_xlfn.XLOOKUP(Table7[[#This Row],[Merged Customer ID]],Table3__3_16[Customer ID],Table3__3_16[Sugar Status])</f>
        <v>Normal</v>
      </c>
      <c r="L2261" s="26">
        <f>_xlfn.XLOOKUP(Table7[[#This Row],[Merged Customer ID]],Table6_20[Merged Customer ID],Table6_20[Date of Birth])</f>
        <v>37965</v>
      </c>
      <c r="M2261" s="30">
        <f>_xlfn.XLOOKUP(Table7[[#This Row],[Merged Customer ID]],Table6_20[Merged Customer ID],Table6_20[charges],"0",0)</f>
        <v>1253.94</v>
      </c>
      <c r="N2261" s="30" t="str">
        <f>_xlfn.XLOOKUP(Table7[[#This Row],[Merged Customer ID]],Table6_20[Merged Customer ID],Table6_20[Hospital tier])</f>
        <v>tier - 2</v>
      </c>
      <c r="O2261" s="30" t="str">
        <f>_xlfn.XLOOKUP(Table7[[#This Row],[Merged Customer ID]],Table6_20[Merged Customer ID],Table6_20[City tier])</f>
        <v>tier - 2</v>
      </c>
      <c r="P2261" s="30" t="str">
        <f>_xlfn.XLOOKUP(Table7[[#This Row],[Merged Customer ID]],Table6_20[Merged Customer ID],Table6_20[State ID])</f>
        <v>R1011</v>
      </c>
      <c r="Q2261" s="36">
        <f>_xlfn.XLOOKUP(Table7[[#This Row],[Merged Customer ID]],Table6_20[Merged Customer ID],Table6_20[Age])</f>
        <v>19.494444444444444</v>
      </c>
    </row>
    <row r="2262" spans="1:17" x14ac:dyDescent="0.35">
      <c r="A2262" s="22" t="s">
        <v>97</v>
      </c>
      <c r="B2262" s="22" t="str">
        <f>_xlfn.XLOOKUP(Table7[[#This Row],[Merged Customer ID]],Table2_1[Merged Customer ID],Table2_1[First Name])</f>
        <v>Bezgin</v>
      </c>
      <c r="C2262" s="22">
        <f>_xlfn.XLOOKUP(Table7[[#This Row],[Merged Customer ID]],Table3__3_16[Customer ID],Table3__3_16[BMI])</f>
        <v>17.440000000000001</v>
      </c>
      <c r="D2262" s="22">
        <f>_xlfn.XLOOKUP(Table7[[#This Row],[Merged Customer ID]],Table3__3_16[Customer ID],Table3__3_16[HBA1C])</f>
        <v>4.42</v>
      </c>
      <c r="E2262" s="22" t="str">
        <f>_xlfn.XLOOKUP(Table7[[#This Row],[Merged Customer ID]],Table3__3_16[Customer ID],Table3__3_16[Heart Issues])</f>
        <v>Yes</v>
      </c>
      <c r="F2262" s="22" t="str">
        <f>_xlfn.XLOOKUP(Table7[[#This Row],[Merged Customer ID]],Table3__3_16[Customer ID],Table3__3_16[Any Transplants])</f>
        <v>No</v>
      </c>
      <c r="G2262" s="22" t="str">
        <f>_xlfn.XLOOKUP(Table7[[#This Row],[Merged Customer ID]],Table3__3_16[Customer ID],Table3__3_16[Cancer history])</f>
        <v>Yes</v>
      </c>
      <c r="H2262" s="22">
        <f>_xlfn.XLOOKUP(Table7[[#This Row],[Merged Customer ID]],Table3__3_16[Customer ID],Table3__3_16[NumberOfMajorSurgeries])</f>
        <v>1</v>
      </c>
      <c r="I2262" s="22" t="str">
        <f>_xlfn.XLOOKUP(Table7[[#This Row],[Merged Customer ID]],Table3__3_16[Customer ID],Table3__3_16[smoker])</f>
        <v>No</v>
      </c>
      <c r="J2262" s="22" t="str">
        <f>_xlfn.XLOOKUP(Table7[[#This Row],[Merged Customer ID]],Table3__3_16[Customer ID],Table3__3_16[Weight Status])</f>
        <v>Underweight</v>
      </c>
      <c r="K2262" s="22" t="str">
        <f>_xlfn.XLOOKUP(Table7[[#This Row],[Merged Customer ID]],Table3__3_16[Customer ID],Table3__3_16[Sugar Status])</f>
        <v>Normal</v>
      </c>
      <c r="L2262" s="25">
        <f>_xlfn.XLOOKUP(Table7[[#This Row],[Merged Customer ID]],Table6_20[Merged Customer ID],Table6_20[Date of Birth])</f>
        <v>35738</v>
      </c>
      <c r="M2262" s="29">
        <f>_xlfn.XLOOKUP(Table7[[#This Row],[Merged Customer ID]],Table6_20[Merged Customer ID],Table6_20[charges],"0",0)</f>
        <v>1253</v>
      </c>
      <c r="N2262" s="29" t="str">
        <f>_xlfn.XLOOKUP(Table7[[#This Row],[Merged Customer ID]],Table6_20[Merged Customer ID],Table6_20[Hospital tier])</f>
        <v>tier - 2</v>
      </c>
      <c r="O2262" s="29" t="str">
        <f>_xlfn.XLOOKUP(Table7[[#This Row],[Merged Customer ID]],Table6_20[Merged Customer ID],Table6_20[City tier])</f>
        <v>tier - 2</v>
      </c>
      <c r="P2262" s="29" t="str">
        <f>_xlfn.XLOOKUP(Table7[[#This Row],[Merged Customer ID]],Table6_20[Merged Customer ID],Table6_20[State ID])</f>
        <v>R1013</v>
      </c>
      <c r="Q2262" s="35">
        <f>_xlfn.XLOOKUP(Table7[[#This Row],[Merged Customer ID]],Table6_20[Merged Customer ID],Table6_20[Age])</f>
        <v>25.594444444444445</v>
      </c>
    </row>
    <row r="2263" spans="1:17" x14ac:dyDescent="0.35">
      <c r="A2263" s="23" t="s">
        <v>96</v>
      </c>
      <c r="B2263" s="23" t="str">
        <f>_xlfn.XLOOKUP(Table7[[#This Row],[Merged Customer ID]],Table2_1[Merged Customer ID],Table2_1[First Name])</f>
        <v>Woldesilassie</v>
      </c>
      <c r="C2263" s="23">
        <f>_xlfn.XLOOKUP(Table7[[#This Row],[Merged Customer ID]],Table3__3_16[Customer ID],Table3__3_16[BMI])</f>
        <v>27.6</v>
      </c>
      <c r="D2263" s="23">
        <f>_xlfn.XLOOKUP(Table7[[#This Row],[Merged Customer ID]],Table3__3_16[Customer ID],Table3__3_16[HBA1C])</f>
        <v>4.01</v>
      </c>
      <c r="E2263" s="22" t="str">
        <f>_xlfn.XLOOKUP(Table7[[#This Row],[Merged Customer ID]],Table3__3_16[Customer ID],Table3__3_16[Heart Issues])</f>
        <v>No</v>
      </c>
      <c r="F2263" s="23" t="str">
        <f>_xlfn.XLOOKUP(Table7[[#This Row],[Merged Customer ID]],Table3__3_16[Customer ID],Table3__3_16[Any Transplants])</f>
        <v>No</v>
      </c>
      <c r="G2263" s="23" t="str">
        <f>_xlfn.XLOOKUP(Table7[[#This Row],[Merged Customer ID]],Table3__3_16[Customer ID],Table3__3_16[Cancer history])</f>
        <v>Yes</v>
      </c>
      <c r="H2263" s="23">
        <f>_xlfn.XLOOKUP(Table7[[#This Row],[Merged Customer ID]],Table3__3_16[Customer ID],Table3__3_16[NumberOfMajorSurgeries])</f>
        <v>1</v>
      </c>
      <c r="I2263" s="23" t="str">
        <f>_xlfn.XLOOKUP(Table7[[#This Row],[Merged Customer ID]],Table3__3_16[Customer ID],Table3__3_16[smoker])</f>
        <v>No</v>
      </c>
      <c r="J2263" s="23" t="str">
        <f>_xlfn.XLOOKUP(Table7[[#This Row],[Merged Customer ID]],Table3__3_16[Customer ID],Table3__3_16[Weight Status])</f>
        <v>Overweight</v>
      </c>
      <c r="K2263" s="23" t="str">
        <f>_xlfn.XLOOKUP(Table7[[#This Row],[Merged Customer ID]],Table3__3_16[Customer ID],Table3__3_16[Sugar Status])</f>
        <v>Normal</v>
      </c>
      <c r="L2263" s="26">
        <f>_xlfn.XLOOKUP(Table7[[#This Row],[Merged Customer ID]],Table6_20[Merged Customer ID],Table6_20[Date of Birth])</f>
        <v>37879</v>
      </c>
      <c r="M2263" s="30">
        <f>_xlfn.XLOOKUP(Table7[[#This Row],[Merged Customer ID]],Table6_20[Merged Customer ID],Table6_20[charges],"0",0)</f>
        <v>1252.4100000000001</v>
      </c>
      <c r="N2263" s="30" t="str">
        <f>_xlfn.XLOOKUP(Table7[[#This Row],[Merged Customer ID]],Table6_20[Merged Customer ID],Table6_20[Hospital tier])</f>
        <v>tier - 2</v>
      </c>
      <c r="O2263" s="30" t="str">
        <f>_xlfn.XLOOKUP(Table7[[#This Row],[Merged Customer ID]],Table6_20[Merged Customer ID],Table6_20[City tier])</f>
        <v>tier - 3</v>
      </c>
      <c r="P2263" s="30" t="str">
        <f>_xlfn.XLOOKUP(Table7[[#This Row],[Merged Customer ID]],Table6_20[Merged Customer ID],Table6_20[State ID])</f>
        <v>R1011</v>
      </c>
      <c r="Q2263" s="36">
        <f>_xlfn.XLOOKUP(Table7[[#This Row],[Merged Customer ID]],Table6_20[Merged Customer ID],Table6_20[Age])</f>
        <v>19.730555555555554</v>
      </c>
    </row>
    <row r="2264" spans="1:17" x14ac:dyDescent="0.35">
      <c r="A2264" s="22" t="s">
        <v>95</v>
      </c>
      <c r="B2264" s="22" t="str">
        <f>_xlfn.XLOOKUP(Table7[[#This Row],[Merged Customer ID]],Table2_1[Merged Customer ID],Table2_1[First Name])</f>
        <v>Ruiz Herrero</v>
      </c>
      <c r="C2264" s="22">
        <f>_xlfn.XLOOKUP(Table7[[#This Row],[Merged Customer ID]],Table3__3_16[Customer ID],Table3__3_16[BMI])</f>
        <v>20.7</v>
      </c>
      <c r="D2264" s="22">
        <f>_xlfn.XLOOKUP(Table7[[#This Row],[Merged Customer ID]],Table3__3_16[Customer ID],Table3__3_16[HBA1C])</f>
        <v>4.49</v>
      </c>
      <c r="E2264" s="22" t="str">
        <f>_xlfn.XLOOKUP(Table7[[#This Row],[Merged Customer ID]],Table3__3_16[Customer ID],Table3__3_16[Heart Issues])</f>
        <v>No</v>
      </c>
      <c r="F2264" s="22" t="str">
        <f>_xlfn.XLOOKUP(Table7[[#This Row],[Merged Customer ID]],Table3__3_16[Customer ID],Table3__3_16[Any Transplants])</f>
        <v>No</v>
      </c>
      <c r="G2264" s="22" t="str">
        <f>_xlfn.XLOOKUP(Table7[[#This Row],[Merged Customer ID]],Table3__3_16[Customer ID],Table3__3_16[Cancer history])</f>
        <v>Yes</v>
      </c>
      <c r="H2264" s="22">
        <f>_xlfn.XLOOKUP(Table7[[#This Row],[Merged Customer ID]],Table3__3_16[Customer ID],Table3__3_16[NumberOfMajorSurgeries])</f>
        <v>1</v>
      </c>
      <c r="I2264" s="22" t="str">
        <f>_xlfn.XLOOKUP(Table7[[#This Row],[Merged Customer ID]],Table3__3_16[Customer ID],Table3__3_16[smoker])</f>
        <v>No</v>
      </c>
      <c r="J2264" s="22" t="str">
        <f>_xlfn.XLOOKUP(Table7[[#This Row],[Merged Customer ID]],Table3__3_16[Customer ID],Table3__3_16[Weight Status])</f>
        <v>Normal Weight</v>
      </c>
      <c r="K2264" s="22" t="str">
        <f>_xlfn.XLOOKUP(Table7[[#This Row],[Merged Customer ID]],Table3__3_16[Customer ID],Table3__3_16[Sugar Status])</f>
        <v>Normal</v>
      </c>
      <c r="L2264" s="25">
        <f>_xlfn.XLOOKUP(Table7[[#This Row],[Merged Customer ID]],Table6_20[Merged Customer ID],Table6_20[Date of Birth])</f>
        <v>37872</v>
      </c>
      <c r="M2264" s="29">
        <f>_xlfn.XLOOKUP(Table7[[#This Row],[Merged Customer ID]],Table6_20[Merged Customer ID],Table6_20[charges],"0",0)</f>
        <v>1242.82</v>
      </c>
      <c r="N2264" s="29" t="str">
        <f>_xlfn.XLOOKUP(Table7[[#This Row],[Merged Customer ID]],Table6_20[Merged Customer ID],Table6_20[Hospital tier])</f>
        <v>tier - 2</v>
      </c>
      <c r="O2264" s="29" t="str">
        <f>_xlfn.XLOOKUP(Table7[[#This Row],[Merged Customer ID]],Table6_20[Merged Customer ID],Table6_20[City tier])</f>
        <v>tier - 1</v>
      </c>
      <c r="P2264" s="29" t="str">
        <f>_xlfn.XLOOKUP(Table7[[#This Row],[Merged Customer ID]],Table6_20[Merged Customer ID],Table6_20[State ID])</f>
        <v>R1011</v>
      </c>
      <c r="Q2264" s="35">
        <f>_xlfn.XLOOKUP(Table7[[#This Row],[Merged Customer ID]],Table6_20[Merged Customer ID],Table6_20[Age])</f>
        <v>19.75</v>
      </c>
    </row>
    <row r="2265" spans="1:17" x14ac:dyDescent="0.35">
      <c r="A2265" s="23" t="s">
        <v>94</v>
      </c>
      <c r="B2265" s="23" t="str">
        <f>_xlfn.XLOOKUP(Table7[[#This Row],[Merged Customer ID]],Table2_1[Merged Customer ID],Table2_1[First Name])</f>
        <v>Bin Alias</v>
      </c>
      <c r="C2265" s="23">
        <f>_xlfn.XLOOKUP(Table7[[#This Row],[Merged Customer ID]],Table3__3_16[Customer ID],Table3__3_16[BMI])</f>
        <v>20.3</v>
      </c>
      <c r="D2265" s="23">
        <f>_xlfn.XLOOKUP(Table7[[#This Row],[Merged Customer ID]],Table3__3_16[Customer ID],Table3__3_16[HBA1C])</f>
        <v>6.37</v>
      </c>
      <c r="E2265" s="22" t="str">
        <f>_xlfn.XLOOKUP(Table7[[#This Row],[Merged Customer ID]],Table3__3_16[Customer ID],Table3__3_16[Heart Issues])</f>
        <v>No</v>
      </c>
      <c r="F2265" s="23" t="str">
        <f>_xlfn.XLOOKUP(Table7[[#This Row],[Merged Customer ID]],Table3__3_16[Customer ID],Table3__3_16[Any Transplants])</f>
        <v>No</v>
      </c>
      <c r="G2265" s="23" t="str">
        <f>_xlfn.XLOOKUP(Table7[[#This Row],[Merged Customer ID]],Table3__3_16[Customer ID],Table3__3_16[Cancer history])</f>
        <v>Yes</v>
      </c>
      <c r="H2265" s="23">
        <f>_xlfn.XLOOKUP(Table7[[#This Row],[Merged Customer ID]],Table3__3_16[Customer ID],Table3__3_16[NumberOfMajorSurgeries])</f>
        <v>1</v>
      </c>
      <c r="I2265" s="23" t="str">
        <f>_xlfn.XLOOKUP(Table7[[#This Row],[Merged Customer ID]],Table3__3_16[Customer ID],Table3__3_16[smoker])</f>
        <v>No</v>
      </c>
      <c r="J2265" s="23" t="str">
        <f>_xlfn.XLOOKUP(Table7[[#This Row],[Merged Customer ID]],Table3__3_16[Customer ID],Table3__3_16[Weight Status])</f>
        <v>Normal Weight</v>
      </c>
      <c r="K2265" s="23" t="str">
        <f>_xlfn.XLOOKUP(Table7[[#This Row],[Merged Customer ID]],Table3__3_16[Customer ID],Table3__3_16[Sugar Status])</f>
        <v>Prediabetes</v>
      </c>
      <c r="L2265" s="26">
        <f>_xlfn.XLOOKUP(Table7[[#This Row],[Merged Customer ID]],Table6_20[Merged Customer ID],Table6_20[Date of Birth])</f>
        <v>37879</v>
      </c>
      <c r="M2265" s="30">
        <f>_xlfn.XLOOKUP(Table7[[#This Row],[Merged Customer ID]],Table6_20[Merged Customer ID],Table6_20[charges],"0",0)</f>
        <v>1242.26</v>
      </c>
      <c r="N2265" s="30" t="str">
        <f>_xlfn.XLOOKUP(Table7[[#This Row],[Merged Customer ID]],Table6_20[Merged Customer ID],Table6_20[Hospital tier])</f>
        <v>tier - 2</v>
      </c>
      <c r="O2265" s="30" t="str">
        <f>_xlfn.XLOOKUP(Table7[[#This Row],[Merged Customer ID]],Table6_20[Merged Customer ID],Table6_20[City tier])</f>
        <v>tier - 1</v>
      </c>
      <c r="P2265" s="30" t="str">
        <f>_xlfn.XLOOKUP(Table7[[#This Row],[Merged Customer ID]],Table6_20[Merged Customer ID],Table6_20[State ID])</f>
        <v>R1011</v>
      </c>
      <c r="Q2265" s="36">
        <f>_xlfn.XLOOKUP(Table7[[#This Row],[Merged Customer ID]],Table6_20[Merged Customer ID],Table6_20[Age])</f>
        <v>19.730555555555554</v>
      </c>
    </row>
    <row r="2266" spans="1:17" x14ac:dyDescent="0.35">
      <c r="A2266" s="22" t="s">
        <v>93</v>
      </c>
      <c r="B2266" s="22" t="str">
        <f>_xlfn.XLOOKUP(Table7[[#This Row],[Merged Customer ID]],Table2_1[Merged Customer ID],Table2_1[First Name])</f>
        <v>Fischer-Daly</v>
      </c>
      <c r="C2266" s="22">
        <f>_xlfn.XLOOKUP(Table7[[#This Row],[Merged Customer ID]],Table3__3_16[Customer ID],Table3__3_16[BMI])</f>
        <v>19.8</v>
      </c>
      <c r="D2266" s="22">
        <f>_xlfn.XLOOKUP(Table7[[#This Row],[Merged Customer ID]],Table3__3_16[Customer ID],Table3__3_16[HBA1C])</f>
        <v>5.12</v>
      </c>
      <c r="E2266" s="22" t="str">
        <f>_xlfn.XLOOKUP(Table7[[#This Row],[Merged Customer ID]],Table3__3_16[Customer ID],Table3__3_16[Heart Issues])</f>
        <v>No</v>
      </c>
      <c r="F2266" s="22" t="str">
        <f>_xlfn.XLOOKUP(Table7[[#This Row],[Merged Customer ID]],Table3__3_16[Customer ID],Table3__3_16[Any Transplants])</f>
        <v>No</v>
      </c>
      <c r="G2266" s="22" t="str">
        <f>_xlfn.XLOOKUP(Table7[[#This Row],[Merged Customer ID]],Table3__3_16[Customer ID],Table3__3_16[Cancer history])</f>
        <v>Yes</v>
      </c>
      <c r="H2266" s="22">
        <f>_xlfn.XLOOKUP(Table7[[#This Row],[Merged Customer ID]],Table3__3_16[Customer ID],Table3__3_16[NumberOfMajorSurgeries])</f>
        <v>1</v>
      </c>
      <c r="I2266" s="22" t="str">
        <f>_xlfn.XLOOKUP(Table7[[#This Row],[Merged Customer ID]],Table3__3_16[Customer ID],Table3__3_16[smoker])</f>
        <v>No</v>
      </c>
      <c r="J2266" s="22" t="str">
        <f>_xlfn.XLOOKUP(Table7[[#This Row],[Merged Customer ID]],Table3__3_16[Customer ID],Table3__3_16[Weight Status])</f>
        <v>Normal Weight</v>
      </c>
      <c r="K2266" s="22" t="str">
        <f>_xlfn.XLOOKUP(Table7[[#This Row],[Merged Customer ID]],Table3__3_16[Customer ID],Table3__3_16[Sugar Status])</f>
        <v>Normal</v>
      </c>
      <c r="L2266" s="25">
        <f>_xlfn.XLOOKUP(Table7[[#This Row],[Merged Customer ID]],Table6_20[Merged Customer ID],Table6_20[Date of Birth])</f>
        <v>37835</v>
      </c>
      <c r="M2266" s="29">
        <f>_xlfn.XLOOKUP(Table7[[#This Row],[Merged Customer ID]],Table6_20[Merged Customer ID],Table6_20[charges],"0",0)</f>
        <v>1241.57</v>
      </c>
      <c r="N2266" s="29" t="str">
        <f>_xlfn.XLOOKUP(Table7[[#This Row],[Merged Customer ID]],Table6_20[Merged Customer ID],Table6_20[Hospital tier])</f>
        <v>tier - 2</v>
      </c>
      <c r="O2266" s="29" t="str">
        <f>_xlfn.XLOOKUP(Table7[[#This Row],[Merged Customer ID]],Table6_20[Merged Customer ID],Table6_20[City tier])</f>
        <v>tier - 2</v>
      </c>
      <c r="P2266" s="29" t="str">
        <f>_xlfn.XLOOKUP(Table7[[#This Row],[Merged Customer ID]],Table6_20[Merged Customer ID],Table6_20[State ID])</f>
        <v>R1011</v>
      </c>
      <c r="Q2266" s="35">
        <f>_xlfn.XLOOKUP(Table7[[#This Row],[Merged Customer ID]],Table6_20[Merged Customer ID],Table6_20[Age])</f>
        <v>19.850000000000001</v>
      </c>
    </row>
    <row r="2267" spans="1:17" x14ac:dyDescent="0.35">
      <c r="A2267" s="23" t="s">
        <v>92</v>
      </c>
      <c r="B2267" s="23" t="str">
        <f>_xlfn.XLOOKUP(Table7[[#This Row],[Merged Customer ID]],Table2_1[Merged Customer ID],Table2_1[First Name])</f>
        <v>Pulliam</v>
      </c>
      <c r="C2267" s="23">
        <f>_xlfn.XLOOKUP(Table7[[#This Row],[Merged Customer ID]],Table3__3_16[Customer ID],Table3__3_16[BMI])</f>
        <v>21.87</v>
      </c>
      <c r="D2267" s="23">
        <f>_xlfn.XLOOKUP(Table7[[#This Row],[Merged Customer ID]],Table3__3_16[Customer ID],Table3__3_16[HBA1C])</f>
        <v>8.59</v>
      </c>
      <c r="E2267" s="22" t="str">
        <f>_xlfn.XLOOKUP(Table7[[#This Row],[Merged Customer ID]],Table3__3_16[Customer ID],Table3__3_16[Heart Issues])</f>
        <v>No</v>
      </c>
      <c r="F2267" s="23" t="str">
        <f>_xlfn.XLOOKUP(Table7[[#This Row],[Merged Customer ID]],Table3__3_16[Customer ID],Table3__3_16[Any Transplants])</f>
        <v>No</v>
      </c>
      <c r="G2267" s="23" t="str">
        <f>_xlfn.XLOOKUP(Table7[[#This Row],[Merged Customer ID]],Table3__3_16[Customer ID],Table3__3_16[Cancer history])</f>
        <v>No</v>
      </c>
      <c r="H2267" s="23">
        <f>_xlfn.XLOOKUP(Table7[[#This Row],[Merged Customer ID]],Table3__3_16[Customer ID],Table3__3_16[NumberOfMajorSurgeries])</f>
        <v>0</v>
      </c>
      <c r="I2267" s="23" t="str">
        <f>_xlfn.XLOOKUP(Table7[[#This Row],[Merged Customer ID]],Table3__3_16[Customer ID],Table3__3_16[smoker])</f>
        <v>No</v>
      </c>
      <c r="J2267" s="23" t="str">
        <f>_xlfn.XLOOKUP(Table7[[#This Row],[Merged Customer ID]],Table3__3_16[Customer ID],Table3__3_16[Weight Status])</f>
        <v>Normal Weight</v>
      </c>
      <c r="K2267" s="23" t="str">
        <f>_xlfn.XLOOKUP(Table7[[#This Row],[Merged Customer ID]],Table3__3_16[Customer ID],Table3__3_16[Sugar Status])</f>
        <v>Diabetes</v>
      </c>
      <c r="L2267" s="26">
        <f>_xlfn.XLOOKUP(Table7[[#This Row],[Merged Customer ID]],Table6_20[Merged Customer ID],Table6_20[Date of Birth])</f>
        <v>37438</v>
      </c>
      <c r="M2267" s="30">
        <f>_xlfn.XLOOKUP(Table7[[#This Row],[Merged Customer ID]],Table6_20[Merged Customer ID],Table6_20[charges],"0",0)</f>
        <v>1241</v>
      </c>
      <c r="N2267" s="30" t="str">
        <f>_xlfn.XLOOKUP(Table7[[#This Row],[Merged Customer ID]],Table6_20[Merged Customer ID],Table6_20[Hospital tier])</f>
        <v>tier - 2</v>
      </c>
      <c r="O2267" s="30" t="str">
        <f>_xlfn.XLOOKUP(Table7[[#This Row],[Merged Customer ID]],Table6_20[Merged Customer ID],Table6_20[City tier])</f>
        <v>tier - 2</v>
      </c>
      <c r="P2267" s="30" t="str">
        <f>_xlfn.XLOOKUP(Table7[[#This Row],[Merged Customer ID]],Table6_20[Merged Customer ID],Table6_20[State ID])</f>
        <v>R1013</v>
      </c>
      <c r="Q2267" s="36">
        <f>_xlfn.XLOOKUP(Table7[[#This Row],[Merged Customer ID]],Table6_20[Merged Customer ID],Table6_20[Age])</f>
        <v>20.93611111111111</v>
      </c>
    </row>
    <row r="2268" spans="1:17" x14ac:dyDescent="0.35">
      <c r="A2268" s="22" t="s">
        <v>91</v>
      </c>
      <c r="B2268" s="22" t="str">
        <f>_xlfn.XLOOKUP(Table7[[#This Row],[Merged Customer ID]],Table2_1[Merged Customer ID],Table2_1[First Name])</f>
        <v>Guisinger</v>
      </c>
      <c r="C2268" s="22">
        <f>_xlfn.XLOOKUP(Table7[[#This Row],[Merged Customer ID]],Table3__3_16[Customer ID],Table3__3_16[BMI])</f>
        <v>16.600000000000001</v>
      </c>
      <c r="D2268" s="22">
        <f>_xlfn.XLOOKUP(Table7[[#This Row],[Merged Customer ID]],Table3__3_16[Customer ID],Table3__3_16[HBA1C])</f>
        <v>5.87</v>
      </c>
      <c r="E2268" s="22" t="str">
        <f>_xlfn.XLOOKUP(Table7[[#This Row],[Merged Customer ID]],Table3__3_16[Customer ID],Table3__3_16[Heart Issues])</f>
        <v>No</v>
      </c>
      <c r="F2268" s="22" t="str">
        <f>_xlfn.XLOOKUP(Table7[[#This Row],[Merged Customer ID]],Table3__3_16[Customer ID],Table3__3_16[Any Transplants])</f>
        <v>No</v>
      </c>
      <c r="G2268" s="22" t="str">
        <f>_xlfn.XLOOKUP(Table7[[#This Row],[Merged Customer ID]],Table3__3_16[Customer ID],Table3__3_16[Cancer history])</f>
        <v>No</v>
      </c>
      <c r="H2268" s="22">
        <f>_xlfn.XLOOKUP(Table7[[#This Row],[Merged Customer ID]],Table3__3_16[Customer ID],Table3__3_16[NumberOfMajorSurgeries])</f>
        <v>1</v>
      </c>
      <c r="I2268" s="22" t="str">
        <f>_xlfn.XLOOKUP(Table7[[#This Row],[Merged Customer ID]],Table3__3_16[Customer ID],Table3__3_16[smoker])</f>
        <v>No</v>
      </c>
      <c r="J2268" s="22" t="str">
        <f>_xlfn.XLOOKUP(Table7[[#This Row],[Merged Customer ID]],Table3__3_16[Customer ID],Table3__3_16[Weight Status])</f>
        <v>Underweight</v>
      </c>
      <c r="K2268" s="22" t="str">
        <f>_xlfn.XLOOKUP(Table7[[#This Row],[Merged Customer ID]],Table3__3_16[Customer ID],Table3__3_16[Sugar Status])</f>
        <v>Prediabetes</v>
      </c>
      <c r="L2268" s="25">
        <f>_xlfn.XLOOKUP(Table7[[#This Row],[Merged Customer ID]],Table6_20[Merged Customer ID],Table6_20[Date of Birth])</f>
        <v>36079</v>
      </c>
      <c r="M2268" s="29">
        <f>_xlfn.XLOOKUP(Table7[[#This Row],[Merged Customer ID]],Table6_20[Merged Customer ID],Table6_20[charges],"0",0)</f>
        <v>1240</v>
      </c>
      <c r="N2268" s="29" t="str">
        <f>_xlfn.XLOOKUP(Table7[[#This Row],[Merged Customer ID]],Table6_20[Merged Customer ID],Table6_20[Hospital tier])</f>
        <v>tier - 2</v>
      </c>
      <c r="O2268" s="29" t="str">
        <f>_xlfn.XLOOKUP(Table7[[#This Row],[Merged Customer ID]],Table6_20[Merged Customer ID],Table6_20[City tier])</f>
        <v>tier - 1</v>
      </c>
      <c r="P2268" s="29" t="str">
        <f>_xlfn.XLOOKUP(Table7[[#This Row],[Merged Customer ID]],Table6_20[Merged Customer ID],Table6_20[State ID])</f>
        <v>R1012</v>
      </c>
      <c r="Q2268" s="35">
        <f>_xlfn.XLOOKUP(Table7[[#This Row],[Merged Customer ID]],Table6_20[Merged Customer ID],Table6_20[Age])</f>
        <v>24.658333333333335</v>
      </c>
    </row>
    <row r="2269" spans="1:17" x14ac:dyDescent="0.35">
      <c r="A2269" s="23" t="s">
        <v>90</v>
      </c>
      <c r="B2269" s="23" t="str">
        <f>_xlfn.XLOOKUP(Table7[[#This Row],[Merged Customer ID]],Table2_1[Merged Customer ID],Table2_1[First Name])</f>
        <v>Arnerich</v>
      </c>
      <c r="C2269" s="23">
        <f>_xlfn.XLOOKUP(Table7[[#This Row],[Merged Customer ID]],Table3__3_16[Customer ID],Table3__3_16[BMI])</f>
        <v>21.98</v>
      </c>
      <c r="D2269" s="23">
        <f>_xlfn.XLOOKUP(Table7[[#This Row],[Merged Customer ID]],Table3__3_16[Customer ID],Table3__3_16[HBA1C])</f>
        <v>7.03</v>
      </c>
      <c r="E2269" s="22" t="str">
        <f>_xlfn.XLOOKUP(Table7[[#This Row],[Merged Customer ID]],Table3__3_16[Customer ID],Table3__3_16[Heart Issues])</f>
        <v>No</v>
      </c>
      <c r="F2269" s="23" t="str">
        <f>_xlfn.XLOOKUP(Table7[[#This Row],[Merged Customer ID]],Table3__3_16[Customer ID],Table3__3_16[Any Transplants])</f>
        <v>No</v>
      </c>
      <c r="G2269" s="23" t="str">
        <f>_xlfn.XLOOKUP(Table7[[#This Row],[Merged Customer ID]],Table3__3_16[Customer ID],Table3__3_16[Cancer history])</f>
        <v>No</v>
      </c>
      <c r="H2269" s="23">
        <f>_xlfn.XLOOKUP(Table7[[#This Row],[Merged Customer ID]],Table3__3_16[Customer ID],Table3__3_16[NumberOfMajorSurgeries])</f>
        <v>0</v>
      </c>
      <c r="I2269" s="23" t="str">
        <f>_xlfn.XLOOKUP(Table7[[#This Row],[Merged Customer ID]],Table3__3_16[Customer ID],Table3__3_16[smoker])</f>
        <v>No</v>
      </c>
      <c r="J2269" s="23" t="str">
        <f>_xlfn.XLOOKUP(Table7[[#This Row],[Merged Customer ID]],Table3__3_16[Customer ID],Table3__3_16[Weight Status])</f>
        <v>Normal Weight</v>
      </c>
      <c r="K2269" s="23" t="str">
        <f>_xlfn.XLOOKUP(Table7[[#This Row],[Merged Customer ID]],Table3__3_16[Customer ID],Table3__3_16[Sugar Status])</f>
        <v>Diabetes</v>
      </c>
      <c r="L2269" s="26">
        <f>_xlfn.XLOOKUP(Table7[[#This Row],[Merged Customer ID]],Table6_20[Merged Customer ID],Table6_20[Date of Birth])</f>
        <v>37602</v>
      </c>
      <c r="M2269" s="30">
        <f>_xlfn.XLOOKUP(Table7[[#This Row],[Merged Customer ID]],Table6_20[Merged Customer ID],Table6_20[charges],"0",0)</f>
        <v>1237</v>
      </c>
      <c r="N2269" s="30" t="str">
        <f>_xlfn.XLOOKUP(Table7[[#This Row],[Merged Customer ID]],Table6_20[Merged Customer ID],Table6_20[Hospital tier])</f>
        <v>tier - 2</v>
      </c>
      <c r="O2269" s="30" t="str">
        <f>_xlfn.XLOOKUP(Table7[[#This Row],[Merged Customer ID]],Table6_20[Merged Customer ID],Table6_20[City tier])</f>
        <v>tier - 2</v>
      </c>
      <c r="P2269" s="30" t="str">
        <f>_xlfn.XLOOKUP(Table7[[#This Row],[Merged Customer ID]],Table6_20[Merged Customer ID],Table6_20[State ID])</f>
        <v>R1013</v>
      </c>
      <c r="Q2269" s="36">
        <f>_xlfn.XLOOKUP(Table7[[#This Row],[Merged Customer ID]],Table6_20[Merged Customer ID],Table6_20[Age])</f>
        <v>20.488888888888887</v>
      </c>
    </row>
    <row r="2270" spans="1:17" x14ac:dyDescent="0.35">
      <c r="A2270" s="22" t="s">
        <v>89</v>
      </c>
      <c r="B2270" s="22" t="str">
        <f>_xlfn.XLOOKUP(Table7[[#This Row],[Merged Customer ID]],Table2_1[Merged Customer ID],Table2_1[First Name])</f>
        <v>Lynch</v>
      </c>
      <c r="C2270" s="22">
        <f>_xlfn.XLOOKUP(Table7[[#This Row],[Merged Customer ID]],Table3__3_16[Customer ID],Table3__3_16[BMI])</f>
        <v>19.7</v>
      </c>
      <c r="D2270" s="22">
        <f>_xlfn.XLOOKUP(Table7[[#This Row],[Merged Customer ID]],Table3__3_16[Customer ID],Table3__3_16[HBA1C])</f>
        <v>5.51</v>
      </c>
      <c r="E2270" s="22" t="str">
        <f>_xlfn.XLOOKUP(Table7[[#This Row],[Merged Customer ID]],Table3__3_16[Customer ID],Table3__3_16[Heart Issues])</f>
        <v>No</v>
      </c>
      <c r="F2270" s="22" t="str">
        <f>_xlfn.XLOOKUP(Table7[[#This Row],[Merged Customer ID]],Table3__3_16[Customer ID],Table3__3_16[Any Transplants])</f>
        <v>No</v>
      </c>
      <c r="G2270" s="22" t="str">
        <f>_xlfn.XLOOKUP(Table7[[#This Row],[Merged Customer ID]],Table3__3_16[Customer ID],Table3__3_16[Cancer history])</f>
        <v>No</v>
      </c>
      <c r="H2270" s="22">
        <f>_xlfn.XLOOKUP(Table7[[#This Row],[Merged Customer ID]],Table3__3_16[Customer ID],Table3__3_16[NumberOfMajorSurgeries])</f>
        <v>1</v>
      </c>
      <c r="I2270" s="22" t="str">
        <f>_xlfn.XLOOKUP(Table7[[#This Row],[Merged Customer ID]],Table3__3_16[Customer ID],Table3__3_16[smoker])</f>
        <v>No</v>
      </c>
      <c r="J2270" s="22" t="str">
        <f>_xlfn.XLOOKUP(Table7[[#This Row],[Merged Customer ID]],Table3__3_16[Customer ID],Table3__3_16[Weight Status])</f>
        <v>Normal Weight</v>
      </c>
      <c r="K2270" s="22" t="str">
        <f>_xlfn.XLOOKUP(Table7[[#This Row],[Merged Customer ID]],Table3__3_16[Customer ID],Table3__3_16[Sugar Status])</f>
        <v>Normal</v>
      </c>
      <c r="L2270" s="25">
        <f>_xlfn.XLOOKUP(Table7[[#This Row],[Merged Customer ID]],Table6_20[Merged Customer ID],Table6_20[Date of Birth])</f>
        <v>35989</v>
      </c>
      <c r="M2270" s="29">
        <f>_xlfn.XLOOKUP(Table7[[#This Row],[Merged Customer ID]],Table6_20[Merged Customer ID],Table6_20[charges],"0",0)</f>
        <v>1234</v>
      </c>
      <c r="N2270" s="29" t="str">
        <f>_xlfn.XLOOKUP(Table7[[#This Row],[Merged Customer ID]],Table6_20[Merged Customer ID],Table6_20[Hospital tier])</f>
        <v>tier - 2</v>
      </c>
      <c r="O2270" s="29" t="str">
        <f>_xlfn.XLOOKUP(Table7[[#This Row],[Merged Customer ID]],Table6_20[Merged Customer ID],Table6_20[City tier])</f>
        <v>tier - 1</v>
      </c>
      <c r="P2270" s="29" t="str">
        <f>_xlfn.XLOOKUP(Table7[[#This Row],[Merged Customer ID]],Table6_20[Merged Customer ID],Table6_20[State ID])</f>
        <v>R1013</v>
      </c>
      <c r="Q2270" s="35">
        <f>_xlfn.XLOOKUP(Table7[[#This Row],[Merged Customer ID]],Table6_20[Merged Customer ID],Table6_20[Age])</f>
        <v>24.902777777777779</v>
      </c>
    </row>
    <row r="2271" spans="1:17" x14ac:dyDescent="0.35">
      <c r="A2271" s="23" t="s">
        <v>88</v>
      </c>
      <c r="B2271" s="23" t="str">
        <f>_xlfn.XLOOKUP(Table7[[#This Row],[Merged Customer ID]],Table2_1[Merged Customer ID],Table2_1[First Name])</f>
        <v>Reilly</v>
      </c>
      <c r="C2271" s="23">
        <f>_xlfn.XLOOKUP(Table7[[#This Row],[Merged Customer ID]],Table3__3_16[Customer ID],Table3__3_16[BMI])</f>
        <v>19.21</v>
      </c>
      <c r="D2271" s="23">
        <f>_xlfn.XLOOKUP(Table7[[#This Row],[Merged Customer ID]],Table3__3_16[Customer ID],Table3__3_16[HBA1C])</f>
        <v>4.76</v>
      </c>
      <c r="E2271" s="22" t="str">
        <f>_xlfn.XLOOKUP(Table7[[#This Row],[Merged Customer ID]],Table3__3_16[Customer ID],Table3__3_16[Heart Issues])</f>
        <v>No</v>
      </c>
      <c r="F2271" s="23" t="str">
        <f>_xlfn.XLOOKUP(Table7[[#This Row],[Merged Customer ID]],Table3__3_16[Customer ID],Table3__3_16[Any Transplants])</f>
        <v>Yes</v>
      </c>
      <c r="G2271" s="23" t="str">
        <f>_xlfn.XLOOKUP(Table7[[#This Row],[Merged Customer ID]],Table3__3_16[Customer ID],Table3__3_16[Cancer history])</f>
        <v>No</v>
      </c>
      <c r="H2271" s="23">
        <f>_xlfn.XLOOKUP(Table7[[#This Row],[Merged Customer ID]],Table3__3_16[Customer ID],Table3__3_16[NumberOfMajorSurgeries])</f>
        <v>1</v>
      </c>
      <c r="I2271" s="23" t="str">
        <f>_xlfn.XLOOKUP(Table7[[#This Row],[Merged Customer ID]],Table3__3_16[Customer ID],Table3__3_16[smoker])</f>
        <v>No</v>
      </c>
      <c r="J2271" s="23" t="str">
        <f>_xlfn.XLOOKUP(Table7[[#This Row],[Merged Customer ID]],Table3__3_16[Customer ID],Table3__3_16[Weight Status])</f>
        <v>Normal Weight</v>
      </c>
      <c r="K2271" s="23" t="str">
        <f>_xlfn.XLOOKUP(Table7[[#This Row],[Merged Customer ID]],Table3__3_16[Customer ID],Table3__3_16[Sugar Status])</f>
        <v>Normal</v>
      </c>
      <c r="L2271" s="26">
        <f>_xlfn.XLOOKUP(Table7[[#This Row],[Merged Customer ID]],Table6_20[Merged Customer ID],Table6_20[Date of Birth])</f>
        <v>38276</v>
      </c>
      <c r="M2271" s="30">
        <f>_xlfn.XLOOKUP(Table7[[#This Row],[Merged Customer ID]],Table6_20[Merged Customer ID],Table6_20[charges],"0",0)</f>
        <v>1228</v>
      </c>
      <c r="N2271" s="30" t="str">
        <f>_xlfn.XLOOKUP(Table7[[#This Row],[Merged Customer ID]],Table6_20[Merged Customer ID],Table6_20[Hospital tier])</f>
        <v>tier - 2</v>
      </c>
      <c r="O2271" s="30" t="str">
        <f>_xlfn.XLOOKUP(Table7[[#This Row],[Merged Customer ID]],Table6_20[Merged Customer ID],Table6_20[City tier])</f>
        <v>tier - 1</v>
      </c>
      <c r="P2271" s="30" t="str">
        <f>_xlfn.XLOOKUP(Table7[[#This Row],[Merged Customer ID]],Table6_20[Merged Customer ID],Table6_20[State ID])</f>
        <v>R1012</v>
      </c>
      <c r="Q2271" s="36">
        <f>_xlfn.XLOOKUP(Table7[[#This Row],[Merged Customer ID]],Table6_20[Merged Customer ID],Table6_20[Age])</f>
        <v>18.644444444444446</v>
      </c>
    </row>
    <row r="2272" spans="1:17" x14ac:dyDescent="0.35">
      <c r="A2272" s="22" t="s">
        <v>87</v>
      </c>
      <c r="B2272" s="22" t="str">
        <f>_xlfn.XLOOKUP(Table7[[#This Row],[Merged Customer ID]],Table2_1[Merged Customer ID],Table2_1[First Name])</f>
        <v>Nolette</v>
      </c>
      <c r="C2272" s="22">
        <f>_xlfn.XLOOKUP(Table7[[#This Row],[Merged Customer ID]],Table3__3_16[Customer ID],Table3__3_16[BMI])</f>
        <v>19.3</v>
      </c>
      <c r="D2272" s="22">
        <f>_xlfn.XLOOKUP(Table7[[#This Row],[Merged Customer ID]],Table3__3_16[Customer ID],Table3__3_16[HBA1C])</f>
        <v>4.7</v>
      </c>
      <c r="E2272" s="22" t="str">
        <f>_xlfn.XLOOKUP(Table7[[#This Row],[Merged Customer ID]],Table3__3_16[Customer ID],Table3__3_16[Heart Issues])</f>
        <v>No</v>
      </c>
      <c r="F2272" s="22" t="str">
        <f>_xlfn.XLOOKUP(Table7[[#This Row],[Merged Customer ID]],Table3__3_16[Customer ID],Table3__3_16[Any Transplants])</f>
        <v>Yes</v>
      </c>
      <c r="G2272" s="22" t="str">
        <f>_xlfn.XLOOKUP(Table7[[#This Row],[Merged Customer ID]],Table3__3_16[Customer ID],Table3__3_16[Cancer history])</f>
        <v>No</v>
      </c>
      <c r="H2272" s="22">
        <f>_xlfn.XLOOKUP(Table7[[#This Row],[Merged Customer ID]],Table3__3_16[Customer ID],Table3__3_16[NumberOfMajorSurgeries])</f>
        <v>1</v>
      </c>
      <c r="I2272" s="22" t="str">
        <f>_xlfn.XLOOKUP(Table7[[#This Row],[Merged Customer ID]],Table3__3_16[Customer ID],Table3__3_16[smoker])</f>
        <v>No</v>
      </c>
      <c r="J2272" s="22" t="str">
        <f>_xlfn.XLOOKUP(Table7[[#This Row],[Merged Customer ID]],Table3__3_16[Customer ID],Table3__3_16[Weight Status])</f>
        <v>Normal Weight</v>
      </c>
      <c r="K2272" s="22" t="str">
        <f>_xlfn.XLOOKUP(Table7[[#This Row],[Merged Customer ID]],Table3__3_16[Customer ID],Table3__3_16[Sugar Status])</f>
        <v>Normal</v>
      </c>
      <c r="L2272" s="25">
        <f>_xlfn.XLOOKUP(Table7[[#This Row],[Merged Customer ID]],Table6_20[Merged Customer ID],Table6_20[Date of Birth])</f>
        <v>38177</v>
      </c>
      <c r="M2272" s="29">
        <f>_xlfn.XLOOKUP(Table7[[#This Row],[Merged Customer ID]],Table6_20[Merged Customer ID],Table6_20[charges],"0",0)</f>
        <v>1224</v>
      </c>
      <c r="N2272" s="29" t="str">
        <f>_xlfn.XLOOKUP(Table7[[#This Row],[Merged Customer ID]],Table6_20[Merged Customer ID],Table6_20[Hospital tier])</f>
        <v>tier - 2</v>
      </c>
      <c r="O2272" s="29" t="str">
        <f>_xlfn.XLOOKUP(Table7[[#This Row],[Merged Customer ID]],Table6_20[Merged Customer ID],Table6_20[City tier])</f>
        <v>tier - 1</v>
      </c>
      <c r="P2272" s="29" t="str">
        <f>_xlfn.XLOOKUP(Table7[[#This Row],[Merged Customer ID]],Table6_20[Merged Customer ID],Table6_20[State ID])</f>
        <v>R1013</v>
      </c>
      <c r="Q2272" s="35">
        <f>_xlfn.XLOOKUP(Table7[[#This Row],[Merged Customer ID]],Table6_20[Merged Customer ID],Table6_20[Age])</f>
        <v>18.913888888888888</v>
      </c>
    </row>
    <row r="2273" spans="1:17" x14ac:dyDescent="0.35">
      <c r="A2273" s="23" t="s">
        <v>86</v>
      </c>
      <c r="B2273" s="23" t="str">
        <f>_xlfn.XLOOKUP(Table7[[#This Row],[Merged Customer ID]],Table2_1[Merged Customer ID],Table2_1[First Name])</f>
        <v>Chabrier</v>
      </c>
      <c r="C2273" s="23">
        <f>_xlfn.XLOOKUP(Table7[[#This Row],[Merged Customer ID]],Table3__3_16[Customer ID],Table3__3_16[BMI])</f>
        <v>16.22</v>
      </c>
      <c r="D2273" s="23">
        <f>_xlfn.XLOOKUP(Table7[[#This Row],[Merged Customer ID]],Table3__3_16[Customer ID],Table3__3_16[HBA1C])</f>
        <v>6.21</v>
      </c>
      <c r="E2273" s="22" t="str">
        <f>_xlfn.XLOOKUP(Table7[[#This Row],[Merged Customer ID]],Table3__3_16[Customer ID],Table3__3_16[Heart Issues])</f>
        <v>Yes</v>
      </c>
      <c r="F2273" s="23" t="str">
        <f>_xlfn.XLOOKUP(Table7[[#This Row],[Merged Customer ID]],Table3__3_16[Customer ID],Table3__3_16[Any Transplants])</f>
        <v>No</v>
      </c>
      <c r="G2273" s="23" t="str">
        <f>_xlfn.XLOOKUP(Table7[[#This Row],[Merged Customer ID]],Table3__3_16[Customer ID],Table3__3_16[Cancer history])</f>
        <v>No</v>
      </c>
      <c r="H2273" s="23">
        <f>_xlfn.XLOOKUP(Table7[[#This Row],[Merged Customer ID]],Table3__3_16[Customer ID],Table3__3_16[NumberOfMajorSurgeries])</f>
        <v>0</v>
      </c>
      <c r="I2273" s="23" t="str">
        <f>_xlfn.XLOOKUP(Table7[[#This Row],[Merged Customer ID]],Table3__3_16[Customer ID],Table3__3_16[smoker])</f>
        <v>No</v>
      </c>
      <c r="J2273" s="23" t="str">
        <f>_xlfn.XLOOKUP(Table7[[#This Row],[Merged Customer ID]],Table3__3_16[Customer ID],Table3__3_16[Weight Status])</f>
        <v>Underweight</v>
      </c>
      <c r="K2273" s="23" t="str">
        <f>_xlfn.XLOOKUP(Table7[[#This Row],[Merged Customer ID]],Table3__3_16[Customer ID],Table3__3_16[Sugar Status])</f>
        <v>Prediabetes</v>
      </c>
      <c r="L2273" s="26">
        <f>_xlfn.XLOOKUP(Table7[[#This Row],[Merged Customer ID]],Table6_20[Merged Customer ID],Table6_20[Date of Birth])</f>
        <v>35373</v>
      </c>
      <c r="M2273" s="30">
        <f>_xlfn.XLOOKUP(Table7[[#This Row],[Merged Customer ID]],Table6_20[Merged Customer ID],Table6_20[charges],"0",0)</f>
        <v>1220</v>
      </c>
      <c r="N2273" s="30" t="str">
        <f>_xlfn.XLOOKUP(Table7[[#This Row],[Merged Customer ID]],Table6_20[Merged Customer ID],Table6_20[Hospital tier])</f>
        <v>tier - 2</v>
      </c>
      <c r="O2273" s="30" t="str">
        <f>_xlfn.XLOOKUP(Table7[[#This Row],[Merged Customer ID]],Table6_20[Merged Customer ID],Table6_20[City tier])</f>
        <v>tier - 3</v>
      </c>
      <c r="P2273" s="30" t="str">
        <f>_xlfn.XLOOKUP(Table7[[#This Row],[Merged Customer ID]],Table6_20[Merged Customer ID],Table6_20[State ID])</f>
        <v>R1012</v>
      </c>
      <c r="Q2273" s="36">
        <f>_xlfn.XLOOKUP(Table7[[#This Row],[Merged Customer ID]],Table6_20[Merged Customer ID],Table6_20[Age])</f>
        <v>26.594444444444445</v>
      </c>
    </row>
    <row r="2274" spans="1:17" x14ac:dyDescent="0.35">
      <c r="A2274" s="22" t="s">
        <v>85</v>
      </c>
      <c r="B2274" s="22" t="str">
        <f>_xlfn.XLOOKUP(Table7[[#This Row],[Merged Customer ID]],Table2_1[Merged Customer ID],Table2_1[First Name])</f>
        <v>Lee</v>
      </c>
      <c r="C2274" s="22">
        <f>_xlfn.XLOOKUP(Table7[[#This Row],[Merged Customer ID]],Table3__3_16[Customer ID],Table3__3_16[BMI])</f>
        <v>17.12</v>
      </c>
      <c r="D2274" s="22">
        <f>_xlfn.XLOOKUP(Table7[[#This Row],[Merged Customer ID]],Table3__3_16[Customer ID],Table3__3_16[HBA1C])</f>
        <v>4.5199999999999996</v>
      </c>
      <c r="E2274" s="22" t="str">
        <f>_xlfn.XLOOKUP(Table7[[#This Row],[Merged Customer ID]],Table3__3_16[Customer ID],Table3__3_16[Heart Issues])</f>
        <v>No</v>
      </c>
      <c r="F2274" s="22" t="str">
        <f>_xlfn.XLOOKUP(Table7[[#This Row],[Merged Customer ID]],Table3__3_16[Customer ID],Table3__3_16[Any Transplants])</f>
        <v>Yes</v>
      </c>
      <c r="G2274" s="22" t="str">
        <f>_xlfn.XLOOKUP(Table7[[#This Row],[Merged Customer ID]],Table3__3_16[Customer ID],Table3__3_16[Cancer history])</f>
        <v>No</v>
      </c>
      <c r="H2274" s="22">
        <f>_xlfn.XLOOKUP(Table7[[#This Row],[Merged Customer ID]],Table3__3_16[Customer ID],Table3__3_16[NumberOfMajorSurgeries])</f>
        <v>1</v>
      </c>
      <c r="I2274" s="22" t="str">
        <f>_xlfn.XLOOKUP(Table7[[#This Row],[Merged Customer ID]],Table3__3_16[Customer ID],Table3__3_16[smoker])</f>
        <v>No</v>
      </c>
      <c r="J2274" s="22" t="str">
        <f>_xlfn.XLOOKUP(Table7[[#This Row],[Merged Customer ID]],Table3__3_16[Customer ID],Table3__3_16[Weight Status])</f>
        <v>Underweight</v>
      </c>
      <c r="K2274" s="22" t="str">
        <f>_xlfn.XLOOKUP(Table7[[#This Row],[Merged Customer ID]],Table3__3_16[Customer ID],Table3__3_16[Sugar Status])</f>
        <v>Normal</v>
      </c>
      <c r="L2274" s="25">
        <f>_xlfn.XLOOKUP(Table7[[#This Row],[Merged Customer ID]],Table6_20[Merged Customer ID],Table6_20[Date of Birth])</f>
        <v>38140</v>
      </c>
      <c r="M2274" s="29">
        <f>_xlfn.XLOOKUP(Table7[[#This Row],[Merged Customer ID]],Table6_20[Merged Customer ID],Table6_20[charges],"0",0)</f>
        <v>1210</v>
      </c>
      <c r="N2274" s="29" t="str">
        <f>_xlfn.XLOOKUP(Table7[[#This Row],[Merged Customer ID]],Table6_20[Merged Customer ID],Table6_20[Hospital tier])</f>
        <v>tier - 2</v>
      </c>
      <c r="O2274" s="29" t="str">
        <f>_xlfn.XLOOKUP(Table7[[#This Row],[Merged Customer ID]],Table6_20[Merged Customer ID],Table6_20[City tier])</f>
        <v>tier - 1</v>
      </c>
      <c r="P2274" s="29" t="str">
        <f>_xlfn.XLOOKUP(Table7[[#This Row],[Merged Customer ID]],Table6_20[Merged Customer ID],Table6_20[State ID])</f>
        <v>R1013</v>
      </c>
      <c r="Q2274" s="35">
        <f>_xlfn.XLOOKUP(Table7[[#This Row],[Merged Customer ID]],Table6_20[Merged Customer ID],Table6_20[Age])</f>
        <v>19.016666666666666</v>
      </c>
    </row>
    <row r="2275" spans="1:17" x14ac:dyDescent="0.35">
      <c r="A2275" s="23" t="s">
        <v>84</v>
      </c>
      <c r="B2275" s="23" t="str">
        <f>_xlfn.XLOOKUP(Table7[[#This Row],[Merged Customer ID]],Table2_1[Merged Customer ID],Table2_1[First Name])</f>
        <v>Knotts</v>
      </c>
      <c r="C2275" s="23">
        <f>_xlfn.XLOOKUP(Table7[[#This Row],[Merged Customer ID]],Table3__3_16[Customer ID],Table3__3_16[BMI])</f>
        <v>19.07</v>
      </c>
      <c r="D2275" s="23">
        <f>_xlfn.XLOOKUP(Table7[[#This Row],[Merged Customer ID]],Table3__3_16[Customer ID],Table3__3_16[HBA1C])</f>
        <v>5.45</v>
      </c>
      <c r="E2275" s="22" t="str">
        <f>_xlfn.XLOOKUP(Table7[[#This Row],[Merged Customer ID]],Table3__3_16[Customer ID],Table3__3_16[Heart Issues])</f>
        <v>No</v>
      </c>
      <c r="F2275" s="23" t="str">
        <f>_xlfn.XLOOKUP(Table7[[#This Row],[Merged Customer ID]],Table3__3_16[Customer ID],Table3__3_16[Any Transplants])</f>
        <v>No</v>
      </c>
      <c r="G2275" s="23" t="str">
        <f>_xlfn.XLOOKUP(Table7[[#This Row],[Merged Customer ID]],Table3__3_16[Customer ID],Table3__3_16[Cancer history])</f>
        <v>No</v>
      </c>
      <c r="H2275" s="23">
        <f>_xlfn.XLOOKUP(Table7[[#This Row],[Merged Customer ID]],Table3__3_16[Customer ID],Table3__3_16[NumberOfMajorSurgeries])</f>
        <v>1</v>
      </c>
      <c r="I2275" s="23" t="str">
        <f>_xlfn.XLOOKUP(Table7[[#This Row],[Merged Customer ID]],Table3__3_16[Customer ID],Table3__3_16[smoker])</f>
        <v>No</v>
      </c>
      <c r="J2275" s="23" t="str">
        <f>_xlfn.XLOOKUP(Table7[[#This Row],[Merged Customer ID]],Table3__3_16[Customer ID],Table3__3_16[Weight Status])</f>
        <v>Normal Weight</v>
      </c>
      <c r="K2275" s="23" t="str">
        <f>_xlfn.XLOOKUP(Table7[[#This Row],[Merged Customer ID]],Table3__3_16[Customer ID],Table3__3_16[Sugar Status])</f>
        <v>Normal</v>
      </c>
      <c r="L2275" s="26">
        <f>_xlfn.XLOOKUP(Table7[[#This Row],[Merged Customer ID]],Table6_20[Merged Customer ID],Table6_20[Date of Birth])</f>
        <v>33883</v>
      </c>
      <c r="M2275" s="30">
        <f>_xlfn.XLOOKUP(Table7[[#This Row],[Merged Customer ID]],Table6_20[Merged Customer ID],Table6_20[charges],"0",0)</f>
        <v>1200.55</v>
      </c>
      <c r="N2275" s="30" t="str">
        <f>_xlfn.XLOOKUP(Table7[[#This Row],[Merged Customer ID]],Table6_20[Merged Customer ID],Table6_20[Hospital tier])</f>
        <v>tier - 2</v>
      </c>
      <c r="O2275" s="30" t="str">
        <f>_xlfn.XLOOKUP(Table7[[#This Row],[Merged Customer ID]],Table6_20[Merged Customer ID],Table6_20[City tier])</f>
        <v>tier - 3</v>
      </c>
      <c r="P2275" s="30" t="str">
        <f>_xlfn.XLOOKUP(Table7[[#This Row],[Merged Customer ID]],Table6_20[Merged Customer ID],Table6_20[State ID])</f>
        <v>R1013</v>
      </c>
      <c r="Q2275" s="36">
        <f>_xlfn.XLOOKUP(Table7[[#This Row],[Merged Customer ID]],Table6_20[Merged Customer ID],Table6_20[Age])</f>
        <v>30.672222222222221</v>
      </c>
    </row>
    <row r="2276" spans="1:17" x14ac:dyDescent="0.35">
      <c r="A2276" s="22" t="s">
        <v>83</v>
      </c>
      <c r="B2276" s="22" t="str">
        <f>_xlfn.XLOOKUP(Table7[[#This Row],[Merged Customer ID]],Table2_1[Merged Customer ID],Table2_1[First Name])</f>
        <v>Pultorak</v>
      </c>
      <c r="C2276" s="22">
        <f>_xlfn.XLOOKUP(Table7[[#This Row],[Merged Customer ID]],Table3__3_16[Customer ID],Table3__3_16[BMI])</f>
        <v>15.56</v>
      </c>
      <c r="D2276" s="22">
        <f>_xlfn.XLOOKUP(Table7[[#This Row],[Merged Customer ID]],Table3__3_16[Customer ID],Table3__3_16[HBA1C])</f>
        <v>4.42</v>
      </c>
      <c r="E2276" s="22" t="str">
        <f>_xlfn.XLOOKUP(Table7[[#This Row],[Merged Customer ID]],Table3__3_16[Customer ID],Table3__3_16[Heart Issues])</f>
        <v>No</v>
      </c>
      <c r="F2276" s="22" t="str">
        <f>_xlfn.XLOOKUP(Table7[[#This Row],[Merged Customer ID]],Table3__3_16[Customer ID],Table3__3_16[Any Transplants])</f>
        <v>No</v>
      </c>
      <c r="G2276" s="22" t="str">
        <f>_xlfn.XLOOKUP(Table7[[#This Row],[Merged Customer ID]],Table3__3_16[Customer ID],Table3__3_16[Cancer history])</f>
        <v>No</v>
      </c>
      <c r="H2276" s="22">
        <f>_xlfn.XLOOKUP(Table7[[#This Row],[Merged Customer ID]],Table3__3_16[Customer ID],Table3__3_16[NumberOfMajorSurgeries])</f>
        <v>0</v>
      </c>
      <c r="I2276" s="22" t="str">
        <f>_xlfn.XLOOKUP(Table7[[#This Row],[Merged Customer ID]],Table3__3_16[Customer ID],Table3__3_16[smoker])</f>
        <v>No</v>
      </c>
      <c r="J2276" s="22" t="str">
        <f>_xlfn.XLOOKUP(Table7[[#This Row],[Merged Customer ID]],Table3__3_16[Customer ID],Table3__3_16[Weight Status])</f>
        <v>Underweight</v>
      </c>
      <c r="K2276" s="22" t="str">
        <f>_xlfn.XLOOKUP(Table7[[#This Row],[Merged Customer ID]],Table3__3_16[Customer ID],Table3__3_16[Sugar Status])</f>
        <v>Normal</v>
      </c>
      <c r="L2276" s="25">
        <f>_xlfn.XLOOKUP(Table7[[#This Row],[Merged Customer ID]],Table6_20[Merged Customer ID],Table6_20[Date of Birth])</f>
        <v>36339</v>
      </c>
      <c r="M2276" s="29">
        <f>_xlfn.XLOOKUP(Table7[[#This Row],[Merged Customer ID]],Table6_20[Merged Customer ID],Table6_20[charges],"0",0)</f>
        <v>1200</v>
      </c>
      <c r="N2276" s="29" t="str">
        <f>_xlfn.XLOOKUP(Table7[[#This Row],[Merged Customer ID]],Table6_20[Merged Customer ID],Table6_20[Hospital tier])</f>
        <v>tier - 2</v>
      </c>
      <c r="O2276" s="29" t="str">
        <f>_xlfn.XLOOKUP(Table7[[#This Row],[Merged Customer ID]],Table6_20[Merged Customer ID],Table6_20[City tier])</f>
        <v>tier - 3</v>
      </c>
      <c r="P2276" s="29" t="str">
        <f>_xlfn.XLOOKUP(Table7[[#This Row],[Merged Customer ID]],Table6_20[Merged Customer ID],Table6_20[State ID])</f>
        <v>R1012</v>
      </c>
      <c r="Q2276" s="35">
        <f>_xlfn.XLOOKUP(Table7[[#This Row],[Merged Customer ID]],Table6_20[Merged Customer ID],Table6_20[Age])</f>
        <v>23.944444444444443</v>
      </c>
    </row>
    <row r="2277" spans="1:17" x14ac:dyDescent="0.35">
      <c r="A2277" s="23" t="s">
        <v>82</v>
      </c>
      <c r="B2277" s="23" t="str">
        <f>_xlfn.XLOOKUP(Table7[[#This Row],[Merged Customer ID]],Table2_1[Merged Customer ID],Table2_1[First Name])</f>
        <v>Maxon</v>
      </c>
      <c r="C2277" s="23">
        <f>_xlfn.XLOOKUP(Table7[[#This Row],[Merged Customer ID]],Table3__3_16[Customer ID],Table3__3_16[BMI])</f>
        <v>22.76</v>
      </c>
      <c r="D2277" s="23">
        <f>_xlfn.XLOOKUP(Table7[[#This Row],[Merged Customer ID]],Table3__3_16[Customer ID],Table3__3_16[HBA1C])</f>
        <v>9.44</v>
      </c>
      <c r="E2277" s="22" t="str">
        <f>_xlfn.XLOOKUP(Table7[[#This Row],[Merged Customer ID]],Table3__3_16[Customer ID],Table3__3_16[Heart Issues])</f>
        <v>No</v>
      </c>
      <c r="F2277" s="23" t="str">
        <f>_xlfn.XLOOKUP(Table7[[#This Row],[Merged Customer ID]],Table3__3_16[Customer ID],Table3__3_16[Any Transplants])</f>
        <v>No</v>
      </c>
      <c r="G2277" s="23" t="str">
        <f>_xlfn.XLOOKUP(Table7[[#This Row],[Merged Customer ID]],Table3__3_16[Customer ID],Table3__3_16[Cancer history])</f>
        <v>No</v>
      </c>
      <c r="H2277" s="23">
        <f>_xlfn.XLOOKUP(Table7[[#This Row],[Merged Customer ID]],Table3__3_16[Customer ID],Table3__3_16[NumberOfMajorSurgeries])</f>
        <v>0</v>
      </c>
      <c r="I2277" s="23" t="str">
        <f>_xlfn.XLOOKUP(Table7[[#This Row],[Merged Customer ID]],Table3__3_16[Customer ID],Table3__3_16[smoker])</f>
        <v>No</v>
      </c>
      <c r="J2277" s="23" t="str">
        <f>_xlfn.XLOOKUP(Table7[[#This Row],[Merged Customer ID]],Table3__3_16[Customer ID],Table3__3_16[Weight Status])</f>
        <v>Normal Weight</v>
      </c>
      <c r="K2277" s="23" t="str">
        <f>_xlfn.XLOOKUP(Table7[[#This Row],[Merged Customer ID]],Table3__3_16[Customer ID],Table3__3_16[Sugar Status])</f>
        <v>Diabetes</v>
      </c>
      <c r="L2277" s="26">
        <f>_xlfn.XLOOKUP(Table7[[#This Row],[Merged Customer ID]],Table6_20[Merged Customer ID],Table6_20[Date of Birth])</f>
        <v>37494</v>
      </c>
      <c r="M2277" s="30">
        <f>_xlfn.XLOOKUP(Table7[[#This Row],[Merged Customer ID]],Table6_20[Merged Customer ID],Table6_20[charges],"0",0)</f>
        <v>1191</v>
      </c>
      <c r="N2277" s="30" t="str">
        <f>_xlfn.XLOOKUP(Table7[[#This Row],[Merged Customer ID]],Table6_20[Merged Customer ID],Table6_20[Hospital tier])</f>
        <v>tier - 2</v>
      </c>
      <c r="O2277" s="30" t="str">
        <f>_xlfn.XLOOKUP(Table7[[#This Row],[Merged Customer ID]],Table6_20[Merged Customer ID],Table6_20[City tier])</f>
        <v>tier - 1</v>
      </c>
      <c r="P2277" s="30" t="str">
        <f>_xlfn.XLOOKUP(Table7[[#This Row],[Merged Customer ID]],Table6_20[Merged Customer ID],Table6_20[State ID])</f>
        <v>R1013</v>
      </c>
      <c r="Q2277" s="36">
        <f>_xlfn.XLOOKUP(Table7[[#This Row],[Merged Customer ID]],Table6_20[Merged Customer ID],Table6_20[Age])</f>
        <v>20.783333333333335</v>
      </c>
    </row>
    <row r="2278" spans="1:17" x14ac:dyDescent="0.35">
      <c r="A2278" s="22" t="s">
        <v>81</v>
      </c>
      <c r="B2278" s="22" t="str">
        <f>_xlfn.XLOOKUP(Table7[[#This Row],[Merged Customer ID]],Table2_1[Merged Customer ID],Table2_1[First Name])</f>
        <v>Kraai</v>
      </c>
      <c r="C2278" s="22">
        <f>_xlfn.XLOOKUP(Table7[[#This Row],[Merged Customer ID]],Table3__3_16[Customer ID],Table3__3_16[BMI])</f>
        <v>22.79</v>
      </c>
      <c r="D2278" s="22">
        <f>_xlfn.XLOOKUP(Table7[[#This Row],[Merged Customer ID]],Table3__3_16[Customer ID],Table3__3_16[HBA1C])</f>
        <v>6.15</v>
      </c>
      <c r="E2278" s="22" t="str">
        <f>_xlfn.XLOOKUP(Table7[[#This Row],[Merged Customer ID]],Table3__3_16[Customer ID],Table3__3_16[Heart Issues])</f>
        <v>Yes</v>
      </c>
      <c r="F2278" s="22" t="str">
        <f>_xlfn.XLOOKUP(Table7[[#This Row],[Merged Customer ID]],Table3__3_16[Customer ID],Table3__3_16[Any Transplants])</f>
        <v>No</v>
      </c>
      <c r="G2278" s="22" t="str">
        <f>_xlfn.XLOOKUP(Table7[[#This Row],[Merged Customer ID]],Table3__3_16[Customer ID],Table3__3_16[Cancer history])</f>
        <v>Yes</v>
      </c>
      <c r="H2278" s="22">
        <f>_xlfn.XLOOKUP(Table7[[#This Row],[Merged Customer ID]],Table3__3_16[Customer ID],Table3__3_16[NumberOfMajorSurgeries])</f>
        <v>1</v>
      </c>
      <c r="I2278" s="22" t="str">
        <f>_xlfn.XLOOKUP(Table7[[#This Row],[Merged Customer ID]],Table3__3_16[Customer ID],Table3__3_16[smoker])</f>
        <v>No</v>
      </c>
      <c r="J2278" s="22" t="str">
        <f>_xlfn.XLOOKUP(Table7[[#This Row],[Merged Customer ID]],Table3__3_16[Customer ID],Table3__3_16[Weight Status])</f>
        <v>Normal Weight</v>
      </c>
      <c r="K2278" s="22" t="str">
        <f>_xlfn.XLOOKUP(Table7[[#This Row],[Merged Customer ID]],Table3__3_16[Customer ID],Table3__3_16[Sugar Status])</f>
        <v>Prediabetes</v>
      </c>
      <c r="L2278" s="25">
        <f>_xlfn.XLOOKUP(Table7[[#This Row],[Merged Customer ID]],Table6_20[Merged Customer ID],Table6_20[Date of Birth])</f>
        <v>35609</v>
      </c>
      <c r="M2278" s="29">
        <f>_xlfn.XLOOKUP(Table7[[#This Row],[Merged Customer ID]],Table6_20[Merged Customer ID],Table6_20[charges],"0",0)</f>
        <v>1178.07</v>
      </c>
      <c r="N2278" s="29" t="str">
        <f>_xlfn.XLOOKUP(Table7[[#This Row],[Merged Customer ID]],Table6_20[Merged Customer ID],Table6_20[Hospital tier])</f>
        <v>tier - 2</v>
      </c>
      <c r="O2278" s="29" t="str">
        <f>_xlfn.XLOOKUP(Table7[[#This Row],[Merged Customer ID]],Table6_20[Merged Customer ID],Table6_20[City tier])</f>
        <v>tier - 2</v>
      </c>
      <c r="P2278" s="29" t="str">
        <f>_xlfn.XLOOKUP(Table7[[#This Row],[Merged Customer ID]],Table6_20[Merged Customer ID],Table6_20[State ID])</f>
        <v>R1013</v>
      </c>
      <c r="Q2278" s="35">
        <f>_xlfn.XLOOKUP(Table7[[#This Row],[Merged Customer ID]],Table6_20[Merged Customer ID],Table6_20[Age])</f>
        <v>25.944444444444443</v>
      </c>
    </row>
    <row r="2279" spans="1:17" x14ac:dyDescent="0.35">
      <c r="A2279" s="23" t="s">
        <v>80</v>
      </c>
      <c r="B2279" s="23" t="str">
        <f>_xlfn.XLOOKUP(Table7[[#This Row],[Merged Customer ID]],Table2_1[Merged Customer ID],Table2_1[First Name])</f>
        <v>Larosa</v>
      </c>
      <c r="C2279" s="23">
        <f>_xlfn.XLOOKUP(Table7[[#This Row],[Merged Customer ID]],Table3__3_16[Customer ID],Table3__3_16[BMI])</f>
        <v>17.41</v>
      </c>
      <c r="D2279" s="23">
        <f>_xlfn.XLOOKUP(Table7[[#This Row],[Merged Customer ID]],Table3__3_16[Customer ID],Table3__3_16[HBA1C])</f>
        <v>5.13</v>
      </c>
      <c r="E2279" s="22" t="str">
        <f>_xlfn.XLOOKUP(Table7[[#This Row],[Merged Customer ID]],Table3__3_16[Customer ID],Table3__3_16[Heart Issues])</f>
        <v>Yes</v>
      </c>
      <c r="F2279" s="23" t="str">
        <f>_xlfn.XLOOKUP(Table7[[#This Row],[Merged Customer ID]],Table3__3_16[Customer ID],Table3__3_16[Any Transplants])</f>
        <v>No</v>
      </c>
      <c r="G2279" s="23" t="str">
        <f>_xlfn.XLOOKUP(Table7[[#This Row],[Merged Customer ID]],Table3__3_16[Customer ID],Table3__3_16[Cancer history])</f>
        <v>No</v>
      </c>
      <c r="H2279" s="23">
        <f>_xlfn.XLOOKUP(Table7[[#This Row],[Merged Customer ID]],Table3__3_16[Customer ID],Table3__3_16[NumberOfMajorSurgeries])</f>
        <v>0</v>
      </c>
      <c r="I2279" s="23" t="str">
        <f>_xlfn.XLOOKUP(Table7[[#This Row],[Merged Customer ID]],Table3__3_16[Customer ID],Table3__3_16[smoker])</f>
        <v>No</v>
      </c>
      <c r="J2279" s="23" t="str">
        <f>_xlfn.XLOOKUP(Table7[[#This Row],[Merged Customer ID]],Table3__3_16[Customer ID],Table3__3_16[Weight Status])</f>
        <v>Underweight</v>
      </c>
      <c r="K2279" s="23" t="str">
        <f>_xlfn.XLOOKUP(Table7[[#This Row],[Merged Customer ID]],Table3__3_16[Customer ID],Table3__3_16[Sugar Status])</f>
        <v>Normal</v>
      </c>
      <c r="L2279" s="26">
        <f>_xlfn.XLOOKUP(Table7[[#This Row],[Merged Customer ID]],Table6_20[Merged Customer ID],Table6_20[Date of Birth])</f>
        <v>35288</v>
      </c>
      <c r="M2279" s="30">
        <f>_xlfn.XLOOKUP(Table7[[#This Row],[Merged Customer ID]],Table6_20[Merged Customer ID],Table6_20[charges],"0",0)</f>
        <v>1178</v>
      </c>
      <c r="N2279" s="30" t="str">
        <f>_xlfn.XLOOKUP(Table7[[#This Row],[Merged Customer ID]],Table6_20[Merged Customer ID],Table6_20[Hospital tier])</f>
        <v>tier - 2</v>
      </c>
      <c r="O2279" s="30" t="str">
        <f>_xlfn.XLOOKUP(Table7[[#This Row],[Merged Customer ID]],Table6_20[Merged Customer ID],Table6_20[City tier])</f>
        <v>tier - 3</v>
      </c>
      <c r="P2279" s="30" t="str">
        <f>_xlfn.XLOOKUP(Table7[[#This Row],[Merged Customer ID]],Table6_20[Merged Customer ID],Table6_20[State ID])</f>
        <v>R1013</v>
      </c>
      <c r="Q2279" s="36">
        <f>_xlfn.XLOOKUP(Table7[[#This Row],[Merged Customer ID]],Table6_20[Merged Customer ID],Table6_20[Age])</f>
        <v>26.824999999999999</v>
      </c>
    </row>
    <row r="2280" spans="1:17" x14ac:dyDescent="0.35">
      <c r="A2280" s="22" t="s">
        <v>79</v>
      </c>
      <c r="B2280" s="22" t="str">
        <f>_xlfn.XLOOKUP(Table7[[#This Row],[Merged Customer ID]],Table2_1[Merged Customer ID],Table2_1[First Name])</f>
        <v>King</v>
      </c>
      <c r="C2280" s="22">
        <f>_xlfn.XLOOKUP(Table7[[#This Row],[Merged Customer ID]],Table3__3_16[Customer ID],Table3__3_16[BMI])</f>
        <v>19.32</v>
      </c>
      <c r="D2280" s="22">
        <f>_xlfn.XLOOKUP(Table7[[#This Row],[Merged Customer ID]],Table3__3_16[Customer ID],Table3__3_16[HBA1C])</f>
        <v>4.96</v>
      </c>
      <c r="E2280" s="22" t="str">
        <f>_xlfn.XLOOKUP(Table7[[#This Row],[Merged Customer ID]],Table3__3_16[Customer ID],Table3__3_16[Heart Issues])</f>
        <v>Yes</v>
      </c>
      <c r="F2280" s="22" t="str">
        <f>_xlfn.XLOOKUP(Table7[[#This Row],[Merged Customer ID]],Table3__3_16[Customer ID],Table3__3_16[Any Transplants])</f>
        <v>No</v>
      </c>
      <c r="G2280" s="22" t="str">
        <f>_xlfn.XLOOKUP(Table7[[#This Row],[Merged Customer ID]],Table3__3_16[Customer ID],Table3__3_16[Cancer history])</f>
        <v>No</v>
      </c>
      <c r="H2280" s="22">
        <f>_xlfn.XLOOKUP(Table7[[#This Row],[Merged Customer ID]],Table3__3_16[Customer ID],Table3__3_16[NumberOfMajorSurgeries])</f>
        <v>0</v>
      </c>
      <c r="I2280" s="22" t="str">
        <f>_xlfn.XLOOKUP(Table7[[#This Row],[Merged Customer ID]],Table3__3_16[Customer ID],Table3__3_16[smoker])</f>
        <v>No</v>
      </c>
      <c r="J2280" s="22" t="str">
        <f>_xlfn.XLOOKUP(Table7[[#This Row],[Merged Customer ID]],Table3__3_16[Customer ID],Table3__3_16[Weight Status])</f>
        <v>Normal Weight</v>
      </c>
      <c r="K2280" s="22" t="str">
        <f>_xlfn.XLOOKUP(Table7[[#This Row],[Merged Customer ID]],Table3__3_16[Customer ID],Table3__3_16[Sugar Status])</f>
        <v>Normal</v>
      </c>
      <c r="L2280" s="25">
        <f>_xlfn.XLOOKUP(Table7[[#This Row],[Merged Customer ID]],Table6_20[Merged Customer ID],Table6_20[Date of Birth])</f>
        <v>37207</v>
      </c>
      <c r="M2280" s="29">
        <f>_xlfn.XLOOKUP(Table7[[#This Row],[Merged Customer ID]],Table6_20[Merged Customer ID],Table6_20[charges],"0",0)</f>
        <v>1167</v>
      </c>
      <c r="N2280" s="29" t="str">
        <f>_xlfn.XLOOKUP(Table7[[#This Row],[Merged Customer ID]],Table6_20[Merged Customer ID],Table6_20[Hospital tier])</f>
        <v>tier - 2</v>
      </c>
      <c r="O2280" s="29" t="str">
        <f>_xlfn.XLOOKUP(Table7[[#This Row],[Merged Customer ID]],Table6_20[Merged Customer ID],Table6_20[City tier])</f>
        <v>tier - 1</v>
      </c>
      <c r="P2280" s="29" t="str">
        <f>_xlfn.XLOOKUP(Table7[[#This Row],[Merged Customer ID]],Table6_20[Merged Customer ID],Table6_20[State ID])</f>
        <v>R1013</v>
      </c>
      <c r="Q2280" s="35">
        <f>_xlfn.XLOOKUP(Table7[[#This Row],[Merged Customer ID]],Table6_20[Merged Customer ID],Table6_20[Age])</f>
        <v>21.572222222222223</v>
      </c>
    </row>
    <row r="2281" spans="1:17" x14ac:dyDescent="0.35">
      <c r="A2281" s="23" t="s">
        <v>78</v>
      </c>
      <c r="B2281" s="23" t="str">
        <f>_xlfn.XLOOKUP(Table7[[#This Row],[Merged Customer ID]],Table2_1[Merged Customer ID],Table2_1[First Name])</f>
        <v>Haney</v>
      </c>
      <c r="C2281" s="23">
        <f>_xlfn.XLOOKUP(Table7[[#This Row],[Merged Customer ID]],Table3__3_16[Customer ID],Table3__3_16[BMI])</f>
        <v>18.25</v>
      </c>
      <c r="D2281" s="23">
        <f>_xlfn.XLOOKUP(Table7[[#This Row],[Merged Customer ID]],Table3__3_16[Customer ID],Table3__3_16[HBA1C])</f>
        <v>10.95</v>
      </c>
      <c r="E2281" s="22" t="str">
        <f>_xlfn.XLOOKUP(Table7[[#This Row],[Merged Customer ID]],Table3__3_16[Customer ID],Table3__3_16[Heart Issues])</f>
        <v>No</v>
      </c>
      <c r="F2281" s="23" t="str">
        <f>_xlfn.XLOOKUP(Table7[[#This Row],[Merged Customer ID]],Table3__3_16[Customer ID],Table3__3_16[Any Transplants])</f>
        <v>No</v>
      </c>
      <c r="G2281" s="23" t="str">
        <f>_xlfn.XLOOKUP(Table7[[#This Row],[Merged Customer ID]],Table3__3_16[Customer ID],Table3__3_16[Cancer history])</f>
        <v>No</v>
      </c>
      <c r="H2281" s="23">
        <f>_xlfn.XLOOKUP(Table7[[#This Row],[Merged Customer ID]],Table3__3_16[Customer ID],Table3__3_16[NumberOfMajorSurgeries])</f>
        <v>0</v>
      </c>
      <c r="I2281" s="23" t="str">
        <f>_xlfn.XLOOKUP(Table7[[#This Row],[Merged Customer ID]],Table3__3_16[Customer ID],Table3__3_16[smoker])</f>
        <v>No</v>
      </c>
      <c r="J2281" s="23" t="str">
        <f>_xlfn.XLOOKUP(Table7[[#This Row],[Merged Customer ID]],Table3__3_16[Customer ID],Table3__3_16[Weight Status])</f>
        <v>Underweight</v>
      </c>
      <c r="K2281" s="23" t="str">
        <f>_xlfn.XLOOKUP(Table7[[#This Row],[Merged Customer ID]],Table3__3_16[Customer ID],Table3__3_16[Sugar Status])</f>
        <v>Diabetes</v>
      </c>
      <c r="L2281" s="26">
        <f>_xlfn.XLOOKUP(Table7[[#This Row],[Merged Customer ID]],Table6_20[Merged Customer ID],Table6_20[Date of Birth])</f>
        <v>37418</v>
      </c>
      <c r="M2281" s="30">
        <f>_xlfn.XLOOKUP(Table7[[#This Row],[Merged Customer ID]],Table6_20[Merged Customer ID],Table6_20[charges],"0",0)</f>
        <v>1165</v>
      </c>
      <c r="N2281" s="30" t="str">
        <f>_xlfn.XLOOKUP(Table7[[#This Row],[Merged Customer ID]],Table6_20[Merged Customer ID],Table6_20[Hospital tier])</f>
        <v>tier - 2</v>
      </c>
      <c r="O2281" s="30" t="str">
        <f>_xlfn.XLOOKUP(Table7[[#This Row],[Merged Customer ID]],Table6_20[Merged Customer ID],Table6_20[City tier])</f>
        <v>tier - 3</v>
      </c>
      <c r="P2281" s="30" t="str">
        <f>_xlfn.XLOOKUP(Table7[[#This Row],[Merged Customer ID]],Table6_20[Merged Customer ID],Table6_20[State ID])</f>
        <v>R1012</v>
      </c>
      <c r="Q2281" s="36">
        <f>_xlfn.XLOOKUP(Table7[[#This Row],[Merged Customer ID]],Table6_20[Merged Customer ID],Table6_20[Age])</f>
        <v>20.991666666666667</v>
      </c>
    </row>
    <row r="2282" spans="1:17" x14ac:dyDescent="0.35">
      <c r="A2282" s="22" t="s">
        <v>77</v>
      </c>
      <c r="B2282" s="22" t="str">
        <f>_xlfn.XLOOKUP(Table7[[#This Row],[Merged Customer ID]],Table2_1[Merged Customer ID],Table2_1[First Name])</f>
        <v>Boulay</v>
      </c>
      <c r="C2282" s="22">
        <f>_xlfn.XLOOKUP(Table7[[#This Row],[Merged Customer ID]],Table3__3_16[Customer ID],Table3__3_16[BMI])</f>
        <v>53.13</v>
      </c>
      <c r="D2282" s="22">
        <f>_xlfn.XLOOKUP(Table7[[#This Row],[Merged Customer ID]],Table3__3_16[Customer ID],Table3__3_16[HBA1C])</f>
        <v>4.4400000000000004</v>
      </c>
      <c r="E2282" s="22" t="str">
        <f>_xlfn.XLOOKUP(Table7[[#This Row],[Merged Customer ID]],Table3__3_16[Customer ID],Table3__3_16[Heart Issues])</f>
        <v>No</v>
      </c>
      <c r="F2282" s="22" t="str">
        <f>_xlfn.XLOOKUP(Table7[[#This Row],[Merged Customer ID]],Table3__3_16[Customer ID],Table3__3_16[Any Transplants])</f>
        <v>Yes</v>
      </c>
      <c r="G2282" s="22" t="str">
        <f>_xlfn.XLOOKUP(Table7[[#This Row],[Merged Customer ID]],Table3__3_16[Customer ID],Table3__3_16[Cancer history])</f>
        <v>No</v>
      </c>
      <c r="H2282" s="22">
        <f>_xlfn.XLOOKUP(Table7[[#This Row],[Merged Customer ID]],Table3__3_16[Customer ID],Table3__3_16[NumberOfMajorSurgeries])</f>
        <v>1</v>
      </c>
      <c r="I2282" s="22" t="str">
        <f>_xlfn.XLOOKUP(Table7[[#This Row],[Merged Customer ID]],Table3__3_16[Customer ID],Table3__3_16[smoker])</f>
        <v>No</v>
      </c>
      <c r="J2282" s="22" t="str">
        <f>_xlfn.XLOOKUP(Table7[[#This Row],[Merged Customer ID]],Table3__3_16[Customer ID],Table3__3_16[Weight Status])</f>
        <v>Obesity</v>
      </c>
      <c r="K2282" s="22" t="str">
        <f>_xlfn.XLOOKUP(Table7[[#This Row],[Merged Customer ID]],Table3__3_16[Customer ID],Table3__3_16[Sugar Status])</f>
        <v>Normal</v>
      </c>
      <c r="L2282" s="25">
        <f>_xlfn.XLOOKUP(Table7[[#This Row],[Merged Customer ID]],Table6_20[Merged Customer ID],Table6_20[Date of Birth])</f>
        <v>38302</v>
      </c>
      <c r="M2282" s="29">
        <f>_xlfn.XLOOKUP(Table7[[#This Row],[Merged Customer ID]],Table6_20[Merged Customer ID],Table6_20[charges],"0",0)</f>
        <v>1163.46</v>
      </c>
      <c r="N2282" s="29" t="str">
        <f>_xlfn.XLOOKUP(Table7[[#This Row],[Merged Customer ID]],Table6_20[Merged Customer ID],Table6_20[Hospital tier])</f>
        <v>tier - 2</v>
      </c>
      <c r="O2282" s="29" t="str">
        <f>_xlfn.XLOOKUP(Table7[[#This Row],[Merged Customer ID]],Table6_20[Merged Customer ID],Table6_20[City tier])</f>
        <v>tier - 3</v>
      </c>
      <c r="P2282" s="29" t="str">
        <f>_xlfn.XLOOKUP(Table7[[#This Row],[Merged Customer ID]],Table6_20[Merged Customer ID],Table6_20[State ID])</f>
        <v>R1013</v>
      </c>
      <c r="Q2282" s="35">
        <f>_xlfn.XLOOKUP(Table7[[#This Row],[Merged Customer ID]],Table6_20[Merged Customer ID],Table6_20[Age])</f>
        <v>18.574999999999999</v>
      </c>
    </row>
    <row r="2283" spans="1:17" x14ac:dyDescent="0.35">
      <c r="A2283" s="23" t="s">
        <v>76</v>
      </c>
      <c r="B2283" s="23" t="str">
        <f>_xlfn.XLOOKUP(Table7[[#This Row],[Merged Customer ID]],Table2_1[Merged Customer ID],Table2_1[First Name])</f>
        <v>Peters</v>
      </c>
      <c r="C2283" s="23">
        <f>_xlfn.XLOOKUP(Table7[[#This Row],[Merged Customer ID]],Table3__3_16[Customer ID],Table3__3_16[BMI])</f>
        <v>20.46</v>
      </c>
      <c r="D2283" s="23">
        <f>_xlfn.XLOOKUP(Table7[[#This Row],[Merged Customer ID]],Table3__3_16[Customer ID],Table3__3_16[HBA1C])</f>
        <v>4.0199999999999996</v>
      </c>
      <c r="E2283" s="22" t="str">
        <f>_xlfn.XLOOKUP(Table7[[#This Row],[Merged Customer ID]],Table3__3_16[Customer ID],Table3__3_16[Heart Issues])</f>
        <v>No</v>
      </c>
      <c r="F2283" s="23" t="str">
        <f>_xlfn.XLOOKUP(Table7[[#This Row],[Merged Customer ID]],Table3__3_16[Customer ID],Table3__3_16[Any Transplants])</f>
        <v>No</v>
      </c>
      <c r="G2283" s="23" t="str">
        <f>_xlfn.XLOOKUP(Table7[[#This Row],[Merged Customer ID]],Table3__3_16[Customer ID],Table3__3_16[Cancer history])</f>
        <v>No</v>
      </c>
      <c r="H2283" s="23">
        <f>_xlfn.XLOOKUP(Table7[[#This Row],[Merged Customer ID]],Table3__3_16[Customer ID],Table3__3_16[NumberOfMajorSurgeries])</f>
        <v>0</v>
      </c>
      <c r="I2283" s="23" t="str">
        <f>_xlfn.XLOOKUP(Table7[[#This Row],[Merged Customer ID]],Table3__3_16[Customer ID],Table3__3_16[smoker])</f>
        <v>No</v>
      </c>
      <c r="J2283" s="23" t="str">
        <f>_xlfn.XLOOKUP(Table7[[#This Row],[Merged Customer ID]],Table3__3_16[Customer ID],Table3__3_16[Weight Status])</f>
        <v>Normal Weight</v>
      </c>
      <c r="K2283" s="23" t="str">
        <f>_xlfn.XLOOKUP(Table7[[#This Row],[Merged Customer ID]],Table3__3_16[Customer ID],Table3__3_16[Sugar Status])</f>
        <v>Normal</v>
      </c>
      <c r="L2283" s="26">
        <f>_xlfn.XLOOKUP(Table7[[#This Row],[Merged Customer ID]],Table6_20[Merged Customer ID],Table6_20[Date of Birth])</f>
        <v>34541</v>
      </c>
      <c r="M2283" s="30">
        <f>_xlfn.XLOOKUP(Table7[[#This Row],[Merged Customer ID]],Table6_20[Merged Customer ID],Table6_20[charges],"0",0)</f>
        <v>1158.32</v>
      </c>
      <c r="N2283" s="30" t="str">
        <f>_xlfn.XLOOKUP(Table7[[#This Row],[Merged Customer ID]],Table6_20[Merged Customer ID],Table6_20[Hospital tier])</f>
        <v>tier - 2</v>
      </c>
      <c r="O2283" s="30" t="str">
        <f>_xlfn.XLOOKUP(Table7[[#This Row],[Merged Customer ID]],Table6_20[Merged Customer ID],Table6_20[City tier])</f>
        <v>tier - 1</v>
      </c>
      <c r="P2283" s="30" t="str">
        <f>_xlfn.XLOOKUP(Table7[[#This Row],[Merged Customer ID]],Table6_20[Merged Customer ID],Table6_20[State ID])</f>
        <v>R1013</v>
      </c>
      <c r="Q2283" s="36">
        <f>_xlfn.XLOOKUP(Table7[[#This Row],[Merged Customer ID]],Table6_20[Merged Customer ID],Table6_20[Age])</f>
        <v>28.866666666666667</v>
      </c>
    </row>
    <row r="2284" spans="1:17" x14ac:dyDescent="0.35">
      <c r="A2284" s="22" t="s">
        <v>75</v>
      </c>
      <c r="B2284" s="22" t="str">
        <f>_xlfn.XLOOKUP(Table7[[#This Row],[Merged Customer ID]],Table2_1[Merged Customer ID],Table2_1[First Name])</f>
        <v>Luy</v>
      </c>
      <c r="C2284" s="22">
        <f>_xlfn.XLOOKUP(Table7[[#This Row],[Merged Customer ID]],Table3__3_16[Customer ID],Table3__3_16[BMI])</f>
        <v>43.01</v>
      </c>
      <c r="D2284" s="22">
        <f>_xlfn.XLOOKUP(Table7[[#This Row],[Merged Customer ID]],Table3__3_16[Customer ID],Table3__3_16[HBA1C])</f>
        <v>5.44</v>
      </c>
      <c r="E2284" s="22" t="str">
        <f>_xlfn.XLOOKUP(Table7[[#This Row],[Merged Customer ID]],Table3__3_16[Customer ID],Table3__3_16[Heart Issues])</f>
        <v>No</v>
      </c>
      <c r="F2284" s="22" t="str">
        <f>_xlfn.XLOOKUP(Table7[[#This Row],[Merged Customer ID]],Table3__3_16[Customer ID],Table3__3_16[Any Transplants])</f>
        <v>Yes</v>
      </c>
      <c r="G2284" s="22" t="str">
        <f>_xlfn.XLOOKUP(Table7[[#This Row],[Merged Customer ID]],Table3__3_16[Customer ID],Table3__3_16[Cancer history])</f>
        <v>No</v>
      </c>
      <c r="H2284" s="22">
        <f>_xlfn.XLOOKUP(Table7[[#This Row],[Merged Customer ID]],Table3__3_16[Customer ID],Table3__3_16[NumberOfMajorSurgeries])</f>
        <v>1</v>
      </c>
      <c r="I2284" s="22" t="str">
        <f>_xlfn.XLOOKUP(Table7[[#This Row],[Merged Customer ID]],Table3__3_16[Customer ID],Table3__3_16[smoker])</f>
        <v>No</v>
      </c>
      <c r="J2284" s="22" t="str">
        <f>_xlfn.XLOOKUP(Table7[[#This Row],[Merged Customer ID]],Table3__3_16[Customer ID],Table3__3_16[Weight Status])</f>
        <v>Obesity</v>
      </c>
      <c r="K2284" s="22" t="str">
        <f>_xlfn.XLOOKUP(Table7[[#This Row],[Merged Customer ID]],Table3__3_16[Customer ID],Table3__3_16[Sugar Status])</f>
        <v>Normal</v>
      </c>
      <c r="L2284" s="25">
        <f>_xlfn.XLOOKUP(Table7[[#This Row],[Merged Customer ID]],Table6_20[Merged Customer ID],Table6_20[Date of Birth])</f>
        <v>38186</v>
      </c>
      <c r="M2284" s="29">
        <f>_xlfn.XLOOKUP(Table7[[#This Row],[Merged Customer ID]],Table6_20[Merged Customer ID],Table6_20[charges],"0",0)</f>
        <v>1149.4000000000001</v>
      </c>
      <c r="N2284" s="29" t="str">
        <f>_xlfn.XLOOKUP(Table7[[#This Row],[Merged Customer ID]],Table6_20[Merged Customer ID],Table6_20[Hospital tier])</f>
        <v>tier - 2</v>
      </c>
      <c r="O2284" s="29" t="str">
        <f>_xlfn.XLOOKUP(Table7[[#This Row],[Merged Customer ID]],Table6_20[Merged Customer ID],Table6_20[City tier])</f>
        <v>tier - 2</v>
      </c>
      <c r="P2284" s="29" t="str">
        <f>_xlfn.XLOOKUP(Table7[[#This Row],[Merged Customer ID]],Table6_20[Merged Customer ID],Table6_20[State ID])</f>
        <v>R1013</v>
      </c>
      <c r="Q2284" s="35">
        <f>_xlfn.XLOOKUP(Table7[[#This Row],[Merged Customer ID]],Table6_20[Merged Customer ID],Table6_20[Age])</f>
        <v>18.888888888888889</v>
      </c>
    </row>
    <row r="2285" spans="1:17" x14ac:dyDescent="0.35">
      <c r="A2285" s="23" t="s">
        <v>74</v>
      </c>
      <c r="B2285" s="23" t="str">
        <f>_xlfn.XLOOKUP(Table7[[#This Row],[Merged Customer ID]],Table2_1[Merged Customer ID],Table2_1[First Name])</f>
        <v>Fava</v>
      </c>
      <c r="C2285" s="23">
        <f>_xlfn.XLOOKUP(Table7[[#This Row],[Merged Customer ID]],Table3__3_16[Customer ID],Table3__3_16[BMI])</f>
        <v>15.01</v>
      </c>
      <c r="D2285" s="23">
        <f>_xlfn.XLOOKUP(Table7[[#This Row],[Merged Customer ID]],Table3__3_16[Customer ID],Table3__3_16[HBA1C])</f>
        <v>4.1500000000000004</v>
      </c>
      <c r="E2285" s="22" t="str">
        <f>_xlfn.XLOOKUP(Table7[[#This Row],[Merged Customer ID]],Table3__3_16[Customer ID],Table3__3_16[Heart Issues])</f>
        <v>No</v>
      </c>
      <c r="F2285" s="23" t="str">
        <f>_xlfn.XLOOKUP(Table7[[#This Row],[Merged Customer ID]],Table3__3_16[Customer ID],Table3__3_16[Any Transplants])</f>
        <v>No</v>
      </c>
      <c r="G2285" s="23" t="str">
        <f>_xlfn.XLOOKUP(Table7[[#This Row],[Merged Customer ID]],Table3__3_16[Customer ID],Table3__3_16[Cancer history])</f>
        <v>Yes</v>
      </c>
      <c r="H2285" s="23">
        <f>_xlfn.XLOOKUP(Table7[[#This Row],[Merged Customer ID]],Table3__3_16[Customer ID],Table3__3_16[NumberOfMajorSurgeries])</f>
        <v>1</v>
      </c>
      <c r="I2285" s="23" t="str">
        <f>_xlfn.XLOOKUP(Table7[[#This Row],[Merged Customer ID]],Table3__3_16[Customer ID],Table3__3_16[smoker])</f>
        <v>No</v>
      </c>
      <c r="J2285" s="23" t="str">
        <f>_xlfn.XLOOKUP(Table7[[#This Row],[Merged Customer ID]],Table3__3_16[Customer ID],Table3__3_16[Weight Status])</f>
        <v>Underweight</v>
      </c>
      <c r="K2285" s="23" t="str">
        <f>_xlfn.XLOOKUP(Table7[[#This Row],[Merged Customer ID]],Table3__3_16[Customer ID],Table3__3_16[Sugar Status])</f>
        <v>Normal</v>
      </c>
      <c r="L2285" s="26">
        <f>_xlfn.XLOOKUP(Table7[[#This Row],[Merged Customer ID]],Table6_20[Merged Customer ID],Table6_20[Date of Birth])</f>
        <v>37784</v>
      </c>
      <c r="M2285" s="30">
        <f>_xlfn.XLOOKUP(Table7[[#This Row],[Merged Customer ID]],Table6_20[Merged Customer ID],Table6_20[charges],"0",0)</f>
        <v>1149</v>
      </c>
      <c r="N2285" s="30" t="str">
        <f>_xlfn.XLOOKUP(Table7[[#This Row],[Merged Customer ID]],Table6_20[Merged Customer ID],Table6_20[Hospital tier])</f>
        <v>tier - 2</v>
      </c>
      <c r="O2285" s="30" t="str">
        <f>_xlfn.XLOOKUP(Table7[[#This Row],[Merged Customer ID]],Table6_20[Merged Customer ID],Table6_20[City tier])</f>
        <v>tier - 1</v>
      </c>
      <c r="P2285" s="30" t="str">
        <f>_xlfn.XLOOKUP(Table7[[#This Row],[Merged Customer ID]],Table6_20[Merged Customer ID],Table6_20[State ID])</f>
        <v>R1012</v>
      </c>
      <c r="Q2285" s="36">
        <f>_xlfn.XLOOKUP(Table7[[#This Row],[Merged Customer ID]],Table6_20[Merged Customer ID],Table6_20[Age])</f>
        <v>19.988888888888887</v>
      </c>
    </row>
    <row r="2286" spans="1:17" x14ac:dyDescent="0.35">
      <c r="A2286" s="22" t="s">
        <v>73</v>
      </c>
      <c r="B2286" s="22" t="str">
        <f>_xlfn.XLOOKUP(Table7[[#This Row],[Merged Customer ID]],Table2_1[Merged Customer ID],Table2_1[First Name])</f>
        <v>Montoya</v>
      </c>
      <c r="C2286" s="22">
        <f>_xlfn.XLOOKUP(Table7[[#This Row],[Merged Customer ID]],Table3__3_16[Customer ID],Table3__3_16[BMI])</f>
        <v>41.14</v>
      </c>
      <c r="D2286" s="22">
        <f>_xlfn.XLOOKUP(Table7[[#This Row],[Merged Customer ID]],Table3__3_16[Customer ID],Table3__3_16[HBA1C])</f>
        <v>6.02</v>
      </c>
      <c r="E2286" s="22" t="str">
        <f>_xlfn.XLOOKUP(Table7[[#This Row],[Merged Customer ID]],Table3__3_16[Customer ID],Table3__3_16[Heart Issues])</f>
        <v>No</v>
      </c>
      <c r="F2286" s="22" t="str">
        <f>_xlfn.XLOOKUP(Table7[[#This Row],[Merged Customer ID]],Table3__3_16[Customer ID],Table3__3_16[Any Transplants])</f>
        <v>Yes</v>
      </c>
      <c r="G2286" s="22" t="str">
        <f>_xlfn.XLOOKUP(Table7[[#This Row],[Merged Customer ID]],Table3__3_16[Customer ID],Table3__3_16[Cancer history])</f>
        <v>No</v>
      </c>
      <c r="H2286" s="22">
        <f>_xlfn.XLOOKUP(Table7[[#This Row],[Merged Customer ID]],Table3__3_16[Customer ID],Table3__3_16[NumberOfMajorSurgeries])</f>
        <v>1</v>
      </c>
      <c r="I2286" s="22" t="str">
        <f>_xlfn.XLOOKUP(Table7[[#This Row],[Merged Customer ID]],Table3__3_16[Customer ID],Table3__3_16[smoker])</f>
        <v>No</v>
      </c>
      <c r="J2286" s="22" t="str">
        <f>_xlfn.XLOOKUP(Table7[[#This Row],[Merged Customer ID]],Table3__3_16[Customer ID],Table3__3_16[Weight Status])</f>
        <v>Obesity</v>
      </c>
      <c r="K2286" s="22" t="str">
        <f>_xlfn.XLOOKUP(Table7[[#This Row],[Merged Customer ID]],Table3__3_16[Customer ID],Table3__3_16[Sugar Status])</f>
        <v>Prediabetes</v>
      </c>
      <c r="L2286" s="25">
        <f>_xlfn.XLOOKUP(Table7[[#This Row],[Merged Customer ID]],Table6_20[Merged Customer ID],Table6_20[Date of Birth])</f>
        <v>38148</v>
      </c>
      <c r="M2286" s="29">
        <f>_xlfn.XLOOKUP(Table7[[#This Row],[Merged Customer ID]],Table6_20[Merged Customer ID],Table6_20[charges],"0",0)</f>
        <v>1146.8</v>
      </c>
      <c r="N2286" s="29" t="str">
        <f>_xlfn.XLOOKUP(Table7[[#This Row],[Merged Customer ID]],Table6_20[Merged Customer ID],Table6_20[Hospital tier])</f>
        <v>tier - 2</v>
      </c>
      <c r="O2286" s="29" t="str">
        <f>_xlfn.XLOOKUP(Table7[[#This Row],[Merged Customer ID]],Table6_20[Merged Customer ID],Table6_20[City tier])</f>
        <v>tier - 2</v>
      </c>
      <c r="P2286" s="29" t="str">
        <f>_xlfn.XLOOKUP(Table7[[#This Row],[Merged Customer ID]],Table6_20[Merged Customer ID],Table6_20[State ID])</f>
        <v>R1013</v>
      </c>
      <c r="Q2286" s="35">
        <f>_xlfn.XLOOKUP(Table7[[#This Row],[Merged Customer ID]],Table6_20[Merged Customer ID],Table6_20[Age])</f>
        <v>18.994444444444444</v>
      </c>
    </row>
    <row r="2287" spans="1:17" x14ac:dyDescent="0.35">
      <c r="A2287" s="23" t="s">
        <v>72</v>
      </c>
      <c r="B2287" s="23" t="str">
        <f>_xlfn.XLOOKUP(Table7[[#This Row],[Merged Customer ID]],Table2_1[Merged Customer ID],Table2_1[First Name])</f>
        <v>Bain</v>
      </c>
      <c r="C2287" s="23">
        <f>_xlfn.XLOOKUP(Table7[[#This Row],[Merged Customer ID]],Table3__3_16[Customer ID],Table3__3_16[BMI])</f>
        <v>16.55</v>
      </c>
      <c r="D2287" s="23">
        <f>_xlfn.XLOOKUP(Table7[[#This Row],[Merged Customer ID]],Table3__3_16[Customer ID],Table3__3_16[HBA1C])</f>
        <v>7.73</v>
      </c>
      <c r="E2287" s="22" t="str">
        <f>_xlfn.XLOOKUP(Table7[[#This Row],[Merged Customer ID]],Table3__3_16[Customer ID],Table3__3_16[Heart Issues])</f>
        <v>No</v>
      </c>
      <c r="F2287" s="23" t="str">
        <f>_xlfn.XLOOKUP(Table7[[#This Row],[Merged Customer ID]],Table3__3_16[Customer ID],Table3__3_16[Any Transplants])</f>
        <v>No</v>
      </c>
      <c r="G2287" s="23" t="str">
        <f>_xlfn.XLOOKUP(Table7[[#This Row],[Merged Customer ID]],Table3__3_16[Customer ID],Table3__3_16[Cancer history])</f>
        <v>No</v>
      </c>
      <c r="H2287" s="23">
        <f>_xlfn.XLOOKUP(Table7[[#This Row],[Merged Customer ID]],Table3__3_16[Customer ID],Table3__3_16[NumberOfMajorSurgeries])</f>
        <v>0</v>
      </c>
      <c r="I2287" s="23" t="str">
        <f>_xlfn.XLOOKUP(Table7[[#This Row],[Merged Customer ID]],Table3__3_16[Customer ID],Table3__3_16[smoker])</f>
        <v>No</v>
      </c>
      <c r="J2287" s="23" t="str">
        <f>_xlfn.XLOOKUP(Table7[[#This Row],[Merged Customer ID]],Table3__3_16[Customer ID],Table3__3_16[Weight Status])</f>
        <v>Underweight</v>
      </c>
      <c r="K2287" s="23" t="str">
        <f>_xlfn.XLOOKUP(Table7[[#This Row],[Merged Customer ID]],Table3__3_16[Customer ID],Table3__3_16[Sugar Status])</f>
        <v>Diabetes</v>
      </c>
      <c r="L2287" s="26">
        <f>_xlfn.XLOOKUP(Table7[[#This Row],[Merged Customer ID]],Table6_20[Merged Customer ID],Table6_20[Date of Birth])</f>
        <v>37530</v>
      </c>
      <c r="M2287" s="30">
        <f>_xlfn.XLOOKUP(Table7[[#This Row],[Merged Customer ID]],Table6_20[Merged Customer ID],Table6_20[charges],"0",0)</f>
        <v>1142</v>
      </c>
      <c r="N2287" s="30" t="str">
        <f>_xlfn.XLOOKUP(Table7[[#This Row],[Merged Customer ID]],Table6_20[Merged Customer ID],Table6_20[Hospital tier])</f>
        <v>tier - 3</v>
      </c>
      <c r="O2287" s="30" t="str">
        <f>_xlfn.XLOOKUP(Table7[[#This Row],[Merged Customer ID]],Table6_20[Merged Customer ID],Table6_20[City tier])</f>
        <v>tier - 2</v>
      </c>
      <c r="P2287" s="30" t="str">
        <f>_xlfn.XLOOKUP(Table7[[#This Row],[Merged Customer ID]],Table6_20[Merged Customer ID],Table6_20[State ID])</f>
        <v>R1011</v>
      </c>
      <c r="Q2287" s="36">
        <f>_xlfn.XLOOKUP(Table7[[#This Row],[Merged Customer ID]],Table6_20[Merged Customer ID],Table6_20[Age])</f>
        <v>20.68611111111111</v>
      </c>
    </row>
    <row r="2288" spans="1:17" x14ac:dyDescent="0.35">
      <c r="A2288" s="22" t="s">
        <v>71</v>
      </c>
      <c r="B2288" s="22" t="str">
        <f>_xlfn.XLOOKUP(Table7[[#This Row],[Merged Customer ID]],Table2_1[Merged Customer ID],Table2_1[First Name])</f>
        <v>Albertson</v>
      </c>
      <c r="C2288" s="22">
        <f>_xlfn.XLOOKUP(Table7[[#This Row],[Merged Customer ID]],Table3__3_16[Customer ID],Table3__3_16[BMI])</f>
        <v>37.29</v>
      </c>
      <c r="D2288" s="22">
        <f>_xlfn.XLOOKUP(Table7[[#This Row],[Merged Customer ID]],Table3__3_16[Customer ID],Table3__3_16[HBA1C])</f>
        <v>5.03</v>
      </c>
      <c r="E2288" s="22" t="str">
        <f>_xlfn.XLOOKUP(Table7[[#This Row],[Merged Customer ID]],Table3__3_16[Customer ID],Table3__3_16[Heart Issues])</f>
        <v>No</v>
      </c>
      <c r="F2288" s="22" t="str">
        <f>_xlfn.XLOOKUP(Table7[[#This Row],[Merged Customer ID]],Table3__3_16[Customer ID],Table3__3_16[Any Transplants])</f>
        <v>Yes</v>
      </c>
      <c r="G2288" s="22" t="str">
        <f>_xlfn.XLOOKUP(Table7[[#This Row],[Merged Customer ID]],Table3__3_16[Customer ID],Table3__3_16[Cancer history])</f>
        <v>No</v>
      </c>
      <c r="H2288" s="22">
        <f>_xlfn.XLOOKUP(Table7[[#This Row],[Merged Customer ID]],Table3__3_16[Customer ID],Table3__3_16[NumberOfMajorSurgeries])</f>
        <v>1</v>
      </c>
      <c r="I2288" s="22" t="str">
        <f>_xlfn.XLOOKUP(Table7[[#This Row],[Merged Customer ID]],Table3__3_16[Customer ID],Table3__3_16[smoker])</f>
        <v>No</v>
      </c>
      <c r="J2288" s="22" t="str">
        <f>_xlfn.XLOOKUP(Table7[[#This Row],[Merged Customer ID]],Table3__3_16[Customer ID],Table3__3_16[Weight Status])</f>
        <v>Obesity</v>
      </c>
      <c r="K2288" s="22" t="str">
        <f>_xlfn.XLOOKUP(Table7[[#This Row],[Merged Customer ID]],Table3__3_16[Customer ID],Table3__3_16[Sugar Status])</f>
        <v>Normal</v>
      </c>
      <c r="L2288" s="25">
        <f>_xlfn.XLOOKUP(Table7[[#This Row],[Merged Customer ID]],Table6_20[Merged Customer ID],Table6_20[Date of Birth])</f>
        <v>38242</v>
      </c>
      <c r="M2288" s="29">
        <f>_xlfn.XLOOKUP(Table7[[#This Row],[Merged Customer ID]],Table6_20[Merged Customer ID],Table6_20[charges],"0",0)</f>
        <v>1141.45</v>
      </c>
      <c r="N2288" s="29" t="str">
        <f>_xlfn.XLOOKUP(Table7[[#This Row],[Merged Customer ID]],Table6_20[Merged Customer ID],Table6_20[Hospital tier])</f>
        <v>tier - 3</v>
      </c>
      <c r="O2288" s="29" t="str">
        <f>_xlfn.XLOOKUP(Table7[[#This Row],[Merged Customer ID]],Table6_20[Merged Customer ID],Table6_20[City tier])</f>
        <v>tier - 3</v>
      </c>
      <c r="P2288" s="29" t="str">
        <f>_xlfn.XLOOKUP(Table7[[#This Row],[Merged Customer ID]],Table6_20[Merged Customer ID],Table6_20[State ID])</f>
        <v>R1013</v>
      </c>
      <c r="Q2288" s="35">
        <f>_xlfn.XLOOKUP(Table7[[#This Row],[Merged Customer ID]],Table6_20[Merged Customer ID],Table6_20[Age])</f>
        <v>18.738888888888887</v>
      </c>
    </row>
    <row r="2289" spans="1:17" x14ac:dyDescent="0.35">
      <c r="A2289" s="23" t="s">
        <v>70</v>
      </c>
      <c r="B2289" s="23" t="str">
        <f>_xlfn.XLOOKUP(Table7[[#This Row],[Merged Customer ID]],Table2_1[Merged Customer ID],Table2_1[First Name])</f>
        <v>Barger</v>
      </c>
      <c r="C2289" s="23">
        <f>_xlfn.XLOOKUP(Table7[[#This Row],[Merged Customer ID]],Table3__3_16[Customer ID],Table3__3_16[BMI])</f>
        <v>16.739999999999998</v>
      </c>
      <c r="D2289" s="23">
        <f>_xlfn.XLOOKUP(Table7[[#This Row],[Merged Customer ID]],Table3__3_16[Customer ID],Table3__3_16[HBA1C])</f>
        <v>4.08</v>
      </c>
      <c r="E2289" s="22" t="str">
        <f>_xlfn.XLOOKUP(Table7[[#This Row],[Merged Customer ID]],Table3__3_16[Customer ID],Table3__3_16[Heart Issues])</f>
        <v>Yes</v>
      </c>
      <c r="F2289" s="23" t="str">
        <f>_xlfn.XLOOKUP(Table7[[#This Row],[Merged Customer ID]],Table3__3_16[Customer ID],Table3__3_16[Any Transplants])</f>
        <v>No</v>
      </c>
      <c r="G2289" s="23" t="str">
        <f>_xlfn.XLOOKUP(Table7[[#This Row],[Merged Customer ID]],Table3__3_16[Customer ID],Table3__3_16[Cancer history])</f>
        <v>No</v>
      </c>
      <c r="H2289" s="23">
        <f>_xlfn.XLOOKUP(Table7[[#This Row],[Merged Customer ID]],Table3__3_16[Customer ID],Table3__3_16[NumberOfMajorSurgeries])</f>
        <v>0</v>
      </c>
      <c r="I2289" s="23" t="str">
        <f>_xlfn.XLOOKUP(Table7[[#This Row],[Merged Customer ID]],Table3__3_16[Customer ID],Table3__3_16[smoker])</f>
        <v>No</v>
      </c>
      <c r="J2289" s="23" t="str">
        <f>_xlfn.XLOOKUP(Table7[[#This Row],[Merged Customer ID]],Table3__3_16[Customer ID],Table3__3_16[Weight Status])</f>
        <v>Underweight</v>
      </c>
      <c r="K2289" s="23" t="str">
        <f>_xlfn.XLOOKUP(Table7[[#This Row],[Merged Customer ID]],Table3__3_16[Customer ID],Table3__3_16[Sugar Status])</f>
        <v>Normal</v>
      </c>
      <c r="L2289" s="26">
        <f>_xlfn.XLOOKUP(Table7[[#This Row],[Merged Customer ID]],Table6_20[Merged Customer ID],Table6_20[Date of Birth])</f>
        <v>37189</v>
      </c>
      <c r="M2289" s="30">
        <f>_xlfn.XLOOKUP(Table7[[#This Row],[Merged Customer ID]],Table6_20[Merged Customer ID],Table6_20[charges],"0",0)</f>
        <v>1141</v>
      </c>
      <c r="N2289" s="30" t="str">
        <f>_xlfn.XLOOKUP(Table7[[#This Row],[Merged Customer ID]],Table6_20[Merged Customer ID],Table6_20[Hospital tier])</f>
        <v>tier - 3</v>
      </c>
      <c r="O2289" s="30" t="str">
        <f>_xlfn.XLOOKUP(Table7[[#This Row],[Merged Customer ID]],Table6_20[Merged Customer ID],Table6_20[City tier])</f>
        <v>tier - 1</v>
      </c>
      <c r="P2289" s="30" t="str">
        <f>_xlfn.XLOOKUP(Table7[[#This Row],[Merged Customer ID]],Table6_20[Merged Customer ID],Table6_20[State ID])</f>
        <v>R1013</v>
      </c>
      <c r="Q2289" s="36">
        <f>_xlfn.XLOOKUP(Table7[[#This Row],[Merged Customer ID]],Table6_20[Merged Customer ID],Table6_20[Age])</f>
        <v>21.619444444444444</v>
      </c>
    </row>
    <row r="2290" spans="1:17" x14ac:dyDescent="0.35">
      <c r="A2290" s="22" t="s">
        <v>69</v>
      </c>
      <c r="B2290" s="22" t="str">
        <f>_xlfn.XLOOKUP(Table7[[#This Row],[Merged Customer ID]],Table2_1[Merged Customer ID],Table2_1[First Name])</f>
        <v>Fraioli</v>
      </c>
      <c r="C2290" s="22">
        <f>_xlfn.XLOOKUP(Table7[[#This Row],[Merged Customer ID]],Table3__3_16[Customer ID],Table3__3_16[BMI])</f>
        <v>34.43</v>
      </c>
      <c r="D2290" s="22">
        <f>_xlfn.XLOOKUP(Table7[[#This Row],[Merged Customer ID]],Table3__3_16[Customer ID],Table3__3_16[HBA1C])</f>
        <v>4.2699999999999996</v>
      </c>
      <c r="E2290" s="22" t="str">
        <f>_xlfn.XLOOKUP(Table7[[#This Row],[Merged Customer ID]],Table3__3_16[Customer ID],Table3__3_16[Heart Issues])</f>
        <v>No</v>
      </c>
      <c r="F2290" s="22" t="str">
        <f>_xlfn.XLOOKUP(Table7[[#This Row],[Merged Customer ID]],Table3__3_16[Customer ID],Table3__3_16[Any Transplants])</f>
        <v>Yes</v>
      </c>
      <c r="G2290" s="22" t="str">
        <f>_xlfn.XLOOKUP(Table7[[#This Row],[Merged Customer ID]],Table3__3_16[Customer ID],Table3__3_16[Cancer history])</f>
        <v>No</v>
      </c>
      <c r="H2290" s="22">
        <f>_xlfn.XLOOKUP(Table7[[#This Row],[Merged Customer ID]],Table3__3_16[Customer ID],Table3__3_16[NumberOfMajorSurgeries])</f>
        <v>1</v>
      </c>
      <c r="I2290" s="22" t="str">
        <f>_xlfn.XLOOKUP(Table7[[#This Row],[Merged Customer ID]],Table3__3_16[Customer ID],Table3__3_16[smoker])</f>
        <v>No</v>
      </c>
      <c r="J2290" s="22" t="str">
        <f>_xlfn.XLOOKUP(Table7[[#This Row],[Merged Customer ID]],Table3__3_16[Customer ID],Table3__3_16[Weight Status])</f>
        <v>Obesity</v>
      </c>
      <c r="K2290" s="22" t="str">
        <f>_xlfn.XLOOKUP(Table7[[#This Row],[Merged Customer ID]],Table3__3_16[Customer ID],Table3__3_16[Sugar Status])</f>
        <v>Normal</v>
      </c>
      <c r="L2290" s="25">
        <f>_xlfn.XLOOKUP(Table7[[#This Row],[Merged Customer ID]],Table6_20[Merged Customer ID],Table6_20[Date of Birth])</f>
        <v>38318</v>
      </c>
      <c r="M2290" s="29">
        <f>_xlfn.XLOOKUP(Table7[[#This Row],[Merged Customer ID]],Table6_20[Merged Customer ID],Table6_20[charges],"0",0)</f>
        <v>1137.47</v>
      </c>
      <c r="N2290" s="29" t="str">
        <f>_xlfn.XLOOKUP(Table7[[#This Row],[Merged Customer ID]],Table6_20[Merged Customer ID],Table6_20[Hospital tier])</f>
        <v>tier - 3</v>
      </c>
      <c r="O2290" s="29" t="str">
        <f>_xlfn.XLOOKUP(Table7[[#This Row],[Merged Customer ID]],Table6_20[Merged Customer ID],Table6_20[City tier])</f>
        <v>tier - 2</v>
      </c>
      <c r="P2290" s="29" t="str">
        <f>_xlfn.XLOOKUP(Table7[[#This Row],[Merged Customer ID]],Table6_20[Merged Customer ID],Table6_20[State ID])</f>
        <v>R1013</v>
      </c>
      <c r="Q2290" s="35">
        <f>_xlfn.XLOOKUP(Table7[[#This Row],[Merged Customer ID]],Table6_20[Merged Customer ID],Table6_20[Age])</f>
        <v>18.530555555555555</v>
      </c>
    </row>
    <row r="2291" spans="1:17" x14ac:dyDescent="0.35">
      <c r="A2291" s="23" t="s">
        <v>68</v>
      </c>
      <c r="B2291" s="23" t="str">
        <f>_xlfn.XLOOKUP(Table7[[#This Row],[Merged Customer ID]],Table2_1[Merged Customer ID],Table2_1[First Name])</f>
        <v>April</v>
      </c>
      <c r="C2291" s="23">
        <f>_xlfn.XLOOKUP(Table7[[#This Row],[Merged Customer ID]],Table3__3_16[Customer ID],Table3__3_16[BMI])</f>
        <v>34.1</v>
      </c>
      <c r="D2291" s="23">
        <f>_xlfn.XLOOKUP(Table7[[#This Row],[Merged Customer ID]],Table3__3_16[Customer ID],Table3__3_16[HBA1C])</f>
        <v>4.07</v>
      </c>
      <c r="E2291" s="22" t="str">
        <f>_xlfn.XLOOKUP(Table7[[#This Row],[Merged Customer ID]],Table3__3_16[Customer ID],Table3__3_16[Heart Issues])</f>
        <v>No</v>
      </c>
      <c r="F2291" s="23" t="str">
        <f>_xlfn.XLOOKUP(Table7[[#This Row],[Merged Customer ID]],Table3__3_16[Customer ID],Table3__3_16[Any Transplants])</f>
        <v>Yes</v>
      </c>
      <c r="G2291" s="23" t="str">
        <f>_xlfn.XLOOKUP(Table7[[#This Row],[Merged Customer ID]],Table3__3_16[Customer ID],Table3__3_16[Cancer history])</f>
        <v>No</v>
      </c>
      <c r="H2291" s="23">
        <f>_xlfn.XLOOKUP(Table7[[#This Row],[Merged Customer ID]],Table3__3_16[Customer ID],Table3__3_16[NumberOfMajorSurgeries])</f>
        <v>1</v>
      </c>
      <c r="I2291" s="23" t="str">
        <f>_xlfn.XLOOKUP(Table7[[#This Row],[Merged Customer ID]],Table3__3_16[Customer ID],Table3__3_16[smoker])</f>
        <v>No</v>
      </c>
      <c r="J2291" s="23" t="str">
        <f>_xlfn.XLOOKUP(Table7[[#This Row],[Merged Customer ID]],Table3__3_16[Customer ID],Table3__3_16[Weight Status])</f>
        <v>Obesity</v>
      </c>
      <c r="K2291" s="23" t="str">
        <f>_xlfn.XLOOKUP(Table7[[#This Row],[Merged Customer ID]],Table3__3_16[Customer ID],Table3__3_16[Sugar Status])</f>
        <v>Normal</v>
      </c>
      <c r="L2291" s="26">
        <f>_xlfn.XLOOKUP(Table7[[#This Row],[Merged Customer ID]],Table6_20[Merged Customer ID],Table6_20[Date of Birth])</f>
        <v>38275</v>
      </c>
      <c r="M2291" s="30">
        <f>_xlfn.XLOOKUP(Table7[[#This Row],[Merged Customer ID]],Table6_20[Merged Customer ID],Table6_20[charges],"0",0)</f>
        <v>1137.01</v>
      </c>
      <c r="N2291" s="30" t="str">
        <f>_xlfn.XLOOKUP(Table7[[#This Row],[Merged Customer ID]],Table6_20[Merged Customer ID],Table6_20[Hospital tier])</f>
        <v>tier - 3</v>
      </c>
      <c r="O2291" s="30" t="str">
        <f>_xlfn.XLOOKUP(Table7[[#This Row],[Merged Customer ID]],Table6_20[Merged Customer ID],Table6_20[City tier])</f>
        <v>tier - 1</v>
      </c>
      <c r="P2291" s="30" t="str">
        <f>_xlfn.XLOOKUP(Table7[[#This Row],[Merged Customer ID]],Table6_20[Merged Customer ID],Table6_20[State ID])</f>
        <v>R1013</v>
      </c>
      <c r="Q2291" s="36">
        <f>_xlfn.XLOOKUP(Table7[[#This Row],[Merged Customer ID]],Table6_20[Merged Customer ID],Table6_20[Age])</f>
        <v>18.647222222222222</v>
      </c>
    </row>
    <row r="2292" spans="1:17" x14ac:dyDescent="0.35">
      <c r="A2292" s="22" t="s">
        <v>67</v>
      </c>
      <c r="B2292" s="22" t="str">
        <f>_xlfn.XLOOKUP(Table7[[#This Row],[Merged Customer ID]],Table2_1[Merged Customer ID],Table2_1[First Name])</f>
        <v>King</v>
      </c>
      <c r="C2292" s="22">
        <f>_xlfn.XLOOKUP(Table7[[#This Row],[Merged Customer ID]],Table3__3_16[Customer ID],Table3__3_16[BMI])</f>
        <v>19.3</v>
      </c>
      <c r="D2292" s="22">
        <f>_xlfn.XLOOKUP(Table7[[#This Row],[Merged Customer ID]],Table3__3_16[Customer ID],Table3__3_16[HBA1C])</f>
        <v>10.36</v>
      </c>
      <c r="E2292" s="22" t="str">
        <f>_xlfn.XLOOKUP(Table7[[#This Row],[Merged Customer ID]],Table3__3_16[Customer ID],Table3__3_16[Heart Issues])</f>
        <v>No</v>
      </c>
      <c r="F2292" s="22" t="str">
        <f>_xlfn.XLOOKUP(Table7[[#This Row],[Merged Customer ID]],Table3__3_16[Customer ID],Table3__3_16[Any Transplants])</f>
        <v>No</v>
      </c>
      <c r="G2292" s="22" t="str">
        <f>_xlfn.XLOOKUP(Table7[[#This Row],[Merged Customer ID]],Table3__3_16[Customer ID],Table3__3_16[Cancer history])</f>
        <v>No</v>
      </c>
      <c r="H2292" s="22">
        <f>_xlfn.XLOOKUP(Table7[[#This Row],[Merged Customer ID]],Table3__3_16[Customer ID],Table3__3_16[NumberOfMajorSurgeries])</f>
        <v>0</v>
      </c>
      <c r="I2292" s="22" t="str">
        <f>_xlfn.XLOOKUP(Table7[[#This Row],[Merged Customer ID]],Table3__3_16[Customer ID],Table3__3_16[smoker])</f>
        <v>No</v>
      </c>
      <c r="J2292" s="22" t="str">
        <f>_xlfn.XLOOKUP(Table7[[#This Row],[Merged Customer ID]],Table3__3_16[Customer ID],Table3__3_16[Weight Status])</f>
        <v>Normal Weight</v>
      </c>
      <c r="K2292" s="22" t="str">
        <f>_xlfn.XLOOKUP(Table7[[#This Row],[Merged Customer ID]],Table3__3_16[Customer ID],Table3__3_16[Sugar Status])</f>
        <v>Diabetes</v>
      </c>
      <c r="L2292" s="25">
        <f>_xlfn.XLOOKUP(Table7[[#This Row],[Merged Customer ID]],Table6_20[Merged Customer ID],Table6_20[Date of Birth])</f>
        <v>37479</v>
      </c>
      <c r="M2292" s="29">
        <f>_xlfn.XLOOKUP(Table7[[#This Row],[Merged Customer ID]],Table6_20[Merged Customer ID],Table6_20[charges],"0",0)</f>
        <v>1137</v>
      </c>
      <c r="N2292" s="29" t="str">
        <f>_xlfn.XLOOKUP(Table7[[#This Row],[Merged Customer ID]],Table6_20[Merged Customer ID],Table6_20[Hospital tier])</f>
        <v>tier - 3</v>
      </c>
      <c r="O2292" s="29" t="str">
        <f>_xlfn.XLOOKUP(Table7[[#This Row],[Merged Customer ID]],Table6_20[Merged Customer ID],Table6_20[City tier])</f>
        <v>tier - 1</v>
      </c>
      <c r="P2292" s="29" t="str">
        <f>_xlfn.XLOOKUP(Table7[[#This Row],[Merged Customer ID]],Table6_20[Merged Customer ID],Table6_20[State ID])</f>
        <v>R1013</v>
      </c>
      <c r="Q2292" s="35">
        <f>_xlfn.XLOOKUP(Table7[[#This Row],[Merged Customer ID]],Table6_20[Merged Customer ID],Table6_20[Age])</f>
        <v>20.824999999999999</v>
      </c>
    </row>
    <row r="2293" spans="1:17" x14ac:dyDescent="0.35">
      <c r="A2293" s="23" t="s">
        <v>66</v>
      </c>
      <c r="B2293" s="23" t="str">
        <f>_xlfn.XLOOKUP(Table7[[#This Row],[Merged Customer ID]],Table2_1[Merged Customer ID],Table2_1[First Name])</f>
        <v>Talhelm</v>
      </c>
      <c r="C2293" s="23">
        <f>_xlfn.XLOOKUP(Table7[[#This Row],[Merged Customer ID]],Table3__3_16[Customer ID],Table3__3_16[BMI])</f>
        <v>33.659999999999997</v>
      </c>
      <c r="D2293" s="23">
        <f>_xlfn.XLOOKUP(Table7[[#This Row],[Merged Customer ID]],Table3__3_16[Customer ID],Table3__3_16[HBA1C])</f>
        <v>5.71</v>
      </c>
      <c r="E2293" s="22" t="str">
        <f>_xlfn.XLOOKUP(Table7[[#This Row],[Merged Customer ID]],Table3__3_16[Customer ID],Table3__3_16[Heart Issues])</f>
        <v>No</v>
      </c>
      <c r="F2293" s="23" t="str">
        <f>_xlfn.XLOOKUP(Table7[[#This Row],[Merged Customer ID]],Table3__3_16[Customer ID],Table3__3_16[Any Transplants])</f>
        <v>Yes</v>
      </c>
      <c r="G2293" s="23" t="str">
        <f>_xlfn.XLOOKUP(Table7[[#This Row],[Merged Customer ID]],Table3__3_16[Customer ID],Table3__3_16[Cancer history])</f>
        <v>No</v>
      </c>
      <c r="H2293" s="23">
        <f>_xlfn.XLOOKUP(Table7[[#This Row],[Merged Customer ID]],Table3__3_16[Customer ID],Table3__3_16[NumberOfMajorSurgeries])</f>
        <v>1</v>
      </c>
      <c r="I2293" s="23" t="str">
        <f>_xlfn.XLOOKUP(Table7[[#This Row],[Merged Customer ID]],Table3__3_16[Customer ID],Table3__3_16[smoker])</f>
        <v>No</v>
      </c>
      <c r="J2293" s="23" t="str">
        <f>_xlfn.XLOOKUP(Table7[[#This Row],[Merged Customer ID]],Table3__3_16[Customer ID],Table3__3_16[Weight Status])</f>
        <v>Obesity</v>
      </c>
      <c r="K2293" s="23" t="str">
        <f>_xlfn.XLOOKUP(Table7[[#This Row],[Merged Customer ID]],Table3__3_16[Customer ID],Table3__3_16[Sugar Status])</f>
        <v>Prediabetes</v>
      </c>
      <c r="L2293" s="26">
        <f>_xlfn.XLOOKUP(Table7[[#This Row],[Merged Customer ID]],Table6_20[Merged Customer ID],Table6_20[Date of Birth])</f>
        <v>38319</v>
      </c>
      <c r="M2293" s="30">
        <f>_xlfn.XLOOKUP(Table7[[#This Row],[Merged Customer ID]],Table6_20[Merged Customer ID],Table6_20[charges],"0",0)</f>
        <v>1136.4000000000001</v>
      </c>
      <c r="N2293" s="30" t="str">
        <f>_xlfn.XLOOKUP(Table7[[#This Row],[Merged Customer ID]],Table6_20[Merged Customer ID],Table6_20[Hospital tier])</f>
        <v>tier - 3</v>
      </c>
      <c r="O2293" s="30" t="str">
        <f>_xlfn.XLOOKUP(Table7[[#This Row],[Merged Customer ID]],Table6_20[Merged Customer ID],Table6_20[City tier])</f>
        <v>tier - 3</v>
      </c>
      <c r="P2293" s="30" t="str">
        <f>_xlfn.XLOOKUP(Table7[[#This Row],[Merged Customer ID]],Table6_20[Merged Customer ID],Table6_20[State ID])</f>
        <v>R1013</v>
      </c>
      <c r="Q2293" s="36">
        <f>_xlfn.XLOOKUP(Table7[[#This Row],[Merged Customer ID]],Table6_20[Merged Customer ID],Table6_20[Age])</f>
        <v>18.527777777777779</v>
      </c>
    </row>
    <row r="2294" spans="1:17" x14ac:dyDescent="0.35">
      <c r="A2294" s="22" t="s">
        <v>65</v>
      </c>
      <c r="B2294" s="22" t="str">
        <f>_xlfn.XLOOKUP(Table7[[#This Row],[Merged Customer ID]],Table2_1[Merged Customer ID],Table2_1[First Name])</f>
        <v>Regnier</v>
      </c>
      <c r="C2294" s="22">
        <f>_xlfn.XLOOKUP(Table7[[#This Row],[Merged Customer ID]],Table3__3_16[Customer ID],Table3__3_16[BMI])</f>
        <v>33.33</v>
      </c>
      <c r="D2294" s="22">
        <f>_xlfn.XLOOKUP(Table7[[#This Row],[Merged Customer ID]],Table3__3_16[Customer ID],Table3__3_16[HBA1C])</f>
        <v>6.08</v>
      </c>
      <c r="E2294" s="22" t="str">
        <f>_xlfn.XLOOKUP(Table7[[#This Row],[Merged Customer ID]],Table3__3_16[Customer ID],Table3__3_16[Heart Issues])</f>
        <v>No</v>
      </c>
      <c r="F2294" s="22" t="str">
        <f>_xlfn.XLOOKUP(Table7[[#This Row],[Merged Customer ID]],Table3__3_16[Customer ID],Table3__3_16[Any Transplants])</f>
        <v>Yes</v>
      </c>
      <c r="G2294" s="22" t="str">
        <f>_xlfn.XLOOKUP(Table7[[#This Row],[Merged Customer ID]],Table3__3_16[Customer ID],Table3__3_16[Cancer history])</f>
        <v>No</v>
      </c>
      <c r="H2294" s="22">
        <f>_xlfn.XLOOKUP(Table7[[#This Row],[Merged Customer ID]],Table3__3_16[Customer ID],Table3__3_16[NumberOfMajorSurgeries])</f>
        <v>1</v>
      </c>
      <c r="I2294" s="22" t="str">
        <f>_xlfn.XLOOKUP(Table7[[#This Row],[Merged Customer ID]],Table3__3_16[Customer ID],Table3__3_16[smoker])</f>
        <v>No</v>
      </c>
      <c r="J2294" s="22" t="str">
        <f>_xlfn.XLOOKUP(Table7[[#This Row],[Merged Customer ID]],Table3__3_16[Customer ID],Table3__3_16[Weight Status])</f>
        <v>Obesity</v>
      </c>
      <c r="K2294" s="22" t="str">
        <f>_xlfn.XLOOKUP(Table7[[#This Row],[Merged Customer ID]],Table3__3_16[Customer ID],Table3__3_16[Sugar Status])</f>
        <v>Prediabetes</v>
      </c>
      <c r="L2294" s="25">
        <f>_xlfn.XLOOKUP(Table7[[#This Row],[Merged Customer ID]],Table6_20[Merged Customer ID],Table6_20[Date of Birth])</f>
        <v>38149</v>
      </c>
      <c r="M2294" s="29">
        <f>_xlfn.XLOOKUP(Table7[[#This Row],[Merged Customer ID]],Table6_20[Merged Customer ID],Table6_20[charges],"0",0)</f>
        <v>1135.94</v>
      </c>
      <c r="N2294" s="29" t="str">
        <f>_xlfn.XLOOKUP(Table7[[#This Row],[Merged Customer ID]],Table6_20[Merged Customer ID],Table6_20[Hospital tier])</f>
        <v>tier - 3</v>
      </c>
      <c r="O2294" s="29" t="str">
        <f>_xlfn.XLOOKUP(Table7[[#This Row],[Merged Customer ID]],Table6_20[Merged Customer ID],Table6_20[City tier])</f>
        <v>tier - 3</v>
      </c>
      <c r="P2294" s="29" t="str">
        <f>_xlfn.XLOOKUP(Table7[[#This Row],[Merged Customer ID]],Table6_20[Merged Customer ID],Table6_20[State ID])</f>
        <v>R1013</v>
      </c>
      <c r="Q2294" s="35">
        <f>_xlfn.XLOOKUP(Table7[[#This Row],[Merged Customer ID]],Table6_20[Merged Customer ID],Table6_20[Age])</f>
        <v>18.991666666666667</v>
      </c>
    </row>
    <row r="2295" spans="1:17" x14ac:dyDescent="0.35">
      <c r="A2295" s="23" t="s">
        <v>64</v>
      </c>
      <c r="B2295" s="23" t="str">
        <f>_xlfn.XLOOKUP(Table7[[#This Row],[Merged Customer ID]],Table2_1[Merged Customer ID],Table2_1[First Name])</f>
        <v>Treece</v>
      </c>
      <c r="C2295" s="23">
        <f>_xlfn.XLOOKUP(Table7[[#This Row],[Merged Customer ID]],Table3__3_16[Customer ID],Table3__3_16[BMI])</f>
        <v>21.84</v>
      </c>
      <c r="D2295" s="23">
        <f>_xlfn.XLOOKUP(Table7[[#This Row],[Merged Customer ID]],Table3__3_16[Customer ID],Table3__3_16[HBA1C])</f>
        <v>5.71</v>
      </c>
      <c r="E2295" s="22" t="str">
        <f>_xlfn.XLOOKUP(Table7[[#This Row],[Merged Customer ID]],Table3__3_16[Customer ID],Table3__3_16[Heart Issues])</f>
        <v>No</v>
      </c>
      <c r="F2295" s="23" t="str">
        <f>_xlfn.XLOOKUP(Table7[[#This Row],[Merged Customer ID]],Table3__3_16[Customer ID],Table3__3_16[Any Transplants])</f>
        <v>Yes</v>
      </c>
      <c r="G2295" s="23" t="str">
        <f>_xlfn.XLOOKUP(Table7[[#This Row],[Merged Customer ID]],Table3__3_16[Customer ID],Table3__3_16[Cancer history])</f>
        <v>No</v>
      </c>
      <c r="H2295" s="23">
        <f>_xlfn.XLOOKUP(Table7[[#This Row],[Merged Customer ID]],Table3__3_16[Customer ID],Table3__3_16[NumberOfMajorSurgeries])</f>
        <v>1</v>
      </c>
      <c r="I2295" s="23" t="str">
        <f>_xlfn.XLOOKUP(Table7[[#This Row],[Merged Customer ID]],Table3__3_16[Customer ID],Table3__3_16[smoker])</f>
        <v>No</v>
      </c>
      <c r="J2295" s="23" t="str">
        <f>_xlfn.XLOOKUP(Table7[[#This Row],[Merged Customer ID]],Table3__3_16[Customer ID],Table3__3_16[Weight Status])</f>
        <v>Normal Weight</v>
      </c>
      <c r="K2295" s="23" t="str">
        <f>_xlfn.XLOOKUP(Table7[[#This Row],[Merged Customer ID]],Table3__3_16[Customer ID],Table3__3_16[Sugar Status])</f>
        <v>Prediabetes</v>
      </c>
      <c r="L2295" s="26">
        <f>_xlfn.XLOOKUP(Table7[[#This Row],[Merged Customer ID]],Table6_20[Merged Customer ID],Table6_20[Date of Birth])</f>
        <v>38266</v>
      </c>
      <c r="M2295" s="30">
        <f>_xlfn.XLOOKUP(Table7[[#This Row],[Merged Customer ID]],Table6_20[Merged Customer ID],Table6_20[charges],"0",0)</f>
        <v>1135</v>
      </c>
      <c r="N2295" s="30" t="str">
        <f>_xlfn.XLOOKUP(Table7[[#This Row],[Merged Customer ID]],Table6_20[Merged Customer ID],Table6_20[Hospital tier])</f>
        <v>tier - 3</v>
      </c>
      <c r="O2295" s="30" t="str">
        <f>_xlfn.XLOOKUP(Table7[[#This Row],[Merged Customer ID]],Table6_20[Merged Customer ID],Table6_20[City tier])</f>
        <v>tier - 3</v>
      </c>
      <c r="P2295" s="30" t="str">
        <f>_xlfn.XLOOKUP(Table7[[#This Row],[Merged Customer ID]],Table6_20[Merged Customer ID],Table6_20[State ID])</f>
        <v>R1013</v>
      </c>
      <c r="Q2295" s="36">
        <f>_xlfn.XLOOKUP(Table7[[#This Row],[Merged Customer ID]],Table6_20[Merged Customer ID],Table6_20[Age])</f>
        <v>18.672222222222221</v>
      </c>
    </row>
    <row r="2296" spans="1:17" x14ac:dyDescent="0.35">
      <c r="A2296" s="22" t="s">
        <v>63</v>
      </c>
      <c r="B2296" s="22" t="str">
        <f>_xlfn.XLOOKUP(Table7[[#This Row],[Merged Customer ID]],Table2_1[Merged Customer ID],Table2_1[First Name])</f>
        <v>Beisel</v>
      </c>
      <c r="C2296" s="22">
        <f>_xlfn.XLOOKUP(Table7[[#This Row],[Merged Customer ID]],Table3__3_16[Customer ID],Table3__3_16[BMI])</f>
        <v>16.87</v>
      </c>
      <c r="D2296" s="22">
        <f>_xlfn.XLOOKUP(Table7[[#This Row],[Merged Customer ID]],Table3__3_16[Customer ID],Table3__3_16[HBA1C])</f>
        <v>9.1300000000000008</v>
      </c>
      <c r="E2296" s="22" t="str">
        <f>_xlfn.XLOOKUP(Table7[[#This Row],[Merged Customer ID]],Table3__3_16[Customer ID],Table3__3_16[Heart Issues])</f>
        <v>No</v>
      </c>
      <c r="F2296" s="22" t="str">
        <f>_xlfn.XLOOKUP(Table7[[#This Row],[Merged Customer ID]],Table3__3_16[Customer ID],Table3__3_16[Any Transplants])</f>
        <v>No</v>
      </c>
      <c r="G2296" s="22" t="str">
        <f>_xlfn.XLOOKUP(Table7[[#This Row],[Merged Customer ID]],Table3__3_16[Customer ID],Table3__3_16[Cancer history])</f>
        <v>No</v>
      </c>
      <c r="H2296" s="22">
        <f>_xlfn.XLOOKUP(Table7[[#This Row],[Merged Customer ID]],Table3__3_16[Customer ID],Table3__3_16[NumberOfMajorSurgeries])</f>
        <v>0</v>
      </c>
      <c r="I2296" s="22" t="str">
        <f>_xlfn.XLOOKUP(Table7[[#This Row],[Merged Customer ID]],Table3__3_16[Customer ID],Table3__3_16[smoker])</f>
        <v>No</v>
      </c>
      <c r="J2296" s="22" t="str">
        <f>_xlfn.XLOOKUP(Table7[[#This Row],[Merged Customer ID]],Table3__3_16[Customer ID],Table3__3_16[Weight Status])</f>
        <v>Underweight</v>
      </c>
      <c r="K2296" s="22" t="str">
        <f>_xlfn.XLOOKUP(Table7[[#This Row],[Merged Customer ID]],Table3__3_16[Customer ID],Table3__3_16[Sugar Status])</f>
        <v>Diabetes</v>
      </c>
      <c r="L2296" s="25">
        <f>_xlfn.XLOOKUP(Table7[[#This Row],[Merged Customer ID]],Table6_20[Merged Customer ID],Table6_20[Date of Birth])</f>
        <v>37456</v>
      </c>
      <c r="M2296" s="29">
        <f>_xlfn.XLOOKUP(Table7[[#This Row],[Merged Customer ID]],Table6_20[Merged Customer ID],Table6_20[charges],"0",0)</f>
        <v>1132</v>
      </c>
      <c r="N2296" s="29" t="str">
        <f>_xlfn.XLOOKUP(Table7[[#This Row],[Merged Customer ID]],Table6_20[Merged Customer ID],Table6_20[Hospital tier])</f>
        <v>tier - 3</v>
      </c>
      <c r="O2296" s="29" t="str">
        <f>_xlfn.XLOOKUP(Table7[[#This Row],[Merged Customer ID]],Table6_20[Merged Customer ID],Table6_20[City tier])</f>
        <v>tier - 1</v>
      </c>
      <c r="P2296" s="29" t="str">
        <f>_xlfn.XLOOKUP(Table7[[#This Row],[Merged Customer ID]],Table6_20[Merged Customer ID],Table6_20[State ID])</f>
        <v>R1013</v>
      </c>
      <c r="Q2296" s="35">
        <f>_xlfn.XLOOKUP(Table7[[#This Row],[Merged Customer ID]],Table6_20[Merged Customer ID],Table6_20[Age])</f>
        <v>20.886111111111113</v>
      </c>
    </row>
    <row r="2297" spans="1:17" x14ac:dyDescent="0.35">
      <c r="A2297" s="23" t="s">
        <v>62</v>
      </c>
      <c r="B2297" s="23" t="str">
        <f>_xlfn.XLOOKUP(Table7[[#This Row],[Merged Customer ID]],Table2_1[Merged Customer ID],Table2_1[First Name])</f>
        <v>Enke</v>
      </c>
      <c r="C2297" s="23">
        <f>_xlfn.XLOOKUP(Table7[[#This Row],[Merged Customer ID]],Table3__3_16[Customer ID],Table3__3_16[BMI])</f>
        <v>30.14</v>
      </c>
      <c r="D2297" s="23">
        <f>_xlfn.XLOOKUP(Table7[[#This Row],[Merged Customer ID]],Table3__3_16[Customer ID],Table3__3_16[HBA1C])</f>
        <v>5.49</v>
      </c>
      <c r="E2297" s="22" t="str">
        <f>_xlfn.XLOOKUP(Table7[[#This Row],[Merged Customer ID]],Table3__3_16[Customer ID],Table3__3_16[Heart Issues])</f>
        <v>No</v>
      </c>
      <c r="F2297" s="23" t="str">
        <f>_xlfn.XLOOKUP(Table7[[#This Row],[Merged Customer ID]],Table3__3_16[Customer ID],Table3__3_16[Any Transplants])</f>
        <v>Yes</v>
      </c>
      <c r="G2297" s="23" t="str">
        <f>_xlfn.XLOOKUP(Table7[[#This Row],[Merged Customer ID]],Table3__3_16[Customer ID],Table3__3_16[Cancer history])</f>
        <v>No</v>
      </c>
      <c r="H2297" s="23">
        <f>_xlfn.XLOOKUP(Table7[[#This Row],[Merged Customer ID]],Table3__3_16[Customer ID],Table3__3_16[NumberOfMajorSurgeries])</f>
        <v>1</v>
      </c>
      <c r="I2297" s="23" t="str">
        <f>_xlfn.XLOOKUP(Table7[[#This Row],[Merged Customer ID]],Table3__3_16[Customer ID],Table3__3_16[smoker])</f>
        <v>No</v>
      </c>
      <c r="J2297" s="23" t="str">
        <f>_xlfn.XLOOKUP(Table7[[#This Row],[Merged Customer ID]],Table3__3_16[Customer ID],Table3__3_16[Weight Status])</f>
        <v>Obesity</v>
      </c>
      <c r="K2297" s="23" t="str">
        <f>_xlfn.XLOOKUP(Table7[[#This Row],[Merged Customer ID]],Table3__3_16[Customer ID],Table3__3_16[Sugar Status])</f>
        <v>Normal</v>
      </c>
      <c r="L2297" s="26">
        <f>_xlfn.XLOOKUP(Table7[[#This Row],[Merged Customer ID]],Table6_20[Merged Customer ID],Table6_20[Date of Birth])</f>
        <v>38152</v>
      </c>
      <c r="M2297" s="30">
        <f>_xlfn.XLOOKUP(Table7[[#This Row],[Merged Customer ID]],Table6_20[Merged Customer ID],Table6_20[charges],"0",0)</f>
        <v>1131.51</v>
      </c>
      <c r="N2297" s="30" t="str">
        <f>_xlfn.XLOOKUP(Table7[[#This Row],[Merged Customer ID]],Table6_20[Merged Customer ID],Table6_20[Hospital tier])</f>
        <v>tier - 3</v>
      </c>
      <c r="O2297" s="30" t="str">
        <f>_xlfn.XLOOKUP(Table7[[#This Row],[Merged Customer ID]],Table6_20[Merged Customer ID],Table6_20[City tier])</f>
        <v>tier - 1</v>
      </c>
      <c r="P2297" s="30" t="str">
        <f>_xlfn.XLOOKUP(Table7[[#This Row],[Merged Customer ID]],Table6_20[Merged Customer ID],Table6_20[State ID])</f>
        <v>R1013</v>
      </c>
      <c r="Q2297" s="36">
        <f>_xlfn.XLOOKUP(Table7[[#This Row],[Merged Customer ID]],Table6_20[Merged Customer ID],Table6_20[Age])</f>
        <v>18.983333333333334</v>
      </c>
    </row>
    <row r="2298" spans="1:17" x14ac:dyDescent="0.35">
      <c r="A2298" s="22" t="s">
        <v>61</v>
      </c>
      <c r="B2298" s="22" t="str">
        <f>_xlfn.XLOOKUP(Table7[[#This Row],[Merged Customer ID]],Table2_1[Merged Customer ID],Table2_1[First Name])</f>
        <v>Ruiz-Tagle Barros</v>
      </c>
      <c r="C2298" s="22">
        <f>_xlfn.XLOOKUP(Table7[[#This Row],[Merged Customer ID]],Table3__3_16[Customer ID],Table3__3_16[BMI])</f>
        <v>23.21</v>
      </c>
      <c r="D2298" s="22">
        <f>_xlfn.XLOOKUP(Table7[[#This Row],[Merged Customer ID]],Table3__3_16[Customer ID],Table3__3_16[HBA1C])</f>
        <v>4.37</v>
      </c>
      <c r="E2298" s="22" t="str">
        <f>_xlfn.XLOOKUP(Table7[[#This Row],[Merged Customer ID]],Table3__3_16[Customer ID],Table3__3_16[Heart Issues])</f>
        <v>No</v>
      </c>
      <c r="F2298" s="22" t="str">
        <f>_xlfn.XLOOKUP(Table7[[#This Row],[Merged Customer ID]],Table3__3_16[Customer ID],Table3__3_16[Any Transplants])</f>
        <v>Yes</v>
      </c>
      <c r="G2298" s="22" t="str">
        <f>_xlfn.XLOOKUP(Table7[[#This Row],[Merged Customer ID]],Table3__3_16[Customer ID],Table3__3_16[Cancer history])</f>
        <v>No</v>
      </c>
      <c r="H2298" s="22">
        <f>_xlfn.XLOOKUP(Table7[[#This Row],[Merged Customer ID]],Table3__3_16[Customer ID],Table3__3_16[NumberOfMajorSurgeries])</f>
        <v>1</v>
      </c>
      <c r="I2298" s="22" t="str">
        <f>_xlfn.XLOOKUP(Table7[[#This Row],[Merged Customer ID]],Table3__3_16[Customer ID],Table3__3_16[smoker])</f>
        <v>No</v>
      </c>
      <c r="J2298" s="22" t="str">
        <f>_xlfn.XLOOKUP(Table7[[#This Row],[Merged Customer ID]],Table3__3_16[Customer ID],Table3__3_16[Weight Status])</f>
        <v>Normal Weight</v>
      </c>
      <c r="K2298" s="22" t="str">
        <f>_xlfn.XLOOKUP(Table7[[#This Row],[Merged Customer ID]],Table3__3_16[Customer ID],Table3__3_16[Sugar Status])</f>
        <v>Normal</v>
      </c>
      <c r="L2298" s="25">
        <f>_xlfn.XLOOKUP(Table7[[#This Row],[Merged Customer ID]],Table6_20[Merged Customer ID],Table6_20[Date of Birth])</f>
        <v>38303</v>
      </c>
      <c r="M2298" s="29">
        <f>_xlfn.XLOOKUP(Table7[[#This Row],[Merged Customer ID]],Table6_20[Merged Customer ID],Table6_20[charges],"0",0)</f>
        <v>1121.8699999999999</v>
      </c>
      <c r="N2298" s="29" t="str">
        <f>_xlfn.XLOOKUP(Table7[[#This Row],[Merged Customer ID]],Table6_20[Merged Customer ID],Table6_20[Hospital tier])</f>
        <v>tier - 3</v>
      </c>
      <c r="O2298" s="29" t="str">
        <f>_xlfn.XLOOKUP(Table7[[#This Row],[Merged Customer ID]],Table6_20[Merged Customer ID],Table6_20[City tier])</f>
        <v>tier - 1</v>
      </c>
      <c r="P2298" s="29" t="str">
        <f>_xlfn.XLOOKUP(Table7[[#This Row],[Merged Customer ID]],Table6_20[Merged Customer ID],Table6_20[State ID])</f>
        <v>R1013</v>
      </c>
      <c r="Q2298" s="35">
        <f>_xlfn.XLOOKUP(Table7[[#This Row],[Merged Customer ID]],Table6_20[Merged Customer ID],Table6_20[Age])</f>
        <v>18.572222222222223</v>
      </c>
    </row>
    <row r="2299" spans="1:17" x14ac:dyDescent="0.35">
      <c r="A2299" s="23" t="s">
        <v>60</v>
      </c>
      <c r="B2299" s="23" t="str">
        <f>_xlfn.XLOOKUP(Table7[[#This Row],[Merged Customer ID]],Table2_1[Merged Customer ID],Table2_1[First Name])</f>
        <v>Ferrell</v>
      </c>
      <c r="C2299" s="23">
        <f>_xlfn.XLOOKUP(Table7[[#This Row],[Merged Customer ID]],Table3__3_16[Customer ID],Table3__3_16[BMI])</f>
        <v>17.170000000000002</v>
      </c>
      <c r="D2299" s="23">
        <f>_xlfn.XLOOKUP(Table7[[#This Row],[Merged Customer ID]],Table3__3_16[Customer ID],Table3__3_16[HBA1C])</f>
        <v>8.4600000000000009</v>
      </c>
      <c r="E2299" s="22" t="str">
        <f>_xlfn.XLOOKUP(Table7[[#This Row],[Merged Customer ID]],Table3__3_16[Customer ID],Table3__3_16[Heart Issues])</f>
        <v>No</v>
      </c>
      <c r="F2299" s="23" t="str">
        <f>_xlfn.XLOOKUP(Table7[[#This Row],[Merged Customer ID]],Table3__3_16[Customer ID],Table3__3_16[Any Transplants])</f>
        <v>No</v>
      </c>
      <c r="G2299" s="23" t="str">
        <f>_xlfn.XLOOKUP(Table7[[#This Row],[Merged Customer ID]],Table3__3_16[Customer ID],Table3__3_16[Cancer history])</f>
        <v>No</v>
      </c>
      <c r="H2299" s="23">
        <f>_xlfn.XLOOKUP(Table7[[#This Row],[Merged Customer ID]],Table3__3_16[Customer ID],Table3__3_16[NumberOfMajorSurgeries])</f>
        <v>0</v>
      </c>
      <c r="I2299" s="23" t="str">
        <f>_xlfn.XLOOKUP(Table7[[#This Row],[Merged Customer ID]],Table3__3_16[Customer ID],Table3__3_16[smoker])</f>
        <v>No</v>
      </c>
      <c r="J2299" s="23" t="str">
        <f>_xlfn.XLOOKUP(Table7[[#This Row],[Merged Customer ID]],Table3__3_16[Customer ID],Table3__3_16[Weight Status])</f>
        <v>Underweight</v>
      </c>
      <c r="K2299" s="23" t="str">
        <f>_xlfn.XLOOKUP(Table7[[#This Row],[Merged Customer ID]],Table3__3_16[Customer ID],Table3__3_16[Sugar Status])</f>
        <v>Diabetes</v>
      </c>
      <c r="L2299" s="26">
        <f>_xlfn.XLOOKUP(Table7[[#This Row],[Merged Customer ID]],Table6_20[Merged Customer ID],Table6_20[Date of Birth])</f>
        <v>37481</v>
      </c>
      <c r="M2299" s="30">
        <f>_xlfn.XLOOKUP(Table7[[#This Row],[Merged Customer ID]],Table6_20[Merged Customer ID],Table6_20[charges],"0",0)</f>
        <v>1086</v>
      </c>
      <c r="N2299" s="30" t="str">
        <f>_xlfn.XLOOKUP(Table7[[#This Row],[Merged Customer ID]],Table6_20[Merged Customer ID],Table6_20[Hospital tier])</f>
        <v>tier - 3</v>
      </c>
      <c r="O2299" s="30" t="str">
        <f>_xlfn.XLOOKUP(Table7[[#This Row],[Merged Customer ID]],Table6_20[Merged Customer ID],Table6_20[City tier])</f>
        <v>tier - 3</v>
      </c>
      <c r="P2299" s="30" t="str">
        <f>_xlfn.XLOOKUP(Table7[[#This Row],[Merged Customer ID]],Table6_20[Merged Customer ID],Table6_20[State ID])</f>
        <v>R1013</v>
      </c>
      <c r="Q2299" s="36">
        <f>_xlfn.XLOOKUP(Table7[[#This Row],[Merged Customer ID]],Table6_20[Merged Customer ID],Table6_20[Age])</f>
        <v>20.819444444444443</v>
      </c>
    </row>
    <row r="2300" spans="1:17" x14ac:dyDescent="0.35">
      <c r="A2300" s="22" t="s">
        <v>59</v>
      </c>
      <c r="B2300" s="22" t="str">
        <f>_xlfn.XLOOKUP(Table7[[#This Row],[Merged Customer ID]],Table2_1[Merged Customer ID],Table2_1[First Name])</f>
        <v>Gates</v>
      </c>
      <c r="C2300" s="22">
        <f>_xlfn.XLOOKUP(Table7[[#This Row],[Merged Customer ID]],Table3__3_16[Customer ID],Table3__3_16[BMI])</f>
        <v>15.61</v>
      </c>
      <c r="D2300" s="22">
        <f>_xlfn.XLOOKUP(Table7[[#This Row],[Merged Customer ID]],Table3__3_16[Customer ID],Table3__3_16[HBA1C])</f>
        <v>5.28</v>
      </c>
      <c r="E2300" s="22" t="str">
        <f>_xlfn.XLOOKUP(Table7[[#This Row],[Merged Customer ID]],Table3__3_16[Customer ID],Table3__3_16[Heart Issues])</f>
        <v>No</v>
      </c>
      <c r="F2300" s="22" t="str">
        <f>_xlfn.XLOOKUP(Table7[[#This Row],[Merged Customer ID]],Table3__3_16[Customer ID],Table3__3_16[Any Transplants])</f>
        <v>No</v>
      </c>
      <c r="G2300" s="22" t="str">
        <f>_xlfn.XLOOKUP(Table7[[#This Row],[Merged Customer ID]],Table3__3_16[Customer ID],Table3__3_16[Cancer history])</f>
        <v>No</v>
      </c>
      <c r="H2300" s="22">
        <f>_xlfn.XLOOKUP(Table7[[#This Row],[Merged Customer ID]],Table3__3_16[Customer ID],Table3__3_16[NumberOfMajorSurgeries])</f>
        <v>1</v>
      </c>
      <c r="I2300" s="22" t="str">
        <f>_xlfn.XLOOKUP(Table7[[#This Row],[Merged Customer ID]],Table3__3_16[Customer ID],Table3__3_16[smoker])</f>
        <v>No</v>
      </c>
      <c r="J2300" s="22" t="str">
        <f>_xlfn.XLOOKUP(Table7[[#This Row],[Merged Customer ID]],Table3__3_16[Customer ID],Table3__3_16[Weight Status])</f>
        <v>Underweight</v>
      </c>
      <c r="K2300" s="22" t="str">
        <f>_xlfn.XLOOKUP(Table7[[#This Row],[Merged Customer ID]],Table3__3_16[Customer ID],Table3__3_16[Sugar Status])</f>
        <v>Normal</v>
      </c>
      <c r="L2300" s="25">
        <f>_xlfn.XLOOKUP(Table7[[#This Row],[Merged Customer ID]],Table6_20[Merged Customer ID],Table6_20[Date of Birth])</f>
        <v>36155</v>
      </c>
      <c r="M2300" s="29">
        <f>_xlfn.XLOOKUP(Table7[[#This Row],[Merged Customer ID]],Table6_20[Merged Customer ID],Table6_20[charges],"0",0)</f>
        <v>1082</v>
      </c>
      <c r="N2300" s="29" t="str">
        <f>_xlfn.XLOOKUP(Table7[[#This Row],[Merged Customer ID]],Table6_20[Merged Customer ID],Table6_20[Hospital tier])</f>
        <v>tier - 3</v>
      </c>
      <c r="O2300" s="29" t="str">
        <f>_xlfn.XLOOKUP(Table7[[#This Row],[Merged Customer ID]],Table6_20[Merged Customer ID],Table6_20[City tier])</f>
        <v>tier - 2</v>
      </c>
      <c r="P2300" s="29" t="str">
        <f>_xlfn.XLOOKUP(Table7[[#This Row],[Merged Customer ID]],Table6_20[Merged Customer ID],Table6_20[State ID])</f>
        <v>R1013</v>
      </c>
      <c r="Q2300" s="35">
        <f>_xlfn.XLOOKUP(Table7[[#This Row],[Merged Customer ID]],Table6_20[Merged Customer ID],Table6_20[Age])</f>
        <v>24.45</v>
      </c>
    </row>
    <row r="2301" spans="1:17" x14ac:dyDescent="0.35">
      <c r="A2301" s="23" t="s">
        <v>58</v>
      </c>
      <c r="B2301" s="23" t="str">
        <f>_xlfn.XLOOKUP(Table7[[#This Row],[Merged Customer ID]],Table2_1[Merged Customer ID],Table2_1[First Name])</f>
        <v>Jeffers</v>
      </c>
      <c r="C2301" s="23">
        <f>_xlfn.XLOOKUP(Table7[[#This Row],[Merged Customer ID]],Table3__3_16[Customer ID],Table3__3_16[BMI])</f>
        <v>17.98</v>
      </c>
      <c r="D2301" s="23">
        <f>_xlfn.XLOOKUP(Table7[[#This Row],[Merged Customer ID]],Table3__3_16[Customer ID],Table3__3_16[HBA1C])</f>
        <v>5.33</v>
      </c>
      <c r="E2301" s="22" t="str">
        <f>_xlfn.XLOOKUP(Table7[[#This Row],[Merged Customer ID]],Table3__3_16[Customer ID],Table3__3_16[Heart Issues])</f>
        <v>Yes</v>
      </c>
      <c r="F2301" s="23" t="str">
        <f>_xlfn.XLOOKUP(Table7[[#This Row],[Merged Customer ID]],Table3__3_16[Customer ID],Table3__3_16[Any Transplants])</f>
        <v>No</v>
      </c>
      <c r="G2301" s="23" t="str">
        <f>_xlfn.XLOOKUP(Table7[[#This Row],[Merged Customer ID]],Table3__3_16[Customer ID],Table3__3_16[Cancer history])</f>
        <v>Yes</v>
      </c>
      <c r="H2301" s="23">
        <f>_xlfn.XLOOKUP(Table7[[#This Row],[Merged Customer ID]],Table3__3_16[Customer ID],Table3__3_16[NumberOfMajorSurgeries])</f>
        <v>1</v>
      </c>
      <c r="I2301" s="23" t="str">
        <f>_xlfn.XLOOKUP(Table7[[#This Row],[Merged Customer ID]],Table3__3_16[Customer ID],Table3__3_16[smoker])</f>
        <v>No</v>
      </c>
      <c r="J2301" s="23" t="str">
        <f>_xlfn.XLOOKUP(Table7[[#This Row],[Merged Customer ID]],Table3__3_16[Customer ID],Table3__3_16[Weight Status])</f>
        <v>Underweight</v>
      </c>
      <c r="K2301" s="23" t="str">
        <f>_xlfn.XLOOKUP(Table7[[#This Row],[Merged Customer ID]],Table3__3_16[Customer ID],Table3__3_16[Sugar Status])</f>
        <v>Normal</v>
      </c>
      <c r="L2301" s="26">
        <f>_xlfn.XLOOKUP(Table7[[#This Row],[Merged Customer ID]],Table6_20[Merged Customer ID],Table6_20[Date of Birth])</f>
        <v>35655</v>
      </c>
      <c r="M2301" s="30">
        <f>_xlfn.XLOOKUP(Table7[[#This Row],[Merged Customer ID]],Table6_20[Merged Customer ID],Table6_20[charges],"0",0)</f>
        <v>1071</v>
      </c>
      <c r="N2301" s="30" t="str">
        <f>_xlfn.XLOOKUP(Table7[[#This Row],[Merged Customer ID]],Table6_20[Merged Customer ID],Table6_20[Hospital tier])</f>
        <v>tier - 3</v>
      </c>
      <c r="O2301" s="30" t="str">
        <f>_xlfn.XLOOKUP(Table7[[#This Row],[Merged Customer ID]],Table6_20[Merged Customer ID],Table6_20[City tier])</f>
        <v>tier - 3</v>
      </c>
      <c r="P2301" s="30" t="str">
        <f>_xlfn.XLOOKUP(Table7[[#This Row],[Merged Customer ID]],Table6_20[Merged Customer ID],Table6_20[State ID])</f>
        <v>R1013</v>
      </c>
      <c r="Q2301" s="36">
        <f>_xlfn.XLOOKUP(Table7[[#This Row],[Merged Customer ID]],Table6_20[Merged Customer ID],Table6_20[Age])</f>
        <v>25.819444444444443</v>
      </c>
    </row>
    <row r="2302" spans="1:17" x14ac:dyDescent="0.35">
      <c r="A2302" s="22" t="s">
        <v>57</v>
      </c>
      <c r="B2302" s="22" t="str">
        <f>_xlfn.XLOOKUP(Table7[[#This Row],[Merged Customer ID]],Table2_1[Merged Customer ID],Table2_1[First Name])</f>
        <v>Sulhanek</v>
      </c>
      <c r="C2302" s="22">
        <f>_xlfn.XLOOKUP(Table7[[#This Row],[Merged Customer ID]],Table3__3_16[Customer ID],Table3__3_16[BMI])</f>
        <v>21.64</v>
      </c>
      <c r="D2302" s="22">
        <f>_xlfn.XLOOKUP(Table7[[#This Row],[Merged Customer ID]],Table3__3_16[Customer ID],Table3__3_16[HBA1C])</f>
        <v>5.5</v>
      </c>
      <c r="E2302" s="22" t="str">
        <f>_xlfn.XLOOKUP(Table7[[#This Row],[Merged Customer ID]],Table3__3_16[Customer ID],Table3__3_16[Heart Issues])</f>
        <v>No</v>
      </c>
      <c r="F2302" s="22" t="str">
        <f>_xlfn.XLOOKUP(Table7[[#This Row],[Merged Customer ID]],Table3__3_16[Customer ID],Table3__3_16[Any Transplants])</f>
        <v>Yes</v>
      </c>
      <c r="G2302" s="22" t="str">
        <f>_xlfn.XLOOKUP(Table7[[#This Row],[Merged Customer ID]],Table3__3_16[Customer ID],Table3__3_16[Cancer history])</f>
        <v>No</v>
      </c>
      <c r="H2302" s="22">
        <f>_xlfn.XLOOKUP(Table7[[#This Row],[Merged Customer ID]],Table3__3_16[Customer ID],Table3__3_16[NumberOfMajorSurgeries])</f>
        <v>1</v>
      </c>
      <c r="I2302" s="22" t="str">
        <f>_xlfn.XLOOKUP(Table7[[#This Row],[Merged Customer ID]],Table3__3_16[Customer ID],Table3__3_16[smoker])</f>
        <v>No</v>
      </c>
      <c r="J2302" s="22" t="str">
        <f>_xlfn.XLOOKUP(Table7[[#This Row],[Merged Customer ID]],Table3__3_16[Customer ID],Table3__3_16[Weight Status])</f>
        <v>Normal Weight</v>
      </c>
      <c r="K2302" s="22" t="str">
        <f>_xlfn.XLOOKUP(Table7[[#This Row],[Merged Customer ID]],Table3__3_16[Customer ID],Table3__3_16[Sugar Status])</f>
        <v>Normal</v>
      </c>
      <c r="L2302" s="25">
        <f>_xlfn.XLOOKUP(Table7[[#This Row],[Merged Customer ID]],Table6_20[Merged Customer ID],Table6_20[Date of Birth])</f>
        <v>38223</v>
      </c>
      <c r="M2302" s="29">
        <f>_xlfn.XLOOKUP(Table7[[#This Row],[Merged Customer ID]],Table6_20[Merged Customer ID],Table6_20[charges],"0",0)</f>
        <v>1070</v>
      </c>
      <c r="N2302" s="29" t="str">
        <f>_xlfn.XLOOKUP(Table7[[#This Row],[Merged Customer ID]],Table6_20[Merged Customer ID],Table6_20[Hospital tier])</f>
        <v>tier - 3</v>
      </c>
      <c r="O2302" s="29" t="str">
        <f>_xlfn.XLOOKUP(Table7[[#This Row],[Merged Customer ID]],Table6_20[Merged Customer ID],Table6_20[City tier])</f>
        <v>tier - 3</v>
      </c>
      <c r="P2302" s="29" t="str">
        <f>_xlfn.XLOOKUP(Table7[[#This Row],[Merged Customer ID]],Table6_20[Merged Customer ID],Table6_20[State ID])</f>
        <v>R1013</v>
      </c>
      <c r="Q2302" s="35">
        <f>_xlfn.XLOOKUP(Table7[[#This Row],[Merged Customer ID]],Table6_20[Merged Customer ID],Table6_20[Age])</f>
        <v>18.788888888888888</v>
      </c>
    </row>
    <row r="2303" spans="1:17" x14ac:dyDescent="0.35">
      <c r="A2303" s="23" t="s">
        <v>56</v>
      </c>
      <c r="B2303" s="23" t="str">
        <f>_xlfn.XLOOKUP(Table7[[#This Row],[Merged Customer ID]],Table2_1[Merged Customer ID],Table2_1[First Name])</f>
        <v>Ozahowski</v>
      </c>
      <c r="C2303" s="23">
        <f>_xlfn.XLOOKUP(Table7[[#This Row],[Merged Customer ID]],Table3__3_16[Customer ID],Table3__3_16[BMI])</f>
        <v>16.399999999999999</v>
      </c>
      <c r="D2303" s="23">
        <f>_xlfn.XLOOKUP(Table7[[#This Row],[Merged Customer ID]],Table3__3_16[Customer ID],Table3__3_16[HBA1C])</f>
        <v>5.4</v>
      </c>
      <c r="E2303" s="22" t="str">
        <f>_xlfn.XLOOKUP(Table7[[#This Row],[Merged Customer ID]],Table3__3_16[Customer ID],Table3__3_16[Heart Issues])</f>
        <v>No</v>
      </c>
      <c r="F2303" s="23" t="str">
        <f>_xlfn.XLOOKUP(Table7[[#This Row],[Merged Customer ID]],Table3__3_16[Customer ID],Table3__3_16[Any Transplants])</f>
        <v>No</v>
      </c>
      <c r="G2303" s="23" t="str">
        <f>_xlfn.XLOOKUP(Table7[[#This Row],[Merged Customer ID]],Table3__3_16[Customer ID],Table3__3_16[Cancer history])</f>
        <v>Yes</v>
      </c>
      <c r="H2303" s="23">
        <f>_xlfn.XLOOKUP(Table7[[#This Row],[Merged Customer ID]],Table3__3_16[Customer ID],Table3__3_16[NumberOfMajorSurgeries])</f>
        <v>1</v>
      </c>
      <c r="I2303" s="23" t="str">
        <f>_xlfn.XLOOKUP(Table7[[#This Row],[Merged Customer ID]],Table3__3_16[Customer ID],Table3__3_16[smoker])</f>
        <v>No</v>
      </c>
      <c r="J2303" s="23" t="str">
        <f>_xlfn.XLOOKUP(Table7[[#This Row],[Merged Customer ID]],Table3__3_16[Customer ID],Table3__3_16[Weight Status])</f>
        <v>Underweight</v>
      </c>
      <c r="K2303" s="23" t="str">
        <f>_xlfn.XLOOKUP(Table7[[#This Row],[Merged Customer ID]],Table3__3_16[Customer ID],Table3__3_16[Sugar Status])</f>
        <v>Normal</v>
      </c>
      <c r="L2303" s="26">
        <f>_xlfn.XLOOKUP(Table7[[#This Row],[Merged Customer ID]],Table6_20[Merged Customer ID],Table6_20[Date of Birth])</f>
        <v>34240</v>
      </c>
      <c r="M2303" s="30">
        <f>_xlfn.XLOOKUP(Table7[[#This Row],[Merged Customer ID]],Table6_20[Merged Customer ID],Table6_20[charges],"0",0)</f>
        <v>1068</v>
      </c>
      <c r="N2303" s="30" t="str">
        <f>_xlfn.XLOOKUP(Table7[[#This Row],[Merged Customer ID]],Table6_20[Merged Customer ID],Table6_20[Hospital tier])</f>
        <v>tier - 3</v>
      </c>
      <c r="O2303" s="30" t="str">
        <f>_xlfn.XLOOKUP(Table7[[#This Row],[Merged Customer ID]],Table6_20[Merged Customer ID],Table6_20[City tier])</f>
        <v>tier - 1</v>
      </c>
      <c r="P2303" s="30" t="str">
        <f>_xlfn.XLOOKUP(Table7[[#This Row],[Merged Customer ID]],Table6_20[Merged Customer ID],Table6_20[State ID])</f>
        <v>R1013</v>
      </c>
      <c r="Q2303" s="36">
        <f>_xlfn.XLOOKUP(Table7[[#This Row],[Merged Customer ID]],Table6_20[Merged Customer ID],Table6_20[Age])</f>
        <v>29.694444444444443</v>
      </c>
    </row>
    <row r="2304" spans="1:17" x14ac:dyDescent="0.35">
      <c r="A2304" s="22" t="s">
        <v>55</v>
      </c>
      <c r="B2304" s="22" t="str">
        <f>_xlfn.XLOOKUP(Table7[[#This Row],[Merged Customer ID]],Table2_1[Merged Customer ID],Table2_1[First Name])</f>
        <v>Caron</v>
      </c>
      <c r="C2304" s="22">
        <f>_xlfn.XLOOKUP(Table7[[#This Row],[Merged Customer ID]],Table3__3_16[Customer ID],Table3__3_16[BMI])</f>
        <v>15.77</v>
      </c>
      <c r="D2304" s="22">
        <f>_xlfn.XLOOKUP(Table7[[#This Row],[Merged Customer ID]],Table3__3_16[Customer ID],Table3__3_16[HBA1C])</f>
        <v>6.05</v>
      </c>
      <c r="E2304" s="22" t="str">
        <f>_xlfn.XLOOKUP(Table7[[#This Row],[Merged Customer ID]],Table3__3_16[Customer ID],Table3__3_16[Heart Issues])</f>
        <v>Yes</v>
      </c>
      <c r="F2304" s="22" t="str">
        <f>_xlfn.XLOOKUP(Table7[[#This Row],[Merged Customer ID]],Table3__3_16[Customer ID],Table3__3_16[Any Transplants])</f>
        <v>No</v>
      </c>
      <c r="G2304" s="22" t="str">
        <f>_xlfn.XLOOKUP(Table7[[#This Row],[Merged Customer ID]],Table3__3_16[Customer ID],Table3__3_16[Cancer history])</f>
        <v>No</v>
      </c>
      <c r="H2304" s="22">
        <f>_xlfn.XLOOKUP(Table7[[#This Row],[Merged Customer ID]],Table3__3_16[Customer ID],Table3__3_16[NumberOfMajorSurgeries])</f>
        <v>1</v>
      </c>
      <c r="I2304" s="22" t="str">
        <f>_xlfn.XLOOKUP(Table7[[#This Row],[Merged Customer ID]],Table3__3_16[Customer ID],Table3__3_16[smoker])</f>
        <v>No</v>
      </c>
      <c r="J2304" s="22" t="str">
        <f>_xlfn.XLOOKUP(Table7[[#This Row],[Merged Customer ID]],Table3__3_16[Customer ID],Table3__3_16[Weight Status])</f>
        <v>Underweight</v>
      </c>
      <c r="K2304" s="22" t="str">
        <f>_xlfn.XLOOKUP(Table7[[#This Row],[Merged Customer ID]],Table3__3_16[Customer ID],Table3__3_16[Sugar Status])</f>
        <v>Prediabetes</v>
      </c>
      <c r="L2304" s="25">
        <f>_xlfn.XLOOKUP(Table7[[#This Row],[Merged Customer ID]],Table6_20[Merged Customer ID],Table6_20[Date of Birth])</f>
        <v>34851</v>
      </c>
      <c r="M2304" s="29">
        <f>_xlfn.XLOOKUP(Table7[[#This Row],[Merged Customer ID]],Table6_20[Merged Customer ID],Table6_20[charges],"0",0)</f>
        <v>1056</v>
      </c>
      <c r="N2304" s="29" t="str">
        <f>_xlfn.XLOOKUP(Table7[[#This Row],[Merged Customer ID]],Table6_20[Merged Customer ID],Table6_20[Hospital tier])</f>
        <v>tier - 3</v>
      </c>
      <c r="O2304" s="29" t="str">
        <f>_xlfn.XLOOKUP(Table7[[#This Row],[Merged Customer ID]],Table6_20[Merged Customer ID],Table6_20[City tier])</f>
        <v>tier - 2</v>
      </c>
      <c r="P2304" s="29" t="str">
        <f>_xlfn.XLOOKUP(Table7[[#This Row],[Merged Customer ID]],Table6_20[Merged Customer ID],Table6_20[State ID])</f>
        <v>R1013</v>
      </c>
      <c r="Q2304" s="35">
        <f>_xlfn.XLOOKUP(Table7[[#This Row],[Merged Customer ID]],Table6_20[Merged Customer ID],Table6_20[Age])</f>
        <v>28.019444444444446</v>
      </c>
    </row>
    <row r="2305" spans="1:17" x14ac:dyDescent="0.35">
      <c r="A2305" s="23" t="s">
        <v>54</v>
      </c>
      <c r="B2305" s="23" t="str">
        <f>_xlfn.XLOOKUP(Table7[[#This Row],[Merged Customer ID]],Table2_1[Merged Customer ID],Table2_1[First Name])</f>
        <v>Fullarton</v>
      </c>
      <c r="C2305" s="23">
        <f>_xlfn.XLOOKUP(Table7[[#This Row],[Merged Customer ID]],Table3__3_16[Customer ID],Table3__3_16[BMI])</f>
        <v>18.27</v>
      </c>
      <c r="D2305" s="23">
        <f>_xlfn.XLOOKUP(Table7[[#This Row],[Merged Customer ID]],Table3__3_16[Customer ID],Table3__3_16[HBA1C])</f>
        <v>11.46</v>
      </c>
      <c r="E2305" s="22" t="str">
        <f>_xlfn.XLOOKUP(Table7[[#This Row],[Merged Customer ID]],Table3__3_16[Customer ID],Table3__3_16[Heart Issues])</f>
        <v>No</v>
      </c>
      <c r="F2305" s="23" t="str">
        <f>_xlfn.XLOOKUP(Table7[[#This Row],[Merged Customer ID]],Table3__3_16[Customer ID],Table3__3_16[Any Transplants])</f>
        <v>No</v>
      </c>
      <c r="G2305" s="23" t="str">
        <f>_xlfn.XLOOKUP(Table7[[#This Row],[Merged Customer ID]],Table3__3_16[Customer ID],Table3__3_16[Cancer history])</f>
        <v>No</v>
      </c>
      <c r="H2305" s="23">
        <f>_xlfn.XLOOKUP(Table7[[#This Row],[Merged Customer ID]],Table3__3_16[Customer ID],Table3__3_16[NumberOfMajorSurgeries])</f>
        <v>0</v>
      </c>
      <c r="I2305" s="23" t="str">
        <f>_xlfn.XLOOKUP(Table7[[#This Row],[Merged Customer ID]],Table3__3_16[Customer ID],Table3__3_16[smoker])</f>
        <v>No</v>
      </c>
      <c r="J2305" s="23" t="str">
        <f>_xlfn.XLOOKUP(Table7[[#This Row],[Merged Customer ID]],Table3__3_16[Customer ID],Table3__3_16[Weight Status])</f>
        <v>Underweight</v>
      </c>
      <c r="K2305" s="23" t="str">
        <f>_xlfn.XLOOKUP(Table7[[#This Row],[Merged Customer ID]],Table3__3_16[Customer ID],Table3__3_16[Sugar Status])</f>
        <v>Diabetes</v>
      </c>
      <c r="L2305" s="26">
        <f>_xlfn.XLOOKUP(Table7[[#This Row],[Merged Customer ID]],Table6_20[Merged Customer ID],Table6_20[Date of Birth])</f>
        <v>37438</v>
      </c>
      <c r="M2305" s="30">
        <f>_xlfn.XLOOKUP(Table7[[#This Row],[Merged Customer ID]],Table6_20[Merged Customer ID],Table6_20[charges],"0",0)</f>
        <v>1049</v>
      </c>
      <c r="N2305" s="30" t="str">
        <f>_xlfn.XLOOKUP(Table7[[#This Row],[Merged Customer ID]],Table6_20[Merged Customer ID],Table6_20[Hospital tier])</f>
        <v>tier - 3</v>
      </c>
      <c r="O2305" s="30" t="str">
        <f>_xlfn.XLOOKUP(Table7[[#This Row],[Merged Customer ID]],Table6_20[Merged Customer ID],Table6_20[City tier])</f>
        <v>tier - 2</v>
      </c>
      <c r="P2305" s="30" t="str">
        <f>_xlfn.XLOOKUP(Table7[[#This Row],[Merged Customer ID]],Table6_20[Merged Customer ID],Table6_20[State ID])</f>
        <v>R1012</v>
      </c>
      <c r="Q2305" s="36">
        <f>_xlfn.XLOOKUP(Table7[[#This Row],[Merged Customer ID]],Table6_20[Merged Customer ID],Table6_20[Age])</f>
        <v>20.93611111111111</v>
      </c>
    </row>
    <row r="2306" spans="1:17" x14ac:dyDescent="0.35">
      <c r="A2306" s="22" t="s">
        <v>53</v>
      </c>
      <c r="B2306" s="22" t="str">
        <f>_xlfn.XLOOKUP(Table7[[#This Row],[Merged Customer ID]],Table2_1[Merged Customer ID],Table2_1[First Name])</f>
        <v>Lindgren</v>
      </c>
      <c r="C2306" s="22">
        <f>_xlfn.XLOOKUP(Table7[[#This Row],[Merged Customer ID]],Table3__3_16[Customer ID],Table3__3_16[BMI])</f>
        <v>16.489999999999998</v>
      </c>
      <c r="D2306" s="22">
        <f>_xlfn.XLOOKUP(Table7[[#This Row],[Merged Customer ID]],Table3__3_16[Customer ID],Table3__3_16[HBA1C])</f>
        <v>8.48</v>
      </c>
      <c r="E2306" s="22" t="str">
        <f>_xlfn.XLOOKUP(Table7[[#This Row],[Merged Customer ID]],Table3__3_16[Customer ID],Table3__3_16[Heart Issues])</f>
        <v>No</v>
      </c>
      <c r="F2306" s="22" t="str">
        <f>_xlfn.XLOOKUP(Table7[[#This Row],[Merged Customer ID]],Table3__3_16[Customer ID],Table3__3_16[Any Transplants])</f>
        <v>No</v>
      </c>
      <c r="G2306" s="22" t="str">
        <f>_xlfn.XLOOKUP(Table7[[#This Row],[Merged Customer ID]],Table3__3_16[Customer ID],Table3__3_16[Cancer history])</f>
        <v>No</v>
      </c>
      <c r="H2306" s="22">
        <f>_xlfn.XLOOKUP(Table7[[#This Row],[Merged Customer ID]],Table3__3_16[Customer ID],Table3__3_16[NumberOfMajorSurgeries])</f>
        <v>0</v>
      </c>
      <c r="I2306" s="22" t="str">
        <f>_xlfn.XLOOKUP(Table7[[#This Row],[Merged Customer ID]],Table3__3_16[Customer ID],Table3__3_16[smoker])</f>
        <v>No</v>
      </c>
      <c r="J2306" s="22" t="str">
        <f>_xlfn.XLOOKUP(Table7[[#This Row],[Merged Customer ID]],Table3__3_16[Customer ID],Table3__3_16[Weight Status])</f>
        <v>Underweight</v>
      </c>
      <c r="K2306" s="22" t="str">
        <f>_xlfn.XLOOKUP(Table7[[#This Row],[Merged Customer ID]],Table3__3_16[Customer ID],Table3__3_16[Sugar Status])</f>
        <v>Diabetes</v>
      </c>
      <c r="L2306" s="25">
        <f>_xlfn.XLOOKUP(Table7[[#This Row],[Merged Customer ID]],Table6_20[Merged Customer ID],Table6_20[Date of Birth])</f>
        <v>37457</v>
      </c>
      <c r="M2306" s="29">
        <f>_xlfn.XLOOKUP(Table7[[#This Row],[Merged Customer ID]],Table6_20[Merged Customer ID],Table6_20[charges],"0",0)</f>
        <v>1047</v>
      </c>
      <c r="N2306" s="29" t="str">
        <f>_xlfn.XLOOKUP(Table7[[#This Row],[Merged Customer ID]],Table6_20[Merged Customer ID],Table6_20[Hospital tier])</f>
        <v>tier - 3</v>
      </c>
      <c r="O2306" s="29" t="str">
        <f>_xlfn.XLOOKUP(Table7[[#This Row],[Merged Customer ID]],Table6_20[Merged Customer ID],Table6_20[City tier])</f>
        <v>tier - 1</v>
      </c>
      <c r="P2306" s="29" t="str">
        <f>_xlfn.XLOOKUP(Table7[[#This Row],[Merged Customer ID]],Table6_20[Merged Customer ID],Table6_20[State ID])</f>
        <v>R1013</v>
      </c>
      <c r="Q2306" s="35">
        <f>_xlfn.XLOOKUP(Table7[[#This Row],[Merged Customer ID]],Table6_20[Merged Customer ID],Table6_20[Age])</f>
        <v>20.883333333333333</v>
      </c>
    </row>
    <row r="2307" spans="1:17" x14ac:dyDescent="0.35">
      <c r="A2307" s="23" t="s">
        <v>52</v>
      </c>
      <c r="B2307" s="23" t="str">
        <f>_xlfn.XLOOKUP(Table7[[#This Row],[Merged Customer ID]],Table2_1[Merged Customer ID],Table2_1[First Name])</f>
        <v>Akiha</v>
      </c>
      <c r="C2307" s="23">
        <f>_xlfn.XLOOKUP(Table7[[#This Row],[Merged Customer ID]],Table3__3_16[Customer ID],Table3__3_16[BMI])</f>
        <v>16.14</v>
      </c>
      <c r="D2307" s="23">
        <f>_xlfn.XLOOKUP(Table7[[#This Row],[Merged Customer ID]],Table3__3_16[Customer ID],Table3__3_16[HBA1C])</f>
        <v>4.8600000000000003</v>
      </c>
      <c r="E2307" s="22" t="str">
        <f>_xlfn.XLOOKUP(Table7[[#This Row],[Merged Customer ID]],Table3__3_16[Customer ID],Table3__3_16[Heart Issues])</f>
        <v>No</v>
      </c>
      <c r="F2307" s="23" t="str">
        <f>_xlfn.XLOOKUP(Table7[[#This Row],[Merged Customer ID]],Table3__3_16[Customer ID],Table3__3_16[Any Transplants])</f>
        <v>No</v>
      </c>
      <c r="G2307" s="23" t="str">
        <f>_xlfn.XLOOKUP(Table7[[#This Row],[Merged Customer ID]],Table3__3_16[Customer ID],Table3__3_16[Cancer history])</f>
        <v>No</v>
      </c>
      <c r="H2307" s="23">
        <f>_xlfn.XLOOKUP(Table7[[#This Row],[Merged Customer ID]],Table3__3_16[Customer ID],Table3__3_16[NumberOfMajorSurgeries])</f>
        <v>0</v>
      </c>
      <c r="I2307" s="23" t="str">
        <f>_xlfn.XLOOKUP(Table7[[#This Row],[Merged Customer ID]],Table3__3_16[Customer ID],Table3__3_16[smoker])</f>
        <v>No</v>
      </c>
      <c r="J2307" s="23" t="str">
        <f>_xlfn.XLOOKUP(Table7[[#This Row],[Merged Customer ID]],Table3__3_16[Customer ID],Table3__3_16[Weight Status])</f>
        <v>Underweight</v>
      </c>
      <c r="K2307" s="23" t="str">
        <f>_xlfn.XLOOKUP(Table7[[#This Row],[Merged Customer ID]],Table3__3_16[Customer ID],Table3__3_16[Sugar Status])</f>
        <v>Normal</v>
      </c>
      <c r="L2307" s="26">
        <f>_xlfn.XLOOKUP(Table7[[#This Row],[Merged Customer ID]],Table6_20[Merged Customer ID],Table6_20[Date of Birth])</f>
        <v>34655</v>
      </c>
      <c r="M2307" s="30">
        <f>_xlfn.XLOOKUP(Table7[[#This Row],[Merged Customer ID]],Table6_20[Merged Customer ID],Table6_20[charges],"0",0)</f>
        <v>1044</v>
      </c>
      <c r="N2307" s="30" t="str">
        <f>_xlfn.XLOOKUP(Table7[[#This Row],[Merged Customer ID]],Table6_20[Merged Customer ID],Table6_20[Hospital tier])</f>
        <v>tier - 3</v>
      </c>
      <c r="O2307" s="30" t="str">
        <f>_xlfn.XLOOKUP(Table7[[#This Row],[Merged Customer ID]],Table6_20[Merged Customer ID],Table6_20[City tier])</f>
        <v>tier - 2</v>
      </c>
      <c r="P2307" s="30" t="str">
        <f>_xlfn.XLOOKUP(Table7[[#This Row],[Merged Customer ID]],Table6_20[Merged Customer ID],Table6_20[State ID])</f>
        <v>R1013</v>
      </c>
      <c r="Q2307" s="36">
        <f>_xlfn.XLOOKUP(Table7[[#This Row],[Merged Customer ID]],Table6_20[Merged Customer ID],Table6_20[Age])</f>
        <v>28.558333333333334</v>
      </c>
    </row>
    <row r="2308" spans="1:17" x14ac:dyDescent="0.35">
      <c r="A2308" s="22" t="s">
        <v>51</v>
      </c>
      <c r="B2308" s="22" t="str">
        <f>_xlfn.XLOOKUP(Table7[[#This Row],[Merged Customer ID]],Table2_1[Merged Customer ID],Table2_1[First Name])</f>
        <v>Sweny</v>
      </c>
      <c r="C2308" s="22">
        <f>_xlfn.XLOOKUP(Table7[[#This Row],[Merged Customer ID]],Table3__3_16[Customer ID],Table3__3_16[BMI])</f>
        <v>20.85</v>
      </c>
      <c r="D2308" s="22">
        <f>_xlfn.XLOOKUP(Table7[[#This Row],[Merged Customer ID]],Table3__3_16[Customer ID],Table3__3_16[HBA1C])</f>
        <v>4.45</v>
      </c>
      <c r="E2308" s="22" t="str">
        <f>_xlfn.XLOOKUP(Table7[[#This Row],[Merged Customer ID]],Table3__3_16[Customer ID],Table3__3_16[Heart Issues])</f>
        <v>Yes</v>
      </c>
      <c r="F2308" s="22" t="str">
        <f>_xlfn.XLOOKUP(Table7[[#This Row],[Merged Customer ID]],Table3__3_16[Customer ID],Table3__3_16[Any Transplants])</f>
        <v>No</v>
      </c>
      <c r="G2308" s="22" t="str">
        <f>_xlfn.XLOOKUP(Table7[[#This Row],[Merged Customer ID]],Table3__3_16[Customer ID],Table3__3_16[Cancer history])</f>
        <v>No</v>
      </c>
      <c r="H2308" s="22">
        <f>_xlfn.XLOOKUP(Table7[[#This Row],[Merged Customer ID]],Table3__3_16[Customer ID],Table3__3_16[NumberOfMajorSurgeries])</f>
        <v>1</v>
      </c>
      <c r="I2308" s="22" t="str">
        <f>_xlfn.XLOOKUP(Table7[[#This Row],[Merged Customer ID]],Table3__3_16[Customer ID],Table3__3_16[smoker])</f>
        <v>No</v>
      </c>
      <c r="J2308" s="22" t="str">
        <f>_xlfn.XLOOKUP(Table7[[#This Row],[Merged Customer ID]],Table3__3_16[Customer ID],Table3__3_16[Weight Status])</f>
        <v>Normal Weight</v>
      </c>
      <c r="K2308" s="22" t="str">
        <f>_xlfn.XLOOKUP(Table7[[#This Row],[Merged Customer ID]],Table3__3_16[Customer ID],Table3__3_16[Sugar Status])</f>
        <v>Normal</v>
      </c>
      <c r="L2308" s="25">
        <f>_xlfn.XLOOKUP(Table7[[#This Row],[Merged Customer ID]],Table6_20[Merged Customer ID],Table6_20[Date of Birth])</f>
        <v>34977</v>
      </c>
      <c r="M2308" s="29">
        <f>_xlfn.XLOOKUP(Table7[[#This Row],[Merged Customer ID]],Table6_20[Merged Customer ID],Table6_20[charges],"0",0)</f>
        <v>1033.74</v>
      </c>
      <c r="N2308" s="29" t="str">
        <f>_xlfn.XLOOKUP(Table7[[#This Row],[Merged Customer ID]],Table6_20[Merged Customer ID],Table6_20[Hospital tier])</f>
        <v>tier - 3</v>
      </c>
      <c r="O2308" s="29" t="str">
        <f>_xlfn.XLOOKUP(Table7[[#This Row],[Merged Customer ID]],Table6_20[Merged Customer ID],Table6_20[City tier])</f>
        <v>tier - 1</v>
      </c>
      <c r="P2308" s="29" t="str">
        <f>_xlfn.XLOOKUP(Table7[[#This Row],[Merged Customer ID]],Table6_20[Merged Customer ID],Table6_20[State ID])</f>
        <v>R1013</v>
      </c>
      <c r="Q2308" s="35">
        <f>_xlfn.XLOOKUP(Table7[[#This Row],[Merged Customer ID]],Table6_20[Merged Customer ID],Table6_20[Age])</f>
        <v>27.675000000000001</v>
      </c>
    </row>
    <row r="2309" spans="1:17" x14ac:dyDescent="0.35">
      <c r="A2309" s="23" t="s">
        <v>50</v>
      </c>
      <c r="B2309" s="23" t="str">
        <f>_xlfn.XLOOKUP(Table7[[#This Row],[Merged Customer ID]],Table2_1[Merged Customer ID],Table2_1[First Name])</f>
        <v>Tobin</v>
      </c>
      <c r="C2309" s="23">
        <f>_xlfn.XLOOKUP(Table7[[#This Row],[Merged Customer ID]],Table3__3_16[Customer ID],Table3__3_16[BMI])</f>
        <v>15.88</v>
      </c>
      <c r="D2309" s="23">
        <f>_xlfn.XLOOKUP(Table7[[#This Row],[Merged Customer ID]],Table3__3_16[Customer ID],Table3__3_16[HBA1C])</f>
        <v>4.3600000000000003</v>
      </c>
      <c r="E2309" s="22" t="str">
        <f>_xlfn.XLOOKUP(Table7[[#This Row],[Merged Customer ID]],Table3__3_16[Customer ID],Table3__3_16[Heart Issues])</f>
        <v>No</v>
      </c>
      <c r="F2309" s="23" t="str">
        <f>_xlfn.XLOOKUP(Table7[[#This Row],[Merged Customer ID]],Table3__3_16[Customer ID],Table3__3_16[Any Transplants])</f>
        <v>No</v>
      </c>
      <c r="G2309" s="23" t="str">
        <f>_xlfn.XLOOKUP(Table7[[#This Row],[Merged Customer ID]],Table3__3_16[Customer ID],Table3__3_16[Cancer history])</f>
        <v>No</v>
      </c>
      <c r="H2309" s="23">
        <f>_xlfn.XLOOKUP(Table7[[#This Row],[Merged Customer ID]],Table3__3_16[Customer ID],Table3__3_16[NumberOfMajorSurgeries])</f>
        <v>0</v>
      </c>
      <c r="I2309" s="23" t="str">
        <f>_xlfn.XLOOKUP(Table7[[#This Row],[Merged Customer ID]],Table3__3_16[Customer ID],Table3__3_16[smoker])</f>
        <v>No</v>
      </c>
      <c r="J2309" s="23" t="str">
        <f>_xlfn.XLOOKUP(Table7[[#This Row],[Merged Customer ID]],Table3__3_16[Customer ID],Table3__3_16[Weight Status])</f>
        <v>Underweight</v>
      </c>
      <c r="K2309" s="23" t="str">
        <f>_xlfn.XLOOKUP(Table7[[#This Row],[Merged Customer ID]],Table3__3_16[Customer ID],Table3__3_16[Sugar Status])</f>
        <v>Normal</v>
      </c>
      <c r="L2309" s="26">
        <f>_xlfn.XLOOKUP(Table7[[#This Row],[Merged Customer ID]],Table6_20[Merged Customer ID],Table6_20[Date of Birth])</f>
        <v>36377</v>
      </c>
      <c r="M2309" s="30">
        <f>_xlfn.XLOOKUP(Table7[[#This Row],[Merged Customer ID]],Table6_20[Merged Customer ID],Table6_20[charges],"0",0)</f>
        <v>1019</v>
      </c>
      <c r="N2309" s="30" t="str">
        <f>_xlfn.XLOOKUP(Table7[[#This Row],[Merged Customer ID]],Table6_20[Merged Customer ID],Table6_20[Hospital tier])</f>
        <v>tier - 3</v>
      </c>
      <c r="O2309" s="30" t="str">
        <f>_xlfn.XLOOKUP(Table7[[#This Row],[Merged Customer ID]],Table6_20[Merged Customer ID],Table6_20[City tier])</f>
        <v>tier - 2</v>
      </c>
      <c r="P2309" s="30" t="str">
        <f>_xlfn.XLOOKUP(Table7[[#This Row],[Merged Customer ID]],Table6_20[Merged Customer ID],Table6_20[State ID])</f>
        <v>R1013</v>
      </c>
      <c r="Q2309" s="36">
        <f>_xlfn.XLOOKUP(Table7[[#This Row],[Merged Customer ID]],Table6_20[Merged Customer ID],Table6_20[Age])</f>
        <v>23.841666666666665</v>
      </c>
    </row>
    <row r="2310" spans="1:17" x14ac:dyDescent="0.35">
      <c r="A2310" s="22" t="s">
        <v>49</v>
      </c>
      <c r="B2310" s="22" t="str">
        <f>_xlfn.XLOOKUP(Table7[[#This Row],[Merged Customer ID]],Table2_1[Merged Customer ID],Table2_1[First Name])</f>
        <v>Pedersen</v>
      </c>
      <c r="C2310" s="22">
        <f>_xlfn.XLOOKUP(Table7[[#This Row],[Merged Customer ID]],Table3__3_16[Customer ID],Table3__3_16[BMI])</f>
        <v>20.66</v>
      </c>
      <c r="D2310" s="22">
        <f>_xlfn.XLOOKUP(Table7[[#This Row],[Merged Customer ID]],Table3__3_16[Customer ID],Table3__3_16[HBA1C])</f>
        <v>5.8</v>
      </c>
      <c r="E2310" s="22" t="str">
        <f>_xlfn.XLOOKUP(Table7[[#This Row],[Merged Customer ID]],Table3__3_16[Customer ID],Table3__3_16[Heart Issues])</f>
        <v>No</v>
      </c>
      <c r="F2310" s="22" t="str">
        <f>_xlfn.XLOOKUP(Table7[[#This Row],[Merged Customer ID]],Table3__3_16[Customer ID],Table3__3_16[Any Transplants])</f>
        <v>Yes</v>
      </c>
      <c r="G2310" s="22" t="str">
        <f>_xlfn.XLOOKUP(Table7[[#This Row],[Merged Customer ID]],Table3__3_16[Customer ID],Table3__3_16[Cancer history])</f>
        <v>No</v>
      </c>
      <c r="H2310" s="22">
        <f>_xlfn.XLOOKUP(Table7[[#This Row],[Merged Customer ID]],Table3__3_16[Customer ID],Table3__3_16[NumberOfMajorSurgeries])</f>
        <v>1</v>
      </c>
      <c r="I2310" s="22" t="str">
        <f>_xlfn.XLOOKUP(Table7[[#This Row],[Merged Customer ID]],Table3__3_16[Customer ID],Table3__3_16[smoker])</f>
        <v>No</v>
      </c>
      <c r="J2310" s="22" t="str">
        <f>_xlfn.XLOOKUP(Table7[[#This Row],[Merged Customer ID]],Table3__3_16[Customer ID],Table3__3_16[Weight Status])</f>
        <v>Normal Weight</v>
      </c>
      <c r="K2310" s="22" t="str">
        <f>_xlfn.XLOOKUP(Table7[[#This Row],[Merged Customer ID]],Table3__3_16[Customer ID],Table3__3_16[Sugar Status])</f>
        <v>Prediabetes</v>
      </c>
      <c r="L2310" s="25">
        <f>_xlfn.XLOOKUP(Table7[[#This Row],[Merged Customer ID]],Table6_20[Merged Customer ID],Table6_20[Date of Birth])</f>
        <v>36808</v>
      </c>
      <c r="M2310" s="29">
        <f>_xlfn.XLOOKUP(Table7[[#This Row],[Merged Customer ID]],Table6_20[Merged Customer ID],Table6_20[charges],"0",0)</f>
        <v>1012</v>
      </c>
      <c r="N2310" s="29" t="str">
        <f>_xlfn.XLOOKUP(Table7[[#This Row],[Merged Customer ID]],Table6_20[Merged Customer ID],Table6_20[Hospital tier])</f>
        <v>tier - 3</v>
      </c>
      <c r="O2310" s="29" t="str">
        <f>_xlfn.XLOOKUP(Table7[[#This Row],[Merged Customer ID]],Table6_20[Merged Customer ID],Table6_20[City tier])</f>
        <v>tier - 2</v>
      </c>
      <c r="P2310" s="29" t="str">
        <f>_xlfn.XLOOKUP(Table7[[#This Row],[Merged Customer ID]],Table6_20[Merged Customer ID],Table6_20[State ID])</f>
        <v>R1013</v>
      </c>
      <c r="Q2310" s="35">
        <f>_xlfn.XLOOKUP(Table7[[#This Row],[Merged Customer ID]],Table6_20[Merged Customer ID],Table6_20[Age])</f>
        <v>22.663888888888888</v>
      </c>
    </row>
    <row r="2311" spans="1:17" x14ac:dyDescent="0.35">
      <c r="A2311" s="23" t="s">
        <v>48</v>
      </c>
      <c r="B2311" s="23" t="str">
        <f>_xlfn.XLOOKUP(Table7[[#This Row],[Merged Customer ID]],Table2_1[Merged Customer ID],Table2_1[First Name])</f>
        <v>Lynch</v>
      </c>
      <c r="C2311" s="23">
        <f>_xlfn.XLOOKUP(Table7[[#This Row],[Merged Customer ID]],Table3__3_16[Customer ID],Table3__3_16[BMI])</f>
        <v>20.399999999999999</v>
      </c>
      <c r="D2311" s="23">
        <f>_xlfn.XLOOKUP(Table7[[#This Row],[Merged Customer ID]],Table3__3_16[Customer ID],Table3__3_16[HBA1C])</f>
        <v>5.27</v>
      </c>
      <c r="E2311" s="22" t="str">
        <f>_xlfn.XLOOKUP(Table7[[#This Row],[Merged Customer ID]],Table3__3_16[Customer ID],Table3__3_16[Heart Issues])</f>
        <v>No</v>
      </c>
      <c r="F2311" s="23" t="str">
        <f>_xlfn.XLOOKUP(Table7[[#This Row],[Merged Customer ID]],Table3__3_16[Customer ID],Table3__3_16[Any Transplants])</f>
        <v>No</v>
      </c>
      <c r="G2311" s="23" t="str">
        <f>_xlfn.XLOOKUP(Table7[[#This Row],[Merged Customer ID]],Table3__3_16[Customer ID],Table3__3_16[Cancer history])</f>
        <v>No</v>
      </c>
      <c r="H2311" s="23">
        <f>_xlfn.XLOOKUP(Table7[[#This Row],[Merged Customer ID]],Table3__3_16[Customer ID],Table3__3_16[NumberOfMajorSurgeries])</f>
        <v>0</v>
      </c>
      <c r="I2311" s="23" t="str">
        <f>_xlfn.XLOOKUP(Table7[[#This Row],[Merged Customer ID]],Table3__3_16[Customer ID],Table3__3_16[smoker])</f>
        <v>No</v>
      </c>
      <c r="J2311" s="23" t="str">
        <f>_xlfn.XLOOKUP(Table7[[#This Row],[Merged Customer ID]],Table3__3_16[Customer ID],Table3__3_16[Weight Status])</f>
        <v>Normal Weight</v>
      </c>
      <c r="K2311" s="23" t="str">
        <f>_xlfn.XLOOKUP(Table7[[#This Row],[Merged Customer ID]],Table3__3_16[Customer ID],Table3__3_16[Sugar Status])</f>
        <v>Normal</v>
      </c>
      <c r="L2311" s="26">
        <f>_xlfn.XLOOKUP(Table7[[#This Row],[Merged Customer ID]],Table6_20[Merged Customer ID],Table6_20[Date of Birth])</f>
        <v>34660</v>
      </c>
      <c r="M2311" s="30">
        <f>_xlfn.XLOOKUP(Table7[[#This Row],[Merged Customer ID]],Table6_20[Merged Customer ID],Table6_20[charges],"0",0)</f>
        <v>1006.65</v>
      </c>
      <c r="N2311" s="30" t="str">
        <f>_xlfn.XLOOKUP(Table7[[#This Row],[Merged Customer ID]],Table6_20[Merged Customer ID],Table6_20[Hospital tier])</f>
        <v>tier - 3</v>
      </c>
      <c r="O2311" s="30" t="str">
        <f>_xlfn.XLOOKUP(Table7[[#This Row],[Merged Customer ID]],Table6_20[Merged Customer ID],Table6_20[City tier])</f>
        <v>tier - 2</v>
      </c>
      <c r="P2311" s="30" t="str">
        <f>_xlfn.XLOOKUP(Table7[[#This Row],[Merged Customer ID]],Table6_20[Merged Customer ID],Table6_20[State ID])</f>
        <v>R1013</v>
      </c>
      <c r="Q2311" s="36">
        <f>_xlfn.XLOOKUP(Table7[[#This Row],[Merged Customer ID]],Table6_20[Merged Customer ID],Table6_20[Age])</f>
        <v>28.544444444444444</v>
      </c>
    </row>
    <row r="2312" spans="1:17" x14ac:dyDescent="0.35">
      <c r="A2312" s="22" t="s">
        <v>47</v>
      </c>
      <c r="B2312" s="22" t="str">
        <f>_xlfn.XLOOKUP(Table7[[#This Row],[Merged Customer ID]],Table2_1[Merged Customer ID],Table2_1[First Name])</f>
        <v>Keys</v>
      </c>
      <c r="C2312" s="22">
        <f>_xlfn.XLOOKUP(Table7[[#This Row],[Merged Customer ID]],Table3__3_16[Customer ID],Table3__3_16[BMI])</f>
        <v>25.19</v>
      </c>
      <c r="D2312" s="22">
        <f>_xlfn.XLOOKUP(Table7[[#This Row],[Merged Customer ID]],Table3__3_16[Customer ID],Table3__3_16[HBA1C])</f>
        <v>5.64</v>
      </c>
      <c r="E2312" s="22" t="str">
        <f>_xlfn.XLOOKUP(Table7[[#This Row],[Merged Customer ID]],Table3__3_16[Customer ID],Table3__3_16[Heart Issues])</f>
        <v>Yes</v>
      </c>
      <c r="F2312" s="22" t="str">
        <f>_xlfn.XLOOKUP(Table7[[#This Row],[Merged Customer ID]],Table3__3_16[Customer ID],Table3__3_16[Any Transplants])</f>
        <v>No</v>
      </c>
      <c r="G2312" s="22" t="str">
        <f>_xlfn.XLOOKUP(Table7[[#This Row],[Merged Customer ID]],Table3__3_16[Customer ID],Table3__3_16[Cancer history])</f>
        <v>No</v>
      </c>
      <c r="H2312" s="22">
        <f>_xlfn.XLOOKUP(Table7[[#This Row],[Merged Customer ID]],Table3__3_16[Customer ID],Table3__3_16[NumberOfMajorSurgeries])</f>
        <v>0</v>
      </c>
      <c r="I2312" s="22" t="str">
        <f>_xlfn.XLOOKUP(Table7[[#This Row],[Merged Customer ID]],Table3__3_16[Customer ID],Table3__3_16[smoker])</f>
        <v>No</v>
      </c>
      <c r="J2312" s="22" t="str">
        <f>_xlfn.XLOOKUP(Table7[[#This Row],[Merged Customer ID]],Table3__3_16[Customer ID],Table3__3_16[Weight Status])</f>
        <v>Overweight</v>
      </c>
      <c r="K2312" s="22" t="str">
        <f>_xlfn.XLOOKUP(Table7[[#This Row],[Merged Customer ID]],Table3__3_16[Customer ID],Table3__3_16[Sugar Status])</f>
        <v>Normal</v>
      </c>
      <c r="L2312" s="25">
        <f>_xlfn.XLOOKUP(Table7[[#This Row],[Merged Customer ID]],Table6_20[Merged Customer ID],Table6_20[Date of Birth])</f>
        <v>37122</v>
      </c>
      <c r="M2312" s="29">
        <f>_xlfn.XLOOKUP(Table7[[#This Row],[Merged Customer ID]],Table6_20[Merged Customer ID],Table6_20[charges],"0",0)</f>
        <v>964.71</v>
      </c>
      <c r="N2312" s="29" t="str">
        <f>_xlfn.XLOOKUP(Table7[[#This Row],[Merged Customer ID]],Table6_20[Merged Customer ID],Table6_20[Hospital tier])</f>
        <v>tier - 3</v>
      </c>
      <c r="O2312" s="29" t="str">
        <f>_xlfn.XLOOKUP(Table7[[#This Row],[Merged Customer ID]],Table6_20[Merged Customer ID],Table6_20[City tier])</f>
        <v>tier - 2</v>
      </c>
      <c r="P2312" s="29" t="str">
        <f>_xlfn.XLOOKUP(Table7[[#This Row],[Merged Customer ID]],Table6_20[Merged Customer ID],Table6_20[State ID])</f>
        <v>R1013</v>
      </c>
      <c r="Q2312" s="35">
        <f>_xlfn.XLOOKUP(Table7[[#This Row],[Merged Customer ID]],Table6_20[Merged Customer ID],Table6_20[Age])</f>
        <v>21.802777777777777</v>
      </c>
    </row>
    <row r="2313" spans="1:17" x14ac:dyDescent="0.35">
      <c r="A2313" s="23" t="s">
        <v>46</v>
      </c>
      <c r="B2313" s="23" t="str">
        <f>_xlfn.XLOOKUP(Table7[[#This Row],[Merged Customer ID]],Table2_1[Merged Customer ID],Table2_1[First Name])</f>
        <v>Wilbur</v>
      </c>
      <c r="C2313" s="23">
        <f>_xlfn.XLOOKUP(Table7[[#This Row],[Merged Customer ID]],Table3__3_16[Customer ID],Table3__3_16[BMI])</f>
        <v>20.54</v>
      </c>
      <c r="D2313" s="23">
        <f>_xlfn.XLOOKUP(Table7[[#This Row],[Merged Customer ID]],Table3__3_16[Customer ID],Table3__3_16[HBA1C])</f>
        <v>4.2</v>
      </c>
      <c r="E2313" s="22" t="str">
        <f>_xlfn.XLOOKUP(Table7[[#This Row],[Merged Customer ID]],Table3__3_16[Customer ID],Table3__3_16[Heart Issues])</f>
        <v>Yes</v>
      </c>
      <c r="F2313" s="23" t="str">
        <f>_xlfn.XLOOKUP(Table7[[#This Row],[Merged Customer ID]],Table3__3_16[Customer ID],Table3__3_16[Any Transplants])</f>
        <v>No</v>
      </c>
      <c r="G2313" s="23" t="str">
        <f>_xlfn.XLOOKUP(Table7[[#This Row],[Merged Customer ID]],Table3__3_16[Customer ID],Table3__3_16[Cancer history])</f>
        <v>No</v>
      </c>
      <c r="H2313" s="23">
        <f>_xlfn.XLOOKUP(Table7[[#This Row],[Merged Customer ID]],Table3__3_16[Customer ID],Table3__3_16[NumberOfMajorSurgeries])</f>
        <v>1</v>
      </c>
      <c r="I2313" s="23" t="str">
        <f>_xlfn.XLOOKUP(Table7[[#This Row],[Merged Customer ID]],Table3__3_16[Customer ID],Table3__3_16[smoker])</f>
        <v>No</v>
      </c>
      <c r="J2313" s="23" t="str">
        <f>_xlfn.XLOOKUP(Table7[[#This Row],[Merged Customer ID]],Table3__3_16[Customer ID],Table3__3_16[Weight Status])</f>
        <v>Normal Weight</v>
      </c>
      <c r="K2313" s="23" t="str">
        <f>_xlfn.XLOOKUP(Table7[[#This Row],[Merged Customer ID]],Table3__3_16[Customer ID],Table3__3_16[Sugar Status])</f>
        <v>Normal</v>
      </c>
      <c r="L2313" s="26">
        <f>_xlfn.XLOOKUP(Table7[[#This Row],[Merged Customer ID]],Table6_20[Merged Customer ID],Table6_20[Date of Birth])</f>
        <v>35000</v>
      </c>
      <c r="M2313" s="30">
        <f>_xlfn.XLOOKUP(Table7[[#This Row],[Merged Customer ID]],Table6_20[Merged Customer ID],Table6_20[charges],"0",0)</f>
        <v>928.59</v>
      </c>
      <c r="N2313" s="30" t="str">
        <f>_xlfn.XLOOKUP(Table7[[#This Row],[Merged Customer ID]],Table6_20[Merged Customer ID],Table6_20[Hospital tier])</f>
        <v>tier - 3</v>
      </c>
      <c r="O2313" s="30" t="str">
        <f>_xlfn.XLOOKUP(Table7[[#This Row],[Merged Customer ID]],Table6_20[Merged Customer ID],Table6_20[City tier])</f>
        <v>tier - 1</v>
      </c>
      <c r="P2313" s="30" t="str">
        <f>_xlfn.XLOOKUP(Table7[[#This Row],[Merged Customer ID]],Table6_20[Merged Customer ID],Table6_20[State ID])</f>
        <v>R1013</v>
      </c>
      <c r="Q2313" s="36">
        <f>_xlfn.XLOOKUP(Table7[[#This Row],[Merged Customer ID]],Table6_20[Merged Customer ID],Table6_20[Age])</f>
        <v>27.611111111111111</v>
      </c>
    </row>
    <row r="2314" spans="1:17" x14ac:dyDescent="0.35">
      <c r="A2314" s="22" t="s">
        <v>45</v>
      </c>
      <c r="B2314" s="22" t="str">
        <f>_xlfn.XLOOKUP(Table7[[#This Row],[Merged Customer ID]],Table2_1[Merged Customer ID],Table2_1[First Name])</f>
        <v>Ditota</v>
      </c>
      <c r="C2314" s="22">
        <f>_xlfn.XLOOKUP(Table7[[#This Row],[Merged Customer ID]],Table3__3_16[Customer ID],Table3__3_16[BMI])</f>
        <v>20.13</v>
      </c>
      <c r="D2314" s="22">
        <f>_xlfn.XLOOKUP(Table7[[#This Row],[Merged Customer ID]],Table3__3_16[Customer ID],Table3__3_16[HBA1C])</f>
        <v>5.42</v>
      </c>
      <c r="E2314" s="22" t="str">
        <f>_xlfn.XLOOKUP(Table7[[#This Row],[Merged Customer ID]],Table3__3_16[Customer ID],Table3__3_16[Heart Issues])</f>
        <v>No</v>
      </c>
      <c r="F2314" s="22" t="str">
        <f>_xlfn.XLOOKUP(Table7[[#This Row],[Merged Customer ID]],Table3__3_16[Customer ID],Table3__3_16[Any Transplants])</f>
        <v>No</v>
      </c>
      <c r="G2314" s="22" t="str">
        <f>_xlfn.XLOOKUP(Table7[[#This Row],[Merged Customer ID]],Table3__3_16[Customer ID],Table3__3_16[Cancer history])</f>
        <v>No</v>
      </c>
      <c r="H2314" s="22">
        <f>_xlfn.XLOOKUP(Table7[[#This Row],[Merged Customer ID]],Table3__3_16[Customer ID],Table3__3_16[NumberOfMajorSurgeries])</f>
        <v>0</v>
      </c>
      <c r="I2314" s="22" t="str">
        <f>_xlfn.XLOOKUP(Table7[[#This Row],[Merged Customer ID]],Table3__3_16[Customer ID],Table3__3_16[smoker])</f>
        <v>No</v>
      </c>
      <c r="J2314" s="22" t="str">
        <f>_xlfn.XLOOKUP(Table7[[#This Row],[Merged Customer ID]],Table3__3_16[Customer ID],Table3__3_16[Weight Status])</f>
        <v>Normal Weight</v>
      </c>
      <c r="K2314" s="22" t="str">
        <f>_xlfn.XLOOKUP(Table7[[#This Row],[Merged Customer ID]],Table3__3_16[Customer ID],Table3__3_16[Sugar Status])</f>
        <v>Normal</v>
      </c>
      <c r="L2314" s="25">
        <f>_xlfn.XLOOKUP(Table7[[#This Row],[Merged Customer ID]],Table6_20[Merged Customer ID],Table6_20[Date of Birth])</f>
        <v>34637</v>
      </c>
      <c r="M2314" s="29">
        <f>_xlfn.XLOOKUP(Table7[[#This Row],[Merged Customer ID]],Table6_20[Merged Customer ID],Table6_20[charges],"0",0)</f>
        <v>915.07</v>
      </c>
      <c r="N2314" s="29" t="str">
        <f>_xlfn.XLOOKUP(Table7[[#This Row],[Merged Customer ID]],Table6_20[Merged Customer ID],Table6_20[Hospital tier])</f>
        <v>tier - 3</v>
      </c>
      <c r="O2314" s="29" t="str">
        <f>_xlfn.XLOOKUP(Table7[[#This Row],[Merged Customer ID]],Table6_20[Merged Customer ID],Table6_20[City tier])</f>
        <v>tier - 1</v>
      </c>
      <c r="P2314" s="29" t="str">
        <f>_xlfn.XLOOKUP(Table7[[#This Row],[Merged Customer ID]],Table6_20[Merged Customer ID],Table6_20[State ID])</f>
        <v>R1013</v>
      </c>
      <c r="Q2314" s="35">
        <f>_xlfn.XLOOKUP(Table7[[#This Row],[Merged Customer ID]],Table6_20[Merged Customer ID],Table6_20[Age])</f>
        <v>28.605555555555554</v>
      </c>
    </row>
    <row r="2315" spans="1:17" x14ac:dyDescent="0.35">
      <c r="A2315" s="23" t="s">
        <v>44</v>
      </c>
      <c r="B2315" s="23" t="str">
        <f>_xlfn.XLOOKUP(Table7[[#This Row],[Merged Customer ID]],Table2_1[Merged Customer ID],Table2_1[First Name])</f>
        <v>Horbol</v>
      </c>
      <c r="C2315" s="23">
        <f>_xlfn.XLOOKUP(Table7[[#This Row],[Merged Customer ID]],Table3__3_16[Customer ID],Table3__3_16[BMI])</f>
        <v>18.93</v>
      </c>
      <c r="D2315" s="23">
        <f>_xlfn.XLOOKUP(Table7[[#This Row],[Merged Customer ID]],Table3__3_16[Customer ID],Table3__3_16[HBA1C])</f>
        <v>6.11</v>
      </c>
      <c r="E2315" s="22" t="str">
        <f>_xlfn.XLOOKUP(Table7[[#This Row],[Merged Customer ID]],Table3__3_16[Customer ID],Table3__3_16[Heart Issues])</f>
        <v>No</v>
      </c>
      <c r="F2315" s="23" t="str">
        <f>_xlfn.XLOOKUP(Table7[[#This Row],[Merged Customer ID]],Table3__3_16[Customer ID],Table3__3_16[Any Transplants])</f>
        <v>No</v>
      </c>
      <c r="G2315" s="23" t="str">
        <f>_xlfn.XLOOKUP(Table7[[#This Row],[Merged Customer ID]],Table3__3_16[Customer ID],Table3__3_16[Cancer history])</f>
        <v>Yes</v>
      </c>
      <c r="H2315" s="23">
        <f>_xlfn.XLOOKUP(Table7[[#This Row],[Merged Customer ID]],Table3__3_16[Customer ID],Table3__3_16[NumberOfMajorSurgeries])</f>
        <v>1</v>
      </c>
      <c r="I2315" s="23" t="str">
        <f>_xlfn.XLOOKUP(Table7[[#This Row],[Merged Customer ID]],Table3__3_16[Customer ID],Table3__3_16[smoker])</f>
        <v>No</v>
      </c>
      <c r="J2315" s="23" t="str">
        <f>_xlfn.XLOOKUP(Table7[[#This Row],[Merged Customer ID]],Table3__3_16[Customer ID],Table3__3_16[Weight Status])</f>
        <v>Normal Weight</v>
      </c>
      <c r="K2315" s="23" t="str">
        <f>_xlfn.XLOOKUP(Table7[[#This Row],[Merged Customer ID]],Table3__3_16[Customer ID],Table3__3_16[Sugar Status])</f>
        <v>Prediabetes</v>
      </c>
      <c r="L2315" s="26">
        <f>_xlfn.XLOOKUP(Table7[[#This Row],[Merged Customer ID]],Table6_20[Merged Customer ID],Table6_20[Date of Birth])</f>
        <v>34300</v>
      </c>
      <c r="M2315" s="30">
        <f>_xlfn.XLOOKUP(Table7[[#This Row],[Merged Customer ID]],Table6_20[Merged Customer ID],Table6_20[charges],"0",0)</f>
        <v>896.21</v>
      </c>
      <c r="N2315" s="30" t="str">
        <f>_xlfn.XLOOKUP(Table7[[#This Row],[Merged Customer ID]],Table6_20[Merged Customer ID],Table6_20[Hospital tier])</f>
        <v>tier - 3</v>
      </c>
      <c r="O2315" s="30" t="str">
        <f>_xlfn.XLOOKUP(Table7[[#This Row],[Merged Customer ID]],Table6_20[Merged Customer ID],Table6_20[City tier])</f>
        <v>tier - 1</v>
      </c>
      <c r="P2315" s="30" t="str">
        <f>_xlfn.XLOOKUP(Table7[[#This Row],[Merged Customer ID]],Table6_20[Merged Customer ID],Table6_20[State ID])</f>
        <v>R1013</v>
      </c>
      <c r="Q2315" s="36">
        <f>_xlfn.XLOOKUP(Table7[[#This Row],[Merged Customer ID]],Table6_20[Merged Customer ID],Table6_20[Age])</f>
        <v>29.530555555555555</v>
      </c>
    </row>
    <row r="2316" spans="1:17" x14ac:dyDescent="0.35">
      <c r="A2316" s="22" t="s">
        <v>43</v>
      </c>
      <c r="B2316" s="22" t="str">
        <f>_xlfn.XLOOKUP(Table7[[#This Row],[Merged Customer ID]],Table2_1[Merged Customer ID],Table2_1[First Name])</f>
        <v>O'Rourke</v>
      </c>
      <c r="C2316" s="22">
        <f>_xlfn.XLOOKUP(Table7[[#This Row],[Merged Customer ID]],Table3__3_16[Customer ID],Table3__3_16[BMI])</f>
        <v>24.14</v>
      </c>
      <c r="D2316" s="22">
        <f>_xlfn.XLOOKUP(Table7[[#This Row],[Merged Customer ID]],Table3__3_16[Customer ID],Table3__3_16[HBA1C])</f>
        <v>5.29</v>
      </c>
      <c r="E2316" s="22" t="str">
        <f>_xlfn.XLOOKUP(Table7[[#This Row],[Merged Customer ID]],Table3__3_16[Customer ID],Table3__3_16[Heart Issues])</f>
        <v>No</v>
      </c>
      <c r="F2316" s="22" t="str">
        <f>_xlfn.XLOOKUP(Table7[[#This Row],[Merged Customer ID]],Table3__3_16[Customer ID],Table3__3_16[Any Transplants])</f>
        <v>Yes</v>
      </c>
      <c r="G2316" s="22" t="str">
        <f>_xlfn.XLOOKUP(Table7[[#This Row],[Merged Customer ID]],Table3__3_16[Customer ID],Table3__3_16[Cancer history])</f>
        <v>No</v>
      </c>
      <c r="H2316" s="22">
        <f>_xlfn.XLOOKUP(Table7[[#This Row],[Merged Customer ID]],Table3__3_16[Customer ID],Table3__3_16[NumberOfMajorSurgeries])</f>
        <v>1</v>
      </c>
      <c r="I2316" s="22" t="str">
        <f>_xlfn.XLOOKUP(Table7[[#This Row],[Merged Customer ID]],Table3__3_16[Customer ID],Table3__3_16[smoker])</f>
        <v>No</v>
      </c>
      <c r="J2316" s="22" t="str">
        <f>_xlfn.XLOOKUP(Table7[[#This Row],[Merged Customer ID]],Table3__3_16[Customer ID],Table3__3_16[Weight Status])</f>
        <v>Normal Weight</v>
      </c>
      <c r="K2316" s="22" t="str">
        <f>_xlfn.XLOOKUP(Table7[[#This Row],[Merged Customer ID]],Table3__3_16[Customer ID],Table3__3_16[Sugar Status])</f>
        <v>Normal</v>
      </c>
      <c r="L2316" s="25">
        <f>_xlfn.XLOOKUP(Table7[[#This Row],[Merged Customer ID]],Table6_20[Merged Customer ID],Table6_20[Date of Birth])</f>
        <v>36848</v>
      </c>
      <c r="M2316" s="29">
        <f>_xlfn.XLOOKUP(Table7[[#This Row],[Merged Customer ID]],Table6_20[Merged Customer ID],Table6_20[charges],"0",0)</f>
        <v>865.41</v>
      </c>
      <c r="N2316" s="29" t="str">
        <f>_xlfn.XLOOKUP(Table7[[#This Row],[Merged Customer ID]],Table6_20[Merged Customer ID],Table6_20[Hospital tier])</f>
        <v>tier - 3</v>
      </c>
      <c r="O2316" s="29" t="str">
        <f>_xlfn.XLOOKUP(Table7[[#This Row],[Merged Customer ID]],Table6_20[Merged Customer ID],Table6_20[City tier])</f>
        <v>tier - 1</v>
      </c>
      <c r="P2316" s="29" t="str">
        <f>_xlfn.XLOOKUP(Table7[[#This Row],[Merged Customer ID]],Table6_20[Merged Customer ID],Table6_20[State ID])</f>
        <v>R1013</v>
      </c>
      <c r="Q2316" s="35">
        <f>_xlfn.XLOOKUP(Table7[[#This Row],[Merged Customer ID]],Table6_20[Merged Customer ID],Table6_20[Age])</f>
        <v>22.555555555555557</v>
      </c>
    </row>
    <row r="2317" spans="1:17" x14ac:dyDescent="0.35">
      <c r="A2317" s="23" t="s">
        <v>41</v>
      </c>
      <c r="B2317" s="23" t="str">
        <f>_xlfn.XLOOKUP(Table7[[#This Row],[Merged Customer ID]],Table2_1[Merged Customer ID],Table2_1[First Name])</f>
        <v>Williams</v>
      </c>
      <c r="C2317" s="23">
        <f>_xlfn.XLOOKUP(Table7[[#This Row],[Merged Customer ID]],Table3__3_16[Customer ID],Table3__3_16[BMI])</f>
        <v>25.03</v>
      </c>
      <c r="D2317" s="23">
        <f>_xlfn.XLOOKUP(Table7[[#This Row],[Merged Customer ID]],Table3__3_16[Customer ID],Table3__3_16[HBA1C])</f>
        <v>5.91</v>
      </c>
      <c r="E2317" s="22" t="str">
        <f>_xlfn.XLOOKUP(Table7[[#This Row],[Merged Customer ID]],Table3__3_16[Customer ID],Table3__3_16[Heart Issues])</f>
        <v>No</v>
      </c>
      <c r="F2317" s="23" t="str">
        <f>_xlfn.XLOOKUP(Table7[[#This Row],[Merged Customer ID]],Table3__3_16[Customer ID],Table3__3_16[Any Transplants])</f>
        <v>Yes</v>
      </c>
      <c r="G2317" s="23" t="str">
        <f>_xlfn.XLOOKUP(Table7[[#This Row],[Merged Customer ID]],Table3__3_16[Customer ID],Table3__3_16[Cancer history])</f>
        <v>No</v>
      </c>
      <c r="H2317" s="23">
        <f>_xlfn.XLOOKUP(Table7[[#This Row],[Merged Customer ID]],Table3__3_16[Customer ID],Table3__3_16[NumberOfMajorSurgeries])</f>
        <v>1</v>
      </c>
      <c r="I2317" s="23" t="str">
        <f>_xlfn.XLOOKUP(Table7[[#This Row],[Merged Customer ID]],Table3__3_16[Customer ID],Table3__3_16[smoker])</f>
        <v>No</v>
      </c>
      <c r="J2317" s="23" t="str">
        <f>_xlfn.XLOOKUP(Table7[[#This Row],[Merged Customer ID]],Table3__3_16[Customer ID],Table3__3_16[Weight Status])</f>
        <v>Overweight</v>
      </c>
      <c r="K2317" s="23" t="str">
        <f>_xlfn.XLOOKUP(Table7[[#This Row],[Merged Customer ID]],Table3__3_16[Customer ID],Table3__3_16[Sugar Status])</f>
        <v>Prediabetes</v>
      </c>
      <c r="L2317" s="26">
        <f>_xlfn.XLOOKUP(Table7[[#This Row],[Merged Customer ID]],Table6_20[Merged Customer ID],Table6_20[Date of Birth])</f>
        <v>38267</v>
      </c>
      <c r="M2317" s="30">
        <f>_xlfn.XLOOKUP(Table7[[#This Row],[Merged Customer ID]],Table6_20[Merged Customer ID],Table6_20[charges],"0",0)</f>
        <v>830.52</v>
      </c>
      <c r="N2317" s="30" t="str">
        <f>_xlfn.XLOOKUP(Table7[[#This Row],[Merged Customer ID]],Table6_20[Merged Customer ID],Table6_20[Hospital tier])</f>
        <v>tier - 3</v>
      </c>
      <c r="O2317" s="30" t="str">
        <f>_xlfn.XLOOKUP(Table7[[#This Row],[Merged Customer ID]],Table6_20[Merged Customer ID],Table6_20[City tier])</f>
        <v>tier - 2</v>
      </c>
      <c r="P2317" s="30" t="str">
        <f>_xlfn.XLOOKUP(Table7[[#This Row],[Merged Customer ID]],Table6_20[Merged Customer ID],Table6_20[State ID])</f>
        <v>R1011</v>
      </c>
      <c r="Q2317" s="36">
        <f>_xlfn.XLOOKUP(Table7[[#This Row],[Merged Customer ID]],Table6_20[Merged Customer ID],Table6_20[Age])</f>
        <v>18.669444444444444</v>
      </c>
    </row>
    <row r="2318" spans="1:17" x14ac:dyDescent="0.35">
      <c r="A2318" s="22" t="s">
        <v>40</v>
      </c>
      <c r="B2318" s="22" t="str">
        <f>_xlfn.XLOOKUP(Table7[[#This Row],[Merged Customer ID]],Table2_1[Merged Customer ID],Table2_1[First Name])</f>
        <v>Murakami</v>
      </c>
      <c r="C2318" s="22">
        <f>_xlfn.XLOOKUP(Table7[[#This Row],[Merged Customer ID]],Table3__3_16[Customer ID],Table3__3_16[BMI])</f>
        <v>20.47</v>
      </c>
      <c r="D2318" s="22">
        <f>_xlfn.XLOOKUP(Table7[[#This Row],[Merged Customer ID]],Table3__3_16[Customer ID],Table3__3_16[HBA1C])</f>
        <v>5.81</v>
      </c>
      <c r="E2318" s="22" t="str">
        <f>_xlfn.XLOOKUP(Table7[[#This Row],[Merged Customer ID]],Table3__3_16[Customer ID],Table3__3_16[Heart Issues])</f>
        <v>Yes</v>
      </c>
      <c r="F2318" s="22" t="str">
        <f>_xlfn.XLOOKUP(Table7[[#This Row],[Merged Customer ID]],Table3__3_16[Customer ID],Table3__3_16[Any Transplants])</f>
        <v>No</v>
      </c>
      <c r="G2318" s="22" t="str">
        <f>_xlfn.XLOOKUP(Table7[[#This Row],[Merged Customer ID]],Table3__3_16[Customer ID],Table3__3_16[Cancer history])</f>
        <v>No</v>
      </c>
      <c r="H2318" s="22">
        <f>_xlfn.XLOOKUP(Table7[[#This Row],[Merged Customer ID]],Table3__3_16[Customer ID],Table3__3_16[NumberOfMajorSurgeries])</f>
        <v>1</v>
      </c>
      <c r="I2318" s="22" t="str">
        <f>_xlfn.XLOOKUP(Table7[[#This Row],[Merged Customer ID]],Table3__3_16[Customer ID],Table3__3_16[smoker])</f>
        <v>No</v>
      </c>
      <c r="J2318" s="22" t="str">
        <f>_xlfn.XLOOKUP(Table7[[#This Row],[Merged Customer ID]],Table3__3_16[Customer ID],Table3__3_16[Weight Status])</f>
        <v>Normal Weight</v>
      </c>
      <c r="K2318" s="22" t="str">
        <f>_xlfn.XLOOKUP(Table7[[#This Row],[Merged Customer ID]],Table3__3_16[Customer ID],Table3__3_16[Sugar Status])</f>
        <v>Prediabetes</v>
      </c>
      <c r="L2318" s="25">
        <f>_xlfn.XLOOKUP(Table7[[#This Row],[Merged Customer ID]],Table6_20[Merged Customer ID],Table6_20[Date of Birth])</f>
        <v>35040</v>
      </c>
      <c r="M2318" s="29">
        <f>_xlfn.XLOOKUP(Table7[[#This Row],[Merged Customer ID]],Table6_20[Merged Customer ID],Table6_20[charges],"0",0)</f>
        <v>773.54</v>
      </c>
      <c r="N2318" s="29" t="str">
        <f>_xlfn.XLOOKUP(Table7[[#This Row],[Merged Customer ID]],Table6_20[Merged Customer ID],Table6_20[Hospital tier])</f>
        <v>tier - 3</v>
      </c>
      <c r="O2318" s="29" t="str">
        <f>_xlfn.XLOOKUP(Table7[[#This Row],[Merged Customer ID]],Table6_20[Merged Customer ID],Table6_20[City tier])</f>
        <v>tier - 2</v>
      </c>
      <c r="P2318" s="29" t="str">
        <f>_xlfn.XLOOKUP(Table7[[#This Row],[Merged Customer ID]],Table6_20[Merged Customer ID],Table6_20[State ID])</f>
        <v>R1013</v>
      </c>
      <c r="Q2318" s="35">
        <f>_xlfn.XLOOKUP(Table7[[#This Row],[Merged Customer ID]],Table6_20[Merged Customer ID],Table6_20[Age])</f>
        <v>27.502777777777776</v>
      </c>
    </row>
    <row r="2319" spans="1:17" x14ac:dyDescent="0.35">
      <c r="A2319" s="23" t="s">
        <v>39</v>
      </c>
      <c r="B2319" s="23" t="str">
        <f>_xlfn.XLOOKUP(Table7[[#This Row],[Merged Customer ID]],Table2_1[Merged Customer ID],Table2_1[First Name])</f>
        <v>Gagnon</v>
      </c>
      <c r="C2319" s="23">
        <f>_xlfn.XLOOKUP(Table7[[#This Row],[Merged Customer ID]],Table3__3_16[Customer ID],Table3__3_16[BMI])</f>
        <v>18.82</v>
      </c>
      <c r="D2319" s="23">
        <f>_xlfn.XLOOKUP(Table7[[#This Row],[Merged Customer ID]],Table3__3_16[Customer ID],Table3__3_16[HBA1C])</f>
        <v>5.51</v>
      </c>
      <c r="E2319" s="22" t="str">
        <f>_xlfn.XLOOKUP(Table7[[#This Row],[Merged Customer ID]],Table3__3_16[Customer ID],Table3__3_16[Heart Issues])</f>
        <v>Yes</v>
      </c>
      <c r="F2319" s="23" t="str">
        <f>_xlfn.XLOOKUP(Table7[[#This Row],[Merged Customer ID]],Table3__3_16[Customer ID],Table3__3_16[Any Transplants])</f>
        <v>No</v>
      </c>
      <c r="G2319" s="23" t="str">
        <f>_xlfn.XLOOKUP(Table7[[#This Row],[Merged Customer ID]],Table3__3_16[Customer ID],Table3__3_16[Cancer history])</f>
        <v>No</v>
      </c>
      <c r="H2319" s="23">
        <f>_xlfn.XLOOKUP(Table7[[#This Row],[Merged Customer ID]],Table3__3_16[Customer ID],Table3__3_16[NumberOfMajorSurgeries])</f>
        <v>0</v>
      </c>
      <c r="I2319" s="23" t="str">
        <f>_xlfn.XLOOKUP(Table7[[#This Row],[Merged Customer ID]],Table3__3_16[Customer ID],Table3__3_16[smoker])</f>
        <v>No</v>
      </c>
      <c r="J2319" s="23" t="str">
        <f>_xlfn.XLOOKUP(Table7[[#This Row],[Merged Customer ID]],Table3__3_16[Customer ID],Table3__3_16[Weight Status])</f>
        <v>Normal Weight</v>
      </c>
      <c r="K2319" s="23" t="str">
        <f>_xlfn.XLOOKUP(Table7[[#This Row],[Merged Customer ID]],Table3__3_16[Customer ID],Table3__3_16[Sugar Status])</f>
        <v>Normal</v>
      </c>
      <c r="L2319" s="26">
        <f>_xlfn.XLOOKUP(Table7[[#This Row],[Merged Customer ID]],Table6_20[Merged Customer ID],Table6_20[Date of Birth])</f>
        <v>35326</v>
      </c>
      <c r="M2319" s="30">
        <f>_xlfn.XLOOKUP(Table7[[#This Row],[Merged Customer ID]],Table6_20[Merged Customer ID],Table6_20[charges],"0",0)</f>
        <v>770.38</v>
      </c>
      <c r="N2319" s="30" t="str">
        <f>_xlfn.XLOOKUP(Table7[[#This Row],[Merged Customer ID]],Table6_20[Merged Customer ID],Table6_20[Hospital tier])</f>
        <v>tier - 3</v>
      </c>
      <c r="O2319" s="30" t="str">
        <f>_xlfn.XLOOKUP(Table7[[#This Row],[Merged Customer ID]],Table6_20[Merged Customer ID],Table6_20[City tier])</f>
        <v>tier - 2</v>
      </c>
      <c r="P2319" s="30" t="str">
        <f>_xlfn.XLOOKUP(Table7[[#This Row],[Merged Customer ID]],Table6_20[Merged Customer ID],Table6_20[State ID])</f>
        <v>R1012</v>
      </c>
      <c r="Q2319" s="36">
        <f>_xlfn.XLOOKUP(Table7[[#This Row],[Merged Customer ID]],Table6_20[Merged Customer ID],Table6_20[Age])</f>
        <v>26.722222222222221</v>
      </c>
    </row>
    <row r="2320" spans="1:17" x14ac:dyDescent="0.35">
      <c r="A2320" s="22" t="s">
        <v>38</v>
      </c>
      <c r="B2320" s="22" t="str">
        <f>_xlfn.XLOOKUP(Table7[[#This Row],[Merged Customer ID]],Table2_1[Merged Customer ID],Table2_1[First Name])</f>
        <v>Petermann</v>
      </c>
      <c r="C2320" s="22">
        <f>_xlfn.XLOOKUP(Table7[[#This Row],[Merged Customer ID]],Table3__3_16[Customer ID],Table3__3_16[BMI])</f>
        <v>17.079999999999998</v>
      </c>
      <c r="D2320" s="22">
        <f>_xlfn.XLOOKUP(Table7[[#This Row],[Merged Customer ID]],Table3__3_16[Customer ID],Table3__3_16[HBA1C])</f>
        <v>5.73</v>
      </c>
      <c r="E2320" s="22" t="str">
        <f>_xlfn.XLOOKUP(Table7[[#This Row],[Merged Customer ID]],Table3__3_16[Customer ID],Table3__3_16[Heart Issues])</f>
        <v>No</v>
      </c>
      <c r="F2320" s="22" t="str">
        <f>_xlfn.XLOOKUP(Table7[[#This Row],[Merged Customer ID]],Table3__3_16[Customer ID],Table3__3_16[Any Transplants])</f>
        <v>No</v>
      </c>
      <c r="G2320" s="22" t="str">
        <f>_xlfn.XLOOKUP(Table7[[#This Row],[Merged Customer ID]],Table3__3_16[Customer ID],Table3__3_16[Cancer history])</f>
        <v>Yes</v>
      </c>
      <c r="H2320" s="22">
        <f>_xlfn.XLOOKUP(Table7[[#This Row],[Merged Customer ID]],Table3__3_16[Customer ID],Table3__3_16[NumberOfMajorSurgeries])</f>
        <v>1</v>
      </c>
      <c r="I2320" s="22" t="str">
        <f>_xlfn.XLOOKUP(Table7[[#This Row],[Merged Customer ID]],Table3__3_16[Customer ID],Table3__3_16[smoker])</f>
        <v>No</v>
      </c>
      <c r="J2320" s="22" t="str">
        <f>_xlfn.XLOOKUP(Table7[[#This Row],[Merged Customer ID]],Table3__3_16[Customer ID],Table3__3_16[Weight Status])</f>
        <v>Underweight</v>
      </c>
      <c r="K2320" s="22" t="str">
        <f>_xlfn.XLOOKUP(Table7[[#This Row],[Merged Customer ID]],Table3__3_16[Customer ID],Table3__3_16[Sugar Status])</f>
        <v>Prediabetes</v>
      </c>
      <c r="L2320" s="25">
        <f>_xlfn.XLOOKUP(Table7[[#This Row],[Merged Customer ID]],Table6_20[Merged Customer ID],Table6_20[Date of Birth])</f>
        <v>34148</v>
      </c>
      <c r="M2320" s="29">
        <f>_xlfn.XLOOKUP(Table7[[#This Row],[Merged Customer ID]],Table6_20[Merged Customer ID],Table6_20[charges],"0",0)</f>
        <v>770</v>
      </c>
      <c r="N2320" s="29" t="str">
        <f>_xlfn.XLOOKUP(Table7[[#This Row],[Merged Customer ID]],Table6_20[Merged Customer ID],Table6_20[Hospital tier])</f>
        <v>tier - 3</v>
      </c>
      <c r="O2320" s="29" t="str">
        <f>_xlfn.XLOOKUP(Table7[[#This Row],[Merged Customer ID]],Table6_20[Merged Customer ID],Table6_20[City tier])</f>
        <v>tier - 3</v>
      </c>
      <c r="P2320" s="29" t="str">
        <f>_xlfn.XLOOKUP(Table7[[#This Row],[Merged Customer ID]],Table6_20[Merged Customer ID],Table6_20[State ID])</f>
        <v>R1013</v>
      </c>
      <c r="Q2320" s="35">
        <f>_xlfn.XLOOKUP(Table7[[#This Row],[Merged Customer ID]],Table6_20[Merged Customer ID],Table6_20[Age])</f>
        <v>29.944444444444443</v>
      </c>
    </row>
    <row r="2321" spans="1:17" x14ac:dyDescent="0.35">
      <c r="A2321" s="23" t="s">
        <v>36</v>
      </c>
      <c r="B2321" s="23" t="str">
        <f>_xlfn.XLOOKUP(Table7[[#This Row],[Merged Customer ID]],Table2_1[Merged Customer ID],Table2_1[First Name])</f>
        <v>Graves - Rostro</v>
      </c>
      <c r="C2321" s="23">
        <f>_xlfn.XLOOKUP(Table7[[#This Row],[Merged Customer ID]],Table3__3_16[Customer ID],Table3__3_16[BMI])</f>
        <v>19.21</v>
      </c>
      <c r="D2321" s="23">
        <f>_xlfn.XLOOKUP(Table7[[#This Row],[Merged Customer ID]],Table3__3_16[Customer ID],Table3__3_16[HBA1C])</f>
        <v>5.53</v>
      </c>
      <c r="E2321" s="22" t="str">
        <f>_xlfn.XLOOKUP(Table7[[#This Row],[Merged Customer ID]],Table3__3_16[Customer ID],Table3__3_16[Heart Issues])</f>
        <v>Yes</v>
      </c>
      <c r="F2321" s="23" t="str">
        <f>_xlfn.XLOOKUP(Table7[[#This Row],[Merged Customer ID]],Table3__3_16[Customer ID],Table3__3_16[Any Transplants])</f>
        <v>No</v>
      </c>
      <c r="G2321" s="23" t="str">
        <f>_xlfn.XLOOKUP(Table7[[#This Row],[Merged Customer ID]],Table3__3_16[Customer ID],Table3__3_16[Cancer history])</f>
        <v>No</v>
      </c>
      <c r="H2321" s="23">
        <f>_xlfn.XLOOKUP(Table7[[#This Row],[Merged Customer ID]],Table3__3_16[Customer ID],Table3__3_16[NumberOfMajorSurgeries])</f>
        <v>0</v>
      </c>
      <c r="I2321" s="23" t="str">
        <f>_xlfn.XLOOKUP(Table7[[#This Row],[Merged Customer ID]],Table3__3_16[Customer ID],Table3__3_16[smoker])</f>
        <v>No</v>
      </c>
      <c r="J2321" s="23" t="str">
        <f>_xlfn.XLOOKUP(Table7[[#This Row],[Merged Customer ID]],Table3__3_16[Customer ID],Table3__3_16[Weight Status])</f>
        <v>Normal Weight</v>
      </c>
      <c r="K2321" s="23" t="str">
        <f>_xlfn.XLOOKUP(Table7[[#This Row],[Merged Customer ID]],Table3__3_16[Customer ID],Table3__3_16[Sugar Status])</f>
        <v>Normal</v>
      </c>
      <c r="L2321" s="26">
        <f>_xlfn.XLOOKUP(Table7[[#This Row],[Merged Customer ID]],Table6_20[Merged Customer ID],Table6_20[Date of Birth])</f>
        <v>35360</v>
      </c>
      <c r="M2321" s="30">
        <f>_xlfn.XLOOKUP(Table7[[#This Row],[Merged Customer ID]],Table6_20[Merged Customer ID],Table6_20[charges],"0",0)</f>
        <v>760</v>
      </c>
      <c r="N2321" s="30" t="str">
        <f>_xlfn.XLOOKUP(Table7[[#This Row],[Merged Customer ID]],Table6_20[Merged Customer ID],Table6_20[Hospital tier])</f>
        <v>tier - 3</v>
      </c>
      <c r="O2321" s="30" t="str">
        <f>_xlfn.XLOOKUP(Table7[[#This Row],[Merged Customer ID]],Table6_20[Merged Customer ID],Table6_20[City tier])</f>
        <v>tier - 3</v>
      </c>
      <c r="P2321" s="30" t="str">
        <f>_xlfn.XLOOKUP(Table7[[#This Row],[Merged Customer ID]],Table6_20[Merged Customer ID],Table6_20[State ID])</f>
        <v>R1013</v>
      </c>
      <c r="Q2321" s="36">
        <f>_xlfn.XLOOKUP(Table7[[#This Row],[Merged Customer ID]],Table6_20[Merged Customer ID],Table6_20[Age])</f>
        <v>26.627777777777776</v>
      </c>
    </row>
    <row r="2322" spans="1:17" x14ac:dyDescent="0.35">
      <c r="A2322" s="22" t="s">
        <v>34</v>
      </c>
      <c r="B2322" s="22" t="str">
        <f>_xlfn.XLOOKUP(Table7[[#This Row],[Merged Customer ID]],Table2_1[Merged Customer ID],Table2_1[First Name])</f>
        <v>Danielson</v>
      </c>
      <c r="C2322" s="22">
        <f>_xlfn.XLOOKUP(Table7[[#This Row],[Merged Customer ID]],Table3__3_16[Customer ID],Table3__3_16[BMI])</f>
        <v>17.86</v>
      </c>
      <c r="D2322" s="22">
        <f>_xlfn.XLOOKUP(Table7[[#This Row],[Merged Customer ID]],Table3__3_16[Customer ID],Table3__3_16[HBA1C])</f>
        <v>5.43</v>
      </c>
      <c r="E2322" s="22" t="str">
        <f>_xlfn.XLOOKUP(Table7[[#This Row],[Merged Customer ID]],Table3__3_16[Customer ID],Table3__3_16[Heart Issues])</f>
        <v>No</v>
      </c>
      <c r="F2322" s="22" t="str">
        <f>_xlfn.XLOOKUP(Table7[[#This Row],[Merged Customer ID]],Table3__3_16[Customer ID],Table3__3_16[Any Transplants])</f>
        <v>No</v>
      </c>
      <c r="G2322" s="22" t="str">
        <f>_xlfn.XLOOKUP(Table7[[#This Row],[Merged Customer ID]],Table3__3_16[Customer ID],Table3__3_16[Cancer history])</f>
        <v>Yes</v>
      </c>
      <c r="H2322" s="22">
        <f>_xlfn.XLOOKUP(Table7[[#This Row],[Merged Customer ID]],Table3__3_16[Customer ID],Table3__3_16[NumberOfMajorSurgeries])</f>
        <v>1</v>
      </c>
      <c r="I2322" s="22" t="str">
        <f>_xlfn.XLOOKUP(Table7[[#This Row],[Merged Customer ID]],Table3__3_16[Customer ID],Table3__3_16[smoker])</f>
        <v>No</v>
      </c>
      <c r="J2322" s="22" t="str">
        <f>_xlfn.XLOOKUP(Table7[[#This Row],[Merged Customer ID]],Table3__3_16[Customer ID],Table3__3_16[Weight Status])</f>
        <v>Underweight</v>
      </c>
      <c r="K2322" s="22" t="str">
        <f>_xlfn.XLOOKUP(Table7[[#This Row],[Merged Customer ID]],Table3__3_16[Customer ID],Table3__3_16[Sugar Status])</f>
        <v>Normal</v>
      </c>
      <c r="L2322" s="25">
        <f>_xlfn.XLOOKUP(Table7[[#This Row],[Merged Customer ID]],Table6_20[Merged Customer ID],Table6_20[Date of Birth])</f>
        <v>34190</v>
      </c>
      <c r="M2322" s="29">
        <f>_xlfn.XLOOKUP(Table7[[#This Row],[Merged Customer ID]],Table6_20[Merged Customer ID],Table6_20[charges],"0",0)</f>
        <v>760</v>
      </c>
      <c r="N2322" s="29" t="str">
        <f>_xlfn.XLOOKUP(Table7[[#This Row],[Merged Customer ID]],Table6_20[Merged Customer ID],Table6_20[Hospital tier])</f>
        <v>tier - 3</v>
      </c>
      <c r="O2322" s="29" t="str">
        <f>_xlfn.XLOOKUP(Table7[[#This Row],[Merged Customer ID]],Table6_20[Merged Customer ID],Table6_20[City tier])</f>
        <v>tier - 1</v>
      </c>
      <c r="P2322" s="29" t="str">
        <f>_xlfn.XLOOKUP(Table7[[#This Row],[Merged Customer ID]],Table6_20[Merged Customer ID],Table6_20[State ID])</f>
        <v>R1013</v>
      </c>
      <c r="Q2322" s="35">
        <f>_xlfn.XLOOKUP(Table7[[#This Row],[Merged Customer ID]],Table6_20[Merged Customer ID],Table6_20[Age])</f>
        <v>29.830555555555556</v>
      </c>
    </row>
    <row r="2323" spans="1:17" x14ac:dyDescent="0.35">
      <c r="A2323" s="23" t="s">
        <v>33</v>
      </c>
      <c r="B2323" s="23" t="str">
        <f>_xlfn.XLOOKUP(Table7[[#This Row],[Merged Customer ID]],Table2_1[Merged Customer ID],Table2_1[First Name])</f>
        <v>Street</v>
      </c>
      <c r="C2323" s="23">
        <f>_xlfn.XLOOKUP(Table7[[#This Row],[Merged Customer ID]],Table3__3_16[Customer ID],Table3__3_16[BMI])</f>
        <v>21.38</v>
      </c>
      <c r="D2323" s="23">
        <f>_xlfn.XLOOKUP(Table7[[#This Row],[Merged Customer ID]],Table3__3_16[Customer ID],Table3__3_16[HBA1C])</f>
        <v>8.01</v>
      </c>
      <c r="E2323" s="22" t="str">
        <f>_xlfn.XLOOKUP(Table7[[#This Row],[Merged Customer ID]],Table3__3_16[Customer ID],Table3__3_16[Heart Issues])</f>
        <v>No</v>
      </c>
      <c r="F2323" s="23" t="str">
        <f>_xlfn.XLOOKUP(Table7[[#This Row],[Merged Customer ID]],Table3__3_16[Customer ID],Table3__3_16[Any Transplants])</f>
        <v>No</v>
      </c>
      <c r="G2323" s="23" t="str">
        <f>_xlfn.XLOOKUP(Table7[[#This Row],[Merged Customer ID]],Table3__3_16[Customer ID],Table3__3_16[Cancer history])</f>
        <v>No</v>
      </c>
      <c r="H2323" s="23">
        <f>_xlfn.XLOOKUP(Table7[[#This Row],[Merged Customer ID]],Table3__3_16[Customer ID],Table3__3_16[NumberOfMajorSurgeries])</f>
        <v>0</v>
      </c>
      <c r="I2323" s="23" t="str">
        <f>_xlfn.XLOOKUP(Table7[[#This Row],[Merged Customer ID]],Table3__3_16[Customer ID],Table3__3_16[smoker])</f>
        <v>No</v>
      </c>
      <c r="J2323" s="23" t="str">
        <f>_xlfn.XLOOKUP(Table7[[#This Row],[Merged Customer ID]],Table3__3_16[Customer ID],Table3__3_16[Weight Status])</f>
        <v>Normal Weight</v>
      </c>
      <c r="K2323" s="23" t="str">
        <f>_xlfn.XLOOKUP(Table7[[#This Row],[Merged Customer ID]],Table3__3_16[Customer ID],Table3__3_16[Sugar Status])</f>
        <v>Diabetes</v>
      </c>
      <c r="L2323" s="26">
        <f>_xlfn.XLOOKUP(Table7[[#This Row],[Merged Customer ID]],Table6_20[Merged Customer ID],Table6_20[Date of Birth])</f>
        <v>37518</v>
      </c>
      <c r="M2323" s="30">
        <f>_xlfn.XLOOKUP(Table7[[#This Row],[Merged Customer ID]],Table6_20[Merged Customer ID],Table6_20[charges],"0",0)</f>
        <v>750</v>
      </c>
      <c r="N2323" s="30" t="str">
        <f>_xlfn.XLOOKUP(Table7[[#This Row],[Merged Customer ID]],Table6_20[Merged Customer ID],Table6_20[Hospital tier])</f>
        <v>tier - 3</v>
      </c>
      <c r="O2323" s="30" t="str">
        <f>_xlfn.XLOOKUP(Table7[[#This Row],[Merged Customer ID]],Table6_20[Merged Customer ID],Table6_20[City tier])</f>
        <v>tier - 1</v>
      </c>
      <c r="P2323" s="30" t="str">
        <f>_xlfn.XLOOKUP(Table7[[#This Row],[Merged Customer ID]],Table6_20[Merged Customer ID],Table6_20[State ID])</f>
        <v>R1012</v>
      </c>
      <c r="Q2323" s="36">
        <f>_xlfn.XLOOKUP(Table7[[#This Row],[Merged Customer ID]],Table6_20[Merged Customer ID],Table6_20[Age])</f>
        <v>20.719444444444445</v>
      </c>
    </row>
    <row r="2324" spans="1:17" x14ac:dyDescent="0.35">
      <c r="A2324" s="22" t="s">
        <v>32</v>
      </c>
      <c r="B2324" s="22" t="str">
        <f>_xlfn.XLOOKUP(Table7[[#This Row],[Merged Customer ID]],Table2_1[Merged Customer ID],Table2_1[First Name])</f>
        <v>Buss</v>
      </c>
      <c r="C2324" s="22">
        <f>_xlfn.XLOOKUP(Table7[[#This Row],[Merged Customer ID]],Table3__3_16[Customer ID],Table3__3_16[BMI])</f>
        <v>23.35</v>
      </c>
      <c r="D2324" s="22">
        <f>_xlfn.XLOOKUP(Table7[[#This Row],[Merged Customer ID]],Table3__3_16[Customer ID],Table3__3_16[HBA1C])</f>
        <v>5.94</v>
      </c>
      <c r="E2324" s="22" t="str">
        <f>_xlfn.XLOOKUP(Table7[[#This Row],[Merged Customer ID]],Table3__3_16[Customer ID],Table3__3_16[Heart Issues])</f>
        <v>No</v>
      </c>
      <c r="F2324" s="22" t="str">
        <f>_xlfn.XLOOKUP(Table7[[#This Row],[Merged Customer ID]],Table3__3_16[Customer ID],Table3__3_16[Any Transplants])</f>
        <v>No</v>
      </c>
      <c r="G2324" s="22" t="str">
        <f>_xlfn.XLOOKUP(Table7[[#This Row],[Merged Customer ID]],Table3__3_16[Customer ID],Table3__3_16[Cancer history])</f>
        <v>No</v>
      </c>
      <c r="H2324" s="22">
        <f>_xlfn.XLOOKUP(Table7[[#This Row],[Merged Customer ID]],Table3__3_16[Customer ID],Table3__3_16[NumberOfMajorSurgeries])</f>
        <v>0</v>
      </c>
      <c r="I2324" s="22" t="str">
        <f>_xlfn.XLOOKUP(Table7[[#This Row],[Merged Customer ID]],Table3__3_16[Customer ID],Table3__3_16[smoker])</f>
        <v>No</v>
      </c>
      <c r="J2324" s="22" t="str">
        <f>_xlfn.XLOOKUP(Table7[[#This Row],[Merged Customer ID]],Table3__3_16[Customer ID],Table3__3_16[Weight Status])</f>
        <v>Normal Weight</v>
      </c>
      <c r="K2324" s="22" t="str">
        <f>_xlfn.XLOOKUP(Table7[[#This Row],[Merged Customer ID]],Table3__3_16[Customer ID],Table3__3_16[Sugar Status])</f>
        <v>Prediabetes</v>
      </c>
      <c r="L2324" s="25">
        <f>_xlfn.XLOOKUP(Table7[[#This Row],[Merged Customer ID]],Table6_20[Merged Customer ID],Table6_20[Date of Birth])</f>
        <v>36508</v>
      </c>
      <c r="M2324" s="29">
        <f>_xlfn.XLOOKUP(Table7[[#This Row],[Merged Customer ID]],Table6_20[Merged Customer ID],Table6_20[charges],"0",0)</f>
        <v>722.99</v>
      </c>
      <c r="N2324" s="29" t="str">
        <f>_xlfn.XLOOKUP(Table7[[#This Row],[Merged Customer ID]],Table6_20[Merged Customer ID],Table6_20[Hospital tier])</f>
        <v>tier - 3</v>
      </c>
      <c r="O2324" s="29" t="str">
        <f>_xlfn.XLOOKUP(Table7[[#This Row],[Merged Customer ID]],Table6_20[Merged Customer ID],Table6_20[City tier])</f>
        <v>tier - 1</v>
      </c>
      <c r="P2324" s="29" t="str">
        <f>_xlfn.XLOOKUP(Table7[[#This Row],[Merged Customer ID]],Table6_20[Merged Customer ID],Table6_20[State ID])</f>
        <v>R1013</v>
      </c>
      <c r="Q2324" s="35">
        <f>_xlfn.XLOOKUP(Table7[[#This Row],[Merged Customer ID]],Table6_20[Merged Customer ID],Table6_20[Age])</f>
        <v>23.483333333333334</v>
      </c>
    </row>
    <row r="2325" spans="1:17" x14ac:dyDescent="0.35">
      <c r="A2325" s="23" t="s">
        <v>29</v>
      </c>
      <c r="B2325" s="23" t="str">
        <f>_xlfn.XLOOKUP(Table7[[#This Row],[Merged Customer ID]],Table2_1[Merged Customer ID],Table2_1[First Name])</f>
        <v>Duffy</v>
      </c>
      <c r="C2325" s="23">
        <f>_xlfn.XLOOKUP(Table7[[#This Row],[Merged Customer ID]],Table3__3_16[Customer ID],Table3__3_16[BMI])</f>
        <v>22.24</v>
      </c>
      <c r="D2325" s="23">
        <f>_xlfn.XLOOKUP(Table7[[#This Row],[Merged Customer ID]],Table3__3_16[Customer ID],Table3__3_16[HBA1C])</f>
        <v>5.04</v>
      </c>
      <c r="E2325" s="22" t="str">
        <f>_xlfn.XLOOKUP(Table7[[#This Row],[Merged Customer ID]],Table3__3_16[Customer ID],Table3__3_16[Heart Issues])</f>
        <v>No</v>
      </c>
      <c r="F2325" s="23" t="str">
        <f>_xlfn.XLOOKUP(Table7[[#This Row],[Merged Customer ID]],Table3__3_16[Customer ID],Table3__3_16[Any Transplants])</f>
        <v>No</v>
      </c>
      <c r="G2325" s="23" t="str">
        <f>_xlfn.XLOOKUP(Table7[[#This Row],[Merged Customer ID]],Table3__3_16[Customer ID],Table3__3_16[Cancer history])</f>
        <v>No</v>
      </c>
      <c r="H2325" s="23">
        <f>_xlfn.XLOOKUP(Table7[[#This Row],[Merged Customer ID]],Table3__3_16[Customer ID],Table3__3_16[NumberOfMajorSurgeries])</f>
        <v>0</v>
      </c>
      <c r="I2325" s="23" t="str">
        <f>_xlfn.XLOOKUP(Table7[[#This Row],[Merged Customer ID]],Table3__3_16[Customer ID],Table3__3_16[smoker])</f>
        <v>No</v>
      </c>
      <c r="J2325" s="23" t="str">
        <f>_xlfn.XLOOKUP(Table7[[#This Row],[Merged Customer ID]],Table3__3_16[Customer ID],Table3__3_16[Weight Status])</f>
        <v>Normal Weight</v>
      </c>
      <c r="K2325" s="23" t="str">
        <f>_xlfn.XLOOKUP(Table7[[#This Row],[Merged Customer ID]],Table3__3_16[Customer ID],Table3__3_16[Sugar Status])</f>
        <v>Normal</v>
      </c>
      <c r="L2325" s="26">
        <f>_xlfn.XLOOKUP(Table7[[#This Row],[Merged Customer ID]],Table6_20[Merged Customer ID],Table6_20[Date of Birth])</f>
        <v>36520</v>
      </c>
      <c r="M2325" s="30">
        <f>_xlfn.XLOOKUP(Table7[[#This Row],[Merged Customer ID]],Table6_20[Merged Customer ID],Table6_20[charges],"0",0)</f>
        <v>700</v>
      </c>
      <c r="N2325" s="30" t="str">
        <f>_xlfn.XLOOKUP(Table7[[#This Row],[Merged Customer ID]],Table6_20[Merged Customer ID],Table6_20[Hospital tier])</f>
        <v>tier - 2</v>
      </c>
      <c r="O2325" s="30" t="str">
        <f>_xlfn.XLOOKUP(Table7[[#This Row],[Merged Customer ID]],Table6_20[Merged Customer ID],Table6_20[City tier])</f>
        <v>tier - 3</v>
      </c>
      <c r="P2325" s="30" t="str">
        <f>_xlfn.XLOOKUP(Table7[[#This Row],[Merged Customer ID]],Table6_20[Merged Customer ID],Table6_20[State ID])</f>
        <v>R1013</v>
      </c>
      <c r="Q2325" s="36">
        <f>_xlfn.XLOOKUP(Table7[[#This Row],[Merged Customer ID]],Table6_20[Merged Customer ID],Table6_20[Age])</f>
        <v>23.45</v>
      </c>
    </row>
    <row r="2326" spans="1:17" x14ac:dyDescent="0.35">
      <c r="A2326" s="22" t="s">
        <v>28</v>
      </c>
      <c r="B2326" s="22" t="str">
        <f>_xlfn.XLOOKUP(Table7[[#This Row],[Merged Customer ID]],Table2_1[Merged Customer ID],Table2_1[First Name])</f>
        <v>Hines</v>
      </c>
      <c r="C2326" s="22">
        <f>_xlfn.XLOOKUP(Table7[[#This Row],[Merged Customer ID]],Table3__3_16[Customer ID],Table3__3_16[BMI])</f>
        <v>24.76</v>
      </c>
      <c r="D2326" s="22">
        <f>_xlfn.XLOOKUP(Table7[[#This Row],[Merged Customer ID]],Table3__3_16[Customer ID],Table3__3_16[HBA1C])</f>
        <v>4.54</v>
      </c>
      <c r="E2326" s="22" t="str">
        <f>_xlfn.XLOOKUP(Table7[[#This Row],[Merged Customer ID]],Table3__3_16[Customer ID],Table3__3_16[Heart Issues])</f>
        <v>Yes</v>
      </c>
      <c r="F2326" s="22" t="str">
        <f>_xlfn.XLOOKUP(Table7[[#This Row],[Merged Customer ID]],Table3__3_16[Customer ID],Table3__3_16[Any Transplants])</f>
        <v>No</v>
      </c>
      <c r="G2326" s="22" t="str">
        <f>_xlfn.XLOOKUP(Table7[[#This Row],[Merged Customer ID]],Table3__3_16[Customer ID],Table3__3_16[Cancer history])</f>
        <v>No</v>
      </c>
      <c r="H2326" s="22">
        <f>_xlfn.XLOOKUP(Table7[[#This Row],[Merged Customer ID]],Table3__3_16[Customer ID],Table3__3_16[NumberOfMajorSurgeries])</f>
        <v>0</v>
      </c>
      <c r="I2326" s="22" t="str">
        <f>_xlfn.XLOOKUP(Table7[[#This Row],[Merged Customer ID]],Table3__3_16[Customer ID],Table3__3_16[smoker])</f>
        <v>No</v>
      </c>
      <c r="J2326" s="22" t="str">
        <f>_xlfn.XLOOKUP(Table7[[#This Row],[Merged Customer ID]],Table3__3_16[Customer ID],Table3__3_16[Weight Status])</f>
        <v>Normal Weight</v>
      </c>
      <c r="K2326" s="22" t="str">
        <f>_xlfn.XLOOKUP(Table7[[#This Row],[Merged Customer ID]],Table3__3_16[Customer ID],Table3__3_16[Sugar Status])</f>
        <v>Normal</v>
      </c>
      <c r="L2326" s="25">
        <f>_xlfn.XLOOKUP(Table7[[#This Row],[Merged Customer ID]],Table6_20[Merged Customer ID],Table6_20[Date of Birth])</f>
        <v>37146</v>
      </c>
      <c r="M2326" s="29">
        <f>_xlfn.XLOOKUP(Table7[[#This Row],[Merged Customer ID]],Table6_20[Merged Customer ID],Table6_20[charges],"0",0)</f>
        <v>687.54</v>
      </c>
      <c r="N2326" s="29" t="str">
        <f>_xlfn.XLOOKUP(Table7[[#This Row],[Merged Customer ID]],Table6_20[Merged Customer ID],Table6_20[Hospital tier])</f>
        <v>tier - 3</v>
      </c>
      <c r="O2326" s="29" t="str">
        <f>_xlfn.XLOOKUP(Table7[[#This Row],[Merged Customer ID]],Table6_20[Merged Customer ID],Table6_20[City tier])</f>
        <v>tier - 2</v>
      </c>
      <c r="P2326" s="29" t="str">
        <f>_xlfn.XLOOKUP(Table7[[#This Row],[Merged Customer ID]],Table6_20[Merged Customer ID],Table6_20[State ID])</f>
        <v>R1013</v>
      </c>
      <c r="Q2326" s="35">
        <f>_xlfn.XLOOKUP(Table7[[#This Row],[Merged Customer ID]],Table6_20[Merged Customer ID],Table6_20[Age])</f>
        <v>21.738888888888887</v>
      </c>
    </row>
    <row r="2327" spans="1:17" x14ac:dyDescent="0.35">
      <c r="A2327" s="23" t="s">
        <v>27</v>
      </c>
      <c r="B2327" s="23" t="str">
        <f>_xlfn.XLOOKUP(Table7[[#This Row],[Merged Customer ID]],Table2_1[Merged Customer ID],Table2_1[First Name])</f>
        <v>Castro</v>
      </c>
      <c r="C2327" s="23">
        <f>_xlfn.XLOOKUP(Table7[[#This Row],[Merged Customer ID]],Table3__3_16[Customer ID],Table3__3_16[BMI])</f>
        <v>20.100000000000001</v>
      </c>
      <c r="D2327" s="23">
        <f>_xlfn.XLOOKUP(Table7[[#This Row],[Merged Customer ID]],Table3__3_16[Customer ID],Table3__3_16[HBA1C])</f>
        <v>5.6</v>
      </c>
      <c r="E2327" s="22" t="str">
        <f>_xlfn.XLOOKUP(Table7[[#This Row],[Merged Customer ID]],Table3__3_16[Customer ID],Table3__3_16[Heart Issues])</f>
        <v>Yes</v>
      </c>
      <c r="F2327" s="23" t="str">
        <f>_xlfn.XLOOKUP(Table7[[#This Row],[Merged Customer ID]],Table3__3_16[Customer ID],Table3__3_16[Any Transplants])</f>
        <v>No</v>
      </c>
      <c r="G2327" s="23" t="str">
        <f>_xlfn.XLOOKUP(Table7[[#This Row],[Merged Customer ID]],Table3__3_16[Customer ID],Table3__3_16[Cancer history])</f>
        <v>Yes</v>
      </c>
      <c r="H2327" s="23">
        <f>_xlfn.XLOOKUP(Table7[[#This Row],[Merged Customer ID]],Table3__3_16[Customer ID],Table3__3_16[NumberOfMajorSurgeries])</f>
        <v>1</v>
      </c>
      <c r="I2327" s="23" t="str">
        <f>_xlfn.XLOOKUP(Table7[[#This Row],[Merged Customer ID]],Table3__3_16[Customer ID],Table3__3_16[smoker])</f>
        <v>No</v>
      </c>
      <c r="J2327" s="23" t="str">
        <f>_xlfn.XLOOKUP(Table7[[#This Row],[Merged Customer ID]],Table3__3_16[Customer ID],Table3__3_16[Weight Status])</f>
        <v>Normal Weight</v>
      </c>
      <c r="K2327" s="23" t="str">
        <f>_xlfn.XLOOKUP(Table7[[#This Row],[Merged Customer ID]],Table3__3_16[Customer ID],Table3__3_16[Sugar Status])</f>
        <v>Normal</v>
      </c>
      <c r="L2327" s="26">
        <f>_xlfn.XLOOKUP(Table7[[#This Row],[Merged Customer ID]],Table6_20[Merged Customer ID],Table6_20[Date of Birth])</f>
        <v>35743</v>
      </c>
      <c r="M2327" s="30">
        <f>_xlfn.XLOOKUP(Table7[[#This Row],[Merged Customer ID]],Table6_20[Merged Customer ID],Table6_20[charges],"0",0)</f>
        <v>670</v>
      </c>
      <c r="N2327" s="30" t="str">
        <f>_xlfn.XLOOKUP(Table7[[#This Row],[Merged Customer ID]],Table6_20[Merged Customer ID],Table6_20[Hospital tier])</f>
        <v>tier - 3</v>
      </c>
      <c r="O2327" s="30" t="str">
        <f>_xlfn.XLOOKUP(Table7[[#This Row],[Merged Customer ID]],Table6_20[Merged Customer ID],Table6_20[City tier])</f>
        <v>tier - 3</v>
      </c>
      <c r="P2327" s="30" t="str">
        <f>_xlfn.XLOOKUP(Table7[[#This Row],[Merged Customer ID]],Table6_20[Merged Customer ID],Table6_20[State ID])</f>
        <v>R1013</v>
      </c>
      <c r="Q2327" s="36">
        <f>_xlfn.XLOOKUP(Table7[[#This Row],[Merged Customer ID]],Table6_20[Merged Customer ID],Table6_20[Age])</f>
        <v>25.580555555555556</v>
      </c>
    </row>
    <row r="2328" spans="1:17" x14ac:dyDescent="0.35">
      <c r="A2328" s="22" t="s">
        <v>26</v>
      </c>
      <c r="B2328" s="22" t="str">
        <f>_xlfn.XLOOKUP(Table7[[#This Row],[Merged Customer ID]],Table2_1[Merged Customer ID],Table2_1[First Name])</f>
        <v>Howell</v>
      </c>
      <c r="C2328" s="22">
        <f>_xlfn.XLOOKUP(Table7[[#This Row],[Merged Customer ID]],Table3__3_16[Customer ID],Table3__3_16[BMI])</f>
        <v>21.77</v>
      </c>
      <c r="D2328" s="22">
        <f>_xlfn.XLOOKUP(Table7[[#This Row],[Merged Customer ID]],Table3__3_16[Customer ID],Table3__3_16[HBA1C])</f>
        <v>10.67</v>
      </c>
      <c r="E2328" s="22" t="str">
        <f>_xlfn.XLOOKUP(Table7[[#This Row],[Merged Customer ID]],Table3__3_16[Customer ID],Table3__3_16[Heart Issues])</f>
        <v>No</v>
      </c>
      <c r="F2328" s="22" t="str">
        <f>_xlfn.XLOOKUP(Table7[[#This Row],[Merged Customer ID]],Table3__3_16[Customer ID],Table3__3_16[Any Transplants])</f>
        <v>No</v>
      </c>
      <c r="G2328" s="22" t="str">
        <f>_xlfn.XLOOKUP(Table7[[#This Row],[Merged Customer ID]],Table3__3_16[Customer ID],Table3__3_16[Cancer history])</f>
        <v>No</v>
      </c>
      <c r="H2328" s="22">
        <f>_xlfn.XLOOKUP(Table7[[#This Row],[Merged Customer ID]],Table3__3_16[Customer ID],Table3__3_16[NumberOfMajorSurgeries])</f>
        <v>0</v>
      </c>
      <c r="I2328" s="22" t="str">
        <f>_xlfn.XLOOKUP(Table7[[#This Row],[Merged Customer ID]],Table3__3_16[Customer ID],Table3__3_16[smoker])</f>
        <v>No</v>
      </c>
      <c r="J2328" s="22" t="str">
        <f>_xlfn.XLOOKUP(Table7[[#This Row],[Merged Customer ID]],Table3__3_16[Customer ID],Table3__3_16[Weight Status])</f>
        <v>Normal Weight</v>
      </c>
      <c r="K2328" s="22" t="str">
        <f>_xlfn.XLOOKUP(Table7[[#This Row],[Merged Customer ID]],Table3__3_16[Customer ID],Table3__3_16[Sugar Status])</f>
        <v>Diabetes</v>
      </c>
      <c r="L2328" s="25">
        <f>_xlfn.XLOOKUP(Table7[[#This Row],[Merged Customer ID]],Table6_20[Merged Customer ID],Table6_20[Date of Birth])</f>
        <v>37589</v>
      </c>
      <c r="M2328" s="29">
        <f>_xlfn.XLOOKUP(Table7[[#This Row],[Merged Customer ID]],Table6_20[Merged Customer ID],Table6_20[charges],"0",0)</f>
        <v>668</v>
      </c>
      <c r="N2328" s="29" t="str">
        <f>_xlfn.XLOOKUP(Table7[[#This Row],[Merged Customer ID]],Table6_20[Merged Customer ID],Table6_20[Hospital tier])</f>
        <v>tier - 3</v>
      </c>
      <c r="O2328" s="29" t="str">
        <f>_xlfn.XLOOKUP(Table7[[#This Row],[Merged Customer ID]],Table6_20[Merged Customer ID],Table6_20[City tier])</f>
        <v>tier - 2</v>
      </c>
      <c r="P2328" s="29" t="str">
        <f>_xlfn.XLOOKUP(Table7[[#This Row],[Merged Customer ID]],Table6_20[Merged Customer ID],Table6_20[State ID])</f>
        <v>R1012</v>
      </c>
      <c r="Q2328" s="35">
        <f>_xlfn.XLOOKUP(Table7[[#This Row],[Merged Customer ID]],Table6_20[Merged Customer ID],Table6_20[Age])</f>
        <v>20.524999999999999</v>
      </c>
    </row>
    <row r="2329" spans="1:17" x14ac:dyDescent="0.35">
      <c r="A2329" s="23" t="s">
        <v>25</v>
      </c>
      <c r="B2329" s="23" t="str">
        <f>_xlfn.XLOOKUP(Table7[[#This Row],[Merged Customer ID]],Table2_1[Merged Customer ID],Table2_1[First Name])</f>
        <v>Avery</v>
      </c>
      <c r="C2329" s="23">
        <f>_xlfn.XLOOKUP(Table7[[#This Row],[Merged Customer ID]],Table3__3_16[Customer ID],Table3__3_16[BMI])</f>
        <v>17.82</v>
      </c>
      <c r="D2329" s="23">
        <f>_xlfn.XLOOKUP(Table7[[#This Row],[Merged Customer ID]],Table3__3_16[Customer ID],Table3__3_16[HBA1C])</f>
        <v>5.26</v>
      </c>
      <c r="E2329" s="22" t="str">
        <f>_xlfn.XLOOKUP(Table7[[#This Row],[Merged Customer ID]],Table3__3_16[Customer ID],Table3__3_16[Heart Issues])</f>
        <v>Yes</v>
      </c>
      <c r="F2329" s="23" t="str">
        <f>_xlfn.XLOOKUP(Table7[[#This Row],[Merged Customer ID]],Table3__3_16[Customer ID],Table3__3_16[Any Transplants])</f>
        <v>No</v>
      </c>
      <c r="G2329" s="23" t="str">
        <f>_xlfn.XLOOKUP(Table7[[#This Row],[Merged Customer ID]],Table3__3_16[Customer ID],Table3__3_16[Cancer history])</f>
        <v>No</v>
      </c>
      <c r="H2329" s="23">
        <f>_xlfn.XLOOKUP(Table7[[#This Row],[Merged Customer ID]],Table3__3_16[Customer ID],Table3__3_16[NumberOfMajorSurgeries])</f>
        <v>1</v>
      </c>
      <c r="I2329" s="23" t="str">
        <f>_xlfn.XLOOKUP(Table7[[#This Row],[Merged Customer ID]],Table3__3_16[Customer ID],Table3__3_16[smoker])</f>
        <v>No</v>
      </c>
      <c r="J2329" s="23" t="str">
        <f>_xlfn.XLOOKUP(Table7[[#This Row],[Merged Customer ID]],Table3__3_16[Customer ID],Table3__3_16[Weight Status])</f>
        <v>Underweight</v>
      </c>
      <c r="K2329" s="23" t="str">
        <f>_xlfn.XLOOKUP(Table7[[#This Row],[Merged Customer ID]],Table3__3_16[Customer ID],Table3__3_16[Sugar Status])</f>
        <v>Normal</v>
      </c>
      <c r="L2329" s="26">
        <f>_xlfn.XLOOKUP(Table7[[#This Row],[Merged Customer ID]],Table6_20[Merged Customer ID],Table6_20[Date of Birth])</f>
        <v>34884</v>
      </c>
      <c r="M2329" s="30">
        <f>_xlfn.XLOOKUP(Table7[[#This Row],[Merged Customer ID]],Table6_20[Merged Customer ID],Table6_20[charges],"0",0)</f>
        <v>650</v>
      </c>
      <c r="N2329" s="30" t="str">
        <f>_xlfn.XLOOKUP(Table7[[#This Row],[Merged Customer ID]],Table6_20[Merged Customer ID],Table6_20[Hospital tier])</f>
        <v>tier - 3</v>
      </c>
      <c r="O2329" s="30" t="str">
        <f>_xlfn.XLOOKUP(Table7[[#This Row],[Merged Customer ID]],Table6_20[Merged Customer ID],Table6_20[City tier])</f>
        <v>tier - 3</v>
      </c>
      <c r="P2329" s="30" t="str">
        <f>_xlfn.XLOOKUP(Table7[[#This Row],[Merged Customer ID]],Table6_20[Merged Customer ID],Table6_20[State ID])</f>
        <v>R1013</v>
      </c>
      <c r="Q2329" s="36">
        <f>_xlfn.XLOOKUP(Table7[[#This Row],[Merged Customer ID]],Table6_20[Merged Customer ID],Table6_20[Age])</f>
        <v>27.927777777777777</v>
      </c>
    </row>
    <row r="2330" spans="1:17" x14ac:dyDescent="0.35">
      <c r="A2330" s="22" t="s">
        <v>24</v>
      </c>
      <c r="B2330" s="22" t="str">
        <f>_xlfn.XLOOKUP(Table7[[#This Row],[Merged Customer ID]],Table2_1[Merged Customer ID],Table2_1[First Name])</f>
        <v>Bohinski</v>
      </c>
      <c r="C2330" s="22">
        <f>_xlfn.XLOOKUP(Table7[[#This Row],[Merged Customer ID]],Table3__3_16[Customer ID],Table3__3_16[BMI])</f>
        <v>17.07</v>
      </c>
      <c r="D2330" s="22">
        <f>_xlfn.XLOOKUP(Table7[[#This Row],[Merged Customer ID]],Table3__3_16[Customer ID],Table3__3_16[HBA1C])</f>
        <v>5.22</v>
      </c>
      <c r="E2330" s="22" t="str">
        <f>_xlfn.XLOOKUP(Table7[[#This Row],[Merged Customer ID]],Table3__3_16[Customer ID],Table3__3_16[Heart Issues])</f>
        <v>No</v>
      </c>
      <c r="F2330" s="22" t="str">
        <f>_xlfn.XLOOKUP(Table7[[#This Row],[Merged Customer ID]],Table3__3_16[Customer ID],Table3__3_16[Any Transplants])</f>
        <v>No</v>
      </c>
      <c r="G2330" s="22" t="str">
        <f>_xlfn.XLOOKUP(Table7[[#This Row],[Merged Customer ID]],Table3__3_16[Customer ID],Table3__3_16[Cancer history])</f>
        <v>Yes</v>
      </c>
      <c r="H2330" s="22">
        <f>_xlfn.XLOOKUP(Table7[[#This Row],[Merged Customer ID]],Table3__3_16[Customer ID],Table3__3_16[NumberOfMajorSurgeries])</f>
        <v>1</v>
      </c>
      <c r="I2330" s="22" t="str">
        <f>_xlfn.XLOOKUP(Table7[[#This Row],[Merged Customer ID]],Table3__3_16[Customer ID],Table3__3_16[smoker])</f>
        <v>No</v>
      </c>
      <c r="J2330" s="22" t="str">
        <f>_xlfn.XLOOKUP(Table7[[#This Row],[Merged Customer ID]],Table3__3_16[Customer ID],Table3__3_16[Weight Status])</f>
        <v>Underweight</v>
      </c>
      <c r="K2330" s="22" t="str">
        <f>_xlfn.XLOOKUP(Table7[[#This Row],[Merged Customer ID]],Table3__3_16[Customer ID],Table3__3_16[Sugar Status])</f>
        <v>Normal</v>
      </c>
      <c r="L2330" s="25">
        <f>_xlfn.XLOOKUP(Table7[[#This Row],[Merged Customer ID]],Table6_20[Merged Customer ID],Table6_20[Date of Birth])</f>
        <v>34121</v>
      </c>
      <c r="M2330" s="29">
        <f>_xlfn.XLOOKUP(Table7[[#This Row],[Merged Customer ID]],Table6_20[Merged Customer ID],Table6_20[charges],"0",0)</f>
        <v>650</v>
      </c>
      <c r="N2330" s="29" t="str">
        <f>_xlfn.XLOOKUP(Table7[[#This Row],[Merged Customer ID]],Table6_20[Merged Customer ID],Table6_20[Hospital tier])</f>
        <v>tier - 3</v>
      </c>
      <c r="O2330" s="29" t="str">
        <f>_xlfn.XLOOKUP(Table7[[#This Row],[Merged Customer ID]],Table6_20[Merged Customer ID],Table6_20[City tier])</f>
        <v>tier - 3</v>
      </c>
      <c r="P2330" s="29" t="str">
        <f>_xlfn.XLOOKUP(Table7[[#This Row],[Merged Customer ID]],Table6_20[Merged Customer ID],Table6_20[State ID])</f>
        <v>R1013</v>
      </c>
      <c r="Q2330" s="35">
        <f>_xlfn.XLOOKUP(Table7[[#This Row],[Merged Customer ID]],Table6_20[Merged Customer ID],Table6_20[Age])</f>
        <v>30.019444444444446</v>
      </c>
    </row>
    <row r="2331" spans="1:17" x14ac:dyDescent="0.35">
      <c r="A2331" s="23" t="s">
        <v>22</v>
      </c>
      <c r="B2331" s="23" t="str">
        <f>_xlfn.XLOOKUP(Table7[[#This Row],[Merged Customer ID]],Table2_1[Merged Customer ID],Table2_1[First Name])</f>
        <v>Kohls</v>
      </c>
      <c r="C2331" s="23">
        <f>_xlfn.XLOOKUP(Table7[[#This Row],[Merged Customer ID]],Table3__3_16[Customer ID],Table3__3_16[BMI])</f>
        <v>22.24</v>
      </c>
      <c r="D2331" s="23">
        <f>_xlfn.XLOOKUP(Table7[[#This Row],[Merged Customer ID]],Table3__3_16[Customer ID],Table3__3_16[HBA1C])</f>
        <v>4.29</v>
      </c>
      <c r="E2331" s="22" t="str">
        <f>_xlfn.XLOOKUP(Table7[[#This Row],[Merged Customer ID]],Table3__3_16[Customer ID],Table3__3_16[Heart Issues])</f>
        <v>Yes</v>
      </c>
      <c r="F2331" s="23" t="str">
        <f>_xlfn.XLOOKUP(Table7[[#This Row],[Merged Customer ID]],Table3__3_16[Customer ID],Table3__3_16[Any Transplants])</f>
        <v>No</v>
      </c>
      <c r="G2331" s="23" t="str">
        <f>_xlfn.XLOOKUP(Table7[[#This Row],[Merged Customer ID]],Table3__3_16[Customer ID],Table3__3_16[Cancer history])</f>
        <v>No</v>
      </c>
      <c r="H2331" s="23">
        <f>_xlfn.XLOOKUP(Table7[[#This Row],[Merged Customer ID]],Table3__3_16[Customer ID],Table3__3_16[NumberOfMajorSurgeries])</f>
        <v>0</v>
      </c>
      <c r="I2331" s="23" t="str">
        <f>_xlfn.XLOOKUP(Table7[[#This Row],[Merged Customer ID]],Table3__3_16[Customer ID],Table3__3_16[smoker])</f>
        <v>No</v>
      </c>
      <c r="J2331" s="23" t="str">
        <f>_xlfn.XLOOKUP(Table7[[#This Row],[Merged Customer ID]],Table3__3_16[Customer ID],Table3__3_16[Weight Status])</f>
        <v>Normal Weight</v>
      </c>
      <c r="K2331" s="23" t="str">
        <f>_xlfn.XLOOKUP(Table7[[#This Row],[Merged Customer ID]],Table3__3_16[Customer ID],Table3__3_16[Sugar Status])</f>
        <v>Normal</v>
      </c>
      <c r="L2331" s="26">
        <f>_xlfn.XLOOKUP(Table7[[#This Row],[Merged Customer ID]],Table6_20[Merged Customer ID],Table6_20[Date of Birth])</f>
        <v>37215</v>
      </c>
      <c r="M2331" s="30">
        <f>_xlfn.XLOOKUP(Table7[[#This Row],[Merged Customer ID]],Table6_20[Merged Customer ID],Table6_20[charges],"0",0)</f>
        <v>646.14</v>
      </c>
      <c r="N2331" s="30" t="str">
        <f>_xlfn.XLOOKUP(Table7[[#This Row],[Merged Customer ID]],Table6_20[Merged Customer ID],Table6_20[Hospital tier])</f>
        <v>tier - 3</v>
      </c>
      <c r="O2331" s="30" t="str">
        <f>_xlfn.XLOOKUP(Table7[[#This Row],[Merged Customer ID]],Table6_20[Merged Customer ID],Table6_20[City tier])</f>
        <v>tier - 3</v>
      </c>
      <c r="P2331" s="30" t="str">
        <f>_xlfn.XLOOKUP(Table7[[#This Row],[Merged Customer ID]],Table6_20[Merged Customer ID],Table6_20[State ID])</f>
        <v>R1012</v>
      </c>
      <c r="Q2331" s="36">
        <f>_xlfn.XLOOKUP(Table7[[#This Row],[Merged Customer ID]],Table6_20[Merged Customer ID],Table6_20[Age])</f>
        <v>21.55</v>
      </c>
    </row>
    <row r="2332" spans="1:17" x14ac:dyDescent="0.35">
      <c r="A2332" s="22" t="s">
        <v>21</v>
      </c>
      <c r="B2332" s="22" t="str">
        <f>_xlfn.XLOOKUP(Table7[[#This Row],[Merged Customer ID]],Table2_1[Merged Customer ID],Table2_1[First Name])</f>
        <v>Brietzke</v>
      </c>
      <c r="C2332" s="22">
        <f>_xlfn.XLOOKUP(Table7[[#This Row],[Merged Customer ID]],Table3__3_16[Customer ID],Table3__3_16[BMI])</f>
        <v>22.34</v>
      </c>
      <c r="D2332" s="22">
        <f>_xlfn.XLOOKUP(Table7[[#This Row],[Merged Customer ID]],Table3__3_16[Customer ID],Table3__3_16[HBA1C])</f>
        <v>5.57</v>
      </c>
      <c r="E2332" s="22" t="str">
        <f>_xlfn.XLOOKUP(Table7[[#This Row],[Merged Customer ID]],Table3__3_16[Customer ID],Table3__3_16[Heart Issues])</f>
        <v>No</v>
      </c>
      <c r="F2332" s="22" t="str">
        <f>_xlfn.XLOOKUP(Table7[[#This Row],[Merged Customer ID]],Table3__3_16[Customer ID],Table3__3_16[Any Transplants])</f>
        <v>No</v>
      </c>
      <c r="G2332" s="22" t="str">
        <f>_xlfn.XLOOKUP(Table7[[#This Row],[Merged Customer ID]],Table3__3_16[Customer ID],Table3__3_16[Cancer history])</f>
        <v>No</v>
      </c>
      <c r="H2332" s="22">
        <f>_xlfn.XLOOKUP(Table7[[#This Row],[Merged Customer ID]],Table3__3_16[Customer ID],Table3__3_16[NumberOfMajorSurgeries])</f>
        <v>1</v>
      </c>
      <c r="I2332" s="22" t="str">
        <f>_xlfn.XLOOKUP(Table7[[#This Row],[Merged Customer ID]],Table3__3_16[Customer ID],Table3__3_16[smoker])</f>
        <v>No</v>
      </c>
      <c r="J2332" s="22" t="str">
        <f>_xlfn.XLOOKUP(Table7[[#This Row],[Merged Customer ID]],Table3__3_16[Customer ID],Table3__3_16[Weight Status])</f>
        <v>Normal Weight</v>
      </c>
      <c r="K2332" s="22" t="str">
        <f>_xlfn.XLOOKUP(Table7[[#This Row],[Merged Customer ID]],Table3__3_16[Customer ID],Table3__3_16[Sugar Status])</f>
        <v>Normal</v>
      </c>
      <c r="L2332" s="25">
        <f>_xlfn.XLOOKUP(Table7[[#This Row],[Merged Customer ID]],Table6_20[Merged Customer ID],Table6_20[Date of Birth])</f>
        <v>36003</v>
      </c>
      <c r="M2332" s="29">
        <f>_xlfn.XLOOKUP(Table7[[#This Row],[Merged Customer ID]],Table6_20[Merged Customer ID],Table6_20[charges],"0",0)</f>
        <v>637.26</v>
      </c>
      <c r="N2332" s="29" t="str">
        <f>_xlfn.XLOOKUP(Table7[[#This Row],[Merged Customer ID]],Table6_20[Merged Customer ID],Table6_20[Hospital tier])</f>
        <v>tier - 3</v>
      </c>
      <c r="O2332" s="29" t="str">
        <f>_xlfn.XLOOKUP(Table7[[#This Row],[Merged Customer ID]],Table6_20[Merged Customer ID],Table6_20[City tier])</f>
        <v>tier - 3</v>
      </c>
      <c r="P2332" s="29" t="str">
        <f>_xlfn.XLOOKUP(Table7[[#This Row],[Merged Customer ID]],Table6_20[Merged Customer ID],Table6_20[State ID])</f>
        <v>R1013</v>
      </c>
      <c r="Q2332" s="35">
        <f>_xlfn.XLOOKUP(Table7[[#This Row],[Merged Customer ID]],Table6_20[Merged Customer ID],Table6_20[Age])</f>
        <v>24.863888888888887</v>
      </c>
    </row>
    <row r="2333" spans="1:17" x14ac:dyDescent="0.35">
      <c r="A2333" s="23" t="s">
        <v>19</v>
      </c>
      <c r="B2333" s="23" t="str">
        <f>_xlfn.XLOOKUP(Table7[[#This Row],[Merged Customer ID]],Table2_1[Merged Customer ID],Table2_1[First Name])</f>
        <v>Riveros Gonzalez</v>
      </c>
      <c r="C2333" s="23">
        <f>_xlfn.XLOOKUP(Table7[[#This Row],[Merged Customer ID]],Table3__3_16[Customer ID],Table3__3_16[BMI])</f>
        <v>17.7</v>
      </c>
      <c r="D2333" s="23">
        <f>_xlfn.XLOOKUP(Table7[[#This Row],[Merged Customer ID]],Table3__3_16[Customer ID],Table3__3_16[HBA1C])</f>
        <v>6.28</v>
      </c>
      <c r="E2333" s="22" t="str">
        <f>_xlfn.XLOOKUP(Table7[[#This Row],[Merged Customer ID]],Table3__3_16[Customer ID],Table3__3_16[Heart Issues])</f>
        <v>No</v>
      </c>
      <c r="F2333" s="23" t="str">
        <f>_xlfn.XLOOKUP(Table7[[#This Row],[Merged Customer ID]],Table3__3_16[Customer ID],Table3__3_16[Any Transplants])</f>
        <v>No</v>
      </c>
      <c r="G2333" s="23" t="str">
        <f>_xlfn.XLOOKUP(Table7[[#This Row],[Merged Customer ID]],Table3__3_16[Customer ID],Table3__3_16[Cancer history])</f>
        <v>No</v>
      </c>
      <c r="H2333" s="23">
        <f>_xlfn.XLOOKUP(Table7[[#This Row],[Merged Customer ID]],Table3__3_16[Customer ID],Table3__3_16[NumberOfMajorSurgeries])</f>
        <v>1</v>
      </c>
      <c r="I2333" s="23" t="str">
        <f>_xlfn.XLOOKUP(Table7[[#This Row],[Merged Customer ID]],Table3__3_16[Customer ID],Table3__3_16[smoker])</f>
        <v>No</v>
      </c>
      <c r="J2333" s="23" t="str">
        <f>_xlfn.XLOOKUP(Table7[[#This Row],[Merged Customer ID]],Table3__3_16[Customer ID],Table3__3_16[Weight Status])</f>
        <v>Underweight</v>
      </c>
      <c r="K2333" s="23" t="str">
        <f>_xlfn.XLOOKUP(Table7[[#This Row],[Merged Customer ID]],Table3__3_16[Customer ID],Table3__3_16[Sugar Status])</f>
        <v>Prediabetes</v>
      </c>
      <c r="L2333" s="26">
        <f>_xlfn.XLOOKUP(Table7[[#This Row],[Merged Customer ID]],Table6_20[Merged Customer ID],Table6_20[Date of Birth])</f>
        <v>33860</v>
      </c>
      <c r="M2333" s="30">
        <f>_xlfn.XLOOKUP(Table7[[#This Row],[Merged Customer ID]],Table6_20[Merged Customer ID],Table6_20[charges],"0",0)</f>
        <v>604.54</v>
      </c>
      <c r="N2333" s="30" t="str">
        <f>_xlfn.XLOOKUP(Table7[[#This Row],[Merged Customer ID]],Table6_20[Merged Customer ID],Table6_20[Hospital tier])</f>
        <v>tier - 3</v>
      </c>
      <c r="O2333" s="30" t="str">
        <f>_xlfn.XLOOKUP(Table7[[#This Row],[Merged Customer ID]],Table6_20[Merged Customer ID],Table6_20[City tier])</f>
        <v>tier - 3</v>
      </c>
      <c r="P2333" s="30" t="str">
        <f>_xlfn.XLOOKUP(Table7[[#This Row],[Merged Customer ID]],Table6_20[Merged Customer ID],Table6_20[State ID])</f>
        <v>R1013</v>
      </c>
      <c r="Q2333" s="36">
        <f>_xlfn.XLOOKUP(Table7[[#This Row],[Merged Customer ID]],Table6_20[Merged Customer ID],Table6_20[Age])</f>
        <v>30.736111111111111</v>
      </c>
    </row>
    <row r="2334" spans="1:17" x14ac:dyDescent="0.35">
      <c r="A2334" s="22" t="s">
        <v>17</v>
      </c>
      <c r="B2334" s="22" t="str">
        <f>_xlfn.XLOOKUP(Table7[[#This Row],[Merged Customer ID]],Table2_1[Merged Customer ID],Table2_1[First Name])</f>
        <v>Albano</v>
      </c>
      <c r="C2334" s="22">
        <f>_xlfn.XLOOKUP(Table7[[#This Row],[Merged Customer ID]],Table3__3_16[Customer ID],Table3__3_16[BMI])</f>
        <v>16.47</v>
      </c>
      <c r="D2334" s="22">
        <f>_xlfn.XLOOKUP(Table7[[#This Row],[Merged Customer ID]],Table3__3_16[Customer ID],Table3__3_16[HBA1C])</f>
        <v>6.35</v>
      </c>
      <c r="E2334" s="22" t="str">
        <f>_xlfn.XLOOKUP(Table7[[#This Row],[Merged Customer ID]],Table3__3_16[Customer ID],Table3__3_16[Heart Issues])</f>
        <v>No</v>
      </c>
      <c r="F2334" s="22" t="str">
        <f>_xlfn.XLOOKUP(Table7[[#This Row],[Merged Customer ID]],Table3__3_16[Customer ID],Table3__3_16[Any Transplants])</f>
        <v>No</v>
      </c>
      <c r="G2334" s="22" t="str">
        <f>_xlfn.XLOOKUP(Table7[[#This Row],[Merged Customer ID]],Table3__3_16[Customer ID],Table3__3_16[Cancer history])</f>
        <v>Yes</v>
      </c>
      <c r="H2334" s="22">
        <f>_xlfn.XLOOKUP(Table7[[#This Row],[Merged Customer ID]],Table3__3_16[Customer ID],Table3__3_16[NumberOfMajorSurgeries])</f>
        <v>1</v>
      </c>
      <c r="I2334" s="22" t="str">
        <f>_xlfn.XLOOKUP(Table7[[#This Row],[Merged Customer ID]],Table3__3_16[Customer ID],Table3__3_16[smoker])</f>
        <v>No</v>
      </c>
      <c r="J2334" s="22" t="str">
        <f>_xlfn.XLOOKUP(Table7[[#This Row],[Merged Customer ID]],Table3__3_16[Customer ID],Table3__3_16[Weight Status])</f>
        <v>Underweight</v>
      </c>
      <c r="K2334" s="22" t="str">
        <f>_xlfn.XLOOKUP(Table7[[#This Row],[Merged Customer ID]],Table3__3_16[Customer ID],Table3__3_16[Sugar Status])</f>
        <v>Prediabetes</v>
      </c>
      <c r="L2334" s="25">
        <f>_xlfn.XLOOKUP(Table7[[#This Row],[Merged Customer ID]],Table6_20[Merged Customer ID],Table6_20[Date of Birth])</f>
        <v>34150</v>
      </c>
      <c r="M2334" s="29">
        <f>_xlfn.XLOOKUP(Table7[[#This Row],[Merged Customer ID]],Table6_20[Merged Customer ID],Table6_20[charges],"0",0)</f>
        <v>600</v>
      </c>
      <c r="N2334" s="29" t="str">
        <f>_xlfn.XLOOKUP(Table7[[#This Row],[Merged Customer ID]],Table6_20[Merged Customer ID],Table6_20[Hospital tier])</f>
        <v>tier - 2</v>
      </c>
      <c r="O2334" s="29" t="str">
        <f>_xlfn.XLOOKUP(Table7[[#This Row],[Merged Customer ID]],Table6_20[Merged Customer ID],Table6_20[City tier])</f>
        <v>tier - 1</v>
      </c>
      <c r="P2334" s="29" t="str">
        <f>_xlfn.XLOOKUP(Table7[[#This Row],[Merged Customer ID]],Table6_20[Merged Customer ID],Table6_20[State ID])</f>
        <v>R1013</v>
      </c>
      <c r="Q2334" s="35">
        <f>_xlfn.XLOOKUP(Table7[[#This Row],[Merged Customer ID]],Table6_20[Merged Customer ID],Table6_20[Age])</f>
        <v>29.93888888888889</v>
      </c>
    </row>
    <row r="2335" spans="1:17" x14ac:dyDescent="0.35">
      <c r="A2335" s="23" t="s">
        <v>14</v>
      </c>
      <c r="B2335" s="23" t="str">
        <f>_xlfn.XLOOKUP(Table7[[#This Row],[Merged Customer ID]],Table2_1[Merged Customer ID],Table2_1[First Name])</f>
        <v>Rosendahl</v>
      </c>
      <c r="C2335" s="23">
        <f>_xlfn.XLOOKUP(Table7[[#This Row],[Merged Customer ID]],Table3__3_16[Customer ID],Table3__3_16[BMI])</f>
        <v>17.600000000000001</v>
      </c>
      <c r="D2335" s="23">
        <f>_xlfn.XLOOKUP(Table7[[#This Row],[Merged Customer ID]],Table3__3_16[Customer ID],Table3__3_16[HBA1C])</f>
        <v>4.3899999999999997</v>
      </c>
      <c r="E2335" s="22" t="str">
        <f>_xlfn.XLOOKUP(Table7[[#This Row],[Merged Customer ID]],Table3__3_16[Customer ID],Table3__3_16[Heart Issues])</f>
        <v>No</v>
      </c>
      <c r="F2335" s="23" t="str">
        <f>_xlfn.XLOOKUP(Table7[[#This Row],[Merged Customer ID]],Table3__3_16[Customer ID],Table3__3_16[Any Transplants])</f>
        <v>No</v>
      </c>
      <c r="G2335" s="23" t="str">
        <f>_xlfn.XLOOKUP(Table7[[#This Row],[Merged Customer ID]],Table3__3_16[Customer ID],Table3__3_16[Cancer history])</f>
        <v>No</v>
      </c>
      <c r="H2335" s="23">
        <f>_xlfn.XLOOKUP(Table7[[#This Row],[Merged Customer ID]],Table3__3_16[Customer ID],Table3__3_16[NumberOfMajorSurgeries])</f>
        <v>1</v>
      </c>
      <c r="I2335" s="23" t="str">
        <f>_xlfn.XLOOKUP(Table7[[#This Row],[Merged Customer ID]],Table3__3_16[Customer ID],Table3__3_16[smoker])</f>
        <v>No</v>
      </c>
      <c r="J2335" s="23" t="str">
        <f>_xlfn.XLOOKUP(Table7[[#This Row],[Merged Customer ID]],Table3__3_16[Customer ID],Table3__3_16[Weight Status])</f>
        <v>Underweight</v>
      </c>
      <c r="K2335" s="23" t="str">
        <f>_xlfn.XLOOKUP(Table7[[#This Row],[Merged Customer ID]],Table3__3_16[Customer ID],Table3__3_16[Sugar Status])</f>
        <v>Normal</v>
      </c>
      <c r="L2335" s="26">
        <f>_xlfn.XLOOKUP(Table7[[#This Row],[Merged Customer ID]],Table6_20[Merged Customer ID],Table6_20[Date of Birth])</f>
        <v>33938</v>
      </c>
      <c r="M2335" s="30">
        <f>_xlfn.XLOOKUP(Table7[[#This Row],[Merged Customer ID]],Table6_20[Merged Customer ID],Table6_20[charges],"0",0)</f>
        <v>570.62</v>
      </c>
      <c r="N2335" s="30" t="str">
        <f>_xlfn.XLOOKUP(Table7[[#This Row],[Merged Customer ID]],Table6_20[Merged Customer ID],Table6_20[Hospital tier])</f>
        <v>tier - 2</v>
      </c>
      <c r="O2335" s="30" t="str">
        <f>_xlfn.XLOOKUP(Table7[[#This Row],[Merged Customer ID]],Table6_20[Merged Customer ID],Table6_20[City tier])</f>
        <v>tier - 1</v>
      </c>
      <c r="P2335" s="30" t="str">
        <f>_xlfn.XLOOKUP(Table7[[#This Row],[Merged Customer ID]],Table6_20[Merged Customer ID],Table6_20[State ID])</f>
        <v>R1013</v>
      </c>
      <c r="Q2335" s="36">
        <f>_xlfn.XLOOKUP(Table7[[#This Row],[Merged Customer ID]],Table6_20[Merged Customer ID],Table6_20[Age])</f>
        <v>30.522222222222222</v>
      </c>
    </row>
    <row r="2336" spans="1:17" x14ac:dyDescent="0.35">
      <c r="A2336" s="24" t="s">
        <v>9</v>
      </c>
      <c r="B2336" s="24" t="str">
        <f>_xlfn.XLOOKUP(Table7[[#This Row],[Merged Customer ID]],Table2_1[Merged Customer ID],Table2_1[First Name])</f>
        <v>German</v>
      </c>
      <c r="C2336" s="24">
        <f>_xlfn.XLOOKUP(Table7[[#This Row],[Merged Customer ID]],Table3__3_16[Customer ID],Table3__3_16[BMI])</f>
        <v>17.579999999999998</v>
      </c>
      <c r="D2336" s="24">
        <f>_xlfn.XLOOKUP(Table7[[#This Row],[Merged Customer ID]],Table3__3_16[Customer ID],Table3__3_16[HBA1C])</f>
        <v>4.51</v>
      </c>
      <c r="E2336" s="22" t="str">
        <f>_xlfn.XLOOKUP(Table7[[#This Row],[Merged Customer ID]],Table3__3_16[Customer ID],Table3__3_16[Heart Issues])</f>
        <v>No</v>
      </c>
      <c r="F2336" s="24" t="str">
        <f>_xlfn.XLOOKUP(Table7[[#This Row],[Merged Customer ID]],Table3__3_16[Customer ID],Table3__3_16[Any Transplants])</f>
        <v>No</v>
      </c>
      <c r="G2336" s="24" t="str">
        <f>_xlfn.XLOOKUP(Table7[[#This Row],[Merged Customer ID]],Table3__3_16[Customer ID],Table3__3_16[Cancer history])</f>
        <v>No</v>
      </c>
      <c r="H2336" s="24">
        <f>_xlfn.XLOOKUP(Table7[[#This Row],[Merged Customer ID]],Table3__3_16[Customer ID],Table3__3_16[NumberOfMajorSurgeries])</f>
        <v>1</v>
      </c>
      <c r="I2336" s="24" t="str">
        <f>_xlfn.XLOOKUP(Table7[[#This Row],[Merged Customer ID]],Table3__3_16[Customer ID],Table3__3_16[smoker])</f>
        <v>No</v>
      </c>
      <c r="J2336" s="24" t="str">
        <f>_xlfn.XLOOKUP(Table7[[#This Row],[Merged Customer ID]],Table3__3_16[Customer ID],Table3__3_16[Weight Status])</f>
        <v>Underweight</v>
      </c>
      <c r="K2336" s="24" t="str">
        <f>_xlfn.XLOOKUP(Table7[[#This Row],[Merged Customer ID]],Table3__3_16[Customer ID],Table3__3_16[Sugar Status])</f>
        <v>Normal</v>
      </c>
      <c r="L2336" s="27">
        <f>_xlfn.XLOOKUP(Table7[[#This Row],[Merged Customer ID]],Table6_20[Merged Customer ID],Table6_20[Date of Birth])</f>
        <v>33794</v>
      </c>
      <c r="M2336" s="31">
        <f>_xlfn.XLOOKUP(Table7[[#This Row],[Merged Customer ID]],Table6_20[Merged Customer ID],Table6_20[charges],"0",0)</f>
        <v>563.84</v>
      </c>
      <c r="N2336" s="31" t="str">
        <f>_xlfn.XLOOKUP(Table7[[#This Row],[Merged Customer ID]],Table6_20[Merged Customer ID],Table6_20[Hospital tier])</f>
        <v>tier - 2</v>
      </c>
      <c r="O2336" s="31" t="str">
        <f>_xlfn.XLOOKUP(Table7[[#This Row],[Merged Customer ID]],Table6_20[Merged Customer ID],Table6_20[City tier])</f>
        <v>tier - 3</v>
      </c>
      <c r="P2336" s="31" t="str">
        <f>_xlfn.XLOOKUP(Table7[[#This Row],[Merged Customer ID]],Table6_20[Merged Customer ID],Table6_20[State ID])</f>
        <v>R1013</v>
      </c>
      <c r="Q2336" s="35">
        <f>_xlfn.XLOOKUP(Table7[[#This Row],[Merged Customer ID]],Table6_20[Merged Customer ID],Table6_20[Age])</f>
        <v>30.913888888888888</v>
      </c>
    </row>
    <row r="2337" spans="17:17" x14ac:dyDescent="0.35">
      <c r="Q2337" s="38" t="s">
        <v>8367</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49E9-3A3D-4CA7-B892-9BCEBF40F130}">
  <sheetPr codeName="Sheet10"/>
  <dimension ref="A1:M2338"/>
  <sheetViews>
    <sheetView workbookViewId="0">
      <selection activeCell="C12" sqref="C12"/>
    </sheetView>
  </sheetViews>
  <sheetFormatPr defaultRowHeight="14.5" x14ac:dyDescent="0.35"/>
  <cols>
    <col min="1" max="2" width="15.1796875" bestFit="1" customWidth="1"/>
    <col min="3" max="3" width="9.54296875" bestFit="1" customWidth="1"/>
    <col min="4" max="4" width="6.7265625" bestFit="1" customWidth="1"/>
    <col min="6" max="6" width="6.90625" bestFit="1" customWidth="1"/>
    <col min="7" max="7" width="15.1796875" bestFit="1" customWidth="1"/>
    <col min="8" max="8" width="9.81640625" bestFit="1" customWidth="1"/>
    <col min="9" max="9" width="10.26953125" bestFit="1" customWidth="1"/>
    <col min="10" max="10" width="13.36328125" bestFit="1" customWidth="1"/>
    <col min="11" max="11" width="9.6328125" bestFit="1" customWidth="1"/>
    <col min="12" max="12" width="12" bestFit="1" customWidth="1"/>
    <col min="13" max="13" width="11.81640625" bestFit="1" customWidth="1"/>
  </cols>
  <sheetData>
    <row r="1" spans="1:13" x14ac:dyDescent="0.35">
      <c r="A1" s="17" t="s">
        <v>8346</v>
      </c>
      <c r="B1" s="17" t="s">
        <v>8347</v>
      </c>
      <c r="C1" s="17" t="s">
        <v>8348</v>
      </c>
      <c r="D1" s="17" t="s">
        <v>1</v>
      </c>
      <c r="E1" s="17" t="s">
        <v>2</v>
      </c>
      <c r="F1" s="17" t="s">
        <v>3</v>
      </c>
      <c r="G1" s="17" t="s">
        <v>8342</v>
      </c>
      <c r="H1" s="17" t="s">
        <v>4</v>
      </c>
      <c r="I1" s="17" t="s">
        <v>5</v>
      </c>
      <c r="J1" s="17" t="s">
        <v>6</v>
      </c>
      <c r="K1" s="17" t="s">
        <v>7</v>
      </c>
      <c r="L1" s="17" t="s">
        <v>8</v>
      </c>
      <c r="M1" s="17" t="s">
        <v>8343</v>
      </c>
    </row>
    <row r="2" spans="1:13" x14ac:dyDescent="0.35">
      <c r="A2" s="17" t="s">
        <v>8349</v>
      </c>
      <c r="B2" s="17">
        <v>1</v>
      </c>
      <c r="C2" s="17" t="s">
        <v>2372</v>
      </c>
      <c r="D2" s="17">
        <v>1968</v>
      </c>
      <c r="E2" s="17" t="s">
        <v>37</v>
      </c>
      <c r="F2" s="17">
        <v>12</v>
      </c>
      <c r="G2" s="19">
        <v>25123</v>
      </c>
      <c r="H2" s="17">
        <v>0</v>
      </c>
      <c r="I2" s="18">
        <v>63770.43</v>
      </c>
      <c r="J2" s="17" t="s">
        <v>16</v>
      </c>
      <c r="K2" s="17" t="s">
        <v>12</v>
      </c>
      <c r="L2" s="17" t="s">
        <v>13</v>
      </c>
      <c r="M2" s="20">
        <v>54.655555555555601</v>
      </c>
    </row>
    <row r="3" spans="1:13" x14ac:dyDescent="0.35">
      <c r="A3" s="17" t="s">
        <v>8349</v>
      </c>
      <c r="B3" s="17">
        <v>2</v>
      </c>
      <c r="C3" s="17" t="s">
        <v>2371</v>
      </c>
      <c r="D3" s="17">
        <v>1977</v>
      </c>
      <c r="E3" s="17" t="s">
        <v>18</v>
      </c>
      <c r="F3" s="17">
        <v>8</v>
      </c>
      <c r="G3" s="19">
        <v>28284</v>
      </c>
      <c r="H3" s="17">
        <v>0</v>
      </c>
      <c r="I3" s="18">
        <v>62592.87</v>
      </c>
      <c r="J3" s="17" t="s">
        <v>11</v>
      </c>
      <c r="K3" s="17" t="s">
        <v>12</v>
      </c>
      <c r="L3" s="17" t="s">
        <v>13</v>
      </c>
      <c r="M3" s="20">
        <v>46</v>
      </c>
    </row>
    <row r="4" spans="1:13" x14ac:dyDescent="0.35">
      <c r="A4" s="17" t="s">
        <v>8349</v>
      </c>
      <c r="B4" s="17">
        <v>3</v>
      </c>
      <c r="C4" s="17" t="s">
        <v>2370</v>
      </c>
      <c r="D4" s="17">
        <v>1970</v>
      </c>
      <c r="E4" s="17" t="s">
        <v>20</v>
      </c>
      <c r="F4" s="17">
        <v>11</v>
      </c>
      <c r="G4" s="19">
        <v>25822</v>
      </c>
      <c r="H4" s="17">
        <v>3</v>
      </c>
      <c r="I4" s="18">
        <v>60021.4</v>
      </c>
      <c r="J4" s="17" t="s">
        <v>16</v>
      </c>
      <c r="K4" s="17" t="s">
        <v>16</v>
      </c>
      <c r="L4" s="17" t="s">
        <v>23</v>
      </c>
      <c r="M4" s="20">
        <v>52.741666666666667</v>
      </c>
    </row>
    <row r="5" spans="1:13" x14ac:dyDescent="0.35">
      <c r="A5" s="17" t="s">
        <v>8349</v>
      </c>
      <c r="B5" s="17">
        <v>4</v>
      </c>
      <c r="C5" s="17" t="s">
        <v>2369</v>
      </c>
      <c r="D5" s="17">
        <v>1991</v>
      </c>
      <c r="E5" s="17" t="s">
        <v>18</v>
      </c>
      <c r="F5" s="17">
        <v>6</v>
      </c>
      <c r="G5" s="19">
        <v>33395</v>
      </c>
      <c r="H5" s="17">
        <v>1</v>
      </c>
      <c r="I5" s="18">
        <v>58571.07</v>
      </c>
      <c r="J5" s="17" t="s">
        <v>16</v>
      </c>
      <c r="K5" s="17" t="s">
        <v>12</v>
      </c>
      <c r="L5" s="17" t="s">
        <v>247</v>
      </c>
      <c r="M5" s="20">
        <v>32.005555555555553</v>
      </c>
    </row>
    <row r="6" spans="1:13" x14ac:dyDescent="0.35">
      <c r="A6" s="17" t="s">
        <v>8349</v>
      </c>
      <c r="B6" s="17">
        <v>5</v>
      </c>
      <c r="C6" s="17" t="s">
        <v>2368</v>
      </c>
      <c r="D6" s="17">
        <v>1989</v>
      </c>
      <c r="E6" s="17" t="s">
        <v>18</v>
      </c>
      <c r="F6" s="17">
        <v>19</v>
      </c>
      <c r="G6" s="19">
        <v>32678</v>
      </c>
      <c r="H6" s="17">
        <v>0</v>
      </c>
      <c r="I6" s="18">
        <v>55135.4</v>
      </c>
      <c r="J6" s="17" t="s">
        <v>16</v>
      </c>
      <c r="K6" s="17" t="s">
        <v>11</v>
      </c>
      <c r="L6" s="17" t="s">
        <v>23</v>
      </c>
      <c r="M6" s="20">
        <v>33.969444444444441</v>
      </c>
    </row>
    <row r="7" spans="1:13" x14ac:dyDescent="0.35">
      <c r="A7" s="17" t="s">
        <v>8349</v>
      </c>
      <c r="B7" s="17">
        <v>6</v>
      </c>
      <c r="C7" s="17" t="s">
        <v>2367</v>
      </c>
      <c r="D7" s="17">
        <v>1962</v>
      </c>
      <c r="E7" s="17" t="s">
        <v>35</v>
      </c>
      <c r="F7" s="17">
        <v>4</v>
      </c>
      <c r="G7" s="19">
        <v>22862</v>
      </c>
      <c r="H7" s="17">
        <v>0</v>
      </c>
      <c r="I7" s="18">
        <v>52590.83</v>
      </c>
      <c r="J7" s="17" t="s">
        <v>16</v>
      </c>
      <c r="K7" s="17" t="s">
        <v>12</v>
      </c>
      <c r="L7" s="17" t="s">
        <v>42</v>
      </c>
      <c r="M7" s="20">
        <v>60.844444444444441</v>
      </c>
    </row>
    <row r="8" spans="1:13" x14ac:dyDescent="0.35">
      <c r="A8" s="17" t="s">
        <v>8349</v>
      </c>
      <c r="B8" s="17">
        <v>7</v>
      </c>
      <c r="C8" s="17" t="s">
        <v>2366</v>
      </c>
      <c r="D8" s="17">
        <v>1994</v>
      </c>
      <c r="E8" s="17" t="s">
        <v>37</v>
      </c>
      <c r="F8" s="17">
        <v>27</v>
      </c>
      <c r="G8" s="19">
        <v>34634</v>
      </c>
      <c r="H8" s="17">
        <v>1</v>
      </c>
      <c r="I8" s="18">
        <v>51194.559999999998</v>
      </c>
      <c r="J8" s="17" t="s">
        <v>16</v>
      </c>
      <c r="K8" s="17" t="s">
        <v>12</v>
      </c>
      <c r="L8" s="17" t="s">
        <v>42</v>
      </c>
      <c r="M8" s="20">
        <v>28.613888888888887</v>
      </c>
    </row>
    <row r="9" spans="1:13" x14ac:dyDescent="0.35">
      <c r="A9" s="17" t="s">
        <v>8349</v>
      </c>
      <c r="B9" s="17">
        <v>8</v>
      </c>
      <c r="C9" s="17" t="s">
        <v>2365</v>
      </c>
      <c r="D9" s="17">
        <v>1958</v>
      </c>
      <c r="E9" s="17" t="s">
        <v>18</v>
      </c>
      <c r="F9" s="17">
        <v>27</v>
      </c>
      <c r="G9" s="19">
        <v>21363</v>
      </c>
      <c r="H9" s="17">
        <v>2</v>
      </c>
      <c r="I9" s="18">
        <v>49577.66</v>
      </c>
      <c r="J9" s="17" t="s">
        <v>11</v>
      </c>
      <c r="K9" s="17" t="s">
        <v>11</v>
      </c>
      <c r="L9" s="17" t="s">
        <v>13</v>
      </c>
      <c r="M9" s="20">
        <v>64.947222222222223</v>
      </c>
    </row>
    <row r="10" spans="1:13" x14ac:dyDescent="0.35">
      <c r="A10" s="17" t="s">
        <v>8349</v>
      </c>
      <c r="B10" s="17">
        <v>9</v>
      </c>
      <c r="C10" s="17" t="s">
        <v>2364</v>
      </c>
      <c r="D10" s="17">
        <v>1963</v>
      </c>
      <c r="E10" s="17" t="s">
        <v>20</v>
      </c>
      <c r="F10" s="17">
        <v>4</v>
      </c>
      <c r="G10" s="19">
        <v>23258</v>
      </c>
      <c r="H10" s="17">
        <v>1</v>
      </c>
      <c r="I10" s="18">
        <v>48970.25</v>
      </c>
      <c r="J10" s="17" t="s">
        <v>16</v>
      </c>
      <c r="K10" s="17" t="s">
        <v>11</v>
      </c>
      <c r="L10" s="17" t="s">
        <v>13</v>
      </c>
      <c r="M10" s="20">
        <v>59.761111111111113</v>
      </c>
    </row>
    <row r="11" spans="1:13" x14ac:dyDescent="0.35">
      <c r="A11" s="17" t="s">
        <v>8349</v>
      </c>
      <c r="B11" s="17">
        <v>10</v>
      </c>
      <c r="C11" s="17" t="s">
        <v>2363</v>
      </c>
      <c r="D11" s="17">
        <v>1978</v>
      </c>
      <c r="E11" s="17" t="s">
        <v>30</v>
      </c>
      <c r="F11" s="17">
        <v>29</v>
      </c>
      <c r="G11" s="19">
        <v>28853</v>
      </c>
      <c r="H11" s="17">
        <v>0</v>
      </c>
      <c r="I11" s="18">
        <v>48885.14</v>
      </c>
      <c r="J11" s="17" t="s">
        <v>16</v>
      </c>
      <c r="K11" s="17" t="s">
        <v>11</v>
      </c>
      <c r="L11" s="17" t="s">
        <v>13</v>
      </c>
      <c r="M11" s="20">
        <v>44.44166666666667</v>
      </c>
    </row>
    <row r="12" spans="1:13" x14ac:dyDescent="0.35">
      <c r="A12" s="17" t="s">
        <v>8349</v>
      </c>
      <c r="B12" s="17">
        <v>11</v>
      </c>
      <c r="C12" s="17" t="s">
        <v>2362</v>
      </c>
      <c r="D12" s="17">
        <v>1959</v>
      </c>
      <c r="E12" s="17" t="s">
        <v>10</v>
      </c>
      <c r="F12" s="17">
        <v>22</v>
      </c>
      <c r="G12" s="19">
        <v>21753</v>
      </c>
      <c r="H12" s="17">
        <v>0</v>
      </c>
      <c r="I12" s="18">
        <v>48824.45</v>
      </c>
      <c r="J12" s="17" t="s">
        <v>11</v>
      </c>
      <c r="K12" s="17" t="s">
        <v>16</v>
      </c>
      <c r="L12" s="17" t="s">
        <v>42</v>
      </c>
      <c r="M12" s="20">
        <v>63.87777777777778</v>
      </c>
    </row>
    <row r="13" spans="1:13" x14ac:dyDescent="0.35">
      <c r="A13" s="17" t="s">
        <v>8349</v>
      </c>
      <c r="B13" s="17">
        <v>12</v>
      </c>
      <c r="C13" s="17" t="s">
        <v>2361</v>
      </c>
      <c r="D13" s="17">
        <v>1965</v>
      </c>
      <c r="E13" s="17" t="s">
        <v>37</v>
      </c>
      <c r="F13" s="17">
        <v>27</v>
      </c>
      <c r="G13" s="19">
        <v>24042</v>
      </c>
      <c r="H13" s="17">
        <v>1</v>
      </c>
      <c r="I13" s="18">
        <v>48675.519999999997</v>
      </c>
      <c r="J13" s="17" t="s">
        <v>16</v>
      </c>
      <c r="K13" s="17" t="s">
        <v>11</v>
      </c>
      <c r="L13" s="17" t="s">
        <v>13</v>
      </c>
      <c r="M13" s="20">
        <v>57.613888888888887</v>
      </c>
    </row>
    <row r="14" spans="1:13" x14ac:dyDescent="0.35">
      <c r="A14" s="17" t="s">
        <v>8349</v>
      </c>
      <c r="B14" s="17">
        <v>13</v>
      </c>
      <c r="C14" s="17" t="s">
        <v>2360</v>
      </c>
      <c r="D14" s="17">
        <v>1962</v>
      </c>
      <c r="E14" s="17" t="s">
        <v>37</v>
      </c>
      <c r="F14" s="17">
        <v>11</v>
      </c>
      <c r="G14" s="19">
        <v>22930</v>
      </c>
      <c r="H14" s="17">
        <v>0</v>
      </c>
      <c r="I14" s="18">
        <v>48673.56</v>
      </c>
      <c r="J14" s="17" t="s">
        <v>16</v>
      </c>
      <c r="K14" s="17" t="s">
        <v>11</v>
      </c>
      <c r="L14" s="17" t="s">
        <v>13</v>
      </c>
      <c r="M14" s="20">
        <v>60.658333333333331</v>
      </c>
    </row>
    <row r="15" spans="1:13" x14ac:dyDescent="0.35">
      <c r="A15" s="17" t="s">
        <v>8349</v>
      </c>
      <c r="B15" s="17">
        <v>14</v>
      </c>
      <c r="C15" s="17" t="s">
        <v>2359</v>
      </c>
      <c r="D15" s="17">
        <v>1968</v>
      </c>
      <c r="E15" s="17" t="s">
        <v>30</v>
      </c>
      <c r="F15" s="17">
        <v>1</v>
      </c>
      <c r="G15" s="19">
        <v>25173</v>
      </c>
      <c r="H15" s="17">
        <v>3</v>
      </c>
      <c r="I15" s="18">
        <v>48549.18</v>
      </c>
      <c r="J15" s="17" t="s">
        <v>16</v>
      </c>
      <c r="K15" s="17" t="s">
        <v>12</v>
      </c>
      <c r="L15" s="17" t="s">
        <v>168</v>
      </c>
      <c r="M15" s="20">
        <v>54.519444444444446</v>
      </c>
    </row>
    <row r="16" spans="1:13" x14ac:dyDescent="0.35">
      <c r="A16" s="17" t="s">
        <v>8349</v>
      </c>
      <c r="B16" s="17">
        <v>15</v>
      </c>
      <c r="C16" s="17" t="s">
        <v>2358</v>
      </c>
      <c r="D16" s="17">
        <v>1961</v>
      </c>
      <c r="E16" s="17" t="s">
        <v>30</v>
      </c>
      <c r="F16" s="17">
        <v>21</v>
      </c>
      <c r="G16" s="19">
        <v>22636</v>
      </c>
      <c r="H16" s="17">
        <v>1</v>
      </c>
      <c r="I16" s="18">
        <v>48517.56</v>
      </c>
      <c r="J16" s="17" t="s">
        <v>16</v>
      </c>
      <c r="K16" s="17" t="s">
        <v>12</v>
      </c>
      <c r="L16" s="17" t="s">
        <v>247</v>
      </c>
      <c r="M16" s="20">
        <v>61.463888888888889</v>
      </c>
    </row>
    <row r="17" spans="1:13" x14ac:dyDescent="0.35">
      <c r="A17" s="17" t="s">
        <v>8349</v>
      </c>
      <c r="B17" s="17">
        <v>16</v>
      </c>
      <c r="C17" s="17" t="s">
        <v>2357</v>
      </c>
      <c r="D17" s="17">
        <v>1962</v>
      </c>
      <c r="E17" s="17" t="s">
        <v>35</v>
      </c>
      <c r="F17" s="17">
        <v>27</v>
      </c>
      <c r="G17" s="19">
        <v>22885</v>
      </c>
      <c r="H17" s="17">
        <v>0</v>
      </c>
      <c r="I17" s="18">
        <v>48173.36</v>
      </c>
      <c r="J17" s="17" t="s">
        <v>16</v>
      </c>
      <c r="K17" s="17" t="s">
        <v>12</v>
      </c>
      <c r="L17" s="17" t="s">
        <v>42</v>
      </c>
      <c r="M17" s="20">
        <v>60.780555555555559</v>
      </c>
    </row>
    <row r="18" spans="1:13" x14ac:dyDescent="0.35">
      <c r="A18" s="17" t="s">
        <v>8349</v>
      </c>
      <c r="B18" s="17">
        <v>17</v>
      </c>
      <c r="C18" s="17" t="s">
        <v>2356</v>
      </c>
      <c r="D18" s="17">
        <v>1958</v>
      </c>
      <c r="E18" s="17" t="s">
        <v>15</v>
      </c>
      <c r="F18" s="17">
        <v>16</v>
      </c>
      <c r="G18" s="19">
        <v>21505</v>
      </c>
      <c r="H18" s="17">
        <v>1</v>
      </c>
      <c r="I18" s="18">
        <v>47928.03</v>
      </c>
      <c r="J18" s="17" t="s">
        <v>11</v>
      </c>
      <c r="K18" s="17" t="s">
        <v>12</v>
      </c>
      <c r="L18" s="17" t="s">
        <v>42</v>
      </c>
      <c r="M18" s="20">
        <v>64.561111111111117</v>
      </c>
    </row>
    <row r="19" spans="1:13" x14ac:dyDescent="0.35">
      <c r="A19" s="17" t="s">
        <v>8349</v>
      </c>
      <c r="B19" s="17">
        <v>18</v>
      </c>
      <c r="C19" s="17" t="s">
        <v>2355</v>
      </c>
      <c r="D19" s="17">
        <v>1963</v>
      </c>
      <c r="E19" s="17" t="s">
        <v>35</v>
      </c>
      <c r="F19" s="17">
        <v>5</v>
      </c>
      <c r="G19" s="19">
        <v>23228</v>
      </c>
      <c r="H19" s="17">
        <v>1</v>
      </c>
      <c r="I19" s="18">
        <v>47896.79</v>
      </c>
      <c r="J19" s="17" t="s">
        <v>16</v>
      </c>
      <c r="K19" s="17" t="s">
        <v>12</v>
      </c>
      <c r="L19" s="17" t="s">
        <v>247</v>
      </c>
      <c r="M19" s="20">
        <v>59.841666666666669</v>
      </c>
    </row>
    <row r="20" spans="1:13" x14ac:dyDescent="0.35">
      <c r="A20" s="17" t="s">
        <v>8349</v>
      </c>
      <c r="B20" s="17">
        <v>19</v>
      </c>
      <c r="C20" s="17" t="s">
        <v>2354</v>
      </c>
      <c r="D20" s="17">
        <v>1964</v>
      </c>
      <c r="E20" s="17" t="s">
        <v>15</v>
      </c>
      <c r="F20" s="17">
        <v>7</v>
      </c>
      <c r="G20" s="19">
        <v>23688</v>
      </c>
      <c r="H20" s="17">
        <v>2</v>
      </c>
      <c r="I20" s="18">
        <v>47496.49</v>
      </c>
      <c r="J20" s="17" t="s">
        <v>16</v>
      </c>
      <c r="K20" s="17" t="s">
        <v>12</v>
      </c>
      <c r="L20" s="17" t="s">
        <v>23</v>
      </c>
      <c r="M20" s="20">
        <v>58.586111111111109</v>
      </c>
    </row>
    <row r="21" spans="1:13" x14ac:dyDescent="0.35">
      <c r="A21" s="17" t="s">
        <v>8349</v>
      </c>
      <c r="B21" s="17">
        <v>20</v>
      </c>
      <c r="C21" s="17" t="s">
        <v>2353</v>
      </c>
      <c r="D21" s="17">
        <v>1971</v>
      </c>
      <c r="E21" s="17" t="s">
        <v>20</v>
      </c>
      <c r="F21" s="17">
        <v>27</v>
      </c>
      <c r="G21" s="19">
        <v>26203</v>
      </c>
      <c r="H21" s="17">
        <v>2</v>
      </c>
      <c r="I21" s="18">
        <v>47462.89</v>
      </c>
      <c r="J21" s="17" t="s">
        <v>16</v>
      </c>
      <c r="K21" s="17" t="s">
        <v>11</v>
      </c>
      <c r="L21" s="17" t="s">
        <v>13</v>
      </c>
      <c r="M21" s="20">
        <v>51.697222222222223</v>
      </c>
    </row>
    <row r="22" spans="1:13" x14ac:dyDescent="0.35">
      <c r="A22" s="17" t="s">
        <v>8349</v>
      </c>
      <c r="B22" s="17">
        <v>21</v>
      </c>
      <c r="C22" s="17" t="s">
        <v>2352</v>
      </c>
      <c r="D22" s="17">
        <v>1961</v>
      </c>
      <c r="E22" s="17" t="s">
        <v>18</v>
      </c>
      <c r="F22" s="17">
        <v>13</v>
      </c>
      <c r="G22" s="19">
        <v>22445</v>
      </c>
      <c r="H22" s="17">
        <v>1</v>
      </c>
      <c r="I22" s="18">
        <v>47403.88</v>
      </c>
      <c r="J22" s="17" t="s">
        <v>16</v>
      </c>
      <c r="K22" s="17" t="s">
        <v>12</v>
      </c>
      <c r="L22" s="17" t="s">
        <v>42</v>
      </c>
      <c r="M22" s="20">
        <v>61.986111111111114</v>
      </c>
    </row>
    <row r="23" spans="1:13" x14ac:dyDescent="0.35">
      <c r="A23" s="17" t="s">
        <v>8349</v>
      </c>
      <c r="B23" s="17">
        <v>22</v>
      </c>
      <c r="C23" s="17" t="s">
        <v>2351</v>
      </c>
      <c r="D23" s="17">
        <v>1959</v>
      </c>
      <c r="E23" s="17" t="s">
        <v>37</v>
      </c>
      <c r="F23" s="17">
        <v>4</v>
      </c>
      <c r="G23" s="19">
        <v>21827</v>
      </c>
      <c r="H23" s="17">
        <v>2</v>
      </c>
      <c r="I23" s="18">
        <v>47305.31</v>
      </c>
      <c r="J23" s="17" t="s">
        <v>11</v>
      </c>
      <c r="K23" s="17" t="s">
        <v>16</v>
      </c>
      <c r="L23" s="17" t="s">
        <v>42</v>
      </c>
      <c r="M23" s="20">
        <v>63.677777777777777</v>
      </c>
    </row>
    <row r="24" spans="1:13" x14ac:dyDescent="0.35">
      <c r="A24" s="17" t="s">
        <v>8349</v>
      </c>
      <c r="B24" s="17">
        <v>23</v>
      </c>
      <c r="C24" s="17" t="s">
        <v>2350</v>
      </c>
      <c r="D24" s="17">
        <v>1958</v>
      </c>
      <c r="E24" s="17" t="s">
        <v>20</v>
      </c>
      <c r="F24" s="17">
        <v>3</v>
      </c>
      <c r="G24" s="19">
        <v>21431</v>
      </c>
      <c r="H24" s="17">
        <v>2</v>
      </c>
      <c r="I24" s="18">
        <v>47291.06</v>
      </c>
      <c r="J24" s="17" t="s">
        <v>11</v>
      </c>
      <c r="K24" s="17" t="s">
        <v>16</v>
      </c>
      <c r="L24" s="17" t="s">
        <v>42</v>
      </c>
      <c r="M24" s="20">
        <v>64.763888888888886</v>
      </c>
    </row>
    <row r="25" spans="1:13" x14ac:dyDescent="0.35">
      <c r="A25" s="17" t="s">
        <v>8349</v>
      </c>
      <c r="B25" s="17">
        <v>24</v>
      </c>
      <c r="C25" s="17" t="s">
        <v>2349</v>
      </c>
      <c r="D25" s="17">
        <v>1970</v>
      </c>
      <c r="E25" s="17" t="s">
        <v>30</v>
      </c>
      <c r="F25" s="17">
        <v>28</v>
      </c>
      <c r="G25" s="19">
        <v>25930</v>
      </c>
      <c r="H25" s="17">
        <v>2</v>
      </c>
      <c r="I25" s="18">
        <v>47269.85</v>
      </c>
      <c r="J25" s="17" t="s">
        <v>16</v>
      </c>
      <c r="K25" s="17" t="s">
        <v>11</v>
      </c>
      <c r="L25" s="17" t="s">
        <v>13</v>
      </c>
      <c r="M25" s="20">
        <v>52.444444444444443</v>
      </c>
    </row>
    <row r="26" spans="1:13" x14ac:dyDescent="0.35">
      <c r="A26" s="17" t="s">
        <v>8349</v>
      </c>
      <c r="B26" s="17">
        <v>25</v>
      </c>
      <c r="C26" s="17" t="s">
        <v>2348</v>
      </c>
      <c r="D26" s="17">
        <v>1959</v>
      </c>
      <c r="E26" s="17" t="s">
        <v>10</v>
      </c>
      <c r="F26" s="17">
        <v>14</v>
      </c>
      <c r="G26" s="19">
        <v>21745</v>
      </c>
      <c r="H26" s="17">
        <v>0</v>
      </c>
      <c r="I26" s="18">
        <v>47055.53</v>
      </c>
      <c r="J26" s="17" t="s">
        <v>11</v>
      </c>
      <c r="K26" s="17" t="s">
        <v>16</v>
      </c>
      <c r="L26" s="17" t="s">
        <v>13</v>
      </c>
      <c r="M26" s="20">
        <v>63.9</v>
      </c>
    </row>
    <row r="27" spans="1:13" x14ac:dyDescent="0.35">
      <c r="A27" s="17" t="s">
        <v>8349</v>
      </c>
      <c r="B27" s="17">
        <v>26</v>
      </c>
      <c r="C27" s="17" t="s">
        <v>2347</v>
      </c>
      <c r="D27" s="17">
        <v>1958</v>
      </c>
      <c r="E27" s="17" t="s">
        <v>20</v>
      </c>
      <c r="F27" s="17">
        <v>15</v>
      </c>
      <c r="G27" s="19">
        <v>21443</v>
      </c>
      <c r="H27" s="17">
        <v>0</v>
      </c>
      <c r="I27" s="18">
        <v>46889.26</v>
      </c>
      <c r="J27" s="17" t="s">
        <v>11</v>
      </c>
      <c r="K27" s="17" t="s">
        <v>12</v>
      </c>
      <c r="L27" s="17" t="s">
        <v>13</v>
      </c>
      <c r="M27" s="20">
        <v>64.730555555555554</v>
      </c>
    </row>
    <row r="28" spans="1:13" x14ac:dyDescent="0.35">
      <c r="A28" s="17" t="s">
        <v>8349</v>
      </c>
      <c r="B28" s="17">
        <v>27</v>
      </c>
      <c r="C28" s="17" t="s">
        <v>2346</v>
      </c>
      <c r="D28" s="17">
        <v>1960</v>
      </c>
      <c r="E28" s="17" t="s">
        <v>15</v>
      </c>
      <c r="F28" s="17">
        <v>17</v>
      </c>
      <c r="G28" s="19">
        <v>22237</v>
      </c>
      <c r="H28" s="17">
        <v>3</v>
      </c>
      <c r="I28" s="18">
        <v>46718.16</v>
      </c>
      <c r="J28" s="17" t="s">
        <v>16</v>
      </c>
      <c r="K28" s="17" t="s">
        <v>16</v>
      </c>
      <c r="L28" s="17" t="s">
        <v>23</v>
      </c>
      <c r="M28" s="20">
        <v>62.55833333333333</v>
      </c>
    </row>
    <row r="29" spans="1:13" x14ac:dyDescent="0.35">
      <c r="A29" s="17" t="s">
        <v>8349</v>
      </c>
      <c r="B29" s="17">
        <v>28</v>
      </c>
      <c r="C29" s="17" t="s">
        <v>2345</v>
      </c>
      <c r="D29" s="17">
        <v>1969</v>
      </c>
      <c r="E29" s="17" t="s">
        <v>18</v>
      </c>
      <c r="F29" s="17">
        <v>23</v>
      </c>
      <c r="G29" s="19">
        <v>25377</v>
      </c>
      <c r="H29" s="17">
        <v>3</v>
      </c>
      <c r="I29" s="18">
        <v>46661.440000000002</v>
      </c>
      <c r="J29" s="17" t="s">
        <v>16</v>
      </c>
      <c r="K29" s="17" t="s">
        <v>12</v>
      </c>
      <c r="L29" s="17" t="s">
        <v>23</v>
      </c>
      <c r="M29" s="20">
        <v>53.958333333333336</v>
      </c>
    </row>
    <row r="30" spans="1:13" x14ac:dyDescent="0.35">
      <c r="A30" s="17" t="s">
        <v>8349</v>
      </c>
      <c r="B30" s="17">
        <v>29</v>
      </c>
      <c r="C30" s="17" t="s">
        <v>2344</v>
      </c>
      <c r="D30" s="17">
        <v>1961</v>
      </c>
      <c r="E30" s="17" t="s">
        <v>35</v>
      </c>
      <c r="F30" s="17">
        <v>8</v>
      </c>
      <c r="G30" s="19">
        <v>22501</v>
      </c>
      <c r="H30" s="17">
        <v>0</v>
      </c>
      <c r="I30" s="18">
        <v>46599.11</v>
      </c>
      <c r="J30" s="17" t="s">
        <v>16</v>
      </c>
      <c r="K30" s="17" t="s">
        <v>16</v>
      </c>
      <c r="L30" s="17" t="s">
        <v>13</v>
      </c>
      <c r="M30" s="20">
        <v>61.833333333333336</v>
      </c>
    </row>
    <row r="31" spans="1:13" x14ac:dyDescent="0.35">
      <c r="A31" s="17" t="s">
        <v>8349</v>
      </c>
      <c r="B31" s="17">
        <v>30</v>
      </c>
      <c r="C31" s="17" t="s">
        <v>2343</v>
      </c>
      <c r="D31" s="17">
        <v>1971</v>
      </c>
      <c r="E31" s="17" t="s">
        <v>30</v>
      </c>
      <c r="F31" s="17">
        <v>6</v>
      </c>
      <c r="G31" s="19">
        <v>26273</v>
      </c>
      <c r="H31" s="17">
        <v>3</v>
      </c>
      <c r="I31" s="18">
        <v>46255.11</v>
      </c>
      <c r="J31" s="17" t="s">
        <v>16</v>
      </c>
      <c r="K31" s="17" t="s">
        <v>12</v>
      </c>
      <c r="L31" s="17" t="s">
        <v>247</v>
      </c>
      <c r="M31" s="20">
        <v>51.505555555555553</v>
      </c>
    </row>
    <row r="32" spans="1:13" x14ac:dyDescent="0.35">
      <c r="A32" s="17" t="s">
        <v>8349</v>
      </c>
      <c r="B32" s="17">
        <v>31</v>
      </c>
      <c r="C32" s="17" t="s">
        <v>2342</v>
      </c>
      <c r="D32" s="17">
        <v>1978</v>
      </c>
      <c r="E32" s="17" t="s">
        <v>35</v>
      </c>
      <c r="F32" s="17">
        <v>17</v>
      </c>
      <c r="G32" s="19">
        <v>28719</v>
      </c>
      <c r="H32" s="17">
        <v>2</v>
      </c>
      <c r="I32" s="18">
        <v>46200.99</v>
      </c>
      <c r="J32" s="17" t="s">
        <v>16</v>
      </c>
      <c r="K32" s="17" t="s">
        <v>16</v>
      </c>
      <c r="L32" s="17" t="s">
        <v>13</v>
      </c>
      <c r="M32" s="20">
        <v>44.80833333333333</v>
      </c>
    </row>
    <row r="33" spans="1:13" x14ac:dyDescent="0.35">
      <c r="A33" s="17" t="s">
        <v>8349</v>
      </c>
      <c r="B33" s="17">
        <v>32</v>
      </c>
      <c r="C33" s="17" t="s">
        <v>2341</v>
      </c>
      <c r="D33" s="17">
        <v>1976</v>
      </c>
      <c r="E33" s="17" t="s">
        <v>30</v>
      </c>
      <c r="F33" s="17">
        <v>2</v>
      </c>
      <c r="G33" s="19">
        <v>28096</v>
      </c>
      <c r="H33" s="17">
        <v>3</v>
      </c>
      <c r="I33" s="18">
        <v>46151.12</v>
      </c>
      <c r="J33" s="17" t="s">
        <v>16</v>
      </c>
      <c r="K33" s="17" t="s">
        <v>12</v>
      </c>
      <c r="L33" s="17" t="s">
        <v>13</v>
      </c>
      <c r="M33" s="20">
        <v>46.516666666666666</v>
      </c>
    </row>
    <row r="34" spans="1:13" x14ac:dyDescent="0.35">
      <c r="A34" s="17" t="s">
        <v>8349</v>
      </c>
      <c r="B34" s="17">
        <v>33</v>
      </c>
      <c r="C34" s="17" t="s">
        <v>2340</v>
      </c>
      <c r="D34" s="17">
        <v>1962</v>
      </c>
      <c r="E34" s="17" t="s">
        <v>30</v>
      </c>
      <c r="F34" s="17">
        <v>4</v>
      </c>
      <c r="G34" s="19">
        <v>22984</v>
      </c>
      <c r="H34" s="17">
        <v>3</v>
      </c>
      <c r="I34" s="18">
        <v>46130.53</v>
      </c>
      <c r="J34" s="17" t="s">
        <v>16</v>
      </c>
      <c r="K34" s="17" t="s">
        <v>16</v>
      </c>
      <c r="L34" s="17" t="s">
        <v>23</v>
      </c>
      <c r="M34" s="20">
        <v>60.511111111111113</v>
      </c>
    </row>
    <row r="35" spans="1:13" x14ac:dyDescent="0.35">
      <c r="A35" s="17" t="s">
        <v>8349</v>
      </c>
      <c r="B35" s="17">
        <v>34</v>
      </c>
      <c r="C35" s="17" t="s">
        <v>2339</v>
      </c>
      <c r="D35" s="17">
        <v>1985</v>
      </c>
      <c r="E35" s="17" t="s">
        <v>20</v>
      </c>
      <c r="F35" s="17">
        <v>30</v>
      </c>
      <c r="G35" s="19">
        <v>31320</v>
      </c>
      <c r="H35" s="17">
        <v>2</v>
      </c>
      <c r="I35" s="18">
        <v>46113.51</v>
      </c>
      <c r="J35" s="17" t="s">
        <v>11</v>
      </c>
      <c r="K35" s="17" t="s">
        <v>12</v>
      </c>
      <c r="L35" s="17" t="s">
        <v>42</v>
      </c>
      <c r="M35" s="20">
        <v>37.68888888888889</v>
      </c>
    </row>
    <row r="36" spans="1:13" x14ac:dyDescent="0.35">
      <c r="A36" s="17" t="s">
        <v>8349</v>
      </c>
      <c r="B36" s="17">
        <v>35</v>
      </c>
      <c r="C36" s="17" t="s">
        <v>2338</v>
      </c>
      <c r="D36" s="17">
        <v>1979</v>
      </c>
      <c r="E36" s="17" t="s">
        <v>35</v>
      </c>
      <c r="F36" s="17">
        <v>12</v>
      </c>
      <c r="G36" s="19">
        <v>29079</v>
      </c>
      <c r="H36" s="17">
        <v>0</v>
      </c>
      <c r="I36" s="18">
        <v>45863.21</v>
      </c>
      <c r="J36" s="17" t="s">
        <v>11</v>
      </c>
      <c r="K36" s="17" t="s">
        <v>16</v>
      </c>
      <c r="L36" s="17" t="s">
        <v>13</v>
      </c>
      <c r="M36" s="20">
        <v>43.822222222222223</v>
      </c>
    </row>
    <row r="37" spans="1:13" x14ac:dyDescent="0.35">
      <c r="A37" s="17" t="s">
        <v>8349</v>
      </c>
      <c r="B37" s="17">
        <v>36</v>
      </c>
      <c r="C37" s="17" t="s">
        <v>2337</v>
      </c>
      <c r="D37" s="17">
        <v>1960</v>
      </c>
      <c r="E37" s="17" t="s">
        <v>30</v>
      </c>
      <c r="F37" s="17">
        <v>21</v>
      </c>
      <c r="G37" s="19">
        <v>22271</v>
      </c>
      <c r="H37" s="17">
        <v>0</v>
      </c>
      <c r="I37" s="18">
        <v>45710.21</v>
      </c>
      <c r="J37" s="17" t="s">
        <v>11</v>
      </c>
      <c r="K37" s="17" t="s">
        <v>11</v>
      </c>
      <c r="L37" s="17" t="s">
        <v>168</v>
      </c>
      <c r="M37" s="20">
        <v>62.463888888888889</v>
      </c>
    </row>
    <row r="38" spans="1:13" x14ac:dyDescent="0.35">
      <c r="A38" s="17" t="s">
        <v>8349</v>
      </c>
      <c r="B38" s="17">
        <v>37</v>
      </c>
      <c r="C38" s="17" t="s">
        <v>2336</v>
      </c>
      <c r="D38" s="17">
        <v>1974</v>
      </c>
      <c r="E38" s="17" t="s">
        <v>35</v>
      </c>
      <c r="F38" s="17">
        <v>9</v>
      </c>
      <c r="G38" s="19">
        <v>27250</v>
      </c>
      <c r="H38" s="17">
        <v>2</v>
      </c>
      <c r="I38" s="18">
        <v>45702.02</v>
      </c>
      <c r="J38" s="17" t="s">
        <v>11</v>
      </c>
      <c r="K38" s="17" t="s">
        <v>11</v>
      </c>
      <c r="L38" s="17" t="s">
        <v>23</v>
      </c>
      <c r="M38" s="20">
        <v>48.830555555555556</v>
      </c>
    </row>
    <row r="39" spans="1:13" x14ac:dyDescent="0.35">
      <c r="A39" s="17" t="s">
        <v>8349</v>
      </c>
      <c r="B39" s="17">
        <v>38</v>
      </c>
      <c r="C39" s="17" t="s">
        <v>2335</v>
      </c>
      <c r="D39" s="17">
        <v>1962</v>
      </c>
      <c r="E39" s="17" t="s">
        <v>30</v>
      </c>
      <c r="F39" s="17">
        <v>17</v>
      </c>
      <c r="G39" s="19">
        <v>22997</v>
      </c>
      <c r="H39" s="17">
        <v>0</v>
      </c>
      <c r="I39" s="18">
        <v>45008.959999999999</v>
      </c>
      <c r="J39" s="17" t="s">
        <v>11</v>
      </c>
      <c r="K39" s="17" t="s">
        <v>11</v>
      </c>
      <c r="L39" s="17" t="s">
        <v>13</v>
      </c>
      <c r="M39" s="20">
        <v>60.475000000000001</v>
      </c>
    </row>
    <row r="40" spans="1:13" x14ac:dyDescent="0.35">
      <c r="A40" s="17" t="s">
        <v>8349</v>
      </c>
      <c r="B40" s="17">
        <v>39</v>
      </c>
      <c r="C40" s="17" t="s">
        <v>2334</v>
      </c>
      <c r="D40" s="17">
        <v>1971</v>
      </c>
      <c r="E40" s="17" t="s">
        <v>35</v>
      </c>
      <c r="F40" s="17">
        <v>13</v>
      </c>
      <c r="G40" s="19">
        <v>26158</v>
      </c>
      <c r="H40" s="17">
        <v>2</v>
      </c>
      <c r="I40" s="18">
        <v>44641.2</v>
      </c>
      <c r="J40" s="17" t="s">
        <v>11</v>
      </c>
      <c r="K40" s="17" t="s">
        <v>12</v>
      </c>
      <c r="L40" s="17" t="s">
        <v>247</v>
      </c>
      <c r="M40" s="20">
        <v>51.819444444444443</v>
      </c>
    </row>
    <row r="41" spans="1:13" x14ac:dyDescent="0.35">
      <c r="A41" s="17" t="s">
        <v>8349</v>
      </c>
      <c r="B41" s="17">
        <v>40</v>
      </c>
      <c r="C41" s="17" t="s">
        <v>2333</v>
      </c>
      <c r="D41" s="17">
        <v>1993</v>
      </c>
      <c r="E41" s="17" t="s">
        <v>37</v>
      </c>
      <c r="F41" s="17">
        <v>11</v>
      </c>
      <c r="G41" s="19">
        <v>34253</v>
      </c>
      <c r="H41" s="17">
        <v>2</v>
      </c>
      <c r="I41" s="18">
        <v>44585.46</v>
      </c>
      <c r="J41" s="17" t="s">
        <v>11</v>
      </c>
      <c r="K41" s="17" t="s">
        <v>11</v>
      </c>
      <c r="L41" s="17" t="s">
        <v>42</v>
      </c>
      <c r="M41" s="20">
        <v>29.658333333333335</v>
      </c>
    </row>
    <row r="42" spans="1:13" x14ac:dyDescent="0.35">
      <c r="A42" s="17" t="s">
        <v>8349</v>
      </c>
      <c r="B42" s="17">
        <v>41</v>
      </c>
      <c r="C42" s="17" t="s">
        <v>2332</v>
      </c>
      <c r="D42" s="17">
        <v>2000</v>
      </c>
      <c r="E42" s="17" t="s">
        <v>35</v>
      </c>
      <c r="F42" s="17">
        <v>2</v>
      </c>
      <c r="G42" s="19">
        <v>36740</v>
      </c>
      <c r="H42" s="17">
        <v>1</v>
      </c>
      <c r="I42" s="18">
        <v>44501.4</v>
      </c>
      <c r="J42" s="17" t="s">
        <v>11</v>
      </c>
      <c r="K42" s="17" t="s">
        <v>12</v>
      </c>
      <c r="L42" s="17" t="s">
        <v>13</v>
      </c>
      <c r="M42" s="20">
        <v>22.85</v>
      </c>
    </row>
    <row r="43" spans="1:13" x14ac:dyDescent="0.35">
      <c r="A43" s="17" t="s">
        <v>8349</v>
      </c>
      <c r="B43" s="17">
        <v>42</v>
      </c>
      <c r="C43" s="17" t="s">
        <v>2331</v>
      </c>
      <c r="D43" s="17">
        <v>1967</v>
      </c>
      <c r="E43" s="17" t="s">
        <v>20</v>
      </c>
      <c r="F43" s="17">
        <v>14</v>
      </c>
      <c r="G43" s="19">
        <v>24729</v>
      </c>
      <c r="H43" s="17">
        <v>0</v>
      </c>
      <c r="I43" s="18">
        <v>44423.8</v>
      </c>
      <c r="J43" s="17" t="s">
        <v>11</v>
      </c>
      <c r="K43" s="17" t="s">
        <v>12</v>
      </c>
      <c r="L43" s="17" t="s">
        <v>13</v>
      </c>
      <c r="M43" s="20">
        <v>55.733333333333334</v>
      </c>
    </row>
    <row r="44" spans="1:13" x14ac:dyDescent="0.35">
      <c r="A44" s="17" t="s">
        <v>8349</v>
      </c>
      <c r="B44" s="17">
        <v>43</v>
      </c>
      <c r="C44" s="17" t="s">
        <v>2330</v>
      </c>
      <c r="D44" s="17">
        <v>1971</v>
      </c>
      <c r="E44" s="17" t="s">
        <v>37</v>
      </c>
      <c r="F44" s="17">
        <v>29</v>
      </c>
      <c r="G44" s="19">
        <v>26235</v>
      </c>
      <c r="H44" s="17">
        <v>0</v>
      </c>
      <c r="I44" s="18">
        <v>44400.41</v>
      </c>
      <c r="J44" s="17" t="s">
        <v>11</v>
      </c>
      <c r="K44" s="17" t="s">
        <v>11</v>
      </c>
      <c r="L44" s="17" t="s">
        <v>13</v>
      </c>
      <c r="M44" s="20">
        <v>51.608333333333334</v>
      </c>
    </row>
    <row r="45" spans="1:13" x14ac:dyDescent="0.35">
      <c r="A45" s="17" t="s">
        <v>8349</v>
      </c>
      <c r="B45" s="17">
        <v>44</v>
      </c>
      <c r="C45" s="17" t="s">
        <v>2329</v>
      </c>
      <c r="D45" s="17">
        <v>1968</v>
      </c>
      <c r="E45" s="17" t="s">
        <v>15</v>
      </c>
      <c r="F45" s="17">
        <v>24</v>
      </c>
      <c r="G45" s="19">
        <v>25166</v>
      </c>
      <c r="H45" s="17">
        <v>2</v>
      </c>
      <c r="I45" s="18">
        <v>44260.75</v>
      </c>
      <c r="J45" s="17" t="s">
        <v>11</v>
      </c>
      <c r="K45" s="17" t="s">
        <v>16</v>
      </c>
      <c r="L45" s="17" t="s">
        <v>13</v>
      </c>
      <c r="M45" s="20">
        <v>54.538888888888891</v>
      </c>
    </row>
    <row r="46" spans="1:13" x14ac:dyDescent="0.35">
      <c r="A46" s="17" t="s">
        <v>8349</v>
      </c>
      <c r="B46" s="17">
        <v>45</v>
      </c>
      <c r="C46" s="17" t="s">
        <v>2328</v>
      </c>
      <c r="D46" s="17">
        <v>1975</v>
      </c>
      <c r="E46" s="17" t="s">
        <v>18</v>
      </c>
      <c r="F46" s="17">
        <v>1</v>
      </c>
      <c r="G46" s="19">
        <v>27546</v>
      </c>
      <c r="H46" s="17">
        <v>2</v>
      </c>
      <c r="I46" s="18">
        <v>44202.65</v>
      </c>
      <c r="J46" s="17" t="s">
        <v>11</v>
      </c>
      <c r="K46" s="17" t="s">
        <v>11</v>
      </c>
      <c r="L46" s="17" t="s">
        <v>13</v>
      </c>
      <c r="M46" s="20">
        <v>48.019444444444446</v>
      </c>
    </row>
    <row r="47" spans="1:13" x14ac:dyDescent="0.35">
      <c r="A47" s="17" t="s">
        <v>8349</v>
      </c>
      <c r="B47" s="17">
        <v>46</v>
      </c>
      <c r="C47" s="17" t="s">
        <v>2327</v>
      </c>
      <c r="D47" s="17">
        <v>1988</v>
      </c>
      <c r="E47" s="17" t="s">
        <v>10</v>
      </c>
      <c r="F47" s="17">
        <v>16</v>
      </c>
      <c r="G47" s="19">
        <v>32340</v>
      </c>
      <c r="H47" s="17">
        <v>1</v>
      </c>
      <c r="I47" s="18">
        <v>43943.88</v>
      </c>
      <c r="J47" s="17" t="s">
        <v>11</v>
      </c>
      <c r="K47" s="17" t="s">
        <v>16</v>
      </c>
      <c r="L47" s="17" t="s">
        <v>23</v>
      </c>
      <c r="M47" s="20">
        <v>34.894444444444446</v>
      </c>
    </row>
    <row r="48" spans="1:13" x14ac:dyDescent="0.35">
      <c r="A48" s="17" t="s">
        <v>8349</v>
      </c>
      <c r="B48" s="17">
        <v>47</v>
      </c>
      <c r="C48" s="17" t="s">
        <v>2326</v>
      </c>
      <c r="D48" s="17">
        <v>1966</v>
      </c>
      <c r="E48" s="17" t="s">
        <v>37</v>
      </c>
      <c r="F48" s="17">
        <v>5</v>
      </c>
      <c r="G48" s="19">
        <v>24385</v>
      </c>
      <c r="H48" s="17">
        <v>0</v>
      </c>
      <c r="I48" s="18">
        <v>43921.18</v>
      </c>
      <c r="J48" s="17" t="s">
        <v>11</v>
      </c>
      <c r="K48" s="17" t="s">
        <v>11</v>
      </c>
      <c r="L48" s="17" t="s">
        <v>23</v>
      </c>
      <c r="M48" s="20">
        <v>56.674999999999997</v>
      </c>
    </row>
    <row r="49" spans="1:13" x14ac:dyDescent="0.35">
      <c r="A49" s="17" t="s">
        <v>8349</v>
      </c>
      <c r="B49" s="17">
        <v>48</v>
      </c>
      <c r="C49" s="17" t="s">
        <v>2325</v>
      </c>
      <c r="D49" s="17">
        <v>1980</v>
      </c>
      <c r="E49" s="17" t="s">
        <v>15</v>
      </c>
      <c r="F49" s="17">
        <v>10</v>
      </c>
      <c r="G49" s="19">
        <v>29535</v>
      </c>
      <c r="H49" s="17">
        <v>2</v>
      </c>
      <c r="I49" s="18">
        <v>43896.38</v>
      </c>
      <c r="J49" s="17" t="s">
        <v>11</v>
      </c>
      <c r="K49" s="17" t="s">
        <v>16</v>
      </c>
      <c r="L49" s="17" t="s">
        <v>13</v>
      </c>
      <c r="M49" s="20">
        <v>42.577777777777776</v>
      </c>
    </row>
    <row r="50" spans="1:13" x14ac:dyDescent="0.35">
      <c r="A50" s="17" t="s">
        <v>8349</v>
      </c>
      <c r="B50" s="17">
        <v>49</v>
      </c>
      <c r="C50" s="17" t="s">
        <v>2324</v>
      </c>
      <c r="D50" s="17">
        <v>1966</v>
      </c>
      <c r="E50" s="17" t="s">
        <v>10</v>
      </c>
      <c r="F50" s="17">
        <v>2</v>
      </c>
      <c r="G50" s="19">
        <v>24290</v>
      </c>
      <c r="H50" s="17">
        <v>0</v>
      </c>
      <c r="I50" s="18">
        <v>43817.45</v>
      </c>
      <c r="J50" s="17" t="s">
        <v>11</v>
      </c>
      <c r="K50" s="17" t="s">
        <v>12</v>
      </c>
      <c r="L50" s="17" t="s">
        <v>23</v>
      </c>
      <c r="M50" s="20">
        <v>56.93333333333333</v>
      </c>
    </row>
    <row r="51" spans="1:13" x14ac:dyDescent="0.35">
      <c r="A51" s="17" t="s">
        <v>8349</v>
      </c>
      <c r="B51" s="17">
        <v>50</v>
      </c>
      <c r="C51" s="17" t="s">
        <v>2323</v>
      </c>
      <c r="D51" s="17">
        <v>1966</v>
      </c>
      <c r="E51" s="17" t="s">
        <v>37</v>
      </c>
      <c r="F51" s="17">
        <v>25</v>
      </c>
      <c r="G51" s="19">
        <v>24405</v>
      </c>
      <c r="H51" s="17">
        <v>2</v>
      </c>
      <c r="I51" s="18">
        <v>43813.87</v>
      </c>
      <c r="J51" s="17" t="s">
        <v>11</v>
      </c>
      <c r="K51" s="17" t="s">
        <v>11</v>
      </c>
      <c r="L51" s="17" t="s">
        <v>13</v>
      </c>
      <c r="M51" s="20">
        <v>56.619444444444447</v>
      </c>
    </row>
    <row r="52" spans="1:13" x14ac:dyDescent="0.35">
      <c r="A52" s="17" t="s">
        <v>8349</v>
      </c>
      <c r="B52" s="17">
        <v>51</v>
      </c>
      <c r="C52" s="17" t="s">
        <v>2322</v>
      </c>
      <c r="D52" s="17">
        <v>1986</v>
      </c>
      <c r="E52" s="17" t="s">
        <v>30</v>
      </c>
      <c r="F52" s="17">
        <v>29</v>
      </c>
      <c r="G52" s="19">
        <v>31775</v>
      </c>
      <c r="H52" s="17">
        <v>3</v>
      </c>
      <c r="I52" s="18">
        <v>43753.34</v>
      </c>
      <c r="J52" s="17" t="s">
        <v>11</v>
      </c>
      <c r="K52" s="17" t="s">
        <v>16</v>
      </c>
      <c r="L52" s="17" t="s">
        <v>164</v>
      </c>
      <c r="M52" s="20">
        <v>36.44166666666667</v>
      </c>
    </row>
    <row r="53" spans="1:13" x14ac:dyDescent="0.35">
      <c r="A53" s="17" t="s">
        <v>8349</v>
      </c>
      <c r="B53" s="17">
        <v>52</v>
      </c>
      <c r="C53" s="17" t="s">
        <v>2321</v>
      </c>
      <c r="D53" s="17">
        <v>1965</v>
      </c>
      <c r="E53" s="17" t="s">
        <v>35</v>
      </c>
      <c r="F53" s="17">
        <v>22</v>
      </c>
      <c r="G53" s="19">
        <v>23976</v>
      </c>
      <c r="H53" s="17">
        <v>0</v>
      </c>
      <c r="I53" s="18">
        <v>43578.94</v>
      </c>
      <c r="J53" s="17" t="s">
        <v>11</v>
      </c>
      <c r="K53" s="17" t="s">
        <v>11</v>
      </c>
      <c r="L53" s="17" t="s">
        <v>23</v>
      </c>
      <c r="M53" s="20">
        <v>57.794444444444444</v>
      </c>
    </row>
    <row r="54" spans="1:13" x14ac:dyDescent="0.35">
      <c r="A54" s="17" t="s">
        <v>8349</v>
      </c>
      <c r="B54" s="17">
        <v>53</v>
      </c>
      <c r="C54" s="17" t="s">
        <v>2320</v>
      </c>
      <c r="D54" s="17">
        <v>1969</v>
      </c>
      <c r="E54" s="17" t="s">
        <v>30</v>
      </c>
      <c r="F54" s="17">
        <v>3</v>
      </c>
      <c r="G54" s="19">
        <v>25540</v>
      </c>
      <c r="H54" s="17">
        <v>0</v>
      </c>
      <c r="I54" s="18">
        <v>43254.42</v>
      </c>
      <c r="J54" s="17" t="s">
        <v>11</v>
      </c>
      <c r="K54" s="17" t="s">
        <v>11</v>
      </c>
      <c r="L54" s="17" t="s">
        <v>168</v>
      </c>
      <c r="M54" s="20">
        <v>53.513888888888886</v>
      </c>
    </row>
    <row r="55" spans="1:13" x14ac:dyDescent="0.35">
      <c r="A55" s="17" t="s">
        <v>8349</v>
      </c>
      <c r="B55" s="17">
        <v>54</v>
      </c>
      <c r="C55" s="17" t="s">
        <v>2319</v>
      </c>
      <c r="D55" s="17">
        <v>1965</v>
      </c>
      <c r="E55" s="17" t="s">
        <v>15</v>
      </c>
      <c r="F55" s="17">
        <v>29</v>
      </c>
      <c r="G55" s="19">
        <v>24075</v>
      </c>
      <c r="H55" s="17">
        <v>0</v>
      </c>
      <c r="I55" s="18">
        <v>43073.760000000002</v>
      </c>
      <c r="J55" s="17" t="s">
        <v>11</v>
      </c>
      <c r="K55" s="17" t="s">
        <v>11</v>
      </c>
      <c r="L55" s="17" t="s">
        <v>42</v>
      </c>
      <c r="M55" s="20">
        <v>57.524999999999999</v>
      </c>
    </row>
    <row r="56" spans="1:13" x14ac:dyDescent="0.35">
      <c r="A56" s="17" t="s">
        <v>8349</v>
      </c>
      <c r="B56" s="17">
        <v>55</v>
      </c>
      <c r="C56" s="17" t="s">
        <v>2318</v>
      </c>
      <c r="D56" s="17">
        <v>1978</v>
      </c>
      <c r="E56" s="17" t="s">
        <v>15</v>
      </c>
      <c r="F56" s="17">
        <v>4</v>
      </c>
      <c r="G56" s="19">
        <v>28798</v>
      </c>
      <c r="H56" s="17">
        <v>0</v>
      </c>
      <c r="I56" s="18">
        <v>42983.46</v>
      </c>
      <c r="J56" s="17" t="s">
        <v>16</v>
      </c>
      <c r="K56" s="17" t="s">
        <v>11</v>
      </c>
      <c r="L56" s="17" t="s">
        <v>23</v>
      </c>
      <c r="M56" s="20">
        <v>44.594444444444441</v>
      </c>
    </row>
    <row r="57" spans="1:13" x14ac:dyDescent="0.35">
      <c r="A57" s="17" t="s">
        <v>8349</v>
      </c>
      <c r="B57" s="17">
        <v>56</v>
      </c>
      <c r="C57" s="17" t="s">
        <v>2317</v>
      </c>
      <c r="D57" s="17">
        <v>1975</v>
      </c>
      <c r="E57" s="17" t="s">
        <v>37</v>
      </c>
      <c r="F57" s="17">
        <v>23</v>
      </c>
      <c r="G57" s="19">
        <v>27690</v>
      </c>
      <c r="H57" s="17">
        <v>1</v>
      </c>
      <c r="I57" s="18">
        <v>42969.85</v>
      </c>
      <c r="J57" s="17" t="s">
        <v>16</v>
      </c>
      <c r="K57" s="17" t="s">
        <v>12</v>
      </c>
      <c r="L57" s="17" t="s">
        <v>13</v>
      </c>
      <c r="M57" s="20">
        <v>47.625</v>
      </c>
    </row>
    <row r="58" spans="1:13" x14ac:dyDescent="0.35">
      <c r="A58" s="17" t="s">
        <v>8349</v>
      </c>
      <c r="B58" s="17">
        <v>57</v>
      </c>
      <c r="C58" s="17" t="s">
        <v>2316</v>
      </c>
      <c r="D58" s="17">
        <v>1972</v>
      </c>
      <c r="E58" s="17" t="s">
        <v>20</v>
      </c>
      <c r="F58" s="17">
        <v>10</v>
      </c>
      <c r="G58" s="19">
        <v>26552</v>
      </c>
      <c r="H58" s="17">
        <v>2</v>
      </c>
      <c r="I58" s="18">
        <v>42856.84</v>
      </c>
      <c r="J58" s="17" t="s">
        <v>16</v>
      </c>
      <c r="K58" s="17" t="s">
        <v>16</v>
      </c>
      <c r="L58" s="17" t="s">
        <v>42</v>
      </c>
      <c r="M58" s="20">
        <v>50.744444444444447</v>
      </c>
    </row>
    <row r="59" spans="1:13" x14ac:dyDescent="0.35">
      <c r="A59" s="17" t="s">
        <v>8349</v>
      </c>
      <c r="B59" s="17">
        <v>58</v>
      </c>
      <c r="C59" s="17" t="s">
        <v>2315</v>
      </c>
      <c r="D59" s="17">
        <v>1965</v>
      </c>
      <c r="E59" s="17" t="s">
        <v>37</v>
      </c>
      <c r="F59" s="17">
        <v>29</v>
      </c>
      <c r="G59" s="19">
        <v>24044</v>
      </c>
      <c r="H59" s="17">
        <v>0</v>
      </c>
      <c r="I59" s="18">
        <v>42764.12</v>
      </c>
      <c r="J59" s="17" t="s">
        <v>16</v>
      </c>
      <c r="K59" s="17" t="s">
        <v>11</v>
      </c>
      <c r="L59" s="17" t="s">
        <v>42</v>
      </c>
      <c r="M59" s="20">
        <v>57.608333333333334</v>
      </c>
    </row>
    <row r="60" spans="1:13" x14ac:dyDescent="0.35">
      <c r="A60" s="17" t="s">
        <v>8349</v>
      </c>
      <c r="B60" s="17">
        <v>59</v>
      </c>
      <c r="C60" s="17" t="s">
        <v>2314</v>
      </c>
      <c r="D60" s="17">
        <v>1977</v>
      </c>
      <c r="E60" s="17" t="s">
        <v>37</v>
      </c>
      <c r="F60" s="17">
        <v>21</v>
      </c>
      <c r="G60" s="19">
        <v>28419</v>
      </c>
      <c r="H60" s="17">
        <v>2</v>
      </c>
      <c r="I60" s="18">
        <v>42760.5</v>
      </c>
      <c r="J60" s="17" t="s">
        <v>16</v>
      </c>
      <c r="K60" s="17" t="s">
        <v>11</v>
      </c>
      <c r="L60" s="17" t="s">
        <v>23</v>
      </c>
      <c r="M60" s="20">
        <v>45.630555555555553</v>
      </c>
    </row>
    <row r="61" spans="1:13" x14ac:dyDescent="0.35">
      <c r="A61" s="17" t="s">
        <v>8349</v>
      </c>
      <c r="B61" s="17">
        <v>60</v>
      </c>
      <c r="C61" s="17" t="s">
        <v>2313</v>
      </c>
      <c r="D61" s="17">
        <v>1971</v>
      </c>
      <c r="E61" s="17" t="s">
        <v>15</v>
      </c>
      <c r="F61" s="17">
        <v>3</v>
      </c>
      <c r="G61" s="19">
        <v>26240</v>
      </c>
      <c r="H61" s="17">
        <v>0</v>
      </c>
      <c r="I61" s="18">
        <v>42644.2</v>
      </c>
      <c r="J61" s="17" t="s">
        <v>16</v>
      </c>
      <c r="K61" s="17" t="s">
        <v>12</v>
      </c>
      <c r="L61" s="17" t="s">
        <v>42</v>
      </c>
      <c r="M61" s="20">
        <v>51.597222222222221</v>
      </c>
    </row>
    <row r="62" spans="1:13" x14ac:dyDescent="0.35">
      <c r="A62" s="17" t="s">
        <v>8349</v>
      </c>
      <c r="B62" s="17">
        <v>61</v>
      </c>
      <c r="C62" s="17" t="s">
        <v>2312</v>
      </c>
      <c r="D62" s="17">
        <v>1979</v>
      </c>
      <c r="E62" s="17" t="s">
        <v>30</v>
      </c>
      <c r="F62" s="17">
        <v>27</v>
      </c>
      <c r="G62" s="19">
        <v>29216</v>
      </c>
      <c r="H62" s="17">
        <v>2</v>
      </c>
      <c r="I62" s="18">
        <v>42560.43</v>
      </c>
      <c r="J62" s="17" t="s">
        <v>16</v>
      </c>
      <c r="K62" s="17" t="s">
        <v>12</v>
      </c>
      <c r="L62" s="17" t="s">
        <v>13</v>
      </c>
      <c r="M62" s="20">
        <v>43.447222222222223</v>
      </c>
    </row>
    <row r="63" spans="1:13" x14ac:dyDescent="0.35">
      <c r="A63" s="17" t="s">
        <v>8349</v>
      </c>
      <c r="B63" s="17">
        <v>62</v>
      </c>
      <c r="C63" s="17" t="s">
        <v>2311</v>
      </c>
      <c r="D63" s="17">
        <v>1967</v>
      </c>
      <c r="E63" s="17" t="s">
        <v>18</v>
      </c>
      <c r="F63" s="17">
        <v>27</v>
      </c>
      <c r="G63" s="19">
        <v>24650</v>
      </c>
      <c r="H63" s="17">
        <v>0</v>
      </c>
      <c r="I63" s="18">
        <v>42538.720000000001</v>
      </c>
      <c r="J63" s="17" t="s">
        <v>16</v>
      </c>
      <c r="K63" s="17" t="s">
        <v>12</v>
      </c>
      <c r="L63" s="17" t="s">
        <v>42</v>
      </c>
      <c r="M63" s="20">
        <v>55.947222222222223</v>
      </c>
    </row>
    <row r="64" spans="1:13" x14ac:dyDescent="0.35">
      <c r="A64" s="17" t="s">
        <v>8349</v>
      </c>
      <c r="B64" s="17">
        <v>63</v>
      </c>
      <c r="C64" s="17" t="s">
        <v>2310</v>
      </c>
      <c r="D64" s="17">
        <v>1968</v>
      </c>
      <c r="E64" s="17" t="s">
        <v>35</v>
      </c>
      <c r="F64" s="17">
        <v>3</v>
      </c>
      <c r="G64" s="19">
        <v>25053</v>
      </c>
      <c r="H64" s="17">
        <v>0</v>
      </c>
      <c r="I64" s="18">
        <v>42478.6</v>
      </c>
      <c r="J64" s="17" t="s">
        <v>16</v>
      </c>
      <c r="K64" s="17" t="s">
        <v>11</v>
      </c>
      <c r="L64" s="17" t="s">
        <v>42</v>
      </c>
      <c r="M64" s="20">
        <v>54.847222222222221</v>
      </c>
    </row>
    <row r="65" spans="1:13" x14ac:dyDescent="0.35">
      <c r="A65" s="17" t="s">
        <v>8349</v>
      </c>
      <c r="B65" s="17">
        <v>64</v>
      </c>
      <c r="C65" s="17" t="s">
        <v>2309</v>
      </c>
      <c r="D65" s="17">
        <v>1967</v>
      </c>
      <c r="E65" s="17" t="s">
        <v>18</v>
      </c>
      <c r="F65" s="17">
        <v>28</v>
      </c>
      <c r="G65" s="19">
        <v>24651</v>
      </c>
      <c r="H65" s="17">
        <v>0</v>
      </c>
      <c r="I65" s="18">
        <v>42303.69</v>
      </c>
      <c r="J65" s="17" t="s">
        <v>16</v>
      </c>
      <c r="K65" s="17" t="s">
        <v>11</v>
      </c>
      <c r="L65" s="17" t="s">
        <v>168</v>
      </c>
      <c r="M65" s="20">
        <v>55.944444444444443</v>
      </c>
    </row>
    <row r="66" spans="1:13" x14ac:dyDescent="0.35">
      <c r="A66" s="17" t="s">
        <v>8349</v>
      </c>
      <c r="B66" s="17">
        <v>65</v>
      </c>
      <c r="C66" s="17" t="s">
        <v>2308</v>
      </c>
      <c r="D66" s="17">
        <v>1975</v>
      </c>
      <c r="E66" s="17" t="s">
        <v>35</v>
      </c>
      <c r="F66" s="17">
        <v>15</v>
      </c>
      <c r="G66" s="19">
        <v>27621</v>
      </c>
      <c r="H66" s="17">
        <v>1</v>
      </c>
      <c r="I66" s="18">
        <v>42211.14</v>
      </c>
      <c r="J66" s="17" t="s">
        <v>16</v>
      </c>
      <c r="K66" s="17" t="s">
        <v>12</v>
      </c>
      <c r="L66" s="17" t="s">
        <v>13</v>
      </c>
      <c r="M66" s="20">
        <v>47.81388888888889</v>
      </c>
    </row>
    <row r="67" spans="1:13" x14ac:dyDescent="0.35">
      <c r="A67" s="17" t="s">
        <v>8349</v>
      </c>
      <c r="B67" s="17">
        <v>66</v>
      </c>
      <c r="C67" s="17" t="s">
        <v>2307</v>
      </c>
      <c r="D67" s="17">
        <v>1973</v>
      </c>
      <c r="E67" s="17" t="s">
        <v>20</v>
      </c>
      <c r="F67" s="17">
        <v>18</v>
      </c>
      <c r="G67" s="19">
        <v>26925</v>
      </c>
      <c r="H67" s="17">
        <v>0</v>
      </c>
      <c r="I67" s="18">
        <v>42188.15</v>
      </c>
      <c r="J67" s="17" t="s">
        <v>16</v>
      </c>
      <c r="K67" s="17" t="s">
        <v>16</v>
      </c>
      <c r="L67" s="17" t="s">
        <v>42</v>
      </c>
      <c r="M67" s="20">
        <v>49.722222222222221</v>
      </c>
    </row>
    <row r="68" spans="1:13" x14ac:dyDescent="0.35">
      <c r="A68" s="17" t="s">
        <v>8349</v>
      </c>
      <c r="B68" s="17">
        <v>67</v>
      </c>
      <c r="C68" s="17" t="s">
        <v>2306</v>
      </c>
      <c r="D68" s="17">
        <v>1979</v>
      </c>
      <c r="E68" s="17" t="s">
        <v>10</v>
      </c>
      <c r="F68" s="17">
        <v>3</v>
      </c>
      <c r="G68" s="19">
        <v>29039</v>
      </c>
      <c r="H68" s="17">
        <v>3</v>
      </c>
      <c r="I68" s="18">
        <v>42124.52</v>
      </c>
      <c r="J68" s="17" t="s">
        <v>16</v>
      </c>
      <c r="K68" s="17" t="s">
        <v>16</v>
      </c>
      <c r="L68" s="17" t="s">
        <v>13</v>
      </c>
      <c r="M68" s="20">
        <v>43.930555555555557</v>
      </c>
    </row>
    <row r="69" spans="1:13" x14ac:dyDescent="0.35">
      <c r="A69" s="17" t="s">
        <v>8349</v>
      </c>
      <c r="B69" s="17">
        <v>68</v>
      </c>
      <c r="C69" s="17" t="s">
        <v>2305</v>
      </c>
      <c r="D69" s="17">
        <v>1997</v>
      </c>
      <c r="E69" s="17" t="s">
        <v>30</v>
      </c>
      <c r="F69" s="17">
        <v>9</v>
      </c>
      <c r="G69" s="19">
        <v>35773</v>
      </c>
      <c r="H69" s="17">
        <v>2</v>
      </c>
      <c r="I69" s="18">
        <v>42112.24</v>
      </c>
      <c r="J69" s="17" t="s">
        <v>16</v>
      </c>
      <c r="K69" s="17" t="s">
        <v>12</v>
      </c>
      <c r="L69" s="17" t="s">
        <v>13</v>
      </c>
      <c r="M69" s="20">
        <v>25.497222222222224</v>
      </c>
    </row>
    <row r="70" spans="1:13" x14ac:dyDescent="0.35">
      <c r="A70" s="17" t="s">
        <v>8349</v>
      </c>
      <c r="B70" s="17">
        <v>69</v>
      </c>
      <c r="C70" s="17" t="s">
        <v>2304</v>
      </c>
      <c r="D70" s="17">
        <v>1976</v>
      </c>
      <c r="E70" s="17" t="s">
        <v>15</v>
      </c>
      <c r="F70" s="17">
        <v>28</v>
      </c>
      <c r="G70" s="19">
        <v>28092</v>
      </c>
      <c r="H70" s="17">
        <v>0</v>
      </c>
      <c r="I70" s="18">
        <v>42111.66</v>
      </c>
      <c r="J70" s="17" t="s">
        <v>16</v>
      </c>
      <c r="K70" s="17" t="s">
        <v>16</v>
      </c>
      <c r="L70" s="17" t="s">
        <v>247</v>
      </c>
      <c r="M70" s="20">
        <v>46.527777777777779</v>
      </c>
    </row>
    <row r="71" spans="1:13" x14ac:dyDescent="0.35">
      <c r="A71" s="17" t="s">
        <v>8349</v>
      </c>
      <c r="B71" s="17">
        <v>70</v>
      </c>
      <c r="C71" s="17" t="s">
        <v>2303</v>
      </c>
      <c r="D71" s="17">
        <v>1968</v>
      </c>
      <c r="E71" s="17" t="s">
        <v>30</v>
      </c>
      <c r="F71" s="17">
        <v>19</v>
      </c>
      <c r="G71" s="19">
        <v>25191</v>
      </c>
      <c r="H71" s="17">
        <v>1</v>
      </c>
      <c r="I71" s="18">
        <v>41999.519999999997</v>
      </c>
      <c r="J71" s="17" t="s">
        <v>16</v>
      </c>
      <c r="K71" s="17" t="s">
        <v>12</v>
      </c>
      <c r="L71" s="17" t="s">
        <v>13</v>
      </c>
      <c r="M71" s="20">
        <v>54.469444444444441</v>
      </c>
    </row>
    <row r="72" spans="1:13" x14ac:dyDescent="0.35">
      <c r="A72" s="17" t="s">
        <v>8349</v>
      </c>
      <c r="B72" s="17">
        <v>71</v>
      </c>
      <c r="C72" s="17" t="s">
        <v>2302</v>
      </c>
      <c r="D72" s="17">
        <v>1984</v>
      </c>
      <c r="E72" s="17" t="s">
        <v>15</v>
      </c>
      <c r="F72" s="17">
        <v>10</v>
      </c>
      <c r="G72" s="19">
        <v>30996</v>
      </c>
      <c r="H72" s="17">
        <v>3</v>
      </c>
      <c r="I72" s="18">
        <v>41949.24</v>
      </c>
      <c r="J72" s="17" t="s">
        <v>16</v>
      </c>
      <c r="K72" s="17" t="s">
        <v>16</v>
      </c>
      <c r="L72" s="17" t="s">
        <v>13</v>
      </c>
      <c r="M72" s="20">
        <v>38.577777777777776</v>
      </c>
    </row>
    <row r="73" spans="1:13" x14ac:dyDescent="0.35">
      <c r="A73" s="17" t="s">
        <v>8349</v>
      </c>
      <c r="B73" s="17">
        <v>72</v>
      </c>
      <c r="C73" s="17" t="s">
        <v>2301</v>
      </c>
      <c r="D73" s="17">
        <v>1972</v>
      </c>
      <c r="E73" s="17" t="s">
        <v>18</v>
      </c>
      <c r="F73" s="17">
        <v>8</v>
      </c>
      <c r="G73" s="19">
        <v>26458</v>
      </c>
      <c r="H73" s="17">
        <v>1</v>
      </c>
      <c r="I73" s="18">
        <v>41919.1</v>
      </c>
      <c r="J73" s="17" t="s">
        <v>16</v>
      </c>
      <c r="K73" s="17" t="s">
        <v>16</v>
      </c>
      <c r="L73" s="17" t="s">
        <v>168</v>
      </c>
      <c r="M73" s="20">
        <v>51</v>
      </c>
    </row>
    <row r="74" spans="1:13" x14ac:dyDescent="0.35">
      <c r="A74" s="17" t="s">
        <v>8349</v>
      </c>
      <c r="B74" s="17">
        <v>73</v>
      </c>
      <c r="C74" s="17" t="s">
        <v>2300</v>
      </c>
      <c r="D74" s="17">
        <v>1966</v>
      </c>
      <c r="E74" s="17" t="s">
        <v>20</v>
      </c>
      <c r="F74" s="17">
        <v>21</v>
      </c>
      <c r="G74" s="19">
        <v>24371</v>
      </c>
      <c r="H74" s="17">
        <v>0</v>
      </c>
      <c r="I74" s="18">
        <v>41886.54</v>
      </c>
      <c r="J74" s="17" t="s">
        <v>16</v>
      </c>
      <c r="K74" s="17" t="s">
        <v>12</v>
      </c>
      <c r="L74" s="17" t="s">
        <v>42</v>
      </c>
      <c r="M74" s="20">
        <v>56.713888888888889</v>
      </c>
    </row>
    <row r="75" spans="1:13" x14ac:dyDescent="0.35">
      <c r="A75" s="17" t="s">
        <v>8349</v>
      </c>
      <c r="B75" s="17">
        <v>74</v>
      </c>
      <c r="C75" s="17" t="s">
        <v>2299</v>
      </c>
      <c r="D75" s="17">
        <v>1962</v>
      </c>
      <c r="E75" s="17" t="s">
        <v>20</v>
      </c>
      <c r="F75" s="17">
        <v>22</v>
      </c>
      <c r="G75" s="19">
        <v>22911</v>
      </c>
      <c r="H75" s="17">
        <v>0</v>
      </c>
      <c r="I75" s="18">
        <v>41794.629999999997</v>
      </c>
      <c r="J75" s="17" t="s">
        <v>16</v>
      </c>
      <c r="K75" s="17" t="s">
        <v>12</v>
      </c>
      <c r="L75" s="17" t="s">
        <v>42</v>
      </c>
      <c r="M75" s="20">
        <v>60.711111111111109</v>
      </c>
    </row>
    <row r="76" spans="1:13" x14ac:dyDescent="0.35">
      <c r="A76" s="17" t="s">
        <v>8349</v>
      </c>
      <c r="B76" s="17">
        <v>75</v>
      </c>
      <c r="C76" s="17" t="s">
        <v>2298</v>
      </c>
      <c r="D76" s="17">
        <v>1975</v>
      </c>
      <c r="E76" s="17" t="s">
        <v>20</v>
      </c>
      <c r="F76" s="17">
        <v>29</v>
      </c>
      <c r="G76" s="19">
        <v>27666</v>
      </c>
      <c r="H76" s="17">
        <v>1</v>
      </c>
      <c r="I76" s="18">
        <v>41681.86</v>
      </c>
      <c r="J76" s="17" t="s">
        <v>16</v>
      </c>
      <c r="K76" s="17" t="s">
        <v>16</v>
      </c>
      <c r="L76" s="17" t="s">
        <v>42</v>
      </c>
      <c r="M76" s="20">
        <v>47.69166666666667</v>
      </c>
    </row>
    <row r="77" spans="1:13" x14ac:dyDescent="0.35">
      <c r="A77" s="17" t="s">
        <v>8349</v>
      </c>
      <c r="B77" s="17">
        <v>76</v>
      </c>
      <c r="C77" s="17" t="s">
        <v>2297</v>
      </c>
      <c r="D77" s="17">
        <v>1975</v>
      </c>
      <c r="E77" s="17" t="s">
        <v>15</v>
      </c>
      <c r="F77" s="17">
        <v>14</v>
      </c>
      <c r="G77" s="19">
        <v>27712</v>
      </c>
      <c r="H77" s="17">
        <v>0</v>
      </c>
      <c r="I77" s="18">
        <v>41676.080000000002</v>
      </c>
      <c r="J77" s="17" t="s">
        <v>16</v>
      </c>
      <c r="K77" s="17" t="s">
        <v>11</v>
      </c>
      <c r="L77" s="17" t="s">
        <v>13</v>
      </c>
      <c r="M77" s="20">
        <v>47.56666666666667</v>
      </c>
    </row>
    <row r="78" spans="1:13" x14ac:dyDescent="0.35">
      <c r="A78" s="17" t="s">
        <v>8349</v>
      </c>
      <c r="B78" s="17">
        <v>77</v>
      </c>
      <c r="C78" s="17" t="s">
        <v>2296</v>
      </c>
      <c r="D78" s="17">
        <v>1976</v>
      </c>
      <c r="E78" s="17" t="s">
        <v>37</v>
      </c>
      <c r="F78" s="17">
        <v>29</v>
      </c>
      <c r="G78" s="19">
        <v>28062</v>
      </c>
      <c r="H78" s="17">
        <v>1</v>
      </c>
      <c r="I78" s="18">
        <v>41661.599999999999</v>
      </c>
      <c r="J78" s="17" t="s">
        <v>16</v>
      </c>
      <c r="K78" s="17" t="s">
        <v>12</v>
      </c>
      <c r="L78" s="17" t="s">
        <v>42</v>
      </c>
      <c r="M78" s="20">
        <v>46.608333333333334</v>
      </c>
    </row>
    <row r="79" spans="1:13" x14ac:dyDescent="0.35">
      <c r="A79" s="17" t="s">
        <v>8349</v>
      </c>
      <c r="B79" s="17">
        <v>78</v>
      </c>
      <c r="C79" s="17" t="s">
        <v>2295</v>
      </c>
      <c r="D79" s="17">
        <v>1974</v>
      </c>
      <c r="E79" s="17" t="s">
        <v>15</v>
      </c>
      <c r="F79" s="17">
        <v>24</v>
      </c>
      <c r="G79" s="19">
        <v>27357</v>
      </c>
      <c r="H79" s="17">
        <v>0</v>
      </c>
      <c r="I79" s="18">
        <v>41636.199999999997</v>
      </c>
      <c r="J79" s="17" t="s">
        <v>16</v>
      </c>
      <c r="K79" s="17" t="s">
        <v>16</v>
      </c>
      <c r="L79" s="17" t="s">
        <v>42</v>
      </c>
      <c r="M79" s="20">
        <v>48.538888888888891</v>
      </c>
    </row>
    <row r="80" spans="1:13" x14ac:dyDescent="0.35">
      <c r="A80" s="17" t="s">
        <v>8349</v>
      </c>
      <c r="B80" s="17">
        <v>79</v>
      </c>
      <c r="C80" s="17" t="s">
        <v>2294</v>
      </c>
      <c r="D80" s="17">
        <v>1967</v>
      </c>
      <c r="E80" s="17" t="s">
        <v>30</v>
      </c>
      <c r="F80" s="17">
        <v>22</v>
      </c>
      <c r="G80" s="19">
        <v>24828</v>
      </c>
      <c r="H80" s="17">
        <v>0</v>
      </c>
      <c r="I80" s="18">
        <v>41505.15</v>
      </c>
      <c r="J80" s="17" t="s">
        <v>16</v>
      </c>
      <c r="K80" s="17" t="s">
        <v>11</v>
      </c>
      <c r="L80" s="17" t="s">
        <v>42</v>
      </c>
      <c r="M80" s="20">
        <v>55.461111111111109</v>
      </c>
    </row>
    <row r="81" spans="1:13" x14ac:dyDescent="0.35">
      <c r="A81" s="17" t="s">
        <v>8349</v>
      </c>
      <c r="B81" s="17">
        <v>80</v>
      </c>
      <c r="C81" s="17" t="s">
        <v>2293</v>
      </c>
      <c r="D81" s="17">
        <v>1971</v>
      </c>
      <c r="E81" s="17" t="s">
        <v>37</v>
      </c>
      <c r="F81" s="17">
        <v>16</v>
      </c>
      <c r="G81" s="19">
        <v>26222</v>
      </c>
      <c r="H81" s="17">
        <v>0</v>
      </c>
      <c r="I81" s="18">
        <v>41351.879999999997</v>
      </c>
      <c r="J81" s="17" t="s">
        <v>16</v>
      </c>
      <c r="K81" s="17" t="s">
        <v>11</v>
      </c>
      <c r="L81" s="17" t="s">
        <v>42</v>
      </c>
      <c r="M81" s="20">
        <v>51.644444444444446</v>
      </c>
    </row>
    <row r="82" spans="1:13" x14ac:dyDescent="0.35">
      <c r="A82" s="17" t="s">
        <v>8349</v>
      </c>
      <c r="B82" s="17">
        <v>81</v>
      </c>
      <c r="C82" s="17" t="s">
        <v>2292</v>
      </c>
      <c r="D82" s="17">
        <v>1964</v>
      </c>
      <c r="E82" s="17" t="s">
        <v>37</v>
      </c>
      <c r="F82" s="17">
        <v>7</v>
      </c>
      <c r="G82" s="19">
        <v>23657</v>
      </c>
      <c r="H82" s="17">
        <v>0</v>
      </c>
      <c r="I82" s="18">
        <v>41331.79</v>
      </c>
      <c r="J82" s="17" t="s">
        <v>16</v>
      </c>
      <c r="K82" s="17" t="s">
        <v>11</v>
      </c>
      <c r="L82" s="17" t="s">
        <v>42</v>
      </c>
      <c r="M82" s="20">
        <v>58.669444444444444</v>
      </c>
    </row>
    <row r="83" spans="1:13" x14ac:dyDescent="0.35">
      <c r="A83" s="17" t="s">
        <v>8349</v>
      </c>
      <c r="B83" s="17">
        <v>82</v>
      </c>
      <c r="C83" s="17" t="s">
        <v>2291</v>
      </c>
      <c r="D83" s="17">
        <v>1977</v>
      </c>
      <c r="E83" s="17" t="s">
        <v>35</v>
      </c>
      <c r="F83" s="17">
        <v>27</v>
      </c>
      <c r="G83" s="19">
        <v>28364</v>
      </c>
      <c r="H83" s="17">
        <v>2</v>
      </c>
      <c r="I83" s="18">
        <v>41271.5</v>
      </c>
      <c r="J83" s="17" t="s">
        <v>16</v>
      </c>
      <c r="K83" s="17" t="s">
        <v>11</v>
      </c>
      <c r="L83" s="17" t="s">
        <v>42</v>
      </c>
      <c r="M83" s="20">
        <v>45.780555555555559</v>
      </c>
    </row>
    <row r="84" spans="1:13" x14ac:dyDescent="0.35">
      <c r="A84" s="17" t="s">
        <v>8349</v>
      </c>
      <c r="B84" s="17">
        <v>83</v>
      </c>
      <c r="C84" s="17" t="s">
        <v>2290</v>
      </c>
      <c r="D84" s="17">
        <v>1964</v>
      </c>
      <c r="E84" s="17" t="s">
        <v>18</v>
      </c>
      <c r="F84" s="17">
        <v>6</v>
      </c>
      <c r="G84" s="19">
        <v>23534</v>
      </c>
      <c r="H84" s="17">
        <v>0</v>
      </c>
      <c r="I84" s="18">
        <v>41250.39</v>
      </c>
      <c r="J84" s="17" t="s">
        <v>16</v>
      </c>
      <c r="K84" s="17" t="s">
        <v>12</v>
      </c>
      <c r="L84" s="17" t="s">
        <v>42</v>
      </c>
      <c r="M84" s="20">
        <v>59.005555555555553</v>
      </c>
    </row>
    <row r="85" spans="1:13" x14ac:dyDescent="0.35">
      <c r="A85" s="17" t="s">
        <v>8349</v>
      </c>
      <c r="B85" s="17">
        <v>84</v>
      </c>
      <c r="C85" s="17" t="s">
        <v>2289</v>
      </c>
      <c r="D85" s="17">
        <v>1969</v>
      </c>
      <c r="E85" s="17" t="s">
        <v>35</v>
      </c>
      <c r="F85" s="17">
        <v>8</v>
      </c>
      <c r="G85" s="19">
        <v>25423</v>
      </c>
      <c r="H85" s="17">
        <v>0</v>
      </c>
      <c r="I85" s="18">
        <v>41191.57</v>
      </c>
      <c r="J85" s="17" t="s">
        <v>16</v>
      </c>
      <c r="K85" s="17" t="s">
        <v>11</v>
      </c>
      <c r="L85" s="17" t="s">
        <v>42</v>
      </c>
      <c r="M85" s="20">
        <v>53.833333333333336</v>
      </c>
    </row>
    <row r="86" spans="1:13" x14ac:dyDescent="0.35">
      <c r="A86" s="17" t="s">
        <v>8349</v>
      </c>
      <c r="B86" s="17">
        <v>85</v>
      </c>
      <c r="C86" s="17" t="s">
        <v>2288</v>
      </c>
      <c r="D86" s="17">
        <v>1972</v>
      </c>
      <c r="E86" s="17" t="s">
        <v>20</v>
      </c>
      <c r="F86" s="17">
        <v>6</v>
      </c>
      <c r="G86" s="19">
        <v>26548</v>
      </c>
      <c r="H86" s="17">
        <v>0</v>
      </c>
      <c r="I86" s="18">
        <v>41097.160000000003</v>
      </c>
      <c r="J86" s="17" t="s">
        <v>16</v>
      </c>
      <c r="K86" s="17" t="s">
        <v>12</v>
      </c>
      <c r="L86" s="17" t="s">
        <v>168</v>
      </c>
      <c r="M86" s="20">
        <v>50.755555555555553</v>
      </c>
    </row>
    <row r="87" spans="1:13" x14ac:dyDescent="0.35">
      <c r="A87" s="17" t="s">
        <v>8349</v>
      </c>
      <c r="B87" s="17">
        <v>86</v>
      </c>
      <c r="C87" s="17" t="s">
        <v>2287</v>
      </c>
      <c r="D87" s="17">
        <v>1972</v>
      </c>
      <c r="E87" s="17" t="s">
        <v>35</v>
      </c>
      <c r="F87" s="17">
        <v>12</v>
      </c>
      <c r="G87" s="19">
        <v>26523</v>
      </c>
      <c r="H87" s="17">
        <v>0</v>
      </c>
      <c r="I87" s="18">
        <v>41055.29</v>
      </c>
      <c r="J87" s="17" t="s">
        <v>16</v>
      </c>
      <c r="K87" s="17" t="s">
        <v>11</v>
      </c>
      <c r="L87" s="17" t="s">
        <v>42</v>
      </c>
      <c r="M87" s="20">
        <v>50.822222222222223</v>
      </c>
    </row>
    <row r="88" spans="1:13" x14ac:dyDescent="0.35">
      <c r="A88" s="17" t="s">
        <v>8349</v>
      </c>
      <c r="B88" s="17">
        <v>87</v>
      </c>
      <c r="C88" s="17" t="s">
        <v>2286</v>
      </c>
      <c r="D88" s="17">
        <v>1979</v>
      </c>
      <c r="E88" s="17" t="s">
        <v>37</v>
      </c>
      <c r="F88" s="17">
        <v>11</v>
      </c>
      <c r="G88" s="19">
        <v>29139</v>
      </c>
      <c r="H88" s="17">
        <v>1</v>
      </c>
      <c r="I88" s="18">
        <v>41034.22</v>
      </c>
      <c r="J88" s="17" t="s">
        <v>16</v>
      </c>
      <c r="K88" s="17" t="s">
        <v>12</v>
      </c>
      <c r="L88" s="17" t="s">
        <v>356</v>
      </c>
      <c r="M88" s="20">
        <v>43.658333333333331</v>
      </c>
    </row>
    <row r="89" spans="1:13" x14ac:dyDescent="0.35">
      <c r="A89" s="17" t="s">
        <v>8349</v>
      </c>
      <c r="B89" s="17">
        <v>88</v>
      </c>
      <c r="C89" s="17" t="s">
        <v>2285</v>
      </c>
      <c r="D89" s="17">
        <v>1974</v>
      </c>
      <c r="E89" s="17" t="s">
        <v>18</v>
      </c>
      <c r="F89" s="17">
        <v>5</v>
      </c>
      <c r="G89" s="19">
        <v>27185</v>
      </c>
      <c r="H89" s="17">
        <v>0</v>
      </c>
      <c r="I89" s="18">
        <v>40974.160000000003</v>
      </c>
      <c r="J89" s="17" t="s">
        <v>16</v>
      </c>
      <c r="K89" s="17" t="s">
        <v>11</v>
      </c>
      <c r="L89" s="17" t="s">
        <v>13</v>
      </c>
      <c r="M89" s="20">
        <v>49.008333333333333</v>
      </c>
    </row>
    <row r="90" spans="1:13" x14ac:dyDescent="0.35">
      <c r="A90" s="17" t="s">
        <v>8349</v>
      </c>
      <c r="B90" s="17">
        <v>89</v>
      </c>
      <c r="C90" s="17" t="s">
        <v>2284</v>
      </c>
      <c r="D90" s="17">
        <v>1983</v>
      </c>
      <c r="E90" s="17" t="s">
        <v>20</v>
      </c>
      <c r="F90" s="17">
        <v>8</v>
      </c>
      <c r="G90" s="19">
        <v>30567</v>
      </c>
      <c r="H90" s="17">
        <v>3</v>
      </c>
      <c r="I90" s="18">
        <v>40961.29</v>
      </c>
      <c r="J90" s="17" t="s">
        <v>16</v>
      </c>
      <c r="K90" s="17" t="s">
        <v>11</v>
      </c>
      <c r="L90" s="17" t="s">
        <v>42</v>
      </c>
      <c r="M90" s="20">
        <v>39.75</v>
      </c>
    </row>
    <row r="91" spans="1:13" x14ac:dyDescent="0.35">
      <c r="A91" s="17" t="s">
        <v>8349</v>
      </c>
      <c r="B91" s="17">
        <v>90</v>
      </c>
      <c r="C91" s="17" t="s">
        <v>2283</v>
      </c>
      <c r="D91" s="17">
        <v>1979</v>
      </c>
      <c r="E91" s="17" t="s">
        <v>20</v>
      </c>
      <c r="F91" s="17">
        <v>16</v>
      </c>
      <c r="G91" s="19">
        <v>29114</v>
      </c>
      <c r="H91" s="17">
        <v>3</v>
      </c>
      <c r="I91" s="18">
        <v>40941.29</v>
      </c>
      <c r="J91" s="17" t="s">
        <v>16</v>
      </c>
      <c r="K91" s="17" t="s">
        <v>11</v>
      </c>
      <c r="L91" s="17" t="s">
        <v>13</v>
      </c>
      <c r="M91" s="20">
        <v>43.727777777777774</v>
      </c>
    </row>
    <row r="92" spans="1:13" x14ac:dyDescent="0.35">
      <c r="A92" s="17" t="s">
        <v>8349</v>
      </c>
      <c r="B92" s="17">
        <v>91</v>
      </c>
      <c r="C92" s="17" t="s">
        <v>2282</v>
      </c>
      <c r="D92" s="17">
        <v>1992</v>
      </c>
      <c r="E92" s="17" t="s">
        <v>35</v>
      </c>
      <c r="F92" s="17">
        <v>4</v>
      </c>
      <c r="G92" s="19">
        <v>33820</v>
      </c>
      <c r="H92" s="17">
        <v>3</v>
      </c>
      <c r="I92" s="18">
        <v>40932.43</v>
      </c>
      <c r="J92" s="17" t="s">
        <v>16</v>
      </c>
      <c r="K92" s="17" t="s">
        <v>11</v>
      </c>
      <c r="L92" s="17" t="s">
        <v>13</v>
      </c>
      <c r="M92" s="20">
        <v>30.844444444444445</v>
      </c>
    </row>
    <row r="93" spans="1:13" x14ac:dyDescent="0.35">
      <c r="A93" s="17" t="s">
        <v>8349</v>
      </c>
      <c r="B93" s="17">
        <v>92</v>
      </c>
      <c r="C93" s="17" t="s">
        <v>2281</v>
      </c>
      <c r="D93" s="17">
        <v>1999</v>
      </c>
      <c r="E93" s="17" t="s">
        <v>10</v>
      </c>
      <c r="F93" s="17">
        <v>2</v>
      </c>
      <c r="G93" s="19">
        <v>36343</v>
      </c>
      <c r="H93" s="17">
        <v>1</v>
      </c>
      <c r="I93" s="18">
        <v>40904.199999999997</v>
      </c>
      <c r="J93" s="17" t="s">
        <v>16</v>
      </c>
      <c r="K93" s="17" t="s">
        <v>16</v>
      </c>
      <c r="L93" s="17" t="s">
        <v>247</v>
      </c>
      <c r="M93" s="20">
        <v>23.933333333333334</v>
      </c>
    </row>
    <row r="94" spans="1:13" x14ac:dyDescent="0.35">
      <c r="A94" s="17" t="s">
        <v>8349</v>
      </c>
      <c r="B94" s="17">
        <v>93</v>
      </c>
      <c r="C94" s="17" t="s">
        <v>2280</v>
      </c>
      <c r="D94" s="17">
        <v>1972</v>
      </c>
      <c r="E94" s="17" t="s">
        <v>18</v>
      </c>
      <c r="F94" s="17">
        <v>10</v>
      </c>
      <c r="G94" s="19">
        <v>26460</v>
      </c>
      <c r="H94" s="17">
        <v>0</v>
      </c>
      <c r="I94" s="18">
        <v>40817.85</v>
      </c>
      <c r="J94" s="17" t="s">
        <v>16</v>
      </c>
      <c r="K94" s="17" t="s">
        <v>12</v>
      </c>
      <c r="L94" s="17" t="s">
        <v>42</v>
      </c>
      <c r="M94" s="20">
        <v>50.994444444444447</v>
      </c>
    </row>
    <row r="95" spans="1:13" x14ac:dyDescent="0.35">
      <c r="A95" s="17" t="s">
        <v>8349</v>
      </c>
      <c r="B95" s="17">
        <v>94</v>
      </c>
      <c r="C95" s="17" t="s">
        <v>2279</v>
      </c>
      <c r="D95" s="17">
        <v>1976</v>
      </c>
      <c r="E95" s="17" t="s">
        <v>30</v>
      </c>
      <c r="F95" s="17">
        <v>26</v>
      </c>
      <c r="G95" s="19">
        <v>28120</v>
      </c>
      <c r="H95" s="17">
        <v>3</v>
      </c>
      <c r="I95" s="18">
        <v>40720.550000000003</v>
      </c>
      <c r="J95" s="17" t="s">
        <v>16</v>
      </c>
      <c r="K95" s="17" t="s">
        <v>12</v>
      </c>
      <c r="L95" s="17" t="s">
        <v>23</v>
      </c>
      <c r="M95" s="20">
        <v>46.45</v>
      </c>
    </row>
    <row r="96" spans="1:13" x14ac:dyDescent="0.35">
      <c r="A96" s="17" t="s">
        <v>8349</v>
      </c>
      <c r="B96" s="17">
        <v>95</v>
      </c>
      <c r="C96" s="17" t="s">
        <v>2278</v>
      </c>
      <c r="D96" s="17">
        <v>1970</v>
      </c>
      <c r="E96" s="17" t="s">
        <v>20</v>
      </c>
      <c r="F96" s="17">
        <v>25</v>
      </c>
      <c r="G96" s="19">
        <v>25836</v>
      </c>
      <c r="H96" s="17">
        <v>0</v>
      </c>
      <c r="I96" s="18">
        <v>40692.910000000003</v>
      </c>
      <c r="J96" s="17" t="s">
        <v>16</v>
      </c>
      <c r="K96" s="17" t="s">
        <v>16</v>
      </c>
      <c r="L96" s="17" t="s">
        <v>42</v>
      </c>
      <c r="M96" s="20">
        <v>52.702777777777776</v>
      </c>
    </row>
    <row r="97" spans="1:13" x14ac:dyDescent="0.35">
      <c r="A97" s="17" t="s">
        <v>8349</v>
      </c>
      <c r="B97" s="17">
        <v>96</v>
      </c>
      <c r="C97" s="17" t="s">
        <v>2277</v>
      </c>
      <c r="D97" s="17">
        <v>1975</v>
      </c>
      <c r="E97" s="17" t="s">
        <v>10</v>
      </c>
      <c r="F97" s="17">
        <v>10</v>
      </c>
      <c r="G97" s="19">
        <v>27585</v>
      </c>
      <c r="H97" s="17">
        <v>1</v>
      </c>
      <c r="I97" s="18">
        <v>40590.550000000003</v>
      </c>
      <c r="J97" s="17" t="s">
        <v>16</v>
      </c>
      <c r="K97" s="17" t="s">
        <v>12</v>
      </c>
      <c r="L97" s="17" t="s">
        <v>23</v>
      </c>
      <c r="M97" s="20">
        <v>47.911111111111111</v>
      </c>
    </row>
    <row r="98" spans="1:13" x14ac:dyDescent="0.35">
      <c r="A98" s="17" t="s">
        <v>8349</v>
      </c>
      <c r="B98" s="17">
        <v>97</v>
      </c>
      <c r="C98" s="17" t="s">
        <v>2276</v>
      </c>
      <c r="D98" s="17">
        <v>1985</v>
      </c>
      <c r="E98" s="17" t="s">
        <v>15</v>
      </c>
      <c r="F98" s="17">
        <v>3</v>
      </c>
      <c r="G98" s="19">
        <v>31354</v>
      </c>
      <c r="H98" s="17">
        <v>0</v>
      </c>
      <c r="I98" s="18">
        <v>40419.019999999997</v>
      </c>
      <c r="J98" s="17" t="s">
        <v>16</v>
      </c>
      <c r="K98" s="17" t="s">
        <v>11</v>
      </c>
      <c r="L98" s="17" t="s">
        <v>13</v>
      </c>
      <c r="M98" s="20">
        <v>37.597222222222221</v>
      </c>
    </row>
    <row r="99" spans="1:13" x14ac:dyDescent="0.35">
      <c r="A99" s="17" t="s">
        <v>8349</v>
      </c>
      <c r="B99" s="17">
        <v>98</v>
      </c>
      <c r="C99" s="17" t="s">
        <v>2275</v>
      </c>
      <c r="D99" s="17">
        <v>1966</v>
      </c>
      <c r="E99" s="17" t="s">
        <v>35</v>
      </c>
      <c r="F99" s="17">
        <v>12</v>
      </c>
      <c r="G99" s="19">
        <v>24331</v>
      </c>
      <c r="H99" s="17">
        <v>0</v>
      </c>
      <c r="I99" s="18">
        <v>40373.74</v>
      </c>
      <c r="J99" s="17" t="s">
        <v>16</v>
      </c>
      <c r="K99" s="17" t="s">
        <v>12</v>
      </c>
      <c r="L99" s="17" t="s">
        <v>42</v>
      </c>
      <c r="M99" s="20">
        <v>56.822222222222223</v>
      </c>
    </row>
    <row r="100" spans="1:13" x14ac:dyDescent="0.35">
      <c r="A100" s="17" t="s">
        <v>8349</v>
      </c>
      <c r="B100" s="17">
        <v>99</v>
      </c>
      <c r="C100" s="17" t="s">
        <v>2274</v>
      </c>
      <c r="D100" s="17">
        <v>1962</v>
      </c>
      <c r="E100" s="17" t="s">
        <v>20</v>
      </c>
      <c r="F100" s="17">
        <v>4</v>
      </c>
      <c r="G100" s="19">
        <v>22893</v>
      </c>
      <c r="H100" s="17">
        <v>0</v>
      </c>
      <c r="I100" s="18">
        <v>40309.93</v>
      </c>
      <c r="J100" s="17" t="s">
        <v>16</v>
      </c>
      <c r="K100" s="17" t="s">
        <v>12</v>
      </c>
      <c r="L100" s="17" t="s">
        <v>42</v>
      </c>
      <c r="M100" s="20">
        <v>60.761111111111113</v>
      </c>
    </row>
    <row r="101" spans="1:13" x14ac:dyDescent="0.35">
      <c r="A101" s="17" t="s">
        <v>8349</v>
      </c>
      <c r="B101" s="17">
        <v>100</v>
      </c>
      <c r="C101" s="17" t="s">
        <v>2273</v>
      </c>
      <c r="D101" s="17">
        <v>1977</v>
      </c>
      <c r="E101" s="17" t="s">
        <v>18</v>
      </c>
      <c r="F101" s="17">
        <v>27</v>
      </c>
      <c r="G101" s="19">
        <v>28303</v>
      </c>
      <c r="H101" s="17">
        <v>2</v>
      </c>
      <c r="I101" s="18">
        <v>40284.379999999997</v>
      </c>
      <c r="J101" s="17" t="s">
        <v>16</v>
      </c>
      <c r="K101" s="17" t="s">
        <v>12</v>
      </c>
      <c r="L101" s="17" t="s">
        <v>23</v>
      </c>
      <c r="M101" s="20">
        <v>45.947222222222223</v>
      </c>
    </row>
    <row r="102" spans="1:13" x14ac:dyDescent="0.35">
      <c r="A102" s="17" t="s">
        <v>8349</v>
      </c>
      <c r="B102" s="17">
        <v>101</v>
      </c>
      <c r="C102" s="17" t="s">
        <v>2272</v>
      </c>
      <c r="D102" s="17">
        <v>1981</v>
      </c>
      <c r="E102" s="17" t="s">
        <v>37</v>
      </c>
      <c r="F102" s="17">
        <v>4</v>
      </c>
      <c r="G102" s="19">
        <v>29863</v>
      </c>
      <c r="H102" s="17">
        <v>1</v>
      </c>
      <c r="I102" s="18">
        <v>40273.65</v>
      </c>
      <c r="J102" s="17" t="s">
        <v>16</v>
      </c>
      <c r="K102" s="17" t="s">
        <v>12</v>
      </c>
      <c r="L102" s="17" t="s">
        <v>13</v>
      </c>
      <c r="M102" s="20">
        <v>41.677777777777777</v>
      </c>
    </row>
    <row r="103" spans="1:13" x14ac:dyDescent="0.35">
      <c r="A103" s="17" t="s">
        <v>8349</v>
      </c>
      <c r="B103" s="17">
        <v>102</v>
      </c>
      <c r="C103" s="17" t="s">
        <v>2271</v>
      </c>
      <c r="D103" s="17">
        <v>1981</v>
      </c>
      <c r="E103" s="17" t="s">
        <v>10</v>
      </c>
      <c r="F103" s="17">
        <v>28</v>
      </c>
      <c r="G103" s="19">
        <v>29795</v>
      </c>
      <c r="H103" s="17">
        <v>1</v>
      </c>
      <c r="I103" s="18">
        <v>40208.559999999998</v>
      </c>
      <c r="J103" s="17" t="s">
        <v>16</v>
      </c>
      <c r="K103" s="17" t="s">
        <v>11</v>
      </c>
      <c r="L103" s="17" t="s">
        <v>42</v>
      </c>
      <c r="M103" s="20">
        <v>41.861111111111114</v>
      </c>
    </row>
    <row r="104" spans="1:13" x14ac:dyDescent="0.35">
      <c r="A104" s="17" t="s">
        <v>8349</v>
      </c>
      <c r="B104" s="17">
        <v>103</v>
      </c>
      <c r="C104" s="17" t="s">
        <v>2270</v>
      </c>
      <c r="D104" s="17">
        <v>1979</v>
      </c>
      <c r="E104" s="17" t="s">
        <v>35</v>
      </c>
      <c r="F104" s="17">
        <v>18</v>
      </c>
      <c r="G104" s="19">
        <v>29085</v>
      </c>
      <c r="H104" s="17">
        <v>2</v>
      </c>
      <c r="I104" s="18">
        <v>40204.83</v>
      </c>
      <c r="J104" s="17" t="s">
        <v>16</v>
      </c>
      <c r="K104" s="17" t="s">
        <v>12</v>
      </c>
      <c r="L104" s="17" t="s">
        <v>23</v>
      </c>
      <c r="M104" s="20">
        <v>43.805555555555557</v>
      </c>
    </row>
    <row r="105" spans="1:13" x14ac:dyDescent="0.35">
      <c r="A105" s="17" t="s">
        <v>8349</v>
      </c>
      <c r="B105" s="17">
        <v>104</v>
      </c>
      <c r="C105" s="17" t="s">
        <v>2269</v>
      </c>
      <c r="D105" s="17">
        <v>1985</v>
      </c>
      <c r="E105" s="17" t="s">
        <v>37</v>
      </c>
      <c r="F105" s="17">
        <v>21</v>
      </c>
      <c r="G105" s="19">
        <v>31341</v>
      </c>
      <c r="H105" s="17">
        <v>4</v>
      </c>
      <c r="I105" s="18">
        <v>40182.25</v>
      </c>
      <c r="J105" s="17" t="s">
        <v>16</v>
      </c>
      <c r="K105" s="17" t="s">
        <v>11</v>
      </c>
      <c r="L105" s="17" t="s">
        <v>42</v>
      </c>
      <c r="M105" s="20">
        <v>37.630555555555553</v>
      </c>
    </row>
    <row r="106" spans="1:13" x14ac:dyDescent="0.35">
      <c r="A106" s="17" t="s">
        <v>8349</v>
      </c>
      <c r="B106" s="17">
        <v>105</v>
      </c>
      <c r="C106" s="17" t="s">
        <v>2268</v>
      </c>
      <c r="D106" s="17">
        <v>1983</v>
      </c>
      <c r="E106" s="17" t="s">
        <v>37</v>
      </c>
      <c r="F106" s="17">
        <v>14</v>
      </c>
      <c r="G106" s="19">
        <v>30603</v>
      </c>
      <c r="H106" s="17">
        <v>2</v>
      </c>
      <c r="I106" s="18">
        <v>40103.89</v>
      </c>
      <c r="J106" s="17" t="s">
        <v>16</v>
      </c>
      <c r="K106" s="17" t="s">
        <v>11</v>
      </c>
      <c r="L106" s="17" t="s">
        <v>42</v>
      </c>
      <c r="M106" s="20">
        <v>39.65</v>
      </c>
    </row>
    <row r="107" spans="1:13" x14ac:dyDescent="0.35">
      <c r="A107" s="17" t="s">
        <v>8349</v>
      </c>
      <c r="B107" s="17">
        <v>106</v>
      </c>
      <c r="C107" s="17" t="s">
        <v>2267</v>
      </c>
      <c r="D107" s="17">
        <v>1966</v>
      </c>
      <c r="E107" s="17" t="s">
        <v>35</v>
      </c>
      <c r="F107" s="17">
        <v>12</v>
      </c>
      <c r="G107" s="19">
        <v>24331</v>
      </c>
      <c r="H107" s="17">
        <v>0</v>
      </c>
      <c r="I107" s="18">
        <v>40069.440000000002</v>
      </c>
      <c r="J107" s="17" t="s">
        <v>16</v>
      </c>
      <c r="K107" s="17" t="s">
        <v>12</v>
      </c>
      <c r="L107" s="17" t="s">
        <v>42</v>
      </c>
      <c r="M107" s="20">
        <v>56.822222222222223</v>
      </c>
    </row>
    <row r="108" spans="1:13" x14ac:dyDescent="0.35">
      <c r="A108" s="17" t="s">
        <v>8349</v>
      </c>
      <c r="B108" s="17">
        <v>107</v>
      </c>
      <c r="C108" s="17" t="s">
        <v>2266</v>
      </c>
      <c r="D108" s="17">
        <v>1978</v>
      </c>
      <c r="E108" s="17" t="s">
        <v>30</v>
      </c>
      <c r="F108" s="17">
        <v>20</v>
      </c>
      <c r="G108" s="19">
        <v>28844</v>
      </c>
      <c r="H108" s="17">
        <v>2</v>
      </c>
      <c r="I108" s="18">
        <v>40054.730000000003</v>
      </c>
      <c r="J108" s="17" t="s">
        <v>16</v>
      </c>
      <c r="K108" s="17" t="s">
        <v>12</v>
      </c>
      <c r="L108" s="17" t="s">
        <v>42</v>
      </c>
      <c r="M108" s="20">
        <v>44.466666666666669</v>
      </c>
    </row>
    <row r="109" spans="1:13" x14ac:dyDescent="0.35">
      <c r="A109" s="17" t="s">
        <v>8349</v>
      </c>
      <c r="B109" s="17">
        <v>108</v>
      </c>
      <c r="C109" s="17" t="s">
        <v>2265</v>
      </c>
      <c r="D109" s="17">
        <v>1982</v>
      </c>
      <c r="E109" s="17" t="s">
        <v>30</v>
      </c>
      <c r="F109" s="17">
        <v>25</v>
      </c>
      <c r="G109" s="19">
        <v>30310</v>
      </c>
      <c r="H109" s="17">
        <v>2</v>
      </c>
      <c r="I109" s="18">
        <v>40003.33</v>
      </c>
      <c r="J109" s="17" t="s">
        <v>16</v>
      </c>
      <c r="K109" s="17" t="s">
        <v>16</v>
      </c>
      <c r="L109" s="17" t="s">
        <v>23</v>
      </c>
      <c r="M109" s="20">
        <v>40.452777777777776</v>
      </c>
    </row>
    <row r="110" spans="1:13" x14ac:dyDescent="0.35">
      <c r="A110" s="17" t="s">
        <v>8349</v>
      </c>
      <c r="B110" s="17">
        <v>109</v>
      </c>
      <c r="C110" s="17" t="s">
        <v>2264</v>
      </c>
      <c r="D110" s="17">
        <v>1987</v>
      </c>
      <c r="E110" s="17" t="s">
        <v>35</v>
      </c>
      <c r="F110" s="17">
        <v>8</v>
      </c>
      <c r="G110" s="19">
        <v>31997</v>
      </c>
      <c r="H110" s="17">
        <v>3</v>
      </c>
      <c r="I110" s="18">
        <v>39983.43</v>
      </c>
      <c r="J110" s="17" t="s">
        <v>11</v>
      </c>
      <c r="K110" s="17" t="s">
        <v>12</v>
      </c>
      <c r="L110" s="17" t="s">
        <v>23</v>
      </c>
      <c r="M110" s="20">
        <v>35.833333333333336</v>
      </c>
    </row>
    <row r="111" spans="1:13" x14ac:dyDescent="0.35">
      <c r="A111" s="17" t="s">
        <v>8349</v>
      </c>
      <c r="B111" s="17">
        <v>110</v>
      </c>
      <c r="C111" s="17" t="s">
        <v>2263</v>
      </c>
      <c r="D111" s="17">
        <v>1975</v>
      </c>
      <c r="E111" s="17" t="s">
        <v>30</v>
      </c>
      <c r="F111" s="17">
        <v>2</v>
      </c>
      <c r="G111" s="19">
        <v>27730</v>
      </c>
      <c r="H111" s="17">
        <v>1</v>
      </c>
      <c r="I111" s="18">
        <v>39963.120000000003</v>
      </c>
      <c r="J111" s="17" t="s">
        <v>11</v>
      </c>
      <c r="K111" s="17" t="s">
        <v>11</v>
      </c>
      <c r="L111" s="17" t="s">
        <v>42</v>
      </c>
      <c r="M111" s="20">
        <v>47.516666666666666</v>
      </c>
    </row>
    <row r="112" spans="1:13" x14ac:dyDescent="0.35">
      <c r="A112" s="17" t="s">
        <v>8349</v>
      </c>
      <c r="B112" s="17">
        <v>111</v>
      </c>
      <c r="C112" s="17" t="s">
        <v>2262</v>
      </c>
      <c r="D112" s="17">
        <v>1985</v>
      </c>
      <c r="E112" s="17" t="s">
        <v>35</v>
      </c>
      <c r="F112" s="17">
        <v>22</v>
      </c>
      <c r="G112" s="19">
        <v>31281</v>
      </c>
      <c r="H112" s="17">
        <v>1</v>
      </c>
      <c r="I112" s="18">
        <v>39871.699999999997</v>
      </c>
      <c r="J112" s="17" t="s">
        <v>16</v>
      </c>
      <c r="K112" s="17" t="s">
        <v>11</v>
      </c>
      <c r="L112" s="17" t="s">
        <v>13</v>
      </c>
      <c r="M112" s="20">
        <v>37.794444444444444</v>
      </c>
    </row>
    <row r="113" spans="1:13" x14ac:dyDescent="0.35">
      <c r="A113" s="17" t="s">
        <v>8349</v>
      </c>
      <c r="B113" s="17">
        <v>112</v>
      </c>
      <c r="C113" s="17" t="s">
        <v>2261</v>
      </c>
      <c r="D113" s="17">
        <v>1983</v>
      </c>
      <c r="E113" s="17" t="s">
        <v>18</v>
      </c>
      <c r="F113" s="17">
        <v>1</v>
      </c>
      <c r="G113" s="19">
        <v>30468</v>
      </c>
      <c r="H113" s="17">
        <v>3</v>
      </c>
      <c r="I113" s="18">
        <v>39865.699999999997</v>
      </c>
      <c r="J113" s="17" t="s">
        <v>11</v>
      </c>
      <c r="K113" s="17" t="s">
        <v>11</v>
      </c>
      <c r="L113" s="17" t="s">
        <v>42</v>
      </c>
      <c r="M113" s="20">
        <v>40.019444444444446</v>
      </c>
    </row>
    <row r="114" spans="1:13" x14ac:dyDescent="0.35">
      <c r="A114" s="17" t="s">
        <v>8349</v>
      </c>
      <c r="B114" s="17">
        <v>113</v>
      </c>
      <c r="C114" s="17" t="s">
        <v>2260</v>
      </c>
      <c r="D114" s="17">
        <v>1985</v>
      </c>
      <c r="E114" s="17" t="s">
        <v>10</v>
      </c>
      <c r="F114" s="17">
        <v>17</v>
      </c>
      <c r="G114" s="19">
        <v>31245</v>
      </c>
      <c r="H114" s="17">
        <v>2</v>
      </c>
      <c r="I114" s="18">
        <v>39836.519999999997</v>
      </c>
      <c r="J114" s="17" t="s">
        <v>11</v>
      </c>
      <c r="K114" s="17" t="s">
        <v>16</v>
      </c>
      <c r="L114" s="17" t="s">
        <v>42</v>
      </c>
      <c r="M114" s="20">
        <v>37.891666666666666</v>
      </c>
    </row>
    <row r="115" spans="1:13" x14ac:dyDescent="0.35">
      <c r="A115" s="17" t="s">
        <v>8349</v>
      </c>
      <c r="B115" s="17">
        <v>114</v>
      </c>
      <c r="C115" s="17" t="s">
        <v>2259</v>
      </c>
      <c r="D115" s="17">
        <v>1987</v>
      </c>
      <c r="E115" s="17" t="s">
        <v>10</v>
      </c>
      <c r="F115" s="17">
        <v>24</v>
      </c>
      <c r="G115" s="19">
        <v>31982</v>
      </c>
      <c r="H115" s="17">
        <v>1</v>
      </c>
      <c r="I115" s="18">
        <v>39774.28</v>
      </c>
      <c r="J115" s="17" t="s">
        <v>16</v>
      </c>
      <c r="K115" s="17" t="s">
        <v>16</v>
      </c>
      <c r="L115" s="17" t="s">
        <v>276</v>
      </c>
      <c r="M115" s="20">
        <v>35.87222222222222</v>
      </c>
    </row>
    <row r="116" spans="1:13" x14ac:dyDescent="0.35">
      <c r="A116" s="17" t="s">
        <v>8349</v>
      </c>
      <c r="B116" s="17">
        <v>115</v>
      </c>
      <c r="C116" s="17" t="s">
        <v>2258</v>
      </c>
      <c r="D116" s="17">
        <v>1973</v>
      </c>
      <c r="E116" s="17" t="s">
        <v>30</v>
      </c>
      <c r="F116" s="17">
        <v>17</v>
      </c>
      <c r="G116" s="19">
        <v>27015</v>
      </c>
      <c r="H116" s="17">
        <v>0</v>
      </c>
      <c r="I116" s="18">
        <v>39727.61</v>
      </c>
      <c r="J116" s="17" t="s">
        <v>16</v>
      </c>
      <c r="K116" s="17" t="s">
        <v>11</v>
      </c>
      <c r="L116" s="17" t="s">
        <v>42</v>
      </c>
      <c r="M116" s="20">
        <v>49.475000000000001</v>
      </c>
    </row>
    <row r="117" spans="1:13" x14ac:dyDescent="0.35">
      <c r="A117" s="17" t="s">
        <v>8349</v>
      </c>
      <c r="B117" s="17">
        <v>116</v>
      </c>
      <c r="C117" s="17" t="s">
        <v>2257</v>
      </c>
      <c r="D117" s="17">
        <v>1977</v>
      </c>
      <c r="E117" s="17" t="s">
        <v>35</v>
      </c>
      <c r="F117" s="17">
        <v>12</v>
      </c>
      <c r="G117" s="19">
        <v>28349</v>
      </c>
      <c r="H117" s="17">
        <v>1</v>
      </c>
      <c r="I117" s="18">
        <v>39725.519999999997</v>
      </c>
      <c r="J117" s="17" t="s">
        <v>11</v>
      </c>
      <c r="K117" s="17" t="s">
        <v>16</v>
      </c>
      <c r="L117" s="17" t="s">
        <v>23</v>
      </c>
      <c r="M117" s="20">
        <v>45.822222222222223</v>
      </c>
    </row>
    <row r="118" spans="1:13" x14ac:dyDescent="0.35">
      <c r="A118" s="17" t="s">
        <v>8349</v>
      </c>
      <c r="B118" s="17">
        <v>117</v>
      </c>
      <c r="C118" s="17" t="s">
        <v>2256</v>
      </c>
      <c r="D118" s="17">
        <v>2003</v>
      </c>
      <c r="E118" s="17" t="s">
        <v>10</v>
      </c>
      <c r="F118" s="17">
        <v>16</v>
      </c>
      <c r="G118" s="19">
        <v>37818</v>
      </c>
      <c r="H118" s="17">
        <v>0</v>
      </c>
      <c r="I118" s="18">
        <v>39722.75</v>
      </c>
      <c r="J118" s="17" t="s">
        <v>16</v>
      </c>
      <c r="K118" s="17" t="s">
        <v>16</v>
      </c>
      <c r="L118" s="17" t="s">
        <v>13</v>
      </c>
      <c r="M118" s="20">
        <v>19.894444444444446</v>
      </c>
    </row>
    <row r="119" spans="1:13" x14ac:dyDescent="0.35">
      <c r="A119" s="17" t="s">
        <v>8349</v>
      </c>
      <c r="B119" s="17">
        <v>118</v>
      </c>
      <c r="C119" s="17" t="s">
        <v>2255</v>
      </c>
      <c r="D119" s="17">
        <v>1968</v>
      </c>
      <c r="E119" s="17" t="s">
        <v>20</v>
      </c>
      <c r="F119" s="17">
        <v>29</v>
      </c>
      <c r="G119" s="19">
        <v>25110</v>
      </c>
      <c r="H119" s="17">
        <v>0</v>
      </c>
      <c r="I119" s="18">
        <v>39721.93</v>
      </c>
      <c r="J119" s="17" t="s">
        <v>11</v>
      </c>
      <c r="K119" s="17" t="s">
        <v>11</v>
      </c>
      <c r="L119" s="17" t="s">
        <v>42</v>
      </c>
      <c r="M119" s="20">
        <v>54.69166666666667</v>
      </c>
    </row>
    <row r="120" spans="1:13" x14ac:dyDescent="0.35">
      <c r="A120" s="17" t="s">
        <v>8349</v>
      </c>
      <c r="B120" s="17">
        <v>119</v>
      </c>
      <c r="C120" s="17" t="s">
        <v>2254</v>
      </c>
      <c r="D120" s="17">
        <v>1977</v>
      </c>
      <c r="E120" s="17" t="s">
        <v>30</v>
      </c>
      <c r="F120" s="17">
        <v>17</v>
      </c>
      <c r="G120" s="19">
        <v>28476</v>
      </c>
      <c r="H120" s="17">
        <v>2</v>
      </c>
      <c r="I120" s="18">
        <v>39670.44</v>
      </c>
      <c r="J120" s="17" t="s">
        <v>11</v>
      </c>
      <c r="K120" s="17" t="s">
        <v>16</v>
      </c>
      <c r="L120" s="17" t="s">
        <v>23</v>
      </c>
      <c r="M120" s="20">
        <v>45.475000000000001</v>
      </c>
    </row>
    <row r="121" spans="1:13" x14ac:dyDescent="0.35">
      <c r="A121" s="17" t="s">
        <v>8349</v>
      </c>
      <c r="B121" s="17">
        <v>120</v>
      </c>
      <c r="C121" s="17" t="s">
        <v>2253</v>
      </c>
      <c r="D121" s="17">
        <v>1995</v>
      </c>
      <c r="E121" s="17" t="s">
        <v>35</v>
      </c>
      <c r="F121" s="17">
        <v>7</v>
      </c>
      <c r="G121" s="19">
        <v>34918</v>
      </c>
      <c r="H121" s="17">
        <v>0</v>
      </c>
      <c r="I121" s="18">
        <v>39611.760000000002</v>
      </c>
      <c r="J121" s="17" t="s">
        <v>16</v>
      </c>
      <c r="K121" s="17" t="s">
        <v>12</v>
      </c>
      <c r="L121" s="17" t="s">
        <v>13</v>
      </c>
      <c r="M121" s="20">
        <v>27.836111111111112</v>
      </c>
    </row>
    <row r="122" spans="1:13" x14ac:dyDescent="0.35">
      <c r="A122" s="17" t="s">
        <v>8349</v>
      </c>
      <c r="B122" s="17">
        <v>121</v>
      </c>
      <c r="C122" s="17" t="s">
        <v>2252</v>
      </c>
      <c r="D122" s="17">
        <v>1981</v>
      </c>
      <c r="E122" s="17" t="s">
        <v>10</v>
      </c>
      <c r="F122" s="17">
        <v>5</v>
      </c>
      <c r="G122" s="19">
        <v>29772</v>
      </c>
      <c r="H122" s="17">
        <v>3</v>
      </c>
      <c r="I122" s="18">
        <v>39597.410000000003</v>
      </c>
      <c r="J122" s="17" t="s">
        <v>16</v>
      </c>
      <c r="K122" s="17" t="s">
        <v>11</v>
      </c>
      <c r="L122" s="17" t="s">
        <v>356</v>
      </c>
      <c r="M122" s="20">
        <v>41.924999999999997</v>
      </c>
    </row>
    <row r="123" spans="1:13" x14ac:dyDescent="0.35">
      <c r="A123" s="17" t="s">
        <v>8349</v>
      </c>
      <c r="B123" s="17">
        <v>122</v>
      </c>
      <c r="C123" s="17" t="s">
        <v>2251</v>
      </c>
      <c r="D123" s="17">
        <v>1978</v>
      </c>
      <c r="E123" s="17" t="s">
        <v>10</v>
      </c>
      <c r="F123" s="17">
        <v>12</v>
      </c>
      <c r="G123" s="19">
        <v>28683</v>
      </c>
      <c r="H123" s="17">
        <v>1</v>
      </c>
      <c r="I123" s="18">
        <v>39556.49</v>
      </c>
      <c r="J123" s="17" t="s">
        <v>16</v>
      </c>
      <c r="K123" s="17" t="s">
        <v>11</v>
      </c>
      <c r="L123" s="17" t="s">
        <v>164</v>
      </c>
      <c r="M123" s="20">
        <v>44.905555555555559</v>
      </c>
    </row>
    <row r="124" spans="1:13" x14ac:dyDescent="0.35">
      <c r="A124" s="17" t="s">
        <v>8349</v>
      </c>
      <c r="B124" s="17">
        <v>123</v>
      </c>
      <c r="C124" s="17" t="s">
        <v>2250</v>
      </c>
      <c r="D124" s="17">
        <v>1966</v>
      </c>
      <c r="E124" s="17" t="s">
        <v>18</v>
      </c>
      <c r="F124" s="17">
        <v>24</v>
      </c>
      <c r="G124" s="19">
        <v>24282</v>
      </c>
      <c r="H124" s="17">
        <v>0</v>
      </c>
      <c r="I124" s="18">
        <v>39396.86</v>
      </c>
      <c r="J124" s="17" t="s">
        <v>11</v>
      </c>
      <c r="K124" s="17" t="s">
        <v>11</v>
      </c>
      <c r="L124" s="17" t="s">
        <v>42</v>
      </c>
      <c r="M124" s="20">
        <v>56.955555555555556</v>
      </c>
    </row>
    <row r="125" spans="1:13" x14ac:dyDescent="0.35">
      <c r="A125" s="17" t="s">
        <v>8349</v>
      </c>
      <c r="B125" s="17">
        <v>124</v>
      </c>
      <c r="C125" s="17" t="s">
        <v>2249</v>
      </c>
      <c r="D125" s="17">
        <v>1978</v>
      </c>
      <c r="E125" s="17" t="s">
        <v>35</v>
      </c>
      <c r="F125" s="17">
        <v>5</v>
      </c>
      <c r="G125" s="19">
        <v>28707</v>
      </c>
      <c r="H125" s="17">
        <v>2</v>
      </c>
      <c r="I125" s="18">
        <v>39352.6</v>
      </c>
      <c r="J125" s="17" t="s">
        <v>11</v>
      </c>
      <c r="K125" s="17" t="s">
        <v>12</v>
      </c>
      <c r="L125" s="17" t="s">
        <v>42</v>
      </c>
      <c r="M125" s="20">
        <v>44.841666666666669</v>
      </c>
    </row>
    <row r="126" spans="1:13" x14ac:dyDescent="0.35">
      <c r="A126" s="17" t="s">
        <v>8349</v>
      </c>
      <c r="B126" s="17">
        <v>125</v>
      </c>
      <c r="C126" s="17" t="s">
        <v>2248</v>
      </c>
      <c r="D126" s="17">
        <v>1982</v>
      </c>
      <c r="E126" s="17" t="s">
        <v>35</v>
      </c>
      <c r="F126" s="17">
        <v>16</v>
      </c>
      <c r="G126" s="19">
        <v>30179</v>
      </c>
      <c r="H126" s="17">
        <v>3</v>
      </c>
      <c r="I126" s="18">
        <v>39315.279999999999</v>
      </c>
      <c r="J126" s="17" t="s">
        <v>11</v>
      </c>
      <c r="K126" s="17" t="s">
        <v>12</v>
      </c>
      <c r="L126" s="17" t="s">
        <v>42</v>
      </c>
      <c r="M126" s="20">
        <v>40.81111111111111</v>
      </c>
    </row>
    <row r="127" spans="1:13" x14ac:dyDescent="0.35">
      <c r="A127" s="17" t="s">
        <v>8349</v>
      </c>
      <c r="B127" s="17">
        <v>126</v>
      </c>
      <c r="C127" s="17" t="s">
        <v>2247</v>
      </c>
      <c r="D127" s="17">
        <v>1992</v>
      </c>
      <c r="E127" s="17" t="s">
        <v>15</v>
      </c>
      <c r="F127" s="17">
        <v>30</v>
      </c>
      <c r="G127" s="19">
        <v>33938</v>
      </c>
      <c r="H127" s="17">
        <v>2</v>
      </c>
      <c r="I127" s="18">
        <v>39241.440000000002</v>
      </c>
      <c r="J127" s="17" t="s">
        <v>16</v>
      </c>
      <c r="K127" s="17" t="s">
        <v>12</v>
      </c>
      <c r="L127" s="17" t="s">
        <v>42</v>
      </c>
      <c r="M127" s="20">
        <v>30.522222222222222</v>
      </c>
    </row>
    <row r="128" spans="1:13" x14ac:dyDescent="0.35">
      <c r="A128" s="17" t="s">
        <v>8349</v>
      </c>
      <c r="B128" s="17">
        <v>127</v>
      </c>
      <c r="C128" s="17" t="s">
        <v>2246</v>
      </c>
      <c r="D128" s="17">
        <v>1962</v>
      </c>
      <c r="E128" s="17" t="s">
        <v>10</v>
      </c>
      <c r="F128" s="17">
        <v>7</v>
      </c>
      <c r="G128" s="19">
        <v>22834</v>
      </c>
      <c r="H128" s="17">
        <v>0</v>
      </c>
      <c r="I128" s="18">
        <v>39221.120000000003</v>
      </c>
      <c r="J128" s="17" t="s">
        <v>11</v>
      </c>
      <c r="K128" s="17" t="s">
        <v>16</v>
      </c>
      <c r="L128" s="17" t="s">
        <v>42</v>
      </c>
      <c r="M128" s="20">
        <v>60.919444444444444</v>
      </c>
    </row>
    <row r="129" spans="1:13" x14ac:dyDescent="0.35">
      <c r="A129" s="17" t="s">
        <v>8349</v>
      </c>
      <c r="B129" s="17">
        <v>128</v>
      </c>
      <c r="C129" s="17" t="s">
        <v>2245</v>
      </c>
      <c r="D129" s="17">
        <v>1982</v>
      </c>
      <c r="E129" s="17" t="s">
        <v>35</v>
      </c>
      <c r="F129" s="17">
        <v>4</v>
      </c>
      <c r="G129" s="19">
        <v>30167</v>
      </c>
      <c r="H129" s="17">
        <v>1</v>
      </c>
      <c r="I129" s="18">
        <v>39125.33</v>
      </c>
      <c r="J129" s="17" t="s">
        <v>16</v>
      </c>
      <c r="K129" s="17" t="s">
        <v>16</v>
      </c>
      <c r="L129" s="17" t="s">
        <v>168</v>
      </c>
      <c r="M129" s="20">
        <v>40.844444444444441</v>
      </c>
    </row>
    <row r="130" spans="1:13" x14ac:dyDescent="0.35">
      <c r="A130" s="17" t="s">
        <v>8349</v>
      </c>
      <c r="B130" s="17">
        <v>129</v>
      </c>
      <c r="C130" s="17" t="s">
        <v>2244</v>
      </c>
      <c r="D130" s="17">
        <v>1985</v>
      </c>
      <c r="E130" s="17" t="s">
        <v>20</v>
      </c>
      <c r="F130" s="17">
        <v>20</v>
      </c>
      <c r="G130" s="19">
        <v>31310</v>
      </c>
      <c r="H130" s="17">
        <v>1</v>
      </c>
      <c r="I130" s="18">
        <v>39047.29</v>
      </c>
      <c r="J130" s="17" t="s">
        <v>16</v>
      </c>
      <c r="K130" s="17" t="s">
        <v>12</v>
      </c>
      <c r="L130" s="17" t="s">
        <v>356</v>
      </c>
      <c r="M130" s="20">
        <v>37.716666666666669</v>
      </c>
    </row>
    <row r="131" spans="1:13" x14ac:dyDescent="0.35">
      <c r="A131" s="17" t="s">
        <v>8349</v>
      </c>
      <c r="B131" s="17">
        <v>130</v>
      </c>
      <c r="C131" s="17" t="s">
        <v>2243</v>
      </c>
      <c r="D131" s="17">
        <v>1978</v>
      </c>
      <c r="E131" s="17" t="s">
        <v>37</v>
      </c>
      <c r="F131" s="17">
        <v>12</v>
      </c>
      <c r="G131" s="19">
        <v>28775</v>
      </c>
      <c r="H131" s="17">
        <v>2</v>
      </c>
      <c r="I131" s="18">
        <v>38998.550000000003</v>
      </c>
      <c r="J131" s="17" t="s">
        <v>16</v>
      </c>
      <c r="K131" s="17" t="s">
        <v>16</v>
      </c>
      <c r="L131" s="17" t="s">
        <v>42</v>
      </c>
      <c r="M131" s="20">
        <v>44.655555555555559</v>
      </c>
    </row>
    <row r="132" spans="1:13" x14ac:dyDescent="0.35">
      <c r="A132" s="17" t="s">
        <v>8349</v>
      </c>
      <c r="B132" s="17">
        <v>131</v>
      </c>
      <c r="C132" s="17" t="s">
        <v>2242</v>
      </c>
      <c r="D132" s="17">
        <v>1980</v>
      </c>
      <c r="E132" s="17" t="s">
        <v>20</v>
      </c>
      <c r="F132" s="17">
        <v>24</v>
      </c>
      <c r="G132" s="19">
        <v>29488</v>
      </c>
      <c r="H132" s="17">
        <v>2</v>
      </c>
      <c r="I132" s="18">
        <v>38947.43</v>
      </c>
      <c r="J132" s="17" t="s">
        <v>11</v>
      </c>
      <c r="K132" s="17" t="s">
        <v>12</v>
      </c>
      <c r="L132" s="17" t="s">
        <v>42</v>
      </c>
      <c r="M132" s="20">
        <v>42.705555555555556</v>
      </c>
    </row>
    <row r="133" spans="1:13" x14ac:dyDescent="0.35">
      <c r="A133" s="17" t="s">
        <v>8349</v>
      </c>
      <c r="B133" s="17">
        <v>132</v>
      </c>
      <c r="C133" s="17" t="s">
        <v>2241</v>
      </c>
      <c r="D133" s="17">
        <v>1976</v>
      </c>
      <c r="E133" s="17" t="s">
        <v>30</v>
      </c>
      <c r="F133" s="17">
        <v>15</v>
      </c>
      <c r="G133" s="19">
        <v>28109</v>
      </c>
      <c r="H133" s="17">
        <v>2</v>
      </c>
      <c r="I133" s="18">
        <v>38932.559999999998</v>
      </c>
      <c r="J133" s="17" t="s">
        <v>11</v>
      </c>
      <c r="K133" s="17" t="s">
        <v>12</v>
      </c>
      <c r="L133" s="17" t="s">
        <v>42</v>
      </c>
      <c r="M133" s="20">
        <v>46.480555555555554</v>
      </c>
    </row>
    <row r="134" spans="1:13" x14ac:dyDescent="0.35">
      <c r="A134" s="17" t="s">
        <v>8349</v>
      </c>
      <c r="B134" s="17">
        <v>133</v>
      </c>
      <c r="C134" s="17" t="s">
        <v>2240</v>
      </c>
      <c r="D134" s="17">
        <v>1987</v>
      </c>
      <c r="E134" s="17" t="s">
        <v>18</v>
      </c>
      <c r="F134" s="17">
        <v>16</v>
      </c>
      <c r="G134" s="19">
        <v>31944</v>
      </c>
      <c r="H134" s="17">
        <v>3</v>
      </c>
      <c r="I134" s="18">
        <v>38924.04</v>
      </c>
      <c r="J134" s="17" t="s">
        <v>11</v>
      </c>
      <c r="K134" s="17" t="s">
        <v>11</v>
      </c>
      <c r="L134" s="17" t="s">
        <v>42</v>
      </c>
      <c r="M134" s="20">
        <v>35.977777777777774</v>
      </c>
    </row>
    <row r="135" spans="1:13" x14ac:dyDescent="0.35">
      <c r="A135" s="17" t="s">
        <v>8349</v>
      </c>
      <c r="B135" s="17">
        <v>134</v>
      </c>
      <c r="C135" s="17" t="s">
        <v>2239</v>
      </c>
      <c r="D135" s="17">
        <v>1967</v>
      </c>
      <c r="E135" s="17" t="s">
        <v>10</v>
      </c>
      <c r="F135" s="17">
        <v>30</v>
      </c>
      <c r="G135" s="19">
        <v>24683</v>
      </c>
      <c r="H135" s="17">
        <v>0</v>
      </c>
      <c r="I135" s="18">
        <v>38893.360000000001</v>
      </c>
      <c r="J135" s="17" t="s">
        <v>16</v>
      </c>
      <c r="K135" s="17" t="s">
        <v>11</v>
      </c>
      <c r="L135" s="17" t="s">
        <v>42</v>
      </c>
      <c r="M135" s="20">
        <v>55.855555555555554</v>
      </c>
    </row>
    <row r="136" spans="1:13" x14ac:dyDescent="0.35">
      <c r="A136" s="17" t="s">
        <v>8349</v>
      </c>
      <c r="B136" s="17">
        <v>135</v>
      </c>
      <c r="C136" s="17" t="s">
        <v>2238</v>
      </c>
      <c r="D136" s="17">
        <v>1964</v>
      </c>
      <c r="E136" s="17" t="s">
        <v>18</v>
      </c>
      <c r="F136" s="17">
        <v>6</v>
      </c>
      <c r="G136" s="19">
        <v>23534</v>
      </c>
      <c r="H136" s="17">
        <v>0</v>
      </c>
      <c r="I136" s="18">
        <v>38869.25</v>
      </c>
      <c r="J136" s="17" t="s">
        <v>11</v>
      </c>
      <c r="K136" s="17" t="s">
        <v>11</v>
      </c>
      <c r="L136" s="17" t="s">
        <v>42</v>
      </c>
      <c r="M136" s="20">
        <v>59.005555555555553</v>
      </c>
    </row>
    <row r="137" spans="1:13" x14ac:dyDescent="0.35">
      <c r="A137" s="17" t="s">
        <v>8349</v>
      </c>
      <c r="B137" s="17">
        <v>136</v>
      </c>
      <c r="C137" s="17" t="s">
        <v>2237</v>
      </c>
      <c r="D137" s="17">
        <v>1979</v>
      </c>
      <c r="E137" s="17" t="s">
        <v>30</v>
      </c>
      <c r="F137" s="17">
        <v>3</v>
      </c>
      <c r="G137" s="19">
        <v>29192</v>
      </c>
      <c r="H137" s="17">
        <v>2</v>
      </c>
      <c r="I137" s="18">
        <v>38836.980000000003</v>
      </c>
      <c r="J137" s="17" t="s">
        <v>11</v>
      </c>
      <c r="K137" s="17" t="s">
        <v>16</v>
      </c>
      <c r="L137" s="17" t="s">
        <v>42</v>
      </c>
      <c r="M137" s="20">
        <v>43.513888888888886</v>
      </c>
    </row>
    <row r="138" spans="1:13" x14ac:dyDescent="0.35">
      <c r="A138" s="17" t="s">
        <v>8349</v>
      </c>
      <c r="B138" s="17">
        <v>137</v>
      </c>
      <c r="C138" s="17" t="s">
        <v>2236</v>
      </c>
      <c r="D138" s="17">
        <v>2004</v>
      </c>
      <c r="E138" s="17" t="s">
        <v>30</v>
      </c>
      <c r="F138" s="17">
        <v>5</v>
      </c>
      <c r="G138" s="19">
        <v>38326</v>
      </c>
      <c r="H138" s="17">
        <v>0</v>
      </c>
      <c r="I138" s="18">
        <v>38792.69</v>
      </c>
      <c r="J138" s="17" t="s">
        <v>11</v>
      </c>
      <c r="K138" s="17" t="s">
        <v>11</v>
      </c>
      <c r="L138" s="17" t="s">
        <v>13</v>
      </c>
      <c r="M138" s="20">
        <v>18.508333333333333</v>
      </c>
    </row>
    <row r="139" spans="1:13" x14ac:dyDescent="0.35">
      <c r="A139" s="17" t="s">
        <v>8349</v>
      </c>
      <c r="B139" s="17">
        <v>138</v>
      </c>
      <c r="C139" s="17" t="s">
        <v>2235</v>
      </c>
      <c r="D139" s="17">
        <v>1991</v>
      </c>
      <c r="E139" s="17" t="s">
        <v>15</v>
      </c>
      <c r="F139" s="17">
        <v>8</v>
      </c>
      <c r="G139" s="19">
        <v>33550</v>
      </c>
      <c r="H139" s="17">
        <v>3</v>
      </c>
      <c r="I139" s="18">
        <v>38746.36</v>
      </c>
      <c r="J139" s="17" t="s">
        <v>16</v>
      </c>
      <c r="K139" s="17" t="s">
        <v>11</v>
      </c>
      <c r="L139" s="17" t="s">
        <v>23</v>
      </c>
      <c r="M139" s="20">
        <v>31.583333333333332</v>
      </c>
    </row>
    <row r="140" spans="1:13" x14ac:dyDescent="0.35">
      <c r="A140" s="17" t="s">
        <v>8349</v>
      </c>
      <c r="B140" s="17">
        <v>139</v>
      </c>
      <c r="C140" s="17" t="s">
        <v>2234</v>
      </c>
      <c r="D140" s="17">
        <v>1976</v>
      </c>
      <c r="E140" s="17" t="s">
        <v>18</v>
      </c>
      <c r="F140" s="17">
        <v>15</v>
      </c>
      <c r="G140" s="19">
        <v>27926</v>
      </c>
      <c r="H140" s="17">
        <v>2</v>
      </c>
      <c r="I140" s="18">
        <v>38740.120000000003</v>
      </c>
      <c r="J140" s="17" t="s">
        <v>11</v>
      </c>
      <c r="K140" s="17" t="s">
        <v>11</v>
      </c>
      <c r="L140" s="17" t="s">
        <v>23</v>
      </c>
      <c r="M140" s="20">
        <v>46.980555555555554</v>
      </c>
    </row>
    <row r="141" spans="1:13" x14ac:dyDescent="0.35">
      <c r="A141" s="17" t="s">
        <v>8349</v>
      </c>
      <c r="B141" s="17">
        <v>140</v>
      </c>
      <c r="C141" s="17" t="s">
        <v>2233</v>
      </c>
      <c r="D141" s="17">
        <v>1991</v>
      </c>
      <c r="E141" s="17" t="s">
        <v>15</v>
      </c>
      <c r="F141" s="17">
        <v>2</v>
      </c>
      <c r="G141" s="19">
        <v>33544</v>
      </c>
      <c r="H141" s="17">
        <v>2</v>
      </c>
      <c r="I141" s="18">
        <v>38711</v>
      </c>
      <c r="J141" s="17" t="s">
        <v>11</v>
      </c>
      <c r="K141" s="17" t="s">
        <v>11</v>
      </c>
      <c r="L141" s="17" t="s">
        <v>42</v>
      </c>
      <c r="M141" s="20">
        <v>31.6</v>
      </c>
    </row>
    <row r="142" spans="1:13" x14ac:dyDescent="0.35">
      <c r="A142" s="17" t="s">
        <v>8349</v>
      </c>
      <c r="B142" s="17">
        <v>141</v>
      </c>
      <c r="C142" s="17" t="s">
        <v>2232</v>
      </c>
      <c r="D142" s="17">
        <v>1986</v>
      </c>
      <c r="E142" s="17" t="s">
        <v>10</v>
      </c>
      <c r="F142" s="17">
        <v>20</v>
      </c>
      <c r="G142" s="19">
        <v>31613</v>
      </c>
      <c r="H142" s="17">
        <v>1</v>
      </c>
      <c r="I142" s="18">
        <v>38709.18</v>
      </c>
      <c r="J142" s="17" t="s">
        <v>16</v>
      </c>
      <c r="K142" s="17" t="s">
        <v>12</v>
      </c>
      <c r="L142" s="17" t="s">
        <v>13</v>
      </c>
      <c r="M142" s="20">
        <v>36.883333333333333</v>
      </c>
    </row>
    <row r="143" spans="1:13" x14ac:dyDescent="0.35">
      <c r="A143" s="17" t="s">
        <v>8349</v>
      </c>
      <c r="B143" s="17">
        <v>142</v>
      </c>
      <c r="C143" s="17" t="s">
        <v>2231</v>
      </c>
      <c r="D143" s="17">
        <v>1990</v>
      </c>
      <c r="E143" s="17" t="s">
        <v>10</v>
      </c>
      <c r="F143" s="17">
        <v>13</v>
      </c>
      <c r="G143" s="19">
        <v>33067</v>
      </c>
      <c r="H143" s="17">
        <v>3</v>
      </c>
      <c r="I143" s="18">
        <v>38652.089999999997</v>
      </c>
      <c r="J143" s="17" t="s">
        <v>11</v>
      </c>
      <c r="K143" s="17" t="s">
        <v>11</v>
      </c>
      <c r="L143" s="17" t="s">
        <v>42</v>
      </c>
      <c r="M143" s="20">
        <v>32.902777777777779</v>
      </c>
    </row>
    <row r="144" spans="1:13" x14ac:dyDescent="0.35">
      <c r="A144" s="17" t="s">
        <v>8349</v>
      </c>
      <c r="B144" s="17">
        <v>143</v>
      </c>
      <c r="C144" s="17" t="s">
        <v>2230</v>
      </c>
      <c r="D144" s="17">
        <v>1999</v>
      </c>
      <c r="E144" s="17" t="s">
        <v>15</v>
      </c>
      <c r="F144" s="17">
        <v>12</v>
      </c>
      <c r="G144" s="19">
        <v>36476</v>
      </c>
      <c r="H144" s="17">
        <v>2</v>
      </c>
      <c r="I144" s="18">
        <v>38511.629999999997</v>
      </c>
      <c r="J144" s="17" t="s">
        <v>11</v>
      </c>
      <c r="K144" s="17" t="s">
        <v>11</v>
      </c>
      <c r="L144" s="17" t="s">
        <v>247</v>
      </c>
      <c r="M144" s="20">
        <v>23.572222222222223</v>
      </c>
    </row>
    <row r="145" spans="1:13" x14ac:dyDescent="0.35">
      <c r="A145" s="17" t="s">
        <v>8349</v>
      </c>
      <c r="B145" s="17">
        <v>144</v>
      </c>
      <c r="C145" s="17" t="s">
        <v>2229</v>
      </c>
      <c r="D145" s="17">
        <v>1986</v>
      </c>
      <c r="E145" s="17" t="s">
        <v>18</v>
      </c>
      <c r="F145" s="17">
        <v>21</v>
      </c>
      <c r="G145" s="19">
        <v>31584</v>
      </c>
      <c r="H145" s="17">
        <v>2</v>
      </c>
      <c r="I145" s="18">
        <v>38415.47</v>
      </c>
      <c r="J145" s="17" t="s">
        <v>16</v>
      </c>
      <c r="K145" s="17" t="s">
        <v>11</v>
      </c>
      <c r="L145" s="17" t="s">
        <v>42</v>
      </c>
      <c r="M145" s="20">
        <v>36.963888888888889</v>
      </c>
    </row>
    <row r="146" spans="1:13" x14ac:dyDescent="0.35">
      <c r="A146" s="17" t="s">
        <v>8349</v>
      </c>
      <c r="B146" s="17">
        <v>145</v>
      </c>
      <c r="C146" s="17" t="s">
        <v>2228</v>
      </c>
      <c r="D146" s="17">
        <v>1971</v>
      </c>
      <c r="E146" s="17" t="s">
        <v>30</v>
      </c>
      <c r="F146" s="17">
        <v>23</v>
      </c>
      <c r="G146" s="19">
        <v>26290</v>
      </c>
      <c r="H146" s="17">
        <v>0</v>
      </c>
      <c r="I146" s="18">
        <v>38405.26</v>
      </c>
      <c r="J146" s="17" t="s">
        <v>11</v>
      </c>
      <c r="K146" s="17" t="s">
        <v>16</v>
      </c>
      <c r="L146" s="17" t="s">
        <v>42</v>
      </c>
      <c r="M146" s="20">
        <v>51.458333333333336</v>
      </c>
    </row>
    <row r="147" spans="1:13" x14ac:dyDescent="0.35">
      <c r="A147" s="17" t="s">
        <v>8349</v>
      </c>
      <c r="B147" s="17">
        <v>146</v>
      </c>
      <c r="C147" s="17" t="s">
        <v>2227</v>
      </c>
      <c r="D147" s="17">
        <v>1970</v>
      </c>
      <c r="E147" s="17" t="s">
        <v>35</v>
      </c>
      <c r="F147" s="17">
        <v>22</v>
      </c>
      <c r="G147" s="19">
        <v>25802</v>
      </c>
      <c r="H147" s="17">
        <v>0</v>
      </c>
      <c r="I147" s="18">
        <v>38389.79</v>
      </c>
      <c r="J147" s="17" t="s">
        <v>11</v>
      </c>
      <c r="K147" s="17" t="s">
        <v>12</v>
      </c>
      <c r="L147" s="17" t="s">
        <v>42</v>
      </c>
      <c r="M147" s="20">
        <v>52.794444444444444</v>
      </c>
    </row>
    <row r="148" spans="1:13" x14ac:dyDescent="0.35">
      <c r="A148" s="17" t="s">
        <v>8349</v>
      </c>
      <c r="B148" s="17">
        <v>147</v>
      </c>
      <c r="C148" s="17" t="s">
        <v>2226</v>
      </c>
      <c r="D148" s="17">
        <v>2002</v>
      </c>
      <c r="E148" s="17" t="s">
        <v>20</v>
      </c>
      <c r="F148" s="17">
        <v>17</v>
      </c>
      <c r="G148" s="19">
        <v>37516</v>
      </c>
      <c r="H148" s="17">
        <v>2</v>
      </c>
      <c r="I148" s="18">
        <v>38344.57</v>
      </c>
      <c r="J148" s="17" t="s">
        <v>16</v>
      </c>
      <c r="K148" s="17" t="s">
        <v>12</v>
      </c>
      <c r="L148" s="17" t="s">
        <v>42</v>
      </c>
      <c r="M148" s="20">
        <v>20.725000000000001</v>
      </c>
    </row>
    <row r="149" spans="1:13" x14ac:dyDescent="0.35">
      <c r="A149" s="17" t="s">
        <v>8349</v>
      </c>
      <c r="B149" s="17">
        <v>148</v>
      </c>
      <c r="C149" s="17" t="s">
        <v>2225</v>
      </c>
      <c r="D149" s="17">
        <v>1980</v>
      </c>
      <c r="E149" s="17" t="s">
        <v>18</v>
      </c>
      <c r="F149" s="17">
        <v>12</v>
      </c>
      <c r="G149" s="19">
        <v>29384</v>
      </c>
      <c r="H149" s="17">
        <v>2</v>
      </c>
      <c r="I149" s="18">
        <v>38313.129999999997</v>
      </c>
      <c r="J149" s="17" t="s">
        <v>16</v>
      </c>
      <c r="K149" s="17" t="s">
        <v>12</v>
      </c>
      <c r="L149" s="17" t="s">
        <v>42</v>
      </c>
      <c r="M149" s="20">
        <v>42.988888888888887</v>
      </c>
    </row>
    <row r="150" spans="1:13" x14ac:dyDescent="0.35">
      <c r="A150" s="17" t="s">
        <v>8349</v>
      </c>
      <c r="B150" s="17">
        <v>149</v>
      </c>
      <c r="C150" s="17" t="s">
        <v>2224</v>
      </c>
      <c r="D150" s="17">
        <v>1989</v>
      </c>
      <c r="E150" s="17" t="s">
        <v>37</v>
      </c>
      <c r="F150" s="17">
        <v>30</v>
      </c>
      <c r="G150" s="19">
        <v>32811</v>
      </c>
      <c r="H150" s="17">
        <v>1</v>
      </c>
      <c r="I150" s="18">
        <v>38282.75</v>
      </c>
      <c r="J150" s="17" t="s">
        <v>16</v>
      </c>
      <c r="K150" s="17" t="s">
        <v>11</v>
      </c>
      <c r="L150" s="17" t="s">
        <v>13</v>
      </c>
      <c r="M150" s="20">
        <v>33.605555555555554</v>
      </c>
    </row>
    <row r="151" spans="1:13" x14ac:dyDescent="0.35">
      <c r="A151" s="17" t="s">
        <v>8349</v>
      </c>
      <c r="B151" s="17">
        <v>150</v>
      </c>
      <c r="C151" s="17" t="s">
        <v>2223</v>
      </c>
      <c r="D151" s="17">
        <v>1980</v>
      </c>
      <c r="E151" s="17" t="s">
        <v>35</v>
      </c>
      <c r="F151" s="17">
        <v>16</v>
      </c>
      <c r="G151" s="19">
        <v>29449</v>
      </c>
      <c r="H151" s="17">
        <v>1</v>
      </c>
      <c r="I151" s="18">
        <v>38245.589999999997</v>
      </c>
      <c r="J151" s="17" t="s">
        <v>16</v>
      </c>
      <c r="K151" s="17" t="s">
        <v>11</v>
      </c>
      <c r="L151" s="17" t="s">
        <v>13</v>
      </c>
      <c r="M151" s="20">
        <v>42.81111111111111</v>
      </c>
    </row>
    <row r="152" spans="1:13" x14ac:dyDescent="0.35">
      <c r="A152" s="17" t="s">
        <v>8349</v>
      </c>
      <c r="B152" s="17">
        <v>151</v>
      </c>
      <c r="C152" s="17" t="s">
        <v>2222</v>
      </c>
      <c r="D152" s="17">
        <v>1964</v>
      </c>
      <c r="E152" s="17" t="s">
        <v>18</v>
      </c>
      <c r="F152" s="17">
        <v>16</v>
      </c>
      <c r="G152" s="19">
        <v>23544</v>
      </c>
      <c r="H152" s="17">
        <v>0</v>
      </c>
      <c r="I152" s="18">
        <v>38241.74</v>
      </c>
      <c r="J152" s="17" t="s">
        <v>11</v>
      </c>
      <c r="K152" s="17" t="s">
        <v>12</v>
      </c>
      <c r="L152" s="17" t="s">
        <v>42</v>
      </c>
      <c r="M152" s="20">
        <v>58.977777777777774</v>
      </c>
    </row>
    <row r="153" spans="1:13" x14ac:dyDescent="0.35">
      <c r="A153" s="17" t="s">
        <v>8349</v>
      </c>
      <c r="B153" s="17">
        <v>152</v>
      </c>
      <c r="C153" s="17" t="s">
        <v>2221</v>
      </c>
      <c r="D153" s="17">
        <v>1989</v>
      </c>
      <c r="E153" s="17" t="s">
        <v>20</v>
      </c>
      <c r="F153" s="17">
        <v>8</v>
      </c>
      <c r="G153" s="19">
        <v>32759</v>
      </c>
      <c r="H153" s="17">
        <v>3</v>
      </c>
      <c r="I153" s="18">
        <v>38237.339999999997</v>
      </c>
      <c r="J153" s="17" t="s">
        <v>11</v>
      </c>
      <c r="K153" s="17" t="s">
        <v>12</v>
      </c>
      <c r="L153" s="17" t="s">
        <v>42</v>
      </c>
      <c r="M153" s="20">
        <v>33.75</v>
      </c>
    </row>
    <row r="154" spans="1:13" x14ac:dyDescent="0.35">
      <c r="A154" s="17" t="s">
        <v>8349</v>
      </c>
      <c r="B154" s="17">
        <v>153</v>
      </c>
      <c r="C154" s="17" t="s">
        <v>2220</v>
      </c>
      <c r="D154" s="17">
        <v>1972</v>
      </c>
      <c r="E154" s="17" t="s">
        <v>15</v>
      </c>
      <c r="F154" s="17">
        <v>19</v>
      </c>
      <c r="G154" s="19">
        <v>26622</v>
      </c>
      <c r="H154" s="17">
        <v>0</v>
      </c>
      <c r="I154" s="18">
        <v>38189.1</v>
      </c>
      <c r="J154" s="17" t="s">
        <v>11</v>
      </c>
      <c r="K154" s="17" t="s">
        <v>11</v>
      </c>
      <c r="L154" s="17" t="s">
        <v>42</v>
      </c>
      <c r="M154" s="20">
        <v>50.552777777777777</v>
      </c>
    </row>
    <row r="155" spans="1:13" x14ac:dyDescent="0.35">
      <c r="A155" s="17" t="s">
        <v>8349</v>
      </c>
      <c r="B155" s="17">
        <v>154</v>
      </c>
      <c r="C155" s="17" t="s">
        <v>2219</v>
      </c>
      <c r="D155" s="17">
        <v>1998</v>
      </c>
      <c r="E155" s="17" t="s">
        <v>10</v>
      </c>
      <c r="F155" s="17">
        <v>29</v>
      </c>
      <c r="G155" s="19">
        <v>36005</v>
      </c>
      <c r="H155" s="17">
        <v>0</v>
      </c>
      <c r="I155" s="18">
        <v>38126.25</v>
      </c>
      <c r="J155" s="17" t="s">
        <v>16</v>
      </c>
      <c r="K155" s="17" t="s">
        <v>12</v>
      </c>
      <c r="L155" s="17" t="s">
        <v>13</v>
      </c>
      <c r="M155" s="20">
        <v>24.858333333333334</v>
      </c>
    </row>
    <row r="156" spans="1:13" x14ac:dyDescent="0.35">
      <c r="A156" s="17" t="s">
        <v>8349</v>
      </c>
      <c r="B156" s="17">
        <v>155</v>
      </c>
      <c r="C156" s="17" t="s">
        <v>2218</v>
      </c>
      <c r="D156" s="17">
        <v>1979</v>
      </c>
      <c r="E156" s="17" t="s">
        <v>20</v>
      </c>
      <c r="F156" s="17">
        <v>9</v>
      </c>
      <c r="G156" s="19">
        <v>29107</v>
      </c>
      <c r="H156" s="17">
        <v>0</v>
      </c>
      <c r="I156" s="18">
        <v>37829.72</v>
      </c>
      <c r="J156" s="17" t="s">
        <v>16</v>
      </c>
      <c r="K156" s="17" t="s">
        <v>11</v>
      </c>
      <c r="L156" s="17" t="s">
        <v>42</v>
      </c>
      <c r="M156" s="20">
        <v>43.74722222222222</v>
      </c>
    </row>
    <row r="157" spans="1:13" x14ac:dyDescent="0.35">
      <c r="A157" s="17" t="s">
        <v>8349</v>
      </c>
      <c r="B157" s="17">
        <v>156</v>
      </c>
      <c r="C157" s="17" t="s">
        <v>2217</v>
      </c>
      <c r="D157" s="17">
        <v>1983</v>
      </c>
      <c r="E157" s="17" t="s">
        <v>10</v>
      </c>
      <c r="F157" s="17">
        <v>26</v>
      </c>
      <c r="G157" s="19">
        <v>30523</v>
      </c>
      <c r="H157" s="17">
        <v>3</v>
      </c>
      <c r="I157" s="18">
        <v>37800.980000000003</v>
      </c>
      <c r="J157" s="17" t="s">
        <v>11</v>
      </c>
      <c r="K157" s="17" t="s">
        <v>11</v>
      </c>
      <c r="L157" s="17" t="s">
        <v>42</v>
      </c>
      <c r="M157" s="20">
        <v>39.866666666666667</v>
      </c>
    </row>
    <row r="158" spans="1:13" x14ac:dyDescent="0.35">
      <c r="A158" s="17" t="s">
        <v>8349</v>
      </c>
      <c r="B158" s="17">
        <v>157</v>
      </c>
      <c r="C158" s="17" t="s">
        <v>2216</v>
      </c>
      <c r="D158" s="17">
        <v>1986</v>
      </c>
      <c r="E158" s="17" t="s">
        <v>35</v>
      </c>
      <c r="F158" s="17">
        <v>15</v>
      </c>
      <c r="G158" s="19">
        <v>31639</v>
      </c>
      <c r="H158" s="17">
        <v>0</v>
      </c>
      <c r="I158" s="18">
        <v>37742.58</v>
      </c>
      <c r="J158" s="17" t="s">
        <v>16</v>
      </c>
      <c r="K158" s="17" t="s">
        <v>16</v>
      </c>
      <c r="L158" s="17" t="s">
        <v>13</v>
      </c>
      <c r="M158" s="20">
        <v>36.81388888888889</v>
      </c>
    </row>
    <row r="159" spans="1:13" x14ac:dyDescent="0.35">
      <c r="A159" s="17" t="s">
        <v>8349</v>
      </c>
      <c r="B159" s="17">
        <v>158</v>
      </c>
      <c r="C159" s="17" t="s">
        <v>2215</v>
      </c>
      <c r="D159" s="17">
        <v>1976</v>
      </c>
      <c r="E159" s="17" t="s">
        <v>20</v>
      </c>
      <c r="F159" s="17">
        <v>18</v>
      </c>
      <c r="G159" s="19">
        <v>28021</v>
      </c>
      <c r="H159" s="17">
        <v>2</v>
      </c>
      <c r="I159" s="18">
        <v>37735.199999999997</v>
      </c>
      <c r="J159" s="17" t="s">
        <v>11</v>
      </c>
      <c r="K159" s="17" t="s">
        <v>11</v>
      </c>
      <c r="L159" s="17" t="s">
        <v>42</v>
      </c>
      <c r="M159" s="20">
        <v>46.722222222222221</v>
      </c>
    </row>
    <row r="160" spans="1:13" x14ac:dyDescent="0.35">
      <c r="A160" s="17" t="s">
        <v>8349</v>
      </c>
      <c r="B160" s="17">
        <v>159</v>
      </c>
      <c r="C160" s="17" t="s">
        <v>2214</v>
      </c>
      <c r="D160" s="17">
        <v>1988</v>
      </c>
      <c r="E160" s="17" t="s">
        <v>37</v>
      </c>
      <c r="F160" s="17">
        <v>10</v>
      </c>
      <c r="G160" s="19">
        <v>32426</v>
      </c>
      <c r="H160" s="17">
        <v>1</v>
      </c>
      <c r="I160" s="18">
        <v>37701.879999999997</v>
      </c>
      <c r="J160" s="17" t="s">
        <v>11</v>
      </c>
      <c r="K160" s="17" t="s">
        <v>12</v>
      </c>
      <c r="L160" s="17" t="s">
        <v>249</v>
      </c>
      <c r="M160" s="20">
        <v>34.661111111111111</v>
      </c>
    </row>
    <row r="161" spans="1:13" x14ac:dyDescent="0.35">
      <c r="A161" s="17" t="s">
        <v>8349</v>
      </c>
      <c r="B161" s="17">
        <v>160</v>
      </c>
      <c r="C161" s="17" t="s">
        <v>2213</v>
      </c>
      <c r="D161" s="17">
        <v>1970</v>
      </c>
      <c r="E161" s="17" t="s">
        <v>37</v>
      </c>
      <c r="F161" s="17">
        <v>28</v>
      </c>
      <c r="G161" s="19">
        <v>25869</v>
      </c>
      <c r="H161" s="17">
        <v>0</v>
      </c>
      <c r="I161" s="18">
        <v>37675.06</v>
      </c>
      <c r="J161" s="17" t="s">
        <v>11</v>
      </c>
      <c r="K161" s="17" t="s">
        <v>12</v>
      </c>
      <c r="L161" s="17" t="s">
        <v>42</v>
      </c>
      <c r="M161" s="20">
        <v>52.611111111111114</v>
      </c>
    </row>
    <row r="162" spans="1:13" x14ac:dyDescent="0.35">
      <c r="A162" s="17" t="s">
        <v>8349</v>
      </c>
      <c r="B162" s="17">
        <v>161</v>
      </c>
      <c r="C162" s="17" t="s">
        <v>2212</v>
      </c>
      <c r="D162" s="17">
        <v>1982</v>
      </c>
      <c r="E162" s="17" t="s">
        <v>18</v>
      </c>
      <c r="F162" s="17">
        <v>20</v>
      </c>
      <c r="G162" s="19">
        <v>30122</v>
      </c>
      <c r="H162" s="17">
        <v>3</v>
      </c>
      <c r="I162" s="18">
        <v>37650.74</v>
      </c>
      <c r="J162" s="17" t="s">
        <v>11</v>
      </c>
      <c r="K162" s="17" t="s">
        <v>11</v>
      </c>
      <c r="L162" s="17" t="s">
        <v>23</v>
      </c>
      <c r="M162" s="20">
        <v>40.966666666666669</v>
      </c>
    </row>
    <row r="163" spans="1:13" x14ac:dyDescent="0.35">
      <c r="A163" s="17" t="s">
        <v>8349</v>
      </c>
      <c r="B163" s="17">
        <v>162</v>
      </c>
      <c r="C163" s="17" t="s">
        <v>2211</v>
      </c>
      <c r="D163" s="17">
        <v>1990</v>
      </c>
      <c r="E163" s="17" t="s">
        <v>15</v>
      </c>
      <c r="F163" s="17">
        <v>16</v>
      </c>
      <c r="G163" s="19">
        <v>33193</v>
      </c>
      <c r="H163" s="17">
        <v>1</v>
      </c>
      <c r="I163" s="18">
        <v>37607.53</v>
      </c>
      <c r="J163" s="17" t="s">
        <v>16</v>
      </c>
      <c r="K163" s="17" t="s">
        <v>11</v>
      </c>
      <c r="L163" s="17" t="s">
        <v>166</v>
      </c>
      <c r="M163" s="20">
        <v>32.56111111111111</v>
      </c>
    </row>
    <row r="164" spans="1:13" x14ac:dyDescent="0.35">
      <c r="A164" s="17" t="s">
        <v>8349</v>
      </c>
      <c r="B164" s="17">
        <v>163</v>
      </c>
      <c r="C164" s="17" t="s">
        <v>2210</v>
      </c>
      <c r="D164" s="17">
        <v>2000</v>
      </c>
      <c r="E164" s="17" t="s">
        <v>37</v>
      </c>
      <c r="F164" s="17">
        <v>12</v>
      </c>
      <c r="G164" s="19">
        <v>36811</v>
      </c>
      <c r="H164" s="17">
        <v>2</v>
      </c>
      <c r="I164" s="18">
        <v>37484.449999999997</v>
      </c>
      <c r="J164" s="17" t="s">
        <v>16</v>
      </c>
      <c r="K164" s="17" t="s">
        <v>16</v>
      </c>
      <c r="L164" s="17" t="s">
        <v>13</v>
      </c>
      <c r="M164" s="20">
        <v>22.655555555555555</v>
      </c>
    </row>
    <row r="165" spans="1:13" x14ac:dyDescent="0.35">
      <c r="A165" s="17" t="s">
        <v>8349</v>
      </c>
      <c r="B165" s="17">
        <v>164</v>
      </c>
      <c r="C165" s="17" t="s">
        <v>2209</v>
      </c>
      <c r="D165" s="17">
        <v>2002</v>
      </c>
      <c r="E165" s="17" t="s">
        <v>20</v>
      </c>
      <c r="F165" s="17">
        <v>27</v>
      </c>
      <c r="G165" s="19">
        <v>37526</v>
      </c>
      <c r="H165" s="17">
        <v>3</v>
      </c>
      <c r="I165" s="18">
        <v>37465.339999999997</v>
      </c>
      <c r="J165" s="17" t="s">
        <v>16</v>
      </c>
      <c r="K165" s="17" t="s">
        <v>11</v>
      </c>
      <c r="L165" s="17" t="s">
        <v>23</v>
      </c>
      <c r="M165" s="20">
        <v>20.697222222222223</v>
      </c>
    </row>
    <row r="166" spans="1:13" x14ac:dyDescent="0.35">
      <c r="A166" s="17" t="s">
        <v>8349</v>
      </c>
      <c r="B166" s="17">
        <v>165</v>
      </c>
      <c r="C166" s="17" t="s">
        <v>2208</v>
      </c>
      <c r="D166" s="17">
        <v>1979</v>
      </c>
      <c r="E166" s="17" t="s">
        <v>35</v>
      </c>
      <c r="F166" s="17">
        <v>3</v>
      </c>
      <c r="G166" s="19">
        <v>29070</v>
      </c>
      <c r="H166" s="17">
        <v>2</v>
      </c>
      <c r="I166" s="18">
        <v>37425.94</v>
      </c>
      <c r="J166" s="17" t="s">
        <v>11</v>
      </c>
      <c r="K166" s="17" t="s">
        <v>16</v>
      </c>
      <c r="L166" s="17" t="s">
        <v>42</v>
      </c>
      <c r="M166" s="20">
        <v>43.847222222222221</v>
      </c>
    </row>
    <row r="167" spans="1:13" x14ac:dyDescent="0.35">
      <c r="A167" s="17" t="s">
        <v>8349</v>
      </c>
      <c r="B167" s="17">
        <v>166</v>
      </c>
      <c r="C167" s="17" t="s">
        <v>2207</v>
      </c>
      <c r="D167" s="17">
        <v>1969</v>
      </c>
      <c r="E167" s="17" t="s">
        <v>37</v>
      </c>
      <c r="F167" s="17">
        <v>30</v>
      </c>
      <c r="G167" s="19">
        <v>25506</v>
      </c>
      <c r="H167" s="17">
        <v>0</v>
      </c>
      <c r="I167" s="18">
        <v>37277.269999999997</v>
      </c>
      <c r="J167" s="17" t="s">
        <v>16</v>
      </c>
      <c r="K167" s="17" t="s">
        <v>12</v>
      </c>
      <c r="L167" s="17" t="s">
        <v>42</v>
      </c>
      <c r="M167" s="20">
        <v>53.605555555555554</v>
      </c>
    </row>
    <row r="168" spans="1:13" x14ac:dyDescent="0.35">
      <c r="A168" s="17" t="s">
        <v>8349</v>
      </c>
      <c r="B168" s="17">
        <v>167</v>
      </c>
      <c r="C168" s="17" t="s">
        <v>2206</v>
      </c>
      <c r="D168" s="17">
        <v>1975</v>
      </c>
      <c r="E168" s="17" t="s">
        <v>15</v>
      </c>
      <c r="F168" s="17">
        <v>9</v>
      </c>
      <c r="G168" s="19">
        <v>27707</v>
      </c>
      <c r="H168" s="17">
        <v>1</v>
      </c>
      <c r="I168" s="18">
        <v>37272.339999999997</v>
      </c>
      <c r="J168" s="17" t="s">
        <v>11</v>
      </c>
      <c r="K168" s="17" t="s">
        <v>12</v>
      </c>
      <c r="L168" s="17" t="s">
        <v>42</v>
      </c>
      <c r="M168" s="20">
        <v>47.580555555555556</v>
      </c>
    </row>
    <row r="169" spans="1:13" x14ac:dyDescent="0.35">
      <c r="A169" s="17" t="s">
        <v>8349</v>
      </c>
      <c r="B169" s="17">
        <v>168</v>
      </c>
      <c r="C169" s="17" t="s">
        <v>2205</v>
      </c>
      <c r="D169" s="17">
        <v>1985</v>
      </c>
      <c r="E169" s="17" t="s">
        <v>15</v>
      </c>
      <c r="F169" s="17">
        <v>17</v>
      </c>
      <c r="G169" s="19">
        <v>31368</v>
      </c>
      <c r="H169" s="17">
        <v>0</v>
      </c>
      <c r="I169" s="18">
        <v>37270.15</v>
      </c>
      <c r="J169" s="17" t="s">
        <v>11</v>
      </c>
      <c r="K169" s="17" t="s">
        <v>16</v>
      </c>
      <c r="L169" s="17" t="s">
        <v>247</v>
      </c>
      <c r="M169" s="20">
        <v>37.55833333333333</v>
      </c>
    </row>
    <row r="170" spans="1:13" x14ac:dyDescent="0.35">
      <c r="A170" s="17" t="s">
        <v>8349</v>
      </c>
      <c r="B170" s="17">
        <v>169</v>
      </c>
      <c r="C170" s="17" t="s">
        <v>2204</v>
      </c>
      <c r="D170" s="17">
        <v>1990</v>
      </c>
      <c r="E170" s="17" t="s">
        <v>37</v>
      </c>
      <c r="F170" s="17">
        <v>17</v>
      </c>
      <c r="G170" s="19">
        <v>33163</v>
      </c>
      <c r="H170" s="17">
        <v>3</v>
      </c>
      <c r="I170" s="18">
        <v>37251.22</v>
      </c>
      <c r="J170" s="17" t="s">
        <v>11</v>
      </c>
      <c r="K170" s="17" t="s">
        <v>11</v>
      </c>
      <c r="L170" s="17" t="s">
        <v>42</v>
      </c>
      <c r="M170" s="20">
        <v>32.641666666666666</v>
      </c>
    </row>
    <row r="171" spans="1:13" x14ac:dyDescent="0.35">
      <c r="A171" s="17" t="s">
        <v>8349</v>
      </c>
      <c r="B171" s="17">
        <v>170</v>
      </c>
      <c r="C171" s="17" t="s">
        <v>2203</v>
      </c>
      <c r="D171" s="17">
        <v>2000</v>
      </c>
      <c r="E171" s="17" t="s">
        <v>20</v>
      </c>
      <c r="F171" s="17">
        <v>5</v>
      </c>
      <c r="G171" s="19">
        <v>36774</v>
      </c>
      <c r="H171" s="17">
        <v>1</v>
      </c>
      <c r="I171" s="18">
        <v>37165.160000000003</v>
      </c>
      <c r="J171" s="17" t="s">
        <v>16</v>
      </c>
      <c r="K171" s="17" t="s">
        <v>12</v>
      </c>
      <c r="L171" s="17" t="s">
        <v>4723</v>
      </c>
      <c r="M171" s="20">
        <v>22.758333333333333</v>
      </c>
    </row>
    <row r="172" spans="1:13" x14ac:dyDescent="0.35">
      <c r="A172" s="17" t="s">
        <v>8349</v>
      </c>
      <c r="B172" s="17">
        <v>171</v>
      </c>
      <c r="C172" s="17" t="s">
        <v>2202</v>
      </c>
      <c r="D172" s="17">
        <v>1995</v>
      </c>
      <c r="E172" s="17" t="s">
        <v>37</v>
      </c>
      <c r="F172" s="17">
        <v>30</v>
      </c>
      <c r="G172" s="19">
        <v>35002</v>
      </c>
      <c r="H172" s="17">
        <v>0</v>
      </c>
      <c r="I172" s="18">
        <v>37133.9</v>
      </c>
      <c r="J172" s="17" t="s">
        <v>11</v>
      </c>
      <c r="K172" s="17" t="s">
        <v>11</v>
      </c>
      <c r="L172" s="17" t="s">
        <v>13</v>
      </c>
      <c r="M172" s="20">
        <v>27.605555555555554</v>
      </c>
    </row>
    <row r="173" spans="1:13" x14ac:dyDescent="0.35">
      <c r="A173" s="17" t="s">
        <v>8349</v>
      </c>
      <c r="B173" s="17">
        <v>172</v>
      </c>
      <c r="C173" s="17" t="s">
        <v>2201</v>
      </c>
      <c r="D173" s="17">
        <v>1989</v>
      </c>
      <c r="E173" s="17" t="s">
        <v>18</v>
      </c>
      <c r="F173" s="17">
        <v>10</v>
      </c>
      <c r="G173" s="19">
        <v>32669</v>
      </c>
      <c r="H173" s="17">
        <v>0</v>
      </c>
      <c r="I173" s="18">
        <v>37079.370000000003</v>
      </c>
      <c r="J173" s="17" t="s">
        <v>11</v>
      </c>
      <c r="K173" s="17" t="s">
        <v>12</v>
      </c>
      <c r="L173" s="17" t="s">
        <v>42</v>
      </c>
      <c r="M173" s="20">
        <v>33.994444444444447</v>
      </c>
    </row>
    <row r="174" spans="1:13" x14ac:dyDescent="0.35">
      <c r="A174" s="17" t="s">
        <v>8349</v>
      </c>
      <c r="B174" s="17">
        <v>173</v>
      </c>
      <c r="C174" s="17" t="s">
        <v>2200</v>
      </c>
      <c r="D174" s="17">
        <v>1988</v>
      </c>
      <c r="E174" s="17" t="s">
        <v>30</v>
      </c>
      <c r="F174" s="17">
        <v>17</v>
      </c>
      <c r="G174" s="19">
        <v>32494</v>
      </c>
      <c r="H174" s="17">
        <v>3</v>
      </c>
      <c r="I174" s="18">
        <v>37076.370000000003</v>
      </c>
      <c r="J174" s="17" t="s">
        <v>11</v>
      </c>
      <c r="K174" s="17" t="s">
        <v>16</v>
      </c>
      <c r="L174" s="17" t="s">
        <v>42</v>
      </c>
      <c r="M174" s="20">
        <v>34.475000000000001</v>
      </c>
    </row>
    <row r="175" spans="1:13" x14ac:dyDescent="0.35">
      <c r="A175" s="17" t="s">
        <v>8349</v>
      </c>
      <c r="B175" s="17">
        <v>174</v>
      </c>
      <c r="C175" s="17" t="s">
        <v>2199</v>
      </c>
      <c r="D175" s="17">
        <v>1991</v>
      </c>
      <c r="E175" s="17" t="s">
        <v>15</v>
      </c>
      <c r="F175" s="17">
        <v>1</v>
      </c>
      <c r="G175" s="19">
        <v>33543</v>
      </c>
      <c r="H175" s="17">
        <v>3</v>
      </c>
      <c r="I175" s="18">
        <v>37040.879999999997</v>
      </c>
      <c r="J175" s="17" t="s">
        <v>11</v>
      </c>
      <c r="K175" s="17" t="s">
        <v>11</v>
      </c>
      <c r="L175" s="17" t="s">
        <v>42</v>
      </c>
      <c r="M175" s="20">
        <v>31.602777777777778</v>
      </c>
    </row>
    <row r="176" spans="1:13" x14ac:dyDescent="0.35">
      <c r="A176" s="17" t="s">
        <v>8349</v>
      </c>
      <c r="B176" s="17">
        <v>175</v>
      </c>
      <c r="C176" s="17" t="s">
        <v>2198</v>
      </c>
      <c r="D176" s="17">
        <v>1992</v>
      </c>
      <c r="E176" s="17" t="s">
        <v>20</v>
      </c>
      <c r="F176" s="17">
        <v>13</v>
      </c>
      <c r="G176" s="19">
        <v>33860</v>
      </c>
      <c r="H176" s="17">
        <v>0</v>
      </c>
      <c r="I176" s="18">
        <v>36976.449999999997</v>
      </c>
      <c r="J176" s="17" t="s">
        <v>11</v>
      </c>
      <c r="K176" s="17" t="s">
        <v>12</v>
      </c>
      <c r="L176" s="17" t="s">
        <v>42</v>
      </c>
      <c r="M176" s="20">
        <v>30.736111111111111</v>
      </c>
    </row>
    <row r="177" spans="1:13" x14ac:dyDescent="0.35">
      <c r="A177" s="17" t="s">
        <v>8349</v>
      </c>
      <c r="B177" s="17">
        <v>176</v>
      </c>
      <c r="C177" s="17" t="s">
        <v>2197</v>
      </c>
      <c r="D177" s="17">
        <v>1992</v>
      </c>
      <c r="E177" s="17" t="s">
        <v>35</v>
      </c>
      <c r="F177" s="17">
        <v>25</v>
      </c>
      <c r="G177" s="19">
        <v>33841</v>
      </c>
      <c r="H177" s="17">
        <v>0</v>
      </c>
      <c r="I177" s="18">
        <v>36950.26</v>
      </c>
      <c r="J177" s="17" t="s">
        <v>16</v>
      </c>
      <c r="K177" s="17" t="s">
        <v>16</v>
      </c>
      <c r="L177" s="17" t="s">
        <v>13</v>
      </c>
      <c r="M177" s="20">
        <v>30.786111111111111</v>
      </c>
    </row>
    <row r="178" spans="1:13" x14ac:dyDescent="0.35">
      <c r="A178" s="17" t="s">
        <v>8349</v>
      </c>
      <c r="B178" s="17">
        <v>177</v>
      </c>
      <c r="C178" s="17" t="s">
        <v>2196</v>
      </c>
      <c r="D178" s="17">
        <v>1977</v>
      </c>
      <c r="E178" s="17" t="s">
        <v>35</v>
      </c>
      <c r="F178" s="17">
        <v>13</v>
      </c>
      <c r="G178" s="19">
        <v>28350</v>
      </c>
      <c r="H178" s="17">
        <v>2</v>
      </c>
      <c r="I178" s="18">
        <v>36935.64</v>
      </c>
      <c r="J178" s="17" t="s">
        <v>11</v>
      </c>
      <c r="K178" s="17" t="s">
        <v>16</v>
      </c>
      <c r="L178" s="17" t="s">
        <v>42</v>
      </c>
      <c r="M178" s="20">
        <v>45.819444444444443</v>
      </c>
    </row>
    <row r="179" spans="1:13" x14ac:dyDescent="0.35">
      <c r="A179" s="17" t="s">
        <v>8349</v>
      </c>
      <c r="B179" s="17">
        <v>178</v>
      </c>
      <c r="C179" s="17" t="s">
        <v>2195</v>
      </c>
      <c r="D179" s="17">
        <v>1968</v>
      </c>
      <c r="E179" s="17" t="s">
        <v>37</v>
      </c>
      <c r="F179" s="17">
        <v>22</v>
      </c>
      <c r="G179" s="19">
        <v>25133</v>
      </c>
      <c r="H179" s="17">
        <v>0</v>
      </c>
      <c r="I179" s="18">
        <v>36922.61</v>
      </c>
      <c r="J179" s="17" t="s">
        <v>11</v>
      </c>
      <c r="K179" s="17" t="s">
        <v>16</v>
      </c>
      <c r="L179" s="17" t="s">
        <v>42</v>
      </c>
      <c r="M179" s="20">
        <v>54.62777777777778</v>
      </c>
    </row>
    <row r="180" spans="1:13" x14ac:dyDescent="0.35">
      <c r="A180" s="17" t="s">
        <v>8349</v>
      </c>
      <c r="B180" s="17">
        <v>179</v>
      </c>
      <c r="C180" s="17" t="s">
        <v>2194</v>
      </c>
      <c r="D180" s="17">
        <v>1991</v>
      </c>
      <c r="E180" s="17" t="s">
        <v>18</v>
      </c>
      <c r="F180" s="17">
        <v>10</v>
      </c>
      <c r="G180" s="19">
        <v>33399</v>
      </c>
      <c r="H180" s="17">
        <v>3</v>
      </c>
      <c r="I180" s="18">
        <v>36911.99</v>
      </c>
      <c r="J180" s="17" t="s">
        <v>11</v>
      </c>
      <c r="K180" s="17" t="s">
        <v>11</v>
      </c>
      <c r="L180" s="17" t="s">
        <v>42</v>
      </c>
      <c r="M180" s="20">
        <v>31.994444444444444</v>
      </c>
    </row>
    <row r="181" spans="1:13" x14ac:dyDescent="0.35">
      <c r="A181" s="17" t="s">
        <v>8349</v>
      </c>
      <c r="B181" s="17">
        <v>180</v>
      </c>
      <c r="C181" s="17" t="s">
        <v>2193</v>
      </c>
      <c r="D181" s="17">
        <v>1963</v>
      </c>
      <c r="E181" s="17" t="s">
        <v>10</v>
      </c>
      <c r="F181" s="17">
        <v>24</v>
      </c>
      <c r="G181" s="19">
        <v>23216</v>
      </c>
      <c r="H181" s="17">
        <v>2</v>
      </c>
      <c r="I181" s="18">
        <v>36910.61</v>
      </c>
      <c r="J181" s="17" t="s">
        <v>11</v>
      </c>
      <c r="K181" s="17" t="s">
        <v>11</v>
      </c>
      <c r="L181" s="17" t="s">
        <v>42</v>
      </c>
      <c r="M181" s="20">
        <v>59.87222222222222</v>
      </c>
    </row>
    <row r="182" spans="1:13" x14ac:dyDescent="0.35">
      <c r="A182" s="17" t="s">
        <v>8349</v>
      </c>
      <c r="B182" s="17">
        <v>181</v>
      </c>
      <c r="C182" s="17" t="s">
        <v>2192</v>
      </c>
      <c r="D182" s="17">
        <v>2003</v>
      </c>
      <c r="E182" s="17" t="s">
        <v>18</v>
      </c>
      <c r="F182" s="17">
        <v>21</v>
      </c>
      <c r="G182" s="19">
        <v>37793</v>
      </c>
      <c r="H182" s="17">
        <v>0</v>
      </c>
      <c r="I182" s="18">
        <v>36898.730000000003</v>
      </c>
      <c r="J182" s="17" t="s">
        <v>11</v>
      </c>
      <c r="K182" s="17" t="s">
        <v>16</v>
      </c>
      <c r="L182" s="17" t="s">
        <v>23</v>
      </c>
      <c r="M182" s="20">
        <v>19.963888888888889</v>
      </c>
    </row>
    <row r="183" spans="1:13" x14ac:dyDescent="0.35">
      <c r="A183" s="17" t="s">
        <v>8349</v>
      </c>
      <c r="B183" s="17">
        <v>182</v>
      </c>
      <c r="C183" s="17" t="s">
        <v>2191</v>
      </c>
      <c r="D183" s="17">
        <v>1972</v>
      </c>
      <c r="E183" s="17" t="s">
        <v>30</v>
      </c>
      <c r="F183" s="17">
        <v>5</v>
      </c>
      <c r="G183" s="19">
        <v>26638</v>
      </c>
      <c r="H183" s="17">
        <v>0</v>
      </c>
      <c r="I183" s="18">
        <v>36889.99</v>
      </c>
      <c r="J183" s="17" t="s">
        <v>16</v>
      </c>
      <c r="K183" s="17" t="s">
        <v>12</v>
      </c>
      <c r="L183" s="17" t="s">
        <v>42</v>
      </c>
      <c r="M183" s="20">
        <v>50.508333333333333</v>
      </c>
    </row>
    <row r="184" spans="1:13" x14ac:dyDescent="0.35">
      <c r="A184" s="17" t="s">
        <v>8349</v>
      </c>
      <c r="B184" s="17">
        <v>183</v>
      </c>
      <c r="C184" s="17" t="s">
        <v>2190</v>
      </c>
      <c r="D184" s="17">
        <v>1992</v>
      </c>
      <c r="E184" s="17" t="s">
        <v>10</v>
      </c>
      <c r="F184" s="17">
        <v>4</v>
      </c>
      <c r="G184" s="19">
        <v>33789</v>
      </c>
      <c r="H184" s="17">
        <v>0</v>
      </c>
      <c r="I184" s="18">
        <v>36837.47</v>
      </c>
      <c r="J184" s="17" t="s">
        <v>11</v>
      </c>
      <c r="K184" s="17" t="s">
        <v>12</v>
      </c>
      <c r="L184" s="17" t="s">
        <v>42</v>
      </c>
      <c r="M184" s="20">
        <v>30.927777777777777</v>
      </c>
    </row>
    <row r="185" spans="1:13" x14ac:dyDescent="0.35">
      <c r="A185" s="17" t="s">
        <v>8349</v>
      </c>
      <c r="B185" s="17">
        <v>184</v>
      </c>
      <c r="C185" s="17" t="s">
        <v>2189</v>
      </c>
      <c r="D185" s="17">
        <v>1965</v>
      </c>
      <c r="E185" s="17" t="s">
        <v>30</v>
      </c>
      <c r="F185" s="17">
        <v>28</v>
      </c>
      <c r="G185" s="19">
        <v>24104</v>
      </c>
      <c r="H185" s="17">
        <v>0</v>
      </c>
      <c r="I185" s="18">
        <v>36795.29</v>
      </c>
      <c r="J185" s="17" t="s">
        <v>11</v>
      </c>
      <c r="K185" s="17" t="s">
        <v>16</v>
      </c>
      <c r="L185" s="17" t="s">
        <v>42</v>
      </c>
      <c r="M185" s="20">
        <v>57.444444444444443</v>
      </c>
    </row>
    <row r="186" spans="1:13" x14ac:dyDescent="0.35">
      <c r="A186" s="17" t="s">
        <v>8349</v>
      </c>
      <c r="B186" s="17">
        <v>185</v>
      </c>
      <c r="C186" s="17" t="s">
        <v>2188</v>
      </c>
      <c r="D186" s="17">
        <v>1970</v>
      </c>
      <c r="E186" s="17" t="s">
        <v>10</v>
      </c>
      <c r="F186" s="17">
        <v>14</v>
      </c>
      <c r="G186" s="19">
        <v>25763</v>
      </c>
      <c r="H186" s="17">
        <v>0</v>
      </c>
      <c r="I186" s="18">
        <v>36786.370000000003</v>
      </c>
      <c r="J186" s="17" t="s">
        <v>16</v>
      </c>
      <c r="K186" s="17" t="s">
        <v>16</v>
      </c>
      <c r="L186" s="17" t="s">
        <v>42</v>
      </c>
      <c r="M186" s="20">
        <v>52.9</v>
      </c>
    </row>
    <row r="187" spans="1:13" x14ac:dyDescent="0.35">
      <c r="A187" s="17" t="s">
        <v>8349</v>
      </c>
      <c r="B187" s="17">
        <v>186</v>
      </c>
      <c r="C187" s="17" t="s">
        <v>2187</v>
      </c>
      <c r="D187" s="17">
        <v>1961</v>
      </c>
      <c r="E187" s="17" t="s">
        <v>10</v>
      </c>
      <c r="F187" s="17">
        <v>29</v>
      </c>
      <c r="G187" s="19">
        <v>22491</v>
      </c>
      <c r="H187" s="17">
        <v>4</v>
      </c>
      <c r="I187" s="18">
        <v>36580.28</v>
      </c>
      <c r="J187" s="17" t="s">
        <v>11</v>
      </c>
      <c r="K187" s="17" t="s">
        <v>11</v>
      </c>
      <c r="L187" s="17" t="s">
        <v>13</v>
      </c>
      <c r="M187" s="20">
        <v>61.858333333333334</v>
      </c>
    </row>
    <row r="188" spans="1:13" x14ac:dyDescent="0.35">
      <c r="A188" s="17" t="s">
        <v>8349</v>
      </c>
      <c r="B188" s="17">
        <v>187</v>
      </c>
      <c r="C188" s="17" t="s">
        <v>2186</v>
      </c>
      <c r="D188" s="17">
        <v>1992</v>
      </c>
      <c r="E188" s="17" t="s">
        <v>37</v>
      </c>
      <c r="F188" s="17">
        <v>9</v>
      </c>
      <c r="G188" s="19">
        <v>33886</v>
      </c>
      <c r="H188" s="17">
        <v>0</v>
      </c>
      <c r="I188" s="18">
        <v>36572.800000000003</v>
      </c>
      <c r="J188" s="17" t="s">
        <v>16</v>
      </c>
      <c r="K188" s="17" t="s">
        <v>11</v>
      </c>
      <c r="L188" s="17" t="s">
        <v>42</v>
      </c>
      <c r="M188" s="20">
        <v>30.663888888888888</v>
      </c>
    </row>
    <row r="189" spans="1:13" x14ac:dyDescent="0.35">
      <c r="A189" s="17" t="s">
        <v>8349</v>
      </c>
      <c r="B189" s="17">
        <v>188</v>
      </c>
      <c r="C189" s="17" t="s">
        <v>2185</v>
      </c>
      <c r="D189" s="17">
        <v>1973</v>
      </c>
      <c r="E189" s="17" t="s">
        <v>35</v>
      </c>
      <c r="F189" s="17">
        <v>9</v>
      </c>
      <c r="G189" s="19">
        <v>26885</v>
      </c>
      <c r="H189" s="17">
        <v>0</v>
      </c>
      <c r="I189" s="18">
        <v>36541.550000000003</v>
      </c>
      <c r="J189" s="17" t="s">
        <v>11</v>
      </c>
      <c r="K189" s="17" t="s">
        <v>12</v>
      </c>
      <c r="L189" s="17" t="s">
        <v>42</v>
      </c>
      <c r="M189" s="20">
        <v>49.830555555555556</v>
      </c>
    </row>
    <row r="190" spans="1:13" x14ac:dyDescent="0.35">
      <c r="A190" s="17" t="s">
        <v>8349</v>
      </c>
      <c r="B190" s="17">
        <v>189</v>
      </c>
      <c r="C190" s="17" t="s">
        <v>2184</v>
      </c>
      <c r="D190" s="17">
        <v>1962</v>
      </c>
      <c r="E190" s="17" t="s">
        <v>15</v>
      </c>
      <c r="F190" s="17">
        <v>19</v>
      </c>
      <c r="G190" s="19">
        <v>22969</v>
      </c>
      <c r="H190" s="17">
        <v>0</v>
      </c>
      <c r="I190" s="18">
        <v>36445.550000000003</v>
      </c>
      <c r="J190" s="17" t="s">
        <v>11</v>
      </c>
      <c r="K190" s="17" t="s">
        <v>11</v>
      </c>
      <c r="L190" s="17" t="s">
        <v>42</v>
      </c>
      <c r="M190" s="20">
        <v>60.552777777777777</v>
      </c>
    </row>
    <row r="191" spans="1:13" x14ac:dyDescent="0.35">
      <c r="A191" s="17" t="s">
        <v>8349</v>
      </c>
      <c r="B191" s="17">
        <v>190</v>
      </c>
      <c r="C191" s="17" t="s">
        <v>2183</v>
      </c>
      <c r="D191" s="17">
        <v>2003</v>
      </c>
      <c r="E191" s="17" t="s">
        <v>30</v>
      </c>
      <c r="F191" s="17">
        <v>9</v>
      </c>
      <c r="G191" s="19">
        <v>37964</v>
      </c>
      <c r="H191" s="17">
        <v>2</v>
      </c>
      <c r="I191" s="18">
        <v>36397.58</v>
      </c>
      <c r="J191" s="17" t="s">
        <v>11</v>
      </c>
      <c r="K191" s="17" t="s">
        <v>12</v>
      </c>
      <c r="L191" s="17" t="s">
        <v>42</v>
      </c>
      <c r="M191" s="20">
        <v>19.497222222222224</v>
      </c>
    </row>
    <row r="192" spans="1:13" x14ac:dyDescent="0.35">
      <c r="A192" s="17" t="s">
        <v>8349</v>
      </c>
      <c r="B192" s="17">
        <v>191</v>
      </c>
      <c r="C192" s="17" t="s">
        <v>2182</v>
      </c>
      <c r="D192" s="17">
        <v>1975</v>
      </c>
      <c r="E192" s="17" t="s">
        <v>18</v>
      </c>
      <c r="F192" s="17">
        <v>5</v>
      </c>
      <c r="G192" s="19">
        <v>27550</v>
      </c>
      <c r="H192" s="17">
        <v>1</v>
      </c>
      <c r="I192" s="18">
        <v>36350.71</v>
      </c>
      <c r="J192" s="17" t="s">
        <v>16</v>
      </c>
      <c r="K192" s="17" t="s">
        <v>11</v>
      </c>
      <c r="L192" s="17" t="s">
        <v>42</v>
      </c>
      <c r="M192" s="20">
        <v>48.008333333333333</v>
      </c>
    </row>
    <row r="193" spans="1:13" x14ac:dyDescent="0.35">
      <c r="A193" s="17" t="s">
        <v>8349</v>
      </c>
      <c r="B193" s="17">
        <v>192</v>
      </c>
      <c r="C193" s="17" t="s">
        <v>2181</v>
      </c>
      <c r="D193" s="17">
        <v>1967</v>
      </c>
      <c r="E193" s="17" t="s">
        <v>37</v>
      </c>
      <c r="F193" s="17">
        <v>18</v>
      </c>
      <c r="G193" s="19">
        <v>24763</v>
      </c>
      <c r="H193" s="17">
        <v>0</v>
      </c>
      <c r="I193" s="18">
        <v>36332.449999999997</v>
      </c>
      <c r="J193" s="17" t="s">
        <v>16</v>
      </c>
      <c r="K193" s="17" t="s">
        <v>12</v>
      </c>
      <c r="L193" s="17" t="s">
        <v>42</v>
      </c>
      <c r="M193" s="20">
        <v>55.638888888888886</v>
      </c>
    </row>
    <row r="194" spans="1:13" x14ac:dyDescent="0.35">
      <c r="A194" s="17" t="s">
        <v>8349</v>
      </c>
      <c r="B194" s="17">
        <v>193</v>
      </c>
      <c r="C194" s="17" t="s">
        <v>2180</v>
      </c>
      <c r="D194" s="17">
        <v>1992</v>
      </c>
      <c r="E194" s="17" t="s">
        <v>18</v>
      </c>
      <c r="F194" s="17">
        <v>16</v>
      </c>
      <c r="G194" s="19">
        <v>33771</v>
      </c>
      <c r="H194" s="17">
        <v>0</v>
      </c>
      <c r="I194" s="18">
        <v>36314.050000000003</v>
      </c>
      <c r="J194" s="17" t="s">
        <v>11</v>
      </c>
      <c r="K194" s="17" t="s">
        <v>11</v>
      </c>
      <c r="L194" s="17" t="s">
        <v>42</v>
      </c>
      <c r="M194" s="20">
        <v>30.977777777777778</v>
      </c>
    </row>
    <row r="195" spans="1:13" x14ac:dyDescent="0.35">
      <c r="A195" s="17" t="s">
        <v>8349</v>
      </c>
      <c r="B195" s="17">
        <v>194</v>
      </c>
      <c r="C195" s="17" t="s">
        <v>2179</v>
      </c>
      <c r="D195" s="17">
        <v>2004</v>
      </c>
      <c r="E195" s="17" t="s">
        <v>30</v>
      </c>
      <c r="F195" s="17">
        <v>25</v>
      </c>
      <c r="G195" s="19">
        <v>38346</v>
      </c>
      <c r="H195" s="17">
        <v>0</v>
      </c>
      <c r="I195" s="18">
        <v>36307.800000000003</v>
      </c>
      <c r="J195" s="17" t="s">
        <v>16</v>
      </c>
      <c r="K195" s="17" t="s">
        <v>11</v>
      </c>
      <c r="L195" s="17" t="s">
        <v>13</v>
      </c>
      <c r="M195" s="20">
        <v>18.452777777777779</v>
      </c>
    </row>
    <row r="196" spans="1:13" x14ac:dyDescent="0.35">
      <c r="A196" s="17" t="s">
        <v>8349</v>
      </c>
      <c r="B196" s="17">
        <v>195</v>
      </c>
      <c r="C196" s="17" t="s">
        <v>2178</v>
      </c>
      <c r="D196" s="17">
        <v>2003</v>
      </c>
      <c r="E196" s="17" t="s">
        <v>20</v>
      </c>
      <c r="F196" s="17">
        <v>5</v>
      </c>
      <c r="G196" s="19">
        <v>37869</v>
      </c>
      <c r="H196" s="17">
        <v>0</v>
      </c>
      <c r="I196" s="18">
        <v>36219.410000000003</v>
      </c>
      <c r="J196" s="17" t="s">
        <v>16</v>
      </c>
      <c r="K196" s="17" t="s">
        <v>16</v>
      </c>
      <c r="L196" s="17" t="s">
        <v>23</v>
      </c>
      <c r="M196" s="20">
        <v>19.758333333333333</v>
      </c>
    </row>
    <row r="197" spans="1:13" x14ac:dyDescent="0.35">
      <c r="A197" s="17" t="s">
        <v>8349</v>
      </c>
      <c r="B197" s="17">
        <v>196</v>
      </c>
      <c r="C197" s="17" t="s">
        <v>2177</v>
      </c>
      <c r="D197" s="17">
        <v>1993</v>
      </c>
      <c r="E197" s="17" t="s">
        <v>30</v>
      </c>
      <c r="F197" s="17">
        <v>28</v>
      </c>
      <c r="G197" s="19">
        <v>34331</v>
      </c>
      <c r="H197" s="17">
        <v>0</v>
      </c>
      <c r="I197" s="18">
        <v>36197.699999999997</v>
      </c>
      <c r="J197" s="17" t="s">
        <v>16</v>
      </c>
      <c r="K197" s="17" t="s">
        <v>12</v>
      </c>
      <c r="L197" s="17" t="s">
        <v>42</v>
      </c>
      <c r="M197" s="20">
        <v>29.444444444444443</v>
      </c>
    </row>
    <row r="198" spans="1:13" x14ac:dyDescent="0.35">
      <c r="A198" s="17" t="s">
        <v>8349</v>
      </c>
      <c r="B198" s="17">
        <v>197</v>
      </c>
      <c r="C198" s="17" t="s">
        <v>2176</v>
      </c>
      <c r="D198" s="17">
        <v>1999</v>
      </c>
      <c r="E198" s="17" t="s">
        <v>37</v>
      </c>
      <c r="F198" s="17">
        <v>1</v>
      </c>
      <c r="G198" s="19">
        <v>36434</v>
      </c>
      <c r="H198" s="17">
        <v>3</v>
      </c>
      <c r="I198" s="18">
        <v>36189.1</v>
      </c>
      <c r="J198" s="17" t="s">
        <v>16</v>
      </c>
      <c r="K198" s="17" t="s">
        <v>12</v>
      </c>
      <c r="L198" s="17" t="s">
        <v>168</v>
      </c>
      <c r="M198" s="20">
        <v>23.68611111111111</v>
      </c>
    </row>
    <row r="199" spans="1:13" x14ac:dyDescent="0.35">
      <c r="A199" s="17" t="s">
        <v>8349</v>
      </c>
      <c r="B199" s="17">
        <v>198</v>
      </c>
      <c r="C199" s="17" t="s">
        <v>2175</v>
      </c>
      <c r="D199" s="17">
        <v>1974</v>
      </c>
      <c r="E199" s="17" t="s">
        <v>30</v>
      </c>
      <c r="F199" s="17">
        <v>6</v>
      </c>
      <c r="G199" s="19">
        <v>27369</v>
      </c>
      <c r="H199" s="17">
        <v>0</v>
      </c>
      <c r="I199" s="18">
        <v>36182.870000000003</v>
      </c>
      <c r="J199" s="17" t="s">
        <v>11</v>
      </c>
      <c r="K199" s="17" t="s">
        <v>12</v>
      </c>
      <c r="L199" s="17" t="s">
        <v>23</v>
      </c>
      <c r="M199" s="20">
        <v>48.505555555555553</v>
      </c>
    </row>
    <row r="200" spans="1:13" x14ac:dyDescent="0.35">
      <c r="A200" s="17" t="s">
        <v>8349</v>
      </c>
      <c r="B200" s="17">
        <v>199</v>
      </c>
      <c r="C200" s="17" t="s">
        <v>2174</v>
      </c>
      <c r="D200" s="17">
        <v>2004</v>
      </c>
      <c r="E200" s="17" t="s">
        <v>35</v>
      </c>
      <c r="F200" s="17">
        <v>30</v>
      </c>
      <c r="G200" s="19">
        <v>38229</v>
      </c>
      <c r="H200" s="17">
        <v>0</v>
      </c>
      <c r="I200" s="18">
        <v>36149.480000000003</v>
      </c>
      <c r="J200" s="17" t="s">
        <v>11</v>
      </c>
      <c r="K200" s="17" t="s">
        <v>11</v>
      </c>
      <c r="L200" s="17" t="s">
        <v>13</v>
      </c>
      <c r="M200" s="20">
        <v>18.772222222222222</v>
      </c>
    </row>
    <row r="201" spans="1:13" x14ac:dyDescent="0.35">
      <c r="A201" s="17" t="s">
        <v>8349</v>
      </c>
      <c r="B201" s="17">
        <v>200</v>
      </c>
      <c r="C201" s="17" t="s">
        <v>2173</v>
      </c>
      <c r="D201" s="17">
        <v>1997</v>
      </c>
      <c r="E201" s="17" t="s">
        <v>18</v>
      </c>
      <c r="F201" s="17">
        <v>12</v>
      </c>
      <c r="G201" s="19">
        <v>35593</v>
      </c>
      <c r="H201" s="17">
        <v>2</v>
      </c>
      <c r="I201" s="18">
        <v>36124.57</v>
      </c>
      <c r="J201" s="17" t="s">
        <v>16</v>
      </c>
      <c r="K201" s="17" t="s">
        <v>12</v>
      </c>
      <c r="L201" s="17" t="s">
        <v>13</v>
      </c>
      <c r="M201" s="20">
        <v>25.988888888888887</v>
      </c>
    </row>
    <row r="202" spans="1:13" x14ac:dyDescent="0.35">
      <c r="A202" s="17" t="s">
        <v>8349</v>
      </c>
      <c r="B202" s="17">
        <v>201</v>
      </c>
      <c r="C202" s="17" t="s">
        <v>2172</v>
      </c>
      <c r="D202" s="17">
        <v>1979</v>
      </c>
      <c r="E202" s="17" t="s">
        <v>15</v>
      </c>
      <c r="F202" s="17">
        <v>4</v>
      </c>
      <c r="G202" s="19">
        <v>29163</v>
      </c>
      <c r="H202" s="17">
        <v>2</v>
      </c>
      <c r="I202" s="18">
        <v>36090.49</v>
      </c>
      <c r="J202" s="17" t="s">
        <v>11</v>
      </c>
      <c r="K202" s="17" t="s">
        <v>11</v>
      </c>
      <c r="L202" s="17" t="s">
        <v>42</v>
      </c>
      <c r="M202" s="20">
        <v>43.594444444444441</v>
      </c>
    </row>
    <row r="203" spans="1:13" x14ac:dyDescent="0.35">
      <c r="A203" s="17" t="s">
        <v>8349</v>
      </c>
      <c r="B203" s="17">
        <v>202</v>
      </c>
      <c r="C203" s="17" t="s">
        <v>2171</v>
      </c>
      <c r="D203" s="17">
        <v>1996</v>
      </c>
      <c r="E203" s="17" t="s">
        <v>35</v>
      </c>
      <c r="F203" s="17">
        <v>20</v>
      </c>
      <c r="G203" s="19">
        <v>35297</v>
      </c>
      <c r="H203" s="17">
        <v>2</v>
      </c>
      <c r="I203" s="18">
        <v>36085.22</v>
      </c>
      <c r="J203" s="17" t="s">
        <v>16</v>
      </c>
      <c r="K203" s="17" t="s">
        <v>16</v>
      </c>
      <c r="L203" s="17" t="s">
        <v>42</v>
      </c>
      <c r="M203" s="20">
        <v>26.8</v>
      </c>
    </row>
    <row r="204" spans="1:13" x14ac:dyDescent="0.35">
      <c r="A204" s="17" t="s">
        <v>8349</v>
      </c>
      <c r="B204" s="17">
        <v>203</v>
      </c>
      <c r="C204" s="17" t="s">
        <v>2170</v>
      </c>
      <c r="D204" s="17">
        <v>1963</v>
      </c>
      <c r="E204" s="17" t="s">
        <v>10</v>
      </c>
      <c r="F204" s="17">
        <v>22</v>
      </c>
      <c r="G204" s="19">
        <v>23214</v>
      </c>
      <c r="H204" s="17">
        <v>0</v>
      </c>
      <c r="I204" s="18">
        <v>36074.339999999997</v>
      </c>
      <c r="J204" s="17" t="s">
        <v>11</v>
      </c>
      <c r="K204" s="17" t="s">
        <v>16</v>
      </c>
      <c r="L204" s="17" t="s">
        <v>42</v>
      </c>
      <c r="M204" s="20">
        <v>59.87777777777778</v>
      </c>
    </row>
    <row r="205" spans="1:13" x14ac:dyDescent="0.35">
      <c r="A205" s="17" t="s">
        <v>8349</v>
      </c>
      <c r="B205" s="17">
        <v>204</v>
      </c>
      <c r="C205" s="17" t="s">
        <v>2169</v>
      </c>
      <c r="D205" s="17">
        <v>1999</v>
      </c>
      <c r="E205" s="17" t="s">
        <v>20</v>
      </c>
      <c r="F205" s="17">
        <v>4</v>
      </c>
      <c r="G205" s="19">
        <v>36407</v>
      </c>
      <c r="H205" s="17">
        <v>2</v>
      </c>
      <c r="I205" s="18">
        <v>36021.01</v>
      </c>
      <c r="J205" s="17" t="s">
        <v>11</v>
      </c>
      <c r="K205" s="17" t="s">
        <v>12</v>
      </c>
      <c r="L205" s="17" t="s">
        <v>13</v>
      </c>
      <c r="M205" s="20">
        <v>23.761111111111113</v>
      </c>
    </row>
    <row r="206" spans="1:13" x14ac:dyDescent="0.35">
      <c r="A206" s="17" t="s">
        <v>8349</v>
      </c>
      <c r="B206" s="17">
        <v>205</v>
      </c>
      <c r="C206" s="17" t="s">
        <v>2168</v>
      </c>
      <c r="D206" s="17">
        <v>1981</v>
      </c>
      <c r="E206" s="17" t="s">
        <v>15</v>
      </c>
      <c r="F206" s="17">
        <v>22</v>
      </c>
      <c r="G206" s="19">
        <v>29912</v>
      </c>
      <c r="H206" s="17">
        <v>1</v>
      </c>
      <c r="I206" s="18">
        <v>35952.65</v>
      </c>
      <c r="J206" s="17" t="s">
        <v>16</v>
      </c>
      <c r="K206" s="17" t="s">
        <v>12</v>
      </c>
      <c r="L206" s="17" t="s">
        <v>42</v>
      </c>
      <c r="M206" s="20">
        <v>41.544444444444444</v>
      </c>
    </row>
    <row r="207" spans="1:13" x14ac:dyDescent="0.35">
      <c r="A207" s="17" t="s">
        <v>8349</v>
      </c>
      <c r="B207" s="17">
        <v>206</v>
      </c>
      <c r="C207" s="17" t="s">
        <v>2167</v>
      </c>
      <c r="D207" s="17">
        <v>1992</v>
      </c>
      <c r="E207" s="17" t="s">
        <v>18</v>
      </c>
      <c r="F207" s="17">
        <v>18</v>
      </c>
      <c r="G207" s="19">
        <v>33773</v>
      </c>
      <c r="H207" s="17">
        <v>0</v>
      </c>
      <c r="I207" s="18">
        <v>35883.269999999997</v>
      </c>
      <c r="J207" s="17" t="s">
        <v>11</v>
      </c>
      <c r="K207" s="17" t="s">
        <v>16</v>
      </c>
      <c r="L207" s="17" t="s">
        <v>42</v>
      </c>
      <c r="M207" s="20">
        <v>30.972222222222221</v>
      </c>
    </row>
    <row r="208" spans="1:13" x14ac:dyDescent="0.35">
      <c r="A208" s="17" t="s">
        <v>8349</v>
      </c>
      <c r="B208" s="17">
        <v>207</v>
      </c>
      <c r="C208" s="17" t="s">
        <v>2166</v>
      </c>
      <c r="D208" s="17">
        <v>1976</v>
      </c>
      <c r="E208" s="17" t="s">
        <v>37</v>
      </c>
      <c r="F208" s="17">
        <v>4</v>
      </c>
      <c r="G208" s="19">
        <v>28037</v>
      </c>
      <c r="H208" s="17">
        <v>2</v>
      </c>
      <c r="I208" s="18">
        <v>35733.96</v>
      </c>
      <c r="J208" s="17" t="s">
        <v>11</v>
      </c>
      <c r="K208" s="17" t="s">
        <v>11</v>
      </c>
      <c r="L208" s="17" t="s">
        <v>42</v>
      </c>
      <c r="M208" s="20">
        <v>46.677777777777777</v>
      </c>
    </row>
    <row r="209" spans="1:13" x14ac:dyDescent="0.35">
      <c r="A209" s="17" t="s">
        <v>8349</v>
      </c>
      <c r="B209" s="17">
        <v>208</v>
      </c>
      <c r="C209" s="17" t="s">
        <v>2165</v>
      </c>
      <c r="D209" s="17">
        <v>1974</v>
      </c>
      <c r="E209" s="17" t="s">
        <v>10</v>
      </c>
      <c r="F209" s="17">
        <v>15</v>
      </c>
      <c r="G209" s="19">
        <v>27225</v>
      </c>
      <c r="H209" s="17">
        <v>0</v>
      </c>
      <c r="I209" s="18">
        <v>35711.39</v>
      </c>
      <c r="J209" s="17" t="s">
        <v>11</v>
      </c>
      <c r="K209" s="17" t="s">
        <v>12</v>
      </c>
      <c r="L209" s="17" t="s">
        <v>23</v>
      </c>
      <c r="M209" s="20">
        <v>48.897222222222226</v>
      </c>
    </row>
    <row r="210" spans="1:13" x14ac:dyDescent="0.35">
      <c r="A210" s="17" t="s">
        <v>8349</v>
      </c>
      <c r="B210" s="17">
        <v>209</v>
      </c>
      <c r="C210" s="17" t="s">
        <v>2164</v>
      </c>
      <c r="D210" s="17">
        <v>1978</v>
      </c>
      <c r="E210" s="17" t="s">
        <v>30</v>
      </c>
      <c r="F210" s="17">
        <v>19</v>
      </c>
      <c r="G210" s="19">
        <v>28843</v>
      </c>
      <c r="H210" s="17">
        <v>2</v>
      </c>
      <c r="I210" s="18">
        <v>35701.9</v>
      </c>
      <c r="J210" s="17" t="s">
        <v>11</v>
      </c>
      <c r="K210" s="17" t="s">
        <v>16</v>
      </c>
      <c r="L210" s="17" t="s">
        <v>42</v>
      </c>
      <c r="M210" s="20">
        <v>44.469444444444441</v>
      </c>
    </row>
    <row r="211" spans="1:13" x14ac:dyDescent="0.35">
      <c r="A211" s="17" t="s">
        <v>8349</v>
      </c>
      <c r="B211" s="17">
        <v>210</v>
      </c>
      <c r="C211" s="17" t="s">
        <v>2163</v>
      </c>
      <c r="D211" s="17">
        <v>2000</v>
      </c>
      <c r="E211" s="17" t="s">
        <v>30</v>
      </c>
      <c r="F211" s="17">
        <v>17</v>
      </c>
      <c r="G211" s="19">
        <v>36877</v>
      </c>
      <c r="H211" s="17">
        <v>3</v>
      </c>
      <c r="I211" s="18">
        <v>35595.589999999997</v>
      </c>
      <c r="J211" s="17" t="s">
        <v>11</v>
      </c>
      <c r="K211" s="17" t="s">
        <v>12</v>
      </c>
      <c r="L211" s="17" t="s">
        <v>13</v>
      </c>
      <c r="M211" s="20">
        <v>22.475000000000001</v>
      </c>
    </row>
    <row r="212" spans="1:13" x14ac:dyDescent="0.35">
      <c r="A212" s="17" t="s">
        <v>8349</v>
      </c>
      <c r="B212" s="17">
        <v>211</v>
      </c>
      <c r="C212" s="17" t="s">
        <v>2162</v>
      </c>
      <c r="D212" s="17">
        <v>2000</v>
      </c>
      <c r="E212" s="17" t="s">
        <v>15</v>
      </c>
      <c r="F212" s="17">
        <v>19</v>
      </c>
      <c r="G212" s="19">
        <v>36849</v>
      </c>
      <c r="H212" s="17">
        <v>0</v>
      </c>
      <c r="I212" s="18">
        <v>35585.58</v>
      </c>
      <c r="J212" s="17" t="s">
        <v>11</v>
      </c>
      <c r="K212" s="17" t="s">
        <v>12</v>
      </c>
      <c r="L212" s="17" t="s">
        <v>42</v>
      </c>
      <c r="M212" s="20">
        <v>22.552777777777777</v>
      </c>
    </row>
    <row r="213" spans="1:13" x14ac:dyDescent="0.35">
      <c r="A213" s="17" t="s">
        <v>8349</v>
      </c>
      <c r="B213" s="17">
        <v>212</v>
      </c>
      <c r="C213" s="17" t="s">
        <v>2161</v>
      </c>
      <c r="D213" s="17">
        <v>1971</v>
      </c>
      <c r="E213" s="17" t="s">
        <v>35</v>
      </c>
      <c r="F213" s="17">
        <v>10</v>
      </c>
      <c r="G213" s="19">
        <v>26155</v>
      </c>
      <c r="H213" s="17">
        <v>0</v>
      </c>
      <c r="I213" s="18">
        <v>35583.17</v>
      </c>
      <c r="J213" s="17" t="s">
        <v>16</v>
      </c>
      <c r="K213" s="17" t="s">
        <v>12</v>
      </c>
      <c r="L213" s="17" t="s">
        <v>42</v>
      </c>
      <c r="M213" s="20">
        <v>51.827777777777776</v>
      </c>
    </row>
    <row r="214" spans="1:13" x14ac:dyDescent="0.35">
      <c r="A214" s="17" t="s">
        <v>8349</v>
      </c>
      <c r="B214" s="17">
        <v>213</v>
      </c>
      <c r="C214" s="17" t="s">
        <v>2160</v>
      </c>
      <c r="D214" s="17">
        <v>1964</v>
      </c>
      <c r="E214" s="17" t="s">
        <v>35</v>
      </c>
      <c r="F214" s="17">
        <v>29</v>
      </c>
      <c r="G214" s="19">
        <v>23618</v>
      </c>
      <c r="H214" s="17">
        <v>0</v>
      </c>
      <c r="I214" s="18">
        <v>35573.26</v>
      </c>
      <c r="J214" s="17" t="s">
        <v>11</v>
      </c>
      <c r="K214" s="17" t="s">
        <v>16</v>
      </c>
      <c r="L214" s="17" t="s">
        <v>42</v>
      </c>
      <c r="M214" s="20">
        <v>58.774999999999999</v>
      </c>
    </row>
    <row r="215" spans="1:13" x14ac:dyDescent="0.35">
      <c r="A215" s="17" t="s">
        <v>8349</v>
      </c>
      <c r="B215" s="17">
        <v>214</v>
      </c>
      <c r="C215" s="17" t="s">
        <v>2159</v>
      </c>
      <c r="D215" s="17">
        <v>1973</v>
      </c>
      <c r="E215" s="17" t="s">
        <v>37</v>
      </c>
      <c r="F215" s="17">
        <v>27</v>
      </c>
      <c r="G215" s="19">
        <v>26964</v>
      </c>
      <c r="H215" s="17">
        <v>0</v>
      </c>
      <c r="I215" s="18">
        <v>35547.72</v>
      </c>
      <c r="J215" s="17" t="s">
        <v>16</v>
      </c>
      <c r="K215" s="17" t="s">
        <v>16</v>
      </c>
      <c r="L215" s="17" t="s">
        <v>42</v>
      </c>
      <c r="M215" s="20">
        <v>49.613888888888887</v>
      </c>
    </row>
    <row r="216" spans="1:13" x14ac:dyDescent="0.35">
      <c r="A216" s="17" t="s">
        <v>8349</v>
      </c>
      <c r="B216" s="17">
        <v>215</v>
      </c>
      <c r="C216" s="17" t="s">
        <v>2158</v>
      </c>
      <c r="D216" s="17">
        <v>1992</v>
      </c>
      <c r="E216" s="17" t="s">
        <v>20</v>
      </c>
      <c r="F216" s="17">
        <v>13</v>
      </c>
      <c r="G216" s="19">
        <v>33860</v>
      </c>
      <c r="H216" s="17">
        <v>0</v>
      </c>
      <c r="I216" s="18">
        <v>35547.47</v>
      </c>
      <c r="J216" s="17" t="s">
        <v>11</v>
      </c>
      <c r="K216" s="17" t="s">
        <v>12</v>
      </c>
      <c r="L216" s="17" t="s">
        <v>42</v>
      </c>
      <c r="M216" s="20">
        <v>30.736111111111111</v>
      </c>
    </row>
    <row r="217" spans="1:13" x14ac:dyDescent="0.35">
      <c r="A217" s="17" t="s">
        <v>8349</v>
      </c>
      <c r="B217" s="17">
        <v>216</v>
      </c>
      <c r="C217" s="17" t="s">
        <v>2157</v>
      </c>
      <c r="D217" s="17">
        <v>1973</v>
      </c>
      <c r="E217" s="17" t="s">
        <v>30</v>
      </c>
      <c r="F217" s="17">
        <v>16</v>
      </c>
      <c r="G217" s="19">
        <v>27014</v>
      </c>
      <c r="H217" s="17">
        <v>0</v>
      </c>
      <c r="I217" s="18">
        <v>35517.19</v>
      </c>
      <c r="J217" s="17" t="s">
        <v>11</v>
      </c>
      <c r="K217" s="17" t="s">
        <v>11</v>
      </c>
      <c r="L217" s="17" t="s">
        <v>42</v>
      </c>
      <c r="M217" s="20">
        <v>49.477777777777774</v>
      </c>
    </row>
    <row r="218" spans="1:13" x14ac:dyDescent="0.35">
      <c r="A218" s="17" t="s">
        <v>8349</v>
      </c>
      <c r="B218" s="17">
        <v>217</v>
      </c>
      <c r="C218" s="17" t="s">
        <v>2156</v>
      </c>
      <c r="D218" s="17">
        <v>1988</v>
      </c>
      <c r="E218" s="17" t="s">
        <v>15</v>
      </c>
      <c r="F218" s="17">
        <v>20</v>
      </c>
      <c r="G218" s="19">
        <v>32467</v>
      </c>
      <c r="H218" s="17">
        <v>0</v>
      </c>
      <c r="I218" s="18">
        <v>35491.64</v>
      </c>
      <c r="J218" s="17" t="s">
        <v>16</v>
      </c>
      <c r="K218" s="17" t="s">
        <v>11</v>
      </c>
      <c r="L218" s="17" t="s">
        <v>42</v>
      </c>
      <c r="M218" s="20">
        <v>34.549999999999997</v>
      </c>
    </row>
    <row r="219" spans="1:13" x14ac:dyDescent="0.35">
      <c r="A219" s="17" t="s">
        <v>8349</v>
      </c>
      <c r="B219" s="17">
        <v>218</v>
      </c>
      <c r="C219" s="17" t="s">
        <v>2155</v>
      </c>
      <c r="D219" s="17">
        <v>1971</v>
      </c>
      <c r="E219" s="17" t="s">
        <v>20</v>
      </c>
      <c r="F219" s="17">
        <v>22</v>
      </c>
      <c r="G219" s="19">
        <v>26198</v>
      </c>
      <c r="H219" s="17">
        <v>0</v>
      </c>
      <c r="I219" s="18">
        <v>35345.730000000003</v>
      </c>
      <c r="J219" s="17" t="s">
        <v>11</v>
      </c>
      <c r="K219" s="17" t="s">
        <v>12</v>
      </c>
      <c r="L219" s="17" t="s">
        <v>42</v>
      </c>
      <c r="M219" s="20">
        <v>51.711111111111109</v>
      </c>
    </row>
    <row r="220" spans="1:13" x14ac:dyDescent="0.35">
      <c r="A220" s="17" t="s">
        <v>8349</v>
      </c>
      <c r="B220" s="17">
        <v>219</v>
      </c>
      <c r="C220" s="17" t="s">
        <v>2154</v>
      </c>
      <c r="D220" s="17">
        <v>1988</v>
      </c>
      <c r="E220" s="17" t="s">
        <v>20</v>
      </c>
      <c r="F220" s="17">
        <v>19</v>
      </c>
      <c r="G220" s="19">
        <v>32405</v>
      </c>
      <c r="H220" s="17">
        <v>3</v>
      </c>
      <c r="I220" s="18">
        <v>35315.96</v>
      </c>
      <c r="J220" s="17" t="s">
        <v>11</v>
      </c>
      <c r="K220" s="17" t="s">
        <v>16</v>
      </c>
      <c r="L220" s="17" t="s">
        <v>42</v>
      </c>
      <c r="M220" s="20">
        <v>34.719444444444441</v>
      </c>
    </row>
    <row r="221" spans="1:13" x14ac:dyDescent="0.35">
      <c r="A221" s="17" t="s">
        <v>8349</v>
      </c>
      <c r="B221" s="17">
        <v>220</v>
      </c>
      <c r="C221" s="17" t="s">
        <v>2153</v>
      </c>
      <c r="D221" s="17">
        <v>1997</v>
      </c>
      <c r="E221" s="17" t="s">
        <v>10</v>
      </c>
      <c r="F221" s="17">
        <v>9</v>
      </c>
      <c r="G221" s="19">
        <v>35620</v>
      </c>
      <c r="H221" s="17">
        <v>0</v>
      </c>
      <c r="I221" s="18">
        <v>35302.089999999997</v>
      </c>
      <c r="J221" s="17" t="s">
        <v>16</v>
      </c>
      <c r="K221" s="17" t="s">
        <v>11</v>
      </c>
      <c r="L221" s="17" t="s">
        <v>42</v>
      </c>
      <c r="M221" s="20">
        <v>25.913888888888888</v>
      </c>
    </row>
    <row r="222" spans="1:13" x14ac:dyDescent="0.35">
      <c r="A222" s="17" t="s">
        <v>8349</v>
      </c>
      <c r="B222" s="17">
        <v>221</v>
      </c>
      <c r="C222" s="17" t="s">
        <v>2152</v>
      </c>
      <c r="D222" s="17">
        <v>1967</v>
      </c>
      <c r="E222" s="17" t="s">
        <v>30</v>
      </c>
      <c r="F222" s="17">
        <v>30</v>
      </c>
      <c r="G222" s="19">
        <v>24836</v>
      </c>
      <c r="H222" s="17">
        <v>1</v>
      </c>
      <c r="I222" s="18">
        <v>35160.129999999997</v>
      </c>
      <c r="J222" s="17" t="s">
        <v>11</v>
      </c>
      <c r="K222" s="17" t="s">
        <v>11</v>
      </c>
      <c r="L222" s="17" t="s">
        <v>42</v>
      </c>
      <c r="M222" s="20">
        <v>55.43888888888889</v>
      </c>
    </row>
    <row r="223" spans="1:13" x14ac:dyDescent="0.35">
      <c r="A223" s="17" t="s">
        <v>8349</v>
      </c>
      <c r="B223" s="17">
        <v>222</v>
      </c>
      <c r="C223" s="17" t="s">
        <v>2151</v>
      </c>
      <c r="D223" s="17">
        <v>1998</v>
      </c>
      <c r="E223" s="17" t="s">
        <v>30</v>
      </c>
      <c r="F223" s="17">
        <v>22</v>
      </c>
      <c r="G223" s="19">
        <v>36151</v>
      </c>
      <c r="H223" s="17">
        <v>0</v>
      </c>
      <c r="I223" s="18">
        <v>35147.53</v>
      </c>
      <c r="J223" s="17" t="s">
        <v>16</v>
      </c>
      <c r="K223" s="17" t="s">
        <v>16</v>
      </c>
      <c r="L223" s="17" t="s">
        <v>168</v>
      </c>
      <c r="M223" s="20">
        <v>24.461111111111112</v>
      </c>
    </row>
    <row r="224" spans="1:13" x14ac:dyDescent="0.35">
      <c r="A224" s="17" t="s">
        <v>8349</v>
      </c>
      <c r="B224" s="17">
        <v>223</v>
      </c>
      <c r="C224" s="17" t="s">
        <v>2150</v>
      </c>
      <c r="D224" s="17">
        <v>1977</v>
      </c>
      <c r="E224" s="17" t="s">
        <v>18</v>
      </c>
      <c r="F224" s="17">
        <v>29</v>
      </c>
      <c r="G224" s="19">
        <v>28305</v>
      </c>
      <c r="H224" s="17">
        <v>0</v>
      </c>
      <c r="I224" s="18">
        <v>35069.370000000003</v>
      </c>
      <c r="J224" s="17" t="s">
        <v>16</v>
      </c>
      <c r="K224" s="17" t="s">
        <v>16</v>
      </c>
      <c r="L224" s="17" t="s">
        <v>356</v>
      </c>
      <c r="M224" s="20">
        <v>45.94166666666667</v>
      </c>
    </row>
    <row r="225" spans="1:13" x14ac:dyDescent="0.35">
      <c r="A225" s="17" t="s">
        <v>8349</v>
      </c>
      <c r="B225" s="17">
        <v>224</v>
      </c>
      <c r="C225" s="17" t="s">
        <v>2149</v>
      </c>
      <c r="D225" s="17">
        <v>1975</v>
      </c>
      <c r="E225" s="17" t="s">
        <v>35</v>
      </c>
      <c r="F225" s="17">
        <v>29</v>
      </c>
      <c r="G225" s="19">
        <v>27635</v>
      </c>
      <c r="H225" s="17">
        <v>1</v>
      </c>
      <c r="I225" s="18">
        <v>35050.620000000003</v>
      </c>
      <c r="J225" s="17" t="s">
        <v>11</v>
      </c>
      <c r="K225" s="17" t="s">
        <v>16</v>
      </c>
      <c r="L225" s="17" t="s">
        <v>42</v>
      </c>
      <c r="M225" s="20">
        <v>47.774999999999999</v>
      </c>
    </row>
    <row r="226" spans="1:13" x14ac:dyDescent="0.35">
      <c r="A226" s="17" t="s">
        <v>8349</v>
      </c>
      <c r="B226" s="17">
        <v>225</v>
      </c>
      <c r="C226" s="17" t="s">
        <v>2148</v>
      </c>
      <c r="D226" s="17">
        <v>1982</v>
      </c>
      <c r="E226" s="17" t="s">
        <v>10</v>
      </c>
      <c r="F226" s="17">
        <v>5</v>
      </c>
      <c r="G226" s="19">
        <v>30137</v>
      </c>
      <c r="H226" s="17">
        <v>3</v>
      </c>
      <c r="I226" s="18">
        <v>35000.730000000003</v>
      </c>
      <c r="J226" s="17" t="s">
        <v>11</v>
      </c>
      <c r="K226" s="17" t="s">
        <v>12</v>
      </c>
      <c r="L226" s="17" t="s">
        <v>42</v>
      </c>
      <c r="M226" s="20">
        <v>40.924999999999997</v>
      </c>
    </row>
    <row r="227" spans="1:13" x14ac:dyDescent="0.35">
      <c r="A227" s="17" t="s">
        <v>8349</v>
      </c>
      <c r="B227" s="17">
        <v>226</v>
      </c>
      <c r="C227" s="17" t="s">
        <v>2147</v>
      </c>
      <c r="D227" s="17">
        <v>1997</v>
      </c>
      <c r="E227" s="17" t="s">
        <v>35</v>
      </c>
      <c r="F227" s="17">
        <v>22</v>
      </c>
      <c r="G227" s="19">
        <v>35664</v>
      </c>
      <c r="H227" s="17">
        <v>0</v>
      </c>
      <c r="I227" s="18">
        <v>34979.86</v>
      </c>
      <c r="J227" s="17" t="s">
        <v>11</v>
      </c>
      <c r="K227" s="17" t="s">
        <v>11</v>
      </c>
      <c r="L227" s="17" t="s">
        <v>42</v>
      </c>
      <c r="M227" s="20">
        <v>25.794444444444444</v>
      </c>
    </row>
    <row r="228" spans="1:13" x14ac:dyDescent="0.35">
      <c r="A228" s="17" t="s">
        <v>8349</v>
      </c>
      <c r="B228" s="17">
        <v>227</v>
      </c>
      <c r="C228" s="17" t="s">
        <v>2146</v>
      </c>
      <c r="D228" s="17">
        <v>1998</v>
      </c>
      <c r="E228" s="17" t="s">
        <v>35</v>
      </c>
      <c r="F228" s="17">
        <v>22</v>
      </c>
      <c r="G228" s="19">
        <v>36029</v>
      </c>
      <c r="H228" s="17">
        <v>0</v>
      </c>
      <c r="I228" s="18">
        <v>34976.42</v>
      </c>
      <c r="J228" s="17" t="s">
        <v>11</v>
      </c>
      <c r="K228" s="17" t="s">
        <v>16</v>
      </c>
      <c r="L228" s="17" t="s">
        <v>42</v>
      </c>
      <c r="M228" s="20">
        <v>24.794444444444444</v>
      </c>
    </row>
    <row r="229" spans="1:13" x14ac:dyDescent="0.35">
      <c r="A229" s="17" t="s">
        <v>8349</v>
      </c>
      <c r="B229" s="17">
        <v>228</v>
      </c>
      <c r="C229" s="17" t="s">
        <v>2145</v>
      </c>
      <c r="D229" s="17">
        <v>1967</v>
      </c>
      <c r="E229" s="17" t="s">
        <v>37</v>
      </c>
      <c r="F229" s="17">
        <v>7</v>
      </c>
      <c r="G229" s="19">
        <v>24752</v>
      </c>
      <c r="H229" s="17">
        <v>0</v>
      </c>
      <c r="I229" s="18">
        <v>34975.68</v>
      </c>
      <c r="J229" s="17" t="s">
        <v>11</v>
      </c>
      <c r="K229" s="17" t="s">
        <v>11</v>
      </c>
      <c r="L229" s="17" t="s">
        <v>42</v>
      </c>
      <c r="M229" s="20">
        <v>55.669444444444444</v>
      </c>
    </row>
    <row r="230" spans="1:13" x14ac:dyDescent="0.35">
      <c r="A230" s="17" t="s">
        <v>8349</v>
      </c>
      <c r="B230" s="17">
        <v>229</v>
      </c>
      <c r="C230" s="17" t="s">
        <v>2144</v>
      </c>
      <c r="D230" s="17">
        <v>1983</v>
      </c>
      <c r="E230" s="17" t="s">
        <v>10</v>
      </c>
      <c r="F230" s="17">
        <v>29</v>
      </c>
      <c r="G230" s="19">
        <v>30526</v>
      </c>
      <c r="H230" s="17">
        <v>3</v>
      </c>
      <c r="I230" s="18">
        <v>34940.61</v>
      </c>
      <c r="J230" s="17" t="s">
        <v>11</v>
      </c>
      <c r="K230" s="17" t="s">
        <v>12</v>
      </c>
      <c r="L230" s="17" t="s">
        <v>42</v>
      </c>
      <c r="M230" s="20">
        <v>39.858333333333334</v>
      </c>
    </row>
    <row r="231" spans="1:13" x14ac:dyDescent="0.35">
      <c r="A231" s="17" t="s">
        <v>8349</v>
      </c>
      <c r="B231" s="17">
        <v>230</v>
      </c>
      <c r="C231" s="17" t="s">
        <v>2143</v>
      </c>
      <c r="D231" s="17">
        <v>1995</v>
      </c>
      <c r="E231" s="17" t="s">
        <v>37</v>
      </c>
      <c r="F231" s="17">
        <v>17</v>
      </c>
      <c r="G231" s="19">
        <v>34989</v>
      </c>
      <c r="H231" s="17">
        <v>0</v>
      </c>
      <c r="I231" s="18">
        <v>34838.870000000003</v>
      </c>
      <c r="J231" s="17" t="s">
        <v>11</v>
      </c>
      <c r="K231" s="17" t="s">
        <v>12</v>
      </c>
      <c r="L231" s="17" t="s">
        <v>42</v>
      </c>
      <c r="M231" s="20">
        <v>27.641666666666666</v>
      </c>
    </row>
    <row r="232" spans="1:13" x14ac:dyDescent="0.35">
      <c r="A232" s="17" t="s">
        <v>8349</v>
      </c>
      <c r="B232" s="17">
        <v>231</v>
      </c>
      <c r="C232" s="17" t="s">
        <v>2142</v>
      </c>
      <c r="D232" s="17">
        <v>2003</v>
      </c>
      <c r="E232" s="17" t="s">
        <v>20</v>
      </c>
      <c r="F232" s="17">
        <v>17</v>
      </c>
      <c r="G232" s="19">
        <v>37881</v>
      </c>
      <c r="H232" s="17">
        <v>0</v>
      </c>
      <c r="I232" s="18">
        <v>34828.65</v>
      </c>
      <c r="J232" s="17" t="s">
        <v>16</v>
      </c>
      <c r="K232" s="17" t="s">
        <v>12</v>
      </c>
      <c r="L232" s="17" t="s">
        <v>42</v>
      </c>
      <c r="M232" s="20">
        <v>19.725000000000001</v>
      </c>
    </row>
    <row r="233" spans="1:13" x14ac:dyDescent="0.35">
      <c r="A233" s="17" t="s">
        <v>8349</v>
      </c>
      <c r="B233" s="17">
        <v>232</v>
      </c>
      <c r="C233" s="17" t="s">
        <v>2141</v>
      </c>
      <c r="D233" s="17">
        <v>1995</v>
      </c>
      <c r="E233" s="17" t="s">
        <v>30</v>
      </c>
      <c r="F233" s="17">
        <v>27</v>
      </c>
      <c r="G233" s="19">
        <v>35060</v>
      </c>
      <c r="H233" s="17">
        <v>1</v>
      </c>
      <c r="I233" s="18">
        <v>34806.47</v>
      </c>
      <c r="J233" s="17" t="s">
        <v>16</v>
      </c>
      <c r="K233" s="17" t="s">
        <v>11</v>
      </c>
      <c r="L233" s="17" t="s">
        <v>13</v>
      </c>
      <c r="M233" s="20">
        <v>27.447222222222223</v>
      </c>
    </row>
    <row r="234" spans="1:13" x14ac:dyDescent="0.35">
      <c r="A234" s="17" t="s">
        <v>8349</v>
      </c>
      <c r="B234" s="17">
        <v>233</v>
      </c>
      <c r="C234" s="17" t="s">
        <v>2140</v>
      </c>
      <c r="D234" s="17">
        <v>2003</v>
      </c>
      <c r="E234" s="17" t="s">
        <v>10</v>
      </c>
      <c r="F234" s="17">
        <v>3</v>
      </c>
      <c r="G234" s="19">
        <v>37805</v>
      </c>
      <c r="H234" s="17">
        <v>0</v>
      </c>
      <c r="I234" s="18">
        <v>34779.620000000003</v>
      </c>
      <c r="J234" s="17" t="s">
        <v>16</v>
      </c>
      <c r="K234" s="17" t="s">
        <v>11</v>
      </c>
      <c r="L234" s="17" t="s">
        <v>42</v>
      </c>
      <c r="M234" s="20">
        <v>19.930555555555557</v>
      </c>
    </row>
    <row r="235" spans="1:13" x14ac:dyDescent="0.35">
      <c r="A235" s="17" t="s">
        <v>8349</v>
      </c>
      <c r="B235" s="17">
        <v>234</v>
      </c>
      <c r="C235" s="17" t="s">
        <v>2139</v>
      </c>
      <c r="D235" s="17">
        <v>1994</v>
      </c>
      <c r="E235" s="17" t="s">
        <v>10</v>
      </c>
      <c r="F235" s="17">
        <v>7</v>
      </c>
      <c r="G235" s="19">
        <v>34522</v>
      </c>
      <c r="H235" s="17">
        <v>0</v>
      </c>
      <c r="I235" s="18">
        <v>34672.15</v>
      </c>
      <c r="J235" s="17" t="s">
        <v>16</v>
      </c>
      <c r="K235" s="17" t="s">
        <v>12</v>
      </c>
      <c r="L235" s="17" t="s">
        <v>13</v>
      </c>
      <c r="M235" s="20">
        <v>28.919444444444444</v>
      </c>
    </row>
    <row r="236" spans="1:13" x14ac:dyDescent="0.35">
      <c r="A236" s="17" t="s">
        <v>8349</v>
      </c>
      <c r="B236" s="17">
        <v>235</v>
      </c>
      <c r="C236" s="17" t="s">
        <v>2138</v>
      </c>
      <c r="D236" s="17">
        <v>2004</v>
      </c>
      <c r="E236" s="17" t="s">
        <v>37</v>
      </c>
      <c r="F236" s="17">
        <v>9</v>
      </c>
      <c r="G236" s="19">
        <v>38269</v>
      </c>
      <c r="H236" s="17">
        <v>0</v>
      </c>
      <c r="I236" s="18">
        <v>34617.839999999997</v>
      </c>
      <c r="J236" s="17" t="s">
        <v>16</v>
      </c>
      <c r="K236" s="17" t="s">
        <v>12</v>
      </c>
      <c r="L236" s="17" t="s">
        <v>168</v>
      </c>
      <c r="M236" s="20">
        <v>18.663888888888888</v>
      </c>
    </row>
    <row r="237" spans="1:13" x14ac:dyDescent="0.35">
      <c r="A237" s="17" t="s">
        <v>8349</v>
      </c>
      <c r="B237" s="17">
        <v>236</v>
      </c>
      <c r="C237" s="17" t="s">
        <v>2137</v>
      </c>
      <c r="D237" s="17">
        <v>1976</v>
      </c>
      <c r="E237" s="17" t="s">
        <v>15</v>
      </c>
      <c r="F237" s="17">
        <v>25</v>
      </c>
      <c r="G237" s="19">
        <v>28089</v>
      </c>
      <c r="H237" s="17">
        <v>2</v>
      </c>
      <c r="I237" s="18">
        <v>34543.39</v>
      </c>
      <c r="J237" s="17" t="s">
        <v>11</v>
      </c>
      <c r="K237" s="17" t="s">
        <v>12</v>
      </c>
      <c r="L237" s="17" t="s">
        <v>42</v>
      </c>
      <c r="M237" s="20">
        <v>46.536111111111111</v>
      </c>
    </row>
    <row r="238" spans="1:13" x14ac:dyDescent="0.35">
      <c r="A238" s="17" t="s">
        <v>8349</v>
      </c>
      <c r="B238" s="17">
        <v>237</v>
      </c>
      <c r="C238" s="17" t="s">
        <v>2136</v>
      </c>
      <c r="D238" s="17">
        <v>1998</v>
      </c>
      <c r="E238" s="17" t="s">
        <v>18</v>
      </c>
      <c r="F238" s="17">
        <v>24</v>
      </c>
      <c r="G238" s="19">
        <v>35970</v>
      </c>
      <c r="H238" s="17">
        <v>0</v>
      </c>
      <c r="I238" s="18">
        <v>34472.839999999997</v>
      </c>
      <c r="J238" s="17" t="s">
        <v>16</v>
      </c>
      <c r="K238" s="17" t="s">
        <v>12</v>
      </c>
      <c r="L238" s="17" t="s">
        <v>42</v>
      </c>
      <c r="M238" s="20">
        <v>24.955555555555556</v>
      </c>
    </row>
    <row r="239" spans="1:13" x14ac:dyDescent="0.35">
      <c r="A239" s="17" t="s">
        <v>8349</v>
      </c>
      <c r="B239" s="17">
        <v>238</v>
      </c>
      <c r="C239" s="17" t="s">
        <v>2135</v>
      </c>
      <c r="D239" s="17">
        <v>1990</v>
      </c>
      <c r="E239" s="17" t="s">
        <v>20</v>
      </c>
      <c r="F239" s="17">
        <v>24</v>
      </c>
      <c r="G239" s="19">
        <v>33140</v>
      </c>
      <c r="H239" s="17">
        <v>3</v>
      </c>
      <c r="I239" s="18">
        <v>34456.269999999997</v>
      </c>
      <c r="J239" s="17" t="s">
        <v>16</v>
      </c>
      <c r="K239" s="17" t="s">
        <v>11</v>
      </c>
      <c r="L239" s="17" t="s">
        <v>42</v>
      </c>
      <c r="M239" s="20">
        <v>32.705555555555556</v>
      </c>
    </row>
    <row r="240" spans="1:13" x14ac:dyDescent="0.35">
      <c r="A240" s="17" t="s">
        <v>8349</v>
      </c>
      <c r="B240" s="17">
        <v>239</v>
      </c>
      <c r="C240" s="17" t="s">
        <v>2134</v>
      </c>
      <c r="D240" s="17">
        <v>2003</v>
      </c>
      <c r="E240" s="17" t="s">
        <v>37</v>
      </c>
      <c r="F240" s="17">
        <v>5</v>
      </c>
      <c r="G240" s="19">
        <v>37899</v>
      </c>
      <c r="H240" s="17">
        <v>0</v>
      </c>
      <c r="I240" s="18">
        <v>34439.86</v>
      </c>
      <c r="J240" s="17" t="s">
        <v>11</v>
      </c>
      <c r="K240" s="17" t="s">
        <v>16</v>
      </c>
      <c r="L240" s="17" t="s">
        <v>13</v>
      </c>
      <c r="M240" s="20">
        <v>19.675000000000001</v>
      </c>
    </row>
    <row r="241" spans="1:13" x14ac:dyDescent="0.35">
      <c r="A241" s="17" t="s">
        <v>8349</v>
      </c>
      <c r="B241" s="17">
        <v>240</v>
      </c>
      <c r="C241" s="17" t="s">
        <v>2133</v>
      </c>
      <c r="D241" s="17">
        <v>1984</v>
      </c>
      <c r="E241" s="17" t="s">
        <v>37</v>
      </c>
      <c r="F241" s="17">
        <v>1</v>
      </c>
      <c r="G241" s="19">
        <v>30956</v>
      </c>
      <c r="H241" s="17">
        <v>3</v>
      </c>
      <c r="I241" s="18">
        <v>34402.22</v>
      </c>
      <c r="J241" s="17" t="s">
        <v>11</v>
      </c>
      <c r="K241" s="17" t="s">
        <v>12</v>
      </c>
      <c r="L241" s="17" t="s">
        <v>42</v>
      </c>
      <c r="M241" s="20">
        <v>38.68611111111111</v>
      </c>
    </row>
    <row r="242" spans="1:13" x14ac:dyDescent="0.35">
      <c r="A242" s="17" t="s">
        <v>8349</v>
      </c>
      <c r="B242" s="17">
        <v>241</v>
      </c>
      <c r="C242" s="17" t="s">
        <v>2132</v>
      </c>
      <c r="D242" s="17">
        <v>1983</v>
      </c>
      <c r="E242" s="17" t="s">
        <v>37</v>
      </c>
      <c r="F242" s="17">
        <v>2</v>
      </c>
      <c r="G242" s="19">
        <v>30591</v>
      </c>
      <c r="H242" s="17">
        <v>3</v>
      </c>
      <c r="I242" s="18">
        <v>34307.22</v>
      </c>
      <c r="J242" s="17" t="s">
        <v>11</v>
      </c>
      <c r="K242" s="17" t="s">
        <v>11</v>
      </c>
      <c r="L242" s="17" t="s">
        <v>23</v>
      </c>
      <c r="M242" s="20">
        <v>39.68333333333333</v>
      </c>
    </row>
    <row r="243" spans="1:13" x14ac:dyDescent="0.35">
      <c r="A243" s="17" t="s">
        <v>8349</v>
      </c>
      <c r="B243" s="17">
        <v>242</v>
      </c>
      <c r="C243" s="17" t="s">
        <v>2130</v>
      </c>
      <c r="D243" s="17">
        <v>1986</v>
      </c>
      <c r="E243" s="17" t="s">
        <v>37</v>
      </c>
      <c r="F243" s="17">
        <v>11</v>
      </c>
      <c r="G243" s="19">
        <v>31696</v>
      </c>
      <c r="H243" s="17">
        <v>3</v>
      </c>
      <c r="I243" s="18">
        <v>34293.120000000003</v>
      </c>
      <c r="J243" s="17" t="s">
        <v>16</v>
      </c>
      <c r="K243" s="17" t="s">
        <v>11</v>
      </c>
      <c r="L243" s="17" t="s">
        <v>42</v>
      </c>
      <c r="M243" s="20">
        <v>36.658333333333331</v>
      </c>
    </row>
    <row r="244" spans="1:13" x14ac:dyDescent="0.35">
      <c r="A244" s="17" t="s">
        <v>8349</v>
      </c>
      <c r="B244" s="17">
        <v>243</v>
      </c>
      <c r="C244" s="17" t="s">
        <v>2129</v>
      </c>
      <c r="D244" s="17">
        <v>1995</v>
      </c>
      <c r="E244" s="17" t="s">
        <v>37</v>
      </c>
      <c r="F244" s="17">
        <v>30</v>
      </c>
      <c r="G244" s="19">
        <v>35002</v>
      </c>
      <c r="H244" s="17">
        <v>0</v>
      </c>
      <c r="I244" s="18">
        <v>34289.43</v>
      </c>
      <c r="J244" s="17" t="s">
        <v>16</v>
      </c>
      <c r="K244" s="17" t="s">
        <v>16</v>
      </c>
      <c r="L244" s="17" t="s">
        <v>42</v>
      </c>
      <c r="M244" s="20">
        <v>27.605555555555554</v>
      </c>
    </row>
    <row r="245" spans="1:13" x14ac:dyDescent="0.35">
      <c r="A245" s="17" t="s">
        <v>8349</v>
      </c>
      <c r="B245" s="17">
        <v>244</v>
      </c>
      <c r="C245" s="17" t="s">
        <v>2128</v>
      </c>
      <c r="D245" s="17">
        <v>1998</v>
      </c>
      <c r="E245" s="17" t="s">
        <v>18</v>
      </c>
      <c r="F245" s="17">
        <v>11</v>
      </c>
      <c r="G245" s="19">
        <v>35957</v>
      </c>
      <c r="H245" s="17">
        <v>0</v>
      </c>
      <c r="I245" s="18">
        <v>34254.050000000003</v>
      </c>
      <c r="J245" s="17" t="s">
        <v>16</v>
      </c>
      <c r="K245" s="17" t="s">
        <v>12</v>
      </c>
      <c r="L245" s="17" t="s">
        <v>166</v>
      </c>
      <c r="M245" s="20">
        <v>24.991666666666667</v>
      </c>
    </row>
    <row r="246" spans="1:13" x14ac:dyDescent="0.35">
      <c r="A246" s="17" t="s">
        <v>8349</v>
      </c>
      <c r="B246" s="17">
        <v>245</v>
      </c>
      <c r="C246" s="17" t="s">
        <v>2127</v>
      </c>
      <c r="D246" s="17">
        <v>1962</v>
      </c>
      <c r="E246" s="17" t="s">
        <v>10</v>
      </c>
      <c r="F246" s="17">
        <v>5</v>
      </c>
      <c r="G246" s="19">
        <v>22832</v>
      </c>
      <c r="H246" s="17">
        <v>0</v>
      </c>
      <c r="I246" s="18">
        <v>34218.019999999997</v>
      </c>
      <c r="J246" s="17" t="s">
        <v>16</v>
      </c>
      <c r="K246" s="17" t="s">
        <v>16</v>
      </c>
      <c r="L246" s="17" t="s">
        <v>42</v>
      </c>
      <c r="M246" s="20">
        <v>60.924999999999997</v>
      </c>
    </row>
    <row r="247" spans="1:13" x14ac:dyDescent="0.35">
      <c r="A247" s="17" t="s">
        <v>8349</v>
      </c>
      <c r="B247" s="17">
        <v>246</v>
      </c>
      <c r="C247" s="17" t="s">
        <v>2126</v>
      </c>
      <c r="D247" s="17">
        <v>1975</v>
      </c>
      <c r="E247" s="17" t="s">
        <v>10</v>
      </c>
      <c r="F247" s="17">
        <v>21</v>
      </c>
      <c r="G247" s="19">
        <v>27596</v>
      </c>
      <c r="H247" s="17">
        <v>1</v>
      </c>
      <c r="I247" s="18">
        <v>34210.33</v>
      </c>
      <c r="J247" s="17" t="s">
        <v>11</v>
      </c>
      <c r="K247" s="17" t="s">
        <v>16</v>
      </c>
      <c r="L247" s="17" t="s">
        <v>23</v>
      </c>
      <c r="M247" s="20">
        <v>47.880555555555553</v>
      </c>
    </row>
    <row r="248" spans="1:13" x14ac:dyDescent="0.35">
      <c r="A248" s="17" t="s">
        <v>8349</v>
      </c>
      <c r="B248" s="17">
        <v>247</v>
      </c>
      <c r="C248" s="17" t="s">
        <v>2125</v>
      </c>
      <c r="D248" s="17">
        <v>1971</v>
      </c>
      <c r="E248" s="17" t="s">
        <v>35</v>
      </c>
      <c r="F248" s="17">
        <v>25</v>
      </c>
      <c r="G248" s="19">
        <v>26170</v>
      </c>
      <c r="H248" s="17">
        <v>0</v>
      </c>
      <c r="I248" s="18">
        <v>34205.07</v>
      </c>
      <c r="J248" s="17" t="s">
        <v>11</v>
      </c>
      <c r="K248" s="17" t="s">
        <v>11</v>
      </c>
      <c r="L248" s="17" t="s">
        <v>42</v>
      </c>
      <c r="M248" s="20">
        <v>51.786111111111111</v>
      </c>
    </row>
    <row r="249" spans="1:13" x14ac:dyDescent="0.35">
      <c r="A249" s="17" t="s">
        <v>8349</v>
      </c>
      <c r="B249" s="17">
        <v>248</v>
      </c>
      <c r="C249" s="17" t="s">
        <v>2124</v>
      </c>
      <c r="D249" s="17">
        <v>1999</v>
      </c>
      <c r="E249" s="17" t="s">
        <v>15</v>
      </c>
      <c r="F249" s="17">
        <v>6</v>
      </c>
      <c r="G249" s="19">
        <v>36470</v>
      </c>
      <c r="H249" s="17">
        <v>0</v>
      </c>
      <c r="I249" s="18">
        <v>34166.269999999997</v>
      </c>
      <c r="J249" s="17" t="s">
        <v>11</v>
      </c>
      <c r="K249" s="17" t="s">
        <v>12</v>
      </c>
      <c r="L249" s="17" t="s">
        <v>42</v>
      </c>
      <c r="M249" s="20">
        <v>23.588888888888889</v>
      </c>
    </row>
    <row r="250" spans="1:13" x14ac:dyDescent="0.35">
      <c r="A250" s="17" t="s">
        <v>8349</v>
      </c>
      <c r="B250" s="17">
        <v>249</v>
      </c>
      <c r="C250" s="17" t="s">
        <v>2123</v>
      </c>
      <c r="D250" s="17">
        <v>2002</v>
      </c>
      <c r="E250" s="17" t="s">
        <v>30</v>
      </c>
      <c r="F250" s="17">
        <v>26</v>
      </c>
      <c r="G250" s="19">
        <v>37616</v>
      </c>
      <c r="H250" s="17">
        <v>0</v>
      </c>
      <c r="I250" s="18">
        <v>34084.68</v>
      </c>
      <c r="J250" s="17" t="s">
        <v>11</v>
      </c>
      <c r="K250" s="17" t="s">
        <v>12</v>
      </c>
      <c r="L250" s="17" t="s">
        <v>42</v>
      </c>
      <c r="M250" s="20">
        <v>20.45</v>
      </c>
    </row>
    <row r="251" spans="1:13" x14ac:dyDescent="0.35">
      <c r="A251" s="17" t="s">
        <v>8349</v>
      </c>
      <c r="B251" s="17">
        <v>250</v>
      </c>
      <c r="C251" s="17" t="s">
        <v>2122</v>
      </c>
      <c r="D251" s="17">
        <v>1972</v>
      </c>
      <c r="E251" s="17" t="s">
        <v>10</v>
      </c>
      <c r="F251" s="17">
        <v>26</v>
      </c>
      <c r="G251" s="19">
        <v>26506</v>
      </c>
      <c r="H251" s="17">
        <v>0</v>
      </c>
      <c r="I251" s="18">
        <v>34053.360000000001</v>
      </c>
      <c r="J251" s="17" t="s">
        <v>11</v>
      </c>
      <c r="K251" s="17" t="s">
        <v>11</v>
      </c>
      <c r="L251" s="17" t="s">
        <v>42</v>
      </c>
      <c r="M251" s="20">
        <v>50.866666666666667</v>
      </c>
    </row>
    <row r="252" spans="1:13" x14ac:dyDescent="0.35">
      <c r="A252" s="17" t="s">
        <v>8349</v>
      </c>
      <c r="B252" s="17">
        <v>251</v>
      </c>
      <c r="C252" s="17" t="s">
        <v>2121</v>
      </c>
      <c r="D252" s="17">
        <v>1994</v>
      </c>
      <c r="E252" s="17" t="s">
        <v>20</v>
      </c>
      <c r="F252" s="17">
        <v>25</v>
      </c>
      <c r="G252" s="19">
        <v>34602</v>
      </c>
      <c r="H252" s="17">
        <v>0</v>
      </c>
      <c r="I252" s="18">
        <v>33975.47</v>
      </c>
      <c r="J252" s="17" t="s">
        <v>11</v>
      </c>
      <c r="K252" s="17" t="s">
        <v>11</v>
      </c>
      <c r="L252" s="17" t="s">
        <v>42</v>
      </c>
      <c r="M252" s="20">
        <v>28.702777777777779</v>
      </c>
    </row>
    <row r="253" spans="1:13" x14ac:dyDescent="0.35">
      <c r="A253" s="17" t="s">
        <v>8349</v>
      </c>
      <c r="B253" s="17">
        <v>252</v>
      </c>
      <c r="C253" s="17" t="s">
        <v>2120</v>
      </c>
      <c r="D253" s="17">
        <v>2000</v>
      </c>
      <c r="E253" s="17" t="s">
        <v>30</v>
      </c>
      <c r="F253" s="17">
        <v>27</v>
      </c>
      <c r="G253" s="19">
        <v>36887</v>
      </c>
      <c r="H253" s="17">
        <v>0</v>
      </c>
      <c r="I253" s="18">
        <v>33907.550000000003</v>
      </c>
      <c r="J253" s="17" t="s">
        <v>11</v>
      </c>
      <c r="K253" s="17" t="s">
        <v>11</v>
      </c>
      <c r="L253" s="17" t="s">
        <v>23</v>
      </c>
      <c r="M253" s="20">
        <v>22.447222222222223</v>
      </c>
    </row>
    <row r="254" spans="1:13" x14ac:dyDescent="0.35">
      <c r="A254" s="17" t="s">
        <v>8349</v>
      </c>
      <c r="B254" s="17">
        <v>253</v>
      </c>
      <c r="C254" s="17" t="s">
        <v>2119</v>
      </c>
      <c r="D254" s="17">
        <v>1997</v>
      </c>
      <c r="E254" s="17" t="s">
        <v>35</v>
      </c>
      <c r="F254" s="17">
        <v>9</v>
      </c>
      <c r="G254" s="19">
        <v>35651</v>
      </c>
      <c r="H254" s="17">
        <v>0</v>
      </c>
      <c r="I254" s="18">
        <v>33900.65</v>
      </c>
      <c r="J254" s="17" t="s">
        <v>11</v>
      </c>
      <c r="K254" s="17" t="s">
        <v>12</v>
      </c>
      <c r="L254" s="17" t="s">
        <v>42</v>
      </c>
      <c r="M254" s="20">
        <v>25.830555555555556</v>
      </c>
    </row>
    <row r="255" spans="1:13" x14ac:dyDescent="0.35">
      <c r="A255" s="17" t="s">
        <v>8349</v>
      </c>
      <c r="B255" s="17">
        <v>254</v>
      </c>
      <c r="C255" s="17" t="s">
        <v>2118</v>
      </c>
      <c r="D255" s="17">
        <v>2000</v>
      </c>
      <c r="E255" s="17" t="s">
        <v>37</v>
      </c>
      <c r="F255" s="17">
        <v>26</v>
      </c>
      <c r="G255" s="19">
        <v>36825</v>
      </c>
      <c r="H255" s="17">
        <v>0</v>
      </c>
      <c r="I255" s="18">
        <v>33829.39</v>
      </c>
      <c r="J255" s="17" t="s">
        <v>11</v>
      </c>
      <c r="K255" s="17" t="s">
        <v>12</v>
      </c>
      <c r="L255" s="17" t="s">
        <v>42</v>
      </c>
      <c r="M255" s="20">
        <v>22.616666666666667</v>
      </c>
    </row>
    <row r="256" spans="1:13" x14ac:dyDescent="0.35">
      <c r="A256" s="17" t="s">
        <v>8349</v>
      </c>
      <c r="B256" s="17">
        <v>255</v>
      </c>
      <c r="C256" s="17" t="s">
        <v>2117</v>
      </c>
      <c r="D256" s="17">
        <v>1962</v>
      </c>
      <c r="E256" s="17" t="s">
        <v>30</v>
      </c>
      <c r="F256" s="17">
        <v>11</v>
      </c>
      <c r="G256" s="19">
        <v>22991</v>
      </c>
      <c r="H256" s="17">
        <v>0</v>
      </c>
      <c r="I256" s="18">
        <v>33753.32</v>
      </c>
      <c r="J256" s="17" t="s">
        <v>16</v>
      </c>
      <c r="K256" s="17" t="s">
        <v>12</v>
      </c>
      <c r="L256" s="17" t="s">
        <v>42</v>
      </c>
      <c r="M256" s="20">
        <v>60.491666666666667</v>
      </c>
    </row>
    <row r="257" spans="1:13" x14ac:dyDescent="0.35">
      <c r="A257" s="17" t="s">
        <v>8349</v>
      </c>
      <c r="B257" s="17">
        <v>256</v>
      </c>
      <c r="C257" s="17" t="s">
        <v>2116</v>
      </c>
      <c r="D257" s="17">
        <v>2003</v>
      </c>
      <c r="E257" s="17" t="s">
        <v>20</v>
      </c>
      <c r="F257" s="17">
        <v>12</v>
      </c>
      <c r="G257" s="19">
        <v>37876</v>
      </c>
      <c r="H257" s="17">
        <v>0</v>
      </c>
      <c r="I257" s="18">
        <v>33750.29</v>
      </c>
      <c r="J257" s="17" t="s">
        <v>16</v>
      </c>
      <c r="K257" s="17" t="s">
        <v>12</v>
      </c>
      <c r="L257" s="17" t="s">
        <v>23</v>
      </c>
      <c r="M257" s="20">
        <v>19.738888888888887</v>
      </c>
    </row>
    <row r="258" spans="1:13" x14ac:dyDescent="0.35">
      <c r="A258" s="17" t="s">
        <v>8349</v>
      </c>
      <c r="B258" s="17">
        <v>257</v>
      </c>
      <c r="C258" s="17" t="s">
        <v>2115</v>
      </c>
      <c r="D258" s="17">
        <v>2004</v>
      </c>
      <c r="E258" s="17" t="s">
        <v>15</v>
      </c>
      <c r="F258" s="17">
        <v>1</v>
      </c>
      <c r="G258" s="19">
        <v>38292</v>
      </c>
      <c r="H258" s="17">
        <v>0</v>
      </c>
      <c r="I258" s="18">
        <v>33732.69</v>
      </c>
      <c r="J258" s="17" t="s">
        <v>16</v>
      </c>
      <c r="K258" s="17" t="s">
        <v>16</v>
      </c>
      <c r="L258" s="17" t="s">
        <v>356</v>
      </c>
      <c r="M258" s="20">
        <v>18.602777777777778</v>
      </c>
    </row>
    <row r="259" spans="1:13" x14ac:dyDescent="0.35">
      <c r="A259" s="17" t="s">
        <v>8349</v>
      </c>
      <c r="B259" s="17">
        <v>258</v>
      </c>
      <c r="C259" s="17" t="s">
        <v>2114</v>
      </c>
      <c r="D259" s="17">
        <v>1993</v>
      </c>
      <c r="E259" s="17" t="s">
        <v>15</v>
      </c>
      <c r="F259" s="17">
        <v>28</v>
      </c>
      <c r="G259" s="19">
        <v>34301</v>
      </c>
      <c r="H259" s="17">
        <v>0</v>
      </c>
      <c r="I259" s="18">
        <v>33707.550000000003</v>
      </c>
      <c r="J259" s="17" t="s">
        <v>11</v>
      </c>
      <c r="K259" s="17" t="s">
        <v>11</v>
      </c>
      <c r="L259" s="17" t="s">
        <v>42</v>
      </c>
      <c r="M259" s="20">
        <v>29.527777777777779</v>
      </c>
    </row>
    <row r="260" spans="1:13" x14ac:dyDescent="0.35">
      <c r="A260" s="17" t="s">
        <v>8349</v>
      </c>
      <c r="B260" s="17">
        <v>259</v>
      </c>
      <c r="C260" s="17" t="s">
        <v>2113</v>
      </c>
      <c r="D260" s="17">
        <v>2003</v>
      </c>
      <c r="E260" s="17" t="s">
        <v>20</v>
      </c>
      <c r="F260" s="17">
        <v>9</v>
      </c>
      <c r="G260" s="19">
        <v>37873</v>
      </c>
      <c r="H260" s="17">
        <v>0</v>
      </c>
      <c r="I260" s="18">
        <v>33611.71</v>
      </c>
      <c r="J260" s="17" t="s">
        <v>16</v>
      </c>
      <c r="K260" s="17" t="s">
        <v>11</v>
      </c>
      <c r="L260" s="17" t="s">
        <v>42</v>
      </c>
      <c r="M260" s="20">
        <v>19.747222222222224</v>
      </c>
    </row>
    <row r="261" spans="1:13" x14ac:dyDescent="0.35">
      <c r="A261" s="17" t="s">
        <v>8349</v>
      </c>
      <c r="B261" s="17">
        <v>260</v>
      </c>
      <c r="C261" s="17" t="s">
        <v>2112</v>
      </c>
      <c r="D261" s="17">
        <v>1984</v>
      </c>
      <c r="E261" s="17" t="s">
        <v>10</v>
      </c>
      <c r="F261" s="17">
        <v>22</v>
      </c>
      <c r="G261" s="19">
        <v>30885</v>
      </c>
      <c r="H261" s="17">
        <v>3</v>
      </c>
      <c r="I261" s="18">
        <v>33527.1</v>
      </c>
      <c r="J261" s="17" t="s">
        <v>11</v>
      </c>
      <c r="K261" s="17" t="s">
        <v>12</v>
      </c>
      <c r="L261" s="17" t="s">
        <v>42</v>
      </c>
      <c r="M261" s="20">
        <v>38.87777777777778</v>
      </c>
    </row>
    <row r="262" spans="1:13" x14ac:dyDescent="0.35">
      <c r="A262" s="17" t="s">
        <v>8349</v>
      </c>
      <c r="B262" s="17">
        <v>261</v>
      </c>
      <c r="C262" s="17" t="s">
        <v>2111</v>
      </c>
      <c r="D262" s="17">
        <v>2002</v>
      </c>
      <c r="E262" s="17" t="s">
        <v>35</v>
      </c>
      <c r="F262" s="17">
        <v>25</v>
      </c>
      <c r="G262" s="19">
        <v>37493</v>
      </c>
      <c r="H262" s="17">
        <v>0</v>
      </c>
      <c r="I262" s="18">
        <v>33475.82</v>
      </c>
      <c r="J262" s="17" t="s">
        <v>16</v>
      </c>
      <c r="K262" s="17" t="s">
        <v>16</v>
      </c>
      <c r="L262" s="17" t="s">
        <v>170</v>
      </c>
      <c r="M262" s="20">
        <v>20.786111111111111</v>
      </c>
    </row>
    <row r="263" spans="1:13" x14ac:dyDescent="0.35">
      <c r="A263" s="17" t="s">
        <v>8349</v>
      </c>
      <c r="B263" s="17">
        <v>262</v>
      </c>
      <c r="C263" s="17" t="s">
        <v>2110</v>
      </c>
      <c r="D263" s="17">
        <v>1970</v>
      </c>
      <c r="E263" s="17" t="s">
        <v>18</v>
      </c>
      <c r="F263" s="17">
        <v>18</v>
      </c>
      <c r="G263" s="19">
        <v>25737</v>
      </c>
      <c r="H263" s="17">
        <v>2</v>
      </c>
      <c r="I263" s="18">
        <v>33471.97</v>
      </c>
      <c r="J263" s="17" t="s">
        <v>11</v>
      </c>
      <c r="K263" s="17" t="s">
        <v>11</v>
      </c>
      <c r="L263" s="17" t="s">
        <v>23</v>
      </c>
      <c r="M263" s="20">
        <v>52.972222222222221</v>
      </c>
    </row>
    <row r="264" spans="1:13" x14ac:dyDescent="0.35">
      <c r="A264" s="17" t="s">
        <v>8349</v>
      </c>
      <c r="B264" s="17">
        <v>263</v>
      </c>
      <c r="C264" s="17" t="s">
        <v>2109</v>
      </c>
      <c r="D264" s="17">
        <v>1985</v>
      </c>
      <c r="E264" s="17" t="s">
        <v>30</v>
      </c>
      <c r="F264" s="17">
        <v>7</v>
      </c>
      <c r="G264" s="19">
        <v>31388</v>
      </c>
      <c r="H264" s="17">
        <v>3</v>
      </c>
      <c r="I264" s="18">
        <v>33450.99</v>
      </c>
      <c r="J264" s="17" t="s">
        <v>11</v>
      </c>
      <c r="K264" s="17" t="s">
        <v>11</v>
      </c>
      <c r="L264" s="17" t="s">
        <v>42</v>
      </c>
      <c r="M264" s="20">
        <v>37.50277777777778</v>
      </c>
    </row>
    <row r="265" spans="1:13" x14ac:dyDescent="0.35">
      <c r="A265" s="17" t="s">
        <v>8349</v>
      </c>
      <c r="B265" s="17">
        <v>264</v>
      </c>
      <c r="C265" s="17" t="s">
        <v>2108</v>
      </c>
      <c r="D265" s="17">
        <v>1972</v>
      </c>
      <c r="E265" s="17" t="s">
        <v>20</v>
      </c>
      <c r="F265" s="17">
        <v>5</v>
      </c>
      <c r="G265" s="19">
        <v>26547</v>
      </c>
      <c r="H265" s="17">
        <v>0</v>
      </c>
      <c r="I265" s="18">
        <v>33344.449999999997</v>
      </c>
      <c r="J265" s="17" t="s">
        <v>11</v>
      </c>
      <c r="K265" s="17" t="s">
        <v>12</v>
      </c>
      <c r="L265" s="17" t="s">
        <v>42</v>
      </c>
      <c r="M265" s="20">
        <v>50.758333333333333</v>
      </c>
    </row>
    <row r="266" spans="1:13" x14ac:dyDescent="0.35">
      <c r="A266" s="17" t="s">
        <v>8349</v>
      </c>
      <c r="B266" s="17">
        <v>265</v>
      </c>
      <c r="C266" s="17" t="s">
        <v>2107</v>
      </c>
      <c r="D266" s="17">
        <v>2003</v>
      </c>
      <c r="E266" s="17" t="s">
        <v>15</v>
      </c>
      <c r="F266" s="17">
        <v>28</v>
      </c>
      <c r="G266" s="19">
        <v>37953</v>
      </c>
      <c r="H266" s="17">
        <v>0</v>
      </c>
      <c r="I266" s="18">
        <v>33307.550000000003</v>
      </c>
      <c r="J266" s="17" t="s">
        <v>11</v>
      </c>
      <c r="K266" s="17" t="s">
        <v>12</v>
      </c>
      <c r="L266" s="17" t="s">
        <v>23</v>
      </c>
      <c r="M266" s="20">
        <v>19.527777777777779</v>
      </c>
    </row>
    <row r="267" spans="1:13" x14ac:dyDescent="0.35">
      <c r="A267" s="17" t="s">
        <v>8349</v>
      </c>
      <c r="B267" s="17">
        <v>266</v>
      </c>
      <c r="C267" s="17" t="s">
        <v>2106</v>
      </c>
      <c r="D267" s="17">
        <v>1990</v>
      </c>
      <c r="E267" s="17" t="s">
        <v>37</v>
      </c>
      <c r="F267" s="17">
        <v>12</v>
      </c>
      <c r="G267" s="19">
        <v>33158</v>
      </c>
      <c r="H267" s="17">
        <v>3</v>
      </c>
      <c r="I267" s="18">
        <v>33292.83</v>
      </c>
      <c r="J267" s="17" t="s">
        <v>11</v>
      </c>
      <c r="K267" s="17" t="s">
        <v>16</v>
      </c>
      <c r="L267" s="17" t="s">
        <v>42</v>
      </c>
      <c r="M267" s="20">
        <v>32.655555555555559</v>
      </c>
    </row>
    <row r="268" spans="1:13" x14ac:dyDescent="0.35">
      <c r="A268" s="17" t="s">
        <v>8349</v>
      </c>
      <c r="B268" s="17">
        <v>267</v>
      </c>
      <c r="C268" s="17" t="s">
        <v>2105</v>
      </c>
      <c r="D268" s="17">
        <v>1985</v>
      </c>
      <c r="E268" s="17" t="s">
        <v>10</v>
      </c>
      <c r="F268" s="17">
        <v>15</v>
      </c>
      <c r="G268" s="19">
        <v>31243</v>
      </c>
      <c r="H268" s="17">
        <v>3</v>
      </c>
      <c r="I268" s="18">
        <v>33121</v>
      </c>
      <c r="J268" s="17" t="s">
        <v>11</v>
      </c>
      <c r="K268" s="17" t="s">
        <v>16</v>
      </c>
      <c r="L268" s="17" t="s">
        <v>42</v>
      </c>
      <c r="M268" s="20">
        <v>37.897222222222226</v>
      </c>
    </row>
    <row r="269" spans="1:13" x14ac:dyDescent="0.35">
      <c r="A269" s="17" t="s">
        <v>8349</v>
      </c>
      <c r="B269" s="17">
        <v>268</v>
      </c>
      <c r="C269" s="17" t="s">
        <v>2104</v>
      </c>
      <c r="D269" s="17">
        <v>1969</v>
      </c>
      <c r="E269" s="17" t="s">
        <v>37</v>
      </c>
      <c r="F269" s="17">
        <v>30</v>
      </c>
      <c r="G269" s="19">
        <v>25506</v>
      </c>
      <c r="H269" s="17">
        <v>0</v>
      </c>
      <c r="I269" s="18">
        <v>33090.660000000003</v>
      </c>
      <c r="J269" s="17" t="s">
        <v>11</v>
      </c>
      <c r="K269" s="17" t="s">
        <v>11</v>
      </c>
      <c r="L269" s="17" t="s">
        <v>42</v>
      </c>
      <c r="M269" s="20">
        <v>53.605555555555554</v>
      </c>
    </row>
    <row r="270" spans="1:13" x14ac:dyDescent="0.35">
      <c r="A270" s="17" t="s">
        <v>8349</v>
      </c>
      <c r="B270" s="17">
        <v>269</v>
      </c>
      <c r="C270" s="17" t="s">
        <v>2103</v>
      </c>
      <c r="D270" s="17">
        <v>1962</v>
      </c>
      <c r="E270" s="17" t="s">
        <v>10</v>
      </c>
      <c r="F270" s="17">
        <v>1</v>
      </c>
      <c r="G270" s="19">
        <v>22828</v>
      </c>
      <c r="H270" s="17">
        <v>0</v>
      </c>
      <c r="I270" s="18">
        <v>33074.94</v>
      </c>
      <c r="J270" s="17" t="s">
        <v>16</v>
      </c>
      <c r="K270" s="17" t="s">
        <v>11</v>
      </c>
      <c r="L270" s="17" t="s">
        <v>42</v>
      </c>
      <c r="M270" s="20">
        <v>60.93611111111111</v>
      </c>
    </row>
    <row r="271" spans="1:13" x14ac:dyDescent="0.35">
      <c r="A271" s="17" t="s">
        <v>8349</v>
      </c>
      <c r="B271" s="17">
        <v>270</v>
      </c>
      <c r="C271" s="17" t="s">
        <v>2102</v>
      </c>
      <c r="D271" s="17">
        <v>1994</v>
      </c>
      <c r="E271" s="17" t="s">
        <v>10</v>
      </c>
      <c r="F271" s="17">
        <v>28</v>
      </c>
      <c r="G271" s="19">
        <v>34543</v>
      </c>
      <c r="H271" s="17">
        <v>0</v>
      </c>
      <c r="I271" s="18">
        <v>33057.230000000003</v>
      </c>
      <c r="J271" s="17" t="s">
        <v>16</v>
      </c>
      <c r="K271" s="17" t="s">
        <v>11</v>
      </c>
      <c r="L271" s="17" t="s">
        <v>42</v>
      </c>
      <c r="M271" s="20">
        <v>28.861111111111111</v>
      </c>
    </row>
    <row r="272" spans="1:13" x14ac:dyDescent="0.35">
      <c r="A272" s="17" t="s">
        <v>8349</v>
      </c>
      <c r="B272" s="17">
        <v>271</v>
      </c>
      <c r="C272" s="17" t="s">
        <v>2101</v>
      </c>
      <c r="D272" s="17">
        <v>1967</v>
      </c>
      <c r="E272" s="17" t="s">
        <v>10</v>
      </c>
      <c r="F272" s="17">
        <v>10</v>
      </c>
      <c r="G272" s="19">
        <v>24663</v>
      </c>
      <c r="H272" s="17">
        <v>0</v>
      </c>
      <c r="I272" s="18">
        <v>33025.32</v>
      </c>
      <c r="J272" s="17" t="s">
        <v>11</v>
      </c>
      <c r="K272" s="17" t="s">
        <v>12</v>
      </c>
      <c r="L272" s="17" t="s">
        <v>42</v>
      </c>
      <c r="M272" s="20">
        <v>55.911111111111111</v>
      </c>
    </row>
    <row r="273" spans="1:13" x14ac:dyDescent="0.35">
      <c r="A273" s="17" t="s">
        <v>8349</v>
      </c>
      <c r="B273" s="17">
        <v>272</v>
      </c>
      <c r="C273" s="17" t="s">
        <v>2100</v>
      </c>
      <c r="D273" s="17">
        <v>1995</v>
      </c>
      <c r="E273" s="17" t="s">
        <v>10</v>
      </c>
      <c r="F273" s="17">
        <v>8</v>
      </c>
      <c r="G273" s="19">
        <v>34888</v>
      </c>
      <c r="H273" s="17">
        <v>0</v>
      </c>
      <c r="I273" s="18">
        <v>33017.46</v>
      </c>
      <c r="J273" s="17" t="s">
        <v>16</v>
      </c>
      <c r="K273" s="17" t="s">
        <v>16</v>
      </c>
      <c r="L273" s="17" t="s">
        <v>42</v>
      </c>
      <c r="M273" s="20">
        <v>27.916666666666668</v>
      </c>
    </row>
    <row r="274" spans="1:13" x14ac:dyDescent="0.35">
      <c r="A274" s="17" t="s">
        <v>8349</v>
      </c>
      <c r="B274" s="17">
        <v>273</v>
      </c>
      <c r="C274" s="17" t="s">
        <v>2099</v>
      </c>
      <c r="D274" s="17">
        <v>1971</v>
      </c>
      <c r="E274" s="17" t="s">
        <v>35</v>
      </c>
      <c r="F274" s="17">
        <v>24</v>
      </c>
      <c r="G274" s="19">
        <v>26169</v>
      </c>
      <c r="H274" s="17">
        <v>0</v>
      </c>
      <c r="I274" s="18">
        <v>32947.629999999997</v>
      </c>
      <c r="J274" s="17" t="s">
        <v>11</v>
      </c>
      <c r="K274" s="17" t="s">
        <v>16</v>
      </c>
      <c r="L274" s="17" t="s">
        <v>42</v>
      </c>
      <c r="M274" s="20">
        <v>51.788888888888891</v>
      </c>
    </row>
    <row r="275" spans="1:13" x14ac:dyDescent="0.35">
      <c r="A275" s="17" t="s">
        <v>8349</v>
      </c>
      <c r="B275" s="17">
        <v>274</v>
      </c>
      <c r="C275" s="17" t="s">
        <v>2098</v>
      </c>
      <c r="D275" s="17">
        <v>1981</v>
      </c>
      <c r="E275" s="17" t="s">
        <v>15</v>
      </c>
      <c r="F275" s="17">
        <v>17</v>
      </c>
      <c r="G275" s="19">
        <v>29907</v>
      </c>
      <c r="H275" s="17">
        <v>1</v>
      </c>
      <c r="I275" s="18">
        <v>32906.69</v>
      </c>
      <c r="J275" s="17" t="s">
        <v>11</v>
      </c>
      <c r="K275" s="17" t="s">
        <v>12</v>
      </c>
      <c r="L275" s="17" t="s">
        <v>42</v>
      </c>
      <c r="M275" s="20">
        <v>41.55833333333333</v>
      </c>
    </row>
    <row r="276" spans="1:13" x14ac:dyDescent="0.35">
      <c r="A276" s="17" t="s">
        <v>8349</v>
      </c>
      <c r="B276" s="17">
        <v>275</v>
      </c>
      <c r="C276" s="17" t="s">
        <v>2097</v>
      </c>
      <c r="D276" s="17">
        <v>1995</v>
      </c>
      <c r="E276" s="17" t="s">
        <v>30</v>
      </c>
      <c r="F276" s="17">
        <v>4</v>
      </c>
      <c r="G276" s="19">
        <v>35037</v>
      </c>
      <c r="H276" s="17">
        <v>0</v>
      </c>
      <c r="I276" s="18">
        <v>32827.51</v>
      </c>
      <c r="J276" s="17" t="s">
        <v>16</v>
      </c>
      <c r="K276" s="17" t="s">
        <v>11</v>
      </c>
      <c r="L276" s="17" t="s">
        <v>42</v>
      </c>
      <c r="M276" s="20">
        <v>27.511111111111113</v>
      </c>
    </row>
    <row r="277" spans="1:13" x14ac:dyDescent="0.35">
      <c r="A277" s="17" t="s">
        <v>8349</v>
      </c>
      <c r="B277" s="17">
        <v>276</v>
      </c>
      <c r="C277" s="17" t="s">
        <v>2096</v>
      </c>
      <c r="D277" s="17">
        <v>1980</v>
      </c>
      <c r="E277" s="17" t="s">
        <v>30</v>
      </c>
      <c r="F277" s="17">
        <v>12</v>
      </c>
      <c r="G277" s="19">
        <v>29567</v>
      </c>
      <c r="H277" s="17">
        <v>3</v>
      </c>
      <c r="I277" s="18">
        <v>32787.46</v>
      </c>
      <c r="J277" s="17" t="s">
        <v>16</v>
      </c>
      <c r="K277" s="17" t="s">
        <v>12</v>
      </c>
      <c r="L277" s="17" t="s">
        <v>23</v>
      </c>
      <c r="M277" s="20">
        <v>42.488888888888887</v>
      </c>
    </row>
    <row r="278" spans="1:13" x14ac:dyDescent="0.35">
      <c r="A278" s="17" t="s">
        <v>8349</v>
      </c>
      <c r="B278" s="17">
        <v>277</v>
      </c>
      <c r="C278" s="17" t="s">
        <v>2095</v>
      </c>
      <c r="D278" s="17">
        <v>1972</v>
      </c>
      <c r="E278" s="17" t="s">
        <v>15</v>
      </c>
      <c r="F278" s="17">
        <v>7</v>
      </c>
      <c r="G278" s="19">
        <v>26610</v>
      </c>
      <c r="H278" s="17">
        <v>0</v>
      </c>
      <c r="I278" s="18">
        <v>32765.33</v>
      </c>
      <c r="J278" s="17" t="s">
        <v>11</v>
      </c>
      <c r="K278" s="17" t="s">
        <v>11</v>
      </c>
      <c r="L278" s="17" t="s">
        <v>23</v>
      </c>
      <c r="M278" s="20">
        <v>50.586111111111109</v>
      </c>
    </row>
    <row r="279" spans="1:13" x14ac:dyDescent="0.35">
      <c r="A279" s="17" t="s">
        <v>8349</v>
      </c>
      <c r="B279" s="17">
        <v>278</v>
      </c>
      <c r="C279" s="17" t="s">
        <v>2094</v>
      </c>
      <c r="D279" s="17">
        <v>1974</v>
      </c>
      <c r="E279" s="17" t="s">
        <v>30</v>
      </c>
      <c r="F279" s="17">
        <v>6</v>
      </c>
      <c r="G279" s="19">
        <v>27369</v>
      </c>
      <c r="H279" s="17">
        <v>0</v>
      </c>
      <c r="I279" s="18">
        <v>32760.48</v>
      </c>
      <c r="J279" s="17" t="s">
        <v>16</v>
      </c>
      <c r="K279" s="17" t="s">
        <v>16</v>
      </c>
      <c r="L279" s="17" t="s">
        <v>42</v>
      </c>
      <c r="M279" s="20">
        <v>48.505555555555553</v>
      </c>
    </row>
    <row r="280" spans="1:13" x14ac:dyDescent="0.35">
      <c r="A280" s="17" t="s">
        <v>8349</v>
      </c>
      <c r="B280" s="17">
        <v>279</v>
      </c>
      <c r="C280" s="17" t="s">
        <v>2093</v>
      </c>
      <c r="D280" s="17">
        <v>1990</v>
      </c>
      <c r="E280" s="17" t="s">
        <v>10</v>
      </c>
      <c r="F280" s="17">
        <v>9</v>
      </c>
      <c r="G280" s="19">
        <v>33063</v>
      </c>
      <c r="H280" s="17">
        <v>2</v>
      </c>
      <c r="I280" s="18">
        <v>32734.19</v>
      </c>
      <c r="J280" s="17" t="s">
        <v>11</v>
      </c>
      <c r="K280" s="17" t="s">
        <v>16</v>
      </c>
      <c r="L280" s="17" t="s">
        <v>23</v>
      </c>
      <c r="M280" s="20">
        <v>32.913888888888891</v>
      </c>
    </row>
    <row r="281" spans="1:13" x14ac:dyDescent="0.35">
      <c r="A281" s="17" t="s">
        <v>8349</v>
      </c>
      <c r="B281" s="17">
        <v>280</v>
      </c>
      <c r="C281" s="17" t="s">
        <v>2092</v>
      </c>
      <c r="D281" s="17">
        <v>1990</v>
      </c>
      <c r="E281" s="17" t="s">
        <v>20</v>
      </c>
      <c r="F281" s="17">
        <v>30</v>
      </c>
      <c r="G281" s="19">
        <v>33146</v>
      </c>
      <c r="H281" s="17">
        <v>3</v>
      </c>
      <c r="I281" s="18">
        <v>32716.2</v>
      </c>
      <c r="J281" s="17" t="s">
        <v>16</v>
      </c>
      <c r="K281" s="17" t="s">
        <v>11</v>
      </c>
      <c r="L281" s="17" t="s">
        <v>42</v>
      </c>
      <c r="M281" s="20">
        <v>32.68888888888889</v>
      </c>
    </row>
    <row r="282" spans="1:13" x14ac:dyDescent="0.35">
      <c r="A282" s="17" t="s">
        <v>8349</v>
      </c>
      <c r="B282" s="17">
        <v>281</v>
      </c>
      <c r="C282" s="17" t="s">
        <v>2091</v>
      </c>
      <c r="D282" s="17">
        <v>1968</v>
      </c>
      <c r="E282" s="17" t="s">
        <v>15</v>
      </c>
      <c r="F282" s="17">
        <v>1</v>
      </c>
      <c r="G282" s="19">
        <v>25143</v>
      </c>
      <c r="H282" s="17">
        <v>0</v>
      </c>
      <c r="I282" s="18">
        <v>32686.080000000002</v>
      </c>
      <c r="J282" s="17" t="s">
        <v>11</v>
      </c>
      <c r="K282" s="17" t="s">
        <v>12</v>
      </c>
      <c r="L282" s="17" t="s">
        <v>42</v>
      </c>
      <c r="M282" s="20">
        <v>54.602777777777774</v>
      </c>
    </row>
    <row r="283" spans="1:13" x14ac:dyDescent="0.35">
      <c r="A283" s="17" t="s">
        <v>8349</v>
      </c>
      <c r="B283" s="17">
        <v>282</v>
      </c>
      <c r="C283" s="17" t="s">
        <v>2090</v>
      </c>
      <c r="D283" s="17">
        <v>1990</v>
      </c>
      <c r="E283" s="17" t="s">
        <v>10</v>
      </c>
      <c r="F283" s="17">
        <v>13</v>
      </c>
      <c r="G283" s="19">
        <v>33067</v>
      </c>
      <c r="H283" s="17">
        <v>3</v>
      </c>
      <c r="I283" s="18">
        <v>32672.11</v>
      </c>
      <c r="J283" s="17" t="s">
        <v>16</v>
      </c>
      <c r="K283" s="17" t="s">
        <v>16</v>
      </c>
      <c r="L283" s="17" t="s">
        <v>42</v>
      </c>
      <c r="M283" s="20">
        <v>32.902777777777779</v>
      </c>
    </row>
    <row r="284" spans="1:13" x14ac:dyDescent="0.35">
      <c r="A284" s="17" t="s">
        <v>8349</v>
      </c>
      <c r="B284" s="17">
        <v>283</v>
      </c>
      <c r="C284" s="17" t="s">
        <v>2089</v>
      </c>
      <c r="D284" s="17">
        <v>2003</v>
      </c>
      <c r="E284" s="17" t="s">
        <v>37</v>
      </c>
      <c r="F284" s="17">
        <v>8</v>
      </c>
      <c r="G284" s="19">
        <v>37902</v>
      </c>
      <c r="H284" s="17">
        <v>0</v>
      </c>
      <c r="I284" s="18">
        <v>32548.34</v>
      </c>
      <c r="J284" s="17" t="s">
        <v>16</v>
      </c>
      <c r="K284" s="17" t="s">
        <v>11</v>
      </c>
      <c r="L284" s="17" t="s">
        <v>13</v>
      </c>
      <c r="M284" s="20">
        <v>19.666666666666668</v>
      </c>
    </row>
    <row r="285" spans="1:13" x14ac:dyDescent="0.35">
      <c r="A285" s="17" t="s">
        <v>8349</v>
      </c>
      <c r="B285" s="17">
        <v>284</v>
      </c>
      <c r="C285" s="17" t="s">
        <v>2088</v>
      </c>
      <c r="D285" s="17">
        <v>1976</v>
      </c>
      <c r="E285" s="17" t="s">
        <v>20</v>
      </c>
      <c r="F285" s="17">
        <v>19</v>
      </c>
      <c r="G285" s="19">
        <v>28022</v>
      </c>
      <c r="H285" s="17">
        <v>2</v>
      </c>
      <c r="I285" s="18">
        <v>32485.46</v>
      </c>
      <c r="J285" s="17" t="s">
        <v>11</v>
      </c>
      <c r="K285" s="17" t="s">
        <v>16</v>
      </c>
      <c r="L285" s="17" t="s">
        <v>42</v>
      </c>
      <c r="M285" s="20">
        <v>46.719444444444441</v>
      </c>
    </row>
    <row r="286" spans="1:13" x14ac:dyDescent="0.35">
      <c r="A286" s="17" t="s">
        <v>8349</v>
      </c>
      <c r="B286" s="17">
        <v>285</v>
      </c>
      <c r="C286" s="17" t="s">
        <v>2087</v>
      </c>
      <c r="D286" s="17">
        <v>1981</v>
      </c>
      <c r="E286" s="17" t="s">
        <v>20</v>
      </c>
      <c r="F286" s="17">
        <v>27</v>
      </c>
      <c r="G286" s="19">
        <v>29856</v>
      </c>
      <c r="H286" s="17">
        <v>1</v>
      </c>
      <c r="I286" s="18">
        <v>32462.35</v>
      </c>
      <c r="J286" s="17" t="s">
        <v>11</v>
      </c>
      <c r="K286" s="17" t="s">
        <v>11</v>
      </c>
      <c r="L286" s="17" t="s">
        <v>42</v>
      </c>
      <c r="M286" s="20">
        <v>41.697222222222223</v>
      </c>
    </row>
    <row r="287" spans="1:13" x14ac:dyDescent="0.35">
      <c r="A287" s="17" t="s">
        <v>8349</v>
      </c>
      <c r="B287" s="17">
        <v>286</v>
      </c>
      <c r="C287" s="17" t="s">
        <v>2086</v>
      </c>
      <c r="D287" s="17">
        <v>1976</v>
      </c>
      <c r="E287" s="17" t="s">
        <v>35</v>
      </c>
      <c r="F287" s="17">
        <v>9</v>
      </c>
      <c r="G287" s="19">
        <v>27981</v>
      </c>
      <c r="H287" s="17">
        <v>2</v>
      </c>
      <c r="I287" s="18">
        <v>32430.22</v>
      </c>
      <c r="J287" s="17" t="s">
        <v>11</v>
      </c>
      <c r="K287" s="17" t="s">
        <v>12</v>
      </c>
      <c r="L287" s="17" t="s">
        <v>42</v>
      </c>
      <c r="M287" s="20">
        <v>46.830555555555556</v>
      </c>
    </row>
    <row r="288" spans="1:13" x14ac:dyDescent="0.35">
      <c r="A288" s="17" t="s">
        <v>8349</v>
      </c>
      <c r="B288" s="17">
        <v>287</v>
      </c>
      <c r="C288" s="17" t="s">
        <v>2085</v>
      </c>
      <c r="D288" s="17">
        <v>1972</v>
      </c>
      <c r="E288" s="17" t="s">
        <v>37</v>
      </c>
      <c r="F288" s="17">
        <v>19</v>
      </c>
      <c r="G288" s="19">
        <v>26591</v>
      </c>
      <c r="H288" s="17">
        <v>0</v>
      </c>
      <c r="I288" s="18">
        <v>32428.63</v>
      </c>
      <c r="J288" s="17" t="s">
        <v>11</v>
      </c>
      <c r="K288" s="17" t="s">
        <v>11</v>
      </c>
      <c r="L288" s="17" t="s">
        <v>42</v>
      </c>
      <c r="M288" s="20">
        <v>50.636111111111113</v>
      </c>
    </row>
    <row r="289" spans="1:13" x14ac:dyDescent="0.35">
      <c r="A289" s="17" t="s">
        <v>8349</v>
      </c>
      <c r="B289" s="17">
        <v>288</v>
      </c>
      <c r="C289" s="17" t="s">
        <v>2084</v>
      </c>
      <c r="D289" s="17">
        <v>1986</v>
      </c>
      <c r="E289" s="17" t="s">
        <v>30</v>
      </c>
      <c r="F289" s="17">
        <v>2</v>
      </c>
      <c r="G289" s="19">
        <v>31748</v>
      </c>
      <c r="H289" s="17">
        <v>3</v>
      </c>
      <c r="I289" s="18">
        <v>32288.49</v>
      </c>
      <c r="J289" s="17" t="s">
        <v>11</v>
      </c>
      <c r="K289" s="17" t="s">
        <v>11</v>
      </c>
      <c r="L289" s="17" t="s">
        <v>42</v>
      </c>
      <c r="M289" s="20">
        <v>36.516666666666666</v>
      </c>
    </row>
    <row r="290" spans="1:13" x14ac:dyDescent="0.35">
      <c r="A290" s="17" t="s">
        <v>8349</v>
      </c>
      <c r="B290" s="17">
        <v>289</v>
      </c>
      <c r="C290" s="17" t="s">
        <v>2083</v>
      </c>
      <c r="D290" s="17">
        <v>1975</v>
      </c>
      <c r="E290" s="17" t="s">
        <v>30</v>
      </c>
      <c r="F290" s="17">
        <v>17</v>
      </c>
      <c r="G290" s="19">
        <v>27745</v>
      </c>
      <c r="H290" s="17">
        <v>1</v>
      </c>
      <c r="I290" s="18">
        <v>32259.96</v>
      </c>
      <c r="J290" s="17" t="s">
        <v>11</v>
      </c>
      <c r="K290" s="17" t="s">
        <v>12</v>
      </c>
      <c r="L290" s="17" t="s">
        <v>23</v>
      </c>
      <c r="M290" s="20">
        <v>47.475000000000001</v>
      </c>
    </row>
    <row r="291" spans="1:13" x14ac:dyDescent="0.35">
      <c r="A291" s="17" t="s">
        <v>8349</v>
      </c>
      <c r="B291" s="17">
        <v>290</v>
      </c>
      <c r="C291" s="17" t="s">
        <v>2082</v>
      </c>
      <c r="D291" s="17">
        <v>1994</v>
      </c>
      <c r="E291" s="17" t="s">
        <v>20</v>
      </c>
      <c r="F291" s="17">
        <v>8</v>
      </c>
      <c r="G291" s="19">
        <v>34585</v>
      </c>
      <c r="H291" s="17">
        <v>0</v>
      </c>
      <c r="I291" s="18">
        <v>32222.81</v>
      </c>
      <c r="J291" s="17" t="s">
        <v>11</v>
      </c>
      <c r="K291" s="17" t="s">
        <v>16</v>
      </c>
      <c r="L291" s="17" t="s">
        <v>42</v>
      </c>
      <c r="M291" s="20">
        <v>28.75</v>
      </c>
    </row>
    <row r="292" spans="1:13" x14ac:dyDescent="0.35">
      <c r="A292" s="17" t="s">
        <v>8349</v>
      </c>
      <c r="B292" s="17">
        <v>291</v>
      </c>
      <c r="C292" s="17" t="s">
        <v>2081</v>
      </c>
      <c r="D292" s="17">
        <v>1969</v>
      </c>
      <c r="E292" s="17" t="s">
        <v>20</v>
      </c>
      <c r="F292" s="17">
        <v>11</v>
      </c>
      <c r="G292" s="19">
        <v>25457</v>
      </c>
      <c r="H292" s="17">
        <v>0</v>
      </c>
      <c r="I292" s="18">
        <v>32192.76</v>
      </c>
      <c r="J292" s="17" t="s">
        <v>16</v>
      </c>
      <c r="K292" s="17" t="s">
        <v>11</v>
      </c>
      <c r="L292" s="17" t="s">
        <v>42</v>
      </c>
      <c r="M292" s="20">
        <v>53.741666666666667</v>
      </c>
    </row>
    <row r="293" spans="1:13" x14ac:dyDescent="0.35">
      <c r="A293" s="17" t="s">
        <v>8349</v>
      </c>
      <c r="B293" s="17">
        <v>292</v>
      </c>
      <c r="C293" s="17" t="s">
        <v>2080</v>
      </c>
      <c r="D293" s="17">
        <v>1978</v>
      </c>
      <c r="E293" s="17" t="s">
        <v>15</v>
      </c>
      <c r="F293" s="17">
        <v>10</v>
      </c>
      <c r="G293" s="19">
        <v>28804</v>
      </c>
      <c r="H293" s="17">
        <v>2</v>
      </c>
      <c r="I293" s="18">
        <v>32108.66</v>
      </c>
      <c r="J293" s="17" t="s">
        <v>16</v>
      </c>
      <c r="K293" s="17" t="s">
        <v>12</v>
      </c>
      <c r="L293" s="17" t="s">
        <v>356</v>
      </c>
      <c r="M293" s="20">
        <v>44.577777777777776</v>
      </c>
    </row>
    <row r="294" spans="1:13" x14ac:dyDescent="0.35">
      <c r="A294" s="17" t="s">
        <v>8349</v>
      </c>
      <c r="B294" s="17">
        <v>293</v>
      </c>
      <c r="C294" s="17" t="s">
        <v>2079</v>
      </c>
      <c r="D294" s="17">
        <v>1993</v>
      </c>
      <c r="E294" s="17" t="s">
        <v>20</v>
      </c>
      <c r="F294" s="17">
        <v>13</v>
      </c>
      <c r="G294" s="19">
        <v>34225</v>
      </c>
      <c r="H294" s="17">
        <v>0</v>
      </c>
      <c r="I294" s="18">
        <v>32086.21</v>
      </c>
      <c r="J294" s="17" t="s">
        <v>16</v>
      </c>
      <c r="K294" s="17" t="s">
        <v>12</v>
      </c>
      <c r="L294" s="17" t="s">
        <v>42</v>
      </c>
      <c r="M294" s="20">
        <v>29.736111111111111</v>
      </c>
    </row>
    <row r="295" spans="1:13" x14ac:dyDescent="0.35">
      <c r="A295" s="17" t="s">
        <v>8349</v>
      </c>
      <c r="B295" s="17">
        <v>294</v>
      </c>
      <c r="C295" s="17" t="s">
        <v>2078</v>
      </c>
      <c r="D295" s="17">
        <v>1972</v>
      </c>
      <c r="E295" s="17" t="s">
        <v>20</v>
      </c>
      <c r="F295" s="17">
        <v>21</v>
      </c>
      <c r="G295" s="19">
        <v>26563</v>
      </c>
      <c r="H295" s="17">
        <v>0</v>
      </c>
      <c r="I295" s="18">
        <v>31980.89</v>
      </c>
      <c r="J295" s="17" t="s">
        <v>11</v>
      </c>
      <c r="K295" s="17" t="s">
        <v>16</v>
      </c>
      <c r="L295" s="17" t="s">
        <v>42</v>
      </c>
      <c r="M295" s="20">
        <v>50.713888888888889</v>
      </c>
    </row>
    <row r="296" spans="1:13" x14ac:dyDescent="0.35">
      <c r="A296" s="17" t="s">
        <v>8349</v>
      </c>
      <c r="B296" s="17">
        <v>295</v>
      </c>
      <c r="C296" s="17" t="s">
        <v>2077</v>
      </c>
      <c r="D296" s="17">
        <v>1975</v>
      </c>
      <c r="E296" s="17" t="s">
        <v>20</v>
      </c>
      <c r="F296" s="17">
        <v>25</v>
      </c>
      <c r="G296" s="19">
        <v>27662</v>
      </c>
      <c r="H296" s="17">
        <v>1</v>
      </c>
      <c r="I296" s="18">
        <v>31897.1</v>
      </c>
      <c r="J296" s="17" t="s">
        <v>11</v>
      </c>
      <c r="K296" s="17" t="s">
        <v>12</v>
      </c>
      <c r="L296" s="17" t="s">
        <v>42</v>
      </c>
      <c r="M296" s="20">
        <v>47.702777777777776</v>
      </c>
    </row>
    <row r="297" spans="1:13" x14ac:dyDescent="0.35">
      <c r="A297" s="17" t="s">
        <v>8349</v>
      </c>
      <c r="B297" s="17">
        <v>296</v>
      </c>
      <c r="C297" s="17" t="s">
        <v>2076</v>
      </c>
      <c r="D297" s="17">
        <v>1984</v>
      </c>
      <c r="E297" s="17" t="s">
        <v>20</v>
      </c>
      <c r="F297" s="17">
        <v>10</v>
      </c>
      <c r="G297" s="19">
        <v>30935</v>
      </c>
      <c r="H297" s="17">
        <v>3</v>
      </c>
      <c r="I297" s="18">
        <v>31743.919999999998</v>
      </c>
      <c r="J297" s="17" t="s">
        <v>11</v>
      </c>
      <c r="K297" s="17" t="s">
        <v>16</v>
      </c>
      <c r="L297" s="17" t="s">
        <v>42</v>
      </c>
      <c r="M297" s="20">
        <v>38.744444444444447</v>
      </c>
    </row>
    <row r="298" spans="1:13" x14ac:dyDescent="0.35">
      <c r="A298" s="17" t="s">
        <v>8349</v>
      </c>
      <c r="B298" s="17">
        <v>297</v>
      </c>
      <c r="C298" s="17" t="s">
        <v>2075</v>
      </c>
      <c r="D298" s="17">
        <v>1977</v>
      </c>
      <c r="E298" s="17" t="s">
        <v>37</v>
      </c>
      <c r="F298" s="17">
        <v>14</v>
      </c>
      <c r="G298" s="19">
        <v>28412</v>
      </c>
      <c r="H298" s="17">
        <v>2</v>
      </c>
      <c r="I298" s="18">
        <v>31736.7</v>
      </c>
      <c r="J298" s="17" t="s">
        <v>11</v>
      </c>
      <c r="K298" s="17" t="s">
        <v>11</v>
      </c>
      <c r="L298" s="17" t="s">
        <v>23</v>
      </c>
      <c r="M298" s="20">
        <v>45.65</v>
      </c>
    </row>
    <row r="299" spans="1:13" x14ac:dyDescent="0.35">
      <c r="A299" s="17" t="s">
        <v>8349</v>
      </c>
      <c r="B299" s="17">
        <v>298</v>
      </c>
      <c r="C299" s="17" t="s">
        <v>2074</v>
      </c>
      <c r="D299" s="17">
        <v>1960</v>
      </c>
      <c r="E299" s="17" t="s">
        <v>30</v>
      </c>
      <c r="F299" s="17">
        <v>13</v>
      </c>
      <c r="G299" s="19">
        <v>22263</v>
      </c>
      <c r="H299" s="17">
        <v>1</v>
      </c>
      <c r="I299" s="18">
        <v>31620</v>
      </c>
      <c r="J299" s="17" t="s">
        <v>11</v>
      </c>
      <c r="K299" s="17" t="s">
        <v>16</v>
      </c>
      <c r="L299" s="17" t="s">
        <v>247</v>
      </c>
      <c r="M299" s="20">
        <v>62.486111111111114</v>
      </c>
    </row>
    <row r="300" spans="1:13" x14ac:dyDescent="0.35">
      <c r="A300" s="17" t="s">
        <v>8349</v>
      </c>
      <c r="B300" s="17">
        <v>299</v>
      </c>
      <c r="C300" s="17" t="s">
        <v>2073</v>
      </c>
      <c r="D300" s="17">
        <v>1975</v>
      </c>
      <c r="E300" s="17" t="s">
        <v>37</v>
      </c>
      <c r="F300" s="17">
        <v>29</v>
      </c>
      <c r="G300" s="19">
        <v>27696</v>
      </c>
      <c r="H300" s="17">
        <v>1</v>
      </c>
      <c r="I300" s="18">
        <v>31591.82</v>
      </c>
      <c r="J300" s="17" t="s">
        <v>11</v>
      </c>
      <c r="K300" s="17" t="s">
        <v>16</v>
      </c>
      <c r="L300" s="17" t="s">
        <v>42</v>
      </c>
      <c r="M300" s="20">
        <v>47.608333333333334</v>
      </c>
    </row>
    <row r="301" spans="1:13" x14ac:dyDescent="0.35">
      <c r="A301" s="17" t="s">
        <v>8349</v>
      </c>
      <c r="B301" s="17">
        <v>300</v>
      </c>
      <c r="C301" s="17" t="s">
        <v>2072</v>
      </c>
      <c r="D301" s="17">
        <v>1974</v>
      </c>
      <c r="E301" s="17" t="s">
        <v>37</v>
      </c>
      <c r="F301" s="17">
        <v>8</v>
      </c>
      <c r="G301" s="19">
        <v>27310</v>
      </c>
      <c r="H301" s="17">
        <v>0</v>
      </c>
      <c r="I301" s="18">
        <v>31368.81</v>
      </c>
      <c r="J301" s="17" t="s">
        <v>11</v>
      </c>
      <c r="K301" s="17" t="s">
        <v>12</v>
      </c>
      <c r="L301" s="17" t="s">
        <v>42</v>
      </c>
      <c r="M301" s="20">
        <v>48.666666666666664</v>
      </c>
    </row>
    <row r="302" spans="1:13" x14ac:dyDescent="0.35">
      <c r="A302" s="17" t="s">
        <v>8349</v>
      </c>
      <c r="B302" s="17">
        <v>301</v>
      </c>
      <c r="C302" s="17" t="s">
        <v>2071</v>
      </c>
      <c r="D302" s="17">
        <v>1995</v>
      </c>
      <c r="E302" s="17" t="s">
        <v>20</v>
      </c>
      <c r="F302" s="17">
        <v>27</v>
      </c>
      <c r="G302" s="19">
        <v>34969</v>
      </c>
      <c r="H302" s="17">
        <v>0</v>
      </c>
      <c r="I302" s="18">
        <v>31328.27</v>
      </c>
      <c r="J302" s="17" t="s">
        <v>11</v>
      </c>
      <c r="K302" s="17" t="s">
        <v>11</v>
      </c>
      <c r="L302" s="17" t="s">
        <v>42</v>
      </c>
      <c r="M302" s="20">
        <v>27.697222222222223</v>
      </c>
    </row>
    <row r="303" spans="1:13" x14ac:dyDescent="0.35">
      <c r="A303" s="17" t="s">
        <v>8349</v>
      </c>
      <c r="B303" s="17">
        <v>302</v>
      </c>
      <c r="C303" s="17" t="s">
        <v>2070</v>
      </c>
      <c r="D303" s="17">
        <v>1968</v>
      </c>
      <c r="E303" s="17" t="s">
        <v>10</v>
      </c>
      <c r="F303" s="17">
        <v>9</v>
      </c>
      <c r="G303" s="19">
        <v>25028</v>
      </c>
      <c r="H303" s="17">
        <v>0</v>
      </c>
      <c r="I303" s="18">
        <v>31322.53</v>
      </c>
      <c r="J303" s="17" t="s">
        <v>11</v>
      </c>
      <c r="K303" s="17" t="s">
        <v>16</v>
      </c>
      <c r="L303" s="17" t="s">
        <v>42</v>
      </c>
      <c r="M303" s="20">
        <v>54.913888888888891</v>
      </c>
    </row>
    <row r="304" spans="1:13" x14ac:dyDescent="0.35">
      <c r="A304" s="17" t="s">
        <v>8349</v>
      </c>
      <c r="B304" s="17">
        <v>303</v>
      </c>
      <c r="C304" s="17" t="s">
        <v>2069</v>
      </c>
      <c r="D304" s="17">
        <v>2000</v>
      </c>
      <c r="E304" s="17" t="s">
        <v>10</v>
      </c>
      <c r="F304" s="17">
        <v>22</v>
      </c>
      <c r="G304" s="19">
        <v>36729</v>
      </c>
      <c r="H304" s="17">
        <v>0</v>
      </c>
      <c r="I304" s="18">
        <v>31234.560000000001</v>
      </c>
      <c r="J304" s="17" t="s">
        <v>16</v>
      </c>
      <c r="K304" s="17" t="s">
        <v>16</v>
      </c>
      <c r="L304" s="17" t="s">
        <v>42</v>
      </c>
      <c r="M304" s="20">
        <v>22.877777777777776</v>
      </c>
    </row>
    <row r="305" spans="1:13" x14ac:dyDescent="0.35">
      <c r="A305" s="17" t="s">
        <v>8349</v>
      </c>
      <c r="B305" s="17">
        <v>304</v>
      </c>
      <c r="C305" s="17" t="s">
        <v>2068</v>
      </c>
      <c r="D305" s="17">
        <v>2004</v>
      </c>
      <c r="E305" s="17" t="s">
        <v>15</v>
      </c>
      <c r="F305" s="17">
        <v>9</v>
      </c>
      <c r="G305" s="19">
        <v>38300</v>
      </c>
      <c r="H305" s="17">
        <v>0</v>
      </c>
      <c r="I305" s="18">
        <v>31196.61</v>
      </c>
      <c r="J305" s="17" t="s">
        <v>11</v>
      </c>
      <c r="K305" s="17" t="s">
        <v>16</v>
      </c>
      <c r="L305" s="17" t="s">
        <v>42</v>
      </c>
      <c r="M305" s="20">
        <v>18.580555555555556</v>
      </c>
    </row>
    <row r="306" spans="1:13" x14ac:dyDescent="0.35">
      <c r="A306" s="17" t="s">
        <v>8349</v>
      </c>
      <c r="B306" s="17">
        <v>305</v>
      </c>
      <c r="C306" s="17" t="s">
        <v>2067</v>
      </c>
      <c r="D306" s="17">
        <v>1961</v>
      </c>
      <c r="E306" s="17" t="s">
        <v>20</v>
      </c>
      <c r="F306" s="17">
        <v>9</v>
      </c>
      <c r="G306" s="19">
        <v>22533</v>
      </c>
      <c r="H306" s="17">
        <v>3</v>
      </c>
      <c r="I306" s="18">
        <v>30942.19</v>
      </c>
      <c r="J306" s="17" t="s">
        <v>11</v>
      </c>
      <c r="K306" s="17" t="s">
        <v>11</v>
      </c>
      <c r="L306" s="17" t="s">
        <v>13</v>
      </c>
      <c r="M306" s="20">
        <v>61.74722222222222</v>
      </c>
    </row>
    <row r="307" spans="1:13" x14ac:dyDescent="0.35">
      <c r="A307" s="17" t="s">
        <v>8349</v>
      </c>
      <c r="B307" s="17">
        <v>306</v>
      </c>
      <c r="C307" s="17" t="s">
        <v>2066</v>
      </c>
      <c r="D307" s="17">
        <v>1988</v>
      </c>
      <c r="E307" s="17" t="s">
        <v>20</v>
      </c>
      <c r="F307" s="17">
        <v>5</v>
      </c>
      <c r="G307" s="19">
        <v>32391</v>
      </c>
      <c r="H307" s="17">
        <v>3</v>
      </c>
      <c r="I307" s="18">
        <v>30763.01</v>
      </c>
      <c r="J307" s="17" t="s">
        <v>11</v>
      </c>
      <c r="K307" s="17" t="s">
        <v>16</v>
      </c>
      <c r="L307" s="17" t="s">
        <v>42</v>
      </c>
      <c r="M307" s="20">
        <v>34.758333333333333</v>
      </c>
    </row>
    <row r="308" spans="1:13" x14ac:dyDescent="0.35">
      <c r="A308" s="17" t="s">
        <v>8349</v>
      </c>
      <c r="B308" s="17">
        <v>307</v>
      </c>
      <c r="C308" s="17" t="s">
        <v>2065</v>
      </c>
      <c r="D308" s="17">
        <v>1983</v>
      </c>
      <c r="E308" s="17" t="s">
        <v>30</v>
      </c>
      <c r="F308" s="17">
        <v>21</v>
      </c>
      <c r="G308" s="19">
        <v>30671</v>
      </c>
      <c r="H308" s="17">
        <v>3</v>
      </c>
      <c r="I308" s="18">
        <v>30724.44</v>
      </c>
      <c r="J308" s="17" t="s">
        <v>11</v>
      </c>
      <c r="K308" s="17" t="s">
        <v>12</v>
      </c>
      <c r="L308" s="17" t="s">
        <v>42</v>
      </c>
      <c r="M308" s="20">
        <v>39.463888888888889</v>
      </c>
    </row>
    <row r="309" spans="1:13" x14ac:dyDescent="0.35">
      <c r="A309" s="17" t="s">
        <v>8349</v>
      </c>
      <c r="B309" s="17">
        <v>308</v>
      </c>
      <c r="C309" s="17" t="s">
        <v>2064</v>
      </c>
      <c r="D309" s="17">
        <v>1999</v>
      </c>
      <c r="E309" s="17" t="s">
        <v>20</v>
      </c>
      <c r="F309" s="17">
        <v>21</v>
      </c>
      <c r="G309" s="19">
        <v>36424</v>
      </c>
      <c r="H309" s="17">
        <v>0</v>
      </c>
      <c r="I309" s="18">
        <v>30697.71</v>
      </c>
      <c r="J309" s="17" t="s">
        <v>16</v>
      </c>
      <c r="K309" s="17" t="s">
        <v>11</v>
      </c>
      <c r="L309" s="17" t="s">
        <v>42</v>
      </c>
      <c r="M309" s="20">
        <v>23.713888888888889</v>
      </c>
    </row>
    <row r="310" spans="1:13" x14ac:dyDescent="0.35">
      <c r="A310" s="17" t="s">
        <v>8349</v>
      </c>
      <c r="B310" s="17">
        <v>309</v>
      </c>
      <c r="C310" s="17" t="s">
        <v>2063</v>
      </c>
      <c r="D310" s="17">
        <v>1970</v>
      </c>
      <c r="E310" s="17" t="s">
        <v>15</v>
      </c>
      <c r="F310" s="17">
        <v>11</v>
      </c>
      <c r="G310" s="19">
        <v>25883</v>
      </c>
      <c r="H310" s="17">
        <v>0</v>
      </c>
      <c r="I310" s="18">
        <v>30625.65</v>
      </c>
      <c r="J310" s="17" t="s">
        <v>11</v>
      </c>
      <c r="K310" s="17" t="s">
        <v>12</v>
      </c>
      <c r="L310" s="17" t="s">
        <v>42</v>
      </c>
      <c r="M310" s="20">
        <v>52.575000000000003</v>
      </c>
    </row>
    <row r="311" spans="1:13" x14ac:dyDescent="0.35">
      <c r="A311" s="17" t="s">
        <v>8349</v>
      </c>
      <c r="B311" s="17">
        <v>310</v>
      </c>
      <c r="C311" s="17" t="s">
        <v>2062</v>
      </c>
      <c r="D311" s="17">
        <v>1986</v>
      </c>
      <c r="E311" s="17" t="s">
        <v>35</v>
      </c>
      <c r="F311" s="17">
        <v>10</v>
      </c>
      <c r="G311" s="19">
        <v>31634</v>
      </c>
      <c r="H311" s="17">
        <v>3</v>
      </c>
      <c r="I311" s="18">
        <v>30530.5</v>
      </c>
      <c r="J311" s="17" t="s">
        <v>11</v>
      </c>
      <c r="K311" s="17" t="s">
        <v>16</v>
      </c>
      <c r="L311" s="17" t="s">
        <v>42</v>
      </c>
      <c r="M311" s="20">
        <v>36.827777777777776</v>
      </c>
    </row>
    <row r="312" spans="1:13" x14ac:dyDescent="0.35">
      <c r="A312" s="17" t="s">
        <v>8349</v>
      </c>
      <c r="B312" s="17">
        <v>311</v>
      </c>
      <c r="C312" s="17" t="s">
        <v>2061</v>
      </c>
      <c r="D312" s="17">
        <v>1983</v>
      </c>
      <c r="E312" s="17" t="s">
        <v>20</v>
      </c>
      <c r="F312" s="17">
        <v>3</v>
      </c>
      <c r="G312" s="19">
        <v>30562</v>
      </c>
      <c r="H312" s="17">
        <v>3</v>
      </c>
      <c r="I312" s="18">
        <v>30457.37</v>
      </c>
      <c r="J312" s="17" t="s">
        <v>11</v>
      </c>
      <c r="K312" s="17" t="s">
        <v>16</v>
      </c>
      <c r="L312" s="17" t="s">
        <v>23</v>
      </c>
      <c r="M312" s="20">
        <v>39.763888888888886</v>
      </c>
    </row>
    <row r="313" spans="1:13" x14ac:dyDescent="0.35">
      <c r="A313" s="17" t="s">
        <v>8349</v>
      </c>
      <c r="B313" s="17">
        <v>312</v>
      </c>
      <c r="C313" s="17" t="s">
        <v>2060</v>
      </c>
      <c r="D313" s="17">
        <v>1998</v>
      </c>
      <c r="E313" s="17" t="s">
        <v>37</v>
      </c>
      <c r="F313" s="17">
        <v>28</v>
      </c>
      <c r="G313" s="19">
        <v>36096</v>
      </c>
      <c r="H313" s="17">
        <v>0</v>
      </c>
      <c r="I313" s="18">
        <v>30422.03</v>
      </c>
      <c r="J313" s="17" t="s">
        <v>11</v>
      </c>
      <c r="K313" s="17" t="s">
        <v>12</v>
      </c>
      <c r="L313" s="17" t="s">
        <v>42</v>
      </c>
      <c r="M313" s="20">
        <v>24.611111111111111</v>
      </c>
    </row>
    <row r="314" spans="1:13" x14ac:dyDescent="0.35">
      <c r="A314" s="17" t="s">
        <v>8349</v>
      </c>
      <c r="B314" s="17">
        <v>313</v>
      </c>
      <c r="C314" s="17" t="s">
        <v>2059</v>
      </c>
      <c r="D314" s="17">
        <v>1976</v>
      </c>
      <c r="E314" s="17" t="s">
        <v>20</v>
      </c>
      <c r="F314" s="17">
        <v>3</v>
      </c>
      <c r="G314" s="19">
        <v>28006</v>
      </c>
      <c r="H314" s="17">
        <v>2</v>
      </c>
      <c r="I314" s="18">
        <v>30409.53</v>
      </c>
      <c r="J314" s="17" t="s">
        <v>11</v>
      </c>
      <c r="K314" s="17" t="s">
        <v>12</v>
      </c>
      <c r="L314" s="17" t="s">
        <v>23</v>
      </c>
      <c r="M314" s="20">
        <v>46.763888888888886</v>
      </c>
    </row>
    <row r="315" spans="1:13" x14ac:dyDescent="0.35">
      <c r="A315" s="17" t="s">
        <v>8349</v>
      </c>
      <c r="B315" s="17">
        <v>314</v>
      </c>
      <c r="C315" s="17" t="s">
        <v>2058</v>
      </c>
      <c r="D315" s="17">
        <v>1969</v>
      </c>
      <c r="E315" s="17" t="s">
        <v>10</v>
      </c>
      <c r="F315" s="17">
        <v>30</v>
      </c>
      <c r="G315" s="19">
        <v>25414</v>
      </c>
      <c r="H315" s="17">
        <v>0</v>
      </c>
      <c r="I315" s="18">
        <v>30366.93</v>
      </c>
      <c r="J315" s="17" t="s">
        <v>11</v>
      </c>
      <c r="K315" s="17" t="s">
        <v>11</v>
      </c>
      <c r="L315" s="17" t="s">
        <v>42</v>
      </c>
      <c r="M315" s="20">
        <v>53.855555555555554</v>
      </c>
    </row>
    <row r="316" spans="1:13" x14ac:dyDescent="0.35">
      <c r="A316" s="17" t="s">
        <v>8349</v>
      </c>
      <c r="B316" s="17">
        <v>315</v>
      </c>
      <c r="C316" s="17" t="s">
        <v>2057</v>
      </c>
      <c r="D316" s="17">
        <v>2004</v>
      </c>
      <c r="E316" s="17" t="s">
        <v>18</v>
      </c>
      <c r="F316" s="17">
        <v>1</v>
      </c>
      <c r="G316" s="19">
        <v>38139</v>
      </c>
      <c r="H316" s="17">
        <v>0</v>
      </c>
      <c r="I316" s="18">
        <v>30328.27</v>
      </c>
      <c r="J316" s="17" t="s">
        <v>11</v>
      </c>
      <c r="K316" s="17" t="s">
        <v>11</v>
      </c>
      <c r="L316" s="17" t="s">
        <v>42</v>
      </c>
      <c r="M316" s="20">
        <v>19.019444444444446</v>
      </c>
    </row>
    <row r="317" spans="1:13" x14ac:dyDescent="0.35">
      <c r="A317" s="17" t="s">
        <v>8349</v>
      </c>
      <c r="B317" s="17">
        <v>316</v>
      </c>
      <c r="C317" s="17" t="s">
        <v>2056</v>
      </c>
      <c r="D317" s="17">
        <v>1972</v>
      </c>
      <c r="E317" s="17" t="s">
        <v>10</v>
      </c>
      <c r="F317" s="17">
        <v>24</v>
      </c>
      <c r="G317" s="19">
        <v>26504</v>
      </c>
      <c r="H317" s="17">
        <v>2</v>
      </c>
      <c r="I317" s="18">
        <v>30284.639999999999</v>
      </c>
      <c r="J317" s="17" t="s">
        <v>16</v>
      </c>
      <c r="K317" s="17" t="s">
        <v>16</v>
      </c>
      <c r="L317" s="17" t="s">
        <v>23</v>
      </c>
      <c r="M317" s="20">
        <v>50.87222222222222</v>
      </c>
    </row>
    <row r="318" spans="1:13" x14ac:dyDescent="0.35">
      <c r="A318" s="17" t="s">
        <v>8349</v>
      </c>
      <c r="B318" s="17">
        <v>317</v>
      </c>
      <c r="C318" s="17" t="s">
        <v>2055</v>
      </c>
      <c r="D318" s="17">
        <v>1962</v>
      </c>
      <c r="E318" s="17" t="s">
        <v>20</v>
      </c>
      <c r="F318" s="17">
        <v>15</v>
      </c>
      <c r="G318" s="19">
        <v>22904</v>
      </c>
      <c r="H318" s="17">
        <v>0</v>
      </c>
      <c r="I318" s="18">
        <v>30260</v>
      </c>
      <c r="J318" s="17" t="s">
        <v>16</v>
      </c>
      <c r="K318" s="17" t="s">
        <v>16</v>
      </c>
      <c r="L318" s="17" t="s">
        <v>276</v>
      </c>
      <c r="M318" s="20">
        <v>60.730555555555554</v>
      </c>
    </row>
    <row r="319" spans="1:13" x14ac:dyDescent="0.35">
      <c r="A319" s="17" t="s">
        <v>8349</v>
      </c>
      <c r="B319" s="17">
        <v>318</v>
      </c>
      <c r="C319" s="17" t="s">
        <v>2054</v>
      </c>
      <c r="D319" s="17">
        <v>1963</v>
      </c>
      <c r="E319" s="17" t="s">
        <v>20</v>
      </c>
      <c r="F319" s="17">
        <v>13</v>
      </c>
      <c r="G319" s="19">
        <v>23267</v>
      </c>
      <c r="H319" s="17">
        <v>3</v>
      </c>
      <c r="I319" s="18">
        <v>30184.94</v>
      </c>
      <c r="J319" s="17" t="s">
        <v>16</v>
      </c>
      <c r="K319" s="17" t="s">
        <v>16</v>
      </c>
      <c r="L319" s="17" t="s">
        <v>276</v>
      </c>
      <c r="M319" s="20">
        <v>59.736111111111114</v>
      </c>
    </row>
    <row r="320" spans="1:13" x14ac:dyDescent="0.35">
      <c r="A320" s="17" t="s">
        <v>8349</v>
      </c>
      <c r="B320" s="17">
        <v>319</v>
      </c>
      <c r="C320" s="17" t="s">
        <v>2053</v>
      </c>
      <c r="D320" s="17">
        <v>1958</v>
      </c>
      <c r="E320" s="17" t="s">
        <v>35</v>
      </c>
      <c r="F320" s="17">
        <v>11</v>
      </c>
      <c r="G320" s="19">
        <v>21408</v>
      </c>
      <c r="H320" s="17">
        <v>1</v>
      </c>
      <c r="I320" s="18">
        <v>30166.62</v>
      </c>
      <c r="J320" s="17" t="s">
        <v>16</v>
      </c>
      <c r="K320" s="17" t="s">
        <v>12</v>
      </c>
      <c r="L320" s="17" t="s">
        <v>23</v>
      </c>
      <c r="M320" s="20">
        <v>64.825000000000003</v>
      </c>
    </row>
    <row r="321" spans="1:13" x14ac:dyDescent="0.35">
      <c r="A321" s="17" t="s">
        <v>8349</v>
      </c>
      <c r="B321" s="17">
        <v>320</v>
      </c>
      <c r="C321" s="17" t="s">
        <v>2052</v>
      </c>
      <c r="D321" s="17">
        <v>1971</v>
      </c>
      <c r="E321" s="17" t="s">
        <v>30</v>
      </c>
      <c r="F321" s="17">
        <v>25</v>
      </c>
      <c r="G321" s="19">
        <v>26292</v>
      </c>
      <c r="H321" s="17">
        <v>0</v>
      </c>
      <c r="I321" s="18">
        <v>30134.75</v>
      </c>
      <c r="J321" s="17" t="s">
        <v>11</v>
      </c>
      <c r="K321" s="17" t="s">
        <v>12</v>
      </c>
      <c r="L321" s="17" t="s">
        <v>42</v>
      </c>
      <c r="M321" s="20">
        <v>51.452777777777776</v>
      </c>
    </row>
    <row r="322" spans="1:13" x14ac:dyDescent="0.35">
      <c r="A322" s="17" t="s">
        <v>8349</v>
      </c>
      <c r="B322" s="17">
        <v>321</v>
      </c>
      <c r="C322" s="17" t="s">
        <v>2051</v>
      </c>
      <c r="D322" s="17">
        <v>1979</v>
      </c>
      <c r="E322" s="17" t="s">
        <v>20</v>
      </c>
      <c r="F322" s="17">
        <v>2</v>
      </c>
      <c r="G322" s="19">
        <v>29100</v>
      </c>
      <c r="H322" s="17">
        <v>2</v>
      </c>
      <c r="I322" s="18">
        <v>30095.97</v>
      </c>
      <c r="J322" s="17" t="s">
        <v>11</v>
      </c>
      <c r="K322" s="17" t="s">
        <v>12</v>
      </c>
      <c r="L322" s="17" t="s">
        <v>42</v>
      </c>
      <c r="M322" s="20">
        <v>43.766666666666666</v>
      </c>
    </row>
    <row r="323" spans="1:13" x14ac:dyDescent="0.35">
      <c r="A323" s="17" t="s">
        <v>8349</v>
      </c>
      <c r="B323" s="17">
        <v>322</v>
      </c>
      <c r="C323" s="17" t="s">
        <v>2050</v>
      </c>
      <c r="D323" s="17">
        <v>1967</v>
      </c>
      <c r="E323" s="17" t="s">
        <v>18</v>
      </c>
      <c r="F323" s="17">
        <v>16</v>
      </c>
      <c r="G323" s="19">
        <v>24639</v>
      </c>
      <c r="H323" s="17">
        <v>3</v>
      </c>
      <c r="I323" s="18">
        <v>30063.58</v>
      </c>
      <c r="J323" s="17" t="s">
        <v>16</v>
      </c>
      <c r="K323" s="17" t="s">
        <v>16</v>
      </c>
      <c r="L323" s="17" t="s">
        <v>23</v>
      </c>
      <c r="M323" s="20">
        <v>55.977777777777774</v>
      </c>
    </row>
    <row r="324" spans="1:13" x14ac:dyDescent="0.35">
      <c r="A324" s="17" t="s">
        <v>8349</v>
      </c>
      <c r="B324" s="17">
        <v>323</v>
      </c>
      <c r="C324" s="17" t="s">
        <v>2049</v>
      </c>
      <c r="D324" s="17">
        <v>1981</v>
      </c>
      <c r="E324" s="17" t="s">
        <v>35</v>
      </c>
      <c r="F324" s="17">
        <v>4</v>
      </c>
      <c r="G324" s="19">
        <v>29802</v>
      </c>
      <c r="H324" s="17">
        <v>1</v>
      </c>
      <c r="I324" s="18">
        <v>30026.87</v>
      </c>
      <c r="J324" s="17" t="s">
        <v>11</v>
      </c>
      <c r="K324" s="17" t="s">
        <v>12</v>
      </c>
      <c r="L324" s="17" t="s">
        <v>23</v>
      </c>
      <c r="M324" s="20">
        <v>41.844444444444441</v>
      </c>
    </row>
    <row r="325" spans="1:13" x14ac:dyDescent="0.35">
      <c r="A325" s="17" t="s">
        <v>8349</v>
      </c>
      <c r="B325" s="17">
        <v>324</v>
      </c>
      <c r="C325" s="17" t="s">
        <v>2048</v>
      </c>
      <c r="D325" s="17">
        <v>1991</v>
      </c>
      <c r="E325" s="17" t="s">
        <v>37</v>
      </c>
      <c r="F325" s="17">
        <v>5</v>
      </c>
      <c r="G325" s="19">
        <v>33516</v>
      </c>
      <c r="H325" s="17">
        <v>3</v>
      </c>
      <c r="I325" s="18">
        <v>29969.67</v>
      </c>
      <c r="J325" s="17" t="s">
        <v>16</v>
      </c>
      <c r="K325" s="17" t="s">
        <v>16</v>
      </c>
      <c r="L325" s="17" t="s">
        <v>42</v>
      </c>
      <c r="M325" s="20">
        <v>31.675000000000001</v>
      </c>
    </row>
    <row r="326" spans="1:13" x14ac:dyDescent="0.35">
      <c r="A326" s="17" t="s">
        <v>8349</v>
      </c>
      <c r="B326" s="17">
        <v>325</v>
      </c>
      <c r="C326" s="17" t="s">
        <v>2047</v>
      </c>
      <c r="D326" s="17">
        <v>1976</v>
      </c>
      <c r="E326" s="17" t="s">
        <v>18</v>
      </c>
      <c r="F326" s="17">
        <v>12</v>
      </c>
      <c r="G326" s="19">
        <v>27923</v>
      </c>
      <c r="H326" s="17">
        <v>2</v>
      </c>
      <c r="I326" s="18">
        <v>29933.75</v>
      </c>
      <c r="J326" s="17" t="s">
        <v>16</v>
      </c>
      <c r="K326" s="17" t="s">
        <v>16</v>
      </c>
      <c r="L326" s="17" t="s">
        <v>42</v>
      </c>
      <c r="M326" s="20">
        <v>46.988888888888887</v>
      </c>
    </row>
    <row r="327" spans="1:13" x14ac:dyDescent="0.35">
      <c r="A327" s="17" t="s">
        <v>8349</v>
      </c>
      <c r="B327" s="17">
        <v>326</v>
      </c>
      <c r="C327" s="17" t="s">
        <v>2046</v>
      </c>
      <c r="D327" s="17">
        <v>1988</v>
      </c>
      <c r="E327" s="17" t="s">
        <v>30</v>
      </c>
      <c r="F327" s="17">
        <v>30</v>
      </c>
      <c r="G327" s="19">
        <v>32507</v>
      </c>
      <c r="H327" s="17">
        <v>3</v>
      </c>
      <c r="I327" s="18">
        <v>29929.56</v>
      </c>
      <c r="J327" s="17" t="s">
        <v>16</v>
      </c>
      <c r="K327" s="17" t="s">
        <v>16</v>
      </c>
      <c r="L327" s="17" t="s">
        <v>42</v>
      </c>
      <c r="M327" s="20">
        <v>34.43888888888889</v>
      </c>
    </row>
    <row r="328" spans="1:13" x14ac:dyDescent="0.35">
      <c r="A328" s="17" t="s">
        <v>8349</v>
      </c>
      <c r="B328" s="17">
        <v>327</v>
      </c>
      <c r="C328" s="17" t="s">
        <v>2045</v>
      </c>
      <c r="D328" s="17">
        <v>1975</v>
      </c>
      <c r="E328" s="17" t="s">
        <v>35</v>
      </c>
      <c r="F328" s="17">
        <v>19</v>
      </c>
      <c r="G328" s="19">
        <v>27625</v>
      </c>
      <c r="H328" s="17">
        <v>1</v>
      </c>
      <c r="I328" s="18">
        <v>29899.25</v>
      </c>
      <c r="J328" s="17" t="s">
        <v>16</v>
      </c>
      <c r="K328" s="17" t="s">
        <v>12</v>
      </c>
      <c r="L328" s="17" t="s">
        <v>42</v>
      </c>
      <c r="M328" s="20">
        <v>47.802777777777777</v>
      </c>
    </row>
    <row r="329" spans="1:13" x14ac:dyDescent="0.35">
      <c r="A329" s="17" t="s">
        <v>8349</v>
      </c>
      <c r="B329" s="17">
        <v>328</v>
      </c>
      <c r="C329" s="17" t="s">
        <v>2044</v>
      </c>
      <c r="D329" s="17">
        <v>1989</v>
      </c>
      <c r="E329" s="17" t="s">
        <v>30</v>
      </c>
      <c r="F329" s="17">
        <v>30</v>
      </c>
      <c r="G329" s="19">
        <v>32872</v>
      </c>
      <c r="H329" s="17">
        <v>3</v>
      </c>
      <c r="I329" s="18">
        <v>29852.48</v>
      </c>
      <c r="J329" s="17" t="s">
        <v>16</v>
      </c>
      <c r="K329" s="17" t="s">
        <v>12</v>
      </c>
      <c r="L329" s="17" t="s">
        <v>42</v>
      </c>
      <c r="M329" s="20">
        <v>33.43888888888889</v>
      </c>
    </row>
    <row r="330" spans="1:13" x14ac:dyDescent="0.35">
      <c r="A330" s="17" t="s">
        <v>8349</v>
      </c>
      <c r="B330" s="17">
        <v>329</v>
      </c>
      <c r="C330" s="17" t="s">
        <v>2043</v>
      </c>
      <c r="D330" s="17">
        <v>1982</v>
      </c>
      <c r="E330" s="17" t="s">
        <v>37</v>
      </c>
      <c r="F330" s="17">
        <v>29</v>
      </c>
      <c r="G330" s="19">
        <v>30253</v>
      </c>
      <c r="H330" s="17">
        <v>3</v>
      </c>
      <c r="I330" s="18">
        <v>29818.76</v>
      </c>
      <c r="J330" s="17" t="s">
        <v>16</v>
      </c>
      <c r="K330" s="17" t="s">
        <v>16</v>
      </c>
      <c r="L330" s="17" t="s">
        <v>23</v>
      </c>
      <c r="M330" s="20">
        <v>40.608333333333334</v>
      </c>
    </row>
    <row r="331" spans="1:13" x14ac:dyDescent="0.35">
      <c r="A331" s="17" t="s">
        <v>8349</v>
      </c>
      <c r="B331" s="17">
        <v>330</v>
      </c>
      <c r="C331" s="17" t="s">
        <v>2042</v>
      </c>
      <c r="D331" s="17">
        <v>1981</v>
      </c>
      <c r="E331" s="17" t="s">
        <v>35</v>
      </c>
      <c r="F331" s="17">
        <v>13</v>
      </c>
      <c r="G331" s="19">
        <v>29811</v>
      </c>
      <c r="H331" s="17">
        <v>1</v>
      </c>
      <c r="I331" s="18">
        <v>29816.639999999999</v>
      </c>
      <c r="J331" s="17" t="s">
        <v>16</v>
      </c>
      <c r="K331" s="17" t="s">
        <v>11</v>
      </c>
      <c r="L331" s="17" t="s">
        <v>42</v>
      </c>
      <c r="M331" s="20">
        <v>41.819444444444443</v>
      </c>
    </row>
    <row r="332" spans="1:13" x14ac:dyDescent="0.35">
      <c r="A332" s="17" t="s">
        <v>8349</v>
      </c>
      <c r="B332" s="17">
        <v>331</v>
      </c>
      <c r="C332" s="17" t="s">
        <v>2041</v>
      </c>
      <c r="D332" s="17">
        <v>1998</v>
      </c>
      <c r="E332" s="17" t="s">
        <v>18</v>
      </c>
      <c r="F332" s="17">
        <v>20</v>
      </c>
      <c r="G332" s="19">
        <v>35966</v>
      </c>
      <c r="H332" s="17">
        <v>0</v>
      </c>
      <c r="I332" s="18">
        <v>29760.6</v>
      </c>
      <c r="J332" s="17" t="s">
        <v>16</v>
      </c>
      <c r="K332" s="17" t="s">
        <v>11</v>
      </c>
      <c r="L332" s="17" t="s">
        <v>42</v>
      </c>
      <c r="M332" s="20">
        <v>24.966666666666665</v>
      </c>
    </row>
    <row r="333" spans="1:13" x14ac:dyDescent="0.35">
      <c r="A333" s="17" t="s">
        <v>8349</v>
      </c>
      <c r="B333" s="17">
        <v>332</v>
      </c>
      <c r="C333" s="17" t="s">
        <v>2040</v>
      </c>
      <c r="D333" s="17">
        <v>1973</v>
      </c>
      <c r="E333" s="17" t="s">
        <v>35</v>
      </c>
      <c r="F333" s="17">
        <v>23</v>
      </c>
      <c r="G333" s="19">
        <v>26899</v>
      </c>
      <c r="H333" s="17">
        <v>0</v>
      </c>
      <c r="I333" s="18">
        <v>29757.69</v>
      </c>
      <c r="J333" s="17" t="s">
        <v>16</v>
      </c>
      <c r="K333" s="17" t="s">
        <v>12</v>
      </c>
      <c r="L333" s="17" t="s">
        <v>42</v>
      </c>
      <c r="M333" s="20">
        <v>49.791666666666664</v>
      </c>
    </row>
    <row r="334" spans="1:13" x14ac:dyDescent="0.35">
      <c r="A334" s="17" t="s">
        <v>8349</v>
      </c>
      <c r="B334" s="17">
        <v>333</v>
      </c>
      <c r="C334" s="17" t="s">
        <v>2039</v>
      </c>
      <c r="D334" s="17">
        <v>1993</v>
      </c>
      <c r="E334" s="17" t="s">
        <v>10</v>
      </c>
      <c r="F334" s="17">
        <v>27</v>
      </c>
      <c r="G334" s="19">
        <v>34177</v>
      </c>
      <c r="H334" s="17">
        <v>0</v>
      </c>
      <c r="I334" s="18">
        <v>29622.69</v>
      </c>
      <c r="J334" s="17" t="s">
        <v>16</v>
      </c>
      <c r="K334" s="17" t="s">
        <v>16</v>
      </c>
      <c r="L334" s="17" t="s">
        <v>42</v>
      </c>
      <c r="M334" s="20">
        <v>29.863888888888887</v>
      </c>
    </row>
    <row r="335" spans="1:13" x14ac:dyDescent="0.35">
      <c r="A335" s="17" t="s">
        <v>8349</v>
      </c>
      <c r="B335" s="17">
        <v>334</v>
      </c>
      <c r="C335" s="17" t="s">
        <v>2038</v>
      </c>
      <c r="D335" s="17">
        <v>1975</v>
      </c>
      <c r="E335" s="17" t="s">
        <v>15</v>
      </c>
      <c r="F335" s="17">
        <v>3</v>
      </c>
      <c r="G335" s="19">
        <v>27701</v>
      </c>
      <c r="H335" s="17">
        <v>1</v>
      </c>
      <c r="I335" s="18">
        <v>29583.8</v>
      </c>
      <c r="J335" s="17" t="s">
        <v>16</v>
      </c>
      <c r="K335" s="17" t="s">
        <v>16</v>
      </c>
      <c r="L335" s="17" t="s">
        <v>42</v>
      </c>
      <c r="M335" s="20">
        <v>47.597222222222221</v>
      </c>
    </row>
    <row r="336" spans="1:13" x14ac:dyDescent="0.35">
      <c r="A336" s="17" t="s">
        <v>8349</v>
      </c>
      <c r="B336" s="17">
        <v>335</v>
      </c>
      <c r="C336" s="17" t="s">
        <v>2037</v>
      </c>
      <c r="D336" s="17">
        <v>1959</v>
      </c>
      <c r="E336" s="17" t="s">
        <v>37</v>
      </c>
      <c r="F336" s="17">
        <v>20</v>
      </c>
      <c r="G336" s="19">
        <v>21843</v>
      </c>
      <c r="H336" s="17">
        <v>0</v>
      </c>
      <c r="I336" s="18">
        <v>29523.17</v>
      </c>
      <c r="J336" s="17" t="s">
        <v>16</v>
      </c>
      <c r="K336" s="17" t="s">
        <v>11</v>
      </c>
      <c r="L336" s="17" t="s">
        <v>247</v>
      </c>
      <c r="M336" s="20">
        <v>63.633333333333333</v>
      </c>
    </row>
    <row r="337" spans="1:13" x14ac:dyDescent="0.35">
      <c r="A337" s="17" t="s">
        <v>8349</v>
      </c>
      <c r="B337" s="17">
        <v>336</v>
      </c>
      <c r="C337" s="17" t="s">
        <v>2036</v>
      </c>
      <c r="D337" s="17">
        <v>1987</v>
      </c>
      <c r="E337" s="17" t="s">
        <v>10</v>
      </c>
      <c r="F337" s="17">
        <v>16</v>
      </c>
      <c r="G337" s="19">
        <v>31974</v>
      </c>
      <c r="H337" s="17">
        <v>3</v>
      </c>
      <c r="I337" s="18">
        <v>29443.59</v>
      </c>
      <c r="J337" s="17" t="s">
        <v>16</v>
      </c>
      <c r="K337" s="17" t="s">
        <v>16</v>
      </c>
      <c r="L337" s="17" t="s">
        <v>42</v>
      </c>
      <c r="M337" s="20">
        <v>35.894444444444446</v>
      </c>
    </row>
    <row r="338" spans="1:13" x14ac:dyDescent="0.35">
      <c r="A338" s="17" t="s">
        <v>8349</v>
      </c>
      <c r="B338" s="17">
        <v>337</v>
      </c>
      <c r="C338" s="17" t="s">
        <v>2035</v>
      </c>
      <c r="D338" s="17">
        <v>1985</v>
      </c>
      <c r="E338" s="17" t="s">
        <v>15</v>
      </c>
      <c r="F338" s="17">
        <v>7</v>
      </c>
      <c r="G338" s="19">
        <v>31358</v>
      </c>
      <c r="H338" s="17">
        <v>3</v>
      </c>
      <c r="I338" s="18">
        <v>29352.560000000001</v>
      </c>
      <c r="J338" s="17" t="s">
        <v>16</v>
      </c>
      <c r="K338" s="17" t="s">
        <v>16</v>
      </c>
      <c r="L338" s="17" t="s">
        <v>42</v>
      </c>
      <c r="M338" s="20">
        <v>37.586111111111109</v>
      </c>
    </row>
    <row r="339" spans="1:13" x14ac:dyDescent="0.35">
      <c r="A339" s="17" t="s">
        <v>8349</v>
      </c>
      <c r="B339" s="17">
        <v>338</v>
      </c>
      <c r="C339" s="17" t="s">
        <v>2034</v>
      </c>
      <c r="D339" s="17">
        <v>1958</v>
      </c>
      <c r="E339" s="17" t="s">
        <v>18</v>
      </c>
      <c r="F339" s="17">
        <v>5</v>
      </c>
      <c r="G339" s="19">
        <v>21341</v>
      </c>
      <c r="H339" s="17">
        <v>0</v>
      </c>
      <c r="I339" s="18">
        <v>29330.98</v>
      </c>
      <c r="J339" s="17" t="s">
        <v>16</v>
      </c>
      <c r="K339" s="17" t="s">
        <v>11</v>
      </c>
      <c r="L339" s="17" t="s">
        <v>23</v>
      </c>
      <c r="M339" s="20">
        <v>65.00833333333334</v>
      </c>
    </row>
    <row r="340" spans="1:13" x14ac:dyDescent="0.35">
      <c r="A340" s="17" t="s">
        <v>8349</v>
      </c>
      <c r="B340" s="17">
        <v>339</v>
      </c>
      <c r="C340" s="17" t="s">
        <v>2033</v>
      </c>
      <c r="D340" s="17">
        <v>1978</v>
      </c>
      <c r="E340" s="17" t="s">
        <v>10</v>
      </c>
      <c r="F340" s="17">
        <v>21</v>
      </c>
      <c r="G340" s="19">
        <v>28692</v>
      </c>
      <c r="H340" s="17">
        <v>2</v>
      </c>
      <c r="I340" s="18">
        <v>29227.599999999999</v>
      </c>
      <c r="J340" s="17" t="s">
        <v>16</v>
      </c>
      <c r="K340" s="17" t="s">
        <v>12</v>
      </c>
      <c r="L340" s="17" t="s">
        <v>23</v>
      </c>
      <c r="M340" s="20">
        <v>44.880555555555553</v>
      </c>
    </row>
    <row r="341" spans="1:13" x14ac:dyDescent="0.35">
      <c r="A341" s="17" t="s">
        <v>8349</v>
      </c>
      <c r="B341" s="17">
        <v>340</v>
      </c>
      <c r="C341" s="17" t="s">
        <v>2032</v>
      </c>
      <c r="D341" s="17">
        <v>1969</v>
      </c>
      <c r="E341" s="17" t="s">
        <v>10</v>
      </c>
      <c r="F341" s="17">
        <v>9</v>
      </c>
      <c r="G341" s="19">
        <v>25393</v>
      </c>
      <c r="H341" s="17">
        <v>2</v>
      </c>
      <c r="I341" s="18">
        <v>29186.48</v>
      </c>
      <c r="J341" s="17" t="s">
        <v>16</v>
      </c>
      <c r="K341" s="17" t="s">
        <v>12</v>
      </c>
      <c r="L341" s="17" t="s">
        <v>247</v>
      </c>
      <c r="M341" s="20">
        <v>53.913888888888891</v>
      </c>
    </row>
    <row r="342" spans="1:13" x14ac:dyDescent="0.35">
      <c r="A342" s="17" t="s">
        <v>8349</v>
      </c>
      <c r="B342" s="17">
        <v>341</v>
      </c>
      <c r="C342" s="17" t="s">
        <v>2031</v>
      </c>
      <c r="D342" s="17">
        <v>1976</v>
      </c>
      <c r="E342" s="17" t="s">
        <v>15</v>
      </c>
      <c r="F342" s="17">
        <v>8</v>
      </c>
      <c r="G342" s="19">
        <v>28072</v>
      </c>
      <c r="H342" s="17">
        <v>2</v>
      </c>
      <c r="I342" s="18">
        <v>29160.39</v>
      </c>
      <c r="J342" s="17" t="s">
        <v>16</v>
      </c>
      <c r="K342" s="17" t="s">
        <v>11</v>
      </c>
      <c r="L342" s="17" t="s">
        <v>42</v>
      </c>
      <c r="M342" s="20">
        <v>46.583333333333336</v>
      </c>
    </row>
    <row r="343" spans="1:13" x14ac:dyDescent="0.35">
      <c r="A343" s="17" t="s">
        <v>8349</v>
      </c>
      <c r="B343" s="17">
        <v>342</v>
      </c>
      <c r="C343" s="17" t="s">
        <v>2030</v>
      </c>
      <c r="D343" s="17">
        <v>1961</v>
      </c>
      <c r="E343" s="17" t="s">
        <v>30</v>
      </c>
      <c r="F343" s="17">
        <v>24</v>
      </c>
      <c r="G343" s="19">
        <v>22639</v>
      </c>
      <c r="H343" s="17">
        <v>0</v>
      </c>
      <c r="I343" s="18">
        <v>29141.360000000001</v>
      </c>
      <c r="J343" s="17" t="s">
        <v>16</v>
      </c>
      <c r="K343" s="17" t="s">
        <v>12</v>
      </c>
      <c r="L343" s="17" t="s">
        <v>23</v>
      </c>
      <c r="M343" s="20">
        <v>61.455555555555556</v>
      </c>
    </row>
    <row r="344" spans="1:13" x14ac:dyDescent="0.35">
      <c r="A344" s="17" t="s">
        <v>8349</v>
      </c>
      <c r="B344" s="17">
        <v>343</v>
      </c>
      <c r="C344" s="17" t="s">
        <v>2029</v>
      </c>
      <c r="D344" s="17">
        <v>1978</v>
      </c>
      <c r="E344" s="17" t="s">
        <v>15</v>
      </c>
      <c r="F344" s="17">
        <v>29</v>
      </c>
      <c r="G344" s="19">
        <v>28823</v>
      </c>
      <c r="H344" s="17">
        <v>2</v>
      </c>
      <c r="I344" s="18">
        <v>29114.77</v>
      </c>
      <c r="J344" s="17" t="s">
        <v>16</v>
      </c>
      <c r="K344" s="17" t="s">
        <v>16</v>
      </c>
      <c r="L344" s="17" t="s">
        <v>42</v>
      </c>
      <c r="M344" s="20">
        <v>44.524999999999999</v>
      </c>
    </row>
    <row r="345" spans="1:13" x14ac:dyDescent="0.35">
      <c r="A345" s="17" t="s">
        <v>8349</v>
      </c>
      <c r="B345" s="17">
        <v>344</v>
      </c>
      <c r="C345" s="17" t="s">
        <v>2028</v>
      </c>
      <c r="D345" s="17">
        <v>1980</v>
      </c>
      <c r="E345" s="17" t="s">
        <v>10</v>
      </c>
      <c r="F345" s="17">
        <v>14</v>
      </c>
      <c r="G345" s="19">
        <v>29416</v>
      </c>
      <c r="H345" s="17">
        <v>2</v>
      </c>
      <c r="I345" s="18">
        <v>29114.21</v>
      </c>
      <c r="J345" s="17" t="s">
        <v>16</v>
      </c>
      <c r="K345" s="17" t="s">
        <v>12</v>
      </c>
      <c r="L345" s="17" t="s">
        <v>42</v>
      </c>
      <c r="M345" s="20">
        <v>42.9</v>
      </c>
    </row>
    <row r="346" spans="1:13" x14ac:dyDescent="0.35">
      <c r="A346" s="17" t="s">
        <v>8349</v>
      </c>
      <c r="B346" s="17">
        <v>345</v>
      </c>
      <c r="C346" s="17" t="s">
        <v>2027</v>
      </c>
      <c r="D346" s="17">
        <v>1992</v>
      </c>
      <c r="E346" s="17" t="s">
        <v>10</v>
      </c>
      <c r="F346" s="17">
        <v>7</v>
      </c>
      <c r="G346" s="19">
        <v>33792</v>
      </c>
      <c r="H346" s="17">
        <v>0</v>
      </c>
      <c r="I346" s="18">
        <v>29007.82</v>
      </c>
      <c r="J346" s="17" t="s">
        <v>16</v>
      </c>
      <c r="K346" s="17" t="s">
        <v>12</v>
      </c>
      <c r="L346" s="17" t="s">
        <v>42</v>
      </c>
      <c r="M346" s="20">
        <v>30.919444444444444</v>
      </c>
    </row>
    <row r="347" spans="1:13" x14ac:dyDescent="0.35">
      <c r="A347" s="17" t="s">
        <v>8349</v>
      </c>
      <c r="B347" s="17">
        <v>346</v>
      </c>
      <c r="C347" s="17" t="s">
        <v>2026</v>
      </c>
      <c r="D347" s="17">
        <v>2003</v>
      </c>
      <c r="E347" s="17" t="s">
        <v>20</v>
      </c>
      <c r="F347" s="17">
        <v>1</v>
      </c>
      <c r="G347" s="19">
        <v>37865</v>
      </c>
      <c r="H347" s="17">
        <v>0</v>
      </c>
      <c r="I347" s="18">
        <v>28998.68</v>
      </c>
      <c r="J347" s="17" t="s">
        <v>16</v>
      </c>
      <c r="K347" s="17" t="s">
        <v>12</v>
      </c>
      <c r="L347" s="17" t="s">
        <v>42</v>
      </c>
      <c r="M347" s="20">
        <v>19.769444444444446</v>
      </c>
    </row>
    <row r="348" spans="1:13" x14ac:dyDescent="0.35">
      <c r="A348" s="17" t="s">
        <v>8349</v>
      </c>
      <c r="B348" s="17">
        <v>347</v>
      </c>
      <c r="C348" s="17" t="s">
        <v>2025</v>
      </c>
      <c r="D348" s="17">
        <v>1959</v>
      </c>
      <c r="E348" s="17" t="s">
        <v>30</v>
      </c>
      <c r="F348" s="17">
        <v>5</v>
      </c>
      <c r="G348" s="19">
        <v>21889</v>
      </c>
      <c r="H348" s="17">
        <v>0</v>
      </c>
      <c r="I348" s="18">
        <v>28950.47</v>
      </c>
      <c r="J348" s="17" t="s">
        <v>16</v>
      </c>
      <c r="K348" s="17" t="s">
        <v>16</v>
      </c>
      <c r="L348" s="17" t="s">
        <v>23</v>
      </c>
      <c r="M348" s="20">
        <v>63.508333333333333</v>
      </c>
    </row>
    <row r="349" spans="1:13" x14ac:dyDescent="0.35">
      <c r="A349" s="17" t="s">
        <v>8349</v>
      </c>
      <c r="B349" s="17">
        <v>348</v>
      </c>
      <c r="C349" s="17" t="s">
        <v>2024</v>
      </c>
      <c r="D349" s="17">
        <v>1962</v>
      </c>
      <c r="E349" s="17" t="s">
        <v>10</v>
      </c>
      <c r="F349" s="17">
        <v>25</v>
      </c>
      <c r="G349" s="19">
        <v>22852</v>
      </c>
      <c r="H349" s="17">
        <v>0</v>
      </c>
      <c r="I349" s="18">
        <v>28923.14</v>
      </c>
      <c r="J349" s="17" t="s">
        <v>16</v>
      </c>
      <c r="K349" s="17" t="s">
        <v>16</v>
      </c>
      <c r="L349" s="17" t="s">
        <v>23</v>
      </c>
      <c r="M349" s="20">
        <v>60.869444444444447</v>
      </c>
    </row>
    <row r="350" spans="1:13" x14ac:dyDescent="0.35">
      <c r="A350" s="17" t="s">
        <v>8349</v>
      </c>
      <c r="B350" s="17">
        <v>349</v>
      </c>
      <c r="C350" s="17" t="s">
        <v>2023</v>
      </c>
      <c r="D350" s="17">
        <v>1961</v>
      </c>
      <c r="E350" s="17" t="s">
        <v>35</v>
      </c>
      <c r="F350" s="17">
        <v>3</v>
      </c>
      <c r="G350" s="19">
        <v>22496</v>
      </c>
      <c r="H350" s="17">
        <v>1</v>
      </c>
      <c r="I350" s="18">
        <v>28868.66</v>
      </c>
      <c r="J350" s="17" t="s">
        <v>16</v>
      </c>
      <c r="K350" s="17" t="s">
        <v>11</v>
      </c>
      <c r="L350" s="17" t="s">
        <v>23</v>
      </c>
      <c r="M350" s="20">
        <v>61.847222222222221</v>
      </c>
    </row>
    <row r="351" spans="1:13" x14ac:dyDescent="0.35">
      <c r="A351" s="17" t="s">
        <v>8349</v>
      </c>
      <c r="B351" s="17">
        <v>350</v>
      </c>
      <c r="C351" s="17" t="s">
        <v>2022</v>
      </c>
      <c r="D351" s="17">
        <v>1990</v>
      </c>
      <c r="E351" s="17" t="s">
        <v>30</v>
      </c>
      <c r="F351" s="17">
        <v>5</v>
      </c>
      <c r="G351" s="19">
        <v>33212</v>
      </c>
      <c r="H351" s="17">
        <v>3</v>
      </c>
      <c r="I351" s="18">
        <v>28716.14</v>
      </c>
      <c r="J351" s="17" t="s">
        <v>16</v>
      </c>
      <c r="K351" s="17" t="s">
        <v>12</v>
      </c>
      <c r="L351" s="17" t="s">
        <v>42</v>
      </c>
      <c r="M351" s="20">
        <v>32.508333333333333</v>
      </c>
    </row>
    <row r="352" spans="1:13" x14ac:dyDescent="0.35">
      <c r="A352" s="17" t="s">
        <v>8349</v>
      </c>
      <c r="B352" s="17">
        <v>351</v>
      </c>
      <c r="C352" s="17" t="s">
        <v>2021</v>
      </c>
      <c r="D352" s="17">
        <v>1985</v>
      </c>
      <c r="E352" s="17" t="s">
        <v>20</v>
      </c>
      <c r="F352" s="17">
        <v>27</v>
      </c>
      <c r="G352" s="19">
        <v>31317</v>
      </c>
      <c r="H352" s="17">
        <v>3</v>
      </c>
      <c r="I352" s="18">
        <v>28542.86</v>
      </c>
      <c r="J352" s="17" t="s">
        <v>16</v>
      </c>
      <c r="K352" s="17" t="s">
        <v>12</v>
      </c>
      <c r="L352" s="17" t="s">
        <v>42</v>
      </c>
      <c r="M352" s="20">
        <v>37.697222222222223</v>
      </c>
    </row>
    <row r="353" spans="1:13" x14ac:dyDescent="0.35">
      <c r="A353" s="17" t="s">
        <v>8349</v>
      </c>
      <c r="B353" s="17">
        <v>352</v>
      </c>
      <c r="C353" s="17" t="s">
        <v>2020</v>
      </c>
      <c r="D353" s="17">
        <v>1982</v>
      </c>
      <c r="E353" s="17" t="s">
        <v>30</v>
      </c>
      <c r="F353" s="17">
        <v>11</v>
      </c>
      <c r="G353" s="19">
        <v>30296</v>
      </c>
      <c r="H353" s="17">
        <v>1</v>
      </c>
      <c r="I353" s="18">
        <v>28476.73</v>
      </c>
      <c r="J353" s="17" t="s">
        <v>16</v>
      </c>
      <c r="K353" s="17" t="s">
        <v>11</v>
      </c>
      <c r="L353" s="17" t="s">
        <v>23</v>
      </c>
      <c r="M353" s="20">
        <v>40.491666666666667</v>
      </c>
    </row>
    <row r="354" spans="1:13" x14ac:dyDescent="0.35">
      <c r="A354" s="17" t="s">
        <v>8349</v>
      </c>
      <c r="B354" s="17">
        <v>353</v>
      </c>
      <c r="C354" s="17" t="s">
        <v>2019</v>
      </c>
      <c r="D354" s="17">
        <v>1974</v>
      </c>
      <c r="E354" s="17" t="s">
        <v>20</v>
      </c>
      <c r="F354" s="17">
        <v>16</v>
      </c>
      <c r="G354" s="19">
        <v>27288</v>
      </c>
      <c r="H354" s="17">
        <v>1</v>
      </c>
      <c r="I354" s="18">
        <v>28468.92</v>
      </c>
      <c r="J354" s="17" t="s">
        <v>16</v>
      </c>
      <c r="K354" s="17" t="s">
        <v>16</v>
      </c>
      <c r="L354" s="17" t="s">
        <v>23</v>
      </c>
      <c r="M354" s="20">
        <v>48.727777777777774</v>
      </c>
    </row>
    <row r="355" spans="1:13" x14ac:dyDescent="0.35">
      <c r="A355" s="17" t="s">
        <v>8349</v>
      </c>
      <c r="B355" s="17">
        <v>354</v>
      </c>
      <c r="C355" s="17" t="s">
        <v>2018</v>
      </c>
      <c r="D355" s="17">
        <v>1977</v>
      </c>
      <c r="E355" s="17" t="s">
        <v>30</v>
      </c>
      <c r="F355" s="17">
        <v>2</v>
      </c>
      <c r="G355" s="19">
        <v>28461</v>
      </c>
      <c r="H355" s="17">
        <v>1</v>
      </c>
      <c r="I355" s="18">
        <v>28340.19</v>
      </c>
      <c r="J355" s="17" t="s">
        <v>16</v>
      </c>
      <c r="K355" s="17" t="s">
        <v>11</v>
      </c>
      <c r="L355" s="17" t="s">
        <v>23</v>
      </c>
      <c r="M355" s="20">
        <v>45.516666666666666</v>
      </c>
    </row>
    <row r="356" spans="1:13" x14ac:dyDescent="0.35">
      <c r="A356" s="17" t="s">
        <v>8349</v>
      </c>
      <c r="B356" s="17">
        <v>355</v>
      </c>
      <c r="C356" s="17" t="s">
        <v>2017</v>
      </c>
      <c r="D356" s="17">
        <v>1990</v>
      </c>
      <c r="E356" s="17" t="s">
        <v>30</v>
      </c>
      <c r="F356" s="17">
        <v>24</v>
      </c>
      <c r="G356" s="19">
        <v>33231</v>
      </c>
      <c r="H356" s="17">
        <v>3</v>
      </c>
      <c r="I356" s="18">
        <v>28302.33</v>
      </c>
      <c r="J356" s="17" t="s">
        <v>16</v>
      </c>
      <c r="K356" s="17" t="s">
        <v>11</v>
      </c>
      <c r="L356" s="17" t="s">
        <v>42</v>
      </c>
      <c r="M356" s="20">
        <v>32.455555555555556</v>
      </c>
    </row>
    <row r="357" spans="1:13" x14ac:dyDescent="0.35">
      <c r="A357" s="17" t="s">
        <v>8349</v>
      </c>
      <c r="B357" s="17">
        <v>356</v>
      </c>
      <c r="C357" s="17" t="s">
        <v>2016</v>
      </c>
      <c r="D357" s="17">
        <v>1963</v>
      </c>
      <c r="E357" s="17" t="s">
        <v>15</v>
      </c>
      <c r="F357" s="17">
        <v>25</v>
      </c>
      <c r="G357" s="19">
        <v>23340</v>
      </c>
      <c r="H357" s="17">
        <v>1</v>
      </c>
      <c r="I357" s="18">
        <v>28287.9</v>
      </c>
      <c r="J357" s="17" t="s">
        <v>16</v>
      </c>
      <c r="K357" s="17" t="s">
        <v>16</v>
      </c>
      <c r="L357" s="17" t="s">
        <v>13</v>
      </c>
      <c r="M357" s="20">
        <v>59.536111111111111</v>
      </c>
    </row>
    <row r="358" spans="1:13" x14ac:dyDescent="0.35">
      <c r="A358" s="17" t="s">
        <v>8349</v>
      </c>
      <c r="B358" s="17">
        <v>357</v>
      </c>
      <c r="C358" s="17" t="s">
        <v>2015</v>
      </c>
      <c r="D358" s="17">
        <v>1999</v>
      </c>
      <c r="E358" s="17" t="s">
        <v>20</v>
      </c>
      <c r="F358" s="17">
        <v>6</v>
      </c>
      <c r="G358" s="19">
        <v>36409</v>
      </c>
      <c r="H358" s="17">
        <v>0</v>
      </c>
      <c r="I358" s="18">
        <v>28245.34</v>
      </c>
      <c r="J358" s="17" t="s">
        <v>16</v>
      </c>
      <c r="K358" s="17" t="s">
        <v>12</v>
      </c>
      <c r="L358" s="17" t="s">
        <v>42</v>
      </c>
      <c r="M358" s="20">
        <v>23.755555555555556</v>
      </c>
    </row>
    <row r="359" spans="1:13" x14ac:dyDescent="0.35">
      <c r="A359" s="17" t="s">
        <v>8349</v>
      </c>
      <c r="B359" s="17">
        <v>358</v>
      </c>
      <c r="C359" s="17" t="s">
        <v>2014</v>
      </c>
      <c r="D359" s="17">
        <v>1960</v>
      </c>
      <c r="E359" s="17" t="s">
        <v>15</v>
      </c>
      <c r="F359" s="17">
        <v>22</v>
      </c>
      <c r="G359" s="19">
        <v>22242</v>
      </c>
      <c r="H359" s="17">
        <v>0</v>
      </c>
      <c r="I359" s="18">
        <v>28101.33</v>
      </c>
      <c r="J359" s="17" t="s">
        <v>16</v>
      </c>
      <c r="K359" s="17" t="s">
        <v>11</v>
      </c>
      <c r="L359" s="17" t="s">
        <v>166</v>
      </c>
      <c r="M359" s="20">
        <v>62.544444444444444</v>
      </c>
    </row>
    <row r="360" spans="1:13" x14ac:dyDescent="0.35">
      <c r="A360" s="17" t="s">
        <v>8349</v>
      </c>
      <c r="B360" s="17">
        <v>359</v>
      </c>
      <c r="C360" s="17" t="s">
        <v>2013</v>
      </c>
      <c r="D360" s="17">
        <v>1985</v>
      </c>
      <c r="E360" s="17" t="s">
        <v>15</v>
      </c>
      <c r="F360" s="17">
        <v>29</v>
      </c>
      <c r="G360" s="19">
        <v>31380</v>
      </c>
      <c r="H360" s="17">
        <v>3</v>
      </c>
      <c r="I360" s="18">
        <v>28006.94</v>
      </c>
      <c r="J360" s="17" t="s">
        <v>16</v>
      </c>
      <c r="K360" s="17" t="s">
        <v>11</v>
      </c>
      <c r="L360" s="17" t="s">
        <v>42</v>
      </c>
      <c r="M360" s="20">
        <v>37.524999999999999</v>
      </c>
    </row>
    <row r="361" spans="1:13" x14ac:dyDescent="0.35">
      <c r="A361" s="17" t="s">
        <v>8349</v>
      </c>
      <c r="B361" s="17">
        <v>360</v>
      </c>
      <c r="C361" s="17" t="s">
        <v>2012</v>
      </c>
      <c r="D361" s="17">
        <v>1999</v>
      </c>
      <c r="E361" s="17" t="s">
        <v>30</v>
      </c>
      <c r="F361" s="17">
        <v>21</v>
      </c>
      <c r="G361" s="19">
        <v>36515</v>
      </c>
      <c r="H361" s="17">
        <v>0</v>
      </c>
      <c r="I361" s="18">
        <v>27980.77</v>
      </c>
      <c r="J361" s="17" t="s">
        <v>16</v>
      </c>
      <c r="K361" s="17" t="s">
        <v>16</v>
      </c>
      <c r="L361" s="17" t="s">
        <v>42</v>
      </c>
      <c r="M361" s="20">
        <v>23.463888888888889</v>
      </c>
    </row>
    <row r="362" spans="1:13" x14ac:dyDescent="0.35">
      <c r="A362" s="17" t="s">
        <v>8349</v>
      </c>
      <c r="B362" s="17">
        <v>361</v>
      </c>
      <c r="C362" s="17" t="s">
        <v>2011</v>
      </c>
      <c r="D362" s="17">
        <v>1961</v>
      </c>
      <c r="E362" s="17" t="s">
        <v>10</v>
      </c>
      <c r="F362" s="17">
        <v>28</v>
      </c>
      <c r="G362" s="19">
        <v>22490</v>
      </c>
      <c r="H362" s="17">
        <v>3</v>
      </c>
      <c r="I362" s="18">
        <v>27941.29</v>
      </c>
      <c r="J362" s="17" t="s">
        <v>16</v>
      </c>
      <c r="K362" s="17" t="s">
        <v>12</v>
      </c>
      <c r="L362" s="17" t="s">
        <v>42</v>
      </c>
      <c r="M362" s="20">
        <v>61.861111111111114</v>
      </c>
    </row>
    <row r="363" spans="1:13" x14ac:dyDescent="0.35">
      <c r="A363" s="17" t="s">
        <v>8349</v>
      </c>
      <c r="B363" s="17">
        <v>362</v>
      </c>
      <c r="C363" s="17" t="s">
        <v>2010</v>
      </c>
      <c r="D363" s="17">
        <v>1991</v>
      </c>
      <c r="E363" s="17" t="s">
        <v>18</v>
      </c>
      <c r="F363" s="17">
        <v>4</v>
      </c>
      <c r="G363" s="19">
        <v>33393</v>
      </c>
      <c r="H363" s="17">
        <v>3</v>
      </c>
      <c r="I363" s="18">
        <v>27931.11</v>
      </c>
      <c r="J363" s="17" t="s">
        <v>16</v>
      </c>
      <c r="K363" s="17" t="s">
        <v>12</v>
      </c>
      <c r="L363" s="17" t="s">
        <v>42</v>
      </c>
      <c r="M363" s="20">
        <v>32.011111111111113</v>
      </c>
    </row>
    <row r="364" spans="1:13" x14ac:dyDescent="0.35">
      <c r="A364" s="17" t="s">
        <v>8349</v>
      </c>
      <c r="B364" s="17">
        <v>363</v>
      </c>
      <c r="C364" s="17" t="s">
        <v>2009</v>
      </c>
      <c r="D364" s="17">
        <v>1989</v>
      </c>
      <c r="E364" s="17" t="s">
        <v>15</v>
      </c>
      <c r="F364" s="17">
        <v>21</v>
      </c>
      <c r="G364" s="19">
        <v>32833</v>
      </c>
      <c r="H364" s="17">
        <v>3</v>
      </c>
      <c r="I364" s="18">
        <v>27925.86</v>
      </c>
      <c r="J364" s="17" t="s">
        <v>16</v>
      </c>
      <c r="K364" s="17" t="s">
        <v>11</v>
      </c>
      <c r="L364" s="17" t="s">
        <v>42</v>
      </c>
      <c r="M364" s="20">
        <v>33.547222222222224</v>
      </c>
    </row>
    <row r="365" spans="1:13" x14ac:dyDescent="0.35">
      <c r="A365" s="17" t="s">
        <v>8349</v>
      </c>
      <c r="B365" s="17">
        <v>364</v>
      </c>
      <c r="C365" s="17" t="s">
        <v>2008</v>
      </c>
      <c r="D365" s="17">
        <v>1985</v>
      </c>
      <c r="E365" s="17" t="s">
        <v>30</v>
      </c>
      <c r="F365" s="17">
        <v>4</v>
      </c>
      <c r="G365" s="19">
        <v>31385</v>
      </c>
      <c r="H365" s="17">
        <v>3</v>
      </c>
      <c r="I365" s="18">
        <v>27849.94</v>
      </c>
      <c r="J365" s="17" t="s">
        <v>16</v>
      </c>
      <c r="K365" s="17" t="s">
        <v>16</v>
      </c>
      <c r="L365" s="17" t="s">
        <v>42</v>
      </c>
      <c r="M365" s="20">
        <v>37.511111111111113</v>
      </c>
    </row>
    <row r="366" spans="1:13" x14ac:dyDescent="0.35">
      <c r="A366" s="17" t="s">
        <v>8349</v>
      </c>
      <c r="B366" s="17">
        <v>365</v>
      </c>
      <c r="C366" s="17" t="s">
        <v>2007</v>
      </c>
      <c r="D366" s="17">
        <v>1960</v>
      </c>
      <c r="E366" s="17" t="s">
        <v>10</v>
      </c>
      <c r="F366" s="17">
        <v>6</v>
      </c>
      <c r="G366" s="19">
        <v>22103</v>
      </c>
      <c r="H366" s="17">
        <v>0</v>
      </c>
      <c r="I366" s="18">
        <v>27808.73</v>
      </c>
      <c r="J366" s="17" t="s">
        <v>16</v>
      </c>
      <c r="K366" s="17" t="s">
        <v>16</v>
      </c>
      <c r="L366" s="17" t="s">
        <v>13</v>
      </c>
      <c r="M366" s="20">
        <v>62.922222222222224</v>
      </c>
    </row>
    <row r="367" spans="1:13" x14ac:dyDescent="0.35">
      <c r="A367" s="17" t="s">
        <v>8349</v>
      </c>
      <c r="B367" s="17">
        <v>366</v>
      </c>
      <c r="C367" s="17" t="s">
        <v>2006</v>
      </c>
      <c r="D367" s="17">
        <v>2002</v>
      </c>
      <c r="E367" s="17" t="s">
        <v>30</v>
      </c>
      <c r="F367" s="17">
        <v>6</v>
      </c>
      <c r="G367" s="19">
        <v>37596</v>
      </c>
      <c r="H367" s="17">
        <v>1</v>
      </c>
      <c r="I367" s="18">
        <v>27724.29</v>
      </c>
      <c r="J367" s="17" t="s">
        <v>16</v>
      </c>
      <c r="K367" s="17" t="s">
        <v>12</v>
      </c>
      <c r="L367" s="17" t="s">
        <v>13</v>
      </c>
      <c r="M367" s="20">
        <v>20.505555555555556</v>
      </c>
    </row>
    <row r="368" spans="1:13" x14ac:dyDescent="0.35">
      <c r="A368" s="17" t="s">
        <v>8349</v>
      </c>
      <c r="B368" s="17">
        <v>367</v>
      </c>
      <c r="C368" s="17" t="s">
        <v>2005</v>
      </c>
      <c r="D368" s="17">
        <v>1992</v>
      </c>
      <c r="E368" s="17" t="s">
        <v>10</v>
      </c>
      <c r="F368" s="17">
        <v>3</v>
      </c>
      <c r="G368" s="19">
        <v>33788</v>
      </c>
      <c r="H368" s="17">
        <v>0</v>
      </c>
      <c r="I368" s="18">
        <v>27696.11</v>
      </c>
      <c r="J368" s="17" t="s">
        <v>16</v>
      </c>
      <c r="K368" s="17" t="s">
        <v>11</v>
      </c>
      <c r="L368" s="17" t="s">
        <v>42</v>
      </c>
      <c r="M368" s="20">
        <v>30.930555555555557</v>
      </c>
    </row>
    <row r="369" spans="1:13" x14ac:dyDescent="0.35">
      <c r="A369" s="17" t="s">
        <v>8349</v>
      </c>
      <c r="B369" s="17">
        <v>368</v>
      </c>
      <c r="C369" s="17" t="s">
        <v>2004</v>
      </c>
      <c r="D369" s="17">
        <v>1997</v>
      </c>
      <c r="E369" s="17" t="s">
        <v>37</v>
      </c>
      <c r="F369" s="17">
        <v>7</v>
      </c>
      <c r="G369" s="19">
        <v>35710</v>
      </c>
      <c r="H369" s="17">
        <v>0</v>
      </c>
      <c r="I369" s="18">
        <v>27625.17</v>
      </c>
      <c r="J369" s="17" t="s">
        <v>16</v>
      </c>
      <c r="K369" s="17" t="s">
        <v>16</v>
      </c>
      <c r="L369" s="17" t="s">
        <v>42</v>
      </c>
      <c r="M369" s="20">
        <v>25.669444444444444</v>
      </c>
    </row>
    <row r="370" spans="1:13" x14ac:dyDescent="0.35">
      <c r="A370" s="17" t="s">
        <v>8349</v>
      </c>
      <c r="B370" s="17">
        <v>369</v>
      </c>
      <c r="C370" s="17" t="s">
        <v>2003</v>
      </c>
      <c r="D370" s="17">
        <v>1997</v>
      </c>
      <c r="E370" s="17" t="s">
        <v>20</v>
      </c>
      <c r="F370" s="17">
        <v>9</v>
      </c>
      <c r="G370" s="19">
        <v>35682</v>
      </c>
      <c r="H370" s="17">
        <v>0</v>
      </c>
      <c r="I370" s="18">
        <v>27619.360000000001</v>
      </c>
      <c r="J370" s="17" t="s">
        <v>11</v>
      </c>
      <c r="K370" s="17" t="s">
        <v>12</v>
      </c>
      <c r="L370" s="17" t="s">
        <v>42</v>
      </c>
      <c r="M370" s="20">
        <v>25.747222222222224</v>
      </c>
    </row>
    <row r="371" spans="1:13" x14ac:dyDescent="0.35">
      <c r="A371" s="17" t="s">
        <v>8349</v>
      </c>
      <c r="B371" s="17">
        <v>370</v>
      </c>
      <c r="C371" s="17" t="s">
        <v>2002</v>
      </c>
      <c r="D371" s="17">
        <v>1992</v>
      </c>
      <c r="E371" s="17" t="s">
        <v>18</v>
      </c>
      <c r="F371" s="17">
        <v>11</v>
      </c>
      <c r="G371" s="19">
        <v>33766</v>
      </c>
      <c r="H371" s="17">
        <v>0</v>
      </c>
      <c r="I371" s="18">
        <v>27614.71</v>
      </c>
      <c r="J371" s="17" t="s">
        <v>11</v>
      </c>
      <c r="K371" s="17" t="s">
        <v>12</v>
      </c>
      <c r="L371" s="17" t="s">
        <v>42</v>
      </c>
      <c r="M371" s="20">
        <v>30.991666666666667</v>
      </c>
    </row>
    <row r="372" spans="1:13" x14ac:dyDescent="0.35">
      <c r="A372" s="17" t="s">
        <v>8349</v>
      </c>
      <c r="B372" s="17">
        <v>371</v>
      </c>
      <c r="C372" s="17" t="s">
        <v>2001</v>
      </c>
      <c r="D372" s="17">
        <v>1985</v>
      </c>
      <c r="E372" s="17" t="s">
        <v>15</v>
      </c>
      <c r="F372" s="17">
        <v>6</v>
      </c>
      <c r="G372" s="19">
        <v>31357</v>
      </c>
      <c r="H372" s="17">
        <v>3</v>
      </c>
      <c r="I372" s="18">
        <v>27598.93</v>
      </c>
      <c r="J372" s="17" t="s">
        <v>11</v>
      </c>
      <c r="K372" s="17" t="s">
        <v>16</v>
      </c>
      <c r="L372" s="17" t="s">
        <v>42</v>
      </c>
      <c r="M372" s="20">
        <v>37.588888888888889</v>
      </c>
    </row>
    <row r="373" spans="1:13" x14ac:dyDescent="0.35">
      <c r="A373" s="17" t="s">
        <v>8349</v>
      </c>
      <c r="B373" s="17">
        <v>372</v>
      </c>
      <c r="C373" s="17" t="s">
        <v>2000</v>
      </c>
      <c r="D373" s="17">
        <v>1984</v>
      </c>
      <c r="E373" s="17" t="s">
        <v>10</v>
      </c>
      <c r="F373" s="17">
        <v>22</v>
      </c>
      <c r="G373" s="19">
        <v>30885</v>
      </c>
      <c r="H373" s="17">
        <v>3</v>
      </c>
      <c r="I373" s="18">
        <v>27534.53</v>
      </c>
      <c r="J373" s="17" t="s">
        <v>11</v>
      </c>
      <c r="K373" s="17" t="s">
        <v>11</v>
      </c>
      <c r="L373" s="17" t="s">
        <v>42</v>
      </c>
      <c r="M373" s="20">
        <v>38.87777777777778</v>
      </c>
    </row>
    <row r="374" spans="1:13" x14ac:dyDescent="0.35">
      <c r="A374" s="17" t="s">
        <v>8349</v>
      </c>
      <c r="B374" s="17">
        <v>373</v>
      </c>
      <c r="C374" s="17" t="s">
        <v>1999</v>
      </c>
      <c r="D374" s="17">
        <v>1965</v>
      </c>
      <c r="E374" s="17" t="s">
        <v>37</v>
      </c>
      <c r="F374" s="17">
        <v>19</v>
      </c>
      <c r="G374" s="19">
        <v>24034</v>
      </c>
      <c r="H374" s="17">
        <v>0</v>
      </c>
      <c r="I374" s="18">
        <v>27533.91</v>
      </c>
      <c r="J374" s="17" t="s">
        <v>11</v>
      </c>
      <c r="K374" s="17" t="s">
        <v>12</v>
      </c>
      <c r="L374" s="17" t="s">
        <v>13</v>
      </c>
      <c r="M374" s="20">
        <v>57.636111111111113</v>
      </c>
    </row>
    <row r="375" spans="1:13" x14ac:dyDescent="0.35">
      <c r="A375" s="17" t="s">
        <v>8349</v>
      </c>
      <c r="B375" s="17">
        <v>374</v>
      </c>
      <c r="C375" s="17" t="s">
        <v>1998</v>
      </c>
      <c r="D375" s="17">
        <v>1981</v>
      </c>
      <c r="E375" s="17" t="s">
        <v>37</v>
      </c>
      <c r="F375" s="17">
        <v>3</v>
      </c>
      <c r="G375" s="19">
        <v>29862</v>
      </c>
      <c r="H375" s="17">
        <v>1</v>
      </c>
      <c r="I375" s="18">
        <v>27495.59</v>
      </c>
      <c r="J375" s="17" t="s">
        <v>11</v>
      </c>
      <c r="K375" s="17" t="s">
        <v>16</v>
      </c>
      <c r="L375" s="17" t="s">
        <v>42</v>
      </c>
      <c r="M375" s="20">
        <v>41.680555555555557</v>
      </c>
    </row>
    <row r="376" spans="1:13" x14ac:dyDescent="0.35">
      <c r="A376" s="17" t="s">
        <v>8349</v>
      </c>
      <c r="B376" s="17">
        <v>375</v>
      </c>
      <c r="C376" s="17" t="s">
        <v>1997</v>
      </c>
      <c r="D376" s="17">
        <v>1985</v>
      </c>
      <c r="E376" s="17" t="s">
        <v>30</v>
      </c>
      <c r="F376" s="17">
        <v>5</v>
      </c>
      <c r="G376" s="19">
        <v>31386</v>
      </c>
      <c r="H376" s="17">
        <v>3</v>
      </c>
      <c r="I376" s="18">
        <v>27432.73</v>
      </c>
      <c r="J376" s="17" t="s">
        <v>11</v>
      </c>
      <c r="K376" s="17" t="s">
        <v>16</v>
      </c>
      <c r="L376" s="17" t="s">
        <v>42</v>
      </c>
      <c r="M376" s="20">
        <v>37.508333333333333</v>
      </c>
    </row>
    <row r="377" spans="1:13" x14ac:dyDescent="0.35">
      <c r="A377" s="17" t="s">
        <v>8349</v>
      </c>
      <c r="B377" s="17">
        <v>376</v>
      </c>
      <c r="C377" s="17" t="s">
        <v>1996</v>
      </c>
      <c r="D377" s="17">
        <v>1988</v>
      </c>
      <c r="E377" s="17" t="s">
        <v>20</v>
      </c>
      <c r="F377" s="17">
        <v>15</v>
      </c>
      <c r="G377" s="19">
        <v>32401</v>
      </c>
      <c r="H377" s="17">
        <v>2</v>
      </c>
      <c r="I377" s="18">
        <v>27375.9</v>
      </c>
      <c r="J377" s="17" t="s">
        <v>11</v>
      </c>
      <c r="K377" s="17" t="s">
        <v>12</v>
      </c>
      <c r="L377" s="17" t="s">
        <v>164</v>
      </c>
      <c r="M377" s="20">
        <v>34.730555555555554</v>
      </c>
    </row>
    <row r="378" spans="1:13" x14ac:dyDescent="0.35">
      <c r="A378" s="17" t="s">
        <v>8349</v>
      </c>
      <c r="B378" s="17">
        <v>377</v>
      </c>
      <c r="C378" s="17" t="s">
        <v>1995</v>
      </c>
      <c r="D378" s="17">
        <v>1969</v>
      </c>
      <c r="E378" s="17" t="s">
        <v>37</v>
      </c>
      <c r="F378" s="17">
        <v>16</v>
      </c>
      <c r="G378" s="19">
        <v>25492</v>
      </c>
      <c r="H378" s="17">
        <v>0</v>
      </c>
      <c r="I378" s="18">
        <v>27346.04</v>
      </c>
      <c r="J378" s="17" t="s">
        <v>11</v>
      </c>
      <c r="K378" s="17" t="s">
        <v>11</v>
      </c>
      <c r="L378" s="17" t="s">
        <v>13</v>
      </c>
      <c r="M378" s="20">
        <v>53.644444444444446</v>
      </c>
    </row>
    <row r="379" spans="1:13" x14ac:dyDescent="0.35">
      <c r="A379" s="17" t="s">
        <v>8349</v>
      </c>
      <c r="B379" s="17">
        <v>378</v>
      </c>
      <c r="C379" s="17" t="s">
        <v>1994</v>
      </c>
      <c r="D379" s="17">
        <v>1968</v>
      </c>
      <c r="E379" s="17" t="s">
        <v>18</v>
      </c>
      <c r="F379" s="17">
        <v>6</v>
      </c>
      <c r="G379" s="19">
        <v>24995</v>
      </c>
      <c r="H379" s="17">
        <v>3</v>
      </c>
      <c r="I379" s="18">
        <v>27322.73</v>
      </c>
      <c r="J379" s="17" t="s">
        <v>11</v>
      </c>
      <c r="K379" s="17" t="s">
        <v>11</v>
      </c>
      <c r="L379" s="17" t="s">
        <v>13</v>
      </c>
      <c r="M379" s="20">
        <v>55.005555555555553</v>
      </c>
    </row>
    <row r="380" spans="1:13" x14ac:dyDescent="0.35">
      <c r="A380" s="17" t="s">
        <v>8349</v>
      </c>
      <c r="B380" s="17">
        <v>379</v>
      </c>
      <c r="C380" s="17" t="s">
        <v>1993</v>
      </c>
      <c r="D380" s="17">
        <v>1999</v>
      </c>
      <c r="E380" s="17" t="s">
        <v>30</v>
      </c>
      <c r="F380" s="17">
        <v>2</v>
      </c>
      <c r="G380" s="19">
        <v>36496</v>
      </c>
      <c r="H380" s="17">
        <v>0</v>
      </c>
      <c r="I380" s="18">
        <v>27236.959999999999</v>
      </c>
      <c r="J380" s="17" t="s">
        <v>11</v>
      </c>
      <c r="K380" s="17" t="s">
        <v>16</v>
      </c>
      <c r="L380" s="17" t="s">
        <v>42</v>
      </c>
      <c r="M380" s="20">
        <v>23.516666666666666</v>
      </c>
    </row>
    <row r="381" spans="1:13" x14ac:dyDescent="0.35">
      <c r="A381" s="17" t="s">
        <v>8349</v>
      </c>
      <c r="B381" s="17">
        <v>380</v>
      </c>
      <c r="C381" s="17" t="s">
        <v>1992</v>
      </c>
      <c r="D381" s="17">
        <v>1965</v>
      </c>
      <c r="E381" s="17" t="s">
        <v>30</v>
      </c>
      <c r="F381" s="17">
        <v>21</v>
      </c>
      <c r="G381" s="19">
        <v>24097</v>
      </c>
      <c r="H381" s="17">
        <v>0</v>
      </c>
      <c r="I381" s="18">
        <v>27218.44</v>
      </c>
      <c r="J381" s="17" t="s">
        <v>11</v>
      </c>
      <c r="K381" s="17" t="s">
        <v>16</v>
      </c>
      <c r="L381" s="17" t="s">
        <v>356</v>
      </c>
      <c r="M381" s="20">
        <v>57.463888888888889</v>
      </c>
    </row>
    <row r="382" spans="1:13" x14ac:dyDescent="0.35">
      <c r="A382" s="17" t="s">
        <v>8349</v>
      </c>
      <c r="B382" s="17">
        <v>381</v>
      </c>
      <c r="C382" s="17" t="s">
        <v>1991</v>
      </c>
      <c r="D382" s="17">
        <v>1970</v>
      </c>
      <c r="E382" s="17" t="s">
        <v>37</v>
      </c>
      <c r="F382" s="17">
        <v>2</v>
      </c>
      <c r="G382" s="19">
        <v>25843</v>
      </c>
      <c r="H382" s="17">
        <v>0</v>
      </c>
      <c r="I382" s="18">
        <v>27117.99</v>
      </c>
      <c r="J382" s="17" t="s">
        <v>11</v>
      </c>
      <c r="K382" s="17" t="s">
        <v>11</v>
      </c>
      <c r="L382" s="17" t="s">
        <v>13</v>
      </c>
      <c r="M382" s="20">
        <v>52.68333333333333</v>
      </c>
    </row>
    <row r="383" spans="1:13" x14ac:dyDescent="0.35">
      <c r="A383" s="17" t="s">
        <v>8349</v>
      </c>
      <c r="B383" s="17">
        <v>382</v>
      </c>
      <c r="C383" s="17" t="s">
        <v>1990</v>
      </c>
      <c r="D383" s="17">
        <v>1990</v>
      </c>
      <c r="E383" s="17" t="s">
        <v>30</v>
      </c>
      <c r="F383" s="17">
        <v>13</v>
      </c>
      <c r="G383" s="19">
        <v>33220</v>
      </c>
      <c r="H383" s="17">
        <v>3</v>
      </c>
      <c r="I383" s="18">
        <v>27092.38</v>
      </c>
      <c r="J383" s="17" t="s">
        <v>11</v>
      </c>
      <c r="K383" s="17" t="s">
        <v>12</v>
      </c>
      <c r="L383" s="17" t="s">
        <v>42</v>
      </c>
      <c r="M383" s="20">
        <v>32.486111111111114</v>
      </c>
    </row>
    <row r="384" spans="1:13" x14ac:dyDescent="0.35">
      <c r="A384" s="17" t="s">
        <v>8349</v>
      </c>
      <c r="B384" s="17">
        <v>383</v>
      </c>
      <c r="C384" s="17" t="s">
        <v>1989</v>
      </c>
      <c r="D384" s="17">
        <v>1994</v>
      </c>
      <c r="E384" s="17" t="s">
        <v>10</v>
      </c>
      <c r="F384" s="17">
        <v>2</v>
      </c>
      <c r="G384" s="19">
        <v>34517</v>
      </c>
      <c r="H384" s="17">
        <v>0</v>
      </c>
      <c r="I384" s="18">
        <v>27080.639999999999</v>
      </c>
      <c r="J384" s="17" t="s">
        <v>11</v>
      </c>
      <c r="K384" s="17" t="s">
        <v>11</v>
      </c>
      <c r="L384" s="17" t="s">
        <v>42</v>
      </c>
      <c r="M384" s="20">
        <v>28.933333333333334</v>
      </c>
    </row>
    <row r="385" spans="1:13" x14ac:dyDescent="0.35">
      <c r="A385" s="17" t="s">
        <v>8349</v>
      </c>
      <c r="B385" s="17">
        <v>384</v>
      </c>
      <c r="C385" s="17" t="s">
        <v>1988</v>
      </c>
      <c r="D385" s="17">
        <v>1958</v>
      </c>
      <c r="E385" s="17" t="s">
        <v>18</v>
      </c>
      <c r="F385" s="17">
        <v>30</v>
      </c>
      <c r="G385" s="19">
        <v>21366</v>
      </c>
      <c r="H385" s="17">
        <v>0</v>
      </c>
      <c r="I385" s="18">
        <v>27037.91</v>
      </c>
      <c r="J385" s="17" t="s">
        <v>11</v>
      </c>
      <c r="K385" s="17" t="s">
        <v>11</v>
      </c>
      <c r="L385" s="17" t="s">
        <v>13</v>
      </c>
      <c r="M385" s="20">
        <v>64.938888888888883</v>
      </c>
    </row>
    <row r="386" spans="1:13" x14ac:dyDescent="0.35">
      <c r="A386" s="17" t="s">
        <v>8349</v>
      </c>
      <c r="B386" s="17">
        <v>385</v>
      </c>
      <c r="C386" s="17" t="s">
        <v>1987</v>
      </c>
      <c r="D386" s="17">
        <v>1960</v>
      </c>
      <c r="E386" s="17" t="s">
        <v>10</v>
      </c>
      <c r="F386" s="17">
        <v>9</v>
      </c>
      <c r="G386" s="19">
        <v>22106</v>
      </c>
      <c r="H386" s="17">
        <v>1</v>
      </c>
      <c r="I386" s="18">
        <v>27000.98</v>
      </c>
      <c r="J386" s="17" t="s">
        <v>11</v>
      </c>
      <c r="K386" s="17" t="s">
        <v>11</v>
      </c>
      <c r="L386" s="17" t="s">
        <v>13</v>
      </c>
      <c r="M386" s="20">
        <v>62.913888888888891</v>
      </c>
    </row>
    <row r="387" spans="1:13" x14ac:dyDescent="0.35">
      <c r="A387" s="17" t="s">
        <v>8349</v>
      </c>
      <c r="B387" s="17">
        <v>386</v>
      </c>
      <c r="C387" s="17" t="s">
        <v>1986</v>
      </c>
      <c r="D387" s="17">
        <v>2000</v>
      </c>
      <c r="E387" s="17" t="s">
        <v>15</v>
      </c>
      <c r="F387" s="17">
        <v>9</v>
      </c>
      <c r="G387" s="19">
        <v>36839</v>
      </c>
      <c r="H387" s="17">
        <v>0</v>
      </c>
      <c r="I387" s="18">
        <v>26936.98</v>
      </c>
      <c r="J387" s="17" t="s">
        <v>11</v>
      </c>
      <c r="K387" s="17" t="s">
        <v>12</v>
      </c>
      <c r="L387" s="17" t="s">
        <v>42</v>
      </c>
      <c r="M387" s="20">
        <v>22.580555555555556</v>
      </c>
    </row>
    <row r="388" spans="1:13" x14ac:dyDescent="0.35">
      <c r="A388" s="17" t="s">
        <v>8349</v>
      </c>
      <c r="B388" s="17">
        <v>387</v>
      </c>
      <c r="C388" s="17" t="s">
        <v>1985</v>
      </c>
      <c r="D388" s="17">
        <v>2002</v>
      </c>
      <c r="E388" s="17" t="s">
        <v>18</v>
      </c>
      <c r="F388" s="17">
        <v>17</v>
      </c>
      <c r="G388" s="19">
        <v>37424</v>
      </c>
      <c r="H388" s="17">
        <v>0</v>
      </c>
      <c r="I388" s="18">
        <v>26927.69</v>
      </c>
      <c r="J388" s="17" t="s">
        <v>11</v>
      </c>
      <c r="K388" s="17" t="s">
        <v>11</v>
      </c>
      <c r="L388" s="17" t="s">
        <v>42</v>
      </c>
      <c r="M388" s="20">
        <v>20.975000000000001</v>
      </c>
    </row>
    <row r="389" spans="1:13" x14ac:dyDescent="0.35">
      <c r="A389" s="17" t="s">
        <v>8349</v>
      </c>
      <c r="B389" s="17">
        <v>388</v>
      </c>
      <c r="C389" s="17" t="s">
        <v>1984</v>
      </c>
      <c r="D389" s="17">
        <v>1958</v>
      </c>
      <c r="E389" s="17" t="s">
        <v>30</v>
      </c>
      <c r="F389" s="17">
        <v>25</v>
      </c>
      <c r="G389" s="19">
        <v>21544</v>
      </c>
      <c r="H389" s="17">
        <v>0</v>
      </c>
      <c r="I389" s="18">
        <v>26926.51</v>
      </c>
      <c r="J389" s="17" t="s">
        <v>11</v>
      </c>
      <c r="K389" s="17" t="s">
        <v>16</v>
      </c>
      <c r="L389" s="17" t="s">
        <v>13</v>
      </c>
      <c r="M389" s="20">
        <v>64.452777777777783</v>
      </c>
    </row>
    <row r="390" spans="1:13" x14ac:dyDescent="0.35">
      <c r="A390" s="17" t="s">
        <v>8349</v>
      </c>
      <c r="B390" s="17">
        <v>389</v>
      </c>
      <c r="C390" s="17" t="s">
        <v>1983</v>
      </c>
      <c r="D390" s="17">
        <v>1991</v>
      </c>
      <c r="E390" s="17" t="s">
        <v>35</v>
      </c>
      <c r="F390" s="17">
        <v>22</v>
      </c>
      <c r="G390" s="19">
        <v>33472</v>
      </c>
      <c r="H390" s="17">
        <v>3</v>
      </c>
      <c r="I390" s="18">
        <v>26912.560000000001</v>
      </c>
      <c r="J390" s="17" t="s">
        <v>11</v>
      </c>
      <c r="K390" s="17" t="s">
        <v>11</v>
      </c>
      <c r="L390" s="17" t="s">
        <v>42</v>
      </c>
      <c r="M390" s="20">
        <v>31.794444444444444</v>
      </c>
    </row>
    <row r="391" spans="1:13" x14ac:dyDescent="0.35">
      <c r="A391" s="17" t="s">
        <v>8349</v>
      </c>
      <c r="B391" s="17">
        <v>390</v>
      </c>
      <c r="C391" s="17" t="s">
        <v>1982</v>
      </c>
      <c r="D391" s="17">
        <v>1988</v>
      </c>
      <c r="E391" s="17" t="s">
        <v>10</v>
      </c>
      <c r="F391" s="17">
        <v>22</v>
      </c>
      <c r="G391" s="19">
        <v>32346</v>
      </c>
      <c r="H391" s="17">
        <v>3</v>
      </c>
      <c r="I391" s="18">
        <v>26607.89</v>
      </c>
      <c r="J391" s="17" t="s">
        <v>11</v>
      </c>
      <c r="K391" s="17" t="s">
        <v>16</v>
      </c>
      <c r="L391" s="17" t="s">
        <v>42</v>
      </c>
      <c r="M391" s="20">
        <v>34.87777777777778</v>
      </c>
    </row>
    <row r="392" spans="1:13" x14ac:dyDescent="0.35">
      <c r="A392" s="17" t="s">
        <v>8349</v>
      </c>
      <c r="B392" s="17">
        <v>391</v>
      </c>
      <c r="C392" s="17" t="s">
        <v>1981</v>
      </c>
      <c r="D392" s="17">
        <v>2004</v>
      </c>
      <c r="E392" s="17" t="s">
        <v>20</v>
      </c>
      <c r="F392" s="17">
        <v>5</v>
      </c>
      <c r="G392" s="19">
        <v>38235</v>
      </c>
      <c r="H392" s="17">
        <v>0</v>
      </c>
      <c r="I392" s="18">
        <v>26479.4</v>
      </c>
      <c r="J392" s="17" t="s">
        <v>11</v>
      </c>
      <c r="K392" s="17" t="s">
        <v>11</v>
      </c>
      <c r="L392" s="17" t="s">
        <v>42</v>
      </c>
      <c r="M392" s="20">
        <v>18.758333333333333</v>
      </c>
    </row>
    <row r="393" spans="1:13" x14ac:dyDescent="0.35">
      <c r="A393" s="17" t="s">
        <v>8349</v>
      </c>
      <c r="B393" s="17">
        <v>392</v>
      </c>
      <c r="C393" s="17" t="s">
        <v>1980</v>
      </c>
      <c r="D393" s="17">
        <v>1970</v>
      </c>
      <c r="E393" s="17" t="s">
        <v>35</v>
      </c>
      <c r="F393" s="17">
        <v>27</v>
      </c>
      <c r="G393" s="19">
        <v>25807</v>
      </c>
      <c r="H393" s="17">
        <v>2</v>
      </c>
      <c r="I393" s="18">
        <v>26467.1</v>
      </c>
      <c r="J393" s="17" t="s">
        <v>11</v>
      </c>
      <c r="K393" s="17" t="s">
        <v>12</v>
      </c>
      <c r="L393" s="17" t="s">
        <v>23</v>
      </c>
      <c r="M393" s="20">
        <v>52.780555555555559</v>
      </c>
    </row>
    <row r="394" spans="1:13" x14ac:dyDescent="0.35">
      <c r="A394" s="17" t="s">
        <v>8349</v>
      </c>
      <c r="B394" s="17">
        <v>393</v>
      </c>
      <c r="C394" s="17" t="s">
        <v>1979</v>
      </c>
      <c r="D394" s="17">
        <v>1974</v>
      </c>
      <c r="E394" s="17" t="s">
        <v>20</v>
      </c>
      <c r="F394" s="17">
        <v>21</v>
      </c>
      <c r="G394" s="19">
        <v>27293</v>
      </c>
      <c r="H394" s="17">
        <v>1</v>
      </c>
      <c r="I394" s="18">
        <v>26392.26</v>
      </c>
      <c r="J394" s="17" t="s">
        <v>11</v>
      </c>
      <c r="K394" s="17" t="s">
        <v>11</v>
      </c>
      <c r="L394" s="17" t="s">
        <v>247</v>
      </c>
      <c r="M394" s="20">
        <v>48.713888888888889</v>
      </c>
    </row>
    <row r="395" spans="1:13" x14ac:dyDescent="0.35">
      <c r="A395" s="17" t="s">
        <v>8349</v>
      </c>
      <c r="B395" s="17">
        <v>394</v>
      </c>
      <c r="C395" s="17" t="s">
        <v>1978</v>
      </c>
      <c r="D395" s="17">
        <v>2004</v>
      </c>
      <c r="E395" s="17" t="s">
        <v>30</v>
      </c>
      <c r="F395" s="17">
        <v>5</v>
      </c>
      <c r="G395" s="19">
        <v>38326</v>
      </c>
      <c r="H395" s="17">
        <v>0</v>
      </c>
      <c r="I395" s="18">
        <v>26316.59</v>
      </c>
      <c r="J395" s="17" t="s">
        <v>11</v>
      </c>
      <c r="K395" s="17" t="s">
        <v>12</v>
      </c>
      <c r="L395" s="17" t="s">
        <v>42</v>
      </c>
      <c r="M395" s="20">
        <v>18.508333333333333</v>
      </c>
    </row>
    <row r="396" spans="1:13" x14ac:dyDescent="0.35">
      <c r="A396" s="17" t="s">
        <v>8349</v>
      </c>
      <c r="B396" s="17">
        <v>395</v>
      </c>
      <c r="C396" s="17" t="s">
        <v>1977</v>
      </c>
      <c r="D396" s="17">
        <v>1975</v>
      </c>
      <c r="E396" s="17" t="s">
        <v>18</v>
      </c>
      <c r="F396" s="17">
        <v>4</v>
      </c>
      <c r="G396" s="19">
        <v>27549</v>
      </c>
      <c r="H396" s="17">
        <v>1</v>
      </c>
      <c r="I396" s="18">
        <v>26236.58</v>
      </c>
      <c r="J396" s="17" t="s">
        <v>11</v>
      </c>
      <c r="K396" s="17" t="s">
        <v>16</v>
      </c>
      <c r="L396" s="17" t="s">
        <v>42</v>
      </c>
      <c r="M396" s="20">
        <v>48.011111111111113</v>
      </c>
    </row>
    <row r="397" spans="1:13" x14ac:dyDescent="0.35">
      <c r="A397" s="17" t="s">
        <v>8349</v>
      </c>
      <c r="B397" s="17">
        <v>396</v>
      </c>
      <c r="C397" s="17" t="s">
        <v>1976</v>
      </c>
      <c r="D397" s="17">
        <v>1973</v>
      </c>
      <c r="E397" s="17" t="s">
        <v>10</v>
      </c>
      <c r="F397" s="17">
        <v>7</v>
      </c>
      <c r="G397" s="19">
        <v>26852</v>
      </c>
      <c r="H397" s="17">
        <v>1</v>
      </c>
      <c r="I397" s="18">
        <v>26140.36</v>
      </c>
      <c r="J397" s="17" t="s">
        <v>11</v>
      </c>
      <c r="K397" s="17" t="s">
        <v>12</v>
      </c>
      <c r="L397" s="17" t="s">
        <v>42</v>
      </c>
      <c r="M397" s="20">
        <v>49.919444444444444</v>
      </c>
    </row>
    <row r="398" spans="1:13" x14ac:dyDescent="0.35">
      <c r="A398" s="17" t="s">
        <v>8349</v>
      </c>
      <c r="B398" s="17">
        <v>397</v>
      </c>
      <c r="C398" s="17" t="s">
        <v>1975</v>
      </c>
      <c r="D398" s="17">
        <v>2002</v>
      </c>
      <c r="E398" s="17" t="s">
        <v>37</v>
      </c>
      <c r="F398" s="17">
        <v>11</v>
      </c>
      <c r="G398" s="19">
        <v>37540</v>
      </c>
      <c r="H398" s="17">
        <v>0</v>
      </c>
      <c r="I398" s="18">
        <v>26125.67</v>
      </c>
      <c r="J398" s="17" t="s">
        <v>11</v>
      </c>
      <c r="K398" s="17" t="s">
        <v>16</v>
      </c>
      <c r="L398" s="17" t="s">
        <v>13</v>
      </c>
      <c r="M398" s="20">
        <v>20.658333333333335</v>
      </c>
    </row>
    <row r="399" spans="1:13" x14ac:dyDescent="0.35">
      <c r="A399" s="17" t="s">
        <v>8349</v>
      </c>
      <c r="B399" s="17">
        <v>398</v>
      </c>
      <c r="C399" s="17" t="s">
        <v>1974</v>
      </c>
      <c r="D399" s="17">
        <v>1966</v>
      </c>
      <c r="E399" s="17" t="s">
        <v>10</v>
      </c>
      <c r="F399" s="17">
        <v>9</v>
      </c>
      <c r="G399" s="19">
        <v>24297</v>
      </c>
      <c r="H399" s="17">
        <v>1</v>
      </c>
      <c r="I399" s="18">
        <v>26109.33</v>
      </c>
      <c r="J399" s="17" t="s">
        <v>11</v>
      </c>
      <c r="K399" s="17" t="s">
        <v>12</v>
      </c>
      <c r="L399" s="17" t="s">
        <v>23</v>
      </c>
      <c r="M399" s="20">
        <v>56.913888888888891</v>
      </c>
    </row>
    <row r="400" spans="1:13" x14ac:dyDescent="0.35">
      <c r="A400" s="17" t="s">
        <v>8349</v>
      </c>
      <c r="B400" s="17">
        <v>399</v>
      </c>
      <c r="C400" s="17" t="s">
        <v>1973</v>
      </c>
      <c r="D400" s="17">
        <v>2000</v>
      </c>
      <c r="E400" s="17" t="s">
        <v>30</v>
      </c>
      <c r="F400" s="17">
        <v>26</v>
      </c>
      <c r="G400" s="19">
        <v>36886</v>
      </c>
      <c r="H400" s="17">
        <v>0</v>
      </c>
      <c r="I400" s="18">
        <v>26026.97</v>
      </c>
      <c r="J400" s="17" t="s">
        <v>11</v>
      </c>
      <c r="K400" s="17" t="s">
        <v>12</v>
      </c>
      <c r="L400" s="17" t="s">
        <v>42</v>
      </c>
      <c r="M400" s="20">
        <v>22.45</v>
      </c>
    </row>
    <row r="401" spans="1:13" x14ac:dyDescent="0.35">
      <c r="A401" s="17" t="s">
        <v>8349</v>
      </c>
      <c r="B401" s="17">
        <v>400</v>
      </c>
      <c r="C401" s="17" t="s">
        <v>1972</v>
      </c>
      <c r="D401" s="17">
        <v>2001</v>
      </c>
      <c r="E401" s="17" t="s">
        <v>18</v>
      </c>
      <c r="F401" s="17">
        <v>5</v>
      </c>
      <c r="G401" s="19">
        <v>37047</v>
      </c>
      <c r="H401" s="17">
        <v>2</v>
      </c>
      <c r="I401" s="18">
        <v>26018.95</v>
      </c>
      <c r="J401" s="17" t="s">
        <v>11</v>
      </c>
      <c r="K401" s="17" t="s">
        <v>11</v>
      </c>
      <c r="L401" s="17" t="s">
        <v>23</v>
      </c>
      <c r="M401" s="20">
        <v>22.008333333333333</v>
      </c>
    </row>
    <row r="402" spans="1:13" x14ac:dyDescent="0.35">
      <c r="A402" s="17" t="s">
        <v>8349</v>
      </c>
      <c r="B402" s="17">
        <v>401</v>
      </c>
      <c r="C402" s="17" t="s">
        <v>1971</v>
      </c>
      <c r="D402" s="17">
        <v>1970</v>
      </c>
      <c r="E402" s="17" t="s">
        <v>30</v>
      </c>
      <c r="F402" s="17">
        <v>3</v>
      </c>
      <c r="G402" s="19">
        <v>25905</v>
      </c>
      <c r="H402" s="17">
        <v>3</v>
      </c>
      <c r="I402" s="18">
        <v>25992.82</v>
      </c>
      <c r="J402" s="17" t="s">
        <v>11</v>
      </c>
      <c r="K402" s="17" t="s">
        <v>11</v>
      </c>
      <c r="L402" s="17" t="s">
        <v>13</v>
      </c>
      <c r="M402" s="20">
        <v>52.513888888888886</v>
      </c>
    </row>
    <row r="403" spans="1:13" x14ac:dyDescent="0.35">
      <c r="A403" s="17" t="s">
        <v>8349</v>
      </c>
      <c r="B403" s="17">
        <v>402</v>
      </c>
      <c r="C403" s="17" t="s">
        <v>1970</v>
      </c>
      <c r="D403" s="17">
        <v>1963</v>
      </c>
      <c r="E403" s="17" t="s">
        <v>35</v>
      </c>
      <c r="F403" s="17">
        <v>21</v>
      </c>
      <c r="G403" s="19">
        <v>23244</v>
      </c>
      <c r="H403" s="17">
        <v>0</v>
      </c>
      <c r="I403" s="18">
        <v>25678.78</v>
      </c>
      <c r="J403" s="17" t="s">
        <v>11</v>
      </c>
      <c r="K403" s="17" t="s">
        <v>12</v>
      </c>
      <c r="L403" s="17" t="s">
        <v>23</v>
      </c>
      <c r="M403" s="20">
        <v>59.797222222222224</v>
      </c>
    </row>
    <row r="404" spans="1:13" x14ac:dyDescent="0.35">
      <c r="A404" s="17" t="s">
        <v>8349</v>
      </c>
      <c r="B404" s="17">
        <v>403</v>
      </c>
      <c r="C404" s="17" t="s">
        <v>1969</v>
      </c>
      <c r="D404" s="17">
        <v>1972</v>
      </c>
      <c r="E404" s="17" t="s">
        <v>10</v>
      </c>
      <c r="F404" s="17">
        <v>17</v>
      </c>
      <c r="G404" s="19">
        <v>26497</v>
      </c>
      <c r="H404" s="17">
        <v>0</v>
      </c>
      <c r="I404" s="18">
        <v>25656.58</v>
      </c>
      <c r="J404" s="17" t="s">
        <v>11</v>
      </c>
      <c r="K404" s="17" t="s">
        <v>12</v>
      </c>
      <c r="L404" s="17" t="s">
        <v>247</v>
      </c>
      <c r="M404" s="20">
        <v>50.891666666666666</v>
      </c>
    </row>
    <row r="405" spans="1:13" x14ac:dyDescent="0.35">
      <c r="A405" s="17" t="s">
        <v>8349</v>
      </c>
      <c r="B405" s="17">
        <v>404</v>
      </c>
      <c r="C405" s="17" t="s">
        <v>1968</v>
      </c>
      <c r="D405" s="17">
        <v>2001</v>
      </c>
      <c r="E405" s="17" t="s">
        <v>35</v>
      </c>
      <c r="F405" s="17">
        <v>2</v>
      </c>
      <c r="G405" s="19">
        <v>37105</v>
      </c>
      <c r="H405" s="17">
        <v>0</v>
      </c>
      <c r="I405" s="18">
        <v>25648.98</v>
      </c>
      <c r="J405" s="17" t="s">
        <v>11</v>
      </c>
      <c r="K405" s="17" t="s">
        <v>16</v>
      </c>
      <c r="L405" s="17" t="s">
        <v>42</v>
      </c>
      <c r="M405" s="20">
        <v>21.85</v>
      </c>
    </row>
    <row r="406" spans="1:13" x14ac:dyDescent="0.35">
      <c r="A406" s="17" t="s">
        <v>8349</v>
      </c>
      <c r="B406" s="17">
        <v>405</v>
      </c>
      <c r="C406" s="17" t="s">
        <v>1967</v>
      </c>
      <c r="D406" s="17">
        <v>1968</v>
      </c>
      <c r="E406" s="17" t="s">
        <v>30</v>
      </c>
      <c r="F406" s="17">
        <v>11</v>
      </c>
      <c r="G406" s="19">
        <v>25183</v>
      </c>
      <c r="H406" s="17">
        <v>1</v>
      </c>
      <c r="I406" s="18">
        <v>25517.11</v>
      </c>
      <c r="J406" s="17" t="s">
        <v>11</v>
      </c>
      <c r="K406" s="17" t="s">
        <v>12</v>
      </c>
      <c r="L406" s="17" t="s">
        <v>356</v>
      </c>
      <c r="M406" s="20">
        <v>54.491666666666667</v>
      </c>
    </row>
    <row r="407" spans="1:13" x14ac:dyDescent="0.35">
      <c r="A407" s="17" t="s">
        <v>8349</v>
      </c>
      <c r="B407" s="17">
        <v>406</v>
      </c>
      <c r="C407" s="17" t="s">
        <v>1966</v>
      </c>
      <c r="D407" s="17">
        <v>1968</v>
      </c>
      <c r="E407" s="17" t="s">
        <v>35</v>
      </c>
      <c r="F407" s="17">
        <v>22</v>
      </c>
      <c r="G407" s="19">
        <v>25072</v>
      </c>
      <c r="H407" s="17">
        <v>3</v>
      </c>
      <c r="I407" s="18">
        <v>25382.3</v>
      </c>
      <c r="J407" s="17" t="s">
        <v>11</v>
      </c>
      <c r="K407" s="17" t="s">
        <v>11</v>
      </c>
      <c r="L407" s="17" t="s">
        <v>42</v>
      </c>
      <c r="M407" s="20">
        <v>54.794444444444444</v>
      </c>
    </row>
    <row r="408" spans="1:13" x14ac:dyDescent="0.35">
      <c r="A408" s="17" t="s">
        <v>8349</v>
      </c>
      <c r="B408" s="17">
        <v>407</v>
      </c>
      <c r="C408" s="17" t="s">
        <v>1965</v>
      </c>
      <c r="D408" s="17">
        <v>1972</v>
      </c>
      <c r="E408" s="17" t="s">
        <v>20</v>
      </c>
      <c r="F408" s="17">
        <v>26</v>
      </c>
      <c r="G408" s="19">
        <v>26568</v>
      </c>
      <c r="H408" s="17">
        <v>2</v>
      </c>
      <c r="I408" s="18">
        <v>25333.33</v>
      </c>
      <c r="J408" s="17" t="s">
        <v>11</v>
      </c>
      <c r="K408" s="17" t="s">
        <v>11</v>
      </c>
      <c r="L408" s="17" t="s">
        <v>356</v>
      </c>
      <c r="M408" s="20">
        <v>50.7</v>
      </c>
    </row>
    <row r="409" spans="1:13" x14ac:dyDescent="0.35">
      <c r="A409" s="17" t="s">
        <v>8349</v>
      </c>
      <c r="B409" s="17">
        <v>408</v>
      </c>
      <c r="C409" s="17" t="s">
        <v>1964</v>
      </c>
      <c r="D409" s="17">
        <v>1975</v>
      </c>
      <c r="E409" s="17" t="s">
        <v>30</v>
      </c>
      <c r="F409" s="17">
        <v>14</v>
      </c>
      <c r="G409" s="19">
        <v>27742</v>
      </c>
      <c r="H409" s="17">
        <v>3</v>
      </c>
      <c r="I409" s="18">
        <v>25309.49</v>
      </c>
      <c r="J409" s="17" t="s">
        <v>11</v>
      </c>
      <c r="K409" s="17" t="s">
        <v>16</v>
      </c>
      <c r="L409" s="17" t="s">
        <v>42</v>
      </c>
      <c r="M409" s="20">
        <v>47.483333333333334</v>
      </c>
    </row>
    <row r="410" spans="1:13" x14ac:dyDescent="0.35">
      <c r="A410" s="17" t="s">
        <v>8349</v>
      </c>
      <c r="B410" s="17">
        <v>409</v>
      </c>
      <c r="C410" s="17" t="s">
        <v>1963</v>
      </c>
      <c r="D410" s="17">
        <v>1998</v>
      </c>
      <c r="E410" s="17" t="s">
        <v>15</v>
      </c>
      <c r="F410" s="17">
        <v>24</v>
      </c>
      <c r="G410" s="19">
        <v>36123</v>
      </c>
      <c r="H410" s="17">
        <v>0</v>
      </c>
      <c r="I410" s="18">
        <v>25127.22</v>
      </c>
      <c r="J410" s="17" t="s">
        <v>11</v>
      </c>
      <c r="K410" s="17" t="s">
        <v>12</v>
      </c>
      <c r="L410" s="17" t="s">
        <v>42</v>
      </c>
      <c r="M410" s="20">
        <v>24.538888888888888</v>
      </c>
    </row>
    <row r="411" spans="1:13" x14ac:dyDescent="0.35">
      <c r="A411" s="17" t="s">
        <v>8349</v>
      </c>
      <c r="B411" s="17">
        <v>410</v>
      </c>
      <c r="C411" s="17" t="s">
        <v>1962</v>
      </c>
      <c r="D411" s="17">
        <v>1998</v>
      </c>
      <c r="E411" s="17" t="s">
        <v>18</v>
      </c>
      <c r="F411" s="17">
        <v>14</v>
      </c>
      <c r="G411" s="19">
        <v>35960</v>
      </c>
      <c r="H411" s="17">
        <v>0</v>
      </c>
      <c r="I411" s="18">
        <v>25081.77</v>
      </c>
      <c r="J411" s="17" t="s">
        <v>11</v>
      </c>
      <c r="K411" s="17" t="s">
        <v>11</v>
      </c>
      <c r="L411" s="17" t="s">
        <v>13</v>
      </c>
      <c r="M411" s="20">
        <v>24.983333333333334</v>
      </c>
    </row>
    <row r="412" spans="1:13" x14ac:dyDescent="0.35">
      <c r="A412" s="17" t="s">
        <v>8349</v>
      </c>
      <c r="B412" s="17">
        <v>411</v>
      </c>
      <c r="C412" s="17" t="s">
        <v>1961</v>
      </c>
      <c r="D412" s="17">
        <v>1995</v>
      </c>
      <c r="E412" s="17" t="s">
        <v>30</v>
      </c>
      <c r="F412" s="17">
        <v>4</v>
      </c>
      <c r="G412" s="19">
        <v>35037</v>
      </c>
      <c r="H412" s="17">
        <v>0</v>
      </c>
      <c r="I412" s="18">
        <v>25075.97</v>
      </c>
      <c r="J412" s="17" t="s">
        <v>11</v>
      </c>
      <c r="K412" s="17" t="s">
        <v>11</v>
      </c>
      <c r="L412" s="17" t="s">
        <v>42</v>
      </c>
      <c r="M412" s="20">
        <v>27.511111111111113</v>
      </c>
    </row>
    <row r="413" spans="1:13" x14ac:dyDescent="0.35">
      <c r="A413" s="17" t="s">
        <v>8349</v>
      </c>
      <c r="B413" s="17">
        <v>412</v>
      </c>
      <c r="C413" s="17" t="s">
        <v>1960</v>
      </c>
      <c r="D413" s="17">
        <v>1975</v>
      </c>
      <c r="E413" s="17" t="s">
        <v>15</v>
      </c>
      <c r="F413" s="17">
        <v>14</v>
      </c>
      <c r="G413" s="19">
        <v>27712</v>
      </c>
      <c r="H413" s="17">
        <v>3</v>
      </c>
      <c r="I413" s="18">
        <v>24915.22</v>
      </c>
      <c r="J413" s="17" t="s">
        <v>11</v>
      </c>
      <c r="K413" s="17" t="s">
        <v>12</v>
      </c>
      <c r="L413" s="17" t="s">
        <v>23</v>
      </c>
      <c r="M413" s="20">
        <v>47.56666666666667</v>
      </c>
    </row>
    <row r="414" spans="1:13" x14ac:dyDescent="0.35">
      <c r="A414" s="17" t="s">
        <v>8349</v>
      </c>
      <c r="B414" s="17">
        <v>413</v>
      </c>
      <c r="C414" s="17" t="s">
        <v>1959</v>
      </c>
      <c r="D414" s="17">
        <v>1987</v>
      </c>
      <c r="E414" s="17" t="s">
        <v>18</v>
      </c>
      <c r="F414" s="17">
        <v>14</v>
      </c>
      <c r="G414" s="19">
        <v>31942</v>
      </c>
      <c r="H414" s="17">
        <v>2</v>
      </c>
      <c r="I414" s="18">
        <v>24915.05</v>
      </c>
      <c r="J414" s="17" t="s">
        <v>11</v>
      </c>
      <c r="K414" s="17" t="s">
        <v>16</v>
      </c>
      <c r="L414" s="17" t="s">
        <v>247</v>
      </c>
      <c r="M414" s="20">
        <v>35.983333333333334</v>
      </c>
    </row>
    <row r="415" spans="1:13" x14ac:dyDescent="0.35">
      <c r="A415" s="17" t="s">
        <v>8349</v>
      </c>
      <c r="B415" s="17">
        <v>414</v>
      </c>
      <c r="C415" s="17" t="s">
        <v>1958</v>
      </c>
      <c r="D415" s="17">
        <v>1969</v>
      </c>
      <c r="E415" s="17" t="s">
        <v>10</v>
      </c>
      <c r="F415" s="17">
        <v>23</v>
      </c>
      <c r="G415" s="19">
        <v>25407</v>
      </c>
      <c r="H415" s="17">
        <v>3</v>
      </c>
      <c r="I415" s="18">
        <v>24873.38</v>
      </c>
      <c r="J415" s="17" t="s">
        <v>11</v>
      </c>
      <c r="K415" s="17" t="s">
        <v>16</v>
      </c>
      <c r="L415" s="17" t="s">
        <v>247</v>
      </c>
      <c r="M415" s="20">
        <v>53.875</v>
      </c>
    </row>
    <row r="416" spans="1:13" x14ac:dyDescent="0.35">
      <c r="A416" s="17" t="s">
        <v>8349</v>
      </c>
      <c r="B416" s="17">
        <v>415</v>
      </c>
      <c r="C416" s="17" t="s">
        <v>1957</v>
      </c>
      <c r="D416" s="17">
        <v>1970</v>
      </c>
      <c r="E416" s="17" t="s">
        <v>15</v>
      </c>
      <c r="F416" s="17">
        <v>26</v>
      </c>
      <c r="G416" s="19">
        <v>25898</v>
      </c>
      <c r="H416" s="17">
        <v>3</v>
      </c>
      <c r="I416" s="18">
        <v>24869.84</v>
      </c>
      <c r="J416" s="17" t="s">
        <v>11</v>
      </c>
      <c r="K416" s="17" t="s">
        <v>11</v>
      </c>
      <c r="L416" s="17" t="s">
        <v>168</v>
      </c>
      <c r="M416" s="20">
        <v>52.533333333333331</v>
      </c>
    </row>
    <row r="417" spans="1:13" x14ac:dyDescent="0.35">
      <c r="A417" s="17" t="s">
        <v>8349</v>
      </c>
      <c r="B417" s="17">
        <v>416</v>
      </c>
      <c r="C417" s="17" t="s">
        <v>1956</v>
      </c>
      <c r="D417" s="17">
        <v>1995</v>
      </c>
      <c r="E417" s="17" t="s">
        <v>18</v>
      </c>
      <c r="F417" s="17">
        <v>10</v>
      </c>
      <c r="G417" s="19">
        <v>34860</v>
      </c>
      <c r="H417" s="17">
        <v>0</v>
      </c>
      <c r="I417" s="18">
        <v>24863.25</v>
      </c>
      <c r="J417" s="17" t="s">
        <v>11</v>
      </c>
      <c r="K417" s="17" t="s">
        <v>12</v>
      </c>
      <c r="L417" s="17" t="s">
        <v>42</v>
      </c>
      <c r="M417" s="20">
        <v>27.994444444444444</v>
      </c>
    </row>
    <row r="418" spans="1:13" x14ac:dyDescent="0.35">
      <c r="A418" s="17" t="s">
        <v>8349</v>
      </c>
      <c r="B418" s="17">
        <v>417</v>
      </c>
      <c r="C418" s="17" t="s">
        <v>1955</v>
      </c>
      <c r="D418" s="17">
        <v>1994</v>
      </c>
      <c r="E418" s="17" t="s">
        <v>20</v>
      </c>
      <c r="F418" s="17">
        <v>9</v>
      </c>
      <c r="G418" s="19">
        <v>34586</v>
      </c>
      <c r="H418" s="17">
        <v>0</v>
      </c>
      <c r="I418" s="18">
        <v>24817.25</v>
      </c>
      <c r="J418" s="17" t="s">
        <v>11</v>
      </c>
      <c r="K418" s="17" t="s">
        <v>11</v>
      </c>
      <c r="L418" s="17" t="s">
        <v>42</v>
      </c>
      <c r="M418" s="20">
        <v>28.747222222222224</v>
      </c>
    </row>
    <row r="419" spans="1:13" x14ac:dyDescent="0.35">
      <c r="A419" s="17" t="s">
        <v>8349</v>
      </c>
      <c r="B419" s="17">
        <v>418</v>
      </c>
      <c r="C419" s="17" t="s">
        <v>1954</v>
      </c>
      <c r="D419" s="17">
        <v>1992</v>
      </c>
      <c r="E419" s="17" t="s">
        <v>37</v>
      </c>
      <c r="F419" s="17">
        <v>11</v>
      </c>
      <c r="G419" s="19">
        <v>33888</v>
      </c>
      <c r="H419" s="17">
        <v>0</v>
      </c>
      <c r="I419" s="18">
        <v>24795.040000000001</v>
      </c>
      <c r="J419" s="17" t="s">
        <v>11</v>
      </c>
      <c r="K419" s="17" t="s">
        <v>12</v>
      </c>
      <c r="L419" s="17" t="s">
        <v>42</v>
      </c>
      <c r="M419" s="20">
        <v>30.658333333333335</v>
      </c>
    </row>
    <row r="420" spans="1:13" x14ac:dyDescent="0.35">
      <c r="A420" s="17" t="s">
        <v>8349</v>
      </c>
      <c r="B420" s="17">
        <v>419</v>
      </c>
      <c r="C420" s="17" t="s">
        <v>1953</v>
      </c>
      <c r="D420" s="17">
        <v>1996</v>
      </c>
      <c r="E420" s="17" t="s">
        <v>35</v>
      </c>
      <c r="F420" s="17">
        <v>28</v>
      </c>
      <c r="G420" s="19">
        <v>35305</v>
      </c>
      <c r="H420" s="17">
        <v>4</v>
      </c>
      <c r="I420" s="18">
        <v>24671.66</v>
      </c>
      <c r="J420" s="17" t="s">
        <v>11</v>
      </c>
      <c r="K420" s="17" t="s">
        <v>16</v>
      </c>
      <c r="L420" s="17" t="s">
        <v>247</v>
      </c>
      <c r="M420" s="20">
        <v>26.777777777777779</v>
      </c>
    </row>
    <row r="421" spans="1:13" x14ac:dyDescent="0.35">
      <c r="A421" s="17" t="s">
        <v>8349</v>
      </c>
      <c r="B421" s="17">
        <v>420</v>
      </c>
      <c r="C421" s="17" t="s">
        <v>1952</v>
      </c>
      <c r="D421" s="17">
        <v>1970</v>
      </c>
      <c r="E421" s="17" t="s">
        <v>18</v>
      </c>
      <c r="F421" s="17">
        <v>12</v>
      </c>
      <c r="G421" s="19">
        <v>25731</v>
      </c>
      <c r="H421" s="17">
        <v>2</v>
      </c>
      <c r="I421" s="18">
        <v>24667.42</v>
      </c>
      <c r="J421" s="17" t="s">
        <v>11</v>
      </c>
      <c r="K421" s="17" t="s">
        <v>12</v>
      </c>
      <c r="L421" s="17" t="s">
        <v>13</v>
      </c>
      <c r="M421" s="20">
        <v>52.988888888888887</v>
      </c>
    </row>
    <row r="422" spans="1:13" x14ac:dyDescent="0.35">
      <c r="A422" s="17" t="s">
        <v>8349</v>
      </c>
      <c r="B422" s="17">
        <v>421</v>
      </c>
      <c r="C422" s="17" t="s">
        <v>1951</v>
      </c>
      <c r="D422" s="17">
        <v>1976</v>
      </c>
      <c r="E422" s="17" t="s">
        <v>37</v>
      </c>
      <c r="F422" s="17">
        <v>12</v>
      </c>
      <c r="G422" s="19">
        <v>28045</v>
      </c>
      <c r="H422" s="17">
        <v>0</v>
      </c>
      <c r="I422" s="18">
        <v>24603.05</v>
      </c>
      <c r="J422" s="17" t="s">
        <v>11</v>
      </c>
      <c r="K422" s="17" t="s">
        <v>11</v>
      </c>
      <c r="L422" s="17" t="s">
        <v>42</v>
      </c>
      <c r="M422" s="20">
        <v>46.655555555555559</v>
      </c>
    </row>
    <row r="423" spans="1:13" x14ac:dyDescent="0.35">
      <c r="A423" s="17" t="s">
        <v>8349</v>
      </c>
      <c r="B423" s="17">
        <v>422</v>
      </c>
      <c r="C423" s="17" t="s">
        <v>1950</v>
      </c>
      <c r="D423" s="17">
        <v>1975</v>
      </c>
      <c r="E423" s="17" t="s">
        <v>18</v>
      </c>
      <c r="F423" s="17">
        <v>13</v>
      </c>
      <c r="G423" s="19">
        <v>27558</v>
      </c>
      <c r="H423" s="17">
        <v>2</v>
      </c>
      <c r="I423" s="18">
        <v>24535.7</v>
      </c>
      <c r="J423" s="17" t="s">
        <v>11</v>
      </c>
      <c r="K423" s="17" t="s">
        <v>11</v>
      </c>
      <c r="L423" s="17" t="s">
        <v>23</v>
      </c>
      <c r="M423" s="20">
        <v>47.986111111111114</v>
      </c>
    </row>
    <row r="424" spans="1:13" x14ac:dyDescent="0.35">
      <c r="A424" s="17" t="s">
        <v>8349</v>
      </c>
      <c r="B424" s="17">
        <v>423</v>
      </c>
      <c r="C424" s="17" t="s">
        <v>1949</v>
      </c>
      <c r="D424" s="17">
        <v>1972</v>
      </c>
      <c r="E424" s="17" t="s">
        <v>20</v>
      </c>
      <c r="F424" s="17">
        <v>14</v>
      </c>
      <c r="G424" s="19">
        <v>26556</v>
      </c>
      <c r="H424" s="17">
        <v>1</v>
      </c>
      <c r="I424" s="18">
        <v>24520.26</v>
      </c>
      <c r="J424" s="17" t="s">
        <v>11</v>
      </c>
      <c r="K424" s="17" t="s">
        <v>12</v>
      </c>
      <c r="L424" s="17" t="s">
        <v>42</v>
      </c>
      <c r="M424" s="20">
        <v>50.733333333333334</v>
      </c>
    </row>
    <row r="425" spans="1:13" x14ac:dyDescent="0.35">
      <c r="A425" s="17" t="s">
        <v>8349</v>
      </c>
      <c r="B425" s="17">
        <v>424</v>
      </c>
      <c r="C425" s="17" t="s">
        <v>1948</v>
      </c>
      <c r="D425" s="17">
        <v>1961</v>
      </c>
      <c r="E425" s="17" t="s">
        <v>37</v>
      </c>
      <c r="F425" s="17">
        <v>21</v>
      </c>
      <c r="G425" s="19">
        <v>22575</v>
      </c>
      <c r="H425" s="17">
        <v>0</v>
      </c>
      <c r="I425" s="18">
        <v>24513.09</v>
      </c>
      <c r="J425" s="17" t="s">
        <v>11</v>
      </c>
      <c r="K425" s="17" t="s">
        <v>11</v>
      </c>
      <c r="L425" s="17" t="s">
        <v>13</v>
      </c>
      <c r="M425" s="20">
        <v>61.630555555555553</v>
      </c>
    </row>
    <row r="426" spans="1:13" x14ac:dyDescent="0.35">
      <c r="A426" s="17" t="s">
        <v>8349</v>
      </c>
      <c r="B426" s="17">
        <v>425</v>
      </c>
      <c r="C426" s="17" t="s">
        <v>1947</v>
      </c>
      <c r="D426" s="17">
        <v>1968</v>
      </c>
      <c r="E426" s="17" t="s">
        <v>10</v>
      </c>
      <c r="F426" s="17">
        <v>6</v>
      </c>
      <c r="G426" s="19">
        <v>25025</v>
      </c>
      <c r="H426" s="17">
        <v>0</v>
      </c>
      <c r="I426" s="18">
        <v>24476.48</v>
      </c>
      <c r="J426" s="17" t="s">
        <v>11</v>
      </c>
      <c r="K426" s="17" t="s">
        <v>11</v>
      </c>
      <c r="L426" s="17" t="s">
        <v>23</v>
      </c>
      <c r="M426" s="20">
        <v>54.922222222222224</v>
      </c>
    </row>
    <row r="427" spans="1:13" x14ac:dyDescent="0.35">
      <c r="A427" s="17" t="s">
        <v>8349</v>
      </c>
      <c r="B427" s="17">
        <v>426</v>
      </c>
      <c r="C427" s="17" t="s">
        <v>1946</v>
      </c>
      <c r="D427" s="17">
        <v>1970</v>
      </c>
      <c r="E427" s="17" t="s">
        <v>15</v>
      </c>
      <c r="F427" s="17">
        <v>30</v>
      </c>
      <c r="G427" s="19">
        <v>25902</v>
      </c>
      <c r="H427" s="17">
        <v>0</v>
      </c>
      <c r="I427" s="18">
        <v>24393.62</v>
      </c>
      <c r="J427" s="17" t="s">
        <v>11</v>
      </c>
      <c r="K427" s="17" t="s">
        <v>12</v>
      </c>
      <c r="L427" s="17" t="s">
        <v>23</v>
      </c>
      <c r="M427" s="20">
        <v>52.522222222222226</v>
      </c>
    </row>
    <row r="428" spans="1:13" x14ac:dyDescent="0.35">
      <c r="A428" s="17" t="s">
        <v>8349</v>
      </c>
      <c r="B428" s="17">
        <v>427</v>
      </c>
      <c r="C428" s="17" t="s">
        <v>1945</v>
      </c>
      <c r="D428" s="17">
        <v>1999</v>
      </c>
      <c r="E428" s="17" t="s">
        <v>37</v>
      </c>
      <c r="F428" s="17">
        <v>7</v>
      </c>
      <c r="G428" s="19">
        <v>36440</v>
      </c>
      <c r="H428" s="17">
        <v>0</v>
      </c>
      <c r="I428" s="18">
        <v>24387.74</v>
      </c>
      <c r="J428" s="17" t="s">
        <v>11</v>
      </c>
      <c r="K428" s="17" t="s">
        <v>16</v>
      </c>
      <c r="L428" s="17" t="s">
        <v>42</v>
      </c>
      <c r="M428" s="20">
        <v>23.669444444444444</v>
      </c>
    </row>
    <row r="429" spans="1:13" x14ac:dyDescent="0.35">
      <c r="A429" s="17" t="s">
        <v>8349</v>
      </c>
      <c r="B429" s="17">
        <v>428</v>
      </c>
      <c r="C429" s="17" t="s">
        <v>1944</v>
      </c>
      <c r="D429" s="17">
        <v>2004</v>
      </c>
      <c r="E429" s="17" t="s">
        <v>35</v>
      </c>
      <c r="F429" s="17">
        <v>3</v>
      </c>
      <c r="G429" s="19">
        <v>38202</v>
      </c>
      <c r="H429" s="17">
        <v>0</v>
      </c>
      <c r="I429" s="18">
        <v>24294.02</v>
      </c>
      <c r="J429" s="17" t="s">
        <v>11</v>
      </c>
      <c r="K429" s="17" t="s">
        <v>16</v>
      </c>
      <c r="L429" s="17" t="s">
        <v>42</v>
      </c>
      <c r="M429" s="20">
        <v>18.847222222222221</v>
      </c>
    </row>
    <row r="430" spans="1:13" x14ac:dyDescent="0.35">
      <c r="A430" s="17" t="s">
        <v>8349</v>
      </c>
      <c r="B430" s="17">
        <v>429</v>
      </c>
      <c r="C430" s="17" t="s">
        <v>1943</v>
      </c>
      <c r="D430" s="17">
        <v>1964</v>
      </c>
      <c r="E430" s="17" t="s">
        <v>30</v>
      </c>
      <c r="F430" s="17">
        <v>16</v>
      </c>
      <c r="G430" s="19">
        <v>23727</v>
      </c>
      <c r="H430" s="17">
        <v>0</v>
      </c>
      <c r="I430" s="18">
        <v>24227.34</v>
      </c>
      <c r="J430" s="17" t="s">
        <v>11</v>
      </c>
      <c r="K430" s="17" t="s">
        <v>16</v>
      </c>
      <c r="L430" s="17" t="s">
        <v>13</v>
      </c>
      <c r="M430" s="20">
        <v>58.477777777777774</v>
      </c>
    </row>
    <row r="431" spans="1:13" x14ac:dyDescent="0.35">
      <c r="A431" s="17" t="s">
        <v>8349</v>
      </c>
      <c r="B431" s="17">
        <v>430</v>
      </c>
      <c r="C431" s="17" t="s">
        <v>1942</v>
      </c>
      <c r="D431" s="17">
        <v>1974</v>
      </c>
      <c r="E431" s="17" t="s">
        <v>20</v>
      </c>
      <c r="F431" s="17">
        <v>10</v>
      </c>
      <c r="G431" s="19">
        <v>27282</v>
      </c>
      <c r="H431" s="17">
        <v>3</v>
      </c>
      <c r="I431" s="18">
        <v>24180.93</v>
      </c>
      <c r="J431" s="17" t="s">
        <v>11</v>
      </c>
      <c r="K431" s="17" t="s">
        <v>16</v>
      </c>
      <c r="L431" s="17" t="s">
        <v>13</v>
      </c>
      <c r="M431" s="20">
        <v>48.744444444444447</v>
      </c>
    </row>
    <row r="432" spans="1:13" x14ac:dyDescent="0.35">
      <c r="A432" s="17" t="s">
        <v>8349</v>
      </c>
      <c r="B432" s="17">
        <v>431</v>
      </c>
      <c r="C432" s="17" t="s">
        <v>1941</v>
      </c>
      <c r="D432" s="17">
        <v>1973</v>
      </c>
      <c r="E432" s="17" t="s">
        <v>18</v>
      </c>
      <c r="F432" s="17">
        <v>13</v>
      </c>
      <c r="G432" s="19">
        <v>26828</v>
      </c>
      <c r="H432" s="17">
        <v>3</v>
      </c>
      <c r="I432" s="18">
        <v>24106.91</v>
      </c>
      <c r="J432" s="17" t="s">
        <v>11</v>
      </c>
      <c r="K432" s="17" t="s">
        <v>11</v>
      </c>
      <c r="L432" s="17" t="s">
        <v>247</v>
      </c>
      <c r="M432" s="20">
        <v>49.986111111111114</v>
      </c>
    </row>
    <row r="433" spans="1:13" x14ac:dyDescent="0.35">
      <c r="A433" s="17" t="s">
        <v>8349</v>
      </c>
      <c r="B433" s="17">
        <v>432</v>
      </c>
      <c r="C433" s="17" t="s">
        <v>1940</v>
      </c>
      <c r="D433" s="17">
        <v>2003</v>
      </c>
      <c r="E433" s="17" t="s">
        <v>30</v>
      </c>
      <c r="F433" s="17">
        <v>30</v>
      </c>
      <c r="G433" s="19">
        <v>37985</v>
      </c>
      <c r="H433" s="17">
        <v>2</v>
      </c>
      <c r="I433" s="18">
        <v>24059.68</v>
      </c>
      <c r="J433" s="17" t="s">
        <v>11</v>
      </c>
      <c r="K433" s="17" t="s">
        <v>11</v>
      </c>
      <c r="L433" s="17" t="s">
        <v>23</v>
      </c>
      <c r="M433" s="20">
        <v>19.43888888888889</v>
      </c>
    </row>
    <row r="434" spans="1:13" x14ac:dyDescent="0.35">
      <c r="A434" s="17" t="s">
        <v>8349</v>
      </c>
      <c r="B434" s="17">
        <v>433</v>
      </c>
      <c r="C434" s="17" t="s">
        <v>1939</v>
      </c>
      <c r="D434" s="17">
        <v>1971</v>
      </c>
      <c r="E434" s="17" t="s">
        <v>10</v>
      </c>
      <c r="F434" s="17">
        <v>10</v>
      </c>
      <c r="G434" s="19">
        <v>26124</v>
      </c>
      <c r="H434" s="17">
        <v>2</v>
      </c>
      <c r="I434" s="18">
        <v>23967.38</v>
      </c>
      <c r="J434" s="17" t="s">
        <v>11</v>
      </c>
      <c r="K434" s="17" t="s">
        <v>11</v>
      </c>
      <c r="L434" s="17" t="s">
        <v>23</v>
      </c>
      <c r="M434" s="20">
        <v>51.911111111111111</v>
      </c>
    </row>
    <row r="435" spans="1:13" x14ac:dyDescent="0.35">
      <c r="A435" s="17" t="s">
        <v>8349</v>
      </c>
      <c r="B435" s="17">
        <v>434</v>
      </c>
      <c r="C435" s="17" t="s">
        <v>1938</v>
      </c>
      <c r="D435" s="17">
        <v>1970</v>
      </c>
      <c r="E435" s="17" t="s">
        <v>35</v>
      </c>
      <c r="F435" s="17">
        <v>8</v>
      </c>
      <c r="G435" s="19">
        <v>25788</v>
      </c>
      <c r="H435" s="17">
        <v>1</v>
      </c>
      <c r="I435" s="18">
        <v>23887.66</v>
      </c>
      <c r="J435" s="17" t="s">
        <v>11</v>
      </c>
      <c r="K435" s="17" t="s">
        <v>12</v>
      </c>
      <c r="L435" s="17" t="s">
        <v>23</v>
      </c>
      <c r="M435" s="20">
        <v>52.833333333333336</v>
      </c>
    </row>
    <row r="436" spans="1:13" x14ac:dyDescent="0.35">
      <c r="A436" s="17" t="s">
        <v>8349</v>
      </c>
      <c r="B436" s="17">
        <v>435</v>
      </c>
      <c r="C436" s="17" t="s">
        <v>1937</v>
      </c>
      <c r="D436" s="17">
        <v>1973</v>
      </c>
      <c r="E436" s="17" t="s">
        <v>18</v>
      </c>
      <c r="F436" s="17">
        <v>27</v>
      </c>
      <c r="G436" s="19">
        <v>26842</v>
      </c>
      <c r="H436" s="17">
        <v>2</v>
      </c>
      <c r="I436" s="18">
        <v>23807.24</v>
      </c>
      <c r="J436" s="17" t="s">
        <v>11</v>
      </c>
      <c r="K436" s="17" t="s">
        <v>12</v>
      </c>
      <c r="L436" s="17" t="s">
        <v>23</v>
      </c>
      <c r="M436" s="20">
        <v>49.947222222222223</v>
      </c>
    </row>
    <row r="437" spans="1:13" x14ac:dyDescent="0.35">
      <c r="A437" s="17" t="s">
        <v>8349</v>
      </c>
      <c r="B437" s="17">
        <v>436</v>
      </c>
      <c r="C437" s="17" t="s">
        <v>1936</v>
      </c>
      <c r="D437" s="17">
        <v>1974</v>
      </c>
      <c r="E437" s="17" t="s">
        <v>18</v>
      </c>
      <c r="F437" s="17">
        <v>2</v>
      </c>
      <c r="G437" s="19">
        <v>27182</v>
      </c>
      <c r="H437" s="17">
        <v>1</v>
      </c>
      <c r="I437" s="18">
        <v>23568.27</v>
      </c>
      <c r="J437" s="17" t="s">
        <v>11</v>
      </c>
      <c r="K437" s="17" t="s">
        <v>11</v>
      </c>
      <c r="L437" s="17" t="s">
        <v>42</v>
      </c>
      <c r="M437" s="20">
        <v>49.016666666666666</v>
      </c>
    </row>
    <row r="438" spans="1:13" x14ac:dyDescent="0.35">
      <c r="A438" s="17" t="s">
        <v>8349</v>
      </c>
      <c r="B438" s="17">
        <v>437</v>
      </c>
      <c r="C438" s="17" t="s">
        <v>1935</v>
      </c>
      <c r="D438" s="17">
        <v>1983</v>
      </c>
      <c r="E438" s="17" t="s">
        <v>35</v>
      </c>
      <c r="F438" s="17">
        <v>26</v>
      </c>
      <c r="G438" s="19">
        <v>30554</v>
      </c>
      <c r="H438" s="17">
        <v>2</v>
      </c>
      <c r="I438" s="18">
        <v>23563.02</v>
      </c>
      <c r="J438" s="17" t="s">
        <v>11</v>
      </c>
      <c r="K438" s="17" t="s">
        <v>11</v>
      </c>
      <c r="L438" s="17" t="s">
        <v>13</v>
      </c>
      <c r="M438" s="20">
        <v>39.783333333333331</v>
      </c>
    </row>
    <row r="439" spans="1:13" x14ac:dyDescent="0.35">
      <c r="A439" s="17" t="s">
        <v>8349</v>
      </c>
      <c r="B439" s="17">
        <v>438</v>
      </c>
      <c r="C439" s="17" t="s">
        <v>1934</v>
      </c>
      <c r="D439" s="17">
        <v>1975</v>
      </c>
      <c r="E439" s="17" t="s">
        <v>15</v>
      </c>
      <c r="F439" s="17">
        <v>13</v>
      </c>
      <c r="G439" s="19">
        <v>27711</v>
      </c>
      <c r="H439" s="17">
        <v>1</v>
      </c>
      <c r="I439" s="18">
        <v>23401.31</v>
      </c>
      <c r="J439" s="17" t="s">
        <v>11</v>
      </c>
      <c r="K439" s="17" t="s">
        <v>12</v>
      </c>
      <c r="L439" s="17" t="s">
        <v>247</v>
      </c>
      <c r="M439" s="20">
        <v>47.569444444444443</v>
      </c>
    </row>
    <row r="440" spans="1:13" x14ac:dyDescent="0.35">
      <c r="A440" s="17" t="s">
        <v>8349</v>
      </c>
      <c r="B440" s="17">
        <v>439</v>
      </c>
      <c r="C440" s="17" t="s">
        <v>1933</v>
      </c>
      <c r="D440" s="17">
        <v>1973</v>
      </c>
      <c r="E440" s="17" t="s">
        <v>37</v>
      </c>
      <c r="F440" s="17">
        <v>22</v>
      </c>
      <c r="G440" s="19">
        <v>26959</v>
      </c>
      <c r="H440" s="17">
        <v>2</v>
      </c>
      <c r="I440" s="18">
        <v>23306.55</v>
      </c>
      <c r="J440" s="17" t="s">
        <v>11</v>
      </c>
      <c r="K440" s="17" t="s">
        <v>11</v>
      </c>
      <c r="L440" s="17" t="s">
        <v>42</v>
      </c>
      <c r="M440" s="20">
        <v>49.62777777777778</v>
      </c>
    </row>
    <row r="441" spans="1:13" x14ac:dyDescent="0.35">
      <c r="A441" s="17" t="s">
        <v>8349</v>
      </c>
      <c r="B441" s="17">
        <v>440</v>
      </c>
      <c r="C441" s="17" t="s">
        <v>1932</v>
      </c>
      <c r="D441" s="17">
        <v>1994</v>
      </c>
      <c r="E441" s="17" t="s">
        <v>37</v>
      </c>
      <c r="F441" s="17">
        <v>3</v>
      </c>
      <c r="G441" s="19">
        <v>34610</v>
      </c>
      <c r="H441" s="17">
        <v>1</v>
      </c>
      <c r="I441" s="18">
        <v>23288.93</v>
      </c>
      <c r="J441" s="17" t="s">
        <v>11</v>
      </c>
      <c r="K441" s="17" t="s">
        <v>12</v>
      </c>
      <c r="L441" s="17" t="s">
        <v>247</v>
      </c>
      <c r="M441" s="20">
        <v>28.680555555555557</v>
      </c>
    </row>
    <row r="442" spans="1:13" x14ac:dyDescent="0.35">
      <c r="A442" s="17" t="s">
        <v>8349</v>
      </c>
      <c r="B442" s="17">
        <v>441</v>
      </c>
      <c r="C442" s="17" t="s">
        <v>1931</v>
      </c>
      <c r="D442" s="17">
        <v>1969</v>
      </c>
      <c r="E442" s="17" t="s">
        <v>15</v>
      </c>
      <c r="F442" s="17">
        <v>14</v>
      </c>
      <c r="G442" s="19">
        <v>25521</v>
      </c>
      <c r="H442" s="17">
        <v>1</v>
      </c>
      <c r="I442" s="18">
        <v>23244.79</v>
      </c>
      <c r="J442" s="17" t="s">
        <v>11</v>
      </c>
      <c r="K442" s="17" t="s">
        <v>12</v>
      </c>
      <c r="L442" s="17" t="s">
        <v>13</v>
      </c>
      <c r="M442" s="20">
        <v>53.56666666666667</v>
      </c>
    </row>
    <row r="443" spans="1:13" x14ac:dyDescent="0.35">
      <c r="A443" s="17" t="s">
        <v>8349</v>
      </c>
      <c r="B443" s="17">
        <v>442</v>
      </c>
      <c r="C443" s="17" t="s">
        <v>1930</v>
      </c>
      <c r="D443" s="17">
        <v>1997</v>
      </c>
      <c r="E443" s="17" t="s">
        <v>35</v>
      </c>
      <c r="F443" s="17">
        <v>7</v>
      </c>
      <c r="G443" s="19">
        <v>35649</v>
      </c>
      <c r="H443" s="17">
        <v>2</v>
      </c>
      <c r="I443" s="18">
        <v>23241.47</v>
      </c>
      <c r="J443" s="17" t="s">
        <v>11</v>
      </c>
      <c r="K443" s="17" t="s">
        <v>12</v>
      </c>
      <c r="L443" s="17" t="s">
        <v>170</v>
      </c>
      <c r="M443" s="20">
        <v>25.836111111111112</v>
      </c>
    </row>
    <row r="444" spans="1:13" x14ac:dyDescent="0.35">
      <c r="A444" s="17" t="s">
        <v>8349</v>
      </c>
      <c r="B444" s="17">
        <v>443</v>
      </c>
      <c r="C444" s="17" t="s">
        <v>1929</v>
      </c>
      <c r="D444" s="17">
        <v>2003</v>
      </c>
      <c r="E444" s="17" t="s">
        <v>30</v>
      </c>
      <c r="F444" s="17">
        <v>14</v>
      </c>
      <c r="G444" s="19">
        <v>37969</v>
      </c>
      <c r="H444" s="17">
        <v>0</v>
      </c>
      <c r="I444" s="18">
        <v>23082.959999999999</v>
      </c>
      <c r="J444" s="17" t="s">
        <v>11</v>
      </c>
      <c r="K444" s="17" t="s">
        <v>11</v>
      </c>
      <c r="L444" s="17" t="s">
        <v>42</v>
      </c>
      <c r="M444" s="20">
        <v>19.483333333333334</v>
      </c>
    </row>
    <row r="445" spans="1:13" x14ac:dyDescent="0.35">
      <c r="A445" s="17" t="s">
        <v>8349</v>
      </c>
      <c r="B445" s="17">
        <v>444</v>
      </c>
      <c r="C445" s="17" t="s">
        <v>1928</v>
      </c>
      <c r="D445" s="17">
        <v>1975</v>
      </c>
      <c r="E445" s="17" t="s">
        <v>20</v>
      </c>
      <c r="F445" s="17">
        <v>9</v>
      </c>
      <c r="G445" s="19">
        <v>27646</v>
      </c>
      <c r="H445" s="17">
        <v>0</v>
      </c>
      <c r="I445" s="18">
        <v>23065.42</v>
      </c>
      <c r="J445" s="17" t="s">
        <v>11</v>
      </c>
      <c r="K445" s="17" t="s">
        <v>11</v>
      </c>
      <c r="L445" s="17" t="s">
        <v>13</v>
      </c>
      <c r="M445" s="20">
        <v>47.74722222222222</v>
      </c>
    </row>
    <row r="446" spans="1:13" x14ac:dyDescent="0.35">
      <c r="A446" s="17" t="s">
        <v>8349</v>
      </c>
      <c r="B446" s="17">
        <v>445</v>
      </c>
      <c r="C446" s="17" t="s">
        <v>1927</v>
      </c>
      <c r="D446" s="17">
        <v>1970</v>
      </c>
      <c r="E446" s="17" t="s">
        <v>15</v>
      </c>
      <c r="F446" s="17">
        <v>9</v>
      </c>
      <c r="G446" s="19">
        <v>25881</v>
      </c>
      <c r="H446" s="17">
        <v>0</v>
      </c>
      <c r="I446" s="18">
        <v>23045.57</v>
      </c>
      <c r="J446" s="17" t="s">
        <v>11</v>
      </c>
      <c r="K446" s="17" t="s">
        <v>11</v>
      </c>
      <c r="L446" s="17" t="s">
        <v>247</v>
      </c>
      <c r="M446" s="20">
        <v>52.580555555555556</v>
      </c>
    </row>
    <row r="447" spans="1:13" x14ac:dyDescent="0.35">
      <c r="A447" s="17" t="s">
        <v>8349</v>
      </c>
      <c r="B447" s="17">
        <v>446</v>
      </c>
      <c r="C447" s="17" t="s">
        <v>1926</v>
      </c>
      <c r="D447" s="17">
        <v>2003</v>
      </c>
      <c r="E447" s="17" t="s">
        <v>10</v>
      </c>
      <c r="F447" s="17">
        <v>25</v>
      </c>
      <c r="G447" s="19">
        <v>37827</v>
      </c>
      <c r="H447" s="17">
        <v>2</v>
      </c>
      <c r="I447" s="18">
        <v>22493.66</v>
      </c>
      <c r="J447" s="17" t="s">
        <v>11</v>
      </c>
      <c r="K447" s="17" t="s">
        <v>16</v>
      </c>
      <c r="L447" s="17" t="s">
        <v>23</v>
      </c>
      <c r="M447" s="20">
        <v>19.869444444444444</v>
      </c>
    </row>
    <row r="448" spans="1:13" x14ac:dyDescent="0.35">
      <c r="A448" s="17" t="s">
        <v>8349</v>
      </c>
      <c r="B448" s="17">
        <v>447</v>
      </c>
      <c r="C448" s="17" t="s">
        <v>1925</v>
      </c>
      <c r="D448" s="17">
        <v>1979</v>
      </c>
      <c r="E448" s="17" t="s">
        <v>15</v>
      </c>
      <c r="F448" s="17">
        <v>14</v>
      </c>
      <c r="G448" s="19">
        <v>29173</v>
      </c>
      <c r="H448" s="17">
        <v>2</v>
      </c>
      <c r="I448" s="18">
        <v>22478.6</v>
      </c>
      <c r="J448" s="17" t="s">
        <v>12</v>
      </c>
      <c r="K448" s="17" t="s">
        <v>11</v>
      </c>
      <c r="L448" s="17" t="s">
        <v>42</v>
      </c>
      <c r="M448" s="20">
        <v>43.56666666666667</v>
      </c>
    </row>
    <row r="449" spans="1:13" x14ac:dyDescent="0.35">
      <c r="A449" s="17" t="s">
        <v>8349</v>
      </c>
      <c r="B449" s="17">
        <v>448</v>
      </c>
      <c r="C449" s="17" t="s">
        <v>1924</v>
      </c>
      <c r="D449" s="17">
        <v>1983</v>
      </c>
      <c r="E449" s="17" t="s">
        <v>30</v>
      </c>
      <c r="F449" s="17">
        <v>21</v>
      </c>
      <c r="G449" s="19">
        <v>30671</v>
      </c>
      <c r="H449" s="17">
        <v>1</v>
      </c>
      <c r="I449" s="18">
        <v>22462.04</v>
      </c>
      <c r="J449" s="17" t="s">
        <v>12</v>
      </c>
      <c r="K449" s="17" t="s">
        <v>16</v>
      </c>
      <c r="L449" s="17" t="s">
        <v>166</v>
      </c>
      <c r="M449" s="20">
        <v>39.463888888888889</v>
      </c>
    </row>
    <row r="450" spans="1:13" x14ac:dyDescent="0.35">
      <c r="A450" s="17" t="s">
        <v>8349</v>
      </c>
      <c r="B450" s="17">
        <v>449</v>
      </c>
      <c r="C450" s="17" t="s">
        <v>1923</v>
      </c>
      <c r="D450" s="17">
        <v>1966</v>
      </c>
      <c r="E450" s="17" t="s">
        <v>35</v>
      </c>
      <c r="F450" s="17">
        <v>18</v>
      </c>
      <c r="G450" s="19">
        <v>24337</v>
      </c>
      <c r="H450" s="17">
        <v>0</v>
      </c>
      <c r="I450" s="18">
        <v>22412.65</v>
      </c>
      <c r="J450" s="17" t="s">
        <v>12</v>
      </c>
      <c r="K450" s="17" t="s">
        <v>12</v>
      </c>
      <c r="L450" s="17" t="s">
        <v>276</v>
      </c>
      <c r="M450" s="20">
        <v>56.805555555555557</v>
      </c>
    </row>
    <row r="451" spans="1:13" x14ac:dyDescent="0.35">
      <c r="A451" s="17" t="s">
        <v>8349</v>
      </c>
      <c r="B451" s="17">
        <v>450</v>
      </c>
      <c r="C451" s="17" t="s">
        <v>1922</v>
      </c>
      <c r="D451" s="17">
        <v>1999</v>
      </c>
      <c r="E451" s="17" t="s">
        <v>35</v>
      </c>
      <c r="F451" s="17">
        <v>26</v>
      </c>
      <c r="G451" s="19">
        <v>36398</v>
      </c>
      <c r="H451" s="17">
        <v>2</v>
      </c>
      <c r="I451" s="18">
        <v>22395.74</v>
      </c>
      <c r="J451" s="17" t="s">
        <v>12</v>
      </c>
      <c r="K451" s="17" t="s">
        <v>11</v>
      </c>
      <c r="L451" s="17" t="s">
        <v>247</v>
      </c>
      <c r="M451" s="20">
        <v>23.783333333333335</v>
      </c>
    </row>
    <row r="452" spans="1:13" x14ac:dyDescent="0.35">
      <c r="A452" s="17" t="s">
        <v>8349</v>
      </c>
      <c r="B452" s="17">
        <v>451</v>
      </c>
      <c r="C452" s="17" t="s">
        <v>1921</v>
      </c>
      <c r="D452" s="17">
        <v>1982</v>
      </c>
      <c r="E452" s="17" t="s">
        <v>30</v>
      </c>
      <c r="F452" s="17">
        <v>27</v>
      </c>
      <c r="G452" s="19">
        <v>30312</v>
      </c>
      <c r="H452" s="17">
        <v>1</v>
      </c>
      <c r="I452" s="18">
        <v>22331.57</v>
      </c>
      <c r="J452" s="17" t="s">
        <v>11</v>
      </c>
      <c r="K452" s="17" t="s">
        <v>12</v>
      </c>
      <c r="L452" s="17" t="s">
        <v>247</v>
      </c>
      <c r="M452" s="20">
        <v>40.447222222222223</v>
      </c>
    </row>
    <row r="453" spans="1:13" x14ac:dyDescent="0.35">
      <c r="A453" s="17" t="s">
        <v>8349</v>
      </c>
      <c r="B453" s="17">
        <v>452</v>
      </c>
      <c r="C453" s="17" t="s">
        <v>1920</v>
      </c>
      <c r="D453" s="17">
        <v>1971</v>
      </c>
      <c r="E453" s="17" t="s">
        <v>18</v>
      </c>
      <c r="F453" s="17">
        <v>16</v>
      </c>
      <c r="G453" s="19">
        <v>26100</v>
      </c>
      <c r="H453" s="17">
        <v>1</v>
      </c>
      <c r="I453" s="18">
        <v>22218.11</v>
      </c>
      <c r="J453" s="17" t="s">
        <v>11</v>
      </c>
      <c r="K453" s="17" t="s">
        <v>12</v>
      </c>
      <c r="L453" s="17" t="s">
        <v>13</v>
      </c>
      <c r="M453" s="20">
        <v>51.977777777777774</v>
      </c>
    </row>
    <row r="454" spans="1:13" x14ac:dyDescent="0.35">
      <c r="A454" s="17" t="s">
        <v>8349</v>
      </c>
      <c r="B454" s="17">
        <v>453</v>
      </c>
      <c r="C454" s="17" t="s">
        <v>1919</v>
      </c>
      <c r="D454" s="17">
        <v>1965</v>
      </c>
      <c r="E454" s="17" t="s">
        <v>35</v>
      </c>
      <c r="F454" s="17">
        <v>24</v>
      </c>
      <c r="G454" s="19">
        <v>23978</v>
      </c>
      <c r="H454" s="17">
        <v>1</v>
      </c>
      <c r="I454" s="18">
        <v>22192.44</v>
      </c>
      <c r="J454" s="17" t="s">
        <v>12</v>
      </c>
      <c r="K454" s="17" t="s">
        <v>16</v>
      </c>
      <c r="L454" s="17" t="s">
        <v>13</v>
      </c>
      <c r="M454" s="20">
        <v>57.788888888888891</v>
      </c>
    </row>
    <row r="455" spans="1:13" x14ac:dyDescent="0.35">
      <c r="A455" s="17" t="s">
        <v>8349</v>
      </c>
      <c r="B455" s="17">
        <v>454</v>
      </c>
      <c r="C455" s="17" t="s">
        <v>1918</v>
      </c>
      <c r="D455" s="17">
        <v>1980</v>
      </c>
      <c r="E455" s="17" t="s">
        <v>20</v>
      </c>
      <c r="F455" s="17">
        <v>12</v>
      </c>
      <c r="G455" s="19">
        <v>29476</v>
      </c>
      <c r="H455" s="17">
        <v>0</v>
      </c>
      <c r="I455" s="18">
        <v>22144.03</v>
      </c>
      <c r="J455" s="17" t="s">
        <v>11</v>
      </c>
      <c r="K455" s="17" t="s">
        <v>11</v>
      </c>
      <c r="L455" s="17" t="s">
        <v>42</v>
      </c>
      <c r="M455" s="20">
        <v>42.738888888888887</v>
      </c>
    </row>
    <row r="456" spans="1:13" x14ac:dyDescent="0.35">
      <c r="A456" s="17" t="s">
        <v>8349</v>
      </c>
      <c r="B456" s="17">
        <v>455</v>
      </c>
      <c r="C456" s="17" t="s">
        <v>1917</v>
      </c>
      <c r="D456" s="17">
        <v>2001</v>
      </c>
      <c r="E456" s="17" t="s">
        <v>35</v>
      </c>
      <c r="F456" s="17">
        <v>28</v>
      </c>
      <c r="G456" s="19">
        <v>37131</v>
      </c>
      <c r="H456" s="17">
        <v>0</v>
      </c>
      <c r="I456" s="18">
        <v>22097.62</v>
      </c>
      <c r="J456" s="17" t="s">
        <v>12</v>
      </c>
      <c r="K456" s="17" t="s">
        <v>16</v>
      </c>
      <c r="L456" s="17" t="s">
        <v>42</v>
      </c>
      <c r="M456" s="20">
        <v>21.777777777777779</v>
      </c>
    </row>
    <row r="457" spans="1:13" x14ac:dyDescent="0.35">
      <c r="A457" s="17" t="s">
        <v>8349</v>
      </c>
      <c r="B457" s="17">
        <v>456</v>
      </c>
      <c r="C457" s="17" t="s">
        <v>1916</v>
      </c>
      <c r="D457" s="17">
        <v>1989</v>
      </c>
      <c r="E457" s="17" t="s">
        <v>37</v>
      </c>
      <c r="F457" s="17">
        <v>14</v>
      </c>
      <c r="G457" s="19">
        <v>32795</v>
      </c>
      <c r="H457" s="17">
        <v>0</v>
      </c>
      <c r="I457" s="18">
        <v>21984.47</v>
      </c>
      <c r="J457" s="17" t="s">
        <v>12</v>
      </c>
      <c r="K457" s="17" t="s">
        <v>16</v>
      </c>
      <c r="L457" s="17" t="s">
        <v>23</v>
      </c>
      <c r="M457" s="20">
        <v>33.65</v>
      </c>
    </row>
    <row r="458" spans="1:13" x14ac:dyDescent="0.35">
      <c r="A458" s="17" t="s">
        <v>8349</v>
      </c>
      <c r="B458" s="17">
        <v>457</v>
      </c>
      <c r="C458" s="17" t="s">
        <v>1915</v>
      </c>
      <c r="D458" s="17">
        <v>1975</v>
      </c>
      <c r="E458" s="17" t="s">
        <v>30</v>
      </c>
      <c r="F458" s="17">
        <v>19</v>
      </c>
      <c r="G458" s="19">
        <v>27747</v>
      </c>
      <c r="H458" s="17">
        <v>1</v>
      </c>
      <c r="I458" s="18">
        <v>21978.68</v>
      </c>
      <c r="J458" s="17" t="s">
        <v>12</v>
      </c>
      <c r="K458" s="17" t="s">
        <v>12</v>
      </c>
      <c r="L458" s="17" t="s">
        <v>13</v>
      </c>
      <c r="M458" s="20">
        <v>47.469444444444441</v>
      </c>
    </row>
    <row r="459" spans="1:13" x14ac:dyDescent="0.35">
      <c r="A459" s="17" t="s">
        <v>8349</v>
      </c>
      <c r="B459" s="17">
        <v>458</v>
      </c>
      <c r="C459" s="17" t="s">
        <v>1914</v>
      </c>
      <c r="D459" s="17">
        <v>2003</v>
      </c>
      <c r="E459" s="17" t="s">
        <v>20</v>
      </c>
      <c r="F459" s="17">
        <v>28</v>
      </c>
      <c r="G459" s="19">
        <v>37892</v>
      </c>
      <c r="H459" s="17">
        <v>0</v>
      </c>
      <c r="I459" s="18">
        <v>21882.400000000001</v>
      </c>
      <c r="J459" s="17" t="s">
        <v>11</v>
      </c>
      <c r="K459" s="17" t="s">
        <v>16</v>
      </c>
      <c r="L459" s="17" t="s">
        <v>42</v>
      </c>
      <c r="M459" s="20">
        <v>19.694444444444443</v>
      </c>
    </row>
    <row r="460" spans="1:13" x14ac:dyDescent="0.35">
      <c r="A460" s="17" t="s">
        <v>8349</v>
      </c>
      <c r="B460" s="17">
        <v>459</v>
      </c>
      <c r="C460" s="17" t="s">
        <v>1913</v>
      </c>
      <c r="D460" s="17">
        <v>1979</v>
      </c>
      <c r="E460" s="17" t="s">
        <v>35</v>
      </c>
      <c r="F460" s="17">
        <v>17</v>
      </c>
      <c r="G460" s="19">
        <v>29084</v>
      </c>
      <c r="H460" s="17">
        <v>2</v>
      </c>
      <c r="I460" s="18">
        <v>21880.82</v>
      </c>
      <c r="J460" s="17" t="s">
        <v>12</v>
      </c>
      <c r="K460" s="17" t="s">
        <v>16</v>
      </c>
      <c r="L460" s="17" t="s">
        <v>23</v>
      </c>
      <c r="M460" s="20">
        <v>43.80833333333333</v>
      </c>
    </row>
    <row r="461" spans="1:13" x14ac:dyDescent="0.35">
      <c r="A461" s="17" t="s">
        <v>8349</v>
      </c>
      <c r="B461" s="17">
        <v>460</v>
      </c>
      <c r="C461" s="17" t="s">
        <v>1912</v>
      </c>
      <c r="D461" s="17">
        <v>1963</v>
      </c>
      <c r="E461" s="17" t="s">
        <v>35</v>
      </c>
      <c r="F461" s="17">
        <v>27</v>
      </c>
      <c r="G461" s="19">
        <v>23250</v>
      </c>
      <c r="H461" s="17">
        <v>0</v>
      </c>
      <c r="I461" s="18">
        <v>21797</v>
      </c>
      <c r="J461" s="17" t="s">
        <v>12</v>
      </c>
      <c r="K461" s="17" t="s">
        <v>16</v>
      </c>
      <c r="L461" s="17" t="s">
        <v>42</v>
      </c>
      <c r="M461" s="20">
        <v>59.780555555555559</v>
      </c>
    </row>
    <row r="462" spans="1:13" x14ac:dyDescent="0.35">
      <c r="A462" s="17" t="s">
        <v>8349</v>
      </c>
      <c r="B462" s="17">
        <v>461</v>
      </c>
      <c r="C462" s="17" t="s">
        <v>1911</v>
      </c>
      <c r="D462" s="17">
        <v>1979</v>
      </c>
      <c r="E462" s="17" t="s">
        <v>20</v>
      </c>
      <c r="F462" s="17">
        <v>28</v>
      </c>
      <c r="G462" s="19">
        <v>29126</v>
      </c>
      <c r="H462" s="17">
        <v>0</v>
      </c>
      <c r="I462" s="18">
        <v>21774.32</v>
      </c>
      <c r="J462" s="17" t="s">
        <v>12</v>
      </c>
      <c r="K462" s="17" t="s">
        <v>11</v>
      </c>
      <c r="L462" s="17" t="s">
        <v>23</v>
      </c>
      <c r="M462" s="20">
        <v>43.694444444444443</v>
      </c>
    </row>
    <row r="463" spans="1:13" x14ac:dyDescent="0.35">
      <c r="A463" s="17" t="s">
        <v>8349</v>
      </c>
      <c r="B463" s="17">
        <v>462</v>
      </c>
      <c r="C463" s="17" t="s">
        <v>1910</v>
      </c>
      <c r="D463" s="17">
        <v>1979</v>
      </c>
      <c r="E463" s="17" t="s">
        <v>20</v>
      </c>
      <c r="F463" s="17">
        <v>20</v>
      </c>
      <c r="G463" s="19">
        <v>29118</v>
      </c>
      <c r="H463" s="17">
        <v>1</v>
      </c>
      <c r="I463" s="18">
        <v>21771.34</v>
      </c>
      <c r="J463" s="17" t="s">
        <v>12</v>
      </c>
      <c r="K463" s="17" t="s">
        <v>16</v>
      </c>
      <c r="L463" s="17" t="s">
        <v>247</v>
      </c>
      <c r="M463" s="20">
        <v>43.716666666666669</v>
      </c>
    </row>
    <row r="464" spans="1:13" x14ac:dyDescent="0.35">
      <c r="A464" s="17" t="s">
        <v>8349</v>
      </c>
      <c r="B464" s="17">
        <v>463</v>
      </c>
      <c r="C464" s="17" t="s">
        <v>1909</v>
      </c>
      <c r="D464" s="17">
        <v>1976</v>
      </c>
      <c r="E464" s="17" t="s">
        <v>10</v>
      </c>
      <c r="F464" s="17">
        <v>18</v>
      </c>
      <c r="G464" s="19">
        <v>27959</v>
      </c>
      <c r="H464" s="17">
        <v>1</v>
      </c>
      <c r="I464" s="18">
        <v>21677.279999999999</v>
      </c>
      <c r="J464" s="17" t="s">
        <v>12</v>
      </c>
      <c r="K464" s="17" t="s">
        <v>16</v>
      </c>
      <c r="L464" s="17" t="s">
        <v>23</v>
      </c>
      <c r="M464" s="20">
        <v>46.888888888888886</v>
      </c>
    </row>
    <row r="465" spans="1:13" x14ac:dyDescent="0.35">
      <c r="A465" s="17" t="s">
        <v>8349</v>
      </c>
      <c r="B465" s="17">
        <v>464</v>
      </c>
      <c r="C465" s="17" t="s">
        <v>1908</v>
      </c>
      <c r="D465" s="17">
        <v>1962</v>
      </c>
      <c r="E465" s="17" t="s">
        <v>15</v>
      </c>
      <c r="F465" s="17">
        <v>16</v>
      </c>
      <c r="G465" s="19">
        <v>22966</v>
      </c>
      <c r="H465" s="17">
        <v>0</v>
      </c>
      <c r="I465" s="18">
        <v>21661.16</v>
      </c>
      <c r="J465" s="17" t="s">
        <v>11</v>
      </c>
      <c r="K465" s="17" t="s">
        <v>11</v>
      </c>
      <c r="L465" s="17" t="s">
        <v>23</v>
      </c>
      <c r="M465" s="20">
        <v>60.56111111111111</v>
      </c>
    </row>
    <row r="466" spans="1:13" x14ac:dyDescent="0.35">
      <c r="A466" s="17" t="s">
        <v>8349</v>
      </c>
      <c r="B466" s="17">
        <v>465</v>
      </c>
      <c r="C466" s="17" t="s">
        <v>1907</v>
      </c>
      <c r="D466" s="17">
        <v>1983</v>
      </c>
      <c r="E466" s="17" t="s">
        <v>30</v>
      </c>
      <c r="F466" s="17">
        <v>25</v>
      </c>
      <c r="G466" s="19">
        <v>30675</v>
      </c>
      <c r="H466" s="17">
        <v>3</v>
      </c>
      <c r="I466" s="18">
        <v>21659.93</v>
      </c>
      <c r="J466" s="17" t="s">
        <v>12</v>
      </c>
      <c r="K466" s="17" t="s">
        <v>12</v>
      </c>
      <c r="L466" s="17" t="s">
        <v>247</v>
      </c>
      <c r="M466" s="20">
        <v>39.452777777777776</v>
      </c>
    </row>
    <row r="467" spans="1:13" x14ac:dyDescent="0.35">
      <c r="A467" s="17" t="s">
        <v>8349</v>
      </c>
      <c r="B467" s="17">
        <v>466</v>
      </c>
      <c r="C467" s="17" t="s">
        <v>1906</v>
      </c>
      <c r="D467" s="17">
        <v>1999</v>
      </c>
      <c r="E467" s="17" t="s">
        <v>18</v>
      </c>
      <c r="F467" s="17">
        <v>12</v>
      </c>
      <c r="G467" s="19">
        <v>36323</v>
      </c>
      <c r="H467" s="17">
        <v>0</v>
      </c>
      <c r="I467" s="18">
        <v>21595.38</v>
      </c>
      <c r="J467" s="17" t="s">
        <v>11</v>
      </c>
      <c r="K467" s="17" t="s">
        <v>12</v>
      </c>
      <c r="L467" s="17" t="s">
        <v>23</v>
      </c>
      <c r="M467" s="20">
        <v>23.988888888888887</v>
      </c>
    </row>
    <row r="468" spans="1:13" x14ac:dyDescent="0.35">
      <c r="A468" s="17" t="s">
        <v>8349</v>
      </c>
      <c r="B468" s="17">
        <v>467</v>
      </c>
      <c r="C468" s="17" t="s">
        <v>1905</v>
      </c>
      <c r="D468" s="17">
        <v>1990</v>
      </c>
      <c r="E468" s="17" t="s">
        <v>15</v>
      </c>
      <c r="F468" s="17">
        <v>21</v>
      </c>
      <c r="G468" s="19">
        <v>33198</v>
      </c>
      <c r="H468" s="17">
        <v>4</v>
      </c>
      <c r="I468" s="18">
        <v>21472.48</v>
      </c>
      <c r="J468" s="17" t="s">
        <v>11</v>
      </c>
      <c r="K468" s="17" t="s">
        <v>11</v>
      </c>
      <c r="L468" s="17" t="s">
        <v>23</v>
      </c>
      <c r="M468" s="20">
        <v>32.547222222222224</v>
      </c>
    </row>
    <row r="469" spans="1:13" x14ac:dyDescent="0.35">
      <c r="A469" s="17" t="s">
        <v>8349</v>
      </c>
      <c r="B469" s="17">
        <v>468</v>
      </c>
      <c r="C469" s="17" t="s">
        <v>1904</v>
      </c>
      <c r="D469" s="17">
        <v>1980</v>
      </c>
      <c r="E469" s="17" t="s">
        <v>20</v>
      </c>
      <c r="F469" s="17">
        <v>4</v>
      </c>
      <c r="G469" s="19">
        <v>29468</v>
      </c>
      <c r="H469" s="17">
        <v>0</v>
      </c>
      <c r="I469" s="18">
        <v>21348.71</v>
      </c>
      <c r="J469" s="17" t="s">
        <v>11</v>
      </c>
      <c r="K469" s="17" t="s">
        <v>16</v>
      </c>
      <c r="L469" s="17" t="s">
        <v>23</v>
      </c>
      <c r="M469" s="20">
        <v>42.761111111111113</v>
      </c>
    </row>
    <row r="470" spans="1:13" x14ac:dyDescent="0.35">
      <c r="A470" s="17" t="s">
        <v>8349</v>
      </c>
      <c r="B470" s="17">
        <v>469</v>
      </c>
      <c r="C470" s="17" t="s">
        <v>1903</v>
      </c>
      <c r="D470" s="17">
        <v>2004</v>
      </c>
      <c r="E470" s="17" t="s">
        <v>35</v>
      </c>
      <c r="F470" s="17">
        <v>4</v>
      </c>
      <c r="G470" s="19">
        <v>38203</v>
      </c>
      <c r="H470" s="17">
        <v>0</v>
      </c>
      <c r="I470" s="18">
        <v>21344.85</v>
      </c>
      <c r="J470" s="17" t="s">
        <v>12</v>
      </c>
      <c r="K470" s="17" t="s">
        <v>16</v>
      </c>
      <c r="L470" s="17" t="s">
        <v>247</v>
      </c>
      <c r="M470" s="20">
        <v>18.844444444444445</v>
      </c>
    </row>
    <row r="471" spans="1:13" x14ac:dyDescent="0.35">
      <c r="A471" s="17" t="s">
        <v>8349</v>
      </c>
      <c r="B471" s="17">
        <v>470</v>
      </c>
      <c r="C471" s="17" t="s">
        <v>1902</v>
      </c>
      <c r="D471" s="17">
        <v>1980</v>
      </c>
      <c r="E471" s="17" t="s">
        <v>30</v>
      </c>
      <c r="F471" s="17">
        <v>10</v>
      </c>
      <c r="G471" s="19">
        <v>29565</v>
      </c>
      <c r="H471" s="17">
        <v>2</v>
      </c>
      <c r="I471" s="18">
        <v>21259.38</v>
      </c>
      <c r="J471" s="17" t="s">
        <v>12</v>
      </c>
      <c r="K471" s="17" t="s">
        <v>12</v>
      </c>
      <c r="L471" s="17" t="s">
        <v>166</v>
      </c>
      <c r="M471" s="20">
        <v>42.494444444444447</v>
      </c>
    </row>
    <row r="472" spans="1:13" x14ac:dyDescent="0.35">
      <c r="A472" s="17" t="s">
        <v>8349</v>
      </c>
      <c r="B472" s="17">
        <v>471</v>
      </c>
      <c r="C472" s="17" t="s">
        <v>1901</v>
      </c>
      <c r="D472" s="17">
        <v>1974</v>
      </c>
      <c r="E472" s="17" t="s">
        <v>20</v>
      </c>
      <c r="F472" s="17">
        <v>3</v>
      </c>
      <c r="G472" s="19">
        <v>27275</v>
      </c>
      <c r="H472" s="17">
        <v>0</v>
      </c>
      <c r="I472" s="18">
        <v>21232.18</v>
      </c>
      <c r="J472" s="17" t="s">
        <v>12</v>
      </c>
      <c r="K472" s="17" t="s">
        <v>11</v>
      </c>
      <c r="L472" s="17" t="s">
        <v>42</v>
      </c>
      <c r="M472" s="20">
        <v>48.763888888888886</v>
      </c>
    </row>
    <row r="473" spans="1:13" x14ac:dyDescent="0.35">
      <c r="A473" s="17" t="s">
        <v>8349</v>
      </c>
      <c r="B473" s="17">
        <v>472</v>
      </c>
      <c r="C473" s="17" t="s">
        <v>1900</v>
      </c>
      <c r="D473" s="17">
        <v>1974</v>
      </c>
      <c r="E473" s="17" t="s">
        <v>37</v>
      </c>
      <c r="F473" s="17">
        <v>14</v>
      </c>
      <c r="G473" s="19">
        <v>27316</v>
      </c>
      <c r="H473" s="17">
        <v>0</v>
      </c>
      <c r="I473" s="18">
        <v>21223.68</v>
      </c>
      <c r="J473" s="17" t="s">
        <v>12</v>
      </c>
      <c r="K473" s="17" t="s">
        <v>11</v>
      </c>
      <c r="L473" s="17" t="s">
        <v>13</v>
      </c>
      <c r="M473" s="20">
        <v>48.65</v>
      </c>
    </row>
    <row r="474" spans="1:13" x14ac:dyDescent="0.35">
      <c r="A474" s="17" t="s">
        <v>8349</v>
      </c>
      <c r="B474" s="17">
        <v>473</v>
      </c>
      <c r="C474" s="17" t="s">
        <v>1899</v>
      </c>
      <c r="D474" s="17">
        <v>1969</v>
      </c>
      <c r="E474" s="17" t="s">
        <v>35</v>
      </c>
      <c r="F474" s="17">
        <v>26</v>
      </c>
      <c r="G474" s="19">
        <v>25441</v>
      </c>
      <c r="H474" s="17">
        <v>0</v>
      </c>
      <c r="I474" s="18">
        <v>21195.82</v>
      </c>
      <c r="J474" s="17" t="s">
        <v>12</v>
      </c>
      <c r="K474" s="17" t="s">
        <v>16</v>
      </c>
      <c r="L474" s="17" t="s">
        <v>13</v>
      </c>
      <c r="M474" s="20">
        <v>53.783333333333331</v>
      </c>
    </row>
    <row r="475" spans="1:13" x14ac:dyDescent="0.35">
      <c r="A475" s="17" t="s">
        <v>8349</v>
      </c>
      <c r="B475" s="17">
        <v>474</v>
      </c>
      <c r="C475" s="17" t="s">
        <v>1898</v>
      </c>
      <c r="D475" s="17">
        <v>1977</v>
      </c>
      <c r="E475" s="17" t="s">
        <v>15</v>
      </c>
      <c r="F475" s="17">
        <v>23</v>
      </c>
      <c r="G475" s="19">
        <v>28452</v>
      </c>
      <c r="H475" s="17">
        <v>2</v>
      </c>
      <c r="I475" s="18">
        <v>21098.55</v>
      </c>
      <c r="J475" s="17" t="s">
        <v>12</v>
      </c>
      <c r="K475" s="17" t="s">
        <v>12</v>
      </c>
      <c r="L475" s="17" t="s">
        <v>23</v>
      </c>
      <c r="M475" s="20">
        <v>45.541666666666664</v>
      </c>
    </row>
    <row r="476" spans="1:13" x14ac:dyDescent="0.35">
      <c r="A476" s="17" t="s">
        <v>8349</v>
      </c>
      <c r="B476" s="17">
        <v>475</v>
      </c>
      <c r="C476" s="17" t="s">
        <v>1897</v>
      </c>
      <c r="D476" s="17">
        <v>1983</v>
      </c>
      <c r="E476" s="17" t="s">
        <v>10</v>
      </c>
      <c r="F476" s="17">
        <v>2</v>
      </c>
      <c r="G476" s="19">
        <v>30499</v>
      </c>
      <c r="H476" s="17">
        <v>1</v>
      </c>
      <c r="I476" s="18">
        <v>21082.16</v>
      </c>
      <c r="J476" s="17" t="s">
        <v>12</v>
      </c>
      <c r="K476" s="17" t="s">
        <v>11</v>
      </c>
      <c r="L476" s="17" t="s">
        <v>42</v>
      </c>
      <c r="M476" s="20">
        <v>39.93333333333333</v>
      </c>
    </row>
    <row r="477" spans="1:13" x14ac:dyDescent="0.35">
      <c r="A477" s="17" t="s">
        <v>8349</v>
      </c>
      <c r="B477" s="17">
        <v>476</v>
      </c>
      <c r="C477" s="17" t="s">
        <v>1895</v>
      </c>
      <c r="D477" s="17">
        <v>1964</v>
      </c>
      <c r="E477" s="17" t="s">
        <v>15</v>
      </c>
      <c r="F477" s="17">
        <v>19</v>
      </c>
      <c r="G477" s="19">
        <v>23700</v>
      </c>
      <c r="H477" s="17">
        <v>0</v>
      </c>
      <c r="I477" s="18">
        <v>20893.060000000001</v>
      </c>
      <c r="J477" s="17" t="s">
        <v>11</v>
      </c>
      <c r="K477" s="17" t="s">
        <v>12</v>
      </c>
      <c r="L477" s="17" t="s">
        <v>23</v>
      </c>
      <c r="M477" s="20">
        <v>58.552777777777777</v>
      </c>
    </row>
    <row r="478" spans="1:13" x14ac:dyDescent="0.35">
      <c r="A478" s="17" t="s">
        <v>8349</v>
      </c>
      <c r="B478" s="17">
        <v>477</v>
      </c>
      <c r="C478" s="17" t="s">
        <v>1894</v>
      </c>
      <c r="D478" s="17">
        <v>1975</v>
      </c>
      <c r="E478" s="17" t="s">
        <v>30</v>
      </c>
      <c r="F478" s="17">
        <v>8</v>
      </c>
      <c r="G478" s="19">
        <v>27736</v>
      </c>
      <c r="H478" s="17">
        <v>0</v>
      </c>
      <c r="I478" s="18">
        <v>20878.78</v>
      </c>
      <c r="J478" s="17" t="s">
        <v>11</v>
      </c>
      <c r="K478" s="17" t="s">
        <v>16</v>
      </c>
      <c r="L478" s="17" t="s">
        <v>247</v>
      </c>
      <c r="M478" s="20">
        <v>47.5</v>
      </c>
    </row>
    <row r="479" spans="1:13" x14ac:dyDescent="0.35">
      <c r="A479" s="17" t="s">
        <v>8349</v>
      </c>
      <c r="B479" s="17">
        <v>478</v>
      </c>
      <c r="C479" s="17" t="s">
        <v>1893</v>
      </c>
      <c r="D479" s="17">
        <v>1967</v>
      </c>
      <c r="E479" s="17" t="s">
        <v>20</v>
      </c>
      <c r="F479" s="17">
        <v>8</v>
      </c>
      <c r="G479" s="19">
        <v>24723</v>
      </c>
      <c r="H479" s="17">
        <v>0</v>
      </c>
      <c r="I479" s="18">
        <v>20781.490000000002</v>
      </c>
      <c r="J479" s="17" t="s">
        <v>11</v>
      </c>
      <c r="K479" s="17" t="s">
        <v>12</v>
      </c>
      <c r="L479" s="17" t="s">
        <v>13</v>
      </c>
      <c r="M479" s="20">
        <v>55.75</v>
      </c>
    </row>
    <row r="480" spans="1:13" x14ac:dyDescent="0.35">
      <c r="A480" s="17" t="s">
        <v>8349</v>
      </c>
      <c r="B480" s="17">
        <v>479</v>
      </c>
      <c r="C480" s="17" t="s">
        <v>1892</v>
      </c>
      <c r="D480" s="17">
        <v>1986</v>
      </c>
      <c r="E480" s="17" t="s">
        <v>35</v>
      </c>
      <c r="F480" s="17">
        <v>4</v>
      </c>
      <c r="G480" s="19">
        <v>31628</v>
      </c>
      <c r="H480" s="17">
        <v>1</v>
      </c>
      <c r="I480" s="18">
        <v>20773.63</v>
      </c>
      <c r="J480" s="17" t="s">
        <v>11</v>
      </c>
      <c r="K480" s="17" t="s">
        <v>12</v>
      </c>
      <c r="L480" s="17" t="s">
        <v>356</v>
      </c>
      <c r="M480" s="20">
        <v>36.844444444444441</v>
      </c>
    </row>
    <row r="481" spans="1:13" x14ac:dyDescent="0.35">
      <c r="A481" s="17" t="s">
        <v>8349</v>
      </c>
      <c r="B481" s="17">
        <v>480</v>
      </c>
      <c r="C481" s="17" t="s">
        <v>1891</v>
      </c>
      <c r="D481" s="17">
        <v>1992</v>
      </c>
      <c r="E481" s="17" t="s">
        <v>20</v>
      </c>
      <c r="F481" s="17">
        <v>14</v>
      </c>
      <c r="G481" s="19">
        <v>33861</v>
      </c>
      <c r="H481" s="17">
        <v>3</v>
      </c>
      <c r="I481" s="18">
        <v>20745.990000000002</v>
      </c>
      <c r="J481" s="17" t="s">
        <v>12</v>
      </c>
      <c r="K481" s="17" t="s">
        <v>16</v>
      </c>
      <c r="L481" s="17" t="s">
        <v>23</v>
      </c>
      <c r="M481" s="20">
        <v>30.733333333333334</v>
      </c>
    </row>
    <row r="482" spans="1:13" x14ac:dyDescent="0.35">
      <c r="A482" s="17" t="s">
        <v>8349</v>
      </c>
      <c r="B482" s="17">
        <v>481</v>
      </c>
      <c r="C482" s="17" t="s">
        <v>1890</v>
      </c>
      <c r="D482" s="17">
        <v>1965</v>
      </c>
      <c r="E482" s="17" t="s">
        <v>35</v>
      </c>
      <c r="F482" s="17">
        <v>1</v>
      </c>
      <c r="G482" s="19">
        <v>23955</v>
      </c>
      <c r="H482" s="17">
        <v>0</v>
      </c>
      <c r="I482" s="18">
        <v>20709.02</v>
      </c>
      <c r="J482" s="17" t="s">
        <v>12</v>
      </c>
      <c r="K482" s="17" t="s">
        <v>11</v>
      </c>
      <c r="L482" s="17" t="s">
        <v>166</v>
      </c>
      <c r="M482" s="20">
        <v>57.852777777777774</v>
      </c>
    </row>
    <row r="483" spans="1:13" x14ac:dyDescent="0.35">
      <c r="A483" s="17" t="s">
        <v>8349</v>
      </c>
      <c r="B483" s="17">
        <v>482</v>
      </c>
      <c r="C483" s="17" t="s">
        <v>1889</v>
      </c>
      <c r="D483" s="17">
        <v>1967</v>
      </c>
      <c r="E483" s="17" t="s">
        <v>30</v>
      </c>
      <c r="F483" s="17">
        <v>17</v>
      </c>
      <c r="G483" s="19">
        <v>24823</v>
      </c>
      <c r="H483" s="17">
        <v>0</v>
      </c>
      <c r="I483" s="18">
        <v>20630.28</v>
      </c>
      <c r="J483" s="17" t="s">
        <v>11</v>
      </c>
      <c r="K483" s="17" t="s">
        <v>12</v>
      </c>
      <c r="L483" s="17" t="s">
        <v>42</v>
      </c>
      <c r="M483" s="20">
        <v>55.475000000000001</v>
      </c>
    </row>
    <row r="484" spans="1:13" x14ac:dyDescent="0.35">
      <c r="A484" s="17" t="s">
        <v>8349</v>
      </c>
      <c r="B484" s="17">
        <v>483</v>
      </c>
      <c r="C484" s="17" t="s">
        <v>1888</v>
      </c>
      <c r="D484" s="17">
        <v>1966</v>
      </c>
      <c r="E484" s="17" t="s">
        <v>10</v>
      </c>
      <c r="F484" s="17">
        <v>9</v>
      </c>
      <c r="G484" s="19">
        <v>24297</v>
      </c>
      <c r="H484" s="17">
        <v>0</v>
      </c>
      <c r="I484" s="18">
        <v>20568.32</v>
      </c>
      <c r="J484" s="17" t="s">
        <v>12</v>
      </c>
      <c r="K484" s="17" t="s">
        <v>11</v>
      </c>
      <c r="L484" s="17" t="s">
        <v>23</v>
      </c>
      <c r="M484" s="20">
        <v>56.913888888888891</v>
      </c>
    </row>
    <row r="485" spans="1:13" x14ac:dyDescent="0.35">
      <c r="A485" s="17" t="s">
        <v>8349</v>
      </c>
      <c r="B485" s="17">
        <v>484</v>
      </c>
      <c r="C485" s="17" t="s">
        <v>1887</v>
      </c>
      <c r="D485" s="17">
        <v>1969</v>
      </c>
      <c r="E485" s="17" t="s">
        <v>37</v>
      </c>
      <c r="F485" s="17">
        <v>13</v>
      </c>
      <c r="G485" s="19">
        <v>25489</v>
      </c>
      <c r="H485" s="17">
        <v>3</v>
      </c>
      <c r="I485" s="18">
        <v>20463</v>
      </c>
      <c r="J485" s="17" t="s">
        <v>11</v>
      </c>
      <c r="K485" s="17" t="s">
        <v>11</v>
      </c>
      <c r="L485" s="17" t="s">
        <v>13</v>
      </c>
      <c r="M485" s="20">
        <v>53.652777777777779</v>
      </c>
    </row>
    <row r="486" spans="1:13" x14ac:dyDescent="0.35">
      <c r="A486" s="17" t="s">
        <v>8349</v>
      </c>
      <c r="B486" s="17">
        <v>485</v>
      </c>
      <c r="C486" s="17" t="s">
        <v>1886</v>
      </c>
      <c r="D486" s="17">
        <v>1962</v>
      </c>
      <c r="E486" s="17" t="s">
        <v>37</v>
      </c>
      <c r="F486" s="17">
        <v>18</v>
      </c>
      <c r="G486" s="19">
        <v>22937</v>
      </c>
      <c r="H486" s="17">
        <v>0</v>
      </c>
      <c r="I486" s="18">
        <v>20446.849999999999</v>
      </c>
      <c r="J486" s="17" t="s">
        <v>11</v>
      </c>
      <c r="K486" s="17" t="s">
        <v>16</v>
      </c>
      <c r="L486" s="17" t="s">
        <v>23</v>
      </c>
      <c r="M486" s="20">
        <v>60.638888888888886</v>
      </c>
    </row>
    <row r="487" spans="1:13" x14ac:dyDescent="0.35">
      <c r="A487" s="17" t="s">
        <v>8349</v>
      </c>
      <c r="B487" s="17">
        <v>486</v>
      </c>
      <c r="C487" s="17" t="s">
        <v>1885</v>
      </c>
      <c r="D487" s="17">
        <v>1985</v>
      </c>
      <c r="E487" s="17" t="s">
        <v>10</v>
      </c>
      <c r="F487" s="17">
        <v>12</v>
      </c>
      <c r="G487" s="19">
        <v>31240</v>
      </c>
      <c r="H487" s="17">
        <v>0</v>
      </c>
      <c r="I487" s="18">
        <v>20420.599999999999</v>
      </c>
      <c r="J487" s="17" t="s">
        <v>12</v>
      </c>
      <c r="K487" s="17" t="s">
        <v>11</v>
      </c>
      <c r="L487" s="17" t="s">
        <v>42</v>
      </c>
      <c r="M487" s="20">
        <v>37.905555555555559</v>
      </c>
    </row>
    <row r="488" spans="1:13" x14ac:dyDescent="0.35">
      <c r="A488" s="17" t="s">
        <v>8349</v>
      </c>
      <c r="B488" s="17">
        <v>487</v>
      </c>
      <c r="C488" s="17" t="s">
        <v>1884</v>
      </c>
      <c r="D488" s="17">
        <v>1962</v>
      </c>
      <c r="E488" s="17" t="s">
        <v>10</v>
      </c>
      <c r="F488" s="17">
        <v>2</v>
      </c>
      <c r="G488" s="19">
        <v>22829</v>
      </c>
      <c r="H488" s="17">
        <v>0</v>
      </c>
      <c r="I488" s="18">
        <v>20354.5</v>
      </c>
      <c r="J488" s="17" t="s">
        <v>12</v>
      </c>
      <c r="K488" s="17" t="s">
        <v>11</v>
      </c>
      <c r="L488" s="17" t="s">
        <v>535</v>
      </c>
      <c r="M488" s="20">
        <v>60.93333333333333</v>
      </c>
    </row>
    <row r="489" spans="1:13" x14ac:dyDescent="0.35">
      <c r="A489" s="17" t="s">
        <v>8349</v>
      </c>
      <c r="B489" s="17">
        <v>488</v>
      </c>
      <c r="C489" s="17" t="s">
        <v>1883</v>
      </c>
      <c r="D489" s="17">
        <v>1985</v>
      </c>
      <c r="E489" s="17" t="s">
        <v>20</v>
      </c>
      <c r="F489" s="17">
        <v>17</v>
      </c>
      <c r="G489" s="19">
        <v>31307</v>
      </c>
      <c r="H489" s="17">
        <v>1</v>
      </c>
      <c r="I489" s="18">
        <v>20296.86</v>
      </c>
      <c r="J489" s="17" t="s">
        <v>12</v>
      </c>
      <c r="K489" s="17" t="s">
        <v>16</v>
      </c>
      <c r="L489" s="17" t="s">
        <v>247</v>
      </c>
      <c r="M489" s="20">
        <v>37.725000000000001</v>
      </c>
    </row>
    <row r="490" spans="1:13" x14ac:dyDescent="0.35">
      <c r="A490" s="17" t="s">
        <v>8349</v>
      </c>
      <c r="B490" s="17">
        <v>489</v>
      </c>
      <c r="C490" s="17" t="s">
        <v>1882</v>
      </c>
      <c r="D490" s="17">
        <v>1993</v>
      </c>
      <c r="E490" s="17" t="s">
        <v>20</v>
      </c>
      <c r="F490" s="17">
        <v>7</v>
      </c>
      <c r="G490" s="19">
        <v>34219</v>
      </c>
      <c r="H490" s="17">
        <v>1</v>
      </c>
      <c r="I490" s="18">
        <v>20277.810000000001</v>
      </c>
      <c r="J490" s="17" t="s">
        <v>12</v>
      </c>
      <c r="K490" s="17" t="s">
        <v>12</v>
      </c>
      <c r="L490" s="17" t="s">
        <v>168</v>
      </c>
      <c r="M490" s="20">
        <v>29.752777777777776</v>
      </c>
    </row>
    <row r="491" spans="1:13" x14ac:dyDescent="0.35">
      <c r="A491" s="17" t="s">
        <v>8349</v>
      </c>
      <c r="B491" s="17">
        <v>490</v>
      </c>
      <c r="C491" s="17" t="s">
        <v>1881</v>
      </c>
      <c r="D491" s="17">
        <v>1966</v>
      </c>
      <c r="E491" s="17" t="s">
        <v>35</v>
      </c>
      <c r="F491" s="17">
        <v>22</v>
      </c>
      <c r="G491" s="19">
        <v>24341</v>
      </c>
      <c r="H491" s="17">
        <v>0</v>
      </c>
      <c r="I491" s="18">
        <v>20253.84</v>
      </c>
      <c r="J491" s="17" t="s">
        <v>11</v>
      </c>
      <c r="K491" s="17" t="s">
        <v>12</v>
      </c>
      <c r="L491" s="17" t="s">
        <v>23</v>
      </c>
      <c r="M491" s="20">
        <v>56.794444444444444</v>
      </c>
    </row>
    <row r="492" spans="1:13" x14ac:dyDescent="0.35">
      <c r="A492" s="17" t="s">
        <v>8349</v>
      </c>
      <c r="B492" s="17">
        <v>491</v>
      </c>
      <c r="C492" s="17" t="s">
        <v>1880</v>
      </c>
      <c r="D492" s="17">
        <v>1987</v>
      </c>
      <c r="E492" s="17" t="s">
        <v>37</v>
      </c>
      <c r="F492" s="17">
        <v>17</v>
      </c>
      <c r="G492" s="19">
        <v>32067</v>
      </c>
      <c r="H492" s="17">
        <v>0</v>
      </c>
      <c r="I492" s="18">
        <v>20234.849999999999</v>
      </c>
      <c r="J492" s="17" t="s">
        <v>11</v>
      </c>
      <c r="K492" s="17" t="s">
        <v>12</v>
      </c>
      <c r="L492" s="17" t="s">
        <v>23</v>
      </c>
      <c r="M492" s="20">
        <v>35.641666666666666</v>
      </c>
    </row>
    <row r="493" spans="1:13" x14ac:dyDescent="0.35">
      <c r="A493" s="17" t="s">
        <v>8349</v>
      </c>
      <c r="B493" s="17">
        <v>492</v>
      </c>
      <c r="C493" s="17" t="s">
        <v>1879</v>
      </c>
      <c r="D493" s="17">
        <v>1994</v>
      </c>
      <c r="E493" s="17" t="s">
        <v>18</v>
      </c>
      <c r="F493" s="17">
        <v>8</v>
      </c>
      <c r="G493" s="19">
        <v>34493</v>
      </c>
      <c r="H493" s="17">
        <v>2</v>
      </c>
      <c r="I493" s="18">
        <v>20177.669999999998</v>
      </c>
      <c r="J493" s="17" t="s">
        <v>11</v>
      </c>
      <c r="K493" s="17" t="s">
        <v>16</v>
      </c>
      <c r="L493" s="17" t="s">
        <v>42</v>
      </c>
      <c r="M493" s="20">
        <v>29</v>
      </c>
    </row>
    <row r="494" spans="1:13" x14ac:dyDescent="0.35">
      <c r="A494" s="17" t="s">
        <v>8349</v>
      </c>
      <c r="B494" s="17">
        <v>493</v>
      </c>
      <c r="C494" s="17" t="s">
        <v>1878</v>
      </c>
      <c r="D494" s="17">
        <v>2002</v>
      </c>
      <c r="E494" s="17" t="s">
        <v>10</v>
      </c>
      <c r="F494" s="17">
        <v>9</v>
      </c>
      <c r="G494" s="19">
        <v>37446</v>
      </c>
      <c r="H494" s="17">
        <v>0</v>
      </c>
      <c r="I494" s="18">
        <v>20167.34</v>
      </c>
      <c r="J494" s="17" t="s">
        <v>12</v>
      </c>
      <c r="K494" s="17" t="s">
        <v>12</v>
      </c>
      <c r="L494" s="17" t="s">
        <v>42</v>
      </c>
      <c r="M494" s="20">
        <v>20.913888888888888</v>
      </c>
    </row>
    <row r="495" spans="1:13" x14ac:dyDescent="0.35">
      <c r="A495" s="17" t="s">
        <v>8349</v>
      </c>
      <c r="B495" s="17">
        <v>494</v>
      </c>
      <c r="C495" s="17" t="s">
        <v>1877</v>
      </c>
      <c r="D495" s="17">
        <v>1983</v>
      </c>
      <c r="E495" s="17" t="s">
        <v>37</v>
      </c>
      <c r="F495" s="17">
        <v>6</v>
      </c>
      <c r="G495" s="19">
        <v>30595</v>
      </c>
      <c r="H495" s="17">
        <v>0</v>
      </c>
      <c r="I495" s="18">
        <v>20149.32</v>
      </c>
      <c r="J495" s="17" t="s">
        <v>11</v>
      </c>
      <c r="K495" s="17" t="s">
        <v>16</v>
      </c>
      <c r="L495" s="17" t="s">
        <v>168</v>
      </c>
      <c r="M495" s="20">
        <v>39.672222222222224</v>
      </c>
    </row>
    <row r="496" spans="1:13" x14ac:dyDescent="0.35">
      <c r="A496" s="17" t="s">
        <v>8349</v>
      </c>
      <c r="B496" s="17">
        <v>495</v>
      </c>
      <c r="C496" s="17" t="s">
        <v>1876</v>
      </c>
      <c r="D496" s="17">
        <v>1988</v>
      </c>
      <c r="E496" s="17" t="s">
        <v>10</v>
      </c>
      <c r="F496" s="17">
        <v>25</v>
      </c>
      <c r="G496" s="19">
        <v>32349</v>
      </c>
      <c r="H496" s="17">
        <v>1</v>
      </c>
      <c r="I496" s="18">
        <v>20009.63</v>
      </c>
      <c r="J496" s="17" t="s">
        <v>11</v>
      </c>
      <c r="K496" s="17" t="s">
        <v>16</v>
      </c>
      <c r="L496" s="17" t="s">
        <v>23</v>
      </c>
      <c r="M496" s="20">
        <v>34.869444444444447</v>
      </c>
    </row>
    <row r="497" spans="1:13" x14ac:dyDescent="0.35">
      <c r="A497" s="17" t="s">
        <v>8349</v>
      </c>
      <c r="B497" s="17">
        <v>496</v>
      </c>
      <c r="C497" s="17" t="s">
        <v>1875</v>
      </c>
      <c r="D497" s="17">
        <v>1966</v>
      </c>
      <c r="E497" s="17" t="s">
        <v>35</v>
      </c>
      <c r="F497" s="17">
        <v>10</v>
      </c>
      <c r="G497" s="19">
        <v>24329</v>
      </c>
      <c r="H497" s="17">
        <v>0</v>
      </c>
      <c r="I497" s="18">
        <v>19995.29</v>
      </c>
      <c r="J497" s="17" t="s">
        <v>16</v>
      </c>
      <c r="K497" s="17" t="s">
        <v>12</v>
      </c>
      <c r="L497" s="17" t="s">
        <v>535</v>
      </c>
      <c r="M497" s="20">
        <v>56.827777777777776</v>
      </c>
    </row>
    <row r="498" spans="1:13" x14ac:dyDescent="0.35">
      <c r="A498" s="17" t="s">
        <v>8349</v>
      </c>
      <c r="B498" s="17">
        <v>497</v>
      </c>
      <c r="C498" s="17" t="s">
        <v>1874</v>
      </c>
      <c r="D498" s="17">
        <v>1980</v>
      </c>
      <c r="E498" s="17" t="s">
        <v>37</v>
      </c>
      <c r="F498" s="17">
        <v>9</v>
      </c>
      <c r="G498" s="19">
        <v>29503</v>
      </c>
      <c r="H498" s="17">
        <v>0</v>
      </c>
      <c r="I498" s="18">
        <v>19964.75</v>
      </c>
      <c r="J498" s="17" t="s">
        <v>16</v>
      </c>
      <c r="K498" s="17" t="s">
        <v>11</v>
      </c>
      <c r="L498" s="17" t="s">
        <v>247</v>
      </c>
      <c r="M498" s="20">
        <v>42.663888888888891</v>
      </c>
    </row>
    <row r="499" spans="1:13" x14ac:dyDescent="0.35">
      <c r="A499" s="17" t="s">
        <v>8349</v>
      </c>
      <c r="B499" s="17">
        <v>498</v>
      </c>
      <c r="C499" s="17" t="s">
        <v>1873</v>
      </c>
      <c r="D499" s="17">
        <v>1997</v>
      </c>
      <c r="E499" s="17" t="s">
        <v>37</v>
      </c>
      <c r="F499" s="17">
        <v>18</v>
      </c>
      <c r="G499" s="19">
        <v>35721</v>
      </c>
      <c r="H499" s="17">
        <v>3</v>
      </c>
      <c r="I499" s="18">
        <v>19933.46</v>
      </c>
      <c r="J499" s="17" t="s">
        <v>16</v>
      </c>
      <c r="K499" s="17" t="s">
        <v>12</v>
      </c>
      <c r="L499" s="17" t="s">
        <v>42</v>
      </c>
      <c r="M499" s="20">
        <v>25.638888888888889</v>
      </c>
    </row>
    <row r="500" spans="1:13" x14ac:dyDescent="0.35">
      <c r="A500" s="17" t="s">
        <v>8349</v>
      </c>
      <c r="B500" s="17">
        <v>499</v>
      </c>
      <c r="C500" s="17" t="s">
        <v>1872</v>
      </c>
      <c r="D500" s="17">
        <v>1979</v>
      </c>
      <c r="E500" s="17" t="s">
        <v>37</v>
      </c>
      <c r="F500" s="17">
        <v>30</v>
      </c>
      <c r="G500" s="19">
        <v>29158</v>
      </c>
      <c r="H500" s="17">
        <v>2</v>
      </c>
      <c r="I500" s="18">
        <v>19798.05</v>
      </c>
      <c r="J500" s="17" t="s">
        <v>16</v>
      </c>
      <c r="K500" s="17" t="s">
        <v>16</v>
      </c>
      <c r="L500" s="17" t="s">
        <v>247</v>
      </c>
      <c r="M500" s="20">
        <v>43.605555555555554</v>
      </c>
    </row>
    <row r="501" spans="1:13" x14ac:dyDescent="0.35">
      <c r="A501" s="17" t="s">
        <v>8349</v>
      </c>
      <c r="B501" s="17">
        <v>500</v>
      </c>
      <c r="C501" s="17" t="s">
        <v>1871</v>
      </c>
      <c r="D501" s="17">
        <v>1972</v>
      </c>
      <c r="E501" s="17" t="s">
        <v>18</v>
      </c>
      <c r="F501" s="17">
        <v>14</v>
      </c>
      <c r="G501" s="19">
        <v>26464</v>
      </c>
      <c r="H501" s="17">
        <v>3</v>
      </c>
      <c r="I501" s="18">
        <v>19749.38</v>
      </c>
      <c r="J501" s="17" t="s">
        <v>16</v>
      </c>
      <c r="K501" s="17" t="s">
        <v>12</v>
      </c>
      <c r="L501" s="17" t="s">
        <v>13</v>
      </c>
      <c r="M501" s="20">
        <v>50.983333333333334</v>
      </c>
    </row>
    <row r="502" spans="1:13" x14ac:dyDescent="0.35">
      <c r="A502" s="17" t="s">
        <v>8349</v>
      </c>
      <c r="B502" s="17">
        <v>501</v>
      </c>
      <c r="C502" s="17" t="s">
        <v>1870</v>
      </c>
      <c r="D502" s="17">
        <v>1990</v>
      </c>
      <c r="E502" s="17" t="s">
        <v>35</v>
      </c>
      <c r="F502" s="17">
        <v>8</v>
      </c>
      <c r="G502" s="19">
        <v>33093</v>
      </c>
      <c r="H502" s="17">
        <v>1</v>
      </c>
      <c r="I502" s="18">
        <v>19719.689999999999</v>
      </c>
      <c r="J502" s="17" t="s">
        <v>16</v>
      </c>
      <c r="K502" s="17" t="s">
        <v>11</v>
      </c>
      <c r="L502" s="17" t="s">
        <v>13</v>
      </c>
      <c r="M502" s="20">
        <v>32.833333333333336</v>
      </c>
    </row>
    <row r="503" spans="1:13" x14ac:dyDescent="0.35">
      <c r="A503" s="17" t="s">
        <v>8349</v>
      </c>
      <c r="B503" s="17">
        <v>502</v>
      </c>
      <c r="C503" s="17" t="s">
        <v>1869</v>
      </c>
      <c r="D503" s="17">
        <v>1994</v>
      </c>
      <c r="E503" s="17" t="s">
        <v>35</v>
      </c>
      <c r="F503" s="17">
        <v>27</v>
      </c>
      <c r="G503" s="19">
        <v>34573</v>
      </c>
      <c r="H503" s="17">
        <v>0</v>
      </c>
      <c r="I503" s="18">
        <v>19673.34</v>
      </c>
      <c r="J503" s="17" t="s">
        <v>16</v>
      </c>
      <c r="K503" s="17" t="s">
        <v>11</v>
      </c>
      <c r="L503" s="17" t="s">
        <v>23</v>
      </c>
      <c r="M503" s="20">
        <v>28.780555555555555</v>
      </c>
    </row>
    <row r="504" spans="1:13" x14ac:dyDescent="0.35">
      <c r="A504" s="17" t="s">
        <v>8349</v>
      </c>
      <c r="B504" s="17">
        <v>503</v>
      </c>
      <c r="C504" s="17" t="s">
        <v>1868</v>
      </c>
      <c r="D504" s="17">
        <v>1978</v>
      </c>
      <c r="E504" s="17" t="s">
        <v>20</v>
      </c>
      <c r="F504" s="17">
        <v>24</v>
      </c>
      <c r="G504" s="19">
        <v>28757</v>
      </c>
      <c r="H504" s="17">
        <v>1</v>
      </c>
      <c r="I504" s="18">
        <v>19594.810000000001</v>
      </c>
      <c r="J504" s="17" t="s">
        <v>16</v>
      </c>
      <c r="K504" s="17" t="s">
        <v>16</v>
      </c>
      <c r="L504" s="17" t="s">
        <v>247</v>
      </c>
      <c r="M504" s="20">
        <v>44.705555555555556</v>
      </c>
    </row>
    <row r="505" spans="1:13" x14ac:dyDescent="0.35">
      <c r="A505" s="17" t="s">
        <v>8349</v>
      </c>
      <c r="B505" s="17">
        <v>504</v>
      </c>
      <c r="C505" s="17" t="s">
        <v>1867</v>
      </c>
      <c r="D505" s="17">
        <v>1963</v>
      </c>
      <c r="E505" s="17" t="s">
        <v>10</v>
      </c>
      <c r="F505" s="17">
        <v>14</v>
      </c>
      <c r="G505" s="19">
        <v>23206</v>
      </c>
      <c r="H505" s="17">
        <v>0</v>
      </c>
      <c r="I505" s="18">
        <v>19551.34</v>
      </c>
      <c r="J505" s="17" t="s">
        <v>16</v>
      </c>
      <c r="K505" s="17" t="s">
        <v>12</v>
      </c>
      <c r="L505" s="17" t="s">
        <v>23</v>
      </c>
      <c r="M505" s="20">
        <v>59.9</v>
      </c>
    </row>
    <row r="506" spans="1:13" x14ac:dyDescent="0.35">
      <c r="A506" s="17" t="s">
        <v>8349</v>
      </c>
      <c r="B506" s="17">
        <v>505</v>
      </c>
      <c r="C506" s="17" t="s">
        <v>1866</v>
      </c>
      <c r="D506" s="17">
        <v>1985</v>
      </c>
      <c r="E506" s="17" t="s">
        <v>20</v>
      </c>
      <c r="F506" s="17">
        <v>17</v>
      </c>
      <c r="G506" s="19">
        <v>31307</v>
      </c>
      <c r="H506" s="17">
        <v>0</v>
      </c>
      <c r="I506" s="18">
        <v>19539.240000000002</v>
      </c>
      <c r="J506" s="17" t="s">
        <v>16</v>
      </c>
      <c r="K506" s="17" t="s">
        <v>16</v>
      </c>
      <c r="L506" s="17" t="s">
        <v>13</v>
      </c>
      <c r="M506" s="20">
        <v>37.725000000000001</v>
      </c>
    </row>
    <row r="507" spans="1:13" x14ac:dyDescent="0.35">
      <c r="A507" s="17" t="s">
        <v>8349</v>
      </c>
      <c r="B507" s="17">
        <v>506</v>
      </c>
      <c r="C507" s="17" t="s">
        <v>1865</v>
      </c>
      <c r="D507" s="17">
        <v>1992</v>
      </c>
      <c r="E507" s="17" t="s">
        <v>35</v>
      </c>
      <c r="F507" s="17">
        <v>19</v>
      </c>
      <c r="G507" s="19">
        <v>33835</v>
      </c>
      <c r="H507" s="17">
        <v>1</v>
      </c>
      <c r="I507" s="18">
        <v>19521.97</v>
      </c>
      <c r="J507" s="17" t="s">
        <v>16</v>
      </c>
      <c r="K507" s="17" t="s">
        <v>11</v>
      </c>
      <c r="L507" s="17" t="s">
        <v>13</v>
      </c>
      <c r="M507" s="20">
        <v>30.802777777777777</v>
      </c>
    </row>
    <row r="508" spans="1:13" x14ac:dyDescent="0.35">
      <c r="A508" s="17" t="s">
        <v>8349</v>
      </c>
      <c r="B508" s="17">
        <v>507</v>
      </c>
      <c r="C508" s="17" t="s">
        <v>1864</v>
      </c>
      <c r="D508" s="17">
        <v>1980</v>
      </c>
      <c r="E508" s="17" t="s">
        <v>15</v>
      </c>
      <c r="F508" s="17">
        <v>8</v>
      </c>
      <c r="G508" s="19">
        <v>29533</v>
      </c>
      <c r="H508" s="17">
        <v>0</v>
      </c>
      <c r="I508" s="18">
        <v>19515.54</v>
      </c>
      <c r="J508" s="17" t="s">
        <v>16</v>
      </c>
      <c r="K508" s="17" t="s">
        <v>16</v>
      </c>
      <c r="L508" s="17" t="s">
        <v>13</v>
      </c>
      <c r="M508" s="20">
        <v>42.583333333333336</v>
      </c>
    </row>
    <row r="509" spans="1:13" x14ac:dyDescent="0.35">
      <c r="A509" s="17" t="s">
        <v>8349</v>
      </c>
      <c r="B509" s="17">
        <v>508</v>
      </c>
      <c r="C509" s="17" t="s">
        <v>1863</v>
      </c>
      <c r="D509" s="17">
        <v>1987</v>
      </c>
      <c r="E509" s="17" t="s">
        <v>15</v>
      </c>
      <c r="F509" s="17">
        <v>30</v>
      </c>
      <c r="G509" s="19">
        <v>32111</v>
      </c>
      <c r="H509" s="17">
        <v>4</v>
      </c>
      <c r="I509" s="18">
        <v>19496.72</v>
      </c>
      <c r="J509" s="17" t="s">
        <v>16</v>
      </c>
      <c r="K509" s="17" t="s">
        <v>12</v>
      </c>
      <c r="L509" s="17" t="s">
        <v>166</v>
      </c>
      <c r="M509" s="20">
        <v>35.522222222222226</v>
      </c>
    </row>
    <row r="510" spans="1:13" x14ac:dyDescent="0.35">
      <c r="A510" s="17" t="s">
        <v>8349</v>
      </c>
      <c r="B510" s="17">
        <v>509</v>
      </c>
      <c r="C510" s="17" t="s">
        <v>1862</v>
      </c>
      <c r="D510" s="17">
        <v>1982</v>
      </c>
      <c r="E510" s="17" t="s">
        <v>30</v>
      </c>
      <c r="F510" s="17">
        <v>15</v>
      </c>
      <c r="G510" s="19">
        <v>30300</v>
      </c>
      <c r="H510" s="17">
        <v>2</v>
      </c>
      <c r="I510" s="18">
        <v>19444.27</v>
      </c>
      <c r="J510" s="17" t="s">
        <v>16</v>
      </c>
      <c r="K510" s="17" t="s">
        <v>16</v>
      </c>
      <c r="L510" s="17" t="s">
        <v>13</v>
      </c>
      <c r="M510" s="20">
        <v>40.480555555555554</v>
      </c>
    </row>
    <row r="511" spans="1:13" x14ac:dyDescent="0.35">
      <c r="A511" s="17" t="s">
        <v>8349</v>
      </c>
      <c r="B511" s="17">
        <v>510</v>
      </c>
      <c r="C511" s="17" t="s">
        <v>1861</v>
      </c>
      <c r="D511" s="17">
        <v>1993</v>
      </c>
      <c r="E511" s="17" t="s">
        <v>20</v>
      </c>
      <c r="F511" s="17">
        <v>6</v>
      </c>
      <c r="G511" s="19">
        <v>34218</v>
      </c>
      <c r="H511" s="17">
        <v>2</v>
      </c>
      <c r="I511" s="18">
        <v>19442.349999999999</v>
      </c>
      <c r="J511" s="17" t="s">
        <v>16</v>
      </c>
      <c r="K511" s="17" t="s">
        <v>12</v>
      </c>
      <c r="L511" s="17" t="s">
        <v>23</v>
      </c>
      <c r="M511" s="20">
        <v>29.755555555555556</v>
      </c>
    </row>
    <row r="512" spans="1:13" x14ac:dyDescent="0.35">
      <c r="A512" s="17" t="s">
        <v>8349</v>
      </c>
      <c r="B512" s="17">
        <v>511</v>
      </c>
      <c r="C512" s="17" t="s">
        <v>1860</v>
      </c>
      <c r="D512" s="17">
        <v>1987</v>
      </c>
      <c r="E512" s="17" t="s">
        <v>18</v>
      </c>
      <c r="F512" s="17">
        <v>30</v>
      </c>
      <c r="G512" s="19">
        <v>31958</v>
      </c>
      <c r="H512" s="17">
        <v>3</v>
      </c>
      <c r="I512" s="18">
        <v>19362</v>
      </c>
      <c r="J512" s="17" t="s">
        <v>16</v>
      </c>
      <c r="K512" s="17" t="s">
        <v>12</v>
      </c>
      <c r="L512" s="17" t="s">
        <v>13</v>
      </c>
      <c r="M512" s="20">
        <v>35.93888888888889</v>
      </c>
    </row>
    <row r="513" spans="1:13" x14ac:dyDescent="0.35">
      <c r="A513" s="17" t="s">
        <v>8349</v>
      </c>
      <c r="B513" s="17">
        <v>512</v>
      </c>
      <c r="C513" s="17" t="s">
        <v>1859</v>
      </c>
      <c r="D513" s="17">
        <v>1991</v>
      </c>
      <c r="E513" s="17" t="s">
        <v>35</v>
      </c>
      <c r="F513" s="17">
        <v>24</v>
      </c>
      <c r="G513" s="19">
        <v>33474</v>
      </c>
      <c r="H513" s="17">
        <v>0</v>
      </c>
      <c r="I513" s="18">
        <v>19350.37</v>
      </c>
      <c r="J513" s="17" t="s">
        <v>16</v>
      </c>
      <c r="K513" s="17" t="s">
        <v>12</v>
      </c>
      <c r="L513" s="17" t="s">
        <v>13</v>
      </c>
      <c r="M513" s="20">
        <v>31.788888888888888</v>
      </c>
    </row>
    <row r="514" spans="1:13" x14ac:dyDescent="0.35">
      <c r="A514" s="17" t="s">
        <v>8349</v>
      </c>
      <c r="B514" s="17">
        <v>513</v>
      </c>
      <c r="C514" s="17" t="s">
        <v>1858</v>
      </c>
      <c r="D514" s="17">
        <v>1966</v>
      </c>
      <c r="E514" s="17" t="s">
        <v>15</v>
      </c>
      <c r="F514" s="17">
        <v>15</v>
      </c>
      <c r="G514" s="19">
        <v>24426</v>
      </c>
      <c r="H514" s="17">
        <v>0</v>
      </c>
      <c r="I514" s="18">
        <v>19321.060000000001</v>
      </c>
      <c r="J514" s="17" t="s">
        <v>16</v>
      </c>
      <c r="K514" s="17" t="s">
        <v>16</v>
      </c>
      <c r="L514" s="17" t="s">
        <v>23</v>
      </c>
      <c r="M514" s="20">
        <v>56.56388888888889</v>
      </c>
    </row>
    <row r="515" spans="1:13" x14ac:dyDescent="0.35">
      <c r="A515" s="17" t="s">
        <v>8349</v>
      </c>
      <c r="B515" s="17">
        <v>514</v>
      </c>
      <c r="C515" s="17" t="s">
        <v>1857</v>
      </c>
      <c r="D515" s="17">
        <v>1967</v>
      </c>
      <c r="E515" s="17" t="s">
        <v>10</v>
      </c>
      <c r="F515" s="17">
        <v>29</v>
      </c>
      <c r="G515" s="19">
        <v>24682</v>
      </c>
      <c r="H515" s="17">
        <v>0</v>
      </c>
      <c r="I515" s="18">
        <v>19259.96</v>
      </c>
      <c r="J515" s="17" t="s">
        <v>16</v>
      </c>
      <c r="K515" s="17" t="s">
        <v>16</v>
      </c>
      <c r="L515" s="17" t="s">
        <v>23</v>
      </c>
      <c r="M515" s="20">
        <v>55.858333333333334</v>
      </c>
    </row>
    <row r="516" spans="1:13" x14ac:dyDescent="0.35">
      <c r="A516" s="17" t="s">
        <v>8349</v>
      </c>
      <c r="B516" s="17">
        <v>515</v>
      </c>
      <c r="C516" s="17" t="s">
        <v>1856</v>
      </c>
      <c r="D516" s="17">
        <v>1985</v>
      </c>
      <c r="E516" s="17" t="s">
        <v>30</v>
      </c>
      <c r="F516" s="17">
        <v>28</v>
      </c>
      <c r="G516" s="19">
        <v>31409</v>
      </c>
      <c r="H516" s="17">
        <v>0</v>
      </c>
      <c r="I516" s="18">
        <v>19214.71</v>
      </c>
      <c r="J516" s="17" t="s">
        <v>16</v>
      </c>
      <c r="K516" s="17" t="s">
        <v>12</v>
      </c>
      <c r="L516" s="17" t="s">
        <v>13</v>
      </c>
      <c r="M516" s="20">
        <v>37.444444444444443</v>
      </c>
    </row>
    <row r="517" spans="1:13" x14ac:dyDescent="0.35">
      <c r="A517" s="17" t="s">
        <v>8349</v>
      </c>
      <c r="B517" s="17">
        <v>516</v>
      </c>
      <c r="C517" s="17" t="s">
        <v>1855</v>
      </c>
      <c r="D517" s="17">
        <v>1991</v>
      </c>
      <c r="E517" s="17" t="s">
        <v>20</v>
      </c>
      <c r="F517" s="17">
        <v>16</v>
      </c>
      <c r="G517" s="19">
        <v>33497</v>
      </c>
      <c r="H517" s="17">
        <v>3</v>
      </c>
      <c r="I517" s="18">
        <v>19199.939999999999</v>
      </c>
      <c r="J517" s="17" t="s">
        <v>16</v>
      </c>
      <c r="K517" s="17" t="s">
        <v>12</v>
      </c>
      <c r="L517" s="17" t="s">
        <v>42</v>
      </c>
      <c r="M517" s="20">
        <v>31.727777777777778</v>
      </c>
    </row>
    <row r="518" spans="1:13" x14ac:dyDescent="0.35">
      <c r="A518" s="17" t="s">
        <v>8349</v>
      </c>
      <c r="B518" s="17">
        <v>517</v>
      </c>
      <c r="C518" s="17" t="s">
        <v>1854</v>
      </c>
      <c r="D518" s="17">
        <v>1979</v>
      </c>
      <c r="E518" s="17" t="s">
        <v>10</v>
      </c>
      <c r="F518" s="17">
        <v>2</v>
      </c>
      <c r="G518" s="19">
        <v>29038</v>
      </c>
      <c r="H518" s="17">
        <v>2</v>
      </c>
      <c r="I518" s="18">
        <v>19144.580000000002</v>
      </c>
      <c r="J518" s="17" t="s">
        <v>16</v>
      </c>
      <c r="K518" s="17" t="s">
        <v>16</v>
      </c>
      <c r="L518" s="17" t="s">
        <v>247</v>
      </c>
      <c r="M518" s="20">
        <v>43.93333333333333</v>
      </c>
    </row>
    <row r="519" spans="1:13" x14ac:dyDescent="0.35">
      <c r="A519" s="17" t="s">
        <v>8349</v>
      </c>
      <c r="B519" s="17">
        <v>518</v>
      </c>
      <c r="C519" s="17" t="s">
        <v>1853</v>
      </c>
      <c r="D519" s="17">
        <v>1993</v>
      </c>
      <c r="E519" s="17" t="s">
        <v>20</v>
      </c>
      <c r="F519" s="17">
        <v>28</v>
      </c>
      <c r="G519" s="19">
        <v>34240</v>
      </c>
      <c r="H519" s="17">
        <v>1</v>
      </c>
      <c r="I519" s="18">
        <v>19107.78</v>
      </c>
      <c r="J519" s="17" t="s">
        <v>16</v>
      </c>
      <c r="K519" s="17" t="s">
        <v>11</v>
      </c>
      <c r="L519" s="17" t="s">
        <v>13</v>
      </c>
      <c r="M519" s="20">
        <v>29.694444444444443</v>
      </c>
    </row>
    <row r="520" spans="1:13" x14ac:dyDescent="0.35">
      <c r="A520" s="17" t="s">
        <v>8349</v>
      </c>
      <c r="B520" s="17">
        <v>519</v>
      </c>
      <c r="C520" s="17" t="s">
        <v>1852</v>
      </c>
      <c r="D520" s="17">
        <v>1989</v>
      </c>
      <c r="E520" s="17" t="s">
        <v>18</v>
      </c>
      <c r="F520" s="17">
        <v>5</v>
      </c>
      <c r="G520" s="19">
        <v>32664</v>
      </c>
      <c r="H520" s="17">
        <v>1</v>
      </c>
      <c r="I520" s="18">
        <v>19040.88</v>
      </c>
      <c r="J520" s="17" t="s">
        <v>16</v>
      </c>
      <c r="K520" s="17" t="s">
        <v>12</v>
      </c>
      <c r="L520" s="17" t="s">
        <v>42</v>
      </c>
      <c r="M520" s="20">
        <v>34.008333333333333</v>
      </c>
    </row>
    <row r="521" spans="1:13" x14ac:dyDescent="0.35">
      <c r="A521" s="17" t="s">
        <v>8349</v>
      </c>
      <c r="B521" s="17">
        <v>520</v>
      </c>
      <c r="C521" s="17" t="s">
        <v>1851</v>
      </c>
      <c r="D521" s="17">
        <v>1983</v>
      </c>
      <c r="E521" s="17" t="s">
        <v>30</v>
      </c>
      <c r="F521" s="17">
        <v>19</v>
      </c>
      <c r="G521" s="19">
        <v>30669</v>
      </c>
      <c r="H521" s="17">
        <v>5</v>
      </c>
      <c r="I521" s="18">
        <v>19023.259999999998</v>
      </c>
      <c r="J521" s="17" t="s">
        <v>16</v>
      </c>
      <c r="K521" s="17" t="s">
        <v>12</v>
      </c>
      <c r="L521" s="17" t="s">
        <v>42</v>
      </c>
      <c r="M521" s="20">
        <v>39.469444444444441</v>
      </c>
    </row>
    <row r="522" spans="1:13" x14ac:dyDescent="0.35">
      <c r="A522" s="17" t="s">
        <v>8349</v>
      </c>
      <c r="B522" s="17">
        <v>521</v>
      </c>
      <c r="C522" s="17" t="s">
        <v>1850</v>
      </c>
      <c r="D522" s="17">
        <v>1988</v>
      </c>
      <c r="E522" s="17" t="s">
        <v>37</v>
      </c>
      <c r="F522" s="17">
        <v>24</v>
      </c>
      <c r="G522" s="19">
        <v>32440</v>
      </c>
      <c r="H522" s="17">
        <v>2</v>
      </c>
      <c r="I522" s="18">
        <v>18972.5</v>
      </c>
      <c r="J522" s="17" t="s">
        <v>16</v>
      </c>
      <c r="K522" s="17" t="s">
        <v>12</v>
      </c>
      <c r="L522" s="17" t="s">
        <v>13</v>
      </c>
      <c r="M522" s="20">
        <v>34.62222222222222</v>
      </c>
    </row>
    <row r="523" spans="1:13" x14ac:dyDescent="0.35">
      <c r="A523" s="17" t="s">
        <v>8349</v>
      </c>
      <c r="B523" s="17">
        <v>522</v>
      </c>
      <c r="C523" s="17" t="s">
        <v>1849</v>
      </c>
      <c r="D523" s="17">
        <v>1992</v>
      </c>
      <c r="E523" s="17" t="s">
        <v>15</v>
      </c>
      <c r="F523" s="17">
        <v>30</v>
      </c>
      <c r="G523" s="19">
        <v>33938</v>
      </c>
      <c r="H523" s="17">
        <v>1</v>
      </c>
      <c r="I523" s="18">
        <v>18963.169999999998</v>
      </c>
      <c r="J523" s="17" t="s">
        <v>16</v>
      </c>
      <c r="K523" s="17" t="s">
        <v>16</v>
      </c>
      <c r="L523" s="17" t="s">
        <v>13</v>
      </c>
      <c r="M523" s="20">
        <v>30.522222222222222</v>
      </c>
    </row>
    <row r="524" spans="1:13" x14ac:dyDescent="0.35">
      <c r="A524" s="17" t="s">
        <v>8349</v>
      </c>
      <c r="B524" s="17">
        <v>523</v>
      </c>
      <c r="C524" s="17" t="s">
        <v>1848</v>
      </c>
      <c r="D524" s="17">
        <v>1998</v>
      </c>
      <c r="E524" s="17" t="s">
        <v>35</v>
      </c>
      <c r="F524" s="17">
        <v>6</v>
      </c>
      <c r="G524" s="19">
        <v>36013</v>
      </c>
      <c r="H524" s="17">
        <v>0</v>
      </c>
      <c r="I524" s="18">
        <v>18955.22</v>
      </c>
      <c r="J524" s="17" t="s">
        <v>16</v>
      </c>
      <c r="K524" s="17" t="s">
        <v>12</v>
      </c>
      <c r="L524" s="17" t="s">
        <v>42</v>
      </c>
      <c r="M524" s="20">
        <v>24.838888888888889</v>
      </c>
    </row>
    <row r="525" spans="1:13" x14ac:dyDescent="0.35">
      <c r="A525" s="17" t="s">
        <v>8349</v>
      </c>
      <c r="B525" s="17">
        <v>524</v>
      </c>
      <c r="C525" s="17" t="s">
        <v>1847</v>
      </c>
      <c r="D525" s="17">
        <v>1963</v>
      </c>
      <c r="E525" s="17" t="s">
        <v>37</v>
      </c>
      <c r="F525" s="17">
        <v>20</v>
      </c>
      <c r="G525" s="19">
        <v>23304</v>
      </c>
      <c r="H525" s="17">
        <v>0</v>
      </c>
      <c r="I525" s="18">
        <v>18954.560000000001</v>
      </c>
      <c r="J525" s="17" t="s">
        <v>16</v>
      </c>
      <c r="K525" s="17" t="s">
        <v>16</v>
      </c>
      <c r="L525" s="17" t="s">
        <v>535</v>
      </c>
      <c r="M525" s="20">
        <v>59.633333333333333</v>
      </c>
    </row>
    <row r="526" spans="1:13" x14ac:dyDescent="0.35">
      <c r="A526" s="17" t="s">
        <v>8349</v>
      </c>
      <c r="B526" s="17">
        <v>525</v>
      </c>
      <c r="C526" s="17" t="s">
        <v>1846</v>
      </c>
      <c r="D526" s="17">
        <v>1969</v>
      </c>
      <c r="E526" s="17" t="s">
        <v>35</v>
      </c>
      <c r="F526" s="17">
        <v>3</v>
      </c>
      <c r="G526" s="19">
        <v>25418</v>
      </c>
      <c r="H526" s="17">
        <v>0</v>
      </c>
      <c r="I526" s="18">
        <v>18932.810000000001</v>
      </c>
      <c r="J526" s="17" t="s">
        <v>16</v>
      </c>
      <c r="K526" s="17" t="s">
        <v>12</v>
      </c>
      <c r="L526" s="17" t="s">
        <v>23</v>
      </c>
      <c r="M526" s="20">
        <v>53.847222222222221</v>
      </c>
    </row>
    <row r="527" spans="1:13" x14ac:dyDescent="0.35">
      <c r="A527" s="17" t="s">
        <v>8349</v>
      </c>
      <c r="B527" s="17">
        <v>526</v>
      </c>
      <c r="C527" s="17" t="s">
        <v>1845</v>
      </c>
      <c r="D527" s="17">
        <v>1995</v>
      </c>
      <c r="E527" s="17" t="s">
        <v>20</v>
      </c>
      <c r="F527" s="17">
        <v>27</v>
      </c>
      <c r="G527" s="19">
        <v>34969</v>
      </c>
      <c r="H527" s="17">
        <v>1</v>
      </c>
      <c r="I527" s="18">
        <v>18903.490000000002</v>
      </c>
      <c r="J527" s="17" t="s">
        <v>16</v>
      </c>
      <c r="K527" s="17" t="s">
        <v>11</v>
      </c>
      <c r="L527" s="17" t="s">
        <v>247</v>
      </c>
      <c r="M527" s="20">
        <v>27.697222222222223</v>
      </c>
    </row>
    <row r="528" spans="1:13" x14ac:dyDescent="0.35">
      <c r="A528" s="17" t="s">
        <v>8349</v>
      </c>
      <c r="B528" s="17">
        <v>527</v>
      </c>
      <c r="C528" s="17" t="s">
        <v>1844</v>
      </c>
      <c r="D528" s="17">
        <v>1963</v>
      </c>
      <c r="E528" s="17" t="s">
        <v>30</v>
      </c>
      <c r="F528" s="17">
        <v>6</v>
      </c>
      <c r="G528" s="19">
        <v>23351</v>
      </c>
      <c r="H528" s="17">
        <v>0</v>
      </c>
      <c r="I528" s="18">
        <v>18883.330000000002</v>
      </c>
      <c r="J528" s="17" t="s">
        <v>16</v>
      </c>
      <c r="K528" s="17" t="s">
        <v>16</v>
      </c>
      <c r="L528" s="17" t="s">
        <v>535</v>
      </c>
      <c r="M528" s="20">
        <v>59.505555555555553</v>
      </c>
    </row>
    <row r="529" spans="1:13" x14ac:dyDescent="0.35">
      <c r="A529" s="17" t="s">
        <v>8349</v>
      </c>
      <c r="B529" s="17">
        <v>528</v>
      </c>
      <c r="C529" s="17" t="s">
        <v>1843</v>
      </c>
      <c r="D529" s="17">
        <v>2003</v>
      </c>
      <c r="E529" s="17" t="s">
        <v>10</v>
      </c>
      <c r="F529" s="17">
        <v>24</v>
      </c>
      <c r="G529" s="19">
        <v>37826</v>
      </c>
      <c r="H529" s="17">
        <v>3</v>
      </c>
      <c r="I529" s="18">
        <v>18838.7</v>
      </c>
      <c r="J529" s="17" t="s">
        <v>16</v>
      </c>
      <c r="K529" s="17" t="s">
        <v>12</v>
      </c>
      <c r="L529" s="17" t="s">
        <v>23</v>
      </c>
      <c r="M529" s="20">
        <v>19.872222222222224</v>
      </c>
    </row>
    <row r="530" spans="1:13" x14ac:dyDescent="0.35">
      <c r="A530" s="17" t="s">
        <v>8349</v>
      </c>
      <c r="B530" s="17">
        <v>529</v>
      </c>
      <c r="C530" s="17" t="s">
        <v>1842</v>
      </c>
      <c r="D530" s="17">
        <v>1962</v>
      </c>
      <c r="E530" s="17" t="s">
        <v>30</v>
      </c>
      <c r="F530" s="17">
        <v>18</v>
      </c>
      <c r="G530" s="19">
        <v>22998</v>
      </c>
      <c r="H530" s="17">
        <v>0</v>
      </c>
      <c r="I530" s="18">
        <v>18815.53</v>
      </c>
      <c r="J530" s="17" t="s">
        <v>16</v>
      </c>
      <c r="K530" s="17" t="s">
        <v>16</v>
      </c>
      <c r="L530" s="17" t="s">
        <v>249</v>
      </c>
      <c r="M530" s="20">
        <v>60.472222222222221</v>
      </c>
    </row>
    <row r="531" spans="1:13" x14ac:dyDescent="0.35">
      <c r="A531" s="17" t="s">
        <v>8349</v>
      </c>
      <c r="B531" s="17">
        <v>530</v>
      </c>
      <c r="C531" s="17" t="s">
        <v>1841</v>
      </c>
      <c r="D531" s="17">
        <v>1979</v>
      </c>
      <c r="E531" s="17" t="s">
        <v>37</v>
      </c>
      <c r="F531" s="17">
        <v>15</v>
      </c>
      <c r="G531" s="19">
        <v>29143</v>
      </c>
      <c r="H531" s="17">
        <v>2</v>
      </c>
      <c r="I531" s="18">
        <v>18806.150000000001</v>
      </c>
      <c r="J531" s="17" t="s">
        <v>16</v>
      </c>
      <c r="K531" s="17" t="s">
        <v>11</v>
      </c>
      <c r="L531" s="17" t="s">
        <v>13</v>
      </c>
      <c r="M531" s="20">
        <v>43.647222222222226</v>
      </c>
    </row>
    <row r="532" spans="1:13" x14ac:dyDescent="0.35">
      <c r="A532" s="17" t="s">
        <v>8349</v>
      </c>
      <c r="B532" s="17">
        <v>531</v>
      </c>
      <c r="C532" s="17" t="s">
        <v>1840</v>
      </c>
      <c r="D532" s="17">
        <v>1995</v>
      </c>
      <c r="E532" s="17" t="s">
        <v>15</v>
      </c>
      <c r="F532" s="17">
        <v>28</v>
      </c>
      <c r="G532" s="19">
        <v>35031</v>
      </c>
      <c r="H532" s="17">
        <v>3</v>
      </c>
      <c r="I532" s="18">
        <v>18804.75</v>
      </c>
      <c r="J532" s="17" t="s">
        <v>16</v>
      </c>
      <c r="K532" s="17" t="s">
        <v>16</v>
      </c>
      <c r="L532" s="17" t="s">
        <v>23</v>
      </c>
      <c r="M532" s="20">
        <v>27.527777777777779</v>
      </c>
    </row>
    <row r="533" spans="1:13" x14ac:dyDescent="0.35">
      <c r="A533" s="17" t="s">
        <v>8349</v>
      </c>
      <c r="B533" s="17">
        <v>532</v>
      </c>
      <c r="C533" s="17" t="s">
        <v>1839</v>
      </c>
      <c r="D533" s="17">
        <v>1979</v>
      </c>
      <c r="E533" s="17" t="s">
        <v>15</v>
      </c>
      <c r="F533" s="17">
        <v>19</v>
      </c>
      <c r="G533" s="19">
        <v>29178</v>
      </c>
      <c r="H533" s="17">
        <v>2</v>
      </c>
      <c r="I533" s="18">
        <v>18767.740000000002</v>
      </c>
      <c r="J533" s="17" t="s">
        <v>16</v>
      </c>
      <c r="K533" s="17" t="s">
        <v>16</v>
      </c>
      <c r="L533" s="17" t="s">
        <v>13</v>
      </c>
      <c r="M533" s="20">
        <v>43.552777777777777</v>
      </c>
    </row>
    <row r="534" spans="1:13" x14ac:dyDescent="0.35">
      <c r="A534" s="17" t="s">
        <v>8349</v>
      </c>
      <c r="B534" s="17">
        <v>533</v>
      </c>
      <c r="C534" s="17" t="s">
        <v>1838</v>
      </c>
      <c r="D534" s="17">
        <v>1992</v>
      </c>
      <c r="E534" s="17" t="s">
        <v>30</v>
      </c>
      <c r="F534" s="17">
        <v>27</v>
      </c>
      <c r="G534" s="19">
        <v>33965</v>
      </c>
      <c r="H534" s="17">
        <v>3</v>
      </c>
      <c r="I534" s="18">
        <v>18765.88</v>
      </c>
      <c r="J534" s="17" t="s">
        <v>16</v>
      </c>
      <c r="K534" s="17" t="s">
        <v>11</v>
      </c>
      <c r="L534" s="17" t="s">
        <v>23</v>
      </c>
      <c r="M534" s="20">
        <v>30.447222222222223</v>
      </c>
    </row>
    <row r="535" spans="1:13" x14ac:dyDescent="0.35">
      <c r="A535" s="17" t="s">
        <v>8349</v>
      </c>
      <c r="B535" s="17">
        <v>534</v>
      </c>
      <c r="C535" s="17" t="s">
        <v>1837</v>
      </c>
      <c r="D535" s="17">
        <v>1967</v>
      </c>
      <c r="E535" s="17" t="s">
        <v>35</v>
      </c>
      <c r="F535" s="17">
        <v>30</v>
      </c>
      <c r="G535" s="19">
        <v>24714</v>
      </c>
      <c r="H535" s="17">
        <v>0</v>
      </c>
      <c r="I535" s="18">
        <v>18694.689999999999</v>
      </c>
      <c r="J535" s="17" t="s">
        <v>16</v>
      </c>
      <c r="K535" s="17" t="s">
        <v>16</v>
      </c>
      <c r="L535" s="17" t="s">
        <v>249</v>
      </c>
      <c r="M535" s="20">
        <v>55.772222222222226</v>
      </c>
    </row>
    <row r="536" spans="1:13" x14ac:dyDescent="0.35">
      <c r="A536" s="17" t="s">
        <v>8349</v>
      </c>
      <c r="B536" s="17">
        <v>535</v>
      </c>
      <c r="C536" s="17" t="s">
        <v>1836</v>
      </c>
      <c r="D536" s="17">
        <v>1970</v>
      </c>
      <c r="E536" s="17" t="s">
        <v>37</v>
      </c>
      <c r="F536" s="17">
        <v>17</v>
      </c>
      <c r="G536" s="19">
        <v>25858</v>
      </c>
      <c r="H536" s="17">
        <v>0</v>
      </c>
      <c r="I536" s="18">
        <v>18682.740000000002</v>
      </c>
      <c r="J536" s="17" t="s">
        <v>16</v>
      </c>
      <c r="K536" s="17" t="s">
        <v>12</v>
      </c>
      <c r="L536" s="17" t="s">
        <v>23</v>
      </c>
      <c r="M536" s="20">
        <v>52.641666666666666</v>
      </c>
    </row>
    <row r="537" spans="1:13" x14ac:dyDescent="0.35">
      <c r="A537" s="17" t="s">
        <v>8349</v>
      </c>
      <c r="B537" s="17">
        <v>536</v>
      </c>
      <c r="C537" s="17" t="s">
        <v>1835</v>
      </c>
      <c r="D537" s="17">
        <v>1998</v>
      </c>
      <c r="E537" s="17" t="s">
        <v>20</v>
      </c>
      <c r="F537" s="17">
        <v>23</v>
      </c>
      <c r="G537" s="19">
        <v>36061</v>
      </c>
      <c r="H537" s="17">
        <v>0</v>
      </c>
      <c r="I537" s="18">
        <v>18648.419999999998</v>
      </c>
      <c r="J537" s="17" t="s">
        <v>16</v>
      </c>
      <c r="K537" s="17" t="s">
        <v>16</v>
      </c>
      <c r="L537" s="17" t="s">
        <v>166</v>
      </c>
      <c r="M537" s="20">
        <v>24.708333333333332</v>
      </c>
    </row>
    <row r="538" spans="1:13" x14ac:dyDescent="0.35">
      <c r="A538" s="17" t="s">
        <v>8349</v>
      </c>
      <c r="B538" s="17">
        <v>537</v>
      </c>
      <c r="C538" s="17" t="s">
        <v>1834</v>
      </c>
      <c r="D538" s="17">
        <v>1986</v>
      </c>
      <c r="E538" s="17" t="s">
        <v>35</v>
      </c>
      <c r="F538" s="17">
        <v>12</v>
      </c>
      <c r="G538" s="19">
        <v>31636</v>
      </c>
      <c r="H538" s="17">
        <v>2</v>
      </c>
      <c r="I538" s="18">
        <v>18608.259999999998</v>
      </c>
      <c r="J538" s="17" t="s">
        <v>16</v>
      </c>
      <c r="K538" s="17" t="s">
        <v>12</v>
      </c>
      <c r="L538" s="17" t="s">
        <v>42</v>
      </c>
      <c r="M538" s="20">
        <v>36.822222222222223</v>
      </c>
    </row>
    <row r="539" spans="1:13" x14ac:dyDescent="0.35">
      <c r="A539" s="17" t="s">
        <v>8349</v>
      </c>
      <c r="B539" s="17">
        <v>538</v>
      </c>
      <c r="C539" s="17" t="s">
        <v>1833</v>
      </c>
      <c r="D539" s="17">
        <v>1964</v>
      </c>
      <c r="E539" s="17" t="s">
        <v>20</v>
      </c>
      <c r="F539" s="17">
        <v>26</v>
      </c>
      <c r="G539" s="19">
        <v>23646</v>
      </c>
      <c r="H539" s="17">
        <v>0</v>
      </c>
      <c r="I539" s="18">
        <v>18443.11</v>
      </c>
      <c r="J539" s="17" t="s">
        <v>16</v>
      </c>
      <c r="K539" s="17" t="s">
        <v>11</v>
      </c>
      <c r="L539" s="17" t="s">
        <v>23</v>
      </c>
      <c r="M539" s="20">
        <v>58.7</v>
      </c>
    </row>
    <row r="540" spans="1:13" x14ac:dyDescent="0.35">
      <c r="A540" s="17" t="s">
        <v>8349</v>
      </c>
      <c r="B540" s="17">
        <v>539</v>
      </c>
      <c r="C540" s="17" t="s">
        <v>1832</v>
      </c>
      <c r="D540" s="17">
        <v>1999</v>
      </c>
      <c r="E540" s="17" t="s">
        <v>30</v>
      </c>
      <c r="F540" s="17">
        <v>15</v>
      </c>
      <c r="G540" s="19">
        <v>36509</v>
      </c>
      <c r="H540" s="17">
        <v>1</v>
      </c>
      <c r="I540" s="18">
        <v>18328.240000000002</v>
      </c>
      <c r="J540" s="17" t="s">
        <v>16</v>
      </c>
      <c r="K540" s="17" t="s">
        <v>11</v>
      </c>
      <c r="L540" s="17" t="s">
        <v>13</v>
      </c>
      <c r="M540" s="20">
        <v>23.480555555555554</v>
      </c>
    </row>
    <row r="541" spans="1:13" x14ac:dyDescent="0.35">
      <c r="A541" s="17" t="s">
        <v>8349</v>
      </c>
      <c r="B541" s="17">
        <v>540</v>
      </c>
      <c r="C541" s="17" t="s">
        <v>1831</v>
      </c>
      <c r="D541" s="17">
        <v>1995</v>
      </c>
      <c r="E541" s="17" t="s">
        <v>10</v>
      </c>
      <c r="F541" s="17">
        <v>4</v>
      </c>
      <c r="G541" s="19">
        <v>34884</v>
      </c>
      <c r="H541" s="17">
        <v>0</v>
      </c>
      <c r="I541" s="18">
        <v>18310.740000000002</v>
      </c>
      <c r="J541" s="17" t="s">
        <v>16</v>
      </c>
      <c r="K541" s="17" t="s">
        <v>12</v>
      </c>
      <c r="L541" s="17" t="s">
        <v>23</v>
      </c>
      <c r="M541" s="20">
        <v>27.927777777777777</v>
      </c>
    </row>
    <row r="542" spans="1:13" x14ac:dyDescent="0.35">
      <c r="A542" s="17" t="s">
        <v>8349</v>
      </c>
      <c r="B542" s="17">
        <v>541</v>
      </c>
      <c r="C542" s="17" t="s">
        <v>1830</v>
      </c>
      <c r="D542" s="17">
        <v>1992</v>
      </c>
      <c r="E542" s="17" t="s">
        <v>30</v>
      </c>
      <c r="F542" s="17">
        <v>25</v>
      </c>
      <c r="G542" s="19">
        <v>33963</v>
      </c>
      <c r="H542" s="17">
        <v>3</v>
      </c>
      <c r="I542" s="18">
        <v>18259.22</v>
      </c>
      <c r="J542" s="17" t="s">
        <v>16</v>
      </c>
      <c r="K542" s="17" t="s">
        <v>12</v>
      </c>
      <c r="L542" s="17" t="s">
        <v>42</v>
      </c>
      <c r="M542" s="20">
        <v>30.452777777777779</v>
      </c>
    </row>
    <row r="543" spans="1:13" x14ac:dyDescent="0.35">
      <c r="A543" s="17" t="s">
        <v>8349</v>
      </c>
      <c r="B543" s="17">
        <v>542</v>
      </c>
      <c r="C543" s="17" t="s">
        <v>1829</v>
      </c>
      <c r="D543" s="17">
        <v>1995</v>
      </c>
      <c r="E543" s="17" t="s">
        <v>35</v>
      </c>
      <c r="F543" s="17">
        <v>3</v>
      </c>
      <c r="G543" s="19">
        <v>34914</v>
      </c>
      <c r="H543" s="17">
        <v>0</v>
      </c>
      <c r="I543" s="18">
        <v>18246.5</v>
      </c>
      <c r="J543" s="17" t="s">
        <v>16</v>
      </c>
      <c r="K543" s="17" t="s">
        <v>16</v>
      </c>
      <c r="L543" s="17" t="s">
        <v>13</v>
      </c>
      <c r="M543" s="20">
        <v>27.847222222222221</v>
      </c>
    </row>
    <row r="544" spans="1:13" x14ac:dyDescent="0.35">
      <c r="A544" s="17" t="s">
        <v>8349</v>
      </c>
      <c r="B544" s="17">
        <v>543</v>
      </c>
      <c r="C544" s="17" t="s">
        <v>1828</v>
      </c>
      <c r="D544" s="17">
        <v>2004</v>
      </c>
      <c r="E544" s="17" t="s">
        <v>20</v>
      </c>
      <c r="F544" s="17">
        <v>10</v>
      </c>
      <c r="G544" s="19">
        <v>38240</v>
      </c>
      <c r="H544" s="17">
        <v>3</v>
      </c>
      <c r="I544" s="18">
        <v>18223.45</v>
      </c>
      <c r="J544" s="17" t="s">
        <v>16</v>
      </c>
      <c r="K544" s="17" t="s">
        <v>12</v>
      </c>
      <c r="L544" s="17" t="s">
        <v>13</v>
      </c>
      <c r="M544" s="20">
        <v>18.744444444444444</v>
      </c>
    </row>
    <row r="545" spans="1:13" x14ac:dyDescent="0.35">
      <c r="A545" s="17" t="s">
        <v>8349</v>
      </c>
      <c r="B545" s="17">
        <v>544</v>
      </c>
      <c r="C545" s="17" t="s">
        <v>1827</v>
      </c>
      <c r="D545" s="17">
        <v>1997</v>
      </c>
      <c r="E545" s="17" t="s">
        <v>18</v>
      </c>
      <c r="F545" s="17">
        <v>15</v>
      </c>
      <c r="G545" s="19">
        <v>35596</v>
      </c>
      <c r="H545" s="17">
        <v>1</v>
      </c>
      <c r="I545" s="18">
        <v>18218.16</v>
      </c>
      <c r="J545" s="17" t="s">
        <v>16</v>
      </c>
      <c r="K545" s="17" t="s">
        <v>16</v>
      </c>
      <c r="L545" s="17" t="s">
        <v>13</v>
      </c>
      <c r="M545" s="20">
        <v>25.980555555555554</v>
      </c>
    </row>
    <row r="546" spans="1:13" x14ac:dyDescent="0.35">
      <c r="A546" s="17" t="s">
        <v>8349</v>
      </c>
      <c r="B546" s="17">
        <v>545</v>
      </c>
      <c r="C546" s="17" t="s">
        <v>1826</v>
      </c>
      <c r="D546" s="17">
        <v>1963</v>
      </c>
      <c r="E546" s="17" t="s">
        <v>10</v>
      </c>
      <c r="F546" s="17">
        <v>4</v>
      </c>
      <c r="G546" s="19">
        <v>23196</v>
      </c>
      <c r="H546" s="17">
        <v>0</v>
      </c>
      <c r="I546" s="18">
        <v>18208.34</v>
      </c>
      <c r="J546" s="17" t="s">
        <v>16</v>
      </c>
      <c r="K546" s="17" t="s">
        <v>11</v>
      </c>
      <c r="L546" s="17" t="s">
        <v>535</v>
      </c>
      <c r="M546" s="20">
        <v>59.927777777777777</v>
      </c>
    </row>
    <row r="547" spans="1:13" x14ac:dyDescent="0.35">
      <c r="A547" s="17" t="s">
        <v>8349</v>
      </c>
      <c r="B547" s="17">
        <v>546</v>
      </c>
      <c r="C547" s="17" t="s">
        <v>1825</v>
      </c>
      <c r="D547" s="17">
        <v>1993</v>
      </c>
      <c r="E547" s="17" t="s">
        <v>10</v>
      </c>
      <c r="F547" s="17">
        <v>12</v>
      </c>
      <c r="G547" s="19">
        <v>34162</v>
      </c>
      <c r="H547" s="17">
        <v>2</v>
      </c>
      <c r="I547" s="18">
        <v>18157.88</v>
      </c>
      <c r="J547" s="17" t="s">
        <v>16</v>
      </c>
      <c r="K547" s="17" t="s">
        <v>16</v>
      </c>
      <c r="L547" s="17" t="s">
        <v>23</v>
      </c>
      <c r="M547" s="20">
        <v>29.905555555555555</v>
      </c>
    </row>
    <row r="548" spans="1:13" x14ac:dyDescent="0.35">
      <c r="A548" s="17" t="s">
        <v>8349</v>
      </c>
      <c r="B548" s="17">
        <v>547</v>
      </c>
      <c r="C548" s="17" t="s">
        <v>1824</v>
      </c>
      <c r="D548" s="17">
        <v>1999</v>
      </c>
      <c r="E548" s="17" t="s">
        <v>37</v>
      </c>
      <c r="F548" s="17">
        <v>24</v>
      </c>
      <c r="G548" s="19">
        <v>36457</v>
      </c>
      <c r="H548" s="17">
        <v>0</v>
      </c>
      <c r="I548" s="18">
        <v>18033.97</v>
      </c>
      <c r="J548" s="17" t="s">
        <v>16</v>
      </c>
      <c r="K548" s="17" t="s">
        <v>16</v>
      </c>
      <c r="L548" s="17" t="s">
        <v>23</v>
      </c>
      <c r="M548" s="20">
        <v>23.622222222222224</v>
      </c>
    </row>
    <row r="549" spans="1:13" x14ac:dyDescent="0.35">
      <c r="A549" s="17" t="s">
        <v>8349</v>
      </c>
      <c r="B549" s="17">
        <v>548</v>
      </c>
      <c r="C549" s="17" t="s">
        <v>1823</v>
      </c>
      <c r="D549" s="17">
        <v>1965</v>
      </c>
      <c r="E549" s="17" t="s">
        <v>37</v>
      </c>
      <c r="F549" s="17">
        <v>17</v>
      </c>
      <c r="G549" s="19">
        <v>24032</v>
      </c>
      <c r="H549" s="17">
        <v>0</v>
      </c>
      <c r="I549" s="18">
        <v>18031.189999999999</v>
      </c>
      <c r="J549" s="17" t="s">
        <v>16</v>
      </c>
      <c r="K549" s="17" t="s">
        <v>11</v>
      </c>
      <c r="L549" s="17" t="s">
        <v>23</v>
      </c>
      <c r="M549" s="20">
        <v>57.641666666666666</v>
      </c>
    </row>
    <row r="550" spans="1:13" x14ac:dyDescent="0.35">
      <c r="A550" s="17" t="s">
        <v>8349</v>
      </c>
      <c r="B550" s="17">
        <v>549</v>
      </c>
      <c r="C550" s="17" t="s">
        <v>1822</v>
      </c>
      <c r="D550" s="17">
        <v>1975</v>
      </c>
      <c r="E550" s="17" t="s">
        <v>18</v>
      </c>
      <c r="F550" s="17">
        <v>27</v>
      </c>
      <c r="G550" s="19">
        <v>27572</v>
      </c>
      <c r="H550" s="17">
        <v>1</v>
      </c>
      <c r="I550" s="18">
        <v>18031.16</v>
      </c>
      <c r="J550" s="17" t="s">
        <v>16</v>
      </c>
      <c r="K550" s="17" t="s">
        <v>12</v>
      </c>
      <c r="L550" s="17" t="s">
        <v>249</v>
      </c>
      <c r="M550" s="20">
        <v>47.947222222222223</v>
      </c>
    </row>
    <row r="551" spans="1:13" x14ac:dyDescent="0.35">
      <c r="A551" s="17" t="s">
        <v>8349</v>
      </c>
      <c r="B551" s="17">
        <v>550</v>
      </c>
      <c r="C551" s="17" t="s">
        <v>1821</v>
      </c>
      <c r="D551" s="17">
        <v>2001</v>
      </c>
      <c r="E551" s="17" t="s">
        <v>20</v>
      </c>
      <c r="F551" s="17">
        <v>28</v>
      </c>
      <c r="G551" s="19">
        <v>37162</v>
      </c>
      <c r="H551" s="17">
        <v>4</v>
      </c>
      <c r="I551" s="18">
        <v>17942.11</v>
      </c>
      <c r="J551" s="17" t="s">
        <v>16</v>
      </c>
      <c r="K551" s="17" t="s">
        <v>11</v>
      </c>
      <c r="L551" s="17" t="s">
        <v>42</v>
      </c>
      <c r="M551" s="20">
        <v>21.694444444444443</v>
      </c>
    </row>
    <row r="552" spans="1:13" x14ac:dyDescent="0.35">
      <c r="A552" s="17" t="s">
        <v>8349</v>
      </c>
      <c r="B552" s="17">
        <v>551</v>
      </c>
      <c r="C552" s="17" t="s">
        <v>1820</v>
      </c>
      <c r="D552" s="17">
        <v>1977</v>
      </c>
      <c r="E552" s="17" t="s">
        <v>37</v>
      </c>
      <c r="F552" s="17">
        <v>17</v>
      </c>
      <c r="G552" s="19">
        <v>28415</v>
      </c>
      <c r="H552" s="17">
        <v>0</v>
      </c>
      <c r="I552" s="18">
        <v>17929.3</v>
      </c>
      <c r="J552" s="17" t="s">
        <v>16</v>
      </c>
      <c r="K552" s="17" t="s">
        <v>11</v>
      </c>
      <c r="L552" s="17" t="s">
        <v>13</v>
      </c>
      <c r="M552" s="20">
        <v>45.641666666666666</v>
      </c>
    </row>
    <row r="553" spans="1:13" x14ac:dyDescent="0.35">
      <c r="A553" s="17" t="s">
        <v>8349</v>
      </c>
      <c r="B553" s="17">
        <v>552</v>
      </c>
      <c r="C553" s="17" t="s">
        <v>1819</v>
      </c>
      <c r="D553" s="17">
        <v>1989</v>
      </c>
      <c r="E553" s="17" t="s">
        <v>30</v>
      </c>
      <c r="F553" s="17">
        <v>4</v>
      </c>
      <c r="G553" s="19">
        <v>32846</v>
      </c>
      <c r="H553" s="17">
        <v>0</v>
      </c>
      <c r="I553" s="18">
        <v>17904.53</v>
      </c>
      <c r="J553" s="17" t="s">
        <v>16</v>
      </c>
      <c r="K553" s="17" t="s">
        <v>11</v>
      </c>
      <c r="L553" s="17" t="s">
        <v>356</v>
      </c>
      <c r="M553" s="20">
        <v>33.511111111111113</v>
      </c>
    </row>
    <row r="554" spans="1:13" x14ac:dyDescent="0.35">
      <c r="A554" s="17" t="s">
        <v>8349</v>
      </c>
      <c r="B554" s="17">
        <v>553</v>
      </c>
      <c r="C554" s="17" t="s">
        <v>1818</v>
      </c>
      <c r="D554" s="17">
        <v>1979</v>
      </c>
      <c r="E554" s="17" t="s">
        <v>15</v>
      </c>
      <c r="F554" s="17">
        <v>12</v>
      </c>
      <c r="G554" s="19">
        <v>29171</v>
      </c>
      <c r="H554" s="17">
        <v>2</v>
      </c>
      <c r="I554" s="18">
        <v>17882.669999999998</v>
      </c>
      <c r="J554" s="17" t="s">
        <v>16</v>
      </c>
      <c r="K554" s="17" t="s">
        <v>12</v>
      </c>
      <c r="L554" s="17" t="s">
        <v>23</v>
      </c>
      <c r="M554" s="20">
        <v>43.572222222222223</v>
      </c>
    </row>
    <row r="555" spans="1:13" x14ac:dyDescent="0.35">
      <c r="A555" s="17" t="s">
        <v>8349</v>
      </c>
      <c r="B555" s="17">
        <v>554</v>
      </c>
      <c r="C555" s="17" t="s">
        <v>1817</v>
      </c>
      <c r="D555" s="17">
        <v>1997</v>
      </c>
      <c r="E555" s="17" t="s">
        <v>35</v>
      </c>
      <c r="F555" s="17">
        <v>26</v>
      </c>
      <c r="G555" s="19">
        <v>35668</v>
      </c>
      <c r="H555" s="17">
        <v>0</v>
      </c>
      <c r="I555" s="18">
        <v>17878.900000000001</v>
      </c>
      <c r="J555" s="17" t="s">
        <v>16</v>
      </c>
      <c r="K555" s="17" t="s">
        <v>11</v>
      </c>
      <c r="L555" s="17" t="s">
        <v>247</v>
      </c>
      <c r="M555" s="20">
        <v>25.783333333333335</v>
      </c>
    </row>
    <row r="556" spans="1:13" x14ac:dyDescent="0.35">
      <c r="A556" s="17" t="s">
        <v>8349</v>
      </c>
      <c r="B556" s="17">
        <v>555</v>
      </c>
      <c r="C556" s="17" t="s">
        <v>1816</v>
      </c>
      <c r="D556" s="17">
        <v>1976</v>
      </c>
      <c r="E556" s="17" t="s">
        <v>30</v>
      </c>
      <c r="F556" s="17">
        <v>12</v>
      </c>
      <c r="G556" s="19">
        <v>28106</v>
      </c>
      <c r="H556" s="17">
        <v>2</v>
      </c>
      <c r="I556" s="18">
        <v>17862.919999999998</v>
      </c>
      <c r="J556" s="17" t="s">
        <v>16</v>
      </c>
      <c r="K556" s="17" t="s">
        <v>11</v>
      </c>
      <c r="L556" s="17" t="s">
        <v>23</v>
      </c>
      <c r="M556" s="20">
        <v>46.488888888888887</v>
      </c>
    </row>
    <row r="557" spans="1:13" x14ac:dyDescent="0.35">
      <c r="A557" s="17" t="s">
        <v>8349</v>
      </c>
      <c r="B557" s="17">
        <v>556</v>
      </c>
      <c r="C557" s="17" t="s">
        <v>1815</v>
      </c>
      <c r="D557" s="17">
        <v>1963</v>
      </c>
      <c r="E557" s="17" t="s">
        <v>30</v>
      </c>
      <c r="F557" s="17">
        <v>8</v>
      </c>
      <c r="G557" s="19">
        <v>23353</v>
      </c>
      <c r="H557" s="17">
        <v>0</v>
      </c>
      <c r="I557" s="18">
        <v>17832.599999999999</v>
      </c>
      <c r="J557" s="17" t="s">
        <v>16</v>
      </c>
      <c r="K557" s="17" t="s">
        <v>11</v>
      </c>
      <c r="L557" s="17" t="s">
        <v>23</v>
      </c>
      <c r="M557" s="20">
        <v>59.5</v>
      </c>
    </row>
    <row r="558" spans="1:13" x14ac:dyDescent="0.35">
      <c r="A558" s="17" t="s">
        <v>8349</v>
      </c>
      <c r="B558" s="17">
        <v>557</v>
      </c>
      <c r="C558" s="17" t="s">
        <v>1814</v>
      </c>
      <c r="D558" s="17">
        <v>1979</v>
      </c>
      <c r="E558" s="17" t="s">
        <v>37</v>
      </c>
      <c r="F558" s="17">
        <v>10</v>
      </c>
      <c r="G558" s="19">
        <v>29138</v>
      </c>
      <c r="H558" s="17">
        <v>2</v>
      </c>
      <c r="I558" s="18">
        <v>17779.939999999999</v>
      </c>
      <c r="J558" s="17" t="s">
        <v>16</v>
      </c>
      <c r="K558" s="17" t="s">
        <v>11</v>
      </c>
      <c r="L558" s="17" t="s">
        <v>23</v>
      </c>
      <c r="M558" s="20">
        <v>43.661111111111111</v>
      </c>
    </row>
    <row r="559" spans="1:13" x14ac:dyDescent="0.35">
      <c r="A559" s="17" t="s">
        <v>8349</v>
      </c>
      <c r="B559" s="17">
        <v>558</v>
      </c>
      <c r="C559" s="17" t="s">
        <v>1813</v>
      </c>
      <c r="D559" s="17">
        <v>1966</v>
      </c>
      <c r="E559" s="17" t="s">
        <v>18</v>
      </c>
      <c r="F559" s="17">
        <v>21</v>
      </c>
      <c r="G559" s="19">
        <v>24279</v>
      </c>
      <c r="H559" s="17">
        <v>0</v>
      </c>
      <c r="I559" s="18">
        <v>17777.73</v>
      </c>
      <c r="J559" s="17" t="s">
        <v>16</v>
      </c>
      <c r="K559" s="17" t="s">
        <v>12</v>
      </c>
      <c r="L559" s="17" t="s">
        <v>23</v>
      </c>
      <c r="M559" s="20">
        <v>56.963888888888889</v>
      </c>
    </row>
    <row r="560" spans="1:13" x14ac:dyDescent="0.35">
      <c r="A560" s="17" t="s">
        <v>8349</v>
      </c>
      <c r="B560" s="17">
        <v>559</v>
      </c>
      <c r="C560" s="17" t="s">
        <v>1812</v>
      </c>
      <c r="D560" s="17">
        <v>2003</v>
      </c>
      <c r="E560" s="17" t="s">
        <v>10</v>
      </c>
      <c r="F560" s="17">
        <v>14</v>
      </c>
      <c r="G560" s="19">
        <v>37816</v>
      </c>
      <c r="H560" s="17">
        <v>0</v>
      </c>
      <c r="I560" s="18">
        <v>17748.509999999998</v>
      </c>
      <c r="J560" s="17" t="s">
        <v>16</v>
      </c>
      <c r="K560" s="17" t="s">
        <v>16</v>
      </c>
      <c r="L560" s="17" t="s">
        <v>23</v>
      </c>
      <c r="M560" s="20">
        <v>19.899999999999999</v>
      </c>
    </row>
    <row r="561" spans="1:13" x14ac:dyDescent="0.35">
      <c r="A561" s="17" t="s">
        <v>8349</v>
      </c>
      <c r="B561" s="17">
        <v>560</v>
      </c>
      <c r="C561" s="17" t="s">
        <v>1811</v>
      </c>
      <c r="D561" s="17">
        <v>1994</v>
      </c>
      <c r="E561" s="17" t="s">
        <v>10</v>
      </c>
      <c r="F561" s="17">
        <v>1</v>
      </c>
      <c r="G561" s="19">
        <v>34516</v>
      </c>
      <c r="H561" s="17">
        <v>3</v>
      </c>
      <c r="I561" s="18">
        <v>17663.14</v>
      </c>
      <c r="J561" s="17" t="s">
        <v>16</v>
      </c>
      <c r="K561" s="17" t="s">
        <v>12</v>
      </c>
      <c r="L561" s="17" t="s">
        <v>13</v>
      </c>
      <c r="M561" s="20">
        <v>28.93611111111111</v>
      </c>
    </row>
    <row r="562" spans="1:13" x14ac:dyDescent="0.35">
      <c r="A562" s="17" t="s">
        <v>8349</v>
      </c>
      <c r="B562" s="17">
        <v>561</v>
      </c>
      <c r="C562" s="17" t="s">
        <v>1810</v>
      </c>
      <c r="D562" s="17">
        <v>1990</v>
      </c>
      <c r="E562" s="17" t="s">
        <v>37</v>
      </c>
      <c r="F562" s="17">
        <v>25</v>
      </c>
      <c r="G562" s="19">
        <v>33171</v>
      </c>
      <c r="H562" s="17">
        <v>1</v>
      </c>
      <c r="I562" s="18">
        <v>17626.240000000002</v>
      </c>
      <c r="J562" s="17" t="s">
        <v>16</v>
      </c>
      <c r="K562" s="17" t="s">
        <v>12</v>
      </c>
      <c r="L562" s="17" t="s">
        <v>13</v>
      </c>
      <c r="M562" s="20">
        <v>32.619444444444447</v>
      </c>
    </row>
    <row r="563" spans="1:13" x14ac:dyDescent="0.35">
      <c r="A563" s="17" t="s">
        <v>8349</v>
      </c>
      <c r="B563" s="17">
        <v>562</v>
      </c>
      <c r="C563" s="17" t="s">
        <v>1809</v>
      </c>
      <c r="D563" s="17">
        <v>1970</v>
      </c>
      <c r="E563" s="17" t="s">
        <v>10</v>
      </c>
      <c r="F563" s="17">
        <v>26</v>
      </c>
      <c r="G563" s="19">
        <v>25775</v>
      </c>
      <c r="H563" s="17">
        <v>0</v>
      </c>
      <c r="I563" s="18">
        <v>17584.72</v>
      </c>
      <c r="J563" s="17" t="s">
        <v>16</v>
      </c>
      <c r="K563" s="17" t="s">
        <v>12</v>
      </c>
      <c r="L563" s="17" t="s">
        <v>23</v>
      </c>
      <c r="M563" s="20">
        <v>52.866666666666667</v>
      </c>
    </row>
    <row r="564" spans="1:13" x14ac:dyDescent="0.35">
      <c r="A564" s="17" t="s">
        <v>8349</v>
      </c>
      <c r="B564" s="17">
        <v>563</v>
      </c>
      <c r="C564" s="17" t="s">
        <v>1808</v>
      </c>
      <c r="D564" s="17">
        <v>2002</v>
      </c>
      <c r="E564" s="17" t="s">
        <v>35</v>
      </c>
      <c r="F564" s="17">
        <v>25</v>
      </c>
      <c r="G564" s="19">
        <v>37493</v>
      </c>
      <c r="H564" s="17">
        <v>1</v>
      </c>
      <c r="I564" s="18">
        <v>17560.38</v>
      </c>
      <c r="J564" s="17" t="s">
        <v>16</v>
      </c>
      <c r="K564" s="17" t="s">
        <v>16</v>
      </c>
      <c r="L564" s="17" t="s">
        <v>23</v>
      </c>
      <c r="M564" s="20">
        <v>20.786111111111111</v>
      </c>
    </row>
    <row r="565" spans="1:13" x14ac:dyDescent="0.35">
      <c r="A565" s="17" t="s">
        <v>8349</v>
      </c>
      <c r="B565" s="17">
        <v>564</v>
      </c>
      <c r="C565" s="17" t="s">
        <v>1807</v>
      </c>
      <c r="D565" s="17">
        <v>1963</v>
      </c>
      <c r="E565" s="17" t="s">
        <v>15</v>
      </c>
      <c r="F565" s="17">
        <v>16</v>
      </c>
      <c r="G565" s="19">
        <v>23331</v>
      </c>
      <c r="H565" s="17">
        <v>0</v>
      </c>
      <c r="I565" s="18">
        <v>17556.88</v>
      </c>
      <c r="J565" s="17" t="s">
        <v>16</v>
      </c>
      <c r="K565" s="17" t="s">
        <v>11</v>
      </c>
      <c r="L565" s="17" t="s">
        <v>23</v>
      </c>
      <c r="M565" s="20">
        <v>59.56111111111111</v>
      </c>
    </row>
    <row r="566" spans="1:13" x14ac:dyDescent="0.35">
      <c r="A566" s="17" t="s">
        <v>8349</v>
      </c>
      <c r="B566" s="17">
        <v>565</v>
      </c>
      <c r="C566" s="17" t="s">
        <v>1806</v>
      </c>
      <c r="D566" s="17">
        <v>1968</v>
      </c>
      <c r="E566" s="17" t="s">
        <v>10</v>
      </c>
      <c r="F566" s="17">
        <v>12</v>
      </c>
      <c r="G566" s="19">
        <v>25031</v>
      </c>
      <c r="H566" s="17">
        <v>0</v>
      </c>
      <c r="I566" s="18">
        <v>17507.47</v>
      </c>
      <c r="J566" s="17" t="s">
        <v>16</v>
      </c>
      <c r="K566" s="17" t="s">
        <v>16</v>
      </c>
      <c r="L566" s="17" t="s">
        <v>535</v>
      </c>
      <c r="M566" s="20">
        <v>54.905555555555559</v>
      </c>
    </row>
    <row r="567" spans="1:13" x14ac:dyDescent="0.35">
      <c r="A567" s="17" t="s">
        <v>8349</v>
      </c>
      <c r="B567" s="17">
        <v>566</v>
      </c>
      <c r="C567" s="17" t="s">
        <v>1805</v>
      </c>
      <c r="D567" s="17">
        <v>1965</v>
      </c>
      <c r="E567" s="17" t="s">
        <v>18</v>
      </c>
      <c r="F567" s="17">
        <v>16</v>
      </c>
      <c r="G567" s="19">
        <v>23909</v>
      </c>
      <c r="H567" s="17">
        <v>0</v>
      </c>
      <c r="I567" s="18">
        <v>17505.650000000001</v>
      </c>
      <c r="J567" s="17" t="s">
        <v>16</v>
      </c>
      <c r="K567" s="17" t="s">
        <v>11</v>
      </c>
      <c r="L567" s="17" t="s">
        <v>249</v>
      </c>
      <c r="M567" s="20">
        <v>57.977777777777774</v>
      </c>
    </row>
    <row r="568" spans="1:13" x14ac:dyDescent="0.35">
      <c r="A568" s="17" t="s">
        <v>8349</v>
      </c>
      <c r="B568" s="17">
        <v>567</v>
      </c>
      <c r="C568" s="17" t="s">
        <v>1804</v>
      </c>
      <c r="D568" s="17">
        <v>1990</v>
      </c>
      <c r="E568" s="17" t="s">
        <v>30</v>
      </c>
      <c r="F568" s="17">
        <v>29</v>
      </c>
      <c r="G568" s="19">
        <v>33236</v>
      </c>
      <c r="H568" s="17">
        <v>0</v>
      </c>
      <c r="I568" s="18">
        <v>17496.310000000001</v>
      </c>
      <c r="J568" s="17" t="s">
        <v>16</v>
      </c>
      <c r="K568" s="17" t="s">
        <v>11</v>
      </c>
      <c r="L568" s="17" t="s">
        <v>42</v>
      </c>
      <c r="M568" s="20">
        <v>32.44166666666667</v>
      </c>
    </row>
    <row r="569" spans="1:13" x14ac:dyDescent="0.35">
      <c r="A569" s="17" t="s">
        <v>8349</v>
      </c>
      <c r="B569" s="17">
        <v>568</v>
      </c>
      <c r="C569" s="17" t="s">
        <v>1803</v>
      </c>
      <c r="D569" s="17">
        <v>1971</v>
      </c>
      <c r="E569" s="17" t="s">
        <v>18</v>
      </c>
      <c r="F569" s="17">
        <v>8</v>
      </c>
      <c r="G569" s="19">
        <v>26092</v>
      </c>
      <c r="H569" s="17">
        <v>0</v>
      </c>
      <c r="I569" s="18">
        <v>17479.53</v>
      </c>
      <c r="J569" s="17" t="s">
        <v>16</v>
      </c>
      <c r="K569" s="17" t="s">
        <v>16</v>
      </c>
      <c r="L569" s="17" t="s">
        <v>23</v>
      </c>
      <c r="M569" s="20">
        <v>52</v>
      </c>
    </row>
    <row r="570" spans="1:13" x14ac:dyDescent="0.35">
      <c r="A570" s="17" t="s">
        <v>8349</v>
      </c>
      <c r="B570" s="17">
        <v>569</v>
      </c>
      <c r="C570" s="17" t="s">
        <v>1802</v>
      </c>
      <c r="D570" s="17">
        <v>2003</v>
      </c>
      <c r="E570" s="17" t="s">
        <v>15</v>
      </c>
      <c r="F570" s="17">
        <v>2</v>
      </c>
      <c r="G570" s="19">
        <v>37927</v>
      </c>
      <c r="H570" s="17">
        <v>0</v>
      </c>
      <c r="I570" s="18">
        <v>17468.98</v>
      </c>
      <c r="J570" s="17" t="s">
        <v>11</v>
      </c>
      <c r="K570" s="17" t="s">
        <v>16</v>
      </c>
      <c r="L570" s="17" t="s">
        <v>23</v>
      </c>
      <c r="M570" s="20">
        <v>19.600000000000001</v>
      </c>
    </row>
    <row r="571" spans="1:13" x14ac:dyDescent="0.35">
      <c r="A571" s="17" t="s">
        <v>8349</v>
      </c>
      <c r="B571" s="17">
        <v>570</v>
      </c>
      <c r="C571" s="17" t="s">
        <v>1801</v>
      </c>
      <c r="D571" s="17">
        <v>1992</v>
      </c>
      <c r="E571" s="17" t="s">
        <v>37</v>
      </c>
      <c r="F571" s="17">
        <v>18</v>
      </c>
      <c r="G571" s="19">
        <v>33895</v>
      </c>
      <c r="H571" s="17">
        <v>2</v>
      </c>
      <c r="I571" s="18">
        <v>17361.77</v>
      </c>
      <c r="J571" s="17" t="s">
        <v>11</v>
      </c>
      <c r="K571" s="17" t="s">
        <v>16</v>
      </c>
      <c r="L571" s="17" t="s">
        <v>23</v>
      </c>
      <c r="M571" s="20">
        <v>30.638888888888889</v>
      </c>
    </row>
    <row r="572" spans="1:13" x14ac:dyDescent="0.35">
      <c r="A572" s="17" t="s">
        <v>8349</v>
      </c>
      <c r="B572" s="17">
        <v>571</v>
      </c>
      <c r="C572" s="17" t="s">
        <v>1800</v>
      </c>
      <c r="D572" s="17">
        <v>2003</v>
      </c>
      <c r="E572" s="17" t="s">
        <v>15</v>
      </c>
      <c r="F572" s="17">
        <v>1</v>
      </c>
      <c r="G572" s="19">
        <v>37926</v>
      </c>
      <c r="H572" s="17">
        <v>0</v>
      </c>
      <c r="I572" s="18">
        <v>17352.68</v>
      </c>
      <c r="J572" s="17" t="s">
        <v>11</v>
      </c>
      <c r="K572" s="17" t="s">
        <v>12</v>
      </c>
      <c r="L572" s="17" t="s">
        <v>23</v>
      </c>
      <c r="M572" s="20">
        <v>19.602777777777778</v>
      </c>
    </row>
    <row r="573" spans="1:13" x14ac:dyDescent="0.35">
      <c r="A573" s="17" t="s">
        <v>8349</v>
      </c>
      <c r="B573" s="17">
        <v>572</v>
      </c>
      <c r="C573" s="17" t="s">
        <v>1799</v>
      </c>
      <c r="D573" s="17">
        <v>1963</v>
      </c>
      <c r="E573" s="17" t="s">
        <v>10</v>
      </c>
      <c r="F573" s="17">
        <v>12</v>
      </c>
      <c r="G573" s="19">
        <v>23204</v>
      </c>
      <c r="H573" s="17">
        <v>0</v>
      </c>
      <c r="I573" s="18">
        <v>17337.580000000002</v>
      </c>
      <c r="J573" s="17" t="s">
        <v>11</v>
      </c>
      <c r="K573" s="17" t="s">
        <v>12</v>
      </c>
      <c r="L573" s="17" t="s">
        <v>249</v>
      </c>
      <c r="M573" s="20">
        <v>59.905555555555559</v>
      </c>
    </row>
    <row r="574" spans="1:13" x14ac:dyDescent="0.35">
      <c r="A574" s="17" t="s">
        <v>8349</v>
      </c>
      <c r="B574" s="17">
        <v>573</v>
      </c>
      <c r="C574" s="17" t="s">
        <v>1798</v>
      </c>
      <c r="D574" s="17">
        <v>1975</v>
      </c>
      <c r="E574" s="17" t="s">
        <v>35</v>
      </c>
      <c r="F574" s="17">
        <v>25</v>
      </c>
      <c r="G574" s="19">
        <v>27631</v>
      </c>
      <c r="H574" s="17">
        <v>1</v>
      </c>
      <c r="I574" s="18">
        <v>17253.43</v>
      </c>
      <c r="J574" s="17" t="s">
        <v>11</v>
      </c>
      <c r="K574" s="17" t="s">
        <v>12</v>
      </c>
      <c r="L574" s="17" t="s">
        <v>535</v>
      </c>
      <c r="M574" s="20">
        <v>47.786111111111111</v>
      </c>
    </row>
    <row r="575" spans="1:13" x14ac:dyDescent="0.35">
      <c r="A575" s="17" t="s">
        <v>8349</v>
      </c>
      <c r="B575" s="17">
        <v>574</v>
      </c>
      <c r="C575" s="17" t="s">
        <v>1797</v>
      </c>
      <c r="D575" s="17">
        <v>1982</v>
      </c>
      <c r="E575" s="17" t="s">
        <v>37</v>
      </c>
      <c r="F575" s="17">
        <v>22</v>
      </c>
      <c r="G575" s="19">
        <v>30246</v>
      </c>
      <c r="H575" s="17">
        <v>1</v>
      </c>
      <c r="I575" s="18">
        <v>17179.52</v>
      </c>
      <c r="J575" s="17" t="s">
        <v>11</v>
      </c>
      <c r="K575" s="17" t="s">
        <v>16</v>
      </c>
      <c r="L575" s="17" t="s">
        <v>13</v>
      </c>
      <c r="M575" s="20">
        <v>40.62777777777778</v>
      </c>
    </row>
    <row r="576" spans="1:13" x14ac:dyDescent="0.35">
      <c r="A576" s="17" t="s">
        <v>8349</v>
      </c>
      <c r="B576" s="17">
        <v>575</v>
      </c>
      <c r="C576" s="17" t="s">
        <v>1796</v>
      </c>
      <c r="D576" s="17">
        <v>2004</v>
      </c>
      <c r="E576" s="17" t="s">
        <v>35</v>
      </c>
      <c r="F576" s="17">
        <v>18</v>
      </c>
      <c r="G576" s="19">
        <v>38217</v>
      </c>
      <c r="H576" s="17">
        <v>1</v>
      </c>
      <c r="I576" s="18">
        <v>17178.68</v>
      </c>
      <c r="J576" s="17" t="s">
        <v>11</v>
      </c>
      <c r="K576" s="17" t="s">
        <v>11</v>
      </c>
      <c r="L576" s="17" t="s">
        <v>166</v>
      </c>
      <c r="M576" s="20">
        <v>18.805555555555557</v>
      </c>
    </row>
    <row r="577" spans="1:13" x14ac:dyDescent="0.35">
      <c r="A577" s="17" t="s">
        <v>8349</v>
      </c>
      <c r="B577" s="17">
        <v>576</v>
      </c>
      <c r="C577" s="17" t="s">
        <v>1795</v>
      </c>
      <c r="D577" s="17">
        <v>1964</v>
      </c>
      <c r="E577" s="17" t="s">
        <v>18</v>
      </c>
      <c r="F577" s="17">
        <v>7</v>
      </c>
      <c r="G577" s="19">
        <v>23535</v>
      </c>
      <c r="H577" s="17">
        <v>0</v>
      </c>
      <c r="I577" s="18">
        <v>17174.52</v>
      </c>
      <c r="J577" s="17" t="s">
        <v>11</v>
      </c>
      <c r="K577" s="17" t="s">
        <v>11</v>
      </c>
      <c r="L577" s="17" t="s">
        <v>23</v>
      </c>
      <c r="M577" s="20">
        <v>59.00277777777778</v>
      </c>
    </row>
    <row r="578" spans="1:13" x14ac:dyDescent="0.35">
      <c r="A578" s="17" t="s">
        <v>8349</v>
      </c>
      <c r="B578" s="17">
        <v>577</v>
      </c>
      <c r="C578" s="17" t="s">
        <v>1794</v>
      </c>
      <c r="D578" s="17">
        <v>1965</v>
      </c>
      <c r="E578" s="17" t="s">
        <v>20</v>
      </c>
      <c r="F578" s="17">
        <v>16</v>
      </c>
      <c r="G578" s="19">
        <v>24001</v>
      </c>
      <c r="H578" s="17">
        <v>0</v>
      </c>
      <c r="I578" s="18">
        <v>17172.27</v>
      </c>
      <c r="J578" s="17" t="s">
        <v>11</v>
      </c>
      <c r="K578" s="17" t="s">
        <v>11</v>
      </c>
      <c r="L578" s="17" t="s">
        <v>535</v>
      </c>
      <c r="M578" s="20">
        <v>57.727777777777774</v>
      </c>
    </row>
    <row r="579" spans="1:13" x14ac:dyDescent="0.35">
      <c r="A579" s="17" t="s">
        <v>8349</v>
      </c>
      <c r="B579" s="17">
        <v>578</v>
      </c>
      <c r="C579" s="17" t="s">
        <v>1793</v>
      </c>
      <c r="D579" s="17">
        <v>1998</v>
      </c>
      <c r="E579" s="17" t="s">
        <v>18</v>
      </c>
      <c r="F579" s="17">
        <v>3</v>
      </c>
      <c r="G579" s="19">
        <v>35949</v>
      </c>
      <c r="H579" s="17">
        <v>4</v>
      </c>
      <c r="I579" s="18">
        <v>17128.43</v>
      </c>
      <c r="J579" s="17" t="s">
        <v>11</v>
      </c>
      <c r="K579" s="17" t="s">
        <v>12</v>
      </c>
      <c r="L579" s="17" t="s">
        <v>168</v>
      </c>
      <c r="M579" s="20">
        <v>25.013888888888889</v>
      </c>
    </row>
    <row r="580" spans="1:13" x14ac:dyDescent="0.35">
      <c r="A580" s="17" t="s">
        <v>8349</v>
      </c>
      <c r="B580" s="17">
        <v>579</v>
      </c>
      <c r="C580" s="17" t="s">
        <v>1792</v>
      </c>
      <c r="D580" s="17">
        <v>2002</v>
      </c>
      <c r="E580" s="17" t="s">
        <v>18</v>
      </c>
      <c r="F580" s="17">
        <v>28</v>
      </c>
      <c r="G580" s="19">
        <v>37435</v>
      </c>
      <c r="H580" s="17">
        <v>1</v>
      </c>
      <c r="I580" s="18">
        <v>17085.27</v>
      </c>
      <c r="J580" s="17" t="s">
        <v>11</v>
      </c>
      <c r="K580" s="17" t="s">
        <v>12</v>
      </c>
      <c r="L580" s="17" t="s">
        <v>13</v>
      </c>
      <c r="M580" s="20">
        <v>20.944444444444443</v>
      </c>
    </row>
    <row r="581" spans="1:13" x14ac:dyDescent="0.35">
      <c r="A581" s="17" t="s">
        <v>8349</v>
      </c>
      <c r="B581" s="17">
        <v>580</v>
      </c>
      <c r="C581" s="17" t="s">
        <v>1791</v>
      </c>
      <c r="D581" s="17">
        <v>2003</v>
      </c>
      <c r="E581" s="17" t="s">
        <v>30</v>
      </c>
      <c r="F581" s="17">
        <v>26</v>
      </c>
      <c r="G581" s="19">
        <v>37981</v>
      </c>
      <c r="H581" s="17">
        <v>0</v>
      </c>
      <c r="I581" s="18">
        <v>17081.080000000002</v>
      </c>
      <c r="J581" s="17" t="s">
        <v>11</v>
      </c>
      <c r="K581" s="17" t="s">
        <v>11</v>
      </c>
      <c r="L581" s="17" t="s">
        <v>42</v>
      </c>
      <c r="M581" s="20">
        <v>19.45</v>
      </c>
    </row>
    <row r="582" spans="1:13" x14ac:dyDescent="0.35">
      <c r="A582" s="17" t="s">
        <v>8349</v>
      </c>
      <c r="B582" s="17">
        <v>581</v>
      </c>
      <c r="C582" s="17" t="s">
        <v>1790</v>
      </c>
      <c r="D582" s="17">
        <v>1996</v>
      </c>
      <c r="E582" s="17" t="s">
        <v>18</v>
      </c>
      <c r="F582" s="17">
        <v>10</v>
      </c>
      <c r="G582" s="19">
        <v>35226</v>
      </c>
      <c r="H582" s="17">
        <v>0</v>
      </c>
      <c r="I582" s="18">
        <v>17043.34</v>
      </c>
      <c r="J582" s="17" t="s">
        <v>11</v>
      </c>
      <c r="K582" s="17" t="s">
        <v>12</v>
      </c>
      <c r="L582" s="17" t="s">
        <v>13</v>
      </c>
      <c r="M582" s="20">
        <v>26.994444444444444</v>
      </c>
    </row>
    <row r="583" spans="1:13" x14ac:dyDescent="0.35">
      <c r="A583" s="17" t="s">
        <v>8349</v>
      </c>
      <c r="B583" s="17">
        <v>582</v>
      </c>
      <c r="C583" s="17" t="s">
        <v>1789</v>
      </c>
      <c r="D583" s="17">
        <v>1971</v>
      </c>
      <c r="E583" s="17" t="s">
        <v>35</v>
      </c>
      <c r="F583" s="17">
        <v>22</v>
      </c>
      <c r="G583" s="19">
        <v>26167</v>
      </c>
      <c r="H583" s="17">
        <v>0</v>
      </c>
      <c r="I583" s="18">
        <v>17016.009999999998</v>
      </c>
      <c r="J583" s="17" t="s">
        <v>11</v>
      </c>
      <c r="K583" s="17" t="s">
        <v>11</v>
      </c>
      <c r="L583" s="17" t="s">
        <v>249</v>
      </c>
      <c r="M583" s="20">
        <v>51.794444444444444</v>
      </c>
    </row>
    <row r="584" spans="1:13" x14ac:dyDescent="0.35">
      <c r="A584" s="17" t="s">
        <v>8349</v>
      </c>
      <c r="B584" s="17">
        <v>583</v>
      </c>
      <c r="C584" s="17" t="s">
        <v>1788</v>
      </c>
      <c r="D584" s="17">
        <v>1980</v>
      </c>
      <c r="E584" s="17" t="s">
        <v>10</v>
      </c>
      <c r="F584" s="17">
        <v>16</v>
      </c>
      <c r="G584" s="19">
        <v>29418</v>
      </c>
      <c r="H584" s="17">
        <v>2</v>
      </c>
      <c r="I584" s="18">
        <v>16990.55</v>
      </c>
      <c r="J584" s="17" t="s">
        <v>11</v>
      </c>
      <c r="K584" s="17" t="s">
        <v>12</v>
      </c>
      <c r="L584" s="17" t="s">
        <v>23</v>
      </c>
      <c r="M584" s="20">
        <v>42.894444444444446</v>
      </c>
    </row>
    <row r="585" spans="1:13" x14ac:dyDescent="0.35">
      <c r="A585" s="17" t="s">
        <v>8349</v>
      </c>
      <c r="B585" s="17">
        <v>584</v>
      </c>
      <c r="C585" s="17" t="s">
        <v>1787</v>
      </c>
      <c r="D585" s="17">
        <v>1977</v>
      </c>
      <c r="E585" s="17" t="s">
        <v>35</v>
      </c>
      <c r="F585" s="17">
        <v>25</v>
      </c>
      <c r="G585" s="19">
        <v>28362</v>
      </c>
      <c r="H585" s="17">
        <v>2</v>
      </c>
      <c r="I585" s="18">
        <v>16921.09</v>
      </c>
      <c r="J585" s="17" t="s">
        <v>11</v>
      </c>
      <c r="K585" s="17" t="s">
        <v>12</v>
      </c>
      <c r="L585" s="17" t="s">
        <v>249</v>
      </c>
      <c r="M585" s="20">
        <v>45.786111111111111</v>
      </c>
    </row>
    <row r="586" spans="1:13" x14ac:dyDescent="0.35">
      <c r="A586" s="17" t="s">
        <v>8349</v>
      </c>
      <c r="B586" s="17">
        <v>585</v>
      </c>
      <c r="C586" s="17" t="s">
        <v>1786</v>
      </c>
      <c r="D586" s="17">
        <v>1968</v>
      </c>
      <c r="E586" s="17" t="s">
        <v>37</v>
      </c>
      <c r="F586" s="17">
        <v>21</v>
      </c>
      <c r="G586" s="19">
        <v>25132</v>
      </c>
      <c r="H586" s="17">
        <v>0</v>
      </c>
      <c r="I586" s="18">
        <v>16903.5</v>
      </c>
      <c r="J586" s="17" t="s">
        <v>11</v>
      </c>
      <c r="K586" s="17" t="s">
        <v>12</v>
      </c>
      <c r="L586" s="17" t="s">
        <v>23</v>
      </c>
      <c r="M586" s="20">
        <v>54.630555555555553</v>
      </c>
    </row>
    <row r="587" spans="1:13" x14ac:dyDescent="0.35">
      <c r="A587" s="17" t="s">
        <v>8349</v>
      </c>
      <c r="B587" s="17">
        <v>586</v>
      </c>
      <c r="C587" s="17" t="s">
        <v>1785</v>
      </c>
      <c r="D587" s="17">
        <v>2003</v>
      </c>
      <c r="E587" s="17" t="s">
        <v>20</v>
      </c>
      <c r="F587" s="17">
        <v>10</v>
      </c>
      <c r="G587" s="19">
        <v>37874</v>
      </c>
      <c r="H587" s="17">
        <v>0</v>
      </c>
      <c r="I587" s="18">
        <v>16884.919999999998</v>
      </c>
      <c r="J587" s="17" t="s">
        <v>11</v>
      </c>
      <c r="K587" s="17" t="s">
        <v>11</v>
      </c>
      <c r="L587" s="17" t="s">
        <v>42</v>
      </c>
      <c r="M587" s="20">
        <v>19.744444444444444</v>
      </c>
    </row>
    <row r="588" spans="1:13" x14ac:dyDescent="0.35">
      <c r="A588" s="17" t="s">
        <v>8349</v>
      </c>
      <c r="B588" s="17">
        <v>587</v>
      </c>
      <c r="C588" s="17" t="s">
        <v>1784</v>
      </c>
      <c r="D588" s="17">
        <v>1974</v>
      </c>
      <c r="E588" s="17" t="s">
        <v>35</v>
      </c>
      <c r="F588" s="17">
        <v>8</v>
      </c>
      <c r="G588" s="19">
        <v>27249</v>
      </c>
      <c r="H588" s="17">
        <v>0</v>
      </c>
      <c r="I588" s="18">
        <v>16841.32</v>
      </c>
      <c r="J588" s="17" t="s">
        <v>11</v>
      </c>
      <c r="K588" s="17" t="s">
        <v>12</v>
      </c>
      <c r="L588" s="17" t="s">
        <v>42</v>
      </c>
      <c r="M588" s="20">
        <v>48.833333333333336</v>
      </c>
    </row>
    <row r="589" spans="1:13" x14ac:dyDescent="0.35">
      <c r="A589" s="17" t="s">
        <v>8349</v>
      </c>
      <c r="B589" s="17">
        <v>588</v>
      </c>
      <c r="C589" s="17" t="s">
        <v>1783</v>
      </c>
      <c r="D589" s="17">
        <v>1995</v>
      </c>
      <c r="E589" s="17" t="s">
        <v>37</v>
      </c>
      <c r="F589" s="17">
        <v>19</v>
      </c>
      <c r="G589" s="19">
        <v>34991</v>
      </c>
      <c r="H589" s="17">
        <v>1</v>
      </c>
      <c r="I589" s="18">
        <v>16796.41</v>
      </c>
      <c r="J589" s="17" t="s">
        <v>11</v>
      </c>
      <c r="K589" s="17" t="s">
        <v>12</v>
      </c>
      <c r="L589" s="17" t="s">
        <v>247</v>
      </c>
      <c r="M589" s="20">
        <v>27.636111111111113</v>
      </c>
    </row>
    <row r="590" spans="1:13" x14ac:dyDescent="0.35">
      <c r="A590" s="17" t="s">
        <v>8349</v>
      </c>
      <c r="B590" s="17">
        <v>589</v>
      </c>
      <c r="C590" s="17" t="s">
        <v>1782</v>
      </c>
      <c r="D590" s="17">
        <v>1962</v>
      </c>
      <c r="E590" s="17" t="s">
        <v>10</v>
      </c>
      <c r="F590" s="17">
        <v>29</v>
      </c>
      <c r="G590" s="19">
        <v>22856</v>
      </c>
      <c r="H590" s="17">
        <v>0</v>
      </c>
      <c r="I590" s="18">
        <v>16779.400000000001</v>
      </c>
      <c r="J590" s="17" t="s">
        <v>11</v>
      </c>
      <c r="K590" s="17" t="s">
        <v>11</v>
      </c>
      <c r="L590" s="17" t="s">
        <v>535</v>
      </c>
      <c r="M590" s="20">
        <v>60.858333333333334</v>
      </c>
    </row>
    <row r="591" spans="1:13" x14ac:dyDescent="0.35">
      <c r="A591" s="17" t="s">
        <v>8349</v>
      </c>
      <c r="B591" s="17">
        <v>590</v>
      </c>
      <c r="C591" s="17" t="s">
        <v>1781</v>
      </c>
      <c r="D591" s="17">
        <v>1989</v>
      </c>
      <c r="E591" s="17" t="s">
        <v>20</v>
      </c>
      <c r="F591" s="17">
        <v>23</v>
      </c>
      <c r="G591" s="19">
        <v>32774</v>
      </c>
      <c r="H591" s="17">
        <v>2</v>
      </c>
      <c r="I591" s="18">
        <v>16776.3</v>
      </c>
      <c r="J591" s="17" t="s">
        <v>11</v>
      </c>
      <c r="K591" s="17" t="s">
        <v>11</v>
      </c>
      <c r="L591" s="17" t="s">
        <v>247</v>
      </c>
      <c r="M591" s="20">
        <v>33.708333333333336</v>
      </c>
    </row>
    <row r="592" spans="1:13" x14ac:dyDescent="0.35">
      <c r="A592" s="17" t="s">
        <v>8349</v>
      </c>
      <c r="B592" s="17">
        <v>591</v>
      </c>
      <c r="C592" s="17" t="s">
        <v>1780</v>
      </c>
      <c r="D592" s="17">
        <v>1974</v>
      </c>
      <c r="E592" s="17" t="s">
        <v>35</v>
      </c>
      <c r="F592" s="17">
        <v>28</v>
      </c>
      <c r="G592" s="19">
        <v>27269</v>
      </c>
      <c r="H592" s="17">
        <v>0</v>
      </c>
      <c r="I592" s="18">
        <v>16770.990000000002</v>
      </c>
      <c r="J592" s="17" t="s">
        <v>11</v>
      </c>
      <c r="K592" s="17" t="s">
        <v>16</v>
      </c>
      <c r="L592" s="17" t="s">
        <v>23</v>
      </c>
      <c r="M592" s="20">
        <v>48.777777777777779</v>
      </c>
    </row>
    <row r="593" spans="1:13" x14ac:dyDescent="0.35">
      <c r="A593" s="17" t="s">
        <v>8349</v>
      </c>
      <c r="B593" s="17">
        <v>592</v>
      </c>
      <c r="C593" s="17" t="s">
        <v>1779</v>
      </c>
      <c r="D593" s="17">
        <v>1993</v>
      </c>
      <c r="E593" s="17" t="s">
        <v>15</v>
      </c>
      <c r="F593" s="17">
        <v>5</v>
      </c>
      <c r="G593" s="19">
        <v>34278</v>
      </c>
      <c r="H593" s="17">
        <v>1</v>
      </c>
      <c r="I593" s="18">
        <v>16657.72</v>
      </c>
      <c r="J593" s="17" t="s">
        <v>11</v>
      </c>
      <c r="K593" s="17" t="s">
        <v>16</v>
      </c>
      <c r="L593" s="17" t="s">
        <v>247</v>
      </c>
      <c r="M593" s="20">
        <v>29.591666666666665</v>
      </c>
    </row>
    <row r="594" spans="1:13" x14ac:dyDescent="0.35">
      <c r="A594" s="17" t="s">
        <v>8349</v>
      </c>
      <c r="B594" s="17">
        <v>593</v>
      </c>
      <c r="C594" s="17" t="s">
        <v>1778</v>
      </c>
      <c r="D594" s="17">
        <v>1977</v>
      </c>
      <c r="E594" s="17" t="s">
        <v>20</v>
      </c>
      <c r="F594" s="17">
        <v>25</v>
      </c>
      <c r="G594" s="19">
        <v>28393</v>
      </c>
      <c r="H594" s="17">
        <v>2</v>
      </c>
      <c r="I594" s="18">
        <v>16631.61</v>
      </c>
      <c r="J594" s="17" t="s">
        <v>11</v>
      </c>
      <c r="K594" s="17" t="s">
        <v>16</v>
      </c>
      <c r="L594" s="17" t="s">
        <v>23</v>
      </c>
      <c r="M594" s="20">
        <v>45.702777777777776</v>
      </c>
    </row>
    <row r="595" spans="1:13" x14ac:dyDescent="0.35">
      <c r="A595" s="17" t="s">
        <v>8349</v>
      </c>
      <c r="B595" s="17">
        <v>594</v>
      </c>
      <c r="C595" s="17" t="s">
        <v>1777</v>
      </c>
      <c r="D595" s="17">
        <v>1975</v>
      </c>
      <c r="E595" s="17" t="s">
        <v>10</v>
      </c>
      <c r="F595" s="17">
        <v>24</v>
      </c>
      <c r="G595" s="19">
        <v>27599</v>
      </c>
      <c r="H595" s="17">
        <v>1</v>
      </c>
      <c r="I595" s="18">
        <v>16602.18</v>
      </c>
      <c r="J595" s="17" t="s">
        <v>11</v>
      </c>
      <c r="K595" s="17" t="s">
        <v>16</v>
      </c>
      <c r="L595" s="17" t="s">
        <v>535</v>
      </c>
      <c r="M595" s="20">
        <v>47.87222222222222</v>
      </c>
    </row>
    <row r="596" spans="1:13" x14ac:dyDescent="0.35">
      <c r="A596" s="17" t="s">
        <v>8349</v>
      </c>
      <c r="B596" s="17">
        <v>595</v>
      </c>
      <c r="C596" s="17" t="s">
        <v>1776</v>
      </c>
      <c r="D596" s="17">
        <v>1970</v>
      </c>
      <c r="E596" s="17" t="s">
        <v>10</v>
      </c>
      <c r="F596" s="17">
        <v>10</v>
      </c>
      <c r="G596" s="19">
        <v>25759</v>
      </c>
      <c r="H596" s="17">
        <v>0</v>
      </c>
      <c r="I596" s="18">
        <v>16600.16</v>
      </c>
      <c r="J596" s="17" t="s">
        <v>11</v>
      </c>
      <c r="K596" s="17" t="s">
        <v>11</v>
      </c>
      <c r="L596" s="17" t="s">
        <v>42</v>
      </c>
      <c r="M596" s="20">
        <v>52.911111111111111</v>
      </c>
    </row>
    <row r="597" spans="1:13" x14ac:dyDescent="0.35">
      <c r="A597" s="17" t="s">
        <v>8349</v>
      </c>
      <c r="B597" s="17">
        <v>596</v>
      </c>
      <c r="C597" s="17" t="s">
        <v>1775</v>
      </c>
      <c r="D597" s="17">
        <v>1963</v>
      </c>
      <c r="E597" s="17" t="s">
        <v>18</v>
      </c>
      <c r="F597" s="17">
        <v>25</v>
      </c>
      <c r="G597" s="19">
        <v>23187</v>
      </c>
      <c r="H597" s="17">
        <v>0</v>
      </c>
      <c r="I597" s="18">
        <v>16587.96</v>
      </c>
      <c r="J597" s="17" t="s">
        <v>11</v>
      </c>
      <c r="K597" s="17" t="s">
        <v>11</v>
      </c>
      <c r="L597" s="17" t="s">
        <v>249</v>
      </c>
      <c r="M597" s="20">
        <v>59.952777777777776</v>
      </c>
    </row>
    <row r="598" spans="1:13" x14ac:dyDescent="0.35">
      <c r="A598" s="17" t="s">
        <v>8349</v>
      </c>
      <c r="B598" s="17">
        <v>597</v>
      </c>
      <c r="C598" s="17" t="s">
        <v>1774</v>
      </c>
      <c r="D598" s="17">
        <v>2001</v>
      </c>
      <c r="E598" s="17" t="s">
        <v>18</v>
      </c>
      <c r="F598" s="17">
        <v>25</v>
      </c>
      <c r="G598" s="19">
        <v>37067</v>
      </c>
      <c r="H598" s="17">
        <v>0</v>
      </c>
      <c r="I598" s="18">
        <v>16586.5</v>
      </c>
      <c r="J598" s="17" t="s">
        <v>11</v>
      </c>
      <c r="K598" s="17" t="s">
        <v>16</v>
      </c>
      <c r="L598" s="17" t="s">
        <v>13</v>
      </c>
      <c r="M598" s="20">
        <v>21.952777777777779</v>
      </c>
    </row>
    <row r="599" spans="1:13" x14ac:dyDescent="0.35">
      <c r="A599" s="17" t="s">
        <v>8349</v>
      </c>
      <c r="B599" s="17">
        <v>598</v>
      </c>
      <c r="C599" s="17" t="s">
        <v>1773</v>
      </c>
      <c r="D599" s="17">
        <v>1995</v>
      </c>
      <c r="E599" s="17" t="s">
        <v>30</v>
      </c>
      <c r="F599" s="17">
        <v>23</v>
      </c>
      <c r="G599" s="19">
        <v>35056</v>
      </c>
      <c r="H599" s="17">
        <v>0</v>
      </c>
      <c r="I599" s="18">
        <v>16577.78</v>
      </c>
      <c r="J599" s="17" t="s">
        <v>11</v>
      </c>
      <c r="K599" s="17" t="s">
        <v>16</v>
      </c>
      <c r="L599" s="17" t="s">
        <v>13</v>
      </c>
      <c r="M599" s="20">
        <v>27.458333333333332</v>
      </c>
    </row>
    <row r="600" spans="1:13" x14ac:dyDescent="0.35">
      <c r="A600" s="17" t="s">
        <v>8349</v>
      </c>
      <c r="B600" s="17">
        <v>599</v>
      </c>
      <c r="C600" s="17" t="s">
        <v>1772</v>
      </c>
      <c r="D600" s="17">
        <v>1958</v>
      </c>
      <c r="E600" s="17" t="s">
        <v>37</v>
      </c>
      <c r="F600" s="17">
        <v>10</v>
      </c>
      <c r="G600" s="19">
        <v>21468</v>
      </c>
      <c r="H600" s="17">
        <v>3</v>
      </c>
      <c r="I600" s="18">
        <v>16455.71</v>
      </c>
      <c r="J600" s="17" t="s">
        <v>11</v>
      </c>
      <c r="K600" s="17" t="s">
        <v>11</v>
      </c>
      <c r="L600" s="17" t="s">
        <v>23</v>
      </c>
      <c r="M600" s="20">
        <v>64.661111111111111</v>
      </c>
    </row>
    <row r="601" spans="1:13" x14ac:dyDescent="0.35">
      <c r="A601" s="17" t="s">
        <v>8349</v>
      </c>
      <c r="B601" s="17">
        <v>600</v>
      </c>
      <c r="C601" s="17" t="s">
        <v>1771</v>
      </c>
      <c r="D601" s="17">
        <v>2003</v>
      </c>
      <c r="E601" s="17" t="s">
        <v>30</v>
      </c>
      <c r="F601" s="17">
        <v>20</v>
      </c>
      <c r="G601" s="19">
        <v>37975</v>
      </c>
      <c r="H601" s="17">
        <v>1</v>
      </c>
      <c r="I601" s="18">
        <v>16450.89</v>
      </c>
      <c r="J601" s="17" t="s">
        <v>11</v>
      </c>
      <c r="K601" s="17" t="s">
        <v>16</v>
      </c>
      <c r="L601" s="17" t="s">
        <v>23</v>
      </c>
      <c r="M601" s="20">
        <v>19.466666666666665</v>
      </c>
    </row>
    <row r="602" spans="1:13" x14ac:dyDescent="0.35">
      <c r="A602" s="17" t="s">
        <v>8349</v>
      </c>
      <c r="B602" s="17">
        <v>601</v>
      </c>
      <c r="C602" s="17" t="s">
        <v>1770</v>
      </c>
      <c r="D602" s="17">
        <v>1995</v>
      </c>
      <c r="E602" s="17" t="s">
        <v>20</v>
      </c>
      <c r="F602" s="17">
        <v>28</v>
      </c>
      <c r="G602" s="19">
        <v>34970</v>
      </c>
      <c r="H602" s="17">
        <v>3</v>
      </c>
      <c r="I602" s="18">
        <v>16420.490000000002</v>
      </c>
      <c r="J602" s="17" t="s">
        <v>11</v>
      </c>
      <c r="K602" s="17" t="s">
        <v>12</v>
      </c>
      <c r="L602" s="17" t="s">
        <v>23</v>
      </c>
      <c r="M602" s="20">
        <v>27.694444444444443</v>
      </c>
    </row>
    <row r="603" spans="1:13" x14ac:dyDescent="0.35">
      <c r="A603" s="17" t="s">
        <v>8349</v>
      </c>
      <c r="B603" s="17">
        <v>602</v>
      </c>
      <c r="C603" s="17" t="s">
        <v>1769</v>
      </c>
      <c r="D603" s="17">
        <v>1965</v>
      </c>
      <c r="E603" s="17" t="s">
        <v>30</v>
      </c>
      <c r="F603" s="17">
        <v>5</v>
      </c>
      <c r="G603" s="19">
        <v>24081</v>
      </c>
      <c r="H603" s="17">
        <v>0</v>
      </c>
      <c r="I603" s="18">
        <v>16351.42</v>
      </c>
      <c r="J603" s="17" t="s">
        <v>11</v>
      </c>
      <c r="K603" s="17" t="s">
        <v>12</v>
      </c>
      <c r="L603" s="17" t="s">
        <v>535</v>
      </c>
      <c r="M603" s="20">
        <v>57.508333333333333</v>
      </c>
    </row>
    <row r="604" spans="1:13" x14ac:dyDescent="0.35">
      <c r="A604" s="17" t="s">
        <v>8349</v>
      </c>
      <c r="B604" s="17">
        <v>603</v>
      </c>
      <c r="C604" s="17" t="s">
        <v>1768</v>
      </c>
      <c r="D604" s="17">
        <v>1969</v>
      </c>
      <c r="E604" s="17" t="s">
        <v>35</v>
      </c>
      <c r="F604" s="17">
        <v>8</v>
      </c>
      <c r="G604" s="19">
        <v>25423</v>
      </c>
      <c r="H604" s="17">
        <v>0</v>
      </c>
      <c r="I604" s="18">
        <v>16311.05</v>
      </c>
      <c r="J604" s="17" t="s">
        <v>11</v>
      </c>
      <c r="K604" s="17" t="s">
        <v>12</v>
      </c>
      <c r="L604" s="17" t="s">
        <v>535</v>
      </c>
      <c r="M604" s="20">
        <v>53.833333333333336</v>
      </c>
    </row>
    <row r="605" spans="1:13" x14ac:dyDescent="0.35">
      <c r="A605" s="17" t="s">
        <v>8349</v>
      </c>
      <c r="B605" s="17">
        <v>604</v>
      </c>
      <c r="C605" s="17" t="s">
        <v>1767</v>
      </c>
      <c r="D605" s="17">
        <v>2003</v>
      </c>
      <c r="E605" s="17" t="s">
        <v>35</v>
      </c>
      <c r="F605" s="17">
        <v>24</v>
      </c>
      <c r="G605" s="19">
        <v>37857</v>
      </c>
      <c r="H605" s="17">
        <v>0</v>
      </c>
      <c r="I605" s="18">
        <v>16297.85</v>
      </c>
      <c r="J605" s="17" t="s">
        <v>11</v>
      </c>
      <c r="K605" s="17" t="s">
        <v>12</v>
      </c>
      <c r="L605" s="17" t="s">
        <v>42</v>
      </c>
      <c r="M605" s="20">
        <v>19.788888888888888</v>
      </c>
    </row>
    <row r="606" spans="1:13" x14ac:dyDescent="0.35">
      <c r="A606" s="17" t="s">
        <v>8349</v>
      </c>
      <c r="B606" s="17">
        <v>605</v>
      </c>
      <c r="C606" s="17" t="s">
        <v>1766</v>
      </c>
      <c r="D606" s="17">
        <v>1972</v>
      </c>
      <c r="E606" s="17" t="s">
        <v>10</v>
      </c>
      <c r="F606" s="17">
        <v>30</v>
      </c>
      <c r="G606" s="19">
        <v>26510</v>
      </c>
      <c r="H606" s="17">
        <v>0</v>
      </c>
      <c r="I606" s="18">
        <v>16267.32</v>
      </c>
      <c r="J606" s="17" t="s">
        <v>11</v>
      </c>
      <c r="K606" s="17" t="s">
        <v>11</v>
      </c>
      <c r="L606" s="17" t="s">
        <v>249</v>
      </c>
      <c r="M606" s="20">
        <v>50.855555555555554</v>
      </c>
    </row>
    <row r="607" spans="1:13" x14ac:dyDescent="0.35">
      <c r="A607" s="17" t="s">
        <v>8349</v>
      </c>
      <c r="B607" s="17">
        <v>606</v>
      </c>
      <c r="C607" s="17" t="s">
        <v>1765</v>
      </c>
      <c r="D607" s="17">
        <v>2002</v>
      </c>
      <c r="E607" s="17" t="s">
        <v>20</v>
      </c>
      <c r="F607" s="17">
        <v>8</v>
      </c>
      <c r="G607" s="19">
        <v>37507</v>
      </c>
      <c r="H607" s="17">
        <v>0</v>
      </c>
      <c r="I607" s="18">
        <v>16232.85</v>
      </c>
      <c r="J607" s="17" t="s">
        <v>11</v>
      </c>
      <c r="K607" s="17" t="s">
        <v>16</v>
      </c>
      <c r="L607" s="17" t="s">
        <v>42</v>
      </c>
      <c r="M607" s="20">
        <v>20.75</v>
      </c>
    </row>
    <row r="608" spans="1:13" x14ac:dyDescent="0.35">
      <c r="A608" s="17" t="s">
        <v>8349</v>
      </c>
      <c r="B608" s="17">
        <v>607</v>
      </c>
      <c r="C608" s="17" t="s">
        <v>1764</v>
      </c>
      <c r="D608" s="17">
        <v>1988</v>
      </c>
      <c r="E608" s="17" t="s">
        <v>35</v>
      </c>
      <c r="F608" s="17">
        <v>21</v>
      </c>
      <c r="G608" s="19">
        <v>32376</v>
      </c>
      <c r="H608" s="17">
        <v>3</v>
      </c>
      <c r="I608" s="18">
        <v>16205.88</v>
      </c>
      <c r="J608" s="17" t="s">
        <v>11</v>
      </c>
      <c r="K608" s="17" t="s">
        <v>16</v>
      </c>
      <c r="L608" s="17" t="s">
        <v>23</v>
      </c>
      <c r="M608" s="20">
        <v>34.797222222222224</v>
      </c>
    </row>
    <row r="609" spans="1:13" x14ac:dyDescent="0.35">
      <c r="A609" s="17" t="s">
        <v>8349</v>
      </c>
      <c r="B609" s="17">
        <v>608</v>
      </c>
      <c r="C609" s="17" t="s">
        <v>1763</v>
      </c>
      <c r="D609" s="17">
        <v>1988</v>
      </c>
      <c r="E609" s="17" t="s">
        <v>35</v>
      </c>
      <c r="F609" s="17">
        <v>6</v>
      </c>
      <c r="G609" s="19">
        <v>32361</v>
      </c>
      <c r="H609" s="17">
        <v>3</v>
      </c>
      <c r="I609" s="18">
        <v>16199.1</v>
      </c>
      <c r="J609" s="17" t="s">
        <v>11</v>
      </c>
      <c r="K609" s="17" t="s">
        <v>11</v>
      </c>
      <c r="L609" s="17" t="s">
        <v>23</v>
      </c>
      <c r="M609" s="20">
        <v>34.838888888888889</v>
      </c>
    </row>
    <row r="610" spans="1:13" x14ac:dyDescent="0.35">
      <c r="A610" s="17" t="s">
        <v>8349</v>
      </c>
      <c r="B610" s="17">
        <v>609</v>
      </c>
      <c r="C610" s="17" t="s">
        <v>1762</v>
      </c>
      <c r="D610" s="17">
        <v>1974</v>
      </c>
      <c r="E610" s="17" t="s">
        <v>20</v>
      </c>
      <c r="F610" s="17">
        <v>11</v>
      </c>
      <c r="G610" s="19">
        <v>27283</v>
      </c>
      <c r="H610" s="17">
        <v>0</v>
      </c>
      <c r="I610" s="18">
        <v>16190.97</v>
      </c>
      <c r="J610" s="17" t="s">
        <v>11</v>
      </c>
      <c r="K610" s="17" t="s">
        <v>12</v>
      </c>
      <c r="L610" s="17" t="s">
        <v>23</v>
      </c>
      <c r="M610" s="20">
        <v>48.741666666666667</v>
      </c>
    </row>
    <row r="611" spans="1:13" x14ac:dyDescent="0.35">
      <c r="A611" s="17" t="s">
        <v>8349</v>
      </c>
      <c r="B611" s="17">
        <v>610</v>
      </c>
      <c r="C611" s="17" t="s">
        <v>1761</v>
      </c>
      <c r="D611" s="17">
        <v>1982</v>
      </c>
      <c r="E611" s="17" t="s">
        <v>10</v>
      </c>
      <c r="F611" s="17">
        <v>6</v>
      </c>
      <c r="G611" s="19">
        <v>30138</v>
      </c>
      <c r="H611" s="17">
        <v>3</v>
      </c>
      <c r="I611" s="18">
        <v>16152.04</v>
      </c>
      <c r="J611" s="17" t="s">
        <v>11</v>
      </c>
      <c r="K611" s="17" t="s">
        <v>16</v>
      </c>
      <c r="L611" s="17" t="s">
        <v>535</v>
      </c>
      <c r="M611" s="20">
        <v>40.922222222222224</v>
      </c>
    </row>
    <row r="612" spans="1:13" x14ac:dyDescent="0.35">
      <c r="A612" s="17" t="s">
        <v>8349</v>
      </c>
      <c r="B612" s="17">
        <v>611</v>
      </c>
      <c r="C612" s="17" t="s">
        <v>1760</v>
      </c>
      <c r="D612" s="17">
        <v>1993</v>
      </c>
      <c r="E612" s="17" t="s">
        <v>30</v>
      </c>
      <c r="F612" s="17">
        <v>12</v>
      </c>
      <c r="G612" s="19">
        <v>34315</v>
      </c>
      <c r="H612" s="17">
        <v>0</v>
      </c>
      <c r="I612" s="18">
        <v>16138.76</v>
      </c>
      <c r="J612" s="17" t="s">
        <v>11</v>
      </c>
      <c r="K612" s="17" t="s">
        <v>12</v>
      </c>
      <c r="L612" s="17" t="s">
        <v>356</v>
      </c>
      <c r="M612" s="20">
        <v>29.488888888888887</v>
      </c>
    </row>
    <row r="613" spans="1:13" x14ac:dyDescent="0.35">
      <c r="A613" s="17" t="s">
        <v>8349</v>
      </c>
      <c r="B613" s="17">
        <v>612</v>
      </c>
      <c r="C613" s="17" t="s">
        <v>1759</v>
      </c>
      <c r="D613" s="17">
        <v>1987</v>
      </c>
      <c r="E613" s="17" t="s">
        <v>37</v>
      </c>
      <c r="F613" s="17">
        <v>6</v>
      </c>
      <c r="G613" s="19">
        <v>32056</v>
      </c>
      <c r="H613" s="17">
        <v>3</v>
      </c>
      <c r="I613" s="18">
        <v>16122.65</v>
      </c>
      <c r="J613" s="17" t="s">
        <v>11</v>
      </c>
      <c r="K613" s="17" t="s">
        <v>16</v>
      </c>
      <c r="L613" s="17" t="s">
        <v>42</v>
      </c>
      <c r="M613" s="20">
        <v>35.672222222222224</v>
      </c>
    </row>
    <row r="614" spans="1:13" x14ac:dyDescent="0.35">
      <c r="A614" s="17" t="s">
        <v>8349</v>
      </c>
      <c r="B614" s="17">
        <v>613</v>
      </c>
      <c r="C614" s="17" t="s">
        <v>1758</v>
      </c>
      <c r="D614" s="17">
        <v>1993</v>
      </c>
      <c r="E614" s="17" t="s">
        <v>35</v>
      </c>
      <c r="F614" s="17">
        <v>8</v>
      </c>
      <c r="G614" s="19">
        <v>34189</v>
      </c>
      <c r="H614" s="17">
        <v>0</v>
      </c>
      <c r="I614" s="18">
        <v>16115.3</v>
      </c>
      <c r="J614" s="17" t="s">
        <v>11</v>
      </c>
      <c r="K614" s="17" t="s">
        <v>16</v>
      </c>
      <c r="L614" s="17" t="s">
        <v>247</v>
      </c>
      <c r="M614" s="20">
        <v>29.833333333333332</v>
      </c>
    </row>
    <row r="615" spans="1:13" x14ac:dyDescent="0.35">
      <c r="A615" s="17" t="s">
        <v>8349</v>
      </c>
      <c r="B615" s="17">
        <v>614</v>
      </c>
      <c r="C615" s="17" t="s">
        <v>1757</v>
      </c>
      <c r="D615" s="17">
        <v>1985</v>
      </c>
      <c r="E615" s="17" t="s">
        <v>35</v>
      </c>
      <c r="F615" s="17">
        <v>27</v>
      </c>
      <c r="G615" s="19">
        <v>31286</v>
      </c>
      <c r="H615" s="17">
        <v>3</v>
      </c>
      <c r="I615" s="18">
        <v>16097.94</v>
      </c>
      <c r="J615" s="17" t="s">
        <v>11</v>
      </c>
      <c r="K615" s="17" t="s">
        <v>12</v>
      </c>
      <c r="L615" s="17" t="s">
        <v>23</v>
      </c>
      <c r="M615" s="20">
        <v>37.780555555555559</v>
      </c>
    </row>
    <row r="616" spans="1:13" x14ac:dyDescent="0.35">
      <c r="A616" s="17" t="s">
        <v>8349</v>
      </c>
      <c r="B616" s="17">
        <v>615</v>
      </c>
      <c r="C616" s="17" t="s">
        <v>1756</v>
      </c>
      <c r="D616" s="17">
        <v>1958</v>
      </c>
      <c r="E616" s="17" t="s">
        <v>18</v>
      </c>
      <c r="F616" s="17">
        <v>21</v>
      </c>
      <c r="G616" s="19">
        <v>21357</v>
      </c>
      <c r="H616" s="17">
        <v>3</v>
      </c>
      <c r="I616" s="18">
        <v>16085.13</v>
      </c>
      <c r="J616" s="17" t="s">
        <v>11</v>
      </c>
      <c r="K616" s="17" t="s">
        <v>11</v>
      </c>
      <c r="L616" s="17" t="s">
        <v>13</v>
      </c>
      <c r="M616" s="20">
        <v>64.963888888888889</v>
      </c>
    </row>
    <row r="617" spans="1:13" x14ac:dyDescent="0.35">
      <c r="A617" s="17" t="s">
        <v>8349</v>
      </c>
      <c r="B617" s="17">
        <v>616</v>
      </c>
      <c r="C617" s="17" t="s">
        <v>1755</v>
      </c>
      <c r="D617" s="17">
        <v>1958</v>
      </c>
      <c r="E617" s="17" t="s">
        <v>37</v>
      </c>
      <c r="F617" s="17">
        <v>22</v>
      </c>
      <c r="G617" s="19">
        <v>21480</v>
      </c>
      <c r="H617" s="17">
        <v>2</v>
      </c>
      <c r="I617" s="18">
        <v>16069.08</v>
      </c>
      <c r="J617" s="17" t="s">
        <v>11</v>
      </c>
      <c r="K617" s="17" t="s">
        <v>11</v>
      </c>
      <c r="L617" s="17" t="s">
        <v>247</v>
      </c>
      <c r="M617" s="20">
        <v>64.62777777777778</v>
      </c>
    </row>
    <row r="618" spans="1:13" x14ac:dyDescent="0.35">
      <c r="A618" s="17" t="s">
        <v>8349</v>
      </c>
      <c r="B618" s="17">
        <v>617</v>
      </c>
      <c r="C618" s="17" t="s">
        <v>1754</v>
      </c>
      <c r="D618" s="17">
        <v>1978</v>
      </c>
      <c r="E618" s="17" t="s">
        <v>20</v>
      </c>
      <c r="F618" s="17">
        <v>16</v>
      </c>
      <c r="G618" s="19">
        <v>28749</v>
      </c>
      <c r="H618" s="17">
        <v>2</v>
      </c>
      <c r="I618" s="18">
        <v>16062.89</v>
      </c>
      <c r="J618" s="17" t="s">
        <v>11</v>
      </c>
      <c r="K618" s="17" t="s">
        <v>11</v>
      </c>
      <c r="L618" s="17" t="s">
        <v>535</v>
      </c>
      <c r="M618" s="20">
        <v>44.727777777777774</v>
      </c>
    </row>
    <row r="619" spans="1:13" x14ac:dyDescent="0.35">
      <c r="A619" s="17" t="s">
        <v>8349</v>
      </c>
      <c r="B619" s="17">
        <v>618</v>
      </c>
      <c r="C619" s="17" t="s">
        <v>1753</v>
      </c>
      <c r="D619" s="17">
        <v>1988</v>
      </c>
      <c r="E619" s="17" t="s">
        <v>30</v>
      </c>
      <c r="F619" s="17">
        <v>5</v>
      </c>
      <c r="G619" s="19">
        <v>32482</v>
      </c>
      <c r="H619" s="17">
        <v>3</v>
      </c>
      <c r="I619" s="18">
        <v>16059.06</v>
      </c>
      <c r="J619" s="17" t="s">
        <v>11</v>
      </c>
      <c r="K619" s="17" t="s">
        <v>12</v>
      </c>
      <c r="L619" s="17" t="s">
        <v>23</v>
      </c>
      <c r="M619" s="20">
        <v>34.508333333333333</v>
      </c>
    </row>
    <row r="620" spans="1:13" x14ac:dyDescent="0.35">
      <c r="A620" s="17" t="s">
        <v>8349</v>
      </c>
      <c r="B620" s="17">
        <v>619</v>
      </c>
      <c r="C620" s="17" t="s">
        <v>1752</v>
      </c>
      <c r="D620" s="17">
        <v>1980</v>
      </c>
      <c r="E620" s="17" t="s">
        <v>20</v>
      </c>
      <c r="F620" s="17">
        <v>19</v>
      </c>
      <c r="G620" s="19">
        <v>29483</v>
      </c>
      <c r="H620" s="17">
        <v>2</v>
      </c>
      <c r="I620" s="18">
        <v>15966.19</v>
      </c>
      <c r="J620" s="17" t="s">
        <v>11</v>
      </c>
      <c r="K620" s="17" t="s">
        <v>11</v>
      </c>
      <c r="L620" s="17" t="s">
        <v>23</v>
      </c>
      <c r="M620" s="20">
        <v>42.719444444444441</v>
      </c>
    </row>
    <row r="621" spans="1:13" x14ac:dyDescent="0.35">
      <c r="A621" s="17" t="s">
        <v>8349</v>
      </c>
      <c r="B621" s="17">
        <v>620</v>
      </c>
      <c r="C621" s="17" t="s">
        <v>1751</v>
      </c>
      <c r="D621" s="17">
        <v>1982</v>
      </c>
      <c r="E621" s="17" t="s">
        <v>10</v>
      </c>
      <c r="F621" s="17">
        <v>24</v>
      </c>
      <c r="G621" s="19">
        <v>30156</v>
      </c>
      <c r="H621" s="17">
        <v>3</v>
      </c>
      <c r="I621" s="18">
        <v>15965.29</v>
      </c>
      <c r="J621" s="17" t="s">
        <v>11</v>
      </c>
      <c r="K621" s="17" t="s">
        <v>16</v>
      </c>
      <c r="L621" s="17" t="s">
        <v>23</v>
      </c>
      <c r="M621" s="20">
        <v>40.87222222222222</v>
      </c>
    </row>
    <row r="622" spans="1:13" x14ac:dyDescent="0.35">
      <c r="A622" s="17" t="s">
        <v>8349</v>
      </c>
      <c r="B622" s="17">
        <v>621</v>
      </c>
      <c r="C622" s="17" t="s">
        <v>1750</v>
      </c>
      <c r="D622" s="17">
        <v>1980</v>
      </c>
      <c r="E622" s="17" t="s">
        <v>37</v>
      </c>
      <c r="F622" s="17">
        <v>12</v>
      </c>
      <c r="G622" s="19">
        <v>29506</v>
      </c>
      <c r="H622" s="17">
        <v>2</v>
      </c>
      <c r="I622" s="18">
        <v>15922.29</v>
      </c>
      <c r="J622" s="17" t="s">
        <v>11</v>
      </c>
      <c r="K622" s="17" t="s">
        <v>12</v>
      </c>
      <c r="L622" s="17" t="s">
        <v>535</v>
      </c>
      <c r="M622" s="20">
        <v>42.655555555555559</v>
      </c>
    </row>
    <row r="623" spans="1:13" x14ac:dyDescent="0.35">
      <c r="A623" s="17" t="s">
        <v>8349</v>
      </c>
      <c r="B623" s="17">
        <v>622</v>
      </c>
      <c r="C623" s="17" t="s">
        <v>1749</v>
      </c>
      <c r="D623" s="17">
        <v>1962</v>
      </c>
      <c r="E623" s="17" t="s">
        <v>30</v>
      </c>
      <c r="F623" s="17">
        <v>25</v>
      </c>
      <c r="G623" s="19">
        <v>23005</v>
      </c>
      <c r="H623" s="17">
        <v>0</v>
      </c>
      <c r="I623" s="18">
        <v>15840.81</v>
      </c>
      <c r="J623" s="17" t="s">
        <v>11</v>
      </c>
      <c r="K623" s="17" t="s">
        <v>16</v>
      </c>
      <c r="L623" s="17" t="s">
        <v>632</v>
      </c>
      <c r="M623" s="20">
        <v>60.452777777777776</v>
      </c>
    </row>
    <row r="624" spans="1:13" x14ac:dyDescent="0.35">
      <c r="A624" s="17" t="s">
        <v>8349</v>
      </c>
      <c r="B624" s="17">
        <v>623</v>
      </c>
      <c r="C624" s="17" t="s">
        <v>1748</v>
      </c>
      <c r="D624" s="17">
        <v>1982</v>
      </c>
      <c r="E624" s="17" t="s">
        <v>15</v>
      </c>
      <c r="F624" s="17">
        <v>11</v>
      </c>
      <c r="G624" s="19">
        <v>30266</v>
      </c>
      <c r="H624" s="17">
        <v>4</v>
      </c>
      <c r="I624" s="18">
        <v>15828.82</v>
      </c>
      <c r="J624" s="17" t="s">
        <v>11</v>
      </c>
      <c r="K624" s="17" t="s">
        <v>12</v>
      </c>
      <c r="L624" s="17" t="s">
        <v>42</v>
      </c>
      <c r="M624" s="20">
        <v>40.575000000000003</v>
      </c>
    </row>
    <row r="625" spans="1:13" x14ac:dyDescent="0.35">
      <c r="A625" s="17" t="s">
        <v>8349</v>
      </c>
      <c r="B625" s="17">
        <v>624</v>
      </c>
      <c r="C625" s="17" t="s">
        <v>1747</v>
      </c>
      <c r="D625" s="17">
        <v>1984</v>
      </c>
      <c r="E625" s="17" t="s">
        <v>18</v>
      </c>
      <c r="F625" s="17">
        <v>26</v>
      </c>
      <c r="G625" s="19">
        <v>30859</v>
      </c>
      <c r="H625" s="17">
        <v>0</v>
      </c>
      <c r="I625" s="18">
        <v>15820.7</v>
      </c>
      <c r="J625" s="17" t="s">
        <v>11</v>
      </c>
      <c r="K625" s="17" t="s">
        <v>12</v>
      </c>
      <c r="L625" s="17" t="s">
        <v>42</v>
      </c>
      <c r="M625" s="20">
        <v>38.950000000000003</v>
      </c>
    </row>
    <row r="626" spans="1:13" x14ac:dyDescent="0.35">
      <c r="A626" s="17" t="s">
        <v>8349</v>
      </c>
      <c r="B626" s="17">
        <v>625</v>
      </c>
      <c r="C626" s="17" t="s">
        <v>1746</v>
      </c>
      <c r="D626" s="17">
        <v>1997</v>
      </c>
      <c r="E626" s="17" t="s">
        <v>37</v>
      </c>
      <c r="F626" s="17">
        <v>9</v>
      </c>
      <c r="G626" s="19">
        <v>35712</v>
      </c>
      <c r="H626" s="17">
        <v>0</v>
      </c>
      <c r="I626" s="18">
        <v>15817.99</v>
      </c>
      <c r="J626" s="17" t="s">
        <v>11</v>
      </c>
      <c r="K626" s="17" t="s">
        <v>11</v>
      </c>
      <c r="L626" s="17" t="s">
        <v>23</v>
      </c>
      <c r="M626" s="20">
        <v>25.663888888888888</v>
      </c>
    </row>
    <row r="627" spans="1:13" x14ac:dyDescent="0.35">
      <c r="A627" s="17" t="s">
        <v>8349</v>
      </c>
      <c r="B627" s="17">
        <v>626</v>
      </c>
      <c r="C627" s="17" t="s">
        <v>1745</v>
      </c>
      <c r="D627" s="17">
        <v>1974</v>
      </c>
      <c r="E627" s="17" t="s">
        <v>35</v>
      </c>
      <c r="F627" s="17">
        <v>29</v>
      </c>
      <c r="G627" s="19">
        <v>27270</v>
      </c>
      <c r="H627" s="17">
        <v>0</v>
      </c>
      <c r="I627" s="18">
        <v>15746.62</v>
      </c>
      <c r="J627" s="17" t="s">
        <v>11</v>
      </c>
      <c r="K627" s="17" t="s">
        <v>16</v>
      </c>
      <c r="L627" s="17" t="s">
        <v>23</v>
      </c>
      <c r="M627" s="20">
        <v>48.774999999999999</v>
      </c>
    </row>
    <row r="628" spans="1:13" x14ac:dyDescent="0.35">
      <c r="A628" s="17" t="s">
        <v>8349</v>
      </c>
      <c r="B628" s="17">
        <v>627</v>
      </c>
      <c r="C628" s="17" t="s">
        <v>1744</v>
      </c>
      <c r="D628" s="17">
        <v>1976</v>
      </c>
      <c r="E628" s="17" t="s">
        <v>20</v>
      </c>
      <c r="F628" s="17">
        <v>20</v>
      </c>
      <c r="G628" s="19">
        <v>28023</v>
      </c>
      <c r="H628" s="17">
        <v>2</v>
      </c>
      <c r="I628" s="18">
        <v>15698.86</v>
      </c>
      <c r="J628" s="17" t="s">
        <v>11</v>
      </c>
      <c r="K628" s="17" t="s">
        <v>11</v>
      </c>
      <c r="L628" s="17" t="s">
        <v>23</v>
      </c>
      <c r="M628" s="20">
        <v>46.716666666666669</v>
      </c>
    </row>
    <row r="629" spans="1:13" x14ac:dyDescent="0.35">
      <c r="A629" s="17" t="s">
        <v>8349</v>
      </c>
      <c r="B629" s="17">
        <v>628</v>
      </c>
      <c r="C629" s="17" t="s">
        <v>1743</v>
      </c>
      <c r="D629" s="17">
        <v>1973</v>
      </c>
      <c r="E629" s="17" t="s">
        <v>18</v>
      </c>
      <c r="F629" s="17">
        <v>26</v>
      </c>
      <c r="G629" s="19">
        <v>26841</v>
      </c>
      <c r="H629" s="17">
        <v>0</v>
      </c>
      <c r="I629" s="18">
        <v>15670.3</v>
      </c>
      <c r="J629" s="17" t="s">
        <v>11</v>
      </c>
      <c r="K629" s="17" t="s">
        <v>11</v>
      </c>
      <c r="L629" s="17" t="s">
        <v>535</v>
      </c>
      <c r="M629" s="20">
        <v>49.95</v>
      </c>
    </row>
    <row r="630" spans="1:13" x14ac:dyDescent="0.35">
      <c r="A630" s="17" t="s">
        <v>8349</v>
      </c>
      <c r="B630" s="17">
        <v>629</v>
      </c>
      <c r="C630" s="17" t="s">
        <v>1742</v>
      </c>
      <c r="D630" s="17">
        <v>1988</v>
      </c>
      <c r="E630" s="17" t="s">
        <v>30</v>
      </c>
      <c r="F630" s="17">
        <v>22</v>
      </c>
      <c r="G630" s="19">
        <v>32499</v>
      </c>
      <c r="H630" s="17">
        <v>3</v>
      </c>
      <c r="I630" s="18">
        <v>15646.28</v>
      </c>
      <c r="J630" s="17" t="s">
        <v>11</v>
      </c>
      <c r="K630" s="17" t="s">
        <v>11</v>
      </c>
      <c r="L630" s="17" t="s">
        <v>42</v>
      </c>
      <c r="M630" s="20">
        <v>34.461111111111109</v>
      </c>
    </row>
    <row r="631" spans="1:13" x14ac:dyDescent="0.35">
      <c r="A631" s="17" t="s">
        <v>8349</v>
      </c>
      <c r="B631" s="17">
        <v>630</v>
      </c>
      <c r="C631" s="17" t="s">
        <v>1741</v>
      </c>
      <c r="D631" s="17">
        <v>1960</v>
      </c>
      <c r="E631" s="17" t="s">
        <v>18</v>
      </c>
      <c r="F631" s="17">
        <v>6</v>
      </c>
      <c r="G631" s="19">
        <v>22073</v>
      </c>
      <c r="H631" s="17">
        <v>3</v>
      </c>
      <c r="I631" s="18">
        <v>15612.19</v>
      </c>
      <c r="J631" s="17" t="s">
        <v>11</v>
      </c>
      <c r="K631" s="17" t="s">
        <v>11</v>
      </c>
      <c r="L631" s="17" t="s">
        <v>23</v>
      </c>
      <c r="M631" s="20">
        <v>63.005555555555553</v>
      </c>
    </row>
    <row r="632" spans="1:13" x14ac:dyDescent="0.35">
      <c r="A632" s="17" t="s">
        <v>8349</v>
      </c>
      <c r="B632" s="17">
        <v>631</v>
      </c>
      <c r="C632" s="17" t="s">
        <v>1740</v>
      </c>
      <c r="D632" s="17">
        <v>1965</v>
      </c>
      <c r="E632" s="17" t="s">
        <v>37</v>
      </c>
      <c r="F632" s="17">
        <v>28</v>
      </c>
      <c r="G632" s="19">
        <v>24043</v>
      </c>
      <c r="H632" s="17">
        <v>0</v>
      </c>
      <c r="I632" s="18">
        <v>15608.58</v>
      </c>
      <c r="J632" s="17" t="s">
        <v>11</v>
      </c>
      <c r="K632" s="17" t="s">
        <v>11</v>
      </c>
      <c r="L632" s="17" t="s">
        <v>535</v>
      </c>
      <c r="M632" s="20">
        <v>57.611111111111114</v>
      </c>
    </row>
    <row r="633" spans="1:13" x14ac:dyDescent="0.35">
      <c r="A633" s="17" t="s">
        <v>8349</v>
      </c>
      <c r="B633" s="17">
        <v>632</v>
      </c>
      <c r="C633" s="17" t="s">
        <v>1739</v>
      </c>
      <c r="D633" s="17">
        <v>1974</v>
      </c>
      <c r="E633" s="17" t="s">
        <v>10</v>
      </c>
      <c r="F633" s="17">
        <v>30</v>
      </c>
      <c r="G633" s="19">
        <v>27240</v>
      </c>
      <c r="H633" s="17">
        <v>0</v>
      </c>
      <c r="I633" s="18">
        <v>15556.67</v>
      </c>
      <c r="J633" s="17" t="s">
        <v>11</v>
      </c>
      <c r="K633" s="17" t="s">
        <v>11</v>
      </c>
      <c r="L633" s="17" t="s">
        <v>23</v>
      </c>
      <c r="M633" s="20">
        <v>48.855555555555554</v>
      </c>
    </row>
    <row r="634" spans="1:13" x14ac:dyDescent="0.35">
      <c r="A634" s="17" t="s">
        <v>8349</v>
      </c>
      <c r="B634" s="17">
        <v>633</v>
      </c>
      <c r="C634" s="17" t="s">
        <v>1738</v>
      </c>
      <c r="D634" s="17">
        <v>1959</v>
      </c>
      <c r="E634" s="17" t="s">
        <v>37</v>
      </c>
      <c r="F634" s="17">
        <v>2</v>
      </c>
      <c r="G634" s="19">
        <v>21825</v>
      </c>
      <c r="H634" s="17">
        <v>3</v>
      </c>
      <c r="I634" s="18">
        <v>15555.19</v>
      </c>
      <c r="J634" s="17" t="s">
        <v>11</v>
      </c>
      <c r="K634" s="17" t="s">
        <v>12</v>
      </c>
      <c r="L634" s="17" t="s">
        <v>23</v>
      </c>
      <c r="M634" s="20">
        <v>63.68333333333333</v>
      </c>
    </row>
    <row r="635" spans="1:13" x14ac:dyDescent="0.35">
      <c r="A635" s="17" t="s">
        <v>8349</v>
      </c>
      <c r="B635" s="17">
        <v>634</v>
      </c>
      <c r="C635" s="17" t="s">
        <v>1737</v>
      </c>
      <c r="D635" s="17">
        <v>1974</v>
      </c>
      <c r="E635" s="17" t="s">
        <v>18</v>
      </c>
      <c r="F635" s="17">
        <v>28</v>
      </c>
      <c r="G635" s="19">
        <v>27208</v>
      </c>
      <c r="H635" s="17">
        <v>0</v>
      </c>
      <c r="I635" s="18">
        <v>15532.16</v>
      </c>
      <c r="J635" s="17" t="s">
        <v>11</v>
      </c>
      <c r="K635" s="17" t="s">
        <v>11</v>
      </c>
      <c r="L635" s="17" t="s">
        <v>535</v>
      </c>
      <c r="M635" s="20">
        <v>48.944444444444443</v>
      </c>
    </row>
    <row r="636" spans="1:13" x14ac:dyDescent="0.35">
      <c r="A636" s="17" t="s">
        <v>8349</v>
      </c>
      <c r="B636" s="17">
        <v>635</v>
      </c>
      <c r="C636" s="17" t="s">
        <v>1736</v>
      </c>
      <c r="D636" s="17">
        <v>2004</v>
      </c>
      <c r="E636" s="17" t="s">
        <v>10</v>
      </c>
      <c r="F636" s="17">
        <v>17</v>
      </c>
      <c r="G636" s="19">
        <v>38185</v>
      </c>
      <c r="H636" s="17">
        <v>0</v>
      </c>
      <c r="I636" s="18">
        <v>15518.18</v>
      </c>
      <c r="J636" s="17" t="s">
        <v>11</v>
      </c>
      <c r="K636" s="17" t="s">
        <v>12</v>
      </c>
      <c r="L636" s="17" t="s">
        <v>164</v>
      </c>
      <c r="M636" s="20">
        <v>18.891666666666666</v>
      </c>
    </row>
    <row r="637" spans="1:13" x14ac:dyDescent="0.35">
      <c r="A637" s="17" t="s">
        <v>8349</v>
      </c>
      <c r="B637" s="17">
        <v>636</v>
      </c>
      <c r="C637" s="17" t="s">
        <v>1735</v>
      </c>
      <c r="D637" s="17">
        <v>1976</v>
      </c>
      <c r="E637" s="17" t="s">
        <v>10</v>
      </c>
      <c r="F637" s="17">
        <v>20</v>
      </c>
      <c r="G637" s="19">
        <v>27961</v>
      </c>
      <c r="H637" s="17">
        <v>2</v>
      </c>
      <c r="I637" s="18">
        <v>15450.48</v>
      </c>
      <c r="J637" s="17" t="s">
        <v>11</v>
      </c>
      <c r="K637" s="17" t="s">
        <v>16</v>
      </c>
      <c r="L637" s="17" t="s">
        <v>535</v>
      </c>
      <c r="M637" s="20">
        <v>46.883333333333333</v>
      </c>
    </row>
    <row r="638" spans="1:13" x14ac:dyDescent="0.35">
      <c r="A638" s="17" t="s">
        <v>8349</v>
      </c>
      <c r="B638" s="17">
        <v>637</v>
      </c>
      <c r="C638" s="17" t="s">
        <v>1734</v>
      </c>
      <c r="D638" s="17">
        <v>1990</v>
      </c>
      <c r="E638" s="17" t="s">
        <v>37</v>
      </c>
      <c r="F638" s="17">
        <v>25</v>
      </c>
      <c r="G638" s="19">
        <v>33171</v>
      </c>
      <c r="H638" s="17">
        <v>3</v>
      </c>
      <c r="I638" s="18">
        <v>15440.2</v>
      </c>
      <c r="J638" s="17" t="s">
        <v>11</v>
      </c>
      <c r="K638" s="17" t="s">
        <v>16</v>
      </c>
      <c r="L638" s="17" t="s">
        <v>23</v>
      </c>
      <c r="M638" s="20">
        <v>32.619444444444447</v>
      </c>
    </row>
    <row r="639" spans="1:13" x14ac:dyDescent="0.35">
      <c r="A639" s="17" t="s">
        <v>8349</v>
      </c>
      <c r="B639" s="17">
        <v>638</v>
      </c>
      <c r="C639" s="17" t="s">
        <v>1733</v>
      </c>
      <c r="D639" s="17">
        <v>1964</v>
      </c>
      <c r="E639" s="17" t="s">
        <v>20</v>
      </c>
      <c r="F639" s="17">
        <v>4</v>
      </c>
      <c r="G639" s="19">
        <v>23624</v>
      </c>
      <c r="H639" s="17">
        <v>0</v>
      </c>
      <c r="I639" s="18">
        <v>15377.77</v>
      </c>
      <c r="J639" s="17" t="s">
        <v>11</v>
      </c>
      <c r="K639" s="17" t="s">
        <v>11</v>
      </c>
      <c r="L639" s="17" t="s">
        <v>23</v>
      </c>
      <c r="M639" s="20">
        <v>58.761111111111113</v>
      </c>
    </row>
    <row r="640" spans="1:13" x14ac:dyDescent="0.35">
      <c r="A640" s="17" t="s">
        <v>8349</v>
      </c>
      <c r="B640" s="17">
        <v>639</v>
      </c>
      <c r="C640" s="17" t="s">
        <v>1732</v>
      </c>
      <c r="D640" s="17">
        <v>1962</v>
      </c>
      <c r="E640" s="17" t="s">
        <v>20</v>
      </c>
      <c r="F640" s="17">
        <v>6</v>
      </c>
      <c r="G640" s="19">
        <v>22895</v>
      </c>
      <c r="H640" s="17">
        <v>0</v>
      </c>
      <c r="I640" s="18">
        <v>15368.22</v>
      </c>
      <c r="J640" s="17" t="s">
        <v>11</v>
      </c>
      <c r="K640" s="17" t="s">
        <v>11</v>
      </c>
      <c r="L640" s="17" t="s">
        <v>42</v>
      </c>
      <c r="M640" s="20">
        <v>60.755555555555553</v>
      </c>
    </row>
    <row r="641" spans="1:13" x14ac:dyDescent="0.35">
      <c r="A641" s="17" t="s">
        <v>8349</v>
      </c>
      <c r="B641" s="17">
        <v>640</v>
      </c>
      <c r="C641" s="17" t="s">
        <v>1731</v>
      </c>
      <c r="D641" s="17">
        <v>1968</v>
      </c>
      <c r="E641" s="17" t="s">
        <v>10</v>
      </c>
      <c r="F641" s="17">
        <v>18</v>
      </c>
      <c r="G641" s="19">
        <v>25037</v>
      </c>
      <c r="H641" s="17">
        <v>0</v>
      </c>
      <c r="I641" s="18">
        <v>15363.77</v>
      </c>
      <c r="J641" s="17" t="s">
        <v>11</v>
      </c>
      <c r="K641" s="17" t="s">
        <v>16</v>
      </c>
      <c r="L641" s="17" t="s">
        <v>535</v>
      </c>
      <c r="M641" s="20">
        <v>54.888888888888886</v>
      </c>
    </row>
    <row r="642" spans="1:13" x14ac:dyDescent="0.35">
      <c r="A642" s="17" t="s">
        <v>8349</v>
      </c>
      <c r="B642" s="17">
        <v>641</v>
      </c>
      <c r="C642" s="17" t="s">
        <v>1730</v>
      </c>
      <c r="D642" s="17">
        <v>1988</v>
      </c>
      <c r="E642" s="17" t="s">
        <v>30</v>
      </c>
      <c r="F642" s="17">
        <v>17</v>
      </c>
      <c r="G642" s="19">
        <v>32494</v>
      </c>
      <c r="H642" s="17">
        <v>3</v>
      </c>
      <c r="I642" s="18">
        <v>15361.5</v>
      </c>
      <c r="J642" s="17" t="s">
        <v>11</v>
      </c>
      <c r="K642" s="17" t="s">
        <v>12</v>
      </c>
      <c r="L642" s="17" t="s">
        <v>249</v>
      </c>
      <c r="M642" s="20">
        <v>34.475000000000001</v>
      </c>
    </row>
    <row r="643" spans="1:13" x14ac:dyDescent="0.35">
      <c r="A643" s="17" t="s">
        <v>8349</v>
      </c>
      <c r="B643" s="17">
        <v>642</v>
      </c>
      <c r="C643" s="17" t="s">
        <v>1729</v>
      </c>
      <c r="D643" s="17">
        <v>2001</v>
      </c>
      <c r="E643" s="17" t="s">
        <v>10</v>
      </c>
      <c r="F643" s="17">
        <v>14</v>
      </c>
      <c r="G643" s="19">
        <v>37086</v>
      </c>
      <c r="H643" s="17">
        <v>1</v>
      </c>
      <c r="I643" s="18">
        <v>15359.1</v>
      </c>
      <c r="J643" s="17" t="s">
        <v>11</v>
      </c>
      <c r="K643" s="17" t="s">
        <v>12</v>
      </c>
      <c r="L643" s="17" t="s">
        <v>247</v>
      </c>
      <c r="M643" s="20">
        <v>21.9</v>
      </c>
    </row>
    <row r="644" spans="1:13" x14ac:dyDescent="0.35">
      <c r="A644" s="17" t="s">
        <v>8349</v>
      </c>
      <c r="B644" s="17">
        <v>643</v>
      </c>
      <c r="C644" s="17" t="s">
        <v>1728</v>
      </c>
      <c r="D644" s="17">
        <v>1963</v>
      </c>
      <c r="E644" s="17" t="s">
        <v>30</v>
      </c>
      <c r="F644" s="17">
        <v>13</v>
      </c>
      <c r="G644" s="19">
        <v>23358</v>
      </c>
      <c r="H644" s="17">
        <v>0</v>
      </c>
      <c r="I644" s="18">
        <v>15322.77</v>
      </c>
      <c r="J644" s="17" t="s">
        <v>11</v>
      </c>
      <c r="K644" s="17" t="s">
        <v>12</v>
      </c>
      <c r="L644" s="17" t="s">
        <v>300</v>
      </c>
      <c r="M644" s="20">
        <v>59.486111111111114</v>
      </c>
    </row>
    <row r="645" spans="1:13" x14ac:dyDescent="0.35">
      <c r="A645" s="17" t="s">
        <v>8349</v>
      </c>
      <c r="B645" s="17">
        <v>644</v>
      </c>
      <c r="C645" s="17" t="s">
        <v>1727</v>
      </c>
      <c r="D645" s="17">
        <v>1969</v>
      </c>
      <c r="E645" s="17" t="s">
        <v>20</v>
      </c>
      <c r="F645" s="17">
        <v>16</v>
      </c>
      <c r="G645" s="19">
        <v>25462</v>
      </c>
      <c r="H645" s="17">
        <v>0</v>
      </c>
      <c r="I645" s="18">
        <v>15260.52</v>
      </c>
      <c r="J645" s="17" t="s">
        <v>11</v>
      </c>
      <c r="K645" s="17" t="s">
        <v>11</v>
      </c>
      <c r="L645" s="17" t="s">
        <v>249</v>
      </c>
      <c r="M645" s="20">
        <v>53.727777777777774</v>
      </c>
    </row>
    <row r="646" spans="1:13" x14ac:dyDescent="0.35">
      <c r="A646" s="17" t="s">
        <v>8349</v>
      </c>
      <c r="B646" s="17">
        <v>645</v>
      </c>
      <c r="C646" s="17" t="s">
        <v>1726</v>
      </c>
      <c r="D646" s="17">
        <v>1960</v>
      </c>
      <c r="E646" s="17" t="s">
        <v>10</v>
      </c>
      <c r="F646" s="17">
        <v>25</v>
      </c>
      <c r="G646" s="19">
        <v>22122</v>
      </c>
      <c r="H646" s="17">
        <v>2</v>
      </c>
      <c r="I646" s="18">
        <v>15230.32</v>
      </c>
      <c r="J646" s="17" t="s">
        <v>11</v>
      </c>
      <c r="K646" s="17" t="s">
        <v>11</v>
      </c>
      <c r="L646" s="17" t="s">
        <v>247</v>
      </c>
      <c r="M646" s="20">
        <v>62.869444444444447</v>
      </c>
    </row>
    <row r="647" spans="1:13" x14ac:dyDescent="0.35">
      <c r="A647" s="17" t="s">
        <v>8349</v>
      </c>
      <c r="B647" s="17">
        <v>646</v>
      </c>
      <c r="C647" s="17" t="s">
        <v>1725</v>
      </c>
      <c r="D647" s="17">
        <v>1978</v>
      </c>
      <c r="E647" s="17" t="s">
        <v>15</v>
      </c>
      <c r="F647" s="17">
        <v>23</v>
      </c>
      <c r="G647" s="19">
        <v>28817</v>
      </c>
      <c r="H647" s="17">
        <v>2</v>
      </c>
      <c r="I647" s="18">
        <v>15207.92</v>
      </c>
      <c r="J647" s="17" t="s">
        <v>11</v>
      </c>
      <c r="K647" s="17" t="s">
        <v>16</v>
      </c>
      <c r="L647" s="17" t="s">
        <v>23</v>
      </c>
      <c r="M647" s="20">
        <v>44.541666666666664</v>
      </c>
    </row>
    <row r="648" spans="1:13" x14ac:dyDescent="0.35">
      <c r="A648" s="17" t="s">
        <v>8349</v>
      </c>
      <c r="B648" s="17">
        <v>647</v>
      </c>
      <c r="C648" s="17" t="s">
        <v>1724</v>
      </c>
      <c r="D648" s="17">
        <v>1962</v>
      </c>
      <c r="E648" s="17" t="s">
        <v>18</v>
      </c>
      <c r="F648" s="17">
        <v>17</v>
      </c>
      <c r="G648" s="19">
        <v>22814</v>
      </c>
      <c r="H648" s="17">
        <v>0</v>
      </c>
      <c r="I648" s="18">
        <v>15174.81</v>
      </c>
      <c r="J648" s="17" t="s">
        <v>11</v>
      </c>
      <c r="K648" s="17" t="s">
        <v>16</v>
      </c>
      <c r="L648" s="17" t="s">
        <v>23</v>
      </c>
      <c r="M648" s="20">
        <v>60.975000000000001</v>
      </c>
    </row>
    <row r="649" spans="1:13" x14ac:dyDescent="0.35">
      <c r="A649" s="17" t="s">
        <v>8349</v>
      </c>
      <c r="B649" s="17">
        <v>648</v>
      </c>
      <c r="C649" s="17" t="s">
        <v>1723</v>
      </c>
      <c r="D649" s="17">
        <v>1959</v>
      </c>
      <c r="E649" s="17" t="s">
        <v>30</v>
      </c>
      <c r="F649" s="17">
        <v>3</v>
      </c>
      <c r="G649" s="19">
        <v>21887</v>
      </c>
      <c r="H649" s="17">
        <v>3</v>
      </c>
      <c r="I649" s="18">
        <v>15170.07</v>
      </c>
      <c r="J649" s="17" t="s">
        <v>11</v>
      </c>
      <c r="K649" s="17" t="s">
        <v>12</v>
      </c>
      <c r="L649" s="17" t="s">
        <v>42</v>
      </c>
      <c r="M649" s="20">
        <v>63.513888888888886</v>
      </c>
    </row>
    <row r="650" spans="1:13" x14ac:dyDescent="0.35">
      <c r="A650" s="17" t="s">
        <v>8349</v>
      </c>
      <c r="B650" s="17">
        <v>649</v>
      </c>
      <c r="C650" s="17" t="s">
        <v>1722</v>
      </c>
      <c r="D650" s="17">
        <v>1959</v>
      </c>
      <c r="E650" s="17" t="s">
        <v>18</v>
      </c>
      <c r="F650" s="17">
        <v>4</v>
      </c>
      <c r="G650" s="19">
        <v>21705</v>
      </c>
      <c r="H650" s="17">
        <v>3</v>
      </c>
      <c r="I650" s="18">
        <v>15161.53</v>
      </c>
      <c r="J650" s="17" t="s">
        <v>11</v>
      </c>
      <c r="K650" s="17" t="s">
        <v>16</v>
      </c>
      <c r="L650" s="17" t="s">
        <v>13</v>
      </c>
      <c r="M650" s="20">
        <v>64.011111111111106</v>
      </c>
    </row>
    <row r="651" spans="1:13" x14ac:dyDescent="0.35">
      <c r="A651" s="17" t="s">
        <v>8349</v>
      </c>
      <c r="B651" s="17">
        <v>650</v>
      </c>
      <c r="C651" s="17" t="s">
        <v>1721</v>
      </c>
      <c r="D651" s="17">
        <v>1962</v>
      </c>
      <c r="E651" s="17" t="s">
        <v>37</v>
      </c>
      <c r="F651" s="17">
        <v>25</v>
      </c>
      <c r="G651" s="19">
        <v>22944</v>
      </c>
      <c r="H651" s="17">
        <v>0</v>
      </c>
      <c r="I651" s="18">
        <v>15161.25</v>
      </c>
      <c r="J651" s="17" t="s">
        <v>11</v>
      </c>
      <c r="K651" s="17" t="s">
        <v>11</v>
      </c>
      <c r="L651" s="17" t="s">
        <v>23</v>
      </c>
      <c r="M651" s="20">
        <v>60.619444444444447</v>
      </c>
    </row>
    <row r="652" spans="1:13" x14ac:dyDescent="0.35">
      <c r="A652" s="17" t="s">
        <v>8349</v>
      </c>
      <c r="B652" s="17">
        <v>651</v>
      </c>
      <c r="C652" s="17" t="s">
        <v>1720</v>
      </c>
      <c r="D652" s="17">
        <v>1971</v>
      </c>
      <c r="E652" s="17" t="s">
        <v>15</v>
      </c>
      <c r="F652" s="17">
        <v>25</v>
      </c>
      <c r="G652" s="19">
        <v>26262</v>
      </c>
      <c r="H652" s="17">
        <v>0</v>
      </c>
      <c r="I652" s="18">
        <v>15150.44</v>
      </c>
      <c r="J652" s="17" t="s">
        <v>11</v>
      </c>
      <c r="K652" s="17" t="s">
        <v>16</v>
      </c>
      <c r="L652" s="17" t="s">
        <v>249</v>
      </c>
      <c r="M652" s="20">
        <v>51.536111111111111</v>
      </c>
    </row>
    <row r="653" spans="1:13" x14ac:dyDescent="0.35">
      <c r="A653" s="17" t="s">
        <v>8349</v>
      </c>
      <c r="B653" s="17">
        <v>652</v>
      </c>
      <c r="C653" s="17" t="s">
        <v>1719</v>
      </c>
      <c r="D653" s="17">
        <v>1978</v>
      </c>
      <c r="E653" s="17" t="s">
        <v>20</v>
      </c>
      <c r="F653" s="17">
        <v>5</v>
      </c>
      <c r="G653" s="19">
        <v>28738</v>
      </c>
      <c r="H653" s="17">
        <v>2</v>
      </c>
      <c r="I653" s="18">
        <v>15123.19</v>
      </c>
      <c r="J653" s="17" t="s">
        <v>11</v>
      </c>
      <c r="K653" s="17" t="s">
        <v>16</v>
      </c>
      <c r="L653" s="17" t="s">
        <v>42</v>
      </c>
      <c r="M653" s="20">
        <v>44.758333333333333</v>
      </c>
    </row>
    <row r="654" spans="1:13" x14ac:dyDescent="0.35">
      <c r="A654" s="17" t="s">
        <v>8349</v>
      </c>
      <c r="B654" s="17">
        <v>653</v>
      </c>
      <c r="C654" s="17" t="s">
        <v>1718</v>
      </c>
      <c r="D654" s="17">
        <v>1972</v>
      </c>
      <c r="E654" s="17" t="s">
        <v>15</v>
      </c>
      <c r="F654" s="17">
        <v>7</v>
      </c>
      <c r="G654" s="19">
        <v>26610</v>
      </c>
      <c r="H654" s="17">
        <v>0</v>
      </c>
      <c r="I654" s="18">
        <v>15103.69</v>
      </c>
      <c r="J654" s="17" t="s">
        <v>11</v>
      </c>
      <c r="K654" s="17" t="s">
        <v>16</v>
      </c>
      <c r="L654" s="17" t="s">
        <v>23</v>
      </c>
      <c r="M654" s="20">
        <v>50.586111111111109</v>
      </c>
    </row>
    <row r="655" spans="1:13" x14ac:dyDescent="0.35">
      <c r="A655" s="17" t="s">
        <v>8349</v>
      </c>
      <c r="B655" s="17">
        <v>654</v>
      </c>
      <c r="C655" s="17" t="s">
        <v>1717</v>
      </c>
      <c r="D655" s="17">
        <v>1975</v>
      </c>
      <c r="E655" s="17" t="s">
        <v>37</v>
      </c>
      <c r="F655" s="17">
        <v>26</v>
      </c>
      <c r="G655" s="19">
        <v>27693</v>
      </c>
      <c r="H655" s="17">
        <v>1</v>
      </c>
      <c r="I655" s="18">
        <v>15090.35</v>
      </c>
      <c r="J655" s="17" t="s">
        <v>11</v>
      </c>
      <c r="K655" s="17" t="s">
        <v>16</v>
      </c>
      <c r="L655" s="17" t="s">
        <v>249</v>
      </c>
      <c r="M655" s="20">
        <v>47.616666666666667</v>
      </c>
    </row>
    <row r="656" spans="1:13" x14ac:dyDescent="0.35">
      <c r="A656" s="17" t="s">
        <v>8349</v>
      </c>
      <c r="B656" s="17">
        <v>655</v>
      </c>
      <c r="C656" s="17" t="s">
        <v>1716</v>
      </c>
      <c r="D656" s="17">
        <v>1968</v>
      </c>
      <c r="E656" s="17" t="s">
        <v>18</v>
      </c>
      <c r="F656" s="17">
        <v>12</v>
      </c>
      <c r="G656" s="19">
        <v>25001</v>
      </c>
      <c r="H656" s="17">
        <v>0</v>
      </c>
      <c r="I656" s="18">
        <v>15052.68</v>
      </c>
      <c r="J656" s="17" t="s">
        <v>11</v>
      </c>
      <c r="K656" s="17" t="s">
        <v>11</v>
      </c>
      <c r="L656" s="17" t="s">
        <v>632</v>
      </c>
      <c r="M656" s="20">
        <v>54.988888888888887</v>
      </c>
    </row>
    <row r="657" spans="1:13" x14ac:dyDescent="0.35">
      <c r="A657" s="17" t="s">
        <v>8349</v>
      </c>
      <c r="B657" s="17">
        <v>656</v>
      </c>
      <c r="C657" s="17" t="s">
        <v>1715</v>
      </c>
      <c r="D657" s="17">
        <v>1971</v>
      </c>
      <c r="E657" s="17" t="s">
        <v>35</v>
      </c>
      <c r="F657" s="17">
        <v>15</v>
      </c>
      <c r="G657" s="19">
        <v>26160</v>
      </c>
      <c r="H657" s="17">
        <v>0</v>
      </c>
      <c r="I657" s="18">
        <v>15038.51</v>
      </c>
      <c r="J657" s="17" t="s">
        <v>11</v>
      </c>
      <c r="K657" s="17" t="s">
        <v>12</v>
      </c>
      <c r="L657" s="17" t="s">
        <v>249</v>
      </c>
      <c r="M657" s="20">
        <v>51.81388888888889</v>
      </c>
    </row>
    <row r="658" spans="1:13" x14ac:dyDescent="0.35">
      <c r="A658" s="17" t="s">
        <v>8349</v>
      </c>
      <c r="B658" s="17">
        <v>657</v>
      </c>
      <c r="C658" s="17" t="s">
        <v>1714</v>
      </c>
      <c r="D658" s="17">
        <v>1970</v>
      </c>
      <c r="E658" s="17" t="s">
        <v>20</v>
      </c>
      <c r="F658" s="17">
        <v>11</v>
      </c>
      <c r="G658" s="19">
        <v>25822</v>
      </c>
      <c r="H658" s="17">
        <v>0</v>
      </c>
      <c r="I658" s="18">
        <v>15026.3</v>
      </c>
      <c r="J658" s="17" t="s">
        <v>11</v>
      </c>
      <c r="K658" s="17" t="s">
        <v>12</v>
      </c>
      <c r="L658" s="17" t="s">
        <v>42</v>
      </c>
      <c r="M658" s="20">
        <v>52.741666666666667</v>
      </c>
    </row>
    <row r="659" spans="1:13" x14ac:dyDescent="0.35">
      <c r="A659" s="17" t="s">
        <v>8349</v>
      </c>
      <c r="B659" s="17">
        <v>658</v>
      </c>
      <c r="C659" s="17" t="s">
        <v>1713</v>
      </c>
      <c r="D659" s="17">
        <v>1979</v>
      </c>
      <c r="E659" s="17" t="s">
        <v>15</v>
      </c>
      <c r="F659" s="17">
        <v>25</v>
      </c>
      <c r="G659" s="19">
        <v>29184</v>
      </c>
      <c r="H659" s="17">
        <v>2</v>
      </c>
      <c r="I659" s="18">
        <v>15025.76</v>
      </c>
      <c r="J659" s="17" t="s">
        <v>11</v>
      </c>
      <c r="K659" s="17" t="s">
        <v>16</v>
      </c>
      <c r="L659" s="17" t="s">
        <v>42</v>
      </c>
      <c r="M659" s="20">
        <v>43.536111111111111</v>
      </c>
    </row>
    <row r="660" spans="1:13" x14ac:dyDescent="0.35">
      <c r="A660" s="17" t="s">
        <v>8349</v>
      </c>
      <c r="B660" s="17">
        <v>659</v>
      </c>
      <c r="C660" s="17" t="s">
        <v>1712</v>
      </c>
      <c r="D660" s="17">
        <v>1960</v>
      </c>
      <c r="E660" s="17" t="s">
        <v>35</v>
      </c>
      <c r="F660" s="17">
        <v>8</v>
      </c>
      <c r="G660" s="19">
        <v>22136</v>
      </c>
      <c r="H660" s="17">
        <v>2</v>
      </c>
      <c r="I660" s="18">
        <v>15019.76</v>
      </c>
      <c r="J660" s="17" t="s">
        <v>11</v>
      </c>
      <c r="K660" s="17" t="s">
        <v>11</v>
      </c>
      <c r="L660" s="17" t="s">
        <v>23</v>
      </c>
      <c r="M660" s="20">
        <v>62.833333333333336</v>
      </c>
    </row>
    <row r="661" spans="1:13" x14ac:dyDescent="0.35">
      <c r="A661" s="17" t="s">
        <v>8349</v>
      </c>
      <c r="B661" s="17">
        <v>660</v>
      </c>
      <c r="C661" s="17" t="s">
        <v>1711</v>
      </c>
      <c r="D661" s="17">
        <v>1995</v>
      </c>
      <c r="E661" s="17" t="s">
        <v>35</v>
      </c>
      <c r="F661" s="17">
        <v>2</v>
      </c>
      <c r="G661" s="19">
        <v>34913</v>
      </c>
      <c r="H661" s="17">
        <v>2</v>
      </c>
      <c r="I661" s="18">
        <v>15006.58</v>
      </c>
      <c r="J661" s="17" t="s">
        <v>11</v>
      </c>
      <c r="K661" s="17" t="s">
        <v>11</v>
      </c>
      <c r="L661" s="17" t="s">
        <v>247</v>
      </c>
      <c r="M661" s="20">
        <v>27.85</v>
      </c>
    </row>
    <row r="662" spans="1:13" x14ac:dyDescent="0.35">
      <c r="A662" s="17" t="s">
        <v>8349</v>
      </c>
      <c r="B662" s="17">
        <v>661</v>
      </c>
      <c r="C662" s="17" t="s">
        <v>1710</v>
      </c>
      <c r="D662" s="17">
        <v>1958</v>
      </c>
      <c r="E662" s="17" t="s">
        <v>10</v>
      </c>
      <c r="F662" s="17">
        <v>29</v>
      </c>
      <c r="G662" s="19">
        <v>21395</v>
      </c>
      <c r="H662" s="17">
        <v>2</v>
      </c>
      <c r="I662" s="18">
        <v>14988.43</v>
      </c>
      <c r="J662" s="17" t="s">
        <v>11</v>
      </c>
      <c r="K662" s="17" t="s">
        <v>12</v>
      </c>
      <c r="L662" s="17" t="s">
        <v>42</v>
      </c>
      <c r="M662" s="20">
        <v>64.858333333333334</v>
      </c>
    </row>
    <row r="663" spans="1:13" x14ac:dyDescent="0.35">
      <c r="A663" s="17" t="s">
        <v>8349</v>
      </c>
      <c r="B663" s="17">
        <v>662</v>
      </c>
      <c r="C663" s="17" t="s">
        <v>1709</v>
      </c>
      <c r="D663" s="17">
        <v>1962</v>
      </c>
      <c r="E663" s="17" t="s">
        <v>15</v>
      </c>
      <c r="F663" s="17">
        <v>29</v>
      </c>
      <c r="G663" s="19">
        <v>22979</v>
      </c>
      <c r="H663" s="17">
        <v>0</v>
      </c>
      <c r="I663" s="18">
        <v>14945.34</v>
      </c>
      <c r="J663" s="17" t="s">
        <v>11</v>
      </c>
      <c r="K663" s="17" t="s">
        <v>16</v>
      </c>
      <c r="L663" s="17" t="s">
        <v>300</v>
      </c>
      <c r="M663" s="20">
        <v>60.524999999999999</v>
      </c>
    </row>
    <row r="664" spans="1:13" x14ac:dyDescent="0.35">
      <c r="A664" s="17" t="s">
        <v>8349</v>
      </c>
      <c r="B664" s="17">
        <v>663</v>
      </c>
      <c r="C664" s="17" t="s">
        <v>1708</v>
      </c>
      <c r="D664" s="17">
        <v>1968</v>
      </c>
      <c r="E664" s="17" t="s">
        <v>15</v>
      </c>
      <c r="F664" s="17">
        <v>8</v>
      </c>
      <c r="G664" s="19">
        <v>25150</v>
      </c>
      <c r="H664" s="17">
        <v>0</v>
      </c>
      <c r="I664" s="18">
        <v>14926.97</v>
      </c>
      <c r="J664" s="17" t="s">
        <v>11</v>
      </c>
      <c r="K664" s="17" t="s">
        <v>11</v>
      </c>
      <c r="L664" s="17" t="s">
        <v>23</v>
      </c>
      <c r="M664" s="20">
        <v>54.583333333333336</v>
      </c>
    </row>
    <row r="665" spans="1:13" x14ac:dyDescent="0.35">
      <c r="A665" s="17" t="s">
        <v>8349</v>
      </c>
      <c r="B665" s="17">
        <v>664</v>
      </c>
      <c r="C665" s="17" t="s">
        <v>1707</v>
      </c>
      <c r="D665" s="17">
        <v>1981</v>
      </c>
      <c r="E665" s="17" t="s">
        <v>10</v>
      </c>
      <c r="F665" s="17">
        <v>4</v>
      </c>
      <c r="G665" s="19">
        <v>29771</v>
      </c>
      <c r="H665" s="17">
        <v>1</v>
      </c>
      <c r="I665" s="18">
        <v>14908.27</v>
      </c>
      <c r="J665" s="17" t="s">
        <v>11</v>
      </c>
      <c r="K665" s="17" t="s">
        <v>16</v>
      </c>
      <c r="L665" s="17" t="s">
        <v>42</v>
      </c>
      <c r="M665" s="20">
        <v>41.927777777777777</v>
      </c>
    </row>
    <row r="666" spans="1:13" x14ac:dyDescent="0.35">
      <c r="A666" s="17" t="s">
        <v>8349</v>
      </c>
      <c r="B666" s="17">
        <v>665</v>
      </c>
      <c r="C666" s="17" t="s">
        <v>1706</v>
      </c>
      <c r="D666" s="17">
        <v>1958</v>
      </c>
      <c r="E666" s="17" t="s">
        <v>37</v>
      </c>
      <c r="F666" s="17">
        <v>17</v>
      </c>
      <c r="G666" s="19">
        <v>21475</v>
      </c>
      <c r="H666" s="17">
        <v>0</v>
      </c>
      <c r="I666" s="18">
        <v>14901.52</v>
      </c>
      <c r="J666" s="17" t="s">
        <v>11</v>
      </c>
      <c r="K666" s="17" t="s">
        <v>11</v>
      </c>
      <c r="L666" s="17" t="s">
        <v>247</v>
      </c>
      <c r="M666" s="20">
        <v>64.641666666666666</v>
      </c>
    </row>
    <row r="667" spans="1:13" x14ac:dyDescent="0.35">
      <c r="A667" s="17" t="s">
        <v>8349</v>
      </c>
      <c r="B667" s="17">
        <v>666</v>
      </c>
      <c r="C667" s="17" t="s">
        <v>1705</v>
      </c>
      <c r="D667" s="17">
        <v>1970</v>
      </c>
      <c r="E667" s="17" t="s">
        <v>15</v>
      </c>
      <c r="F667" s="17">
        <v>11</v>
      </c>
      <c r="G667" s="19">
        <v>25883</v>
      </c>
      <c r="H667" s="17">
        <v>0</v>
      </c>
      <c r="I667" s="18">
        <v>14847.63</v>
      </c>
      <c r="J667" s="17" t="s">
        <v>11</v>
      </c>
      <c r="K667" s="17" t="s">
        <v>11</v>
      </c>
      <c r="L667" s="17" t="s">
        <v>249</v>
      </c>
      <c r="M667" s="20">
        <v>52.575000000000003</v>
      </c>
    </row>
    <row r="668" spans="1:13" x14ac:dyDescent="0.35">
      <c r="A668" s="17" t="s">
        <v>8349</v>
      </c>
      <c r="B668" s="17">
        <v>667</v>
      </c>
      <c r="C668" s="17" t="s">
        <v>1704</v>
      </c>
      <c r="D668" s="17">
        <v>1981</v>
      </c>
      <c r="E668" s="17" t="s">
        <v>18</v>
      </c>
      <c r="F668" s="17">
        <v>5</v>
      </c>
      <c r="G668" s="19">
        <v>29742</v>
      </c>
      <c r="H668" s="17">
        <v>1</v>
      </c>
      <c r="I668" s="18">
        <v>14843.96</v>
      </c>
      <c r="J668" s="17" t="s">
        <v>11</v>
      </c>
      <c r="K668" s="17" t="s">
        <v>12</v>
      </c>
      <c r="L668" s="17" t="s">
        <v>535</v>
      </c>
      <c r="M668" s="20">
        <v>42.008333333333333</v>
      </c>
    </row>
    <row r="669" spans="1:13" x14ac:dyDescent="0.35">
      <c r="A669" s="17" t="s">
        <v>8349</v>
      </c>
      <c r="B669" s="17">
        <v>668</v>
      </c>
      <c r="C669" s="17" t="s">
        <v>1703</v>
      </c>
      <c r="D669" s="17">
        <v>1979</v>
      </c>
      <c r="E669" s="17" t="s">
        <v>37</v>
      </c>
      <c r="F669" s="17">
        <v>18</v>
      </c>
      <c r="G669" s="19">
        <v>29146</v>
      </c>
      <c r="H669" s="17">
        <v>2</v>
      </c>
      <c r="I669" s="18">
        <v>14839.34</v>
      </c>
      <c r="J669" s="17" t="s">
        <v>11</v>
      </c>
      <c r="K669" s="17" t="s">
        <v>12</v>
      </c>
      <c r="L669" s="17" t="s">
        <v>535</v>
      </c>
      <c r="M669" s="20">
        <v>43.638888888888886</v>
      </c>
    </row>
    <row r="670" spans="1:13" x14ac:dyDescent="0.35">
      <c r="A670" s="17" t="s">
        <v>8349</v>
      </c>
      <c r="B670" s="17">
        <v>669</v>
      </c>
      <c r="C670" s="17" t="s">
        <v>1702</v>
      </c>
      <c r="D670" s="17">
        <v>1975</v>
      </c>
      <c r="E670" s="17" t="s">
        <v>30</v>
      </c>
      <c r="F670" s="17">
        <v>10</v>
      </c>
      <c r="G670" s="19">
        <v>27738</v>
      </c>
      <c r="H670" s="17">
        <v>1</v>
      </c>
      <c r="I670" s="18">
        <v>14819</v>
      </c>
      <c r="J670" s="17" t="s">
        <v>11</v>
      </c>
      <c r="K670" s="17" t="s">
        <v>12</v>
      </c>
      <c r="L670" s="17" t="s">
        <v>249</v>
      </c>
      <c r="M670" s="20">
        <v>47.494444444444447</v>
      </c>
    </row>
    <row r="671" spans="1:13" x14ac:dyDescent="0.35">
      <c r="A671" s="17" t="s">
        <v>8349</v>
      </c>
      <c r="B671" s="17">
        <v>670</v>
      </c>
      <c r="C671" s="17" t="s">
        <v>1701</v>
      </c>
      <c r="D671" s="17">
        <v>1965</v>
      </c>
      <c r="E671" s="17" t="s">
        <v>10</v>
      </c>
      <c r="F671" s="17">
        <v>27</v>
      </c>
      <c r="G671" s="19">
        <v>23950</v>
      </c>
      <c r="H671" s="17">
        <v>0</v>
      </c>
      <c r="I671" s="18">
        <v>14750.42</v>
      </c>
      <c r="J671" s="17" t="s">
        <v>11</v>
      </c>
      <c r="K671" s="17" t="s">
        <v>11</v>
      </c>
      <c r="L671" s="17" t="s">
        <v>535</v>
      </c>
      <c r="M671" s="20">
        <v>57.863888888888887</v>
      </c>
    </row>
    <row r="672" spans="1:13" x14ac:dyDescent="0.35">
      <c r="A672" s="17" t="s">
        <v>8349</v>
      </c>
      <c r="B672" s="17">
        <v>671</v>
      </c>
      <c r="C672" s="17" t="s">
        <v>1700</v>
      </c>
      <c r="D672" s="17">
        <v>1962</v>
      </c>
      <c r="E672" s="17" t="s">
        <v>10</v>
      </c>
      <c r="F672" s="17">
        <v>29</v>
      </c>
      <c r="G672" s="19">
        <v>22856</v>
      </c>
      <c r="H672" s="17">
        <v>0</v>
      </c>
      <c r="I672" s="18">
        <v>14738.43</v>
      </c>
      <c r="J672" s="17" t="s">
        <v>11</v>
      </c>
      <c r="K672" s="17" t="s">
        <v>12</v>
      </c>
      <c r="L672" s="17" t="s">
        <v>300</v>
      </c>
      <c r="M672" s="20">
        <v>60.858333333333334</v>
      </c>
    </row>
    <row r="673" spans="1:13" x14ac:dyDescent="0.35">
      <c r="A673" s="17" t="s">
        <v>8349</v>
      </c>
      <c r="B673" s="17">
        <v>672</v>
      </c>
      <c r="C673" s="17" t="s">
        <v>1699</v>
      </c>
      <c r="D673" s="17">
        <v>2002</v>
      </c>
      <c r="E673" s="17" t="s">
        <v>20</v>
      </c>
      <c r="F673" s="17">
        <v>24</v>
      </c>
      <c r="G673" s="19">
        <v>37523</v>
      </c>
      <c r="H673" s="17">
        <v>0</v>
      </c>
      <c r="I673" s="18">
        <v>14711.74</v>
      </c>
      <c r="J673" s="17" t="s">
        <v>11</v>
      </c>
      <c r="K673" s="17" t="s">
        <v>11</v>
      </c>
      <c r="L673" s="17" t="s">
        <v>23</v>
      </c>
      <c r="M673" s="20">
        <v>20.705555555555556</v>
      </c>
    </row>
    <row r="674" spans="1:13" x14ac:dyDescent="0.35">
      <c r="A674" s="17" t="s">
        <v>8349</v>
      </c>
      <c r="B674" s="17">
        <v>673</v>
      </c>
      <c r="C674" s="17" t="s">
        <v>1698</v>
      </c>
      <c r="D674" s="17">
        <v>1982</v>
      </c>
      <c r="E674" s="17" t="s">
        <v>20</v>
      </c>
      <c r="F674" s="17">
        <v>4</v>
      </c>
      <c r="G674" s="19">
        <v>30198</v>
      </c>
      <c r="H674" s="17">
        <v>3</v>
      </c>
      <c r="I674" s="18">
        <v>14696.77</v>
      </c>
      <c r="J674" s="17" t="s">
        <v>11</v>
      </c>
      <c r="K674" s="17" t="s">
        <v>11</v>
      </c>
      <c r="L674" s="17" t="s">
        <v>42</v>
      </c>
      <c r="M674" s="20">
        <v>40.761111111111113</v>
      </c>
    </row>
    <row r="675" spans="1:13" x14ac:dyDescent="0.35">
      <c r="A675" s="17" t="s">
        <v>8349</v>
      </c>
      <c r="B675" s="17">
        <v>674</v>
      </c>
      <c r="C675" s="17" t="s">
        <v>1697</v>
      </c>
      <c r="D675" s="17">
        <v>1958</v>
      </c>
      <c r="E675" s="17" t="s">
        <v>10</v>
      </c>
      <c r="F675" s="17">
        <v>23</v>
      </c>
      <c r="G675" s="19">
        <v>21389</v>
      </c>
      <c r="H675" s="17">
        <v>0</v>
      </c>
      <c r="I675" s="18">
        <v>14692.67</v>
      </c>
      <c r="J675" s="17" t="s">
        <v>11</v>
      </c>
      <c r="K675" s="17" t="s">
        <v>16</v>
      </c>
      <c r="L675" s="17" t="s">
        <v>23</v>
      </c>
      <c r="M675" s="20">
        <v>64.875</v>
      </c>
    </row>
    <row r="676" spans="1:13" x14ac:dyDescent="0.35">
      <c r="A676" s="17" t="s">
        <v>8349</v>
      </c>
      <c r="B676" s="17">
        <v>675</v>
      </c>
      <c r="C676" s="17" t="s">
        <v>1696</v>
      </c>
      <c r="D676" s="17">
        <v>1969</v>
      </c>
      <c r="E676" s="17" t="s">
        <v>37</v>
      </c>
      <c r="F676" s="17">
        <v>20</v>
      </c>
      <c r="G676" s="19">
        <v>25496</v>
      </c>
      <c r="H676" s="17">
        <v>0</v>
      </c>
      <c r="I676" s="18">
        <v>14665.75</v>
      </c>
      <c r="J676" s="17" t="s">
        <v>11</v>
      </c>
      <c r="K676" s="17" t="s">
        <v>16</v>
      </c>
      <c r="L676" s="17" t="s">
        <v>23</v>
      </c>
      <c r="M676" s="20">
        <v>53.633333333333333</v>
      </c>
    </row>
    <row r="677" spans="1:13" x14ac:dyDescent="0.35">
      <c r="A677" s="17" t="s">
        <v>8349</v>
      </c>
      <c r="B677" s="17">
        <v>676</v>
      </c>
      <c r="C677" s="17" t="s">
        <v>1695</v>
      </c>
      <c r="D677" s="17">
        <v>1981</v>
      </c>
      <c r="E677" s="17" t="s">
        <v>15</v>
      </c>
      <c r="F677" s="17">
        <v>13</v>
      </c>
      <c r="G677" s="19">
        <v>29903</v>
      </c>
      <c r="H677" s="17">
        <v>1</v>
      </c>
      <c r="I677" s="18">
        <v>14657.2</v>
      </c>
      <c r="J677" s="17" t="s">
        <v>11</v>
      </c>
      <c r="K677" s="17" t="s">
        <v>16</v>
      </c>
      <c r="L677" s="17" t="s">
        <v>23</v>
      </c>
      <c r="M677" s="20">
        <v>41.569444444444443</v>
      </c>
    </row>
    <row r="678" spans="1:13" x14ac:dyDescent="0.35">
      <c r="A678" s="17" t="s">
        <v>8349</v>
      </c>
      <c r="B678" s="17">
        <v>677</v>
      </c>
      <c r="C678" s="17" t="s">
        <v>1694</v>
      </c>
      <c r="D678" s="17">
        <v>1967</v>
      </c>
      <c r="E678" s="17" t="s">
        <v>20</v>
      </c>
      <c r="F678" s="17">
        <v>1</v>
      </c>
      <c r="G678" s="19">
        <v>24716</v>
      </c>
      <c r="H678" s="17">
        <v>0</v>
      </c>
      <c r="I678" s="18">
        <v>14640.35</v>
      </c>
      <c r="J678" s="17" t="s">
        <v>11</v>
      </c>
      <c r="K678" s="17" t="s">
        <v>12</v>
      </c>
      <c r="L678" s="17" t="s">
        <v>535</v>
      </c>
      <c r="M678" s="20">
        <v>55.769444444444446</v>
      </c>
    </row>
    <row r="679" spans="1:13" x14ac:dyDescent="0.35">
      <c r="A679" s="17" t="s">
        <v>8349</v>
      </c>
      <c r="B679" s="17">
        <v>678</v>
      </c>
      <c r="C679" s="17" t="s">
        <v>1693</v>
      </c>
      <c r="D679" s="17">
        <v>1991</v>
      </c>
      <c r="E679" s="17" t="s">
        <v>35</v>
      </c>
      <c r="F679" s="17">
        <v>21</v>
      </c>
      <c r="G679" s="19">
        <v>33471</v>
      </c>
      <c r="H679" s="17">
        <v>3</v>
      </c>
      <c r="I679" s="18">
        <v>14630.52</v>
      </c>
      <c r="J679" s="17" t="s">
        <v>11</v>
      </c>
      <c r="K679" s="17" t="s">
        <v>12</v>
      </c>
      <c r="L679" s="17" t="s">
        <v>42</v>
      </c>
      <c r="M679" s="20">
        <v>31.797222222222221</v>
      </c>
    </row>
    <row r="680" spans="1:13" x14ac:dyDescent="0.35">
      <c r="A680" s="17" t="s">
        <v>8349</v>
      </c>
      <c r="B680" s="17">
        <v>679</v>
      </c>
      <c r="C680" s="17" t="s">
        <v>1692</v>
      </c>
      <c r="D680" s="17">
        <v>1965</v>
      </c>
      <c r="E680" s="17" t="s">
        <v>15</v>
      </c>
      <c r="F680" s="17">
        <v>8</v>
      </c>
      <c r="G680" s="19">
        <v>24054</v>
      </c>
      <c r="H680" s="17">
        <v>0</v>
      </c>
      <c r="I680" s="18">
        <v>14612.33</v>
      </c>
      <c r="J680" s="17" t="s">
        <v>11</v>
      </c>
      <c r="K680" s="17" t="s">
        <v>12</v>
      </c>
      <c r="L680" s="17" t="s">
        <v>300</v>
      </c>
      <c r="M680" s="20">
        <v>57.583333333333336</v>
      </c>
    </row>
    <row r="681" spans="1:13" x14ac:dyDescent="0.35">
      <c r="A681" s="17" t="s">
        <v>8349</v>
      </c>
      <c r="B681" s="17">
        <v>680</v>
      </c>
      <c r="C681" s="17" t="s">
        <v>1691</v>
      </c>
      <c r="D681" s="17">
        <v>1967</v>
      </c>
      <c r="E681" s="17" t="s">
        <v>10</v>
      </c>
      <c r="F681" s="17">
        <v>18</v>
      </c>
      <c r="G681" s="19">
        <v>24671</v>
      </c>
      <c r="H681" s="17">
        <v>0</v>
      </c>
      <c r="I681" s="18">
        <v>14600.62</v>
      </c>
      <c r="J681" s="17" t="s">
        <v>11</v>
      </c>
      <c r="K681" s="17" t="s">
        <v>12</v>
      </c>
      <c r="L681" s="17" t="s">
        <v>632</v>
      </c>
      <c r="M681" s="20">
        <v>55.888888888888886</v>
      </c>
    </row>
    <row r="682" spans="1:13" x14ac:dyDescent="0.35">
      <c r="A682" s="17" t="s">
        <v>8349</v>
      </c>
      <c r="B682" s="17">
        <v>681</v>
      </c>
      <c r="C682" s="17" t="s">
        <v>1690</v>
      </c>
      <c r="D682" s="17">
        <v>1963</v>
      </c>
      <c r="E682" s="17" t="s">
        <v>37</v>
      </c>
      <c r="F682" s="17">
        <v>14</v>
      </c>
      <c r="G682" s="19">
        <v>23298</v>
      </c>
      <c r="H682" s="17">
        <v>3</v>
      </c>
      <c r="I682" s="18">
        <v>14590.63</v>
      </c>
      <c r="J682" s="17" t="s">
        <v>11</v>
      </c>
      <c r="K682" s="17" t="s">
        <v>16</v>
      </c>
      <c r="L682" s="17" t="s">
        <v>247</v>
      </c>
      <c r="M682" s="20">
        <v>59.65</v>
      </c>
    </row>
    <row r="683" spans="1:13" x14ac:dyDescent="0.35">
      <c r="A683" s="17" t="s">
        <v>8349</v>
      </c>
      <c r="B683" s="17">
        <v>682</v>
      </c>
      <c r="C683" s="17" t="s">
        <v>1689</v>
      </c>
      <c r="D683" s="17">
        <v>1962</v>
      </c>
      <c r="E683" s="17" t="s">
        <v>30</v>
      </c>
      <c r="F683" s="17">
        <v>3</v>
      </c>
      <c r="G683" s="19">
        <v>22983</v>
      </c>
      <c r="H683" s="17">
        <v>0</v>
      </c>
      <c r="I683" s="18">
        <v>14574.64</v>
      </c>
      <c r="J683" s="17" t="s">
        <v>11</v>
      </c>
      <c r="K683" s="17" t="s">
        <v>16</v>
      </c>
      <c r="L683" s="17" t="s">
        <v>200</v>
      </c>
      <c r="M683" s="20">
        <v>60.513888888888886</v>
      </c>
    </row>
    <row r="684" spans="1:13" x14ac:dyDescent="0.35">
      <c r="A684" s="17" t="s">
        <v>8349</v>
      </c>
      <c r="B684" s="17">
        <v>683</v>
      </c>
      <c r="C684" s="17" t="s">
        <v>1688</v>
      </c>
      <c r="D684" s="17">
        <v>1998</v>
      </c>
      <c r="E684" s="17" t="s">
        <v>20</v>
      </c>
      <c r="F684" s="17">
        <v>12</v>
      </c>
      <c r="G684" s="19">
        <v>36050</v>
      </c>
      <c r="H684" s="17">
        <v>0</v>
      </c>
      <c r="I684" s="18">
        <v>14571.89</v>
      </c>
      <c r="J684" s="17" t="s">
        <v>11</v>
      </c>
      <c r="K684" s="17" t="s">
        <v>16</v>
      </c>
      <c r="L684" s="17" t="s">
        <v>247</v>
      </c>
      <c r="M684" s="20">
        <v>24.738888888888887</v>
      </c>
    </row>
    <row r="685" spans="1:13" x14ac:dyDescent="0.35">
      <c r="A685" s="17" t="s">
        <v>8349</v>
      </c>
      <c r="B685" s="17">
        <v>684</v>
      </c>
      <c r="C685" s="17" t="s">
        <v>1687</v>
      </c>
      <c r="D685" s="17">
        <v>1989</v>
      </c>
      <c r="E685" s="17" t="s">
        <v>10</v>
      </c>
      <c r="F685" s="17">
        <v>14</v>
      </c>
      <c r="G685" s="19">
        <v>32703</v>
      </c>
      <c r="H685" s="17">
        <v>3</v>
      </c>
      <c r="I685" s="18">
        <v>14547.26</v>
      </c>
      <c r="J685" s="17" t="s">
        <v>11</v>
      </c>
      <c r="K685" s="17" t="s">
        <v>12</v>
      </c>
      <c r="L685" s="17" t="s">
        <v>42</v>
      </c>
      <c r="M685" s="20">
        <v>33.9</v>
      </c>
    </row>
    <row r="686" spans="1:13" x14ac:dyDescent="0.35">
      <c r="A686" s="17" t="s">
        <v>8349</v>
      </c>
      <c r="B686" s="17">
        <v>685</v>
      </c>
      <c r="C686" s="17" t="s">
        <v>1686</v>
      </c>
      <c r="D686" s="17">
        <v>1989</v>
      </c>
      <c r="E686" s="17" t="s">
        <v>10</v>
      </c>
      <c r="F686" s="17">
        <v>22</v>
      </c>
      <c r="G686" s="19">
        <v>32711</v>
      </c>
      <c r="H686" s="17">
        <v>3</v>
      </c>
      <c r="I686" s="18">
        <v>14507.46</v>
      </c>
      <c r="J686" s="17" t="s">
        <v>11</v>
      </c>
      <c r="K686" s="17" t="s">
        <v>12</v>
      </c>
      <c r="L686" s="17" t="s">
        <v>23</v>
      </c>
      <c r="M686" s="20">
        <v>33.87777777777778</v>
      </c>
    </row>
    <row r="687" spans="1:13" x14ac:dyDescent="0.35">
      <c r="A687" s="17" t="s">
        <v>8349</v>
      </c>
      <c r="B687" s="17">
        <v>686</v>
      </c>
      <c r="C687" s="17" t="s">
        <v>1685</v>
      </c>
      <c r="D687" s="17">
        <v>1979</v>
      </c>
      <c r="E687" s="17" t="s">
        <v>37</v>
      </c>
      <c r="F687" s="17">
        <v>20</v>
      </c>
      <c r="G687" s="19">
        <v>29148</v>
      </c>
      <c r="H687" s="17">
        <v>5</v>
      </c>
      <c r="I687" s="18">
        <v>14478.33</v>
      </c>
      <c r="J687" s="17" t="s">
        <v>11</v>
      </c>
      <c r="K687" s="17" t="s">
        <v>11</v>
      </c>
      <c r="L687" s="17" t="s">
        <v>13</v>
      </c>
      <c r="M687" s="20">
        <v>43.633333333333333</v>
      </c>
    </row>
    <row r="688" spans="1:13" x14ac:dyDescent="0.35">
      <c r="A688" s="17" t="s">
        <v>8349</v>
      </c>
      <c r="B688" s="17">
        <v>687</v>
      </c>
      <c r="C688" s="17" t="s">
        <v>1684</v>
      </c>
      <c r="D688" s="17">
        <v>1959</v>
      </c>
      <c r="E688" s="17" t="s">
        <v>15</v>
      </c>
      <c r="F688" s="17">
        <v>20</v>
      </c>
      <c r="G688" s="19">
        <v>21874</v>
      </c>
      <c r="H688" s="17">
        <v>1</v>
      </c>
      <c r="I688" s="18">
        <v>14474.68</v>
      </c>
      <c r="J688" s="17" t="s">
        <v>11</v>
      </c>
      <c r="K688" s="17" t="s">
        <v>11</v>
      </c>
      <c r="L688" s="17" t="s">
        <v>13</v>
      </c>
      <c r="M688" s="20">
        <v>63.55</v>
      </c>
    </row>
    <row r="689" spans="1:13" x14ac:dyDescent="0.35">
      <c r="A689" s="17" t="s">
        <v>8349</v>
      </c>
      <c r="B689" s="17">
        <v>688</v>
      </c>
      <c r="C689" s="17" t="s">
        <v>1683</v>
      </c>
      <c r="D689" s="17">
        <v>1976</v>
      </c>
      <c r="E689" s="17" t="s">
        <v>15</v>
      </c>
      <c r="F689" s="17">
        <v>27</v>
      </c>
      <c r="G689" s="19">
        <v>28091</v>
      </c>
      <c r="H689" s="17">
        <v>2</v>
      </c>
      <c r="I689" s="18">
        <v>14470.01</v>
      </c>
      <c r="J689" s="17" t="s">
        <v>11</v>
      </c>
      <c r="K689" s="17" t="s">
        <v>12</v>
      </c>
      <c r="L689" s="17" t="s">
        <v>23</v>
      </c>
      <c r="M689" s="20">
        <v>46.530555555555559</v>
      </c>
    </row>
    <row r="690" spans="1:13" x14ac:dyDescent="0.35">
      <c r="A690" s="17" t="s">
        <v>8349</v>
      </c>
      <c r="B690" s="17">
        <v>689</v>
      </c>
      <c r="C690" s="17" t="s">
        <v>1682</v>
      </c>
      <c r="D690" s="17">
        <v>1996</v>
      </c>
      <c r="E690" s="17" t="s">
        <v>15</v>
      </c>
      <c r="F690" s="17">
        <v>10</v>
      </c>
      <c r="G690" s="19">
        <v>35379</v>
      </c>
      <c r="H690" s="17">
        <v>2</v>
      </c>
      <c r="I690" s="18">
        <v>14455.64</v>
      </c>
      <c r="J690" s="17" t="s">
        <v>11</v>
      </c>
      <c r="K690" s="17" t="s">
        <v>12</v>
      </c>
      <c r="L690" s="17" t="s">
        <v>247</v>
      </c>
      <c r="M690" s="20">
        <v>26.577777777777779</v>
      </c>
    </row>
    <row r="691" spans="1:13" x14ac:dyDescent="0.35">
      <c r="A691" s="17" t="s">
        <v>8349</v>
      </c>
      <c r="B691" s="17">
        <v>690</v>
      </c>
      <c r="C691" s="17" t="s">
        <v>1681</v>
      </c>
      <c r="D691" s="17">
        <v>1959</v>
      </c>
      <c r="E691" s="17" t="s">
        <v>35</v>
      </c>
      <c r="F691" s="17">
        <v>3</v>
      </c>
      <c r="G691" s="19">
        <v>21765</v>
      </c>
      <c r="H691" s="17">
        <v>0</v>
      </c>
      <c r="I691" s="18">
        <v>14451.84</v>
      </c>
      <c r="J691" s="17" t="s">
        <v>11</v>
      </c>
      <c r="K691" s="17" t="s">
        <v>12</v>
      </c>
      <c r="L691" s="17" t="s">
        <v>249</v>
      </c>
      <c r="M691" s="20">
        <v>63.847222222222221</v>
      </c>
    </row>
    <row r="692" spans="1:13" x14ac:dyDescent="0.35">
      <c r="A692" s="17" t="s">
        <v>8349</v>
      </c>
      <c r="B692" s="17">
        <v>691</v>
      </c>
      <c r="C692" s="17" t="s">
        <v>1680</v>
      </c>
      <c r="D692" s="17">
        <v>1959</v>
      </c>
      <c r="E692" s="17" t="s">
        <v>18</v>
      </c>
      <c r="F692" s="17">
        <v>29</v>
      </c>
      <c r="G692" s="19">
        <v>21730</v>
      </c>
      <c r="H692" s="17">
        <v>0</v>
      </c>
      <c r="I692" s="18">
        <v>14449.85</v>
      </c>
      <c r="J692" s="17" t="s">
        <v>11</v>
      </c>
      <c r="K692" s="17" t="s">
        <v>16</v>
      </c>
      <c r="L692" s="17" t="s">
        <v>247</v>
      </c>
      <c r="M692" s="20">
        <v>63.94166666666667</v>
      </c>
    </row>
    <row r="693" spans="1:13" x14ac:dyDescent="0.35">
      <c r="A693" s="17" t="s">
        <v>8349</v>
      </c>
      <c r="B693" s="17">
        <v>692</v>
      </c>
      <c r="C693" s="17" t="s">
        <v>1679</v>
      </c>
      <c r="D693" s="17">
        <v>1967</v>
      </c>
      <c r="E693" s="17" t="s">
        <v>15</v>
      </c>
      <c r="F693" s="17">
        <v>4</v>
      </c>
      <c r="G693" s="19">
        <v>24780</v>
      </c>
      <c r="H693" s="17">
        <v>0</v>
      </c>
      <c r="I693" s="18">
        <v>14427.63</v>
      </c>
      <c r="J693" s="17" t="s">
        <v>11</v>
      </c>
      <c r="K693" s="17" t="s">
        <v>11</v>
      </c>
      <c r="L693" s="17" t="s">
        <v>300</v>
      </c>
      <c r="M693" s="20">
        <v>55.594444444444441</v>
      </c>
    </row>
    <row r="694" spans="1:13" x14ac:dyDescent="0.35">
      <c r="A694" s="17" t="s">
        <v>8349</v>
      </c>
      <c r="B694" s="17">
        <v>693</v>
      </c>
      <c r="C694" s="17" t="s">
        <v>1678</v>
      </c>
      <c r="D694" s="17">
        <v>1967</v>
      </c>
      <c r="E694" s="17" t="s">
        <v>35</v>
      </c>
      <c r="F694" s="17">
        <v>15</v>
      </c>
      <c r="G694" s="19">
        <v>24699</v>
      </c>
      <c r="H694" s="17">
        <v>0</v>
      </c>
      <c r="I694" s="18">
        <v>14426.66</v>
      </c>
      <c r="J694" s="17" t="s">
        <v>11</v>
      </c>
      <c r="K694" s="17" t="s">
        <v>11</v>
      </c>
      <c r="L694" s="17" t="s">
        <v>535</v>
      </c>
      <c r="M694" s="20">
        <v>55.81388888888889</v>
      </c>
    </row>
    <row r="695" spans="1:13" x14ac:dyDescent="0.35">
      <c r="A695" s="17" t="s">
        <v>8349</v>
      </c>
      <c r="B695" s="17">
        <v>694</v>
      </c>
      <c r="C695" s="17" t="s">
        <v>1677</v>
      </c>
      <c r="D695" s="17">
        <v>1999</v>
      </c>
      <c r="E695" s="17" t="s">
        <v>35</v>
      </c>
      <c r="F695" s="17">
        <v>10</v>
      </c>
      <c r="G695" s="19">
        <v>36382</v>
      </c>
      <c r="H695" s="17">
        <v>2</v>
      </c>
      <c r="I695" s="18">
        <v>14426.07</v>
      </c>
      <c r="J695" s="17" t="s">
        <v>11</v>
      </c>
      <c r="K695" s="17" t="s">
        <v>16</v>
      </c>
      <c r="L695" s="17" t="s">
        <v>23</v>
      </c>
      <c r="M695" s="20">
        <v>23.827777777777779</v>
      </c>
    </row>
    <row r="696" spans="1:13" x14ac:dyDescent="0.35">
      <c r="A696" s="17" t="s">
        <v>8349</v>
      </c>
      <c r="B696" s="17">
        <v>695</v>
      </c>
      <c r="C696" s="17" t="s">
        <v>1676</v>
      </c>
      <c r="D696" s="17">
        <v>1958</v>
      </c>
      <c r="E696" s="17" t="s">
        <v>20</v>
      </c>
      <c r="F696" s="17">
        <v>20</v>
      </c>
      <c r="G696" s="19">
        <v>21448</v>
      </c>
      <c r="H696" s="17">
        <v>1</v>
      </c>
      <c r="I696" s="18">
        <v>14418.28</v>
      </c>
      <c r="J696" s="17" t="s">
        <v>11</v>
      </c>
      <c r="K696" s="17" t="s">
        <v>12</v>
      </c>
      <c r="L696" s="17" t="s">
        <v>13</v>
      </c>
      <c r="M696" s="20">
        <v>64.716666666666669</v>
      </c>
    </row>
    <row r="697" spans="1:13" x14ac:dyDescent="0.35">
      <c r="A697" s="17" t="s">
        <v>8349</v>
      </c>
      <c r="B697" s="17">
        <v>696</v>
      </c>
      <c r="C697" s="17" t="s">
        <v>1675</v>
      </c>
      <c r="D697" s="17">
        <v>1958</v>
      </c>
      <c r="E697" s="17" t="s">
        <v>10</v>
      </c>
      <c r="F697" s="17">
        <v>29</v>
      </c>
      <c r="G697" s="19">
        <v>21395</v>
      </c>
      <c r="H697" s="17">
        <v>0</v>
      </c>
      <c r="I697" s="18">
        <v>14410.93</v>
      </c>
      <c r="J697" s="17" t="s">
        <v>11</v>
      </c>
      <c r="K697" s="17" t="s">
        <v>11</v>
      </c>
      <c r="L697" s="17" t="s">
        <v>168</v>
      </c>
      <c r="M697" s="20">
        <v>64.858333333333334</v>
      </c>
    </row>
    <row r="698" spans="1:13" x14ac:dyDescent="0.35">
      <c r="A698" s="17" t="s">
        <v>8349</v>
      </c>
      <c r="B698" s="17">
        <v>697</v>
      </c>
      <c r="C698" s="17" t="s">
        <v>1674</v>
      </c>
      <c r="D698" s="17">
        <v>1958</v>
      </c>
      <c r="E698" s="17" t="s">
        <v>20</v>
      </c>
      <c r="F698" s="17">
        <v>14</v>
      </c>
      <c r="G698" s="19">
        <v>21442</v>
      </c>
      <c r="H698" s="17">
        <v>0</v>
      </c>
      <c r="I698" s="18">
        <v>14394.56</v>
      </c>
      <c r="J698" s="17" t="s">
        <v>11</v>
      </c>
      <c r="K698" s="17" t="s">
        <v>16</v>
      </c>
      <c r="L698" s="17" t="s">
        <v>170</v>
      </c>
      <c r="M698" s="20">
        <v>64.733333333333334</v>
      </c>
    </row>
    <row r="699" spans="1:13" x14ac:dyDescent="0.35">
      <c r="A699" s="17" t="s">
        <v>8349</v>
      </c>
      <c r="B699" s="17">
        <v>698</v>
      </c>
      <c r="C699" s="17" t="s">
        <v>1673</v>
      </c>
      <c r="D699" s="17">
        <v>1965</v>
      </c>
      <c r="E699" s="17" t="s">
        <v>18</v>
      </c>
      <c r="F699" s="17">
        <v>22</v>
      </c>
      <c r="G699" s="19">
        <v>23915</v>
      </c>
      <c r="H699" s="17">
        <v>4</v>
      </c>
      <c r="I699" s="18">
        <v>14394.4</v>
      </c>
      <c r="J699" s="17" t="s">
        <v>11</v>
      </c>
      <c r="K699" s="17" t="s">
        <v>12</v>
      </c>
      <c r="L699" s="17" t="s">
        <v>247</v>
      </c>
      <c r="M699" s="20">
        <v>57.961111111111109</v>
      </c>
    </row>
    <row r="700" spans="1:13" x14ac:dyDescent="0.35">
      <c r="A700" s="17" t="s">
        <v>8349</v>
      </c>
      <c r="B700" s="17">
        <v>699</v>
      </c>
      <c r="C700" s="17" t="s">
        <v>1672</v>
      </c>
      <c r="D700" s="17">
        <v>1963</v>
      </c>
      <c r="E700" s="17" t="s">
        <v>10</v>
      </c>
      <c r="F700" s="17">
        <v>16</v>
      </c>
      <c r="G700" s="19">
        <v>23208</v>
      </c>
      <c r="H700" s="17">
        <v>3</v>
      </c>
      <c r="I700" s="18">
        <v>14382.71</v>
      </c>
      <c r="J700" s="17" t="s">
        <v>11</v>
      </c>
      <c r="K700" s="17" t="s">
        <v>11</v>
      </c>
      <c r="L700" s="17" t="s">
        <v>23</v>
      </c>
      <c r="M700" s="20">
        <v>59.894444444444446</v>
      </c>
    </row>
    <row r="701" spans="1:13" x14ac:dyDescent="0.35">
      <c r="A701" s="17" t="s">
        <v>8349</v>
      </c>
      <c r="B701" s="17">
        <v>700</v>
      </c>
      <c r="C701" s="17" t="s">
        <v>1671</v>
      </c>
      <c r="D701" s="17">
        <v>1988</v>
      </c>
      <c r="E701" s="17" t="s">
        <v>15</v>
      </c>
      <c r="F701" s="17">
        <v>16</v>
      </c>
      <c r="G701" s="19">
        <v>32463</v>
      </c>
      <c r="H701" s="17">
        <v>1</v>
      </c>
      <c r="I701" s="18">
        <v>14358.36</v>
      </c>
      <c r="J701" s="17" t="s">
        <v>11</v>
      </c>
      <c r="K701" s="17" t="s">
        <v>11</v>
      </c>
      <c r="L701" s="17" t="s">
        <v>42</v>
      </c>
      <c r="M701" s="20">
        <v>34.56111111111111</v>
      </c>
    </row>
    <row r="702" spans="1:13" x14ac:dyDescent="0.35">
      <c r="A702" s="17" t="s">
        <v>8349</v>
      </c>
      <c r="B702" s="17">
        <v>701</v>
      </c>
      <c r="C702" s="17" t="s">
        <v>1670</v>
      </c>
      <c r="D702" s="17">
        <v>1967</v>
      </c>
      <c r="E702" s="17" t="s">
        <v>37</v>
      </c>
      <c r="F702" s="17">
        <v>10</v>
      </c>
      <c r="G702" s="19">
        <v>24755</v>
      </c>
      <c r="H702" s="17">
        <v>0</v>
      </c>
      <c r="I702" s="18">
        <v>14355.43</v>
      </c>
      <c r="J702" s="17" t="s">
        <v>11</v>
      </c>
      <c r="K702" s="17" t="s">
        <v>16</v>
      </c>
      <c r="L702" s="17" t="s">
        <v>535</v>
      </c>
      <c r="M702" s="20">
        <v>55.661111111111111</v>
      </c>
    </row>
    <row r="703" spans="1:13" x14ac:dyDescent="0.35">
      <c r="A703" s="17" t="s">
        <v>8349</v>
      </c>
      <c r="B703" s="17">
        <v>702</v>
      </c>
      <c r="C703" s="17" t="s">
        <v>1669</v>
      </c>
      <c r="D703" s="17">
        <v>1959</v>
      </c>
      <c r="E703" s="17" t="s">
        <v>30</v>
      </c>
      <c r="F703" s="17">
        <v>24</v>
      </c>
      <c r="G703" s="19">
        <v>21908</v>
      </c>
      <c r="H703" s="17">
        <v>1</v>
      </c>
      <c r="I703" s="18">
        <v>14349.85</v>
      </c>
      <c r="J703" s="17" t="s">
        <v>11</v>
      </c>
      <c r="K703" s="17" t="s">
        <v>11</v>
      </c>
      <c r="L703" s="17" t="s">
        <v>23</v>
      </c>
      <c r="M703" s="20">
        <v>63.455555555555556</v>
      </c>
    </row>
    <row r="704" spans="1:13" x14ac:dyDescent="0.35">
      <c r="A704" s="17" t="s">
        <v>8349</v>
      </c>
      <c r="B704" s="17">
        <v>703</v>
      </c>
      <c r="C704" s="17" t="s">
        <v>1668</v>
      </c>
      <c r="D704" s="17">
        <v>1969</v>
      </c>
      <c r="E704" s="17" t="s">
        <v>20</v>
      </c>
      <c r="F704" s="17">
        <v>26</v>
      </c>
      <c r="G704" s="19">
        <v>25472</v>
      </c>
      <c r="H704" s="17">
        <v>0</v>
      </c>
      <c r="I704" s="18">
        <v>14337.91</v>
      </c>
      <c r="J704" s="17" t="s">
        <v>11</v>
      </c>
      <c r="K704" s="17" t="s">
        <v>12</v>
      </c>
      <c r="L704" s="17" t="s">
        <v>632</v>
      </c>
      <c r="M704" s="20">
        <v>53.7</v>
      </c>
    </row>
    <row r="705" spans="1:13" x14ac:dyDescent="0.35">
      <c r="A705" s="17" t="s">
        <v>8349</v>
      </c>
      <c r="B705" s="17">
        <v>704</v>
      </c>
      <c r="C705" s="17" t="s">
        <v>1667</v>
      </c>
      <c r="D705" s="17">
        <v>1958</v>
      </c>
      <c r="E705" s="17" t="s">
        <v>10</v>
      </c>
      <c r="F705" s="17">
        <v>10</v>
      </c>
      <c r="G705" s="19">
        <v>21376</v>
      </c>
      <c r="H705" s="17">
        <v>0</v>
      </c>
      <c r="I705" s="18">
        <v>14319.03</v>
      </c>
      <c r="J705" s="17" t="s">
        <v>11</v>
      </c>
      <c r="K705" s="17" t="s">
        <v>11</v>
      </c>
      <c r="L705" s="17" t="s">
        <v>42</v>
      </c>
      <c r="M705" s="20">
        <v>64.911111111111111</v>
      </c>
    </row>
    <row r="706" spans="1:13" x14ac:dyDescent="0.35">
      <c r="A706" s="17" t="s">
        <v>8349</v>
      </c>
      <c r="B706" s="17">
        <v>705</v>
      </c>
      <c r="C706" s="17" t="s">
        <v>1666</v>
      </c>
      <c r="D706" s="17">
        <v>1958</v>
      </c>
      <c r="E706" s="17" t="s">
        <v>37</v>
      </c>
      <c r="F706" s="17">
        <v>15</v>
      </c>
      <c r="G706" s="19">
        <v>21473</v>
      </c>
      <c r="H706" s="17">
        <v>0</v>
      </c>
      <c r="I706" s="18">
        <v>14313.85</v>
      </c>
      <c r="J706" s="17" t="s">
        <v>11</v>
      </c>
      <c r="K706" s="17" t="s">
        <v>12</v>
      </c>
      <c r="L706" s="17" t="s">
        <v>13</v>
      </c>
      <c r="M706" s="20">
        <v>64.647222222222226</v>
      </c>
    </row>
    <row r="707" spans="1:13" x14ac:dyDescent="0.35">
      <c r="A707" s="17" t="s">
        <v>8349</v>
      </c>
      <c r="B707" s="17">
        <v>706</v>
      </c>
      <c r="C707" s="17" t="s">
        <v>1665</v>
      </c>
      <c r="D707" s="17">
        <v>1968</v>
      </c>
      <c r="E707" s="17" t="s">
        <v>30</v>
      </c>
      <c r="F707" s="17">
        <v>15</v>
      </c>
      <c r="G707" s="19">
        <v>25187</v>
      </c>
      <c r="H707" s="17">
        <v>0</v>
      </c>
      <c r="I707" s="18">
        <v>14285.9</v>
      </c>
      <c r="J707" s="17" t="s">
        <v>11</v>
      </c>
      <c r="K707" s="17" t="s">
        <v>12</v>
      </c>
      <c r="L707" s="17" t="s">
        <v>23</v>
      </c>
      <c r="M707" s="20">
        <v>54.480555555555554</v>
      </c>
    </row>
    <row r="708" spans="1:13" x14ac:dyDescent="0.35">
      <c r="A708" s="17" t="s">
        <v>8349</v>
      </c>
      <c r="B708" s="17">
        <v>707</v>
      </c>
      <c r="C708" s="17" t="s">
        <v>1664</v>
      </c>
      <c r="D708" s="17">
        <v>2004</v>
      </c>
      <c r="E708" s="17" t="s">
        <v>20</v>
      </c>
      <c r="F708" s="17">
        <v>6</v>
      </c>
      <c r="G708" s="19">
        <v>38236</v>
      </c>
      <c r="H708" s="17">
        <v>0</v>
      </c>
      <c r="I708" s="18">
        <v>14283.46</v>
      </c>
      <c r="J708" s="17" t="s">
        <v>11</v>
      </c>
      <c r="K708" s="17" t="s">
        <v>11</v>
      </c>
      <c r="L708" s="17" t="s">
        <v>247</v>
      </c>
      <c r="M708" s="20">
        <v>18.755555555555556</v>
      </c>
    </row>
    <row r="709" spans="1:13" x14ac:dyDescent="0.35">
      <c r="A709" s="17" t="s">
        <v>8349</v>
      </c>
      <c r="B709" s="17">
        <v>708</v>
      </c>
      <c r="C709" s="17" t="s">
        <v>1663</v>
      </c>
      <c r="D709" s="17">
        <v>1972</v>
      </c>
      <c r="E709" s="17" t="s">
        <v>10</v>
      </c>
      <c r="F709" s="17">
        <v>13</v>
      </c>
      <c r="G709" s="19">
        <v>26493</v>
      </c>
      <c r="H709" s="17">
        <v>0</v>
      </c>
      <c r="I709" s="18">
        <v>14258.33</v>
      </c>
      <c r="J709" s="17" t="s">
        <v>11</v>
      </c>
      <c r="K709" s="17" t="s">
        <v>11</v>
      </c>
      <c r="L709" s="17" t="s">
        <v>535</v>
      </c>
      <c r="M709" s="20">
        <v>50.902777777777779</v>
      </c>
    </row>
    <row r="710" spans="1:13" x14ac:dyDescent="0.35">
      <c r="A710" s="17" t="s">
        <v>8349</v>
      </c>
      <c r="B710" s="17">
        <v>709</v>
      </c>
      <c r="C710" s="17" t="s">
        <v>1662</v>
      </c>
      <c r="D710" s="17">
        <v>1974</v>
      </c>
      <c r="E710" s="17" t="s">
        <v>30</v>
      </c>
      <c r="F710" s="17">
        <v>26</v>
      </c>
      <c r="G710" s="19">
        <v>27389</v>
      </c>
      <c r="H710" s="17">
        <v>0</v>
      </c>
      <c r="I710" s="18">
        <v>14256.79</v>
      </c>
      <c r="J710" s="17" t="s">
        <v>11</v>
      </c>
      <c r="K710" s="17" t="s">
        <v>11</v>
      </c>
      <c r="L710" s="17" t="s">
        <v>535</v>
      </c>
      <c r="M710" s="20">
        <v>48.45</v>
      </c>
    </row>
    <row r="711" spans="1:13" x14ac:dyDescent="0.35">
      <c r="A711" s="17" t="s">
        <v>8349</v>
      </c>
      <c r="B711" s="17">
        <v>710</v>
      </c>
      <c r="C711" s="17" t="s">
        <v>1661</v>
      </c>
      <c r="D711" s="17">
        <v>1959</v>
      </c>
      <c r="E711" s="17" t="s">
        <v>15</v>
      </c>
      <c r="F711" s="17">
        <v>8</v>
      </c>
      <c r="G711" s="19">
        <v>21862</v>
      </c>
      <c r="H711" s="17">
        <v>0</v>
      </c>
      <c r="I711" s="18">
        <v>14256.19</v>
      </c>
      <c r="J711" s="17" t="s">
        <v>11</v>
      </c>
      <c r="K711" s="17" t="s">
        <v>12</v>
      </c>
      <c r="L711" s="17" t="s">
        <v>23</v>
      </c>
      <c r="M711" s="20">
        <v>63.583333333333336</v>
      </c>
    </row>
    <row r="712" spans="1:13" x14ac:dyDescent="0.35">
      <c r="A712" s="17" t="s">
        <v>8349</v>
      </c>
      <c r="B712" s="17">
        <v>711</v>
      </c>
      <c r="C712" s="17" t="s">
        <v>1660</v>
      </c>
      <c r="D712" s="17">
        <v>1959</v>
      </c>
      <c r="E712" s="17" t="s">
        <v>37</v>
      </c>
      <c r="F712" s="17">
        <v>10</v>
      </c>
      <c r="G712" s="19">
        <v>21833</v>
      </c>
      <c r="H712" s="17">
        <v>0</v>
      </c>
      <c r="I712" s="18">
        <v>14254.61</v>
      </c>
      <c r="J712" s="17" t="s">
        <v>11</v>
      </c>
      <c r="K712" s="17" t="s">
        <v>16</v>
      </c>
      <c r="L712" s="17" t="s">
        <v>23</v>
      </c>
      <c r="M712" s="20">
        <v>63.661111111111111</v>
      </c>
    </row>
    <row r="713" spans="1:13" x14ac:dyDescent="0.35">
      <c r="A713" s="17" t="s">
        <v>8349</v>
      </c>
      <c r="B713" s="17">
        <v>712</v>
      </c>
      <c r="C713" s="17" t="s">
        <v>1659</v>
      </c>
      <c r="D713" s="17">
        <v>1961</v>
      </c>
      <c r="E713" s="17" t="s">
        <v>20</v>
      </c>
      <c r="F713" s="17">
        <v>25</v>
      </c>
      <c r="G713" s="19">
        <v>22549</v>
      </c>
      <c r="H713" s="17">
        <v>2</v>
      </c>
      <c r="I713" s="18">
        <v>14235.07</v>
      </c>
      <c r="J713" s="17" t="s">
        <v>11</v>
      </c>
      <c r="K713" s="17" t="s">
        <v>16</v>
      </c>
      <c r="L713" s="17" t="s">
        <v>42</v>
      </c>
      <c r="M713" s="20">
        <v>61.702777777777776</v>
      </c>
    </row>
    <row r="714" spans="1:13" x14ac:dyDescent="0.35">
      <c r="A714" s="17" t="s">
        <v>8349</v>
      </c>
      <c r="B714" s="17">
        <v>713</v>
      </c>
      <c r="C714" s="17" t="s">
        <v>1658</v>
      </c>
      <c r="D714" s="17">
        <v>1958</v>
      </c>
      <c r="E714" s="17" t="s">
        <v>20</v>
      </c>
      <c r="F714" s="17">
        <v>21</v>
      </c>
      <c r="G714" s="19">
        <v>21449</v>
      </c>
      <c r="H714" s="17">
        <v>0</v>
      </c>
      <c r="I714" s="18">
        <v>14210.54</v>
      </c>
      <c r="J714" s="17" t="s">
        <v>11</v>
      </c>
      <c r="K714" s="17" t="s">
        <v>11</v>
      </c>
      <c r="L714" s="17" t="s">
        <v>23</v>
      </c>
      <c r="M714" s="20">
        <v>64.713888888888889</v>
      </c>
    </row>
    <row r="715" spans="1:13" x14ac:dyDescent="0.35">
      <c r="A715" s="17" t="s">
        <v>8349</v>
      </c>
      <c r="B715" s="17">
        <v>714</v>
      </c>
      <c r="C715" s="17" t="s">
        <v>1657</v>
      </c>
      <c r="D715" s="17">
        <v>1983</v>
      </c>
      <c r="E715" s="17" t="s">
        <v>15</v>
      </c>
      <c r="F715" s="17">
        <v>17</v>
      </c>
      <c r="G715" s="19">
        <v>30637</v>
      </c>
      <c r="H715" s="17">
        <v>3</v>
      </c>
      <c r="I715" s="18">
        <v>14209.4</v>
      </c>
      <c r="J715" s="17" t="s">
        <v>11</v>
      </c>
      <c r="K715" s="17" t="s">
        <v>16</v>
      </c>
      <c r="L715" s="17" t="s">
        <v>535</v>
      </c>
      <c r="M715" s="20">
        <v>39.55833333333333</v>
      </c>
    </row>
    <row r="716" spans="1:13" x14ac:dyDescent="0.35">
      <c r="A716" s="17" t="s">
        <v>8349</v>
      </c>
      <c r="B716" s="17">
        <v>715</v>
      </c>
      <c r="C716" s="17" t="s">
        <v>1656</v>
      </c>
      <c r="D716" s="17">
        <v>1968</v>
      </c>
      <c r="E716" s="17" t="s">
        <v>30</v>
      </c>
      <c r="F716" s="17">
        <v>25</v>
      </c>
      <c r="G716" s="19">
        <v>25197</v>
      </c>
      <c r="H716" s="17">
        <v>0</v>
      </c>
      <c r="I716" s="18">
        <v>14193.55</v>
      </c>
      <c r="J716" s="17" t="s">
        <v>11</v>
      </c>
      <c r="K716" s="17" t="s">
        <v>16</v>
      </c>
      <c r="L716" s="17" t="s">
        <v>535</v>
      </c>
      <c r="M716" s="20">
        <v>54.452777777777776</v>
      </c>
    </row>
    <row r="717" spans="1:13" x14ac:dyDescent="0.35">
      <c r="A717" s="17" t="s">
        <v>8349</v>
      </c>
      <c r="B717" s="17">
        <v>716</v>
      </c>
      <c r="C717" s="17" t="s">
        <v>1655</v>
      </c>
      <c r="D717" s="17">
        <v>1984</v>
      </c>
      <c r="E717" s="17" t="s">
        <v>10</v>
      </c>
      <c r="F717" s="17">
        <v>7</v>
      </c>
      <c r="G717" s="19">
        <v>30870</v>
      </c>
      <c r="H717" s="17">
        <v>3</v>
      </c>
      <c r="I717" s="18">
        <v>14152.46</v>
      </c>
      <c r="J717" s="17" t="s">
        <v>11</v>
      </c>
      <c r="K717" s="17" t="s">
        <v>16</v>
      </c>
      <c r="L717" s="17" t="s">
        <v>23</v>
      </c>
      <c r="M717" s="20">
        <v>38.919444444444444</v>
      </c>
    </row>
    <row r="718" spans="1:13" x14ac:dyDescent="0.35">
      <c r="A718" s="17" t="s">
        <v>8349</v>
      </c>
      <c r="B718" s="17">
        <v>717</v>
      </c>
      <c r="C718" s="17" t="s">
        <v>1654</v>
      </c>
      <c r="D718" s="17">
        <v>2004</v>
      </c>
      <c r="E718" s="17" t="s">
        <v>10</v>
      </c>
      <c r="F718" s="17">
        <v>6</v>
      </c>
      <c r="G718" s="19">
        <v>38174</v>
      </c>
      <c r="H718" s="17">
        <v>0</v>
      </c>
      <c r="I718" s="18">
        <v>14133.04</v>
      </c>
      <c r="J718" s="17" t="s">
        <v>11</v>
      </c>
      <c r="K718" s="17" t="s">
        <v>12</v>
      </c>
      <c r="L718" s="17" t="s">
        <v>13</v>
      </c>
      <c r="M718" s="20">
        <v>18.922222222222221</v>
      </c>
    </row>
    <row r="719" spans="1:13" x14ac:dyDescent="0.35">
      <c r="A719" s="17" t="s">
        <v>8349</v>
      </c>
      <c r="B719" s="17">
        <v>718</v>
      </c>
      <c r="C719" s="17" t="s">
        <v>1653</v>
      </c>
      <c r="D719" s="17">
        <v>1961</v>
      </c>
      <c r="E719" s="17" t="s">
        <v>18</v>
      </c>
      <c r="F719" s="17">
        <v>14</v>
      </c>
      <c r="G719" s="19">
        <v>22446</v>
      </c>
      <c r="H719" s="17">
        <v>2</v>
      </c>
      <c r="I719" s="18">
        <v>14119.62</v>
      </c>
      <c r="J719" s="17" t="s">
        <v>11</v>
      </c>
      <c r="K719" s="17" t="s">
        <v>16</v>
      </c>
      <c r="L719" s="17" t="s">
        <v>23</v>
      </c>
      <c r="M719" s="20">
        <v>61.983333333333334</v>
      </c>
    </row>
    <row r="720" spans="1:13" x14ac:dyDescent="0.35">
      <c r="A720" s="17" t="s">
        <v>8349</v>
      </c>
      <c r="B720" s="17">
        <v>719</v>
      </c>
      <c r="C720" s="17" t="s">
        <v>1652</v>
      </c>
      <c r="D720" s="17">
        <v>1976</v>
      </c>
      <c r="E720" s="17" t="s">
        <v>20</v>
      </c>
      <c r="F720" s="17">
        <v>26</v>
      </c>
      <c r="G720" s="19">
        <v>28029</v>
      </c>
      <c r="H720" s="17">
        <v>2</v>
      </c>
      <c r="I720" s="18">
        <v>14098.07</v>
      </c>
      <c r="J720" s="17" t="s">
        <v>11</v>
      </c>
      <c r="K720" s="17" t="s">
        <v>12</v>
      </c>
      <c r="L720" s="17" t="s">
        <v>249</v>
      </c>
      <c r="M720" s="20">
        <v>46.7</v>
      </c>
    </row>
    <row r="721" spans="1:13" x14ac:dyDescent="0.35">
      <c r="A721" s="17" t="s">
        <v>8349</v>
      </c>
      <c r="B721" s="17">
        <v>720</v>
      </c>
      <c r="C721" s="17" t="s">
        <v>1651</v>
      </c>
      <c r="D721" s="17">
        <v>1991</v>
      </c>
      <c r="E721" s="17" t="s">
        <v>20</v>
      </c>
      <c r="F721" s="17">
        <v>12</v>
      </c>
      <c r="G721" s="19">
        <v>33493</v>
      </c>
      <c r="H721" s="17">
        <v>3</v>
      </c>
      <c r="I721" s="18">
        <v>14081.93</v>
      </c>
      <c r="J721" s="17" t="s">
        <v>11</v>
      </c>
      <c r="K721" s="17" t="s">
        <v>12</v>
      </c>
      <c r="L721" s="17" t="s">
        <v>23</v>
      </c>
      <c r="M721" s="20">
        <v>31.738888888888887</v>
      </c>
    </row>
    <row r="722" spans="1:13" x14ac:dyDescent="0.35">
      <c r="A722" s="17" t="s">
        <v>8349</v>
      </c>
      <c r="B722" s="17">
        <v>721</v>
      </c>
      <c r="C722" s="17" t="s">
        <v>1650</v>
      </c>
      <c r="D722" s="17">
        <v>1960</v>
      </c>
      <c r="E722" s="17" t="s">
        <v>15</v>
      </c>
      <c r="F722" s="17">
        <v>8</v>
      </c>
      <c r="G722" s="19">
        <v>22228</v>
      </c>
      <c r="H722" s="17">
        <v>0</v>
      </c>
      <c r="I722" s="18">
        <v>14043.48</v>
      </c>
      <c r="J722" s="17" t="s">
        <v>11</v>
      </c>
      <c r="K722" s="17" t="s">
        <v>12</v>
      </c>
      <c r="L722" s="17" t="s">
        <v>247</v>
      </c>
      <c r="M722" s="20">
        <v>62.583333333333336</v>
      </c>
    </row>
    <row r="723" spans="1:13" x14ac:dyDescent="0.35">
      <c r="A723" s="17" t="s">
        <v>8349</v>
      </c>
      <c r="B723" s="17">
        <v>722</v>
      </c>
      <c r="C723" s="17" t="s">
        <v>1649</v>
      </c>
      <c r="D723" s="17">
        <v>1963</v>
      </c>
      <c r="E723" s="17" t="s">
        <v>10</v>
      </c>
      <c r="F723" s="17">
        <v>8</v>
      </c>
      <c r="G723" s="19">
        <v>23200</v>
      </c>
      <c r="H723" s="17">
        <v>3</v>
      </c>
      <c r="I723" s="18">
        <v>14007.22</v>
      </c>
      <c r="J723" s="17" t="s">
        <v>11</v>
      </c>
      <c r="K723" s="17" t="s">
        <v>12</v>
      </c>
      <c r="L723" s="17" t="s">
        <v>42</v>
      </c>
      <c r="M723" s="20">
        <v>59.916666666666664</v>
      </c>
    </row>
    <row r="724" spans="1:13" x14ac:dyDescent="0.35">
      <c r="A724" s="17" t="s">
        <v>8349</v>
      </c>
      <c r="B724" s="17">
        <v>723</v>
      </c>
      <c r="C724" s="17" t="s">
        <v>1648</v>
      </c>
      <c r="D724" s="17">
        <v>1963</v>
      </c>
      <c r="E724" s="17" t="s">
        <v>10</v>
      </c>
      <c r="F724" s="17">
        <v>6</v>
      </c>
      <c r="G724" s="19">
        <v>23198</v>
      </c>
      <c r="H724" s="17">
        <v>3</v>
      </c>
      <c r="I724" s="18">
        <v>14001.29</v>
      </c>
      <c r="J724" s="17" t="s">
        <v>11</v>
      </c>
      <c r="K724" s="17" t="s">
        <v>11</v>
      </c>
      <c r="L724" s="17" t="s">
        <v>13</v>
      </c>
      <c r="M724" s="20">
        <v>59.922222222222224</v>
      </c>
    </row>
    <row r="725" spans="1:13" x14ac:dyDescent="0.35">
      <c r="A725" s="17" t="s">
        <v>8349</v>
      </c>
      <c r="B725" s="17">
        <v>724</v>
      </c>
      <c r="C725" s="17" t="s">
        <v>1647</v>
      </c>
      <c r="D725" s="17">
        <v>1963</v>
      </c>
      <c r="E725" s="17" t="s">
        <v>30</v>
      </c>
      <c r="F725" s="17">
        <v>23</v>
      </c>
      <c r="G725" s="19">
        <v>23368</v>
      </c>
      <c r="H725" s="17">
        <v>3</v>
      </c>
      <c r="I725" s="18">
        <v>14001.13</v>
      </c>
      <c r="J725" s="17" t="s">
        <v>11</v>
      </c>
      <c r="K725" s="17" t="s">
        <v>16</v>
      </c>
      <c r="L725" s="17" t="s">
        <v>13</v>
      </c>
      <c r="M725" s="20">
        <v>59.458333333333336</v>
      </c>
    </row>
    <row r="726" spans="1:13" x14ac:dyDescent="0.35">
      <c r="A726" s="17" t="s">
        <v>8349</v>
      </c>
      <c r="B726" s="17">
        <v>725</v>
      </c>
      <c r="C726" s="17" t="s">
        <v>1646</v>
      </c>
      <c r="D726" s="17">
        <v>1959</v>
      </c>
      <c r="E726" s="17" t="s">
        <v>20</v>
      </c>
      <c r="F726" s="17">
        <v>6</v>
      </c>
      <c r="G726" s="19">
        <v>21799</v>
      </c>
      <c r="H726" s="17">
        <v>0</v>
      </c>
      <c r="I726" s="18">
        <v>13981.85</v>
      </c>
      <c r="J726" s="17" t="s">
        <v>11</v>
      </c>
      <c r="K726" s="17" t="s">
        <v>16</v>
      </c>
      <c r="L726" s="17" t="s">
        <v>168</v>
      </c>
      <c r="M726" s="20">
        <v>63.755555555555553</v>
      </c>
    </row>
    <row r="727" spans="1:13" x14ac:dyDescent="0.35">
      <c r="A727" s="17" t="s">
        <v>8349</v>
      </c>
      <c r="B727" s="17">
        <v>726</v>
      </c>
      <c r="C727" s="17" t="s">
        <v>1645</v>
      </c>
      <c r="D727" s="17">
        <v>1990</v>
      </c>
      <c r="E727" s="17" t="s">
        <v>10</v>
      </c>
      <c r="F727" s="17">
        <v>13</v>
      </c>
      <c r="G727" s="19">
        <v>33067</v>
      </c>
      <c r="H727" s="17">
        <v>3</v>
      </c>
      <c r="I727" s="18">
        <v>13979.45</v>
      </c>
      <c r="J727" s="17" t="s">
        <v>11</v>
      </c>
      <c r="K727" s="17" t="s">
        <v>16</v>
      </c>
      <c r="L727" s="17" t="s">
        <v>249</v>
      </c>
      <c r="M727" s="20">
        <v>32.902777777777779</v>
      </c>
    </row>
    <row r="728" spans="1:13" x14ac:dyDescent="0.35">
      <c r="A728" s="17" t="s">
        <v>8349</v>
      </c>
      <c r="B728" s="17">
        <v>727</v>
      </c>
      <c r="C728" s="17" t="s">
        <v>1644</v>
      </c>
      <c r="D728" s="17">
        <v>1959</v>
      </c>
      <c r="E728" s="17" t="s">
        <v>35</v>
      </c>
      <c r="F728" s="17">
        <v>29</v>
      </c>
      <c r="G728" s="19">
        <v>21791</v>
      </c>
      <c r="H728" s="17">
        <v>0</v>
      </c>
      <c r="I728" s="18">
        <v>13974.46</v>
      </c>
      <c r="J728" s="17" t="s">
        <v>11</v>
      </c>
      <c r="K728" s="17" t="s">
        <v>11</v>
      </c>
      <c r="L728" s="17" t="s">
        <v>166</v>
      </c>
      <c r="M728" s="20">
        <v>63.774999999999999</v>
      </c>
    </row>
    <row r="729" spans="1:13" x14ac:dyDescent="0.35">
      <c r="A729" s="17" t="s">
        <v>8349</v>
      </c>
      <c r="B729" s="17">
        <v>728</v>
      </c>
      <c r="C729" s="17" t="s">
        <v>1643</v>
      </c>
      <c r="D729" s="17">
        <v>1960</v>
      </c>
      <c r="E729" s="17" t="s">
        <v>18</v>
      </c>
      <c r="F729" s="17">
        <v>18</v>
      </c>
      <c r="G729" s="19">
        <v>22085</v>
      </c>
      <c r="H729" s="17">
        <v>1</v>
      </c>
      <c r="I729" s="18">
        <v>13937.67</v>
      </c>
      <c r="J729" s="17" t="s">
        <v>11</v>
      </c>
      <c r="K729" s="17" t="s">
        <v>16</v>
      </c>
      <c r="L729" s="17" t="s">
        <v>23</v>
      </c>
      <c r="M729" s="20">
        <v>62.972222222222221</v>
      </c>
    </row>
    <row r="730" spans="1:13" x14ac:dyDescent="0.35">
      <c r="A730" s="17" t="s">
        <v>8349</v>
      </c>
      <c r="B730" s="17">
        <v>729</v>
      </c>
      <c r="C730" s="17" t="s">
        <v>1642</v>
      </c>
      <c r="D730" s="17">
        <v>1962</v>
      </c>
      <c r="E730" s="17" t="s">
        <v>10</v>
      </c>
      <c r="F730" s="17">
        <v>27</v>
      </c>
      <c r="G730" s="19">
        <v>22854</v>
      </c>
      <c r="H730" s="17">
        <v>3</v>
      </c>
      <c r="I730" s="18">
        <v>13919.82</v>
      </c>
      <c r="J730" s="17" t="s">
        <v>11</v>
      </c>
      <c r="K730" s="17" t="s">
        <v>11</v>
      </c>
      <c r="L730" s="17" t="s">
        <v>13</v>
      </c>
      <c r="M730" s="20">
        <v>60.863888888888887</v>
      </c>
    </row>
    <row r="731" spans="1:13" x14ac:dyDescent="0.35">
      <c r="A731" s="17" t="s">
        <v>8349</v>
      </c>
      <c r="B731" s="17">
        <v>730</v>
      </c>
      <c r="C731" s="17" t="s">
        <v>1641</v>
      </c>
      <c r="D731" s="17">
        <v>1959</v>
      </c>
      <c r="E731" s="17" t="s">
        <v>10</v>
      </c>
      <c r="F731" s="17">
        <v>7</v>
      </c>
      <c r="G731" s="19">
        <v>21738</v>
      </c>
      <c r="H731" s="17">
        <v>0</v>
      </c>
      <c r="I731" s="18">
        <v>13887.97</v>
      </c>
      <c r="J731" s="17" t="s">
        <v>11</v>
      </c>
      <c r="K731" s="17" t="s">
        <v>11</v>
      </c>
      <c r="L731" s="17" t="s">
        <v>13</v>
      </c>
      <c r="M731" s="20">
        <v>63.919444444444444</v>
      </c>
    </row>
    <row r="732" spans="1:13" x14ac:dyDescent="0.35">
      <c r="A732" s="17" t="s">
        <v>8349</v>
      </c>
      <c r="B732" s="17">
        <v>731</v>
      </c>
      <c r="C732" s="17" t="s">
        <v>1640</v>
      </c>
      <c r="D732" s="17">
        <v>1959</v>
      </c>
      <c r="E732" s="17" t="s">
        <v>30</v>
      </c>
      <c r="F732" s="17">
        <v>29</v>
      </c>
      <c r="G732" s="19">
        <v>21913</v>
      </c>
      <c r="H732" s="17">
        <v>0</v>
      </c>
      <c r="I732" s="18">
        <v>13887.2</v>
      </c>
      <c r="J732" s="17" t="s">
        <v>11</v>
      </c>
      <c r="K732" s="17" t="s">
        <v>12</v>
      </c>
      <c r="L732" s="17" t="s">
        <v>13</v>
      </c>
      <c r="M732" s="20">
        <v>63.44166666666667</v>
      </c>
    </row>
    <row r="733" spans="1:13" x14ac:dyDescent="0.35">
      <c r="A733" s="17" t="s">
        <v>8349</v>
      </c>
      <c r="B733" s="17">
        <v>732</v>
      </c>
      <c r="C733" s="17" t="s">
        <v>1639</v>
      </c>
      <c r="D733" s="17">
        <v>1985</v>
      </c>
      <c r="E733" s="17" t="s">
        <v>20</v>
      </c>
      <c r="F733" s="17">
        <v>25</v>
      </c>
      <c r="G733" s="19">
        <v>31315</v>
      </c>
      <c r="H733" s="17">
        <v>3</v>
      </c>
      <c r="I733" s="18">
        <v>13886.4</v>
      </c>
      <c r="J733" s="17" t="s">
        <v>11</v>
      </c>
      <c r="K733" s="17" t="s">
        <v>11</v>
      </c>
      <c r="L733" s="17" t="s">
        <v>23</v>
      </c>
      <c r="M733" s="20">
        <v>37.702777777777776</v>
      </c>
    </row>
    <row r="734" spans="1:13" x14ac:dyDescent="0.35">
      <c r="A734" s="17" t="s">
        <v>8349</v>
      </c>
      <c r="B734" s="17">
        <v>733</v>
      </c>
      <c r="C734" s="17" t="s">
        <v>1638</v>
      </c>
      <c r="D734" s="17">
        <v>1959</v>
      </c>
      <c r="E734" s="17" t="s">
        <v>37</v>
      </c>
      <c r="F734" s="17">
        <v>5</v>
      </c>
      <c r="G734" s="19">
        <v>21828</v>
      </c>
      <c r="H734" s="17">
        <v>0</v>
      </c>
      <c r="I734" s="18">
        <v>13880.95</v>
      </c>
      <c r="J734" s="17" t="s">
        <v>11</v>
      </c>
      <c r="K734" s="17" t="s">
        <v>11</v>
      </c>
      <c r="L734" s="17" t="s">
        <v>42</v>
      </c>
      <c r="M734" s="20">
        <v>63.674999999999997</v>
      </c>
    </row>
    <row r="735" spans="1:13" x14ac:dyDescent="0.35">
      <c r="A735" s="17" t="s">
        <v>8349</v>
      </c>
      <c r="B735" s="17">
        <v>734</v>
      </c>
      <c r="C735" s="17" t="s">
        <v>1637</v>
      </c>
      <c r="D735" s="17">
        <v>1978</v>
      </c>
      <c r="E735" s="17" t="s">
        <v>30</v>
      </c>
      <c r="F735" s="17">
        <v>19</v>
      </c>
      <c r="G735" s="19">
        <v>28843</v>
      </c>
      <c r="H735" s="17">
        <v>2</v>
      </c>
      <c r="I735" s="18">
        <v>13874.89</v>
      </c>
      <c r="J735" s="17" t="s">
        <v>11</v>
      </c>
      <c r="K735" s="17" t="s">
        <v>16</v>
      </c>
      <c r="L735" s="17" t="s">
        <v>23</v>
      </c>
      <c r="M735" s="20">
        <v>44.469444444444441</v>
      </c>
    </row>
    <row r="736" spans="1:13" x14ac:dyDescent="0.35">
      <c r="A736" s="17" t="s">
        <v>8349</v>
      </c>
      <c r="B736" s="17">
        <v>735</v>
      </c>
      <c r="C736" s="17" t="s">
        <v>1636</v>
      </c>
      <c r="D736" s="17">
        <v>1960</v>
      </c>
      <c r="E736" s="17" t="s">
        <v>10</v>
      </c>
      <c r="F736" s="17">
        <v>21</v>
      </c>
      <c r="G736" s="19">
        <v>22118</v>
      </c>
      <c r="H736" s="17">
        <v>0</v>
      </c>
      <c r="I736" s="18">
        <v>13844.8</v>
      </c>
      <c r="J736" s="17" t="s">
        <v>11</v>
      </c>
      <c r="K736" s="17" t="s">
        <v>11</v>
      </c>
      <c r="L736" s="17" t="s">
        <v>23</v>
      </c>
      <c r="M736" s="20">
        <v>62.880555555555553</v>
      </c>
    </row>
    <row r="737" spans="1:13" x14ac:dyDescent="0.35">
      <c r="A737" s="17" t="s">
        <v>8349</v>
      </c>
      <c r="B737" s="17">
        <v>736</v>
      </c>
      <c r="C737" s="17" t="s">
        <v>1635</v>
      </c>
      <c r="D737" s="17">
        <v>2003</v>
      </c>
      <c r="E737" s="17" t="s">
        <v>18</v>
      </c>
      <c r="F737" s="17">
        <v>7</v>
      </c>
      <c r="G737" s="19">
        <v>37779</v>
      </c>
      <c r="H737" s="17">
        <v>0</v>
      </c>
      <c r="I737" s="18">
        <v>13844.51</v>
      </c>
      <c r="J737" s="17" t="s">
        <v>11</v>
      </c>
      <c r="K737" s="17" t="s">
        <v>16</v>
      </c>
      <c r="L737" s="17" t="s">
        <v>42</v>
      </c>
      <c r="M737" s="20">
        <v>20.002777777777776</v>
      </c>
    </row>
    <row r="738" spans="1:13" x14ac:dyDescent="0.35">
      <c r="A738" s="17" t="s">
        <v>8349</v>
      </c>
      <c r="B738" s="17">
        <v>737</v>
      </c>
      <c r="C738" s="17" t="s">
        <v>1634</v>
      </c>
      <c r="D738" s="17">
        <v>1958</v>
      </c>
      <c r="E738" s="17" t="s">
        <v>30</v>
      </c>
      <c r="F738" s="17">
        <v>10</v>
      </c>
      <c r="G738" s="19">
        <v>21529</v>
      </c>
      <c r="H738" s="17">
        <v>0</v>
      </c>
      <c r="I738" s="18">
        <v>13831.12</v>
      </c>
      <c r="J738" s="17" t="s">
        <v>12</v>
      </c>
      <c r="K738" s="17" t="s">
        <v>16</v>
      </c>
      <c r="L738" s="17" t="s">
        <v>13</v>
      </c>
      <c r="M738" s="20">
        <v>64.49444444444444</v>
      </c>
    </row>
    <row r="739" spans="1:13" x14ac:dyDescent="0.35">
      <c r="A739" s="17" t="s">
        <v>8349</v>
      </c>
      <c r="B739" s="17">
        <v>738</v>
      </c>
      <c r="C739" s="17" t="s">
        <v>1633</v>
      </c>
      <c r="D739" s="17">
        <v>1958</v>
      </c>
      <c r="E739" s="17" t="s">
        <v>15</v>
      </c>
      <c r="F739" s="17">
        <v>25</v>
      </c>
      <c r="G739" s="19">
        <v>21514</v>
      </c>
      <c r="H739" s="17">
        <v>0</v>
      </c>
      <c r="I739" s="18">
        <v>13822.8</v>
      </c>
      <c r="J739" s="17" t="s">
        <v>12</v>
      </c>
      <c r="K739" s="17" t="s">
        <v>12</v>
      </c>
      <c r="L739" s="17" t="s">
        <v>42</v>
      </c>
      <c r="M739" s="20">
        <v>64.536111111111111</v>
      </c>
    </row>
    <row r="740" spans="1:13" x14ac:dyDescent="0.35">
      <c r="A740" s="17" t="s">
        <v>8349</v>
      </c>
      <c r="B740" s="17">
        <v>739</v>
      </c>
      <c r="C740" s="17" t="s">
        <v>1632</v>
      </c>
      <c r="D740" s="17">
        <v>1986</v>
      </c>
      <c r="E740" s="17" t="s">
        <v>30</v>
      </c>
      <c r="F740" s="17">
        <v>8</v>
      </c>
      <c r="G740" s="19">
        <v>31754</v>
      </c>
      <c r="H740" s="17">
        <v>3</v>
      </c>
      <c r="I740" s="18">
        <v>13819.49</v>
      </c>
      <c r="J740" s="17" t="s">
        <v>12</v>
      </c>
      <c r="K740" s="17" t="s">
        <v>11</v>
      </c>
      <c r="L740" s="17" t="s">
        <v>23</v>
      </c>
      <c r="M740" s="20">
        <v>36.5</v>
      </c>
    </row>
    <row r="741" spans="1:13" x14ac:dyDescent="0.35">
      <c r="A741" s="17" t="s">
        <v>8349</v>
      </c>
      <c r="B741" s="17">
        <v>740</v>
      </c>
      <c r="C741" s="17" t="s">
        <v>1631</v>
      </c>
      <c r="D741" s="17">
        <v>1966</v>
      </c>
      <c r="E741" s="17" t="s">
        <v>15</v>
      </c>
      <c r="F741" s="17">
        <v>10</v>
      </c>
      <c r="G741" s="19">
        <v>24421</v>
      </c>
      <c r="H741" s="17">
        <v>0</v>
      </c>
      <c r="I741" s="18">
        <v>13801.61</v>
      </c>
      <c r="J741" s="17" t="s">
        <v>12</v>
      </c>
      <c r="K741" s="17" t="s">
        <v>12</v>
      </c>
      <c r="L741" s="17" t="s">
        <v>535</v>
      </c>
      <c r="M741" s="20">
        <v>56.577777777777776</v>
      </c>
    </row>
    <row r="742" spans="1:13" x14ac:dyDescent="0.35">
      <c r="A742" s="17" t="s">
        <v>8349</v>
      </c>
      <c r="B742" s="17">
        <v>741</v>
      </c>
      <c r="C742" s="17" t="s">
        <v>1630</v>
      </c>
      <c r="D742" s="17">
        <v>1959</v>
      </c>
      <c r="E742" s="17" t="s">
        <v>35</v>
      </c>
      <c r="F742" s="17">
        <v>6</v>
      </c>
      <c r="G742" s="19">
        <v>21768</v>
      </c>
      <c r="H742" s="17">
        <v>0</v>
      </c>
      <c r="I742" s="18">
        <v>13770.1</v>
      </c>
      <c r="J742" s="17" t="s">
        <v>12</v>
      </c>
      <c r="K742" s="17" t="s">
        <v>16</v>
      </c>
      <c r="L742" s="17" t="s">
        <v>23</v>
      </c>
      <c r="M742" s="20">
        <v>63.838888888888889</v>
      </c>
    </row>
    <row r="743" spans="1:13" x14ac:dyDescent="0.35">
      <c r="A743" s="17" t="s">
        <v>8349</v>
      </c>
      <c r="B743" s="17">
        <v>742</v>
      </c>
      <c r="C743" s="17" t="s">
        <v>1629</v>
      </c>
      <c r="D743" s="17">
        <v>2004</v>
      </c>
      <c r="E743" s="17" t="s">
        <v>10</v>
      </c>
      <c r="F743" s="17">
        <v>16</v>
      </c>
      <c r="G743" s="19">
        <v>38184</v>
      </c>
      <c r="H743" s="17">
        <v>0</v>
      </c>
      <c r="I743" s="18">
        <v>13747.87</v>
      </c>
      <c r="J743" s="17" t="s">
        <v>12</v>
      </c>
      <c r="K743" s="17" t="s">
        <v>11</v>
      </c>
      <c r="L743" s="17" t="s">
        <v>170</v>
      </c>
      <c r="M743" s="20">
        <v>18.894444444444446</v>
      </c>
    </row>
    <row r="744" spans="1:13" x14ac:dyDescent="0.35">
      <c r="A744" s="17" t="s">
        <v>8349</v>
      </c>
      <c r="B744" s="17">
        <v>743</v>
      </c>
      <c r="C744" s="17" t="s">
        <v>1628</v>
      </c>
      <c r="D744" s="17">
        <v>1969</v>
      </c>
      <c r="E744" s="17" t="s">
        <v>37</v>
      </c>
      <c r="F744" s="17">
        <v>23</v>
      </c>
      <c r="G744" s="19">
        <v>25499</v>
      </c>
      <c r="H744" s="17">
        <v>0</v>
      </c>
      <c r="I744" s="18">
        <v>13746.74</v>
      </c>
      <c r="J744" s="17" t="s">
        <v>12</v>
      </c>
      <c r="K744" s="17" t="s">
        <v>11</v>
      </c>
      <c r="L744" s="17" t="s">
        <v>535</v>
      </c>
      <c r="M744" s="20">
        <v>53.625</v>
      </c>
    </row>
    <row r="745" spans="1:13" x14ac:dyDescent="0.35">
      <c r="A745" s="17" t="s">
        <v>8349</v>
      </c>
      <c r="B745" s="17">
        <v>744</v>
      </c>
      <c r="C745" s="17" t="s">
        <v>1627</v>
      </c>
      <c r="D745" s="17">
        <v>1985</v>
      </c>
      <c r="E745" s="17" t="s">
        <v>35</v>
      </c>
      <c r="F745" s="17">
        <v>29</v>
      </c>
      <c r="G745" s="19">
        <v>31288</v>
      </c>
      <c r="H745" s="17">
        <v>3</v>
      </c>
      <c r="I745" s="18">
        <v>13726.21</v>
      </c>
      <c r="J745" s="17" t="s">
        <v>12</v>
      </c>
      <c r="K745" s="17" t="s">
        <v>12</v>
      </c>
      <c r="L745" s="17" t="s">
        <v>535</v>
      </c>
      <c r="M745" s="20">
        <v>37.774999999999999</v>
      </c>
    </row>
    <row r="746" spans="1:13" x14ac:dyDescent="0.35">
      <c r="A746" s="17" t="s">
        <v>8349</v>
      </c>
      <c r="B746" s="17">
        <v>745</v>
      </c>
      <c r="C746" s="17" t="s">
        <v>1626</v>
      </c>
      <c r="D746" s="17">
        <v>1981</v>
      </c>
      <c r="E746" s="17" t="s">
        <v>35</v>
      </c>
      <c r="F746" s="17">
        <v>2</v>
      </c>
      <c r="G746" s="19">
        <v>29800</v>
      </c>
      <c r="H746" s="17">
        <v>1</v>
      </c>
      <c r="I746" s="18">
        <v>13725.47</v>
      </c>
      <c r="J746" s="17" t="s">
        <v>12</v>
      </c>
      <c r="K746" s="17" t="s">
        <v>11</v>
      </c>
      <c r="L746" s="17" t="s">
        <v>247</v>
      </c>
      <c r="M746" s="20">
        <v>41.85</v>
      </c>
    </row>
    <row r="747" spans="1:13" x14ac:dyDescent="0.35">
      <c r="A747" s="17" t="s">
        <v>8349</v>
      </c>
      <c r="B747" s="17">
        <v>746</v>
      </c>
      <c r="C747" s="17" t="s">
        <v>1625</v>
      </c>
      <c r="D747" s="17">
        <v>1986</v>
      </c>
      <c r="E747" s="17" t="s">
        <v>15</v>
      </c>
      <c r="F747" s="17">
        <v>24</v>
      </c>
      <c r="G747" s="19">
        <v>31740</v>
      </c>
      <c r="H747" s="17">
        <v>3</v>
      </c>
      <c r="I747" s="18">
        <v>13714.55</v>
      </c>
      <c r="J747" s="17" t="s">
        <v>12</v>
      </c>
      <c r="K747" s="17" t="s">
        <v>11</v>
      </c>
      <c r="L747" s="17" t="s">
        <v>249</v>
      </c>
      <c r="M747" s="20">
        <v>36.538888888888891</v>
      </c>
    </row>
    <row r="748" spans="1:13" x14ac:dyDescent="0.35">
      <c r="A748" s="17" t="s">
        <v>8349</v>
      </c>
      <c r="B748" s="17">
        <v>747</v>
      </c>
      <c r="C748" s="17" t="s">
        <v>1624</v>
      </c>
      <c r="D748" s="17">
        <v>1985</v>
      </c>
      <c r="E748" s="17" t="s">
        <v>20</v>
      </c>
      <c r="F748" s="17">
        <v>14</v>
      </c>
      <c r="G748" s="19">
        <v>31304</v>
      </c>
      <c r="H748" s="17">
        <v>3</v>
      </c>
      <c r="I748" s="18">
        <v>13685.51</v>
      </c>
      <c r="J748" s="17" t="s">
        <v>12</v>
      </c>
      <c r="K748" s="17" t="s">
        <v>16</v>
      </c>
      <c r="L748" s="17" t="s">
        <v>535</v>
      </c>
      <c r="M748" s="20">
        <v>37.733333333333334</v>
      </c>
    </row>
    <row r="749" spans="1:13" x14ac:dyDescent="0.35">
      <c r="A749" s="17" t="s">
        <v>8349</v>
      </c>
      <c r="B749" s="17">
        <v>748</v>
      </c>
      <c r="C749" s="17" t="s">
        <v>1623</v>
      </c>
      <c r="D749" s="17">
        <v>1963</v>
      </c>
      <c r="E749" s="17" t="s">
        <v>35</v>
      </c>
      <c r="F749" s="17">
        <v>4</v>
      </c>
      <c r="G749" s="19">
        <v>23227</v>
      </c>
      <c r="H749" s="17">
        <v>0</v>
      </c>
      <c r="I749" s="18">
        <v>13677.68</v>
      </c>
      <c r="J749" s="17" t="s">
        <v>12</v>
      </c>
      <c r="K749" s="17" t="s">
        <v>11</v>
      </c>
      <c r="L749" s="17" t="s">
        <v>300</v>
      </c>
      <c r="M749" s="20">
        <v>59.844444444444441</v>
      </c>
    </row>
    <row r="750" spans="1:13" x14ac:dyDescent="0.35">
      <c r="A750" s="17" t="s">
        <v>8349</v>
      </c>
      <c r="B750" s="17">
        <v>749</v>
      </c>
      <c r="C750" s="17" t="s">
        <v>1622</v>
      </c>
      <c r="D750" s="17">
        <v>1984</v>
      </c>
      <c r="E750" s="17" t="s">
        <v>10</v>
      </c>
      <c r="F750" s="17">
        <v>20</v>
      </c>
      <c r="G750" s="19">
        <v>30883</v>
      </c>
      <c r="H750" s="17">
        <v>3</v>
      </c>
      <c r="I750" s="18">
        <v>13638.06</v>
      </c>
      <c r="J750" s="17" t="s">
        <v>12</v>
      </c>
      <c r="K750" s="17" t="s">
        <v>12</v>
      </c>
      <c r="L750" s="17" t="s">
        <v>249</v>
      </c>
      <c r="M750" s="20">
        <v>38.883333333333333</v>
      </c>
    </row>
    <row r="751" spans="1:13" x14ac:dyDescent="0.35">
      <c r="A751" s="17" t="s">
        <v>8349</v>
      </c>
      <c r="B751" s="17">
        <v>750</v>
      </c>
      <c r="C751" s="17" t="s">
        <v>1621</v>
      </c>
      <c r="D751" s="17">
        <v>1961</v>
      </c>
      <c r="E751" s="17" t="s">
        <v>30</v>
      </c>
      <c r="F751" s="17">
        <v>24</v>
      </c>
      <c r="G751" s="19">
        <v>22639</v>
      </c>
      <c r="H751" s="17">
        <v>0</v>
      </c>
      <c r="I751" s="18">
        <v>13635.64</v>
      </c>
      <c r="J751" s="17" t="s">
        <v>12</v>
      </c>
      <c r="K751" s="17" t="s">
        <v>12</v>
      </c>
      <c r="L751" s="17" t="s">
        <v>247</v>
      </c>
      <c r="M751" s="20">
        <v>61.455555555555556</v>
      </c>
    </row>
    <row r="752" spans="1:13" x14ac:dyDescent="0.35">
      <c r="A752" s="17" t="s">
        <v>8349</v>
      </c>
      <c r="B752" s="17">
        <v>751</v>
      </c>
      <c r="C752" s="17" t="s">
        <v>1620</v>
      </c>
      <c r="D752" s="17">
        <v>1969</v>
      </c>
      <c r="E752" s="17" t="s">
        <v>10</v>
      </c>
      <c r="F752" s="17">
        <v>26</v>
      </c>
      <c r="G752" s="19">
        <v>25410</v>
      </c>
      <c r="H752" s="17">
        <v>0</v>
      </c>
      <c r="I752" s="18">
        <v>13622.01</v>
      </c>
      <c r="J752" s="17" t="s">
        <v>12</v>
      </c>
      <c r="K752" s="17" t="s">
        <v>12</v>
      </c>
      <c r="L752" s="17" t="s">
        <v>23</v>
      </c>
      <c r="M752" s="20">
        <v>53.866666666666667</v>
      </c>
    </row>
    <row r="753" spans="1:13" x14ac:dyDescent="0.35">
      <c r="A753" s="17" t="s">
        <v>8349</v>
      </c>
      <c r="B753" s="17">
        <v>752</v>
      </c>
      <c r="C753" s="17" t="s">
        <v>1619</v>
      </c>
      <c r="D753" s="17">
        <v>1961</v>
      </c>
      <c r="E753" s="17" t="s">
        <v>15</v>
      </c>
      <c r="F753" s="17">
        <v>18</v>
      </c>
      <c r="G753" s="19">
        <v>22603</v>
      </c>
      <c r="H753" s="17">
        <v>0</v>
      </c>
      <c r="I753" s="18">
        <v>13616.36</v>
      </c>
      <c r="J753" s="17" t="s">
        <v>12</v>
      </c>
      <c r="K753" s="17" t="s">
        <v>12</v>
      </c>
      <c r="L753" s="17" t="s">
        <v>247</v>
      </c>
      <c r="M753" s="20">
        <v>61.555555555555557</v>
      </c>
    </row>
    <row r="754" spans="1:13" x14ac:dyDescent="0.35">
      <c r="A754" s="17" t="s">
        <v>8349</v>
      </c>
      <c r="B754" s="17">
        <v>753</v>
      </c>
      <c r="C754" s="17" t="s">
        <v>1618</v>
      </c>
      <c r="D754" s="17">
        <v>1964</v>
      </c>
      <c r="E754" s="17" t="s">
        <v>20</v>
      </c>
      <c r="F754" s="17">
        <v>10</v>
      </c>
      <c r="G754" s="19">
        <v>23630</v>
      </c>
      <c r="H754" s="17">
        <v>2</v>
      </c>
      <c r="I754" s="18">
        <v>13607.37</v>
      </c>
      <c r="J754" s="17" t="s">
        <v>12</v>
      </c>
      <c r="K754" s="17" t="s">
        <v>16</v>
      </c>
      <c r="L754" s="17" t="s">
        <v>247</v>
      </c>
      <c r="M754" s="20">
        <v>58.744444444444447</v>
      </c>
    </row>
    <row r="755" spans="1:13" x14ac:dyDescent="0.35">
      <c r="A755" s="17" t="s">
        <v>8349</v>
      </c>
      <c r="B755" s="17">
        <v>754</v>
      </c>
      <c r="C755" s="17" t="s">
        <v>1617</v>
      </c>
      <c r="D755" s="17">
        <v>1992</v>
      </c>
      <c r="E755" s="17" t="s">
        <v>35</v>
      </c>
      <c r="F755" s="17">
        <v>14</v>
      </c>
      <c r="G755" s="19">
        <v>33830</v>
      </c>
      <c r="H755" s="17">
        <v>0</v>
      </c>
      <c r="I755" s="18">
        <v>13588.17</v>
      </c>
      <c r="J755" s="17" t="s">
        <v>12</v>
      </c>
      <c r="K755" s="17" t="s">
        <v>16</v>
      </c>
      <c r="L755" s="17" t="s">
        <v>23</v>
      </c>
      <c r="M755" s="20">
        <v>30.816666666666666</v>
      </c>
    </row>
    <row r="756" spans="1:13" x14ac:dyDescent="0.35">
      <c r="A756" s="17" t="s">
        <v>8349</v>
      </c>
      <c r="B756" s="17">
        <v>755</v>
      </c>
      <c r="C756" s="17" t="s">
        <v>1616</v>
      </c>
      <c r="D756" s="17">
        <v>1968</v>
      </c>
      <c r="E756" s="17" t="s">
        <v>10</v>
      </c>
      <c r="F756" s="17">
        <v>15</v>
      </c>
      <c r="G756" s="19">
        <v>25034</v>
      </c>
      <c r="H756" s="17">
        <v>0</v>
      </c>
      <c r="I756" s="18">
        <v>13566.04</v>
      </c>
      <c r="J756" s="17" t="s">
        <v>12</v>
      </c>
      <c r="K756" s="17" t="s">
        <v>12</v>
      </c>
      <c r="L756" s="17" t="s">
        <v>535</v>
      </c>
      <c r="M756" s="20">
        <v>54.897222222222226</v>
      </c>
    </row>
    <row r="757" spans="1:13" x14ac:dyDescent="0.35">
      <c r="A757" s="17" t="s">
        <v>8349</v>
      </c>
      <c r="B757" s="17">
        <v>756</v>
      </c>
      <c r="C757" s="17" t="s">
        <v>1615</v>
      </c>
      <c r="D757" s="17">
        <v>1960</v>
      </c>
      <c r="E757" s="17" t="s">
        <v>10</v>
      </c>
      <c r="F757" s="17">
        <v>11</v>
      </c>
      <c r="G757" s="19">
        <v>22108</v>
      </c>
      <c r="H757" s="17">
        <v>0</v>
      </c>
      <c r="I757" s="18">
        <v>13555</v>
      </c>
      <c r="J757" s="17" t="s">
        <v>12</v>
      </c>
      <c r="K757" s="17" t="s">
        <v>12</v>
      </c>
      <c r="L757" s="17" t="s">
        <v>356</v>
      </c>
      <c r="M757" s="20">
        <v>62.908333333333331</v>
      </c>
    </row>
    <row r="758" spans="1:13" x14ac:dyDescent="0.35">
      <c r="A758" s="17" t="s">
        <v>8349</v>
      </c>
      <c r="B758" s="17">
        <v>757</v>
      </c>
      <c r="C758" s="17" t="s">
        <v>1614</v>
      </c>
      <c r="D758" s="17">
        <v>1963</v>
      </c>
      <c r="E758" s="17" t="s">
        <v>37</v>
      </c>
      <c r="F758" s="17">
        <v>14</v>
      </c>
      <c r="G758" s="19">
        <v>23298</v>
      </c>
      <c r="H758" s="17">
        <v>0</v>
      </c>
      <c r="I758" s="18">
        <v>13511.28</v>
      </c>
      <c r="J758" s="17" t="s">
        <v>12</v>
      </c>
      <c r="K758" s="17" t="s">
        <v>16</v>
      </c>
      <c r="L758" s="17" t="s">
        <v>23</v>
      </c>
      <c r="M758" s="20">
        <v>59.65</v>
      </c>
    </row>
    <row r="759" spans="1:13" x14ac:dyDescent="0.35">
      <c r="A759" s="17" t="s">
        <v>8349</v>
      </c>
      <c r="B759" s="17">
        <v>758</v>
      </c>
      <c r="C759" s="17" t="s">
        <v>1613</v>
      </c>
      <c r="D759" s="17">
        <v>1990</v>
      </c>
      <c r="E759" s="17" t="s">
        <v>35</v>
      </c>
      <c r="F759" s="17">
        <v>30</v>
      </c>
      <c r="G759" s="19">
        <v>33115</v>
      </c>
      <c r="H759" s="17">
        <v>3</v>
      </c>
      <c r="I759" s="18">
        <v>13480.83</v>
      </c>
      <c r="J759" s="17" t="s">
        <v>12</v>
      </c>
      <c r="K759" s="17" t="s">
        <v>11</v>
      </c>
      <c r="L759" s="17" t="s">
        <v>249</v>
      </c>
      <c r="M759" s="20">
        <v>32.772222222222226</v>
      </c>
    </row>
    <row r="760" spans="1:13" x14ac:dyDescent="0.35">
      <c r="A760" s="17" t="s">
        <v>8349</v>
      </c>
      <c r="B760" s="17">
        <v>759</v>
      </c>
      <c r="C760" s="17" t="s">
        <v>1612</v>
      </c>
      <c r="D760" s="17">
        <v>1975</v>
      </c>
      <c r="E760" s="17" t="s">
        <v>35</v>
      </c>
      <c r="F760" s="17">
        <v>7</v>
      </c>
      <c r="G760" s="19">
        <v>27613</v>
      </c>
      <c r="H760" s="17">
        <v>1</v>
      </c>
      <c r="I760" s="18">
        <v>13472.19</v>
      </c>
      <c r="J760" s="17" t="s">
        <v>12</v>
      </c>
      <c r="K760" s="17" t="s">
        <v>11</v>
      </c>
      <c r="L760" s="17" t="s">
        <v>23</v>
      </c>
      <c r="M760" s="20">
        <v>47.836111111111109</v>
      </c>
    </row>
    <row r="761" spans="1:13" x14ac:dyDescent="0.35">
      <c r="A761" s="17" t="s">
        <v>8349</v>
      </c>
      <c r="B761" s="17">
        <v>760</v>
      </c>
      <c r="C761" s="17" t="s">
        <v>1611</v>
      </c>
      <c r="D761" s="17">
        <v>1960</v>
      </c>
      <c r="E761" s="17" t="s">
        <v>10</v>
      </c>
      <c r="F761" s="17">
        <v>24</v>
      </c>
      <c r="G761" s="19">
        <v>22121</v>
      </c>
      <c r="H761" s="17">
        <v>0</v>
      </c>
      <c r="I761" s="18">
        <v>13470.86</v>
      </c>
      <c r="J761" s="17" t="s">
        <v>12</v>
      </c>
      <c r="K761" s="17" t="s">
        <v>12</v>
      </c>
      <c r="L761" s="17" t="s">
        <v>42</v>
      </c>
      <c r="M761" s="20">
        <v>62.87222222222222</v>
      </c>
    </row>
    <row r="762" spans="1:13" x14ac:dyDescent="0.35">
      <c r="A762" s="17" t="s">
        <v>8349</v>
      </c>
      <c r="B762" s="17">
        <v>761</v>
      </c>
      <c r="C762" s="17" t="s">
        <v>1610</v>
      </c>
      <c r="D762" s="17">
        <v>1960</v>
      </c>
      <c r="E762" s="17" t="s">
        <v>10</v>
      </c>
      <c r="F762" s="17">
        <v>28</v>
      </c>
      <c r="G762" s="19">
        <v>22125</v>
      </c>
      <c r="H762" s="17">
        <v>0</v>
      </c>
      <c r="I762" s="18">
        <v>13470.8</v>
      </c>
      <c r="J762" s="17" t="s">
        <v>12</v>
      </c>
      <c r="K762" s="17" t="s">
        <v>11</v>
      </c>
      <c r="L762" s="17" t="s">
        <v>13</v>
      </c>
      <c r="M762" s="20">
        <v>62.861111111111114</v>
      </c>
    </row>
    <row r="763" spans="1:13" x14ac:dyDescent="0.35">
      <c r="A763" s="17" t="s">
        <v>8349</v>
      </c>
      <c r="B763" s="17">
        <v>762</v>
      </c>
      <c r="C763" s="17" t="s">
        <v>1609</v>
      </c>
      <c r="D763" s="17">
        <v>1985</v>
      </c>
      <c r="E763" s="17" t="s">
        <v>35</v>
      </c>
      <c r="F763" s="17">
        <v>19</v>
      </c>
      <c r="G763" s="19">
        <v>31278</v>
      </c>
      <c r="H763" s="17">
        <v>3</v>
      </c>
      <c r="I763" s="18">
        <v>13465.8</v>
      </c>
      <c r="J763" s="17" t="s">
        <v>12</v>
      </c>
      <c r="K763" s="17" t="s">
        <v>16</v>
      </c>
      <c r="L763" s="17" t="s">
        <v>23</v>
      </c>
      <c r="M763" s="20">
        <v>37.802777777777777</v>
      </c>
    </row>
    <row r="764" spans="1:13" x14ac:dyDescent="0.35">
      <c r="A764" s="17" t="s">
        <v>8349</v>
      </c>
      <c r="B764" s="17">
        <v>763</v>
      </c>
      <c r="C764" s="17" t="s">
        <v>1608</v>
      </c>
      <c r="D764" s="17">
        <v>1960</v>
      </c>
      <c r="E764" s="17" t="s">
        <v>30</v>
      </c>
      <c r="F764" s="17">
        <v>16</v>
      </c>
      <c r="G764" s="19">
        <v>22266</v>
      </c>
      <c r="H764" s="17">
        <v>0</v>
      </c>
      <c r="I764" s="18">
        <v>13462.52</v>
      </c>
      <c r="J764" s="17" t="s">
        <v>12</v>
      </c>
      <c r="K764" s="17" t="s">
        <v>11</v>
      </c>
      <c r="L764" s="17" t="s">
        <v>42</v>
      </c>
      <c r="M764" s="20">
        <v>62.477777777777774</v>
      </c>
    </row>
    <row r="765" spans="1:13" x14ac:dyDescent="0.35">
      <c r="A765" s="17" t="s">
        <v>8349</v>
      </c>
      <c r="B765" s="17">
        <v>764</v>
      </c>
      <c r="C765" s="17" t="s">
        <v>1607</v>
      </c>
      <c r="D765" s="17">
        <v>1960</v>
      </c>
      <c r="E765" s="17" t="s">
        <v>10</v>
      </c>
      <c r="F765" s="17">
        <v>11</v>
      </c>
      <c r="G765" s="19">
        <v>22108</v>
      </c>
      <c r="H765" s="17">
        <v>0</v>
      </c>
      <c r="I765" s="18">
        <v>13457.96</v>
      </c>
      <c r="J765" s="17" t="s">
        <v>12</v>
      </c>
      <c r="K765" s="17" t="s">
        <v>16</v>
      </c>
      <c r="L765" s="17" t="s">
        <v>13</v>
      </c>
      <c r="M765" s="20">
        <v>62.908333333333331</v>
      </c>
    </row>
    <row r="766" spans="1:13" x14ac:dyDescent="0.35">
      <c r="A766" s="17" t="s">
        <v>8349</v>
      </c>
      <c r="B766" s="17">
        <v>765</v>
      </c>
      <c r="C766" s="17" t="s">
        <v>1606</v>
      </c>
      <c r="D766" s="17">
        <v>1960</v>
      </c>
      <c r="E766" s="17" t="s">
        <v>35</v>
      </c>
      <c r="F766" s="17">
        <v>13</v>
      </c>
      <c r="G766" s="19">
        <v>22141</v>
      </c>
      <c r="H766" s="17">
        <v>0</v>
      </c>
      <c r="I766" s="18">
        <v>13451.12</v>
      </c>
      <c r="J766" s="17" t="s">
        <v>12</v>
      </c>
      <c r="K766" s="17" t="s">
        <v>16</v>
      </c>
      <c r="L766" s="17" t="s">
        <v>42</v>
      </c>
      <c r="M766" s="20">
        <v>62.819444444444443</v>
      </c>
    </row>
    <row r="767" spans="1:13" x14ac:dyDescent="0.35">
      <c r="A767" s="17" t="s">
        <v>8349</v>
      </c>
      <c r="B767" s="17">
        <v>766</v>
      </c>
      <c r="C767" s="17" t="s">
        <v>1605</v>
      </c>
      <c r="D767" s="17">
        <v>1975</v>
      </c>
      <c r="E767" s="17" t="s">
        <v>18</v>
      </c>
      <c r="F767" s="17">
        <v>29</v>
      </c>
      <c r="G767" s="19">
        <v>27574</v>
      </c>
      <c r="H767" s="17">
        <v>1</v>
      </c>
      <c r="I767" s="18">
        <v>13440.7</v>
      </c>
      <c r="J767" s="17" t="s">
        <v>12</v>
      </c>
      <c r="K767" s="17" t="s">
        <v>11</v>
      </c>
      <c r="L767" s="17" t="s">
        <v>23</v>
      </c>
      <c r="M767" s="20">
        <v>47.94166666666667</v>
      </c>
    </row>
    <row r="768" spans="1:13" x14ac:dyDescent="0.35">
      <c r="A768" s="17" t="s">
        <v>8349</v>
      </c>
      <c r="B768" s="17">
        <v>767</v>
      </c>
      <c r="C768" s="17" t="s">
        <v>1604</v>
      </c>
      <c r="D768" s="17">
        <v>1966</v>
      </c>
      <c r="E768" s="17" t="s">
        <v>15</v>
      </c>
      <c r="F768" s="17">
        <v>14</v>
      </c>
      <c r="G768" s="19">
        <v>24425</v>
      </c>
      <c r="H768" s="17">
        <v>3</v>
      </c>
      <c r="I768" s="18">
        <v>13430.27</v>
      </c>
      <c r="J768" s="17" t="s">
        <v>12</v>
      </c>
      <c r="K768" s="17" t="s">
        <v>12</v>
      </c>
      <c r="L768" s="17" t="s">
        <v>247</v>
      </c>
      <c r="M768" s="20">
        <v>56.56666666666667</v>
      </c>
    </row>
    <row r="769" spans="1:13" x14ac:dyDescent="0.35">
      <c r="A769" s="17" t="s">
        <v>8349</v>
      </c>
      <c r="B769" s="17">
        <v>768</v>
      </c>
      <c r="C769" s="17" t="s">
        <v>1603</v>
      </c>
      <c r="D769" s="17">
        <v>1961</v>
      </c>
      <c r="E769" s="17" t="s">
        <v>15</v>
      </c>
      <c r="F769" s="17">
        <v>3</v>
      </c>
      <c r="G769" s="19">
        <v>22588</v>
      </c>
      <c r="H769" s="17">
        <v>0</v>
      </c>
      <c r="I769" s="18">
        <v>13429.04</v>
      </c>
      <c r="J769" s="17" t="s">
        <v>12</v>
      </c>
      <c r="K769" s="17" t="s">
        <v>12</v>
      </c>
      <c r="L769" s="17" t="s">
        <v>23</v>
      </c>
      <c r="M769" s="20">
        <v>61.597222222222221</v>
      </c>
    </row>
    <row r="770" spans="1:13" x14ac:dyDescent="0.35">
      <c r="A770" s="17" t="s">
        <v>8349</v>
      </c>
      <c r="B770" s="17">
        <v>769</v>
      </c>
      <c r="C770" s="17" t="s">
        <v>1602</v>
      </c>
      <c r="D770" s="17">
        <v>1994</v>
      </c>
      <c r="E770" s="17" t="s">
        <v>18</v>
      </c>
      <c r="F770" s="17">
        <v>17</v>
      </c>
      <c r="G770" s="19">
        <v>34502</v>
      </c>
      <c r="H770" s="17">
        <v>0</v>
      </c>
      <c r="I770" s="18">
        <v>13417.05</v>
      </c>
      <c r="J770" s="17" t="s">
        <v>12</v>
      </c>
      <c r="K770" s="17" t="s">
        <v>12</v>
      </c>
      <c r="L770" s="17" t="s">
        <v>23</v>
      </c>
      <c r="M770" s="20">
        <v>28.975000000000001</v>
      </c>
    </row>
    <row r="771" spans="1:13" x14ac:dyDescent="0.35">
      <c r="A771" s="17" t="s">
        <v>8349</v>
      </c>
      <c r="B771" s="17">
        <v>770</v>
      </c>
      <c r="C771" s="17" t="s">
        <v>1601</v>
      </c>
      <c r="D771" s="17">
        <v>1961</v>
      </c>
      <c r="E771" s="17" t="s">
        <v>10</v>
      </c>
      <c r="F771" s="17">
        <v>22</v>
      </c>
      <c r="G771" s="19">
        <v>22484</v>
      </c>
      <c r="H771" s="17">
        <v>0</v>
      </c>
      <c r="I771" s="18">
        <v>13415.04</v>
      </c>
      <c r="J771" s="17" t="s">
        <v>12</v>
      </c>
      <c r="K771" s="17" t="s">
        <v>11</v>
      </c>
      <c r="L771" s="17" t="s">
        <v>23</v>
      </c>
      <c r="M771" s="20">
        <v>61.87777777777778</v>
      </c>
    </row>
    <row r="772" spans="1:13" x14ac:dyDescent="0.35">
      <c r="A772" s="17" t="s">
        <v>8349</v>
      </c>
      <c r="B772" s="17">
        <v>771</v>
      </c>
      <c r="C772" s="17" t="s">
        <v>1600</v>
      </c>
      <c r="D772" s="17">
        <v>1992</v>
      </c>
      <c r="E772" s="17" t="s">
        <v>30</v>
      </c>
      <c r="F772" s="17">
        <v>19</v>
      </c>
      <c r="G772" s="19">
        <v>33957</v>
      </c>
      <c r="H772" s="17">
        <v>0</v>
      </c>
      <c r="I772" s="18">
        <v>13412.97</v>
      </c>
      <c r="J772" s="17" t="s">
        <v>12</v>
      </c>
      <c r="K772" s="17" t="s">
        <v>12</v>
      </c>
      <c r="L772" s="17" t="s">
        <v>249</v>
      </c>
      <c r="M772" s="20">
        <v>30.469444444444445</v>
      </c>
    </row>
    <row r="773" spans="1:13" x14ac:dyDescent="0.35">
      <c r="A773" s="17" t="s">
        <v>8349</v>
      </c>
      <c r="B773" s="17">
        <v>772</v>
      </c>
      <c r="C773" s="17" t="s">
        <v>1599</v>
      </c>
      <c r="D773" s="17">
        <v>1959</v>
      </c>
      <c r="E773" s="17" t="s">
        <v>30</v>
      </c>
      <c r="F773" s="17">
        <v>20</v>
      </c>
      <c r="G773" s="19">
        <v>21904</v>
      </c>
      <c r="H773" s="17">
        <v>0</v>
      </c>
      <c r="I773" s="18">
        <v>13405.39</v>
      </c>
      <c r="J773" s="17" t="s">
        <v>12</v>
      </c>
      <c r="K773" s="17" t="s">
        <v>12</v>
      </c>
      <c r="L773" s="17" t="s">
        <v>13</v>
      </c>
      <c r="M773" s="20">
        <v>63.466666666666669</v>
      </c>
    </row>
    <row r="774" spans="1:13" x14ac:dyDescent="0.35">
      <c r="A774" s="17" t="s">
        <v>8349</v>
      </c>
      <c r="B774" s="17">
        <v>773</v>
      </c>
      <c r="C774" s="17" t="s">
        <v>1598</v>
      </c>
      <c r="D774" s="17">
        <v>1959</v>
      </c>
      <c r="E774" s="17" t="s">
        <v>15</v>
      </c>
      <c r="F774" s="17">
        <v>25</v>
      </c>
      <c r="G774" s="19">
        <v>21879</v>
      </c>
      <c r="H774" s="17">
        <v>0</v>
      </c>
      <c r="I774" s="18">
        <v>13393.76</v>
      </c>
      <c r="J774" s="17" t="s">
        <v>12</v>
      </c>
      <c r="K774" s="17" t="s">
        <v>16</v>
      </c>
      <c r="L774" s="17" t="s">
        <v>42</v>
      </c>
      <c r="M774" s="20">
        <v>63.536111111111111</v>
      </c>
    </row>
    <row r="775" spans="1:13" x14ac:dyDescent="0.35">
      <c r="A775" s="17" t="s">
        <v>8349</v>
      </c>
      <c r="B775" s="17">
        <v>774</v>
      </c>
      <c r="C775" s="17" t="s">
        <v>1597</v>
      </c>
      <c r="D775" s="17">
        <v>1959</v>
      </c>
      <c r="E775" s="17" t="s">
        <v>30</v>
      </c>
      <c r="F775" s="17">
        <v>9</v>
      </c>
      <c r="G775" s="19">
        <v>21893</v>
      </c>
      <c r="H775" s="17">
        <v>0</v>
      </c>
      <c r="I775" s="18">
        <v>13390.56</v>
      </c>
      <c r="J775" s="17" t="s">
        <v>12</v>
      </c>
      <c r="K775" s="17" t="s">
        <v>12</v>
      </c>
      <c r="L775" s="17" t="s">
        <v>42</v>
      </c>
      <c r="M775" s="20">
        <v>63.49722222222222</v>
      </c>
    </row>
    <row r="776" spans="1:13" x14ac:dyDescent="0.35">
      <c r="A776" s="17" t="s">
        <v>8349</v>
      </c>
      <c r="B776" s="17">
        <v>775</v>
      </c>
      <c r="C776" s="17" t="s">
        <v>1596</v>
      </c>
      <c r="D776" s="17">
        <v>1984</v>
      </c>
      <c r="E776" s="17" t="s">
        <v>18</v>
      </c>
      <c r="F776" s="17">
        <v>6</v>
      </c>
      <c r="G776" s="19">
        <v>30839</v>
      </c>
      <c r="H776" s="17">
        <v>3</v>
      </c>
      <c r="I776" s="18">
        <v>13383.67</v>
      </c>
      <c r="J776" s="17" t="s">
        <v>12</v>
      </c>
      <c r="K776" s="17" t="s">
        <v>11</v>
      </c>
      <c r="L776" s="17" t="s">
        <v>249</v>
      </c>
      <c r="M776" s="20">
        <v>39.005555555555553</v>
      </c>
    </row>
    <row r="777" spans="1:13" x14ac:dyDescent="0.35">
      <c r="A777" s="17" t="s">
        <v>8349</v>
      </c>
      <c r="B777" s="17">
        <v>776</v>
      </c>
      <c r="C777" s="17" t="s">
        <v>1595</v>
      </c>
      <c r="D777" s="17">
        <v>1979</v>
      </c>
      <c r="E777" s="17" t="s">
        <v>20</v>
      </c>
      <c r="F777" s="17">
        <v>30</v>
      </c>
      <c r="G777" s="19">
        <v>29128</v>
      </c>
      <c r="H777" s="17">
        <v>2</v>
      </c>
      <c r="I777" s="18">
        <v>13377.41</v>
      </c>
      <c r="J777" s="17" t="s">
        <v>12</v>
      </c>
      <c r="K777" s="17" t="s">
        <v>12</v>
      </c>
      <c r="L777" s="17" t="s">
        <v>535</v>
      </c>
      <c r="M777" s="20">
        <v>43.68888888888889</v>
      </c>
    </row>
    <row r="778" spans="1:13" x14ac:dyDescent="0.35">
      <c r="A778" s="17" t="s">
        <v>8349</v>
      </c>
      <c r="B778" s="17">
        <v>777</v>
      </c>
      <c r="C778" s="17" t="s">
        <v>1594</v>
      </c>
      <c r="D778" s="17">
        <v>1964</v>
      </c>
      <c r="E778" s="17" t="s">
        <v>20</v>
      </c>
      <c r="F778" s="17">
        <v>24</v>
      </c>
      <c r="G778" s="19">
        <v>23644</v>
      </c>
      <c r="H778" s="17">
        <v>0</v>
      </c>
      <c r="I778" s="18">
        <v>13375.76</v>
      </c>
      <c r="J778" s="17" t="s">
        <v>12</v>
      </c>
      <c r="K778" s="17" t="s">
        <v>11</v>
      </c>
      <c r="L778" s="17" t="s">
        <v>200</v>
      </c>
      <c r="M778" s="20">
        <v>58.705555555555556</v>
      </c>
    </row>
    <row r="779" spans="1:13" x14ac:dyDescent="0.35">
      <c r="A779" s="17" t="s">
        <v>8349</v>
      </c>
      <c r="B779" s="17">
        <v>778</v>
      </c>
      <c r="C779" s="17" t="s">
        <v>1593</v>
      </c>
      <c r="D779" s="17">
        <v>1990</v>
      </c>
      <c r="E779" s="17" t="s">
        <v>37</v>
      </c>
      <c r="F779" s="17">
        <v>2</v>
      </c>
      <c r="G779" s="19">
        <v>33148</v>
      </c>
      <c r="H779" s="17">
        <v>3</v>
      </c>
      <c r="I779" s="18">
        <v>13360.94</v>
      </c>
      <c r="J779" s="17" t="s">
        <v>12</v>
      </c>
      <c r="K779" s="17" t="s">
        <v>16</v>
      </c>
      <c r="L779" s="17" t="s">
        <v>23</v>
      </c>
      <c r="M779" s="20">
        <v>32.68333333333333</v>
      </c>
    </row>
    <row r="780" spans="1:13" x14ac:dyDescent="0.35">
      <c r="A780" s="17" t="s">
        <v>8349</v>
      </c>
      <c r="B780" s="17">
        <v>779</v>
      </c>
      <c r="C780" s="17" t="s">
        <v>1592</v>
      </c>
      <c r="D780" s="17">
        <v>1960</v>
      </c>
      <c r="E780" s="17" t="s">
        <v>15</v>
      </c>
      <c r="F780" s="17">
        <v>11</v>
      </c>
      <c r="G780" s="19">
        <v>22231</v>
      </c>
      <c r="H780" s="17">
        <v>0</v>
      </c>
      <c r="I780" s="18">
        <v>13352.1</v>
      </c>
      <c r="J780" s="17" t="s">
        <v>12</v>
      </c>
      <c r="K780" s="17" t="s">
        <v>16</v>
      </c>
      <c r="L780" s="17" t="s">
        <v>23</v>
      </c>
      <c r="M780" s="20">
        <v>62.575000000000003</v>
      </c>
    </row>
    <row r="781" spans="1:13" x14ac:dyDescent="0.35">
      <c r="A781" s="17" t="s">
        <v>8349</v>
      </c>
      <c r="B781" s="17">
        <v>780</v>
      </c>
      <c r="C781" s="17" t="s">
        <v>1591</v>
      </c>
      <c r="D781" s="17">
        <v>1976</v>
      </c>
      <c r="E781" s="17" t="s">
        <v>35</v>
      </c>
      <c r="F781" s="17">
        <v>23</v>
      </c>
      <c r="G781" s="19">
        <v>27995</v>
      </c>
      <c r="H781" s="17">
        <v>2</v>
      </c>
      <c r="I781" s="18">
        <v>13333.71</v>
      </c>
      <c r="J781" s="17" t="s">
        <v>12</v>
      </c>
      <c r="K781" s="17" t="s">
        <v>11</v>
      </c>
      <c r="L781" s="17" t="s">
        <v>23</v>
      </c>
      <c r="M781" s="20">
        <v>46.791666666666664</v>
      </c>
    </row>
    <row r="782" spans="1:13" x14ac:dyDescent="0.35">
      <c r="A782" s="17" t="s">
        <v>8349</v>
      </c>
      <c r="B782" s="17">
        <v>781</v>
      </c>
      <c r="C782" s="17" t="s">
        <v>1590</v>
      </c>
      <c r="D782" s="17">
        <v>1994</v>
      </c>
      <c r="E782" s="17" t="s">
        <v>10</v>
      </c>
      <c r="F782" s="17">
        <v>1</v>
      </c>
      <c r="G782" s="19">
        <v>34516</v>
      </c>
      <c r="H782" s="17">
        <v>0</v>
      </c>
      <c r="I782" s="18">
        <v>13292.52</v>
      </c>
      <c r="J782" s="17" t="s">
        <v>12</v>
      </c>
      <c r="K782" s="17" t="s">
        <v>12</v>
      </c>
      <c r="L782" s="17" t="s">
        <v>23</v>
      </c>
      <c r="M782" s="20">
        <v>28.93611111111111</v>
      </c>
    </row>
    <row r="783" spans="1:13" x14ac:dyDescent="0.35">
      <c r="A783" s="17" t="s">
        <v>8349</v>
      </c>
      <c r="B783" s="17">
        <v>782</v>
      </c>
      <c r="C783" s="17" t="s">
        <v>1589</v>
      </c>
      <c r="D783" s="17">
        <v>1962</v>
      </c>
      <c r="E783" s="17" t="s">
        <v>37</v>
      </c>
      <c r="F783" s="17">
        <v>11</v>
      </c>
      <c r="G783" s="19">
        <v>22930</v>
      </c>
      <c r="H783" s="17">
        <v>0</v>
      </c>
      <c r="I783" s="18">
        <v>13228.85</v>
      </c>
      <c r="J783" s="17" t="s">
        <v>12</v>
      </c>
      <c r="K783" s="17" t="s">
        <v>12</v>
      </c>
      <c r="L783" s="17" t="s">
        <v>249</v>
      </c>
      <c r="M783" s="20">
        <v>60.658333333333331</v>
      </c>
    </row>
    <row r="784" spans="1:13" x14ac:dyDescent="0.35">
      <c r="A784" s="17" t="s">
        <v>8349</v>
      </c>
      <c r="B784" s="17">
        <v>783</v>
      </c>
      <c r="C784" s="17" t="s">
        <v>1588</v>
      </c>
      <c r="D784" s="17">
        <v>1962</v>
      </c>
      <c r="E784" s="17" t="s">
        <v>15</v>
      </c>
      <c r="F784" s="17">
        <v>24</v>
      </c>
      <c r="G784" s="19">
        <v>22974</v>
      </c>
      <c r="H784" s="17">
        <v>1</v>
      </c>
      <c r="I784" s="18">
        <v>13224.69</v>
      </c>
      <c r="J784" s="17" t="s">
        <v>12</v>
      </c>
      <c r="K784" s="17" t="s">
        <v>11</v>
      </c>
      <c r="L784" s="17" t="s">
        <v>42</v>
      </c>
      <c r="M784" s="20">
        <v>60.538888888888891</v>
      </c>
    </row>
    <row r="785" spans="1:13" x14ac:dyDescent="0.35">
      <c r="A785" s="17" t="s">
        <v>8349</v>
      </c>
      <c r="B785" s="17">
        <v>784</v>
      </c>
      <c r="C785" s="17" t="s">
        <v>1587</v>
      </c>
      <c r="D785" s="17">
        <v>1965</v>
      </c>
      <c r="E785" s="17" t="s">
        <v>15</v>
      </c>
      <c r="F785" s="17">
        <v>13</v>
      </c>
      <c r="G785" s="19">
        <v>24059</v>
      </c>
      <c r="H785" s="17">
        <v>2</v>
      </c>
      <c r="I785" s="18">
        <v>13224.06</v>
      </c>
      <c r="J785" s="17" t="s">
        <v>12</v>
      </c>
      <c r="K785" s="17" t="s">
        <v>12</v>
      </c>
      <c r="L785" s="17" t="s">
        <v>247</v>
      </c>
      <c r="M785" s="20">
        <v>57.569444444444443</v>
      </c>
    </row>
    <row r="786" spans="1:13" x14ac:dyDescent="0.35">
      <c r="A786" s="17" t="s">
        <v>8349</v>
      </c>
      <c r="B786" s="17">
        <v>785</v>
      </c>
      <c r="C786" s="17" t="s">
        <v>1586</v>
      </c>
      <c r="D786" s="17">
        <v>1962</v>
      </c>
      <c r="E786" s="17" t="s">
        <v>30</v>
      </c>
      <c r="F786" s="17">
        <v>7</v>
      </c>
      <c r="G786" s="19">
        <v>22987</v>
      </c>
      <c r="H786" s="17">
        <v>0</v>
      </c>
      <c r="I786" s="18">
        <v>13217.09</v>
      </c>
      <c r="J786" s="17" t="s">
        <v>12</v>
      </c>
      <c r="K786" s="17" t="s">
        <v>16</v>
      </c>
      <c r="L786" s="17" t="s">
        <v>247</v>
      </c>
      <c r="M786" s="20">
        <v>60.50277777777778</v>
      </c>
    </row>
    <row r="787" spans="1:13" x14ac:dyDescent="0.35">
      <c r="A787" s="17" t="s">
        <v>8349</v>
      </c>
      <c r="B787" s="17">
        <v>786</v>
      </c>
      <c r="C787" s="17" t="s">
        <v>1585</v>
      </c>
      <c r="D787" s="17">
        <v>1982</v>
      </c>
      <c r="E787" s="17" t="s">
        <v>37</v>
      </c>
      <c r="F787" s="17">
        <v>15</v>
      </c>
      <c r="G787" s="19">
        <v>30239</v>
      </c>
      <c r="H787" s="17">
        <v>3</v>
      </c>
      <c r="I787" s="18">
        <v>13214.43</v>
      </c>
      <c r="J787" s="17" t="s">
        <v>12</v>
      </c>
      <c r="K787" s="17" t="s">
        <v>11</v>
      </c>
      <c r="L787" s="17" t="s">
        <v>23</v>
      </c>
      <c r="M787" s="20">
        <v>40.647222222222226</v>
      </c>
    </row>
    <row r="788" spans="1:13" x14ac:dyDescent="0.35">
      <c r="A788" s="17" t="s">
        <v>8349</v>
      </c>
      <c r="B788" s="17">
        <v>787</v>
      </c>
      <c r="C788" s="17" t="s">
        <v>1584</v>
      </c>
      <c r="D788" s="17">
        <v>1962</v>
      </c>
      <c r="E788" s="17" t="s">
        <v>35</v>
      </c>
      <c r="F788" s="17">
        <v>5</v>
      </c>
      <c r="G788" s="19">
        <v>22863</v>
      </c>
      <c r="H788" s="17">
        <v>0</v>
      </c>
      <c r="I788" s="18">
        <v>13204.29</v>
      </c>
      <c r="J788" s="17" t="s">
        <v>12</v>
      </c>
      <c r="K788" s="17" t="s">
        <v>16</v>
      </c>
      <c r="L788" s="17" t="s">
        <v>247</v>
      </c>
      <c r="M788" s="20">
        <v>60.841666666666669</v>
      </c>
    </row>
    <row r="789" spans="1:13" x14ac:dyDescent="0.35">
      <c r="A789" s="17" t="s">
        <v>8349</v>
      </c>
      <c r="B789" s="17">
        <v>788</v>
      </c>
      <c r="C789" s="17" t="s">
        <v>1583</v>
      </c>
      <c r="D789" s="17">
        <v>1961</v>
      </c>
      <c r="E789" s="17" t="s">
        <v>30</v>
      </c>
      <c r="F789" s="17">
        <v>6</v>
      </c>
      <c r="G789" s="19">
        <v>22621</v>
      </c>
      <c r="H789" s="17">
        <v>0</v>
      </c>
      <c r="I789" s="18">
        <v>13143.86</v>
      </c>
      <c r="J789" s="17" t="s">
        <v>12</v>
      </c>
      <c r="K789" s="17" t="s">
        <v>11</v>
      </c>
      <c r="L789" s="17" t="s">
        <v>168</v>
      </c>
      <c r="M789" s="20">
        <v>61.505555555555553</v>
      </c>
    </row>
    <row r="790" spans="1:13" x14ac:dyDescent="0.35">
      <c r="A790" s="17" t="s">
        <v>8349</v>
      </c>
      <c r="B790" s="17">
        <v>789</v>
      </c>
      <c r="C790" s="17" t="s">
        <v>1582</v>
      </c>
      <c r="D790" s="17">
        <v>1961</v>
      </c>
      <c r="E790" s="17" t="s">
        <v>30</v>
      </c>
      <c r="F790" s="17">
        <v>6</v>
      </c>
      <c r="G790" s="19">
        <v>22621</v>
      </c>
      <c r="H790" s="17">
        <v>0</v>
      </c>
      <c r="I790" s="18">
        <v>13143.34</v>
      </c>
      <c r="J790" s="17" t="s">
        <v>12</v>
      </c>
      <c r="K790" s="17" t="s">
        <v>11</v>
      </c>
      <c r="L790" s="17" t="s">
        <v>516</v>
      </c>
      <c r="M790" s="20">
        <v>61.505555555555553</v>
      </c>
    </row>
    <row r="791" spans="1:13" x14ac:dyDescent="0.35">
      <c r="A791" s="17" t="s">
        <v>8349</v>
      </c>
      <c r="B791" s="17">
        <v>790</v>
      </c>
      <c r="C791" s="17" t="s">
        <v>1581</v>
      </c>
      <c r="D791" s="17">
        <v>1961</v>
      </c>
      <c r="E791" s="17" t="s">
        <v>20</v>
      </c>
      <c r="F791" s="17">
        <v>7</v>
      </c>
      <c r="G791" s="19">
        <v>22531</v>
      </c>
      <c r="H791" s="17">
        <v>0</v>
      </c>
      <c r="I791" s="18">
        <v>13129.6</v>
      </c>
      <c r="J791" s="17" t="s">
        <v>12</v>
      </c>
      <c r="K791" s="17" t="s">
        <v>11</v>
      </c>
      <c r="L791" s="17" t="s">
        <v>356</v>
      </c>
      <c r="M791" s="20">
        <v>61.75277777777778</v>
      </c>
    </row>
    <row r="792" spans="1:13" x14ac:dyDescent="0.35">
      <c r="A792" s="17" t="s">
        <v>8349</v>
      </c>
      <c r="B792" s="17">
        <v>791</v>
      </c>
      <c r="C792" s="17" t="s">
        <v>1580</v>
      </c>
      <c r="D792" s="17">
        <v>1999</v>
      </c>
      <c r="E792" s="17" t="s">
        <v>35</v>
      </c>
      <c r="F792" s="17">
        <v>16</v>
      </c>
      <c r="G792" s="19">
        <v>36388</v>
      </c>
      <c r="H792" s="17">
        <v>0</v>
      </c>
      <c r="I792" s="18">
        <v>13126.68</v>
      </c>
      <c r="J792" s="17" t="s">
        <v>12</v>
      </c>
      <c r="K792" s="17" t="s">
        <v>12</v>
      </c>
      <c r="L792" s="17" t="s">
        <v>42</v>
      </c>
      <c r="M792" s="20">
        <v>23.81111111111111</v>
      </c>
    </row>
    <row r="793" spans="1:13" x14ac:dyDescent="0.35">
      <c r="A793" s="17" t="s">
        <v>8349</v>
      </c>
      <c r="B793" s="17">
        <v>792</v>
      </c>
      <c r="C793" s="17" t="s">
        <v>1579</v>
      </c>
      <c r="D793" s="17">
        <v>1963</v>
      </c>
      <c r="E793" s="17" t="s">
        <v>20</v>
      </c>
      <c r="F793" s="17">
        <v>14</v>
      </c>
      <c r="G793" s="19">
        <v>23268</v>
      </c>
      <c r="H793" s="17">
        <v>0</v>
      </c>
      <c r="I793" s="18">
        <v>13116.84</v>
      </c>
      <c r="J793" s="17" t="s">
        <v>12</v>
      </c>
      <c r="K793" s="17" t="s">
        <v>16</v>
      </c>
      <c r="L793" s="17" t="s">
        <v>23</v>
      </c>
      <c r="M793" s="20">
        <v>59.733333333333334</v>
      </c>
    </row>
    <row r="794" spans="1:13" x14ac:dyDescent="0.35">
      <c r="A794" s="17" t="s">
        <v>8349</v>
      </c>
      <c r="B794" s="17">
        <v>793</v>
      </c>
      <c r="C794" s="17" t="s">
        <v>1578</v>
      </c>
      <c r="D794" s="17">
        <v>1992</v>
      </c>
      <c r="E794" s="17" t="s">
        <v>35</v>
      </c>
      <c r="F794" s="17">
        <v>12</v>
      </c>
      <c r="G794" s="19">
        <v>33828</v>
      </c>
      <c r="H794" s="17">
        <v>0</v>
      </c>
      <c r="I794" s="18">
        <v>13113.51</v>
      </c>
      <c r="J794" s="17" t="s">
        <v>12</v>
      </c>
      <c r="K794" s="17" t="s">
        <v>11</v>
      </c>
      <c r="L794" s="17" t="s">
        <v>535</v>
      </c>
      <c r="M794" s="20">
        <v>30.822222222222223</v>
      </c>
    </row>
    <row r="795" spans="1:13" x14ac:dyDescent="0.35">
      <c r="A795" s="17" t="s">
        <v>8349</v>
      </c>
      <c r="B795" s="17">
        <v>794</v>
      </c>
      <c r="C795" s="17" t="s">
        <v>1577</v>
      </c>
      <c r="D795" s="17">
        <v>1962</v>
      </c>
      <c r="E795" s="17" t="s">
        <v>35</v>
      </c>
      <c r="F795" s="17">
        <v>2</v>
      </c>
      <c r="G795" s="19">
        <v>22860</v>
      </c>
      <c r="H795" s="17">
        <v>1</v>
      </c>
      <c r="I795" s="18">
        <v>13112.6</v>
      </c>
      <c r="J795" s="17" t="s">
        <v>12</v>
      </c>
      <c r="K795" s="17" t="s">
        <v>12</v>
      </c>
      <c r="L795" s="17" t="s">
        <v>23</v>
      </c>
      <c r="M795" s="20">
        <v>60.85</v>
      </c>
    </row>
    <row r="796" spans="1:13" x14ac:dyDescent="0.35">
      <c r="A796" s="17" t="s">
        <v>8349</v>
      </c>
      <c r="B796" s="17">
        <v>795</v>
      </c>
      <c r="C796" s="17" t="s">
        <v>1576</v>
      </c>
      <c r="D796" s="17">
        <v>1971</v>
      </c>
      <c r="E796" s="17" t="s">
        <v>37</v>
      </c>
      <c r="F796" s="17">
        <v>30</v>
      </c>
      <c r="G796" s="19">
        <v>26236</v>
      </c>
      <c r="H796" s="17">
        <v>0</v>
      </c>
      <c r="I796" s="18">
        <v>13110.79</v>
      </c>
      <c r="J796" s="17" t="s">
        <v>12</v>
      </c>
      <c r="K796" s="17" t="s">
        <v>11</v>
      </c>
      <c r="L796" s="17" t="s">
        <v>42</v>
      </c>
      <c r="M796" s="20">
        <v>51.605555555555554</v>
      </c>
    </row>
    <row r="797" spans="1:13" x14ac:dyDescent="0.35">
      <c r="A797" s="17" t="s">
        <v>8349</v>
      </c>
      <c r="B797" s="17">
        <v>796</v>
      </c>
      <c r="C797" s="17" t="s">
        <v>1575</v>
      </c>
      <c r="D797" s="17">
        <v>1978</v>
      </c>
      <c r="E797" s="17" t="s">
        <v>10</v>
      </c>
      <c r="F797" s="17">
        <v>17</v>
      </c>
      <c r="G797" s="19">
        <v>28688</v>
      </c>
      <c r="H797" s="17">
        <v>2</v>
      </c>
      <c r="I797" s="18">
        <v>13101.74</v>
      </c>
      <c r="J797" s="17" t="s">
        <v>12</v>
      </c>
      <c r="K797" s="17" t="s">
        <v>11</v>
      </c>
      <c r="L797" s="17" t="s">
        <v>535</v>
      </c>
      <c r="M797" s="20">
        <v>44.891666666666666</v>
      </c>
    </row>
    <row r="798" spans="1:13" x14ac:dyDescent="0.35">
      <c r="A798" s="17" t="s">
        <v>8349</v>
      </c>
      <c r="B798" s="17">
        <v>797</v>
      </c>
      <c r="C798" s="17" t="s">
        <v>1574</v>
      </c>
      <c r="D798" s="17">
        <v>1961</v>
      </c>
      <c r="E798" s="17" t="s">
        <v>15</v>
      </c>
      <c r="F798" s="17">
        <v>6</v>
      </c>
      <c r="G798" s="19">
        <v>22591</v>
      </c>
      <c r="H798" s="17">
        <v>0</v>
      </c>
      <c r="I798" s="18">
        <v>13063.88</v>
      </c>
      <c r="J798" s="17" t="s">
        <v>12</v>
      </c>
      <c r="K798" s="17" t="s">
        <v>11</v>
      </c>
      <c r="L798" s="17" t="s">
        <v>42</v>
      </c>
      <c r="M798" s="20">
        <v>61.588888888888889</v>
      </c>
    </row>
    <row r="799" spans="1:13" x14ac:dyDescent="0.35">
      <c r="A799" s="17" t="s">
        <v>8349</v>
      </c>
      <c r="B799" s="17">
        <v>798</v>
      </c>
      <c r="C799" s="17" t="s">
        <v>1573</v>
      </c>
      <c r="D799" s="17">
        <v>1985</v>
      </c>
      <c r="E799" s="17" t="s">
        <v>37</v>
      </c>
      <c r="F799" s="17">
        <v>26</v>
      </c>
      <c r="G799" s="19">
        <v>31346</v>
      </c>
      <c r="H799" s="17">
        <v>3</v>
      </c>
      <c r="I799" s="18">
        <v>13051.22</v>
      </c>
      <c r="J799" s="17" t="s">
        <v>12</v>
      </c>
      <c r="K799" s="17" t="s">
        <v>16</v>
      </c>
      <c r="L799" s="17" t="s">
        <v>535</v>
      </c>
      <c r="M799" s="20">
        <v>37.616666666666667</v>
      </c>
    </row>
    <row r="800" spans="1:13" x14ac:dyDescent="0.35">
      <c r="A800" s="17" t="s">
        <v>8349</v>
      </c>
      <c r="B800" s="17">
        <v>799</v>
      </c>
      <c r="C800" s="17" t="s">
        <v>1572</v>
      </c>
      <c r="D800" s="17">
        <v>1967</v>
      </c>
      <c r="E800" s="17" t="s">
        <v>35</v>
      </c>
      <c r="F800" s="17">
        <v>6</v>
      </c>
      <c r="G800" s="19">
        <v>24690</v>
      </c>
      <c r="H800" s="17">
        <v>3</v>
      </c>
      <c r="I800" s="18">
        <v>13047.33</v>
      </c>
      <c r="J800" s="17" t="s">
        <v>12</v>
      </c>
      <c r="K800" s="17" t="s">
        <v>12</v>
      </c>
      <c r="L800" s="17" t="s">
        <v>247</v>
      </c>
      <c r="M800" s="20">
        <v>55.838888888888889</v>
      </c>
    </row>
    <row r="801" spans="1:13" x14ac:dyDescent="0.35">
      <c r="A801" s="17" t="s">
        <v>8349</v>
      </c>
      <c r="B801" s="17">
        <v>800</v>
      </c>
      <c r="C801" s="17" t="s">
        <v>1571</v>
      </c>
      <c r="D801" s="17">
        <v>1969</v>
      </c>
      <c r="E801" s="17" t="s">
        <v>20</v>
      </c>
      <c r="F801" s="17">
        <v>23</v>
      </c>
      <c r="G801" s="19">
        <v>25469</v>
      </c>
      <c r="H801" s="17">
        <v>0</v>
      </c>
      <c r="I801" s="18">
        <v>13044.41</v>
      </c>
      <c r="J801" s="17" t="s">
        <v>12</v>
      </c>
      <c r="K801" s="17" t="s">
        <v>16</v>
      </c>
      <c r="L801" s="17" t="s">
        <v>23</v>
      </c>
      <c r="M801" s="20">
        <v>53.708333333333336</v>
      </c>
    </row>
    <row r="802" spans="1:13" x14ac:dyDescent="0.35">
      <c r="A802" s="17" t="s">
        <v>8349</v>
      </c>
      <c r="B802" s="17">
        <v>801</v>
      </c>
      <c r="C802" s="17" t="s">
        <v>1570</v>
      </c>
      <c r="D802" s="17">
        <v>1961</v>
      </c>
      <c r="E802" s="17" t="s">
        <v>15</v>
      </c>
      <c r="F802" s="17">
        <v>9</v>
      </c>
      <c r="G802" s="19">
        <v>22594</v>
      </c>
      <c r="H802" s="17">
        <v>0</v>
      </c>
      <c r="I802" s="18">
        <v>13041.92</v>
      </c>
      <c r="J802" s="17" t="s">
        <v>12</v>
      </c>
      <c r="K802" s="17" t="s">
        <v>16</v>
      </c>
      <c r="L802" s="17" t="s">
        <v>42</v>
      </c>
      <c r="M802" s="20">
        <v>61.580555555555556</v>
      </c>
    </row>
    <row r="803" spans="1:13" x14ac:dyDescent="0.35">
      <c r="A803" s="17" t="s">
        <v>8349</v>
      </c>
      <c r="B803" s="17">
        <v>802</v>
      </c>
      <c r="C803" s="17" t="s">
        <v>1569</v>
      </c>
      <c r="D803" s="17">
        <v>1965</v>
      </c>
      <c r="E803" s="17" t="s">
        <v>15</v>
      </c>
      <c r="F803" s="17">
        <v>4</v>
      </c>
      <c r="G803" s="19">
        <v>24050</v>
      </c>
      <c r="H803" s="17">
        <v>0</v>
      </c>
      <c r="I803" s="18">
        <v>13023.93</v>
      </c>
      <c r="J803" s="17" t="s">
        <v>12</v>
      </c>
      <c r="K803" s="17" t="s">
        <v>11</v>
      </c>
      <c r="L803" s="17" t="s">
        <v>200</v>
      </c>
      <c r="M803" s="20">
        <v>57.594444444444441</v>
      </c>
    </row>
    <row r="804" spans="1:13" x14ac:dyDescent="0.35">
      <c r="A804" s="17" t="s">
        <v>8349</v>
      </c>
      <c r="B804" s="17">
        <v>803</v>
      </c>
      <c r="C804" s="17" t="s">
        <v>1568</v>
      </c>
      <c r="D804" s="17">
        <v>1964</v>
      </c>
      <c r="E804" s="17" t="s">
        <v>20</v>
      </c>
      <c r="F804" s="17">
        <v>23</v>
      </c>
      <c r="G804" s="19">
        <v>23643</v>
      </c>
      <c r="H804" s="17">
        <v>1</v>
      </c>
      <c r="I804" s="18">
        <v>13019.16</v>
      </c>
      <c r="J804" s="17" t="s">
        <v>12</v>
      </c>
      <c r="K804" s="17" t="s">
        <v>16</v>
      </c>
      <c r="L804" s="17" t="s">
        <v>247</v>
      </c>
      <c r="M804" s="20">
        <v>58.708333333333336</v>
      </c>
    </row>
    <row r="805" spans="1:13" x14ac:dyDescent="0.35">
      <c r="A805" s="17" t="s">
        <v>8349</v>
      </c>
      <c r="B805" s="17">
        <v>804</v>
      </c>
      <c r="C805" s="17" t="s">
        <v>1567</v>
      </c>
      <c r="D805" s="17">
        <v>1962</v>
      </c>
      <c r="E805" s="17" t="s">
        <v>10</v>
      </c>
      <c r="F805" s="17">
        <v>20</v>
      </c>
      <c r="G805" s="19">
        <v>22847</v>
      </c>
      <c r="H805" s="17">
        <v>0</v>
      </c>
      <c r="I805" s="18">
        <v>13012.21</v>
      </c>
      <c r="J805" s="17" t="s">
        <v>12</v>
      </c>
      <c r="K805" s="17" t="s">
        <v>16</v>
      </c>
      <c r="L805" s="17" t="s">
        <v>23</v>
      </c>
      <c r="M805" s="20">
        <v>60.883333333333333</v>
      </c>
    </row>
    <row r="806" spans="1:13" x14ac:dyDescent="0.35">
      <c r="A806" s="17" t="s">
        <v>8349</v>
      </c>
      <c r="B806" s="17">
        <v>805</v>
      </c>
      <c r="C806" s="17" t="s">
        <v>1566</v>
      </c>
      <c r="D806" s="17">
        <v>1972</v>
      </c>
      <c r="E806" s="17" t="s">
        <v>20</v>
      </c>
      <c r="F806" s="17">
        <v>27</v>
      </c>
      <c r="G806" s="19">
        <v>26569</v>
      </c>
      <c r="H806" s="17">
        <v>0</v>
      </c>
      <c r="I806" s="18">
        <v>13010.86</v>
      </c>
      <c r="J806" s="17" t="s">
        <v>12</v>
      </c>
      <c r="K806" s="17" t="s">
        <v>11</v>
      </c>
      <c r="L806" s="17" t="s">
        <v>23</v>
      </c>
      <c r="M806" s="20">
        <v>50.697222222222223</v>
      </c>
    </row>
    <row r="807" spans="1:13" x14ac:dyDescent="0.35">
      <c r="A807" s="17" t="s">
        <v>8349</v>
      </c>
      <c r="B807" s="17">
        <v>806</v>
      </c>
      <c r="C807" s="17" t="s">
        <v>1565</v>
      </c>
      <c r="D807" s="17">
        <v>1969</v>
      </c>
      <c r="E807" s="17" t="s">
        <v>30</v>
      </c>
      <c r="F807" s="17">
        <v>13</v>
      </c>
      <c r="G807" s="19">
        <v>25550</v>
      </c>
      <c r="H807" s="17">
        <v>0</v>
      </c>
      <c r="I807" s="18">
        <v>13008.07</v>
      </c>
      <c r="J807" s="17" t="s">
        <v>12</v>
      </c>
      <c r="K807" s="17" t="s">
        <v>12</v>
      </c>
      <c r="L807" s="17" t="s">
        <v>23</v>
      </c>
      <c r="M807" s="20">
        <v>53.486111111111114</v>
      </c>
    </row>
    <row r="808" spans="1:13" x14ac:dyDescent="0.35">
      <c r="A808" s="17" t="s">
        <v>8349</v>
      </c>
      <c r="B808" s="17">
        <v>807</v>
      </c>
      <c r="C808" s="17" t="s">
        <v>1564</v>
      </c>
      <c r="D808" s="17">
        <v>1962</v>
      </c>
      <c r="E808" s="17" t="s">
        <v>18</v>
      </c>
      <c r="F808" s="17">
        <v>24</v>
      </c>
      <c r="G808" s="19">
        <v>22821</v>
      </c>
      <c r="H808" s="17">
        <v>0</v>
      </c>
      <c r="I808" s="18">
        <v>13004.95</v>
      </c>
      <c r="J808" s="17" t="s">
        <v>12</v>
      </c>
      <c r="K808" s="17" t="s">
        <v>16</v>
      </c>
      <c r="L808" s="17" t="s">
        <v>23</v>
      </c>
      <c r="M808" s="20">
        <v>60.955555555555556</v>
      </c>
    </row>
    <row r="809" spans="1:13" x14ac:dyDescent="0.35">
      <c r="A809" s="17" t="s">
        <v>8349</v>
      </c>
      <c r="B809" s="17">
        <v>808</v>
      </c>
      <c r="C809" s="17" t="s">
        <v>1563</v>
      </c>
      <c r="D809" s="17">
        <v>1981</v>
      </c>
      <c r="E809" s="17" t="s">
        <v>37</v>
      </c>
      <c r="F809" s="17">
        <v>30</v>
      </c>
      <c r="G809" s="19">
        <v>29889</v>
      </c>
      <c r="H809" s="17">
        <v>1</v>
      </c>
      <c r="I809" s="18">
        <v>13002.91</v>
      </c>
      <c r="J809" s="17" t="s">
        <v>12</v>
      </c>
      <c r="K809" s="17" t="s">
        <v>16</v>
      </c>
      <c r="L809" s="17" t="s">
        <v>23</v>
      </c>
      <c r="M809" s="20">
        <v>41.605555555555554</v>
      </c>
    </row>
    <row r="810" spans="1:13" x14ac:dyDescent="0.35">
      <c r="A810" s="17" t="s">
        <v>8349</v>
      </c>
      <c r="B810" s="17">
        <v>809</v>
      </c>
      <c r="C810" s="17" t="s">
        <v>1562</v>
      </c>
      <c r="D810" s="17">
        <v>1979</v>
      </c>
      <c r="E810" s="17" t="s">
        <v>15</v>
      </c>
      <c r="F810" s="17">
        <v>27</v>
      </c>
      <c r="G810" s="19">
        <v>29186</v>
      </c>
      <c r="H810" s="17">
        <v>2</v>
      </c>
      <c r="I810" s="18">
        <v>12994.12</v>
      </c>
      <c r="J810" s="17" t="s">
        <v>12</v>
      </c>
      <c r="K810" s="17" t="s">
        <v>11</v>
      </c>
      <c r="L810" s="17" t="s">
        <v>535</v>
      </c>
      <c r="M810" s="20">
        <v>43.530555555555559</v>
      </c>
    </row>
    <row r="811" spans="1:13" x14ac:dyDescent="0.35">
      <c r="A811" s="17" t="s">
        <v>8349</v>
      </c>
      <c r="B811" s="17">
        <v>810</v>
      </c>
      <c r="C811" s="17" t="s">
        <v>1561</v>
      </c>
      <c r="D811" s="17">
        <v>1960</v>
      </c>
      <c r="E811" s="17" t="s">
        <v>15</v>
      </c>
      <c r="F811" s="17">
        <v>28</v>
      </c>
      <c r="G811" s="19">
        <v>22248</v>
      </c>
      <c r="H811" s="17">
        <v>0</v>
      </c>
      <c r="I811" s="18">
        <v>12982.87</v>
      </c>
      <c r="J811" s="17" t="s">
        <v>12</v>
      </c>
      <c r="K811" s="17" t="s">
        <v>16</v>
      </c>
      <c r="L811" s="17" t="s">
        <v>13</v>
      </c>
      <c r="M811" s="20">
        <v>62.527777777777779</v>
      </c>
    </row>
    <row r="812" spans="1:13" x14ac:dyDescent="0.35">
      <c r="A812" s="17" t="s">
        <v>8349</v>
      </c>
      <c r="B812" s="17">
        <v>811</v>
      </c>
      <c r="C812" s="17" t="s">
        <v>1560</v>
      </c>
      <c r="D812" s="17">
        <v>1960</v>
      </c>
      <c r="E812" s="17" t="s">
        <v>20</v>
      </c>
      <c r="F812" s="17">
        <v>23</v>
      </c>
      <c r="G812" s="19">
        <v>22182</v>
      </c>
      <c r="H812" s="17">
        <v>0</v>
      </c>
      <c r="I812" s="18">
        <v>12981.35</v>
      </c>
      <c r="J812" s="17" t="s">
        <v>12</v>
      </c>
      <c r="K812" s="17" t="s">
        <v>12</v>
      </c>
      <c r="L812" s="17" t="s">
        <v>13</v>
      </c>
      <c r="M812" s="20">
        <v>62.708333333333336</v>
      </c>
    </row>
    <row r="813" spans="1:13" x14ac:dyDescent="0.35">
      <c r="A813" s="17" t="s">
        <v>8349</v>
      </c>
      <c r="B813" s="17">
        <v>812</v>
      </c>
      <c r="C813" s="17" t="s">
        <v>1559</v>
      </c>
      <c r="D813" s="17">
        <v>1960</v>
      </c>
      <c r="E813" s="17" t="s">
        <v>18</v>
      </c>
      <c r="F813" s="17">
        <v>22</v>
      </c>
      <c r="G813" s="19">
        <v>22089</v>
      </c>
      <c r="H813" s="17">
        <v>0</v>
      </c>
      <c r="I813" s="18">
        <v>12979.36</v>
      </c>
      <c r="J813" s="17" t="s">
        <v>12</v>
      </c>
      <c r="K813" s="17" t="s">
        <v>16</v>
      </c>
      <c r="L813" s="17" t="s">
        <v>42</v>
      </c>
      <c r="M813" s="20">
        <v>62.961111111111109</v>
      </c>
    </row>
    <row r="814" spans="1:13" x14ac:dyDescent="0.35">
      <c r="A814" s="17" t="s">
        <v>8349</v>
      </c>
      <c r="B814" s="17">
        <v>813</v>
      </c>
      <c r="C814" s="17" t="s">
        <v>1558</v>
      </c>
      <c r="D814" s="17">
        <v>1960</v>
      </c>
      <c r="E814" s="17" t="s">
        <v>15</v>
      </c>
      <c r="F814" s="17">
        <v>4</v>
      </c>
      <c r="G814" s="19">
        <v>22224</v>
      </c>
      <c r="H814" s="17">
        <v>0</v>
      </c>
      <c r="I814" s="18">
        <v>12957.12</v>
      </c>
      <c r="J814" s="17" t="s">
        <v>12</v>
      </c>
      <c r="K814" s="17" t="s">
        <v>16</v>
      </c>
      <c r="L814" s="17" t="s">
        <v>42</v>
      </c>
      <c r="M814" s="20">
        <v>62.594444444444441</v>
      </c>
    </row>
    <row r="815" spans="1:13" x14ac:dyDescent="0.35">
      <c r="A815" s="17" t="s">
        <v>8349</v>
      </c>
      <c r="B815" s="17">
        <v>814</v>
      </c>
      <c r="C815" s="17" t="s">
        <v>1557</v>
      </c>
      <c r="D815" s="17">
        <v>1961</v>
      </c>
      <c r="E815" s="17" t="s">
        <v>35</v>
      </c>
      <c r="F815" s="17">
        <v>20</v>
      </c>
      <c r="G815" s="19">
        <v>22513</v>
      </c>
      <c r="H815" s="17">
        <v>0</v>
      </c>
      <c r="I815" s="18">
        <v>12950.07</v>
      </c>
      <c r="J815" s="17" t="s">
        <v>12</v>
      </c>
      <c r="K815" s="17" t="s">
        <v>16</v>
      </c>
      <c r="L815" s="17" t="s">
        <v>23</v>
      </c>
      <c r="M815" s="20">
        <v>61.8</v>
      </c>
    </row>
    <row r="816" spans="1:13" x14ac:dyDescent="0.35">
      <c r="A816" s="17" t="s">
        <v>8349</v>
      </c>
      <c r="B816" s="17">
        <v>815</v>
      </c>
      <c r="C816" s="17" t="s">
        <v>1556</v>
      </c>
      <c r="D816" s="17">
        <v>1966</v>
      </c>
      <c r="E816" s="17" t="s">
        <v>30</v>
      </c>
      <c r="F816" s="17">
        <v>22</v>
      </c>
      <c r="G816" s="19">
        <v>24463</v>
      </c>
      <c r="H816" s="17">
        <v>4</v>
      </c>
      <c r="I816" s="18">
        <v>12949.16</v>
      </c>
      <c r="J816" s="17" t="s">
        <v>12</v>
      </c>
      <c r="K816" s="17" t="s">
        <v>12</v>
      </c>
      <c r="L816" s="17" t="s">
        <v>13</v>
      </c>
      <c r="M816" s="20">
        <v>56.461111111111109</v>
      </c>
    </row>
    <row r="817" spans="1:13" x14ac:dyDescent="0.35">
      <c r="A817" s="17" t="s">
        <v>8349</v>
      </c>
      <c r="B817" s="17">
        <v>816</v>
      </c>
      <c r="C817" s="17" t="s">
        <v>1555</v>
      </c>
      <c r="D817" s="17">
        <v>1963</v>
      </c>
      <c r="E817" s="17" t="s">
        <v>35</v>
      </c>
      <c r="F817" s="17">
        <v>14</v>
      </c>
      <c r="G817" s="19">
        <v>23237</v>
      </c>
      <c r="H817" s="17">
        <v>2</v>
      </c>
      <c r="I817" s="18">
        <v>12928.79</v>
      </c>
      <c r="J817" s="17" t="s">
        <v>12</v>
      </c>
      <c r="K817" s="17" t="s">
        <v>11</v>
      </c>
      <c r="L817" s="17" t="s">
        <v>13</v>
      </c>
      <c r="M817" s="20">
        <v>59.81666666666667</v>
      </c>
    </row>
    <row r="818" spans="1:13" x14ac:dyDescent="0.35">
      <c r="A818" s="17" t="s">
        <v>8349</v>
      </c>
      <c r="B818" s="17">
        <v>817</v>
      </c>
      <c r="C818" s="17" t="s">
        <v>1554</v>
      </c>
      <c r="D818" s="17">
        <v>1963</v>
      </c>
      <c r="E818" s="17" t="s">
        <v>20</v>
      </c>
      <c r="F818" s="17">
        <v>1</v>
      </c>
      <c r="G818" s="19">
        <v>23255</v>
      </c>
      <c r="H818" s="17">
        <v>2</v>
      </c>
      <c r="I818" s="18">
        <v>12925.89</v>
      </c>
      <c r="J818" s="17" t="s">
        <v>12</v>
      </c>
      <c r="K818" s="17" t="s">
        <v>11</v>
      </c>
      <c r="L818" s="17" t="s">
        <v>13</v>
      </c>
      <c r="M818" s="20">
        <v>59.769444444444446</v>
      </c>
    </row>
    <row r="819" spans="1:13" x14ac:dyDescent="0.35">
      <c r="A819" s="17" t="s">
        <v>8349</v>
      </c>
      <c r="B819" s="17">
        <v>818</v>
      </c>
      <c r="C819" s="17" t="s">
        <v>1553</v>
      </c>
      <c r="D819" s="17">
        <v>1963</v>
      </c>
      <c r="E819" s="17" t="s">
        <v>35</v>
      </c>
      <c r="F819" s="17">
        <v>16</v>
      </c>
      <c r="G819" s="19">
        <v>23239</v>
      </c>
      <c r="H819" s="17">
        <v>1</v>
      </c>
      <c r="I819" s="18">
        <v>12913.99</v>
      </c>
      <c r="J819" s="17" t="s">
        <v>12</v>
      </c>
      <c r="K819" s="17" t="s">
        <v>11</v>
      </c>
      <c r="L819" s="17" t="s">
        <v>168</v>
      </c>
      <c r="M819" s="20">
        <v>59.81111111111111</v>
      </c>
    </row>
    <row r="820" spans="1:13" x14ac:dyDescent="0.35">
      <c r="A820" s="17" t="s">
        <v>8349</v>
      </c>
      <c r="B820" s="17">
        <v>819</v>
      </c>
      <c r="C820" s="17" t="s">
        <v>1552</v>
      </c>
      <c r="D820" s="17">
        <v>2004</v>
      </c>
      <c r="E820" s="17" t="s">
        <v>10</v>
      </c>
      <c r="F820" s="17">
        <v>9</v>
      </c>
      <c r="G820" s="19">
        <v>38177</v>
      </c>
      <c r="H820" s="17">
        <v>0</v>
      </c>
      <c r="I820" s="18">
        <v>12890.06</v>
      </c>
      <c r="J820" s="17" t="s">
        <v>12</v>
      </c>
      <c r="K820" s="17" t="s">
        <v>16</v>
      </c>
      <c r="L820" s="17" t="s">
        <v>166</v>
      </c>
      <c r="M820" s="20">
        <v>18.913888888888888</v>
      </c>
    </row>
    <row r="821" spans="1:13" x14ac:dyDescent="0.35">
      <c r="A821" s="17" t="s">
        <v>8349</v>
      </c>
      <c r="B821" s="17">
        <v>820</v>
      </c>
      <c r="C821" s="17" t="s">
        <v>1551</v>
      </c>
      <c r="D821" s="17">
        <v>1984</v>
      </c>
      <c r="E821" s="17" t="s">
        <v>35</v>
      </c>
      <c r="F821" s="17">
        <v>6</v>
      </c>
      <c r="G821" s="19">
        <v>30900</v>
      </c>
      <c r="H821" s="17">
        <v>3</v>
      </c>
      <c r="I821" s="18">
        <v>12870.31</v>
      </c>
      <c r="J821" s="17" t="s">
        <v>12</v>
      </c>
      <c r="K821" s="17" t="s">
        <v>12</v>
      </c>
      <c r="L821" s="17" t="s">
        <v>23</v>
      </c>
      <c r="M821" s="20">
        <v>38.838888888888889</v>
      </c>
    </row>
    <row r="822" spans="1:13" x14ac:dyDescent="0.35">
      <c r="A822" s="17" t="s">
        <v>8349</v>
      </c>
      <c r="B822" s="17">
        <v>821</v>
      </c>
      <c r="C822" s="17" t="s">
        <v>1550</v>
      </c>
      <c r="D822" s="17">
        <v>1963</v>
      </c>
      <c r="E822" s="17" t="s">
        <v>20</v>
      </c>
      <c r="F822" s="17">
        <v>27</v>
      </c>
      <c r="G822" s="19">
        <v>23281</v>
      </c>
      <c r="H822" s="17">
        <v>0</v>
      </c>
      <c r="I822" s="18">
        <v>12856.84</v>
      </c>
      <c r="J822" s="17" t="s">
        <v>12</v>
      </c>
      <c r="K822" s="17" t="s">
        <v>12</v>
      </c>
      <c r="L822" s="17" t="s">
        <v>300</v>
      </c>
      <c r="M822" s="20">
        <v>59.697222222222223</v>
      </c>
    </row>
    <row r="823" spans="1:13" x14ac:dyDescent="0.35">
      <c r="A823" s="17" t="s">
        <v>8349</v>
      </c>
      <c r="B823" s="17">
        <v>822</v>
      </c>
      <c r="C823" s="17" t="s">
        <v>1549</v>
      </c>
      <c r="D823" s="17">
        <v>1973</v>
      </c>
      <c r="E823" s="17" t="s">
        <v>20</v>
      </c>
      <c r="F823" s="17">
        <v>22</v>
      </c>
      <c r="G823" s="19">
        <v>26929</v>
      </c>
      <c r="H823" s="17">
        <v>0</v>
      </c>
      <c r="I823" s="18">
        <v>12852.37</v>
      </c>
      <c r="J823" s="17" t="s">
        <v>12</v>
      </c>
      <c r="K823" s="17" t="s">
        <v>16</v>
      </c>
      <c r="L823" s="17" t="s">
        <v>23</v>
      </c>
      <c r="M823" s="20">
        <v>49.711111111111109</v>
      </c>
    </row>
    <row r="824" spans="1:13" x14ac:dyDescent="0.35">
      <c r="A824" s="17" t="s">
        <v>8349</v>
      </c>
      <c r="B824" s="17">
        <v>823</v>
      </c>
      <c r="C824" s="17" t="s">
        <v>1548</v>
      </c>
      <c r="D824" s="17">
        <v>1993</v>
      </c>
      <c r="E824" s="17" t="s">
        <v>20</v>
      </c>
      <c r="F824" s="17">
        <v>27</v>
      </c>
      <c r="G824" s="19">
        <v>34239</v>
      </c>
      <c r="H824" s="17">
        <v>0</v>
      </c>
      <c r="I824" s="18">
        <v>12847.24</v>
      </c>
      <c r="J824" s="17" t="s">
        <v>12</v>
      </c>
      <c r="K824" s="17" t="s">
        <v>11</v>
      </c>
      <c r="L824" s="17" t="s">
        <v>23</v>
      </c>
      <c r="M824" s="20">
        <v>29.697222222222223</v>
      </c>
    </row>
    <row r="825" spans="1:13" x14ac:dyDescent="0.35">
      <c r="A825" s="17" t="s">
        <v>8349</v>
      </c>
      <c r="B825" s="17">
        <v>824</v>
      </c>
      <c r="C825" s="17" t="s">
        <v>1547</v>
      </c>
      <c r="D825" s="17">
        <v>2004</v>
      </c>
      <c r="E825" s="17" t="s">
        <v>15</v>
      </c>
      <c r="F825" s="17">
        <v>9</v>
      </c>
      <c r="G825" s="19">
        <v>38300</v>
      </c>
      <c r="H825" s="17">
        <v>2</v>
      </c>
      <c r="I825" s="18">
        <v>12829.46</v>
      </c>
      <c r="J825" s="17" t="s">
        <v>12</v>
      </c>
      <c r="K825" s="17" t="s">
        <v>12</v>
      </c>
      <c r="L825" s="17" t="s">
        <v>168</v>
      </c>
      <c r="M825" s="20">
        <v>18.580555555555556</v>
      </c>
    </row>
    <row r="826" spans="1:13" x14ac:dyDescent="0.35">
      <c r="A826" s="17" t="s">
        <v>8349</v>
      </c>
      <c r="B826" s="17">
        <v>825</v>
      </c>
      <c r="C826" s="17" t="s">
        <v>1546</v>
      </c>
      <c r="D826" s="17">
        <v>1967</v>
      </c>
      <c r="E826" s="17" t="s">
        <v>20</v>
      </c>
      <c r="F826" s="17">
        <v>25</v>
      </c>
      <c r="G826" s="19">
        <v>24740</v>
      </c>
      <c r="H826" s="17">
        <v>0</v>
      </c>
      <c r="I826" s="18">
        <v>12823.25</v>
      </c>
      <c r="J826" s="17" t="s">
        <v>12</v>
      </c>
      <c r="K826" s="17" t="s">
        <v>12</v>
      </c>
      <c r="L826" s="17" t="s">
        <v>300</v>
      </c>
      <c r="M826" s="20">
        <v>55.702777777777776</v>
      </c>
    </row>
    <row r="827" spans="1:13" x14ac:dyDescent="0.35">
      <c r="A827" s="17" t="s">
        <v>8349</v>
      </c>
      <c r="B827" s="17">
        <v>826</v>
      </c>
      <c r="C827" s="17" t="s">
        <v>1545</v>
      </c>
      <c r="D827" s="17">
        <v>1963</v>
      </c>
      <c r="E827" s="17" t="s">
        <v>10</v>
      </c>
      <c r="F827" s="17">
        <v>20</v>
      </c>
      <c r="G827" s="19">
        <v>23212</v>
      </c>
      <c r="H827" s="17">
        <v>0</v>
      </c>
      <c r="I827" s="18">
        <v>12815.44</v>
      </c>
      <c r="J827" s="17" t="s">
        <v>12</v>
      </c>
      <c r="K827" s="17" t="s">
        <v>12</v>
      </c>
      <c r="L827" s="17" t="s">
        <v>247</v>
      </c>
      <c r="M827" s="20">
        <v>59.883333333333333</v>
      </c>
    </row>
    <row r="828" spans="1:13" x14ac:dyDescent="0.35">
      <c r="A828" s="17" t="s">
        <v>8349</v>
      </c>
      <c r="B828" s="17">
        <v>827</v>
      </c>
      <c r="C828" s="17" t="s">
        <v>1544</v>
      </c>
      <c r="D828" s="17">
        <v>1978</v>
      </c>
      <c r="E828" s="17" t="s">
        <v>10</v>
      </c>
      <c r="F828" s="17">
        <v>24</v>
      </c>
      <c r="G828" s="19">
        <v>28695</v>
      </c>
      <c r="H828" s="17">
        <v>0</v>
      </c>
      <c r="I828" s="18">
        <v>12797.21</v>
      </c>
      <c r="J828" s="17" t="s">
        <v>12</v>
      </c>
      <c r="K828" s="17" t="s">
        <v>16</v>
      </c>
      <c r="L828" s="17" t="s">
        <v>247</v>
      </c>
      <c r="M828" s="20">
        <v>44.87222222222222</v>
      </c>
    </row>
    <row r="829" spans="1:13" x14ac:dyDescent="0.35">
      <c r="A829" s="17" t="s">
        <v>8349</v>
      </c>
      <c r="B829" s="17">
        <v>828</v>
      </c>
      <c r="C829" s="17" t="s">
        <v>1543</v>
      </c>
      <c r="D829" s="17">
        <v>1983</v>
      </c>
      <c r="E829" s="17" t="s">
        <v>37</v>
      </c>
      <c r="F829" s="17">
        <v>29</v>
      </c>
      <c r="G829" s="19">
        <v>30618</v>
      </c>
      <c r="H829" s="17">
        <v>3</v>
      </c>
      <c r="I829" s="18">
        <v>12788.18</v>
      </c>
      <c r="J829" s="17" t="s">
        <v>12</v>
      </c>
      <c r="K829" s="17" t="s">
        <v>16</v>
      </c>
      <c r="L829" s="17" t="s">
        <v>535</v>
      </c>
      <c r="M829" s="20">
        <v>39.608333333333334</v>
      </c>
    </row>
    <row r="830" spans="1:13" x14ac:dyDescent="0.35">
      <c r="A830" s="17" t="s">
        <v>8349</v>
      </c>
      <c r="B830" s="17">
        <v>829</v>
      </c>
      <c r="C830" s="17" t="s">
        <v>1542</v>
      </c>
      <c r="D830" s="17">
        <v>1963</v>
      </c>
      <c r="E830" s="17" t="s">
        <v>30</v>
      </c>
      <c r="F830" s="17">
        <v>5</v>
      </c>
      <c r="G830" s="19">
        <v>23350</v>
      </c>
      <c r="H830" s="17">
        <v>0</v>
      </c>
      <c r="I830" s="18">
        <v>12788.03</v>
      </c>
      <c r="J830" s="17" t="s">
        <v>12</v>
      </c>
      <c r="K830" s="17" t="s">
        <v>12</v>
      </c>
      <c r="L830" s="17" t="s">
        <v>200</v>
      </c>
      <c r="M830" s="20">
        <v>59.508333333333333</v>
      </c>
    </row>
    <row r="831" spans="1:13" x14ac:dyDescent="0.35">
      <c r="A831" s="17" t="s">
        <v>8349</v>
      </c>
      <c r="B831" s="17">
        <v>830</v>
      </c>
      <c r="C831" s="17" t="s">
        <v>1541</v>
      </c>
      <c r="D831" s="17">
        <v>1972</v>
      </c>
      <c r="E831" s="17" t="s">
        <v>37</v>
      </c>
      <c r="F831" s="17">
        <v>7</v>
      </c>
      <c r="G831" s="19">
        <v>26579</v>
      </c>
      <c r="H831" s="17">
        <v>0</v>
      </c>
      <c r="I831" s="18">
        <v>12776.05</v>
      </c>
      <c r="J831" s="17" t="s">
        <v>12</v>
      </c>
      <c r="K831" s="17" t="s">
        <v>12</v>
      </c>
      <c r="L831" s="17" t="s">
        <v>535</v>
      </c>
      <c r="M831" s="20">
        <v>50.669444444444444</v>
      </c>
    </row>
    <row r="832" spans="1:13" x14ac:dyDescent="0.35">
      <c r="A832" s="17" t="s">
        <v>8349</v>
      </c>
      <c r="B832" s="17">
        <v>831</v>
      </c>
      <c r="C832" s="17" t="s">
        <v>1540</v>
      </c>
      <c r="D832" s="17">
        <v>1975</v>
      </c>
      <c r="E832" s="17" t="s">
        <v>20</v>
      </c>
      <c r="F832" s="17">
        <v>25</v>
      </c>
      <c r="G832" s="19">
        <v>27662</v>
      </c>
      <c r="H832" s="17">
        <v>1</v>
      </c>
      <c r="I832" s="18">
        <v>12770.27</v>
      </c>
      <c r="J832" s="17" t="s">
        <v>12</v>
      </c>
      <c r="K832" s="17" t="s">
        <v>12</v>
      </c>
      <c r="L832" s="17" t="s">
        <v>300</v>
      </c>
      <c r="M832" s="20">
        <v>47.702777777777776</v>
      </c>
    </row>
    <row r="833" spans="1:13" x14ac:dyDescent="0.35">
      <c r="A833" s="17" t="s">
        <v>8349</v>
      </c>
      <c r="B833" s="17">
        <v>832</v>
      </c>
      <c r="C833" s="17" t="s">
        <v>1539</v>
      </c>
      <c r="D833" s="17">
        <v>1962</v>
      </c>
      <c r="E833" s="17" t="s">
        <v>37</v>
      </c>
      <c r="F833" s="17">
        <v>1</v>
      </c>
      <c r="G833" s="19">
        <v>22920</v>
      </c>
      <c r="H833" s="17">
        <v>0</v>
      </c>
      <c r="I833" s="18">
        <v>12741.17</v>
      </c>
      <c r="J833" s="17" t="s">
        <v>12</v>
      </c>
      <c r="K833" s="17" t="s">
        <v>16</v>
      </c>
      <c r="L833" s="17" t="s">
        <v>356</v>
      </c>
      <c r="M833" s="20">
        <v>60.68611111111111</v>
      </c>
    </row>
    <row r="834" spans="1:13" x14ac:dyDescent="0.35">
      <c r="A834" s="17" t="s">
        <v>8349</v>
      </c>
      <c r="B834" s="17">
        <v>833</v>
      </c>
      <c r="C834" s="17" t="s">
        <v>1538</v>
      </c>
      <c r="D834" s="17">
        <v>1962</v>
      </c>
      <c r="E834" s="17" t="s">
        <v>20</v>
      </c>
      <c r="F834" s="17">
        <v>2</v>
      </c>
      <c r="G834" s="19">
        <v>22891</v>
      </c>
      <c r="H834" s="17">
        <v>0</v>
      </c>
      <c r="I834" s="18">
        <v>12731</v>
      </c>
      <c r="J834" s="17" t="s">
        <v>12</v>
      </c>
      <c r="K834" s="17" t="s">
        <v>12</v>
      </c>
      <c r="L834" s="17" t="s">
        <v>168</v>
      </c>
      <c r="M834" s="20">
        <v>60.766666666666666</v>
      </c>
    </row>
    <row r="835" spans="1:13" x14ac:dyDescent="0.35">
      <c r="A835" s="17" t="s">
        <v>8349</v>
      </c>
      <c r="B835" s="17">
        <v>834</v>
      </c>
      <c r="C835" s="17" t="s">
        <v>1537</v>
      </c>
      <c r="D835" s="17">
        <v>1988</v>
      </c>
      <c r="E835" s="17" t="s">
        <v>10</v>
      </c>
      <c r="F835" s="17">
        <v>17</v>
      </c>
      <c r="G835" s="19">
        <v>32341</v>
      </c>
      <c r="H835" s="17">
        <v>3</v>
      </c>
      <c r="I835" s="18">
        <v>12718.21</v>
      </c>
      <c r="J835" s="17" t="s">
        <v>12</v>
      </c>
      <c r="K835" s="17" t="s">
        <v>16</v>
      </c>
      <c r="L835" s="17" t="s">
        <v>535</v>
      </c>
      <c r="M835" s="20">
        <v>34.891666666666666</v>
      </c>
    </row>
    <row r="836" spans="1:13" x14ac:dyDescent="0.35">
      <c r="A836" s="17" t="s">
        <v>8349</v>
      </c>
      <c r="B836" s="17">
        <v>835</v>
      </c>
      <c r="C836" s="17" t="s">
        <v>1536</v>
      </c>
      <c r="D836" s="17">
        <v>1970</v>
      </c>
      <c r="E836" s="17" t="s">
        <v>10</v>
      </c>
      <c r="F836" s="17">
        <v>8</v>
      </c>
      <c r="G836" s="19">
        <v>25757</v>
      </c>
      <c r="H836" s="17">
        <v>0</v>
      </c>
      <c r="I836" s="18">
        <v>12713</v>
      </c>
      <c r="J836" s="17" t="s">
        <v>12</v>
      </c>
      <c r="K836" s="17" t="s">
        <v>16</v>
      </c>
      <c r="L836" s="17" t="s">
        <v>42</v>
      </c>
      <c r="M836" s="20">
        <v>52.916666666666664</v>
      </c>
    </row>
    <row r="837" spans="1:13" x14ac:dyDescent="0.35">
      <c r="A837" s="17" t="s">
        <v>8349</v>
      </c>
      <c r="B837" s="17">
        <v>836</v>
      </c>
      <c r="C837" s="17" t="s">
        <v>1535</v>
      </c>
      <c r="D837" s="17">
        <v>1964</v>
      </c>
      <c r="E837" s="17" t="s">
        <v>15</v>
      </c>
      <c r="F837" s="17">
        <v>28</v>
      </c>
      <c r="G837" s="19">
        <v>23709</v>
      </c>
      <c r="H837" s="17">
        <v>0</v>
      </c>
      <c r="I837" s="18">
        <v>12700.63</v>
      </c>
      <c r="J837" s="17" t="s">
        <v>12</v>
      </c>
      <c r="K837" s="17" t="s">
        <v>12</v>
      </c>
      <c r="L837" s="17" t="s">
        <v>42</v>
      </c>
      <c r="M837" s="20">
        <v>58.527777777777779</v>
      </c>
    </row>
    <row r="838" spans="1:13" x14ac:dyDescent="0.35">
      <c r="A838" s="17" t="s">
        <v>8349</v>
      </c>
      <c r="B838" s="17">
        <v>837</v>
      </c>
      <c r="C838" s="17" t="s">
        <v>1534</v>
      </c>
      <c r="D838" s="17">
        <v>1992</v>
      </c>
      <c r="E838" s="17" t="s">
        <v>10</v>
      </c>
      <c r="F838" s="17">
        <v>7</v>
      </c>
      <c r="G838" s="19">
        <v>33792</v>
      </c>
      <c r="H838" s="17">
        <v>0</v>
      </c>
      <c r="I838" s="18">
        <v>12699.56</v>
      </c>
      <c r="J838" s="17" t="s">
        <v>12</v>
      </c>
      <c r="K838" s="17" t="s">
        <v>11</v>
      </c>
      <c r="L838" s="17" t="s">
        <v>42</v>
      </c>
      <c r="M838" s="20">
        <v>30.919444444444444</v>
      </c>
    </row>
    <row r="839" spans="1:13" x14ac:dyDescent="0.35">
      <c r="A839" s="17" t="s">
        <v>8349</v>
      </c>
      <c r="B839" s="17">
        <v>838</v>
      </c>
      <c r="C839" s="17" t="s">
        <v>1533</v>
      </c>
      <c r="D839" s="17">
        <v>1974</v>
      </c>
      <c r="E839" s="17" t="s">
        <v>20</v>
      </c>
      <c r="F839" s="17">
        <v>24</v>
      </c>
      <c r="G839" s="19">
        <v>27296</v>
      </c>
      <c r="H839" s="17">
        <v>0</v>
      </c>
      <c r="I839" s="18">
        <v>12697.48</v>
      </c>
      <c r="J839" s="17" t="s">
        <v>12</v>
      </c>
      <c r="K839" s="17" t="s">
        <v>12</v>
      </c>
      <c r="L839" s="17" t="s">
        <v>300</v>
      </c>
      <c r="M839" s="20">
        <v>48.705555555555556</v>
      </c>
    </row>
    <row r="840" spans="1:13" x14ac:dyDescent="0.35">
      <c r="A840" s="17" t="s">
        <v>8349</v>
      </c>
      <c r="B840" s="17">
        <v>839</v>
      </c>
      <c r="C840" s="17" t="s">
        <v>1532</v>
      </c>
      <c r="D840" s="17">
        <v>1962</v>
      </c>
      <c r="E840" s="17" t="s">
        <v>35</v>
      </c>
      <c r="F840" s="17">
        <v>27</v>
      </c>
      <c r="G840" s="19">
        <v>22885</v>
      </c>
      <c r="H840" s="17">
        <v>0</v>
      </c>
      <c r="I840" s="18">
        <v>12648.7</v>
      </c>
      <c r="J840" s="17" t="s">
        <v>12</v>
      </c>
      <c r="K840" s="17" t="s">
        <v>11</v>
      </c>
      <c r="L840" s="17" t="s">
        <v>13</v>
      </c>
      <c r="M840" s="20">
        <v>60.780555555555559</v>
      </c>
    </row>
    <row r="841" spans="1:13" x14ac:dyDescent="0.35">
      <c r="A841" s="17" t="s">
        <v>8349</v>
      </c>
      <c r="B841" s="17">
        <v>840</v>
      </c>
      <c r="C841" s="17" t="s">
        <v>1531</v>
      </c>
      <c r="D841" s="17">
        <v>1965</v>
      </c>
      <c r="E841" s="17" t="s">
        <v>20</v>
      </c>
      <c r="F841" s="17">
        <v>14</v>
      </c>
      <c r="G841" s="19">
        <v>23999</v>
      </c>
      <c r="H841" s="17">
        <v>2</v>
      </c>
      <c r="I841" s="18">
        <v>12646.21</v>
      </c>
      <c r="J841" s="17" t="s">
        <v>12</v>
      </c>
      <c r="K841" s="17" t="s">
        <v>11</v>
      </c>
      <c r="L841" s="17" t="s">
        <v>42</v>
      </c>
      <c r="M841" s="20">
        <v>57.733333333333334</v>
      </c>
    </row>
    <row r="842" spans="1:13" x14ac:dyDescent="0.35">
      <c r="A842" s="17" t="s">
        <v>8349</v>
      </c>
      <c r="B842" s="17">
        <v>841</v>
      </c>
      <c r="C842" s="17" t="s">
        <v>1530</v>
      </c>
      <c r="D842" s="17">
        <v>1962</v>
      </c>
      <c r="E842" s="17" t="s">
        <v>10</v>
      </c>
      <c r="F842" s="17">
        <v>11</v>
      </c>
      <c r="G842" s="19">
        <v>22838</v>
      </c>
      <c r="H842" s="17">
        <v>0</v>
      </c>
      <c r="I842" s="18">
        <v>12644.59</v>
      </c>
      <c r="J842" s="17" t="s">
        <v>12</v>
      </c>
      <c r="K842" s="17" t="s">
        <v>11</v>
      </c>
      <c r="L842" s="17" t="s">
        <v>42</v>
      </c>
      <c r="M842" s="20">
        <v>60.908333333333331</v>
      </c>
    </row>
    <row r="843" spans="1:13" x14ac:dyDescent="0.35">
      <c r="A843" s="17" t="s">
        <v>8349</v>
      </c>
      <c r="B843" s="17">
        <v>842</v>
      </c>
      <c r="C843" s="17" t="s">
        <v>1529</v>
      </c>
      <c r="D843" s="17">
        <v>1966</v>
      </c>
      <c r="E843" s="17" t="s">
        <v>30</v>
      </c>
      <c r="F843" s="17">
        <v>17</v>
      </c>
      <c r="G843" s="19">
        <v>24458</v>
      </c>
      <c r="H843" s="17">
        <v>2</v>
      </c>
      <c r="I843" s="18">
        <v>12643.38</v>
      </c>
      <c r="J843" s="17" t="s">
        <v>12</v>
      </c>
      <c r="K843" s="17" t="s">
        <v>16</v>
      </c>
      <c r="L843" s="17" t="s">
        <v>23</v>
      </c>
      <c r="M843" s="20">
        <v>56.475000000000001</v>
      </c>
    </row>
    <row r="844" spans="1:13" x14ac:dyDescent="0.35">
      <c r="A844" s="17" t="s">
        <v>8349</v>
      </c>
      <c r="B844" s="17">
        <v>843</v>
      </c>
      <c r="C844" s="17" t="s">
        <v>1528</v>
      </c>
      <c r="D844" s="17">
        <v>1972</v>
      </c>
      <c r="E844" s="17" t="s">
        <v>20</v>
      </c>
      <c r="F844" s="17">
        <v>5</v>
      </c>
      <c r="G844" s="19">
        <v>26547</v>
      </c>
      <c r="H844" s="17">
        <v>0</v>
      </c>
      <c r="I844" s="18">
        <v>12640.24</v>
      </c>
      <c r="J844" s="17" t="s">
        <v>12</v>
      </c>
      <c r="K844" s="17" t="s">
        <v>16</v>
      </c>
      <c r="L844" s="17" t="s">
        <v>42</v>
      </c>
      <c r="M844" s="20">
        <v>50.758333333333333</v>
      </c>
    </row>
    <row r="845" spans="1:13" x14ac:dyDescent="0.35">
      <c r="A845" s="17" t="s">
        <v>8349</v>
      </c>
      <c r="B845" s="17">
        <v>844</v>
      </c>
      <c r="C845" s="17" t="s">
        <v>1527</v>
      </c>
      <c r="D845" s="17">
        <v>1962</v>
      </c>
      <c r="E845" s="17" t="s">
        <v>10</v>
      </c>
      <c r="F845" s="17">
        <v>22</v>
      </c>
      <c r="G845" s="19">
        <v>22849</v>
      </c>
      <c r="H845" s="17">
        <v>0</v>
      </c>
      <c r="I845" s="18">
        <v>12638.2</v>
      </c>
      <c r="J845" s="17" t="s">
        <v>12</v>
      </c>
      <c r="K845" s="17" t="s">
        <v>16</v>
      </c>
      <c r="L845" s="17" t="s">
        <v>42</v>
      </c>
      <c r="M845" s="20">
        <v>60.87777777777778</v>
      </c>
    </row>
    <row r="846" spans="1:13" x14ac:dyDescent="0.35">
      <c r="A846" s="17" t="s">
        <v>8349</v>
      </c>
      <c r="B846" s="17">
        <v>845</v>
      </c>
      <c r="C846" s="17" t="s">
        <v>1526</v>
      </c>
      <c r="D846" s="17">
        <v>1962</v>
      </c>
      <c r="E846" s="17" t="s">
        <v>15</v>
      </c>
      <c r="F846" s="17">
        <v>22</v>
      </c>
      <c r="G846" s="19">
        <v>22972</v>
      </c>
      <c r="H846" s="17">
        <v>0</v>
      </c>
      <c r="I846" s="18">
        <v>12629.9</v>
      </c>
      <c r="J846" s="17" t="s">
        <v>12</v>
      </c>
      <c r="K846" s="17" t="s">
        <v>12</v>
      </c>
      <c r="L846" s="17" t="s">
        <v>13</v>
      </c>
      <c r="M846" s="20">
        <v>60.544444444444444</v>
      </c>
    </row>
    <row r="847" spans="1:13" x14ac:dyDescent="0.35">
      <c r="A847" s="17" t="s">
        <v>8349</v>
      </c>
      <c r="B847" s="17">
        <v>846</v>
      </c>
      <c r="C847" s="17" t="s">
        <v>1525</v>
      </c>
      <c r="D847" s="17">
        <v>1965</v>
      </c>
      <c r="E847" s="17" t="s">
        <v>37</v>
      </c>
      <c r="F847" s="17">
        <v>4</v>
      </c>
      <c r="G847" s="19">
        <v>24019</v>
      </c>
      <c r="H847" s="17">
        <v>2</v>
      </c>
      <c r="I847" s="18">
        <v>12629.17</v>
      </c>
      <c r="J847" s="17" t="s">
        <v>12</v>
      </c>
      <c r="K847" s="17" t="s">
        <v>16</v>
      </c>
      <c r="L847" s="17" t="s">
        <v>13</v>
      </c>
      <c r="M847" s="20">
        <v>57.677777777777777</v>
      </c>
    </row>
    <row r="848" spans="1:13" x14ac:dyDescent="0.35">
      <c r="A848" s="17" t="s">
        <v>8349</v>
      </c>
      <c r="B848" s="17">
        <v>847</v>
      </c>
      <c r="C848" s="17" t="s">
        <v>1524</v>
      </c>
      <c r="D848" s="17">
        <v>1970</v>
      </c>
      <c r="E848" s="17" t="s">
        <v>30</v>
      </c>
      <c r="F848" s="17">
        <v>28</v>
      </c>
      <c r="G848" s="19">
        <v>25930</v>
      </c>
      <c r="H848" s="17">
        <v>0</v>
      </c>
      <c r="I848" s="18">
        <v>12624.74</v>
      </c>
      <c r="J848" s="17" t="s">
        <v>12</v>
      </c>
      <c r="K848" s="17" t="s">
        <v>16</v>
      </c>
      <c r="L848" s="17" t="s">
        <v>23</v>
      </c>
      <c r="M848" s="20">
        <v>52.444444444444443</v>
      </c>
    </row>
    <row r="849" spans="1:13" x14ac:dyDescent="0.35">
      <c r="A849" s="17" t="s">
        <v>8349</v>
      </c>
      <c r="B849" s="17">
        <v>848</v>
      </c>
      <c r="C849" s="17" t="s">
        <v>1523</v>
      </c>
      <c r="D849" s="17">
        <v>1963</v>
      </c>
      <c r="E849" s="17" t="s">
        <v>35</v>
      </c>
      <c r="F849" s="17">
        <v>19</v>
      </c>
      <c r="G849" s="19">
        <v>23242</v>
      </c>
      <c r="H849" s="17">
        <v>0</v>
      </c>
      <c r="I849" s="18">
        <v>12622.18</v>
      </c>
      <c r="J849" s="17" t="s">
        <v>12</v>
      </c>
      <c r="K849" s="17" t="s">
        <v>16</v>
      </c>
      <c r="L849" s="17" t="s">
        <v>23</v>
      </c>
      <c r="M849" s="20">
        <v>59.802777777777777</v>
      </c>
    </row>
    <row r="850" spans="1:13" x14ac:dyDescent="0.35">
      <c r="A850" s="17" t="s">
        <v>8349</v>
      </c>
      <c r="B850" s="17">
        <v>849</v>
      </c>
      <c r="C850" s="17" t="s">
        <v>1522</v>
      </c>
      <c r="D850" s="17">
        <v>1998</v>
      </c>
      <c r="E850" s="17" t="s">
        <v>15</v>
      </c>
      <c r="F850" s="17">
        <v>18</v>
      </c>
      <c r="G850" s="19">
        <v>36117</v>
      </c>
      <c r="H850" s="17">
        <v>1</v>
      </c>
      <c r="I850" s="18">
        <v>12609.89</v>
      </c>
      <c r="J850" s="17" t="s">
        <v>12</v>
      </c>
      <c r="K850" s="17" t="s">
        <v>12</v>
      </c>
      <c r="L850" s="17" t="s">
        <v>23</v>
      </c>
      <c r="M850" s="20">
        <v>24.555555555555557</v>
      </c>
    </row>
    <row r="851" spans="1:13" x14ac:dyDescent="0.35">
      <c r="A851" s="17" t="s">
        <v>8349</v>
      </c>
      <c r="B851" s="17">
        <v>850</v>
      </c>
      <c r="C851" s="17" t="s">
        <v>1521</v>
      </c>
      <c r="D851" s="17">
        <v>1988</v>
      </c>
      <c r="E851" s="17" t="s">
        <v>35</v>
      </c>
      <c r="F851" s="17">
        <v>11</v>
      </c>
      <c r="G851" s="19">
        <v>32366</v>
      </c>
      <c r="H851" s="17">
        <v>3</v>
      </c>
      <c r="I851" s="18">
        <v>12600.46</v>
      </c>
      <c r="J851" s="17" t="s">
        <v>12</v>
      </c>
      <c r="K851" s="17" t="s">
        <v>16</v>
      </c>
      <c r="L851" s="17" t="s">
        <v>249</v>
      </c>
      <c r="M851" s="20">
        <v>34.825000000000003</v>
      </c>
    </row>
    <row r="852" spans="1:13" x14ac:dyDescent="0.35">
      <c r="A852" s="17" t="s">
        <v>8349</v>
      </c>
      <c r="B852" s="17">
        <v>851</v>
      </c>
      <c r="C852" s="17" t="s">
        <v>1520</v>
      </c>
      <c r="D852" s="17">
        <v>1970</v>
      </c>
      <c r="E852" s="17" t="s">
        <v>18</v>
      </c>
      <c r="F852" s="17">
        <v>18</v>
      </c>
      <c r="G852" s="19">
        <v>25737</v>
      </c>
      <c r="H852" s="17">
        <v>5</v>
      </c>
      <c r="I852" s="18">
        <v>12592.53</v>
      </c>
      <c r="J852" s="17" t="s">
        <v>12</v>
      </c>
      <c r="K852" s="17" t="s">
        <v>11</v>
      </c>
      <c r="L852" s="17" t="s">
        <v>13</v>
      </c>
      <c r="M852" s="20">
        <v>52.972222222222221</v>
      </c>
    </row>
    <row r="853" spans="1:13" x14ac:dyDescent="0.35">
      <c r="A853" s="17" t="s">
        <v>8349</v>
      </c>
      <c r="B853" s="17">
        <v>852</v>
      </c>
      <c r="C853" s="17" t="s">
        <v>1519</v>
      </c>
      <c r="D853" s="17">
        <v>1969</v>
      </c>
      <c r="E853" s="17" t="s">
        <v>15</v>
      </c>
      <c r="F853" s="17">
        <v>26</v>
      </c>
      <c r="G853" s="19">
        <v>25533</v>
      </c>
      <c r="H853" s="17">
        <v>0</v>
      </c>
      <c r="I853" s="18">
        <v>12579.92</v>
      </c>
      <c r="J853" s="17" t="s">
        <v>12</v>
      </c>
      <c r="K853" s="17" t="s">
        <v>16</v>
      </c>
      <c r="L853" s="17" t="s">
        <v>200</v>
      </c>
      <c r="M853" s="20">
        <v>53.533333333333331</v>
      </c>
    </row>
    <row r="854" spans="1:13" x14ac:dyDescent="0.35">
      <c r="A854" s="17" t="s">
        <v>8349</v>
      </c>
      <c r="B854" s="17">
        <v>853</v>
      </c>
      <c r="C854" s="17" t="s">
        <v>1518</v>
      </c>
      <c r="D854" s="17">
        <v>1961</v>
      </c>
      <c r="E854" s="17" t="s">
        <v>15</v>
      </c>
      <c r="F854" s="17">
        <v>28</v>
      </c>
      <c r="G854" s="19">
        <v>22613</v>
      </c>
      <c r="H854" s="17">
        <v>0</v>
      </c>
      <c r="I854" s="18">
        <v>12574.05</v>
      </c>
      <c r="J854" s="17" t="s">
        <v>12</v>
      </c>
      <c r="K854" s="17" t="s">
        <v>16</v>
      </c>
      <c r="L854" s="17" t="s">
        <v>42</v>
      </c>
      <c r="M854" s="20">
        <v>61.527777777777779</v>
      </c>
    </row>
    <row r="855" spans="1:13" x14ac:dyDescent="0.35">
      <c r="A855" s="17" t="s">
        <v>8349</v>
      </c>
      <c r="B855" s="17">
        <v>854</v>
      </c>
      <c r="C855" s="17" t="s">
        <v>1517</v>
      </c>
      <c r="D855" s="17">
        <v>1961</v>
      </c>
      <c r="E855" s="17" t="s">
        <v>15</v>
      </c>
      <c r="F855" s="17">
        <v>28</v>
      </c>
      <c r="G855" s="19">
        <v>22613</v>
      </c>
      <c r="H855" s="17">
        <v>0</v>
      </c>
      <c r="I855" s="18">
        <v>12557.61</v>
      </c>
      <c r="J855" s="17" t="s">
        <v>12</v>
      </c>
      <c r="K855" s="17" t="s">
        <v>12</v>
      </c>
      <c r="L855" s="17" t="s">
        <v>13</v>
      </c>
      <c r="M855" s="20">
        <v>61.527777777777779</v>
      </c>
    </row>
    <row r="856" spans="1:13" x14ac:dyDescent="0.35">
      <c r="A856" s="17" t="s">
        <v>8349</v>
      </c>
      <c r="B856" s="17">
        <v>855</v>
      </c>
      <c r="C856" s="17" t="s">
        <v>1516</v>
      </c>
      <c r="D856" s="17">
        <v>1962</v>
      </c>
      <c r="E856" s="17" t="s">
        <v>37</v>
      </c>
      <c r="F856" s="17">
        <v>16</v>
      </c>
      <c r="G856" s="19">
        <v>22935</v>
      </c>
      <c r="H856" s="17">
        <v>0</v>
      </c>
      <c r="I856" s="18">
        <v>12523.6</v>
      </c>
      <c r="J856" s="17" t="s">
        <v>12</v>
      </c>
      <c r="K856" s="17" t="s">
        <v>12</v>
      </c>
      <c r="L856" s="17" t="s">
        <v>23</v>
      </c>
      <c r="M856" s="20">
        <v>60.644444444444446</v>
      </c>
    </row>
    <row r="857" spans="1:13" x14ac:dyDescent="0.35">
      <c r="A857" s="17" t="s">
        <v>8349</v>
      </c>
      <c r="B857" s="17">
        <v>856</v>
      </c>
      <c r="C857" s="17" t="s">
        <v>1515</v>
      </c>
      <c r="D857" s="17">
        <v>1966</v>
      </c>
      <c r="E857" s="17" t="s">
        <v>10</v>
      </c>
      <c r="F857" s="17">
        <v>12</v>
      </c>
      <c r="G857" s="19">
        <v>24300</v>
      </c>
      <c r="H857" s="17">
        <v>0</v>
      </c>
      <c r="I857" s="18">
        <v>12499.88</v>
      </c>
      <c r="J857" s="17" t="s">
        <v>12</v>
      </c>
      <c r="K857" s="17" t="s">
        <v>11</v>
      </c>
      <c r="L857" s="17" t="s">
        <v>23</v>
      </c>
      <c r="M857" s="20">
        <v>56.905555555555559</v>
      </c>
    </row>
    <row r="858" spans="1:13" x14ac:dyDescent="0.35">
      <c r="A858" s="17" t="s">
        <v>8349</v>
      </c>
      <c r="B858" s="17">
        <v>857</v>
      </c>
      <c r="C858" s="17" t="s">
        <v>1514</v>
      </c>
      <c r="D858" s="17">
        <v>1968</v>
      </c>
      <c r="E858" s="17" t="s">
        <v>30</v>
      </c>
      <c r="F858" s="17">
        <v>3</v>
      </c>
      <c r="G858" s="19">
        <v>25175</v>
      </c>
      <c r="H858" s="17">
        <v>3</v>
      </c>
      <c r="I858" s="18">
        <v>12495.29</v>
      </c>
      <c r="J858" s="17" t="s">
        <v>12</v>
      </c>
      <c r="K858" s="17" t="s">
        <v>12</v>
      </c>
      <c r="L858" s="17" t="s">
        <v>23</v>
      </c>
      <c r="M858" s="20">
        <v>54.513888888888886</v>
      </c>
    </row>
    <row r="859" spans="1:13" x14ac:dyDescent="0.35">
      <c r="A859" s="17" t="s">
        <v>8349</v>
      </c>
      <c r="B859" s="17">
        <v>858</v>
      </c>
      <c r="C859" s="17" t="s">
        <v>1513</v>
      </c>
      <c r="D859" s="17">
        <v>1967</v>
      </c>
      <c r="E859" s="17" t="s">
        <v>20</v>
      </c>
      <c r="F859" s="17">
        <v>1</v>
      </c>
      <c r="G859" s="19">
        <v>24716</v>
      </c>
      <c r="H859" s="17">
        <v>3</v>
      </c>
      <c r="I859" s="18">
        <v>12485.8</v>
      </c>
      <c r="J859" s="17" t="s">
        <v>12</v>
      </c>
      <c r="K859" s="17" t="s">
        <v>12</v>
      </c>
      <c r="L859" s="17" t="s">
        <v>13</v>
      </c>
      <c r="M859" s="20">
        <v>55.769444444444446</v>
      </c>
    </row>
    <row r="860" spans="1:13" x14ac:dyDescent="0.35">
      <c r="A860" s="17" t="s">
        <v>8349</v>
      </c>
      <c r="B860" s="17">
        <v>859</v>
      </c>
      <c r="C860" s="17" t="s">
        <v>1512</v>
      </c>
      <c r="D860" s="17">
        <v>1968</v>
      </c>
      <c r="E860" s="17" t="s">
        <v>15</v>
      </c>
      <c r="F860" s="17">
        <v>12</v>
      </c>
      <c r="G860" s="19">
        <v>25154</v>
      </c>
      <c r="H860" s="17">
        <v>3</v>
      </c>
      <c r="I860" s="18">
        <v>12479.71</v>
      </c>
      <c r="J860" s="17" t="s">
        <v>12</v>
      </c>
      <c r="K860" s="17" t="s">
        <v>12</v>
      </c>
      <c r="L860" s="17" t="s">
        <v>23</v>
      </c>
      <c r="M860" s="20">
        <v>54.572222222222223</v>
      </c>
    </row>
    <row r="861" spans="1:13" x14ac:dyDescent="0.35">
      <c r="A861" s="17" t="s">
        <v>8349</v>
      </c>
      <c r="B861" s="17">
        <v>860</v>
      </c>
      <c r="C861" s="17" t="s">
        <v>1511</v>
      </c>
      <c r="D861" s="17">
        <v>1968</v>
      </c>
      <c r="E861" s="17" t="s">
        <v>15</v>
      </c>
      <c r="F861" s="17">
        <v>26</v>
      </c>
      <c r="G861" s="19">
        <v>25168</v>
      </c>
      <c r="H861" s="17">
        <v>3</v>
      </c>
      <c r="I861" s="18">
        <v>12475.35</v>
      </c>
      <c r="J861" s="17" t="s">
        <v>12</v>
      </c>
      <c r="K861" s="17" t="s">
        <v>16</v>
      </c>
      <c r="L861" s="17" t="s">
        <v>23</v>
      </c>
      <c r="M861" s="20">
        <v>54.533333333333331</v>
      </c>
    </row>
    <row r="862" spans="1:13" x14ac:dyDescent="0.35">
      <c r="A862" s="17" t="s">
        <v>8349</v>
      </c>
      <c r="B862" s="17">
        <v>861</v>
      </c>
      <c r="C862" s="17" t="s">
        <v>1510</v>
      </c>
      <c r="D862" s="17">
        <v>1995</v>
      </c>
      <c r="E862" s="17" t="s">
        <v>35</v>
      </c>
      <c r="F862" s="17">
        <v>9</v>
      </c>
      <c r="G862" s="19">
        <v>34920</v>
      </c>
      <c r="H862" s="17">
        <v>0</v>
      </c>
      <c r="I862" s="18">
        <v>12452.25</v>
      </c>
      <c r="J862" s="17" t="s">
        <v>12</v>
      </c>
      <c r="K862" s="17" t="s">
        <v>12</v>
      </c>
      <c r="L862" s="17" t="s">
        <v>23</v>
      </c>
      <c r="M862" s="20">
        <v>27.830555555555556</v>
      </c>
    </row>
    <row r="863" spans="1:13" x14ac:dyDescent="0.35">
      <c r="A863" s="17" t="s">
        <v>8349</v>
      </c>
      <c r="B863" s="17">
        <v>862</v>
      </c>
      <c r="C863" s="17" t="s">
        <v>1509</v>
      </c>
      <c r="D863" s="17">
        <v>1964</v>
      </c>
      <c r="E863" s="17" t="s">
        <v>35</v>
      </c>
      <c r="F863" s="17">
        <v>4</v>
      </c>
      <c r="G863" s="19">
        <v>23593</v>
      </c>
      <c r="H863" s="17">
        <v>0</v>
      </c>
      <c r="I863" s="18">
        <v>12430.95</v>
      </c>
      <c r="J863" s="17" t="s">
        <v>12</v>
      </c>
      <c r="K863" s="17" t="s">
        <v>12</v>
      </c>
      <c r="L863" s="17" t="s">
        <v>247</v>
      </c>
      <c r="M863" s="20">
        <v>58.844444444444441</v>
      </c>
    </row>
    <row r="864" spans="1:13" x14ac:dyDescent="0.35">
      <c r="A864" s="17" t="s">
        <v>8349</v>
      </c>
      <c r="B864" s="17">
        <v>863</v>
      </c>
      <c r="C864" s="17" t="s">
        <v>1508</v>
      </c>
      <c r="D864" s="17">
        <v>1979</v>
      </c>
      <c r="E864" s="17" t="s">
        <v>10</v>
      </c>
      <c r="F864" s="17">
        <v>14</v>
      </c>
      <c r="G864" s="19">
        <v>29050</v>
      </c>
      <c r="H864" s="17">
        <v>2</v>
      </c>
      <c r="I864" s="18">
        <v>12408.29</v>
      </c>
      <c r="J864" s="17" t="s">
        <v>12</v>
      </c>
      <c r="K864" s="17" t="s">
        <v>16</v>
      </c>
      <c r="L864" s="17" t="s">
        <v>632</v>
      </c>
      <c r="M864" s="20">
        <v>43.9</v>
      </c>
    </row>
    <row r="865" spans="1:13" x14ac:dyDescent="0.35">
      <c r="A865" s="17" t="s">
        <v>8349</v>
      </c>
      <c r="B865" s="17">
        <v>864</v>
      </c>
      <c r="C865" s="17" t="s">
        <v>1507</v>
      </c>
      <c r="D865" s="17">
        <v>1972</v>
      </c>
      <c r="E865" s="17" t="s">
        <v>35</v>
      </c>
      <c r="F865" s="17">
        <v>21</v>
      </c>
      <c r="G865" s="19">
        <v>26532</v>
      </c>
      <c r="H865" s="17">
        <v>0</v>
      </c>
      <c r="I865" s="18">
        <v>12407.3</v>
      </c>
      <c r="J865" s="17" t="s">
        <v>12</v>
      </c>
      <c r="K865" s="17" t="s">
        <v>11</v>
      </c>
      <c r="L865" s="17" t="s">
        <v>300</v>
      </c>
      <c r="M865" s="20">
        <v>50.797222222222224</v>
      </c>
    </row>
    <row r="866" spans="1:13" x14ac:dyDescent="0.35">
      <c r="A866" s="17" t="s">
        <v>8349</v>
      </c>
      <c r="B866" s="17">
        <v>865</v>
      </c>
      <c r="C866" s="17" t="s">
        <v>1506</v>
      </c>
      <c r="D866" s="17">
        <v>1989</v>
      </c>
      <c r="E866" s="17" t="s">
        <v>30</v>
      </c>
      <c r="F866" s="17">
        <v>29</v>
      </c>
      <c r="G866" s="19">
        <v>32871</v>
      </c>
      <c r="H866" s="17">
        <v>0</v>
      </c>
      <c r="I866" s="18">
        <v>12404.88</v>
      </c>
      <c r="J866" s="17" t="s">
        <v>12</v>
      </c>
      <c r="K866" s="17" t="s">
        <v>12</v>
      </c>
      <c r="L866" s="17" t="s">
        <v>168</v>
      </c>
      <c r="M866" s="20">
        <v>33.44166666666667</v>
      </c>
    </row>
    <row r="867" spans="1:13" x14ac:dyDescent="0.35">
      <c r="A867" s="17" t="s">
        <v>8349</v>
      </c>
      <c r="B867" s="17">
        <v>866</v>
      </c>
      <c r="C867" s="17" t="s">
        <v>1505</v>
      </c>
      <c r="D867" s="17">
        <v>1962</v>
      </c>
      <c r="E867" s="17" t="s">
        <v>20</v>
      </c>
      <c r="F867" s="17">
        <v>26</v>
      </c>
      <c r="G867" s="19">
        <v>22915</v>
      </c>
      <c r="H867" s="17">
        <v>0</v>
      </c>
      <c r="I867" s="18">
        <v>12369.89</v>
      </c>
      <c r="J867" s="17" t="s">
        <v>12</v>
      </c>
      <c r="K867" s="17" t="s">
        <v>11</v>
      </c>
      <c r="L867" s="17" t="s">
        <v>247</v>
      </c>
      <c r="M867" s="20">
        <v>60.7</v>
      </c>
    </row>
    <row r="868" spans="1:13" x14ac:dyDescent="0.35">
      <c r="A868" s="17" t="s">
        <v>8349</v>
      </c>
      <c r="B868" s="17">
        <v>867</v>
      </c>
      <c r="C868" s="17" t="s">
        <v>1504</v>
      </c>
      <c r="D868" s="17">
        <v>1966</v>
      </c>
      <c r="E868" s="17" t="s">
        <v>30</v>
      </c>
      <c r="F868" s="17">
        <v>29</v>
      </c>
      <c r="G868" s="19">
        <v>24470</v>
      </c>
      <c r="H868" s="17">
        <v>3</v>
      </c>
      <c r="I868" s="18">
        <v>12363.55</v>
      </c>
      <c r="J868" s="17" t="s">
        <v>12</v>
      </c>
      <c r="K868" s="17" t="s">
        <v>12</v>
      </c>
      <c r="L868" s="17" t="s">
        <v>42</v>
      </c>
      <c r="M868" s="20">
        <v>56.44166666666667</v>
      </c>
    </row>
    <row r="869" spans="1:13" x14ac:dyDescent="0.35">
      <c r="A869" s="17" t="s">
        <v>8349</v>
      </c>
      <c r="B869" s="17">
        <v>868</v>
      </c>
      <c r="C869" s="17" t="s">
        <v>1503</v>
      </c>
      <c r="D869" s="17">
        <v>1963</v>
      </c>
      <c r="E869" s="17" t="s">
        <v>20</v>
      </c>
      <c r="F869" s="17">
        <v>22</v>
      </c>
      <c r="G869" s="19">
        <v>23276</v>
      </c>
      <c r="H869" s="17">
        <v>1</v>
      </c>
      <c r="I869" s="18">
        <v>12347.17</v>
      </c>
      <c r="J869" s="17" t="s">
        <v>12</v>
      </c>
      <c r="K869" s="17" t="s">
        <v>12</v>
      </c>
      <c r="L869" s="17" t="s">
        <v>42</v>
      </c>
      <c r="M869" s="20">
        <v>59.711111111111109</v>
      </c>
    </row>
    <row r="870" spans="1:13" x14ac:dyDescent="0.35">
      <c r="A870" s="17" t="s">
        <v>8349</v>
      </c>
      <c r="B870" s="17">
        <v>869</v>
      </c>
      <c r="C870" s="17" t="s">
        <v>1502</v>
      </c>
      <c r="D870" s="17">
        <v>1963</v>
      </c>
      <c r="E870" s="17" t="s">
        <v>35</v>
      </c>
      <c r="F870" s="17">
        <v>2</v>
      </c>
      <c r="G870" s="19">
        <v>23225</v>
      </c>
      <c r="H870" s="17">
        <v>1</v>
      </c>
      <c r="I870" s="18">
        <v>12333.83</v>
      </c>
      <c r="J870" s="17" t="s">
        <v>12</v>
      </c>
      <c r="K870" s="17" t="s">
        <v>11</v>
      </c>
      <c r="L870" s="17" t="s">
        <v>42</v>
      </c>
      <c r="M870" s="20">
        <v>59.85</v>
      </c>
    </row>
    <row r="871" spans="1:13" x14ac:dyDescent="0.35">
      <c r="A871" s="17" t="s">
        <v>8349</v>
      </c>
      <c r="B871" s="17">
        <v>870</v>
      </c>
      <c r="C871" s="17" t="s">
        <v>1501</v>
      </c>
      <c r="D871" s="17">
        <v>1963</v>
      </c>
      <c r="E871" s="17" t="s">
        <v>35</v>
      </c>
      <c r="F871" s="17">
        <v>29</v>
      </c>
      <c r="G871" s="19">
        <v>23252</v>
      </c>
      <c r="H871" s="17">
        <v>0</v>
      </c>
      <c r="I871" s="18">
        <v>12323.94</v>
      </c>
      <c r="J871" s="17" t="s">
        <v>12</v>
      </c>
      <c r="K871" s="17" t="s">
        <v>12</v>
      </c>
      <c r="L871" s="17" t="s">
        <v>356</v>
      </c>
      <c r="M871" s="20">
        <v>59.774999999999999</v>
      </c>
    </row>
    <row r="872" spans="1:13" x14ac:dyDescent="0.35">
      <c r="A872" s="17" t="s">
        <v>8349</v>
      </c>
      <c r="B872" s="17">
        <v>871</v>
      </c>
      <c r="C872" s="17" t="s">
        <v>1500</v>
      </c>
      <c r="D872" s="17">
        <v>1963</v>
      </c>
      <c r="E872" s="17" t="s">
        <v>37</v>
      </c>
      <c r="F872" s="17">
        <v>28</v>
      </c>
      <c r="G872" s="19">
        <v>23312</v>
      </c>
      <c r="H872" s="17">
        <v>0</v>
      </c>
      <c r="I872" s="18">
        <v>12299.59</v>
      </c>
      <c r="J872" s="17" t="s">
        <v>12</v>
      </c>
      <c r="K872" s="17" t="s">
        <v>16</v>
      </c>
      <c r="L872" s="17" t="s">
        <v>200</v>
      </c>
      <c r="M872" s="20">
        <v>59.611111111111114</v>
      </c>
    </row>
    <row r="873" spans="1:13" x14ac:dyDescent="0.35">
      <c r="A873" s="17" t="s">
        <v>8349</v>
      </c>
      <c r="B873" s="17">
        <v>872</v>
      </c>
      <c r="C873" s="17" t="s">
        <v>1499</v>
      </c>
      <c r="D873" s="17">
        <v>1990</v>
      </c>
      <c r="E873" s="17" t="s">
        <v>37</v>
      </c>
      <c r="F873" s="17">
        <v>29</v>
      </c>
      <c r="G873" s="19">
        <v>33175</v>
      </c>
      <c r="H873" s="17">
        <v>3</v>
      </c>
      <c r="I873" s="18">
        <v>12282.38</v>
      </c>
      <c r="J873" s="17" t="s">
        <v>12</v>
      </c>
      <c r="K873" s="17" t="s">
        <v>16</v>
      </c>
      <c r="L873" s="17" t="s">
        <v>42</v>
      </c>
      <c r="M873" s="20">
        <v>32.608333333333334</v>
      </c>
    </row>
    <row r="874" spans="1:13" x14ac:dyDescent="0.35">
      <c r="A874" s="17" t="s">
        <v>8349</v>
      </c>
      <c r="B874" s="17">
        <v>873</v>
      </c>
      <c r="C874" s="17" t="s">
        <v>1498</v>
      </c>
      <c r="D874" s="17">
        <v>1966</v>
      </c>
      <c r="E874" s="17" t="s">
        <v>15</v>
      </c>
      <c r="F874" s="17">
        <v>16</v>
      </c>
      <c r="G874" s="19">
        <v>24427</v>
      </c>
      <c r="H874" s="17">
        <v>0</v>
      </c>
      <c r="I874" s="18">
        <v>12282.03</v>
      </c>
      <c r="J874" s="17" t="s">
        <v>12</v>
      </c>
      <c r="K874" s="17" t="s">
        <v>16</v>
      </c>
      <c r="L874" s="17" t="s">
        <v>200</v>
      </c>
      <c r="M874" s="20">
        <v>56.56111111111111</v>
      </c>
    </row>
    <row r="875" spans="1:13" x14ac:dyDescent="0.35">
      <c r="A875" s="17" t="s">
        <v>8349</v>
      </c>
      <c r="B875" s="17">
        <v>874</v>
      </c>
      <c r="C875" s="17" t="s">
        <v>1497</v>
      </c>
      <c r="D875" s="17">
        <v>1967</v>
      </c>
      <c r="E875" s="17" t="s">
        <v>35</v>
      </c>
      <c r="F875" s="17">
        <v>28</v>
      </c>
      <c r="G875" s="19">
        <v>24712</v>
      </c>
      <c r="H875" s="17">
        <v>2</v>
      </c>
      <c r="I875" s="18">
        <v>12269.69</v>
      </c>
      <c r="J875" s="17" t="s">
        <v>12</v>
      </c>
      <c r="K875" s="17" t="s">
        <v>11</v>
      </c>
      <c r="L875" s="17" t="s">
        <v>23</v>
      </c>
      <c r="M875" s="20">
        <v>55.777777777777779</v>
      </c>
    </row>
    <row r="876" spans="1:13" x14ac:dyDescent="0.35">
      <c r="A876" s="17" t="s">
        <v>8349</v>
      </c>
      <c r="B876" s="17">
        <v>875</v>
      </c>
      <c r="C876" s="17" t="s">
        <v>1496</v>
      </c>
      <c r="D876" s="17">
        <v>1967</v>
      </c>
      <c r="E876" s="17" t="s">
        <v>30</v>
      </c>
      <c r="F876" s="17">
        <v>30</v>
      </c>
      <c r="G876" s="19">
        <v>24836</v>
      </c>
      <c r="H876" s="17">
        <v>2</v>
      </c>
      <c r="I876" s="18">
        <v>12268.63</v>
      </c>
      <c r="J876" s="17" t="s">
        <v>12</v>
      </c>
      <c r="K876" s="17" t="s">
        <v>16</v>
      </c>
      <c r="L876" s="17" t="s">
        <v>23</v>
      </c>
      <c r="M876" s="20">
        <v>55.43888888888889</v>
      </c>
    </row>
    <row r="877" spans="1:13" x14ac:dyDescent="0.35">
      <c r="A877" s="17" t="s">
        <v>8349</v>
      </c>
      <c r="B877" s="17">
        <v>876</v>
      </c>
      <c r="C877" s="17" t="s">
        <v>1495</v>
      </c>
      <c r="D877" s="17">
        <v>1966</v>
      </c>
      <c r="E877" s="17" t="s">
        <v>30</v>
      </c>
      <c r="F877" s="17">
        <v>6</v>
      </c>
      <c r="G877" s="19">
        <v>24447</v>
      </c>
      <c r="H877" s="17">
        <v>2</v>
      </c>
      <c r="I877" s="18">
        <v>12265.51</v>
      </c>
      <c r="J877" s="17" t="s">
        <v>12</v>
      </c>
      <c r="K877" s="17" t="s">
        <v>12</v>
      </c>
      <c r="L877" s="17" t="s">
        <v>13</v>
      </c>
      <c r="M877" s="20">
        <v>56.505555555555553</v>
      </c>
    </row>
    <row r="878" spans="1:13" x14ac:dyDescent="0.35">
      <c r="A878" s="17" t="s">
        <v>8349</v>
      </c>
      <c r="B878" s="17">
        <v>877</v>
      </c>
      <c r="C878" s="17" t="s">
        <v>1494</v>
      </c>
      <c r="D878" s="17">
        <v>1986</v>
      </c>
      <c r="E878" s="17" t="s">
        <v>35</v>
      </c>
      <c r="F878" s="17">
        <v>13</v>
      </c>
      <c r="G878" s="19">
        <v>31637</v>
      </c>
      <c r="H878" s="17">
        <v>3</v>
      </c>
      <c r="I878" s="18">
        <v>12255.04</v>
      </c>
      <c r="J878" s="17" t="s">
        <v>12</v>
      </c>
      <c r="K878" s="17" t="s">
        <v>11</v>
      </c>
      <c r="L878" s="17" t="s">
        <v>535</v>
      </c>
      <c r="M878" s="20">
        <v>36.819444444444443</v>
      </c>
    </row>
    <row r="879" spans="1:13" x14ac:dyDescent="0.35">
      <c r="A879" s="17" t="s">
        <v>8349</v>
      </c>
      <c r="B879" s="17">
        <v>878</v>
      </c>
      <c r="C879" s="17" t="s">
        <v>1493</v>
      </c>
      <c r="D879" s="17">
        <v>1989</v>
      </c>
      <c r="E879" s="17" t="s">
        <v>15</v>
      </c>
      <c r="F879" s="17">
        <v>23</v>
      </c>
      <c r="G879" s="19">
        <v>32835</v>
      </c>
      <c r="H879" s="17">
        <v>3</v>
      </c>
      <c r="I879" s="18">
        <v>12254.44</v>
      </c>
      <c r="J879" s="17" t="s">
        <v>12</v>
      </c>
      <c r="K879" s="17" t="s">
        <v>12</v>
      </c>
      <c r="L879" s="17" t="s">
        <v>535</v>
      </c>
      <c r="M879" s="20">
        <v>33.541666666666664</v>
      </c>
    </row>
    <row r="880" spans="1:13" x14ac:dyDescent="0.35">
      <c r="A880" s="17" t="s">
        <v>8349</v>
      </c>
      <c r="B880" s="17">
        <v>879</v>
      </c>
      <c r="C880" s="17" t="s">
        <v>1492</v>
      </c>
      <c r="D880" s="17">
        <v>1974</v>
      </c>
      <c r="E880" s="17" t="s">
        <v>18</v>
      </c>
      <c r="F880" s="17">
        <v>23</v>
      </c>
      <c r="G880" s="19">
        <v>27203</v>
      </c>
      <c r="H880" s="17">
        <v>0</v>
      </c>
      <c r="I880" s="18">
        <v>12245.17</v>
      </c>
      <c r="J880" s="17" t="s">
        <v>12</v>
      </c>
      <c r="K880" s="17" t="s">
        <v>16</v>
      </c>
      <c r="L880" s="17" t="s">
        <v>23</v>
      </c>
      <c r="M880" s="20">
        <v>48.958333333333336</v>
      </c>
    </row>
    <row r="881" spans="1:13" x14ac:dyDescent="0.35">
      <c r="A881" s="17" t="s">
        <v>8349</v>
      </c>
      <c r="B881" s="17">
        <v>880</v>
      </c>
      <c r="C881" s="17" t="s">
        <v>1491</v>
      </c>
      <c r="D881" s="17">
        <v>1963</v>
      </c>
      <c r="E881" s="17" t="s">
        <v>10</v>
      </c>
      <c r="F881" s="17">
        <v>17</v>
      </c>
      <c r="G881" s="19">
        <v>23209</v>
      </c>
      <c r="H881" s="17">
        <v>0</v>
      </c>
      <c r="I881" s="18">
        <v>12244.53</v>
      </c>
      <c r="J881" s="17" t="s">
        <v>12</v>
      </c>
      <c r="K881" s="17" t="s">
        <v>16</v>
      </c>
      <c r="L881" s="17" t="s">
        <v>13</v>
      </c>
      <c r="M881" s="20">
        <v>59.891666666666666</v>
      </c>
    </row>
    <row r="882" spans="1:13" x14ac:dyDescent="0.35">
      <c r="A882" s="17" t="s">
        <v>8349</v>
      </c>
      <c r="B882" s="17">
        <v>881</v>
      </c>
      <c r="C882" s="17" t="s">
        <v>1490</v>
      </c>
      <c r="D882" s="17">
        <v>1966</v>
      </c>
      <c r="E882" s="17" t="s">
        <v>10</v>
      </c>
      <c r="F882" s="17">
        <v>29</v>
      </c>
      <c r="G882" s="19">
        <v>24317</v>
      </c>
      <c r="H882" s="17">
        <v>0</v>
      </c>
      <c r="I882" s="18">
        <v>12237.73</v>
      </c>
      <c r="J882" s="17" t="s">
        <v>12</v>
      </c>
      <c r="K882" s="17" t="s">
        <v>12</v>
      </c>
      <c r="L882" s="17" t="s">
        <v>23</v>
      </c>
      <c r="M882" s="20">
        <v>56.858333333333334</v>
      </c>
    </row>
    <row r="883" spans="1:13" x14ac:dyDescent="0.35">
      <c r="A883" s="17" t="s">
        <v>8349</v>
      </c>
      <c r="B883" s="17">
        <v>882</v>
      </c>
      <c r="C883" s="17" t="s">
        <v>1489</v>
      </c>
      <c r="D883" s="17">
        <v>1964</v>
      </c>
      <c r="E883" s="17" t="s">
        <v>37</v>
      </c>
      <c r="F883" s="17">
        <v>15</v>
      </c>
      <c r="G883" s="19">
        <v>23665</v>
      </c>
      <c r="H883" s="17">
        <v>0</v>
      </c>
      <c r="I883" s="18">
        <v>12235.84</v>
      </c>
      <c r="J883" s="17" t="s">
        <v>12</v>
      </c>
      <c r="K883" s="17" t="s">
        <v>12</v>
      </c>
      <c r="L883" s="17" t="s">
        <v>23</v>
      </c>
      <c r="M883" s="20">
        <v>58.647222222222226</v>
      </c>
    </row>
    <row r="884" spans="1:13" x14ac:dyDescent="0.35">
      <c r="A884" s="17" t="s">
        <v>8349</v>
      </c>
      <c r="B884" s="17">
        <v>883</v>
      </c>
      <c r="C884" s="17" t="s">
        <v>1488</v>
      </c>
      <c r="D884" s="17">
        <v>1963</v>
      </c>
      <c r="E884" s="17" t="s">
        <v>10</v>
      </c>
      <c r="F884" s="17">
        <v>19</v>
      </c>
      <c r="G884" s="19">
        <v>23211</v>
      </c>
      <c r="H884" s="17">
        <v>0</v>
      </c>
      <c r="I884" s="18">
        <v>12233.83</v>
      </c>
      <c r="J884" s="17" t="s">
        <v>12</v>
      </c>
      <c r="K884" s="17" t="s">
        <v>16</v>
      </c>
      <c r="L884" s="17" t="s">
        <v>42</v>
      </c>
      <c r="M884" s="20">
        <v>59.886111111111113</v>
      </c>
    </row>
    <row r="885" spans="1:13" x14ac:dyDescent="0.35">
      <c r="A885" s="17" t="s">
        <v>8349</v>
      </c>
      <c r="B885" s="17">
        <v>884</v>
      </c>
      <c r="C885" s="17" t="s">
        <v>1487</v>
      </c>
      <c r="D885" s="17">
        <v>1964</v>
      </c>
      <c r="E885" s="17" t="s">
        <v>18</v>
      </c>
      <c r="F885" s="17">
        <v>24</v>
      </c>
      <c r="G885" s="19">
        <v>23552</v>
      </c>
      <c r="H885" s="17">
        <v>0</v>
      </c>
      <c r="I885" s="18">
        <v>12231.61</v>
      </c>
      <c r="J885" s="17" t="s">
        <v>12</v>
      </c>
      <c r="K885" s="17" t="s">
        <v>12</v>
      </c>
      <c r="L885" s="17" t="s">
        <v>23</v>
      </c>
      <c r="M885" s="20">
        <v>58.955555555555556</v>
      </c>
    </row>
    <row r="886" spans="1:13" x14ac:dyDescent="0.35">
      <c r="A886" s="17" t="s">
        <v>8349</v>
      </c>
      <c r="B886" s="17">
        <v>885</v>
      </c>
      <c r="C886" s="17" t="s">
        <v>1486</v>
      </c>
      <c r="D886" s="17">
        <v>1964</v>
      </c>
      <c r="E886" s="17" t="s">
        <v>10</v>
      </c>
      <c r="F886" s="17">
        <v>2</v>
      </c>
      <c r="G886" s="19">
        <v>23560</v>
      </c>
      <c r="H886" s="17">
        <v>0</v>
      </c>
      <c r="I886" s="18">
        <v>12224.35</v>
      </c>
      <c r="J886" s="17" t="s">
        <v>12</v>
      </c>
      <c r="K886" s="17" t="s">
        <v>16</v>
      </c>
      <c r="L886" s="17" t="s">
        <v>23</v>
      </c>
      <c r="M886" s="20">
        <v>58.93333333333333</v>
      </c>
    </row>
    <row r="887" spans="1:13" x14ac:dyDescent="0.35">
      <c r="A887" s="17" t="s">
        <v>8349</v>
      </c>
      <c r="B887" s="17">
        <v>886</v>
      </c>
      <c r="C887" s="17" t="s">
        <v>1485</v>
      </c>
      <c r="D887" s="17">
        <v>1964</v>
      </c>
      <c r="E887" s="17" t="s">
        <v>10</v>
      </c>
      <c r="F887" s="17">
        <v>20</v>
      </c>
      <c r="G887" s="19">
        <v>23578</v>
      </c>
      <c r="H887" s="17">
        <v>0</v>
      </c>
      <c r="I887" s="18">
        <v>12222.9</v>
      </c>
      <c r="J887" s="17" t="s">
        <v>12</v>
      </c>
      <c r="K887" s="17" t="s">
        <v>11</v>
      </c>
      <c r="L887" s="17" t="s">
        <v>23</v>
      </c>
      <c r="M887" s="20">
        <v>58.883333333333333</v>
      </c>
    </row>
    <row r="888" spans="1:13" x14ac:dyDescent="0.35">
      <c r="A888" s="17" t="s">
        <v>8349</v>
      </c>
      <c r="B888" s="17">
        <v>887</v>
      </c>
      <c r="C888" s="17" t="s">
        <v>1484</v>
      </c>
      <c r="D888" s="17">
        <v>1977</v>
      </c>
      <c r="E888" s="17" t="s">
        <v>35</v>
      </c>
      <c r="F888" s="17">
        <v>14</v>
      </c>
      <c r="G888" s="19">
        <v>28351</v>
      </c>
      <c r="H888" s="17">
        <v>2</v>
      </c>
      <c r="I888" s="18">
        <v>12218.7</v>
      </c>
      <c r="J888" s="17" t="s">
        <v>12</v>
      </c>
      <c r="K888" s="17" t="s">
        <v>16</v>
      </c>
      <c r="L888" s="17" t="s">
        <v>23</v>
      </c>
      <c r="M888" s="20">
        <v>45.81666666666667</v>
      </c>
    </row>
    <row r="889" spans="1:13" x14ac:dyDescent="0.35">
      <c r="A889" s="17" t="s">
        <v>8349</v>
      </c>
      <c r="B889" s="17">
        <v>888</v>
      </c>
      <c r="C889" s="17" t="s">
        <v>1483</v>
      </c>
      <c r="D889" s="17">
        <v>1991</v>
      </c>
      <c r="E889" s="17" t="s">
        <v>35</v>
      </c>
      <c r="F889" s="17">
        <v>29</v>
      </c>
      <c r="G889" s="19">
        <v>33479</v>
      </c>
      <c r="H889" s="17">
        <v>3</v>
      </c>
      <c r="I889" s="18">
        <v>12198.64</v>
      </c>
      <c r="J889" s="17" t="s">
        <v>12</v>
      </c>
      <c r="K889" s="17" t="s">
        <v>12</v>
      </c>
      <c r="L889" s="17" t="s">
        <v>535</v>
      </c>
      <c r="M889" s="20">
        <v>31.774999999999999</v>
      </c>
    </row>
    <row r="890" spans="1:13" x14ac:dyDescent="0.35">
      <c r="A890" s="17" t="s">
        <v>8349</v>
      </c>
      <c r="B890" s="17">
        <v>889</v>
      </c>
      <c r="C890" s="17" t="s">
        <v>1482</v>
      </c>
      <c r="D890" s="17">
        <v>1987</v>
      </c>
      <c r="E890" s="17" t="s">
        <v>37</v>
      </c>
      <c r="F890" s="17">
        <v>5</v>
      </c>
      <c r="G890" s="19">
        <v>32055</v>
      </c>
      <c r="H890" s="17">
        <v>3</v>
      </c>
      <c r="I890" s="18">
        <v>12148.2</v>
      </c>
      <c r="J890" s="17" t="s">
        <v>12</v>
      </c>
      <c r="K890" s="17" t="s">
        <v>12</v>
      </c>
      <c r="L890" s="17" t="s">
        <v>23</v>
      </c>
      <c r="M890" s="20">
        <v>35.674999999999997</v>
      </c>
    </row>
    <row r="891" spans="1:13" x14ac:dyDescent="0.35">
      <c r="A891" s="17" t="s">
        <v>8349</v>
      </c>
      <c r="B891" s="17">
        <v>890</v>
      </c>
      <c r="C891" s="17" t="s">
        <v>1481</v>
      </c>
      <c r="D891" s="17">
        <v>1962</v>
      </c>
      <c r="E891" s="17" t="s">
        <v>20</v>
      </c>
      <c r="F891" s="17">
        <v>15</v>
      </c>
      <c r="G891" s="19">
        <v>22904</v>
      </c>
      <c r="H891" s="17">
        <v>0</v>
      </c>
      <c r="I891" s="18">
        <v>12146.97</v>
      </c>
      <c r="J891" s="17" t="s">
        <v>12</v>
      </c>
      <c r="K891" s="17" t="s">
        <v>12</v>
      </c>
      <c r="L891" s="17" t="s">
        <v>42</v>
      </c>
      <c r="M891" s="20">
        <v>60.730555555555554</v>
      </c>
    </row>
    <row r="892" spans="1:13" x14ac:dyDescent="0.35">
      <c r="A892" s="17" t="s">
        <v>8349</v>
      </c>
      <c r="B892" s="17">
        <v>891</v>
      </c>
      <c r="C892" s="17" t="s">
        <v>1480</v>
      </c>
      <c r="D892" s="17">
        <v>1962</v>
      </c>
      <c r="E892" s="17" t="s">
        <v>15</v>
      </c>
      <c r="F892" s="17">
        <v>4</v>
      </c>
      <c r="G892" s="19">
        <v>22954</v>
      </c>
      <c r="H892" s="17">
        <v>0</v>
      </c>
      <c r="I892" s="18">
        <v>12142.58</v>
      </c>
      <c r="J892" s="17" t="s">
        <v>12</v>
      </c>
      <c r="K892" s="17" t="s">
        <v>11</v>
      </c>
      <c r="L892" s="17" t="s">
        <v>13</v>
      </c>
      <c r="M892" s="20">
        <v>60.594444444444441</v>
      </c>
    </row>
    <row r="893" spans="1:13" x14ac:dyDescent="0.35">
      <c r="A893" s="17" t="s">
        <v>8349</v>
      </c>
      <c r="B893" s="17">
        <v>892</v>
      </c>
      <c r="C893" s="17" t="s">
        <v>1479</v>
      </c>
      <c r="D893" s="17">
        <v>1974</v>
      </c>
      <c r="E893" s="17" t="s">
        <v>20</v>
      </c>
      <c r="F893" s="17">
        <v>16</v>
      </c>
      <c r="G893" s="19">
        <v>27288</v>
      </c>
      <c r="H893" s="17">
        <v>0</v>
      </c>
      <c r="I893" s="18">
        <v>12137.6</v>
      </c>
      <c r="J893" s="17" t="s">
        <v>12</v>
      </c>
      <c r="K893" s="17" t="s">
        <v>12</v>
      </c>
      <c r="L893" s="17" t="s">
        <v>23</v>
      </c>
      <c r="M893" s="20">
        <v>48.727777777777774</v>
      </c>
    </row>
    <row r="894" spans="1:13" x14ac:dyDescent="0.35">
      <c r="A894" s="17" t="s">
        <v>8349</v>
      </c>
      <c r="B894" s="17">
        <v>893</v>
      </c>
      <c r="C894" s="17" t="s">
        <v>1478</v>
      </c>
      <c r="D894" s="17">
        <v>1991</v>
      </c>
      <c r="E894" s="17" t="s">
        <v>15</v>
      </c>
      <c r="F894" s="17">
        <v>6</v>
      </c>
      <c r="G894" s="19">
        <v>33548</v>
      </c>
      <c r="H894" s="17">
        <v>3</v>
      </c>
      <c r="I894" s="18">
        <v>12130.8</v>
      </c>
      <c r="J894" s="17" t="s">
        <v>12</v>
      </c>
      <c r="K894" s="17" t="s">
        <v>12</v>
      </c>
      <c r="L894" s="17" t="s">
        <v>535</v>
      </c>
      <c r="M894" s="20">
        <v>31.588888888888889</v>
      </c>
    </row>
    <row r="895" spans="1:13" x14ac:dyDescent="0.35">
      <c r="A895" s="17" t="s">
        <v>8349</v>
      </c>
      <c r="B895" s="17">
        <v>894</v>
      </c>
      <c r="C895" s="17" t="s">
        <v>1477</v>
      </c>
      <c r="D895" s="17">
        <v>1963</v>
      </c>
      <c r="E895" s="17" t="s">
        <v>18</v>
      </c>
      <c r="F895" s="17">
        <v>4</v>
      </c>
      <c r="G895" s="19">
        <v>23166</v>
      </c>
      <c r="H895" s="17">
        <v>0</v>
      </c>
      <c r="I895" s="18">
        <v>12129.61</v>
      </c>
      <c r="J895" s="17" t="s">
        <v>12</v>
      </c>
      <c r="K895" s="17" t="s">
        <v>16</v>
      </c>
      <c r="L895" s="17" t="s">
        <v>23</v>
      </c>
      <c r="M895" s="20">
        <v>60.011111111111113</v>
      </c>
    </row>
    <row r="896" spans="1:13" x14ac:dyDescent="0.35">
      <c r="A896" s="17" t="s">
        <v>8349</v>
      </c>
      <c r="B896" s="17">
        <v>895</v>
      </c>
      <c r="C896" s="17" t="s">
        <v>1476</v>
      </c>
      <c r="D896" s="17">
        <v>1963</v>
      </c>
      <c r="E896" s="17" t="s">
        <v>10</v>
      </c>
      <c r="F896" s="17">
        <v>20</v>
      </c>
      <c r="G896" s="19">
        <v>23212</v>
      </c>
      <c r="H896" s="17">
        <v>0</v>
      </c>
      <c r="I896" s="18">
        <v>12124.99</v>
      </c>
      <c r="J896" s="17" t="s">
        <v>12</v>
      </c>
      <c r="K896" s="17" t="s">
        <v>16</v>
      </c>
      <c r="L896" s="17" t="s">
        <v>23</v>
      </c>
      <c r="M896" s="20">
        <v>59.883333333333333</v>
      </c>
    </row>
    <row r="897" spans="1:13" x14ac:dyDescent="0.35">
      <c r="A897" s="17" t="s">
        <v>8349</v>
      </c>
      <c r="B897" s="17">
        <v>896</v>
      </c>
      <c r="C897" s="17" t="s">
        <v>1475</v>
      </c>
      <c r="D897" s="17">
        <v>1968</v>
      </c>
      <c r="E897" s="17" t="s">
        <v>37</v>
      </c>
      <c r="F897" s="17">
        <v>25</v>
      </c>
      <c r="G897" s="19">
        <v>25136</v>
      </c>
      <c r="H897" s="17">
        <v>3</v>
      </c>
      <c r="I897" s="18">
        <v>12105.32</v>
      </c>
      <c r="J897" s="17" t="s">
        <v>12</v>
      </c>
      <c r="K897" s="17" t="s">
        <v>12</v>
      </c>
      <c r="L897" s="17" t="s">
        <v>42</v>
      </c>
      <c r="M897" s="20">
        <v>54.619444444444447</v>
      </c>
    </row>
    <row r="898" spans="1:13" x14ac:dyDescent="0.35">
      <c r="A898" s="17" t="s">
        <v>8349</v>
      </c>
      <c r="B898" s="17">
        <v>897</v>
      </c>
      <c r="C898" s="17" t="s">
        <v>1474</v>
      </c>
      <c r="D898" s="17">
        <v>1968</v>
      </c>
      <c r="E898" s="17" t="s">
        <v>30</v>
      </c>
      <c r="F898" s="17">
        <v>9</v>
      </c>
      <c r="G898" s="19">
        <v>25181</v>
      </c>
      <c r="H898" s="17">
        <v>2</v>
      </c>
      <c r="I898" s="18">
        <v>12096.65</v>
      </c>
      <c r="J898" s="17" t="s">
        <v>12</v>
      </c>
      <c r="K898" s="17" t="s">
        <v>16</v>
      </c>
      <c r="L898" s="17" t="s">
        <v>247</v>
      </c>
      <c r="M898" s="20">
        <v>54.49722222222222</v>
      </c>
    </row>
    <row r="899" spans="1:13" x14ac:dyDescent="0.35">
      <c r="A899" s="17" t="s">
        <v>8349</v>
      </c>
      <c r="B899" s="17">
        <v>898</v>
      </c>
      <c r="C899" s="17" t="s">
        <v>1473</v>
      </c>
      <c r="D899" s="17">
        <v>1968</v>
      </c>
      <c r="E899" s="17" t="s">
        <v>18</v>
      </c>
      <c r="F899" s="17">
        <v>21</v>
      </c>
      <c r="G899" s="19">
        <v>25010</v>
      </c>
      <c r="H899" s="17">
        <v>3</v>
      </c>
      <c r="I899" s="18">
        <v>12094.48</v>
      </c>
      <c r="J899" s="17" t="s">
        <v>12</v>
      </c>
      <c r="K899" s="17" t="s">
        <v>12</v>
      </c>
      <c r="L899" s="17" t="s">
        <v>42</v>
      </c>
      <c r="M899" s="20">
        <v>54.963888888888889</v>
      </c>
    </row>
    <row r="900" spans="1:13" x14ac:dyDescent="0.35">
      <c r="A900" s="17" t="s">
        <v>8349</v>
      </c>
      <c r="B900" s="17">
        <v>899</v>
      </c>
      <c r="C900" s="17" t="s">
        <v>1472</v>
      </c>
      <c r="D900" s="17">
        <v>1984</v>
      </c>
      <c r="E900" s="17" t="s">
        <v>20</v>
      </c>
      <c r="F900" s="17">
        <v>2</v>
      </c>
      <c r="G900" s="19">
        <v>30927</v>
      </c>
      <c r="H900" s="17">
        <v>3</v>
      </c>
      <c r="I900" s="18">
        <v>12091.34</v>
      </c>
      <c r="J900" s="17" t="s">
        <v>12</v>
      </c>
      <c r="K900" s="17" t="s">
        <v>11</v>
      </c>
      <c r="L900" s="17" t="s">
        <v>632</v>
      </c>
      <c r="M900" s="20">
        <v>38.766666666666666</v>
      </c>
    </row>
    <row r="901" spans="1:13" x14ac:dyDescent="0.35">
      <c r="A901" s="17" t="s">
        <v>8349</v>
      </c>
      <c r="B901" s="17">
        <v>900</v>
      </c>
      <c r="C901" s="17" t="s">
        <v>1471</v>
      </c>
      <c r="D901" s="17">
        <v>1986</v>
      </c>
      <c r="E901" s="17" t="s">
        <v>20</v>
      </c>
      <c r="F901" s="17">
        <v>7</v>
      </c>
      <c r="G901" s="19">
        <v>31662</v>
      </c>
      <c r="H901" s="17">
        <v>3</v>
      </c>
      <c r="I901" s="18">
        <v>12048.13</v>
      </c>
      <c r="J901" s="17" t="s">
        <v>12</v>
      </c>
      <c r="K901" s="17" t="s">
        <v>11</v>
      </c>
      <c r="L901" s="17" t="s">
        <v>535</v>
      </c>
      <c r="M901" s="20">
        <v>36.75277777777778</v>
      </c>
    </row>
    <row r="902" spans="1:13" x14ac:dyDescent="0.35">
      <c r="A902" s="17" t="s">
        <v>8349</v>
      </c>
      <c r="B902" s="17">
        <v>901</v>
      </c>
      <c r="C902" s="17" t="s">
        <v>1470</v>
      </c>
      <c r="D902" s="17">
        <v>1966</v>
      </c>
      <c r="E902" s="17" t="s">
        <v>15</v>
      </c>
      <c r="F902" s="17">
        <v>24</v>
      </c>
      <c r="G902" s="19">
        <v>24435</v>
      </c>
      <c r="H902" s="17">
        <v>1</v>
      </c>
      <c r="I902" s="18">
        <v>12044.34</v>
      </c>
      <c r="J902" s="17" t="s">
        <v>12</v>
      </c>
      <c r="K902" s="17" t="s">
        <v>16</v>
      </c>
      <c r="L902" s="17" t="s">
        <v>23</v>
      </c>
      <c r="M902" s="20">
        <v>56.538888888888891</v>
      </c>
    </row>
    <row r="903" spans="1:13" x14ac:dyDescent="0.35">
      <c r="A903" s="17" t="s">
        <v>8349</v>
      </c>
      <c r="B903" s="17">
        <v>902</v>
      </c>
      <c r="C903" s="17" t="s">
        <v>1469</v>
      </c>
      <c r="D903" s="17">
        <v>1979</v>
      </c>
      <c r="E903" s="17" t="s">
        <v>37</v>
      </c>
      <c r="F903" s="17">
        <v>16</v>
      </c>
      <c r="G903" s="19">
        <v>29144</v>
      </c>
      <c r="H903" s="17">
        <v>2</v>
      </c>
      <c r="I903" s="18">
        <v>12035.18</v>
      </c>
      <c r="J903" s="17" t="s">
        <v>12</v>
      </c>
      <c r="K903" s="17" t="s">
        <v>12</v>
      </c>
      <c r="L903" s="17" t="s">
        <v>300</v>
      </c>
      <c r="M903" s="20">
        <v>43.644444444444446</v>
      </c>
    </row>
    <row r="904" spans="1:13" x14ac:dyDescent="0.35">
      <c r="A904" s="17" t="s">
        <v>8349</v>
      </c>
      <c r="B904" s="17">
        <v>903</v>
      </c>
      <c r="C904" s="17" t="s">
        <v>1468</v>
      </c>
      <c r="D904" s="17">
        <v>1965</v>
      </c>
      <c r="E904" s="17" t="s">
        <v>37</v>
      </c>
      <c r="F904" s="17">
        <v>29</v>
      </c>
      <c r="G904" s="19">
        <v>24044</v>
      </c>
      <c r="H904" s="17">
        <v>1</v>
      </c>
      <c r="I904" s="18">
        <v>12032.33</v>
      </c>
      <c r="J904" s="17" t="s">
        <v>12</v>
      </c>
      <c r="K904" s="17" t="s">
        <v>16</v>
      </c>
      <c r="L904" s="17" t="s">
        <v>42</v>
      </c>
      <c r="M904" s="20">
        <v>57.608333333333334</v>
      </c>
    </row>
    <row r="905" spans="1:13" x14ac:dyDescent="0.35">
      <c r="A905" s="17" t="s">
        <v>8349</v>
      </c>
      <c r="B905" s="17">
        <v>904</v>
      </c>
      <c r="C905" s="17" t="s">
        <v>1467</v>
      </c>
      <c r="D905" s="17">
        <v>1965</v>
      </c>
      <c r="E905" s="17" t="s">
        <v>18</v>
      </c>
      <c r="F905" s="17">
        <v>9</v>
      </c>
      <c r="G905" s="19">
        <v>23902</v>
      </c>
      <c r="H905" s="17">
        <v>0</v>
      </c>
      <c r="I905" s="18">
        <v>12029.29</v>
      </c>
      <c r="J905" s="17" t="s">
        <v>12</v>
      </c>
      <c r="K905" s="17" t="s">
        <v>11</v>
      </c>
      <c r="L905" s="17" t="s">
        <v>247</v>
      </c>
      <c r="M905" s="20">
        <v>57.99722222222222</v>
      </c>
    </row>
    <row r="906" spans="1:13" x14ac:dyDescent="0.35">
      <c r="A906" s="17" t="s">
        <v>8349</v>
      </c>
      <c r="B906" s="17">
        <v>905</v>
      </c>
      <c r="C906" s="17" t="s">
        <v>1466</v>
      </c>
      <c r="D906" s="17">
        <v>1982</v>
      </c>
      <c r="E906" s="17" t="s">
        <v>37</v>
      </c>
      <c r="F906" s="17">
        <v>17</v>
      </c>
      <c r="G906" s="19">
        <v>30241</v>
      </c>
      <c r="H906" s="17">
        <v>3</v>
      </c>
      <c r="I906" s="18">
        <v>12001.29</v>
      </c>
      <c r="J906" s="17" t="s">
        <v>12</v>
      </c>
      <c r="K906" s="17" t="s">
        <v>12</v>
      </c>
      <c r="L906" s="17" t="s">
        <v>300</v>
      </c>
      <c r="M906" s="20">
        <v>40.641666666666666</v>
      </c>
    </row>
    <row r="907" spans="1:13" x14ac:dyDescent="0.35">
      <c r="A907" s="17" t="s">
        <v>8349</v>
      </c>
      <c r="B907" s="17">
        <v>906</v>
      </c>
      <c r="C907" s="17" t="s">
        <v>1465</v>
      </c>
      <c r="D907" s="17">
        <v>1993</v>
      </c>
      <c r="E907" s="17" t="s">
        <v>30</v>
      </c>
      <c r="F907" s="17">
        <v>12</v>
      </c>
      <c r="G907" s="19">
        <v>34315</v>
      </c>
      <c r="H907" s="17">
        <v>0</v>
      </c>
      <c r="I907" s="18">
        <v>11994.89</v>
      </c>
      <c r="J907" s="17" t="s">
        <v>12</v>
      </c>
      <c r="K907" s="17" t="s">
        <v>11</v>
      </c>
      <c r="L907" s="17" t="s">
        <v>23</v>
      </c>
      <c r="M907" s="20">
        <v>29.488888888888887</v>
      </c>
    </row>
    <row r="908" spans="1:13" x14ac:dyDescent="0.35">
      <c r="A908" s="17" t="s">
        <v>8349</v>
      </c>
      <c r="B908" s="17">
        <v>907</v>
      </c>
      <c r="C908" s="17" t="s">
        <v>1464</v>
      </c>
      <c r="D908" s="17">
        <v>1983</v>
      </c>
      <c r="E908" s="17" t="s">
        <v>10</v>
      </c>
      <c r="F908" s="17">
        <v>4</v>
      </c>
      <c r="G908" s="19">
        <v>30501</v>
      </c>
      <c r="H908" s="17">
        <v>3</v>
      </c>
      <c r="I908" s="18">
        <v>11987.68</v>
      </c>
      <c r="J908" s="17" t="s">
        <v>12</v>
      </c>
      <c r="K908" s="17" t="s">
        <v>11</v>
      </c>
      <c r="L908" s="17" t="s">
        <v>535</v>
      </c>
      <c r="M908" s="20">
        <v>39.927777777777777</v>
      </c>
    </row>
    <row r="909" spans="1:13" x14ac:dyDescent="0.35">
      <c r="A909" s="17" t="s">
        <v>8349</v>
      </c>
      <c r="B909" s="17">
        <v>908</v>
      </c>
      <c r="C909" s="17" t="s">
        <v>1463</v>
      </c>
      <c r="D909" s="17">
        <v>1967</v>
      </c>
      <c r="E909" s="17" t="s">
        <v>30</v>
      </c>
      <c r="F909" s="17">
        <v>22</v>
      </c>
      <c r="G909" s="19">
        <v>24828</v>
      </c>
      <c r="H909" s="17">
        <v>3</v>
      </c>
      <c r="I909" s="18">
        <v>11987.17</v>
      </c>
      <c r="J909" s="17" t="s">
        <v>12</v>
      </c>
      <c r="K909" s="17" t="s">
        <v>12</v>
      </c>
      <c r="L909" s="17" t="s">
        <v>13</v>
      </c>
      <c r="M909" s="20">
        <v>55.461111111111109</v>
      </c>
    </row>
    <row r="910" spans="1:13" x14ac:dyDescent="0.35">
      <c r="A910" s="17" t="s">
        <v>8349</v>
      </c>
      <c r="B910" s="17">
        <v>909</v>
      </c>
      <c r="C910" s="17" t="s">
        <v>1462</v>
      </c>
      <c r="D910" s="17">
        <v>1964</v>
      </c>
      <c r="E910" s="17" t="s">
        <v>20</v>
      </c>
      <c r="F910" s="17">
        <v>29</v>
      </c>
      <c r="G910" s="19">
        <v>23649</v>
      </c>
      <c r="H910" s="17">
        <v>1</v>
      </c>
      <c r="I910" s="18">
        <v>11946.63</v>
      </c>
      <c r="J910" s="17" t="s">
        <v>12</v>
      </c>
      <c r="K910" s="17" t="s">
        <v>11</v>
      </c>
      <c r="L910" s="17" t="s">
        <v>13</v>
      </c>
      <c r="M910" s="20">
        <v>58.69166666666667</v>
      </c>
    </row>
    <row r="911" spans="1:13" x14ac:dyDescent="0.35">
      <c r="A911" s="17" t="s">
        <v>8349</v>
      </c>
      <c r="B911" s="17">
        <v>910</v>
      </c>
      <c r="C911" s="17" t="s">
        <v>1461</v>
      </c>
      <c r="D911" s="17">
        <v>1965</v>
      </c>
      <c r="E911" s="17" t="s">
        <v>15</v>
      </c>
      <c r="F911" s="17">
        <v>1</v>
      </c>
      <c r="G911" s="19">
        <v>24047</v>
      </c>
      <c r="H911" s="17">
        <v>1</v>
      </c>
      <c r="I911" s="18">
        <v>11945.13</v>
      </c>
      <c r="J911" s="17" t="s">
        <v>12</v>
      </c>
      <c r="K911" s="17" t="s">
        <v>11</v>
      </c>
      <c r="L911" s="17" t="s">
        <v>23</v>
      </c>
      <c r="M911" s="20">
        <v>57.602777777777774</v>
      </c>
    </row>
    <row r="912" spans="1:13" x14ac:dyDescent="0.35">
      <c r="A912" s="17" t="s">
        <v>8349</v>
      </c>
      <c r="B912" s="17">
        <v>911</v>
      </c>
      <c r="C912" s="17" t="s">
        <v>1460</v>
      </c>
      <c r="D912" s="17">
        <v>1964</v>
      </c>
      <c r="E912" s="17" t="s">
        <v>30</v>
      </c>
      <c r="F912" s="17">
        <v>25</v>
      </c>
      <c r="G912" s="19">
        <v>23736</v>
      </c>
      <c r="H912" s="17">
        <v>0</v>
      </c>
      <c r="I912" s="18">
        <v>11944.59</v>
      </c>
      <c r="J912" s="17" t="s">
        <v>12</v>
      </c>
      <c r="K912" s="17" t="s">
        <v>11</v>
      </c>
      <c r="L912" s="17" t="s">
        <v>168</v>
      </c>
      <c r="M912" s="20">
        <v>58.452777777777776</v>
      </c>
    </row>
    <row r="913" spans="1:13" x14ac:dyDescent="0.35">
      <c r="A913" s="17" t="s">
        <v>8349</v>
      </c>
      <c r="B913" s="17">
        <v>912</v>
      </c>
      <c r="C913" s="17" t="s">
        <v>1459</v>
      </c>
      <c r="D913" s="17">
        <v>1991</v>
      </c>
      <c r="E913" s="17" t="s">
        <v>37</v>
      </c>
      <c r="F913" s="17">
        <v>19</v>
      </c>
      <c r="G913" s="19">
        <v>33530</v>
      </c>
      <c r="H913" s="17">
        <v>3</v>
      </c>
      <c r="I913" s="18">
        <v>11941.83</v>
      </c>
      <c r="J913" s="17" t="s">
        <v>12</v>
      </c>
      <c r="K913" s="17" t="s">
        <v>16</v>
      </c>
      <c r="L913" s="17" t="s">
        <v>249</v>
      </c>
      <c r="M913" s="20">
        <v>31.636111111111113</v>
      </c>
    </row>
    <row r="914" spans="1:13" x14ac:dyDescent="0.35">
      <c r="A914" s="17" t="s">
        <v>8349</v>
      </c>
      <c r="B914" s="17">
        <v>913</v>
      </c>
      <c r="C914" s="17" t="s">
        <v>1458</v>
      </c>
      <c r="D914" s="17">
        <v>1964</v>
      </c>
      <c r="E914" s="17" t="s">
        <v>35</v>
      </c>
      <c r="F914" s="17">
        <v>2</v>
      </c>
      <c r="G914" s="19">
        <v>23591</v>
      </c>
      <c r="H914" s="17">
        <v>0</v>
      </c>
      <c r="I914" s="18">
        <v>11938.26</v>
      </c>
      <c r="J914" s="17" t="s">
        <v>12</v>
      </c>
      <c r="K914" s="17" t="s">
        <v>12</v>
      </c>
      <c r="L914" s="17" t="s">
        <v>166</v>
      </c>
      <c r="M914" s="20">
        <v>58.85</v>
      </c>
    </row>
    <row r="915" spans="1:13" x14ac:dyDescent="0.35">
      <c r="A915" s="17" t="s">
        <v>8349</v>
      </c>
      <c r="B915" s="17">
        <v>914</v>
      </c>
      <c r="C915" s="17" t="s">
        <v>1457</v>
      </c>
      <c r="D915" s="17">
        <v>1964</v>
      </c>
      <c r="E915" s="17" t="s">
        <v>30</v>
      </c>
      <c r="F915" s="17">
        <v>20</v>
      </c>
      <c r="G915" s="19">
        <v>23731</v>
      </c>
      <c r="H915" s="17">
        <v>0</v>
      </c>
      <c r="I915" s="18">
        <v>11931.13</v>
      </c>
      <c r="J915" s="17" t="s">
        <v>12</v>
      </c>
      <c r="K915" s="17" t="s">
        <v>16</v>
      </c>
      <c r="L915" s="17" t="s">
        <v>166</v>
      </c>
      <c r="M915" s="20">
        <v>58.466666666666669</v>
      </c>
    </row>
    <row r="916" spans="1:13" x14ac:dyDescent="0.35">
      <c r="A916" s="17" t="s">
        <v>8349</v>
      </c>
      <c r="B916" s="17">
        <v>915</v>
      </c>
      <c r="C916" s="17" t="s">
        <v>1456</v>
      </c>
      <c r="D916" s="17">
        <v>1964</v>
      </c>
      <c r="E916" s="17" t="s">
        <v>15</v>
      </c>
      <c r="F916" s="17">
        <v>19</v>
      </c>
      <c r="G916" s="19">
        <v>23700</v>
      </c>
      <c r="H916" s="17">
        <v>0</v>
      </c>
      <c r="I916" s="18">
        <v>11918.2</v>
      </c>
      <c r="J916" s="17" t="s">
        <v>12</v>
      </c>
      <c r="K916" s="17" t="s">
        <v>16</v>
      </c>
      <c r="L916" s="17" t="s">
        <v>300</v>
      </c>
      <c r="M916" s="20">
        <v>58.552777777777777</v>
      </c>
    </row>
    <row r="917" spans="1:13" x14ac:dyDescent="0.35">
      <c r="A917" s="17" t="s">
        <v>8349</v>
      </c>
      <c r="B917" s="17">
        <v>916</v>
      </c>
      <c r="C917" s="17" t="s">
        <v>1455</v>
      </c>
      <c r="D917" s="17">
        <v>2004</v>
      </c>
      <c r="E917" s="17" t="s">
        <v>18</v>
      </c>
      <c r="F917" s="17">
        <v>2</v>
      </c>
      <c r="G917" s="19">
        <v>38140</v>
      </c>
      <c r="H917" s="17">
        <v>2</v>
      </c>
      <c r="I917" s="18">
        <v>11884.05</v>
      </c>
      <c r="J917" s="17" t="s">
        <v>12</v>
      </c>
      <c r="K917" s="17" t="s">
        <v>12</v>
      </c>
      <c r="L917" s="17" t="s">
        <v>13</v>
      </c>
      <c r="M917" s="20">
        <v>19.016666666666666</v>
      </c>
    </row>
    <row r="918" spans="1:13" x14ac:dyDescent="0.35">
      <c r="A918" s="17" t="s">
        <v>8349</v>
      </c>
      <c r="B918" s="17">
        <v>917</v>
      </c>
      <c r="C918" s="17" t="s">
        <v>1454</v>
      </c>
      <c r="D918" s="17">
        <v>1967</v>
      </c>
      <c r="E918" s="17" t="s">
        <v>37</v>
      </c>
      <c r="F918" s="17">
        <v>29</v>
      </c>
      <c r="G918" s="19">
        <v>24774</v>
      </c>
      <c r="H918" s="17">
        <v>2</v>
      </c>
      <c r="I918" s="18">
        <v>11881.97</v>
      </c>
      <c r="J918" s="17" t="s">
        <v>12</v>
      </c>
      <c r="K918" s="17" t="s">
        <v>16</v>
      </c>
      <c r="L918" s="17" t="s">
        <v>13</v>
      </c>
      <c r="M918" s="20">
        <v>55.608333333333334</v>
      </c>
    </row>
    <row r="919" spans="1:13" x14ac:dyDescent="0.35">
      <c r="A919" s="17" t="s">
        <v>8349</v>
      </c>
      <c r="B919" s="17">
        <v>918</v>
      </c>
      <c r="C919" s="17" t="s">
        <v>1453</v>
      </c>
      <c r="D919" s="17">
        <v>1967</v>
      </c>
      <c r="E919" s="17" t="s">
        <v>10</v>
      </c>
      <c r="F919" s="17">
        <v>14</v>
      </c>
      <c r="G919" s="19">
        <v>24667</v>
      </c>
      <c r="H919" s="17">
        <v>2</v>
      </c>
      <c r="I919" s="18">
        <v>11881.36</v>
      </c>
      <c r="J919" s="17" t="s">
        <v>12</v>
      </c>
      <c r="K919" s="17" t="s">
        <v>11</v>
      </c>
      <c r="L919" s="17" t="s">
        <v>42</v>
      </c>
      <c r="M919" s="20">
        <v>55.9</v>
      </c>
    </row>
    <row r="920" spans="1:13" x14ac:dyDescent="0.35">
      <c r="A920" s="17" t="s">
        <v>8349</v>
      </c>
      <c r="B920" s="17">
        <v>919</v>
      </c>
      <c r="C920" s="17" t="s">
        <v>1452</v>
      </c>
      <c r="D920" s="17">
        <v>1967</v>
      </c>
      <c r="E920" s="17" t="s">
        <v>35</v>
      </c>
      <c r="F920" s="17">
        <v>24</v>
      </c>
      <c r="G920" s="19">
        <v>24708</v>
      </c>
      <c r="H920" s="17">
        <v>1</v>
      </c>
      <c r="I920" s="18">
        <v>11879.1</v>
      </c>
      <c r="J920" s="17" t="s">
        <v>12</v>
      </c>
      <c r="K920" s="17" t="s">
        <v>12</v>
      </c>
      <c r="L920" s="17" t="s">
        <v>247</v>
      </c>
      <c r="M920" s="20">
        <v>55.788888888888891</v>
      </c>
    </row>
    <row r="921" spans="1:13" x14ac:dyDescent="0.35">
      <c r="A921" s="17" t="s">
        <v>8349</v>
      </c>
      <c r="B921" s="17">
        <v>920</v>
      </c>
      <c r="C921" s="17" t="s">
        <v>1451</v>
      </c>
      <c r="D921" s="17">
        <v>1974</v>
      </c>
      <c r="E921" s="17" t="s">
        <v>10</v>
      </c>
      <c r="F921" s="17">
        <v>7</v>
      </c>
      <c r="G921" s="19">
        <v>27217</v>
      </c>
      <c r="H921" s="17">
        <v>0</v>
      </c>
      <c r="I921" s="18">
        <v>11858.56</v>
      </c>
      <c r="J921" s="17" t="s">
        <v>12</v>
      </c>
      <c r="K921" s="17" t="s">
        <v>12</v>
      </c>
      <c r="L921" s="17" t="s">
        <v>42</v>
      </c>
      <c r="M921" s="20">
        <v>48.919444444444444</v>
      </c>
    </row>
    <row r="922" spans="1:13" x14ac:dyDescent="0.35">
      <c r="A922" s="17" t="s">
        <v>8349</v>
      </c>
      <c r="B922" s="17">
        <v>921</v>
      </c>
      <c r="C922" s="17" t="s">
        <v>1450</v>
      </c>
      <c r="D922" s="17">
        <v>1964</v>
      </c>
      <c r="E922" s="17" t="s">
        <v>20</v>
      </c>
      <c r="F922" s="17">
        <v>29</v>
      </c>
      <c r="G922" s="19">
        <v>23649</v>
      </c>
      <c r="H922" s="17">
        <v>0</v>
      </c>
      <c r="I922" s="18">
        <v>11856.41</v>
      </c>
      <c r="J922" s="17" t="s">
        <v>12</v>
      </c>
      <c r="K922" s="17" t="s">
        <v>11</v>
      </c>
      <c r="L922" s="17" t="s">
        <v>13</v>
      </c>
      <c r="M922" s="20">
        <v>58.69166666666667</v>
      </c>
    </row>
    <row r="923" spans="1:13" x14ac:dyDescent="0.35">
      <c r="A923" s="17" t="s">
        <v>8349</v>
      </c>
      <c r="B923" s="17">
        <v>922</v>
      </c>
      <c r="C923" s="17" t="s">
        <v>1449</v>
      </c>
      <c r="D923" s="17">
        <v>1964</v>
      </c>
      <c r="E923" s="17" t="s">
        <v>18</v>
      </c>
      <c r="F923" s="17">
        <v>27</v>
      </c>
      <c r="G923" s="19">
        <v>23555</v>
      </c>
      <c r="H923" s="17">
        <v>0</v>
      </c>
      <c r="I923" s="18">
        <v>11848.14</v>
      </c>
      <c r="J923" s="17" t="s">
        <v>12</v>
      </c>
      <c r="K923" s="17" t="s">
        <v>11</v>
      </c>
      <c r="L923" s="17" t="s">
        <v>42</v>
      </c>
      <c r="M923" s="20">
        <v>58.947222222222223</v>
      </c>
    </row>
    <row r="924" spans="1:13" x14ac:dyDescent="0.35">
      <c r="A924" s="17" t="s">
        <v>8349</v>
      </c>
      <c r="B924" s="17">
        <v>923</v>
      </c>
      <c r="C924" s="17" t="s">
        <v>1448</v>
      </c>
      <c r="D924" s="17">
        <v>1965</v>
      </c>
      <c r="E924" s="17" t="s">
        <v>15</v>
      </c>
      <c r="F924" s="17">
        <v>10</v>
      </c>
      <c r="G924" s="19">
        <v>24056</v>
      </c>
      <c r="H924" s="17">
        <v>0</v>
      </c>
      <c r="I924" s="18">
        <v>11842.62</v>
      </c>
      <c r="J924" s="17" t="s">
        <v>12</v>
      </c>
      <c r="K924" s="17" t="s">
        <v>12</v>
      </c>
      <c r="L924" s="17" t="s">
        <v>23</v>
      </c>
      <c r="M924" s="20">
        <v>57.577777777777776</v>
      </c>
    </row>
    <row r="925" spans="1:13" x14ac:dyDescent="0.35">
      <c r="A925" s="17" t="s">
        <v>8349</v>
      </c>
      <c r="B925" s="17">
        <v>924</v>
      </c>
      <c r="C925" s="17" t="s">
        <v>1447</v>
      </c>
      <c r="D925" s="17">
        <v>1964</v>
      </c>
      <c r="E925" s="17" t="s">
        <v>10</v>
      </c>
      <c r="F925" s="17">
        <v>11</v>
      </c>
      <c r="G925" s="19">
        <v>23569</v>
      </c>
      <c r="H925" s="17">
        <v>0</v>
      </c>
      <c r="I925" s="18">
        <v>11842.44</v>
      </c>
      <c r="J925" s="17" t="s">
        <v>12</v>
      </c>
      <c r="K925" s="17" t="s">
        <v>11</v>
      </c>
      <c r="L925" s="17" t="s">
        <v>42</v>
      </c>
      <c r="M925" s="20">
        <v>58.908333333333331</v>
      </c>
    </row>
    <row r="926" spans="1:13" x14ac:dyDescent="0.35">
      <c r="A926" s="17" t="s">
        <v>8349</v>
      </c>
      <c r="B926" s="17">
        <v>925</v>
      </c>
      <c r="C926" s="17" t="s">
        <v>1446</v>
      </c>
      <c r="D926" s="17">
        <v>1965</v>
      </c>
      <c r="E926" s="17" t="s">
        <v>20</v>
      </c>
      <c r="F926" s="17">
        <v>25</v>
      </c>
      <c r="G926" s="19">
        <v>24010</v>
      </c>
      <c r="H926" s="17">
        <v>0</v>
      </c>
      <c r="I926" s="18">
        <v>11840.78</v>
      </c>
      <c r="J926" s="17" t="s">
        <v>12</v>
      </c>
      <c r="K926" s="17" t="s">
        <v>11</v>
      </c>
      <c r="L926" s="17" t="s">
        <v>23</v>
      </c>
      <c r="M926" s="20">
        <v>57.702777777777776</v>
      </c>
    </row>
    <row r="927" spans="1:13" x14ac:dyDescent="0.35">
      <c r="A927" s="17" t="s">
        <v>8349</v>
      </c>
      <c r="B927" s="17">
        <v>926</v>
      </c>
      <c r="C927" s="17" t="s">
        <v>1445</v>
      </c>
      <c r="D927" s="17">
        <v>1964</v>
      </c>
      <c r="E927" s="17" t="s">
        <v>20</v>
      </c>
      <c r="F927" s="17">
        <v>11</v>
      </c>
      <c r="G927" s="19">
        <v>23631</v>
      </c>
      <c r="H927" s="17">
        <v>0</v>
      </c>
      <c r="I927" s="18">
        <v>11837.16</v>
      </c>
      <c r="J927" s="17" t="s">
        <v>12</v>
      </c>
      <c r="K927" s="17" t="s">
        <v>12</v>
      </c>
      <c r="L927" s="17" t="s">
        <v>42</v>
      </c>
      <c r="M927" s="20">
        <v>58.741666666666667</v>
      </c>
    </row>
    <row r="928" spans="1:13" x14ac:dyDescent="0.35">
      <c r="A928" s="17" t="s">
        <v>8349</v>
      </c>
      <c r="B928" s="17">
        <v>927</v>
      </c>
      <c r="C928" s="17" t="s">
        <v>1444</v>
      </c>
      <c r="D928" s="17">
        <v>1964</v>
      </c>
      <c r="E928" s="17" t="s">
        <v>18</v>
      </c>
      <c r="F928" s="17">
        <v>27</v>
      </c>
      <c r="G928" s="19">
        <v>23555</v>
      </c>
      <c r="H928" s="17">
        <v>0</v>
      </c>
      <c r="I928" s="18">
        <v>11833.78</v>
      </c>
      <c r="J928" s="17" t="s">
        <v>12</v>
      </c>
      <c r="K928" s="17" t="s">
        <v>12</v>
      </c>
      <c r="L928" s="17" t="s">
        <v>13</v>
      </c>
      <c r="M928" s="20">
        <v>58.947222222222223</v>
      </c>
    </row>
    <row r="929" spans="1:13" x14ac:dyDescent="0.35">
      <c r="A929" s="17" t="s">
        <v>8349</v>
      </c>
      <c r="B929" s="17">
        <v>928</v>
      </c>
      <c r="C929" s="17" t="s">
        <v>1443</v>
      </c>
      <c r="D929" s="17">
        <v>1965</v>
      </c>
      <c r="E929" s="17" t="s">
        <v>37</v>
      </c>
      <c r="F929" s="17">
        <v>3</v>
      </c>
      <c r="G929" s="19">
        <v>24018</v>
      </c>
      <c r="H929" s="17">
        <v>0</v>
      </c>
      <c r="I929" s="18">
        <v>11830.61</v>
      </c>
      <c r="J929" s="17" t="s">
        <v>12</v>
      </c>
      <c r="K929" s="17" t="s">
        <v>16</v>
      </c>
      <c r="L929" s="17" t="s">
        <v>23</v>
      </c>
      <c r="M929" s="20">
        <v>57.680555555555557</v>
      </c>
    </row>
    <row r="930" spans="1:13" x14ac:dyDescent="0.35">
      <c r="A930" s="17" t="s">
        <v>8349</v>
      </c>
      <c r="B930" s="17">
        <v>929</v>
      </c>
      <c r="C930" s="17" t="s">
        <v>1442</v>
      </c>
      <c r="D930" s="17">
        <v>1982</v>
      </c>
      <c r="E930" s="17" t="s">
        <v>15</v>
      </c>
      <c r="F930" s="17">
        <v>20</v>
      </c>
      <c r="G930" s="19">
        <v>30275</v>
      </c>
      <c r="H930" s="17">
        <v>3</v>
      </c>
      <c r="I930" s="18">
        <v>11773.06</v>
      </c>
      <c r="J930" s="17" t="s">
        <v>12</v>
      </c>
      <c r="K930" s="17" t="s">
        <v>12</v>
      </c>
      <c r="L930" s="17" t="s">
        <v>535</v>
      </c>
      <c r="M930" s="20">
        <v>40.549999999999997</v>
      </c>
    </row>
    <row r="931" spans="1:13" x14ac:dyDescent="0.35">
      <c r="A931" s="17" t="s">
        <v>8349</v>
      </c>
      <c r="B931" s="17">
        <v>930</v>
      </c>
      <c r="C931" s="17" t="s">
        <v>1441</v>
      </c>
      <c r="D931" s="17">
        <v>1966</v>
      </c>
      <c r="E931" s="17" t="s">
        <v>10</v>
      </c>
      <c r="F931" s="17">
        <v>25</v>
      </c>
      <c r="G931" s="19">
        <v>24313</v>
      </c>
      <c r="H931" s="17">
        <v>1</v>
      </c>
      <c r="I931" s="18">
        <v>11763</v>
      </c>
      <c r="J931" s="17" t="s">
        <v>12</v>
      </c>
      <c r="K931" s="17" t="s">
        <v>12</v>
      </c>
      <c r="L931" s="17" t="s">
        <v>168</v>
      </c>
      <c r="M931" s="20">
        <v>56.869444444444447</v>
      </c>
    </row>
    <row r="932" spans="1:13" x14ac:dyDescent="0.35">
      <c r="A932" s="17" t="s">
        <v>8349</v>
      </c>
      <c r="B932" s="17">
        <v>931</v>
      </c>
      <c r="C932" s="17" t="s">
        <v>1440</v>
      </c>
      <c r="D932" s="17">
        <v>1979</v>
      </c>
      <c r="E932" s="17" t="s">
        <v>15</v>
      </c>
      <c r="F932" s="17">
        <v>6</v>
      </c>
      <c r="G932" s="19">
        <v>29165</v>
      </c>
      <c r="H932" s="17">
        <v>2</v>
      </c>
      <c r="I932" s="18">
        <v>11752.68</v>
      </c>
      <c r="J932" s="17" t="s">
        <v>12</v>
      </c>
      <c r="K932" s="17" t="s">
        <v>16</v>
      </c>
      <c r="L932" s="17" t="s">
        <v>535</v>
      </c>
      <c r="M932" s="20">
        <v>43.588888888888889</v>
      </c>
    </row>
    <row r="933" spans="1:13" x14ac:dyDescent="0.35">
      <c r="A933" s="17" t="s">
        <v>8349</v>
      </c>
      <c r="B933" s="17">
        <v>932</v>
      </c>
      <c r="C933" s="17" t="s">
        <v>1439</v>
      </c>
      <c r="D933" s="17">
        <v>1964</v>
      </c>
      <c r="E933" s="17" t="s">
        <v>30</v>
      </c>
      <c r="F933" s="17">
        <v>2</v>
      </c>
      <c r="G933" s="19">
        <v>23713</v>
      </c>
      <c r="H933" s="17">
        <v>0</v>
      </c>
      <c r="I933" s="18">
        <v>11743.93</v>
      </c>
      <c r="J933" s="17" t="s">
        <v>12</v>
      </c>
      <c r="K933" s="17" t="s">
        <v>16</v>
      </c>
      <c r="L933" s="17" t="s">
        <v>23</v>
      </c>
      <c r="M933" s="20">
        <v>58.516666666666666</v>
      </c>
    </row>
    <row r="934" spans="1:13" x14ac:dyDescent="0.35">
      <c r="A934" s="17" t="s">
        <v>8349</v>
      </c>
      <c r="B934" s="17">
        <v>933</v>
      </c>
      <c r="C934" s="17" t="s">
        <v>1438</v>
      </c>
      <c r="D934" s="17">
        <v>1963</v>
      </c>
      <c r="E934" s="17" t="s">
        <v>18</v>
      </c>
      <c r="F934" s="17">
        <v>9</v>
      </c>
      <c r="G934" s="19">
        <v>23171</v>
      </c>
      <c r="H934" s="17">
        <v>0</v>
      </c>
      <c r="I934" s="18">
        <v>11743.3</v>
      </c>
      <c r="J934" s="17" t="s">
        <v>12</v>
      </c>
      <c r="K934" s="17" t="s">
        <v>12</v>
      </c>
      <c r="L934" s="17" t="s">
        <v>13</v>
      </c>
      <c r="M934" s="20">
        <v>59.99722222222222</v>
      </c>
    </row>
    <row r="935" spans="1:13" x14ac:dyDescent="0.35">
      <c r="A935" s="17" t="s">
        <v>8349</v>
      </c>
      <c r="B935" s="17">
        <v>934</v>
      </c>
      <c r="C935" s="17" t="s">
        <v>1437</v>
      </c>
      <c r="D935" s="17">
        <v>1969</v>
      </c>
      <c r="E935" s="17" t="s">
        <v>15</v>
      </c>
      <c r="F935" s="17">
        <v>12</v>
      </c>
      <c r="G935" s="19">
        <v>25519</v>
      </c>
      <c r="H935" s="17">
        <v>3</v>
      </c>
      <c r="I935" s="18">
        <v>11741.73</v>
      </c>
      <c r="J935" s="17" t="s">
        <v>12</v>
      </c>
      <c r="K935" s="17" t="s">
        <v>16</v>
      </c>
      <c r="L935" s="17" t="s">
        <v>42</v>
      </c>
      <c r="M935" s="20">
        <v>53.572222222222223</v>
      </c>
    </row>
    <row r="936" spans="1:13" x14ac:dyDescent="0.35">
      <c r="A936" s="17" t="s">
        <v>8349</v>
      </c>
      <c r="B936" s="17">
        <v>935</v>
      </c>
      <c r="C936" s="17" t="s">
        <v>1436</v>
      </c>
      <c r="D936" s="17">
        <v>1988</v>
      </c>
      <c r="E936" s="17" t="s">
        <v>20</v>
      </c>
      <c r="F936" s="17">
        <v>5</v>
      </c>
      <c r="G936" s="19">
        <v>32391</v>
      </c>
      <c r="H936" s="17">
        <v>2</v>
      </c>
      <c r="I936" s="18">
        <v>11737.85</v>
      </c>
      <c r="J936" s="17" t="s">
        <v>12</v>
      </c>
      <c r="K936" s="17" t="s">
        <v>16</v>
      </c>
      <c r="L936" s="17" t="s">
        <v>42</v>
      </c>
      <c r="M936" s="20">
        <v>34.758333333333333</v>
      </c>
    </row>
    <row r="937" spans="1:13" x14ac:dyDescent="0.35">
      <c r="A937" s="17" t="s">
        <v>8349</v>
      </c>
      <c r="B937" s="17">
        <v>936</v>
      </c>
      <c r="C937" s="17" t="s">
        <v>1435</v>
      </c>
      <c r="D937" s="17">
        <v>1964</v>
      </c>
      <c r="E937" s="17" t="s">
        <v>15</v>
      </c>
      <c r="F937" s="17">
        <v>9</v>
      </c>
      <c r="G937" s="19">
        <v>23690</v>
      </c>
      <c r="H937" s="17">
        <v>0</v>
      </c>
      <c r="I937" s="18">
        <v>11735.88</v>
      </c>
      <c r="J937" s="17" t="s">
        <v>12</v>
      </c>
      <c r="K937" s="17" t="s">
        <v>16</v>
      </c>
      <c r="L937" s="17" t="s">
        <v>23</v>
      </c>
      <c r="M937" s="20">
        <v>58.580555555555556</v>
      </c>
    </row>
    <row r="938" spans="1:13" x14ac:dyDescent="0.35">
      <c r="A938" s="17" t="s">
        <v>8349</v>
      </c>
      <c r="B938" s="17">
        <v>937</v>
      </c>
      <c r="C938" s="17" t="s">
        <v>1434</v>
      </c>
      <c r="D938" s="17">
        <v>1984</v>
      </c>
      <c r="E938" s="17" t="s">
        <v>15</v>
      </c>
      <c r="F938" s="17">
        <v>26</v>
      </c>
      <c r="G938" s="19">
        <v>31012</v>
      </c>
      <c r="H938" s="17">
        <v>3</v>
      </c>
      <c r="I938" s="18">
        <v>11730.82</v>
      </c>
      <c r="J938" s="17" t="s">
        <v>12</v>
      </c>
      <c r="K938" s="17" t="s">
        <v>12</v>
      </c>
      <c r="L938" s="17" t="s">
        <v>535</v>
      </c>
      <c r="M938" s="20">
        <v>38.533333333333331</v>
      </c>
    </row>
    <row r="939" spans="1:13" x14ac:dyDescent="0.35">
      <c r="A939" s="17" t="s">
        <v>8349</v>
      </c>
      <c r="B939" s="17">
        <v>938</v>
      </c>
      <c r="C939" s="17" t="s">
        <v>1433</v>
      </c>
      <c r="D939" s="17">
        <v>1969</v>
      </c>
      <c r="E939" s="17" t="s">
        <v>37</v>
      </c>
      <c r="F939" s="17">
        <v>12</v>
      </c>
      <c r="G939" s="19">
        <v>25488</v>
      </c>
      <c r="H939" s="17">
        <v>2</v>
      </c>
      <c r="I939" s="18">
        <v>11729.68</v>
      </c>
      <c r="J939" s="17" t="s">
        <v>12</v>
      </c>
      <c r="K939" s="17" t="s">
        <v>16</v>
      </c>
      <c r="L939" s="17" t="s">
        <v>247</v>
      </c>
      <c r="M939" s="20">
        <v>53.655555555555559</v>
      </c>
    </row>
    <row r="940" spans="1:13" x14ac:dyDescent="0.35">
      <c r="A940" s="17" t="s">
        <v>8349</v>
      </c>
      <c r="B940" s="17">
        <v>939</v>
      </c>
      <c r="C940" s="17" t="s">
        <v>1432</v>
      </c>
      <c r="D940" s="17">
        <v>1982</v>
      </c>
      <c r="E940" s="17" t="s">
        <v>37</v>
      </c>
      <c r="F940" s="17">
        <v>21</v>
      </c>
      <c r="G940" s="19">
        <v>30245</v>
      </c>
      <c r="H940" s="17">
        <v>3</v>
      </c>
      <c r="I940" s="18">
        <v>11712.97</v>
      </c>
      <c r="J940" s="17" t="s">
        <v>12</v>
      </c>
      <c r="K940" s="17" t="s">
        <v>11</v>
      </c>
      <c r="L940" s="17" t="s">
        <v>300</v>
      </c>
      <c r="M940" s="20">
        <v>40.630555555555553</v>
      </c>
    </row>
    <row r="941" spans="1:13" x14ac:dyDescent="0.35">
      <c r="A941" s="17" t="s">
        <v>8349</v>
      </c>
      <c r="B941" s="17">
        <v>940</v>
      </c>
      <c r="C941" s="17" t="s">
        <v>1431</v>
      </c>
      <c r="D941" s="17">
        <v>1970</v>
      </c>
      <c r="E941" s="17" t="s">
        <v>30</v>
      </c>
      <c r="F941" s="17">
        <v>1</v>
      </c>
      <c r="G941" s="19">
        <v>25903</v>
      </c>
      <c r="H941" s="17">
        <v>0</v>
      </c>
      <c r="I941" s="18">
        <v>11696.52</v>
      </c>
      <c r="J941" s="17" t="s">
        <v>12</v>
      </c>
      <c r="K941" s="17" t="s">
        <v>16</v>
      </c>
      <c r="L941" s="17" t="s">
        <v>300</v>
      </c>
      <c r="M941" s="20">
        <v>52.519444444444446</v>
      </c>
    </row>
    <row r="942" spans="1:13" x14ac:dyDescent="0.35">
      <c r="A942" s="17" t="s">
        <v>8349</v>
      </c>
      <c r="B942" s="17">
        <v>941</v>
      </c>
      <c r="C942" s="17" t="s">
        <v>1430</v>
      </c>
      <c r="D942" s="17">
        <v>1966</v>
      </c>
      <c r="E942" s="17" t="s">
        <v>15</v>
      </c>
      <c r="F942" s="17">
        <v>9</v>
      </c>
      <c r="G942" s="19">
        <v>24420</v>
      </c>
      <c r="H942" s="17">
        <v>1</v>
      </c>
      <c r="I942" s="18">
        <v>11674.13</v>
      </c>
      <c r="J942" s="17" t="s">
        <v>12</v>
      </c>
      <c r="K942" s="17" t="s">
        <v>16</v>
      </c>
      <c r="L942" s="17" t="s">
        <v>42</v>
      </c>
      <c r="M942" s="20">
        <v>56.580555555555556</v>
      </c>
    </row>
    <row r="943" spans="1:13" x14ac:dyDescent="0.35">
      <c r="A943" s="17" t="s">
        <v>8349</v>
      </c>
      <c r="B943" s="17">
        <v>942</v>
      </c>
      <c r="C943" s="17" t="s">
        <v>1429</v>
      </c>
      <c r="D943" s="17">
        <v>1966</v>
      </c>
      <c r="E943" s="17" t="s">
        <v>35</v>
      </c>
      <c r="F943" s="17">
        <v>23</v>
      </c>
      <c r="G943" s="19">
        <v>24342</v>
      </c>
      <c r="H943" s="17">
        <v>0</v>
      </c>
      <c r="I943" s="18">
        <v>11658.38</v>
      </c>
      <c r="J943" s="17" t="s">
        <v>12</v>
      </c>
      <c r="K943" s="17" t="s">
        <v>12</v>
      </c>
      <c r="L943" s="17" t="s">
        <v>247</v>
      </c>
      <c r="M943" s="20">
        <v>56.791666666666664</v>
      </c>
    </row>
    <row r="944" spans="1:13" x14ac:dyDescent="0.35">
      <c r="A944" s="17" t="s">
        <v>8349</v>
      </c>
      <c r="B944" s="17">
        <v>943</v>
      </c>
      <c r="C944" s="17" t="s">
        <v>1428</v>
      </c>
      <c r="D944" s="17">
        <v>1966</v>
      </c>
      <c r="E944" s="17" t="s">
        <v>10</v>
      </c>
      <c r="F944" s="17">
        <v>6</v>
      </c>
      <c r="G944" s="19">
        <v>24294</v>
      </c>
      <c r="H944" s="17">
        <v>0</v>
      </c>
      <c r="I944" s="18">
        <v>11658.12</v>
      </c>
      <c r="J944" s="17" t="s">
        <v>12</v>
      </c>
      <c r="K944" s="17" t="s">
        <v>16</v>
      </c>
      <c r="L944" s="17" t="s">
        <v>247</v>
      </c>
      <c r="M944" s="20">
        <v>56.922222222222224</v>
      </c>
    </row>
    <row r="945" spans="1:13" x14ac:dyDescent="0.35">
      <c r="A945" s="17" t="s">
        <v>8349</v>
      </c>
      <c r="B945" s="17">
        <v>944</v>
      </c>
      <c r="C945" s="17" t="s">
        <v>1427</v>
      </c>
      <c r="D945" s="17">
        <v>1994</v>
      </c>
      <c r="E945" s="17" t="s">
        <v>10</v>
      </c>
      <c r="F945" s="17">
        <v>20</v>
      </c>
      <c r="G945" s="19">
        <v>34535</v>
      </c>
      <c r="H945" s="17">
        <v>0</v>
      </c>
      <c r="I945" s="18">
        <v>11657.81</v>
      </c>
      <c r="J945" s="17" t="s">
        <v>12</v>
      </c>
      <c r="K945" s="17" t="s">
        <v>11</v>
      </c>
      <c r="L945" s="17" t="s">
        <v>249</v>
      </c>
      <c r="M945" s="20">
        <v>28.883333333333333</v>
      </c>
    </row>
    <row r="946" spans="1:13" x14ac:dyDescent="0.35">
      <c r="A946" s="17" t="s">
        <v>8349</v>
      </c>
      <c r="B946" s="17">
        <v>945</v>
      </c>
      <c r="C946" s="17" t="s">
        <v>1426</v>
      </c>
      <c r="D946" s="17">
        <v>1966</v>
      </c>
      <c r="E946" s="17" t="s">
        <v>37</v>
      </c>
      <c r="F946" s="17">
        <v>4</v>
      </c>
      <c r="G946" s="19">
        <v>24384</v>
      </c>
      <c r="H946" s="17">
        <v>0</v>
      </c>
      <c r="I946" s="18">
        <v>11657.72</v>
      </c>
      <c r="J946" s="17" t="s">
        <v>12</v>
      </c>
      <c r="K946" s="17" t="s">
        <v>11</v>
      </c>
      <c r="L946" s="17" t="s">
        <v>247</v>
      </c>
      <c r="M946" s="20">
        <v>56.677777777777777</v>
      </c>
    </row>
    <row r="947" spans="1:13" x14ac:dyDescent="0.35">
      <c r="A947" s="17" t="s">
        <v>8349</v>
      </c>
      <c r="B947" s="17">
        <v>946</v>
      </c>
      <c r="C947" s="17" t="s">
        <v>1425</v>
      </c>
      <c r="D947" s="17">
        <v>1986</v>
      </c>
      <c r="E947" s="17" t="s">
        <v>10</v>
      </c>
      <c r="F947" s="17">
        <v>17</v>
      </c>
      <c r="G947" s="19">
        <v>31610</v>
      </c>
      <c r="H947" s="17">
        <v>3</v>
      </c>
      <c r="I947" s="18">
        <v>11625.11</v>
      </c>
      <c r="J947" s="17" t="s">
        <v>12</v>
      </c>
      <c r="K947" s="17" t="s">
        <v>12</v>
      </c>
      <c r="L947" s="17" t="s">
        <v>632</v>
      </c>
      <c r="M947" s="20">
        <v>36.891666666666666</v>
      </c>
    </row>
    <row r="948" spans="1:13" x14ac:dyDescent="0.35">
      <c r="A948" s="17" t="s">
        <v>8349</v>
      </c>
      <c r="B948" s="17">
        <v>947</v>
      </c>
      <c r="C948" s="17" t="s">
        <v>1424</v>
      </c>
      <c r="D948" s="17">
        <v>1964</v>
      </c>
      <c r="E948" s="17" t="s">
        <v>18</v>
      </c>
      <c r="F948" s="17">
        <v>20</v>
      </c>
      <c r="G948" s="19">
        <v>23548</v>
      </c>
      <c r="H948" s="17">
        <v>0</v>
      </c>
      <c r="I948" s="18">
        <v>11602.75</v>
      </c>
      <c r="J948" s="17" t="s">
        <v>12</v>
      </c>
      <c r="K948" s="17" t="s">
        <v>16</v>
      </c>
      <c r="L948" s="17" t="s">
        <v>516</v>
      </c>
      <c r="M948" s="20">
        <v>58.966666666666669</v>
      </c>
    </row>
    <row r="949" spans="1:13" x14ac:dyDescent="0.35">
      <c r="A949" s="17" t="s">
        <v>8349</v>
      </c>
      <c r="B949" s="17">
        <v>948</v>
      </c>
      <c r="C949" s="17" t="s">
        <v>1423</v>
      </c>
      <c r="D949" s="17">
        <v>1965</v>
      </c>
      <c r="E949" s="17" t="s">
        <v>15</v>
      </c>
      <c r="F949" s="17">
        <v>6</v>
      </c>
      <c r="G949" s="19">
        <v>24052</v>
      </c>
      <c r="H949" s="17">
        <v>1</v>
      </c>
      <c r="I949" s="18">
        <v>11576.13</v>
      </c>
      <c r="J949" s="17" t="s">
        <v>12</v>
      </c>
      <c r="K949" s="17" t="s">
        <v>12</v>
      </c>
      <c r="L949" s="17" t="s">
        <v>42</v>
      </c>
      <c r="M949" s="20">
        <v>57.588888888888889</v>
      </c>
    </row>
    <row r="950" spans="1:13" x14ac:dyDescent="0.35">
      <c r="A950" s="17" t="s">
        <v>8349</v>
      </c>
      <c r="B950" s="17">
        <v>949</v>
      </c>
      <c r="C950" s="17" t="s">
        <v>1422</v>
      </c>
      <c r="D950" s="17">
        <v>1965</v>
      </c>
      <c r="E950" s="17" t="s">
        <v>30</v>
      </c>
      <c r="F950" s="17">
        <v>25</v>
      </c>
      <c r="G950" s="19">
        <v>24101</v>
      </c>
      <c r="H950" s="17">
        <v>0</v>
      </c>
      <c r="I950" s="18">
        <v>11566.3</v>
      </c>
      <c r="J950" s="17" t="s">
        <v>12</v>
      </c>
      <c r="K950" s="17" t="s">
        <v>12</v>
      </c>
      <c r="L950" s="17" t="s">
        <v>168</v>
      </c>
      <c r="M950" s="20">
        <v>57.452777777777776</v>
      </c>
    </row>
    <row r="951" spans="1:13" x14ac:dyDescent="0.35">
      <c r="A951" s="17" t="s">
        <v>8349</v>
      </c>
      <c r="B951" s="17">
        <v>950</v>
      </c>
      <c r="C951" s="17" t="s">
        <v>1421</v>
      </c>
      <c r="D951" s="17">
        <v>1965</v>
      </c>
      <c r="E951" s="17" t="s">
        <v>37</v>
      </c>
      <c r="F951" s="17">
        <v>27</v>
      </c>
      <c r="G951" s="19">
        <v>24042</v>
      </c>
      <c r="H951" s="17">
        <v>1</v>
      </c>
      <c r="I951" s="18">
        <v>11554.22</v>
      </c>
      <c r="J951" s="17" t="s">
        <v>12</v>
      </c>
      <c r="K951" s="17" t="s">
        <v>16</v>
      </c>
      <c r="L951" s="17" t="s">
        <v>13</v>
      </c>
      <c r="M951" s="20">
        <v>57.613888888888887</v>
      </c>
    </row>
    <row r="952" spans="1:13" x14ac:dyDescent="0.35">
      <c r="A952" s="17" t="s">
        <v>8349</v>
      </c>
      <c r="B952" s="17">
        <v>951</v>
      </c>
      <c r="C952" s="17" t="s">
        <v>1420</v>
      </c>
      <c r="D952" s="17">
        <v>1973</v>
      </c>
      <c r="E952" s="17" t="s">
        <v>10</v>
      </c>
      <c r="F952" s="17">
        <v>23</v>
      </c>
      <c r="G952" s="19">
        <v>26868</v>
      </c>
      <c r="H952" s="17">
        <v>5</v>
      </c>
      <c r="I952" s="18">
        <v>11552.9</v>
      </c>
      <c r="J952" s="17" t="s">
        <v>12</v>
      </c>
      <c r="K952" s="17" t="s">
        <v>11</v>
      </c>
      <c r="L952" s="17" t="s">
        <v>42</v>
      </c>
      <c r="M952" s="20">
        <v>49.875</v>
      </c>
    </row>
    <row r="953" spans="1:13" x14ac:dyDescent="0.35">
      <c r="A953" s="17" t="s">
        <v>8349</v>
      </c>
      <c r="B953" s="17">
        <v>952</v>
      </c>
      <c r="C953" s="17" t="s">
        <v>1419</v>
      </c>
      <c r="D953" s="17">
        <v>1971</v>
      </c>
      <c r="E953" s="17" t="s">
        <v>30</v>
      </c>
      <c r="F953" s="17">
        <v>1</v>
      </c>
      <c r="G953" s="19">
        <v>26268</v>
      </c>
      <c r="H953" s="17">
        <v>0</v>
      </c>
      <c r="I953" s="18">
        <v>11540.25</v>
      </c>
      <c r="J953" s="17" t="s">
        <v>12</v>
      </c>
      <c r="K953" s="17" t="s">
        <v>16</v>
      </c>
      <c r="L953" s="17" t="s">
        <v>23</v>
      </c>
      <c r="M953" s="20">
        <v>51.519444444444446</v>
      </c>
    </row>
    <row r="954" spans="1:13" x14ac:dyDescent="0.35">
      <c r="A954" s="17" t="s">
        <v>8349</v>
      </c>
      <c r="B954" s="17">
        <v>953</v>
      </c>
      <c r="C954" s="17" t="s">
        <v>1418</v>
      </c>
      <c r="D954" s="17">
        <v>1968</v>
      </c>
      <c r="E954" s="17" t="s">
        <v>15</v>
      </c>
      <c r="F954" s="17">
        <v>14</v>
      </c>
      <c r="G954" s="19">
        <v>25156</v>
      </c>
      <c r="H954" s="17">
        <v>2</v>
      </c>
      <c r="I954" s="18">
        <v>11538.42</v>
      </c>
      <c r="J954" s="17" t="s">
        <v>12</v>
      </c>
      <c r="K954" s="17" t="s">
        <v>16</v>
      </c>
      <c r="L954" s="17" t="s">
        <v>42</v>
      </c>
      <c r="M954" s="20">
        <v>54.56666666666667</v>
      </c>
    </row>
    <row r="955" spans="1:13" x14ac:dyDescent="0.35">
      <c r="A955" s="17" t="s">
        <v>8349</v>
      </c>
      <c r="B955" s="17">
        <v>954</v>
      </c>
      <c r="C955" s="17" t="s">
        <v>1417</v>
      </c>
      <c r="D955" s="17">
        <v>1965</v>
      </c>
      <c r="E955" s="17" t="s">
        <v>37</v>
      </c>
      <c r="F955" s="17">
        <v>3</v>
      </c>
      <c r="G955" s="19">
        <v>24018</v>
      </c>
      <c r="H955" s="17">
        <v>0</v>
      </c>
      <c r="I955" s="18">
        <v>11534.87</v>
      </c>
      <c r="J955" s="17" t="s">
        <v>12</v>
      </c>
      <c r="K955" s="17" t="s">
        <v>16</v>
      </c>
      <c r="L955" s="17" t="s">
        <v>356</v>
      </c>
      <c r="M955" s="20">
        <v>57.680555555555557</v>
      </c>
    </row>
    <row r="956" spans="1:13" x14ac:dyDescent="0.35">
      <c r="A956" s="17" t="s">
        <v>8349</v>
      </c>
      <c r="B956" s="17">
        <v>955</v>
      </c>
      <c r="C956" s="17" t="s">
        <v>1416</v>
      </c>
      <c r="D956" s="17">
        <v>1970</v>
      </c>
      <c r="E956" s="17" t="s">
        <v>10</v>
      </c>
      <c r="F956" s="17">
        <v>23</v>
      </c>
      <c r="G956" s="19">
        <v>25772</v>
      </c>
      <c r="H956" s="17">
        <v>0</v>
      </c>
      <c r="I956" s="18">
        <v>11530.12</v>
      </c>
      <c r="J956" s="17" t="s">
        <v>12</v>
      </c>
      <c r="K956" s="17" t="s">
        <v>16</v>
      </c>
      <c r="L956" s="17" t="s">
        <v>23</v>
      </c>
      <c r="M956" s="20">
        <v>52.875</v>
      </c>
    </row>
    <row r="957" spans="1:13" x14ac:dyDescent="0.35">
      <c r="A957" s="17" t="s">
        <v>8349</v>
      </c>
      <c r="B957" s="17">
        <v>956</v>
      </c>
      <c r="C957" s="17" t="s">
        <v>1415</v>
      </c>
      <c r="D957" s="17">
        <v>1988</v>
      </c>
      <c r="E957" s="17" t="s">
        <v>18</v>
      </c>
      <c r="F957" s="17">
        <v>12</v>
      </c>
      <c r="G957" s="19">
        <v>32306</v>
      </c>
      <c r="H957" s="17">
        <v>3</v>
      </c>
      <c r="I957" s="18">
        <v>11524.25</v>
      </c>
      <c r="J957" s="17" t="s">
        <v>12</v>
      </c>
      <c r="K957" s="17" t="s">
        <v>16</v>
      </c>
      <c r="L957" s="17" t="s">
        <v>535</v>
      </c>
      <c r="M957" s="20">
        <v>34.988888888888887</v>
      </c>
    </row>
    <row r="958" spans="1:13" x14ac:dyDescent="0.35">
      <c r="A958" s="17" t="s">
        <v>8349</v>
      </c>
      <c r="B958" s="17">
        <v>957</v>
      </c>
      <c r="C958" s="17" t="s">
        <v>1414</v>
      </c>
      <c r="D958" s="17">
        <v>1971</v>
      </c>
      <c r="E958" s="17" t="s">
        <v>30</v>
      </c>
      <c r="F958" s="17">
        <v>19</v>
      </c>
      <c r="G958" s="19">
        <v>26286</v>
      </c>
      <c r="H958" s="17">
        <v>4</v>
      </c>
      <c r="I958" s="18">
        <v>11520.1</v>
      </c>
      <c r="J958" s="17" t="s">
        <v>12</v>
      </c>
      <c r="K958" s="17" t="s">
        <v>16</v>
      </c>
      <c r="L958" s="17" t="s">
        <v>23</v>
      </c>
      <c r="M958" s="20">
        <v>51.469444444444441</v>
      </c>
    </row>
    <row r="959" spans="1:13" x14ac:dyDescent="0.35">
      <c r="A959" s="17" t="s">
        <v>8349</v>
      </c>
      <c r="B959" s="17">
        <v>958</v>
      </c>
      <c r="C959" s="17" t="s">
        <v>1413</v>
      </c>
      <c r="D959" s="17">
        <v>1968</v>
      </c>
      <c r="E959" s="17" t="s">
        <v>18</v>
      </c>
      <c r="F959" s="17">
        <v>24</v>
      </c>
      <c r="G959" s="19">
        <v>25013</v>
      </c>
      <c r="H959" s="17">
        <v>1</v>
      </c>
      <c r="I959" s="18">
        <v>11512.41</v>
      </c>
      <c r="J959" s="17" t="s">
        <v>12</v>
      </c>
      <c r="K959" s="17" t="s">
        <v>16</v>
      </c>
      <c r="L959" s="17" t="s">
        <v>247</v>
      </c>
      <c r="M959" s="20">
        <v>54.955555555555556</v>
      </c>
    </row>
    <row r="960" spans="1:13" x14ac:dyDescent="0.35">
      <c r="A960" s="17" t="s">
        <v>8349</v>
      </c>
      <c r="B960" s="17">
        <v>959</v>
      </c>
      <c r="C960" s="17" t="s">
        <v>1412</v>
      </c>
      <c r="D960" s="17">
        <v>1989</v>
      </c>
      <c r="E960" s="17" t="s">
        <v>37</v>
      </c>
      <c r="F960" s="17">
        <v>6</v>
      </c>
      <c r="G960" s="19">
        <v>32787</v>
      </c>
      <c r="H960" s="17">
        <v>3</v>
      </c>
      <c r="I960" s="18">
        <v>11511.61</v>
      </c>
      <c r="J960" s="17" t="s">
        <v>12</v>
      </c>
      <c r="K960" s="17" t="s">
        <v>12</v>
      </c>
      <c r="L960" s="17" t="s">
        <v>535</v>
      </c>
      <c r="M960" s="20">
        <v>33.672222222222224</v>
      </c>
    </row>
    <row r="961" spans="1:13" x14ac:dyDescent="0.35">
      <c r="A961" s="17" t="s">
        <v>8349</v>
      </c>
      <c r="B961" s="17">
        <v>960</v>
      </c>
      <c r="C961" s="17" t="s">
        <v>1411</v>
      </c>
      <c r="D961" s="17">
        <v>1969</v>
      </c>
      <c r="E961" s="17" t="s">
        <v>35</v>
      </c>
      <c r="F961" s="17">
        <v>11</v>
      </c>
      <c r="G961" s="19">
        <v>25426</v>
      </c>
      <c r="H961" s="17">
        <v>0</v>
      </c>
      <c r="I961" s="18">
        <v>11497.69</v>
      </c>
      <c r="J961" s="17" t="s">
        <v>12</v>
      </c>
      <c r="K961" s="17" t="s">
        <v>16</v>
      </c>
      <c r="L961" s="17" t="s">
        <v>23</v>
      </c>
      <c r="M961" s="20">
        <v>53.825000000000003</v>
      </c>
    </row>
    <row r="962" spans="1:13" x14ac:dyDescent="0.35">
      <c r="A962" s="17" t="s">
        <v>8349</v>
      </c>
      <c r="B962" s="17">
        <v>961</v>
      </c>
      <c r="C962" s="17" t="s">
        <v>1410</v>
      </c>
      <c r="D962" s="17">
        <v>1983</v>
      </c>
      <c r="E962" s="17" t="s">
        <v>18</v>
      </c>
      <c r="F962" s="17">
        <v>7</v>
      </c>
      <c r="G962" s="19">
        <v>30474</v>
      </c>
      <c r="H962" s="17">
        <v>3</v>
      </c>
      <c r="I962" s="18">
        <v>11492.46</v>
      </c>
      <c r="J962" s="17" t="s">
        <v>12</v>
      </c>
      <c r="K962" s="17" t="s">
        <v>12</v>
      </c>
      <c r="L962" s="17" t="s">
        <v>535</v>
      </c>
      <c r="M962" s="20">
        <v>40.00277777777778</v>
      </c>
    </row>
    <row r="963" spans="1:13" x14ac:dyDescent="0.35">
      <c r="A963" s="17" t="s">
        <v>8349</v>
      </c>
      <c r="B963" s="17">
        <v>962</v>
      </c>
      <c r="C963" s="17" t="s">
        <v>1409</v>
      </c>
      <c r="D963" s="17">
        <v>1970</v>
      </c>
      <c r="E963" s="17" t="s">
        <v>37</v>
      </c>
      <c r="F963" s="17">
        <v>13</v>
      </c>
      <c r="G963" s="19">
        <v>25854</v>
      </c>
      <c r="H963" s="17">
        <v>3</v>
      </c>
      <c r="I963" s="18">
        <v>11488.32</v>
      </c>
      <c r="J963" s="17" t="s">
        <v>12</v>
      </c>
      <c r="K963" s="17" t="s">
        <v>16</v>
      </c>
      <c r="L963" s="17" t="s">
        <v>276</v>
      </c>
      <c r="M963" s="20">
        <v>52.652777777777779</v>
      </c>
    </row>
    <row r="964" spans="1:13" x14ac:dyDescent="0.35">
      <c r="A964" s="17" t="s">
        <v>8349</v>
      </c>
      <c r="B964" s="17">
        <v>963</v>
      </c>
      <c r="C964" s="17" t="s">
        <v>1408</v>
      </c>
      <c r="D964" s="17">
        <v>2004</v>
      </c>
      <c r="E964" s="17" t="s">
        <v>20</v>
      </c>
      <c r="F964" s="17">
        <v>10</v>
      </c>
      <c r="G964" s="19">
        <v>38240</v>
      </c>
      <c r="H964" s="17">
        <v>0</v>
      </c>
      <c r="I964" s="18">
        <v>11482.63</v>
      </c>
      <c r="J964" s="17" t="s">
        <v>12</v>
      </c>
      <c r="K964" s="17" t="s">
        <v>11</v>
      </c>
      <c r="L964" s="17" t="s">
        <v>13</v>
      </c>
      <c r="M964" s="20">
        <v>18.744444444444444</v>
      </c>
    </row>
    <row r="965" spans="1:13" x14ac:dyDescent="0.35">
      <c r="A965" s="17" t="s">
        <v>8349</v>
      </c>
      <c r="B965" s="17">
        <v>964</v>
      </c>
      <c r="C965" s="17" t="s">
        <v>1407</v>
      </c>
      <c r="D965" s="17">
        <v>1966</v>
      </c>
      <c r="E965" s="17" t="s">
        <v>20</v>
      </c>
      <c r="F965" s="17">
        <v>7</v>
      </c>
      <c r="G965" s="19">
        <v>24357</v>
      </c>
      <c r="H965" s="17">
        <v>0</v>
      </c>
      <c r="I965" s="18">
        <v>11478.14</v>
      </c>
      <c r="J965" s="17" t="s">
        <v>12</v>
      </c>
      <c r="K965" s="17" t="s">
        <v>11</v>
      </c>
      <c r="L965" s="17" t="s">
        <v>200</v>
      </c>
      <c r="M965" s="20">
        <v>56.75277777777778</v>
      </c>
    </row>
    <row r="966" spans="1:13" x14ac:dyDescent="0.35">
      <c r="A966" s="17" t="s">
        <v>8349</v>
      </c>
      <c r="B966" s="17">
        <v>965</v>
      </c>
      <c r="C966" s="17" t="s">
        <v>1406</v>
      </c>
      <c r="D966" s="17">
        <v>1965</v>
      </c>
      <c r="E966" s="17" t="s">
        <v>18</v>
      </c>
      <c r="F966" s="17">
        <v>23</v>
      </c>
      <c r="G966" s="19">
        <v>23916</v>
      </c>
      <c r="H966" s="17">
        <v>0</v>
      </c>
      <c r="I966" s="18">
        <v>11455.28</v>
      </c>
      <c r="J966" s="17" t="s">
        <v>12</v>
      </c>
      <c r="K966" s="17" t="s">
        <v>11</v>
      </c>
      <c r="L966" s="17" t="s">
        <v>42</v>
      </c>
      <c r="M966" s="20">
        <v>57.958333333333336</v>
      </c>
    </row>
    <row r="967" spans="1:13" x14ac:dyDescent="0.35">
      <c r="A967" s="17" t="s">
        <v>8349</v>
      </c>
      <c r="B967" s="17">
        <v>966</v>
      </c>
      <c r="C967" s="17" t="s">
        <v>1405</v>
      </c>
      <c r="D967" s="17">
        <v>1966</v>
      </c>
      <c r="E967" s="17" t="s">
        <v>18</v>
      </c>
      <c r="F967" s="17">
        <v>14</v>
      </c>
      <c r="G967" s="19">
        <v>24272</v>
      </c>
      <c r="H967" s="17">
        <v>0</v>
      </c>
      <c r="I967" s="18">
        <v>11454.02</v>
      </c>
      <c r="J967" s="17" t="s">
        <v>12</v>
      </c>
      <c r="K967" s="17" t="s">
        <v>16</v>
      </c>
      <c r="L967" s="17" t="s">
        <v>23</v>
      </c>
      <c r="M967" s="20">
        <v>56.983333333333334</v>
      </c>
    </row>
    <row r="968" spans="1:13" x14ac:dyDescent="0.35">
      <c r="A968" s="17" t="s">
        <v>8349</v>
      </c>
      <c r="B968" s="17">
        <v>967</v>
      </c>
      <c r="C968" s="17" t="s">
        <v>1404</v>
      </c>
      <c r="D968" s="17">
        <v>1971</v>
      </c>
      <c r="E968" s="17" t="s">
        <v>20</v>
      </c>
      <c r="F968" s="17">
        <v>12</v>
      </c>
      <c r="G968" s="19">
        <v>26188</v>
      </c>
      <c r="H968" s="17">
        <v>3</v>
      </c>
      <c r="I968" s="18">
        <v>11436.74</v>
      </c>
      <c r="J968" s="17" t="s">
        <v>12</v>
      </c>
      <c r="K968" s="17" t="s">
        <v>12</v>
      </c>
      <c r="L968" s="17" t="s">
        <v>23</v>
      </c>
      <c r="M968" s="20">
        <v>51.738888888888887</v>
      </c>
    </row>
    <row r="969" spans="1:13" x14ac:dyDescent="0.35">
      <c r="A969" s="17" t="s">
        <v>8349</v>
      </c>
      <c r="B969" s="17">
        <v>968</v>
      </c>
      <c r="C969" s="17" t="s">
        <v>1403</v>
      </c>
      <c r="D969" s="17">
        <v>1980</v>
      </c>
      <c r="E969" s="17" t="s">
        <v>10</v>
      </c>
      <c r="F969" s="17">
        <v>17</v>
      </c>
      <c r="G969" s="19">
        <v>29419</v>
      </c>
      <c r="H969" s="17">
        <v>2</v>
      </c>
      <c r="I969" s="18">
        <v>11435.74</v>
      </c>
      <c r="J969" s="17" t="s">
        <v>12</v>
      </c>
      <c r="K969" s="17" t="s">
        <v>12</v>
      </c>
      <c r="L969" s="17" t="s">
        <v>300</v>
      </c>
      <c r="M969" s="20">
        <v>42.891666666666666</v>
      </c>
    </row>
    <row r="970" spans="1:13" x14ac:dyDescent="0.35">
      <c r="A970" s="17" t="s">
        <v>8349</v>
      </c>
      <c r="B970" s="17">
        <v>969</v>
      </c>
      <c r="C970" s="17" t="s">
        <v>1402</v>
      </c>
      <c r="D970" s="17">
        <v>1985</v>
      </c>
      <c r="E970" s="17" t="s">
        <v>18</v>
      </c>
      <c r="F970" s="17">
        <v>9</v>
      </c>
      <c r="G970" s="19">
        <v>31207</v>
      </c>
      <c r="H970" s="17">
        <v>3</v>
      </c>
      <c r="I970" s="18">
        <v>11419.49</v>
      </c>
      <c r="J970" s="17" t="s">
        <v>12</v>
      </c>
      <c r="K970" s="17" t="s">
        <v>16</v>
      </c>
      <c r="L970" s="17" t="s">
        <v>23</v>
      </c>
      <c r="M970" s="20">
        <v>37.99722222222222</v>
      </c>
    </row>
    <row r="971" spans="1:13" x14ac:dyDescent="0.35">
      <c r="A971" s="17" t="s">
        <v>8349</v>
      </c>
      <c r="B971" s="17">
        <v>970</v>
      </c>
      <c r="C971" s="17" t="s">
        <v>1401</v>
      </c>
      <c r="D971" s="17">
        <v>1983</v>
      </c>
      <c r="E971" s="17" t="s">
        <v>37</v>
      </c>
      <c r="F971" s="17">
        <v>23</v>
      </c>
      <c r="G971" s="19">
        <v>30612</v>
      </c>
      <c r="H971" s="17">
        <v>3</v>
      </c>
      <c r="I971" s="18">
        <v>11412.02</v>
      </c>
      <c r="J971" s="17" t="s">
        <v>12</v>
      </c>
      <c r="K971" s="17" t="s">
        <v>16</v>
      </c>
      <c r="L971" s="17" t="s">
        <v>300</v>
      </c>
      <c r="M971" s="20">
        <v>39.625</v>
      </c>
    </row>
    <row r="972" spans="1:13" x14ac:dyDescent="0.35">
      <c r="A972" s="17" t="s">
        <v>8349</v>
      </c>
      <c r="B972" s="17">
        <v>971</v>
      </c>
      <c r="C972" s="17" t="s">
        <v>1400</v>
      </c>
      <c r="D972" s="17">
        <v>1970</v>
      </c>
      <c r="E972" s="17" t="s">
        <v>37</v>
      </c>
      <c r="F972" s="17">
        <v>7</v>
      </c>
      <c r="G972" s="19">
        <v>25848</v>
      </c>
      <c r="H972" s="17">
        <v>3</v>
      </c>
      <c r="I972" s="18">
        <v>11411.69</v>
      </c>
      <c r="J972" s="17" t="s">
        <v>12</v>
      </c>
      <c r="K972" s="17" t="s">
        <v>11</v>
      </c>
      <c r="L972" s="17" t="s">
        <v>42</v>
      </c>
      <c r="M972" s="20">
        <v>52.669444444444444</v>
      </c>
    </row>
    <row r="973" spans="1:13" x14ac:dyDescent="0.35">
      <c r="A973" s="17" t="s">
        <v>8349</v>
      </c>
      <c r="B973" s="17">
        <v>972</v>
      </c>
      <c r="C973" s="17" t="s">
        <v>1399</v>
      </c>
      <c r="D973" s="17">
        <v>1970</v>
      </c>
      <c r="E973" s="17" t="s">
        <v>37</v>
      </c>
      <c r="F973" s="17">
        <v>2</v>
      </c>
      <c r="G973" s="19">
        <v>25843</v>
      </c>
      <c r="H973" s="17">
        <v>2</v>
      </c>
      <c r="I973" s="18">
        <v>11396.9</v>
      </c>
      <c r="J973" s="17" t="s">
        <v>12</v>
      </c>
      <c r="K973" s="17" t="s">
        <v>12</v>
      </c>
      <c r="L973" s="17" t="s">
        <v>247</v>
      </c>
      <c r="M973" s="20">
        <v>52.68333333333333</v>
      </c>
    </row>
    <row r="974" spans="1:13" x14ac:dyDescent="0.35">
      <c r="A974" s="17" t="s">
        <v>8349</v>
      </c>
      <c r="B974" s="17">
        <v>973</v>
      </c>
      <c r="C974" s="17" t="s">
        <v>1398</v>
      </c>
      <c r="D974" s="17">
        <v>1967</v>
      </c>
      <c r="E974" s="17" t="s">
        <v>30</v>
      </c>
      <c r="F974" s="17">
        <v>19</v>
      </c>
      <c r="G974" s="19">
        <v>24825</v>
      </c>
      <c r="H974" s="17">
        <v>1</v>
      </c>
      <c r="I974" s="18">
        <v>11394.07</v>
      </c>
      <c r="J974" s="17" t="s">
        <v>12</v>
      </c>
      <c r="K974" s="17" t="s">
        <v>16</v>
      </c>
      <c r="L974" s="17" t="s">
        <v>170</v>
      </c>
      <c r="M974" s="20">
        <v>55.469444444444441</v>
      </c>
    </row>
    <row r="975" spans="1:13" x14ac:dyDescent="0.35">
      <c r="A975" s="17" t="s">
        <v>8349</v>
      </c>
      <c r="B975" s="17">
        <v>974</v>
      </c>
      <c r="C975" s="17" t="s">
        <v>1397</v>
      </c>
      <c r="D975" s="17">
        <v>1997</v>
      </c>
      <c r="E975" s="17" t="s">
        <v>10</v>
      </c>
      <c r="F975" s="17">
        <v>28</v>
      </c>
      <c r="G975" s="19">
        <v>35639</v>
      </c>
      <c r="H975" s="17">
        <v>0</v>
      </c>
      <c r="I975" s="18">
        <v>11388.27</v>
      </c>
      <c r="J975" s="17" t="s">
        <v>12</v>
      </c>
      <c r="K975" s="17" t="s">
        <v>11</v>
      </c>
      <c r="L975" s="17" t="s">
        <v>535</v>
      </c>
      <c r="M975" s="20">
        <v>25.861111111111111</v>
      </c>
    </row>
    <row r="976" spans="1:13" x14ac:dyDescent="0.35">
      <c r="A976" s="17" t="s">
        <v>8349</v>
      </c>
      <c r="B976" s="17">
        <v>975</v>
      </c>
      <c r="C976" s="17" t="s">
        <v>1396</v>
      </c>
      <c r="D976" s="17">
        <v>1964</v>
      </c>
      <c r="E976" s="17" t="s">
        <v>18</v>
      </c>
      <c r="F976" s="17">
        <v>13</v>
      </c>
      <c r="G976" s="19">
        <v>23541</v>
      </c>
      <c r="H976" s="17">
        <v>0</v>
      </c>
      <c r="I976" s="18">
        <v>11381.33</v>
      </c>
      <c r="J976" s="17" t="s">
        <v>12</v>
      </c>
      <c r="K976" s="17" t="s">
        <v>11</v>
      </c>
      <c r="L976" s="17" t="s">
        <v>13</v>
      </c>
      <c r="M976" s="20">
        <v>58.986111111111114</v>
      </c>
    </row>
    <row r="977" spans="1:13" x14ac:dyDescent="0.35">
      <c r="A977" s="17" t="s">
        <v>8349</v>
      </c>
      <c r="B977" s="17">
        <v>976</v>
      </c>
      <c r="C977" s="17" t="s">
        <v>1395</v>
      </c>
      <c r="D977" s="17">
        <v>1972</v>
      </c>
      <c r="E977" s="17" t="s">
        <v>30</v>
      </c>
      <c r="F977" s="17">
        <v>6</v>
      </c>
      <c r="G977" s="19">
        <v>26639</v>
      </c>
      <c r="H977" s="17">
        <v>0</v>
      </c>
      <c r="I977" s="18">
        <v>11378.57</v>
      </c>
      <c r="J977" s="17" t="s">
        <v>12</v>
      </c>
      <c r="K977" s="17" t="s">
        <v>11</v>
      </c>
      <c r="L977" s="17" t="s">
        <v>200</v>
      </c>
      <c r="M977" s="20">
        <v>50.505555555555553</v>
      </c>
    </row>
    <row r="978" spans="1:13" x14ac:dyDescent="0.35">
      <c r="A978" s="17" t="s">
        <v>8349</v>
      </c>
      <c r="B978" s="17">
        <v>977</v>
      </c>
      <c r="C978" s="17" t="s">
        <v>1394</v>
      </c>
      <c r="D978" s="17">
        <v>1979</v>
      </c>
      <c r="E978" s="17" t="s">
        <v>18</v>
      </c>
      <c r="F978" s="17">
        <v>7</v>
      </c>
      <c r="G978" s="19">
        <v>29013</v>
      </c>
      <c r="H978" s="17">
        <v>2</v>
      </c>
      <c r="I978" s="18">
        <v>11369.39</v>
      </c>
      <c r="J978" s="17" t="s">
        <v>12</v>
      </c>
      <c r="K978" s="17" t="s">
        <v>16</v>
      </c>
      <c r="L978" s="17" t="s">
        <v>535</v>
      </c>
      <c r="M978" s="20">
        <v>44.00277777777778</v>
      </c>
    </row>
    <row r="979" spans="1:13" x14ac:dyDescent="0.35">
      <c r="A979" s="17" t="s">
        <v>8349</v>
      </c>
      <c r="B979" s="17">
        <v>978</v>
      </c>
      <c r="C979" s="17" t="s">
        <v>1393</v>
      </c>
      <c r="D979" s="17">
        <v>1964</v>
      </c>
      <c r="E979" s="17" t="s">
        <v>30</v>
      </c>
      <c r="F979" s="17">
        <v>13</v>
      </c>
      <c r="G979" s="19">
        <v>23724</v>
      </c>
      <c r="H979" s="17">
        <v>0</v>
      </c>
      <c r="I979" s="18">
        <v>11365.95</v>
      </c>
      <c r="J979" s="17" t="s">
        <v>12</v>
      </c>
      <c r="K979" s="17" t="s">
        <v>11</v>
      </c>
      <c r="L979" s="17" t="s">
        <v>42</v>
      </c>
      <c r="M979" s="20">
        <v>58.486111111111114</v>
      </c>
    </row>
    <row r="980" spans="1:13" x14ac:dyDescent="0.35">
      <c r="A980" s="17" t="s">
        <v>8349</v>
      </c>
      <c r="B980" s="17">
        <v>979</v>
      </c>
      <c r="C980" s="17" t="s">
        <v>1392</v>
      </c>
      <c r="D980" s="17">
        <v>1964</v>
      </c>
      <c r="E980" s="17" t="s">
        <v>10</v>
      </c>
      <c r="F980" s="17">
        <v>3</v>
      </c>
      <c r="G980" s="19">
        <v>23561</v>
      </c>
      <c r="H980" s="17">
        <v>0</v>
      </c>
      <c r="I980" s="18">
        <v>11363.28</v>
      </c>
      <c r="J980" s="17" t="s">
        <v>12</v>
      </c>
      <c r="K980" s="17" t="s">
        <v>16</v>
      </c>
      <c r="L980" s="17" t="s">
        <v>13</v>
      </c>
      <c r="M980" s="20">
        <v>58.930555555555557</v>
      </c>
    </row>
    <row r="981" spans="1:13" x14ac:dyDescent="0.35">
      <c r="A981" s="17" t="s">
        <v>8349</v>
      </c>
      <c r="B981" s="17">
        <v>980</v>
      </c>
      <c r="C981" s="17" t="s">
        <v>1391</v>
      </c>
      <c r="D981" s="17">
        <v>1964</v>
      </c>
      <c r="E981" s="17" t="s">
        <v>10</v>
      </c>
      <c r="F981" s="17">
        <v>4</v>
      </c>
      <c r="G981" s="19">
        <v>23562</v>
      </c>
      <c r="H981" s="17">
        <v>0</v>
      </c>
      <c r="I981" s="18">
        <v>11362.76</v>
      </c>
      <c r="J981" s="17" t="s">
        <v>12</v>
      </c>
      <c r="K981" s="17" t="s">
        <v>16</v>
      </c>
      <c r="L981" s="17" t="s">
        <v>42</v>
      </c>
      <c r="M981" s="20">
        <v>58.927777777777777</v>
      </c>
    </row>
    <row r="982" spans="1:13" x14ac:dyDescent="0.35">
      <c r="A982" s="17" t="s">
        <v>8349</v>
      </c>
      <c r="B982" s="17">
        <v>981</v>
      </c>
      <c r="C982" s="17" t="s">
        <v>1390</v>
      </c>
      <c r="D982" s="17">
        <v>1965</v>
      </c>
      <c r="E982" s="17" t="s">
        <v>20</v>
      </c>
      <c r="F982" s="17">
        <v>26</v>
      </c>
      <c r="G982" s="19">
        <v>24011</v>
      </c>
      <c r="H982" s="17">
        <v>0</v>
      </c>
      <c r="I982" s="18">
        <v>11356.66</v>
      </c>
      <c r="J982" s="17" t="s">
        <v>12</v>
      </c>
      <c r="K982" s="17" t="s">
        <v>12</v>
      </c>
      <c r="L982" s="17" t="s">
        <v>23</v>
      </c>
      <c r="M982" s="20">
        <v>57.7</v>
      </c>
    </row>
    <row r="983" spans="1:13" x14ac:dyDescent="0.35">
      <c r="A983" s="17" t="s">
        <v>8349</v>
      </c>
      <c r="B983" s="17">
        <v>982</v>
      </c>
      <c r="C983" s="17" t="s">
        <v>1389</v>
      </c>
      <c r="D983" s="17">
        <v>1965</v>
      </c>
      <c r="E983" s="17" t="s">
        <v>15</v>
      </c>
      <c r="F983" s="17">
        <v>29</v>
      </c>
      <c r="G983" s="19">
        <v>24075</v>
      </c>
      <c r="H983" s="17">
        <v>0</v>
      </c>
      <c r="I983" s="18">
        <v>11353.23</v>
      </c>
      <c r="J983" s="17" t="s">
        <v>12</v>
      </c>
      <c r="K983" s="17" t="s">
        <v>16</v>
      </c>
      <c r="L983" s="17" t="s">
        <v>23</v>
      </c>
      <c r="M983" s="20">
        <v>57.524999999999999</v>
      </c>
    </row>
    <row r="984" spans="1:13" x14ac:dyDescent="0.35">
      <c r="A984" s="17" t="s">
        <v>8349</v>
      </c>
      <c r="B984" s="17">
        <v>983</v>
      </c>
      <c r="C984" s="17" t="s">
        <v>1388</v>
      </c>
      <c r="D984" s="17">
        <v>1964</v>
      </c>
      <c r="E984" s="17" t="s">
        <v>10</v>
      </c>
      <c r="F984" s="17">
        <v>12</v>
      </c>
      <c r="G984" s="19">
        <v>23570</v>
      </c>
      <c r="H984" s="17">
        <v>0</v>
      </c>
      <c r="I984" s="18">
        <v>11345.52</v>
      </c>
      <c r="J984" s="17" t="s">
        <v>12</v>
      </c>
      <c r="K984" s="17" t="s">
        <v>12</v>
      </c>
      <c r="L984" s="17" t="s">
        <v>42</v>
      </c>
      <c r="M984" s="20">
        <v>58.905555555555559</v>
      </c>
    </row>
    <row r="985" spans="1:13" x14ac:dyDescent="0.35">
      <c r="A985" s="17" t="s">
        <v>8349</v>
      </c>
      <c r="B985" s="17">
        <v>984</v>
      </c>
      <c r="C985" s="17" t="s">
        <v>1387</v>
      </c>
      <c r="D985" s="17">
        <v>1968</v>
      </c>
      <c r="E985" s="17" t="s">
        <v>15</v>
      </c>
      <c r="F985" s="17">
        <v>2</v>
      </c>
      <c r="G985" s="19">
        <v>25144</v>
      </c>
      <c r="H985" s="17">
        <v>0</v>
      </c>
      <c r="I985" s="18">
        <v>11344.32</v>
      </c>
      <c r="J985" s="17" t="s">
        <v>12</v>
      </c>
      <c r="K985" s="17" t="s">
        <v>11</v>
      </c>
      <c r="L985" s="17" t="s">
        <v>200</v>
      </c>
      <c r="M985" s="20">
        <v>54.6</v>
      </c>
    </row>
    <row r="986" spans="1:13" x14ac:dyDescent="0.35">
      <c r="A986" s="17" t="s">
        <v>8349</v>
      </c>
      <c r="B986" s="17">
        <v>985</v>
      </c>
      <c r="C986" s="17" t="s">
        <v>1386</v>
      </c>
      <c r="D986" s="17">
        <v>1989</v>
      </c>
      <c r="E986" s="17" t="s">
        <v>35</v>
      </c>
      <c r="F986" s="17">
        <v>19</v>
      </c>
      <c r="G986" s="19">
        <v>32739</v>
      </c>
      <c r="H986" s="17">
        <v>1</v>
      </c>
      <c r="I986" s="18">
        <v>11326.71</v>
      </c>
      <c r="J986" s="17" t="s">
        <v>12</v>
      </c>
      <c r="K986" s="17" t="s">
        <v>12</v>
      </c>
      <c r="L986" s="17" t="s">
        <v>13</v>
      </c>
      <c r="M986" s="20">
        <v>33.802777777777777</v>
      </c>
    </row>
    <row r="987" spans="1:13" x14ac:dyDescent="0.35">
      <c r="A987" s="17" t="s">
        <v>8349</v>
      </c>
      <c r="B987" s="17">
        <v>986</v>
      </c>
      <c r="C987" s="17" t="s">
        <v>1385</v>
      </c>
      <c r="D987" s="17">
        <v>2002</v>
      </c>
      <c r="E987" s="17" t="s">
        <v>20</v>
      </c>
      <c r="F987" s="17">
        <v>20</v>
      </c>
      <c r="G987" s="19">
        <v>37519</v>
      </c>
      <c r="H987" s="17">
        <v>0</v>
      </c>
      <c r="I987" s="18">
        <v>11321.49</v>
      </c>
      <c r="J987" s="17" t="s">
        <v>12</v>
      </c>
      <c r="K987" s="17" t="s">
        <v>12</v>
      </c>
      <c r="L987" s="17" t="s">
        <v>23</v>
      </c>
      <c r="M987" s="20">
        <v>20.716666666666665</v>
      </c>
    </row>
    <row r="988" spans="1:13" x14ac:dyDescent="0.35">
      <c r="A988" s="17" t="s">
        <v>8349</v>
      </c>
      <c r="B988" s="17">
        <v>987</v>
      </c>
      <c r="C988" s="17" t="s">
        <v>1384</v>
      </c>
      <c r="D988" s="17">
        <v>1963</v>
      </c>
      <c r="E988" s="17" t="s">
        <v>10</v>
      </c>
      <c r="F988" s="17">
        <v>11</v>
      </c>
      <c r="G988" s="19">
        <v>23203</v>
      </c>
      <c r="H988" s="17">
        <v>0</v>
      </c>
      <c r="I988" s="18">
        <v>11319.12</v>
      </c>
      <c r="J988" s="17" t="s">
        <v>12</v>
      </c>
      <c r="K988" s="17" t="s">
        <v>16</v>
      </c>
      <c r="L988" s="17" t="s">
        <v>23</v>
      </c>
      <c r="M988" s="20">
        <v>59.908333333333331</v>
      </c>
    </row>
    <row r="989" spans="1:13" x14ac:dyDescent="0.35">
      <c r="A989" s="17" t="s">
        <v>8349</v>
      </c>
      <c r="B989" s="17">
        <v>988</v>
      </c>
      <c r="C989" s="17" t="s">
        <v>1383</v>
      </c>
      <c r="D989" s="17">
        <v>1995</v>
      </c>
      <c r="E989" s="17" t="s">
        <v>30</v>
      </c>
      <c r="F989" s="17">
        <v>10</v>
      </c>
      <c r="G989" s="19">
        <v>35043</v>
      </c>
      <c r="H989" s="17">
        <v>0</v>
      </c>
      <c r="I989" s="18">
        <v>11318.57</v>
      </c>
      <c r="J989" s="17" t="s">
        <v>12</v>
      </c>
      <c r="K989" s="17" t="s">
        <v>11</v>
      </c>
      <c r="L989" s="17" t="s">
        <v>535</v>
      </c>
      <c r="M989" s="20">
        <v>27.494444444444444</v>
      </c>
    </row>
    <row r="990" spans="1:13" x14ac:dyDescent="0.35">
      <c r="A990" s="17" t="s">
        <v>8349</v>
      </c>
      <c r="B990" s="17">
        <v>989</v>
      </c>
      <c r="C990" s="17" t="s">
        <v>1382</v>
      </c>
      <c r="D990" s="17">
        <v>1963</v>
      </c>
      <c r="E990" s="17" t="s">
        <v>15</v>
      </c>
      <c r="F990" s="17">
        <v>22</v>
      </c>
      <c r="G990" s="19">
        <v>23337</v>
      </c>
      <c r="H990" s="17">
        <v>0</v>
      </c>
      <c r="I990" s="18">
        <v>11312.33</v>
      </c>
      <c r="J990" s="17" t="s">
        <v>12</v>
      </c>
      <c r="K990" s="17" t="s">
        <v>12</v>
      </c>
      <c r="L990" s="17" t="s">
        <v>23</v>
      </c>
      <c r="M990" s="20">
        <v>59.544444444444444</v>
      </c>
    </row>
    <row r="991" spans="1:13" x14ac:dyDescent="0.35">
      <c r="A991" s="17" t="s">
        <v>8349</v>
      </c>
      <c r="B991" s="17">
        <v>990</v>
      </c>
      <c r="C991" s="17" t="s">
        <v>1381</v>
      </c>
      <c r="D991" s="17">
        <v>1968</v>
      </c>
      <c r="E991" s="17" t="s">
        <v>37</v>
      </c>
      <c r="F991" s="17">
        <v>6</v>
      </c>
      <c r="G991" s="19">
        <v>25117</v>
      </c>
      <c r="H991" s="17">
        <v>1</v>
      </c>
      <c r="I991" s="18">
        <v>11305.93</v>
      </c>
      <c r="J991" s="17" t="s">
        <v>12</v>
      </c>
      <c r="K991" s="17" t="s">
        <v>16</v>
      </c>
      <c r="L991" s="17" t="s">
        <v>23</v>
      </c>
      <c r="M991" s="20">
        <v>54.672222222222224</v>
      </c>
    </row>
    <row r="992" spans="1:13" x14ac:dyDescent="0.35">
      <c r="A992" s="17" t="s">
        <v>8349</v>
      </c>
      <c r="B992" s="17">
        <v>991</v>
      </c>
      <c r="C992" s="17" t="s">
        <v>1380</v>
      </c>
      <c r="D992" s="17">
        <v>1972</v>
      </c>
      <c r="E992" s="17" t="s">
        <v>20</v>
      </c>
      <c r="F992" s="17">
        <v>25</v>
      </c>
      <c r="G992" s="19">
        <v>26567</v>
      </c>
      <c r="H992" s="17">
        <v>4</v>
      </c>
      <c r="I992" s="18">
        <v>11299.34</v>
      </c>
      <c r="J992" s="17" t="s">
        <v>12</v>
      </c>
      <c r="K992" s="17" t="s">
        <v>11</v>
      </c>
      <c r="L992" s="17" t="s">
        <v>42</v>
      </c>
      <c r="M992" s="20">
        <v>50.702777777777776</v>
      </c>
    </row>
    <row r="993" spans="1:13" x14ac:dyDescent="0.35">
      <c r="A993" s="17" t="s">
        <v>8349</v>
      </c>
      <c r="B993" s="17">
        <v>992</v>
      </c>
      <c r="C993" s="17" t="s">
        <v>1379</v>
      </c>
      <c r="D993" s="17">
        <v>1988</v>
      </c>
      <c r="E993" s="17" t="s">
        <v>15</v>
      </c>
      <c r="F993" s="17">
        <v>14</v>
      </c>
      <c r="G993" s="19">
        <v>32461</v>
      </c>
      <c r="H993" s="17">
        <v>3</v>
      </c>
      <c r="I993" s="18">
        <v>11294.57</v>
      </c>
      <c r="J993" s="17" t="s">
        <v>12</v>
      </c>
      <c r="K993" s="17" t="s">
        <v>16</v>
      </c>
      <c r="L993" s="17" t="s">
        <v>632</v>
      </c>
      <c r="M993" s="20">
        <v>34.56666666666667</v>
      </c>
    </row>
    <row r="994" spans="1:13" x14ac:dyDescent="0.35">
      <c r="A994" s="17" t="s">
        <v>8349</v>
      </c>
      <c r="B994" s="17">
        <v>993</v>
      </c>
      <c r="C994" s="17" t="s">
        <v>1378</v>
      </c>
      <c r="D994" s="17">
        <v>1970</v>
      </c>
      <c r="E994" s="17" t="s">
        <v>18</v>
      </c>
      <c r="F994" s="17">
        <v>22</v>
      </c>
      <c r="G994" s="19">
        <v>25741</v>
      </c>
      <c r="H994" s="17">
        <v>3</v>
      </c>
      <c r="I994" s="18">
        <v>11289.11</v>
      </c>
      <c r="J994" s="17" t="s">
        <v>12</v>
      </c>
      <c r="K994" s="17" t="s">
        <v>16</v>
      </c>
      <c r="L994" s="17" t="s">
        <v>23</v>
      </c>
      <c r="M994" s="20">
        <v>52.961111111111109</v>
      </c>
    </row>
    <row r="995" spans="1:13" x14ac:dyDescent="0.35">
      <c r="A995" s="17" t="s">
        <v>8349</v>
      </c>
      <c r="B995" s="17">
        <v>994</v>
      </c>
      <c r="C995" s="17" t="s">
        <v>1377</v>
      </c>
      <c r="D995" s="17">
        <v>1967</v>
      </c>
      <c r="E995" s="17" t="s">
        <v>18</v>
      </c>
      <c r="F995" s="17">
        <v>14</v>
      </c>
      <c r="G995" s="19">
        <v>24637</v>
      </c>
      <c r="H995" s="17">
        <v>0</v>
      </c>
      <c r="I995" s="18">
        <v>11286.54</v>
      </c>
      <c r="J995" s="17" t="s">
        <v>12</v>
      </c>
      <c r="K995" s="17" t="s">
        <v>12</v>
      </c>
      <c r="L995" s="17" t="s">
        <v>247</v>
      </c>
      <c r="M995" s="20">
        <v>55.983333333333334</v>
      </c>
    </row>
    <row r="996" spans="1:13" x14ac:dyDescent="0.35">
      <c r="A996" s="17" t="s">
        <v>8349</v>
      </c>
      <c r="B996" s="17">
        <v>995</v>
      </c>
      <c r="C996" s="17" t="s">
        <v>1376</v>
      </c>
      <c r="D996" s="17">
        <v>2004</v>
      </c>
      <c r="E996" s="17" t="s">
        <v>37</v>
      </c>
      <c r="F996" s="17">
        <v>4</v>
      </c>
      <c r="G996" s="19">
        <v>38264</v>
      </c>
      <c r="H996" s="17">
        <v>1</v>
      </c>
      <c r="I996" s="18">
        <v>11272.33</v>
      </c>
      <c r="J996" s="17" t="s">
        <v>12</v>
      </c>
      <c r="K996" s="17" t="s">
        <v>11</v>
      </c>
      <c r="L996" s="17" t="s">
        <v>166</v>
      </c>
      <c r="M996" s="20">
        <v>18.677777777777777</v>
      </c>
    </row>
    <row r="997" spans="1:13" x14ac:dyDescent="0.35">
      <c r="A997" s="17" t="s">
        <v>8349</v>
      </c>
      <c r="B997" s="17">
        <v>996</v>
      </c>
      <c r="C997" s="17" t="s">
        <v>1375</v>
      </c>
      <c r="D997" s="17">
        <v>1971</v>
      </c>
      <c r="E997" s="17" t="s">
        <v>30</v>
      </c>
      <c r="F997" s="17">
        <v>26</v>
      </c>
      <c r="G997" s="19">
        <v>26293</v>
      </c>
      <c r="H997" s="17">
        <v>0</v>
      </c>
      <c r="I997" s="18">
        <v>11265.71</v>
      </c>
      <c r="J997" s="17" t="s">
        <v>12</v>
      </c>
      <c r="K997" s="17" t="s">
        <v>16</v>
      </c>
      <c r="L997" s="17" t="s">
        <v>200</v>
      </c>
      <c r="M997" s="20">
        <v>51.45</v>
      </c>
    </row>
    <row r="998" spans="1:13" x14ac:dyDescent="0.35">
      <c r="A998" s="17" t="s">
        <v>8349</v>
      </c>
      <c r="B998" s="17">
        <v>997</v>
      </c>
      <c r="C998" s="17" t="s">
        <v>1374</v>
      </c>
      <c r="D998" s="17">
        <v>1969</v>
      </c>
      <c r="E998" s="17" t="s">
        <v>37</v>
      </c>
      <c r="F998" s="17">
        <v>11</v>
      </c>
      <c r="G998" s="19">
        <v>25487</v>
      </c>
      <c r="H998" s="17">
        <v>3</v>
      </c>
      <c r="I998" s="18">
        <v>11264.54</v>
      </c>
      <c r="J998" s="17" t="s">
        <v>12</v>
      </c>
      <c r="K998" s="17" t="s">
        <v>11</v>
      </c>
      <c r="L998" s="17" t="s">
        <v>42</v>
      </c>
      <c r="M998" s="20">
        <v>53.658333333333331</v>
      </c>
    </row>
    <row r="999" spans="1:13" x14ac:dyDescent="0.35">
      <c r="A999" s="17" t="s">
        <v>8349</v>
      </c>
      <c r="B999" s="17">
        <v>998</v>
      </c>
      <c r="C999" s="17" t="s">
        <v>1373</v>
      </c>
      <c r="D999" s="17">
        <v>1981</v>
      </c>
      <c r="E999" s="17" t="s">
        <v>37</v>
      </c>
      <c r="F999" s="17">
        <v>2</v>
      </c>
      <c r="G999" s="19">
        <v>29861</v>
      </c>
      <c r="H999" s="17">
        <v>1</v>
      </c>
      <c r="I999" s="18">
        <v>11255.29</v>
      </c>
      <c r="J999" s="17" t="s">
        <v>12</v>
      </c>
      <c r="K999" s="17" t="s">
        <v>16</v>
      </c>
      <c r="L999" s="17" t="s">
        <v>535</v>
      </c>
      <c r="M999" s="20">
        <v>41.68333333333333</v>
      </c>
    </row>
    <row r="1000" spans="1:13" x14ac:dyDescent="0.35">
      <c r="A1000" s="17" t="s">
        <v>8349</v>
      </c>
      <c r="B1000" s="17">
        <v>999</v>
      </c>
      <c r="C1000" s="17" t="s">
        <v>1372</v>
      </c>
      <c r="D1000" s="17">
        <v>1969</v>
      </c>
      <c r="E1000" s="17" t="s">
        <v>35</v>
      </c>
      <c r="F1000" s="17">
        <v>20</v>
      </c>
      <c r="G1000" s="19">
        <v>25435</v>
      </c>
      <c r="H1000" s="17">
        <v>3</v>
      </c>
      <c r="I1000" s="18">
        <v>11253.42</v>
      </c>
      <c r="J1000" s="17" t="s">
        <v>12</v>
      </c>
      <c r="K1000" s="17" t="s">
        <v>16</v>
      </c>
      <c r="L1000" s="17" t="s">
        <v>42</v>
      </c>
      <c r="M1000" s="20">
        <v>53.8</v>
      </c>
    </row>
    <row r="1001" spans="1:13" x14ac:dyDescent="0.35">
      <c r="A1001" s="17" t="s">
        <v>8349</v>
      </c>
      <c r="B1001" s="17">
        <v>1000</v>
      </c>
      <c r="C1001" s="17" t="s">
        <v>1371</v>
      </c>
      <c r="D1001" s="17">
        <v>1989</v>
      </c>
      <c r="E1001" s="17" t="s">
        <v>30</v>
      </c>
      <c r="F1001" s="17">
        <v>17</v>
      </c>
      <c r="G1001" s="19">
        <v>32859</v>
      </c>
      <c r="H1001" s="17">
        <v>3</v>
      </c>
      <c r="I1001" s="18">
        <v>11250.43</v>
      </c>
      <c r="J1001" s="17" t="s">
        <v>12</v>
      </c>
      <c r="K1001" s="17" t="s">
        <v>11</v>
      </c>
      <c r="L1001" s="17" t="s">
        <v>535</v>
      </c>
      <c r="M1001" s="20">
        <v>33.475000000000001</v>
      </c>
    </row>
    <row r="1002" spans="1:13" x14ac:dyDescent="0.35">
      <c r="A1002" s="17" t="s">
        <v>8349</v>
      </c>
      <c r="B1002" s="17">
        <v>1001</v>
      </c>
      <c r="C1002" s="17" t="s">
        <v>1370</v>
      </c>
      <c r="D1002" s="17">
        <v>1969</v>
      </c>
      <c r="E1002" s="17" t="s">
        <v>30</v>
      </c>
      <c r="F1002" s="17">
        <v>30</v>
      </c>
      <c r="G1002" s="19">
        <v>25567</v>
      </c>
      <c r="H1002" s="17">
        <v>2</v>
      </c>
      <c r="I1002" s="18">
        <v>11244.38</v>
      </c>
      <c r="J1002" s="17" t="s">
        <v>12</v>
      </c>
      <c r="K1002" s="17" t="s">
        <v>16</v>
      </c>
      <c r="L1002" s="17" t="s">
        <v>168</v>
      </c>
      <c r="M1002" s="20">
        <v>53.43888888888889</v>
      </c>
    </row>
    <row r="1003" spans="1:13" x14ac:dyDescent="0.35">
      <c r="A1003" s="17" t="s">
        <v>8349</v>
      </c>
      <c r="B1003" s="17">
        <v>1002</v>
      </c>
      <c r="C1003" s="17" t="s">
        <v>1369</v>
      </c>
      <c r="D1003" s="17">
        <v>1976</v>
      </c>
      <c r="E1003" s="17" t="s">
        <v>18</v>
      </c>
      <c r="F1003" s="17">
        <v>28</v>
      </c>
      <c r="G1003" s="19">
        <v>27939</v>
      </c>
      <c r="H1003" s="17">
        <v>2</v>
      </c>
      <c r="I1003" s="18">
        <v>11217.35</v>
      </c>
      <c r="J1003" s="17" t="s">
        <v>12</v>
      </c>
      <c r="K1003" s="17" t="s">
        <v>11</v>
      </c>
      <c r="L1003" s="17" t="s">
        <v>200</v>
      </c>
      <c r="M1003" s="20">
        <v>46.944444444444443</v>
      </c>
    </row>
    <row r="1004" spans="1:13" x14ac:dyDescent="0.35">
      <c r="A1004" s="17" t="s">
        <v>8349</v>
      </c>
      <c r="B1004" s="17">
        <v>1003</v>
      </c>
      <c r="C1004" s="17" t="s">
        <v>1368</v>
      </c>
      <c r="D1004" s="17">
        <v>1970</v>
      </c>
      <c r="E1004" s="17" t="s">
        <v>18</v>
      </c>
      <c r="F1004" s="17">
        <v>14</v>
      </c>
      <c r="G1004" s="19">
        <v>25733</v>
      </c>
      <c r="H1004" s="17">
        <v>2</v>
      </c>
      <c r="I1004" s="18">
        <v>11187.66</v>
      </c>
      <c r="J1004" s="17" t="s">
        <v>12</v>
      </c>
      <c r="K1004" s="17" t="s">
        <v>11</v>
      </c>
      <c r="L1004" s="17" t="s">
        <v>23</v>
      </c>
      <c r="M1004" s="20">
        <v>52.983333333333334</v>
      </c>
    </row>
    <row r="1005" spans="1:13" x14ac:dyDescent="0.35">
      <c r="A1005" s="17" t="s">
        <v>8349</v>
      </c>
      <c r="B1005" s="17">
        <v>1004</v>
      </c>
      <c r="C1005" s="17" t="s">
        <v>1367</v>
      </c>
      <c r="D1005" s="17">
        <v>1972</v>
      </c>
      <c r="E1005" s="17" t="s">
        <v>20</v>
      </c>
      <c r="F1005" s="17">
        <v>3</v>
      </c>
      <c r="G1005" s="19">
        <v>26545</v>
      </c>
      <c r="H1005" s="17">
        <v>0</v>
      </c>
      <c r="I1005" s="18">
        <v>11186.2</v>
      </c>
      <c r="J1005" s="17" t="s">
        <v>12</v>
      </c>
      <c r="K1005" s="17" t="s">
        <v>11</v>
      </c>
      <c r="L1005" s="17" t="s">
        <v>300</v>
      </c>
      <c r="M1005" s="20">
        <v>50.763888888888886</v>
      </c>
    </row>
    <row r="1006" spans="1:13" x14ac:dyDescent="0.35">
      <c r="A1006" s="17" t="s">
        <v>8349</v>
      </c>
      <c r="B1006" s="17">
        <v>1005</v>
      </c>
      <c r="C1006" s="17" t="s">
        <v>1366</v>
      </c>
      <c r="D1006" s="17">
        <v>1966</v>
      </c>
      <c r="E1006" s="17" t="s">
        <v>35</v>
      </c>
      <c r="F1006" s="17">
        <v>6</v>
      </c>
      <c r="G1006" s="19">
        <v>24325</v>
      </c>
      <c r="H1006" s="17">
        <v>0</v>
      </c>
      <c r="I1006" s="18">
        <v>11165.42</v>
      </c>
      <c r="J1006" s="17" t="s">
        <v>12</v>
      </c>
      <c r="K1006" s="17" t="s">
        <v>16</v>
      </c>
      <c r="L1006" s="17" t="s">
        <v>168</v>
      </c>
      <c r="M1006" s="20">
        <v>56.838888888888889</v>
      </c>
    </row>
    <row r="1007" spans="1:13" x14ac:dyDescent="0.35">
      <c r="A1007" s="17" t="s">
        <v>8349</v>
      </c>
      <c r="B1007" s="17">
        <v>1006</v>
      </c>
      <c r="C1007" s="17" t="s">
        <v>1365</v>
      </c>
      <c r="D1007" s="17">
        <v>1969</v>
      </c>
      <c r="E1007" s="17" t="s">
        <v>18</v>
      </c>
      <c r="F1007" s="17">
        <v>25</v>
      </c>
      <c r="G1007" s="19">
        <v>25379</v>
      </c>
      <c r="H1007" s="17">
        <v>2</v>
      </c>
      <c r="I1007" s="18">
        <v>11163.57</v>
      </c>
      <c r="J1007" s="17" t="s">
        <v>12</v>
      </c>
      <c r="K1007" s="17" t="s">
        <v>11</v>
      </c>
      <c r="L1007" s="17" t="s">
        <v>42</v>
      </c>
      <c r="M1007" s="20">
        <v>53.952777777777776</v>
      </c>
    </row>
    <row r="1008" spans="1:13" x14ac:dyDescent="0.35">
      <c r="A1008" s="17" t="s">
        <v>8349</v>
      </c>
      <c r="B1008" s="17">
        <v>1007</v>
      </c>
      <c r="C1008" s="17" t="s">
        <v>1364</v>
      </c>
      <c r="D1008" s="17">
        <v>1969</v>
      </c>
      <c r="E1008" s="17" t="s">
        <v>15</v>
      </c>
      <c r="F1008" s="17">
        <v>30</v>
      </c>
      <c r="G1008" s="19">
        <v>25537</v>
      </c>
      <c r="H1008" s="17">
        <v>2</v>
      </c>
      <c r="I1008" s="18">
        <v>11150.78</v>
      </c>
      <c r="J1008" s="17" t="s">
        <v>12</v>
      </c>
      <c r="K1008" s="17" t="s">
        <v>11</v>
      </c>
      <c r="L1008" s="17" t="s">
        <v>42</v>
      </c>
      <c r="M1008" s="20">
        <v>53.522222222222226</v>
      </c>
    </row>
    <row r="1009" spans="1:13" x14ac:dyDescent="0.35">
      <c r="A1009" s="17" t="s">
        <v>8349</v>
      </c>
      <c r="B1009" s="17">
        <v>1008</v>
      </c>
      <c r="C1009" s="17" t="s">
        <v>1363</v>
      </c>
      <c r="D1009" s="17">
        <v>1980</v>
      </c>
      <c r="E1009" s="17" t="s">
        <v>35</v>
      </c>
      <c r="F1009" s="17">
        <v>20</v>
      </c>
      <c r="G1009" s="19">
        <v>29453</v>
      </c>
      <c r="H1009" s="17">
        <v>2</v>
      </c>
      <c r="I1009" s="18">
        <v>11103.33</v>
      </c>
      <c r="J1009" s="17" t="s">
        <v>12</v>
      </c>
      <c r="K1009" s="17" t="s">
        <v>16</v>
      </c>
      <c r="L1009" s="17" t="s">
        <v>300</v>
      </c>
      <c r="M1009" s="20">
        <v>42.8</v>
      </c>
    </row>
    <row r="1010" spans="1:13" x14ac:dyDescent="0.35">
      <c r="A1010" s="17" t="s">
        <v>8349</v>
      </c>
      <c r="B1010" s="17">
        <v>1009</v>
      </c>
      <c r="C1010" s="17" t="s">
        <v>1362</v>
      </c>
      <c r="D1010" s="17">
        <v>1966</v>
      </c>
      <c r="E1010" s="17" t="s">
        <v>10</v>
      </c>
      <c r="F1010" s="17">
        <v>5</v>
      </c>
      <c r="G1010" s="19">
        <v>24293</v>
      </c>
      <c r="H1010" s="17">
        <v>0</v>
      </c>
      <c r="I1010" s="18">
        <v>11093.62</v>
      </c>
      <c r="J1010" s="17" t="s">
        <v>12</v>
      </c>
      <c r="K1010" s="17" t="s">
        <v>16</v>
      </c>
      <c r="L1010" s="17" t="s">
        <v>13</v>
      </c>
      <c r="M1010" s="20">
        <v>56.924999999999997</v>
      </c>
    </row>
    <row r="1011" spans="1:13" x14ac:dyDescent="0.35">
      <c r="A1011" s="17" t="s">
        <v>8349</v>
      </c>
      <c r="B1011" s="17">
        <v>1010</v>
      </c>
      <c r="C1011" s="17" t="s">
        <v>1361</v>
      </c>
      <c r="D1011" s="17">
        <v>1966</v>
      </c>
      <c r="E1011" s="17" t="s">
        <v>20</v>
      </c>
      <c r="F1011" s="17">
        <v>9</v>
      </c>
      <c r="G1011" s="19">
        <v>24359</v>
      </c>
      <c r="H1011" s="17">
        <v>0</v>
      </c>
      <c r="I1011" s="18">
        <v>11090.72</v>
      </c>
      <c r="J1011" s="17" t="s">
        <v>12</v>
      </c>
      <c r="K1011" s="17" t="s">
        <v>16</v>
      </c>
      <c r="L1011" s="17" t="s">
        <v>13</v>
      </c>
      <c r="M1011" s="20">
        <v>56.74722222222222</v>
      </c>
    </row>
    <row r="1012" spans="1:13" x14ac:dyDescent="0.35">
      <c r="A1012" s="17" t="s">
        <v>8349</v>
      </c>
      <c r="B1012" s="17">
        <v>1011</v>
      </c>
      <c r="C1012" s="17" t="s">
        <v>1360</v>
      </c>
      <c r="D1012" s="17">
        <v>1972</v>
      </c>
      <c r="E1012" s="17" t="s">
        <v>37</v>
      </c>
      <c r="F1012" s="17">
        <v>7</v>
      </c>
      <c r="G1012" s="19">
        <v>26579</v>
      </c>
      <c r="H1012" s="17">
        <v>3</v>
      </c>
      <c r="I1012" s="18">
        <v>11085.59</v>
      </c>
      <c r="J1012" s="17" t="s">
        <v>12</v>
      </c>
      <c r="K1012" s="17" t="s">
        <v>11</v>
      </c>
      <c r="L1012" s="17" t="s">
        <v>23</v>
      </c>
      <c r="M1012" s="20">
        <v>50.669444444444444</v>
      </c>
    </row>
    <row r="1013" spans="1:13" x14ac:dyDescent="0.35">
      <c r="A1013" s="17" t="s">
        <v>8349</v>
      </c>
      <c r="B1013" s="17">
        <v>1012</v>
      </c>
      <c r="C1013" s="17" t="s">
        <v>1359</v>
      </c>
      <c r="D1013" s="17">
        <v>1967</v>
      </c>
      <c r="E1013" s="17" t="s">
        <v>20</v>
      </c>
      <c r="F1013" s="17">
        <v>4</v>
      </c>
      <c r="G1013" s="19">
        <v>24719</v>
      </c>
      <c r="H1013" s="17">
        <v>0</v>
      </c>
      <c r="I1013" s="18">
        <v>11082.58</v>
      </c>
      <c r="J1013" s="17" t="s">
        <v>12</v>
      </c>
      <c r="K1013" s="17" t="s">
        <v>11</v>
      </c>
      <c r="L1013" s="17" t="s">
        <v>23</v>
      </c>
      <c r="M1013" s="20">
        <v>55.761111111111113</v>
      </c>
    </row>
    <row r="1014" spans="1:13" x14ac:dyDescent="0.35">
      <c r="A1014" s="17" t="s">
        <v>8349</v>
      </c>
      <c r="B1014" s="17">
        <v>1013</v>
      </c>
      <c r="C1014" s="17" t="s">
        <v>1358</v>
      </c>
      <c r="D1014" s="17">
        <v>1966</v>
      </c>
      <c r="E1014" s="17" t="s">
        <v>15</v>
      </c>
      <c r="F1014" s="17">
        <v>20</v>
      </c>
      <c r="G1014" s="19">
        <v>24431</v>
      </c>
      <c r="H1014" s="17">
        <v>0</v>
      </c>
      <c r="I1014" s="18">
        <v>11073.18</v>
      </c>
      <c r="J1014" s="17" t="s">
        <v>12</v>
      </c>
      <c r="K1014" s="17" t="s">
        <v>12</v>
      </c>
      <c r="L1014" s="17" t="s">
        <v>42</v>
      </c>
      <c r="M1014" s="20">
        <v>56.55</v>
      </c>
    </row>
    <row r="1015" spans="1:13" x14ac:dyDescent="0.35">
      <c r="A1015" s="17" t="s">
        <v>8349</v>
      </c>
      <c r="B1015" s="17">
        <v>1014</v>
      </c>
      <c r="C1015" s="17" t="s">
        <v>1357</v>
      </c>
      <c r="D1015" s="17">
        <v>1966</v>
      </c>
      <c r="E1015" s="17" t="s">
        <v>15</v>
      </c>
      <c r="F1015" s="17">
        <v>7</v>
      </c>
      <c r="G1015" s="19">
        <v>24418</v>
      </c>
      <c r="H1015" s="17">
        <v>0</v>
      </c>
      <c r="I1015" s="18">
        <v>11070.54</v>
      </c>
      <c r="J1015" s="17" t="s">
        <v>12</v>
      </c>
      <c r="K1015" s="17" t="s">
        <v>12</v>
      </c>
      <c r="L1015" s="17" t="s">
        <v>42</v>
      </c>
      <c r="M1015" s="20">
        <v>56.586111111111109</v>
      </c>
    </row>
    <row r="1016" spans="1:13" x14ac:dyDescent="0.35">
      <c r="A1016" s="17" t="s">
        <v>8349</v>
      </c>
      <c r="B1016" s="17">
        <v>1015</v>
      </c>
      <c r="C1016" s="17" t="s">
        <v>1356</v>
      </c>
      <c r="D1016" s="17">
        <v>1971</v>
      </c>
      <c r="E1016" s="17" t="s">
        <v>15</v>
      </c>
      <c r="F1016" s="17">
        <v>9</v>
      </c>
      <c r="G1016" s="19">
        <v>26246</v>
      </c>
      <c r="H1016" s="17">
        <v>0</v>
      </c>
      <c r="I1016" s="18">
        <v>11068.77</v>
      </c>
      <c r="J1016" s="17" t="s">
        <v>12</v>
      </c>
      <c r="K1016" s="17" t="s">
        <v>11</v>
      </c>
      <c r="L1016" s="17" t="s">
        <v>23</v>
      </c>
      <c r="M1016" s="20">
        <v>51.580555555555556</v>
      </c>
    </row>
    <row r="1017" spans="1:13" x14ac:dyDescent="0.35">
      <c r="A1017" s="17" t="s">
        <v>8349</v>
      </c>
      <c r="B1017" s="17">
        <v>1016</v>
      </c>
      <c r="C1017" s="17" t="s">
        <v>1355</v>
      </c>
      <c r="D1017" s="17">
        <v>2000</v>
      </c>
      <c r="E1017" s="17" t="s">
        <v>20</v>
      </c>
      <c r="F1017" s="17">
        <v>18</v>
      </c>
      <c r="G1017" s="19">
        <v>36787</v>
      </c>
      <c r="H1017" s="17">
        <v>0</v>
      </c>
      <c r="I1017" s="18">
        <v>11068.7</v>
      </c>
      <c r="J1017" s="17" t="s">
        <v>12</v>
      </c>
      <c r="K1017" s="17" t="s">
        <v>16</v>
      </c>
      <c r="L1017" s="17" t="s">
        <v>42</v>
      </c>
      <c r="M1017" s="20">
        <v>22.722222222222221</v>
      </c>
    </row>
    <row r="1018" spans="1:13" x14ac:dyDescent="0.35">
      <c r="A1018" s="17" t="s">
        <v>8349</v>
      </c>
      <c r="B1018" s="17">
        <v>1017</v>
      </c>
      <c r="C1018" s="17" t="s">
        <v>1354</v>
      </c>
      <c r="D1018" s="17">
        <v>2001</v>
      </c>
      <c r="E1018" s="17" t="s">
        <v>30</v>
      </c>
      <c r="F1018" s="17">
        <v>17</v>
      </c>
      <c r="G1018" s="19">
        <v>37242</v>
      </c>
      <c r="H1018" s="17">
        <v>0</v>
      </c>
      <c r="I1018" s="18">
        <v>11046.02</v>
      </c>
      <c r="J1018" s="17" t="s">
        <v>12</v>
      </c>
      <c r="K1018" s="17" t="s">
        <v>16</v>
      </c>
      <c r="L1018" s="17" t="s">
        <v>535</v>
      </c>
      <c r="M1018" s="20">
        <v>21.475000000000001</v>
      </c>
    </row>
    <row r="1019" spans="1:13" x14ac:dyDescent="0.35">
      <c r="A1019" s="17" t="s">
        <v>8349</v>
      </c>
      <c r="B1019" s="17">
        <v>1018</v>
      </c>
      <c r="C1019" s="17" t="s">
        <v>1353</v>
      </c>
      <c r="D1019" s="17">
        <v>1974</v>
      </c>
      <c r="E1019" s="17" t="s">
        <v>35</v>
      </c>
      <c r="F1019" s="17">
        <v>30</v>
      </c>
      <c r="G1019" s="19">
        <v>27271</v>
      </c>
      <c r="H1019" s="17">
        <v>0</v>
      </c>
      <c r="I1019" s="18">
        <v>11037.85</v>
      </c>
      <c r="J1019" s="17" t="s">
        <v>12</v>
      </c>
      <c r="K1019" s="17" t="s">
        <v>11</v>
      </c>
      <c r="L1019" s="17" t="s">
        <v>200</v>
      </c>
      <c r="M1019" s="20">
        <v>48.772222222222226</v>
      </c>
    </row>
    <row r="1020" spans="1:13" x14ac:dyDescent="0.35">
      <c r="A1020" s="17" t="s">
        <v>8349</v>
      </c>
      <c r="B1020" s="17">
        <v>1019</v>
      </c>
      <c r="C1020" s="17" t="s">
        <v>1352</v>
      </c>
      <c r="D1020" s="17">
        <v>1989</v>
      </c>
      <c r="E1020" s="17" t="s">
        <v>37</v>
      </c>
      <c r="F1020" s="17">
        <v>25</v>
      </c>
      <c r="G1020" s="19">
        <v>32806</v>
      </c>
      <c r="H1020" s="17">
        <v>3</v>
      </c>
      <c r="I1020" s="18">
        <v>11037.51</v>
      </c>
      <c r="J1020" s="17" t="s">
        <v>12</v>
      </c>
      <c r="K1020" s="17" t="s">
        <v>16</v>
      </c>
      <c r="L1020" s="17" t="s">
        <v>23</v>
      </c>
      <c r="M1020" s="20">
        <v>33.619444444444447</v>
      </c>
    </row>
    <row r="1021" spans="1:13" x14ac:dyDescent="0.35">
      <c r="A1021" s="17" t="s">
        <v>8349</v>
      </c>
      <c r="B1021" s="17">
        <v>1020</v>
      </c>
      <c r="C1021" s="17" t="s">
        <v>1351</v>
      </c>
      <c r="D1021" s="17">
        <v>1974</v>
      </c>
      <c r="E1021" s="17" t="s">
        <v>30</v>
      </c>
      <c r="F1021" s="17">
        <v>10</v>
      </c>
      <c r="G1021" s="19">
        <v>27373</v>
      </c>
      <c r="H1021" s="17">
        <v>4</v>
      </c>
      <c r="I1021" s="18">
        <v>11033.66</v>
      </c>
      <c r="J1021" s="17" t="s">
        <v>12</v>
      </c>
      <c r="K1021" s="17" t="s">
        <v>12</v>
      </c>
      <c r="L1021" s="17" t="s">
        <v>23</v>
      </c>
      <c r="M1021" s="20">
        <v>48.494444444444447</v>
      </c>
    </row>
    <row r="1022" spans="1:13" x14ac:dyDescent="0.35">
      <c r="A1022" s="17" t="s">
        <v>8349</v>
      </c>
      <c r="B1022" s="17">
        <v>1021</v>
      </c>
      <c r="C1022" s="17" t="s">
        <v>1350</v>
      </c>
      <c r="D1022" s="17">
        <v>1996</v>
      </c>
      <c r="E1022" s="17" t="s">
        <v>10</v>
      </c>
      <c r="F1022" s="17">
        <v>21</v>
      </c>
      <c r="G1022" s="19">
        <v>35267</v>
      </c>
      <c r="H1022" s="17">
        <v>0</v>
      </c>
      <c r="I1022" s="18">
        <v>11028.56</v>
      </c>
      <c r="J1022" s="17" t="s">
        <v>12</v>
      </c>
      <c r="K1022" s="17" t="s">
        <v>12</v>
      </c>
      <c r="L1022" s="17" t="s">
        <v>23</v>
      </c>
      <c r="M1022" s="20">
        <v>26.880555555555556</v>
      </c>
    </row>
    <row r="1023" spans="1:13" x14ac:dyDescent="0.35">
      <c r="A1023" s="17" t="s">
        <v>8349</v>
      </c>
      <c r="B1023" s="17">
        <v>1022</v>
      </c>
      <c r="C1023" s="17" t="s">
        <v>1349</v>
      </c>
      <c r="D1023" s="17">
        <v>1991</v>
      </c>
      <c r="E1023" s="17" t="s">
        <v>18</v>
      </c>
      <c r="F1023" s="17">
        <v>26</v>
      </c>
      <c r="G1023" s="19">
        <v>33415</v>
      </c>
      <c r="H1023" s="17">
        <v>3</v>
      </c>
      <c r="I1023" s="18">
        <v>11018.05</v>
      </c>
      <c r="J1023" s="17" t="s">
        <v>12</v>
      </c>
      <c r="K1023" s="17" t="s">
        <v>11</v>
      </c>
      <c r="L1023" s="17" t="s">
        <v>23</v>
      </c>
      <c r="M1023" s="20">
        <v>31.95</v>
      </c>
    </row>
    <row r="1024" spans="1:13" x14ac:dyDescent="0.35">
      <c r="A1024" s="17" t="s">
        <v>8349</v>
      </c>
      <c r="B1024" s="17">
        <v>1023</v>
      </c>
      <c r="C1024" s="17" t="s">
        <v>1348</v>
      </c>
      <c r="D1024" s="17">
        <v>1974</v>
      </c>
      <c r="E1024" s="17" t="s">
        <v>30</v>
      </c>
      <c r="F1024" s="17">
        <v>15</v>
      </c>
      <c r="G1024" s="19">
        <v>27378</v>
      </c>
      <c r="H1024" s="17">
        <v>4</v>
      </c>
      <c r="I1024" s="18">
        <v>11015.17</v>
      </c>
      <c r="J1024" s="17" t="s">
        <v>12</v>
      </c>
      <c r="K1024" s="17" t="s">
        <v>16</v>
      </c>
      <c r="L1024" s="17" t="s">
        <v>23</v>
      </c>
      <c r="M1024" s="20">
        <v>48.480555555555554</v>
      </c>
    </row>
    <row r="1025" spans="1:13" x14ac:dyDescent="0.35">
      <c r="A1025" s="17" t="s">
        <v>8349</v>
      </c>
      <c r="B1025" s="17">
        <v>1024</v>
      </c>
      <c r="C1025" s="17" t="s">
        <v>1347</v>
      </c>
      <c r="D1025" s="17">
        <v>1968</v>
      </c>
      <c r="E1025" s="17" t="s">
        <v>37</v>
      </c>
      <c r="F1025" s="17">
        <v>24</v>
      </c>
      <c r="G1025" s="19">
        <v>25135</v>
      </c>
      <c r="H1025" s="17">
        <v>2</v>
      </c>
      <c r="I1025" s="18">
        <v>11013.71</v>
      </c>
      <c r="J1025" s="17" t="s">
        <v>12</v>
      </c>
      <c r="K1025" s="17" t="s">
        <v>16</v>
      </c>
      <c r="L1025" s="17" t="s">
        <v>13</v>
      </c>
      <c r="M1025" s="20">
        <v>54.62222222222222</v>
      </c>
    </row>
    <row r="1026" spans="1:13" x14ac:dyDescent="0.35">
      <c r="A1026" s="17" t="s">
        <v>8349</v>
      </c>
      <c r="B1026" s="17">
        <v>1025</v>
      </c>
      <c r="C1026" s="17" t="s">
        <v>1346</v>
      </c>
      <c r="D1026" s="17">
        <v>2000</v>
      </c>
      <c r="E1026" s="17" t="s">
        <v>20</v>
      </c>
      <c r="F1026" s="17">
        <v>17</v>
      </c>
      <c r="G1026" s="19">
        <v>36786</v>
      </c>
      <c r="H1026" s="17">
        <v>0</v>
      </c>
      <c r="I1026" s="18">
        <v>10991.58</v>
      </c>
      <c r="J1026" s="17" t="s">
        <v>12</v>
      </c>
      <c r="K1026" s="17" t="s">
        <v>12</v>
      </c>
      <c r="L1026" s="17" t="s">
        <v>23</v>
      </c>
      <c r="M1026" s="20">
        <v>22.725000000000001</v>
      </c>
    </row>
    <row r="1027" spans="1:13" x14ac:dyDescent="0.35">
      <c r="A1027" s="17" t="s">
        <v>8349</v>
      </c>
      <c r="B1027" s="17">
        <v>1026</v>
      </c>
      <c r="C1027" s="17" t="s">
        <v>1345</v>
      </c>
      <c r="D1027" s="17">
        <v>1965</v>
      </c>
      <c r="E1027" s="17" t="s">
        <v>30</v>
      </c>
      <c r="F1027" s="17">
        <v>18</v>
      </c>
      <c r="G1027" s="19">
        <v>24094</v>
      </c>
      <c r="H1027" s="17">
        <v>0</v>
      </c>
      <c r="I1027" s="18">
        <v>10982.5</v>
      </c>
      <c r="J1027" s="17" t="s">
        <v>12</v>
      </c>
      <c r="K1027" s="17" t="s">
        <v>12</v>
      </c>
      <c r="L1027" s="17" t="s">
        <v>13</v>
      </c>
      <c r="M1027" s="20">
        <v>57.472222222222221</v>
      </c>
    </row>
    <row r="1028" spans="1:13" x14ac:dyDescent="0.35">
      <c r="A1028" s="17" t="s">
        <v>8349</v>
      </c>
      <c r="B1028" s="17">
        <v>1027</v>
      </c>
      <c r="C1028" s="17" t="s">
        <v>1344</v>
      </c>
      <c r="D1028" s="17">
        <v>1973</v>
      </c>
      <c r="E1028" s="17" t="s">
        <v>37</v>
      </c>
      <c r="F1028" s="17">
        <v>21</v>
      </c>
      <c r="G1028" s="19">
        <v>26958</v>
      </c>
      <c r="H1028" s="17">
        <v>4</v>
      </c>
      <c r="I1028" s="18">
        <v>10977.21</v>
      </c>
      <c r="J1028" s="17" t="s">
        <v>12</v>
      </c>
      <c r="K1028" s="17" t="s">
        <v>16</v>
      </c>
      <c r="L1028" s="17" t="s">
        <v>13</v>
      </c>
      <c r="M1028" s="20">
        <v>49.630555555555553</v>
      </c>
    </row>
    <row r="1029" spans="1:13" x14ac:dyDescent="0.35">
      <c r="A1029" s="17" t="s">
        <v>8349</v>
      </c>
      <c r="B1029" s="17">
        <v>1028</v>
      </c>
      <c r="C1029" s="17" t="s">
        <v>1343</v>
      </c>
      <c r="D1029" s="17">
        <v>1966</v>
      </c>
      <c r="E1029" s="17" t="s">
        <v>10</v>
      </c>
      <c r="F1029" s="17">
        <v>9</v>
      </c>
      <c r="G1029" s="19">
        <v>24297</v>
      </c>
      <c r="H1029" s="17">
        <v>0</v>
      </c>
      <c r="I1029" s="18">
        <v>10976.25</v>
      </c>
      <c r="J1029" s="17" t="s">
        <v>12</v>
      </c>
      <c r="K1029" s="17" t="s">
        <v>11</v>
      </c>
      <c r="L1029" s="17" t="s">
        <v>23</v>
      </c>
      <c r="M1029" s="20">
        <v>56.913888888888891</v>
      </c>
    </row>
    <row r="1030" spans="1:13" x14ac:dyDescent="0.35">
      <c r="A1030" s="17" t="s">
        <v>8349</v>
      </c>
      <c r="B1030" s="17">
        <v>1029</v>
      </c>
      <c r="C1030" s="17" t="s">
        <v>1342</v>
      </c>
      <c r="D1030" s="17">
        <v>1965</v>
      </c>
      <c r="E1030" s="17" t="s">
        <v>18</v>
      </c>
      <c r="F1030" s="17">
        <v>19</v>
      </c>
      <c r="G1030" s="19">
        <v>23912</v>
      </c>
      <c r="H1030" s="17">
        <v>0</v>
      </c>
      <c r="I1030" s="18">
        <v>10965.45</v>
      </c>
      <c r="J1030" s="17" t="s">
        <v>12</v>
      </c>
      <c r="K1030" s="17" t="s">
        <v>11</v>
      </c>
      <c r="L1030" s="17" t="s">
        <v>42</v>
      </c>
      <c r="M1030" s="20">
        <v>57.969444444444441</v>
      </c>
    </row>
    <row r="1031" spans="1:13" x14ac:dyDescent="0.35">
      <c r="A1031" s="17" t="s">
        <v>8349</v>
      </c>
      <c r="B1031" s="17">
        <v>1030</v>
      </c>
      <c r="C1031" s="17" t="s">
        <v>1341</v>
      </c>
      <c r="D1031" s="17">
        <v>1969</v>
      </c>
      <c r="E1031" s="17" t="s">
        <v>35</v>
      </c>
      <c r="F1031" s="17">
        <v>14</v>
      </c>
      <c r="G1031" s="19">
        <v>25429</v>
      </c>
      <c r="H1031" s="17">
        <v>1</v>
      </c>
      <c r="I1031" s="18">
        <v>10959.69</v>
      </c>
      <c r="J1031" s="17" t="s">
        <v>12</v>
      </c>
      <c r="K1031" s="17" t="s">
        <v>12</v>
      </c>
      <c r="L1031" s="17" t="s">
        <v>23</v>
      </c>
      <c r="M1031" s="20">
        <v>53.81666666666667</v>
      </c>
    </row>
    <row r="1032" spans="1:13" x14ac:dyDescent="0.35">
      <c r="A1032" s="17" t="s">
        <v>8349</v>
      </c>
      <c r="B1032" s="17">
        <v>1031</v>
      </c>
      <c r="C1032" s="17" t="s">
        <v>1340</v>
      </c>
      <c r="D1032" s="17">
        <v>1965</v>
      </c>
      <c r="E1032" s="17" t="s">
        <v>30</v>
      </c>
      <c r="F1032" s="17">
        <v>4</v>
      </c>
      <c r="G1032" s="19">
        <v>24080</v>
      </c>
      <c r="H1032" s="17">
        <v>0</v>
      </c>
      <c r="I1032" s="18">
        <v>10959.33</v>
      </c>
      <c r="J1032" s="17" t="s">
        <v>12</v>
      </c>
      <c r="K1032" s="17" t="s">
        <v>12</v>
      </c>
      <c r="L1032" s="17" t="s">
        <v>42</v>
      </c>
      <c r="M1032" s="20">
        <v>57.511111111111113</v>
      </c>
    </row>
    <row r="1033" spans="1:13" x14ac:dyDescent="0.35">
      <c r="A1033" s="17" t="s">
        <v>8349</v>
      </c>
      <c r="B1033" s="17">
        <v>1032</v>
      </c>
      <c r="C1033" s="17" t="s">
        <v>1339</v>
      </c>
      <c r="D1033" s="17">
        <v>1969</v>
      </c>
      <c r="E1033" s="17" t="s">
        <v>15</v>
      </c>
      <c r="F1033" s="17">
        <v>10</v>
      </c>
      <c r="G1033" s="19">
        <v>25517</v>
      </c>
      <c r="H1033" s="17">
        <v>1</v>
      </c>
      <c r="I1033" s="18">
        <v>10942.13</v>
      </c>
      <c r="J1033" s="17" t="s">
        <v>12</v>
      </c>
      <c r="K1033" s="17" t="s">
        <v>12</v>
      </c>
      <c r="L1033" s="17" t="s">
        <v>23</v>
      </c>
      <c r="M1033" s="20">
        <v>53.577777777777776</v>
      </c>
    </row>
    <row r="1034" spans="1:13" x14ac:dyDescent="0.35">
      <c r="A1034" s="17" t="s">
        <v>8349</v>
      </c>
      <c r="B1034" s="17">
        <v>1033</v>
      </c>
      <c r="C1034" s="17" t="s">
        <v>1338</v>
      </c>
      <c r="D1034" s="17">
        <v>1968</v>
      </c>
      <c r="E1034" s="17" t="s">
        <v>15</v>
      </c>
      <c r="F1034" s="17">
        <v>12</v>
      </c>
      <c r="G1034" s="19">
        <v>25154</v>
      </c>
      <c r="H1034" s="17">
        <v>1</v>
      </c>
      <c r="I1034" s="18">
        <v>10928.85</v>
      </c>
      <c r="J1034" s="17" t="s">
        <v>12</v>
      </c>
      <c r="K1034" s="17" t="s">
        <v>12</v>
      </c>
      <c r="L1034" s="17" t="s">
        <v>13</v>
      </c>
      <c r="M1034" s="20">
        <v>54.572222222222223</v>
      </c>
    </row>
    <row r="1035" spans="1:13" x14ac:dyDescent="0.35">
      <c r="A1035" s="17" t="s">
        <v>8349</v>
      </c>
      <c r="B1035" s="17">
        <v>1034</v>
      </c>
      <c r="C1035" s="17" t="s">
        <v>1337</v>
      </c>
      <c r="D1035" s="17">
        <v>1968</v>
      </c>
      <c r="E1035" s="17" t="s">
        <v>15</v>
      </c>
      <c r="F1035" s="17">
        <v>13</v>
      </c>
      <c r="G1035" s="19">
        <v>25155</v>
      </c>
      <c r="H1035" s="17">
        <v>0</v>
      </c>
      <c r="I1035" s="18">
        <v>10923.93</v>
      </c>
      <c r="J1035" s="17" t="s">
        <v>12</v>
      </c>
      <c r="K1035" s="17" t="s">
        <v>16</v>
      </c>
      <c r="L1035" s="17" t="s">
        <v>247</v>
      </c>
      <c r="M1035" s="20">
        <v>54.569444444444443</v>
      </c>
    </row>
    <row r="1036" spans="1:13" x14ac:dyDescent="0.35">
      <c r="A1036" s="17" t="s">
        <v>8349</v>
      </c>
      <c r="B1036" s="17">
        <v>1035</v>
      </c>
      <c r="C1036" s="17" t="s">
        <v>1336</v>
      </c>
      <c r="D1036" s="17">
        <v>1994</v>
      </c>
      <c r="E1036" s="17" t="s">
        <v>20</v>
      </c>
      <c r="F1036" s="17">
        <v>6</v>
      </c>
      <c r="G1036" s="19">
        <v>34583</v>
      </c>
      <c r="H1036" s="17">
        <v>0</v>
      </c>
      <c r="I1036" s="18">
        <v>10886.66</v>
      </c>
      <c r="J1036" s="17" t="s">
        <v>12</v>
      </c>
      <c r="K1036" s="17" t="s">
        <v>12</v>
      </c>
      <c r="L1036" s="17" t="s">
        <v>23</v>
      </c>
      <c r="M1036" s="20">
        <v>28.755555555555556</v>
      </c>
    </row>
    <row r="1037" spans="1:13" x14ac:dyDescent="0.35">
      <c r="A1037" s="17" t="s">
        <v>8349</v>
      </c>
      <c r="B1037" s="17">
        <v>1036</v>
      </c>
      <c r="C1037" s="17" t="s">
        <v>1335</v>
      </c>
      <c r="D1037" s="17">
        <v>1971</v>
      </c>
      <c r="E1037" s="17" t="s">
        <v>30</v>
      </c>
      <c r="F1037" s="17">
        <v>20</v>
      </c>
      <c r="G1037" s="19">
        <v>26287</v>
      </c>
      <c r="H1037" s="17">
        <v>2</v>
      </c>
      <c r="I1037" s="18">
        <v>10848.13</v>
      </c>
      <c r="J1037" s="17" t="s">
        <v>12</v>
      </c>
      <c r="K1037" s="17" t="s">
        <v>12</v>
      </c>
      <c r="L1037" s="17" t="s">
        <v>23</v>
      </c>
      <c r="M1037" s="20">
        <v>51.466666666666669</v>
      </c>
    </row>
    <row r="1038" spans="1:13" x14ac:dyDescent="0.35">
      <c r="A1038" s="17" t="s">
        <v>8349</v>
      </c>
      <c r="B1038" s="17">
        <v>1037</v>
      </c>
      <c r="C1038" s="17" t="s">
        <v>1334</v>
      </c>
      <c r="D1038" s="17">
        <v>1968</v>
      </c>
      <c r="E1038" s="17" t="s">
        <v>10</v>
      </c>
      <c r="F1038" s="17">
        <v>28</v>
      </c>
      <c r="G1038" s="19">
        <v>25047</v>
      </c>
      <c r="H1038" s="17">
        <v>1</v>
      </c>
      <c r="I1038" s="18">
        <v>10825.25</v>
      </c>
      <c r="J1038" s="17" t="s">
        <v>12</v>
      </c>
      <c r="K1038" s="17" t="s">
        <v>12</v>
      </c>
      <c r="L1038" s="17" t="s">
        <v>23</v>
      </c>
      <c r="M1038" s="20">
        <v>54.861111111111114</v>
      </c>
    </row>
    <row r="1039" spans="1:13" x14ac:dyDescent="0.35">
      <c r="A1039" s="17" t="s">
        <v>8349</v>
      </c>
      <c r="B1039" s="17">
        <v>1038</v>
      </c>
      <c r="C1039" s="17" t="s">
        <v>1333</v>
      </c>
      <c r="D1039" s="17">
        <v>1967</v>
      </c>
      <c r="E1039" s="17" t="s">
        <v>37</v>
      </c>
      <c r="F1039" s="17">
        <v>2</v>
      </c>
      <c r="G1039" s="19">
        <v>24747</v>
      </c>
      <c r="H1039" s="17">
        <v>1</v>
      </c>
      <c r="I1039" s="18">
        <v>10807.49</v>
      </c>
      <c r="J1039" s="17" t="s">
        <v>12</v>
      </c>
      <c r="K1039" s="17" t="s">
        <v>11</v>
      </c>
      <c r="L1039" s="17" t="s">
        <v>13</v>
      </c>
      <c r="M1039" s="20">
        <v>55.68333333333333</v>
      </c>
    </row>
    <row r="1040" spans="1:13" x14ac:dyDescent="0.35">
      <c r="A1040" s="17" t="s">
        <v>8349</v>
      </c>
      <c r="B1040" s="17">
        <v>1039</v>
      </c>
      <c r="C1040" s="17" t="s">
        <v>1332</v>
      </c>
      <c r="D1040" s="17">
        <v>1970</v>
      </c>
      <c r="E1040" s="17" t="s">
        <v>30</v>
      </c>
      <c r="F1040" s="17">
        <v>18</v>
      </c>
      <c r="G1040" s="19">
        <v>25920</v>
      </c>
      <c r="H1040" s="17">
        <v>2</v>
      </c>
      <c r="I1040" s="18">
        <v>10806.84</v>
      </c>
      <c r="J1040" s="17" t="s">
        <v>12</v>
      </c>
      <c r="K1040" s="17" t="s">
        <v>11</v>
      </c>
      <c r="L1040" s="17" t="s">
        <v>42</v>
      </c>
      <c r="M1040" s="20">
        <v>52.472222222222221</v>
      </c>
    </row>
    <row r="1041" spans="1:13" x14ac:dyDescent="0.35">
      <c r="A1041" s="17" t="s">
        <v>8349</v>
      </c>
      <c r="B1041" s="17">
        <v>1040</v>
      </c>
      <c r="C1041" s="17" t="s">
        <v>1331</v>
      </c>
      <c r="D1041" s="17">
        <v>1970</v>
      </c>
      <c r="E1041" s="17" t="s">
        <v>37</v>
      </c>
      <c r="F1041" s="17">
        <v>28</v>
      </c>
      <c r="G1041" s="19">
        <v>25869</v>
      </c>
      <c r="H1041" s="17">
        <v>1</v>
      </c>
      <c r="I1041" s="18">
        <v>10797.34</v>
      </c>
      <c r="J1041" s="17" t="s">
        <v>12</v>
      </c>
      <c r="K1041" s="17" t="s">
        <v>11</v>
      </c>
      <c r="L1041" s="17" t="s">
        <v>249</v>
      </c>
      <c r="M1041" s="20">
        <v>52.611111111111114</v>
      </c>
    </row>
    <row r="1042" spans="1:13" x14ac:dyDescent="0.35">
      <c r="A1042" s="17" t="s">
        <v>8349</v>
      </c>
      <c r="B1042" s="17">
        <v>1041</v>
      </c>
      <c r="C1042" s="17" t="s">
        <v>1330</v>
      </c>
      <c r="D1042" s="17">
        <v>1967</v>
      </c>
      <c r="E1042" s="17" t="s">
        <v>37</v>
      </c>
      <c r="F1042" s="17">
        <v>23</v>
      </c>
      <c r="G1042" s="19">
        <v>24768</v>
      </c>
      <c r="H1042" s="17">
        <v>0</v>
      </c>
      <c r="I1042" s="18">
        <v>10796.35</v>
      </c>
      <c r="J1042" s="17" t="s">
        <v>12</v>
      </c>
      <c r="K1042" s="17" t="s">
        <v>16</v>
      </c>
      <c r="L1042" s="17" t="s">
        <v>166</v>
      </c>
      <c r="M1042" s="20">
        <v>55.625</v>
      </c>
    </row>
    <row r="1043" spans="1:13" x14ac:dyDescent="0.35">
      <c r="A1043" s="17" t="s">
        <v>8349</v>
      </c>
      <c r="B1043" s="17">
        <v>1042</v>
      </c>
      <c r="C1043" s="17" t="s">
        <v>1329</v>
      </c>
      <c r="D1043" s="17">
        <v>1999</v>
      </c>
      <c r="E1043" s="17" t="s">
        <v>30</v>
      </c>
      <c r="F1043" s="17">
        <v>24</v>
      </c>
      <c r="G1043" s="19">
        <v>36518</v>
      </c>
      <c r="H1043" s="17">
        <v>0</v>
      </c>
      <c r="I1043" s="18">
        <v>10795.94</v>
      </c>
      <c r="J1043" s="17" t="s">
        <v>12</v>
      </c>
      <c r="K1043" s="17" t="s">
        <v>16</v>
      </c>
      <c r="L1043" s="17" t="s">
        <v>42</v>
      </c>
      <c r="M1043" s="20">
        <v>23.455555555555556</v>
      </c>
    </row>
    <row r="1044" spans="1:13" x14ac:dyDescent="0.35">
      <c r="A1044" s="17" t="s">
        <v>8349</v>
      </c>
      <c r="B1044" s="17">
        <v>1043</v>
      </c>
      <c r="C1044" s="17" t="s">
        <v>1328</v>
      </c>
      <c r="D1044" s="17">
        <v>1967</v>
      </c>
      <c r="E1044" s="17" t="s">
        <v>15</v>
      </c>
      <c r="F1044" s="17">
        <v>11</v>
      </c>
      <c r="G1044" s="19">
        <v>24787</v>
      </c>
      <c r="H1044" s="17">
        <v>1</v>
      </c>
      <c r="I1044" s="18">
        <v>10791.96</v>
      </c>
      <c r="J1044" s="17" t="s">
        <v>12</v>
      </c>
      <c r="K1044" s="17" t="s">
        <v>11</v>
      </c>
      <c r="L1044" s="17" t="s">
        <v>42</v>
      </c>
      <c r="M1044" s="20">
        <v>55.575000000000003</v>
      </c>
    </row>
    <row r="1045" spans="1:13" x14ac:dyDescent="0.35">
      <c r="A1045" s="17" t="s">
        <v>8349</v>
      </c>
      <c r="B1045" s="17">
        <v>1044</v>
      </c>
      <c r="C1045" s="17" t="s">
        <v>1327</v>
      </c>
      <c r="D1045" s="17">
        <v>1989</v>
      </c>
      <c r="E1045" s="17" t="s">
        <v>15</v>
      </c>
      <c r="F1045" s="17">
        <v>25</v>
      </c>
      <c r="G1045" s="19">
        <v>32837</v>
      </c>
      <c r="H1045" s="17">
        <v>3</v>
      </c>
      <c r="I1045" s="18">
        <v>10769.75</v>
      </c>
      <c r="J1045" s="17" t="s">
        <v>12</v>
      </c>
      <c r="K1045" s="17" t="s">
        <v>11</v>
      </c>
      <c r="L1045" s="17" t="s">
        <v>632</v>
      </c>
      <c r="M1045" s="20">
        <v>33.536111111111111</v>
      </c>
    </row>
    <row r="1046" spans="1:13" x14ac:dyDescent="0.35">
      <c r="A1046" s="17" t="s">
        <v>8349</v>
      </c>
      <c r="B1046" s="17">
        <v>1045</v>
      </c>
      <c r="C1046" s="17" t="s">
        <v>1326</v>
      </c>
      <c r="D1046" s="17">
        <v>1986</v>
      </c>
      <c r="E1046" s="17" t="s">
        <v>35</v>
      </c>
      <c r="F1046" s="17">
        <v>29</v>
      </c>
      <c r="G1046" s="19">
        <v>31653</v>
      </c>
      <c r="H1046" s="17">
        <v>3</v>
      </c>
      <c r="I1046" s="18">
        <v>10749.02</v>
      </c>
      <c r="J1046" s="17" t="s">
        <v>12</v>
      </c>
      <c r="K1046" s="17" t="s">
        <v>16</v>
      </c>
      <c r="L1046" s="17" t="s">
        <v>535</v>
      </c>
      <c r="M1046" s="20">
        <v>36.774999999999999</v>
      </c>
    </row>
    <row r="1047" spans="1:13" x14ac:dyDescent="0.35">
      <c r="A1047" s="17" t="s">
        <v>8349</v>
      </c>
      <c r="B1047" s="17">
        <v>1046</v>
      </c>
      <c r="C1047" s="17" t="s">
        <v>1325</v>
      </c>
      <c r="D1047" s="17">
        <v>1974</v>
      </c>
      <c r="E1047" s="17" t="s">
        <v>30</v>
      </c>
      <c r="F1047" s="17">
        <v>9</v>
      </c>
      <c r="G1047" s="19">
        <v>27372</v>
      </c>
      <c r="H1047" s="17">
        <v>4</v>
      </c>
      <c r="I1047" s="18">
        <v>10736.87</v>
      </c>
      <c r="J1047" s="17" t="s">
        <v>12</v>
      </c>
      <c r="K1047" s="17" t="s">
        <v>16</v>
      </c>
      <c r="L1047" s="17" t="s">
        <v>168</v>
      </c>
      <c r="M1047" s="20">
        <v>48.49722222222222</v>
      </c>
    </row>
    <row r="1048" spans="1:13" x14ac:dyDescent="0.35">
      <c r="A1048" s="17" t="s">
        <v>8349</v>
      </c>
      <c r="B1048" s="17">
        <v>1047</v>
      </c>
      <c r="C1048" s="17" t="s">
        <v>1324</v>
      </c>
      <c r="D1048" s="17">
        <v>1992</v>
      </c>
      <c r="E1048" s="17" t="s">
        <v>18</v>
      </c>
      <c r="F1048" s="17">
        <v>25</v>
      </c>
      <c r="G1048" s="19">
        <v>33780</v>
      </c>
      <c r="H1048" s="17">
        <v>0</v>
      </c>
      <c r="I1048" s="18">
        <v>10719.57</v>
      </c>
      <c r="J1048" s="17" t="s">
        <v>12</v>
      </c>
      <c r="K1048" s="17" t="s">
        <v>16</v>
      </c>
      <c r="L1048" s="17" t="s">
        <v>23</v>
      </c>
      <c r="M1048" s="20">
        <v>30.952777777777779</v>
      </c>
    </row>
    <row r="1049" spans="1:13" x14ac:dyDescent="0.35">
      <c r="A1049" s="17" t="s">
        <v>8349</v>
      </c>
      <c r="B1049" s="17">
        <v>1048</v>
      </c>
      <c r="C1049" s="17" t="s">
        <v>1323</v>
      </c>
      <c r="D1049" s="17">
        <v>1967</v>
      </c>
      <c r="E1049" s="17" t="s">
        <v>37</v>
      </c>
      <c r="F1049" s="17">
        <v>5</v>
      </c>
      <c r="G1049" s="19">
        <v>24750</v>
      </c>
      <c r="H1049" s="17">
        <v>0</v>
      </c>
      <c r="I1049" s="18">
        <v>10713.64</v>
      </c>
      <c r="J1049" s="17" t="s">
        <v>12</v>
      </c>
      <c r="K1049" s="17" t="s">
        <v>12</v>
      </c>
      <c r="L1049" s="17" t="s">
        <v>42</v>
      </c>
      <c r="M1049" s="20">
        <v>55.674999999999997</v>
      </c>
    </row>
    <row r="1050" spans="1:13" x14ac:dyDescent="0.35">
      <c r="A1050" s="17" t="s">
        <v>8349</v>
      </c>
      <c r="B1050" s="17">
        <v>1049</v>
      </c>
      <c r="C1050" s="17" t="s">
        <v>1322</v>
      </c>
      <c r="D1050" s="17">
        <v>1967</v>
      </c>
      <c r="E1050" s="17" t="s">
        <v>10</v>
      </c>
      <c r="F1050" s="17">
        <v>30</v>
      </c>
      <c r="G1050" s="19">
        <v>24683</v>
      </c>
      <c r="H1050" s="17">
        <v>0</v>
      </c>
      <c r="I1050" s="18">
        <v>10704.47</v>
      </c>
      <c r="J1050" s="17" t="s">
        <v>12</v>
      </c>
      <c r="K1050" s="17" t="s">
        <v>11</v>
      </c>
      <c r="L1050" s="17" t="s">
        <v>42</v>
      </c>
      <c r="M1050" s="20">
        <v>55.855555555555554</v>
      </c>
    </row>
    <row r="1051" spans="1:13" x14ac:dyDescent="0.35">
      <c r="A1051" s="17" t="s">
        <v>8349</v>
      </c>
      <c r="B1051" s="17">
        <v>1050</v>
      </c>
      <c r="C1051" s="17" t="s">
        <v>1321</v>
      </c>
      <c r="D1051" s="17">
        <v>1972</v>
      </c>
      <c r="E1051" s="17" t="s">
        <v>37</v>
      </c>
      <c r="F1051" s="17">
        <v>24</v>
      </c>
      <c r="G1051" s="19">
        <v>26596</v>
      </c>
      <c r="H1051" s="17">
        <v>3</v>
      </c>
      <c r="I1051" s="18">
        <v>10702.64</v>
      </c>
      <c r="J1051" s="17" t="s">
        <v>12</v>
      </c>
      <c r="K1051" s="17" t="s">
        <v>12</v>
      </c>
      <c r="L1051" s="17" t="s">
        <v>13</v>
      </c>
      <c r="M1051" s="20">
        <v>50.62222222222222</v>
      </c>
    </row>
    <row r="1052" spans="1:13" x14ac:dyDescent="0.35">
      <c r="A1052" s="17" t="s">
        <v>8349</v>
      </c>
      <c r="B1052" s="17">
        <v>1051</v>
      </c>
      <c r="C1052" s="17" t="s">
        <v>1320</v>
      </c>
      <c r="D1052" s="17">
        <v>1976</v>
      </c>
      <c r="E1052" s="17" t="s">
        <v>20</v>
      </c>
      <c r="F1052" s="17">
        <v>30</v>
      </c>
      <c r="G1052" s="19">
        <v>28033</v>
      </c>
      <c r="H1052" s="17">
        <v>2</v>
      </c>
      <c r="I1052" s="18">
        <v>10698.38</v>
      </c>
      <c r="J1052" s="17" t="s">
        <v>12</v>
      </c>
      <c r="K1052" s="17" t="s">
        <v>16</v>
      </c>
      <c r="L1052" s="17" t="s">
        <v>200</v>
      </c>
      <c r="M1052" s="20">
        <v>46.68888888888889</v>
      </c>
    </row>
    <row r="1053" spans="1:13" x14ac:dyDescent="0.35">
      <c r="A1053" s="17" t="s">
        <v>8349</v>
      </c>
      <c r="B1053" s="17">
        <v>1052</v>
      </c>
      <c r="C1053" s="17" t="s">
        <v>1319</v>
      </c>
      <c r="D1053" s="17">
        <v>1977</v>
      </c>
      <c r="E1053" s="17" t="s">
        <v>35</v>
      </c>
      <c r="F1053" s="17">
        <v>2</v>
      </c>
      <c r="G1053" s="19">
        <v>28339</v>
      </c>
      <c r="H1053" s="17">
        <v>2</v>
      </c>
      <c r="I1053" s="18">
        <v>10690.11</v>
      </c>
      <c r="J1053" s="17" t="s">
        <v>12</v>
      </c>
      <c r="K1053" s="17" t="s">
        <v>11</v>
      </c>
      <c r="L1053" s="17" t="s">
        <v>300</v>
      </c>
      <c r="M1053" s="20">
        <v>45.85</v>
      </c>
    </row>
    <row r="1054" spans="1:13" x14ac:dyDescent="0.35">
      <c r="A1054" s="17" t="s">
        <v>8349</v>
      </c>
      <c r="B1054" s="17">
        <v>1053</v>
      </c>
      <c r="C1054" s="17" t="s">
        <v>1318</v>
      </c>
      <c r="D1054" s="17">
        <v>1962</v>
      </c>
      <c r="E1054" s="17" t="s">
        <v>20</v>
      </c>
      <c r="F1054" s="17">
        <v>7</v>
      </c>
      <c r="G1054" s="19">
        <v>22896</v>
      </c>
      <c r="H1054" s="17">
        <v>0</v>
      </c>
      <c r="I1054" s="18">
        <v>10676.83</v>
      </c>
      <c r="J1054" s="17" t="s">
        <v>12</v>
      </c>
      <c r="K1054" s="17" t="s">
        <v>12</v>
      </c>
      <c r="L1054" s="17" t="s">
        <v>13</v>
      </c>
      <c r="M1054" s="20">
        <v>60.75277777777778</v>
      </c>
    </row>
    <row r="1055" spans="1:13" x14ac:dyDescent="0.35">
      <c r="A1055" s="17" t="s">
        <v>8349</v>
      </c>
      <c r="B1055" s="17">
        <v>1054</v>
      </c>
      <c r="C1055" s="17" t="s">
        <v>1317</v>
      </c>
      <c r="D1055" s="17">
        <v>1976</v>
      </c>
      <c r="E1055" s="17" t="s">
        <v>15</v>
      </c>
      <c r="F1055" s="17">
        <v>22</v>
      </c>
      <c r="G1055" s="19">
        <v>28086</v>
      </c>
      <c r="H1055" s="17">
        <v>2</v>
      </c>
      <c r="I1055" s="18">
        <v>10665.44</v>
      </c>
      <c r="J1055" s="17" t="s">
        <v>12</v>
      </c>
      <c r="K1055" s="17" t="s">
        <v>11</v>
      </c>
      <c r="L1055" s="17" t="s">
        <v>300</v>
      </c>
      <c r="M1055" s="20">
        <v>46.544444444444444</v>
      </c>
    </row>
    <row r="1056" spans="1:13" x14ac:dyDescent="0.35">
      <c r="A1056" s="17" t="s">
        <v>8349</v>
      </c>
      <c r="B1056" s="17">
        <v>1055</v>
      </c>
      <c r="C1056" s="17" t="s">
        <v>1316</v>
      </c>
      <c r="D1056" s="17">
        <v>1964</v>
      </c>
      <c r="E1056" s="17" t="s">
        <v>35</v>
      </c>
      <c r="F1056" s="17">
        <v>8</v>
      </c>
      <c r="G1056" s="19">
        <v>23597</v>
      </c>
      <c r="H1056" s="17">
        <v>0</v>
      </c>
      <c r="I1056" s="18">
        <v>10627.81</v>
      </c>
      <c r="J1056" s="17" t="s">
        <v>12</v>
      </c>
      <c r="K1056" s="17" t="s">
        <v>12</v>
      </c>
      <c r="L1056" s="17" t="s">
        <v>13</v>
      </c>
      <c r="M1056" s="20">
        <v>58.833333333333336</v>
      </c>
    </row>
    <row r="1057" spans="1:13" x14ac:dyDescent="0.35">
      <c r="A1057" s="17" t="s">
        <v>8349</v>
      </c>
      <c r="B1057" s="17">
        <v>1056</v>
      </c>
      <c r="C1057" s="17" t="s">
        <v>1315</v>
      </c>
      <c r="D1057" s="17">
        <v>1990</v>
      </c>
      <c r="E1057" s="17" t="s">
        <v>10</v>
      </c>
      <c r="F1057" s="17">
        <v>6</v>
      </c>
      <c r="G1057" s="19">
        <v>33060</v>
      </c>
      <c r="H1057" s="17">
        <v>3</v>
      </c>
      <c r="I1057" s="18">
        <v>10620.26</v>
      </c>
      <c r="J1057" s="17" t="s">
        <v>12</v>
      </c>
      <c r="K1057" s="17" t="s">
        <v>12</v>
      </c>
      <c r="L1057" s="17" t="s">
        <v>23</v>
      </c>
      <c r="M1057" s="20">
        <v>32.922222222222224</v>
      </c>
    </row>
    <row r="1058" spans="1:13" x14ac:dyDescent="0.35">
      <c r="A1058" s="17" t="s">
        <v>8349</v>
      </c>
      <c r="B1058" s="17">
        <v>1057</v>
      </c>
      <c r="C1058" s="17" t="s">
        <v>1314</v>
      </c>
      <c r="D1058" s="17">
        <v>1992</v>
      </c>
      <c r="E1058" s="17" t="s">
        <v>10</v>
      </c>
      <c r="F1058" s="17">
        <v>23</v>
      </c>
      <c r="G1058" s="19">
        <v>33808</v>
      </c>
      <c r="H1058" s="17">
        <v>0</v>
      </c>
      <c r="I1058" s="18">
        <v>10617.04</v>
      </c>
      <c r="J1058" s="17" t="s">
        <v>12</v>
      </c>
      <c r="K1058" s="17" t="s">
        <v>12</v>
      </c>
      <c r="L1058" s="17" t="s">
        <v>535</v>
      </c>
      <c r="M1058" s="20">
        <v>30.875</v>
      </c>
    </row>
    <row r="1059" spans="1:13" x14ac:dyDescent="0.35">
      <c r="A1059" s="17" t="s">
        <v>8349</v>
      </c>
      <c r="B1059" s="17">
        <v>1058</v>
      </c>
      <c r="C1059" s="17" t="s">
        <v>1313</v>
      </c>
      <c r="D1059" s="17">
        <v>1965</v>
      </c>
      <c r="E1059" s="17" t="s">
        <v>18</v>
      </c>
      <c r="F1059" s="17">
        <v>27</v>
      </c>
      <c r="G1059" s="19">
        <v>23920</v>
      </c>
      <c r="H1059" s="17">
        <v>0</v>
      </c>
      <c r="I1059" s="18">
        <v>10608.67</v>
      </c>
      <c r="J1059" s="17" t="s">
        <v>12</v>
      </c>
      <c r="K1059" s="17" t="s">
        <v>12</v>
      </c>
      <c r="L1059" s="17" t="s">
        <v>23</v>
      </c>
      <c r="M1059" s="20">
        <v>57.947222222222223</v>
      </c>
    </row>
    <row r="1060" spans="1:13" x14ac:dyDescent="0.35">
      <c r="A1060" s="17" t="s">
        <v>8349</v>
      </c>
      <c r="B1060" s="17">
        <v>1059</v>
      </c>
      <c r="C1060" s="17" t="s">
        <v>1312</v>
      </c>
      <c r="D1060" s="17">
        <v>1966</v>
      </c>
      <c r="E1060" s="17" t="s">
        <v>10</v>
      </c>
      <c r="F1060" s="17">
        <v>2</v>
      </c>
      <c r="G1060" s="19">
        <v>24290</v>
      </c>
      <c r="H1060" s="17">
        <v>0</v>
      </c>
      <c r="I1060" s="18">
        <v>10602.39</v>
      </c>
      <c r="J1060" s="17" t="s">
        <v>12</v>
      </c>
      <c r="K1060" s="17" t="s">
        <v>12</v>
      </c>
      <c r="L1060" s="17" t="s">
        <v>42</v>
      </c>
      <c r="M1060" s="20">
        <v>56.93333333333333</v>
      </c>
    </row>
    <row r="1061" spans="1:13" x14ac:dyDescent="0.35">
      <c r="A1061" s="17" t="s">
        <v>8349</v>
      </c>
      <c r="B1061" s="17">
        <v>1060</v>
      </c>
      <c r="C1061" s="17" t="s">
        <v>1311</v>
      </c>
      <c r="D1061" s="17">
        <v>1967</v>
      </c>
      <c r="E1061" s="17" t="s">
        <v>18</v>
      </c>
      <c r="F1061" s="17">
        <v>23</v>
      </c>
      <c r="G1061" s="19">
        <v>24646</v>
      </c>
      <c r="H1061" s="17">
        <v>0</v>
      </c>
      <c r="I1061" s="18">
        <v>10601.63</v>
      </c>
      <c r="J1061" s="17" t="s">
        <v>12</v>
      </c>
      <c r="K1061" s="17" t="s">
        <v>11</v>
      </c>
      <c r="L1061" s="17" t="s">
        <v>23</v>
      </c>
      <c r="M1061" s="20">
        <v>55.958333333333336</v>
      </c>
    </row>
    <row r="1062" spans="1:13" x14ac:dyDescent="0.35">
      <c r="A1062" s="17" t="s">
        <v>8349</v>
      </c>
      <c r="B1062" s="17">
        <v>1061</v>
      </c>
      <c r="C1062" s="17" t="s">
        <v>1310</v>
      </c>
      <c r="D1062" s="17">
        <v>1966</v>
      </c>
      <c r="E1062" s="17" t="s">
        <v>10</v>
      </c>
      <c r="F1062" s="17">
        <v>20</v>
      </c>
      <c r="G1062" s="19">
        <v>24308</v>
      </c>
      <c r="H1062" s="17">
        <v>0</v>
      </c>
      <c r="I1062" s="18">
        <v>10601.41</v>
      </c>
      <c r="J1062" s="17" t="s">
        <v>12</v>
      </c>
      <c r="K1062" s="17" t="s">
        <v>11</v>
      </c>
      <c r="L1062" s="17" t="s">
        <v>42</v>
      </c>
      <c r="M1062" s="20">
        <v>56.883333333333333</v>
      </c>
    </row>
    <row r="1063" spans="1:13" x14ac:dyDescent="0.35">
      <c r="A1063" s="17" t="s">
        <v>8349</v>
      </c>
      <c r="B1063" s="17">
        <v>1062</v>
      </c>
      <c r="C1063" s="17" t="s">
        <v>1309</v>
      </c>
      <c r="D1063" s="17">
        <v>1972</v>
      </c>
      <c r="E1063" s="17" t="s">
        <v>30</v>
      </c>
      <c r="F1063" s="17">
        <v>14</v>
      </c>
      <c r="G1063" s="19">
        <v>26647</v>
      </c>
      <c r="H1063" s="17">
        <v>3</v>
      </c>
      <c r="I1063" s="18">
        <v>10600.55</v>
      </c>
      <c r="J1063" s="17" t="s">
        <v>12</v>
      </c>
      <c r="K1063" s="17" t="s">
        <v>16</v>
      </c>
      <c r="L1063" s="17" t="s">
        <v>23</v>
      </c>
      <c r="M1063" s="20">
        <v>50.483333333333334</v>
      </c>
    </row>
    <row r="1064" spans="1:13" x14ac:dyDescent="0.35">
      <c r="A1064" s="17" t="s">
        <v>8349</v>
      </c>
      <c r="B1064" s="17">
        <v>1063</v>
      </c>
      <c r="C1064" s="17" t="s">
        <v>1308</v>
      </c>
      <c r="D1064" s="17">
        <v>1967</v>
      </c>
      <c r="E1064" s="17" t="s">
        <v>15</v>
      </c>
      <c r="F1064" s="17">
        <v>29</v>
      </c>
      <c r="G1064" s="19">
        <v>24805</v>
      </c>
      <c r="H1064" s="17">
        <v>0</v>
      </c>
      <c r="I1064" s="18">
        <v>10594.5</v>
      </c>
      <c r="J1064" s="17" t="s">
        <v>12</v>
      </c>
      <c r="K1064" s="17" t="s">
        <v>16</v>
      </c>
      <c r="L1064" s="17" t="s">
        <v>23</v>
      </c>
      <c r="M1064" s="20">
        <v>55.524999999999999</v>
      </c>
    </row>
    <row r="1065" spans="1:13" x14ac:dyDescent="0.35">
      <c r="A1065" s="17" t="s">
        <v>8349</v>
      </c>
      <c r="B1065" s="17">
        <v>1064</v>
      </c>
      <c r="C1065" s="17" t="s">
        <v>1307</v>
      </c>
      <c r="D1065" s="17">
        <v>1966</v>
      </c>
      <c r="E1065" s="17" t="s">
        <v>15</v>
      </c>
      <c r="F1065" s="17">
        <v>3</v>
      </c>
      <c r="G1065" s="19">
        <v>24414</v>
      </c>
      <c r="H1065" s="17">
        <v>0</v>
      </c>
      <c r="I1065" s="18">
        <v>10594.23</v>
      </c>
      <c r="J1065" s="17" t="s">
        <v>12</v>
      </c>
      <c r="K1065" s="17" t="s">
        <v>12</v>
      </c>
      <c r="L1065" s="17" t="s">
        <v>13</v>
      </c>
      <c r="M1065" s="20">
        <v>56.597222222222221</v>
      </c>
    </row>
    <row r="1066" spans="1:13" x14ac:dyDescent="0.35">
      <c r="A1066" s="17" t="s">
        <v>8349</v>
      </c>
      <c r="B1066" s="17">
        <v>1065</v>
      </c>
      <c r="C1066" s="17" t="s">
        <v>1306</v>
      </c>
      <c r="D1066" s="17">
        <v>1969</v>
      </c>
      <c r="E1066" s="17" t="s">
        <v>30</v>
      </c>
      <c r="F1066" s="17">
        <v>25</v>
      </c>
      <c r="G1066" s="19">
        <v>25562</v>
      </c>
      <c r="H1066" s="17">
        <v>1</v>
      </c>
      <c r="I1066" s="18">
        <v>10579.71</v>
      </c>
      <c r="J1066" s="17" t="s">
        <v>12</v>
      </c>
      <c r="K1066" s="17" t="s">
        <v>12</v>
      </c>
      <c r="L1066" s="17" t="s">
        <v>13</v>
      </c>
      <c r="M1066" s="20">
        <v>53.452777777777776</v>
      </c>
    </row>
    <row r="1067" spans="1:13" x14ac:dyDescent="0.35">
      <c r="A1067" s="17" t="s">
        <v>8349</v>
      </c>
      <c r="B1067" s="17">
        <v>1066</v>
      </c>
      <c r="C1067" s="17" t="s">
        <v>1305</v>
      </c>
      <c r="D1067" s="17">
        <v>1966</v>
      </c>
      <c r="E1067" s="17" t="s">
        <v>30</v>
      </c>
      <c r="F1067" s="17">
        <v>11</v>
      </c>
      <c r="G1067" s="19">
        <v>24452</v>
      </c>
      <c r="H1067" s="17">
        <v>0</v>
      </c>
      <c r="I1067" s="18">
        <v>10577.09</v>
      </c>
      <c r="J1067" s="17" t="s">
        <v>12</v>
      </c>
      <c r="K1067" s="17" t="s">
        <v>12</v>
      </c>
      <c r="L1067" s="17" t="s">
        <v>42</v>
      </c>
      <c r="M1067" s="20">
        <v>56.491666666666667</v>
      </c>
    </row>
    <row r="1068" spans="1:13" x14ac:dyDescent="0.35">
      <c r="A1068" s="17" t="s">
        <v>8349</v>
      </c>
      <c r="B1068" s="17">
        <v>1067</v>
      </c>
      <c r="C1068" s="17" t="s">
        <v>1304</v>
      </c>
      <c r="D1068" s="17">
        <v>1969</v>
      </c>
      <c r="E1068" s="17" t="s">
        <v>10</v>
      </c>
      <c r="F1068" s="17">
        <v>17</v>
      </c>
      <c r="G1068" s="19">
        <v>25401</v>
      </c>
      <c r="H1068" s="17">
        <v>0</v>
      </c>
      <c r="I1068" s="18">
        <v>10564.88</v>
      </c>
      <c r="J1068" s="17" t="s">
        <v>12</v>
      </c>
      <c r="K1068" s="17" t="s">
        <v>16</v>
      </c>
      <c r="L1068" s="17" t="s">
        <v>247</v>
      </c>
      <c r="M1068" s="20">
        <v>53.891666666666666</v>
      </c>
    </row>
    <row r="1069" spans="1:13" x14ac:dyDescent="0.35">
      <c r="A1069" s="17" t="s">
        <v>8349</v>
      </c>
      <c r="B1069" s="17">
        <v>1068</v>
      </c>
      <c r="C1069" s="17" t="s">
        <v>1303</v>
      </c>
      <c r="D1069" s="17">
        <v>1971</v>
      </c>
      <c r="E1069" s="17" t="s">
        <v>18</v>
      </c>
      <c r="F1069" s="17">
        <v>29</v>
      </c>
      <c r="G1069" s="19">
        <v>26113</v>
      </c>
      <c r="H1069" s="17">
        <v>3</v>
      </c>
      <c r="I1069" s="18">
        <v>10560.49</v>
      </c>
      <c r="J1069" s="17" t="s">
        <v>12</v>
      </c>
      <c r="K1069" s="17" t="s">
        <v>11</v>
      </c>
      <c r="L1069" s="17" t="s">
        <v>13</v>
      </c>
      <c r="M1069" s="20">
        <v>51.94166666666667</v>
      </c>
    </row>
    <row r="1070" spans="1:13" x14ac:dyDescent="0.35">
      <c r="A1070" s="17" t="s">
        <v>8349</v>
      </c>
      <c r="B1070" s="17">
        <v>1069</v>
      </c>
      <c r="C1070" s="17" t="s">
        <v>1302</v>
      </c>
      <c r="D1070" s="17">
        <v>1971</v>
      </c>
      <c r="E1070" s="17" t="s">
        <v>20</v>
      </c>
      <c r="F1070" s="17">
        <v>26</v>
      </c>
      <c r="G1070" s="19">
        <v>26202</v>
      </c>
      <c r="H1070" s="17">
        <v>0</v>
      </c>
      <c r="I1070" s="18">
        <v>10546.48</v>
      </c>
      <c r="J1070" s="17" t="s">
        <v>12</v>
      </c>
      <c r="K1070" s="17" t="s">
        <v>12</v>
      </c>
      <c r="L1070" s="17" t="s">
        <v>42</v>
      </c>
      <c r="M1070" s="20">
        <v>51.7</v>
      </c>
    </row>
    <row r="1071" spans="1:13" x14ac:dyDescent="0.35">
      <c r="A1071" s="17" t="s">
        <v>8349</v>
      </c>
      <c r="B1071" s="17">
        <v>1070</v>
      </c>
      <c r="C1071" s="17" t="s">
        <v>1301</v>
      </c>
      <c r="D1071" s="17">
        <v>1977</v>
      </c>
      <c r="E1071" s="17" t="s">
        <v>37</v>
      </c>
      <c r="F1071" s="17">
        <v>25</v>
      </c>
      <c r="G1071" s="19">
        <v>28423</v>
      </c>
      <c r="H1071" s="17">
        <v>2</v>
      </c>
      <c r="I1071" s="18">
        <v>10495.6</v>
      </c>
      <c r="J1071" s="17" t="s">
        <v>12</v>
      </c>
      <c r="K1071" s="17" t="s">
        <v>16</v>
      </c>
      <c r="L1071" s="17" t="s">
        <v>23</v>
      </c>
      <c r="M1071" s="20">
        <v>45.619444444444447</v>
      </c>
    </row>
    <row r="1072" spans="1:13" x14ac:dyDescent="0.35">
      <c r="A1072" s="17" t="s">
        <v>8349</v>
      </c>
      <c r="B1072" s="17">
        <v>1071</v>
      </c>
      <c r="C1072" s="17" t="s">
        <v>1300</v>
      </c>
      <c r="D1072" s="17">
        <v>1972</v>
      </c>
      <c r="E1072" s="17" t="s">
        <v>37</v>
      </c>
      <c r="F1072" s="17">
        <v>19</v>
      </c>
      <c r="G1072" s="19">
        <v>26591</v>
      </c>
      <c r="H1072" s="17">
        <v>2</v>
      </c>
      <c r="I1072" s="18">
        <v>10493.95</v>
      </c>
      <c r="J1072" s="17" t="s">
        <v>12</v>
      </c>
      <c r="K1072" s="17" t="s">
        <v>16</v>
      </c>
      <c r="L1072" s="17" t="s">
        <v>23</v>
      </c>
      <c r="M1072" s="20">
        <v>50.636111111111113</v>
      </c>
    </row>
    <row r="1073" spans="1:13" x14ac:dyDescent="0.35">
      <c r="A1073" s="17" t="s">
        <v>8349</v>
      </c>
      <c r="B1073" s="17">
        <v>1072</v>
      </c>
      <c r="C1073" s="17" t="s">
        <v>1299</v>
      </c>
      <c r="D1073" s="17">
        <v>1978</v>
      </c>
      <c r="E1073" s="17" t="s">
        <v>35</v>
      </c>
      <c r="F1073" s="17">
        <v>21</v>
      </c>
      <c r="G1073" s="19">
        <v>28723</v>
      </c>
      <c r="H1073" s="17">
        <v>2</v>
      </c>
      <c r="I1073" s="18">
        <v>10486.55</v>
      </c>
      <c r="J1073" s="17" t="s">
        <v>12</v>
      </c>
      <c r="K1073" s="17" t="s">
        <v>12</v>
      </c>
      <c r="L1073" s="17" t="s">
        <v>200</v>
      </c>
      <c r="M1073" s="20">
        <v>44.797222222222224</v>
      </c>
    </row>
    <row r="1074" spans="1:13" x14ac:dyDescent="0.35">
      <c r="A1074" s="17" t="s">
        <v>8349</v>
      </c>
      <c r="B1074" s="17">
        <v>1073</v>
      </c>
      <c r="C1074" s="17" t="s">
        <v>1298</v>
      </c>
      <c r="D1074" s="17">
        <v>1987</v>
      </c>
      <c r="E1074" s="17" t="s">
        <v>18</v>
      </c>
      <c r="F1074" s="17">
        <v>28</v>
      </c>
      <c r="G1074" s="19">
        <v>31956</v>
      </c>
      <c r="H1074" s="17">
        <v>3</v>
      </c>
      <c r="I1074" s="18">
        <v>10464.83</v>
      </c>
      <c r="J1074" s="17" t="s">
        <v>12</v>
      </c>
      <c r="K1074" s="17" t="s">
        <v>16</v>
      </c>
      <c r="L1074" s="17" t="s">
        <v>23</v>
      </c>
      <c r="M1074" s="20">
        <v>35.944444444444443</v>
      </c>
    </row>
    <row r="1075" spans="1:13" x14ac:dyDescent="0.35">
      <c r="A1075" s="17" t="s">
        <v>8349</v>
      </c>
      <c r="B1075" s="17">
        <v>1074</v>
      </c>
      <c r="C1075" s="17" t="s">
        <v>1297</v>
      </c>
      <c r="D1075" s="17">
        <v>1969</v>
      </c>
      <c r="E1075" s="17" t="s">
        <v>20</v>
      </c>
      <c r="F1075" s="17">
        <v>22</v>
      </c>
      <c r="G1075" s="19">
        <v>25468</v>
      </c>
      <c r="H1075" s="17">
        <v>1</v>
      </c>
      <c r="I1075" s="18">
        <v>10461.98</v>
      </c>
      <c r="J1075" s="17" t="s">
        <v>12</v>
      </c>
      <c r="K1075" s="17" t="s">
        <v>16</v>
      </c>
      <c r="L1075" s="17" t="s">
        <v>23</v>
      </c>
      <c r="M1075" s="20">
        <v>53.711111111111109</v>
      </c>
    </row>
    <row r="1076" spans="1:13" x14ac:dyDescent="0.35">
      <c r="A1076" s="17" t="s">
        <v>8349</v>
      </c>
      <c r="B1076" s="17">
        <v>1075</v>
      </c>
      <c r="C1076" s="17" t="s">
        <v>1296</v>
      </c>
      <c r="D1076" s="17">
        <v>1964</v>
      </c>
      <c r="E1076" s="17" t="s">
        <v>10</v>
      </c>
      <c r="F1076" s="17">
        <v>27</v>
      </c>
      <c r="G1076" s="19">
        <v>23585</v>
      </c>
      <c r="H1076" s="17">
        <v>0</v>
      </c>
      <c r="I1076" s="18">
        <v>10459.19</v>
      </c>
      <c r="J1076" s="17" t="s">
        <v>12</v>
      </c>
      <c r="K1076" s="17" t="s">
        <v>16</v>
      </c>
      <c r="L1076" s="17" t="s">
        <v>13</v>
      </c>
      <c r="M1076" s="20">
        <v>58.863888888888887</v>
      </c>
    </row>
    <row r="1077" spans="1:13" x14ac:dyDescent="0.35">
      <c r="A1077" s="17" t="s">
        <v>8349</v>
      </c>
      <c r="B1077" s="17">
        <v>1076</v>
      </c>
      <c r="C1077" s="17" t="s">
        <v>1295</v>
      </c>
      <c r="D1077" s="17">
        <v>1976</v>
      </c>
      <c r="E1077" s="17" t="s">
        <v>35</v>
      </c>
      <c r="F1077" s="17">
        <v>3</v>
      </c>
      <c r="G1077" s="19">
        <v>27975</v>
      </c>
      <c r="H1077" s="17">
        <v>2</v>
      </c>
      <c r="I1077" s="18">
        <v>10455.14</v>
      </c>
      <c r="J1077" s="17" t="s">
        <v>12</v>
      </c>
      <c r="K1077" s="17" t="s">
        <v>11</v>
      </c>
      <c r="L1077" s="17" t="s">
        <v>300</v>
      </c>
      <c r="M1077" s="20">
        <v>46.847222222222221</v>
      </c>
    </row>
    <row r="1078" spans="1:13" x14ac:dyDescent="0.35">
      <c r="A1078" s="17" t="s">
        <v>8349</v>
      </c>
      <c r="B1078" s="17">
        <v>1077</v>
      </c>
      <c r="C1078" s="17" t="s">
        <v>1294</v>
      </c>
      <c r="D1078" s="17">
        <v>1964</v>
      </c>
      <c r="E1078" s="17" t="s">
        <v>37</v>
      </c>
      <c r="F1078" s="17">
        <v>14</v>
      </c>
      <c r="G1078" s="19">
        <v>23664</v>
      </c>
      <c r="H1078" s="17">
        <v>0</v>
      </c>
      <c r="I1078" s="18">
        <v>10455.1</v>
      </c>
      <c r="J1078" s="17" t="s">
        <v>12</v>
      </c>
      <c r="K1078" s="17" t="s">
        <v>16</v>
      </c>
      <c r="L1078" s="17" t="s">
        <v>23</v>
      </c>
      <c r="M1078" s="20">
        <v>58.65</v>
      </c>
    </row>
    <row r="1079" spans="1:13" x14ac:dyDescent="0.35">
      <c r="A1079" s="17" t="s">
        <v>8349</v>
      </c>
      <c r="B1079" s="17">
        <v>1078</v>
      </c>
      <c r="C1079" s="17" t="s">
        <v>1293</v>
      </c>
      <c r="D1079" s="17">
        <v>1968</v>
      </c>
      <c r="E1079" s="17" t="s">
        <v>15</v>
      </c>
      <c r="F1079" s="17">
        <v>8</v>
      </c>
      <c r="G1079" s="19">
        <v>25150</v>
      </c>
      <c r="H1079" s="17">
        <v>1</v>
      </c>
      <c r="I1079" s="18">
        <v>10450.549999999999</v>
      </c>
      <c r="J1079" s="17" t="s">
        <v>12</v>
      </c>
      <c r="K1079" s="17" t="s">
        <v>16</v>
      </c>
      <c r="L1079" s="17" t="s">
        <v>42</v>
      </c>
      <c r="M1079" s="20">
        <v>54.583333333333336</v>
      </c>
    </row>
    <row r="1080" spans="1:13" x14ac:dyDescent="0.35">
      <c r="A1080" s="17" t="s">
        <v>8349</v>
      </c>
      <c r="B1080" s="17">
        <v>1079</v>
      </c>
      <c r="C1080" s="17" t="s">
        <v>1292</v>
      </c>
      <c r="D1080" s="17">
        <v>1968</v>
      </c>
      <c r="E1080" s="17" t="s">
        <v>35</v>
      </c>
      <c r="F1080" s="17">
        <v>29</v>
      </c>
      <c r="G1080" s="19">
        <v>25079</v>
      </c>
      <c r="H1080" s="17">
        <v>1</v>
      </c>
      <c r="I1080" s="18">
        <v>10436.1</v>
      </c>
      <c r="J1080" s="17" t="s">
        <v>12</v>
      </c>
      <c r="K1080" s="17" t="s">
        <v>12</v>
      </c>
      <c r="L1080" s="17" t="s">
        <v>42</v>
      </c>
      <c r="M1080" s="20">
        <v>54.774999999999999</v>
      </c>
    </row>
    <row r="1081" spans="1:13" x14ac:dyDescent="0.35">
      <c r="A1081" s="17" t="s">
        <v>8349</v>
      </c>
      <c r="B1081" s="17">
        <v>1080</v>
      </c>
      <c r="C1081" s="17" t="s">
        <v>1291</v>
      </c>
      <c r="D1081" s="17">
        <v>1968</v>
      </c>
      <c r="E1081" s="17" t="s">
        <v>35</v>
      </c>
      <c r="F1081" s="17">
        <v>23</v>
      </c>
      <c r="G1081" s="19">
        <v>25073</v>
      </c>
      <c r="H1081" s="17">
        <v>0</v>
      </c>
      <c r="I1081" s="18">
        <v>10435.07</v>
      </c>
      <c r="J1081" s="17" t="s">
        <v>12</v>
      </c>
      <c r="K1081" s="17" t="s">
        <v>16</v>
      </c>
      <c r="L1081" s="17" t="s">
        <v>168</v>
      </c>
      <c r="M1081" s="20">
        <v>54.791666666666664</v>
      </c>
    </row>
    <row r="1082" spans="1:13" x14ac:dyDescent="0.35">
      <c r="A1082" s="17" t="s">
        <v>8349</v>
      </c>
      <c r="B1082" s="17">
        <v>1081</v>
      </c>
      <c r="C1082" s="17" t="s">
        <v>1290</v>
      </c>
      <c r="D1082" s="17">
        <v>1968</v>
      </c>
      <c r="E1082" s="17" t="s">
        <v>30</v>
      </c>
      <c r="F1082" s="17">
        <v>27</v>
      </c>
      <c r="G1082" s="19">
        <v>25199</v>
      </c>
      <c r="H1082" s="17">
        <v>0</v>
      </c>
      <c r="I1082" s="18">
        <v>10422.92</v>
      </c>
      <c r="J1082" s="17" t="s">
        <v>12</v>
      </c>
      <c r="K1082" s="17" t="s">
        <v>16</v>
      </c>
      <c r="L1082" s="17" t="s">
        <v>356</v>
      </c>
      <c r="M1082" s="20">
        <v>54.447222222222223</v>
      </c>
    </row>
    <row r="1083" spans="1:13" x14ac:dyDescent="0.35">
      <c r="A1083" s="17" t="s">
        <v>8349</v>
      </c>
      <c r="B1083" s="17">
        <v>1082</v>
      </c>
      <c r="C1083" s="17" t="s">
        <v>1289</v>
      </c>
      <c r="D1083" s="17">
        <v>1979</v>
      </c>
      <c r="E1083" s="17" t="s">
        <v>15</v>
      </c>
      <c r="F1083" s="17">
        <v>25</v>
      </c>
      <c r="G1083" s="19">
        <v>29184</v>
      </c>
      <c r="H1083" s="17">
        <v>2</v>
      </c>
      <c r="I1083" s="18">
        <v>10419.65</v>
      </c>
      <c r="J1083" s="17" t="s">
        <v>12</v>
      </c>
      <c r="K1083" s="17" t="s">
        <v>11</v>
      </c>
      <c r="L1083" s="17" t="s">
        <v>200</v>
      </c>
      <c r="M1083" s="20">
        <v>43.536111111111111</v>
      </c>
    </row>
    <row r="1084" spans="1:13" x14ac:dyDescent="0.35">
      <c r="A1084" s="17" t="s">
        <v>8349</v>
      </c>
      <c r="B1084" s="17">
        <v>1083</v>
      </c>
      <c r="C1084" s="17" t="s">
        <v>1288</v>
      </c>
      <c r="D1084" s="17">
        <v>1973</v>
      </c>
      <c r="E1084" s="17" t="s">
        <v>37</v>
      </c>
      <c r="F1084" s="17">
        <v>11</v>
      </c>
      <c r="G1084" s="19">
        <v>26948</v>
      </c>
      <c r="H1084" s="17">
        <v>0</v>
      </c>
      <c r="I1084" s="18">
        <v>10419.59</v>
      </c>
      <c r="J1084" s="17" t="s">
        <v>12</v>
      </c>
      <c r="K1084" s="17" t="s">
        <v>11</v>
      </c>
      <c r="L1084" s="17" t="s">
        <v>200</v>
      </c>
      <c r="M1084" s="20">
        <v>49.658333333333331</v>
      </c>
    </row>
    <row r="1085" spans="1:13" x14ac:dyDescent="0.35">
      <c r="A1085" s="17" t="s">
        <v>8349</v>
      </c>
      <c r="B1085" s="17">
        <v>1084</v>
      </c>
      <c r="C1085" s="17" t="s">
        <v>1287</v>
      </c>
      <c r="D1085" s="17">
        <v>1980</v>
      </c>
      <c r="E1085" s="17" t="s">
        <v>37</v>
      </c>
      <c r="F1085" s="17">
        <v>24</v>
      </c>
      <c r="G1085" s="19">
        <v>29518</v>
      </c>
      <c r="H1085" s="17">
        <v>2</v>
      </c>
      <c r="I1085" s="18">
        <v>10407.98</v>
      </c>
      <c r="J1085" s="17" t="s">
        <v>12</v>
      </c>
      <c r="K1085" s="17" t="s">
        <v>16</v>
      </c>
      <c r="L1085" s="17" t="s">
        <v>300</v>
      </c>
      <c r="M1085" s="20">
        <v>42.62222222222222</v>
      </c>
    </row>
    <row r="1086" spans="1:13" x14ac:dyDescent="0.35">
      <c r="A1086" s="17" t="s">
        <v>8349</v>
      </c>
      <c r="B1086" s="17">
        <v>1085</v>
      </c>
      <c r="C1086" s="17" t="s">
        <v>1286</v>
      </c>
      <c r="D1086" s="17">
        <v>1975</v>
      </c>
      <c r="E1086" s="17" t="s">
        <v>18</v>
      </c>
      <c r="F1086" s="17">
        <v>5</v>
      </c>
      <c r="G1086" s="19">
        <v>27550</v>
      </c>
      <c r="H1086" s="17">
        <v>4</v>
      </c>
      <c r="I1086" s="18">
        <v>10407.09</v>
      </c>
      <c r="J1086" s="17" t="s">
        <v>12</v>
      </c>
      <c r="K1086" s="17" t="s">
        <v>16</v>
      </c>
      <c r="L1086" s="17" t="s">
        <v>164</v>
      </c>
      <c r="M1086" s="20">
        <v>48.008333333333333</v>
      </c>
    </row>
    <row r="1087" spans="1:13" x14ac:dyDescent="0.35">
      <c r="A1087" s="17" t="s">
        <v>8349</v>
      </c>
      <c r="B1087" s="17">
        <v>1086</v>
      </c>
      <c r="C1087" s="17" t="s">
        <v>1285</v>
      </c>
      <c r="D1087" s="17">
        <v>1969</v>
      </c>
      <c r="E1087" s="17" t="s">
        <v>10</v>
      </c>
      <c r="F1087" s="17">
        <v>7</v>
      </c>
      <c r="G1087" s="19">
        <v>25391</v>
      </c>
      <c r="H1087" s="17">
        <v>0</v>
      </c>
      <c r="I1087" s="18">
        <v>10403.27</v>
      </c>
      <c r="J1087" s="17" t="s">
        <v>12</v>
      </c>
      <c r="K1087" s="17" t="s">
        <v>11</v>
      </c>
      <c r="L1087" s="17" t="s">
        <v>516</v>
      </c>
      <c r="M1087" s="20">
        <v>53.919444444444444</v>
      </c>
    </row>
    <row r="1088" spans="1:13" x14ac:dyDescent="0.35">
      <c r="A1088" s="17" t="s">
        <v>8349</v>
      </c>
      <c r="B1088" s="17">
        <v>1087</v>
      </c>
      <c r="C1088" s="17" t="s">
        <v>1284</v>
      </c>
      <c r="D1088" s="17">
        <v>1973</v>
      </c>
      <c r="E1088" s="17" t="s">
        <v>20</v>
      </c>
      <c r="F1088" s="17">
        <v>19</v>
      </c>
      <c r="G1088" s="19">
        <v>26926</v>
      </c>
      <c r="H1088" s="17">
        <v>3</v>
      </c>
      <c r="I1088" s="18">
        <v>10381.48</v>
      </c>
      <c r="J1088" s="17" t="s">
        <v>12</v>
      </c>
      <c r="K1088" s="17" t="s">
        <v>12</v>
      </c>
      <c r="L1088" s="17" t="s">
        <v>13</v>
      </c>
      <c r="M1088" s="20">
        <v>49.719444444444441</v>
      </c>
    </row>
    <row r="1089" spans="1:13" x14ac:dyDescent="0.35">
      <c r="A1089" s="17" t="s">
        <v>8349</v>
      </c>
      <c r="B1089" s="17">
        <v>1088</v>
      </c>
      <c r="C1089" s="17" t="s">
        <v>1283</v>
      </c>
      <c r="D1089" s="17">
        <v>1973</v>
      </c>
      <c r="E1089" s="17" t="s">
        <v>20</v>
      </c>
      <c r="F1089" s="17">
        <v>29</v>
      </c>
      <c r="G1089" s="19">
        <v>26936</v>
      </c>
      <c r="H1089" s="17">
        <v>2</v>
      </c>
      <c r="I1089" s="18">
        <v>10370.91</v>
      </c>
      <c r="J1089" s="17" t="s">
        <v>12</v>
      </c>
      <c r="K1089" s="17" t="s">
        <v>12</v>
      </c>
      <c r="L1089" s="17" t="s">
        <v>247</v>
      </c>
      <c r="M1089" s="20">
        <v>49.69166666666667</v>
      </c>
    </row>
    <row r="1090" spans="1:13" x14ac:dyDescent="0.35">
      <c r="A1090" s="17" t="s">
        <v>8349</v>
      </c>
      <c r="B1090" s="17">
        <v>1089</v>
      </c>
      <c r="C1090" s="17" t="s">
        <v>1282</v>
      </c>
      <c r="D1090" s="17">
        <v>1971</v>
      </c>
      <c r="E1090" s="17" t="s">
        <v>20</v>
      </c>
      <c r="F1090" s="17">
        <v>6</v>
      </c>
      <c r="G1090" s="19">
        <v>26182</v>
      </c>
      <c r="H1090" s="17">
        <v>0</v>
      </c>
      <c r="I1090" s="18">
        <v>10356.67</v>
      </c>
      <c r="J1090" s="17" t="s">
        <v>12</v>
      </c>
      <c r="K1090" s="17" t="s">
        <v>16</v>
      </c>
      <c r="L1090" s="17" t="s">
        <v>200</v>
      </c>
      <c r="M1090" s="20">
        <v>51.755555555555553</v>
      </c>
    </row>
    <row r="1091" spans="1:13" x14ac:dyDescent="0.35">
      <c r="A1091" s="17" t="s">
        <v>8349</v>
      </c>
      <c r="B1091" s="17">
        <v>1090</v>
      </c>
      <c r="C1091" s="17" t="s">
        <v>1281</v>
      </c>
      <c r="D1091" s="17">
        <v>1969</v>
      </c>
      <c r="E1091" s="17" t="s">
        <v>18</v>
      </c>
      <c r="F1091" s="17">
        <v>17</v>
      </c>
      <c r="G1091" s="19">
        <v>25371</v>
      </c>
      <c r="H1091" s="17">
        <v>0</v>
      </c>
      <c r="I1091" s="18">
        <v>10355.64</v>
      </c>
      <c r="J1091" s="17" t="s">
        <v>12</v>
      </c>
      <c r="K1091" s="17" t="s">
        <v>16</v>
      </c>
      <c r="L1091" s="17" t="s">
        <v>23</v>
      </c>
      <c r="M1091" s="20">
        <v>53.975000000000001</v>
      </c>
    </row>
    <row r="1092" spans="1:13" x14ac:dyDescent="0.35">
      <c r="A1092" s="17" t="s">
        <v>8349</v>
      </c>
      <c r="B1092" s="17">
        <v>1091</v>
      </c>
      <c r="C1092" s="17" t="s">
        <v>1280</v>
      </c>
      <c r="D1092" s="17">
        <v>1974</v>
      </c>
      <c r="E1092" s="17" t="s">
        <v>20</v>
      </c>
      <c r="F1092" s="17">
        <v>29</v>
      </c>
      <c r="G1092" s="19">
        <v>27301</v>
      </c>
      <c r="H1092" s="17">
        <v>0</v>
      </c>
      <c r="I1092" s="18">
        <v>10352.48</v>
      </c>
      <c r="J1092" s="17" t="s">
        <v>12</v>
      </c>
      <c r="K1092" s="17" t="s">
        <v>16</v>
      </c>
      <c r="L1092" s="17" t="s">
        <v>23</v>
      </c>
      <c r="M1092" s="20">
        <v>48.69166666666667</v>
      </c>
    </row>
    <row r="1093" spans="1:13" x14ac:dyDescent="0.35">
      <c r="A1093" s="17" t="s">
        <v>8349</v>
      </c>
      <c r="B1093" s="17">
        <v>1092</v>
      </c>
      <c r="C1093" s="17" t="s">
        <v>1279</v>
      </c>
      <c r="D1093" s="17">
        <v>1973</v>
      </c>
      <c r="E1093" s="17" t="s">
        <v>35</v>
      </c>
      <c r="F1093" s="17">
        <v>8</v>
      </c>
      <c r="G1093" s="19">
        <v>26884</v>
      </c>
      <c r="H1093" s="17">
        <v>0</v>
      </c>
      <c r="I1093" s="18">
        <v>10345.93</v>
      </c>
      <c r="J1093" s="17" t="s">
        <v>12</v>
      </c>
      <c r="K1093" s="17" t="s">
        <v>11</v>
      </c>
      <c r="L1093" s="17" t="s">
        <v>300</v>
      </c>
      <c r="M1093" s="20">
        <v>49.833333333333336</v>
      </c>
    </row>
    <row r="1094" spans="1:13" x14ac:dyDescent="0.35">
      <c r="A1094" s="17" t="s">
        <v>8349</v>
      </c>
      <c r="B1094" s="17">
        <v>1093</v>
      </c>
      <c r="C1094" s="17" t="s">
        <v>1278</v>
      </c>
      <c r="D1094" s="17">
        <v>1968</v>
      </c>
      <c r="E1094" s="17" t="s">
        <v>10</v>
      </c>
      <c r="F1094" s="17">
        <v>19</v>
      </c>
      <c r="G1094" s="19">
        <v>25038</v>
      </c>
      <c r="H1094" s="17">
        <v>0</v>
      </c>
      <c r="I1094" s="18">
        <v>10338.93</v>
      </c>
      <c r="J1094" s="17" t="s">
        <v>12</v>
      </c>
      <c r="K1094" s="17" t="s">
        <v>16</v>
      </c>
      <c r="L1094" s="17" t="s">
        <v>13</v>
      </c>
      <c r="M1094" s="20">
        <v>54.886111111111113</v>
      </c>
    </row>
    <row r="1095" spans="1:13" x14ac:dyDescent="0.35">
      <c r="A1095" s="17" t="s">
        <v>8349</v>
      </c>
      <c r="B1095" s="17">
        <v>1094</v>
      </c>
      <c r="C1095" s="17" t="s">
        <v>1277</v>
      </c>
      <c r="D1095" s="17">
        <v>1982</v>
      </c>
      <c r="E1095" s="17" t="s">
        <v>10</v>
      </c>
      <c r="F1095" s="17">
        <v>21</v>
      </c>
      <c r="G1095" s="19">
        <v>30153</v>
      </c>
      <c r="H1095" s="17">
        <v>3</v>
      </c>
      <c r="I1095" s="18">
        <v>10329.06</v>
      </c>
      <c r="J1095" s="17" t="s">
        <v>12</v>
      </c>
      <c r="K1095" s="17" t="s">
        <v>16</v>
      </c>
      <c r="L1095" s="17" t="s">
        <v>300</v>
      </c>
      <c r="M1095" s="20">
        <v>40.880555555555553</v>
      </c>
    </row>
    <row r="1096" spans="1:13" x14ac:dyDescent="0.35">
      <c r="A1096" s="17" t="s">
        <v>8349</v>
      </c>
      <c r="B1096" s="17">
        <v>1095</v>
      </c>
      <c r="C1096" s="17" t="s">
        <v>1276</v>
      </c>
      <c r="D1096" s="17">
        <v>1970</v>
      </c>
      <c r="E1096" s="17" t="s">
        <v>30</v>
      </c>
      <c r="F1096" s="17">
        <v>1</v>
      </c>
      <c r="G1096" s="19">
        <v>25903</v>
      </c>
      <c r="H1096" s="17">
        <v>2</v>
      </c>
      <c r="I1096" s="18">
        <v>10325.209999999999</v>
      </c>
      <c r="J1096" s="17" t="s">
        <v>12</v>
      </c>
      <c r="K1096" s="17" t="s">
        <v>12</v>
      </c>
      <c r="L1096" s="17" t="s">
        <v>42</v>
      </c>
      <c r="M1096" s="20">
        <v>52.519444444444446</v>
      </c>
    </row>
    <row r="1097" spans="1:13" x14ac:dyDescent="0.35">
      <c r="A1097" s="17" t="s">
        <v>8349</v>
      </c>
      <c r="B1097" s="17">
        <v>1096</v>
      </c>
      <c r="C1097" s="17" t="s">
        <v>1275</v>
      </c>
      <c r="D1097" s="17">
        <v>1991</v>
      </c>
      <c r="E1097" s="17" t="s">
        <v>35</v>
      </c>
      <c r="F1097" s="17">
        <v>21</v>
      </c>
      <c r="G1097" s="19">
        <v>33471</v>
      </c>
      <c r="H1097" s="17">
        <v>3</v>
      </c>
      <c r="I1097" s="18">
        <v>10322.9</v>
      </c>
      <c r="J1097" s="17" t="s">
        <v>12</v>
      </c>
      <c r="K1097" s="17" t="s">
        <v>16</v>
      </c>
      <c r="L1097" s="17" t="s">
        <v>535</v>
      </c>
      <c r="M1097" s="20">
        <v>31.797222222222221</v>
      </c>
    </row>
    <row r="1098" spans="1:13" x14ac:dyDescent="0.35">
      <c r="A1098" s="17" t="s">
        <v>8349</v>
      </c>
      <c r="B1098" s="17">
        <v>1097</v>
      </c>
      <c r="C1098" s="17" t="s">
        <v>1274</v>
      </c>
      <c r="D1098" s="17">
        <v>1991</v>
      </c>
      <c r="E1098" s="17" t="s">
        <v>15</v>
      </c>
      <c r="F1098" s="17">
        <v>17</v>
      </c>
      <c r="G1098" s="19">
        <v>33559</v>
      </c>
      <c r="H1098" s="17">
        <v>3</v>
      </c>
      <c r="I1098" s="18">
        <v>10315.91</v>
      </c>
      <c r="J1098" s="17" t="s">
        <v>12</v>
      </c>
      <c r="K1098" s="17" t="s">
        <v>11</v>
      </c>
      <c r="L1098" s="17" t="s">
        <v>23</v>
      </c>
      <c r="M1098" s="20">
        <v>31.558333333333334</v>
      </c>
    </row>
    <row r="1099" spans="1:13" x14ac:dyDescent="0.35">
      <c r="A1099" s="17" t="s">
        <v>8349</v>
      </c>
      <c r="B1099" s="17">
        <v>1098</v>
      </c>
      <c r="C1099" s="17" t="s">
        <v>1273</v>
      </c>
      <c r="D1099" s="17">
        <v>1962</v>
      </c>
      <c r="E1099" s="17" t="s">
        <v>10</v>
      </c>
      <c r="F1099" s="17">
        <v>12</v>
      </c>
      <c r="G1099" s="19">
        <v>22839</v>
      </c>
      <c r="H1099" s="17">
        <v>0</v>
      </c>
      <c r="I1099" s="18">
        <v>10310.780000000001</v>
      </c>
      <c r="J1099" s="17" t="s">
        <v>12</v>
      </c>
      <c r="K1099" s="17" t="s">
        <v>12</v>
      </c>
      <c r="L1099" s="17" t="s">
        <v>23</v>
      </c>
      <c r="M1099" s="20">
        <v>60.905555555555559</v>
      </c>
    </row>
    <row r="1100" spans="1:13" x14ac:dyDescent="0.35">
      <c r="A1100" s="17" t="s">
        <v>8349</v>
      </c>
      <c r="B1100" s="17">
        <v>1099</v>
      </c>
      <c r="C1100" s="17" t="s">
        <v>1272</v>
      </c>
      <c r="D1100" s="17">
        <v>1963</v>
      </c>
      <c r="E1100" s="17" t="s">
        <v>20</v>
      </c>
      <c r="F1100" s="17">
        <v>24</v>
      </c>
      <c r="G1100" s="19">
        <v>23278</v>
      </c>
      <c r="H1100" s="17">
        <v>0</v>
      </c>
      <c r="I1100" s="18">
        <v>10308.040000000001</v>
      </c>
      <c r="J1100" s="17" t="s">
        <v>12</v>
      </c>
      <c r="K1100" s="17" t="s">
        <v>16</v>
      </c>
      <c r="L1100" s="17" t="s">
        <v>13</v>
      </c>
      <c r="M1100" s="20">
        <v>59.705555555555556</v>
      </c>
    </row>
    <row r="1101" spans="1:13" x14ac:dyDescent="0.35">
      <c r="A1101" s="17" t="s">
        <v>8349</v>
      </c>
      <c r="B1101" s="17">
        <v>1100</v>
      </c>
      <c r="C1101" s="17" t="s">
        <v>1271</v>
      </c>
      <c r="D1101" s="17">
        <v>1988</v>
      </c>
      <c r="E1101" s="17" t="s">
        <v>20</v>
      </c>
      <c r="F1101" s="17">
        <v>14</v>
      </c>
      <c r="G1101" s="19">
        <v>32400</v>
      </c>
      <c r="H1101" s="17">
        <v>3</v>
      </c>
      <c r="I1101" s="18">
        <v>10276.99</v>
      </c>
      <c r="J1101" s="17" t="s">
        <v>12</v>
      </c>
      <c r="K1101" s="17" t="s">
        <v>16</v>
      </c>
      <c r="L1101" s="17" t="s">
        <v>300</v>
      </c>
      <c r="M1101" s="20">
        <v>34.733333333333334</v>
      </c>
    </row>
    <row r="1102" spans="1:13" x14ac:dyDescent="0.35">
      <c r="A1102" s="17" t="s">
        <v>8349</v>
      </c>
      <c r="B1102" s="17">
        <v>1101</v>
      </c>
      <c r="C1102" s="17" t="s">
        <v>1270</v>
      </c>
      <c r="D1102" s="17">
        <v>1970</v>
      </c>
      <c r="E1102" s="17" t="s">
        <v>18</v>
      </c>
      <c r="F1102" s="17">
        <v>21</v>
      </c>
      <c r="G1102" s="19">
        <v>25740</v>
      </c>
      <c r="H1102" s="17">
        <v>0</v>
      </c>
      <c r="I1102" s="18">
        <v>10274.33</v>
      </c>
      <c r="J1102" s="17" t="s">
        <v>12</v>
      </c>
      <c r="K1102" s="17" t="s">
        <v>16</v>
      </c>
      <c r="L1102" s="17" t="s">
        <v>247</v>
      </c>
      <c r="M1102" s="20">
        <v>52.963888888888889</v>
      </c>
    </row>
    <row r="1103" spans="1:13" x14ac:dyDescent="0.35">
      <c r="A1103" s="17" t="s">
        <v>8349</v>
      </c>
      <c r="B1103" s="17">
        <v>1102</v>
      </c>
      <c r="C1103" s="17" t="s">
        <v>1269</v>
      </c>
      <c r="D1103" s="17">
        <v>1973</v>
      </c>
      <c r="E1103" s="17" t="s">
        <v>15</v>
      </c>
      <c r="F1103" s="17">
        <v>27</v>
      </c>
      <c r="G1103" s="19">
        <v>26995</v>
      </c>
      <c r="H1103" s="17">
        <v>3</v>
      </c>
      <c r="I1103" s="18">
        <v>10269.459999999999</v>
      </c>
      <c r="J1103" s="17" t="s">
        <v>12</v>
      </c>
      <c r="K1103" s="17" t="s">
        <v>12</v>
      </c>
      <c r="L1103" s="17" t="s">
        <v>23</v>
      </c>
      <c r="M1103" s="20">
        <v>49.530555555555559</v>
      </c>
    </row>
    <row r="1104" spans="1:13" x14ac:dyDescent="0.35">
      <c r="A1104" s="17" t="s">
        <v>8349</v>
      </c>
      <c r="B1104" s="17">
        <v>1103</v>
      </c>
      <c r="C1104" s="17" t="s">
        <v>1268</v>
      </c>
      <c r="D1104" s="17">
        <v>1973</v>
      </c>
      <c r="E1104" s="17" t="s">
        <v>20</v>
      </c>
      <c r="F1104" s="17">
        <v>5</v>
      </c>
      <c r="G1104" s="19">
        <v>26912</v>
      </c>
      <c r="H1104" s="17">
        <v>3</v>
      </c>
      <c r="I1104" s="18">
        <v>10264.44</v>
      </c>
      <c r="J1104" s="17" t="s">
        <v>12</v>
      </c>
      <c r="K1104" s="17" t="s">
        <v>11</v>
      </c>
      <c r="L1104" s="17" t="s">
        <v>23</v>
      </c>
      <c r="M1104" s="20">
        <v>49.758333333333333</v>
      </c>
    </row>
    <row r="1105" spans="1:13" x14ac:dyDescent="0.35">
      <c r="A1105" s="17" t="s">
        <v>8349</v>
      </c>
      <c r="B1105" s="17">
        <v>1104</v>
      </c>
      <c r="C1105" s="17" t="s">
        <v>1267</v>
      </c>
      <c r="D1105" s="17">
        <v>1975</v>
      </c>
      <c r="E1105" s="17" t="s">
        <v>35</v>
      </c>
      <c r="F1105" s="17">
        <v>15</v>
      </c>
      <c r="G1105" s="19">
        <v>27621</v>
      </c>
      <c r="H1105" s="17">
        <v>1</v>
      </c>
      <c r="I1105" s="18">
        <v>10259.129999999999</v>
      </c>
      <c r="J1105" s="17" t="s">
        <v>12</v>
      </c>
      <c r="K1105" s="17" t="s">
        <v>11</v>
      </c>
      <c r="L1105" s="17" t="s">
        <v>42</v>
      </c>
      <c r="M1105" s="20">
        <v>47.81388888888889</v>
      </c>
    </row>
    <row r="1106" spans="1:13" x14ac:dyDescent="0.35">
      <c r="A1106" s="17" t="s">
        <v>8349</v>
      </c>
      <c r="B1106" s="17">
        <v>1105</v>
      </c>
      <c r="C1106" s="17" t="s">
        <v>1266</v>
      </c>
      <c r="D1106" s="17">
        <v>1968</v>
      </c>
      <c r="E1106" s="17" t="s">
        <v>20</v>
      </c>
      <c r="F1106" s="17">
        <v>23</v>
      </c>
      <c r="G1106" s="19">
        <v>25104</v>
      </c>
      <c r="H1106" s="17">
        <v>0</v>
      </c>
      <c r="I1106" s="18">
        <v>10231.5</v>
      </c>
      <c r="J1106" s="17" t="s">
        <v>12</v>
      </c>
      <c r="K1106" s="17" t="s">
        <v>16</v>
      </c>
      <c r="L1106" s="17" t="s">
        <v>23</v>
      </c>
      <c r="M1106" s="20">
        <v>54.708333333333336</v>
      </c>
    </row>
    <row r="1107" spans="1:13" x14ac:dyDescent="0.35">
      <c r="A1107" s="17" t="s">
        <v>8349</v>
      </c>
      <c r="B1107" s="17">
        <v>1106</v>
      </c>
      <c r="C1107" s="17" t="s">
        <v>1265</v>
      </c>
      <c r="D1107" s="17">
        <v>1967</v>
      </c>
      <c r="E1107" s="17" t="s">
        <v>18</v>
      </c>
      <c r="F1107" s="17">
        <v>28</v>
      </c>
      <c r="G1107" s="19">
        <v>24651</v>
      </c>
      <c r="H1107" s="17">
        <v>0</v>
      </c>
      <c r="I1107" s="18">
        <v>10226.280000000001</v>
      </c>
      <c r="J1107" s="17" t="s">
        <v>12</v>
      </c>
      <c r="K1107" s="17" t="s">
        <v>12</v>
      </c>
      <c r="L1107" s="17" t="s">
        <v>13</v>
      </c>
      <c r="M1107" s="20">
        <v>55.944444444444443</v>
      </c>
    </row>
    <row r="1108" spans="1:13" x14ac:dyDescent="0.35">
      <c r="A1108" s="17" t="s">
        <v>8349</v>
      </c>
      <c r="B1108" s="17">
        <v>1107</v>
      </c>
      <c r="C1108" s="17" t="s">
        <v>1264</v>
      </c>
      <c r="D1108" s="17">
        <v>1967</v>
      </c>
      <c r="E1108" s="17" t="s">
        <v>20</v>
      </c>
      <c r="F1108" s="17">
        <v>26</v>
      </c>
      <c r="G1108" s="19">
        <v>24741</v>
      </c>
      <c r="H1108" s="17">
        <v>0</v>
      </c>
      <c r="I1108" s="18">
        <v>10214.64</v>
      </c>
      <c r="J1108" s="17" t="s">
        <v>12</v>
      </c>
      <c r="K1108" s="17" t="s">
        <v>11</v>
      </c>
      <c r="L1108" s="17" t="s">
        <v>42</v>
      </c>
      <c r="M1108" s="20">
        <v>55.7</v>
      </c>
    </row>
    <row r="1109" spans="1:13" x14ac:dyDescent="0.35">
      <c r="A1109" s="17" t="s">
        <v>8349</v>
      </c>
      <c r="B1109" s="17">
        <v>1108</v>
      </c>
      <c r="C1109" s="17" t="s">
        <v>1263</v>
      </c>
      <c r="D1109" s="17">
        <v>1970</v>
      </c>
      <c r="E1109" s="17" t="s">
        <v>30</v>
      </c>
      <c r="F1109" s="17">
        <v>24</v>
      </c>
      <c r="G1109" s="19">
        <v>25926</v>
      </c>
      <c r="H1109" s="17">
        <v>0</v>
      </c>
      <c r="I1109" s="18">
        <v>10197.77</v>
      </c>
      <c r="J1109" s="17" t="s">
        <v>12</v>
      </c>
      <c r="K1109" s="17" t="s">
        <v>16</v>
      </c>
      <c r="L1109" s="17" t="s">
        <v>247</v>
      </c>
      <c r="M1109" s="20">
        <v>52.455555555555556</v>
      </c>
    </row>
    <row r="1110" spans="1:13" x14ac:dyDescent="0.35">
      <c r="A1110" s="17" t="s">
        <v>8349</v>
      </c>
      <c r="B1110" s="17">
        <v>1109</v>
      </c>
      <c r="C1110" s="17" t="s">
        <v>1262</v>
      </c>
      <c r="D1110" s="17">
        <v>1985</v>
      </c>
      <c r="E1110" s="17" t="s">
        <v>37</v>
      </c>
      <c r="F1110" s="17">
        <v>16</v>
      </c>
      <c r="G1110" s="19">
        <v>31336</v>
      </c>
      <c r="H1110" s="17">
        <v>3</v>
      </c>
      <c r="I1110" s="18">
        <v>10191.82</v>
      </c>
      <c r="J1110" s="17" t="s">
        <v>12</v>
      </c>
      <c r="K1110" s="17" t="s">
        <v>11</v>
      </c>
      <c r="L1110" s="17" t="s">
        <v>535</v>
      </c>
      <c r="M1110" s="20">
        <v>37.644444444444446</v>
      </c>
    </row>
    <row r="1111" spans="1:13" x14ac:dyDescent="0.35">
      <c r="A1111" s="17" t="s">
        <v>8349</v>
      </c>
      <c r="B1111" s="17">
        <v>1110</v>
      </c>
      <c r="C1111" s="17" t="s">
        <v>1261</v>
      </c>
      <c r="D1111" s="17">
        <v>1972</v>
      </c>
      <c r="E1111" s="17" t="s">
        <v>10</v>
      </c>
      <c r="F1111" s="17">
        <v>10</v>
      </c>
      <c r="G1111" s="19">
        <v>26490</v>
      </c>
      <c r="H1111" s="17">
        <v>0</v>
      </c>
      <c r="I1111" s="18">
        <v>10160.870000000001</v>
      </c>
      <c r="J1111" s="17" t="s">
        <v>12</v>
      </c>
      <c r="K1111" s="17" t="s">
        <v>12</v>
      </c>
      <c r="L1111" s="17" t="s">
        <v>200</v>
      </c>
      <c r="M1111" s="20">
        <v>50.911111111111111</v>
      </c>
    </row>
    <row r="1112" spans="1:13" x14ac:dyDescent="0.35">
      <c r="A1112" s="17" t="s">
        <v>8349</v>
      </c>
      <c r="B1112" s="17">
        <v>1111</v>
      </c>
      <c r="C1112" s="17" t="s">
        <v>1260</v>
      </c>
      <c r="D1112" s="17">
        <v>1973</v>
      </c>
      <c r="E1112" s="17" t="s">
        <v>37</v>
      </c>
      <c r="F1112" s="17">
        <v>13</v>
      </c>
      <c r="G1112" s="19">
        <v>26950</v>
      </c>
      <c r="H1112" s="17">
        <v>2</v>
      </c>
      <c r="I1112" s="18">
        <v>10156.780000000001</v>
      </c>
      <c r="J1112" s="17" t="s">
        <v>12</v>
      </c>
      <c r="K1112" s="17" t="s">
        <v>11</v>
      </c>
      <c r="L1112" s="17" t="s">
        <v>23</v>
      </c>
      <c r="M1112" s="20">
        <v>49.652777777777779</v>
      </c>
    </row>
    <row r="1113" spans="1:13" x14ac:dyDescent="0.35">
      <c r="A1113" s="17" t="s">
        <v>8349</v>
      </c>
      <c r="B1113" s="17">
        <v>1112</v>
      </c>
      <c r="C1113" s="17" t="s">
        <v>1259</v>
      </c>
      <c r="D1113" s="17">
        <v>1981</v>
      </c>
      <c r="E1113" s="17" t="s">
        <v>18</v>
      </c>
      <c r="F1113" s="17">
        <v>12</v>
      </c>
      <c r="G1113" s="19">
        <v>29749</v>
      </c>
      <c r="H1113" s="17">
        <v>1</v>
      </c>
      <c r="I1113" s="18">
        <v>10146.129999999999</v>
      </c>
      <c r="J1113" s="17" t="s">
        <v>12</v>
      </c>
      <c r="K1113" s="17" t="s">
        <v>16</v>
      </c>
      <c r="L1113" s="17" t="s">
        <v>200</v>
      </c>
      <c r="M1113" s="20">
        <v>41.988888888888887</v>
      </c>
    </row>
    <row r="1114" spans="1:13" x14ac:dyDescent="0.35">
      <c r="A1114" s="17" t="s">
        <v>8349</v>
      </c>
      <c r="B1114" s="17">
        <v>1113</v>
      </c>
      <c r="C1114" s="17" t="s">
        <v>1258</v>
      </c>
      <c r="D1114" s="17">
        <v>1974</v>
      </c>
      <c r="E1114" s="17" t="s">
        <v>30</v>
      </c>
      <c r="F1114" s="17">
        <v>30</v>
      </c>
      <c r="G1114" s="19">
        <v>27393</v>
      </c>
      <c r="H1114" s="17">
        <v>3</v>
      </c>
      <c r="I1114" s="18">
        <v>10141.14</v>
      </c>
      <c r="J1114" s="17" t="s">
        <v>12</v>
      </c>
      <c r="K1114" s="17" t="s">
        <v>16</v>
      </c>
      <c r="L1114" s="17" t="s">
        <v>168</v>
      </c>
      <c r="M1114" s="20">
        <v>48.43888888888889</v>
      </c>
    </row>
    <row r="1115" spans="1:13" x14ac:dyDescent="0.35">
      <c r="A1115" s="17" t="s">
        <v>8349</v>
      </c>
      <c r="B1115" s="17">
        <v>1114</v>
      </c>
      <c r="C1115" s="17" t="s">
        <v>1257</v>
      </c>
      <c r="D1115" s="17">
        <v>1997</v>
      </c>
      <c r="E1115" s="17" t="s">
        <v>20</v>
      </c>
      <c r="F1115" s="17">
        <v>5</v>
      </c>
      <c r="G1115" s="19">
        <v>35678</v>
      </c>
      <c r="H1115" s="17">
        <v>0</v>
      </c>
      <c r="I1115" s="18">
        <v>10139.84</v>
      </c>
      <c r="J1115" s="17" t="s">
        <v>12</v>
      </c>
      <c r="K1115" s="17" t="s">
        <v>11</v>
      </c>
      <c r="L1115" s="17" t="s">
        <v>23</v>
      </c>
      <c r="M1115" s="20">
        <v>25.758333333333333</v>
      </c>
    </row>
    <row r="1116" spans="1:13" x14ac:dyDescent="0.35">
      <c r="A1116" s="17" t="s">
        <v>8349</v>
      </c>
      <c r="B1116" s="17">
        <v>1115</v>
      </c>
      <c r="C1116" s="17" t="s">
        <v>1256</v>
      </c>
      <c r="D1116" s="17">
        <v>1972</v>
      </c>
      <c r="E1116" s="17" t="s">
        <v>15</v>
      </c>
      <c r="F1116" s="17">
        <v>16</v>
      </c>
      <c r="G1116" s="19">
        <v>26619</v>
      </c>
      <c r="H1116" s="17">
        <v>2</v>
      </c>
      <c r="I1116" s="18">
        <v>10118.42</v>
      </c>
      <c r="J1116" s="17" t="s">
        <v>12</v>
      </c>
      <c r="K1116" s="17" t="s">
        <v>12</v>
      </c>
      <c r="L1116" s="17" t="s">
        <v>42</v>
      </c>
      <c r="M1116" s="20">
        <v>50.56111111111111</v>
      </c>
    </row>
    <row r="1117" spans="1:13" x14ac:dyDescent="0.35">
      <c r="A1117" s="17" t="s">
        <v>8349</v>
      </c>
      <c r="B1117" s="17">
        <v>1116</v>
      </c>
      <c r="C1117" s="17" t="s">
        <v>1255</v>
      </c>
      <c r="D1117" s="17">
        <v>1975</v>
      </c>
      <c r="E1117" s="17" t="s">
        <v>10</v>
      </c>
      <c r="F1117" s="17">
        <v>2</v>
      </c>
      <c r="G1117" s="19">
        <v>27577</v>
      </c>
      <c r="H1117" s="17">
        <v>3</v>
      </c>
      <c r="I1117" s="18">
        <v>10115.01</v>
      </c>
      <c r="J1117" s="17" t="s">
        <v>12</v>
      </c>
      <c r="K1117" s="17" t="s">
        <v>12</v>
      </c>
      <c r="L1117" s="17" t="s">
        <v>23</v>
      </c>
      <c r="M1117" s="20">
        <v>47.93333333333333</v>
      </c>
    </row>
    <row r="1118" spans="1:13" x14ac:dyDescent="0.35">
      <c r="A1118" s="17" t="s">
        <v>8349</v>
      </c>
      <c r="B1118" s="17">
        <v>1117</v>
      </c>
      <c r="C1118" s="17" t="s">
        <v>1254</v>
      </c>
      <c r="D1118" s="17">
        <v>1972</v>
      </c>
      <c r="E1118" s="17" t="s">
        <v>35</v>
      </c>
      <c r="F1118" s="17">
        <v>8</v>
      </c>
      <c r="G1118" s="19">
        <v>26519</v>
      </c>
      <c r="H1118" s="17">
        <v>2</v>
      </c>
      <c r="I1118" s="18">
        <v>10107.219999999999</v>
      </c>
      <c r="J1118" s="17" t="s">
        <v>12</v>
      </c>
      <c r="K1118" s="17" t="s">
        <v>16</v>
      </c>
      <c r="L1118" s="17" t="s">
        <v>13</v>
      </c>
      <c r="M1118" s="20">
        <v>50.833333333333336</v>
      </c>
    </row>
    <row r="1119" spans="1:13" x14ac:dyDescent="0.35">
      <c r="A1119" s="17" t="s">
        <v>8349</v>
      </c>
      <c r="B1119" s="17">
        <v>1118</v>
      </c>
      <c r="C1119" s="17" t="s">
        <v>1253</v>
      </c>
      <c r="D1119" s="17">
        <v>1972</v>
      </c>
      <c r="E1119" s="17" t="s">
        <v>37</v>
      </c>
      <c r="F1119" s="17">
        <v>19</v>
      </c>
      <c r="G1119" s="19">
        <v>26591</v>
      </c>
      <c r="H1119" s="17">
        <v>1</v>
      </c>
      <c r="I1119" s="18">
        <v>10106.129999999999</v>
      </c>
      <c r="J1119" s="17" t="s">
        <v>12</v>
      </c>
      <c r="K1119" s="17" t="s">
        <v>16</v>
      </c>
      <c r="L1119" s="17" t="s">
        <v>247</v>
      </c>
      <c r="M1119" s="20">
        <v>50.636111111111113</v>
      </c>
    </row>
    <row r="1120" spans="1:13" x14ac:dyDescent="0.35">
      <c r="A1120" s="17" t="s">
        <v>8349</v>
      </c>
      <c r="B1120" s="17">
        <v>1119</v>
      </c>
      <c r="C1120" s="17" t="s">
        <v>1252</v>
      </c>
      <c r="D1120" s="17">
        <v>1976</v>
      </c>
      <c r="E1120" s="17" t="s">
        <v>30</v>
      </c>
      <c r="F1120" s="17">
        <v>19</v>
      </c>
      <c r="G1120" s="19">
        <v>28113</v>
      </c>
      <c r="H1120" s="17">
        <v>5</v>
      </c>
      <c r="I1120" s="18">
        <v>10096.969999999999</v>
      </c>
      <c r="J1120" s="17" t="s">
        <v>12</v>
      </c>
      <c r="K1120" s="17" t="s">
        <v>11</v>
      </c>
      <c r="L1120" s="17" t="s">
        <v>42</v>
      </c>
      <c r="M1120" s="20">
        <v>46.469444444444441</v>
      </c>
    </row>
    <row r="1121" spans="1:13" x14ac:dyDescent="0.35">
      <c r="A1121" s="17" t="s">
        <v>8349</v>
      </c>
      <c r="B1121" s="17">
        <v>1120</v>
      </c>
      <c r="C1121" s="17" t="s">
        <v>1251</v>
      </c>
      <c r="D1121" s="17">
        <v>1969</v>
      </c>
      <c r="E1121" s="17" t="s">
        <v>10</v>
      </c>
      <c r="F1121" s="17">
        <v>3</v>
      </c>
      <c r="G1121" s="19">
        <v>25387</v>
      </c>
      <c r="H1121" s="17">
        <v>1</v>
      </c>
      <c r="I1121" s="18">
        <v>10085.85</v>
      </c>
      <c r="J1121" s="17" t="s">
        <v>12</v>
      </c>
      <c r="K1121" s="17" t="s">
        <v>12</v>
      </c>
      <c r="L1121" s="17" t="s">
        <v>42</v>
      </c>
      <c r="M1121" s="20">
        <v>53.930555555555557</v>
      </c>
    </row>
    <row r="1122" spans="1:13" x14ac:dyDescent="0.35">
      <c r="A1122" s="17" t="s">
        <v>8349</v>
      </c>
      <c r="B1122" s="17">
        <v>1121</v>
      </c>
      <c r="C1122" s="17" t="s">
        <v>1250</v>
      </c>
      <c r="D1122" s="17">
        <v>1969</v>
      </c>
      <c r="E1122" s="17" t="s">
        <v>37</v>
      </c>
      <c r="F1122" s="17">
        <v>27</v>
      </c>
      <c r="G1122" s="19">
        <v>25503</v>
      </c>
      <c r="H1122" s="17">
        <v>0</v>
      </c>
      <c r="I1122" s="18">
        <v>10072.06</v>
      </c>
      <c r="J1122" s="17" t="s">
        <v>12</v>
      </c>
      <c r="K1122" s="17" t="s">
        <v>16</v>
      </c>
      <c r="L1122" s="17" t="s">
        <v>356</v>
      </c>
      <c r="M1122" s="20">
        <v>53.613888888888887</v>
      </c>
    </row>
    <row r="1123" spans="1:13" x14ac:dyDescent="0.35">
      <c r="A1123" s="17" t="s">
        <v>8349</v>
      </c>
      <c r="B1123" s="17">
        <v>1122</v>
      </c>
      <c r="C1123" s="17" t="s">
        <v>1249</v>
      </c>
      <c r="D1123" s="17">
        <v>1969</v>
      </c>
      <c r="E1123" s="17" t="s">
        <v>35</v>
      </c>
      <c r="F1123" s="17">
        <v>22</v>
      </c>
      <c r="G1123" s="19">
        <v>25437</v>
      </c>
      <c r="H1123" s="17">
        <v>1</v>
      </c>
      <c r="I1123" s="18">
        <v>10065.41</v>
      </c>
      <c r="J1123" s="17" t="s">
        <v>12</v>
      </c>
      <c r="K1123" s="17" t="s">
        <v>11</v>
      </c>
      <c r="L1123" s="17" t="s">
        <v>42</v>
      </c>
      <c r="M1123" s="20">
        <v>53.794444444444444</v>
      </c>
    </row>
    <row r="1124" spans="1:13" x14ac:dyDescent="0.35">
      <c r="A1124" s="17" t="s">
        <v>8349</v>
      </c>
      <c r="B1124" s="17">
        <v>1123</v>
      </c>
      <c r="C1124" s="17" t="s">
        <v>1248</v>
      </c>
      <c r="D1124" s="17">
        <v>1974</v>
      </c>
      <c r="E1124" s="17" t="s">
        <v>35</v>
      </c>
      <c r="F1124" s="17">
        <v>30</v>
      </c>
      <c r="G1124" s="19">
        <v>27271</v>
      </c>
      <c r="H1124" s="17">
        <v>2</v>
      </c>
      <c r="I1124" s="18">
        <v>10043.25</v>
      </c>
      <c r="J1124" s="17" t="s">
        <v>12</v>
      </c>
      <c r="K1124" s="17" t="s">
        <v>11</v>
      </c>
      <c r="L1124" s="17" t="s">
        <v>247</v>
      </c>
      <c r="M1124" s="20">
        <v>48.772222222222226</v>
      </c>
    </row>
    <row r="1125" spans="1:13" x14ac:dyDescent="0.35">
      <c r="A1125" s="17" t="s">
        <v>8349</v>
      </c>
      <c r="B1125" s="17">
        <v>1124</v>
      </c>
      <c r="C1125" s="17" t="s">
        <v>1247</v>
      </c>
      <c r="D1125" s="17">
        <v>1979</v>
      </c>
      <c r="E1125" s="17" t="s">
        <v>30</v>
      </c>
      <c r="F1125" s="17">
        <v>28</v>
      </c>
      <c r="G1125" s="19">
        <v>29217</v>
      </c>
      <c r="H1125" s="17">
        <v>2</v>
      </c>
      <c r="I1125" s="18">
        <v>10027.15</v>
      </c>
      <c r="J1125" s="17" t="s">
        <v>12</v>
      </c>
      <c r="K1125" s="17" t="s">
        <v>16</v>
      </c>
      <c r="L1125" s="17" t="s">
        <v>300</v>
      </c>
      <c r="M1125" s="20">
        <v>43.444444444444443</v>
      </c>
    </row>
    <row r="1126" spans="1:13" x14ac:dyDescent="0.35">
      <c r="A1126" s="17" t="s">
        <v>8349</v>
      </c>
      <c r="B1126" s="17">
        <v>1125</v>
      </c>
      <c r="C1126" s="17" t="s">
        <v>1246</v>
      </c>
      <c r="D1126" s="17">
        <v>1988</v>
      </c>
      <c r="E1126" s="17" t="s">
        <v>10</v>
      </c>
      <c r="F1126" s="17">
        <v>3</v>
      </c>
      <c r="G1126" s="19">
        <v>32327</v>
      </c>
      <c r="H1126" s="17">
        <v>3</v>
      </c>
      <c r="I1126" s="18">
        <v>10011.44</v>
      </c>
      <c r="J1126" s="17" t="s">
        <v>12</v>
      </c>
      <c r="K1126" s="17" t="s">
        <v>12</v>
      </c>
      <c r="L1126" s="17" t="s">
        <v>535</v>
      </c>
      <c r="M1126" s="20">
        <v>34.930555555555557</v>
      </c>
    </row>
    <row r="1127" spans="1:13" x14ac:dyDescent="0.35">
      <c r="A1127" s="17" t="s">
        <v>8349</v>
      </c>
      <c r="B1127" s="17">
        <v>1126</v>
      </c>
      <c r="C1127" s="17" t="s">
        <v>1245</v>
      </c>
      <c r="D1127" s="17">
        <v>1970</v>
      </c>
      <c r="E1127" s="17" t="s">
        <v>35</v>
      </c>
      <c r="F1127" s="17">
        <v>11</v>
      </c>
      <c r="G1127" s="19">
        <v>25791</v>
      </c>
      <c r="H1127" s="17">
        <v>0</v>
      </c>
      <c r="I1127" s="18">
        <v>9991.0400000000009</v>
      </c>
      <c r="J1127" s="17" t="s">
        <v>11</v>
      </c>
      <c r="K1127" s="17" t="s">
        <v>12</v>
      </c>
      <c r="L1127" s="17" t="s">
        <v>23</v>
      </c>
      <c r="M1127" s="20">
        <v>52.825000000000003</v>
      </c>
    </row>
    <row r="1128" spans="1:13" x14ac:dyDescent="0.35">
      <c r="A1128" s="17" t="s">
        <v>8349</v>
      </c>
      <c r="B1128" s="17">
        <v>1127</v>
      </c>
      <c r="C1128" s="17" t="s">
        <v>1244</v>
      </c>
      <c r="D1128" s="17">
        <v>1971</v>
      </c>
      <c r="E1128" s="17" t="s">
        <v>37</v>
      </c>
      <c r="F1128" s="17">
        <v>6</v>
      </c>
      <c r="G1128" s="19">
        <v>26212</v>
      </c>
      <c r="H1128" s="17">
        <v>1</v>
      </c>
      <c r="I1128" s="18">
        <v>9964.06</v>
      </c>
      <c r="J1128" s="17" t="s">
        <v>11</v>
      </c>
      <c r="K1128" s="17" t="s">
        <v>11</v>
      </c>
      <c r="L1128" s="17" t="s">
        <v>166</v>
      </c>
      <c r="M1128" s="20">
        <v>51.672222222222224</v>
      </c>
    </row>
    <row r="1129" spans="1:13" x14ac:dyDescent="0.35">
      <c r="A1129" s="17" t="s">
        <v>8349</v>
      </c>
      <c r="B1129" s="17">
        <v>1128</v>
      </c>
      <c r="C1129" s="17" t="s">
        <v>1243</v>
      </c>
      <c r="D1129" s="17">
        <v>1971</v>
      </c>
      <c r="E1129" s="17" t="s">
        <v>30</v>
      </c>
      <c r="F1129" s="17">
        <v>26</v>
      </c>
      <c r="G1129" s="19">
        <v>26293</v>
      </c>
      <c r="H1129" s="17">
        <v>1</v>
      </c>
      <c r="I1129" s="18">
        <v>9957.7199999999993</v>
      </c>
      <c r="J1129" s="17" t="s">
        <v>11</v>
      </c>
      <c r="K1129" s="17" t="s">
        <v>12</v>
      </c>
      <c r="L1129" s="17" t="s">
        <v>170</v>
      </c>
      <c r="M1129" s="20">
        <v>51.45</v>
      </c>
    </row>
    <row r="1130" spans="1:13" x14ac:dyDescent="0.35">
      <c r="A1130" s="17" t="s">
        <v>8349</v>
      </c>
      <c r="B1130" s="17">
        <v>1129</v>
      </c>
      <c r="C1130" s="17" t="s">
        <v>1242</v>
      </c>
      <c r="D1130" s="17">
        <v>1964</v>
      </c>
      <c r="E1130" s="17" t="s">
        <v>20</v>
      </c>
      <c r="F1130" s="17">
        <v>11</v>
      </c>
      <c r="G1130" s="19">
        <v>23631</v>
      </c>
      <c r="H1130" s="17">
        <v>0</v>
      </c>
      <c r="I1130" s="18">
        <v>9933.44</v>
      </c>
      <c r="J1130" s="17" t="s">
        <v>12</v>
      </c>
      <c r="K1130" s="17" t="s">
        <v>12</v>
      </c>
      <c r="L1130" s="17" t="s">
        <v>13</v>
      </c>
      <c r="M1130" s="20">
        <v>58.741666666666667</v>
      </c>
    </row>
    <row r="1131" spans="1:13" x14ac:dyDescent="0.35">
      <c r="A1131" s="17" t="s">
        <v>8349</v>
      </c>
      <c r="B1131" s="17">
        <v>1130</v>
      </c>
      <c r="C1131" s="17" t="s">
        <v>1241</v>
      </c>
      <c r="D1131" s="17">
        <v>1983</v>
      </c>
      <c r="E1131" s="17" t="s">
        <v>30</v>
      </c>
      <c r="F1131" s="17">
        <v>3</v>
      </c>
      <c r="G1131" s="19">
        <v>30653</v>
      </c>
      <c r="H1131" s="17">
        <v>3</v>
      </c>
      <c r="I1131" s="18">
        <v>9931.9599999999991</v>
      </c>
      <c r="J1131" s="17" t="s">
        <v>11</v>
      </c>
      <c r="K1131" s="17" t="s">
        <v>11</v>
      </c>
      <c r="L1131" s="17" t="s">
        <v>23</v>
      </c>
      <c r="M1131" s="20">
        <v>39.513888888888886</v>
      </c>
    </row>
    <row r="1132" spans="1:13" x14ac:dyDescent="0.35">
      <c r="A1132" s="17" t="s">
        <v>8349</v>
      </c>
      <c r="B1132" s="17">
        <v>1131</v>
      </c>
      <c r="C1132" s="17" t="s">
        <v>1240</v>
      </c>
      <c r="D1132" s="17">
        <v>1985</v>
      </c>
      <c r="E1132" s="17" t="s">
        <v>35</v>
      </c>
      <c r="F1132" s="17">
        <v>19</v>
      </c>
      <c r="G1132" s="19">
        <v>31278</v>
      </c>
      <c r="H1132" s="17">
        <v>3</v>
      </c>
      <c r="I1132" s="18">
        <v>9930.64</v>
      </c>
      <c r="J1132" s="17" t="s">
        <v>11</v>
      </c>
      <c r="K1132" s="17" t="s">
        <v>12</v>
      </c>
      <c r="L1132" s="17" t="s">
        <v>200</v>
      </c>
      <c r="M1132" s="20">
        <v>37.802777777777777</v>
      </c>
    </row>
    <row r="1133" spans="1:13" x14ac:dyDescent="0.35">
      <c r="A1133" s="17" t="s">
        <v>8349</v>
      </c>
      <c r="B1133" s="17">
        <v>1132</v>
      </c>
      <c r="C1133" s="17" t="s">
        <v>1239</v>
      </c>
      <c r="D1133" s="17">
        <v>1972</v>
      </c>
      <c r="E1133" s="17" t="s">
        <v>20</v>
      </c>
      <c r="F1133" s="17">
        <v>14</v>
      </c>
      <c r="G1133" s="19">
        <v>26556</v>
      </c>
      <c r="H1133" s="17">
        <v>1</v>
      </c>
      <c r="I1133" s="18">
        <v>9910.36</v>
      </c>
      <c r="J1133" s="17" t="s">
        <v>11</v>
      </c>
      <c r="K1133" s="17" t="s">
        <v>12</v>
      </c>
      <c r="L1133" s="17" t="s">
        <v>23</v>
      </c>
      <c r="M1133" s="20">
        <v>50.733333333333334</v>
      </c>
    </row>
    <row r="1134" spans="1:13" x14ac:dyDescent="0.35">
      <c r="A1134" s="17" t="s">
        <v>8349</v>
      </c>
      <c r="B1134" s="17">
        <v>1133</v>
      </c>
      <c r="C1134" s="17" t="s">
        <v>1238</v>
      </c>
      <c r="D1134" s="17">
        <v>1962</v>
      </c>
      <c r="E1134" s="17" t="s">
        <v>35</v>
      </c>
      <c r="F1134" s="17">
        <v>17</v>
      </c>
      <c r="G1134" s="19">
        <v>22875</v>
      </c>
      <c r="H1134" s="17">
        <v>0</v>
      </c>
      <c r="I1134" s="18">
        <v>9907.83</v>
      </c>
      <c r="J1134" s="17" t="s">
        <v>12</v>
      </c>
      <c r="K1134" s="17" t="s">
        <v>11</v>
      </c>
      <c r="L1134" s="17" t="s">
        <v>13</v>
      </c>
      <c r="M1134" s="20">
        <v>60.80833333333333</v>
      </c>
    </row>
    <row r="1135" spans="1:13" x14ac:dyDescent="0.35">
      <c r="A1135" s="17" t="s">
        <v>8349</v>
      </c>
      <c r="B1135" s="17">
        <v>1134</v>
      </c>
      <c r="C1135" s="17" t="s">
        <v>1237</v>
      </c>
      <c r="D1135" s="17">
        <v>1996</v>
      </c>
      <c r="E1135" s="17" t="s">
        <v>10</v>
      </c>
      <c r="F1135" s="17">
        <v>8</v>
      </c>
      <c r="G1135" s="19">
        <v>35254</v>
      </c>
      <c r="H1135" s="17">
        <v>0</v>
      </c>
      <c r="I1135" s="18">
        <v>9894.69</v>
      </c>
      <c r="J1135" s="17" t="s">
        <v>11</v>
      </c>
      <c r="K1135" s="17" t="s">
        <v>12</v>
      </c>
      <c r="L1135" s="17" t="s">
        <v>23</v>
      </c>
      <c r="M1135" s="20">
        <v>26.916666666666668</v>
      </c>
    </row>
    <row r="1136" spans="1:13" x14ac:dyDescent="0.35">
      <c r="A1136" s="17" t="s">
        <v>8349</v>
      </c>
      <c r="B1136" s="17">
        <v>1135</v>
      </c>
      <c r="C1136" s="17" t="s">
        <v>1236</v>
      </c>
      <c r="D1136" s="17">
        <v>1966</v>
      </c>
      <c r="E1136" s="17" t="s">
        <v>15</v>
      </c>
      <c r="F1136" s="17">
        <v>5</v>
      </c>
      <c r="G1136" s="19">
        <v>24416</v>
      </c>
      <c r="H1136" s="17">
        <v>0</v>
      </c>
      <c r="I1136" s="18">
        <v>9890.23</v>
      </c>
      <c r="J1136" s="17" t="s">
        <v>12</v>
      </c>
      <c r="K1136" s="17" t="s">
        <v>12</v>
      </c>
      <c r="L1136" s="17" t="s">
        <v>13</v>
      </c>
      <c r="M1136" s="20">
        <v>56.591666666666669</v>
      </c>
    </row>
    <row r="1137" spans="1:13" x14ac:dyDescent="0.35">
      <c r="A1137" s="17" t="s">
        <v>8349</v>
      </c>
      <c r="B1137" s="17">
        <v>1136</v>
      </c>
      <c r="C1137" s="17" t="s">
        <v>1235</v>
      </c>
      <c r="D1137" s="17">
        <v>1971</v>
      </c>
      <c r="E1137" s="17" t="s">
        <v>15</v>
      </c>
      <c r="F1137" s="17">
        <v>8</v>
      </c>
      <c r="G1137" s="19">
        <v>26245</v>
      </c>
      <c r="H1137" s="17">
        <v>1</v>
      </c>
      <c r="I1137" s="18">
        <v>9880.07</v>
      </c>
      <c r="J1137" s="17" t="s">
        <v>11</v>
      </c>
      <c r="K1137" s="17" t="s">
        <v>12</v>
      </c>
      <c r="L1137" s="17" t="s">
        <v>42</v>
      </c>
      <c r="M1137" s="20">
        <v>51.583333333333336</v>
      </c>
    </row>
    <row r="1138" spans="1:13" x14ac:dyDescent="0.35">
      <c r="A1138" s="17" t="s">
        <v>8349</v>
      </c>
      <c r="B1138" s="17">
        <v>1137</v>
      </c>
      <c r="C1138" s="17" t="s">
        <v>1234</v>
      </c>
      <c r="D1138" s="17">
        <v>1971</v>
      </c>
      <c r="E1138" s="17" t="s">
        <v>37</v>
      </c>
      <c r="F1138" s="17">
        <v>3</v>
      </c>
      <c r="G1138" s="19">
        <v>26209</v>
      </c>
      <c r="H1138" s="17">
        <v>1</v>
      </c>
      <c r="I1138" s="18">
        <v>9877.61</v>
      </c>
      <c r="J1138" s="17" t="s">
        <v>11</v>
      </c>
      <c r="K1138" s="17" t="s">
        <v>16</v>
      </c>
      <c r="L1138" s="17" t="s">
        <v>13</v>
      </c>
      <c r="M1138" s="20">
        <v>51.680555555555557</v>
      </c>
    </row>
    <row r="1139" spans="1:13" x14ac:dyDescent="0.35">
      <c r="A1139" s="17" t="s">
        <v>8349</v>
      </c>
      <c r="B1139" s="17">
        <v>1138</v>
      </c>
      <c r="C1139" s="17" t="s">
        <v>1233</v>
      </c>
      <c r="D1139" s="17">
        <v>1971</v>
      </c>
      <c r="E1139" s="17" t="s">
        <v>10</v>
      </c>
      <c r="F1139" s="17">
        <v>3</v>
      </c>
      <c r="G1139" s="19">
        <v>26117</v>
      </c>
      <c r="H1139" s="17">
        <v>0</v>
      </c>
      <c r="I1139" s="18">
        <v>9875.68</v>
      </c>
      <c r="J1139" s="17" t="s">
        <v>11</v>
      </c>
      <c r="K1139" s="17" t="s">
        <v>12</v>
      </c>
      <c r="L1139" s="17" t="s">
        <v>247</v>
      </c>
      <c r="M1139" s="20">
        <v>51.930555555555557</v>
      </c>
    </row>
    <row r="1140" spans="1:13" x14ac:dyDescent="0.35">
      <c r="A1140" s="17" t="s">
        <v>8349</v>
      </c>
      <c r="B1140" s="17">
        <v>1139</v>
      </c>
      <c r="C1140" s="17" t="s">
        <v>1232</v>
      </c>
      <c r="D1140" s="17">
        <v>1971</v>
      </c>
      <c r="E1140" s="17" t="s">
        <v>30</v>
      </c>
      <c r="F1140" s="17">
        <v>22</v>
      </c>
      <c r="G1140" s="19">
        <v>26289</v>
      </c>
      <c r="H1140" s="17">
        <v>1</v>
      </c>
      <c r="I1140" s="18">
        <v>9872.7000000000007</v>
      </c>
      <c r="J1140" s="17" t="s">
        <v>11</v>
      </c>
      <c r="K1140" s="17" t="s">
        <v>11</v>
      </c>
      <c r="L1140" s="17" t="s">
        <v>42</v>
      </c>
      <c r="M1140" s="20">
        <v>51.461111111111109</v>
      </c>
    </row>
    <row r="1141" spans="1:13" x14ac:dyDescent="0.35">
      <c r="A1141" s="17" t="s">
        <v>8349</v>
      </c>
      <c r="B1141" s="17">
        <v>1140</v>
      </c>
      <c r="C1141" s="17" t="s">
        <v>1231</v>
      </c>
      <c r="D1141" s="17">
        <v>1998</v>
      </c>
      <c r="E1141" s="17" t="s">
        <v>10</v>
      </c>
      <c r="F1141" s="17">
        <v>6</v>
      </c>
      <c r="G1141" s="19">
        <v>35982</v>
      </c>
      <c r="H1141" s="17">
        <v>0</v>
      </c>
      <c r="I1141" s="18">
        <v>9870.59</v>
      </c>
      <c r="J1141" s="17" t="s">
        <v>11</v>
      </c>
      <c r="K1141" s="17" t="s">
        <v>11</v>
      </c>
      <c r="L1141" s="17" t="s">
        <v>249</v>
      </c>
      <c r="M1141" s="20">
        <v>24.922222222222221</v>
      </c>
    </row>
    <row r="1142" spans="1:13" x14ac:dyDescent="0.35">
      <c r="A1142" s="17" t="s">
        <v>8349</v>
      </c>
      <c r="B1142" s="17">
        <v>1141</v>
      </c>
      <c r="C1142" s="17" t="s">
        <v>1230</v>
      </c>
      <c r="D1142" s="17">
        <v>1969</v>
      </c>
      <c r="E1142" s="17" t="s">
        <v>35</v>
      </c>
      <c r="F1142" s="17">
        <v>13</v>
      </c>
      <c r="G1142" s="19">
        <v>25428</v>
      </c>
      <c r="H1142" s="17">
        <v>0</v>
      </c>
      <c r="I1142" s="18">
        <v>9869.81</v>
      </c>
      <c r="J1142" s="17" t="s">
        <v>12</v>
      </c>
      <c r="K1142" s="17" t="s">
        <v>12</v>
      </c>
      <c r="L1142" s="17" t="s">
        <v>23</v>
      </c>
      <c r="M1142" s="20">
        <v>53.819444444444443</v>
      </c>
    </row>
    <row r="1143" spans="1:13" x14ac:dyDescent="0.35">
      <c r="A1143" s="17" t="s">
        <v>8349</v>
      </c>
      <c r="B1143" s="17">
        <v>1142</v>
      </c>
      <c r="C1143" s="17" t="s">
        <v>1229</v>
      </c>
      <c r="D1143" s="17">
        <v>1971</v>
      </c>
      <c r="E1143" s="17" t="s">
        <v>15</v>
      </c>
      <c r="F1143" s="17">
        <v>9</v>
      </c>
      <c r="G1143" s="19">
        <v>26246</v>
      </c>
      <c r="H1143" s="17">
        <v>0</v>
      </c>
      <c r="I1143" s="18">
        <v>9866.2999999999993</v>
      </c>
      <c r="J1143" s="17" t="s">
        <v>11</v>
      </c>
      <c r="K1143" s="17" t="s">
        <v>12</v>
      </c>
      <c r="L1143" s="17" t="s">
        <v>247</v>
      </c>
      <c r="M1143" s="20">
        <v>51.580555555555556</v>
      </c>
    </row>
    <row r="1144" spans="1:13" x14ac:dyDescent="0.35">
      <c r="A1144" s="17" t="s">
        <v>8349</v>
      </c>
      <c r="B1144" s="17">
        <v>1143</v>
      </c>
      <c r="C1144" s="17" t="s">
        <v>1228</v>
      </c>
      <c r="D1144" s="17">
        <v>1969</v>
      </c>
      <c r="E1144" s="17" t="s">
        <v>37</v>
      </c>
      <c r="F1144" s="17">
        <v>20</v>
      </c>
      <c r="G1144" s="19">
        <v>25496</v>
      </c>
      <c r="H1144" s="17">
        <v>0</v>
      </c>
      <c r="I1144" s="18">
        <v>9863.4699999999993</v>
      </c>
      <c r="J1144" s="17" t="s">
        <v>12</v>
      </c>
      <c r="K1144" s="17" t="s">
        <v>12</v>
      </c>
      <c r="L1144" s="17" t="s">
        <v>23</v>
      </c>
      <c r="M1144" s="20">
        <v>53.633333333333333</v>
      </c>
    </row>
    <row r="1145" spans="1:13" x14ac:dyDescent="0.35">
      <c r="A1145" s="17" t="s">
        <v>8349</v>
      </c>
      <c r="B1145" s="17">
        <v>1144</v>
      </c>
      <c r="C1145" s="17" t="s">
        <v>1227</v>
      </c>
      <c r="D1145" s="17">
        <v>1971</v>
      </c>
      <c r="E1145" s="17" t="s">
        <v>10</v>
      </c>
      <c r="F1145" s="17">
        <v>17</v>
      </c>
      <c r="G1145" s="19">
        <v>26131</v>
      </c>
      <c r="H1145" s="17">
        <v>1</v>
      </c>
      <c r="I1145" s="18">
        <v>9861.0300000000007</v>
      </c>
      <c r="J1145" s="17" t="s">
        <v>11</v>
      </c>
      <c r="K1145" s="17" t="s">
        <v>11</v>
      </c>
      <c r="L1145" s="17" t="s">
        <v>42</v>
      </c>
      <c r="M1145" s="20">
        <v>51.891666666666666</v>
      </c>
    </row>
    <row r="1146" spans="1:13" x14ac:dyDescent="0.35">
      <c r="A1146" s="17" t="s">
        <v>8349</v>
      </c>
      <c r="B1146" s="17">
        <v>1145</v>
      </c>
      <c r="C1146" s="17" t="s">
        <v>1226</v>
      </c>
      <c r="D1146" s="17">
        <v>1971</v>
      </c>
      <c r="E1146" s="17" t="s">
        <v>37</v>
      </c>
      <c r="F1146" s="17">
        <v>23</v>
      </c>
      <c r="G1146" s="19">
        <v>26229</v>
      </c>
      <c r="H1146" s="17">
        <v>1</v>
      </c>
      <c r="I1146" s="18">
        <v>9855.1299999999992</v>
      </c>
      <c r="J1146" s="17" t="s">
        <v>11</v>
      </c>
      <c r="K1146" s="17" t="s">
        <v>12</v>
      </c>
      <c r="L1146" s="17" t="s">
        <v>13</v>
      </c>
      <c r="M1146" s="20">
        <v>51.625</v>
      </c>
    </row>
    <row r="1147" spans="1:13" x14ac:dyDescent="0.35">
      <c r="A1147" s="17" t="s">
        <v>8349</v>
      </c>
      <c r="B1147" s="17">
        <v>1146</v>
      </c>
      <c r="C1147" s="17" t="s">
        <v>1225</v>
      </c>
      <c r="D1147" s="17">
        <v>1968</v>
      </c>
      <c r="E1147" s="17" t="s">
        <v>15</v>
      </c>
      <c r="F1147" s="17">
        <v>4</v>
      </c>
      <c r="G1147" s="19">
        <v>25146</v>
      </c>
      <c r="H1147" s="17">
        <v>0</v>
      </c>
      <c r="I1147" s="18">
        <v>9850.43</v>
      </c>
      <c r="J1147" s="17" t="s">
        <v>12</v>
      </c>
      <c r="K1147" s="17" t="s">
        <v>12</v>
      </c>
      <c r="L1147" s="17" t="s">
        <v>42</v>
      </c>
      <c r="M1147" s="20">
        <v>54.594444444444441</v>
      </c>
    </row>
    <row r="1148" spans="1:13" x14ac:dyDescent="0.35">
      <c r="A1148" s="17" t="s">
        <v>8349</v>
      </c>
      <c r="B1148" s="17">
        <v>1147</v>
      </c>
      <c r="C1148" s="17" t="s">
        <v>1224</v>
      </c>
      <c r="D1148" s="17">
        <v>1992</v>
      </c>
      <c r="E1148" s="17" t="s">
        <v>35</v>
      </c>
      <c r="F1148" s="17">
        <v>13</v>
      </c>
      <c r="G1148" s="19">
        <v>33829</v>
      </c>
      <c r="H1148" s="17">
        <v>0</v>
      </c>
      <c r="I1148" s="18">
        <v>9844.4500000000007</v>
      </c>
      <c r="J1148" s="17" t="s">
        <v>11</v>
      </c>
      <c r="K1148" s="17" t="s">
        <v>16</v>
      </c>
      <c r="L1148" s="17" t="s">
        <v>23</v>
      </c>
      <c r="M1148" s="20">
        <v>30.819444444444443</v>
      </c>
    </row>
    <row r="1149" spans="1:13" x14ac:dyDescent="0.35">
      <c r="A1149" s="17" t="s">
        <v>8349</v>
      </c>
      <c r="B1149" s="17">
        <v>1148</v>
      </c>
      <c r="C1149" s="17" t="s">
        <v>1223</v>
      </c>
      <c r="D1149" s="17">
        <v>1972</v>
      </c>
      <c r="E1149" s="17" t="s">
        <v>20</v>
      </c>
      <c r="F1149" s="17">
        <v>26</v>
      </c>
      <c r="G1149" s="19">
        <v>26568</v>
      </c>
      <c r="H1149" s="17">
        <v>0</v>
      </c>
      <c r="I1149" s="18">
        <v>9836.2099999999991</v>
      </c>
      <c r="J1149" s="17" t="s">
        <v>11</v>
      </c>
      <c r="K1149" s="17" t="s">
        <v>12</v>
      </c>
      <c r="L1149" s="17" t="s">
        <v>300</v>
      </c>
      <c r="M1149" s="20">
        <v>50.7</v>
      </c>
    </row>
    <row r="1150" spans="1:13" x14ac:dyDescent="0.35">
      <c r="A1150" s="17" t="s">
        <v>8349</v>
      </c>
      <c r="B1150" s="17">
        <v>1149</v>
      </c>
      <c r="C1150" s="17" t="s">
        <v>1222</v>
      </c>
      <c r="D1150" s="17">
        <v>1972</v>
      </c>
      <c r="E1150" s="17" t="s">
        <v>18</v>
      </c>
      <c r="F1150" s="17">
        <v>28</v>
      </c>
      <c r="G1150" s="19">
        <v>26478</v>
      </c>
      <c r="H1150" s="17">
        <v>0</v>
      </c>
      <c r="I1150" s="18">
        <v>9819.25</v>
      </c>
      <c r="J1150" s="17" t="s">
        <v>11</v>
      </c>
      <c r="K1150" s="17" t="s">
        <v>11</v>
      </c>
      <c r="L1150" s="17" t="s">
        <v>300</v>
      </c>
      <c r="M1150" s="20">
        <v>50.944444444444443</v>
      </c>
    </row>
    <row r="1151" spans="1:13" x14ac:dyDescent="0.35">
      <c r="A1151" s="17" t="s">
        <v>8349</v>
      </c>
      <c r="B1151" s="17">
        <v>1150</v>
      </c>
      <c r="C1151" s="17" t="s">
        <v>1221</v>
      </c>
      <c r="D1151" s="17">
        <v>1973</v>
      </c>
      <c r="E1151" s="17" t="s">
        <v>20</v>
      </c>
      <c r="F1151" s="17">
        <v>17</v>
      </c>
      <c r="G1151" s="19">
        <v>26924</v>
      </c>
      <c r="H1151" s="17">
        <v>2</v>
      </c>
      <c r="I1151" s="18">
        <v>9800.89</v>
      </c>
      <c r="J1151" s="17" t="s">
        <v>11</v>
      </c>
      <c r="K1151" s="17" t="s">
        <v>16</v>
      </c>
      <c r="L1151" s="17" t="s">
        <v>13</v>
      </c>
      <c r="M1151" s="20">
        <v>49.725000000000001</v>
      </c>
    </row>
    <row r="1152" spans="1:13" x14ac:dyDescent="0.35">
      <c r="A1152" s="17" t="s">
        <v>8349</v>
      </c>
      <c r="B1152" s="17">
        <v>1151</v>
      </c>
      <c r="C1152" s="17" t="s">
        <v>1220</v>
      </c>
      <c r="D1152" s="17">
        <v>1977</v>
      </c>
      <c r="E1152" s="17" t="s">
        <v>18</v>
      </c>
      <c r="F1152" s="17">
        <v>7</v>
      </c>
      <c r="G1152" s="19">
        <v>28283</v>
      </c>
      <c r="H1152" s="17">
        <v>5</v>
      </c>
      <c r="I1152" s="18">
        <v>9788.8700000000008</v>
      </c>
      <c r="J1152" s="17" t="s">
        <v>12</v>
      </c>
      <c r="K1152" s="17" t="s">
        <v>11</v>
      </c>
      <c r="L1152" s="17" t="s">
        <v>13</v>
      </c>
      <c r="M1152" s="20">
        <v>46.00277777777778</v>
      </c>
    </row>
    <row r="1153" spans="1:13" x14ac:dyDescent="0.35">
      <c r="A1153" s="17" t="s">
        <v>8349</v>
      </c>
      <c r="B1153" s="17">
        <v>1152</v>
      </c>
      <c r="C1153" s="17" t="s">
        <v>1219</v>
      </c>
      <c r="D1153" s="17">
        <v>1996</v>
      </c>
      <c r="E1153" s="17" t="s">
        <v>35</v>
      </c>
      <c r="F1153" s="17">
        <v>8</v>
      </c>
      <c r="G1153" s="19">
        <v>35285</v>
      </c>
      <c r="H1153" s="17">
        <v>0</v>
      </c>
      <c r="I1153" s="18">
        <v>9787.32</v>
      </c>
      <c r="J1153" s="17" t="s">
        <v>11</v>
      </c>
      <c r="K1153" s="17" t="s">
        <v>12</v>
      </c>
      <c r="L1153" s="17" t="s">
        <v>249</v>
      </c>
      <c r="M1153" s="20">
        <v>26.833333333333332</v>
      </c>
    </row>
    <row r="1154" spans="1:13" x14ac:dyDescent="0.35">
      <c r="A1154" s="17" t="s">
        <v>8349</v>
      </c>
      <c r="B1154" s="17">
        <v>1153</v>
      </c>
      <c r="C1154" s="17" t="s">
        <v>1218</v>
      </c>
      <c r="D1154" s="17">
        <v>1973</v>
      </c>
      <c r="E1154" s="17" t="s">
        <v>10</v>
      </c>
      <c r="F1154" s="17">
        <v>7</v>
      </c>
      <c r="G1154" s="19">
        <v>26852</v>
      </c>
      <c r="H1154" s="17">
        <v>1</v>
      </c>
      <c r="I1154" s="18">
        <v>9778.35</v>
      </c>
      <c r="J1154" s="17" t="s">
        <v>11</v>
      </c>
      <c r="K1154" s="17" t="s">
        <v>11</v>
      </c>
      <c r="L1154" s="17" t="s">
        <v>247</v>
      </c>
      <c r="M1154" s="20">
        <v>49.919444444444444</v>
      </c>
    </row>
    <row r="1155" spans="1:13" x14ac:dyDescent="0.35">
      <c r="A1155" s="17" t="s">
        <v>8349</v>
      </c>
      <c r="B1155" s="17">
        <v>1154</v>
      </c>
      <c r="C1155" s="17" t="s">
        <v>1217</v>
      </c>
      <c r="D1155" s="17">
        <v>1965</v>
      </c>
      <c r="E1155" s="17" t="s">
        <v>20</v>
      </c>
      <c r="F1155" s="17">
        <v>5</v>
      </c>
      <c r="G1155" s="19">
        <v>23990</v>
      </c>
      <c r="H1155" s="17">
        <v>0</v>
      </c>
      <c r="I1155" s="18">
        <v>9764.08</v>
      </c>
      <c r="J1155" s="17" t="s">
        <v>12</v>
      </c>
      <c r="K1155" s="17" t="s">
        <v>16</v>
      </c>
      <c r="L1155" s="17" t="s">
        <v>23</v>
      </c>
      <c r="M1155" s="20">
        <v>57.758333333333333</v>
      </c>
    </row>
    <row r="1156" spans="1:13" x14ac:dyDescent="0.35">
      <c r="A1156" s="17" t="s">
        <v>8349</v>
      </c>
      <c r="B1156" s="17">
        <v>1155</v>
      </c>
      <c r="C1156" s="17" t="s">
        <v>1216</v>
      </c>
      <c r="D1156" s="17">
        <v>2001</v>
      </c>
      <c r="E1156" s="17" t="s">
        <v>10</v>
      </c>
      <c r="F1156" s="17">
        <v>14</v>
      </c>
      <c r="G1156" s="19">
        <v>37086</v>
      </c>
      <c r="H1156" s="17">
        <v>0</v>
      </c>
      <c r="I1156" s="18">
        <v>9753.49</v>
      </c>
      <c r="J1156" s="17" t="s">
        <v>11</v>
      </c>
      <c r="K1156" s="17" t="s">
        <v>11</v>
      </c>
      <c r="L1156" s="17" t="s">
        <v>23</v>
      </c>
      <c r="M1156" s="20">
        <v>21.9</v>
      </c>
    </row>
    <row r="1157" spans="1:13" x14ac:dyDescent="0.35">
      <c r="A1157" s="17" t="s">
        <v>8349</v>
      </c>
      <c r="B1157" s="17">
        <v>1156</v>
      </c>
      <c r="C1157" s="17" t="s">
        <v>1215</v>
      </c>
      <c r="D1157" s="17">
        <v>1970</v>
      </c>
      <c r="E1157" s="17" t="s">
        <v>10</v>
      </c>
      <c r="F1157" s="17">
        <v>4</v>
      </c>
      <c r="G1157" s="19">
        <v>25753</v>
      </c>
      <c r="H1157" s="17">
        <v>1</v>
      </c>
      <c r="I1157" s="18">
        <v>9748.91</v>
      </c>
      <c r="J1157" s="17" t="s">
        <v>11</v>
      </c>
      <c r="K1157" s="17" t="s">
        <v>16</v>
      </c>
      <c r="L1157" s="17" t="s">
        <v>13</v>
      </c>
      <c r="M1157" s="20">
        <v>52.927777777777777</v>
      </c>
    </row>
    <row r="1158" spans="1:13" x14ac:dyDescent="0.35">
      <c r="A1158" s="17" t="s">
        <v>8349</v>
      </c>
      <c r="B1158" s="17">
        <v>1157</v>
      </c>
      <c r="C1158" s="17" t="s">
        <v>1214</v>
      </c>
      <c r="D1158" s="17">
        <v>1970</v>
      </c>
      <c r="E1158" s="17" t="s">
        <v>35</v>
      </c>
      <c r="F1158" s="17">
        <v>18</v>
      </c>
      <c r="G1158" s="19">
        <v>25798</v>
      </c>
      <c r="H1158" s="17">
        <v>1</v>
      </c>
      <c r="I1158" s="18">
        <v>9724.5300000000007</v>
      </c>
      <c r="J1158" s="17" t="s">
        <v>12</v>
      </c>
      <c r="K1158" s="17" t="s">
        <v>16</v>
      </c>
      <c r="L1158" s="17" t="s">
        <v>42</v>
      </c>
      <c r="M1158" s="20">
        <v>52.805555555555557</v>
      </c>
    </row>
    <row r="1159" spans="1:13" x14ac:dyDescent="0.35">
      <c r="A1159" s="17" t="s">
        <v>8349</v>
      </c>
      <c r="B1159" s="17">
        <v>1158</v>
      </c>
      <c r="C1159" s="17" t="s">
        <v>1213</v>
      </c>
      <c r="D1159" s="17">
        <v>1970</v>
      </c>
      <c r="E1159" s="17" t="s">
        <v>20</v>
      </c>
      <c r="F1159" s="17">
        <v>12</v>
      </c>
      <c r="G1159" s="19">
        <v>25823</v>
      </c>
      <c r="H1159" s="17">
        <v>0</v>
      </c>
      <c r="I1159" s="18">
        <v>9722.77</v>
      </c>
      <c r="J1159" s="17" t="s">
        <v>12</v>
      </c>
      <c r="K1159" s="17" t="s">
        <v>16</v>
      </c>
      <c r="L1159" s="17" t="s">
        <v>168</v>
      </c>
      <c r="M1159" s="20">
        <v>52.738888888888887</v>
      </c>
    </row>
    <row r="1160" spans="1:13" x14ac:dyDescent="0.35">
      <c r="A1160" s="17" t="s">
        <v>8349</v>
      </c>
      <c r="B1160" s="17">
        <v>1159</v>
      </c>
      <c r="C1160" s="17" t="s">
        <v>1212</v>
      </c>
      <c r="D1160" s="17">
        <v>1975</v>
      </c>
      <c r="E1160" s="17" t="s">
        <v>18</v>
      </c>
      <c r="F1160" s="17">
        <v>27</v>
      </c>
      <c r="G1160" s="19">
        <v>27572</v>
      </c>
      <c r="H1160" s="17">
        <v>2</v>
      </c>
      <c r="I1160" s="18">
        <v>9715.84</v>
      </c>
      <c r="J1160" s="17" t="s">
        <v>11</v>
      </c>
      <c r="K1160" s="17" t="s">
        <v>16</v>
      </c>
      <c r="L1160" s="17" t="s">
        <v>247</v>
      </c>
      <c r="M1160" s="20">
        <v>47.947222222222223</v>
      </c>
    </row>
    <row r="1161" spans="1:13" x14ac:dyDescent="0.35">
      <c r="A1161" s="17" t="s">
        <v>8349</v>
      </c>
      <c r="B1161" s="17">
        <v>1160</v>
      </c>
      <c r="C1161" s="17" t="s">
        <v>1211</v>
      </c>
      <c r="D1161" s="17">
        <v>1972</v>
      </c>
      <c r="E1161" s="17" t="s">
        <v>10</v>
      </c>
      <c r="F1161" s="17">
        <v>10</v>
      </c>
      <c r="G1161" s="19">
        <v>26490</v>
      </c>
      <c r="H1161" s="17">
        <v>0</v>
      </c>
      <c r="I1161" s="18">
        <v>9710.7099999999991</v>
      </c>
      <c r="J1161" s="17" t="s">
        <v>11</v>
      </c>
      <c r="K1161" s="17" t="s">
        <v>16</v>
      </c>
      <c r="L1161" s="17" t="s">
        <v>300</v>
      </c>
      <c r="M1161" s="20">
        <v>50.911111111111111</v>
      </c>
    </row>
    <row r="1162" spans="1:13" x14ac:dyDescent="0.35">
      <c r="A1162" s="17" t="s">
        <v>8349</v>
      </c>
      <c r="B1162" s="17">
        <v>1161</v>
      </c>
      <c r="C1162" s="17" t="s">
        <v>1210</v>
      </c>
      <c r="D1162" s="17">
        <v>1977</v>
      </c>
      <c r="E1162" s="17" t="s">
        <v>20</v>
      </c>
      <c r="F1162" s="17">
        <v>19</v>
      </c>
      <c r="G1162" s="19">
        <v>28387</v>
      </c>
      <c r="H1162" s="17">
        <v>3</v>
      </c>
      <c r="I1162" s="18">
        <v>9704.67</v>
      </c>
      <c r="J1162" s="17" t="s">
        <v>11</v>
      </c>
      <c r="K1162" s="17" t="s">
        <v>12</v>
      </c>
      <c r="L1162" s="17" t="s">
        <v>247</v>
      </c>
      <c r="M1162" s="20">
        <v>45.719444444444441</v>
      </c>
    </row>
    <row r="1163" spans="1:13" x14ac:dyDescent="0.35">
      <c r="A1163" s="17" t="s">
        <v>8349</v>
      </c>
      <c r="B1163" s="17">
        <v>1162</v>
      </c>
      <c r="C1163" s="17" t="s">
        <v>1209</v>
      </c>
      <c r="D1163" s="17">
        <v>1964</v>
      </c>
      <c r="E1163" s="17" t="s">
        <v>15</v>
      </c>
      <c r="F1163" s="17">
        <v>7</v>
      </c>
      <c r="G1163" s="19">
        <v>23688</v>
      </c>
      <c r="H1163" s="17">
        <v>0</v>
      </c>
      <c r="I1163" s="18">
        <v>9698.42</v>
      </c>
      <c r="J1163" s="17" t="s">
        <v>12</v>
      </c>
      <c r="K1163" s="17" t="s">
        <v>12</v>
      </c>
      <c r="L1163" s="17" t="s">
        <v>13</v>
      </c>
      <c r="M1163" s="20">
        <v>58.586111111111109</v>
      </c>
    </row>
    <row r="1164" spans="1:13" x14ac:dyDescent="0.35">
      <c r="A1164" s="17" t="s">
        <v>8349</v>
      </c>
      <c r="B1164" s="17">
        <v>1163</v>
      </c>
      <c r="C1164" s="17" t="s">
        <v>1208</v>
      </c>
      <c r="D1164" s="17">
        <v>1966</v>
      </c>
      <c r="E1164" s="17" t="s">
        <v>20</v>
      </c>
      <c r="F1164" s="17">
        <v>16</v>
      </c>
      <c r="G1164" s="19">
        <v>24366</v>
      </c>
      <c r="H1164" s="17">
        <v>0</v>
      </c>
      <c r="I1164" s="18">
        <v>9684.2900000000009</v>
      </c>
      <c r="J1164" s="17" t="s">
        <v>12</v>
      </c>
      <c r="K1164" s="17" t="s">
        <v>11</v>
      </c>
      <c r="L1164" s="17" t="s">
        <v>13</v>
      </c>
      <c r="M1164" s="20">
        <v>56.727777777777774</v>
      </c>
    </row>
    <row r="1165" spans="1:13" x14ac:dyDescent="0.35">
      <c r="A1165" s="17" t="s">
        <v>8349</v>
      </c>
      <c r="B1165" s="17">
        <v>1164</v>
      </c>
      <c r="C1165" s="17" t="s">
        <v>1207</v>
      </c>
      <c r="D1165" s="17">
        <v>1981</v>
      </c>
      <c r="E1165" s="17" t="s">
        <v>35</v>
      </c>
      <c r="F1165" s="17">
        <v>8</v>
      </c>
      <c r="G1165" s="19">
        <v>29806</v>
      </c>
      <c r="H1165" s="17">
        <v>1</v>
      </c>
      <c r="I1165" s="18">
        <v>9664.34</v>
      </c>
      <c r="J1165" s="17" t="s">
        <v>11</v>
      </c>
      <c r="K1165" s="17" t="s">
        <v>12</v>
      </c>
      <c r="L1165" s="17" t="s">
        <v>42</v>
      </c>
      <c r="M1165" s="20">
        <v>41.833333333333336</v>
      </c>
    </row>
    <row r="1166" spans="1:13" x14ac:dyDescent="0.35">
      <c r="A1166" s="17" t="s">
        <v>8349</v>
      </c>
      <c r="B1166" s="17">
        <v>1165</v>
      </c>
      <c r="C1166" s="17" t="s">
        <v>1206</v>
      </c>
      <c r="D1166" s="17">
        <v>1974</v>
      </c>
      <c r="E1166" s="17" t="s">
        <v>10</v>
      </c>
      <c r="F1166" s="17">
        <v>8</v>
      </c>
      <c r="G1166" s="19">
        <v>27218</v>
      </c>
      <c r="H1166" s="17">
        <v>0</v>
      </c>
      <c r="I1166" s="18">
        <v>9653.81</v>
      </c>
      <c r="J1166" s="17" t="s">
        <v>11</v>
      </c>
      <c r="K1166" s="17" t="s">
        <v>11</v>
      </c>
      <c r="L1166" s="17" t="s">
        <v>42</v>
      </c>
      <c r="M1166" s="20">
        <v>48.916666666666664</v>
      </c>
    </row>
    <row r="1167" spans="1:13" x14ac:dyDescent="0.35">
      <c r="A1167" s="17" t="s">
        <v>8349</v>
      </c>
      <c r="B1167" s="17">
        <v>1166</v>
      </c>
      <c r="C1167" s="17" t="s">
        <v>1205</v>
      </c>
      <c r="D1167" s="17">
        <v>1971</v>
      </c>
      <c r="E1167" s="17" t="s">
        <v>10</v>
      </c>
      <c r="F1167" s="17">
        <v>19</v>
      </c>
      <c r="G1167" s="19">
        <v>26133</v>
      </c>
      <c r="H1167" s="17">
        <v>0</v>
      </c>
      <c r="I1167" s="18">
        <v>9644.25</v>
      </c>
      <c r="J1167" s="17" t="s">
        <v>11</v>
      </c>
      <c r="K1167" s="17" t="s">
        <v>16</v>
      </c>
      <c r="L1167" s="17" t="s">
        <v>23</v>
      </c>
      <c r="M1167" s="20">
        <v>51.886111111111113</v>
      </c>
    </row>
    <row r="1168" spans="1:13" x14ac:dyDescent="0.35">
      <c r="A1168" s="17" t="s">
        <v>8349</v>
      </c>
      <c r="B1168" s="17">
        <v>1167</v>
      </c>
      <c r="C1168" s="17" t="s">
        <v>1204</v>
      </c>
      <c r="D1168" s="17">
        <v>1970</v>
      </c>
      <c r="E1168" s="17" t="s">
        <v>20</v>
      </c>
      <c r="F1168" s="17">
        <v>30</v>
      </c>
      <c r="G1168" s="19">
        <v>25841</v>
      </c>
      <c r="H1168" s="17">
        <v>0</v>
      </c>
      <c r="I1168" s="18">
        <v>9634.5400000000009</v>
      </c>
      <c r="J1168" s="17" t="s">
        <v>11</v>
      </c>
      <c r="K1168" s="17" t="s">
        <v>11</v>
      </c>
      <c r="L1168" s="17" t="s">
        <v>42</v>
      </c>
      <c r="M1168" s="20">
        <v>52.68888888888889</v>
      </c>
    </row>
    <row r="1169" spans="1:13" x14ac:dyDescent="0.35">
      <c r="A1169" s="17" t="s">
        <v>8349</v>
      </c>
      <c r="B1169" s="17">
        <v>1168</v>
      </c>
      <c r="C1169" s="17" t="s">
        <v>1203</v>
      </c>
      <c r="D1169" s="17">
        <v>1968</v>
      </c>
      <c r="E1169" s="17" t="s">
        <v>18</v>
      </c>
      <c r="F1169" s="17">
        <v>22</v>
      </c>
      <c r="G1169" s="19">
        <v>25011</v>
      </c>
      <c r="H1169" s="17">
        <v>0</v>
      </c>
      <c r="I1169" s="18">
        <v>9630.91</v>
      </c>
      <c r="J1169" s="17" t="s">
        <v>12</v>
      </c>
      <c r="K1169" s="17" t="s">
        <v>11</v>
      </c>
      <c r="L1169" s="17" t="s">
        <v>13</v>
      </c>
      <c r="M1169" s="20">
        <v>54.961111111111109</v>
      </c>
    </row>
    <row r="1170" spans="1:13" x14ac:dyDescent="0.35">
      <c r="A1170" s="17" t="s">
        <v>8349</v>
      </c>
      <c r="B1170" s="17">
        <v>1169</v>
      </c>
      <c r="C1170" s="17" t="s">
        <v>1202</v>
      </c>
      <c r="D1170" s="17">
        <v>1972</v>
      </c>
      <c r="E1170" s="17" t="s">
        <v>37</v>
      </c>
      <c r="F1170" s="17">
        <v>23</v>
      </c>
      <c r="G1170" s="19">
        <v>26595</v>
      </c>
      <c r="H1170" s="17">
        <v>2</v>
      </c>
      <c r="I1170" s="18">
        <v>9630.4</v>
      </c>
      <c r="J1170" s="17" t="s">
        <v>11</v>
      </c>
      <c r="K1170" s="17" t="s">
        <v>11</v>
      </c>
      <c r="L1170" s="17" t="s">
        <v>42</v>
      </c>
      <c r="M1170" s="20">
        <v>50.625</v>
      </c>
    </row>
    <row r="1171" spans="1:13" x14ac:dyDescent="0.35">
      <c r="A1171" s="17" t="s">
        <v>8349</v>
      </c>
      <c r="B1171" s="17">
        <v>1170</v>
      </c>
      <c r="C1171" s="17" t="s">
        <v>1201</v>
      </c>
      <c r="D1171" s="17">
        <v>1979</v>
      </c>
      <c r="E1171" s="17" t="s">
        <v>30</v>
      </c>
      <c r="F1171" s="17">
        <v>19</v>
      </c>
      <c r="G1171" s="19">
        <v>29208</v>
      </c>
      <c r="H1171" s="17">
        <v>2</v>
      </c>
      <c r="I1171" s="18">
        <v>9630.2999999999993</v>
      </c>
      <c r="J1171" s="17" t="s">
        <v>11</v>
      </c>
      <c r="K1171" s="17" t="s">
        <v>11</v>
      </c>
      <c r="L1171" s="17" t="s">
        <v>300</v>
      </c>
      <c r="M1171" s="20">
        <v>43.469444444444441</v>
      </c>
    </row>
    <row r="1172" spans="1:13" x14ac:dyDescent="0.35">
      <c r="A1172" s="17" t="s">
        <v>8349</v>
      </c>
      <c r="B1172" s="17">
        <v>1171</v>
      </c>
      <c r="C1172" s="17" t="s">
        <v>1200</v>
      </c>
      <c r="D1172" s="17">
        <v>1998</v>
      </c>
      <c r="E1172" s="17" t="s">
        <v>18</v>
      </c>
      <c r="F1172" s="17">
        <v>23</v>
      </c>
      <c r="G1172" s="19">
        <v>35969</v>
      </c>
      <c r="H1172" s="17">
        <v>0</v>
      </c>
      <c r="I1172" s="18">
        <v>9628.7900000000009</v>
      </c>
      <c r="J1172" s="17" t="s">
        <v>11</v>
      </c>
      <c r="K1172" s="17" t="s">
        <v>11</v>
      </c>
      <c r="L1172" s="17" t="s">
        <v>535</v>
      </c>
      <c r="M1172" s="20">
        <v>24.958333333333332</v>
      </c>
    </row>
    <row r="1173" spans="1:13" x14ac:dyDescent="0.35">
      <c r="A1173" s="17" t="s">
        <v>8349</v>
      </c>
      <c r="B1173" s="17">
        <v>1172</v>
      </c>
      <c r="C1173" s="17" t="s">
        <v>1199</v>
      </c>
      <c r="D1173" s="17">
        <v>1970</v>
      </c>
      <c r="E1173" s="17" t="s">
        <v>30</v>
      </c>
      <c r="F1173" s="17">
        <v>16</v>
      </c>
      <c r="G1173" s="19">
        <v>25918</v>
      </c>
      <c r="H1173" s="17">
        <v>0</v>
      </c>
      <c r="I1173" s="18">
        <v>9625.92</v>
      </c>
      <c r="J1173" s="17" t="s">
        <v>11</v>
      </c>
      <c r="K1173" s="17" t="s">
        <v>12</v>
      </c>
      <c r="L1173" s="17" t="s">
        <v>42</v>
      </c>
      <c r="M1173" s="20">
        <v>52.477777777777774</v>
      </c>
    </row>
    <row r="1174" spans="1:13" x14ac:dyDescent="0.35">
      <c r="A1174" s="17" t="s">
        <v>8349</v>
      </c>
      <c r="B1174" s="17">
        <v>1173</v>
      </c>
      <c r="C1174" s="17" t="s">
        <v>1198</v>
      </c>
      <c r="D1174" s="17">
        <v>1975</v>
      </c>
      <c r="E1174" s="17" t="s">
        <v>37</v>
      </c>
      <c r="F1174" s="17">
        <v>29</v>
      </c>
      <c r="G1174" s="19">
        <v>27696</v>
      </c>
      <c r="H1174" s="17">
        <v>3</v>
      </c>
      <c r="I1174" s="18">
        <v>9620.33</v>
      </c>
      <c r="J1174" s="17" t="s">
        <v>12</v>
      </c>
      <c r="K1174" s="17" t="s">
        <v>12</v>
      </c>
      <c r="L1174" s="17" t="s">
        <v>23</v>
      </c>
      <c r="M1174" s="20">
        <v>47.608333333333334</v>
      </c>
    </row>
    <row r="1175" spans="1:13" x14ac:dyDescent="0.35">
      <c r="A1175" s="17" t="s">
        <v>8349</v>
      </c>
      <c r="B1175" s="17">
        <v>1174</v>
      </c>
      <c r="C1175" s="17" t="s">
        <v>1197</v>
      </c>
      <c r="D1175" s="17">
        <v>1982</v>
      </c>
      <c r="E1175" s="17" t="s">
        <v>35</v>
      </c>
      <c r="F1175" s="17">
        <v>29</v>
      </c>
      <c r="G1175" s="19">
        <v>30192</v>
      </c>
      <c r="H1175" s="17">
        <v>3</v>
      </c>
      <c r="I1175" s="18">
        <v>9619.18</v>
      </c>
      <c r="J1175" s="17" t="s">
        <v>11</v>
      </c>
      <c r="K1175" s="17" t="s">
        <v>16</v>
      </c>
      <c r="L1175" s="17" t="s">
        <v>200</v>
      </c>
      <c r="M1175" s="20">
        <v>40.774999999999999</v>
      </c>
    </row>
    <row r="1176" spans="1:13" x14ac:dyDescent="0.35">
      <c r="A1176" s="17" t="s">
        <v>8349</v>
      </c>
      <c r="B1176" s="17">
        <v>1175</v>
      </c>
      <c r="C1176" s="17" t="s">
        <v>1196</v>
      </c>
      <c r="D1176" s="17">
        <v>1972</v>
      </c>
      <c r="E1176" s="17" t="s">
        <v>30</v>
      </c>
      <c r="F1176" s="17">
        <v>27</v>
      </c>
      <c r="G1176" s="19">
        <v>26660</v>
      </c>
      <c r="H1176" s="17">
        <v>1</v>
      </c>
      <c r="I1176" s="18">
        <v>9617.66</v>
      </c>
      <c r="J1176" s="17" t="s">
        <v>12</v>
      </c>
      <c r="K1176" s="17" t="s">
        <v>12</v>
      </c>
      <c r="L1176" s="17" t="s">
        <v>168</v>
      </c>
      <c r="M1176" s="20">
        <v>50.447222222222223</v>
      </c>
    </row>
    <row r="1177" spans="1:13" x14ac:dyDescent="0.35">
      <c r="A1177" s="17" t="s">
        <v>8349</v>
      </c>
      <c r="B1177" s="17">
        <v>1176</v>
      </c>
      <c r="C1177" s="17" t="s">
        <v>1195</v>
      </c>
      <c r="D1177" s="17">
        <v>1964</v>
      </c>
      <c r="E1177" s="17" t="s">
        <v>30</v>
      </c>
      <c r="F1177" s="17">
        <v>15</v>
      </c>
      <c r="G1177" s="19">
        <v>23726</v>
      </c>
      <c r="H1177" s="17">
        <v>0</v>
      </c>
      <c r="I1177" s="18">
        <v>9597.6299999999992</v>
      </c>
      <c r="J1177" s="17" t="s">
        <v>12</v>
      </c>
      <c r="K1177" s="17" t="s">
        <v>12</v>
      </c>
      <c r="L1177" s="17" t="s">
        <v>13</v>
      </c>
      <c r="M1177" s="20">
        <v>58.480555555555554</v>
      </c>
    </row>
    <row r="1178" spans="1:13" x14ac:dyDescent="0.35">
      <c r="A1178" s="17" t="s">
        <v>8349</v>
      </c>
      <c r="B1178" s="17">
        <v>1177</v>
      </c>
      <c r="C1178" s="17" t="s">
        <v>1194</v>
      </c>
      <c r="D1178" s="17">
        <v>1981</v>
      </c>
      <c r="E1178" s="17" t="s">
        <v>37</v>
      </c>
      <c r="F1178" s="17">
        <v>18</v>
      </c>
      <c r="G1178" s="19">
        <v>29877</v>
      </c>
      <c r="H1178" s="17">
        <v>1</v>
      </c>
      <c r="I1178" s="18">
        <v>9584.0400000000009</v>
      </c>
      <c r="J1178" s="17" t="s">
        <v>11</v>
      </c>
      <c r="K1178" s="17" t="s">
        <v>16</v>
      </c>
      <c r="L1178" s="17" t="s">
        <v>300</v>
      </c>
      <c r="M1178" s="20">
        <v>41.638888888888886</v>
      </c>
    </row>
    <row r="1179" spans="1:13" x14ac:dyDescent="0.35">
      <c r="A1179" s="17" t="s">
        <v>8349</v>
      </c>
      <c r="B1179" s="17">
        <v>1178</v>
      </c>
      <c r="C1179" s="17" t="s">
        <v>1193</v>
      </c>
      <c r="D1179" s="17">
        <v>1973</v>
      </c>
      <c r="E1179" s="17" t="s">
        <v>15</v>
      </c>
      <c r="F1179" s="17">
        <v>28</v>
      </c>
      <c r="G1179" s="19">
        <v>26996</v>
      </c>
      <c r="H1179" s="17">
        <v>1</v>
      </c>
      <c r="I1179" s="18">
        <v>9583.89</v>
      </c>
      <c r="J1179" s="17" t="s">
        <v>11</v>
      </c>
      <c r="K1179" s="17" t="s">
        <v>12</v>
      </c>
      <c r="L1179" s="17" t="s">
        <v>23</v>
      </c>
      <c r="M1179" s="20">
        <v>49.527777777777779</v>
      </c>
    </row>
    <row r="1180" spans="1:13" x14ac:dyDescent="0.35">
      <c r="A1180" s="17" t="s">
        <v>8349</v>
      </c>
      <c r="B1180" s="17">
        <v>1179</v>
      </c>
      <c r="C1180" s="17" t="s">
        <v>1192</v>
      </c>
      <c r="D1180" s="17">
        <v>1966</v>
      </c>
      <c r="E1180" s="17" t="s">
        <v>30</v>
      </c>
      <c r="F1180" s="17">
        <v>4</v>
      </c>
      <c r="G1180" s="19">
        <v>24445</v>
      </c>
      <c r="H1180" s="17">
        <v>0</v>
      </c>
      <c r="I1180" s="18">
        <v>9582.5400000000009</v>
      </c>
      <c r="J1180" s="17" t="s">
        <v>12</v>
      </c>
      <c r="K1180" s="17" t="s">
        <v>11</v>
      </c>
      <c r="L1180" s="17" t="s">
        <v>13</v>
      </c>
      <c r="M1180" s="20">
        <v>56.511111111111113</v>
      </c>
    </row>
    <row r="1181" spans="1:13" x14ac:dyDescent="0.35">
      <c r="A1181" s="17" t="s">
        <v>8349</v>
      </c>
      <c r="B1181" s="17">
        <v>1180</v>
      </c>
      <c r="C1181" s="17" t="s">
        <v>1191</v>
      </c>
      <c r="D1181" s="17">
        <v>1973</v>
      </c>
      <c r="E1181" s="17" t="s">
        <v>30</v>
      </c>
      <c r="F1181" s="17">
        <v>1</v>
      </c>
      <c r="G1181" s="19">
        <v>26999</v>
      </c>
      <c r="H1181" s="17">
        <v>1</v>
      </c>
      <c r="I1181" s="18">
        <v>9566.99</v>
      </c>
      <c r="J1181" s="17" t="s">
        <v>11</v>
      </c>
      <c r="K1181" s="17" t="s">
        <v>16</v>
      </c>
      <c r="L1181" s="17" t="s">
        <v>23</v>
      </c>
      <c r="M1181" s="20">
        <v>49.519444444444446</v>
      </c>
    </row>
    <row r="1182" spans="1:13" x14ac:dyDescent="0.35">
      <c r="A1182" s="17" t="s">
        <v>8349</v>
      </c>
      <c r="B1182" s="17">
        <v>1181</v>
      </c>
      <c r="C1182" s="17" t="s">
        <v>1190</v>
      </c>
      <c r="D1182" s="17">
        <v>1974</v>
      </c>
      <c r="E1182" s="17" t="s">
        <v>35</v>
      </c>
      <c r="F1182" s="17">
        <v>14</v>
      </c>
      <c r="G1182" s="19">
        <v>27255</v>
      </c>
      <c r="H1182" s="17">
        <v>3</v>
      </c>
      <c r="I1182" s="18">
        <v>9563.0300000000007</v>
      </c>
      <c r="J1182" s="17" t="s">
        <v>12</v>
      </c>
      <c r="K1182" s="17" t="s">
        <v>16</v>
      </c>
      <c r="L1182" s="17" t="s">
        <v>42</v>
      </c>
      <c r="M1182" s="20">
        <v>48.81666666666667</v>
      </c>
    </row>
    <row r="1183" spans="1:13" x14ac:dyDescent="0.35">
      <c r="A1183" s="17" t="s">
        <v>8349</v>
      </c>
      <c r="B1183" s="17">
        <v>1182</v>
      </c>
      <c r="C1183" s="17" t="s">
        <v>1189</v>
      </c>
      <c r="D1183" s="17">
        <v>1972</v>
      </c>
      <c r="E1183" s="17" t="s">
        <v>20</v>
      </c>
      <c r="F1183" s="17">
        <v>22</v>
      </c>
      <c r="G1183" s="19">
        <v>26564</v>
      </c>
      <c r="H1183" s="17">
        <v>1</v>
      </c>
      <c r="I1183" s="18">
        <v>9549.57</v>
      </c>
      <c r="J1183" s="17" t="s">
        <v>11</v>
      </c>
      <c r="K1183" s="17" t="s">
        <v>16</v>
      </c>
      <c r="L1183" s="17" t="s">
        <v>13</v>
      </c>
      <c r="M1183" s="20">
        <v>50.711111111111109</v>
      </c>
    </row>
    <row r="1184" spans="1:13" x14ac:dyDescent="0.35">
      <c r="A1184" s="17" t="s">
        <v>8349</v>
      </c>
      <c r="B1184" s="17">
        <v>1183</v>
      </c>
      <c r="C1184" s="17" t="s">
        <v>1188</v>
      </c>
      <c r="D1184" s="17">
        <v>1972</v>
      </c>
      <c r="E1184" s="17" t="s">
        <v>20</v>
      </c>
      <c r="F1184" s="17">
        <v>22</v>
      </c>
      <c r="G1184" s="19">
        <v>26564</v>
      </c>
      <c r="H1184" s="17">
        <v>0</v>
      </c>
      <c r="I1184" s="18">
        <v>9541.7000000000007</v>
      </c>
      <c r="J1184" s="17" t="s">
        <v>11</v>
      </c>
      <c r="K1184" s="17" t="s">
        <v>16</v>
      </c>
      <c r="L1184" s="17" t="s">
        <v>247</v>
      </c>
      <c r="M1184" s="20">
        <v>50.711111111111109</v>
      </c>
    </row>
    <row r="1185" spans="1:13" x14ac:dyDescent="0.35">
      <c r="A1185" s="17" t="s">
        <v>8349</v>
      </c>
      <c r="B1185" s="17">
        <v>1184</v>
      </c>
      <c r="C1185" s="17" t="s">
        <v>1187</v>
      </c>
      <c r="D1185" s="17">
        <v>1975</v>
      </c>
      <c r="E1185" s="17" t="s">
        <v>10</v>
      </c>
      <c r="F1185" s="17">
        <v>28</v>
      </c>
      <c r="G1185" s="19">
        <v>27603</v>
      </c>
      <c r="H1185" s="17">
        <v>1</v>
      </c>
      <c r="I1185" s="18">
        <v>9540.17</v>
      </c>
      <c r="J1185" s="17" t="s">
        <v>11</v>
      </c>
      <c r="K1185" s="17" t="s">
        <v>11</v>
      </c>
      <c r="L1185" s="17" t="s">
        <v>247</v>
      </c>
      <c r="M1185" s="20">
        <v>47.861111111111114</v>
      </c>
    </row>
    <row r="1186" spans="1:13" x14ac:dyDescent="0.35">
      <c r="A1186" s="17" t="s">
        <v>8349</v>
      </c>
      <c r="B1186" s="17">
        <v>1185</v>
      </c>
      <c r="C1186" s="17" t="s">
        <v>1186</v>
      </c>
      <c r="D1186" s="17">
        <v>1973</v>
      </c>
      <c r="E1186" s="17" t="s">
        <v>30</v>
      </c>
      <c r="F1186" s="17">
        <v>21</v>
      </c>
      <c r="G1186" s="19">
        <v>27019</v>
      </c>
      <c r="H1186" s="17">
        <v>0</v>
      </c>
      <c r="I1186" s="18">
        <v>9538.65</v>
      </c>
      <c r="J1186" s="17" t="s">
        <v>11</v>
      </c>
      <c r="K1186" s="17" t="s">
        <v>12</v>
      </c>
      <c r="L1186" s="17" t="s">
        <v>300</v>
      </c>
      <c r="M1186" s="20">
        <v>49.463888888888889</v>
      </c>
    </row>
    <row r="1187" spans="1:13" x14ac:dyDescent="0.35">
      <c r="A1187" s="17" t="s">
        <v>8349</v>
      </c>
      <c r="B1187" s="17">
        <v>1186</v>
      </c>
      <c r="C1187" s="17" t="s">
        <v>1185</v>
      </c>
      <c r="D1187" s="17">
        <v>1971</v>
      </c>
      <c r="E1187" s="17" t="s">
        <v>15</v>
      </c>
      <c r="F1187" s="17">
        <v>29</v>
      </c>
      <c r="G1187" s="19">
        <v>26266</v>
      </c>
      <c r="H1187" s="17">
        <v>0</v>
      </c>
      <c r="I1187" s="18">
        <v>9528.9</v>
      </c>
      <c r="J1187" s="17" t="s">
        <v>11</v>
      </c>
      <c r="K1187" s="17" t="s">
        <v>11</v>
      </c>
      <c r="L1187" s="17" t="s">
        <v>42</v>
      </c>
      <c r="M1187" s="20">
        <v>51.524999999999999</v>
      </c>
    </row>
    <row r="1188" spans="1:13" x14ac:dyDescent="0.35">
      <c r="A1188" s="17" t="s">
        <v>8349</v>
      </c>
      <c r="B1188" s="17">
        <v>1187</v>
      </c>
      <c r="C1188" s="17" t="s">
        <v>1184</v>
      </c>
      <c r="D1188" s="17">
        <v>1992</v>
      </c>
      <c r="E1188" s="17" t="s">
        <v>35</v>
      </c>
      <c r="F1188" s="17">
        <v>22</v>
      </c>
      <c r="G1188" s="19">
        <v>33838</v>
      </c>
      <c r="H1188" s="17">
        <v>0</v>
      </c>
      <c r="I1188" s="18">
        <v>9507.68</v>
      </c>
      <c r="J1188" s="17" t="s">
        <v>11</v>
      </c>
      <c r="K1188" s="17" t="s">
        <v>16</v>
      </c>
      <c r="L1188" s="17" t="s">
        <v>23</v>
      </c>
      <c r="M1188" s="20">
        <v>30.794444444444444</v>
      </c>
    </row>
    <row r="1189" spans="1:13" x14ac:dyDescent="0.35">
      <c r="A1189" s="17" t="s">
        <v>8349</v>
      </c>
      <c r="B1189" s="17">
        <v>1188</v>
      </c>
      <c r="C1189" s="17" t="s">
        <v>1183</v>
      </c>
      <c r="D1189" s="17">
        <v>1969</v>
      </c>
      <c r="E1189" s="17" t="s">
        <v>35</v>
      </c>
      <c r="F1189" s="17">
        <v>24</v>
      </c>
      <c r="G1189" s="19">
        <v>25439</v>
      </c>
      <c r="H1189" s="17">
        <v>0</v>
      </c>
      <c r="I1189" s="18">
        <v>9504.31</v>
      </c>
      <c r="J1189" s="17" t="s">
        <v>12</v>
      </c>
      <c r="K1189" s="17" t="s">
        <v>11</v>
      </c>
      <c r="L1189" s="17" t="s">
        <v>13</v>
      </c>
      <c r="M1189" s="20">
        <v>53.788888888888891</v>
      </c>
    </row>
    <row r="1190" spans="1:13" x14ac:dyDescent="0.35">
      <c r="A1190" s="17" t="s">
        <v>8349</v>
      </c>
      <c r="B1190" s="17">
        <v>1189</v>
      </c>
      <c r="C1190" s="17" t="s">
        <v>1182</v>
      </c>
      <c r="D1190" s="17">
        <v>1976</v>
      </c>
      <c r="E1190" s="17" t="s">
        <v>15</v>
      </c>
      <c r="F1190" s="17">
        <v>28</v>
      </c>
      <c r="G1190" s="19">
        <v>28092</v>
      </c>
      <c r="H1190" s="17">
        <v>3</v>
      </c>
      <c r="I1190" s="18">
        <v>9500.57</v>
      </c>
      <c r="J1190" s="17" t="s">
        <v>11</v>
      </c>
      <c r="K1190" s="17" t="s">
        <v>12</v>
      </c>
      <c r="L1190" s="17" t="s">
        <v>356</v>
      </c>
      <c r="M1190" s="20">
        <v>46.527777777777779</v>
      </c>
    </row>
    <row r="1191" spans="1:13" x14ac:dyDescent="0.35">
      <c r="A1191" s="17" t="s">
        <v>8349</v>
      </c>
      <c r="B1191" s="17">
        <v>1190</v>
      </c>
      <c r="C1191" s="17" t="s">
        <v>1181</v>
      </c>
      <c r="D1191" s="17">
        <v>1969</v>
      </c>
      <c r="E1191" s="17" t="s">
        <v>18</v>
      </c>
      <c r="F1191" s="17">
        <v>4</v>
      </c>
      <c r="G1191" s="19">
        <v>25358</v>
      </c>
      <c r="H1191" s="17">
        <v>0</v>
      </c>
      <c r="I1191" s="18">
        <v>9487.64</v>
      </c>
      <c r="J1191" s="17" t="s">
        <v>11</v>
      </c>
      <c r="K1191" s="17" t="s">
        <v>11</v>
      </c>
      <c r="L1191" s="17" t="s">
        <v>13</v>
      </c>
      <c r="M1191" s="20">
        <v>54.011111111111113</v>
      </c>
    </row>
    <row r="1192" spans="1:13" x14ac:dyDescent="0.35">
      <c r="A1192" s="17" t="s">
        <v>8349</v>
      </c>
      <c r="B1192" s="17">
        <v>1191</v>
      </c>
      <c r="C1192" s="17" t="s">
        <v>1180</v>
      </c>
      <c r="D1192" s="17">
        <v>1979</v>
      </c>
      <c r="E1192" s="17" t="s">
        <v>10</v>
      </c>
      <c r="F1192" s="17">
        <v>17</v>
      </c>
      <c r="G1192" s="19">
        <v>29053</v>
      </c>
      <c r="H1192" s="17">
        <v>2</v>
      </c>
      <c r="I1192" s="18">
        <v>9453.92</v>
      </c>
      <c r="J1192" s="17" t="s">
        <v>11</v>
      </c>
      <c r="K1192" s="17" t="s">
        <v>11</v>
      </c>
      <c r="L1192" s="17" t="s">
        <v>300</v>
      </c>
      <c r="M1192" s="20">
        <v>43.891666666666666</v>
      </c>
    </row>
    <row r="1193" spans="1:13" x14ac:dyDescent="0.35">
      <c r="A1193" s="17" t="s">
        <v>8349</v>
      </c>
      <c r="B1193" s="17">
        <v>1192</v>
      </c>
      <c r="C1193" s="17" t="s">
        <v>1179</v>
      </c>
      <c r="D1193" s="17">
        <v>1987</v>
      </c>
      <c r="E1193" s="17" t="s">
        <v>15</v>
      </c>
      <c r="F1193" s="17">
        <v>14</v>
      </c>
      <c r="G1193" s="19">
        <v>32095</v>
      </c>
      <c r="H1193" s="17">
        <v>3</v>
      </c>
      <c r="I1193" s="18">
        <v>9448.42</v>
      </c>
      <c r="J1193" s="17" t="s">
        <v>11</v>
      </c>
      <c r="K1193" s="17" t="s">
        <v>12</v>
      </c>
      <c r="L1193" s="17" t="s">
        <v>300</v>
      </c>
      <c r="M1193" s="20">
        <v>35.56666666666667</v>
      </c>
    </row>
    <row r="1194" spans="1:13" x14ac:dyDescent="0.35">
      <c r="A1194" s="17" t="s">
        <v>8349</v>
      </c>
      <c r="B1194" s="17">
        <v>1193</v>
      </c>
      <c r="C1194" s="17" t="s">
        <v>1178</v>
      </c>
      <c r="D1194" s="17">
        <v>1974</v>
      </c>
      <c r="E1194" s="17" t="s">
        <v>18</v>
      </c>
      <c r="F1194" s="17">
        <v>8</v>
      </c>
      <c r="G1194" s="19">
        <v>27188</v>
      </c>
      <c r="H1194" s="17">
        <v>1</v>
      </c>
      <c r="I1194" s="18">
        <v>9447.3799999999992</v>
      </c>
      <c r="J1194" s="17" t="s">
        <v>11</v>
      </c>
      <c r="K1194" s="17" t="s">
        <v>12</v>
      </c>
      <c r="L1194" s="17" t="s">
        <v>247</v>
      </c>
      <c r="M1194" s="20">
        <v>49</v>
      </c>
    </row>
    <row r="1195" spans="1:13" x14ac:dyDescent="0.35">
      <c r="A1195" s="17" t="s">
        <v>8349</v>
      </c>
      <c r="B1195" s="17">
        <v>1194</v>
      </c>
      <c r="C1195" s="17" t="s">
        <v>1177</v>
      </c>
      <c r="D1195" s="17">
        <v>1974</v>
      </c>
      <c r="E1195" s="17" t="s">
        <v>15</v>
      </c>
      <c r="F1195" s="17">
        <v>27</v>
      </c>
      <c r="G1195" s="19">
        <v>27360</v>
      </c>
      <c r="H1195" s="17">
        <v>1</v>
      </c>
      <c r="I1195" s="18">
        <v>9447.25</v>
      </c>
      <c r="J1195" s="17" t="s">
        <v>11</v>
      </c>
      <c r="K1195" s="17" t="s">
        <v>16</v>
      </c>
      <c r="L1195" s="17" t="s">
        <v>247</v>
      </c>
      <c r="M1195" s="20">
        <v>48.530555555555559</v>
      </c>
    </row>
    <row r="1196" spans="1:13" x14ac:dyDescent="0.35">
      <c r="A1196" s="17" t="s">
        <v>8349</v>
      </c>
      <c r="B1196" s="17">
        <v>1195</v>
      </c>
      <c r="C1196" s="17" t="s">
        <v>1176</v>
      </c>
      <c r="D1196" s="17">
        <v>1976</v>
      </c>
      <c r="E1196" s="17" t="s">
        <v>15</v>
      </c>
      <c r="F1196" s="17">
        <v>3</v>
      </c>
      <c r="G1196" s="19">
        <v>28067</v>
      </c>
      <c r="H1196" s="17">
        <v>2</v>
      </c>
      <c r="I1196" s="18">
        <v>9432.93</v>
      </c>
      <c r="J1196" s="17" t="s">
        <v>11</v>
      </c>
      <c r="K1196" s="17" t="s">
        <v>16</v>
      </c>
      <c r="L1196" s="17" t="s">
        <v>247</v>
      </c>
      <c r="M1196" s="20">
        <v>46.597222222222221</v>
      </c>
    </row>
    <row r="1197" spans="1:13" x14ac:dyDescent="0.35">
      <c r="A1197" s="17" t="s">
        <v>8349</v>
      </c>
      <c r="B1197" s="17">
        <v>1196</v>
      </c>
      <c r="C1197" s="17" t="s">
        <v>1175</v>
      </c>
      <c r="D1197" s="17">
        <v>1976</v>
      </c>
      <c r="E1197" s="17" t="s">
        <v>37</v>
      </c>
      <c r="F1197" s="17">
        <v>30</v>
      </c>
      <c r="G1197" s="19">
        <v>28063</v>
      </c>
      <c r="H1197" s="17">
        <v>3</v>
      </c>
      <c r="I1197" s="18">
        <v>9414.92</v>
      </c>
      <c r="J1197" s="17" t="s">
        <v>11</v>
      </c>
      <c r="K1197" s="17" t="s">
        <v>11</v>
      </c>
      <c r="L1197" s="17" t="s">
        <v>42</v>
      </c>
      <c r="M1197" s="20">
        <v>46.605555555555554</v>
      </c>
    </row>
    <row r="1198" spans="1:13" x14ac:dyDescent="0.35">
      <c r="A1198" s="17" t="s">
        <v>8349</v>
      </c>
      <c r="B1198" s="17">
        <v>1197</v>
      </c>
      <c r="C1198" s="17" t="s">
        <v>1174</v>
      </c>
      <c r="D1198" s="17">
        <v>1976</v>
      </c>
      <c r="E1198" s="17" t="s">
        <v>37</v>
      </c>
      <c r="F1198" s="17">
        <v>17</v>
      </c>
      <c r="G1198" s="19">
        <v>28050</v>
      </c>
      <c r="H1198" s="17">
        <v>2</v>
      </c>
      <c r="I1198" s="18">
        <v>9411.01</v>
      </c>
      <c r="J1198" s="17" t="s">
        <v>11</v>
      </c>
      <c r="K1198" s="17" t="s">
        <v>12</v>
      </c>
      <c r="L1198" s="17" t="s">
        <v>247</v>
      </c>
      <c r="M1198" s="20">
        <v>46.641666666666666</v>
      </c>
    </row>
    <row r="1199" spans="1:13" x14ac:dyDescent="0.35">
      <c r="A1199" s="17" t="s">
        <v>8349</v>
      </c>
      <c r="B1199" s="17">
        <v>1198</v>
      </c>
      <c r="C1199" s="17" t="s">
        <v>1173</v>
      </c>
      <c r="D1199" s="17">
        <v>1971</v>
      </c>
      <c r="E1199" s="17" t="s">
        <v>37</v>
      </c>
      <c r="F1199" s="17">
        <v>20</v>
      </c>
      <c r="G1199" s="19">
        <v>26226</v>
      </c>
      <c r="H1199" s="17">
        <v>1</v>
      </c>
      <c r="I1199" s="18">
        <v>9391.35</v>
      </c>
      <c r="J1199" s="17" t="s">
        <v>12</v>
      </c>
      <c r="K1199" s="17" t="s">
        <v>12</v>
      </c>
      <c r="L1199" s="17" t="s">
        <v>42</v>
      </c>
      <c r="M1199" s="20">
        <v>51.633333333333333</v>
      </c>
    </row>
    <row r="1200" spans="1:13" x14ac:dyDescent="0.35">
      <c r="A1200" s="17" t="s">
        <v>8349</v>
      </c>
      <c r="B1200" s="17">
        <v>1199</v>
      </c>
      <c r="C1200" s="17" t="s">
        <v>1172</v>
      </c>
      <c r="D1200" s="17">
        <v>1971</v>
      </c>
      <c r="E1200" s="17" t="s">
        <v>30</v>
      </c>
      <c r="F1200" s="17">
        <v>29</v>
      </c>
      <c r="G1200" s="19">
        <v>26296</v>
      </c>
      <c r="H1200" s="17">
        <v>1</v>
      </c>
      <c r="I1200" s="18">
        <v>9386.16</v>
      </c>
      <c r="J1200" s="17" t="s">
        <v>12</v>
      </c>
      <c r="K1200" s="17" t="s">
        <v>11</v>
      </c>
      <c r="L1200" s="17" t="s">
        <v>13</v>
      </c>
      <c r="M1200" s="20">
        <v>51.44166666666667</v>
      </c>
    </row>
    <row r="1201" spans="1:13" x14ac:dyDescent="0.35">
      <c r="A1201" s="17" t="s">
        <v>8349</v>
      </c>
      <c r="B1201" s="17">
        <v>1200</v>
      </c>
      <c r="C1201" s="17" t="s">
        <v>1171</v>
      </c>
      <c r="D1201" s="17">
        <v>1975</v>
      </c>
      <c r="E1201" s="17" t="s">
        <v>30</v>
      </c>
      <c r="F1201" s="17">
        <v>2</v>
      </c>
      <c r="G1201" s="19">
        <v>27730</v>
      </c>
      <c r="H1201" s="17">
        <v>1</v>
      </c>
      <c r="I1201" s="18">
        <v>9380.75</v>
      </c>
      <c r="J1201" s="17" t="s">
        <v>11</v>
      </c>
      <c r="K1201" s="17" t="s">
        <v>11</v>
      </c>
      <c r="L1201" s="17" t="s">
        <v>247</v>
      </c>
      <c r="M1201" s="20">
        <v>47.516666666666666</v>
      </c>
    </row>
    <row r="1202" spans="1:13" x14ac:dyDescent="0.35">
      <c r="A1202" s="17" t="s">
        <v>8349</v>
      </c>
      <c r="B1202" s="17">
        <v>1201</v>
      </c>
      <c r="C1202" s="17" t="s">
        <v>1170</v>
      </c>
      <c r="D1202" s="17">
        <v>1971</v>
      </c>
      <c r="E1202" s="17" t="s">
        <v>15</v>
      </c>
      <c r="F1202" s="17">
        <v>26</v>
      </c>
      <c r="G1202" s="19">
        <v>26263</v>
      </c>
      <c r="H1202" s="17">
        <v>1</v>
      </c>
      <c r="I1202" s="18">
        <v>9377.9</v>
      </c>
      <c r="J1202" s="17" t="s">
        <v>11</v>
      </c>
      <c r="K1202" s="17" t="s">
        <v>16</v>
      </c>
      <c r="L1202" s="17" t="s">
        <v>13</v>
      </c>
      <c r="M1202" s="20">
        <v>51.533333333333331</v>
      </c>
    </row>
    <row r="1203" spans="1:13" x14ac:dyDescent="0.35">
      <c r="A1203" s="17" t="s">
        <v>8349</v>
      </c>
      <c r="B1203" s="17">
        <v>1202</v>
      </c>
      <c r="C1203" s="17" t="s">
        <v>1169</v>
      </c>
      <c r="D1203" s="17">
        <v>1969</v>
      </c>
      <c r="E1203" s="17" t="s">
        <v>15</v>
      </c>
      <c r="F1203" s="17">
        <v>24</v>
      </c>
      <c r="G1203" s="19">
        <v>25531</v>
      </c>
      <c r="H1203" s="17">
        <v>0</v>
      </c>
      <c r="I1203" s="18">
        <v>9377.4500000000007</v>
      </c>
      <c r="J1203" s="17" t="s">
        <v>11</v>
      </c>
      <c r="K1203" s="17" t="s">
        <v>12</v>
      </c>
      <c r="L1203" s="17" t="s">
        <v>13</v>
      </c>
      <c r="M1203" s="20">
        <v>53.538888888888891</v>
      </c>
    </row>
    <row r="1204" spans="1:13" x14ac:dyDescent="0.35">
      <c r="A1204" s="17" t="s">
        <v>8349</v>
      </c>
      <c r="B1204" s="17">
        <v>1203</v>
      </c>
      <c r="C1204" s="17" t="s">
        <v>1168</v>
      </c>
      <c r="D1204" s="17">
        <v>1971</v>
      </c>
      <c r="E1204" s="17" t="s">
        <v>37</v>
      </c>
      <c r="F1204" s="17">
        <v>8</v>
      </c>
      <c r="G1204" s="19">
        <v>26214</v>
      </c>
      <c r="H1204" s="17">
        <v>0</v>
      </c>
      <c r="I1204" s="18">
        <v>9361.33</v>
      </c>
      <c r="J1204" s="17" t="s">
        <v>12</v>
      </c>
      <c r="K1204" s="17" t="s">
        <v>16</v>
      </c>
      <c r="L1204" s="17" t="s">
        <v>168</v>
      </c>
      <c r="M1204" s="20">
        <v>51.666666666666664</v>
      </c>
    </row>
    <row r="1205" spans="1:13" x14ac:dyDescent="0.35">
      <c r="A1205" s="17" t="s">
        <v>8349</v>
      </c>
      <c r="B1205" s="17">
        <v>1204</v>
      </c>
      <c r="C1205" s="17" t="s">
        <v>1167</v>
      </c>
      <c r="D1205" s="17">
        <v>1988</v>
      </c>
      <c r="E1205" s="17" t="s">
        <v>10</v>
      </c>
      <c r="F1205" s="17">
        <v>1</v>
      </c>
      <c r="G1205" s="19">
        <v>32325</v>
      </c>
      <c r="H1205" s="17">
        <v>3</v>
      </c>
      <c r="I1205" s="18">
        <v>9344.2000000000007</v>
      </c>
      <c r="J1205" s="17" t="s">
        <v>11</v>
      </c>
      <c r="K1205" s="17" t="s">
        <v>16</v>
      </c>
      <c r="L1205" s="17" t="s">
        <v>300</v>
      </c>
      <c r="M1205" s="20">
        <v>34.93611111111111</v>
      </c>
    </row>
    <row r="1206" spans="1:13" x14ac:dyDescent="0.35">
      <c r="A1206" s="17" t="s">
        <v>8349</v>
      </c>
      <c r="B1206" s="17">
        <v>1205</v>
      </c>
      <c r="C1206" s="17" t="s">
        <v>1166</v>
      </c>
      <c r="D1206" s="17">
        <v>1996</v>
      </c>
      <c r="E1206" s="17" t="s">
        <v>37</v>
      </c>
      <c r="F1206" s="17">
        <v>12</v>
      </c>
      <c r="G1206" s="19">
        <v>35350</v>
      </c>
      <c r="H1206" s="17">
        <v>0</v>
      </c>
      <c r="I1206" s="18">
        <v>9338.61</v>
      </c>
      <c r="J1206" s="17" t="s">
        <v>11</v>
      </c>
      <c r="K1206" s="17" t="s">
        <v>16</v>
      </c>
      <c r="L1206" s="17" t="s">
        <v>535</v>
      </c>
      <c r="M1206" s="20">
        <v>26.655555555555555</v>
      </c>
    </row>
    <row r="1207" spans="1:13" x14ac:dyDescent="0.35">
      <c r="A1207" s="17" t="s">
        <v>8349</v>
      </c>
      <c r="B1207" s="17">
        <v>1206</v>
      </c>
      <c r="C1207" s="17" t="s">
        <v>1165</v>
      </c>
      <c r="D1207" s="17">
        <v>1988</v>
      </c>
      <c r="E1207" s="17" t="s">
        <v>10</v>
      </c>
      <c r="F1207" s="17">
        <v>9</v>
      </c>
      <c r="G1207" s="19">
        <v>32333</v>
      </c>
      <c r="H1207" s="17">
        <v>3</v>
      </c>
      <c r="I1207" s="18">
        <v>9320.26</v>
      </c>
      <c r="J1207" s="17" t="s">
        <v>11</v>
      </c>
      <c r="K1207" s="17" t="s">
        <v>16</v>
      </c>
      <c r="L1207" s="17" t="s">
        <v>23</v>
      </c>
      <c r="M1207" s="20">
        <v>34.913888888888891</v>
      </c>
    </row>
    <row r="1208" spans="1:13" x14ac:dyDescent="0.35">
      <c r="A1208" s="17" t="s">
        <v>8349</v>
      </c>
      <c r="B1208" s="17">
        <v>1207</v>
      </c>
      <c r="C1208" s="17" t="s">
        <v>1164</v>
      </c>
      <c r="D1208" s="17">
        <v>1977</v>
      </c>
      <c r="E1208" s="17" t="s">
        <v>37</v>
      </c>
      <c r="F1208" s="17">
        <v>12</v>
      </c>
      <c r="G1208" s="19">
        <v>28410</v>
      </c>
      <c r="H1208" s="17">
        <v>2</v>
      </c>
      <c r="I1208" s="18">
        <v>9315.41</v>
      </c>
      <c r="J1208" s="17" t="s">
        <v>11</v>
      </c>
      <c r="K1208" s="17" t="s">
        <v>16</v>
      </c>
      <c r="L1208" s="17" t="s">
        <v>247</v>
      </c>
      <c r="M1208" s="20">
        <v>45.655555555555559</v>
      </c>
    </row>
    <row r="1209" spans="1:13" x14ac:dyDescent="0.35">
      <c r="A1209" s="17" t="s">
        <v>8349</v>
      </c>
      <c r="B1209" s="17">
        <v>1208</v>
      </c>
      <c r="C1209" s="17" t="s">
        <v>1163</v>
      </c>
      <c r="D1209" s="17">
        <v>1963</v>
      </c>
      <c r="E1209" s="17" t="s">
        <v>18</v>
      </c>
      <c r="F1209" s="17">
        <v>8</v>
      </c>
      <c r="G1209" s="19">
        <v>23170</v>
      </c>
      <c r="H1209" s="17">
        <v>0</v>
      </c>
      <c r="I1209" s="18">
        <v>9310.81</v>
      </c>
      <c r="J1209" s="17" t="s">
        <v>12</v>
      </c>
      <c r="K1209" s="17" t="s">
        <v>16</v>
      </c>
      <c r="L1209" s="17" t="s">
        <v>13</v>
      </c>
      <c r="M1209" s="20">
        <v>60</v>
      </c>
    </row>
    <row r="1210" spans="1:13" x14ac:dyDescent="0.35">
      <c r="A1210" s="17" t="s">
        <v>8349</v>
      </c>
      <c r="B1210" s="17">
        <v>1209</v>
      </c>
      <c r="C1210" s="17" t="s">
        <v>1162</v>
      </c>
      <c r="D1210" s="17">
        <v>1973</v>
      </c>
      <c r="E1210" s="17" t="s">
        <v>37</v>
      </c>
      <c r="F1210" s="17">
        <v>16</v>
      </c>
      <c r="G1210" s="19">
        <v>26953</v>
      </c>
      <c r="H1210" s="17">
        <v>2</v>
      </c>
      <c r="I1210" s="18">
        <v>9304.7000000000007</v>
      </c>
      <c r="J1210" s="17" t="s">
        <v>12</v>
      </c>
      <c r="K1210" s="17" t="s">
        <v>12</v>
      </c>
      <c r="L1210" s="17" t="s">
        <v>13</v>
      </c>
      <c r="M1210" s="20">
        <v>49.644444444444446</v>
      </c>
    </row>
    <row r="1211" spans="1:13" x14ac:dyDescent="0.35">
      <c r="A1211" s="17" t="s">
        <v>8349</v>
      </c>
      <c r="B1211" s="17">
        <v>1210</v>
      </c>
      <c r="C1211" s="17" t="s">
        <v>1161</v>
      </c>
      <c r="D1211" s="17">
        <v>1976</v>
      </c>
      <c r="E1211" s="17" t="s">
        <v>15</v>
      </c>
      <c r="F1211" s="17">
        <v>3</v>
      </c>
      <c r="G1211" s="19">
        <v>28067</v>
      </c>
      <c r="H1211" s="17">
        <v>3</v>
      </c>
      <c r="I1211" s="18">
        <v>9301.89</v>
      </c>
      <c r="J1211" s="17" t="s">
        <v>11</v>
      </c>
      <c r="K1211" s="17" t="s">
        <v>16</v>
      </c>
      <c r="L1211" s="17" t="s">
        <v>23</v>
      </c>
      <c r="M1211" s="20">
        <v>46.597222222222221</v>
      </c>
    </row>
    <row r="1212" spans="1:13" x14ac:dyDescent="0.35">
      <c r="A1212" s="17" t="s">
        <v>8349</v>
      </c>
      <c r="B1212" s="17">
        <v>1211</v>
      </c>
      <c r="C1212" s="17" t="s">
        <v>1160</v>
      </c>
      <c r="D1212" s="17">
        <v>1973</v>
      </c>
      <c r="E1212" s="17" t="s">
        <v>20</v>
      </c>
      <c r="F1212" s="17">
        <v>18</v>
      </c>
      <c r="G1212" s="19">
        <v>26925</v>
      </c>
      <c r="H1212" s="17">
        <v>1</v>
      </c>
      <c r="I1212" s="18">
        <v>9290.14</v>
      </c>
      <c r="J1212" s="17" t="s">
        <v>12</v>
      </c>
      <c r="K1212" s="17" t="s">
        <v>12</v>
      </c>
      <c r="L1212" s="17" t="s">
        <v>168</v>
      </c>
      <c r="M1212" s="20">
        <v>49.722222222222221</v>
      </c>
    </row>
    <row r="1213" spans="1:13" x14ac:dyDescent="0.35">
      <c r="A1213" s="17" t="s">
        <v>8349</v>
      </c>
      <c r="B1213" s="17">
        <v>1212</v>
      </c>
      <c r="C1213" s="17" t="s">
        <v>1159</v>
      </c>
      <c r="D1213" s="17">
        <v>1973</v>
      </c>
      <c r="E1213" s="17" t="s">
        <v>37</v>
      </c>
      <c r="F1213" s="17">
        <v>16</v>
      </c>
      <c r="G1213" s="19">
        <v>26953</v>
      </c>
      <c r="H1213" s="17">
        <v>1</v>
      </c>
      <c r="I1213" s="18">
        <v>9288.0300000000007</v>
      </c>
      <c r="J1213" s="17" t="s">
        <v>11</v>
      </c>
      <c r="K1213" s="17" t="s">
        <v>12</v>
      </c>
      <c r="L1213" s="17" t="s">
        <v>170</v>
      </c>
      <c r="M1213" s="20">
        <v>49.644444444444446</v>
      </c>
    </row>
    <row r="1214" spans="1:13" x14ac:dyDescent="0.35">
      <c r="A1214" s="17" t="s">
        <v>8349</v>
      </c>
      <c r="B1214" s="17">
        <v>1213</v>
      </c>
      <c r="C1214" s="17" t="s">
        <v>1158</v>
      </c>
      <c r="D1214" s="17">
        <v>1969</v>
      </c>
      <c r="E1214" s="17" t="s">
        <v>15</v>
      </c>
      <c r="F1214" s="17">
        <v>26</v>
      </c>
      <c r="G1214" s="19">
        <v>25533</v>
      </c>
      <c r="H1214" s="17">
        <v>0</v>
      </c>
      <c r="I1214" s="18">
        <v>9285.8700000000008</v>
      </c>
      <c r="J1214" s="17" t="s">
        <v>11</v>
      </c>
      <c r="K1214" s="17" t="s">
        <v>12</v>
      </c>
      <c r="L1214" s="17" t="s">
        <v>13</v>
      </c>
      <c r="M1214" s="20">
        <v>53.533333333333331</v>
      </c>
    </row>
    <row r="1215" spans="1:13" x14ac:dyDescent="0.35">
      <c r="A1215" s="17" t="s">
        <v>8349</v>
      </c>
      <c r="B1215" s="17">
        <v>1214</v>
      </c>
      <c r="C1215" s="17" t="s">
        <v>1157</v>
      </c>
      <c r="D1215" s="17">
        <v>1971</v>
      </c>
      <c r="E1215" s="17" t="s">
        <v>10</v>
      </c>
      <c r="F1215" s="17">
        <v>2</v>
      </c>
      <c r="G1215" s="19">
        <v>26116</v>
      </c>
      <c r="H1215" s="17">
        <v>0</v>
      </c>
      <c r="I1215" s="18">
        <v>9283.56</v>
      </c>
      <c r="J1215" s="17" t="s">
        <v>11</v>
      </c>
      <c r="K1215" s="17" t="s">
        <v>12</v>
      </c>
      <c r="L1215" s="17" t="s">
        <v>13</v>
      </c>
      <c r="M1215" s="20">
        <v>51.93333333333333</v>
      </c>
    </row>
    <row r="1216" spans="1:13" x14ac:dyDescent="0.35">
      <c r="A1216" s="17" t="s">
        <v>8349</v>
      </c>
      <c r="B1216" s="17">
        <v>1215</v>
      </c>
      <c r="C1216" s="17" t="s">
        <v>1156</v>
      </c>
      <c r="D1216" s="17">
        <v>1973</v>
      </c>
      <c r="E1216" s="17" t="s">
        <v>37</v>
      </c>
      <c r="F1216" s="17">
        <v>27</v>
      </c>
      <c r="G1216" s="19">
        <v>26964</v>
      </c>
      <c r="H1216" s="17">
        <v>1</v>
      </c>
      <c r="I1216" s="18">
        <v>9282.48</v>
      </c>
      <c r="J1216" s="17" t="s">
        <v>12</v>
      </c>
      <c r="K1216" s="17" t="s">
        <v>11</v>
      </c>
      <c r="L1216" s="17" t="s">
        <v>168</v>
      </c>
      <c r="M1216" s="20">
        <v>49.613888888888887</v>
      </c>
    </row>
    <row r="1217" spans="1:13" x14ac:dyDescent="0.35">
      <c r="A1217" s="17" t="s">
        <v>8349</v>
      </c>
      <c r="B1217" s="17">
        <v>1216</v>
      </c>
      <c r="C1217" s="17" t="s">
        <v>1155</v>
      </c>
      <c r="D1217" s="17">
        <v>1971</v>
      </c>
      <c r="E1217" s="17" t="s">
        <v>35</v>
      </c>
      <c r="F1217" s="17">
        <v>6</v>
      </c>
      <c r="G1217" s="19">
        <v>26151</v>
      </c>
      <c r="H1217" s="17">
        <v>0</v>
      </c>
      <c r="I1217" s="18">
        <v>9264.7999999999993</v>
      </c>
      <c r="J1217" s="17" t="s">
        <v>11</v>
      </c>
      <c r="K1217" s="17" t="s">
        <v>16</v>
      </c>
      <c r="L1217" s="17" t="s">
        <v>42</v>
      </c>
      <c r="M1217" s="20">
        <v>51.838888888888889</v>
      </c>
    </row>
    <row r="1218" spans="1:13" x14ac:dyDescent="0.35">
      <c r="A1218" s="17" t="s">
        <v>8349</v>
      </c>
      <c r="B1218" s="17">
        <v>1217</v>
      </c>
      <c r="C1218" s="17" t="s">
        <v>1154</v>
      </c>
      <c r="D1218" s="17">
        <v>1974</v>
      </c>
      <c r="E1218" s="17" t="s">
        <v>35</v>
      </c>
      <c r="F1218" s="17">
        <v>21</v>
      </c>
      <c r="G1218" s="19">
        <v>27262</v>
      </c>
      <c r="H1218" s="17">
        <v>1</v>
      </c>
      <c r="I1218" s="18">
        <v>9249.5</v>
      </c>
      <c r="J1218" s="17" t="s">
        <v>11</v>
      </c>
      <c r="K1218" s="17" t="s">
        <v>16</v>
      </c>
      <c r="L1218" s="17" t="s">
        <v>23</v>
      </c>
      <c r="M1218" s="20">
        <v>48.797222222222224</v>
      </c>
    </row>
    <row r="1219" spans="1:13" x14ac:dyDescent="0.35">
      <c r="A1219" s="17" t="s">
        <v>8349</v>
      </c>
      <c r="B1219" s="17">
        <v>1218</v>
      </c>
      <c r="C1219" s="17" t="s">
        <v>1153</v>
      </c>
      <c r="D1219" s="17">
        <v>1980</v>
      </c>
      <c r="E1219" s="17" t="s">
        <v>37</v>
      </c>
      <c r="F1219" s="17">
        <v>5</v>
      </c>
      <c r="G1219" s="19">
        <v>29499</v>
      </c>
      <c r="H1219" s="17">
        <v>2</v>
      </c>
      <c r="I1219" s="18">
        <v>9247.94</v>
      </c>
      <c r="J1219" s="17" t="s">
        <v>11</v>
      </c>
      <c r="K1219" s="17" t="s">
        <v>16</v>
      </c>
      <c r="L1219" s="17" t="s">
        <v>300</v>
      </c>
      <c r="M1219" s="20">
        <v>42.674999999999997</v>
      </c>
    </row>
    <row r="1220" spans="1:13" x14ac:dyDescent="0.35">
      <c r="A1220" s="17" t="s">
        <v>8349</v>
      </c>
      <c r="B1220" s="17">
        <v>1219</v>
      </c>
      <c r="C1220" s="17" t="s">
        <v>1152</v>
      </c>
      <c r="D1220" s="17">
        <v>1975</v>
      </c>
      <c r="E1220" s="17" t="s">
        <v>30</v>
      </c>
      <c r="F1220" s="17">
        <v>6</v>
      </c>
      <c r="G1220" s="19">
        <v>27734</v>
      </c>
      <c r="H1220" s="17">
        <v>2</v>
      </c>
      <c r="I1220" s="18">
        <v>9225.26</v>
      </c>
      <c r="J1220" s="17" t="s">
        <v>12</v>
      </c>
      <c r="K1220" s="17" t="s">
        <v>12</v>
      </c>
      <c r="L1220" s="17" t="s">
        <v>164</v>
      </c>
      <c r="M1220" s="20">
        <v>47.505555555555553</v>
      </c>
    </row>
    <row r="1221" spans="1:13" x14ac:dyDescent="0.35">
      <c r="A1221" s="17" t="s">
        <v>8349</v>
      </c>
      <c r="B1221" s="17">
        <v>1220</v>
      </c>
      <c r="C1221" s="17" t="s">
        <v>1151</v>
      </c>
      <c r="D1221" s="17">
        <v>1981</v>
      </c>
      <c r="E1221" s="17" t="s">
        <v>30</v>
      </c>
      <c r="F1221" s="17">
        <v>5</v>
      </c>
      <c r="G1221" s="19">
        <v>29925</v>
      </c>
      <c r="H1221" s="17">
        <v>5</v>
      </c>
      <c r="I1221" s="18">
        <v>9222.4</v>
      </c>
      <c r="J1221" s="17" t="s">
        <v>11</v>
      </c>
      <c r="K1221" s="17" t="s">
        <v>12</v>
      </c>
      <c r="L1221" s="17" t="s">
        <v>166</v>
      </c>
      <c r="M1221" s="20">
        <v>41.508333333333333</v>
      </c>
    </row>
    <row r="1222" spans="1:13" x14ac:dyDescent="0.35">
      <c r="A1222" s="17" t="s">
        <v>8349</v>
      </c>
      <c r="B1222" s="17">
        <v>1221</v>
      </c>
      <c r="C1222" s="17" t="s">
        <v>1150</v>
      </c>
      <c r="D1222" s="17">
        <v>1986</v>
      </c>
      <c r="E1222" s="17" t="s">
        <v>30</v>
      </c>
      <c r="F1222" s="17">
        <v>25</v>
      </c>
      <c r="G1222" s="19">
        <v>31771</v>
      </c>
      <c r="H1222" s="17">
        <v>3</v>
      </c>
      <c r="I1222" s="18">
        <v>9210.06</v>
      </c>
      <c r="J1222" s="17" t="s">
        <v>11</v>
      </c>
      <c r="K1222" s="17" t="s">
        <v>12</v>
      </c>
      <c r="L1222" s="17" t="s">
        <v>300</v>
      </c>
      <c r="M1222" s="20">
        <v>36.452777777777776</v>
      </c>
    </row>
    <row r="1223" spans="1:13" x14ac:dyDescent="0.35">
      <c r="A1223" s="17" t="s">
        <v>8349</v>
      </c>
      <c r="B1223" s="17">
        <v>1222</v>
      </c>
      <c r="C1223" s="17" t="s">
        <v>1149</v>
      </c>
      <c r="D1223" s="17">
        <v>1976</v>
      </c>
      <c r="E1223" s="17" t="s">
        <v>20</v>
      </c>
      <c r="F1223" s="17">
        <v>10</v>
      </c>
      <c r="G1223" s="19">
        <v>28013</v>
      </c>
      <c r="H1223" s="17">
        <v>2</v>
      </c>
      <c r="I1223" s="18">
        <v>9193.84</v>
      </c>
      <c r="J1223" s="17" t="s">
        <v>11</v>
      </c>
      <c r="K1223" s="17" t="s">
        <v>16</v>
      </c>
      <c r="L1223" s="17" t="s">
        <v>23</v>
      </c>
      <c r="M1223" s="20">
        <v>46.744444444444447</v>
      </c>
    </row>
    <row r="1224" spans="1:13" x14ac:dyDescent="0.35">
      <c r="A1224" s="17" t="s">
        <v>8349</v>
      </c>
      <c r="B1224" s="17">
        <v>1223</v>
      </c>
      <c r="C1224" s="17" t="s">
        <v>1148</v>
      </c>
      <c r="D1224" s="17">
        <v>1973</v>
      </c>
      <c r="E1224" s="17" t="s">
        <v>30</v>
      </c>
      <c r="F1224" s="17">
        <v>25</v>
      </c>
      <c r="G1224" s="19">
        <v>27023</v>
      </c>
      <c r="H1224" s="17">
        <v>1</v>
      </c>
      <c r="I1224" s="18">
        <v>9182.17</v>
      </c>
      <c r="J1224" s="17" t="s">
        <v>11</v>
      </c>
      <c r="K1224" s="17" t="s">
        <v>12</v>
      </c>
      <c r="L1224" s="17" t="s">
        <v>42</v>
      </c>
      <c r="M1224" s="20">
        <v>49.452777777777776</v>
      </c>
    </row>
    <row r="1225" spans="1:13" x14ac:dyDescent="0.35">
      <c r="A1225" s="17" t="s">
        <v>8349</v>
      </c>
      <c r="B1225" s="17">
        <v>1224</v>
      </c>
      <c r="C1225" s="17" t="s">
        <v>1147</v>
      </c>
      <c r="D1225" s="17">
        <v>1971</v>
      </c>
      <c r="E1225" s="17" t="s">
        <v>30</v>
      </c>
      <c r="F1225" s="17">
        <v>29</v>
      </c>
      <c r="G1225" s="19">
        <v>26296</v>
      </c>
      <c r="H1225" s="17">
        <v>0</v>
      </c>
      <c r="I1225" s="18">
        <v>9174.14</v>
      </c>
      <c r="J1225" s="17" t="s">
        <v>12</v>
      </c>
      <c r="K1225" s="17" t="s">
        <v>16</v>
      </c>
      <c r="L1225" s="17" t="s">
        <v>23</v>
      </c>
      <c r="M1225" s="20">
        <v>51.44166666666667</v>
      </c>
    </row>
    <row r="1226" spans="1:13" x14ac:dyDescent="0.35">
      <c r="A1226" s="17" t="s">
        <v>8349</v>
      </c>
      <c r="B1226" s="17">
        <v>1225</v>
      </c>
      <c r="C1226" s="17" t="s">
        <v>1146</v>
      </c>
      <c r="D1226" s="17">
        <v>1970</v>
      </c>
      <c r="E1226" s="17" t="s">
        <v>37</v>
      </c>
      <c r="F1226" s="17">
        <v>24</v>
      </c>
      <c r="G1226" s="19">
        <v>25865</v>
      </c>
      <c r="H1226" s="17">
        <v>0</v>
      </c>
      <c r="I1226" s="18">
        <v>9171.75</v>
      </c>
      <c r="J1226" s="17" t="s">
        <v>11</v>
      </c>
      <c r="K1226" s="17" t="s">
        <v>11</v>
      </c>
      <c r="L1226" s="17" t="s">
        <v>23</v>
      </c>
      <c r="M1226" s="20">
        <v>52.62222222222222</v>
      </c>
    </row>
    <row r="1227" spans="1:13" x14ac:dyDescent="0.35">
      <c r="A1227" s="17" t="s">
        <v>8349</v>
      </c>
      <c r="B1227" s="17">
        <v>1226</v>
      </c>
      <c r="C1227" s="17" t="s">
        <v>1145</v>
      </c>
      <c r="D1227" s="17">
        <v>1990</v>
      </c>
      <c r="E1227" s="17" t="s">
        <v>35</v>
      </c>
      <c r="F1227" s="17">
        <v>23</v>
      </c>
      <c r="G1227" s="19">
        <v>33108</v>
      </c>
      <c r="H1227" s="17">
        <v>3</v>
      </c>
      <c r="I1227" s="18">
        <v>9159.51</v>
      </c>
      <c r="J1227" s="17" t="s">
        <v>11</v>
      </c>
      <c r="K1227" s="17" t="s">
        <v>11</v>
      </c>
      <c r="L1227" s="17" t="s">
        <v>300</v>
      </c>
      <c r="M1227" s="20">
        <v>32.791666666666664</v>
      </c>
    </row>
    <row r="1228" spans="1:13" x14ac:dyDescent="0.35">
      <c r="A1228" s="17" t="s">
        <v>8349</v>
      </c>
      <c r="B1228" s="17">
        <v>1227</v>
      </c>
      <c r="C1228" s="17" t="s">
        <v>1144</v>
      </c>
      <c r="D1228" s="17">
        <v>1982</v>
      </c>
      <c r="E1228" s="17" t="s">
        <v>30</v>
      </c>
      <c r="F1228" s="17">
        <v>8</v>
      </c>
      <c r="G1228" s="19">
        <v>30293</v>
      </c>
      <c r="H1228" s="17">
        <v>3</v>
      </c>
      <c r="I1228" s="18">
        <v>9147.5</v>
      </c>
      <c r="J1228" s="17" t="s">
        <v>11</v>
      </c>
      <c r="K1228" s="17" t="s">
        <v>16</v>
      </c>
      <c r="L1228" s="17" t="s">
        <v>23</v>
      </c>
      <c r="M1228" s="20">
        <v>40.5</v>
      </c>
    </row>
    <row r="1229" spans="1:13" x14ac:dyDescent="0.35">
      <c r="A1229" s="17" t="s">
        <v>8349</v>
      </c>
      <c r="B1229" s="17">
        <v>1228</v>
      </c>
      <c r="C1229" s="17" t="s">
        <v>1143</v>
      </c>
      <c r="D1229" s="17">
        <v>1970</v>
      </c>
      <c r="E1229" s="17" t="s">
        <v>37</v>
      </c>
      <c r="F1229" s="17">
        <v>18</v>
      </c>
      <c r="G1229" s="19">
        <v>25859</v>
      </c>
      <c r="H1229" s="17">
        <v>0</v>
      </c>
      <c r="I1229" s="18">
        <v>9144.57</v>
      </c>
      <c r="J1229" s="17" t="s">
        <v>12</v>
      </c>
      <c r="K1229" s="17" t="s">
        <v>11</v>
      </c>
      <c r="L1229" s="17" t="s">
        <v>42</v>
      </c>
      <c r="M1229" s="20">
        <v>52.638888888888886</v>
      </c>
    </row>
    <row r="1230" spans="1:13" x14ac:dyDescent="0.35">
      <c r="A1230" s="17" t="s">
        <v>8349</v>
      </c>
      <c r="B1230" s="17">
        <v>1229</v>
      </c>
      <c r="C1230" s="17" t="s">
        <v>1142</v>
      </c>
      <c r="D1230" s="17">
        <v>1970</v>
      </c>
      <c r="E1230" s="17" t="s">
        <v>35</v>
      </c>
      <c r="F1230" s="17">
        <v>12</v>
      </c>
      <c r="G1230" s="19">
        <v>25792</v>
      </c>
      <c r="H1230" s="17">
        <v>0</v>
      </c>
      <c r="I1230" s="18">
        <v>9140.9500000000007</v>
      </c>
      <c r="J1230" s="17" t="s">
        <v>12</v>
      </c>
      <c r="K1230" s="17" t="s">
        <v>12</v>
      </c>
      <c r="L1230" s="17" t="s">
        <v>13</v>
      </c>
      <c r="M1230" s="20">
        <v>52.822222222222223</v>
      </c>
    </row>
    <row r="1231" spans="1:13" x14ac:dyDescent="0.35">
      <c r="A1231" s="17" t="s">
        <v>8349</v>
      </c>
      <c r="B1231" s="17">
        <v>1230</v>
      </c>
      <c r="C1231" s="17" t="s">
        <v>1141</v>
      </c>
      <c r="D1231" s="17">
        <v>1977</v>
      </c>
      <c r="E1231" s="17" t="s">
        <v>30</v>
      </c>
      <c r="F1231" s="17">
        <v>2</v>
      </c>
      <c r="G1231" s="19">
        <v>28461</v>
      </c>
      <c r="H1231" s="17">
        <v>3</v>
      </c>
      <c r="I1231" s="18">
        <v>9101.7999999999993</v>
      </c>
      <c r="J1231" s="17" t="s">
        <v>11</v>
      </c>
      <c r="K1231" s="17" t="s">
        <v>16</v>
      </c>
      <c r="L1231" s="17" t="s">
        <v>42</v>
      </c>
      <c r="M1231" s="20">
        <v>45.516666666666666</v>
      </c>
    </row>
    <row r="1232" spans="1:13" x14ac:dyDescent="0.35">
      <c r="A1232" s="17" t="s">
        <v>8349</v>
      </c>
      <c r="B1232" s="17">
        <v>1231</v>
      </c>
      <c r="C1232" s="17" t="s">
        <v>1140</v>
      </c>
      <c r="D1232" s="17">
        <v>1965</v>
      </c>
      <c r="E1232" s="17" t="s">
        <v>15</v>
      </c>
      <c r="F1232" s="17">
        <v>9</v>
      </c>
      <c r="G1232" s="19">
        <v>24055</v>
      </c>
      <c r="H1232" s="17">
        <v>0</v>
      </c>
      <c r="I1232" s="18">
        <v>9095.94</v>
      </c>
      <c r="J1232" s="17" t="s">
        <v>12</v>
      </c>
      <c r="K1232" s="17" t="s">
        <v>16</v>
      </c>
      <c r="L1232" s="17" t="s">
        <v>42</v>
      </c>
      <c r="M1232" s="20">
        <v>57.580555555555556</v>
      </c>
    </row>
    <row r="1233" spans="1:13" x14ac:dyDescent="0.35">
      <c r="A1233" s="17" t="s">
        <v>8349</v>
      </c>
      <c r="B1233" s="17">
        <v>1232</v>
      </c>
      <c r="C1233" s="17" t="s">
        <v>1139</v>
      </c>
      <c r="D1233" s="17">
        <v>1977</v>
      </c>
      <c r="E1233" s="17" t="s">
        <v>15</v>
      </c>
      <c r="F1233" s="17">
        <v>4</v>
      </c>
      <c r="G1233" s="19">
        <v>28433</v>
      </c>
      <c r="H1233" s="17">
        <v>2</v>
      </c>
      <c r="I1233" s="18">
        <v>9095.07</v>
      </c>
      <c r="J1233" s="17" t="s">
        <v>11</v>
      </c>
      <c r="K1233" s="17" t="s">
        <v>11</v>
      </c>
      <c r="L1233" s="17" t="s">
        <v>247</v>
      </c>
      <c r="M1233" s="20">
        <v>45.594444444444441</v>
      </c>
    </row>
    <row r="1234" spans="1:13" x14ac:dyDescent="0.35">
      <c r="A1234" s="17" t="s">
        <v>8349</v>
      </c>
      <c r="B1234" s="17">
        <v>1233</v>
      </c>
      <c r="C1234" s="17" t="s">
        <v>1138</v>
      </c>
      <c r="D1234" s="17">
        <v>1972</v>
      </c>
      <c r="E1234" s="17" t="s">
        <v>30</v>
      </c>
      <c r="F1234" s="17">
        <v>2</v>
      </c>
      <c r="G1234" s="19">
        <v>26635</v>
      </c>
      <c r="H1234" s="17">
        <v>1</v>
      </c>
      <c r="I1234" s="18">
        <v>9058.73</v>
      </c>
      <c r="J1234" s="17" t="s">
        <v>12</v>
      </c>
      <c r="K1234" s="17" t="s">
        <v>11</v>
      </c>
      <c r="L1234" s="17" t="s">
        <v>13</v>
      </c>
      <c r="M1234" s="20">
        <v>50.516666666666666</v>
      </c>
    </row>
    <row r="1235" spans="1:13" x14ac:dyDescent="0.35">
      <c r="A1235" s="17" t="s">
        <v>8349</v>
      </c>
      <c r="B1235" s="17">
        <v>1234</v>
      </c>
      <c r="C1235" s="17" t="s">
        <v>1137</v>
      </c>
      <c r="D1235" s="17">
        <v>1972</v>
      </c>
      <c r="E1235" s="17" t="s">
        <v>30</v>
      </c>
      <c r="F1235" s="17">
        <v>7</v>
      </c>
      <c r="G1235" s="19">
        <v>26640</v>
      </c>
      <c r="H1235" s="17">
        <v>1</v>
      </c>
      <c r="I1235" s="18">
        <v>9048.0300000000007</v>
      </c>
      <c r="J1235" s="17" t="s">
        <v>11</v>
      </c>
      <c r="K1235" s="17" t="s">
        <v>11</v>
      </c>
      <c r="L1235" s="17" t="s">
        <v>13</v>
      </c>
      <c r="M1235" s="20">
        <v>50.50277777777778</v>
      </c>
    </row>
    <row r="1236" spans="1:13" x14ac:dyDescent="0.35">
      <c r="A1236" s="17" t="s">
        <v>8349</v>
      </c>
      <c r="B1236" s="17">
        <v>1235</v>
      </c>
      <c r="C1236" s="17" t="s">
        <v>1136</v>
      </c>
      <c r="D1236" s="17">
        <v>1993</v>
      </c>
      <c r="E1236" s="17" t="s">
        <v>30</v>
      </c>
      <c r="F1236" s="17">
        <v>1</v>
      </c>
      <c r="G1236" s="19">
        <v>34304</v>
      </c>
      <c r="H1236" s="17">
        <v>0</v>
      </c>
      <c r="I1236" s="18">
        <v>9010.2000000000007</v>
      </c>
      <c r="J1236" s="17" t="s">
        <v>11</v>
      </c>
      <c r="K1236" s="17" t="s">
        <v>12</v>
      </c>
      <c r="L1236" s="17" t="s">
        <v>535</v>
      </c>
      <c r="M1236" s="20">
        <v>29.519444444444446</v>
      </c>
    </row>
    <row r="1237" spans="1:13" x14ac:dyDescent="0.35">
      <c r="A1237" s="17" t="s">
        <v>8349</v>
      </c>
      <c r="B1237" s="17">
        <v>1236</v>
      </c>
      <c r="C1237" s="17" t="s">
        <v>1135</v>
      </c>
      <c r="D1237" s="17">
        <v>1979</v>
      </c>
      <c r="E1237" s="17" t="s">
        <v>30</v>
      </c>
      <c r="F1237" s="17">
        <v>16</v>
      </c>
      <c r="G1237" s="19">
        <v>29205</v>
      </c>
      <c r="H1237" s="17">
        <v>2</v>
      </c>
      <c r="I1237" s="18">
        <v>8998.43</v>
      </c>
      <c r="J1237" s="17" t="s">
        <v>11</v>
      </c>
      <c r="K1237" s="17" t="s">
        <v>16</v>
      </c>
      <c r="L1237" s="17" t="s">
        <v>200</v>
      </c>
      <c r="M1237" s="20">
        <v>43.477777777777774</v>
      </c>
    </row>
    <row r="1238" spans="1:13" x14ac:dyDescent="0.35">
      <c r="A1238" s="17" t="s">
        <v>8349</v>
      </c>
      <c r="B1238" s="17">
        <v>1237</v>
      </c>
      <c r="C1238" s="17" t="s">
        <v>1134</v>
      </c>
      <c r="D1238" s="17">
        <v>1973</v>
      </c>
      <c r="E1238" s="17" t="s">
        <v>37</v>
      </c>
      <c r="F1238" s="17">
        <v>11</v>
      </c>
      <c r="G1238" s="19">
        <v>26948</v>
      </c>
      <c r="H1238" s="17">
        <v>0</v>
      </c>
      <c r="I1238" s="18">
        <v>8988.16</v>
      </c>
      <c r="J1238" s="17" t="s">
        <v>11</v>
      </c>
      <c r="K1238" s="17" t="s">
        <v>16</v>
      </c>
      <c r="L1238" s="17" t="s">
        <v>23</v>
      </c>
      <c r="M1238" s="20">
        <v>49.658333333333331</v>
      </c>
    </row>
    <row r="1239" spans="1:13" x14ac:dyDescent="0.35">
      <c r="A1239" s="17" t="s">
        <v>8349</v>
      </c>
      <c r="B1239" s="17">
        <v>1238</v>
      </c>
      <c r="C1239" s="17" t="s">
        <v>1133</v>
      </c>
      <c r="D1239" s="17">
        <v>1974</v>
      </c>
      <c r="E1239" s="17" t="s">
        <v>10</v>
      </c>
      <c r="F1239" s="17">
        <v>21</v>
      </c>
      <c r="G1239" s="19">
        <v>27231</v>
      </c>
      <c r="H1239" s="17">
        <v>2</v>
      </c>
      <c r="I1239" s="18">
        <v>8978.19</v>
      </c>
      <c r="J1239" s="17" t="s">
        <v>11</v>
      </c>
      <c r="K1239" s="17" t="s">
        <v>11</v>
      </c>
      <c r="L1239" s="17" t="s">
        <v>13</v>
      </c>
      <c r="M1239" s="20">
        <v>48.880555555555553</v>
      </c>
    </row>
    <row r="1240" spans="1:13" x14ac:dyDescent="0.35">
      <c r="A1240" s="17" t="s">
        <v>8349</v>
      </c>
      <c r="B1240" s="17">
        <v>1239</v>
      </c>
      <c r="C1240" s="17" t="s">
        <v>1132</v>
      </c>
      <c r="D1240" s="17">
        <v>1974</v>
      </c>
      <c r="E1240" s="17" t="s">
        <v>20</v>
      </c>
      <c r="F1240" s="17">
        <v>8</v>
      </c>
      <c r="G1240" s="19">
        <v>27280</v>
      </c>
      <c r="H1240" s="17">
        <v>2</v>
      </c>
      <c r="I1240" s="18">
        <v>8968.33</v>
      </c>
      <c r="J1240" s="17" t="s">
        <v>12</v>
      </c>
      <c r="K1240" s="17" t="s">
        <v>11</v>
      </c>
      <c r="L1240" s="17" t="s">
        <v>42</v>
      </c>
      <c r="M1240" s="20">
        <v>48.75</v>
      </c>
    </row>
    <row r="1241" spans="1:13" x14ac:dyDescent="0.35">
      <c r="A1241" s="17" t="s">
        <v>8349</v>
      </c>
      <c r="B1241" s="17">
        <v>1240</v>
      </c>
      <c r="C1241" s="17" t="s">
        <v>1131</v>
      </c>
      <c r="D1241" s="17">
        <v>1983</v>
      </c>
      <c r="E1241" s="17" t="s">
        <v>10</v>
      </c>
      <c r="F1241" s="17">
        <v>15</v>
      </c>
      <c r="G1241" s="19">
        <v>30512</v>
      </c>
      <c r="H1241" s="17">
        <v>5</v>
      </c>
      <c r="I1241" s="18">
        <v>8965.7999999999993</v>
      </c>
      <c r="J1241" s="17" t="s">
        <v>11</v>
      </c>
      <c r="K1241" s="17" t="s">
        <v>12</v>
      </c>
      <c r="L1241" s="17" t="s">
        <v>23</v>
      </c>
      <c r="M1241" s="20">
        <v>39.897222222222226</v>
      </c>
    </row>
    <row r="1242" spans="1:13" x14ac:dyDescent="0.35">
      <c r="A1242" s="17" t="s">
        <v>8349</v>
      </c>
      <c r="B1242" s="17">
        <v>1241</v>
      </c>
      <c r="C1242" s="17" t="s">
        <v>1130</v>
      </c>
      <c r="D1242" s="17">
        <v>1974</v>
      </c>
      <c r="E1242" s="17" t="s">
        <v>35</v>
      </c>
      <c r="F1242" s="17">
        <v>17</v>
      </c>
      <c r="G1242" s="19">
        <v>27258</v>
      </c>
      <c r="H1242" s="17">
        <v>1</v>
      </c>
      <c r="I1242" s="18">
        <v>8964.06</v>
      </c>
      <c r="J1242" s="17" t="s">
        <v>12</v>
      </c>
      <c r="K1242" s="17" t="s">
        <v>11</v>
      </c>
      <c r="L1242" s="17" t="s">
        <v>168</v>
      </c>
      <c r="M1242" s="20">
        <v>48.80833333333333</v>
      </c>
    </row>
    <row r="1243" spans="1:13" x14ac:dyDescent="0.35">
      <c r="A1243" s="17" t="s">
        <v>8349</v>
      </c>
      <c r="B1243" s="17">
        <v>1242</v>
      </c>
      <c r="C1243" s="17" t="s">
        <v>1129</v>
      </c>
      <c r="D1243" s="17">
        <v>1992</v>
      </c>
      <c r="E1243" s="17" t="s">
        <v>20</v>
      </c>
      <c r="F1243" s="17">
        <v>27</v>
      </c>
      <c r="G1243" s="19">
        <v>33874</v>
      </c>
      <c r="H1243" s="17">
        <v>0</v>
      </c>
      <c r="I1243" s="18">
        <v>8954.99</v>
      </c>
      <c r="J1243" s="17" t="s">
        <v>11</v>
      </c>
      <c r="K1243" s="17" t="s">
        <v>12</v>
      </c>
      <c r="L1243" s="17" t="s">
        <v>535</v>
      </c>
      <c r="M1243" s="20">
        <v>30.697222222222223</v>
      </c>
    </row>
    <row r="1244" spans="1:13" x14ac:dyDescent="0.35">
      <c r="A1244" s="17" t="s">
        <v>8349</v>
      </c>
      <c r="B1244" s="17">
        <v>1243</v>
      </c>
      <c r="C1244" s="17" t="s">
        <v>1128</v>
      </c>
      <c r="D1244" s="17">
        <v>1976</v>
      </c>
      <c r="E1244" s="17" t="s">
        <v>30</v>
      </c>
      <c r="F1244" s="17">
        <v>25</v>
      </c>
      <c r="G1244" s="19">
        <v>28119</v>
      </c>
      <c r="H1244" s="17">
        <v>3</v>
      </c>
      <c r="I1244" s="18">
        <v>8944.1200000000008</v>
      </c>
      <c r="J1244" s="17" t="s">
        <v>12</v>
      </c>
      <c r="K1244" s="17" t="s">
        <v>11</v>
      </c>
      <c r="L1244" s="17" t="s">
        <v>13</v>
      </c>
      <c r="M1244" s="20">
        <v>46.452777777777776</v>
      </c>
    </row>
    <row r="1245" spans="1:13" x14ac:dyDescent="0.35">
      <c r="A1245" s="17" t="s">
        <v>8349</v>
      </c>
      <c r="B1245" s="17">
        <v>1244</v>
      </c>
      <c r="C1245" s="17" t="s">
        <v>1127</v>
      </c>
      <c r="D1245" s="17">
        <v>1972</v>
      </c>
      <c r="E1245" s="17" t="s">
        <v>18</v>
      </c>
      <c r="F1245" s="17">
        <v>6</v>
      </c>
      <c r="G1245" s="19">
        <v>26456</v>
      </c>
      <c r="H1245" s="17">
        <v>0</v>
      </c>
      <c r="I1245" s="18">
        <v>8932.08</v>
      </c>
      <c r="J1245" s="17" t="s">
        <v>11</v>
      </c>
      <c r="K1245" s="17" t="s">
        <v>16</v>
      </c>
      <c r="L1245" s="17" t="s">
        <v>42</v>
      </c>
      <c r="M1245" s="20">
        <v>51.005555555555553</v>
      </c>
    </row>
    <row r="1246" spans="1:13" x14ac:dyDescent="0.35">
      <c r="A1246" s="17" t="s">
        <v>8349</v>
      </c>
      <c r="B1246" s="17">
        <v>1245</v>
      </c>
      <c r="C1246" s="17" t="s">
        <v>1126</v>
      </c>
      <c r="D1246" s="17">
        <v>1975</v>
      </c>
      <c r="E1246" s="17" t="s">
        <v>10</v>
      </c>
      <c r="F1246" s="17">
        <v>7</v>
      </c>
      <c r="G1246" s="19">
        <v>27582</v>
      </c>
      <c r="H1246" s="17">
        <v>1</v>
      </c>
      <c r="I1246" s="18">
        <v>8930.93</v>
      </c>
      <c r="J1246" s="17" t="s">
        <v>11</v>
      </c>
      <c r="K1246" s="17" t="s">
        <v>11</v>
      </c>
      <c r="L1246" s="17" t="s">
        <v>23</v>
      </c>
      <c r="M1246" s="20">
        <v>47.919444444444444</v>
      </c>
    </row>
    <row r="1247" spans="1:13" x14ac:dyDescent="0.35">
      <c r="A1247" s="17" t="s">
        <v>8349</v>
      </c>
      <c r="B1247" s="17">
        <v>1246</v>
      </c>
      <c r="C1247" s="17" t="s">
        <v>1125</v>
      </c>
      <c r="D1247" s="17">
        <v>1967</v>
      </c>
      <c r="E1247" s="17" t="s">
        <v>20</v>
      </c>
      <c r="F1247" s="17">
        <v>6</v>
      </c>
      <c r="G1247" s="19">
        <v>24721</v>
      </c>
      <c r="H1247" s="17">
        <v>0</v>
      </c>
      <c r="I1247" s="18">
        <v>8908.4699999999993</v>
      </c>
      <c r="J1247" s="17" t="s">
        <v>12</v>
      </c>
      <c r="K1247" s="17" t="s">
        <v>11</v>
      </c>
      <c r="L1247" s="17" t="s">
        <v>13</v>
      </c>
      <c r="M1247" s="20">
        <v>55.755555555555553</v>
      </c>
    </row>
    <row r="1248" spans="1:13" x14ac:dyDescent="0.35">
      <c r="A1248" s="17" t="s">
        <v>8349</v>
      </c>
      <c r="B1248" s="17">
        <v>1247</v>
      </c>
      <c r="C1248" s="17" t="s">
        <v>1124</v>
      </c>
      <c r="D1248" s="17">
        <v>1997</v>
      </c>
      <c r="E1248" s="17" t="s">
        <v>15</v>
      </c>
      <c r="F1248" s="17">
        <v>28</v>
      </c>
      <c r="G1248" s="19">
        <v>35762</v>
      </c>
      <c r="H1248" s="17">
        <v>0</v>
      </c>
      <c r="I1248" s="18">
        <v>8906.14</v>
      </c>
      <c r="J1248" s="17" t="s">
        <v>11</v>
      </c>
      <c r="K1248" s="17" t="s">
        <v>11</v>
      </c>
      <c r="L1248" s="17" t="s">
        <v>23</v>
      </c>
      <c r="M1248" s="20">
        <v>25.527777777777779</v>
      </c>
    </row>
    <row r="1249" spans="1:13" x14ac:dyDescent="0.35">
      <c r="A1249" s="17" t="s">
        <v>8349</v>
      </c>
      <c r="B1249" s="17">
        <v>1248</v>
      </c>
      <c r="C1249" s="17" t="s">
        <v>1123</v>
      </c>
      <c r="D1249" s="17">
        <v>1978</v>
      </c>
      <c r="E1249" s="17" t="s">
        <v>30</v>
      </c>
      <c r="F1249" s="17">
        <v>16</v>
      </c>
      <c r="G1249" s="19">
        <v>28840</v>
      </c>
      <c r="H1249" s="17">
        <v>3</v>
      </c>
      <c r="I1249" s="18">
        <v>8891.14</v>
      </c>
      <c r="J1249" s="17" t="s">
        <v>11</v>
      </c>
      <c r="K1249" s="17" t="s">
        <v>12</v>
      </c>
      <c r="L1249" s="17" t="s">
        <v>356</v>
      </c>
      <c r="M1249" s="20">
        <v>44.477777777777774</v>
      </c>
    </row>
    <row r="1250" spans="1:13" x14ac:dyDescent="0.35">
      <c r="A1250" s="17" t="s">
        <v>8349</v>
      </c>
      <c r="B1250" s="17">
        <v>1249</v>
      </c>
      <c r="C1250" s="17" t="s">
        <v>1122</v>
      </c>
      <c r="D1250" s="17">
        <v>1973</v>
      </c>
      <c r="E1250" s="17" t="s">
        <v>20</v>
      </c>
      <c r="F1250" s="17">
        <v>9</v>
      </c>
      <c r="G1250" s="19">
        <v>26916</v>
      </c>
      <c r="H1250" s="17">
        <v>0</v>
      </c>
      <c r="I1250" s="18">
        <v>8890.59</v>
      </c>
      <c r="J1250" s="17" t="s">
        <v>11</v>
      </c>
      <c r="K1250" s="17" t="s">
        <v>12</v>
      </c>
      <c r="L1250" s="17" t="s">
        <v>23</v>
      </c>
      <c r="M1250" s="20">
        <v>49.74722222222222</v>
      </c>
    </row>
    <row r="1251" spans="1:13" x14ac:dyDescent="0.35">
      <c r="A1251" s="17" t="s">
        <v>8349</v>
      </c>
      <c r="B1251" s="17">
        <v>1250</v>
      </c>
      <c r="C1251" s="17" t="s">
        <v>1121</v>
      </c>
      <c r="D1251" s="17">
        <v>1974</v>
      </c>
      <c r="E1251" s="17" t="s">
        <v>18</v>
      </c>
      <c r="F1251" s="17">
        <v>18</v>
      </c>
      <c r="G1251" s="19">
        <v>27198</v>
      </c>
      <c r="H1251" s="17">
        <v>1</v>
      </c>
      <c r="I1251" s="18">
        <v>8871.15</v>
      </c>
      <c r="J1251" s="17" t="s">
        <v>11</v>
      </c>
      <c r="K1251" s="17" t="s">
        <v>12</v>
      </c>
      <c r="L1251" s="17" t="s">
        <v>13</v>
      </c>
      <c r="M1251" s="20">
        <v>48.972222222222221</v>
      </c>
    </row>
    <row r="1252" spans="1:13" x14ac:dyDescent="0.35">
      <c r="A1252" s="17" t="s">
        <v>8349</v>
      </c>
      <c r="B1252" s="17">
        <v>1251</v>
      </c>
      <c r="C1252" s="17" t="s">
        <v>1120</v>
      </c>
      <c r="D1252" s="17">
        <v>1972</v>
      </c>
      <c r="E1252" s="17" t="s">
        <v>15</v>
      </c>
      <c r="F1252" s="17">
        <v>22</v>
      </c>
      <c r="G1252" s="19">
        <v>26625</v>
      </c>
      <c r="H1252" s="17">
        <v>0</v>
      </c>
      <c r="I1252" s="18">
        <v>8835.26</v>
      </c>
      <c r="J1252" s="17" t="s">
        <v>12</v>
      </c>
      <c r="K1252" s="17" t="s">
        <v>11</v>
      </c>
      <c r="L1252" s="17" t="s">
        <v>23</v>
      </c>
      <c r="M1252" s="20">
        <v>50.544444444444444</v>
      </c>
    </row>
    <row r="1253" spans="1:13" x14ac:dyDescent="0.35">
      <c r="A1253" s="17" t="s">
        <v>8349</v>
      </c>
      <c r="B1253" s="17">
        <v>1252</v>
      </c>
      <c r="C1253" s="17" t="s">
        <v>1119</v>
      </c>
      <c r="D1253" s="17">
        <v>1972</v>
      </c>
      <c r="E1253" s="17" t="s">
        <v>15</v>
      </c>
      <c r="F1253" s="17">
        <v>14</v>
      </c>
      <c r="G1253" s="19">
        <v>26617</v>
      </c>
      <c r="H1253" s="17">
        <v>0</v>
      </c>
      <c r="I1253" s="18">
        <v>8827.2099999999991</v>
      </c>
      <c r="J1253" s="17" t="s">
        <v>12</v>
      </c>
      <c r="K1253" s="17" t="s">
        <v>16</v>
      </c>
      <c r="L1253" s="17" t="s">
        <v>23</v>
      </c>
      <c r="M1253" s="20">
        <v>50.56666666666667</v>
      </c>
    </row>
    <row r="1254" spans="1:13" x14ac:dyDescent="0.35">
      <c r="A1254" s="17" t="s">
        <v>8349</v>
      </c>
      <c r="B1254" s="17">
        <v>1253</v>
      </c>
      <c r="C1254" s="17" t="s">
        <v>1118</v>
      </c>
      <c r="D1254" s="17">
        <v>1976</v>
      </c>
      <c r="E1254" s="17" t="s">
        <v>10</v>
      </c>
      <c r="F1254" s="17">
        <v>14</v>
      </c>
      <c r="G1254" s="19">
        <v>27955</v>
      </c>
      <c r="H1254" s="17">
        <v>2</v>
      </c>
      <c r="I1254" s="18">
        <v>8825.09</v>
      </c>
      <c r="J1254" s="17" t="s">
        <v>11</v>
      </c>
      <c r="K1254" s="17" t="s">
        <v>12</v>
      </c>
      <c r="L1254" s="17" t="s">
        <v>42</v>
      </c>
      <c r="M1254" s="20">
        <v>46.9</v>
      </c>
    </row>
    <row r="1255" spans="1:13" x14ac:dyDescent="0.35">
      <c r="A1255" s="17" t="s">
        <v>8349</v>
      </c>
      <c r="B1255" s="17">
        <v>1254</v>
      </c>
      <c r="C1255" s="17" t="s">
        <v>1117</v>
      </c>
      <c r="D1255" s="17">
        <v>1988</v>
      </c>
      <c r="E1255" s="17" t="s">
        <v>35</v>
      </c>
      <c r="F1255" s="17">
        <v>22</v>
      </c>
      <c r="G1255" s="19">
        <v>32377</v>
      </c>
      <c r="H1255" s="17">
        <v>3</v>
      </c>
      <c r="I1255" s="18">
        <v>8824.27</v>
      </c>
      <c r="J1255" s="17" t="s">
        <v>11</v>
      </c>
      <c r="K1255" s="17" t="s">
        <v>16</v>
      </c>
      <c r="L1255" s="17" t="s">
        <v>200</v>
      </c>
      <c r="M1255" s="20">
        <v>34.794444444444444</v>
      </c>
    </row>
    <row r="1256" spans="1:13" x14ac:dyDescent="0.35">
      <c r="A1256" s="17" t="s">
        <v>8349</v>
      </c>
      <c r="B1256" s="17">
        <v>1255</v>
      </c>
      <c r="C1256" s="17" t="s">
        <v>1116</v>
      </c>
      <c r="D1256" s="17">
        <v>1976</v>
      </c>
      <c r="E1256" s="17" t="s">
        <v>37</v>
      </c>
      <c r="F1256" s="17">
        <v>19</v>
      </c>
      <c r="G1256" s="19">
        <v>28052</v>
      </c>
      <c r="H1256" s="17">
        <v>1</v>
      </c>
      <c r="I1256" s="18">
        <v>8823.99</v>
      </c>
      <c r="J1256" s="17" t="s">
        <v>11</v>
      </c>
      <c r="K1256" s="17" t="s">
        <v>12</v>
      </c>
      <c r="L1256" s="17" t="s">
        <v>247</v>
      </c>
      <c r="M1256" s="20">
        <v>46.636111111111113</v>
      </c>
    </row>
    <row r="1257" spans="1:13" x14ac:dyDescent="0.35">
      <c r="A1257" s="17" t="s">
        <v>8349</v>
      </c>
      <c r="B1257" s="17">
        <v>1256</v>
      </c>
      <c r="C1257" s="17" t="s">
        <v>1115</v>
      </c>
      <c r="D1257" s="17">
        <v>1976</v>
      </c>
      <c r="E1257" s="17" t="s">
        <v>18</v>
      </c>
      <c r="F1257" s="17">
        <v>14</v>
      </c>
      <c r="G1257" s="19">
        <v>27925</v>
      </c>
      <c r="H1257" s="17">
        <v>2</v>
      </c>
      <c r="I1257" s="18">
        <v>8823.2800000000007</v>
      </c>
      <c r="J1257" s="17" t="s">
        <v>11</v>
      </c>
      <c r="K1257" s="17" t="s">
        <v>16</v>
      </c>
      <c r="L1257" s="17" t="s">
        <v>42</v>
      </c>
      <c r="M1257" s="20">
        <v>46.983333333333334</v>
      </c>
    </row>
    <row r="1258" spans="1:13" x14ac:dyDescent="0.35">
      <c r="A1258" s="17" t="s">
        <v>8349</v>
      </c>
      <c r="B1258" s="17">
        <v>1257</v>
      </c>
      <c r="C1258" s="17" t="s">
        <v>1114</v>
      </c>
      <c r="D1258" s="17">
        <v>2001</v>
      </c>
      <c r="E1258" s="17" t="s">
        <v>15</v>
      </c>
      <c r="F1258" s="17">
        <v>7</v>
      </c>
      <c r="G1258" s="19">
        <v>37202</v>
      </c>
      <c r="H1258" s="17">
        <v>0</v>
      </c>
      <c r="I1258" s="18">
        <v>8821.8799999999992</v>
      </c>
      <c r="J1258" s="17" t="s">
        <v>11</v>
      </c>
      <c r="K1258" s="17" t="s">
        <v>12</v>
      </c>
      <c r="L1258" s="17" t="s">
        <v>249</v>
      </c>
      <c r="M1258" s="20">
        <v>21.586111111111112</v>
      </c>
    </row>
    <row r="1259" spans="1:13" x14ac:dyDescent="0.35">
      <c r="A1259" s="17" t="s">
        <v>8349</v>
      </c>
      <c r="B1259" s="17">
        <v>1258</v>
      </c>
      <c r="C1259" s="17" t="s">
        <v>1113</v>
      </c>
      <c r="D1259" s="17">
        <v>1965</v>
      </c>
      <c r="E1259" s="17" t="s">
        <v>35</v>
      </c>
      <c r="F1259" s="17">
        <v>29</v>
      </c>
      <c r="G1259" s="19">
        <v>23983</v>
      </c>
      <c r="H1259" s="17">
        <v>0</v>
      </c>
      <c r="I1259" s="18">
        <v>8800.49</v>
      </c>
      <c r="J1259" s="17" t="s">
        <v>12</v>
      </c>
      <c r="K1259" s="17" t="s">
        <v>11</v>
      </c>
      <c r="L1259" s="17" t="s">
        <v>13</v>
      </c>
      <c r="M1259" s="20">
        <v>57.774999999999999</v>
      </c>
    </row>
    <row r="1260" spans="1:13" x14ac:dyDescent="0.35">
      <c r="A1260" s="17" t="s">
        <v>8349</v>
      </c>
      <c r="B1260" s="17">
        <v>1259</v>
      </c>
      <c r="C1260" s="17" t="s">
        <v>1112</v>
      </c>
      <c r="D1260" s="17">
        <v>1971</v>
      </c>
      <c r="E1260" s="17" t="s">
        <v>18</v>
      </c>
      <c r="F1260" s="17">
        <v>18</v>
      </c>
      <c r="G1260" s="19">
        <v>26102</v>
      </c>
      <c r="H1260" s="17">
        <v>0</v>
      </c>
      <c r="I1260" s="18">
        <v>8798.59</v>
      </c>
      <c r="J1260" s="17" t="s">
        <v>11</v>
      </c>
      <c r="K1260" s="17" t="s">
        <v>16</v>
      </c>
      <c r="L1260" s="17" t="s">
        <v>42</v>
      </c>
      <c r="M1260" s="20">
        <v>51.972222222222221</v>
      </c>
    </row>
    <row r="1261" spans="1:13" x14ac:dyDescent="0.35">
      <c r="A1261" s="17" t="s">
        <v>8349</v>
      </c>
      <c r="B1261" s="17">
        <v>1260</v>
      </c>
      <c r="C1261" s="17" t="s">
        <v>1111</v>
      </c>
      <c r="D1261" s="17">
        <v>1971</v>
      </c>
      <c r="E1261" s="17" t="s">
        <v>35</v>
      </c>
      <c r="F1261" s="17">
        <v>23</v>
      </c>
      <c r="G1261" s="19">
        <v>26168</v>
      </c>
      <c r="H1261" s="17">
        <v>0</v>
      </c>
      <c r="I1261" s="18">
        <v>8782.4699999999993</v>
      </c>
      <c r="J1261" s="17" t="s">
        <v>11</v>
      </c>
      <c r="K1261" s="17" t="s">
        <v>12</v>
      </c>
      <c r="L1261" s="17" t="s">
        <v>42</v>
      </c>
      <c r="M1261" s="20">
        <v>51.791666666666664</v>
      </c>
    </row>
    <row r="1262" spans="1:13" x14ac:dyDescent="0.35">
      <c r="A1262" s="17" t="s">
        <v>8349</v>
      </c>
      <c r="B1262" s="17">
        <v>1261</v>
      </c>
      <c r="C1262" s="17" t="s">
        <v>1110</v>
      </c>
      <c r="D1262" s="17">
        <v>1974</v>
      </c>
      <c r="E1262" s="17" t="s">
        <v>20</v>
      </c>
      <c r="F1262" s="17">
        <v>6</v>
      </c>
      <c r="G1262" s="19">
        <v>27278</v>
      </c>
      <c r="H1262" s="17">
        <v>1</v>
      </c>
      <c r="I1262" s="18">
        <v>8765.25</v>
      </c>
      <c r="J1262" s="17" t="s">
        <v>11</v>
      </c>
      <c r="K1262" s="17" t="s">
        <v>12</v>
      </c>
      <c r="L1262" s="17" t="s">
        <v>23</v>
      </c>
      <c r="M1262" s="20">
        <v>48.755555555555553</v>
      </c>
    </row>
    <row r="1263" spans="1:13" x14ac:dyDescent="0.35">
      <c r="A1263" s="17" t="s">
        <v>8349</v>
      </c>
      <c r="B1263" s="17">
        <v>1262</v>
      </c>
      <c r="C1263" s="17" t="s">
        <v>1109</v>
      </c>
      <c r="D1263" s="17">
        <v>1969</v>
      </c>
      <c r="E1263" s="17" t="s">
        <v>20</v>
      </c>
      <c r="F1263" s="17">
        <v>9</v>
      </c>
      <c r="G1263" s="19">
        <v>25455</v>
      </c>
      <c r="H1263" s="17">
        <v>0</v>
      </c>
      <c r="I1263" s="18">
        <v>8760.1200000000008</v>
      </c>
      <c r="J1263" s="17" t="s">
        <v>11</v>
      </c>
      <c r="K1263" s="17" t="s">
        <v>16</v>
      </c>
      <c r="L1263" s="17" t="s">
        <v>13</v>
      </c>
      <c r="M1263" s="20">
        <v>53.74722222222222</v>
      </c>
    </row>
    <row r="1264" spans="1:13" x14ac:dyDescent="0.35">
      <c r="A1264" s="17" t="s">
        <v>8349</v>
      </c>
      <c r="B1264" s="17">
        <v>1263</v>
      </c>
      <c r="C1264" s="17" t="s">
        <v>1108</v>
      </c>
      <c r="D1264" s="17">
        <v>1999</v>
      </c>
      <c r="E1264" s="17" t="s">
        <v>35</v>
      </c>
      <c r="F1264" s="17">
        <v>23</v>
      </c>
      <c r="G1264" s="19">
        <v>36395</v>
      </c>
      <c r="H1264" s="17">
        <v>0</v>
      </c>
      <c r="I1264" s="18">
        <v>8747.68</v>
      </c>
      <c r="J1264" s="17" t="s">
        <v>11</v>
      </c>
      <c r="K1264" s="17" t="s">
        <v>12</v>
      </c>
      <c r="L1264" s="17" t="s">
        <v>42</v>
      </c>
      <c r="M1264" s="20">
        <v>23.791666666666668</v>
      </c>
    </row>
    <row r="1265" spans="1:13" x14ac:dyDescent="0.35">
      <c r="A1265" s="17" t="s">
        <v>8349</v>
      </c>
      <c r="B1265" s="17">
        <v>1264</v>
      </c>
      <c r="C1265" s="17" t="s">
        <v>1107</v>
      </c>
      <c r="D1265" s="17">
        <v>1976</v>
      </c>
      <c r="E1265" s="17" t="s">
        <v>18</v>
      </c>
      <c r="F1265" s="17">
        <v>17</v>
      </c>
      <c r="G1265" s="19">
        <v>27928</v>
      </c>
      <c r="H1265" s="17">
        <v>2</v>
      </c>
      <c r="I1265" s="18">
        <v>8733.23</v>
      </c>
      <c r="J1265" s="17" t="s">
        <v>11</v>
      </c>
      <c r="K1265" s="17" t="s">
        <v>12</v>
      </c>
      <c r="L1265" s="17" t="s">
        <v>23</v>
      </c>
      <c r="M1265" s="20">
        <v>46.975000000000001</v>
      </c>
    </row>
    <row r="1266" spans="1:13" x14ac:dyDescent="0.35">
      <c r="A1266" s="17" t="s">
        <v>8349</v>
      </c>
      <c r="B1266" s="17">
        <v>1265</v>
      </c>
      <c r="C1266" s="17" t="s">
        <v>1106</v>
      </c>
      <c r="D1266" s="17">
        <v>1973</v>
      </c>
      <c r="E1266" s="17" t="s">
        <v>18</v>
      </c>
      <c r="F1266" s="17">
        <v>25</v>
      </c>
      <c r="G1266" s="19">
        <v>26840</v>
      </c>
      <c r="H1266" s="17">
        <v>1</v>
      </c>
      <c r="I1266" s="18">
        <v>8703.4599999999991</v>
      </c>
      <c r="J1266" s="17" t="s">
        <v>12</v>
      </c>
      <c r="K1266" s="17" t="s">
        <v>12</v>
      </c>
      <c r="L1266" s="17" t="s">
        <v>42</v>
      </c>
      <c r="M1266" s="20">
        <v>49.952777777777776</v>
      </c>
    </row>
    <row r="1267" spans="1:13" x14ac:dyDescent="0.35">
      <c r="A1267" s="17" t="s">
        <v>8349</v>
      </c>
      <c r="B1267" s="17">
        <v>1266</v>
      </c>
      <c r="C1267" s="17" t="s">
        <v>1105</v>
      </c>
      <c r="D1267" s="17">
        <v>1980</v>
      </c>
      <c r="E1267" s="17" t="s">
        <v>37</v>
      </c>
      <c r="F1267" s="17">
        <v>28</v>
      </c>
      <c r="G1267" s="19">
        <v>29522</v>
      </c>
      <c r="H1267" s="17">
        <v>2</v>
      </c>
      <c r="I1267" s="18">
        <v>8701.84</v>
      </c>
      <c r="J1267" s="17" t="s">
        <v>11</v>
      </c>
      <c r="K1267" s="17" t="s">
        <v>12</v>
      </c>
      <c r="L1267" s="17" t="s">
        <v>300</v>
      </c>
      <c r="M1267" s="20">
        <v>42.611111111111114</v>
      </c>
    </row>
    <row r="1268" spans="1:13" x14ac:dyDescent="0.35">
      <c r="A1268" s="17" t="s">
        <v>8349</v>
      </c>
      <c r="B1268" s="17">
        <v>1267</v>
      </c>
      <c r="C1268" s="17" t="s">
        <v>1104</v>
      </c>
      <c r="D1268" s="17">
        <v>1973</v>
      </c>
      <c r="E1268" s="17" t="s">
        <v>37</v>
      </c>
      <c r="F1268" s="17">
        <v>11</v>
      </c>
      <c r="G1268" s="19">
        <v>26948</v>
      </c>
      <c r="H1268" s="17">
        <v>0</v>
      </c>
      <c r="I1268" s="18">
        <v>8688.86</v>
      </c>
      <c r="J1268" s="17" t="s">
        <v>11</v>
      </c>
      <c r="K1268" s="17" t="s">
        <v>16</v>
      </c>
      <c r="L1268" s="17" t="s">
        <v>356</v>
      </c>
      <c r="M1268" s="20">
        <v>49.658333333333331</v>
      </c>
    </row>
    <row r="1269" spans="1:13" x14ac:dyDescent="0.35">
      <c r="A1269" s="17" t="s">
        <v>8349</v>
      </c>
      <c r="B1269" s="17">
        <v>1268</v>
      </c>
      <c r="C1269" s="17" t="s">
        <v>1103</v>
      </c>
      <c r="D1269" s="17">
        <v>1974</v>
      </c>
      <c r="E1269" s="17" t="s">
        <v>35</v>
      </c>
      <c r="F1269" s="17">
        <v>16</v>
      </c>
      <c r="G1269" s="19">
        <v>27257</v>
      </c>
      <c r="H1269" s="17">
        <v>0</v>
      </c>
      <c r="I1269" s="18">
        <v>8671.19</v>
      </c>
      <c r="J1269" s="17" t="s">
        <v>11</v>
      </c>
      <c r="K1269" s="17" t="s">
        <v>16</v>
      </c>
      <c r="L1269" s="17" t="s">
        <v>23</v>
      </c>
      <c r="M1269" s="20">
        <v>48.81111111111111</v>
      </c>
    </row>
    <row r="1270" spans="1:13" x14ac:dyDescent="0.35">
      <c r="A1270" s="17" t="s">
        <v>8349</v>
      </c>
      <c r="B1270" s="17">
        <v>1269</v>
      </c>
      <c r="C1270" s="17" t="s">
        <v>1102</v>
      </c>
      <c r="D1270" s="17">
        <v>1969</v>
      </c>
      <c r="E1270" s="17" t="s">
        <v>35</v>
      </c>
      <c r="F1270" s="17">
        <v>10</v>
      </c>
      <c r="G1270" s="19">
        <v>25425</v>
      </c>
      <c r="H1270" s="17">
        <v>0</v>
      </c>
      <c r="I1270" s="18">
        <v>8665.14</v>
      </c>
      <c r="J1270" s="17" t="s">
        <v>11</v>
      </c>
      <c r="K1270" s="17" t="s">
        <v>12</v>
      </c>
      <c r="L1270" s="17" t="s">
        <v>13</v>
      </c>
      <c r="M1270" s="20">
        <v>53.827777777777776</v>
      </c>
    </row>
    <row r="1271" spans="1:13" x14ac:dyDescent="0.35">
      <c r="A1271" s="17" t="s">
        <v>8349</v>
      </c>
      <c r="B1271" s="17">
        <v>1270</v>
      </c>
      <c r="C1271" s="17" t="s">
        <v>1101</v>
      </c>
      <c r="D1271" s="17">
        <v>1965</v>
      </c>
      <c r="E1271" s="17" t="s">
        <v>37</v>
      </c>
      <c r="F1271" s="17">
        <v>21</v>
      </c>
      <c r="G1271" s="19">
        <v>24036</v>
      </c>
      <c r="H1271" s="17">
        <v>0</v>
      </c>
      <c r="I1271" s="18">
        <v>8665.09</v>
      </c>
      <c r="J1271" s="17" t="s">
        <v>12</v>
      </c>
      <c r="K1271" s="17" t="s">
        <v>11</v>
      </c>
      <c r="L1271" s="17" t="s">
        <v>23</v>
      </c>
      <c r="M1271" s="20">
        <v>57.630555555555553</v>
      </c>
    </row>
    <row r="1272" spans="1:13" x14ac:dyDescent="0.35">
      <c r="A1272" s="17" t="s">
        <v>8349</v>
      </c>
      <c r="B1272" s="17">
        <v>1271</v>
      </c>
      <c r="C1272" s="17" t="s">
        <v>1100</v>
      </c>
      <c r="D1272" s="17">
        <v>1975</v>
      </c>
      <c r="E1272" s="17" t="s">
        <v>35</v>
      </c>
      <c r="F1272" s="17">
        <v>3</v>
      </c>
      <c r="G1272" s="19">
        <v>27609</v>
      </c>
      <c r="H1272" s="17">
        <v>1</v>
      </c>
      <c r="I1272" s="18">
        <v>8627.5400000000009</v>
      </c>
      <c r="J1272" s="17" t="s">
        <v>11</v>
      </c>
      <c r="K1272" s="17" t="s">
        <v>11</v>
      </c>
      <c r="L1272" s="17" t="s">
        <v>356</v>
      </c>
      <c r="M1272" s="20">
        <v>47.847222222222221</v>
      </c>
    </row>
    <row r="1273" spans="1:13" x14ac:dyDescent="0.35">
      <c r="A1273" s="17" t="s">
        <v>8349</v>
      </c>
      <c r="B1273" s="17">
        <v>1272</v>
      </c>
      <c r="C1273" s="17" t="s">
        <v>1099</v>
      </c>
      <c r="D1273" s="17">
        <v>1977</v>
      </c>
      <c r="E1273" s="17" t="s">
        <v>20</v>
      </c>
      <c r="F1273" s="17">
        <v>2</v>
      </c>
      <c r="G1273" s="19">
        <v>28370</v>
      </c>
      <c r="H1273" s="17">
        <v>3</v>
      </c>
      <c r="I1273" s="18">
        <v>8615.2999999999993</v>
      </c>
      <c r="J1273" s="17" t="s">
        <v>11</v>
      </c>
      <c r="K1273" s="17" t="s">
        <v>12</v>
      </c>
      <c r="L1273" s="17" t="s">
        <v>42</v>
      </c>
      <c r="M1273" s="20">
        <v>45.766666666666666</v>
      </c>
    </row>
    <row r="1274" spans="1:13" x14ac:dyDescent="0.35">
      <c r="A1274" s="17" t="s">
        <v>8349</v>
      </c>
      <c r="B1274" s="17">
        <v>1273</v>
      </c>
      <c r="C1274" s="17" t="s">
        <v>1098</v>
      </c>
      <c r="D1274" s="17">
        <v>1979</v>
      </c>
      <c r="E1274" s="17" t="s">
        <v>10</v>
      </c>
      <c r="F1274" s="17">
        <v>17</v>
      </c>
      <c r="G1274" s="19">
        <v>29053</v>
      </c>
      <c r="H1274" s="17">
        <v>3</v>
      </c>
      <c r="I1274" s="18">
        <v>8606.2199999999993</v>
      </c>
      <c r="J1274" s="17" t="s">
        <v>16</v>
      </c>
      <c r="K1274" s="17" t="s">
        <v>11</v>
      </c>
      <c r="L1274" s="17" t="s">
        <v>276</v>
      </c>
      <c r="M1274" s="20">
        <v>43.891666666666666</v>
      </c>
    </row>
    <row r="1275" spans="1:13" x14ac:dyDescent="0.35">
      <c r="A1275" s="17" t="s">
        <v>8349</v>
      </c>
      <c r="B1275" s="17">
        <v>1274</v>
      </c>
      <c r="C1275" s="17" t="s">
        <v>1097</v>
      </c>
      <c r="D1275" s="17">
        <v>1977</v>
      </c>
      <c r="E1275" s="17" t="s">
        <v>37</v>
      </c>
      <c r="F1275" s="17">
        <v>15</v>
      </c>
      <c r="G1275" s="19">
        <v>28413</v>
      </c>
      <c r="H1275" s="17">
        <v>3</v>
      </c>
      <c r="I1275" s="18">
        <v>8605.36</v>
      </c>
      <c r="J1275" s="17" t="s">
        <v>11</v>
      </c>
      <c r="K1275" s="17" t="s">
        <v>11</v>
      </c>
      <c r="L1275" s="17" t="s">
        <v>13</v>
      </c>
      <c r="M1275" s="20">
        <v>45.647222222222226</v>
      </c>
    </row>
    <row r="1276" spans="1:13" x14ac:dyDescent="0.35">
      <c r="A1276" s="17" t="s">
        <v>8349</v>
      </c>
      <c r="B1276" s="17">
        <v>1275</v>
      </c>
      <c r="C1276" s="17" t="s">
        <v>1096</v>
      </c>
      <c r="D1276" s="17">
        <v>1977</v>
      </c>
      <c r="E1276" s="17" t="s">
        <v>15</v>
      </c>
      <c r="F1276" s="17">
        <v>12</v>
      </c>
      <c r="G1276" s="19">
        <v>28441</v>
      </c>
      <c r="H1276" s="17">
        <v>2</v>
      </c>
      <c r="I1276" s="18">
        <v>8604.48</v>
      </c>
      <c r="J1276" s="17" t="s">
        <v>12</v>
      </c>
      <c r="K1276" s="17" t="s">
        <v>11</v>
      </c>
      <c r="L1276" s="17" t="s">
        <v>168</v>
      </c>
      <c r="M1276" s="20">
        <v>45.572222222222223</v>
      </c>
    </row>
    <row r="1277" spans="1:13" x14ac:dyDescent="0.35">
      <c r="A1277" s="17" t="s">
        <v>8349</v>
      </c>
      <c r="B1277" s="17">
        <v>1276</v>
      </c>
      <c r="C1277" s="17" t="s">
        <v>1095</v>
      </c>
      <c r="D1277" s="17">
        <v>1977</v>
      </c>
      <c r="E1277" s="17" t="s">
        <v>20</v>
      </c>
      <c r="F1277" s="17">
        <v>24</v>
      </c>
      <c r="G1277" s="19">
        <v>28392</v>
      </c>
      <c r="H1277" s="17">
        <v>2</v>
      </c>
      <c r="I1277" s="18">
        <v>8603.82</v>
      </c>
      <c r="J1277" s="17" t="s">
        <v>11</v>
      </c>
      <c r="K1277" s="17" t="s">
        <v>16</v>
      </c>
      <c r="L1277" s="17" t="s">
        <v>166</v>
      </c>
      <c r="M1277" s="20">
        <v>45.705555555555556</v>
      </c>
    </row>
    <row r="1278" spans="1:13" x14ac:dyDescent="0.35">
      <c r="A1278" s="17" t="s">
        <v>8349</v>
      </c>
      <c r="B1278" s="17">
        <v>1277</v>
      </c>
      <c r="C1278" s="17" t="s">
        <v>1094</v>
      </c>
      <c r="D1278" s="17">
        <v>1973</v>
      </c>
      <c r="E1278" s="17" t="s">
        <v>10</v>
      </c>
      <c r="F1278" s="17">
        <v>11</v>
      </c>
      <c r="G1278" s="19">
        <v>26856</v>
      </c>
      <c r="H1278" s="17">
        <v>0</v>
      </c>
      <c r="I1278" s="18">
        <v>8601.33</v>
      </c>
      <c r="J1278" s="17" t="s">
        <v>11</v>
      </c>
      <c r="K1278" s="17" t="s">
        <v>16</v>
      </c>
      <c r="L1278" s="17" t="s">
        <v>13</v>
      </c>
      <c r="M1278" s="20">
        <v>49.908333333333331</v>
      </c>
    </row>
    <row r="1279" spans="1:13" x14ac:dyDescent="0.35">
      <c r="A1279" s="17" t="s">
        <v>8349</v>
      </c>
      <c r="B1279" s="17">
        <v>1278</v>
      </c>
      <c r="C1279" s="17" t="s">
        <v>1093</v>
      </c>
      <c r="D1279" s="17">
        <v>1983</v>
      </c>
      <c r="E1279" s="17" t="s">
        <v>10</v>
      </c>
      <c r="F1279" s="17">
        <v>25</v>
      </c>
      <c r="G1279" s="19">
        <v>30522</v>
      </c>
      <c r="H1279" s="17">
        <v>5</v>
      </c>
      <c r="I1279" s="18">
        <v>8596.83</v>
      </c>
      <c r="J1279" s="17" t="s">
        <v>11</v>
      </c>
      <c r="K1279" s="17" t="s">
        <v>12</v>
      </c>
      <c r="L1279" s="17" t="s">
        <v>13</v>
      </c>
      <c r="M1279" s="20">
        <v>39.869444444444447</v>
      </c>
    </row>
    <row r="1280" spans="1:13" x14ac:dyDescent="0.35">
      <c r="A1280" s="17" t="s">
        <v>8349</v>
      </c>
      <c r="B1280" s="17">
        <v>1279</v>
      </c>
      <c r="C1280" s="17" t="s">
        <v>1092</v>
      </c>
      <c r="D1280" s="17">
        <v>1983</v>
      </c>
      <c r="E1280" s="17" t="s">
        <v>30</v>
      </c>
      <c r="F1280" s="17">
        <v>30</v>
      </c>
      <c r="G1280" s="19">
        <v>30680</v>
      </c>
      <c r="H1280" s="17">
        <v>5</v>
      </c>
      <c r="I1280" s="18">
        <v>8582.2999999999993</v>
      </c>
      <c r="J1280" s="17" t="s">
        <v>11</v>
      </c>
      <c r="K1280" s="17" t="s">
        <v>16</v>
      </c>
      <c r="L1280" s="17" t="s">
        <v>13</v>
      </c>
      <c r="M1280" s="20">
        <v>39.43888888888889</v>
      </c>
    </row>
    <row r="1281" spans="1:13" x14ac:dyDescent="0.35">
      <c r="A1281" s="17" t="s">
        <v>8349</v>
      </c>
      <c r="B1281" s="17">
        <v>1280</v>
      </c>
      <c r="C1281" s="17" t="s">
        <v>1091</v>
      </c>
      <c r="D1281" s="17">
        <v>1987</v>
      </c>
      <c r="E1281" s="17" t="s">
        <v>15</v>
      </c>
      <c r="F1281" s="17">
        <v>11</v>
      </c>
      <c r="G1281" s="19">
        <v>32092</v>
      </c>
      <c r="H1281" s="17">
        <v>3</v>
      </c>
      <c r="I1281" s="18">
        <v>8573.2999999999993</v>
      </c>
      <c r="J1281" s="17" t="s">
        <v>11</v>
      </c>
      <c r="K1281" s="17" t="s">
        <v>11</v>
      </c>
      <c r="L1281" s="17" t="s">
        <v>300</v>
      </c>
      <c r="M1281" s="20">
        <v>35.575000000000003</v>
      </c>
    </row>
    <row r="1282" spans="1:13" x14ac:dyDescent="0.35">
      <c r="A1282" s="17" t="s">
        <v>8349</v>
      </c>
      <c r="B1282" s="17">
        <v>1281</v>
      </c>
      <c r="C1282" s="17" t="s">
        <v>1090</v>
      </c>
      <c r="D1282" s="17">
        <v>1982</v>
      </c>
      <c r="E1282" s="17" t="s">
        <v>30</v>
      </c>
      <c r="F1282" s="17">
        <v>6</v>
      </c>
      <c r="G1282" s="19">
        <v>30291</v>
      </c>
      <c r="H1282" s="17">
        <v>3</v>
      </c>
      <c r="I1282" s="18">
        <v>8572.0400000000009</v>
      </c>
      <c r="J1282" s="17" t="s">
        <v>11</v>
      </c>
      <c r="K1282" s="17" t="s">
        <v>11</v>
      </c>
      <c r="L1282" s="17" t="s">
        <v>300</v>
      </c>
      <c r="M1282" s="20">
        <v>40.505555555555553</v>
      </c>
    </row>
    <row r="1283" spans="1:13" x14ac:dyDescent="0.35">
      <c r="A1283" s="17" t="s">
        <v>8349</v>
      </c>
      <c r="B1283" s="17">
        <v>1282</v>
      </c>
      <c r="C1283" s="17" t="s">
        <v>1089</v>
      </c>
      <c r="D1283" s="17">
        <v>1975</v>
      </c>
      <c r="E1283" s="17" t="s">
        <v>20</v>
      </c>
      <c r="F1283" s="17">
        <v>26</v>
      </c>
      <c r="G1283" s="19">
        <v>27663</v>
      </c>
      <c r="H1283" s="17">
        <v>1</v>
      </c>
      <c r="I1283" s="18">
        <v>8569.86</v>
      </c>
      <c r="J1283" s="17" t="s">
        <v>11</v>
      </c>
      <c r="K1283" s="17" t="s">
        <v>12</v>
      </c>
      <c r="L1283" s="17" t="s">
        <v>13</v>
      </c>
      <c r="M1283" s="20">
        <v>47.7</v>
      </c>
    </row>
    <row r="1284" spans="1:13" x14ac:dyDescent="0.35">
      <c r="A1284" s="17" t="s">
        <v>8349</v>
      </c>
      <c r="B1284" s="17">
        <v>1283</v>
      </c>
      <c r="C1284" s="17" t="s">
        <v>1088</v>
      </c>
      <c r="D1284" s="17">
        <v>1988</v>
      </c>
      <c r="E1284" s="17" t="s">
        <v>20</v>
      </c>
      <c r="F1284" s="17">
        <v>21</v>
      </c>
      <c r="G1284" s="19">
        <v>32407</v>
      </c>
      <c r="H1284" s="17">
        <v>3</v>
      </c>
      <c r="I1284" s="18">
        <v>8567.25</v>
      </c>
      <c r="J1284" s="17" t="s">
        <v>11</v>
      </c>
      <c r="K1284" s="17" t="s">
        <v>16</v>
      </c>
      <c r="L1284" s="17" t="s">
        <v>23</v>
      </c>
      <c r="M1284" s="20">
        <v>34.713888888888889</v>
      </c>
    </row>
    <row r="1285" spans="1:13" x14ac:dyDescent="0.35">
      <c r="A1285" s="17" t="s">
        <v>8349</v>
      </c>
      <c r="B1285" s="17">
        <v>1284</v>
      </c>
      <c r="C1285" s="17" t="s">
        <v>1087</v>
      </c>
      <c r="D1285" s="17">
        <v>1975</v>
      </c>
      <c r="E1285" s="17" t="s">
        <v>35</v>
      </c>
      <c r="F1285" s="17">
        <v>21</v>
      </c>
      <c r="G1285" s="19">
        <v>27627</v>
      </c>
      <c r="H1285" s="17">
        <v>1</v>
      </c>
      <c r="I1285" s="18">
        <v>8556.91</v>
      </c>
      <c r="J1285" s="17" t="s">
        <v>11</v>
      </c>
      <c r="K1285" s="17" t="s">
        <v>16</v>
      </c>
      <c r="L1285" s="17" t="s">
        <v>42</v>
      </c>
      <c r="M1285" s="20">
        <v>47.797222222222224</v>
      </c>
    </row>
    <row r="1286" spans="1:13" x14ac:dyDescent="0.35">
      <c r="A1286" s="17" t="s">
        <v>8349</v>
      </c>
      <c r="B1286" s="17">
        <v>1285</v>
      </c>
      <c r="C1286" s="17" t="s">
        <v>1086</v>
      </c>
      <c r="D1286" s="17">
        <v>1975</v>
      </c>
      <c r="E1286" s="17" t="s">
        <v>35</v>
      </c>
      <c r="F1286" s="17">
        <v>6</v>
      </c>
      <c r="G1286" s="19">
        <v>27612</v>
      </c>
      <c r="H1286" s="17">
        <v>1</v>
      </c>
      <c r="I1286" s="18">
        <v>8551.35</v>
      </c>
      <c r="J1286" s="17" t="s">
        <v>11</v>
      </c>
      <c r="K1286" s="17" t="s">
        <v>11</v>
      </c>
      <c r="L1286" s="17" t="s">
        <v>42</v>
      </c>
      <c r="M1286" s="20">
        <v>47.838888888888889</v>
      </c>
    </row>
    <row r="1287" spans="1:13" x14ac:dyDescent="0.35">
      <c r="A1287" s="17" t="s">
        <v>8349</v>
      </c>
      <c r="B1287" s="17">
        <v>1286</v>
      </c>
      <c r="C1287" s="17" t="s">
        <v>1085</v>
      </c>
      <c r="D1287" s="17"/>
      <c r="E1287" s="17" t="s">
        <v>30</v>
      </c>
      <c r="F1287" s="17">
        <v>12</v>
      </c>
      <c r="G1287" s="19">
        <v>46368</v>
      </c>
      <c r="H1287" s="17">
        <v>1</v>
      </c>
      <c r="I1287" s="18">
        <v>8547.69</v>
      </c>
      <c r="J1287" s="17" t="s">
        <v>11</v>
      </c>
      <c r="K1287" s="17" t="s">
        <v>16</v>
      </c>
      <c r="L1287" s="17" t="s">
        <v>13</v>
      </c>
      <c r="M1287" s="20">
        <v>3.5111111111111111</v>
      </c>
    </row>
    <row r="1288" spans="1:13" x14ac:dyDescent="0.35">
      <c r="A1288" s="17" t="s">
        <v>8349</v>
      </c>
      <c r="B1288" s="17">
        <v>1287</v>
      </c>
      <c r="C1288" s="17" t="s">
        <v>1084</v>
      </c>
      <c r="D1288" s="17">
        <v>1975</v>
      </c>
      <c r="E1288" s="17" t="s">
        <v>15</v>
      </c>
      <c r="F1288" s="17">
        <v>6</v>
      </c>
      <c r="G1288" s="19">
        <v>27704</v>
      </c>
      <c r="H1288" s="17">
        <v>1</v>
      </c>
      <c r="I1288" s="18">
        <v>8539.67</v>
      </c>
      <c r="J1288" s="17" t="s">
        <v>11</v>
      </c>
      <c r="K1288" s="17" t="s">
        <v>12</v>
      </c>
      <c r="L1288" s="17" t="s">
        <v>42</v>
      </c>
      <c r="M1288" s="20">
        <v>47.588888888888889</v>
      </c>
    </row>
    <row r="1289" spans="1:13" x14ac:dyDescent="0.35">
      <c r="A1289" s="17" t="s">
        <v>8349</v>
      </c>
      <c r="B1289" s="17">
        <v>1288</v>
      </c>
      <c r="C1289" s="17" t="s">
        <v>1083</v>
      </c>
      <c r="D1289" s="17">
        <v>1981</v>
      </c>
      <c r="E1289" s="17" t="s">
        <v>30</v>
      </c>
      <c r="F1289" s="17">
        <v>27</v>
      </c>
      <c r="G1289" s="19">
        <v>29947</v>
      </c>
      <c r="H1289" s="17">
        <v>3</v>
      </c>
      <c r="I1289" s="18">
        <v>8538.2900000000009</v>
      </c>
      <c r="J1289" s="17" t="s">
        <v>11</v>
      </c>
      <c r="K1289" s="17" t="s">
        <v>12</v>
      </c>
      <c r="L1289" s="17" t="s">
        <v>247</v>
      </c>
      <c r="M1289" s="20">
        <v>41.447222222222223</v>
      </c>
    </row>
    <row r="1290" spans="1:13" x14ac:dyDescent="0.35">
      <c r="A1290" s="17" t="s">
        <v>8349</v>
      </c>
      <c r="B1290" s="17">
        <v>1289</v>
      </c>
      <c r="C1290" s="17" t="s">
        <v>1082</v>
      </c>
      <c r="D1290" s="17"/>
      <c r="E1290" s="17" t="s">
        <v>10</v>
      </c>
      <c r="F1290" s="17">
        <v>24</v>
      </c>
      <c r="G1290" s="19">
        <v>46227</v>
      </c>
      <c r="H1290" s="17">
        <v>0</v>
      </c>
      <c r="I1290" s="18">
        <v>8534.67</v>
      </c>
      <c r="J1290" s="17" t="s">
        <v>11</v>
      </c>
      <c r="K1290" s="17" t="s">
        <v>12</v>
      </c>
      <c r="L1290" s="17" t="s">
        <v>247</v>
      </c>
      <c r="M1290" s="20">
        <v>3.1277777777777778</v>
      </c>
    </row>
    <row r="1291" spans="1:13" x14ac:dyDescent="0.35">
      <c r="A1291" s="17" t="s">
        <v>8349</v>
      </c>
      <c r="B1291" s="17">
        <v>1290</v>
      </c>
      <c r="C1291" s="17" t="s">
        <v>1081</v>
      </c>
      <c r="D1291" s="17">
        <v>1977</v>
      </c>
      <c r="E1291" s="17" t="s">
        <v>10</v>
      </c>
      <c r="F1291" s="17">
        <v>26</v>
      </c>
      <c r="G1291" s="19">
        <v>28332</v>
      </c>
      <c r="H1291" s="17">
        <v>2</v>
      </c>
      <c r="I1291" s="18">
        <v>8527.5300000000007</v>
      </c>
      <c r="J1291" s="17" t="s">
        <v>11</v>
      </c>
      <c r="K1291" s="17" t="s">
        <v>11</v>
      </c>
      <c r="L1291" s="17" t="s">
        <v>13</v>
      </c>
      <c r="M1291" s="20">
        <v>45.866666666666667</v>
      </c>
    </row>
    <row r="1292" spans="1:13" x14ac:dyDescent="0.35">
      <c r="A1292" s="17" t="s">
        <v>8349</v>
      </c>
      <c r="B1292" s="17">
        <v>1291</v>
      </c>
      <c r="C1292" s="17" t="s">
        <v>1080</v>
      </c>
      <c r="D1292" s="17">
        <v>1979</v>
      </c>
      <c r="E1292" s="17" t="s">
        <v>35</v>
      </c>
      <c r="F1292" s="17">
        <v>13</v>
      </c>
      <c r="G1292" s="19">
        <v>29080</v>
      </c>
      <c r="H1292" s="17">
        <v>3</v>
      </c>
      <c r="I1292" s="18">
        <v>8522</v>
      </c>
      <c r="J1292" s="17" t="s">
        <v>11</v>
      </c>
      <c r="K1292" s="17" t="s">
        <v>11</v>
      </c>
      <c r="L1292" s="17" t="s">
        <v>42</v>
      </c>
      <c r="M1292" s="20">
        <v>43.819444444444443</v>
      </c>
    </row>
    <row r="1293" spans="1:13" x14ac:dyDescent="0.35">
      <c r="A1293" s="17" t="s">
        <v>8349</v>
      </c>
      <c r="B1293" s="17">
        <v>1292</v>
      </c>
      <c r="C1293" s="17" t="s">
        <v>1079</v>
      </c>
      <c r="D1293" s="17">
        <v>1977</v>
      </c>
      <c r="E1293" s="17" t="s">
        <v>30</v>
      </c>
      <c r="F1293" s="17">
        <v>29</v>
      </c>
      <c r="G1293" s="19">
        <v>28488</v>
      </c>
      <c r="H1293" s="17">
        <v>2</v>
      </c>
      <c r="I1293" s="18">
        <v>8520.0300000000007</v>
      </c>
      <c r="J1293" s="17" t="s">
        <v>11</v>
      </c>
      <c r="K1293" s="17" t="s">
        <v>12</v>
      </c>
      <c r="L1293" s="17" t="s">
        <v>42</v>
      </c>
      <c r="M1293" s="20">
        <v>45.44166666666667</v>
      </c>
    </row>
    <row r="1294" spans="1:13" x14ac:dyDescent="0.35">
      <c r="A1294" s="17" t="s">
        <v>8349</v>
      </c>
      <c r="B1294" s="17">
        <v>1293</v>
      </c>
      <c r="C1294" s="17" t="s">
        <v>1078</v>
      </c>
      <c r="D1294" s="17">
        <v>1977</v>
      </c>
      <c r="E1294" s="17" t="s">
        <v>18</v>
      </c>
      <c r="F1294" s="17">
        <v>21</v>
      </c>
      <c r="G1294" s="19">
        <v>28297</v>
      </c>
      <c r="H1294" s="17">
        <v>2</v>
      </c>
      <c r="I1294" s="18">
        <v>8516.83</v>
      </c>
      <c r="J1294" s="17" t="s">
        <v>11</v>
      </c>
      <c r="K1294" s="17" t="s">
        <v>16</v>
      </c>
      <c r="L1294" s="17" t="s">
        <v>13</v>
      </c>
      <c r="M1294" s="20">
        <v>45.963888888888889</v>
      </c>
    </row>
    <row r="1295" spans="1:13" x14ac:dyDescent="0.35">
      <c r="A1295" s="17" t="s">
        <v>8349</v>
      </c>
      <c r="B1295" s="17">
        <v>1294</v>
      </c>
      <c r="C1295" s="17" t="s">
        <v>1077</v>
      </c>
      <c r="D1295" s="17">
        <v>1977</v>
      </c>
      <c r="E1295" s="17" t="s">
        <v>30</v>
      </c>
      <c r="F1295" s="17">
        <v>26</v>
      </c>
      <c r="G1295" s="19">
        <v>28485</v>
      </c>
      <c r="H1295" s="17">
        <v>2</v>
      </c>
      <c r="I1295" s="18">
        <v>8515.76</v>
      </c>
      <c r="J1295" s="17" t="s">
        <v>11</v>
      </c>
      <c r="K1295" s="17" t="s">
        <v>11</v>
      </c>
      <c r="L1295" s="17" t="s">
        <v>13</v>
      </c>
      <c r="M1295" s="20">
        <v>45.45</v>
      </c>
    </row>
    <row r="1296" spans="1:13" x14ac:dyDescent="0.35">
      <c r="A1296" s="17" t="s">
        <v>8349</v>
      </c>
      <c r="B1296" s="17">
        <v>1295</v>
      </c>
      <c r="C1296" s="17" t="s">
        <v>1076</v>
      </c>
      <c r="D1296" s="17">
        <v>1993</v>
      </c>
      <c r="E1296" s="17" t="s">
        <v>15</v>
      </c>
      <c r="F1296" s="17">
        <v>10</v>
      </c>
      <c r="G1296" s="19">
        <v>34283</v>
      </c>
      <c r="H1296" s="17">
        <v>0</v>
      </c>
      <c r="I1296" s="18">
        <v>8471.65</v>
      </c>
      <c r="J1296" s="17" t="s">
        <v>11</v>
      </c>
      <c r="K1296" s="17" t="s">
        <v>16</v>
      </c>
      <c r="L1296" s="17" t="s">
        <v>23</v>
      </c>
      <c r="M1296" s="20">
        <v>29.577777777777779</v>
      </c>
    </row>
    <row r="1297" spans="1:13" x14ac:dyDescent="0.35">
      <c r="A1297" s="17" t="s">
        <v>8349</v>
      </c>
      <c r="B1297" s="17">
        <v>1296</v>
      </c>
      <c r="C1297" s="17" t="s">
        <v>1075</v>
      </c>
      <c r="D1297" s="17">
        <v>1992</v>
      </c>
      <c r="E1297" s="17" t="s">
        <v>20</v>
      </c>
      <c r="F1297" s="17">
        <v>9</v>
      </c>
      <c r="G1297" s="19">
        <v>33856</v>
      </c>
      <c r="H1297" s="17">
        <v>0</v>
      </c>
      <c r="I1297" s="18">
        <v>8466.35</v>
      </c>
      <c r="J1297" s="17" t="s">
        <v>11</v>
      </c>
      <c r="K1297" s="17" t="s">
        <v>11</v>
      </c>
      <c r="L1297" s="17" t="s">
        <v>23</v>
      </c>
      <c r="M1297" s="20">
        <v>30.747222222222224</v>
      </c>
    </row>
    <row r="1298" spans="1:13" x14ac:dyDescent="0.35">
      <c r="A1298" s="17" t="s">
        <v>8349</v>
      </c>
      <c r="B1298" s="17">
        <v>1297</v>
      </c>
      <c r="C1298" s="17" t="s">
        <v>1074</v>
      </c>
      <c r="D1298" s="17">
        <v>1972</v>
      </c>
      <c r="E1298" s="17" t="s">
        <v>30</v>
      </c>
      <c r="F1298" s="17">
        <v>26</v>
      </c>
      <c r="G1298" s="19">
        <v>26659</v>
      </c>
      <c r="H1298" s="17">
        <v>0</v>
      </c>
      <c r="I1298" s="18">
        <v>8457.82</v>
      </c>
      <c r="J1298" s="17" t="s">
        <v>11</v>
      </c>
      <c r="K1298" s="17" t="s">
        <v>12</v>
      </c>
      <c r="L1298" s="17" t="s">
        <v>42</v>
      </c>
      <c r="M1298" s="20">
        <v>50.45</v>
      </c>
    </row>
    <row r="1299" spans="1:13" x14ac:dyDescent="0.35">
      <c r="A1299" s="17" t="s">
        <v>8349</v>
      </c>
      <c r="B1299" s="17">
        <v>1298</v>
      </c>
      <c r="C1299" s="17" t="s">
        <v>1073</v>
      </c>
      <c r="D1299" s="17">
        <v>1984</v>
      </c>
      <c r="E1299" s="17" t="s">
        <v>18</v>
      </c>
      <c r="F1299" s="17">
        <v>19</v>
      </c>
      <c r="G1299" s="19">
        <v>30852</v>
      </c>
      <c r="H1299" s="17">
        <v>3</v>
      </c>
      <c r="I1299" s="18">
        <v>8450.82</v>
      </c>
      <c r="J1299" s="17" t="s">
        <v>11</v>
      </c>
      <c r="K1299" s="17" t="s">
        <v>11</v>
      </c>
      <c r="L1299" s="17" t="s">
        <v>200</v>
      </c>
      <c r="M1299" s="20">
        <v>38.969444444444441</v>
      </c>
    </row>
    <row r="1300" spans="1:13" x14ac:dyDescent="0.35">
      <c r="A1300" s="17" t="s">
        <v>8349</v>
      </c>
      <c r="B1300" s="17">
        <v>1299</v>
      </c>
      <c r="C1300" s="17" t="s">
        <v>1072</v>
      </c>
      <c r="D1300" s="17">
        <v>1966</v>
      </c>
      <c r="E1300" s="17" t="s">
        <v>18</v>
      </c>
      <c r="F1300" s="17">
        <v>12</v>
      </c>
      <c r="G1300" s="19">
        <v>24270</v>
      </c>
      <c r="H1300" s="17">
        <v>0</v>
      </c>
      <c r="I1300" s="18">
        <v>8448.66</v>
      </c>
      <c r="J1300" s="17" t="s">
        <v>12</v>
      </c>
      <c r="K1300" s="17" t="s">
        <v>16</v>
      </c>
      <c r="L1300" s="17" t="s">
        <v>13</v>
      </c>
      <c r="M1300" s="20">
        <v>56.988888888888887</v>
      </c>
    </row>
    <row r="1301" spans="1:13" x14ac:dyDescent="0.35">
      <c r="A1301" s="17" t="s">
        <v>8349</v>
      </c>
      <c r="B1301" s="17">
        <v>1300</v>
      </c>
      <c r="C1301" s="17" t="s">
        <v>1071</v>
      </c>
      <c r="D1301" s="17">
        <v>1972</v>
      </c>
      <c r="E1301" s="17" t="s">
        <v>20</v>
      </c>
      <c r="F1301" s="17">
        <v>4</v>
      </c>
      <c r="G1301" s="19">
        <v>26546</v>
      </c>
      <c r="H1301" s="17">
        <v>0</v>
      </c>
      <c r="I1301" s="18">
        <v>8444.4699999999993</v>
      </c>
      <c r="J1301" s="17" t="s">
        <v>12</v>
      </c>
      <c r="K1301" s="17" t="s">
        <v>16</v>
      </c>
      <c r="L1301" s="17" t="s">
        <v>42</v>
      </c>
      <c r="M1301" s="20">
        <v>50.761111111111113</v>
      </c>
    </row>
    <row r="1302" spans="1:13" x14ac:dyDescent="0.35">
      <c r="A1302" s="17" t="s">
        <v>8349</v>
      </c>
      <c r="B1302" s="17">
        <v>1301</v>
      </c>
      <c r="C1302" s="17" t="s">
        <v>1070</v>
      </c>
      <c r="D1302" s="17">
        <v>1972</v>
      </c>
      <c r="E1302" s="17" t="s">
        <v>20</v>
      </c>
      <c r="F1302" s="17">
        <v>9</v>
      </c>
      <c r="G1302" s="19">
        <v>26551</v>
      </c>
      <c r="H1302" s="17">
        <v>0</v>
      </c>
      <c r="I1302" s="18">
        <v>8442.67</v>
      </c>
      <c r="J1302" s="17" t="s">
        <v>11</v>
      </c>
      <c r="K1302" s="17" t="s">
        <v>12</v>
      </c>
      <c r="L1302" s="17" t="s">
        <v>13</v>
      </c>
      <c r="M1302" s="20">
        <v>50.74722222222222</v>
      </c>
    </row>
    <row r="1303" spans="1:13" x14ac:dyDescent="0.35">
      <c r="A1303" s="17" t="s">
        <v>8349</v>
      </c>
      <c r="B1303" s="17">
        <v>1302</v>
      </c>
      <c r="C1303" s="17" t="s">
        <v>1069</v>
      </c>
      <c r="D1303" s="17">
        <v>1963</v>
      </c>
      <c r="E1303" s="17" t="s">
        <v>20</v>
      </c>
      <c r="F1303" s="17">
        <v>24</v>
      </c>
      <c r="G1303" s="19">
        <v>23278</v>
      </c>
      <c r="H1303" s="17">
        <v>0</v>
      </c>
      <c r="I1303" s="18">
        <v>8440.0499999999993</v>
      </c>
      <c r="J1303" s="17" t="s">
        <v>12</v>
      </c>
      <c r="K1303" s="17" t="s">
        <v>11</v>
      </c>
      <c r="L1303" s="17" t="s">
        <v>13</v>
      </c>
      <c r="M1303" s="20">
        <v>59.705555555555556</v>
      </c>
    </row>
    <row r="1304" spans="1:13" x14ac:dyDescent="0.35">
      <c r="A1304" s="17" t="s">
        <v>8349</v>
      </c>
      <c r="B1304" s="17">
        <v>1303</v>
      </c>
      <c r="C1304" s="17" t="s">
        <v>1068</v>
      </c>
      <c r="D1304" s="17">
        <v>1975</v>
      </c>
      <c r="E1304" s="17" t="s">
        <v>20</v>
      </c>
      <c r="F1304" s="17">
        <v>28</v>
      </c>
      <c r="G1304" s="19">
        <v>27665</v>
      </c>
      <c r="H1304" s="17">
        <v>1</v>
      </c>
      <c r="I1304" s="18">
        <v>8428.07</v>
      </c>
      <c r="J1304" s="17" t="s">
        <v>12</v>
      </c>
      <c r="K1304" s="17" t="s">
        <v>11</v>
      </c>
      <c r="L1304" s="17" t="s">
        <v>23</v>
      </c>
      <c r="M1304" s="20">
        <v>47.694444444444443</v>
      </c>
    </row>
    <row r="1305" spans="1:13" x14ac:dyDescent="0.35">
      <c r="A1305" s="17" t="s">
        <v>8349</v>
      </c>
      <c r="B1305" s="17">
        <v>1304</v>
      </c>
      <c r="C1305" s="17" t="s">
        <v>1067</v>
      </c>
      <c r="D1305" s="17">
        <v>1977</v>
      </c>
      <c r="E1305" s="17" t="s">
        <v>20</v>
      </c>
      <c r="F1305" s="17">
        <v>4</v>
      </c>
      <c r="G1305" s="19">
        <v>28372</v>
      </c>
      <c r="H1305" s="17">
        <v>2</v>
      </c>
      <c r="I1305" s="18">
        <v>8413.4599999999991</v>
      </c>
      <c r="J1305" s="17" t="s">
        <v>12</v>
      </c>
      <c r="K1305" s="17" t="s">
        <v>16</v>
      </c>
      <c r="L1305" s="17" t="s">
        <v>23</v>
      </c>
      <c r="M1305" s="20">
        <v>45.761111111111113</v>
      </c>
    </row>
    <row r="1306" spans="1:13" x14ac:dyDescent="0.35">
      <c r="A1306" s="17" t="s">
        <v>8349</v>
      </c>
      <c r="B1306" s="17">
        <v>1305</v>
      </c>
      <c r="C1306" s="17" t="s">
        <v>1066</v>
      </c>
      <c r="D1306" s="17">
        <v>1979</v>
      </c>
      <c r="E1306" s="17" t="s">
        <v>18</v>
      </c>
      <c r="F1306" s="17">
        <v>11</v>
      </c>
      <c r="G1306" s="19">
        <v>29017</v>
      </c>
      <c r="H1306" s="17">
        <v>3</v>
      </c>
      <c r="I1306" s="18">
        <v>8410.0499999999993</v>
      </c>
      <c r="J1306" s="17" t="s">
        <v>11</v>
      </c>
      <c r="K1306" s="17" t="s">
        <v>11</v>
      </c>
      <c r="L1306" s="17" t="s">
        <v>23</v>
      </c>
      <c r="M1306" s="20">
        <v>43.991666666666667</v>
      </c>
    </row>
    <row r="1307" spans="1:13" x14ac:dyDescent="0.35">
      <c r="A1307" s="17" t="s">
        <v>8349</v>
      </c>
      <c r="B1307" s="17">
        <v>1306</v>
      </c>
      <c r="C1307" s="17" t="s">
        <v>1065</v>
      </c>
      <c r="D1307" s="17">
        <v>1971</v>
      </c>
      <c r="E1307" s="17" t="s">
        <v>20</v>
      </c>
      <c r="F1307" s="17">
        <v>18</v>
      </c>
      <c r="G1307" s="19">
        <v>26194</v>
      </c>
      <c r="H1307" s="17">
        <v>0</v>
      </c>
      <c r="I1307" s="18">
        <v>8400.01</v>
      </c>
      <c r="J1307" s="17" t="s">
        <v>11</v>
      </c>
      <c r="K1307" s="17" t="s">
        <v>12</v>
      </c>
      <c r="L1307" s="17" t="s">
        <v>13</v>
      </c>
      <c r="M1307" s="20">
        <v>51.722222222222221</v>
      </c>
    </row>
    <row r="1308" spans="1:13" x14ac:dyDescent="0.35">
      <c r="A1308" s="17" t="s">
        <v>8349</v>
      </c>
      <c r="B1308" s="17">
        <v>1307</v>
      </c>
      <c r="C1308" s="17" t="s">
        <v>1064</v>
      </c>
      <c r="D1308" s="17">
        <v>1971</v>
      </c>
      <c r="E1308" s="17" t="s">
        <v>20</v>
      </c>
      <c r="F1308" s="17">
        <v>4</v>
      </c>
      <c r="G1308" s="19">
        <v>26180</v>
      </c>
      <c r="H1308" s="17">
        <v>0</v>
      </c>
      <c r="I1308" s="18">
        <v>8396.6200000000008</v>
      </c>
      <c r="J1308" s="17" t="s">
        <v>11</v>
      </c>
      <c r="K1308" s="17" t="s">
        <v>12</v>
      </c>
      <c r="L1308" s="17" t="s">
        <v>13</v>
      </c>
      <c r="M1308" s="20">
        <v>51.761111111111113</v>
      </c>
    </row>
    <row r="1309" spans="1:13" x14ac:dyDescent="0.35">
      <c r="A1309" s="17" t="s">
        <v>8349</v>
      </c>
      <c r="B1309" s="17">
        <v>1308</v>
      </c>
      <c r="C1309" s="17" t="s">
        <v>1063</v>
      </c>
      <c r="D1309" s="17">
        <v>1963</v>
      </c>
      <c r="E1309" s="17" t="s">
        <v>20</v>
      </c>
      <c r="F1309" s="17">
        <v>21</v>
      </c>
      <c r="G1309" s="19">
        <v>23275</v>
      </c>
      <c r="H1309" s="17">
        <v>0</v>
      </c>
      <c r="I1309" s="18">
        <v>8355.5400000000009</v>
      </c>
      <c r="J1309" s="17" t="s">
        <v>12</v>
      </c>
      <c r="K1309" s="17" t="s">
        <v>12</v>
      </c>
      <c r="L1309" s="17" t="s">
        <v>23</v>
      </c>
      <c r="M1309" s="20">
        <v>59.713888888888889</v>
      </c>
    </row>
    <row r="1310" spans="1:13" x14ac:dyDescent="0.35">
      <c r="A1310" s="17" t="s">
        <v>8349</v>
      </c>
      <c r="B1310" s="17">
        <v>1309</v>
      </c>
      <c r="C1310" s="17" t="s">
        <v>1062</v>
      </c>
      <c r="D1310" s="17">
        <v>1976</v>
      </c>
      <c r="E1310" s="17" t="s">
        <v>18</v>
      </c>
      <c r="F1310" s="17">
        <v>12</v>
      </c>
      <c r="G1310" s="19">
        <v>27923</v>
      </c>
      <c r="H1310" s="17">
        <v>2</v>
      </c>
      <c r="I1310" s="18">
        <v>8347.16</v>
      </c>
      <c r="J1310" s="17" t="s">
        <v>11</v>
      </c>
      <c r="K1310" s="17" t="s">
        <v>16</v>
      </c>
      <c r="L1310" s="17" t="s">
        <v>13</v>
      </c>
      <c r="M1310" s="20">
        <v>46.988888888888887</v>
      </c>
    </row>
    <row r="1311" spans="1:13" x14ac:dyDescent="0.35">
      <c r="A1311" s="17" t="s">
        <v>8349</v>
      </c>
      <c r="B1311" s="17">
        <v>1310</v>
      </c>
      <c r="C1311" s="17" t="s">
        <v>1061</v>
      </c>
      <c r="D1311" s="17">
        <v>1976</v>
      </c>
      <c r="E1311" s="17" t="s">
        <v>10</v>
      </c>
      <c r="F1311" s="17">
        <v>7</v>
      </c>
      <c r="G1311" s="19">
        <v>27948</v>
      </c>
      <c r="H1311" s="17">
        <v>1</v>
      </c>
      <c r="I1311" s="18">
        <v>8342.91</v>
      </c>
      <c r="J1311" s="17" t="s">
        <v>12</v>
      </c>
      <c r="K1311" s="17" t="s">
        <v>16</v>
      </c>
      <c r="L1311" s="17" t="s">
        <v>168</v>
      </c>
      <c r="M1311" s="20">
        <v>46.919444444444444</v>
      </c>
    </row>
    <row r="1312" spans="1:13" x14ac:dyDescent="0.35">
      <c r="A1312" s="17" t="s">
        <v>8349</v>
      </c>
      <c r="B1312" s="17">
        <v>1311</v>
      </c>
      <c r="C1312" s="17" t="s">
        <v>1060</v>
      </c>
      <c r="D1312" s="17">
        <v>1976</v>
      </c>
      <c r="E1312" s="17" t="s">
        <v>10</v>
      </c>
      <c r="F1312" s="17">
        <v>20</v>
      </c>
      <c r="G1312" s="19">
        <v>27961</v>
      </c>
      <c r="H1312" s="17">
        <v>1</v>
      </c>
      <c r="I1312" s="18">
        <v>8334.59</v>
      </c>
      <c r="J1312" s="17" t="s">
        <v>12</v>
      </c>
      <c r="K1312" s="17" t="s">
        <v>11</v>
      </c>
      <c r="L1312" s="17" t="s">
        <v>168</v>
      </c>
      <c r="M1312" s="20">
        <v>46.883333333333333</v>
      </c>
    </row>
    <row r="1313" spans="1:13" x14ac:dyDescent="0.35">
      <c r="A1313" s="17" t="s">
        <v>8349</v>
      </c>
      <c r="B1313" s="17">
        <v>1312</v>
      </c>
      <c r="C1313" s="17" t="s">
        <v>1059</v>
      </c>
      <c r="D1313" s="17">
        <v>1976</v>
      </c>
      <c r="E1313" s="17" t="s">
        <v>10</v>
      </c>
      <c r="F1313" s="17">
        <v>12</v>
      </c>
      <c r="G1313" s="19">
        <v>27953</v>
      </c>
      <c r="H1313" s="17">
        <v>1</v>
      </c>
      <c r="I1313" s="18">
        <v>8334.4599999999991</v>
      </c>
      <c r="J1313" s="17" t="s">
        <v>12</v>
      </c>
      <c r="K1313" s="17" t="s">
        <v>11</v>
      </c>
      <c r="L1313" s="17" t="s">
        <v>168</v>
      </c>
      <c r="M1313" s="20">
        <v>46.905555555555559</v>
      </c>
    </row>
    <row r="1314" spans="1:13" x14ac:dyDescent="0.35">
      <c r="A1314" s="17" t="s">
        <v>8349</v>
      </c>
      <c r="B1314" s="17">
        <v>1313</v>
      </c>
      <c r="C1314" s="17" t="s">
        <v>1058</v>
      </c>
      <c r="D1314" s="17">
        <v>1993</v>
      </c>
      <c r="E1314" s="17" t="s">
        <v>18</v>
      </c>
      <c r="F1314" s="17">
        <v>22</v>
      </c>
      <c r="G1314" s="19">
        <v>34142</v>
      </c>
      <c r="H1314" s="17">
        <v>0</v>
      </c>
      <c r="I1314" s="18">
        <v>8314.65</v>
      </c>
      <c r="J1314" s="17" t="s">
        <v>11</v>
      </c>
      <c r="K1314" s="17" t="s">
        <v>16</v>
      </c>
      <c r="L1314" s="17" t="s">
        <v>23</v>
      </c>
      <c r="M1314" s="20">
        <v>29.961111111111112</v>
      </c>
    </row>
    <row r="1315" spans="1:13" x14ac:dyDescent="0.35">
      <c r="A1315" s="17" t="s">
        <v>8349</v>
      </c>
      <c r="B1315" s="17">
        <v>1314</v>
      </c>
      <c r="C1315" s="17" t="s">
        <v>1057</v>
      </c>
      <c r="D1315" s="17">
        <v>1979</v>
      </c>
      <c r="E1315" s="17" t="s">
        <v>35</v>
      </c>
      <c r="F1315" s="17">
        <v>7</v>
      </c>
      <c r="G1315" s="19">
        <v>29074</v>
      </c>
      <c r="H1315" s="17">
        <v>2</v>
      </c>
      <c r="I1315" s="18">
        <v>8310.84</v>
      </c>
      <c r="J1315" s="17" t="s">
        <v>11</v>
      </c>
      <c r="K1315" s="17" t="s">
        <v>11</v>
      </c>
      <c r="L1315" s="17" t="s">
        <v>23</v>
      </c>
      <c r="M1315" s="20">
        <v>43.836111111111109</v>
      </c>
    </row>
    <row r="1316" spans="1:13" x14ac:dyDescent="0.35">
      <c r="A1316" s="17" t="s">
        <v>8349</v>
      </c>
      <c r="B1316" s="17">
        <v>1315</v>
      </c>
      <c r="C1316" s="17" t="s">
        <v>1056</v>
      </c>
      <c r="D1316" s="17">
        <v>1978</v>
      </c>
      <c r="E1316" s="17" t="s">
        <v>18</v>
      </c>
      <c r="F1316" s="17">
        <v>26</v>
      </c>
      <c r="G1316" s="19">
        <v>28667</v>
      </c>
      <c r="H1316" s="17">
        <v>2</v>
      </c>
      <c r="I1316" s="18">
        <v>8302.5400000000009</v>
      </c>
      <c r="J1316" s="17" t="s">
        <v>12</v>
      </c>
      <c r="K1316" s="17" t="s">
        <v>12</v>
      </c>
      <c r="L1316" s="17" t="s">
        <v>168</v>
      </c>
      <c r="M1316" s="20">
        <v>44.95</v>
      </c>
    </row>
    <row r="1317" spans="1:13" x14ac:dyDescent="0.35">
      <c r="A1317" s="17" t="s">
        <v>8349</v>
      </c>
      <c r="B1317" s="17">
        <v>1316</v>
      </c>
      <c r="C1317" s="17" t="s">
        <v>1055</v>
      </c>
      <c r="D1317" s="17">
        <v>1974</v>
      </c>
      <c r="E1317" s="17" t="s">
        <v>18</v>
      </c>
      <c r="F1317" s="17">
        <v>6</v>
      </c>
      <c r="G1317" s="19">
        <v>27186</v>
      </c>
      <c r="H1317" s="17">
        <v>0</v>
      </c>
      <c r="I1317" s="18">
        <v>8283.68</v>
      </c>
      <c r="J1317" s="17" t="s">
        <v>11</v>
      </c>
      <c r="K1317" s="17" t="s">
        <v>12</v>
      </c>
      <c r="L1317" s="17" t="s">
        <v>13</v>
      </c>
      <c r="M1317" s="20">
        <v>49.005555555555553</v>
      </c>
    </row>
    <row r="1318" spans="1:13" x14ac:dyDescent="0.35">
      <c r="A1318" s="17" t="s">
        <v>8349</v>
      </c>
      <c r="B1318" s="17">
        <v>1317</v>
      </c>
      <c r="C1318" s="17" t="s">
        <v>1054</v>
      </c>
      <c r="D1318" s="17">
        <v>1974</v>
      </c>
      <c r="E1318" s="17" t="s">
        <v>30</v>
      </c>
      <c r="F1318" s="17">
        <v>22</v>
      </c>
      <c r="G1318" s="19">
        <v>27385</v>
      </c>
      <c r="H1318" s="17">
        <v>0</v>
      </c>
      <c r="I1318" s="18">
        <v>8280.6200000000008</v>
      </c>
      <c r="J1318" s="17" t="s">
        <v>11</v>
      </c>
      <c r="K1318" s="17" t="s">
        <v>11</v>
      </c>
      <c r="L1318" s="17" t="s">
        <v>13</v>
      </c>
      <c r="M1318" s="20">
        <v>48.461111111111109</v>
      </c>
    </row>
    <row r="1319" spans="1:13" x14ac:dyDescent="0.35">
      <c r="A1319" s="17" t="s">
        <v>8349</v>
      </c>
      <c r="B1319" s="17">
        <v>1318</v>
      </c>
      <c r="C1319" s="17" t="s">
        <v>1053</v>
      </c>
      <c r="D1319" s="17">
        <v>1974</v>
      </c>
      <c r="E1319" s="17" t="s">
        <v>20</v>
      </c>
      <c r="F1319" s="17">
        <v>26</v>
      </c>
      <c r="G1319" s="19">
        <v>27298</v>
      </c>
      <c r="H1319" s="17">
        <v>0</v>
      </c>
      <c r="I1319" s="18">
        <v>8277.52</v>
      </c>
      <c r="J1319" s="17" t="s">
        <v>11</v>
      </c>
      <c r="K1319" s="17" t="s">
        <v>11</v>
      </c>
      <c r="L1319" s="17" t="s">
        <v>42</v>
      </c>
      <c r="M1319" s="20">
        <v>48.7</v>
      </c>
    </row>
    <row r="1320" spans="1:13" x14ac:dyDescent="0.35">
      <c r="A1320" s="17" t="s">
        <v>8349</v>
      </c>
      <c r="B1320" s="17">
        <v>1319</v>
      </c>
      <c r="C1320" s="17" t="s">
        <v>1052</v>
      </c>
      <c r="D1320" s="17">
        <v>2000</v>
      </c>
      <c r="E1320" s="17" t="s">
        <v>15</v>
      </c>
      <c r="F1320" s="17">
        <v>28</v>
      </c>
      <c r="G1320" s="19">
        <v>36858</v>
      </c>
      <c r="H1320" s="17">
        <v>0</v>
      </c>
      <c r="I1320" s="18">
        <v>8271.4599999999991</v>
      </c>
      <c r="J1320" s="17" t="s">
        <v>11</v>
      </c>
      <c r="K1320" s="17" t="s">
        <v>16</v>
      </c>
      <c r="L1320" s="17" t="s">
        <v>249</v>
      </c>
      <c r="M1320" s="20">
        <v>22.527777777777779</v>
      </c>
    </row>
    <row r="1321" spans="1:13" x14ac:dyDescent="0.35">
      <c r="A1321" s="17" t="s">
        <v>8349</v>
      </c>
      <c r="B1321" s="17">
        <v>1320</v>
      </c>
      <c r="C1321" s="17" t="s">
        <v>1051</v>
      </c>
      <c r="D1321" s="17">
        <v>1974</v>
      </c>
      <c r="E1321" s="17" t="s">
        <v>35</v>
      </c>
      <c r="F1321" s="17">
        <v>5</v>
      </c>
      <c r="G1321" s="19">
        <v>27246</v>
      </c>
      <c r="H1321" s="17">
        <v>0</v>
      </c>
      <c r="I1321" s="18">
        <v>8269.0400000000009</v>
      </c>
      <c r="J1321" s="17" t="s">
        <v>11</v>
      </c>
      <c r="K1321" s="17" t="s">
        <v>16</v>
      </c>
      <c r="L1321" s="17" t="s">
        <v>42</v>
      </c>
      <c r="M1321" s="20">
        <v>48.841666666666669</v>
      </c>
    </row>
    <row r="1322" spans="1:13" x14ac:dyDescent="0.35">
      <c r="A1322" s="17" t="s">
        <v>8349</v>
      </c>
      <c r="B1322" s="17">
        <v>1321</v>
      </c>
      <c r="C1322" s="17" t="s">
        <v>1050</v>
      </c>
      <c r="D1322" s="17">
        <v>1964</v>
      </c>
      <c r="E1322" s="17" t="s">
        <v>20</v>
      </c>
      <c r="F1322" s="17">
        <v>5</v>
      </c>
      <c r="G1322" s="19">
        <v>23625</v>
      </c>
      <c r="H1322" s="17">
        <v>0</v>
      </c>
      <c r="I1322" s="18">
        <v>8268</v>
      </c>
      <c r="J1322" s="17" t="s">
        <v>12</v>
      </c>
      <c r="K1322" s="17" t="s">
        <v>12</v>
      </c>
      <c r="L1322" s="17" t="s">
        <v>13</v>
      </c>
      <c r="M1322" s="20">
        <v>58.758333333333333</v>
      </c>
    </row>
    <row r="1323" spans="1:13" x14ac:dyDescent="0.35">
      <c r="A1323" s="17" t="s">
        <v>8349</v>
      </c>
      <c r="B1323" s="17">
        <v>1322</v>
      </c>
      <c r="C1323" s="17" t="s">
        <v>1049</v>
      </c>
      <c r="D1323" s="17">
        <v>1982</v>
      </c>
      <c r="E1323" s="17" t="s">
        <v>20</v>
      </c>
      <c r="F1323" s="17">
        <v>27</v>
      </c>
      <c r="G1323" s="19">
        <v>30221</v>
      </c>
      <c r="H1323" s="17">
        <v>3</v>
      </c>
      <c r="I1323" s="18">
        <v>8252.2800000000007</v>
      </c>
      <c r="J1323" s="17" t="s">
        <v>11</v>
      </c>
      <c r="K1323" s="17" t="s">
        <v>11</v>
      </c>
      <c r="L1323" s="17" t="s">
        <v>247</v>
      </c>
      <c r="M1323" s="20">
        <v>40.697222222222223</v>
      </c>
    </row>
    <row r="1324" spans="1:13" x14ac:dyDescent="0.35">
      <c r="A1324" s="17" t="s">
        <v>8349</v>
      </c>
      <c r="B1324" s="17">
        <v>1323</v>
      </c>
      <c r="C1324" s="17" t="s">
        <v>1048</v>
      </c>
      <c r="D1324" s="17">
        <v>1976</v>
      </c>
      <c r="E1324" s="17" t="s">
        <v>20</v>
      </c>
      <c r="F1324" s="17">
        <v>2</v>
      </c>
      <c r="G1324" s="19">
        <v>28005</v>
      </c>
      <c r="H1324" s="17">
        <v>1</v>
      </c>
      <c r="I1324" s="18">
        <v>8240.59</v>
      </c>
      <c r="J1324" s="17" t="s">
        <v>11</v>
      </c>
      <c r="K1324" s="17" t="s">
        <v>11</v>
      </c>
      <c r="L1324" s="17" t="s">
        <v>13</v>
      </c>
      <c r="M1324" s="20">
        <v>46.766666666666666</v>
      </c>
    </row>
    <row r="1325" spans="1:13" x14ac:dyDescent="0.35">
      <c r="A1325" s="17" t="s">
        <v>8349</v>
      </c>
      <c r="B1325" s="17">
        <v>1324</v>
      </c>
      <c r="C1325" s="17" t="s">
        <v>1047</v>
      </c>
      <c r="D1325" s="17">
        <v>1976</v>
      </c>
      <c r="E1325" s="17" t="s">
        <v>18</v>
      </c>
      <c r="F1325" s="17">
        <v>30</v>
      </c>
      <c r="G1325" s="19">
        <v>27941</v>
      </c>
      <c r="H1325" s="17">
        <v>1</v>
      </c>
      <c r="I1325" s="18">
        <v>8233.1</v>
      </c>
      <c r="J1325" s="17" t="s">
        <v>11</v>
      </c>
      <c r="K1325" s="17" t="s">
        <v>11</v>
      </c>
      <c r="L1325" s="17" t="s">
        <v>13</v>
      </c>
      <c r="M1325" s="20">
        <v>46.93888888888889</v>
      </c>
    </row>
    <row r="1326" spans="1:13" x14ac:dyDescent="0.35">
      <c r="A1326" s="17" t="s">
        <v>8349</v>
      </c>
      <c r="B1326" s="17">
        <v>1325</v>
      </c>
      <c r="C1326" s="17" t="s">
        <v>1046</v>
      </c>
      <c r="D1326" s="17">
        <v>1976</v>
      </c>
      <c r="E1326" s="17" t="s">
        <v>20</v>
      </c>
      <c r="F1326" s="17">
        <v>3</v>
      </c>
      <c r="G1326" s="19">
        <v>28006</v>
      </c>
      <c r="H1326" s="17">
        <v>1</v>
      </c>
      <c r="I1326" s="18">
        <v>8232.64</v>
      </c>
      <c r="J1326" s="17" t="s">
        <v>11</v>
      </c>
      <c r="K1326" s="17" t="s">
        <v>12</v>
      </c>
      <c r="L1326" s="17" t="s">
        <v>13</v>
      </c>
      <c r="M1326" s="20">
        <v>46.763888888888886</v>
      </c>
    </row>
    <row r="1327" spans="1:13" x14ac:dyDescent="0.35">
      <c r="A1327" s="17" t="s">
        <v>8349</v>
      </c>
      <c r="B1327" s="17">
        <v>1326</v>
      </c>
      <c r="C1327" s="17" t="s">
        <v>1045</v>
      </c>
      <c r="D1327" s="17">
        <v>1978</v>
      </c>
      <c r="E1327" s="17" t="s">
        <v>18</v>
      </c>
      <c r="F1327" s="17">
        <v>30</v>
      </c>
      <c r="G1327" s="19">
        <v>28671</v>
      </c>
      <c r="H1327" s="17">
        <v>2</v>
      </c>
      <c r="I1327" s="18">
        <v>8219.2000000000007</v>
      </c>
      <c r="J1327" s="17" t="s">
        <v>11</v>
      </c>
      <c r="K1327" s="17" t="s">
        <v>11</v>
      </c>
      <c r="L1327" s="17" t="s">
        <v>13</v>
      </c>
      <c r="M1327" s="20">
        <v>44.93888888888889</v>
      </c>
    </row>
    <row r="1328" spans="1:13" x14ac:dyDescent="0.35">
      <c r="A1328" s="17" t="s">
        <v>8349</v>
      </c>
      <c r="B1328" s="17">
        <v>1327</v>
      </c>
      <c r="C1328" s="17" t="s">
        <v>1044</v>
      </c>
      <c r="D1328" s="17">
        <v>1978</v>
      </c>
      <c r="E1328" s="17" t="s">
        <v>37</v>
      </c>
      <c r="F1328" s="17">
        <v>24</v>
      </c>
      <c r="G1328" s="19">
        <v>28787</v>
      </c>
      <c r="H1328" s="17">
        <v>2</v>
      </c>
      <c r="I1328" s="18">
        <v>8211.1</v>
      </c>
      <c r="J1328" s="17" t="s">
        <v>11</v>
      </c>
      <c r="K1328" s="17" t="s">
        <v>12</v>
      </c>
      <c r="L1328" s="17" t="s">
        <v>13</v>
      </c>
      <c r="M1328" s="20">
        <v>44.62222222222222</v>
      </c>
    </row>
    <row r="1329" spans="1:13" x14ac:dyDescent="0.35">
      <c r="A1329" s="17" t="s">
        <v>8349</v>
      </c>
      <c r="B1329" s="17">
        <v>1328</v>
      </c>
      <c r="C1329" s="17" t="s">
        <v>1043</v>
      </c>
      <c r="D1329" s="17">
        <v>1962</v>
      </c>
      <c r="E1329" s="17" t="s">
        <v>15</v>
      </c>
      <c r="F1329" s="17">
        <v>23</v>
      </c>
      <c r="G1329" s="19">
        <v>22973</v>
      </c>
      <c r="H1329" s="17">
        <v>0</v>
      </c>
      <c r="I1329" s="18">
        <v>8188.12</v>
      </c>
      <c r="J1329" s="17" t="s">
        <v>12</v>
      </c>
      <c r="K1329" s="17" t="s">
        <v>12</v>
      </c>
      <c r="L1329" s="17" t="s">
        <v>13</v>
      </c>
      <c r="M1329" s="20">
        <v>60.541666666666664</v>
      </c>
    </row>
    <row r="1330" spans="1:13" x14ac:dyDescent="0.35">
      <c r="A1330" s="17" t="s">
        <v>8349</v>
      </c>
      <c r="B1330" s="17">
        <v>1329</v>
      </c>
      <c r="C1330" s="17" t="s">
        <v>1042</v>
      </c>
      <c r="D1330" s="17">
        <v>1997</v>
      </c>
      <c r="E1330" s="17" t="s">
        <v>37</v>
      </c>
      <c r="F1330" s="17">
        <v>21</v>
      </c>
      <c r="G1330" s="19">
        <v>35724</v>
      </c>
      <c r="H1330" s="17">
        <v>0</v>
      </c>
      <c r="I1330" s="18">
        <v>8182.89</v>
      </c>
      <c r="J1330" s="17" t="s">
        <v>11</v>
      </c>
      <c r="K1330" s="17" t="s">
        <v>16</v>
      </c>
      <c r="L1330" s="17" t="s">
        <v>535</v>
      </c>
      <c r="M1330" s="20">
        <v>25.630555555555556</v>
      </c>
    </row>
    <row r="1331" spans="1:13" x14ac:dyDescent="0.35">
      <c r="A1331" s="17" t="s">
        <v>8349</v>
      </c>
      <c r="B1331" s="17">
        <v>1330</v>
      </c>
      <c r="C1331" s="17" t="s">
        <v>1041</v>
      </c>
      <c r="D1331" s="17">
        <v>1983</v>
      </c>
      <c r="E1331" s="17" t="s">
        <v>18</v>
      </c>
      <c r="F1331" s="17">
        <v>8</v>
      </c>
      <c r="G1331" s="19">
        <v>30475</v>
      </c>
      <c r="H1331" s="17">
        <v>3</v>
      </c>
      <c r="I1331" s="18">
        <v>8179.51</v>
      </c>
      <c r="J1331" s="17" t="s">
        <v>11</v>
      </c>
      <c r="K1331" s="17" t="s">
        <v>11</v>
      </c>
      <c r="L1331" s="17" t="s">
        <v>516</v>
      </c>
      <c r="M1331" s="20">
        <v>40</v>
      </c>
    </row>
    <row r="1332" spans="1:13" x14ac:dyDescent="0.35">
      <c r="A1332" s="17" t="s">
        <v>8349</v>
      </c>
      <c r="B1332" s="17">
        <v>1331</v>
      </c>
      <c r="C1332" s="17" t="s">
        <v>1040</v>
      </c>
      <c r="D1332" s="17">
        <v>1963</v>
      </c>
      <c r="E1332" s="17" t="s">
        <v>15</v>
      </c>
      <c r="F1332" s="17">
        <v>5</v>
      </c>
      <c r="G1332" s="19">
        <v>23320</v>
      </c>
      <c r="H1332" s="17">
        <v>0</v>
      </c>
      <c r="I1332" s="18">
        <v>8177.9</v>
      </c>
      <c r="J1332" s="17" t="s">
        <v>12</v>
      </c>
      <c r="K1332" s="17" t="s">
        <v>16</v>
      </c>
      <c r="L1332" s="17" t="s">
        <v>13</v>
      </c>
      <c r="M1332" s="20">
        <v>59.591666666666669</v>
      </c>
    </row>
    <row r="1333" spans="1:13" x14ac:dyDescent="0.35">
      <c r="A1333" s="17" t="s">
        <v>8349</v>
      </c>
      <c r="B1333" s="17">
        <v>1332</v>
      </c>
      <c r="C1333" s="17" t="s">
        <v>1039</v>
      </c>
      <c r="D1333" s="17">
        <v>1982</v>
      </c>
      <c r="E1333" s="17" t="s">
        <v>18</v>
      </c>
      <c r="F1333" s="17">
        <v>28</v>
      </c>
      <c r="G1333" s="19">
        <v>30130</v>
      </c>
      <c r="H1333" s="17">
        <v>4</v>
      </c>
      <c r="I1333" s="18">
        <v>8162.72</v>
      </c>
      <c r="J1333" s="17" t="s">
        <v>12</v>
      </c>
      <c r="K1333" s="17" t="s">
        <v>12</v>
      </c>
      <c r="L1333" s="17" t="s">
        <v>23</v>
      </c>
      <c r="M1333" s="20">
        <v>40.944444444444443</v>
      </c>
    </row>
    <row r="1334" spans="1:13" x14ac:dyDescent="0.35">
      <c r="A1334" s="17" t="s">
        <v>8349</v>
      </c>
      <c r="B1334" s="17">
        <v>1333</v>
      </c>
      <c r="C1334" s="17" t="s">
        <v>1038</v>
      </c>
      <c r="D1334" s="17">
        <v>1990</v>
      </c>
      <c r="E1334" s="17" t="s">
        <v>18</v>
      </c>
      <c r="F1334" s="17">
        <v>21</v>
      </c>
      <c r="G1334" s="19">
        <v>33045</v>
      </c>
      <c r="H1334" s="17">
        <v>3</v>
      </c>
      <c r="I1334" s="18">
        <v>8157.92</v>
      </c>
      <c r="J1334" s="17" t="s">
        <v>11</v>
      </c>
      <c r="K1334" s="17" t="s">
        <v>12</v>
      </c>
      <c r="L1334" s="17" t="s">
        <v>200</v>
      </c>
      <c r="M1334" s="20">
        <v>32.963888888888889</v>
      </c>
    </row>
    <row r="1335" spans="1:13" x14ac:dyDescent="0.35">
      <c r="A1335" s="17" t="s">
        <v>8349</v>
      </c>
      <c r="B1335" s="17">
        <v>1334</v>
      </c>
      <c r="C1335" s="17" t="s">
        <v>1037</v>
      </c>
      <c r="D1335" s="17">
        <v>1973</v>
      </c>
      <c r="E1335" s="17" t="s">
        <v>20</v>
      </c>
      <c r="F1335" s="17">
        <v>3</v>
      </c>
      <c r="G1335" s="19">
        <v>26910</v>
      </c>
      <c r="H1335" s="17">
        <v>0</v>
      </c>
      <c r="I1335" s="18">
        <v>8125.78</v>
      </c>
      <c r="J1335" s="17" t="s">
        <v>11</v>
      </c>
      <c r="K1335" s="17" t="s">
        <v>11</v>
      </c>
      <c r="L1335" s="17" t="s">
        <v>13</v>
      </c>
      <c r="M1335" s="20">
        <v>49.763888888888886</v>
      </c>
    </row>
    <row r="1336" spans="1:13" x14ac:dyDescent="0.35">
      <c r="A1336" s="17" t="s">
        <v>8349</v>
      </c>
      <c r="B1336" s="17">
        <v>1335</v>
      </c>
      <c r="C1336" s="17" t="s">
        <v>1036</v>
      </c>
      <c r="D1336" s="17">
        <v>1973</v>
      </c>
      <c r="E1336" s="17" t="s">
        <v>35</v>
      </c>
      <c r="F1336" s="17">
        <v>30</v>
      </c>
      <c r="G1336" s="19">
        <v>26906</v>
      </c>
      <c r="H1336" s="17">
        <v>0</v>
      </c>
      <c r="I1336" s="18">
        <v>8124.41</v>
      </c>
      <c r="J1336" s="17" t="s">
        <v>12</v>
      </c>
      <c r="K1336" s="17" t="s">
        <v>16</v>
      </c>
      <c r="L1336" s="17" t="s">
        <v>13</v>
      </c>
      <c r="M1336" s="20">
        <v>49.772222222222226</v>
      </c>
    </row>
    <row r="1337" spans="1:13" x14ac:dyDescent="0.35">
      <c r="A1337" s="17" t="s">
        <v>8349</v>
      </c>
      <c r="B1337" s="17">
        <v>1336</v>
      </c>
      <c r="C1337" s="17" t="s">
        <v>1035</v>
      </c>
      <c r="D1337" s="17">
        <v>1973</v>
      </c>
      <c r="E1337" s="17" t="s">
        <v>30</v>
      </c>
      <c r="F1337" s="17">
        <v>16</v>
      </c>
      <c r="G1337" s="19">
        <v>27014</v>
      </c>
      <c r="H1337" s="17">
        <v>0</v>
      </c>
      <c r="I1337" s="18">
        <v>8116.68</v>
      </c>
      <c r="J1337" s="17" t="s">
        <v>12</v>
      </c>
      <c r="K1337" s="17" t="s">
        <v>16</v>
      </c>
      <c r="L1337" s="17" t="s">
        <v>42</v>
      </c>
      <c r="M1337" s="20">
        <v>49.477777777777774</v>
      </c>
    </row>
    <row r="1338" spans="1:13" x14ac:dyDescent="0.35">
      <c r="A1338" s="17" t="s">
        <v>8349</v>
      </c>
      <c r="B1338" s="17">
        <v>1337</v>
      </c>
      <c r="C1338" s="17" t="s">
        <v>1034</v>
      </c>
      <c r="D1338" s="17">
        <v>1978</v>
      </c>
      <c r="E1338" s="17" t="s">
        <v>20</v>
      </c>
      <c r="F1338" s="17">
        <v>1</v>
      </c>
      <c r="G1338" s="19">
        <v>28734</v>
      </c>
      <c r="H1338" s="17">
        <v>2</v>
      </c>
      <c r="I1338" s="18">
        <v>8116.27</v>
      </c>
      <c r="J1338" s="17" t="s">
        <v>12</v>
      </c>
      <c r="K1338" s="17" t="s">
        <v>16</v>
      </c>
      <c r="L1338" s="17" t="s">
        <v>23</v>
      </c>
      <c r="M1338" s="20">
        <v>44.769444444444446</v>
      </c>
    </row>
    <row r="1339" spans="1:13" x14ac:dyDescent="0.35">
      <c r="A1339" s="17" t="s">
        <v>8349</v>
      </c>
      <c r="B1339" s="17">
        <v>1338</v>
      </c>
      <c r="C1339" s="17" t="s">
        <v>1033</v>
      </c>
      <c r="D1339" s="17">
        <v>1973</v>
      </c>
      <c r="E1339" s="17" t="s">
        <v>37</v>
      </c>
      <c r="F1339" s="17">
        <v>11</v>
      </c>
      <c r="G1339" s="19">
        <v>26948</v>
      </c>
      <c r="H1339" s="17">
        <v>0</v>
      </c>
      <c r="I1339" s="18">
        <v>8112.59</v>
      </c>
      <c r="J1339" s="17" t="s">
        <v>11</v>
      </c>
      <c r="K1339" s="17" t="s">
        <v>11</v>
      </c>
      <c r="L1339" s="17" t="s">
        <v>13</v>
      </c>
      <c r="M1339" s="20">
        <v>49.658333333333331</v>
      </c>
    </row>
    <row r="1340" spans="1:13" x14ac:dyDescent="0.35">
      <c r="A1340" s="17" t="s">
        <v>8349</v>
      </c>
      <c r="B1340" s="17">
        <v>1339</v>
      </c>
      <c r="C1340" s="17" t="s">
        <v>1032</v>
      </c>
      <c r="D1340" s="17">
        <v>1967</v>
      </c>
      <c r="E1340" s="17" t="s">
        <v>18</v>
      </c>
      <c r="F1340" s="17">
        <v>10</v>
      </c>
      <c r="G1340" s="19">
        <v>24633</v>
      </c>
      <c r="H1340" s="17">
        <v>0</v>
      </c>
      <c r="I1340" s="18">
        <v>8091.3</v>
      </c>
      <c r="J1340" s="17" t="s">
        <v>12</v>
      </c>
      <c r="K1340" s="17" t="s">
        <v>16</v>
      </c>
      <c r="L1340" s="17" t="s">
        <v>23</v>
      </c>
      <c r="M1340" s="20">
        <v>55.994444444444447</v>
      </c>
    </row>
    <row r="1341" spans="1:13" x14ac:dyDescent="0.35">
      <c r="A1341" s="17" t="s">
        <v>8349</v>
      </c>
      <c r="B1341" s="17">
        <v>1340</v>
      </c>
      <c r="C1341" s="17" t="s">
        <v>1031</v>
      </c>
      <c r="D1341" s="17">
        <v>1975</v>
      </c>
      <c r="E1341" s="17" t="s">
        <v>30</v>
      </c>
      <c r="F1341" s="17">
        <v>21</v>
      </c>
      <c r="G1341" s="19">
        <v>27749</v>
      </c>
      <c r="H1341" s="17">
        <v>1</v>
      </c>
      <c r="I1341" s="18">
        <v>8083.92</v>
      </c>
      <c r="J1341" s="17" t="s">
        <v>12</v>
      </c>
      <c r="K1341" s="17" t="s">
        <v>12</v>
      </c>
      <c r="L1341" s="17" t="s">
        <v>13</v>
      </c>
      <c r="M1341" s="20">
        <v>47.463888888888889</v>
      </c>
    </row>
    <row r="1342" spans="1:13" x14ac:dyDescent="0.35">
      <c r="A1342" s="17" t="s">
        <v>8349</v>
      </c>
      <c r="B1342" s="17">
        <v>1341</v>
      </c>
      <c r="C1342" s="17" t="s">
        <v>1030</v>
      </c>
      <c r="D1342" s="17">
        <v>1994</v>
      </c>
      <c r="E1342" s="17" t="s">
        <v>37</v>
      </c>
      <c r="F1342" s="17">
        <v>12</v>
      </c>
      <c r="G1342" s="19">
        <v>34619</v>
      </c>
      <c r="H1342" s="17">
        <v>0</v>
      </c>
      <c r="I1342" s="18">
        <v>8081.74</v>
      </c>
      <c r="J1342" s="17" t="s">
        <v>11</v>
      </c>
      <c r="K1342" s="17" t="s">
        <v>11</v>
      </c>
      <c r="L1342" s="17" t="s">
        <v>535</v>
      </c>
      <c r="M1342" s="20">
        <v>28.655555555555555</v>
      </c>
    </row>
    <row r="1343" spans="1:13" x14ac:dyDescent="0.35">
      <c r="A1343" s="17" t="s">
        <v>8349</v>
      </c>
      <c r="B1343" s="17">
        <v>1342</v>
      </c>
      <c r="C1343" s="17" t="s">
        <v>1029</v>
      </c>
      <c r="D1343" s="17">
        <v>2001</v>
      </c>
      <c r="E1343" s="17" t="s">
        <v>35</v>
      </c>
      <c r="F1343" s="17">
        <v>28</v>
      </c>
      <c r="G1343" s="19">
        <v>37131</v>
      </c>
      <c r="H1343" s="17">
        <v>0</v>
      </c>
      <c r="I1343" s="18">
        <v>8081.26</v>
      </c>
      <c r="J1343" s="17" t="s">
        <v>11</v>
      </c>
      <c r="K1343" s="17" t="s">
        <v>11</v>
      </c>
      <c r="L1343" s="17" t="s">
        <v>23</v>
      </c>
      <c r="M1343" s="20">
        <v>21.777777777777779</v>
      </c>
    </row>
    <row r="1344" spans="1:13" x14ac:dyDescent="0.35">
      <c r="A1344" s="17" t="s">
        <v>8349</v>
      </c>
      <c r="B1344" s="17">
        <v>1343</v>
      </c>
      <c r="C1344" s="17" t="s">
        <v>1028</v>
      </c>
      <c r="D1344" s="17">
        <v>1993</v>
      </c>
      <c r="E1344" s="17" t="s">
        <v>15</v>
      </c>
      <c r="F1344" s="17">
        <v>7</v>
      </c>
      <c r="G1344" s="19">
        <v>34280</v>
      </c>
      <c r="H1344" s="17">
        <v>0</v>
      </c>
      <c r="I1344" s="18">
        <v>8077.41</v>
      </c>
      <c r="J1344" s="17" t="s">
        <v>11</v>
      </c>
      <c r="K1344" s="17" t="s">
        <v>16</v>
      </c>
      <c r="L1344" s="17" t="s">
        <v>535</v>
      </c>
      <c r="M1344" s="20">
        <v>29.586111111111112</v>
      </c>
    </row>
    <row r="1345" spans="1:13" x14ac:dyDescent="0.35">
      <c r="A1345" s="17" t="s">
        <v>8349</v>
      </c>
      <c r="B1345" s="17">
        <v>1344</v>
      </c>
      <c r="C1345" s="17" t="s">
        <v>1027</v>
      </c>
      <c r="D1345" s="17">
        <v>1965</v>
      </c>
      <c r="E1345" s="17" t="s">
        <v>37</v>
      </c>
      <c r="F1345" s="17">
        <v>21</v>
      </c>
      <c r="G1345" s="19">
        <v>24036</v>
      </c>
      <c r="H1345" s="17">
        <v>0</v>
      </c>
      <c r="I1345" s="18">
        <v>8071.57</v>
      </c>
      <c r="J1345" s="17" t="s">
        <v>12</v>
      </c>
      <c r="K1345" s="17" t="s">
        <v>16</v>
      </c>
      <c r="L1345" s="17" t="s">
        <v>42</v>
      </c>
      <c r="M1345" s="20">
        <v>57.630555555555553</v>
      </c>
    </row>
    <row r="1346" spans="1:13" x14ac:dyDescent="0.35">
      <c r="A1346" s="17" t="s">
        <v>8349</v>
      </c>
      <c r="B1346" s="17">
        <v>1345</v>
      </c>
      <c r="C1346" s="17" t="s">
        <v>1026</v>
      </c>
      <c r="D1346" s="17">
        <v>1975</v>
      </c>
      <c r="E1346" s="17" t="s">
        <v>30</v>
      </c>
      <c r="F1346" s="17">
        <v>15</v>
      </c>
      <c r="G1346" s="19">
        <v>27743</v>
      </c>
      <c r="H1346" s="17">
        <v>1</v>
      </c>
      <c r="I1346" s="18">
        <v>8068.19</v>
      </c>
      <c r="J1346" s="17" t="s">
        <v>12</v>
      </c>
      <c r="K1346" s="17" t="s">
        <v>11</v>
      </c>
      <c r="L1346" s="17" t="s">
        <v>42</v>
      </c>
      <c r="M1346" s="20">
        <v>47.480555555555554</v>
      </c>
    </row>
    <row r="1347" spans="1:13" x14ac:dyDescent="0.35">
      <c r="A1347" s="17" t="s">
        <v>8349</v>
      </c>
      <c r="B1347" s="17">
        <v>1346</v>
      </c>
      <c r="C1347" s="17" t="s">
        <v>1025</v>
      </c>
      <c r="D1347" s="17">
        <v>1965</v>
      </c>
      <c r="E1347" s="17" t="s">
        <v>35</v>
      </c>
      <c r="F1347" s="17">
        <v>11</v>
      </c>
      <c r="G1347" s="19">
        <v>23965</v>
      </c>
      <c r="H1347" s="17">
        <v>0</v>
      </c>
      <c r="I1347" s="18">
        <v>8067.83</v>
      </c>
      <c r="J1347" s="17" t="s">
        <v>12</v>
      </c>
      <c r="K1347" s="17" t="s">
        <v>16</v>
      </c>
      <c r="L1347" s="17" t="s">
        <v>13</v>
      </c>
      <c r="M1347" s="20">
        <v>57.825000000000003</v>
      </c>
    </row>
    <row r="1348" spans="1:13" x14ac:dyDescent="0.35">
      <c r="A1348" s="17" t="s">
        <v>8349</v>
      </c>
      <c r="B1348" s="17">
        <v>1347</v>
      </c>
      <c r="C1348" s="17" t="s">
        <v>1024</v>
      </c>
      <c r="D1348" s="17">
        <v>1975</v>
      </c>
      <c r="E1348" s="17" t="s">
        <v>18</v>
      </c>
      <c r="F1348" s="17">
        <v>28</v>
      </c>
      <c r="G1348" s="19">
        <v>27573</v>
      </c>
      <c r="H1348" s="17">
        <v>1</v>
      </c>
      <c r="I1348" s="18">
        <v>8062.76</v>
      </c>
      <c r="J1348" s="17" t="s">
        <v>12</v>
      </c>
      <c r="K1348" s="17" t="s">
        <v>12</v>
      </c>
      <c r="L1348" s="17" t="s">
        <v>42</v>
      </c>
      <c r="M1348" s="20">
        <v>47.944444444444443</v>
      </c>
    </row>
    <row r="1349" spans="1:13" x14ac:dyDescent="0.35">
      <c r="A1349" s="17" t="s">
        <v>8349</v>
      </c>
      <c r="B1349" s="17">
        <v>1348</v>
      </c>
      <c r="C1349" s="17" t="s">
        <v>1023</v>
      </c>
      <c r="D1349" s="17">
        <v>1970</v>
      </c>
      <c r="E1349" s="17" t="s">
        <v>30</v>
      </c>
      <c r="F1349" s="17">
        <v>12</v>
      </c>
      <c r="G1349" s="19">
        <v>25914</v>
      </c>
      <c r="H1349" s="17">
        <v>0</v>
      </c>
      <c r="I1349" s="18">
        <v>8062.31</v>
      </c>
      <c r="J1349" s="17" t="s">
        <v>11</v>
      </c>
      <c r="K1349" s="17" t="s">
        <v>16</v>
      </c>
      <c r="L1349" s="17" t="s">
        <v>13</v>
      </c>
      <c r="M1349" s="20">
        <v>52.488888888888887</v>
      </c>
    </row>
    <row r="1350" spans="1:13" x14ac:dyDescent="0.35">
      <c r="A1350" s="17" t="s">
        <v>8349</v>
      </c>
      <c r="B1350" s="17">
        <v>1349</v>
      </c>
      <c r="C1350" s="17" t="s">
        <v>1022</v>
      </c>
      <c r="D1350" s="17">
        <v>1982</v>
      </c>
      <c r="E1350" s="17" t="s">
        <v>30</v>
      </c>
      <c r="F1350" s="17">
        <v>27</v>
      </c>
      <c r="G1350" s="19">
        <v>30312</v>
      </c>
      <c r="H1350" s="17">
        <v>3</v>
      </c>
      <c r="I1350" s="18">
        <v>8059.68</v>
      </c>
      <c r="J1350" s="17" t="s">
        <v>11</v>
      </c>
      <c r="K1350" s="17" t="s">
        <v>12</v>
      </c>
      <c r="L1350" s="17" t="s">
        <v>23</v>
      </c>
      <c r="M1350" s="20">
        <v>40.447222222222223</v>
      </c>
    </row>
    <row r="1351" spans="1:13" x14ac:dyDescent="0.35">
      <c r="A1351" s="17" t="s">
        <v>8349</v>
      </c>
      <c r="B1351" s="17">
        <v>1350</v>
      </c>
      <c r="C1351" s="17" t="s">
        <v>1021</v>
      </c>
      <c r="D1351" s="17">
        <v>1985</v>
      </c>
      <c r="E1351" s="17" t="s">
        <v>15</v>
      </c>
      <c r="F1351" s="17">
        <v>28</v>
      </c>
      <c r="G1351" s="19">
        <v>31379</v>
      </c>
      <c r="H1351" s="17">
        <v>3</v>
      </c>
      <c r="I1351" s="18">
        <v>8059.06</v>
      </c>
      <c r="J1351" s="17" t="s">
        <v>11</v>
      </c>
      <c r="K1351" s="17" t="s">
        <v>12</v>
      </c>
      <c r="L1351" s="17" t="s">
        <v>23</v>
      </c>
      <c r="M1351" s="20">
        <v>37.527777777777779</v>
      </c>
    </row>
    <row r="1352" spans="1:13" x14ac:dyDescent="0.35">
      <c r="A1352" s="17" t="s">
        <v>8349</v>
      </c>
      <c r="B1352" s="17">
        <v>1351</v>
      </c>
      <c r="C1352" s="17" t="s">
        <v>1020</v>
      </c>
      <c r="D1352" s="17">
        <v>2003</v>
      </c>
      <c r="E1352" s="17" t="s">
        <v>30</v>
      </c>
      <c r="F1352" s="17">
        <v>12</v>
      </c>
      <c r="G1352" s="19">
        <v>37967</v>
      </c>
      <c r="H1352" s="17">
        <v>0</v>
      </c>
      <c r="I1352" s="18">
        <v>8035.64</v>
      </c>
      <c r="J1352" s="17" t="s">
        <v>11</v>
      </c>
      <c r="K1352" s="17" t="s">
        <v>11</v>
      </c>
      <c r="L1352" s="17" t="s">
        <v>23</v>
      </c>
      <c r="M1352" s="20">
        <v>19.488888888888887</v>
      </c>
    </row>
    <row r="1353" spans="1:13" x14ac:dyDescent="0.35">
      <c r="A1353" s="17" t="s">
        <v>8349</v>
      </c>
      <c r="B1353" s="17">
        <v>1352</v>
      </c>
      <c r="C1353" s="17" t="s">
        <v>1019</v>
      </c>
      <c r="D1353" s="17">
        <v>1977</v>
      </c>
      <c r="E1353" s="17" t="s">
        <v>15</v>
      </c>
      <c r="F1353" s="17">
        <v>6</v>
      </c>
      <c r="G1353" s="19">
        <v>28435</v>
      </c>
      <c r="H1353" s="17">
        <v>2</v>
      </c>
      <c r="I1353" s="18">
        <v>8027.97</v>
      </c>
      <c r="J1353" s="17" t="s">
        <v>12</v>
      </c>
      <c r="K1353" s="17" t="s">
        <v>11</v>
      </c>
      <c r="L1353" s="17" t="s">
        <v>42</v>
      </c>
      <c r="M1353" s="20">
        <v>45.588888888888889</v>
      </c>
    </row>
    <row r="1354" spans="1:13" x14ac:dyDescent="0.35">
      <c r="A1354" s="17" t="s">
        <v>8349</v>
      </c>
      <c r="B1354" s="17">
        <v>1353</v>
      </c>
      <c r="C1354" s="17" t="s">
        <v>1018</v>
      </c>
      <c r="D1354" s="17">
        <v>1976</v>
      </c>
      <c r="E1354" s="17" t="s">
        <v>30</v>
      </c>
      <c r="F1354" s="17">
        <v>20</v>
      </c>
      <c r="G1354" s="19">
        <v>28114</v>
      </c>
      <c r="H1354" s="17">
        <v>0</v>
      </c>
      <c r="I1354" s="18">
        <v>8026.67</v>
      </c>
      <c r="J1354" s="17" t="s">
        <v>11</v>
      </c>
      <c r="K1354" s="17" t="s">
        <v>11</v>
      </c>
      <c r="L1354" s="17" t="s">
        <v>23</v>
      </c>
      <c r="M1354" s="20">
        <v>46.466666666666669</v>
      </c>
    </row>
    <row r="1355" spans="1:13" x14ac:dyDescent="0.35">
      <c r="A1355" s="17" t="s">
        <v>8349</v>
      </c>
      <c r="B1355" s="17">
        <v>1354</v>
      </c>
      <c r="C1355" s="17" t="s">
        <v>1017</v>
      </c>
      <c r="D1355" s="17">
        <v>1978</v>
      </c>
      <c r="E1355" s="17" t="s">
        <v>10</v>
      </c>
      <c r="F1355" s="17">
        <v>17</v>
      </c>
      <c r="G1355" s="19">
        <v>28688</v>
      </c>
      <c r="H1355" s="17">
        <v>1</v>
      </c>
      <c r="I1355" s="18">
        <v>8023.14</v>
      </c>
      <c r="J1355" s="17" t="s">
        <v>11</v>
      </c>
      <c r="K1355" s="17" t="s">
        <v>12</v>
      </c>
      <c r="L1355" s="17" t="s">
        <v>23</v>
      </c>
      <c r="M1355" s="20">
        <v>44.891666666666666</v>
      </c>
    </row>
    <row r="1356" spans="1:13" x14ac:dyDescent="0.35">
      <c r="A1356" s="17" t="s">
        <v>8349</v>
      </c>
      <c r="B1356" s="17">
        <v>1355</v>
      </c>
      <c r="C1356" s="17" t="s">
        <v>1016</v>
      </c>
      <c r="D1356" s="17">
        <v>1989</v>
      </c>
      <c r="E1356" s="17" t="s">
        <v>15</v>
      </c>
      <c r="F1356" s="17">
        <v>3</v>
      </c>
      <c r="G1356" s="19">
        <v>32815</v>
      </c>
      <c r="H1356" s="17">
        <v>3</v>
      </c>
      <c r="I1356" s="18">
        <v>8021.11</v>
      </c>
      <c r="J1356" s="17" t="s">
        <v>11</v>
      </c>
      <c r="K1356" s="17" t="s">
        <v>16</v>
      </c>
      <c r="L1356" s="17" t="s">
        <v>23</v>
      </c>
      <c r="M1356" s="20">
        <v>33.597222222222221</v>
      </c>
    </row>
    <row r="1357" spans="1:13" x14ac:dyDescent="0.35">
      <c r="A1357" s="17" t="s">
        <v>8349</v>
      </c>
      <c r="B1357" s="17">
        <v>1356</v>
      </c>
      <c r="C1357" s="17" t="s">
        <v>1015</v>
      </c>
      <c r="D1357" s="17">
        <v>1980</v>
      </c>
      <c r="E1357" s="17" t="s">
        <v>15</v>
      </c>
      <c r="F1357" s="17">
        <v>8</v>
      </c>
      <c r="G1357" s="19">
        <v>29533</v>
      </c>
      <c r="H1357" s="17">
        <v>2</v>
      </c>
      <c r="I1357" s="18">
        <v>8017.06</v>
      </c>
      <c r="J1357" s="17" t="s">
        <v>11</v>
      </c>
      <c r="K1357" s="17" t="s">
        <v>11</v>
      </c>
      <c r="L1357" s="17" t="s">
        <v>23</v>
      </c>
      <c r="M1357" s="20">
        <v>42.583333333333336</v>
      </c>
    </row>
    <row r="1358" spans="1:13" x14ac:dyDescent="0.35">
      <c r="A1358" s="17" t="s">
        <v>8349</v>
      </c>
      <c r="B1358" s="17">
        <v>1357</v>
      </c>
      <c r="C1358" s="17" t="s">
        <v>1014</v>
      </c>
      <c r="D1358" s="17">
        <v>1995</v>
      </c>
      <c r="E1358" s="17" t="s">
        <v>20</v>
      </c>
      <c r="F1358" s="17">
        <v>18</v>
      </c>
      <c r="G1358" s="19">
        <v>34960</v>
      </c>
      <c r="H1358" s="17">
        <v>0</v>
      </c>
      <c r="I1358" s="18">
        <v>8014.62</v>
      </c>
      <c r="J1358" s="17" t="s">
        <v>11</v>
      </c>
      <c r="K1358" s="17" t="s">
        <v>12</v>
      </c>
      <c r="L1358" s="17" t="s">
        <v>23</v>
      </c>
      <c r="M1358" s="20">
        <v>27.722222222222221</v>
      </c>
    </row>
    <row r="1359" spans="1:13" x14ac:dyDescent="0.35">
      <c r="A1359" s="17" t="s">
        <v>8349</v>
      </c>
      <c r="B1359" s="17">
        <v>1358</v>
      </c>
      <c r="C1359" s="17" t="s">
        <v>1013</v>
      </c>
      <c r="D1359" s="17">
        <v>1962</v>
      </c>
      <c r="E1359" s="17" t="s">
        <v>35</v>
      </c>
      <c r="F1359" s="17">
        <v>22</v>
      </c>
      <c r="G1359" s="19">
        <v>22880</v>
      </c>
      <c r="H1359" s="17">
        <v>0</v>
      </c>
      <c r="I1359" s="18">
        <v>8004.96</v>
      </c>
      <c r="J1359" s="17" t="s">
        <v>12</v>
      </c>
      <c r="K1359" s="17" t="s">
        <v>16</v>
      </c>
      <c r="L1359" s="17" t="s">
        <v>13</v>
      </c>
      <c r="M1359" s="20">
        <v>60.794444444444444</v>
      </c>
    </row>
    <row r="1360" spans="1:13" x14ac:dyDescent="0.35">
      <c r="A1360" s="17" t="s">
        <v>8349</v>
      </c>
      <c r="B1360" s="17">
        <v>1359</v>
      </c>
      <c r="C1360" s="17" t="s">
        <v>1012</v>
      </c>
      <c r="D1360" s="17">
        <v>1983</v>
      </c>
      <c r="E1360" s="17" t="s">
        <v>35</v>
      </c>
      <c r="F1360" s="17">
        <v>20</v>
      </c>
      <c r="G1360" s="19">
        <v>30548</v>
      </c>
      <c r="H1360" s="17">
        <v>3</v>
      </c>
      <c r="I1360" s="18">
        <v>7986.48</v>
      </c>
      <c r="J1360" s="17" t="s">
        <v>11</v>
      </c>
      <c r="K1360" s="17" t="s">
        <v>12</v>
      </c>
      <c r="L1360" s="17" t="s">
        <v>247</v>
      </c>
      <c r="M1360" s="20">
        <v>39.799999999999997</v>
      </c>
    </row>
    <row r="1361" spans="1:13" x14ac:dyDescent="0.35">
      <c r="A1361" s="17" t="s">
        <v>8349</v>
      </c>
      <c r="B1361" s="17">
        <v>1360</v>
      </c>
      <c r="C1361" s="17" t="s">
        <v>1011</v>
      </c>
      <c r="D1361" s="17">
        <v>1983</v>
      </c>
      <c r="E1361" s="17" t="s">
        <v>35</v>
      </c>
      <c r="F1361" s="17">
        <v>28</v>
      </c>
      <c r="G1361" s="19">
        <v>30556</v>
      </c>
      <c r="H1361" s="17">
        <v>3</v>
      </c>
      <c r="I1361" s="18">
        <v>7985.82</v>
      </c>
      <c r="J1361" s="17" t="s">
        <v>11</v>
      </c>
      <c r="K1361" s="17" t="s">
        <v>16</v>
      </c>
      <c r="L1361" s="17" t="s">
        <v>247</v>
      </c>
      <c r="M1361" s="20">
        <v>39.777777777777779</v>
      </c>
    </row>
    <row r="1362" spans="1:13" x14ac:dyDescent="0.35">
      <c r="A1362" s="17" t="s">
        <v>8349</v>
      </c>
      <c r="B1362" s="17">
        <v>1361</v>
      </c>
      <c r="C1362" s="17" t="s">
        <v>1010</v>
      </c>
      <c r="D1362" s="17">
        <v>1972</v>
      </c>
      <c r="E1362" s="17" t="s">
        <v>15</v>
      </c>
      <c r="F1362" s="17">
        <v>23</v>
      </c>
      <c r="G1362" s="19">
        <v>26626</v>
      </c>
      <c r="H1362" s="17">
        <v>0</v>
      </c>
      <c r="I1362" s="18">
        <v>7980.34</v>
      </c>
      <c r="J1362" s="17" t="s">
        <v>11</v>
      </c>
      <c r="K1362" s="17" t="s">
        <v>11</v>
      </c>
      <c r="L1362" s="17" t="s">
        <v>13</v>
      </c>
      <c r="M1362" s="20">
        <v>50.541666666666664</v>
      </c>
    </row>
    <row r="1363" spans="1:13" x14ac:dyDescent="0.35">
      <c r="A1363" s="17" t="s">
        <v>8349</v>
      </c>
      <c r="B1363" s="17">
        <v>1362</v>
      </c>
      <c r="C1363" s="17" t="s">
        <v>1009</v>
      </c>
      <c r="D1363" s="17">
        <v>1975</v>
      </c>
      <c r="E1363" s="17" t="s">
        <v>35</v>
      </c>
      <c r="F1363" s="17">
        <v>10</v>
      </c>
      <c r="G1363" s="19">
        <v>27616</v>
      </c>
      <c r="H1363" s="17">
        <v>1</v>
      </c>
      <c r="I1363" s="18">
        <v>7966.81</v>
      </c>
      <c r="J1363" s="17" t="s">
        <v>11</v>
      </c>
      <c r="K1363" s="17" t="s">
        <v>11</v>
      </c>
      <c r="L1363" s="17" t="s">
        <v>13</v>
      </c>
      <c r="M1363" s="20">
        <v>47.827777777777776</v>
      </c>
    </row>
    <row r="1364" spans="1:13" x14ac:dyDescent="0.35">
      <c r="A1364" s="17" t="s">
        <v>8349</v>
      </c>
      <c r="B1364" s="17">
        <v>1363</v>
      </c>
      <c r="C1364" s="17" t="s">
        <v>1008</v>
      </c>
      <c r="D1364" s="17">
        <v>1970</v>
      </c>
      <c r="E1364" s="17" t="s">
        <v>18</v>
      </c>
      <c r="F1364" s="17">
        <v>19</v>
      </c>
      <c r="G1364" s="19">
        <v>25738</v>
      </c>
      <c r="H1364" s="17">
        <v>0</v>
      </c>
      <c r="I1364" s="18">
        <v>7958.13</v>
      </c>
      <c r="J1364" s="17" t="s">
        <v>11</v>
      </c>
      <c r="K1364" s="17" t="s">
        <v>11</v>
      </c>
      <c r="L1364" s="17" t="s">
        <v>13</v>
      </c>
      <c r="M1364" s="20">
        <v>52.969444444444441</v>
      </c>
    </row>
    <row r="1365" spans="1:13" x14ac:dyDescent="0.35">
      <c r="A1365" s="17" t="s">
        <v>8349</v>
      </c>
      <c r="B1365" s="17">
        <v>1364</v>
      </c>
      <c r="C1365" s="17" t="s">
        <v>1007</v>
      </c>
      <c r="D1365" s="17">
        <v>1981</v>
      </c>
      <c r="E1365" s="17" t="s">
        <v>30</v>
      </c>
      <c r="F1365" s="17">
        <v>28</v>
      </c>
      <c r="G1365" s="19">
        <v>29948</v>
      </c>
      <c r="H1365" s="17">
        <v>3</v>
      </c>
      <c r="I1365" s="18">
        <v>7954.52</v>
      </c>
      <c r="J1365" s="17" t="s">
        <v>11</v>
      </c>
      <c r="K1365" s="17" t="s">
        <v>11</v>
      </c>
      <c r="L1365" s="17" t="s">
        <v>42</v>
      </c>
      <c r="M1365" s="20">
        <v>41.444444444444443</v>
      </c>
    </row>
    <row r="1366" spans="1:13" x14ac:dyDescent="0.35">
      <c r="A1366" s="17" t="s">
        <v>8349</v>
      </c>
      <c r="B1366" s="17">
        <v>1365</v>
      </c>
      <c r="C1366" s="17" t="s">
        <v>1006</v>
      </c>
      <c r="D1366" s="17">
        <v>1966</v>
      </c>
      <c r="E1366" s="17" t="s">
        <v>10</v>
      </c>
      <c r="F1366" s="17">
        <v>9</v>
      </c>
      <c r="G1366" s="19">
        <v>24297</v>
      </c>
      <c r="H1366" s="17">
        <v>0</v>
      </c>
      <c r="I1366" s="18">
        <v>7953.72</v>
      </c>
      <c r="J1366" s="17" t="s">
        <v>12</v>
      </c>
      <c r="K1366" s="17" t="s">
        <v>12</v>
      </c>
      <c r="L1366" s="17" t="s">
        <v>23</v>
      </c>
      <c r="M1366" s="20">
        <v>56.913888888888891</v>
      </c>
    </row>
    <row r="1367" spans="1:13" x14ac:dyDescent="0.35">
      <c r="A1367" s="17" t="s">
        <v>8349</v>
      </c>
      <c r="B1367" s="17">
        <v>1366</v>
      </c>
      <c r="C1367" s="17" t="s">
        <v>1005</v>
      </c>
      <c r="D1367" s="17">
        <v>1987</v>
      </c>
      <c r="E1367" s="17" t="s">
        <v>37</v>
      </c>
      <c r="F1367" s="17">
        <v>29</v>
      </c>
      <c r="G1367" s="19">
        <v>32079</v>
      </c>
      <c r="H1367" s="17">
        <v>3</v>
      </c>
      <c r="I1367" s="18">
        <v>7948.22</v>
      </c>
      <c r="J1367" s="17" t="s">
        <v>11</v>
      </c>
      <c r="K1367" s="17" t="s">
        <v>12</v>
      </c>
      <c r="L1367" s="17" t="s">
        <v>200</v>
      </c>
      <c r="M1367" s="20">
        <v>35.608333333333334</v>
      </c>
    </row>
    <row r="1368" spans="1:13" x14ac:dyDescent="0.35">
      <c r="A1368" s="17" t="s">
        <v>8349</v>
      </c>
      <c r="B1368" s="17">
        <v>1367</v>
      </c>
      <c r="C1368" s="17" t="s">
        <v>1004</v>
      </c>
      <c r="D1368" s="17">
        <v>1977</v>
      </c>
      <c r="E1368" s="17" t="s">
        <v>10</v>
      </c>
      <c r="F1368" s="17">
        <v>20</v>
      </c>
      <c r="G1368" s="19">
        <v>28326</v>
      </c>
      <c r="H1368" s="17">
        <v>0</v>
      </c>
      <c r="I1368" s="18">
        <v>7935.29</v>
      </c>
      <c r="J1368" s="17" t="s">
        <v>11</v>
      </c>
      <c r="K1368" s="17" t="s">
        <v>16</v>
      </c>
      <c r="L1368" s="17" t="s">
        <v>247</v>
      </c>
      <c r="M1368" s="20">
        <v>45.883333333333333</v>
      </c>
    </row>
    <row r="1369" spans="1:13" x14ac:dyDescent="0.35">
      <c r="A1369" s="17" t="s">
        <v>8349</v>
      </c>
      <c r="B1369" s="17">
        <v>1368</v>
      </c>
      <c r="C1369" s="17" t="s">
        <v>1003</v>
      </c>
      <c r="D1369" s="17">
        <v>1962</v>
      </c>
      <c r="E1369" s="17" t="s">
        <v>37</v>
      </c>
      <c r="F1369" s="17">
        <v>10</v>
      </c>
      <c r="G1369" s="19">
        <v>22929</v>
      </c>
      <c r="H1369" s="17">
        <v>0</v>
      </c>
      <c r="I1369" s="18">
        <v>7896.41</v>
      </c>
      <c r="J1369" s="17" t="s">
        <v>12</v>
      </c>
      <c r="K1369" s="17" t="s">
        <v>11</v>
      </c>
      <c r="L1369" s="17" t="s">
        <v>13</v>
      </c>
      <c r="M1369" s="20">
        <v>60.661111111111111</v>
      </c>
    </row>
    <row r="1370" spans="1:13" x14ac:dyDescent="0.35">
      <c r="A1370" s="17" t="s">
        <v>8349</v>
      </c>
      <c r="B1370" s="17">
        <v>1369</v>
      </c>
      <c r="C1370" s="17" t="s">
        <v>1002</v>
      </c>
      <c r="D1370" s="17">
        <v>1994</v>
      </c>
      <c r="E1370" s="17" t="s">
        <v>15</v>
      </c>
      <c r="F1370" s="17">
        <v>17</v>
      </c>
      <c r="G1370" s="19">
        <v>34655</v>
      </c>
      <c r="H1370" s="17">
        <v>0</v>
      </c>
      <c r="I1370" s="18">
        <v>7851.85</v>
      </c>
      <c r="J1370" s="17" t="s">
        <v>11</v>
      </c>
      <c r="K1370" s="17" t="s">
        <v>12</v>
      </c>
      <c r="L1370" s="17" t="s">
        <v>23</v>
      </c>
      <c r="M1370" s="20">
        <v>28.558333333333334</v>
      </c>
    </row>
    <row r="1371" spans="1:13" x14ac:dyDescent="0.35">
      <c r="A1371" s="17" t="s">
        <v>8349</v>
      </c>
      <c r="B1371" s="17">
        <v>1370</v>
      </c>
      <c r="C1371" s="17" t="s">
        <v>1001</v>
      </c>
      <c r="D1371" s="17">
        <v>2001</v>
      </c>
      <c r="E1371" s="17" t="s">
        <v>37</v>
      </c>
      <c r="F1371" s="17">
        <v>5</v>
      </c>
      <c r="G1371" s="19">
        <v>37169</v>
      </c>
      <c r="H1371" s="17">
        <v>0</v>
      </c>
      <c r="I1371" s="18">
        <v>7844.8</v>
      </c>
      <c r="J1371" s="17" t="s">
        <v>11</v>
      </c>
      <c r="K1371" s="17" t="s">
        <v>11</v>
      </c>
      <c r="L1371" s="17" t="s">
        <v>23</v>
      </c>
      <c r="M1371" s="20">
        <v>21.675000000000001</v>
      </c>
    </row>
    <row r="1372" spans="1:13" x14ac:dyDescent="0.35">
      <c r="A1372" s="17" t="s">
        <v>8349</v>
      </c>
      <c r="B1372" s="17">
        <v>1371</v>
      </c>
      <c r="C1372" s="17" t="s">
        <v>1000</v>
      </c>
      <c r="D1372" s="17">
        <v>1989</v>
      </c>
      <c r="E1372" s="17" t="s">
        <v>37</v>
      </c>
      <c r="F1372" s="17">
        <v>12</v>
      </c>
      <c r="G1372" s="19">
        <v>32793</v>
      </c>
      <c r="H1372" s="17">
        <v>3</v>
      </c>
      <c r="I1372" s="18">
        <v>7824.37</v>
      </c>
      <c r="J1372" s="17" t="s">
        <v>11</v>
      </c>
      <c r="K1372" s="17" t="s">
        <v>11</v>
      </c>
      <c r="L1372" s="17" t="s">
        <v>23</v>
      </c>
      <c r="M1372" s="20">
        <v>33.655555555555559</v>
      </c>
    </row>
    <row r="1373" spans="1:13" x14ac:dyDescent="0.35">
      <c r="A1373" s="17" t="s">
        <v>8349</v>
      </c>
      <c r="B1373" s="17">
        <v>1372</v>
      </c>
      <c r="C1373" s="17" t="s">
        <v>999</v>
      </c>
      <c r="D1373" s="17">
        <v>1991</v>
      </c>
      <c r="E1373" s="17" t="s">
        <v>30</v>
      </c>
      <c r="F1373" s="17">
        <v>21</v>
      </c>
      <c r="G1373" s="19">
        <v>33593</v>
      </c>
      <c r="H1373" s="17">
        <v>3</v>
      </c>
      <c r="I1373" s="18">
        <v>7812.67</v>
      </c>
      <c r="J1373" s="17" t="s">
        <v>11</v>
      </c>
      <c r="K1373" s="17" t="s">
        <v>16</v>
      </c>
      <c r="L1373" s="17" t="s">
        <v>23</v>
      </c>
      <c r="M1373" s="20">
        <v>31.463888888888889</v>
      </c>
    </row>
    <row r="1374" spans="1:13" x14ac:dyDescent="0.35">
      <c r="A1374" s="17" t="s">
        <v>8349</v>
      </c>
      <c r="B1374" s="17">
        <v>1373</v>
      </c>
      <c r="C1374" s="17" t="s">
        <v>998</v>
      </c>
      <c r="D1374" s="17">
        <v>1974</v>
      </c>
      <c r="E1374" s="17" t="s">
        <v>15</v>
      </c>
      <c r="F1374" s="17">
        <v>9</v>
      </c>
      <c r="G1374" s="19">
        <v>27342</v>
      </c>
      <c r="H1374" s="17">
        <v>0</v>
      </c>
      <c r="I1374" s="18">
        <v>7804.16</v>
      </c>
      <c r="J1374" s="17" t="s">
        <v>11</v>
      </c>
      <c r="K1374" s="17" t="s">
        <v>12</v>
      </c>
      <c r="L1374" s="17" t="s">
        <v>13</v>
      </c>
      <c r="M1374" s="20">
        <v>48.580555555555556</v>
      </c>
    </row>
    <row r="1375" spans="1:13" x14ac:dyDescent="0.35">
      <c r="A1375" s="17" t="s">
        <v>8349</v>
      </c>
      <c r="B1375" s="17">
        <v>1374</v>
      </c>
      <c r="C1375" s="17" t="s">
        <v>997</v>
      </c>
      <c r="D1375" s="17">
        <v>1997</v>
      </c>
      <c r="E1375" s="17" t="s">
        <v>30</v>
      </c>
      <c r="F1375" s="17">
        <v>2</v>
      </c>
      <c r="G1375" s="19">
        <v>35766</v>
      </c>
      <c r="H1375" s="17">
        <v>0</v>
      </c>
      <c r="I1375" s="18">
        <v>7803.77</v>
      </c>
      <c r="J1375" s="17" t="s">
        <v>11</v>
      </c>
      <c r="K1375" s="17" t="s">
        <v>12</v>
      </c>
      <c r="L1375" s="17" t="s">
        <v>23</v>
      </c>
      <c r="M1375" s="20">
        <v>25.516666666666666</v>
      </c>
    </row>
    <row r="1376" spans="1:13" x14ac:dyDescent="0.35">
      <c r="A1376" s="17" t="s">
        <v>8349</v>
      </c>
      <c r="B1376" s="17">
        <v>1375</v>
      </c>
      <c r="C1376" s="17" t="s">
        <v>996</v>
      </c>
      <c r="D1376" s="17">
        <v>1999</v>
      </c>
      <c r="E1376" s="17" t="s">
        <v>30</v>
      </c>
      <c r="F1376" s="17">
        <v>25</v>
      </c>
      <c r="G1376" s="19">
        <v>36519</v>
      </c>
      <c r="H1376" s="17">
        <v>0</v>
      </c>
      <c r="I1376" s="18">
        <v>7794.68</v>
      </c>
      <c r="J1376" s="17" t="s">
        <v>11</v>
      </c>
      <c r="K1376" s="17" t="s">
        <v>11</v>
      </c>
      <c r="L1376" s="17" t="s">
        <v>535</v>
      </c>
      <c r="M1376" s="20">
        <v>23.452777777777779</v>
      </c>
    </row>
    <row r="1377" spans="1:13" x14ac:dyDescent="0.35">
      <c r="A1377" s="17" t="s">
        <v>8349</v>
      </c>
      <c r="B1377" s="17">
        <v>1376</v>
      </c>
      <c r="C1377" s="17" t="s">
        <v>995</v>
      </c>
      <c r="D1377" s="17">
        <v>1974</v>
      </c>
      <c r="E1377" s="17" t="s">
        <v>30</v>
      </c>
      <c r="F1377" s="17">
        <v>6</v>
      </c>
      <c r="G1377" s="19">
        <v>27369</v>
      </c>
      <c r="H1377" s="17">
        <v>0</v>
      </c>
      <c r="I1377" s="18">
        <v>7789.64</v>
      </c>
      <c r="J1377" s="17" t="s">
        <v>16</v>
      </c>
      <c r="K1377" s="17" t="s">
        <v>12</v>
      </c>
      <c r="L1377" s="17" t="s">
        <v>13</v>
      </c>
      <c r="M1377" s="20">
        <v>48.505555555555553</v>
      </c>
    </row>
    <row r="1378" spans="1:13" x14ac:dyDescent="0.35">
      <c r="A1378" s="17" t="s">
        <v>8349</v>
      </c>
      <c r="B1378" s="17">
        <v>1377</v>
      </c>
      <c r="C1378" s="17" t="s">
        <v>994</v>
      </c>
      <c r="D1378" s="17">
        <v>1997</v>
      </c>
      <c r="E1378" s="17" t="s">
        <v>30</v>
      </c>
      <c r="F1378" s="17">
        <v>21</v>
      </c>
      <c r="G1378" s="19">
        <v>35785</v>
      </c>
      <c r="H1378" s="17">
        <v>0</v>
      </c>
      <c r="I1378" s="18">
        <v>7763.06</v>
      </c>
      <c r="J1378" s="17" t="s">
        <v>11</v>
      </c>
      <c r="K1378" s="17" t="s">
        <v>16</v>
      </c>
      <c r="L1378" s="17" t="s">
        <v>23</v>
      </c>
      <c r="M1378" s="20">
        <v>25.463888888888889</v>
      </c>
    </row>
    <row r="1379" spans="1:13" x14ac:dyDescent="0.35">
      <c r="A1379" s="17" t="s">
        <v>8349</v>
      </c>
      <c r="B1379" s="17">
        <v>1378</v>
      </c>
      <c r="C1379" s="17" t="s">
        <v>993</v>
      </c>
      <c r="D1379" s="17">
        <v>1981</v>
      </c>
      <c r="E1379" s="17" t="s">
        <v>18</v>
      </c>
      <c r="F1379" s="17">
        <v>30</v>
      </c>
      <c r="G1379" s="19">
        <v>29767</v>
      </c>
      <c r="H1379" s="17">
        <v>2</v>
      </c>
      <c r="I1379" s="18">
        <v>7749.16</v>
      </c>
      <c r="J1379" s="17" t="s">
        <v>11</v>
      </c>
      <c r="K1379" s="17" t="s">
        <v>16</v>
      </c>
      <c r="L1379" s="17" t="s">
        <v>23</v>
      </c>
      <c r="M1379" s="20">
        <v>41.93888888888889</v>
      </c>
    </row>
    <row r="1380" spans="1:13" x14ac:dyDescent="0.35">
      <c r="A1380" s="17" t="s">
        <v>8349</v>
      </c>
      <c r="B1380" s="17">
        <v>1379</v>
      </c>
      <c r="C1380" s="17" t="s">
        <v>992</v>
      </c>
      <c r="D1380" s="17">
        <v>1976</v>
      </c>
      <c r="E1380" s="17" t="s">
        <v>30</v>
      </c>
      <c r="F1380" s="17">
        <v>12</v>
      </c>
      <c r="G1380" s="19">
        <v>28106</v>
      </c>
      <c r="H1380" s="17">
        <v>1</v>
      </c>
      <c r="I1380" s="18">
        <v>7742.11</v>
      </c>
      <c r="J1380" s="17" t="s">
        <v>12</v>
      </c>
      <c r="K1380" s="17" t="s">
        <v>11</v>
      </c>
      <c r="L1380" s="17" t="s">
        <v>13</v>
      </c>
      <c r="M1380" s="20">
        <v>46.488888888888887</v>
      </c>
    </row>
    <row r="1381" spans="1:13" x14ac:dyDescent="0.35">
      <c r="A1381" s="17" t="s">
        <v>8349</v>
      </c>
      <c r="B1381" s="17">
        <v>1380</v>
      </c>
      <c r="C1381" s="17" t="s">
        <v>991</v>
      </c>
      <c r="D1381" s="17">
        <v>1978</v>
      </c>
      <c r="E1381" s="17" t="s">
        <v>20</v>
      </c>
      <c r="F1381" s="17">
        <v>4</v>
      </c>
      <c r="G1381" s="19">
        <v>28737</v>
      </c>
      <c r="H1381" s="17">
        <v>2</v>
      </c>
      <c r="I1381" s="18">
        <v>7740.34</v>
      </c>
      <c r="J1381" s="17" t="s">
        <v>16</v>
      </c>
      <c r="K1381" s="17" t="s">
        <v>16</v>
      </c>
      <c r="L1381" s="17" t="s">
        <v>42</v>
      </c>
      <c r="M1381" s="20">
        <v>44.761111111111113</v>
      </c>
    </row>
    <row r="1382" spans="1:13" x14ac:dyDescent="0.35">
      <c r="A1382" s="17" t="s">
        <v>8349</v>
      </c>
      <c r="B1382" s="17">
        <v>1381</v>
      </c>
      <c r="C1382" s="17" t="s">
        <v>990</v>
      </c>
      <c r="D1382" s="17">
        <v>1965</v>
      </c>
      <c r="E1382" s="17" t="s">
        <v>10</v>
      </c>
      <c r="F1382" s="17">
        <v>18</v>
      </c>
      <c r="G1382" s="19">
        <v>23941</v>
      </c>
      <c r="H1382" s="17">
        <v>0</v>
      </c>
      <c r="I1382" s="18">
        <v>7736.39</v>
      </c>
      <c r="J1382" s="17" t="s">
        <v>12</v>
      </c>
      <c r="K1382" s="17" t="s">
        <v>11</v>
      </c>
      <c r="L1382" s="17" t="s">
        <v>13</v>
      </c>
      <c r="M1382" s="20">
        <v>57.888888888888886</v>
      </c>
    </row>
    <row r="1383" spans="1:13" x14ac:dyDescent="0.35">
      <c r="A1383" s="17" t="s">
        <v>8349</v>
      </c>
      <c r="B1383" s="17">
        <v>1382</v>
      </c>
      <c r="C1383" s="17" t="s">
        <v>989</v>
      </c>
      <c r="D1383" s="17">
        <v>1977</v>
      </c>
      <c r="E1383" s="17" t="s">
        <v>35</v>
      </c>
      <c r="F1383" s="17">
        <v>29</v>
      </c>
      <c r="G1383" s="19">
        <v>28366</v>
      </c>
      <c r="H1383" s="17">
        <v>0</v>
      </c>
      <c r="I1383" s="18">
        <v>7731.86</v>
      </c>
      <c r="J1383" s="17" t="s">
        <v>11</v>
      </c>
      <c r="K1383" s="17" t="s">
        <v>12</v>
      </c>
      <c r="L1383" s="17" t="s">
        <v>23</v>
      </c>
      <c r="M1383" s="20">
        <v>45.774999999999999</v>
      </c>
    </row>
    <row r="1384" spans="1:13" x14ac:dyDescent="0.35">
      <c r="A1384" s="17" t="s">
        <v>8349</v>
      </c>
      <c r="B1384" s="17">
        <v>1383</v>
      </c>
      <c r="C1384" s="17" t="s">
        <v>988</v>
      </c>
      <c r="D1384" s="17">
        <v>1978</v>
      </c>
      <c r="E1384" s="17" t="s">
        <v>30</v>
      </c>
      <c r="F1384" s="17">
        <v>4</v>
      </c>
      <c r="G1384" s="19">
        <v>28828</v>
      </c>
      <c r="H1384" s="17">
        <v>2</v>
      </c>
      <c r="I1384" s="18">
        <v>7731.43</v>
      </c>
      <c r="J1384" s="17" t="s">
        <v>12</v>
      </c>
      <c r="K1384" s="17" t="s">
        <v>11</v>
      </c>
      <c r="L1384" s="17" t="s">
        <v>13</v>
      </c>
      <c r="M1384" s="20">
        <v>44.511111111111113</v>
      </c>
    </row>
    <row r="1385" spans="1:13" x14ac:dyDescent="0.35">
      <c r="A1385" s="17" t="s">
        <v>8349</v>
      </c>
      <c r="B1385" s="17">
        <v>1384</v>
      </c>
      <c r="C1385" s="17" t="s">
        <v>987</v>
      </c>
      <c r="D1385" s="17">
        <v>1980</v>
      </c>
      <c r="E1385" s="17" t="s">
        <v>20</v>
      </c>
      <c r="F1385" s="17">
        <v>10</v>
      </c>
      <c r="G1385" s="19">
        <v>29474</v>
      </c>
      <c r="H1385" s="17">
        <v>2</v>
      </c>
      <c r="I1385" s="18">
        <v>7729.65</v>
      </c>
      <c r="J1385" s="17" t="s">
        <v>12</v>
      </c>
      <c r="K1385" s="17" t="s">
        <v>16</v>
      </c>
      <c r="L1385" s="17" t="s">
        <v>168</v>
      </c>
      <c r="M1385" s="20">
        <v>42.744444444444447</v>
      </c>
    </row>
    <row r="1386" spans="1:13" x14ac:dyDescent="0.35">
      <c r="A1386" s="17" t="s">
        <v>8349</v>
      </c>
      <c r="B1386" s="17">
        <v>1385</v>
      </c>
      <c r="C1386" s="17" t="s">
        <v>986</v>
      </c>
      <c r="D1386" s="17">
        <v>1979</v>
      </c>
      <c r="E1386" s="17" t="s">
        <v>18</v>
      </c>
      <c r="F1386" s="17">
        <v>2</v>
      </c>
      <c r="G1386" s="19">
        <v>29008</v>
      </c>
      <c r="H1386" s="17">
        <v>1</v>
      </c>
      <c r="I1386" s="18">
        <v>7727.25</v>
      </c>
      <c r="J1386" s="17" t="s">
        <v>11</v>
      </c>
      <c r="K1386" s="17" t="s">
        <v>12</v>
      </c>
      <c r="L1386" s="17" t="s">
        <v>23</v>
      </c>
      <c r="M1386" s="20">
        <v>44.016666666666666</v>
      </c>
    </row>
    <row r="1387" spans="1:13" x14ac:dyDescent="0.35">
      <c r="A1387" s="17" t="s">
        <v>8349</v>
      </c>
      <c r="B1387" s="17">
        <v>1386</v>
      </c>
      <c r="C1387" s="17" t="s">
        <v>985</v>
      </c>
      <c r="D1387" s="17">
        <v>1978</v>
      </c>
      <c r="E1387" s="17" t="s">
        <v>30</v>
      </c>
      <c r="F1387" s="17">
        <v>29</v>
      </c>
      <c r="G1387" s="19">
        <v>28853</v>
      </c>
      <c r="H1387" s="17">
        <v>2</v>
      </c>
      <c r="I1387" s="18">
        <v>7726.85</v>
      </c>
      <c r="J1387" s="17" t="s">
        <v>16</v>
      </c>
      <c r="K1387" s="17" t="s">
        <v>11</v>
      </c>
      <c r="L1387" s="17" t="s">
        <v>42</v>
      </c>
      <c r="M1387" s="20">
        <v>44.44166666666667</v>
      </c>
    </row>
    <row r="1388" spans="1:13" x14ac:dyDescent="0.35">
      <c r="A1388" s="17" t="s">
        <v>8349</v>
      </c>
      <c r="B1388" s="17">
        <v>1387</v>
      </c>
      <c r="C1388" s="17" t="s">
        <v>984</v>
      </c>
      <c r="D1388" s="17">
        <v>1987</v>
      </c>
      <c r="E1388" s="17" t="s">
        <v>10</v>
      </c>
      <c r="F1388" s="17">
        <v>12</v>
      </c>
      <c r="G1388" s="19">
        <v>31970</v>
      </c>
      <c r="H1388" s="17">
        <v>3</v>
      </c>
      <c r="I1388" s="18">
        <v>7684.62</v>
      </c>
      <c r="J1388" s="17" t="s">
        <v>11</v>
      </c>
      <c r="K1388" s="17" t="s">
        <v>12</v>
      </c>
      <c r="L1388" s="17" t="s">
        <v>300</v>
      </c>
      <c r="M1388" s="20">
        <v>35.905555555555559</v>
      </c>
    </row>
    <row r="1389" spans="1:13" x14ac:dyDescent="0.35">
      <c r="A1389" s="17" t="s">
        <v>8349</v>
      </c>
      <c r="B1389" s="17">
        <v>1388</v>
      </c>
      <c r="C1389" s="17" t="s">
        <v>983</v>
      </c>
      <c r="D1389" s="17">
        <v>1982</v>
      </c>
      <c r="E1389" s="17" t="s">
        <v>30</v>
      </c>
      <c r="F1389" s="17">
        <v>18</v>
      </c>
      <c r="G1389" s="19">
        <v>30303</v>
      </c>
      <c r="H1389" s="17">
        <v>3</v>
      </c>
      <c r="I1389" s="18">
        <v>7682.67</v>
      </c>
      <c r="J1389" s="17" t="s">
        <v>11</v>
      </c>
      <c r="K1389" s="17" t="s">
        <v>16</v>
      </c>
      <c r="L1389" s="17" t="s">
        <v>13</v>
      </c>
      <c r="M1389" s="20">
        <v>40.472222222222221</v>
      </c>
    </row>
    <row r="1390" spans="1:13" x14ac:dyDescent="0.35">
      <c r="A1390" s="17" t="s">
        <v>8349</v>
      </c>
      <c r="B1390" s="17">
        <v>1389</v>
      </c>
      <c r="C1390" s="17" t="s">
        <v>982</v>
      </c>
      <c r="D1390" s="17">
        <v>1981</v>
      </c>
      <c r="E1390" s="17" t="s">
        <v>30</v>
      </c>
      <c r="F1390" s="17">
        <v>19</v>
      </c>
      <c r="G1390" s="19">
        <v>29939</v>
      </c>
      <c r="H1390" s="17">
        <v>1</v>
      </c>
      <c r="I1390" s="18">
        <v>7681.17</v>
      </c>
      <c r="J1390" s="17" t="s">
        <v>11</v>
      </c>
      <c r="K1390" s="17" t="s">
        <v>11</v>
      </c>
      <c r="L1390" s="17" t="s">
        <v>516</v>
      </c>
      <c r="M1390" s="20">
        <v>41.469444444444441</v>
      </c>
    </row>
    <row r="1391" spans="1:13" x14ac:dyDescent="0.35">
      <c r="A1391" s="17" t="s">
        <v>8349</v>
      </c>
      <c r="B1391" s="17">
        <v>1390</v>
      </c>
      <c r="C1391" s="17" t="s">
        <v>981</v>
      </c>
      <c r="D1391" s="17">
        <v>1971</v>
      </c>
      <c r="E1391" s="17" t="s">
        <v>37</v>
      </c>
      <c r="F1391" s="17">
        <v>11</v>
      </c>
      <c r="G1391" s="19">
        <v>26217</v>
      </c>
      <c r="H1391" s="17">
        <v>0</v>
      </c>
      <c r="I1391" s="18">
        <v>7680.92</v>
      </c>
      <c r="J1391" s="17" t="s">
        <v>11</v>
      </c>
      <c r="K1391" s="17" t="s">
        <v>16</v>
      </c>
      <c r="L1391" s="17" t="s">
        <v>13</v>
      </c>
      <c r="M1391" s="20">
        <v>51.658333333333331</v>
      </c>
    </row>
    <row r="1392" spans="1:13" x14ac:dyDescent="0.35">
      <c r="A1392" s="17" t="s">
        <v>8349</v>
      </c>
      <c r="B1392" s="17">
        <v>1391</v>
      </c>
      <c r="C1392" s="17" t="s">
        <v>980</v>
      </c>
      <c r="D1392" s="17">
        <v>1995</v>
      </c>
      <c r="E1392" s="17" t="s">
        <v>20</v>
      </c>
      <c r="F1392" s="17">
        <v>13</v>
      </c>
      <c r="G1392" s="19">
        <v>34955</v>
      </c>
      <c r="H1392" s="17">
        <v>0</v>
      </c>
      <c r="I1392" s="18">
        <v>7676.4</v>
      </c>
      <c r="J1392" s="17" t="s">
        <v>11</v>
      </c>
      <c r="K1392" s="17" t="s">
        <v>16</v>
      </c>
      <c r="L1392" s="17" t="s">
        <v>23</v>
      </c>
      <c r="M1392" s="20">
        <v>27.736111111111111</v>
      </c>
    </row>
    <row r="1393" spans="1:13" x14ac:dyDescent="0.35">
      <c r="A1393" s="17" t="s">
        <v>8349</v>
      </c>
      <c r="B1393" s="17">
        <v>1392</v>
      </c>
      <c r="C1393" s="17" t="s">
        <v>979</v>
      </c>
      <c r="D1393" s="17">
        <v>1996</v>
      </c>
      <c r="E1393" s="17" t="s">
        <v>15</v>
      </c>
      <c r="F1393" s="17">
        <v>24</v>
      </c>
      <c r="G1393" s="19">
        <v>35393</v>
      </c>
      <c r="H1393" s="17">
        <v>0</v>
      </c>
      <c r="I1393" s="18">
        <v>7670.75</v>
      </c>
      <c r="J1393" s="17" t="s">
        <v>11</v>
      </c>
      <c r="K1393" s="17" t="s">
        <v>11</v>
      </c>
      <c r="L1393" s="17" t="s">
        <v>632</v>
      </c>
      <c r="M1393" s="20">
        <v>26.538888888888888</v>
      </c>
    </row>
    <row r="1394" spans="1:13" x14ac:dyDescent="0.35">
      <c r="A1394" s="17" t="s">
        <v>8349</v>
      </c>
      <c r="B1394" s="17">
        <v>1393</v>
      </c>
      <c r="C1394" s="17" t="s">
        <v>978</v>
      </c>
      <c r="D1394" s="17">
        <v>1976</v>
      </c>
      <c r="E1394" s="17" t="s">
        <v>37</v>
      </c>
      <c r="F1394" s="17">
        <v>9</v>
      </c>
      <c r="G1394" s="19">
        <v>28042</v>
      </c>
      <c r="H1394" s="17">
        <v>2</v>
      </c>
      <c r="I1394" s="18">
        <v>7662.47</v>
      </c>
      <c r="J1394" s="17" t="s">
        <v>11</v>
      </c>
      <c r="K1394" s="17" t="s">
        <v>16</v>
      </c>
      <c r="L1394" s="17" t="s">
        <v>42</v>
      </c>
      <c r="M1394" s="20">
        <v>46.663888888888891</v>
      </c>
    </row>
    <row r="1395" spans="1:13" x14ac:dyDescent="0.35">
      <c r="A1395" s="17" t="s">
        <v>8349</v>
      </c>
      <c r="B1395" s="17">
        <v>1394</v>
      </c>
      <c r="C1395" s="17" t="s">
        <v>977</v>
      </c>
      <c r="D1395" s="17">
        <v>1965</v>
      </c>
      <c r="E1395" s="17" t="s">
        <v>30</v>
      </c>
      <c r="F1395" s="17">
        <v>27</v>
      </c>
      <c r="G1395" s="19">
        <v>24103</v>
      </c>
      <c r="H1395" s="17">
        <v>0</v>
      </c>
      <c r="I1395" s="18">
        <v>7657.69</v>
      </c>
      <c r="J1395" s="17" t="s">
        <v>12</v>
      </c>
      <c r="K1395" s="17" t="s">
        <v>12</v>
      </c>
      <c r="L1395" s="17" t="s">
        <v>23</v>
      </c>
      <c r="M1395" s="20">
        <v>57.447222222222223</v>
      </c>
    </row>
    <row r="1396" spans="1:13" x14ac:dyDescent="0.35">
      <c r="A1396" s="17" t="s">
        <v>8349</v>
      </c>
      <c r="B1396" s="17">
        <v>1395</v>
      </c>
      <c r="C1396" s="17" t="s">
        <v>976</v>
      </c>
      <c r="D1396" s="17">
        <v>1998</v>
      </c>
      <c r="E1396" s="17" t="s">
        <v>20</v>
      </c>
      <c r="F1396" s="17">
        <v>30</v>
      </c>
      <c r="G1396" s="19">
        <v>36068</v>
      </c>
      <c r="H1396" s="17">
        <v>0</v>
      </c>
      <c r="I1396" s="18">
        <v>7652.26</v>
      </c>
      <c r="J1396" s="17" t="s">
        <v>11</v>
      </c>
      <c r="K1396" s="17" t="s">
        <v>12</v>
      </c>
      <c r="L1396" s="17" t="s">
        <v>249</v>
      </c>
      <c r="M1396" s="20">
        <v>24.68888888888889</v>
      </c>
    </row>
    <row r="1397" spans="1:13" x14ac:dyDescent="0.35">
      <c r="A1397" s="17" t="s">
        <v>8349</v>
      </c>
      <c r="B1397" s="17">
        <v>1396</v>
      </c>
      <c r="C1397" s="17" t="s">
        <v>975</v>
      </c>
      <c r="D1397" s="17">
        <v>1993</v>
      </c>
      <c r="E1397" s="17" t="s">
        <v>35</v>
      </c>
      <c r="F1397" s="17">
        <v>10</v>
      </c>
      <c r="G1397" s="19">
        <v>34191</v>
      </c>
      <c r="H1397" s="17">
        <v>0</v>
      </c>
      <c r="I1397" s="18">
        <v>7650.8</v>
      </c>
      <c r="J1397" s="17" t="s">
        <v>11</v>
      </c>
      <c r="K1397" s="17" t="s">
        <v>11</v>
      </c>
      <c r="L1397" s="17" t="s">
        <v>23</v>
      </c>
      <c r="M1397" s="20">
        <v>29.827777777777779</v>
      </c>
    </row>
    <row r="1398" spans="1:13" x14ac:dyDescent="0.35">
      <c r="A1398" s="17" t="s">
        <v>8349</v>
      </c>
      <c r="B1398" s="17">
        <v>1397</v>
      </c>
      <c r="C1398" s="17" t="s">
        <v>974</v>
      </c>
      <c r="D1398" s="17">
        <v>1980</v>
      </c>
      <c r="E1398" s="17" t="s">
        <v>37</v>
      </c>
      <c r="F1398" s="17">
        <v>16</v>
      </c>
      <c r="G1398" s="19">
        <v>29510</v>
      </c>
      <c r="H1398" s="17">
        <v>1</v>
      </c>
      <c r="I1398" s="18">
        <v>7650.77</v>
      </c>
      <c r="J1398" s="17" t="s">
        <v>11</v>
      </c>
      <c r="K1398" s="17" t="s">
        <v>11</v>
      </c>
      <c r="L1398" s="17" t="s">
        <v>247</v>
      </c>
      <c r="M1398" s="20">
        <v>42.644444444444446</v>
      </c>
    </row>
    <row r="1399" spans="1:13" x14ac:dyDescent="0.35">
      <c r="A1399" s="17" t="s">
        <v>8349</v>
      </c>
      <c r="B1399" s="17">
        <v>1398</v>
      </c>
      <c r="C1399" s="17" t="s">
        <v>973</v>
      </c>
      <c r="D1399" s="17">
        <v>1999</v>
      </c>
      <c r="E1399" s="17" t="s">
        <v>18</v>
      </c>
      <c r="F1399" s="17">
        <v>15</v>
      </c>
      <c r="G1399" s="19">
        <v>36326</v>
      </c>
      <c r="H1399" s="17">
        <v>0</v>
      </c>
      <c r="I1399" s="18">
        <v>7642.05</v>
      </c>
      <c r="J1399" s="17" t="s">
        <v>11</v>
      </c>
      <c r="K1399" s="17" t="s">
        <v>11</v>
      </c>
      <c r="L1399" s="17" t="s">
        <v>535</v>
      </c>
      <c r="M1399" s="20">
        <v>23.980555555555554</v>
      </c>
    </row>
    <row r="1400" spans="1:13" x14ac:dyDescent="0.35">
      <c r="A1400" s="17" t="s">
        <v>8349</v>
      </c>
      <c r="B1400" s="17">
        <v>1399</v>
      </c>
      <c r="C1400" s="17" t="s">
        <v>972</v>
      </c>
      <c r="D1400" s="17">
        <v>1980</v>
      </c>
      <c r="E1400" s="17" t="s">
        <v>10</v>
      </c>
      <c r="F1400" s="17">
        <v>24</v>
      </c>
      <c r="G1400" s="19">
        <v>29426</v>
      </c>
      <c r="H1400" s="17">
        <v>2</v>
      </c>
      <c r="I1400" s="18">
        <v>7640.31</v>
      </c>
      <c r="J1400" s="17" t="s">
        <v>11</v>
      </c>
      <c r="K1400" s="17" t="s">
        <v>16</v>
      </c>
      <c r="L1400" s="17" t="s">
        <v>13</v>
      </c>
      <c r="M1400" s="20">
        <v>42.87222222222222</v>
      </c>
    </row>
    <row r="1401" spans="1:13" x14ac:dyDescent="0.35">
      <c r="A1401" s="17" t="s">
        <v>8349</v>
      </c>
      <c r="B1401" s="17">
        <v>1400</v>
      </c>
      <c r="C1401" s="17" t="s">
        <v>971</v>
      </c>
      <c r="D1401" s="17">
        <v>1980</v>
      </c>
      <c r="E1401" s="17" t="s">
        <v>18</v>
      </c>
      <c r="F1401" s="17">
        <v>20</v>
      </c>
      <c r="G1401" s="19">
        <v>29392</v>
      </c>
      <c r="H1401" s="17">
        <v>1</v>
      </c>
      <c r="I1401" s="18">
        <v>7639.42</v>
      </c>
      <c r="J1401" s="17" t="s">
        <v>11</v>
      </c>
      <c r="K1401" s="17" t="s">
        <v>11</v>
      </c>
      <c r="L1401" s="17" t="s">
        <v>247</v>
      </c>
      <c r="M1401" s="20">
        <v>42.966666666666669</v>
      </c>
    </row>
    <row r="1402" spans="1:13" x14ac:dyDescent="0.35">
      <c r="A1402" s="17" t="s">
        <v>8349</v>
      </c>
      <c r="B1402" s="17">
        <v>1401</v>
      </c>
      <c r="C1402" s="17" t="s">
        <v>970</v>
      </c>
      <c r="D1402" s="17">
        <v>2001</v>
      </c>
      <c r="E1402" s="17" t="s">
        <v>30</v>
      </c>
      <c r="F1402" s="17">
        <v>13</v>
      </c>
      <c r="G1402" s="19">
        <v>37238</v>
      </c>
      <c r="H1402" s="17">
        <v>0</v>
      </c>
      <c r="I1402" s="18">
        <v>7636.92</v>
      </c>
      <c r="J1402" s="17" t="s">
        <v>11</v>
      </c>
      <c r="K1402" s="17" t="s">
        <v>12</v>
      </c>
      <c r="L1402" s="17" t="s">
        <v>23</v>
      </c>
      <c r="M1402" s="20">
        <v>21.486111111111111</v>
      </c>
    </row>
    <row r="1403" spans="1:13" x14ac:dyDescent="0.35">
      <c r="A1403" s="17" t="s">
        <v>8349</v>
      </c>
      <c r="B1403" s="17">
        <v>1402</v>
      </c>
      <c r="C1403" s="17" t="s">
        <v>969</v>
      </c>
      <c r="D1403" s="17">
        <v>1978</v>
      </c>
      <c r="E1403" s="17" t="s">
        <v>35</v>
      </c>
      <c r="F1403" s="17">
        <v>24</v>
      </c>
      <c r="G1403" s="19">
        <v>28726</v>
      </c>
      <c r="H1403" s="17">
        <v>1</v>
      </c>
      <c r="I1403" s="18">
        <v>7633.72</v>
      </c>
      <c r="J1403" s="17" t="s">
        <v>11</v>
      </c>
      <c r="K1403" s="17" t="s">
        <v>16</v>
      </c>
      <c r="L1403" s="17" t="s">
        <v>13</v>
      </c>
      <c r="M1403" s="20">
        <v>44.788888888888891</v>
      </c>
    </row>
    <row r="1404" spans="1:13" x14ac:dyDescent="0.35">
      <c r="A1404" s="17" t="s">
        <v>8349</v>
      </c>
      <c r="B1404" s="17">
        <v>1403</v>
      </c>
      <c r="C1404" s="17" t="s">
        <v>968</v>
      </c>
      <c r="D1404" s="17">
        <v>1978</v>
      </c>
      <c r="E1404" s="17" t="s">
        <v>15</v>
      </c>
      <c r="F1404" s="17">
        <v>29</v>
      </c>
      <c r="G1404" s="19">
        <v>28823</v>
      </c>
      <c r="H1404" s="17">
        <v>1</v>
      </c>
      <c r="I1404" s="18">
        <v>7626.99</v>
      </c>
      <c r="J1404" s="17" t="s">
        <v>11</v>
      </c>
      <c r="K1404" s="17" t="s">
        <v>11</v>
      </c>
      <c r="L1404" s="17" t="s">
        <v>42</v>
      </c>
      <c r="M1404" s="20">
        <v>44.524999999999999</v>
      </c>
    </row>
    <row r="1405" spans="1:13" x14ac:dyDescent="0.35">
      <c r="A1405" s="17" t="s">
        <v>8349</v>
      </c>
      <c r="B1405" s="17">
        <v>1404</v>
      </c>
      <c r="C1405" s="17" t="s">
        <v>967</v>
      </c>
      <c r="D1405" s="17">
        <v>1978</v>
      </c>
      <c r="E1405" s="17" t="s">
        <v>15</v>
      </c>
      <c r="F1405" s="17">
        <v>6</v>
      </c>
      <c r="G1405" s="19">
        <v>28800</v>
      </c>
      <c r="H1405" s="17">
        <v>1</v>
      </c>
      <c r="I1405" s="18">
        <v>7624.63</v>
      </c>
      <c r="J1405" s="17" t="s">
        <v>11</v>
      </c>
      <c r="K1405" s="17" t="s">
        <v>16</v>
      </c>
      <c r="L1405" s="17" t="s">
        <v>42</v>
      </c>
      <c r="M1405" s="20">
        <v>44.588888888888889</v>
      </c>
    </row>
    <row r="1406" spans="1:13" x14ac:dyDescent="0.35">
      <c r="A1406" s="17" t="s">
        <v>8349</v>
      </c>
      <c r="B1406" s="17">
        <v>1405</v>
      </c>
      <c r="C1406" s="17" t="s">
        <v>966</v>
      </c>
      <c r="D1406" s="17">
        <v>1978</v>
      </c>
      <c r="E1406" s="17" t="s">
        <v>15</v>
      </c>
      <c r="F1406" s="17">
        <v>28</v>
      </c>
      <c r="G1406" s="19">
        <v>28822</v>
      </c>
      <c r="H1406" s="17">
        <v>1</v>
      </c>
      <c r="I1406" s="18">
        <v>7623.52</v>
      </c>
      <c r="J1406" s="17" t="s">
        <v>11</v>
      </c>
      <c r="K1406" s="17" t="s">
        <v>16</v>
      </c>
      <c r="L1406" s="17" t="s">
        <v>42</v>
      </c>
      <c r="M1406" s="20">
        <v>44.527777777777779</v>
      </c>
    </row>
    <row r="1407" spans="1:13" x14ac:dyDescent="0.35">
      <c r="A1407" s="17" t="s">
        <v>8349</v>
      </c>
      <c r="B1407" s="17">
        <v>1406</v>
      </c>
      <c r="C1407" s="17" t="s">
        <v>965</v>
      </c>
      <c r="D1407" s="17">
        <v>1996</v>
      </c>
      <c r="E1407" s="17" t="s">
        <v>20</v>
      </c>
      <c r="F1407" s="17">
        <v>17</v>
      </c>
      <c r="G1407" s="19">
        <v>35325</v>
      </c>
      <c r="H1407" s="17">
        <v>0</v>
      </c>
      <c r="I1407" s="18">
        <v>7623.13</v>
      </c>
      <c r="J1407" s="17" t="s">
        <v>11</v>
      </c>
      <c r="K1407" s="17" t="s">
        <v>12</v>
      </c>
      <c r="L1407" s="17" t="s">
        <v>42</v>
      </c>
      <c r="M1407" s="20">
        <v>26.725000000000001</v>
      </c>
    </row>
    <row r="1408" spans="1:13" x14ac:dyDescent="0.35">
      <c r="A1408" s="17" t="s">
        <v>8349</v>
      </c>
      <c r="B1408" s="17">
        <v>1407</v>
      </c>
      <c r="C1408" s="17" t="s">
        <v>964</v>
      </c>
      <c r="D1408" s="17">
        <v>1968</v>
      </c>
      <c r="E1408" s="17" t="s">
        <v>10</v>
      </c>
      <c r="F1408" s="17">
        <v>3</v>
      </c>
      <c r="G1408" s="19">
        <v>25022</v>
      </c>
      <c r="H1408" s="17">
        <v>0</v>
      </c>
      <c r="I1408" s="18">
        <v>7609.6</v>
      </c>
      <c r="J1408" s="17" t="s">
        <v>12</v>
      </c>
      <c r="K1408" s="17" t="s">
        <v>11</v>
      </c>
      <c r="L1408" s="17" t="s">
        <v>23</v>
      </c>
      <c r="M1408" s="20">
        <v>54.930555555555557</v>
      </c>
    </row>
    <row r="1409" spans="1:13" x14ac:dyDescent="0.35">
      <c r="A1409" s="17" t="s">
        <v>8349</v>
      </c>
      <c r="B1409" s="17">
        <v>1408</v>
      </c>
      <c r="C1409" s="17" t="s">
        <v>963</v>
      </c>
      <c r="D1409" s="17">
        <v>1997</v>
      </c>
      <c r="E1409" s="17" t="s">
        <v>20</v>
      </c>
      <c r="F1409" s="17">
        <v>30</v>
      </c>
      <c r="G1409" s="19">
        <v>35703</v>
      </c>
      <c r="H1409" s="17">
        <v>0</v>
      </c>
      <c r="I1409" s="18">
        <v>7607.03</v>
      </c>
      <c r="J1409" s="17" t="s">
        <v>11</v>
      </c>
      <c r="K1409" s="17" t="s">
        <v>11</v>
      </c>
      <c r="L1409" s="17" t="s">
        <v>23</v>
      </c>
      <c r="M1409" s="20">
        <v>25.68888888888889</v>
      </c>
    </row>
    <row r="1410" spans="1:13" x14ac:dyDescent="0.35">
      <c r="A1410" s="17" t="s">
        <v>8349</v>
      </c>
      <c r="B1410" s="17">
        <v>1409</v>
      </c>
      <c r="C1410" s="17" t="s">
        <v>962</v>
      </c>
      <c r="D1410" s="17">
        <v>1967</v>
      </c>
      <c r="E1410" s="17" t="s">
        <v>10</v>
      </c>
      <c r="F1410" s="17">
        <v>17</v>
      </c>
      <c r="G1410" s="19">
        <v>24670</v>
      </c>
      <c r="H1410" s="17">
        <v>0</v>
      </c>
      <c r="I1410" s="18">
        <v>7585.62</v>
      </c>
      <c r="J1410" s="17" t="s">
        <v>12</v>
      </c>
      <c r="K1410" s="17" t="s">
        <v>11</v>
      </c>
      <c r="L1410" s="17" t="s">
        <v>13</v>
      </c>
      <c r="M1410" s="20">
        <v>55.891666666666666</v>
      </c>
    </row>
    <row r="1411" spans="1:13" x14ac:dyDescent="0.35">
      <c r="A1411" s="17" t="s">
        <v>8349</v>
      </c>
      <c r="B1411" s="17">
        <v>1410</v>
      </c>
      <c r="C1411" s="17" t="s">
        <v>961</v>
      </c>
      <c r="D1411" s="17">
        <v>1994</v>
      </c>
      <c r="E1411" s="17" t="s">
        <v>35</v>
      </c>
      <c r="F1411" s="17">
        <v>14</v>
      </c>
      <c r="G1411" s="19">
        <v>34560</v>
      </c>
      <c r="H1411" s="17">
        <v>0</v>
      </c>
      <c r="I1411" s="18">
        <v>7567.13</v>
      </c>
      <c r="J1411" s="17" t="s">
        <v>11</v>
      </c>
      <c r="K1411" s="17" t="s">
        <v>11</v>
      </c>
      <c r="L1411" s="17" t="s">
        <v>300</v>
      </c>
      <c r="M1411" s="20">
        <v>28.816666666666666</v>
      </c>
    </row>
    <row r="1412" spans="1:13" x14ac:dyDescent="0.35">
      <c r="A1412" s="17" t="s">
        <v>8349</v>
      </c>
      <c r="B1412" s="17">
        <v>1411</v>
      </c>
      <c r="C1412" s="17" t="s">
        <v>960</v>
      </c>
      <c r="D1412" s="17">
        <v>1988</v>
      </c>
      <c r="E1412" s="17" t="s">
        <v>30</v>
      </c>
      <c r="F1412" s="17">
        <v>15</v>
      </c>
      <c r="G1412" s="19">
        <v>32492</v>
      </c>
      <c r="H1412" s="17">
        <v>3</v>
      </c>
      <c r="I1412" s="18">
        <v>7538.52</v>
      </c>
      <c r="J1412" s="17" t="s">
        <v>11</v>
      </c>
      <c r="K1412" s="17" t="s">
        <v>11</v>
      </c>
      <c r="L1412" s="17" t="s">
        <v>23</v>
      </c>
      <c r="M1412" s="20">
        <v>34.480555555555554</v>
      </c>
    </row>
    <row r="1413" spans="1:13" x14ac:dyDescent="0.35">
      <c r="A1413" s="17" t="s">
        <v>8349</v>
      </c>
      <c r="B1413" s="17">
        <v>1412</v>
      </c>
      <c r="C1413" s="17" t="s">
        <v>959</v>
      </c>
      <c r="D1413" s="17">
        <v>1984</v>
      </c>
      <c r="E1413" s="17" t="s">
        <v>35</v>
      </c>
      <c r="F1413" s="17">
        <v>22</v>
      </c>
      <c r="G1413" s="19">
        <v>30916</v>
      </c>
      <c r="H1413" s="17">
        <v>3</v>
      </c>
      <c r="I1413" s="18">
        <v>7537.16</v>
      </c>
      <c r="J1413" s="17" t="s">
        <v>11</v>
      </c>
      <c r="K1413" s="17" t="s">
        <v>11</v>
      </c>
      <c r="L1413" s="17" t="s">
        <v>23</v>
      </c>
      <c r="M1413" s="20">
        <v>38.794444444444444</v>
      </c>
    </row>
    <row r="1414" spans="1:13" x14ac:dyDescent="0.35">
      <c r="A1414" s="17" t="s">
        <v>8349</v>
      </c>
      <c r="B1414" s="17">
        <v>1413</v>
      </c>
      <c r="C1414" s="17" t="s">
        <v>958</v>
      </c>
      <c r="D1414" s="17">
        <v>1978</v>
      </c>
      <c r="E1414" s="17" t="s">
        <v>30</v>
      </c>
      <c r="F1414" s="17">
        <v>14</v>
      </c>
      <c r="G1414" s="19">
        <v>28838</v>
      </c>
      <c r="H1414" s="17">
        <v>2</v>
      </c>
      <c r="I1414" s="18">
        <v>7531.7</v>
      </c>
      <c r="J1414" s="17" t="s">
        <v>11</v>
      </c>
      <c r="K1414" s="17" t="s">
        <v>16</v>
      </c>
      <c r="L1414" s="17" t="s">
        <v>13</v>
      </c>
      <c r="M1414" s="20">
        <v>44.483333333333334</v>
      </c>
    </row>
    <row r="1415" spans="1:13" x14ac:dyDescent="0.35">
      <c r="A1415" s="17" t="s">
        <v>8349</v>
      </c>
      <c r="B1415" s="17">
        <v>1414</v>
      </c>
      <c r="C1415" s="17" t="s">
        <v>957</v>
      </c>
      <c r="D1415" s="17">
        <v>1976</v>
      </c>
      <c r="E1415" s="17" t="s">
        <v>37</v>
      </c>
      <c r="F1415" s="17">
        <v>10</v>
      </c>
      <c r="G1415" s="19">
        <v>28043</v>
      </c>
      <c r="H1415" s="17">
        <v>0</v>
      </c>
      <c r="I1415" s="18">
        <v>7526.71</v>
      </c>
      <c r="J1415" s="17" t="s">
        <v>12</v>
      </c>
      <c r="K1415" s="17" t="s">
        <v>16</v>
      </c>
      <c r="L1415" s="17" t="s">
        <v>23</v>
      </c>
      <c r="M1415" s="20">
        <v>46.661111111111111</v>
      </c>
    </row>
    <row r="1416" spans="1:13" x14ac:dyDescent="0.35">
      <c r="A1416" s="17" t="s">
        <v>8349</v>
      </c>
      <c r="B1416" s="17">
        <v>1415</v>
      </c>
      <c r="C1416" s="17" t="s">
        <v>956</v>
      </c>
      <c r="D1416" s="17">
        <v>1978</v>
      </c>
      <c r="E1416" s="17" t="s">
        <v>37</v>
      </c>
      <c r="F1416" s="17">
        <v>18</v>
      </c>
      <c r="G1416" s="19">
        <v>28781</v>
      </c>
      <c r="H1416" s="17">
        <v>1</v>
      </c>
      <c r="I1416" s="18">
        <v>7518.03</v>
      </c>
      <c r="J1416" s="17" t="s">
        <v>11</v>
      </c>
      <c r="K1416" s="17" t="s">
        <v>12</v>
      </c>
      <c r="L1416" s="17" t="s">
        <v>23</v>
      </c>
      <c r="M1416" s="20">
        <v>44.638888888888886</v>
      </c>
    </row>
    <row r="1417" spans="1:13" x14ac:dyDescent="0.35">
      <c r="A1417" s="17" t="s">
        <v>8349</v>
      </c>
      <c r="B1417" s="17">
        <v>1416</v>
      </c>
      <c r="C1417" s="17" t="s">
        <v>955</v>
      </c>
      <c r="D1417" s="17">
        <v>1983</v>
      </c>
      <c r="E1417" s="17" t="s">
        <v>10</v>
      </c>
      <c r="F1417" s="17">
        <v>10</v>
      </c>
      <c r="G1417" s="19">
        <v>30507</v>
      </c>
      <c r="H1417" s="17">
        <v>4</v>
      </c>
      <c r="I1417" s="18">
        <v>7512.27</v>
      </c>
      <c r="J1417" s="17" t="s">
        <v>12</v>
      </c>
      <c r="K1417" s="17" t="s">
        <v>11</v>
      </c>
      <c r="L1417" s="17" t="s">
        <v>42</v>
      </c>
      <c r="M1417" s="20">
        <v>39.911111111111111</v>
      </c>
    </row>
    <row r="1418" spans="1:13" x14ac:dyDescent="0.35">
      <c r="A1418" s="17" t="s">
        <v>8349</v>
      </c>
      <c r="B1418" s="17">
        <v>1417</v>
      </c>
      <c r="C1418" s="17" t="s">
        <v>954</v>
      </c>
      <c r="D1418" s="17">
        <v>1997</v>
      </c>
      <c r="E1418" s="17" t="s">
        <v>37</v>
      </c>
      <c r="F1418" s="17">
        <v>28</v>
      </c>
      <c r="G1418" s="19">
        <v>35731</v>
      </c>
      <c r="H1418" s="17">
        <v>0</v>
      </c>
      <c r="I1418" s="18">
        <v>7504.3</v>
      </c>
      <c r="J1418" s="17" t="s">
        <v>11</v>
      </c>
      <c r="K1418" s="17" t="s">
        <v>16</v>
      </c>
      <c r="L1418" s="17" t="s">
        <v>23</v>
      </c>
      <c r="M1418" s="20">
        <v>25.611111111111111</v>
      </c>
    </row>
    <row r="1419" spans="1:13" x14ac:dyDescent="0.35">
      <c r="A1419" s="17" t="s">
        <v>8349</v>
      </c>
      <c r="B1419" s="17">
        <v>1418</v>
      </c>
      <c r="C1419" s="17" t="s">
        <v>953</v>
      </c>
      <c r="D1419" s="17">
        <v>1988</v>
      </c>
      <c r="E1419" s="17" t="s">
        <v>30</v>
      </c>
      <c r="F1419" s="17">
        <v>15</v>
      </c>
      <c r="G1419" s="19">
        <v>32492</v>
      </c>
      <c r="H1419" s="17">
        <v>3</v>
      </c>
      <c r="I1419" s="18">
        <v>7494.63</v>
      </c>
      <c r="J1419" s="17" t="s">
        <v>11</v>
      </c>
      <c r="K1419" s="17" t="s">
        <v>12</v>
      </c>
      <c r="L1419" s="17" t="s">
        <v>200</v>
      </c>
      <c r="M1419" s="20">
        <v>34.480555555555554</v>
      </c>
    </row>
    <row r="1420" spans="1:13" x14ac:dyDescent="0.35">
      <c r="A1420" s="17" t="s">
        <v>8349</v>
      </c>
      <c r="B1420" s="17">
        <v>1419</v>
      </c>
      <c r="C1420" s="17" t="s">
        <v>952</v>
      </c>
      <c r="D1420" s="17">
        <v>1996</v>
      </c>
      <c r="E1420" s="17" t="s">
        <v>18</v>
      </c>
      <c r="F1420" s="17">
        <v>14</v>
      </c>
      <c r="G1420" s="19">
        <v>35230</v>
      </c>
      <c r="H1420" s="17">
        <v>0</v>
      </c>
      <c r="I1420" s="18">
        <v>7487.38</v>
      </c>
      <c r="J1420" s="17" t="s">
        <v>11</v>
      </c>
      <c r="K1420" s="17" t="s">
        <v>12</v>
      </c>
      <c r="L1420" s="17" t="s">
        <v>23</v>
      </c>
      <c r="M1420" s="20">
        <v>26.983333333333334</v>
      </c>
    </row>
    <row r="1421" spans="1:13" x14ac:dyDescent="0.35">
      <c r="A1421" s="17" t="s">
        <v>8349</v>
      </c>
      <c r="B1421" s="17">
        <v>1420</v>
      </c>
      <c r="C1421" s="17" t="s">
        <v>951</v>
      </c>
      <c r="D1421" s="17">
        <v>1967</v>
      </c>
      <c r="E1421" s="17" t="s">
        <v>35</v>
      </c>
      <c r="F1421" s="17">
        <v>4</v>
      </c>
      <c r="G1421" s="19">
        <v>24688</v>
      </c>
      <c r="H1421" s="17">
        <v>0</v>
      </c>
      <c r="I1421" s="18">
        <v>7463.51</v>
      </c>
      <c r="J1421" s="17" t="s">
        <v>12</v>
      </c>
      <c r="K1421" s="17" t="s">
        <v>12</v>
      </c>
      <c r="L1421" s="17" t="s">
        <v>13</v>
      </c>
      <c r="M1421" s="20">
        <v>55.844444444444441</v>
      </c>
    </row>
    <row r="1422" spans="1:13" x14ac:dyDescent="0.35">
      <c r="A1422" s="17" t="s">
        <v>8349</v>
      </c>
      <c r="B1422" s="17">
        <v>1421</v>
      </c>
      <c r="C1422" s="17" t="s">
        <v>950</v>
      </c>
      <c r="D1422" s="17">
        <v>2001</v>
      </c>
      <c r="E1422" s="17" t="s">
        <v>18</v>
      </c>
      <c r="F1422" s="17">
        <v>1</v>
      </c>
      <c r="G1422" s="19">
        <v>37043</v>
      </c>
      <c r="H1422" s="17">
        <v>0</v>
      </c>
      <c r="I1422" s="18">
        <v>7450.36</v>
      </c>
      <c r="J1422" s="17" t="s">
        <v>11</v>
      </c>
      <c r="K1422" s="17" t="s">
        <v>11</v>
      </c>
      <c r="L1422" s="17" t="s">
        <v>23</v>
      </c>
      <c r="M1422" s="20">
        <v>22.019444444444446</v>
      </c>
    </row>
    <row r="1423" spans="1:13" x14ac:dyDescent="0.35">
      <c r="A1423" s="17" t="s">
        <v>8349</v>
      </c>
      <c r="B1423" s="17">
        <v>1422</v>
      </c>
      <c r="C1423" s="17" t="s">
        <v>949</v>
      </c>
      <c r="D1423" s="17">
        <v>1977</v>
      </c>
      <c r="E1423" s="17" t="s">
        <v>20</v>
      </c>
      <c r="F1423" s="17">
        <v>30</v>
      </c>
      <c r="G1423" s="19">
        <v>28398</v>
      </c>
      <c r="H1423" s="17">
        <v>0</v>
      </c>
      <c r="I1423" s="18">
        <v>7448.4</v>
      </c>
      <c r="J1423" s="17" t="s">
        <v>12</v>
      </c>
      <c r="K1423" s="17" t="s">
        <v>12</v>
      </c>
      <c r="L1423" s="17" t="s">
        <v>356</v>
      </c>
      <c r="M1423" s="20">
        <v>45.68888888888889</v>
      </c>
    </row>
    <row r="1424" spans="1:13" x14ac:dyDescent="0.35">
      <c r="A1424" s="17" t="s">
        <v>8349</v>
      </c>
      <c r="B1424" s="17">
        <v>1423</v>
      </c>
      <c r="C1424" s="17" t="s">
        <v>948</v>
      </c>
      <c r="D1424" s="17">
        <v>1977</v>
      </c>
      <c r="E1424" s="17" t="s">
        <v>20</v>
      </c>
      <c r="F1424" s="17">
        <v>25</v>
      </c>
      <c r="G1424" s="19">
        <v>28393</v>
      </c>
      <c r="H1424" s="17">
        <v>1</v>
      </c>
      <c r="I1424" s="18">
        <v>7445.92</v>
      </c>
      <c r="J1424" s="17" t="s">
        <v>12</v>
      </c>
      <c r="K1424" s="17" t="s">
        <v>16</v>
      </c>
      <c r="L1424" s="17" t="s">
        <v>42</v>
      </c>
      <c r="M1424" s="20">
        <v>45.702777777777776</v>
      </c>
    </row>
    <row r="1425" spans="1:13" x14ac:dyDescent="0.35">
      <c r="A1425" s="17" t="s">
        <v>8349</v>
      </c>
      <c r="B1425" s="17">
        <v>1424</v>
      </c>
      <c r="C1425" s="17" t="s">
        <v>947</v>
      </c>
      <c r="D1425" s="17">
        <v>1980</v>
      </c>
      <c r="E1425" s="17" t="s">
        <v>10</v>
      </c>
      <c r="F1425" s="17">
        <v>7</v>
      </c>
      <c r="G1425" s="19">
        <v>29409</v>
      </c>
      <c r="H1425" s="17">
        <v>1</v>
      </c>
      <c r="I1425" s="18">
        <v>7443.64</v>
      </c>
      <c r="J1425" s="17" t="s">
        <v>11</v>
      </c>
      <c r="K1425" s="17" t="s">
        <v>12</v>
      </c>
      <c r="L1425" s="17" t="s">
        <v>23</v>
      </c>
      <c r="M1425" s="20">
        <v>42.919444444444444</v>
      </c>
    </row>
    <row r="1426" spans="1:13" x14ac:dyDescent="0.35">
      <c r="A1426" s="17" t="s">
        <v>8349</v>
      </c>
      <c r="B1426" s="17">
        <v>1425</v>
      </c>
      <c r="C1426" s="17" t="s">
        <v>946</v>
      </c>
      <c r="D1426" s="17">
        <v>1979</v>
      </c>
      <c r="E1426" s="17" t="s">
        <v>20</v>
      </c>
      <c r="F1426" s="17">
        <v>1</v>
      </c>
      <c r="G1426" s="19">
        <v>29099</v>
      </c>
      <c r="H1426" s="17">
        <v>2</v>
      </c>
      <c r="I1426" s="18">
        <v>7441.5</v>
      </c>
      <c r="J1426" s="17" t="s">
        <v>12</v>
      </c>
      <c r="K1426" s="17" t="s">
        <v>11</v>
      </c>
      <c r="L1426" s="17" t="s">
        <v>42</v>
      </c>
      <c r="M1426" s="20">
        <v>43.769444444444446</v>
      </c>
    </row>
    <row r="1427" spans="1:13" x14ac:dyDescent="0.35">
      <c r="A1427" s="17" t="s">
        <v>8349</v>
      </c>
      <c r="B1427" s="17">
        <v>1426</v>
      </c>
      <c r="C1427" s="17" t="s">
        <v>945</v>
      </c>
      <c r="D1427" s="17">
        <v>1977</v>
      </c>
      <c r="E1427" s="17" t="s">
        <v>35</v>
      </c>
      <c r="F1427" s="17">
        <v>25</v>
      </c>
      <c r="G1427" s="19">
        <v>28362</v>
      </c>
      <c r="H1427" s="17">
        <v>1</v>
      </c>
      <c r="I1427" s="18">
        <v>7441.05</v>
      </c>
      <c r="J1427" s="17" t="s">
        <v>12</v>
      </c>
      <c r="K1427" s="17" t="s">
        <v>11</v>
      </c>
      <c r="L1427" s="17" t="s">
        <v>42</v>
      </c>
      <c r="M1427" s="20">
        <v>45.786111111111111</v>
      </c>
    </row>
    <row r="1428" spans="1:13" x14ac:dyDescent="0.35">
      <c r="A1428" s="17" t="s">
        <v>8349</v>
      </c>
      <c r="B1428" s="17">
        <v>1427</v>
      </c>
      <c r="C1428" s="17" t="s">
        <v>944</v>
      </c>
      <c r="D1428" s="17">
        <v>1978</v>
      </c>
      <c r="E1428" s="17" t="s">
        <v>30</v>
      </c>
      <c r="F1428" s="17">
        <v>2</v>
      </c>
      <c r="G1428" s="19">
        <v>28826</v>
      </c>
      <c r="H1428" s="17">
        <v>0</v>
      </c>
      <c r="I1428" s="18">
        <v>7421.19</v>
      </c>
      <c r="J1428" s="17" t="s">
        <v>11</v>
      </c>
      <c r="K1428" s="17" t="s">
        <v>12</v>
      </c>
      <c r="L1428" s="17" t="s">
        <v>23</v>
      </c>
      <c r="M1428" s="20">
        <v>44.516666666666666</v>
      </c>
    </row>
    <row r="1429" spans="1:13" x14ac:dyDescent="0.35">
      <c r="A1429" s="17" t="s">
        <v>8349</v>
      </c>
      <c r="B1429" s="17">
        <v>1428</v>
      </c>
      <c r="C1429" s="17" t="s">
        <v>943</v>
      </c>
      <c r="D1429" s="17">
        <v>1978</v>
      </c>
      <c r="E1429" s="17" t="s">
        <v>15</v>
      </c>
      <c r="F1429" s="17">
        <v>12</v>
      </c>
      <c r="G1429" s="19">
        <v>28806</v>
      </c>
      <c r="H1429" s="17">
        <v>0</v>
      </c>
      <c r="I1429" s="18">
        <v>7419.48</v>
      </c>
      <c r="J1429" s="17" t="s">
        <v>11</v>
      </c>
      <c r="K1429" s="17" t="s">
        <v>11</v>
      </c>
      <c r="L1429" s="17" t="s">
        <v>23</v>
      </c>
      <c r="M1429" s="20">
        <v>44.572222222222223</v>
      </c>
    </row>
    <row r="1430" spans="1:13" x14ac:dyDescent="0.35">
      <c r="A1430" s="17" t="s">
        <v>8349</v>
      </c>
      <c r="B1430" s="17">
        <v>1429</v>
      </c>
      <c r="C1430" s="17" t="s">
        <v>942</v>
      </c>
      <c r="D1430" s="17">
        <v>1983</v>
      </c>
      <c r="E1430" s="17" t="s">
        <v>20</v>
      </c>
      <c r="F1430" s="17">
        <v>19</v>
      </c>
      <c r="G1430" s="19">
        <v>30578</v>
      </c>
      <c r="H1430" s="17">
        <v>3</v>
      </c>
      <c r="I1430" s="18">
        <v>7418.52</v>
      </c>
      <c r="J1430" s="17" t="s">
        <v>11</v>
      </c>
      <c r="K1430" s="17" t="s">
        <v>11</v>
      </c>
      <c r="L1430" s="17" t="s">
        <v>42</v>
      </c>
      <c r="M1430" s="20">
        <v>39.719444444444441</v>
      </c>
    </row>
    <row r="1431" spans="1:13" x14ac:dyDescent="0.35">
      <c r="A1431" s="17" t="s">
        <v>8349</v>
      </c>
      <c r="B1431" s="17">
        <v>1430</v>
      </c>
      <c r="C1431" s="17" t="s">
        <v>941</v>
      </c>
      <c r="D1431" s="17">
        <v>1965</v>
      </c>
      <c r="E1431" s="17" t="s">
        <v>30</v>
      </c>
      <c r="F1431" s="17">
        <v>5</v>
      </c>
      <c r="G1431" s="19">
        <v>24081</v>
      </c>
      <c r="H1431" s="17">
        <v>0</v>
      </c>
      <c r="I1431" s="18">
        <v>7403.98</v>
      </c>
      <c r="J1431" s="17" t="s">
        <v>12</v>
      </c>
      <c r="K1431" s="17" t="s">
        <v>11</v>
      </c>
      <c r="L1431" s="17" t="s">
        <v>13</v>
      </c>
      <c r="M1431" s="20">
        <v>57.508333333333333</v>
      </c>
    </row>
    <row r="1432" spans="1:13" x14ac:dyDescent="0.35">
      <c r="A1432" s="17" t="s">
        <v>8349</v>
      </c>
      <c r="B1432" s="17">
        <v>1431</v>
      </c>
      <c r="C1432" s="17" t="s">
        <v>940</v>
      </c>
      <c r="D1432" s="17">
        <v>1993</v>
      </c>
      <c r="E1432" s="17" t="s">
        <v>10</v>
      </c>
      <c r="F1432" s="17">
        <v>22</v>
      </c>
      <c r="G1432" s="19">
        <v>34172</v>
      </c>
      <c r="H1432" s="17">
        <v>0</v>
      </c>
      <c r="I1432" s="18">
        <v>7388.85</v>
      </c>
      <c r="J1432" s="17" t="s">
        <v>11</v>
      </c>
      <c r="K1432" s="17" t="s">
        <v>11</v>
      </c>
      <c r="L1432" s="17" t="s">
        <v>535</v>
      </c>
      <c r="M1432" s="20">
        <v>29.877777777777776</v>
      </c>
    </row>
    <row r="1433" spans="1:13" x14ac:dyDescent="0.35">
      <c r="A1433" s="17" t="s">
        <v>8349</v>
      </c>
      <c r="B1433" s="17">
        <v>1432</v>
      </c>
      <c r="C1433" s="17" t="s">
        <v>939</v>
      </c>
      <c r="D1433" s="17">
        <v>1981</v>
      </c>
      <c r="E1433" s="17" t="s">
        <v>15</v>
      </c>
      <c r="F1433" s="17">
        <v>24</v>
      </c>
      <c r="G1433" s="19">
        <v>29914</v>
      </c>
      <c r="H1433" s="17">
        <v>2</v>
      </c>
      <c r="I1433" s="18">
        <v>7371.77</v>
      </c>
      <c r="J1433" s="17" t="s">
        <v>11</v>
      </c>
      <c r="K1433" s="17" t="s">
        <v>16</v>
      </c>
      <c r="L1433" s="17" t="s">
        <v>42</v>
      </c>
      <c r="M1433" s="20">
        <v>41.538888888888891</v>
      </c>
    </row>
    <row r="1434" spans="1:13" x14ac:dyDescent="0.35">
      <c r="A1434" s="17" t="s">
        <v>8349</v>
      </c>
      <c r="B1434" s="17">
        <v>1433</v>
      </c>
      <c r="C1434" s="17" t="s">
        <v>938</v>
      </c>
      <c r="D1434" s="17">
        <v>1965</v>
      </c>
      <c r="E1434" s="17" t="s">
        <v>30</v>
      </c>
      <c r="F1434" s="17">
        <v>9</v>
      </c>
      <c r="G1434" s="19">
        <v>24085</v>
      </c>
      <c r="H1434" s="17">
        <v>0</v>
      </c>
      <c r="I1434" s="18">
        <v>7362.31</v>
      </c>
      <c r="J1434" s="17" t="s">
        <v>12</v>
      </c>
      <c r="K1434" s="17" t="s">
        <v>12</v>
      </c>
      <c r="L1434" s="17" t="s">
        <v>13</v>
      </c>
      <c r="M1434" s="20">
        <v>57.49722222222222</v>
      </c>
    </row>
    <row r="1435" spans="1:13" x14ac:dyDescent="0.35">
      <c r="A1435" s="17" t="s">
        <v>8349</v>
      </c>
      <c r="B1435" s="17">
        <v>1434</v>
      </c>
      <c r="C1435" s="17" t="s">
        <v>937</v>
      </c>
      <c r="D1435" s="17">
        <v>1981</v>
      </c>
      <c r="E1435" s="17" t="s">
        <v>10</v>
      </c>
      <c r="F1435" s="17">
        <v>16</v>
      </c>
      <c r="G1435" s="19">
        <v>29783</v>
      </c>
      <c r="H1435" s="17">
        <v>1</v>
      </c>
      <c r="I1435" s="18">
        <v>7358.18</v>
      </c>
      <c r="J1435" s="17" t="s">
        <v>11</v>
      </c>
      <c r="K1435" s="17" t="s">
        <v>12</v>
      </c>
      <c r="L1435" s="17" t="s">
        <v>247</v>
      </c>
      <c r="M1435" s="20">
        <v>41.894444444444446</v>
      </c>
    </row>
    <row r="1436" spans="1:13" x14ac:dyDescent="0.35">
      <c r="A1436" s="17" t="s">
        <v>8349</v>
      </c>
      <c r="B1436" s="17">
        <v>1435</v>
      </c>
      <c r="C1436" s="17" t="s">
        <v>936</v>
      </c>
      <c r="D1436" s="17">
        <v>1983</v>
      </c>
      <c r="E1436" s="17" t="s">
        <v>18</v>
      </c>
      <c r="F1436" s="17">
        <v>21</v>
      </c>
      <c r="G1436" s="19">
        <v>30488</v>
      </c>
      <c r="H1436" s="17">
        <v>3</v>
      </c>
      <c r="I1436" s="18">
        <v>7357.49</v>
      </c>
      <c r="J1436" s="17" t="s">
        <v>11</v>
      </c>
      <c r="K1436" s="17" t="s">
        <v>11</v>
      </c>
      <c r="L1436" s="17" t="s">
        <v>23</v>
      </c>
      <c r="M1436" s="20">
        <v>39.963888888888889</v>
      </c>
    </row>
    <row r="1437" spans="1:13" x14ac:dyDescent="0.35">
      <c r="A1437" s="17" t="s">
        <v>8349</v>
      </c>
      <c r="B1437" s="17">
        <v>1436</v>
      </c>
      <c r="C1437" s="17" t="s">
        <v>935</v>
      </c>
      <c r="D1437" s="17">
        <v>1993</v>
      </c>
      <c r="E1437" s="17" t="s">
        <v>37</v>
      </c>
      <c r="F1437" s="17">
        <v>5</v>
      </c>
      <c r="G1437" s="19">
        <v>34247</v>
      </c>
      <c r="H1437" s="17">
        <v>0</v>
      </c>
      <c r="I1437" s="18">
        <v>7349.12</v>
      </c>
      <c r="J1437" s="17" t="s">
        <v>11</v>
      </c>
      <c r="K1437" s="17" t="s">
        <v>11</v>
      </c>
      <c r="L1437" s="17" t="s">
        <v>300</v>
      </c>
      <c r="M1437" s="20">
        <v>29.675000000000001</v>
      </c>
    </row>
    <row r="1438" spans="1:13" x14ac:dyDescent="0.35">
      <c r="A1438" s="17" t="s">
        <v>8349</v>
      </c>
      <c r="B1438" s="17">
        <v>1437</v>
      </c>
      <c r="C1438" s="17" t="s">
        <v>934</v>
      </c>
      <c r="D1438" s="17">
        <v>1977</v>
      </c>
      <c r="E1438" s="17" t="s">
        <v>30</v>
      </c>
      <c r="F1438" s="17">
        <v>1</v>
      </c>
      <c r="G1438" s="19">
        <v>28460</v>
      </c>
      <c r="H1438" s="17">
        <v>0</v>
      </c>
      <c r="I1438" s="18">
        <v>7348.14</v>
      </c>
      <c r="J1438" s="17" t="s">
        <v>11</v>
      </c>
      <c r="K1438" s="17" t="s">
        <v>16</v>
      </c>
      <c r="L1438" s="17" t="s">
        <v>42</v>
      </c>
      <c r="M1438" s="20">
        <v>45.519444444444446</v>
      </c>
    </row>
    <row r="1439" spans="1:13" x14ac:dyDescent="0.35">
      <c r="A1439" s="17" t="s">
        <v>8349</v>
      </c>
      <c r="B1439" s="17">
        <v>1438</v>
      </c>
      <c r="C1439" s="17" t="s">
        <v>933</v>
      </c>
      <c r="D1439" s="17">
        <v>1979</v>
      </c>
      <c r="E1439" s="17" t="s">
        <v>18</v>
      </c>
      <c r="F1439" s="17">
        <v>26</v>
      </c>
      <c r="G1439" s="19">
        <v>29032</v>
      </c>
      <c r="H1439" s="17">
        <v>1</v>
      </c>
      <c r="I1439" s="18">
        <v>7345.73</v>
      </c>
      <c r="J1439" s="17" t="s">
        <v>11</v>
      </c>
      <c r="K1439" s="17" t="s">
        <v>16</v>
      </c>
      <c r="L1439" s="17" t="s">
        <v>13</v>
      </c>
      <c r="M1439" s="20">
        <v>43.95</v>
      </c>
    </row>
    <row r="1440" spans="1:13" x14ac:dyDescent="0.35">
      <c r="A1440" s="17" t="s">
        <v>8349</v>
      </c>
      <c r="B1440" s="17">
        <v>1439</v>
      </c>
      <c r="C1440" s="17" t="s">
        <v>932</v>
      </c>
      <c r="D1440" s="17">
        <v>1977</v>
      </c>
      <c r="E1440" s="17" t="s">
        <v>30</v>
      </c>
      <c r="F1440" s="17">
        <v>18</v>
      </c>
      <c r="G1440" s="19">
        <v>28477</v>
      </c>
      <c r="H1440" s="17">
        <v>0</v>
      </c>
      <c r="I1440" s="18">
        <v>7345.08</v>
      </c>
      <c r="J1440" s="17" t="s">
        <v>11</v>
      </c>
      <c r="K1440" s="17" t="s">
        <v>16</v>
      </c>
      <c r="L1440" s="17" t="s">
        <v>42</v>
      </c>
      <c r="M1440" s="20">
        <v>45.472222222222221</v>
      </c>
    </row>
    <row r="1441" spans="1:13" x14ac:dyDescent="0.35">
      <c r="A1441" s="17" t="s">
        <v>8349</v>
      </c>
      <c r="B1441" s="17">
        <v>1440</v>
      </c>
      <c r="C1441" s="17" t="s">
        <v>931</v>
      </c>
      <c r="D1441" s="17">
        <v>1986</v>
      </c>
      <c r="E1441" s="17" t="s">
        <v>18</v>
      </c>
      <c r="F1441" s="17">
        <v>15</v>
      </c>
      <c r="G1441" s="19">
        <v>31578</v>
      </c>
      <c r="H1441" s="17">
        <v>3</v>
      </c>
      <c r="I1441" s="18">
        <v>7339.93</v>
      </c>
      <c r="J1441" s="17" t="s">
        <v>11</v>
      </c>
      <c r="K1441" s="17" t="s">
        <v>11</v>
      </c>
      <c r="L1441" s="17" t="s">
        <v>23</v>
      </c>
      <c r="M1441" s="20">
        <v>36.980555555555554</v>
      </c>
    </row>
    <row r="1442" spans="1:13" x14ac:dyDescent="0.35">
      <c r="A1442" s="17" t="s">
        <v>8349</v>
      </c>
      <c r="B1442" s="17">
        <v>1441</v>
      </c>
      <c r="C1442" s="17" t="s">
        <v>930</v>
      </c>
      <c r="D1442" s="17">
        <v>1979</v>
      </c>
      <c r="E1442" s="17" t="s">
        <v>20</v>
      </c>
      <c r="F1442" s="17">
        <v>19</v>
      </c>
      <c r="G1442" s="19">
        <v>29117</v>
      </c>
      <c r="H1442" s="17">
        <v>1</v>
      </c>
      <c r="I1442" s="18">
        <v>7337.75</v>
      </c>
      <c r="J1442" s="17" t="s">
        <v>11</v>
      </c>
      <c r="K1442" s="17" t="s">
        <v>12</v>
      </c>
      <c r="L1442" s="17" t="s">
        <v>42</v>
      </c>
      <c r="M1442" s="20">
        <v>43.719444444444441</v>
      </c>
    </row>
    <row r="1443" spans="1:13" x14ac:dyDescent="0.35">
      <c r="A1443" s="17" t="s">
        <v>8349</v>
      </c>
      <c r="B1443" s="17">
        <v>1442</v>
      </c>
      <c r="C1443" s="17" t="s">
        <v>929</v>
      </c>
      <c r="D1443" s="17">
        <v>1984</v>
      </c>
      <c r="E1443" s="17" t="s">
        <v>10</v>
      </c>
      <c r="F1443" s="17">
        <v>25</v>
      </c>
      <c r="G1443" s="19">
        <v>30888</v>
      </c>
      <c r="H1443" s="17">
        <v>3</v>
      </c>
      <c r="I1443" s="18">
        <v>7325.47</v>
      </c>
      <c r="J1443" s="17" t="s">
        <v>11</v>
      </c>
      <c r="K1443" s="17" t="s">
        <v>16</v>
      </c>
      <c r="L1443" s="17" t="s">
        <v>23</v>
      </c>
      <c r="M1443" s="20">
        <v>38.869444444444447</v>
      </c>
    </row>
    <row r="1444" spans="1:13" x14ac:dyDescent="0.35">
      <c r="A1444" s="17" t="s">
        <v>8349</v>
      </c>
      <c r="B1444" s="17">
        <v>1443</v>
      </c>
      <c r="C1444" s="17" t="s">
        <v>928</v>
      </c>
      <c r="D1444" s="17">
        <v>1979</v>
      </c>
      <c r="E1444" s="17" t="s">
        <v>18</v>
      </c>
      <c r="F1444" s="17">
        <v>19</v>
      </c>
      <c r="G1444" s="19">
        <v>29025</v>
      </c>
      <c r="H1444" s="17">
        <v>0</v>
      </c>
      <c r="I1444" s="18">
        <v>7325.05</v>
      </c>
      <c r="J1444" s="17" t="s">
        <v>11</v>
      </c>
      <c r="K1444" s="17" t="s">
        <v>12</v>
      </c>
      <c r="L1444" s="17" t="s">
        <v>247</v>
      </c>
      <c r="M1444" s="20">
        <v>43.969444444444441</v>
      </c>
    </row>
    <row r="1445" spans="1:13" x14ac:dyDescent="0.35">
      <c r="A1445" s="17" t="s">
        <v>8349</v>
      </c>
      <c r="B1445" s="17">
        <v>1444</v>
      </c>
      <c r="C1445" s="17" t="s">
        <v>927</v>
      </c>
      <c r="D1445" s="17">
        <v>2004</v>
      </c>
      <c r="E1445" s="17" t="s">
        <v>15</v>
      </c>
      <c r="F1445" s="17">
        <v>15</v>
      </c>
      <c r="G1445" s="19">
        <v>38306</v>
      </c>
      <c r="H1445" s="17">
        <v>0</v>
      </c>
      <c r="I1445" s="18">
        <v>7323.73</v>
      </c>
      <c r="J1445" s="17" t="s">
        <v>11</v>
      </c>
      <c r="K1445" s="17" t="s">
        <v>11</v>
      </c>
      <c r="L1445" s="17" t="s">
        <v>247</v>
      </c>
      <c r="M1445" s="20">
        <v>18.56388888888889</v>
      </c>
    </row>
    <row r="1446" spans="1:13" x14ac:dyDescent="0.35">
      <c r="A1446" s="17" t="s">
        <v>8349</v>
      </c>
      <c r="B1446" s="17">
        <v>1445</v>
      </c>
      <c r="C1446" s="17" t="s">
        <v>926</v>
      </c>
      <c r="D1446" s="17">
        <v>1965</v>
      </c>
      <c r="E1446" s="17" t="s">
        <v>10</v>
      </c>
      <c r="F1446" s="17">
        <v>11</v>
      </c>
      <c r="G1446" s="19">
        <v>23934</v>
      </c>
      <c r="H1446" s="17">
        <v>0</v>
      </c>
      <c r="I1446" s="18">
        <v>7322.86</v>
      </c>
      <c r="J1446" s="17" t="s">
        <v>12</v>
      </c>
      <c r="K1446" s="17" t="s">
        <v>12</v>
      </c>
      <c r="L1446" s="17" t="s">
        <v>23</v>
      </c>
      <c r="M1446" s="20">
        <v>57.908333333333331</v>
      </c>
    </row>
    <row r="1447" spans="1:13" x14ac:dyDescent="0.35">
      <c r="A1447" s="17" t="s">
        <v>8349</v>
      </c>
      <c r="B1447" s="17">
        <v>1446</v>
      </c>
      <c r="C1447" s="17" t="s">
        <v>925</v>
      </c>
      <c r="D1447" s="17">
        <v>1972</v>
      </c>
      <c r="E1447" s="17" t="s">
        <v>35</v>
      </c>
      <c r="F1447" s="17">
        <v>11</v>
      </c>
      <c r="G1447" s="19">
        <v>26522</v>
      </c>
      <c r="H1447" s="17">
        <v>0</v>
      </c>
      <c r="I1447" s="18">
        <v>7318.22</v>
      </c>
      <c r="J1447" s="17" t="s">
        <v>11</v>
      </c>
      <c r="K1447" s="17" t="s">
        <v>12</v>
      </c>
      <c r="L1447" s="17" t="s">
        <v>23</v>
      </c>
      <c r="M1447" s="20">
        <v>50.825000000000003</v>
      </c>
    </row>
    <row r="1448" spans="1:13" x14ac:dyDescent="0.35">
      <c r="A1448" s="17" t="s">
        <v>8349</v>
      </c>
      <c r="B1448" s="17">
        <v>1447</v>
      </c>
      <c r="C1448" s="17" t="s">
        <v>924</v>
      </c>
      <c r="D1448" s="17">
        <v>1965</v>
      </c>
      <c r="E1448" s="17" t="s">
        <v>18</v>
      </c>
      <c r="F1448" s="17">
        <v>25</v>
      </c>
      <c r="G1448" s="19">
        <v>23918</v>
      </c>
      <c r="H1448" s="17">
        <v>0</v>
      </c>
      <c r="I1448" s="18">
        <v>7318.21</v>
      </c>
      <c r="J1448" s="17" t="s">
        <v>12</v>
      </c>
      <c r="K1448" s="17" t="s">
        <v>16</v>
      </c>
      <c r="L1448" s="17" t="s">
        <v>13</v>
      </c>
      <c r="M1448" s="20">
        <v>57.952777777777776</v>
      </c>
    </row>
    <row r="1449" spans="1:13" x14ac:dyDescent="0.35">
      <c r="A1449" s="17" t="s">
        <v>8349</v>
      </c>
      <c r="B1449" s="17">
        <v>1448</v>
      </c>
      <c r="C1449" s="17" t="s">
        <v>923</v>
      </c>
      <c r="D1449" s="17">
        <v>1965</v>
      </c>
      <c r="E1449" s="17" t="s">
        <v>18</v>
      </c>
      <c r="F1449" s="17">
        <v>6</v>
      </c>
      <c r="G1449" s="19">
        <v>23899</v>
      </c>
      <c r="H1449" s="17">
        <v>0</v>
      </c>
      <c r="I1449" s="18">
        <v>7304.65</v>
      </c>
      <c r="J1449" s="17" t="s">
        <v>12</v>
      </c>
      <c r="K1449" s="17" t="s">
        <v>12</v>
      </c>
      <c r="L1449" s="17" t="s">
        <v>13</v>
      </c>
      <c r="M1449" s="20">
        <v>58.005555555555553</v>
      </c>
    </row>
    <row r="1450" spans="1:13" x14ac:dyDescent="0.35">
      <c r="A1450" s="17" t="s">
        <v>8349</v>
      </c>
      <c r="B1450" s="17">
        <v>1449</v>
      </c>
      <c r="C1450" s="17" t="s">
        <v>922</v>
      </c>
      <c r="D1450" s="17">
        <v>1966</v>
      </c>
      <c r="E1450" s="17" t="s">
        <v>30</v>
      </c>
      <c r="F1450" s="17">
        <v>26</v>
      </c>
      <c r="G1450" s="19">
        <v>24467</v>
      </c>
      <c r="H1450" s="17">
        <v>0</v>
      </c>
      <c r="I1450" s="18">
        <v>7302.46</v>
      </c>
      <c r="J1450" s="17" t="s">
        <v>12</v>
      </c>
      <c r="K1450" s="17" t="s">
        <v>16</v>
      </c>
      <c r="L1450" s="17" t="s">
        <v>23</v>
      </c>
      <c r="M1450" s="20">
        <v>56.45</v>
      </c>
    </row>
    <row r="1451" spans="1:13" x14ac:dyDescent="0.35">
      <c r="A1451" s="17" t="s">
        <v>8349</v>
      </c>
      <c r="B1451" s="17">
        <v>1450</v>
      </c>
      <c r="C1451" s="17" t="s">
        <v>921</v>
      </c>
      <c r="D1451" s="17">
        <v>1985</v>
      </c>
      <c r="E1451" s="17" t="s">
        <v>15</v>
      </c>
      <c r="F1451" s="17">
        <v>2</v>
      </c>
      <c r="G1451" s="19">
        <v>31353</v>
      </c>
      <c r="H1451" s="17">
        <v>3</v>
      </c>
      <c r="I1451" s="18">
        <v>7281.51</v>
      </c>
      <c r="J1451" s="17" t="s">
        <v>11</v>
      </c>
      <c r="K1451" s="17" t="s">
        <v>16</v>
      </c>
      <c r="L1451" s="17" t="s">
        <v>23</v>
      </c>
      <c r="M1451" s="20">
        <v>37.6</v>
      </c>
    </row>
    <row r="1452" spans="1:13" x14ac:dyDescent="0.35">
      <c r="A1452" s="17" t="s">
        <v>8349</v>
      </c>
      <c r="B1452" s="17">
        <v>1451</v>
      </c>
      <c r="C1452" s="17" t="s">
        <v>920</v>
      </c>
      <c r="D1452" s="17">
        <v>1976</v>
      </c>
      <c r="E1452" s="17" t="s">
        <v>30</v>
      </c>
      <c r="F1452" s="17">
        <v>18</v>
      </c>
      <c r="G1452" s="19">
        <v>28112</v>
      </c>
      <c r="H1452" s="17">
        <v>2</v>
      </c>
      <c r="I1452" s="18">
        <v>7273.02</v>
      </c>
      <c r="J1452" s="17" t="s">
        <v>11</v>
      </c>
      <c r="K1452" s="17" t="s">
        <v>16</v>
      </c>
      <c r="L1452" s="17" t="s">
        <v>13</v>
      </c>
      <c r="M1452" s="20">
        <v>46.472222222222221</v>
      </c>
    </row>
    <row r="1453" spans="1:13" x14ac:dyDescent="0.35">
      <c r="A1453" s="17" t="s">
        <v>8349</v>
      </c>
      <c r="B1453" s="17">
        <v>1452</v>
      </c>
      <c r="C1453" s="17" t="s">
        <v>919</v>
      </c>
      <c r="D1453" s="17">
        <v>1981</v>
      </c>
      <c r="E1453" s="17" t="s">
        <v>35</v>
      </c>
      <c r="F1453" s="17">
        <v>4</v>
      </c>
      <c r="G1453" s="19">
        <v>29802</v>
      </c>
      <c r="H1453" s="17">
        <v>2</v>
      </c>
      <c r="I1453" s="18">
        <v>7265.7</v>
      </c>
      <c r="J1453" s="17" t="s">
        <v>12</v>
      </c>
      <c r="K1453" s="17" t="s">
        <v>12</v>
      </c>
      <c r="L1453" s="17" t="s">
        <v>23</v>
      </c>
      <c r="M1453" s="20">
        <v>41.844444444444441</v>
      </c>
    </row>
    <row r="1454" spans="1:13" x14ac:dyDescent="0.35">
      <c r="A1454" s="17" t="s">
        <v>8349</v>
      </c>
      <c r="B1454" s="17">
        <v>1453</v>
      </c>
      <c r="C1454" s="17" t="s">
        <v>918</v>
      </c>
      <c r="D1454" s="17">
        <v>1973</v>
      </c>
      <c r="E1454" s="17" t="s">
        <v>37</v>
      </c>
      <c r="F1454" s="17">
        <v>25</v>
      </c>
      <c r="G1454" s="19">
        <v>26962</v>
      </c>
      <c r="H1454" s="17">
        <v>0</v>
      </c>
      <c r="I1454" s="18">
        <v>7265.58</v>
      </c>
      <c r="J1454" s="17" t="s">
        <v>11</v>
      </c>
      <c r="K1454" s="17" t="s">
        <v>11</v>
      </c>
      <c r="L1454" s="17" t="s">
        <v>13</v>
      </c>
      <c r="M1454" s="20">
        <v>49.619444444444447</v>
      </c>
    </row>
    <row r="1455" spans="1:13" x14ac:dyDescent="0.35">
      <c r="A1455" s="17" t="s">
        <v>8349</v>
      </c>
      <c r="B1455" s="17">
        <v>1454</v>
      </c>
      <c r="C1455" s="17" t="s">
        <v>917</v>
      </c>
      <c r="D1455" s="17">
        <v>1981</v>
      </c>
      <c r="E1455" s="17" t="s">
        <v>18</v>
      </c>
      <c r="F1455" s="17">
        <v>13</v>
      </c>
      <c r="G1455" s="19">
        <v>29750</v>
      </c>
      <c r="H1455" s="17">
        <v>2</v>
      </c>
      <c r="I1455" s="18">
        <v>7261.74</v>
      </c>
      <c r="J1455" s="17" t="s">
        <v>12</v>
      </c>
      <c r="K1455" s="17" t="s">
        <v>12</v>
      </c>
      <c r="L1455" s="17" t="s">
        <v>23</v>
      </c>
      <c r="M1455" s="20">
        <v>41.986111111111114</v>
      </c>
    </row>
    <row r="1456" spans="1:13" x14ac:dyDescent="0.35">
      <c r="A1456" s="17" t="s">
        <v>8349</v>
      </c>
      <c r="B1456" s="17">
        <v>1455</v>
      </c>
      <c r="C1456" s="17" t="s">
        <v>916</v>
      </c>
      <c r="D1456" s="17">
        <v>1981</v>
      </c>
      <c r="E1456" s="17" t="s">
        <v>35</v>
      </c>
      <c r="F1456" s="17">
        <v>14</v>
      </c>
      <c r="G1456" s="19">
        <v>29812</v>
      </c>
      <c r="H1456" s="17">
        <v>2</v>
      </c>
      <c r="I1456" s="18">
        <v>7256.72</v>
      </c>
      <c r="J1456" s="17" t="s">
        <v>12</v>
      </c>
      <c r="K1456" s="17" t="s">
        <v>11</v>
      </c>
      <c r="L1456" s="17" t="s">
        <v>23</v>
      </c>
      <c r="M1456" s="20">
        <v>41.81666666666667</v>
      </c>
    </row>
    <row r="1457" spans="1:13" x14ac:dyDescent="0.35">
      <c r="A1457" s="17" t="s">
        <v>8349</v>
      </c>
      <c r="B1457" s="17">
        <v>1456</v>
      </c>
      <c r="C1457" s="17" t="s">
        <v>915</v>
      </c>
      <c r="D1457" s="17">
        <v>1982</v>
      </c>
      <c r="E1457" s="17" t="s">
        <v>10</v>
      </c>
      <c r="F1457" s="17">
        <v>24</v>
      </c>
      <c r="G1457" s="19">
        <v>30156</v>
      </c>
      <c r="H1457" s="17">
        <v>3</v>
      </c>
      <c r="I1457" s="18">
        <v>7248.71</v>
      </c>
      <c r="J1457" s="17" t="s">
        <v>11</v>
      </c>
      <c r="K1457" s="17" t="s">
        <v>16</v>
      </c>
      <c r="L1457" s="17" t="s">
        <v>13</v>
      </c>
      <c r="M1457" s="20">
        <v>40.87222222222222</v>
      </c>
    </row>
    <row r="1458" spans="1:13" x14ac:dyDescent="0.35">
      <c r="A1458" s="17" t="s">
        <v>8349</v>
      </c>
      <c r="B1458" s="17">
        <v>1457</v>
      </c>
      <c r="C1458" s="17" t="s">
        <v>914</v>
      </c>
      <c r="D1458" s="17">
        <v>1986</v>
      </c>
      <c r="E1458" s="17" t="s">
        <v>20</v>
      </c>
      <c r="F1458" s="17">
        <v>2</v>
      </c>
      <c r="G1458" s="19">
        <v>31657</v>
      </c>
      <c r="H1458" s="17">
        <v>4</v>
      </c>
      <c r="I1458" s="18">
        <v>7243.81</v>
      </c>
      <c r="J1458" s="17" t="s">
        <v>11</v>
      </c>
      <c r="K1458" s="17" t="s">
        <v>12</v>
      </c>
      <c r="L1458" s="17" t="s">
        <v>13</v>
      </c>
      <c r="M1458" s="20">
        <v>36.766666666666666</v>
      </c>
    </row>
    <row r="1459" spans="1:13" x14ac:dyDescent="0.35">
      <c r="A1459" s="17" t="s">
        <v>8349</v>
      </c>
      <c r="B1459" s="17">
        <v>1458</v>
      </c>
      <c r="C1459" s="17" t="s">
        <v>913</v>
      </c>
      <c r="D1459" s="17">
        <v>1986</v>
      </c>
      <c r="E1459" s="17" t="s">
        <v>10</v>
      </c>
      <c r="F1459" s="17">
        <v>13</v>
      </c>
      <c r="G1459" s="19">
        <v>31606</v>
      </c>
      <c r="H1459" s="17">
        <v>3</v>
      </c>
      <c r="I1459" s="18">
        <v>7228.22</v>
      </c>
      <c r="J1459" s="17" t="s">
        <v>11</v>
      </c>
      <c r="K1459" s="17" t="s">
        <v>16</v>
      </c>
      <c r="L1459" s="17" t="s">
        <v>247</v>
      </c>
      <c r="M1459" s="20">
        <v>36.902777777777779</v>
      </c>
    </row>
    <row r="1460" spans="1:13" x14ac:dyDescent="0.35">
      <c r="A1460" s="17" t="s">
        <v>8349</v>
      </c>
      <c r="B1460" s="17">
        <v>1459</v>
      </c>
      <c r="C1460" s="17" t="s">
        <v>912</v>
      </c>
      <c r="D1460" s="17">
        <v>1977</v>
      </c>
      <c r="E1460" s="17" t="s">
        <v>20</v>
      </c>
      <c r="F1460" s="17">
        <v>15</v>
      </c>
      <c r="G1460" s="19">
        <v>28383</v>
      </c>
      <c r="H1460" s="17">
        <v>0</v>
      </c>
      <c r="I1460" s="18">
        <v>7222.79</v>
      </c>
      <c r="J1460" s="17" t="s">
        <v>12</v>
      </c>
      <c r="K1460" s="17" t="s">
        <v>12</v>
      </c>
      <c r="L1460" s="17" t="s">
        <v>23</v>
      </c>
      <c r="M1460" s="20">
        <v>45.730555555555554</v>
      </c>
    </row>
    <row r="1461" spans="1:13" x14ac:dyDescent="0.35">
      <c r="A1461" s="17" t="s">
        <v>8349</v>
      </c>
      <c r="B1461" s="17">
        <v>1460</v>
      </c>
      <c r="C1461" s="17" t="s">
        <v>911</v>
      </c>
      <c r="D1461" s="17">
        <v>1991</v>
      </c>
      <c r="E1461" s="17" t="s">
        <v>18</v>
      </c>
      <c r="F1461" s="17">
        <v>28</v>
      </c>
      <c r="G1461" s="19">
        <v>33417</v>
      </c>
      <c r="H1461" s="17">
        <v>3</v>
      </c>
      <c r="I1461" s="18">
        <v>7220.25</v>
      </c>
      <c r="J1461" s="17" t="s">
        <v>11</v>
      </c>
      <c r="K1461" s="17" t="s">
        <v>11</v>
      </c>
      <c r="L1461" s="17" t="s">
        <v>300</v>
      </c>
      <c r="M1461" s="20">
        <v>31.944444444444443</v>
      </c>
    </row>
    <row r="1462" spans="1:13" x14ac:dyDescent="0.35">
      <c r="A1462" s="17" t="s">
        <v>8349</v>
      </c>
      <c r="B1462" s="17">
        <v>1461</v>
      </c>
      <c r="C1462" s="17" t="s">
        <v>910</v>
      </c>
      <c r="D1462" s="17">
        <v>1983</v>
      </c>
      <c r="E1462" s="17" t="s">
        <v>15</v>
      </c>
      <c r="F1462" s="17">
        <v>21</v>
      </c>
      <c r="G1462" s="19">
        <v>30641</v>
      </c>
      <c r="H1462" s="17">
        <v>2</v>
      </c>
      <c r="I1462" s="18">
        <v>7209.49</v>
      </c>
      <c r="J1462" s="17" t="s">
        <v>11</v>
      </c>
      <c r="K1462" s="17" t="s">
        <v>12</v>
      </c>
      <c r="L1462" s="17" t="s">
        <v>23</v>
      </c>
      <c r="M1462" s="20">
        <v>39.547222222222224</v>
      </c>
    </row>
    <row r="1463" spans="1:13" x14ac:dyDescent="0.35">
      <c r="A1463" s="17" t="s">
        <v>8349</v>
      </c>
      <c r="B1463" s="17">
        <v>1462</v>
      </c>
      <c r="C1463" s="17" t="s">
        <v>909</v>
      </c>
      <c r="D1463" s="17">
        <v>1983</v>
      </c>
      <c r="E1463" s="17" t="s">
        <v>35</v>
      </c>
      <c r="F1463" s="17">
        <v>11</v>
      </c>
      <c r="G1463" s="19">
        <v>30539</v>
      </c>
      <c r="H1463" s="17">
        <v>2</v>
      </c>
      <c r="I1463" s="18">
        <v>7201.7</v>
      </c>
      <c r="J1463" s="17" t="s">
        <v>11</v>
      </c>
      <c r="K1463" s="17" t="s">
        <v>12</v>
      </c>
      <c r="L1463" s="17" t="s">
        <v>23</v>
      </c>
      <c r="M1463" s="20">
        <v>39.825000000000003</v>
      </c>
    </row>
    <row r="1464" spans="1:13" x14ac:dyDescent="0.35">
      <c r="A1464" s="17" t="s">
        <v>8349</v>
      </c>
      <c r="B1464" s="17">
        <v>1463</v>
      </c>
      <c r="C1464" s="17" t="s">
        <v>908</v>
      </c>
      <c r="D1464" s="17">
        <v>1982</v>
      </c>
      <c r="E1464" s="17" t="s">
        <v>20</v>
      </c>
      <c r="F1464" s="17">
        <v>14</v>
      </c>
      <c r="G1464" s="19">
        <v>30208</v>
      </c>
      <c r="H1464" s="17">
        <v>3</v>
      </c>
      <c r="I1464" s="18">
        <v>7196.87</v>
      </c>
      <c r="J1464" s="17" t="s">
        <v>12</v>
      </c>
      <c r="K1464" s="17" t="s">
        <v>11</v>
      </c>
      <c r="L1464" s="17" t="s">
        <v>42</v>
      </c>
      <c r="M1464" s="20">
        <v>40.733333333333334</v>
      </c>
    </row>
    <row r="1465" spans="1:13" x14ac:dyDescent="0.35">
      <c r="A1465" s="17" t="s">
        <v>8349</v>
      </c>
      <c r="B1465" s="17">
        <v>1464</v>
      </c>
      <c r="C1465" s="17" t="s">
        <v>907</v>
      </c>
      <c r="D1465" s="17">
        <v>1968</v>
      </c>
      <c r="E1465" s="17" t="s">
        <v>35</v>
      </c>
      <c r="F1465" s="17">
        <v>26</v>
      </c>
      <c r="G1465" s="19">
        <v>25076</v>
      </c>
      <c r="H1465" s="17">
        <v>0</v>
      </c>
      <c r="I1465" s="18">
        <v>7179.52</v>
      </c>
      <c r="J1465" s="17" t="s">
        <v>12</v>
      </c>
      <c r="K1465" s="17" t="s">
        <v>12</v>
      </c>
      <c r="L1465" s="17" t="s">
        <v>13</v>
      </c>
      <c r="M1465" s="20">
        <v>54.783333333333331</v>
      </c>
    </row>
    <row r="1466" spans="1:13" x14ac:dyDescent="0.35">
      <c r="A1466" s="17" t="s">
        <v>8349</v>
      </c>
      <c r="B1466" s="17">
        <v>1465</v>
      </c>
      <c r="C1466" s="17" t="s">
        <v>906</v>
      </c>
      <c r="D1466" s="17">
        <v>1975</v>
      </c>
      <c r="E1466" s="17" t="s">
        <v>10</v>
      </c>
      <c r="F1466" s="17">
        <v>19</v>
      </c>
      <c r="G1466" s="19">
        <v>27594</v>
      </c>
      <c r="H1466" s="17">
        <v>1</v>
      </c>
      <c r="I1466" s="18">
        <v>7175.51</v>
      </c>
      <c r="J1466" s="17" t="s">
        <v>11</v>
      </c>
      <c r="K1466" s="17" t="s">
        <v>12</v>
      </c>
      <c r="L1466" s="17" t="s">
        <v>13</v>
      </c>
      <c r="M1466" s="20">
        <v>47.886111111111113</v>
      </c>
    </row>
    <row r="1467" spans="1:13" x14ac:dyDescent="0.35">
      <c r="A1467" s="17" t="s">
        <v>8349</v>
      </c>
      <c r="B1467" s="17">
        <v>1466</v>
      </c>
      <c r="C1467" s="17" t="s">
        <v>905</v>
      </c>
      <c r="D1467" s="17">
        <v>1982</v>
      </c>
      <c r="E1467" s="17" t="s">
        <v>35</v>
      </c>
      <c r="F1467" s="17">
        <v>16</v>
      </c>
      <c r="G1467" s="19">
        <v>30179</v>
      </c>
      <c r="H1467" s="17">
        <v>2</v>
      </c>
      <c r="I1467" s="18">
        <v>7173.36</v>
      </c>
      <c r="J1467" s="17" t="s">
        <v>12</v>
      </c>
      <c r="K1467" s="17" t="s">
        <v>11</v>
      </c>
      <c r="L1467" s="17" t="s">
        <v>168</v>
      </c>
      <c r="M1467" s="20">
        <v>40.81111111111111</v>
      </c>
    </row>
    <row r="1468" spans="1:13" x14ac:dyDescent="0.35">
      <c r="A1468" s="17" t="s">
        <v>8349</v>
      </c>
      <c r="B1468" s="17">
        <v>1467</v>
      </c>
      <c r="C1468" s="17" t="s">
        <v>904</v>
      </c>
      <c r="D1468" s="17">
        <v>1980</v>
      </c>
      <c r="E1468" s="17" t="s">
        <v>20</v>
      </c>
      <c r="F1468" s="17">
        <v>30</v>
      </c>
      <c r="G1468" s="19">
        <v>29494</v>
      </c>
      <c r="H1468" s="17">
        <v>2</v>
      </c>
      <c r="I1468" s="18">
        <v>7162.01</v>
      </c>
      <c r="J1468" s="17" t="s">
        <v>11</v>
      </c>
      <c r="K1468" s="17" t="s">
        <v>12</v>
      </c>
      <c r="L1468" s="17" t="s">
        <v>13</v>
      </c>
      <c r="M1468" s="20">
        <v>42.68888888888889</v>
      </c>
    </row>
    <row r="1469" spans="1:13" x14ac:dyDescent="0.35">
      <c r="A1469" s="17" t="s">
        <v>8349</v>
      </c>
      <c r="B1469" s="17">
        <v>1468</v>
      </c>
      <c r="C1469" s="17" t="s">
        <v>903</v>
      </c>
      <c r="D1469" s="17">
        <v>1980</v>
      </c>
      <c r="E1469" s="17" t="s">
        <v>37</v>
      </c>
      <c r="F1469" s="17">
        <v>7</v>
      </c>
      <c r="G1469" s="19">
        <v>29501</v>
      </c>
      <c r="H1469" s="17">
        <v>2</v>
      </c>
      <c r="I1469" s="18">
        <v>7160.33</v>
      </c>
      <c r="J1469" s="17" t="s">
        <v>11</v>
      </c>
      <c r="K1469" s="17" t="s">
        <v>16</v>
      </c>
      <c r="L1469" s="17" t="s">
        <v>13</v>
      </c>
      <c r="M1469" s="20">
        <v>42.669444444444444</v>
      </c>
    </row>
    <row r="1470" spans="1:13" x14ac:dyDescent="0.35">
      <c r="A1470" s="17" t="s">
        <v>8349</v>
      </c>
      <c r="B1470" s="17">
        <v>1469</v>
      </c>
      <c r="C1470" s="17" t="s">
        <v>902</v>
      </c>
      <c r="D1470" s="17">
        <v>1980</v>
      </c>
      <c r="E1470" s="17" t="s">
        <v>18</v>
      </c>
      <c r="F1470" s="17">
        <v>22</v>
      </c>
      <c r="G1470" s="19">
        <v>29394</v>
      </c>
      <c r="H1470" s="17">
        <v>2</v>
      </c>
      <c r="I1470" s="18">
        <v>7160.09</v>
      </c>
      <c r="J1470" s="17" t="s">
        <v>11</v>
      </c>
      <c r="K1470" s="17" t="s">
        <v>11</v>
      </c>
      <c r="L1470" s="17" t="s">
        <v>42</v>
      </c>
      <c r="M1470" s="20">
        <v>42.961111111111109</v>
      </c>
    </row>
    <row r="1471" spans="1:13" x14ac:dyDescent="0.35">
      <c r="A1471" s="17" t="s">
        <v>8349</v>
      </c>
      <c r="B1471" s="17">
        <v>1470</v>
      </c>
      <c r="C1471" s="17" t="s">
        <v>901</v>
      </c>
      <c r="D1471" s="17">
        <v>1981</v>
      </c>
      <c r="E1471" s="17" t="s">
        <v>10</v>
      </c>
      <c r="F1471" s="17">
        <v>17</v>
      </c>
      <c r="G1471" s="19">
        <v>29784</v>
      </c>
      <c r="H1471" s="17">
        <v>1</v>
      </c>
      <c r="I1471" s="18">
        <v>7153.55</v>
      </c>
      <c r="J1471" s="17" t="s">
        <v>11</v>
      </c>
      <c r="K1471" s="17" t="s">
        <v>16</v>
      </c>
      <c r="L1471" s="17" t="s">
        <v>23</v>
      </c>
      <c r="M1471" s="20">
        <v>41.891666666666666</v>
      </c>
    </row>
    <row r="1472" spans="1:13" x14ac:dyDescent="0.35">
      <c r="A1472" s="17" t="s">
        <v>8349</v>
      </c>
      <c r="B1472" s="17">
        <v>1471</v>
      </c>
      <c r="C1472" s="17" t="s">
        <v>900</v>
      </c>
      <c r="D1472" s="17">
        <v>1978</v>
      </c>
      <c r="E1472" s="17" t="s">
        <v>20</v>
      </c>
      <c r="F1472" s="17">
        <v>6</v>
      </c>
      <c r="G1472" s="19">
        <v>28739</v>
      </c>
      <c r="H1472" s="17">
        <v>1</v>
      </c>
      <c r="I1472" s="18">
        <v>7152.67</v>
      </c>
      <c r="J1472" s="17" t="s">
        <v>12</v>
      </c>
      <c r="K1472" s="17" t="s">
        <v>11</v>
      </c>
      <c r="L1472" s="17" t="s">
        <v>13</v>
      </c>
      <c r="M1472" s="20">
        <v>44.755555555555553</v>
      </c>
    </row>
    <row r="1473" spans="1:13" x14ac:dyDescent="0.35">
      <c r="A1473" s="17" t="s">
        <v>8349</v>
      </c>
      <c r="B1473" s="17">
        <v>1472</v>
      </c>
      <c r="C1473" s="17" t="s">
        <v>899</v>
      </c>
      <c r="D1473" s="17">
        <v>1984</v>
      </c>
      <c r="E1473" s="17" t="s">
        <v>18</v>
      </c>
      <c r="F1473" s="17">
        <v>29</v>
      </c>
      <c r="G1473" s="19">
        <v>30862</v>
      </c>
      <c r="H1473" s="17">
        <v>3</v>
      </c>
      <c r="I1473" s="18">
        <v>7151.09</v>
      </c>
      <c r="J1473" s="17" t="s">
        <v>11</v>
      </c>
      <c r="K1473" s="17" t="s">
        <v>11</v>
      </c>
      <c r="L1473" s="17" t="s">
        <v>42</v>
      </c>
      <c r="M1473" s="20">
        <v>38.94166666666667</v>
      </c>
    </row>
    <row r="1474" spans="1:13" x14ac:dyDescent="0.35">
      <c r="A1474" s="17" t="s">
        <v>8349</v>
      </c>
      <c r="B1474" s="17">
        <v>1473</v>
      </c>
      <c r="C1474" s="17" t="s">
        <v>898</v>
      </c>
      <c r="D1474" s="17">
        <v>1978</v>
      </c>
      <c r="E1474" s="17" t="s">
        <v>10</v>
      </c>
      <c r="F1474" s="17">
        <v>30</v>
      </c>
      <c r="G1474" s="19">
        <v>28701</v>
      </c>
      <c r="H1474" s="17">
        <v>1</v>
      </c>
      <c r="I1474" s="18">
        <v>7147.47</v>
      </c>
      <c r="J1474" s="17" t="s">
        <v>11</v>
      </c>
      <c r="K1474" s="17" t="s">
        <v>12</v>
      </c>
      <c r="L1474" s="17" t="s">
        <v>13</v>
      </c>
      <c r="M1474" s="20">
        <v>44.855555555555554</v>
      </c>
    </row>
    <row r="1475" spans="1:13" x14ac:dyDescent="0.35">
      <c r="A1475" s="17" t="s">
        <v>8349</v>
      </c>
      <c r="B1475" s="17">
        <v>1474</v>
      </c>
      <c r="C1475" s="17" t="s">
        <v>897</v>
      </c>
      <c r="D1475" s="17">
        <v>1976</v>
      </c>
      <c r="E1475" s="17" t="s">
        <v>18</v>
      </c>
      <c r="F1475" s="17">
        <v>24</v>
      </c>
      <c r="G1475" s="19">
        <v>27935</v>
      </c>
      <c r="H1475" s="17">
        <v>0</v>
      </c>
      <c r="I1475" s="18">
        <v>7147.11</v>
      </c>
      <c r="J1475" s="17" t="s">
        <v>12</v>
      </c>
      <c r="K1475" s="17" t="s">
        <v>11</v>
      </c>
      <c r="L1475" s="17" t="s">
        <v>42</v>
      </c>
      <c r="M1475" s="20">
        <v>46.955555555555556</v>
      </c>
    </row>
    <row r="1476" spans="1:13" x14ac:dyDescent="0.35">
      <c r="A1476" s="17" t="s">
        <v>8349</v>
      </c>
      <c r="B1476" s="17">
        <v>1475</v>
      </c>
      <c r="C1476" s="17" t="s">
        <v>896</v>
      </c>
      <c r="D1476" s="17">
        <v>1984</v>
      </c>
      <c r="E1476" s="17" t="s">
        <v>15</v>
      </c>
      <c r="F1476" s="17">
        <v>21</v>
      </c>
      <c r="G1476" s="19">
        <v>31007</v>
      </c>
      <c r="H1476" s="17">
        <v>2</v>
      </c>
      <c r="I1476" s="18">
        <v>7144.86</v>
      </c>
      <c r="J1476" s="17" t="s">
        <v>11</v>
      </c>
      <c r="K1476" s="17" t="s">
        <v>11</v>
      </c>
      <c r="L1476" s="17" t="s">
        <v>247</v>
      </c>
      <c r="M1476" s="20">
        <v>38.547222222222224</v>
      </c>
    </row>
    <row r="1477" spans="1:13" x14ac:dyDescent="0.35">
      <c r="A1477" s="17" t="s">
        <v>8349</v>
      </c>
      <c r="B1477" s="17">
        <v>1476</v>
      </c>
      <c r="C1477" s="17" t="s">
        <v>895</v>
      </c>
      <c r="D1477" s="17">
        <v>1999</v>
      </c>
      <c r="E1477" s="17" t="s">
        <v>35</v>
      </c>
      <c r="F1477" s="17">
        <v>8</v>
      </c>
      <c r="G1477" s="19">
        <v>36380</v>
      </c>
      <c r="H1477" s="17">
        <v>0</v>
      </c>
      <c r="I1477" s="18">
        <v>7144.4</v>
      </c>
      <c r="J1477" s="17" t="s">
        <v>11</v>
      </c>
      <c r="K1477" s="17" t="s">
        <v>16</v>
      </c>
      <c r="L1477" s="17" t="s">
        <v>632</v>
      </c>
      <c r="M1477" s="20">
        <v>23.833333333333332</v>
      </c>
    </row>
    <row r="1478" spans="1:13" x14ac:dyDescent="0.35">
      <c r="A1478" s="17" t="s">
        <v>8349</v>
      </c>
      <c r="B1478" s="17">
        <v>1477</v>
      </c>
      <c r="C1478" s="17" t="s">
        <v>894</v>
      </c>
      <c r="D1478" s="17">
        <v>1984</v>
      </c>
      <c r="E1478" s="17" t="s">
        <v>10</v>
      </c>
      <c r="F1478" s="17">
        <v>7</v>
      </c>
      <c r="G1478" s="19">
        <v>30870</v>
      </c>
      <c r="H1478" s="17">
        <v>2</v>
      </c>
      <c r="I1478" s="18">
        <v>7133.9</v>
      </c>
      <c r="J1478" s="17" t="s">
        <v>11</v>
      </c>
      <c r="K1478" s="17" t="s">
        <v>16</v>
      </c>
      <c r="L1478" s="17" t="s">
        <v>247</v>
      </c>
      <c r="M1478" s="20">
        <v>38.919444444444444</v>
      </c>
    </row>
    <row r="1479" spans="1:13" x14ac:dyDescent="0.35">
      <c r="A1479" s="17" t="s">
        <v>8349</v>
      </c>
      <c r="B1479" s="17">
        <v>1478</v>
      </c>
      <c r="C1479" s="17" t="s">
        <v>893</v>
      </c>
      <c r="D1479" s="17">
        <v>1993</v>
      </c>
      <c r="E1479" s="17" t="s">
        <v>35</v>
      </c>
      <c r="F1479" s="17">
        <v>1</v>
      </c>
      <c r="G1479" s="19">
        <v>34182</v>
      </c>
      <c r="H1479" s="17">
        <v>0</v>
      </c>
      <c r="I1479" s="18">
        <v>7128.64</v>
      </c>
      <c r="J1479" s="17" t="s">
        <v>11</v>
      </c>
      <c r="K1479" s="17" t="s">
        <v>11</v>
      </c>
      <c r="L1479" s="17" t="s">
        <v>300</v>
      </c>
      <c r="M1479" s="20">
        <v>29.852777777777778</v>
      </c>
    </row>
    <row r="1480" spans="1:13" x14ac:dyDescent="0.35">
      <c r="A1480" s="17" t="s">
        <v>8349</v>
      </c>
      <c r="B1480" s="17">
        <v>1479</v>
      </c>
      <c r="C1480" s="17" t="s">
        <v>892</v>
      </c>
      <c r="D1480" s="17">
        <v>1968</v>
      </c>
      <c r="E1480" s="17" t="s">
        <v>18</v>
      </c>
      <c r="F1480" s="17">
        <v>29</v>
      </c>
      <c r="G1480" s="19">
        <v>25018</v>
      </c>
      <c r="H1480" s="17">
        <v>0</v>
      </c>
      <c r="I1480" s="18">
        <v>7125.25</v>
      </c>
      <c r="J1480" s="17" t="s">
        <v>12</v>
      </c>
      <c r="K1480" s="17" t="s">
        <v>11</v>
      </c>
      <c r="L1480" s="17" t="s">
        <v>13</v>
      </c>
      <c r="M1480" s="20">
        <v>54.94166666666667</v>
      </c>
    </row>
    <row r="1481" spans="1:13" x14ac:dyDescent="0.35">
      <c r="A1481" s="17" t="s">
        <v>8349</v>
      </c>
      <c r="B1481" s="17">
        <v>1480</v>
      </c>
      <c r="C1481" s="17" t="s">
        <v>891</v>
      </c>
      <c r="D1481" s="17">
        <v>1987</v>
      </c>
      <c r="E1481" s="17" t="s">
        <v>35</v>
      </c>
      <c r="F1481" s="17">
        <v>11</v>
      </c>
      <c r="G1481" s="19">
        <v>32000</v>
      </c>
      <c r="H1481" s="17">
        <v>3</v>
      </c>
      <c r="I1481" s="18">
        <v>7106.81</v>
      </c>
      <c r="J1481" s="17" t="s">
        <v>11</v>
      </c>
      <c r="K1481" s="17" t="s">
        <v>16</v>
      </c>
      <c r="L1481" s="17" t="s">
        <v>23</v>
      </c>
      <c r="M1481" s="20">
        <v>35.825000000000003</v>
      </c>
    </row>
    <row r="1482" spans="1:13" x14ac:dyDescent="0.35">
      <c r="A1482" s="17" t="s">
        <v>8349</v>
      </c>
      <c r="B1482" s="17">
        <v>1481</v>
      </c>
      <c r="C1482" s="17" t="s">
        <v>890</v>
      </c>
      <c r="D1482" s="17">
        <v>1992</v>
      </c>
      <c r="E1482" s="17" t="s">
        <v>18</v>
      </c>
      <c r="F1482" s="17">
        <v>18</v>
      </c>
      <c r="G1482" s="19">
        <v>33773</v>
      </c>
      <c r="H1482" s="17">
        <v>0</v>
      </c>
      <c r="I1482" s="18">
        <v>7096.98</v>
      </c>
      <c r="J1482" s="17" t="s">
        <v>11</v>
      </c>
      <c r="K1482" s="17" t="s">
        <v>11</v>
      </c>
      <c r="L1482" s="17" t="s">
        <v>23</v>
      </c>
      <c r="M1482" s="20">
        <v>30.972222222222221</v>
      </c>
    </row>
    <row r="1483" spans="1:13" x14ac:dyDescent="0.35">
      <c r="A1483" s="17" t="s">
        <v>8349</v>
      </c>
      <c r="B1483" s="17">
        <v>1482</v>
      </c>
      <c r="C1483" s="17" t="s">
        <v>889</v>
      </c>
      <c r="D1483" s="17">
        <v>1982</v>
      </c>
      <c r="E1483" s="17" t="s">
        <v>37</v>
      </c>
      <c r="F1483" s="17">
        <v>6</v>
      </c>
      <c r="G1483" s="19">
        <v>30230</v>
      </c>
      <c r="H1483" s="17">
        <v>1</v>
      </c>
      <c r="I1483" s="18">
        <v>7077.19</v>
      </c>
      <c r="J1483" s="17" t="s">
        <v>11</v>
      </c>
      <c r="K1483" s="17" t="s">
        <v>12</v>
      </c>
      <c r="L1483" s="17" t="s">
        <v>247</v>
      </c>
      <c r="M1483" s="20">
        <v>40.672222222222224</v>
      </c>
    </row>
    <row r="1484" spans="1:13" x14ac:dyDescent="0.35">
      <c r="A1484" s="17" t="s">
        <v>8349</v>
      </c>
      <c r="B1484" s="17">
        <v>1483</v>
      </c>
      <c r="C1484" s="17" t="s">
        <v>888</v>
      </c>
      <c r="D1484" s="17">
        <v>1978</v>
      </c>
      <c r="E1484" s="17" t="s">
        <v>18</v>
      </c>
      <c r="F1484" s="17">
        <v>24</v>
      </c>
      <c r="G1484" s="19">
        <v>28665</v>
      </c>
      <c r="H1484" s="17">
        <v>2</v>
      </c>
      <c r="I1484" s="18">
        <v>7054.41</v>
      </c>
      <c r="J1484" s="17" t="s">
        <v>11</v>
      </c>
      <c r="K1484" s="17" t="s">
        <v>11</v>
      </c>
      <c r="L1484" s="17" t="s">
        <v>13</v>
      </c>
      <c r="M1484" s="20">
        <v>44.955555555555556</v>
      </c>
    </row>
    <row r="1485" spans="1:13" x14ac:dyDescent="0.35">
      <c r="A1485" s="17" t="s">
        <v>8349</v>
      </c>
      <c r="B1485" s="17">
        <v>1484</v>
      </c>
      <c r="C1485" s="17" t="s">
        <v>887</v>
      </c>
      <c r="D1485" s="17">
        <v>1980</v>
      </c>
      <c r="E1485" s="17" t="s">
        <v>18</v>
      </c>
      <c r="F1485" s="17">
        <v>28</v>
      </c>
      <c r="G1485" s="19">
        <v>29400</v>
      </c>
      <c r="H1485" s="17">
        <v>1</v>
      </c>
      <c r="I1485" s="18">
        <v>7050.64</v>
      </c>
      <c r="J1485" s="17" t="s">
        <v>11</v>
      </c>
      <c r="K1485" s="17" t="s">
        <v>12</v>
      </c>
      <c r="L1485" s="17" t="s">
        <v>42</v>
      </c>
      <c r="M1485" s="20">
        <v>42.944444444444443</v>
      </c>
    </row>
    <row r="1486" spans="1:13" x14ac:dyDescent="0.35">
      <c r="A1486" s="17" t="s">
        <v>8349</v>
      </c>
      <c r="B1486" s="17">
        <v>1485</v>
      </c>
      <c r="C1486" s="17" t="s">
        <v>886</v>
      </c>
      <c r="D1486" s="17">
        <v>1980</v>
      </c>
      <c r="E1486" s="17" t="s">
        <v>10</v>
      </c>
      <c r="F1486" s="17">
        <v>21</v>
      </c>
      <c r="G1486" s="19">
        <v>29423</v>
      </c>
      <c r="H1486" s="17">
        <v>0</v>
      </c>
      <c r="I1486" s="18">
        <v>7050.02</v>
      </c>
      <c r="J1486" s="17" t="s">
        <v>11</v>
      </c>
      <c r="K1486" s="17" t="s">
        <v>16</v>
      </c>
      <c r="L1486" s="17" t="s">
        <v>247</v>
      </c>
      <c r="M1486" s="20">
        <v>42.880555555555553</v>
      </c>
    </row>
    <row r="1487" spans="1:13" x14ac:dyDescent="0.35">
      <c r="A1487" s="17" t="s">
        <v>8349</v>
      </c>
      <c r="B1487" s="17">
        <v>1486</v>
      </c>
      <c r="C1487" s="17" t="s">
        <v>885</v>
      </c>
      <c r="D1487" s="17">
        <v>1980</v>
      </c>
      <c r="E1487" s="17" t="s">
        <v>37</v>
      </c>
      <c r="F1487" s="17">
        <v>22</v>
      </c>
      <c r="G1487" s="19">
        <v>29516</v>
      </c>
      <c r="H1487" s="17">
        <v>1</v>
      </c>
      <c r="I1487" s="18">
        <v>7046.72</v>
      </c>
      <c r="J1487" s="17" t="s">
        <v>11</v>
      </c>
      <c r="K1487" s="17" t="s">
        <v>12</v>
      </c>
      <c r="L1487" s="17" t="s">
        <v>13</v>
      </c>
      <c r="M1487" s="20">
        <v>42.62777777777778</v>
      </c>
    </row>
    <row r="1488" spans="1:13" x14ac:dyDescent="0.35">
      <c r="A1488" s="17" t="s">
        <v>8349</v>
      </c>
      <c r="B1488" s="17">
        <v>1487</v>
      </c>
      <c r="C1488" s="17" t="s">
        <v>884</v>
      </c>
      <c r="D1488" s="17">
        <v>1980</v>
      </c>
      <c r="E1488" s="17" t="s">
        <v>10</v>
      </c>
      <c r="F1488" s="17">
        <v>26</v>
      </c>
      <c r="G1488" s="19">
        <v>29428</v>
      </c>
      <c r="H1488" s="17">
        <v>1</v>
      </c>
      <c r="I1488" s="18">
        <v>7045.5</v>
      </c>
      <c r="J1488" s="17" t="s">
        <v>11</v>
      </c>
      <c r="K1488" s="17" t="s">
        <v>16</v>
      </c>
      <c r="L1488" s="17" t="s">
        <v>42</v>
      </c>
      <c r="M1488" s="20">
        <v>42.866666666666667</v>
      </c>
    </row>
    <row r="1489" spans="1:13" x14ac:dyDescent="0.35">
      <c r="A1489" s="17" t="s">
        <v>8349</v>
      </c>
      <c r="B1489" s="17">
        <v>1488</v>
      </c>
      <c r="C1489" s="17" t="s">
        <v>883</v>
      </c>
      <c r="D1489" s="17">
        <v>1995</v>
      </c>
      <c r="E1489" s="17" t="s">
        <v>37</v>
      </c>
      <c r="F1489" s="17">
        <v>29</v>
      </c>
      <c r="G1489" s="19">
        <v>35001</v>
      </c>
      <c r="H1489" s="17">
        <v>0</v>
      </c>
      <c r="I1489" s="18">
        <v>7042.11</v>
      </c>
      <c r="J1489" s="17" t="s">
        <v>11</v>
      </c>
      <c r="K1489" s="17" t="s">
        <v>12</v>
      </c>
      <c r="L1489" s="17" t="s">
        <v>23</v>
      </c>
      <c r="M1489" s="20">
        <v>27.608333333333334</v>
      </c>
    </row>
    <row r="1490" spans="1:13" x14ac:dyDescent="0.35">
      <c r="A1490" s="17" t="s">
        <v>8349</v>
      </c>
      <c r="B1490" s="17">
        <v>1489</v>
      </c>
      <c r="C1490" s="17" t="s">
        <v>882</v>
      </c>
      <c r="D1490" s="17">
        <v>1978</v>
      </c>
      <c r="E1490" s="17" t="s">
        <v>18</v>
      </c>
      <c r="F1490" s="17">
        <v>2</v>
      </c>
      <c r="G1490" s="19">
        <v>28643</v>
      </c>
      <c r="H1490" s="17">
        <v>2</v>
      </c>
      <c r="I1490" s="18">
        <v>7033.08</v>
      </c>
      <c r="J1490" s="17" t="s">
        <v>11</v>
      </c>
      <c r="K1490" s="17" t="s">
        <v>11</v>
      </c>
      <c r="L1490" s="17" t="s">
        <v>13</v>
      </c>
      <c r="M1490" s="20">
        <v>45.016666666666666</v>
      </c>
    </row>
    <row r="1491" spans="1:13" x14ac:dyDescent="0.35">
      <c r="A1491" s="17" t="s">
        <v>8349</v>
      </c>
      <c r="B1491" s="17">
        <v>1490</v>
      </c>
      <c r="C1491" s="17" t="s">
        <v>881</v>
      </c>
      <c r="D1491" s="17">
        <v>1969</v>
      </c>
      <c r="E1491" s="17" t="s">
        <v>10</v>
      </c>
      <c r="F1491" s="17">
        <v>6</v>
      </c>
      <c r="G1491" s="19">
        <v>25390</v>
      </c>
      <c r="H1491" s="17">
        <v>0</v>
      </c>
      <c r="I1491" s="18">
        <v>7003.1</v>
      </c>
      <c r="J1491" s="17" t="s">
        <v>11</v>
      </c>
      <c r="K1491" s="17" t="s">
        <v>12</v>
      </c>
      <c r="L1491" s="17" t="s">
        <v>13</v>
      </c>
      <c r="M1491" s="20">
        <v>53.922222222222224</v>
      </c>
    </row>
    <row r="1492" spans="1:13" x14ac:dyDescent="0.35">
      <c r="A1492" s="17" t="s">
        <v>8349</v>
      </c>
      <c r="B1492" s="17">
        <v>1491</v>
      </c>
      <c r="C1492" s="17" t="s">
        <v>880</v>
      </c>
      <c r="D1492" s="17">
        <v>1982</v>
      </c>
      <c r="E1492" s="17" t="s">
        <v>20</v>
      </c>
      <c r="F1492" s="17">
        <v>1</v>
      </c>
      <c r="G1492" s="19">
        <v>30195</v>
      </c>
      <c r="H1492" s="17">
        <v>3</v>
      </c>
      <c r="I1492" s="18">
        <v>6989.95</v>
      </c>
      <c r="J1492" s="17" t="s">
        <v>11</v>
      </c>
      <c r="K1492" s="17" t="s">
        <v>16</v>
      </c>
      <c r="L1492" s="17" t="s">
        <v>13</v>
      </c>
      <c r="M1492" s="20">
        <v>40.769444444444446</v>
      </c>
    </row>
    <row r="1493" spans="1:13" x14ac:dyDescent="0.35">
      <c r="A1493" s="17" t="s">
        <v>8349</v>
      </c>
      <c r="B1493" s="17">
        <v>1492</v>
      </c>
      <c r="C1493" s="17" t="s">
        <v>879</v>
      </c>
      <c r="D1493" s="17">
        <v>1982</v>
      </c>
      <c r="E1493" s="17" t="s">
        <v>37</v>
      </c>
      <c r="F1493" s="17">
        <v>18</v>
      </c>
      <c r="G1493" s="19">
        <v>30242</v>
      </c>
      <c r="H1493" s="17">
        <v>2</v>
      </c>
      <c r="I1493" s="18">
        <v>6986.7</v>
      </c>
      <c r="J1493" s="17" t="s">
        <v>12</v>
      </c>
      <c r="K1493" s="17" t="s">
        <v>16</v>
      </c>
      <c r="L1493" s="17" t="s">
        <v>23</v>
      </c>
      <c r="M1493" s="20">
        <v>40.638888888888886</v>
      </c>
    </row>
    <row r="1494" spans="1:13" x14ac:dyDescent="0.35">
      <c r="A1494" s="17" t="s">
        <v>8349</v>
      </c>
      <c r="B1494" s="17">
        <v>1493</v>
      </c>
      <c r="C1494" s="17" t="s">
        <v>878</v>
      </c>
      <c r="D1494" s="17">
        <v>1985</v>
      </c>
      <c r="E1494" s="17" t="s">
        <v>30</v>
      </c>
      <c r="F1494" s="17">
        <v>10</v>
      </c>
      <c r="G1494" s="19">
        <v>31391</v>
      </c>
      <c r="H1494" s="17">
        <v>3</v>
      </c>
      <c r="I1494" s="18">
        <v>6985.51</v>
      </c>
      <c r="J1494" s="17" t="s">
        <v>11</v>
      </c>
      <c r="K1494" s="17" t="s">
        <v>11</v>
      </c>
      <c r="L1494" s="17" t="s">
        <v>166</v>
      </c>
      <c r="M1494" s="20">
        <v>37.494444444444447</v>
      </c>
    </row>
    <row r="1495" spans="1:13" x14ac:dyDescent="0.35">
      <c r="A1495" s="17" t="s">
        <v>8349</v>
      </c>
      <c r="B1495" s="17">
        <v>1494</v>
      </c>
      <c r="C1495" s="17" t="s">
        <v>877</v>
      </c>
      <c r="D1495" s="17">
        <v>1975</v>
      </c>
      <c r="E1495" s="17" t="s">
        <v>18</v>
      </c>
      <c r="F1495" s="17">
        <v>3</v>
      </c>
      <c r="G1495" s="19">
        <v>27548</v>
      </c>
      <c r="H1495" s="17">
        <v>1</v>
      </c>
      <c r="I1495" s="18">
        <v>6965.21</v>
      </c>
      <c r="J1495" s="17" t="s">
        <v>11</v>
      </c>
      <c r="K1495" s="17" t="s">
        <v>12</v>
      </c>
      <c r="L1495" s="17" t="s">
        <v>13</v>
      </c>
      <c r="M1495" s="20">
        <v>48.013888888888886</v>
      </c>
    </row>
    <row r="1496" spans="1:13" x14ac:dyDescent="0.35">
      <c r="A1496" s="17" t="s">
        <v>8349</v>
      </c>
      <c r="B1496" s="17">
        <v>1495</v>
      </c>
      <c r="C1496" s="17" t="s">
        <v>876</v>
      </c>
      <c r="D1496" s="17">
        <v>1980</v>
      </c>
      <c r="E1496" s="17" t="s">
        <v>35</v>
      </c>
      <c r="F1496" s="17">
        <v>18</v>
      </c>
      <c r="G1496" s="19">
        <v>29451</v>
      </c>
      <c r="H1496" s="17">
        <v>2</v>
      </c>
      <c r="I1496" s="18">
        <v>6951.12</v>
      </c>
      <c r="J1496" s="17" t="s">
        <v>11</v>
      </c>
      <c r="K1496" s="17" t="s">
        <v>11</v>
      </c>
      <c r="L1496" s="17" t="s">
        <v>13</v>
      </c>
      <c r="M1496" s="20">
        <v>42.805555555555557</v>
      </c>
    </row>
    <row r="1497" spans="1:13" x14ac:dyDescent="0.35">
      <c r="A1497" s="17" t="s">
        <v>8349</v>
      </c>
      <c r="B1497" s="17">
        <v>1496</v>
      </c>
      <c r="C1497" s="17" t="s">
        <v>875</v>
      </c>
      <c r="D1497" s="17">
        <v>1978</v>
      </c>
      <c r="E1497" s="17" t="s">
        <v>30</v>
      </c>
      <c r="F1497" s="17">
        <v>15</v>
      </c>
      <c r="G1497" s="19">
        <v>28839</v>
      </c>
      <c r="H1497" s="17">
        <v>0</v>
      </c>
      <c r="I1497" s="18">
        <v>6948.7</v>
      </c>
      <c r="J1497" s="17" t="s">
        <v>16</v>
      </c>
      <c r="K1497" s="17" t="s">
        <v>11</v>
      </c>
      <c r="L1497" s="17" t="s">
        <v>23</v>
      </c>
      <c r="M1497" s="20">
        <v>44.480555555555554</v>
      </c>
    </row>
    <row r="1498" spans="1:13" x14ac:dyDescent="0.35">
      <c r="A1498" s="17" t="s">
        <v>8349</v>
      </c>
      <c r="B1498" s="17">
        <v>1497</v>
      </c>
      <c r="C1498" s="17" t="s">
        <v>874</v>
      </c>
      <c r="D1498" s="17">
        <v>1980</v>
      </c>
      <c r="E1498" s="17" t="s">
        <v>37</v>
      </c>
      <c r="F1498" s="17">
        <v>5</v>
      </c>
      <c r="G1498" s="19">
        <v>29499</v>
      </c>
      <c r="H1498" s="17">
        <v>2</v>
      </c>
      <c r="I1498" s="18">
        <v>6940.94</v>
      </c>
      <c r="J1498" s="17" t="s">
        <v>11</v>
      </c>
      <c r="K1498" s="17" t="s">
        <v>12</v>
      </c>
      <c r="L1498" s="17" t="s">
        <v>13</v>
      </c>
      <c r="M1498" s="20">
        <v>42.674999999999997</v>
      </c>
    </row>
    <row r="1499" spans="1:13" x14ac:dyDescent="0.35">
      <c r="A1499" s="17" t="s">
        <v>8349</v>
      </c>
      <c r="B1499" s="17">
        <v>1498</v>
      </c>
      <c r="C1499" s="17" t="s">
        <v>873</v>
      </c>
      <c r="D1499" s="17">
        <v>1980</v>
      </c>
      <c r="E1499" s="17" t="s">
        <v>35</v>
      </c>
      <c r="F1499" s="17">
        <v>30</v>
      </c>
      <c r="G1499" s="19">
        <v>29463</v>
      </c>
      <c r="H1499" s="17">
        <v>1</v>
      </c>
      <c r="I1499" s="18">
        <v>6940.91</v>
      </c>
      <c r="J1499" s="17" t="s">
        <v>11</v>
      </c>
      <c r="K1499" s="17" t="s">
        <v>11</v>
      </c>
      <c r="L1499" s="17" t="s">
        <v>23</v>
      </c>
      <c r="M1499" s="20">
        <v>42.772222222222226</v>
      </c>
    </row>
    <row r="1500" spans="1:13" x14ac:dyDescent="0.35">
      <c r="A1500" s="17" t="s">
        <v>8349</v>
      </c>
      <c r="B1500" s="17">
        <v>1499</v>
      </c>
      <c r="C1500" s="17" t="s">
        <v>872</v>
      </c>
      <c r="D1500" s="17">
        <v>1978</v>
      </c>
      <c r="E1500" s="17" t="s">
        <v>15</v>
      </c>
      <c r="F1500" s="17">
        <v>29</v>
      </c>
      <c r="G1500" s="19">
        <v>28823</v>
      </c>
      <c r="H1500" s="17">
        <v>2</v>
      </c>
      <c r="I1500" s="18">
        <v>6938.11</v>
      </c>
      <c r="J1500" s="17" t="s">
        <v>11</v>
      </c>
      <c r="K1500" s="17" t="s">
        <v>11</v>
      </c>
      <c r="L1500" s="17" t="s">
        <v>13</v>
      </c>
      <c r="M1500" s="20">
        <v>44.524999999999999</v>
      </c>
    </row>
    <row r="1501" spans="1:13" x14ac:dyDescent="0.35">
      <c r="A1501" s="17" t="s">
        <v>8349</v>
      </c>
      <c r="B1501" s="17">
        <v>1500</v>
      </c>
      <c r="C1501" s="17" t="s">
        <v>871</v>
      </c>
      <c r="D1501" s="17">
        <v>1984</v>
      </c>
      <c r="E1501" s="17" t="s">
        <v>20</v>
      </c>
      <c r="F1501" s="17">
        <v>5</v>
      </c>
      <c r="G1501" s="19">
        <v>30930</v>
      </c>
      <c r="H1501" s="17">
        <v>2</v>
      </c>
      <c r="I1501" s="18">
        <v>6933.24</v>
      </c>
      <c r="J1501" s="17" t="s">
        <v>11</v>
      </c>
      <c r="K1501" s="17" t="s">
        <v>12</v>
      </c>
      <c r="L1501" s="17" t="s">
        <v>23</v>
      </c>
      <c r="M1501" s="20">
        <v>38.758333333333333</v>
      </c>
    </row>
    <row r="1502" spans="1:13" x14ac:dyDescent="0.35">
      <c r="A1502" s="17" t="s">
        <v>8349</v>
      </c>
      <c r="B1502" s="17">
        <v>1501</v>
      </c>
      <c r="C1502" s="17" t="s">
        <v>870</v>
      </c>
      <c r="D1502" s="17">
        <v>1989</v>
      </c>
      <c r="E1502" s="17" t="s">
        <v>30</v>
      </c>
      <c r="F1502" s="17">
        <v>21</v>
      </c>
      <c r="G1502" s="19">
        <v>32863</v>
      </c>
      <c r="H1502" s="17">
        <v>3</v>
      </c>
      <c r="I1502" s="18">
        <v>6895.19</v>
      </c>
      <c r="J1502" s="17" t="s">
        <v>11</v>
      </c>
      <c r="K1502" s="17" t="s">
        <v>12</v>
      </c>
      <c r="L1502" s="17" t="s">
        <v>247</v>
      </c>
      <c r="M1502" s="20">
        <v>33.463888888888889</v>
      </c>
    </row>
    <row r="1503" spans="1:13" x14ac:dyDescent="0.35">
      <c r="A1503" s="17" t="s">
        <v>8349</v>
      </c>
      <c r="B1503" s="17">
        <v>1502</v>
      </c>
      <c r="C1503" s="17" t="s">
        <v>869</v>
      </c>
      <c r="D1503" s="17">
        <v>1985</v>
      </c>
      <c r="E1503" s="17" t="s">
        <v>20</v>
      </c>
      <c r="F1503" s="17">
        <v>10</v>
      </c>
      <c r="G1503" s="19">
        <v>31300</v>
      </c>
      <c r="H1503" s="17">
        <v>2</v>
      </c>
      <c r="I1503" s="18">
        <v>6877.98</v>
      </c>
      <c r="J1503" s="17" t="s">
        <v>11</v>
      </c>
      <c r="K1503" s="17" t="s">
        <v>16</v>
      </c>
      <c r="L1503" s="17" t="s">
        <v>247</v>
      </c>
      <c r="M1503" s="20">
        <v>37.744444444444447</v>
      </c>
    </row>
    <row r="1504" spans="1:13" x14ac:dyDescent="0.35">
      <c r="A1504" s="17" t="s">
        <v>8349</v>
      </c>
      <c r="B1504" s="17">
        <v>1503</v>
      </c>
      <c r="C1504" s="17" t="s">
        <v>868</v>
      </c>
      <c r="D1504" s="17">
        <v>2004</v>
      </c>
      <c r="E1504" s="17" t="s">
        <v>30</v>
      </c>
      <c r="F1504" s="17">
        <v>24</v>
      </c>
      <c r="G1504" s="19">
        <v>38345</v>
      </c>
      <c r="H1504" s="17">
        <v>0</v>
      </c>
      <c r="I1504" s="18">
        <v>6876.53</v>
      </c>
      <c r="J1504" s="17" t="s">
        <v>11</v>
      </c>
      <c r="K1504" s="17" t="s">
        <v>16</v>
      </c>
      <c r="L1504" s="17" t="s">
        <v>23</v>
      </c>
      <c r="M1504" s="20">
        <v>18.455555555555556</v>
      </c>
    </row>
    <row r="1505" spans="1:13" x14ac:dyDescent="0.35">
      <c r="A1505" s="17" t="s">
        <v>8349</v>
      </c>
      <c r="B1505" s="17">
        <v>1504</v>
      </c>
      <c r="C1505" s="17" t="s">
        <v>867</v>
      </c>
      <c r="D1505" s="17">
        <v>1981</v>
      </c>
      <c r="E1505" s="17" t="s">
        <v>18</v>
      </c>
      <c r="F1505" s="17">
        <v>23</v>
      </c>
      <c r="G1505" s="19">
        <v>29760</v>
      </c>
      <c r="H1505" s="17">
        <v>2</v>
      </c>
      <c r="I1505" s="18">
        <v>6875.96</v>
      </c>
      <c r="J1505" s="17" t="s">
        <v>11</v>
      </c>
      <c r="K1505" s="17" t="s">
        <v>11</v>
      </c>
      <c r="L1505" s="17" t="s">
        <v>42</v>
      </c>
      <c r="M1505" s="20">
        <v>41.958333333333336</v>
      </c>
    </row>
    <row r="1506" spans="1:13" x14ac:dyDescent="0.35">
      <c r="A1506" s="17" t="s">
        <v>8349</v>
      </c>
      <c r="B1506" s="17">
        <v>1505</v>
      </c>
      <c r="C1506" s="17" t="s">
        <v>866</v>
      </c>
      <c r="D1506" s="17">
        <v>1969</v>
      </c>
      <c r="E1506" s="17" t="s">
        <v>37</v>
      </c>
      <c r="F1506" s="17">
        <v>23</v>
      </c>
      <c r="G1506" s="19">
        <v>25499</v>
      </c>
      <c r="H1506" s="17">
        <v>0</v>
      </c>
      <c r="I1506" s="18">
        <v>6868.39</v>
      </c>
      <c r="J1506" s="17" t="s">
        <v>11</v>
      </c>
      <c r="K1506" s="17" t="s">
        <v>11</v>
      </c>
      <c r="L1506" s="17" t="s">
        <v>13</v>
      </c>
      <c r="M1506" s="20">
        <v>53.625</v>
      </c>
    </row>
    <row r="1507" spans="1:13" x14ac:dyDescent="0.35">
      <c r="A1507" s="17" t="s">
        <v>8349</v>
      </c>
      <c r="B1507" s="17">
        <v>1506</v>
      </c>
      <c r="C1507" s="17" t="s">
        <v>865</v>
      </c>
      <c r="D1507" s="17">
        <v>1978</v>
      </c>
      <c r="E1507" s="17" t="s">
        <v>35</v>
      </c>
      <c r="F1507" s="17">
        <v>5</v>
      </c>
      <c r="G1507" s="19">
        <v>28707</v>
      </c>
      <c r="H1507" s="17">
        <v>2</v>
      </c>
      <c r="I1507" s="18">
        <v>6863.49</v>
      </c>
      <c r="J1507" s="17" t="s">
        <v>11</v>
      </c>
      <c r="K1507" s="17" t="s">
        <v>16</v>
      </c>
      <c r="L1507" s="17" t="s">
        <v>13</v>
      </c>
      <c r="M1507" s="20">
        <v>44.841666666666669</v>
      </c>
    </row>
    <row r="1508" spans="1:13" x14ac:dyDescent="0.35">
      <c r="A1508" s="17" t="s">
        <v>8349</v>
      </c>
      <c r="B1508" s="17">
        <v>1507</v>
      </c>
      <c r="C1508" s="17" t="s">
        <v>864</v>
      </c>
      <c r="D1508" s="17">
        <v>1981</v>
      </c>
      <c r="E1508" s="17" t="s">
        <v>18</v>
      </c>
      <c r="F1508" s="17">
        <v>19</v>
      </c>
      <c r="G1508" s="19">
        <v>29756</v>
      </c>
      <c r="H1508" s="17">
        <v>1</v>
      </c>
      <c r="I1508" s="18">
        <v>6858.48</v>
      </c>
      <c r="J1508" s="17" t="s">
        <v>11</v>
      </c>
      <c r="K1508" s="17" t="s">
        <v>11</v>
      </c>
      <c r="L1508" s="17" t="s">
        <v>166</v>
      </c>
      <c r="M1508" s="20">
        <v>41.969444444444441</v>
      </c>
    </row>
    <row r="1509" spans="1:13" x14ac:dyDescent="0.35">
      <c r="A1509" s="17" t="s">
        <v>8349</v>
      </c>
      <c r="B1509" s="17">
        <v>1508</v>
      </c>
      <c r="C1509" s="17" t="s">
        <v>863</v>
      </c>
      <c r="D1509" s="17">
        <v>1979</v>
      </c>
      <c r="E1509" s="17" t="s">
        <v>15</v>
      </c>
      <c r="F1509" s="17">
        <v>4</v>
      </c>
      <c r="G1509" s="19">
        <v>29163</v>
      </c>
      <c r="H1509" s="17">
        <v>1</v>
      </c>
      <c r="I1509" s="18">
        <v>6849.03</v>
      </c>
      <c r="J1509" s="17" t="s">
        <v>11</v>
      </c>
      <c r="K1509" s="17" t="s">
        <v>11</v>
      </c>
      <c r="L1509" s="17" t="s">
        <v>42</v>
      </c>
      <c r="M1509" s="20">
        <v>43.594444444444441</v>
      </c>
    </row>
    <row r="1510" spans="1:13" x14ac:dyDescent="0.35">
      <c r="A1510" s="17" t="s">
        <v>8349</v>
      </c>
      <c r="B1510" s="17">
        <v>1509</v>
      </c>
      <c r="C1510" s="17" t="s">
        <v>862</v>
      </c>
      <c r="D1510" s="17">
        <v>1977</v>
      </c>
      <c r="E1510" s="17" t="s">
        <v>18</v>
      </c>
      <c r="F1510" s="17">
        <v>15</v>
      </c>
      <c r="G1510" s="19">
        <v>28291</v>
      </c>
      <c r="H1510" s="17">
        <v>2</v>
      </c>
      <c r="I1510" s="18">
        <v>6843.17</v>
      </c>
      <c r="J1510" s="17" t="s">
        <v>11</v>
      </c>
      <c r="K1510" s="17" t="s">
        <v>16</v>
      </c>
      <c r="L1510" s="17" t="s">
        <v>13</v>
      </c>
      <c r="M1510" s="20">
        <v>45.980555555555554</v>
      </c>
    </row>
    <row r="1511" spans="1:13" x14ac:dyDescent="0.35">
      <c r="A1511" s="17" t="s">
        <v>8349</v>
      </c>
      <c r="B1511" s="17">
        <v>1510</v>
      </c>
      <c r="C1511" s="17" t="s">
        <v>861</v>
      </c>
      <c r="D1511" s="17">
        <v>2000</v>
      </c>
      <c r="E1511" s="17" t="s">
        <v>15</v>
      </c>
      <c r="F1511" s="17">
        <v>30</v>
      </c>
      <c r="G1511" s="19">
        <v>36860</v>
      </c>
      <c r="H1511" s="17">
        <v>0</v>
      </c>
      <c r="I1511" s="18">
        <v>6842.28</v>
      </c>
      <c r="J1511" s="17" t="s">
        <v>11</v>
      </c>
      <c r="K1511" s="17" t="s">
        <v>16</v>
      </c>
      <c r="L1511" s="17" t="s">
        <v>23</v>
      </c>
      <c r="M1511" s="20">
        <v>22.522222222222222</v>
      </c>
    </row>
    <row r="1512" spans="1:13" x14ac:dyDescent="0.35">
      <c r="A1512" s="17" t="s">
        <v>8349</v>
      </c>
      <c r="B1512" s="17">
        <v>1511</v>
      </c>
      <c r="C1512" s="17" t="s">
        <v>860</v>
      </c>
      <c r="D1512" s="17">
        <v>1979</v>
      </c>
      <c r="E1512" s="17" t="s">
        <v>10</v>
      </c>
      <c r="F1512" s="17">
        <v>15</v>
      </c>
      <c r="G1512" s="19">
        <v>29051</v>
      </c>
      <c r="H1512" s="17">
        <v>0</v>
      </c>
      <c r="I1512" s="18">
        <v>6837.37</v>
      </c>
      <c r="J1512" s="17" t="s">
        <v>12</v>
      </c>
      <c r="K1512" s="17" t="s">
        <v>16</v>
      </c>
      <c r="L1512" s="17" t="s">
        <v>168</v>
      </c>
      <c r="M1512" s="20">
        <v>43.897222222222226</v>
      </c>
    </row>
    <row r="1513" spans="1:13" x14ac:dyDescent="0.35">
      <c r="A1513" s="17" t="s">
        <v>8349</v>
      </c>
      <c r="B1513" s="17">
        <v>1512</v>
      </c>
      <c r="C1513" s="17" t="s">
        <v>859</v>
      </c>
      <c r="D1513" s="17">
        <v>1994</v>
      </c>
      <c r="E1513" s="17" t="s">
        <v>10</v>
      </c>
      <c r="F1513" s="17">
        <v>8</v>
      </c>
      <c r="G1513" s="19">
        <v>34523</v>
      </c>
      <c r="H1513" s="17">
        <v>0</v>
      </c>
      <c r="I1513" s="18">
        <v>6827.69</v>
      </c>
      <c r="J1513" s="17" t="s">
        <v>11</v>
      </c>
      <c r="K1513" s="17" t="s">
        <v>11</v>
      </c>
      <c r="L1513" s="17" t="s">
        <v>300</v>
      </c>
      <c r="M1513" s="20">
        <v>28.916666666666668</v>
      </c>
    </row>
    <row r="1514" spans="1:13" x14ac:dyDescent="0.35">
      <c r="A1514" s="17" t="s">
        <v>8349</v>
      </c>
      <c r="B1514" s="17">
        <v>1513</v>
      </c>
      <c r="C1514" s="17" t="s">
        <v>858</v>
      </c>
      <c r="D1514" s="17">
        <v>1975</v>
      </c>
      <c r="E1514" s="17" t="s">
        <v>35</v>
      </c>
      <c r="F1514" s="17">
        <v>17</v>
      </c>
      <c r="G1514" s="19">
        <v>27623</v>
      </c>
      <c r="H1514" s="17">
        <v>1</v>
      </c>
      <c r="I1514" s="18">
        <v>6809.46</v>
      </c>
      <c r="J1514" s="17" t="s">
        <v>11</v>
      </c>
      <c r="K1514" s="17" t="s">
        <v>16</v>
      </c>
      <c r="L1514" s="17" t="s">
        <v>23</v>
      </c>
      <c r="M1514" s="20">
        <v>47.80833333333333</v>
      </c>
    </row>
    <row r="1515" spans="1:13" x14ac:dyDescent="0.35">
      <c r="A1515" s="17" t="s">
        <v>8349</v>
      </c>
      <c r="B1515" s="17">
        <v>1514</v>
      </c>
      <c r="C1515" s="17" t="s">
        <v>857</v>
      </c>
      <c r="D1515" s="17">
        <v>1991</v>
      </c>
      <c r="E1515" s="17" t="s">
        <v>18</v>
      </c>
      <c r="F1515" s="17">
        <v>29</v>
      </c>
      <c r="G1515" s="19">
        <v>33418</v>
      </c>
      <c r="H1515" s="17">
        <v>5</v>
      </c>
      <c r="I1515" s="18">
        <v>6799.46</v>
      </c>
      <c r="J1515" s="17" t="s">
        <v>16</v>
      </c>
      <c r="K1515" s="17" t="s">
        <v>11</v>
      </c>
      <c r="L1515" s="17" t="s">
        <v>276</v>
      </c>
      <c r="M1515" s="20">
        <v>31.941666666666666</v>
      </c>
    </row>
    <row r="1516" spans="1:13" x14ac:dyDescent="0.35">
      <c r="A1516" s="17" t="s">
        <v>8349</v>
      </c>
      <c r="B1516" s="17">
        <v>1515</v>
      </c>
      <c r="C1516" s="17" t="s">
        <v>856</v>
      </c>
      <c r="D1516" s="17">
        <v>1985</v>
      </c>
      <c r="E1516" s="17" t="s">
        <v>30</v>
      </c>
      <c r="F1516" s="17">
        <v>24</v>
      </c>
      <c r="G1516" s="19">
        <v>31405</v>
      </c>
      <c r="H1516" s="17">
        <v>3</v>
      </c>
      <c r="I1516" s="18">
        <v>6796.86</v>
      </c>
      <c r="J1516" s="17" t="s">
        <v>12</v>
      </c>
      <c r="K1516" s="17" t="s">
        <v>12</v>
      </c>
      <c r="L1516" s="17" t="s">
        <v>23</v>
      </c>
      <c r="M1516" s="20">
        <v>37.455555555555556</v>
      </c>
    </row>
    <row r="1517" spans="1:13" x14ac:dyDescent="0.35">
      <c r="A1517" s="17" t="s">
        <v>8349</v>
      </c>
      <c r="B1517" s="17">
        <v>1516</v>
      </c>
      <c r="C1517" s="17" t="s">
        <v>855</v>
      </c>
      <c r="D1517" s="17">
        <v>1980</v>
      </c>
      <c r="E1517" s="17" t="s">
        <v>15</v>
      </c>
      <c r="F1517" s="17">
        <v>23</v>
      </c>
      <c r="G1517" s="19">
        <v>29548</v>
      </c>
      <c r="H1517" s="17">
        <v>2</v>
      </c>
      <c r="I1517" s="18">
        <v>6781.52</v>
      </c>
      <c r="J1517" s="17" t="s">
        <v>11</v>
      </c>
      <c r="K1517" s="17" t="s">
        <v>11</v>
      </c>
      <c r="L1517" s="17" t="s">
        <v>13</v>
      </c>
      <c r="M1517" s="20">
        <v>42.541666666666664</v>
      </c>
    </row>
    <row r="1518" spans="1:13" x14ac:dyDescent="0.35">
      <c r="A1518" s="17" t="s">
        <v>8349</v>
      </c>
      <c r="B1518" s="17">
        <v>1517</v>
      </c>
      <c r="C1518" s="17" t="s">
        <v>854</v>
      </c>
      <c r="D1518" s="17">
        <v>1981</v>
      </c>
      <c r="E1518" s="17" t="s">
        <v>37</v>
      </c>
      <c r="F1518" s="17">
        <v>8</v>
      </c>
      <c r="G1518" s="19">
        <v>29867</v>
      </c>
      <c r="H1518" s="17">
        <v>1</v>
      </c>
      <c r="I1518" s="18">
        <v>6781.35</v>
      </c>
      <c r="J1518" s="17" t="s">
        <v>11</v>
      </c>
      <c r="K1518" s="17" t="s">
        <v>16</v>
      </c>
      <c r="L1518" s="17" t="s">
        <v>13</v>
      </c>
      <c r="M1518" s="20">
        <v>41.666666666666664</v>
      </c>
    </row>
    <row r="1519" spans="1:13" x14ac:dyDescent="0.35">
      <c r="A1519" s="17" t="s">
        <v>8349</v>
      </c>
      <c r="B1519" s="17">
        <v>1518</v>
      </c>
      <c r="C1519" s="17" t="s">
        <v>853</v>
      </c>
      <c r="D1519" s="17">
        <v>1981</v>
      </c>
      <c r="E1519" s="17" t="s">
        <v>20</v>
      </c>
      <c r="F1519" s="17">
        <v>3</v>
      </c>
      <c r="G1519" s="19">
        <v>29832</v>
      </c>
      <c r="H1519" s="17">
        <v>1</v>
      </c>
      <c r="I1519" s="18">
        <v>6775.96</v>
      </c>
      <c r="J1519" s="17" t="s">
        <v>11</v>
      </c>
      <c r="K1519" s="17" t="s">
        <v>12</v>
      </c>
      <c r="L1519" s="17" t="s">
        <v>42</v>
      </c>
      <c r="M1519" s="20">
        <v>41.763888888888886</v>
      </c>
    </row>
    <row r="1520" spans="1:13" x14ac:dyDescent="0.35">
      <c r="A1520" s="17" t="s">
        <v>8349</v>
      </c>
      <c r="B1520" s="17">
        <v>1519</v>
      </c>
      <c r="C1520" s="17" t="s">
        <v>852</v>
      </c>
      <c r="D1520" s="17">
        <v>1981</v>
      </c>
      <c r="E1520" s="17" t="s">
        <v>20</v>
      </c>
      <c r="F1520" s="17">
        <v>21</v>
      </c>
      <c r="G1520" s="19">
        <v>29850</v>
      </c>
      <c r="H1520" s="17">
        <v>1</v>
      </c>
      <c r="I1520" s="18">
        <v>6770.19</v>
      </c>
      <c r="J1520" s="17" t="s">
        <v>11</v>
      </c>
      <c r="K1520" s="17" t="s">
        <v>12</v>
      </c>
      <c r="L1520" s="17" t="s">
        <v>13</v>
      </c>
      <c r="M1520" s="20">
        <v>41.713888888888889</v>
      </c>
    </row>
    <row r="1521" spans="1:13" x14ac:dyDescent="0.35">
      <c r="A1521" s="17" t="s">
        <v>8349</v>
      </c>
      <c r="B1521" s="17">
        <v>1520</v>
      </c>
      <c r="C1521" s="17" t="s">
        <v>851</v>
      </c>
      <c r="D1521" s="17">
        <v>1988</v>
      </c>
      <c r="E1521" s="17" t="s">
        <v>37</v>
      </c>
      <c r="F1521" s="17">
        <v>10</v>
      </c>
      <c r="G1521" s="19">
        <v>32426</v>
      </c>
      <c r="H1521" s="17">
        <v>3</v>
      </c>
      <c r="I1521" s="18">
        <v>6753.04</v>
      </c>
      <c r="J1521" s="17" t="s">
        <v>11</v>
      </c>
      <c r="K1521" s="17" t="s">
        <v>11</v>
      </c>
      <c r="L1521" s="17" t="s">
        <v>247</v>
      </c>
      <c r="M1521" s="20">
        <v>34.661111111111111</v>
      </c>
    </row>
    <row r="1522" spans="1:13" x14ac:dyDescent="0.35">
      <c r="A1522" s="17" t="s">
        <v>8349</v>
      </c>
      <c r="B1522" s="17">
        <v>1521</v>
      </c>
      <c r="C1522" s="17" t="s">
        <v>850</v>
      </c>
      <c r="D1522" s="17">
        <v>1966</v>
      </c>
      <c r="E1522" s="17" t="s">
        <v>30</v>
      </c>
      <c r="F1522" s="17">
        <v>9</v>
      </c>
      <c r="G1522" s="19">
        <v>24450</v>
      </c>
      <c r="H1522" s="17">
        <v>0</v>
      </c>
      <c r="I1522" s="18">
        <v>6750.27</v>
      </c>
      <c r="J1522" s="17" t="s">
        <v>12</v>
      </c>
      <c r="K1522" s="17" t="s">
        <v>11</v>
      </c>
      <c r="L1522" s="17" t="s">
        <v>13</v>
      </c>
      <c r="M1522" s="20">
        <v>56.49722222222222</v>
      </c>
    </row>
    <row r="1523" spans="1:13" x14ac:dyDescent="0.35">
      <c r="A1523" s="17" t="s">
        <v>8349</v>
      </c>
      <c r="B1523" s="17">
        <v>1522</v>
      </c>
      <c r="C1523" s="17" t="s">
        <v>849</v>
      </c>
      <c r="D1523" s="17">
        <v>1970</v>
      </c>
      <c r="E1523" s="17" t="s">
        <v>18</v>
      </c>
      <c r="F1523" s="17">
        <v>17</v>
      </c>
      <c r="G1523" s="19">
        <v>25736</v>
      </c>
      <c r="H1523" s="17">
        <v>0</v>
      </c>
      <c r="I1523" s="18">
        <v>6749.63</v>
      </c>
      <c r="J1523" s="17" t="s">
        <v>11</v>
      </c>
      <c r="K1523" s="17" t="s">
        <v>16</v>
      </c>
      <c r="L1523" s="17" t="s">
        <v>13</v>
      </c>
      <c r="M1523" s="20">
        <v>52.975000000000001</v>
      </c>
    </row>
    <row r="1524" spans="1:13" x14ac:dyDescent="0.35">
      <c r="A1524" s="17" t="s">
        <v>8349</v>
      </c>
      <c r="B1524" s="17">
        <v>1523</v>
      </c>
      <c r="C1524" s="17" t="s">
        <v>848</v>
      </c>
      <c r="D1524" s="17">
        <v>1986</v>
      </c>
      <c r="E1524" s="17" t="s">
        <v>18</v>
      </c>
      <c r="F1524" s="17">
        <v>5</v>
      </c>
      <c r="G1524" s="19">
        <v>31568</v>
      </c>
      <c r="H1524" s="17">
        <v>3</v>
      </c>
      <c r="I1524" s="18">
        <v>6748.59</v>
      </c>
      <c r="J1524" s="17" t="s">
        <v>12</v>
      </c>
      <c r="K1524" s="17" t="s">
        <v>16</v>
      </c>
      <c r="L1524" s="17" t="s">
        <v>168</v>
      </c>
      <c r="M1524" s="20">
        <v>37.008333333333333</v>
      </c>
    </row>
    <row r="1525" spans="1:13" x14ac:dyDescent="0.35">
      <c r="A1525" s="17" t="s">
        <v>8349</v>
      </c>
      <c r="B1525" s="17">
        <v>1524</v>
      </c>
      <c r="C1525" s="17" t="s">
        <v>847</v>
      </c>
      <c r="D1525" s="17">
        <v>1986</v>
      </c>
      <c r="E1525" s="17" t="s">
        <v>35</v>
      </c>
      <c r="F1525" s="17">
        <v>7</v>
      </c>
      <c r="G1525" s="19">
        <v>31631</v>
      </c>
      <c r="H1525" s="17">
        <v>3</v>
      </c>
      <c r="I1525" s="18">
        <v>6746.74</v>
      </c>
      <c r="J1525" s="17" t="s">
        <v>12</v>
      </c>
      <c r="K1525" s="17" t="s">
        <v>11</v>
      </c>
      <c r="L1525" s="17" t="s">
        <v>168</v>
      </c>
      <c r="M1525" s="20">
        <v>36.836111111111109</v>
      </c>
    </row>
    <row r="1526" spans="1:13" x14ac:dyDescent="0.35">
      <c r="A1526" s="17" t="s">
        <v>8349</v>
      </c>
      <c r="B1526" s="17">
        <v>1525</v>
      </c>
      <c r="C1526" s="17" t="s">
        <v>846</v>
      </c>
      <c r="D1526" s="17">
        <v>1968</v>
      </c>
      <c r="E1526" s="17" t="s">
        <v>10</v>
      </c>
      <c r="F1526" s="17">
        <v>18</v>
      </c>
      <c r="G1526" s="19">
        <v>25037</v>
      </c>
      <c r="H1526" s="17">
        <v>0</v>
      </c>
      <c r="I1526" s="18">
        <v>6738.84</v>
      </c>
      <c r="J1526" s="17" t="s">
        <v>12</v>
      </c>
      <c r="K1526" s="17" t="s">
        <v>16</v>
      </c>
      <c r="L1526" s="17" t="s">
        <v>23</v>
      </c>
      <c r="M1526" s="20">
        <v>54.888888888888886</v>
      </c>
    </row>
    <row r="1527" spans="1:13" x14ac:dyDescent="0.35">
      <c r="A1527" s="17" t="s">
        <v>8349</v>
      </c>
      <c r="B1527" s="17">
        <v>1526</v>
      </c>
      <c r="C1527" s="17" t="s">
        <v>845</v>
      </c>
      <c r="D1527" s="17">
        <v>1978</v>
      </c>
      <c r="E1527" s="17" t="s">
        <v>37</v>
      </c>
      <c r="F1527" s="17">
        <v>21</v>
      </c>
      <c r="G1527" s="19">
        <v>28784</v>
      </c>
      <c r="H1527" s="17">
        <v>2</v>
      </c>
      <c r="I1527" s="18">
        <v>6737.98</v>
      </c>
      <c r="J1527" s="17" t="s">
        <v>11</v>
      </c>
      <c r="K1527" s="17" t="s">
        <v>12</v>
      </c>
      <c r="L1527" s="17" t="s">
        <v>13</v>
      </c>
      <c r="M1527" s="20">
        <v>44.630555555555553</v>
      </c>
    </row>
    <row r="1528" spans="1:13" x14ac:dyDescent="0.35">
      <c r="A1528" s="17" t="s">
        <v>8349</v>
      </c>
      <c r="B1528" s="17">
        <v>1527</v>
      </c>
      <c r="C1528" s="17" t="s">
        <v>844</v>
      </c>
      <c r="D1528" s="17">
        <v>1994</v>
      </c>
      <c r="E1528" s="17" t="s">
        <v>18</v>
      </c>
      <c r="F1528" s="17">
        <v>13</v>
      </c>
      <c r="G1528" s="19">
        <v>34498</v>
      </c>
      <c r="H1528" s="17">
        <v>0</v>
      </c>
      <c r="I1528" s="18">
        <v>6721.37</v>
      </c>
      <c r="J1528" s="17" t="s">
        <v>11</v>
      </c>
      <c r="K1528" s="17" t="s">
        <v>16</v>
      </c>
      <c r="L1528" s="17" t="s">
        <v>23</v>
      </c>
      <c r="M1528" s="20">
        <v>28.986111111111111</v>
      </c>
    </row>
    <row r="1529" spans="1:13" x14ac:dyDescent="0.35">
      <c r="A1529" s="17" t="s">
        <v>8349</v>
      </c>
      <c r="B1529" s="17">
        <v>1528</v>
      </c>
      <c r="C1529" s="17" t="s">
        <v>843</v>
      </c>
      <c r="D1529" s="17">
        <v>1983</v>
      </c>
      <c r="E1529" s="17" t="s">
        <v>18</v>
      </c>
      <c r="F1529" s="17">
        <v>12</v>
      </c>
      <c r="G1529" s="19">
        <v>30479</v>
      </c>
      <c r="H1529" s="17">
        <v>2</v>
      </c>
      <c r="I1529" s="18">
        <v>6710.19</v>
      </c>
      <c r="J1529" s="17" t="s">
        <v>12</v>
      </c>
      <c r="K1529" s="17" t="s">
        <v>12</v>
      </c>
      <c r="L1529" s="17" t="s">
        <v>23</v>
      </c>
      <c r="M1529" s="20">
        <v>39.988888888888887</v>
      </c>
    </row>
    <row r="1530" spans="1:13" x14ac:dyDescent="0.35">
      <c r="A1530" s="17" t="s">
        <v>8349</v>
      </c>
      <c r="B1530" s="17">
        <v>1529</v>
      </c>
      <c r="C1530" s="17" t="s">
        <v>842</v>
      </c>
      <c r="D1530" s="17">
        <v>1971</v>
      </c>
      <c r="E1530" s="17" t="s">
        <v>30</v>
      </c>
      <c r="F1530" s="17">
        <v>12</v>
      </c>
      <c r="G1530" s="19">
        <v>26279</v>
      </c>
      <c r="H1530" s="17">
        <v>0</v>
      </c>
      <c r="I1530" s="18">
        <v>6706.47</v>
      </c>
      <c r="J1530" s="17" t="s">
        <v>11</v>
      </c>
      <c r="K1530" s="17" t="s">
        <v>16</v>
      </c>
      <c r="L1530" s="17" t="s">
        <v>13</v>
      </c>
      <c r="M1530" s="20">
        <v>51.488888888888887</v>
      </c>
    </row>
    <row r="1531" spans="1:13" x14ac:dyDescent="0.35">
      <c r="A1531" s="17" t="s">
        <v>8349</v>
      </c>
      <c r="B1531" s="17">
        <v>1530</v>
      </c>
      <c r="C1531" s="17" t="s">
        <v>841</v>
      </c>
      <c r="D1531" s="17">
        <v>1968</v>
      </c>
      <c r="E1531" s="17" t="s">
        <v>10</v>
      </c>
      <c r="F1531" s="17">
        <v>13</v>
      </c>
      <c r="G1531" s="19">
        <v>25032</v>
      </c>
      <c r="H1531" s="17">
        <v>0</v>
      </c>
      <c r="I1531" s="18">
        <v>6700.56</v>
      </c>
      <c r="J1531" s="17" t="s">
        <v>12</v>
      </c>
      <c r="K1531" s="17" t="s">
        <v>16</v>
      </c>
      <c r="L1531" s="17" t="s">
        <v>23</v>
      </c>
      <c r="M1531" s="20">
        <v>54.902777777777779</v>
      </c>
    </row>
    <row r="1532" spans="1:13" x14ac:dyDescent="0.35">
      <c r="A1532" s="17" t="s">
        <v>8349</v>
      </c>
      <c r="B1532" s="17">
        <v>1531</v>
      </c>
      <c r="C1532" s="17" t="s">
        <v>840</v>
      </c>
      <c r="D1532" s="17">
        <v>1985</v>
      </c>
      <c r="E1532" s="17" t="s">
        <v>10</v>
      </c>
      <c r="F1532" s="17">
        <v>9</v>
      </c>
      <c r="G1532" s="19">
        <v>31237</v>
      </c>
      <c r="H1532" s="17">
        <v>2</v>
      </c>
      <c r="I1532" s="18">
        <v>6686.43</v>
      </c>
      <c r="J1532" s="17" t="s">
        <v>11</v>
      </c>
      <c r="K1532" s="17" t="s">
        <v>12</v>
      </c>
      <c r="L1532" s="17" t="s">
        <v>23</v>
      </c>
      <c r="M1532" s="20">
        <v>37.913888888888891</v>
      </c>
    </row>
    <row r="1533" spans="1:13" x14ac:dyDescent="0.35">
      <c r="A1533" s="17" t="s">
        <v>8349</v>
      </c>
      <c r="B1533" s="17">
        <v>1532</v>
      </c>
      <c r="C1533" s="17" t="s">
        <v>839</v>
      </c>
      <c r="D1533" s="17">
        <v>1989</v>
      </c>
      <c r="E1533" s="17" t="s">
        <v>37</v>
      </c>
      <c r="F1533" s="17">
        <v>20</v>
      </c>
      <c r="G1533" s="19">
        <v>32801</v>
      </c>
      <c r="H1533" s="17">
        <v>5</v>
      </c>
      <c r="I1533" s="18">
        <v>6666.24</v>
      </c>
      <c r="J1533" s="17" t="s">
        <v>12</v>
      </c>
      <c r="K1533" s="17" t="s">
        <v>16</v>
      </c>
      <c r="L1533" s="17" t="s">
        <v>42</v>
      </c>
      <c r="M1533" s="20">
        <v>33.633333333333333</v>
      </c>
    </row>
    <row r="1534" spans="1:13" x14ac:dyDescent="0.35">
      <c r="A1534" s="17" t="s">
        <v>8349</v>
      </c>
      <c r="B1534" s="17">
        <v>1533</v>
      </c>
      <c r="C1534" s="17" t="s">
        <v>838</v>
      </c>
      <c r="D1534" s="17">
        <v>1981</v>
      </c>
      <c r="E1534" s="17" t="s">
        <v>20</v>
      </c>
      <c r="F1534" s="17">
        <v>17</v>
      </c>
      <c r="G1534" s="19">
        <v>29846</v>
      </c>
      <c r="H1534" s="17">
        <v>1</v>
      </c>
      <c r="I1534" s="18">
        <v>6664.69</v>
      </c>
      <c r="J1534" s="17" t="s">
        <v>12</v>
      </c>
      <c r="K1534" s="17" t="s">
        <v>16</v>
      </c>
      <c r="L1534" s="17" t="s">
        <v>23</v>
      </c>
      <c r="M1534" s="20">
        <v>41.725000000000001</v>
      </c>
    </row>
    <row r="1535" spans="1:13" x14ac:dyDescent="0.35">
      <c r="A1535" s="17" t="s">
        <v>8349</v>
      </c>
      <c r="B1535" s="17">
        <v>1534</v>
      </c>
      <c r="C1535" s="17" t="s">
        <v>837</v>
      </c>
      <c r="D1535" s="17">
        <v>1982</v>
      </c>
      <c r="E1535" s="17" t="s">
        <v>20</v>
      </c>
      <c r="F1535" s="17">
        <v>27</v>
      </c>
      <c r="G1535" s="19">
        <v>30221</v>
      </c>
      <c r="H1535" s="17">
        <v>3</v>
      </c>
      <c r="I1535" s="18">
        <v>6664.32</v>
      </c>
      <c r="J1535" s="17" t="s">
        <v>11</v>
      </c>
      <c r="K1535" s="17" t="s">
        <v>11</v>
      </c>
      <c r="L1535" s="17" t="s">
        <v>13</v>
      </c>
      <c r="M1535" s="20">
        <v>40.697222222222223</v>
      </c>
    </row>
    <row r="1536" spans="1:13" x14ac:dyDescent="0.35">
      <c r="A1536" s="17" t="s">
        <v>8349</v>
      </c>
      <c r="B1536" s="17">
        <v>1535</v>
      </c>
      <c r="C1536" s="17" t="s">
        <v>836</v>
      </c>
      <c r="D1536" s="17">
        <v>1989</v>
      </c>
      <c r="E1536" s="17" t="s">
        <v>15</v>
      </c>
      <c r="F1536" s="17">
        <v>19</v>
      </c>
      <c r="G1536" s="19">
        <v>32831</v>
      </c>
      <c r="H1536" s="17">
        <v>5</v>
      </c>
      <c r="I1536" s="18">
        <v>6653.79</v>
      </c>
      <c r="J1536" s="17" t="s">
        <v>11</v>
      </c>
      <c r="K1536" s="17" t="s">
        <v>16</v>
      </c>
      <c r="L1536" s="17" t="s">
        <v>13</v>
      </c>
      <c r="M1536" s="20">
        <v>33.552777777777777</v>
      </c>
    </row>
    <row r="1537" spans="1:13" x14ac:dyDescent="0.35">
      <c r="A1537" s="17" t="s">
        <v>8349</v>
      </c>
      <c r="B1537" s="17">
        <v>1536</v>
      </c>
      <c r="C1537" s="17" t="s">
        <v>835</v>
      </c>
      <c r="D1537" s="17">
        <v>1984</v>
      </c>
      <c r="E1537" s="17" t="s">
        <v>10</v>
      </c>
      <c r="F1537" s="17">
        <v>1</v>
      </c>
      <c r="G1537" s="19">
        <v>30864</v>
      </c>
      <c r="H1537" s="17">
        <v>3</v>
      </c>
      <c r="I1537" s="18">
        <v>6652.53</v>
      </c>
      <c r="J1537" s="17" t="s">
        <v>12</v>
      </c>
      <c r="K1537" s="17" t="s">
        <v>11</v>
      </c>
      <c r="L1537" s="17" t="s">
        <v>13</v>
      </c>
      <c r="M1537" s="20">
        <v>38.93611111111111</v>
      </c>
    </row>
    <row r="1538" spans="1:13" x14ac:dyDescent="0.35">
      <c r="A1538" s="17" t="s">
        <v>8349</v>
      </c>
      <c r="B1538" s="17">
        <v>1537</v>
      </c>
      <c r="C1538" s="17" t="s">
        <v>834</v>
      </c>
      <c r="D1538" s="17">
        <v>1970</v>
      </c>
      <c r="E1538" s="17" t="s">
        <v>15</v>
      </c>
      <c r="F1538" s="17">
        <v>8</v>
      </c>
      <c r="G1538" s="19">
        <v>25880</v>
      </c>
      <c r="H1538" s="17">
        <v>0</v>
      </c>
      <c r="I1538" s="18">
        <v>6651.26</v>
      </c>
      <c r="J1538" s="17" t="s">
        <v>11</v>
      </c>
      <c r="K1538" s="17" t="s">
        <v>12</v>
      </c>
      <c r="L1538" s="17" t="s">
        <v>13</v>
      </c>
      <c r="M1538" s="20">
        <v>52.583333333333336</v>
      </c>
    </row>
    <row r="1539" spans="1:13" x14ac:dyDescent="0.35">
      <c r="A1539" s="17" t="s">
        <v>8349</v>
      </c>
      <c r="B1539" s="17">
        <v>1538</v>
      </c>
      <c r="C1539" s="17" t="s">
        <v>833</v>
      </c>
      <c r="D1539" s="17">
        <v>1984</v>
      </c>
      <c r="E1539" s="17" t="s">
        <v>30</v>
      </c>
      <c r="F1539" s="17">
        <v>8</v>
      </c>
      <c r="G1539" s="19">
        <v>31024</v>
      </c>
      <c r="H1539" s="17">
        <v>2</v>
      </c>
      <c r="I1539" s="18">
        <v>6640.54</v>
      </c>
      <c r="J1539" s="17" t="s">
        <v>11</v>
      </c>
      <c r="K1539" s="17" t="s">
        <v>12</v>
      </c>
      <c r="L1539" s="17" t="s">
        <v>166</v>
      </c>
      <c r="M1539" s="20">
        <v>38.5</v>
      </c>
    </row>
    <row r="1540" spans="1:13" x14ac:dyDescent="0.35">
      <c r="A1540" s="17" t="s">
        <v>8349</v>
      </c>
      <c r="B1540" s="17">
        <v>1539</v>
      </c>
      <c r="C1540" s="17" t="s">
        <v>832</v>
      </c>
      <c r="D1540" s="17">
        <v>1990</v>
      </c>
      <c r="E1540" s="17" t="s">
        <v>18</v>
      </c>
      <c r="F1540" s="17">
        <v>6</v>
      </c>
      <c r="G1540" s="19">
        <v>33030</v>
      </c>
      <c r="H1540" s="17">
        <v>3</v>
      </c>
      <c r="I1540" s="18">
        <v>6639.3</v>
      </c>
      <c r="J1540" s="17" t="s">
        <v>11</v>
      </c>
      <c r="K1540" s="17" t="s">
        <v>11</v>
      </c>
      <c r="L1540" s="17" t="s">
        <v>300</v>
      </c>
      <c r="M1540" s="20">
        <v>33.005555555555553</v>
      </c>
    </row>
    <row r="1541" spans="1:13" x14ac:dyDescent="0.35">
      <c r="A1541" s="17" t="s">
        <v>8349</v>
      </c>
      <c r="B1541" s="17">
        <v>1540</v>
      </c>
      <c r="C1541" s="17" t="s">
        <v>831</v>
      </c>
      <c r="D1541" s="17">
        <v>2003</v>
      </c>
      <c r="E1541" s="17" t="s">
        <v>20</v>
      </c>
      <c r="F1541" s="17">
        <v>4</v>
      </c>
      <c r="G1541" s="19">
        <v>37868</v>
      </c>
      <c r="H1541" s="17">
        <v>0</v>
      </c>
      <c r="I1541" s="18">
        <v>6638.16</v>
      </c>
      <c r="J1541" s="17" t="s">
        <v>11</v>
      </c>
      <c r="K1541" s="17" t="s">
        <v>16</v>
      </c>
      <c r="L1541" s="17" t="s">
        <v>23</v>
      </c>
      <c r="M1541" s="20">
        <v>19.761111111111113</v>
      </c>
    </row>
    <row r="1542" spans="1:13" x14ac:dyDescent="0.35">
      <c r="A1542" s="17" t="s">
        <v>8349</v>
      </c>
      <c r="B1542" s="17">
        <v>1541</v>
      </c>
      <c r="C1542" s="17" t="s">
        <v>830</v>
      </c>
      <c r="D1542" s="17">
        <v>1973</v>
      </c>
      <c r="E1542" s="17" t="s">
        <v>35</v>
      </c>
      <c r="F1542" s="17">
        <v>29</v>
      </c>
      <c r="G1542" s="19">
        <v>26905</v>
      </c>
      <c r="H1542" s="17">
        <v>0</v>
      </c>
      <c r="I1542" s="18">
        <v>6630.31</v>
      </c>
      <c r="J1542" s="17" t="s">
        <v>11</v>
      </c>
      <c r="K1542" s="17" t="s">
        <v>16</v>
      </c>
      <c r="L1542" s="17" t="s">
        <v>13</v>
      </c>
      <c r="M1542" s="20">
        <v>49.774999999999999</v>
      </c>
    </row>
    <row r="1543" spans="1:13" x14ac:dyDescent="0.35">
      <c r="A1543" s="17" t="s">
        <v>8349</v>
      </c>
      <c r="B1543" s="17">
        <v>1542</v>
      </c>
      <c r="C1543" s="17" t="s">
        <v>829</v>
      </c>
      <c r="D1543" s="17">
        <v>1982</v>
      </c>
      <c r="E1543" s="17" t="s">
        <v>35</v>
      </c>
      <c r="F1543" s="17">
        <v>28</v>
      </c>
      <c r="G1543" s="19">
        <v>30191</v>
      </c>
      <c r="H1543" s="17">
        <v>1</v>
      </c>
      <c r="I1543" s="18">
        <v>6610.11</v>
      </c>
      <c r="J1543" s="17" t="s">
        <v>12</v>
      </c>
      <c r="K1543" s="17" t="s">
        <v>11</v>
      </c>
      <c r="L1543" s="17" t="s">
        <v>164</v>
      </c>
      <c r="M1543" s="20">
        <v>40.777777777777779</v>
      </c>
    </row>
    <row r="1544" spans="1:13" x14ac:dyDescent="0.35">
      <c r="A1544" s="17" t="s">
        <v>8349</v>
      </c>
      <c r="B1544" s="17">
        <v>1543</v>
      </c>
      <c r="C1544" s="17" t="s">
        <v>828</v>
      </c>
      <c r="D1544" s="17">
        <v>1982</v>
      </c>
      <c r="E1544" s="17" t="s">
        <v>15</v>
      </c>
      <c r="F1544" s="17">
        <v>7</v>
      </c>
      <c r="G1544" s="19">
        <v>30262</v>
      </c>
      <c r="H1544" s="17">
        <v>2</v>
      </c>
      <c r="I1544" s="18">
        <v>6600.36</v>
      </c>
      <c r="J1544" s="17" t="s">
        <v>11</v>
      </c>
      <c r="K1544" s="17" t="s">
        <v>12</v>
      </c>
      <c r="L1544" s="17" t="s">
        <v>42</v>
      </c>
      <c r="M1544" s="20">
        <v>40.586111111111109</v>
      </c>
    </row>
    <row r="1545" spans="1:13" x14ac:dyDescent="0.35">
      <c r="A1545" s="17" t="s">
        <v>8349</v>
      </c>
      <c r="B1545" s="17">
        <v>1544</v>
      </c>
      <c r="C1545" s="17" t="s">
        <v>827</v>
      </c>
      <c r="D1545" s="17">
        <v>1982</v>
      </c>
      <c r="E1545" s="17" t="s">
        <v>30</v>
      </c>
      <c r="F1545" s="17">
        <v>29</v>
      </c>
      <c r="G1545" s="19">
        <v>30314</v>
      </c>
      <c r="H1545" s="17">
        <v>1</v>
      </c>
      <c r="I1545" s="18">
        <v>6600.21</v>
      </c>
      <c r="J1545" s="17" t="s">
        <v>12</v>
      </c>
      <c r="K1545" s="17" t="s">
        <v>11</v>
      </c>
      <c r="L1545" s="17" t="s">
        <v>168</v>
      </c>
      <c r="M1545" s="20">
        <v>40.44166666666667</v>
      </c>
    </row>
    <row r="1546" spans="1:13" x14ac:dyDescent="0.35">
      <c r="A1546" s="17" t="s">
        <v>8349</v>
      </c>
      <c r="B1546" s="17">
        <v>1545</v>
      </c>
      <c r="C1546" s="17" t="s">
        <v>826</v>
      </c>
      <c r="D1546" s="17">
        <v>1982</v>
      </c>
      <c r="E1546" s="17" t="s">
        <v>15</v>
      </c>
      <c r="F1546" s="17">
        <v>22</v>
      </c>
      <c r="G1546" s="19">
        <v>30277</v>
      </c>
      <c r="H1546" s="17">
        <v>2</v>
      </c>
      <c r="I1546" s="18">
        <v>6593.51</v>
      </c>
      <c r="J1546" s="17" t="s">
        <v>11</v>
      </c>
      <c r="K1546" s="17" t="s">
        <v>16</v>
      </c>
      <c r="L1546" s="17" t="s">
        <v>13</v>
      </c>
      <c r="M1546" s="20">
        <v>40.544444444444444</v>
      </c>
    </row>
    <row r="1547" spans="1:13" x14ac:dyDescent="0.35">
      <c r="A1547" s="17" t="s">
        <v>8349</v>
      </c>
      <c r="B1547" s="17">
        <v>1546</v>
      </c>
      <c r="C1547" s="17" t="s">
        <v>825</v>
      </c>
      <c r="D1547" s="17">
        <v>1984</v>
      </c>
      <c r="E1547" s="17" t="s">
        <v>37</v>
      </c>
      <c r="F1547" s="17">
        <v>5</v>
      </c>
      <c r="G1547" s="19">
        <v>30960</v>
      </c>
      <c r="H1547" s="17">
        <v>2</v>
      </c>
      <c r="I1547" s="18">
        <v>6571.54</v>
      </c>
      <c r="J1547" s="17" t="s">
        <v>11</v>
      </c>
      <c r="K1547" s="17" t="s">
        <v>12</v>
      </c>
      <c r="L1547" s="17" t="s">
        <v>42</v>
      </c>
      <c r="M1547" s="20">
        <v>38.674999999999997</v>
      </c>
    </row>
    <row r="1548" spans="1:13" x14ac:dyDescent="0.35">
      <c r="A1548" s="17" t="s">
        <v>8349</v>
      </c>
      <c r="B1548" s="17">
        <v>1547</v>
      </c>
      <c r="C1548" s="17" t="s">
        <v>824</v>
      </c>
      <c r="D1548" s="17">
        <v>1981</v>
      </c>
      <c r="E1548" s="17" t="s">
        <v>10</v>
      </c>
      <c r="F1548" s="17">
        <v>20</v>
      </c>
      <c r="G1548" s="19">
        <v>29787</v>
      </c>
      <c r="H1548" s="17">
        <v>0</v>
      </c>
      <c r="I1548" s="18">
        <v>6571.02</v>
      </c>
      <c r="J1548" s="17" t="s">
        <v>11</v>
      </c>
      <c r="K1548" s="17" t="s">
        <v>16</v>
      </c>
      <c r="L1548" s="17" t="s">
        <v>23</v>
      </c>
      <c r="M1548" s="20">
        <v>41.883333333333333</v>
      </c>
    </row>
    <row r="1549" spans="1:13" x14ac:dyDescent="0.35">
      <c r="A1549" s="17" t="s">
        <v>8349</v>
      </c>
      <c r="B1549" s="17">
        <v>1548</v>
      </c>
      <c r="C1549" s="17" t="s">
        <v>823</v>
      </c>
      <c r="D1549" s="17">
        <v>1984</v>
      </c>
      <c r="E1549" s="17" t="s">
        <v>20</v>
      </c>
      <c r="F1549" s="17">
        <v>20</v>
      </c>
      <c r="G1549" s="19">
        <v>30945</v>
      </c>
      <c r="H1549" s="17">
        <v>1</v>
      </c>
      <c r="I1549" s="18">
        <v>6555.07</v>
      </c>
      <c r="J1549" s="17" t="s">
        <v>11</v>
      </c>
      <c r="K1549" s="17" t="s">
        <v>11</v>
      </c>
      <c r="L1549" s="17" t="s">
        <v>247</v>
      </c>
      <c r="M1549" s="20">
        <v>38.716666666666669</v>
      </c>
    </row>
    <row r="1550" spans="1:13" x14ac:dyDescent="0.35">
      <c r="A1550" s="17" t="s">
        <v>8349</v>
      </c>
      <c r="B1550" s="17">
        <v>1549</v>
      </c>
      <c r="C1550" s="17" t="s">
        <v>822</v>
      </c>
      <c r="D1550" s="17">
        <v>1968</v>
      </c>
      <c r="E1550" s="17" t="s">
        <v>30</v>
      </c>
      <c r="F1550" s="17">
        <v>11</v>
      </c>
      <c r="G1550" s="19">
        <v>25183</v>
      </c>
      <c r="H1550" s="17">
        <v>0</v>
      </c>
      <c r="I1550" s="18">
        <v>6552.01</v>
      </c>
      <c r="J1550" s="17" t="s">
        <v>12</v>
      </c>
      <c r="K1550" s="17" t="s">
        <v>11</v>
      </c>
      <c r="L1550" s="17" t="s">
        <v>13</v>
      </c>
      <c r="M1550" s="20">
        <v>54.491666666666667</v>
      </c>
    </row>
    <row r="1551" spans="1:13" x14ac:dyDescent="0.35">
      <c r="A1551" s="17" t="s">
        <v>8349</v>
      </c>
      <c r="B1551" s="17">
        <v>1550</v>
      </c>
      <c r="C1551" s="17" t="s">
        <v>821</v>
      </c>
      <c r="D1551" s="17">
        <v>1989</v>
      </c>
      <c r="E1551" s="17" t="s">
        <v>35</v>
      </c>
      <c r="F1551" s="17">
        <v>6</v>
      </c>
      <c r="G1551" s="19">
        <v>32726</v>
      </c>
      <c r="H1551" s="17">
        <v>3</v>
      </c>
      <c r="I1551" s="18">
        <v>6551.75</v>
      </c>
      <c r="J1551" s="17" t="s">
        <v>11</v>
      </c>
      <c r="K1551" s="17" t="s">
        <v>11</v>
      </c>
      <c r="L1551" s="17" t="s">
        <v>247</v>
      </c>
      <c r="M1551" s="20">
        <v>33.838888888888889</v>
      </c>
    </row>
    <row r="1552" spans="1:13" x14ac:dyDescent="0.35">
      <c r="A1552" s="17" t="s">
        <v>8349</v>
      </c>
      <c r="B1552" s="17">
        <v>1551</v>
      </c>
      <c r="C1552" s="17" t="s">
        <v>820</v>
      </c>
      <c r="D1552" s="17">
        <v>1986</v>
      </c>
      <c r="E1552" s="17" t="s">
        <v>30</v>
      </c>
      <c r="F1552" s="17">
        <v>18</v>
      </c>
      <c r="G1552" s="19">
        <v>31764</v>
      </c>
      <c r="H1552" s="17">
        <v>3</v>
      </c>
      <c r="I1552" s="18">
        <v>6548.2</v>
      </c>
      <c r="J1552" s="17" t="s">
        <v>11</v>
      </c>
      <c r="K1552" s="17" t="s">
        <v>12</v>
      </c>
      <c r="L1552" s="17" t="s">
        <v>23</v>
      </c>
      <c r="M1552" s="20">
        <v>36.472222222222221</v>
      </c>
    </row>
    <row r="1553" spans="1:13" x14ac:dyDescent="0.35">
      <c r="A1553" s="17" t="s">
        <v>8349</v>
      </c>
      <c r="B1553" s="17">
        <v>1552</v>
      </c>
      <c r="C1553" s="17" t="s">
        <v>819</v>
      </c>
      <c r="D1553" s="17">
        <v>1969</v>
      </c>
      <c r="E1553" s="17" t="s">
        <v>30</v>
      </c>
      <c r="F1553" s="17">
        <v>3</v>
      </c>
      <c r="G1553" s="19">
        <v>25540</v>
      </c>
      <c r="H1553" s="17">
        <v>0</v>
      </c>
      <c r="I1553" s="18">
        <v>6546.16</v>
      </c>
      <c r="J1553" s="17" t="s">
        <v>11</v>
      </c>
      <c r="K1553" s="17" t="s">
        <v>12</v>
      </c>
      <c r="L1553" s="17" t="s">
        <v>13</v>
      </c>
      <c r="M1553" s="20">
        <v>53.513888888888886</v>
      </c>
    </row>
    <row r="1554" spans="1:13" x14ac:dyDescent="0.35">
      <c r="A1554" s="17" t="s">
        <v>8349</v>
      </c>
      <c r="B1554" s="17">
        <v>1553</v>
      </c>
      <c r="C1554" s="17" t="s">
        <v>818</v>
      </c>
      <c r="D1554" s="17">
        <v>1982</v>
      </c>
      <c r="E1554" s="17" t="s">
        <v>37</v>
      </c>
      <c r="F1554" s="17">
        <v>2</v>
      </c>
      <c r="G1554" s="19">
        <v>30226</v>
      </c>
      <c r="H1554" s="17">
        <v>3</v>
      </c>
      <c r="I1554" s="18">
        <v>6536.68</v>
      </c>
      <c r="J1554" s="17" t="s">
        <v>11</v>
      </c>
      <c r="K1554" s="17" t="s">
        <v>11</v>
      </c>
      <c r="L1554" s="17" t="s">
        <v>23</v>
      </c>
      <c r="M1554" s="20">
        <v>40.68333333333333</v>
      </c>
    </row>
    <row r="1555" spans="1:13" x14ac:dyDescent="0.35">
      <c r="A1555" s="17" t="s">
        <v>8349</v>
      </c>
      <c r="B1555" s="17">
        <v>1554</v>
      </c>
      <c r="C1555" s="17" t="s">
        <v>817</v>
      </c>
      <c r="D1555" s="17">
        <v>1982</v>
      </c>
      <c r="E1555" s="17" t="s">
        <v>35</v>
      </c>
      <c r="F1555" s="17">
        <v>12</v>
      </c>
      <c r="G1555" s="19">
        <v>30175</v>
      </c>
      <c r="H1555" s="17">
        <v>3</v>
      </c>
      <c r="I1555" s="18">
        <v>6532.04</v>
      </c>
      <c r="J1555" s="17" t="s">
        <v>11</v>
      </c>
      <c r="K1555" s="17" t="s">
        <v>16</v>
      </c>
      <c r="L1555" s="17" t="s">
        <v>13</v>
      </c>
      <c r="M1555" s="20">
        <v>40.822222222222223</v>
      </c>
    </row>
    <row r="1556" spans="1:13" x14ac:dyDescent="0.35">
      <c r="A1556" s="17" t="s">
        <v>8349</v>
      </c>
      <c r="B1556" s="17">
        <v>1555</v>
      </c>
      <c r="C1556" s="17" t="s">
        <v>816</v>
      </c>
      <c r="D1556" s="17">
        <v>1976</v>
      </c>
      <c r="E1556" s="17" t="s">
        <v>37</v>
      </c>
      <c r="F1556" s="17">
        <v>23</v>
      </c>
      <c r="G1556" s="19">
        <v>28056</v>
      </c>
      <c r="H1556" s="17">
        <v>2</v>
      </c>
      <c r="I1556" s="18">
        <v>6529.21</v>
      </c>
      <c r="J1556" s="17" t="s">
        <v>11</v>
      </c>
      <c r="K1556" s="17" t="s">
        <v>16</v>
      </c>
      <c r="L1556" s="17" t="s">
        <v>13</v>
      </c>
      <c r="M1556" s="20">
        <v>46.625</v>
      </c>
    </row>
    <row r="1557" spans="1:13" x14ac:dyDescent="0.35">
      <c r="A1557" s="17" t="s">
        <v>8349</v>
      </c>
      <c r="B1557" s="17">
        <v>1556</v>
      </c>
      <c r="C1557" s="17" t="s">
        <v>815</v>
      </c>
      <c r="D1557" s="17">
        <v>1994</v>
      </c>
      <c r="E1557" s="17" t="s">
        <v>10</v>
      </c>
      <c r="F1557" s="17">
        <v>7</v>
      </c>
      <c r="G1557" s="19">
        <v>34522</v>
      </c>
      <c r="H1557" s="17">
        <v>0</v>
      </c>
      <c r="I1557" s="18">
        <v>6512.24</v>
      </c>
      <c r="J1557" s="17" t="s">
        <v>11</v>
      </c>
      <c r="K1557" s="17" t="s">
        <v>16</v>
      </c>
      <c r="L1557" s="17" t="s">
        <v>300</v>
      </c>
      <c r="M1557" s="20">
        <v>28.919444444444444</v>
      </c>
    </row>
    <row r="1558" spans="1:13" x14ac:dyDescent="0.35">
      <c r="A1558" s="17" t="s">
        <v>8349</v>
      </c>
      <c r="B1558" s="17">
        <v>1557</v>
      </c>
      <c r="C1558" s="17" t="s">
        <v>814</v>
      </c>
      <c r="D1558" s="17">
        <v>1982</v>
      </c>
      <c r="E1558" s="17" t="s">
        <v>35</v>
      </c>
      <c r="F1558" s="17">
        <v>28</v>
      </c>
      <c r="G1558" s="19">
        <v>30191</v>
      </c>
      <c r="H1558" s="17">
        <v>1</v>
      </c>
      <c r="I1558" s="18">
        <v>6500.24</v>
      </c>
      <c r="J1558" s="17" t="s">
        <v>11</v>
      </c>
      <c r="K1558" s="17" t="s">
        <v>11</v>
      </c>
      <c r="L1558" s="17" t="s">
        <v>13</v>
      </c>
      <c r="M1558" s="20">
        <v>40.777777777777779</v>
      </c>
    </row>
    <row r="1559" spans="1:13" x14ac:dyDescent="0.35">
      <c r="A1559" s="17" t="s">
        <v>8349</v>
      </c>
      <c r="B1559" s="17">
        <v>1558</v>
      </c>
      <c r="C1559" s="17" t="s">
        <v>813</v>
      </c>
      <c r="D1559" s="17">
        <v>1982</v>
      </c>
      <c r="E1559" s="17" t="s">
        <v>37</v>
      </c>
      <c r="F1559" s="17">
        <v>9</v>
      </c>
      <c r="G1559" s="19">
        <v>30233</v>
      </c>
      <c r="H1559" s="17">
        <v>1</v>
      </c>
      <c r="I1559" s="18">
        <v>6496.89</v>
      </c>
      <c r="J1559" s="17" t="s">
        <v>11</v>
      </c>
      <c r="K1559" s="17" t="s">
        <v>12</v>
      </c>
      <c r="L1559" s="17" t="s">
        <v>42</v>
      </c>
      <c r="M1559" s="20">
        <v>40.663888888888891</v>
      </c>
    </row>
    <row r="1560" spans="1:13" x14ac:dyDescent="0.35">
      <c r="A1560" s="17" t="s">
        <v>8349</v>
      </c>
      <c r="B1560" s="17">
        <v>1559</v>
      </c>
      <c r="C1560" s="17" t="s">
        <v>812</v>
      </c>
      <c r="D1560" s="17">
        <v>1970</v>
      </c>
      <c r="E1560" s="17" t="s">
        <v>30</v>
      </c>
      <c r="F1560" s="17">
        <v>1</v>
      </c>
      <c r="G1560" s="19">
        <v>25903</v>
      </c>
      <c r="H1560" s="17">
        <v>0</v>
      </c>
      <c r="I1560" s="18">
        <v>6481.67</v>
      </c>
      <c r="J1560" s="17" t="s">
        <v>11</v>
      </c>
      <c r="K1560" s="17" t="s">
        <v>11</v>
      </c>
      <c r="L1560" s="17" t="s">
        <v>13</v>
      </c>
      <c r="M1560" s="20">
        <v>52.519444444444446</v>
      </c>
    </row>
    <row r="1561" spans="1:13" x14ac:dyDescent="0.35">
      <c r="A1561" s="17" t="s">
        <v>8349</v>
      </c>
      <c r="B1561" s="17">
        <v>1560</v>
      </c>
      <c r="C1561" s="17" t="s">
        <v>811</v>
      </c>
      <c r="D1561" s="17">
        <v>1980</v>
      </c>
      <c r="E1561" s="17" t="s">
        <v>18</v>
      </c>
      <c r="F1561" s="17">
        <v>8</v>
      </c>
      <c r="G1561" s="19">
        <v>29380</v>
      </c>
      <c r="H1561" s="17">
        <v>0</v>
      </c>
      <c r="I1561" s="18">
        <v>6474.01</v>
      </c>
      <c r="J1561" s="17" t="s">
        <v>11</v>
      </c>
      <c r="K1561" s="17" t="s">
        <v>12</v>
      </c>
      <c r="L1561" s="17" t="s">
        <v>42</v>
      </c>
      <c r="M1561" s="20">
        <v>43</v>
      </c>
    </row>
    <row r="1562" spans="1:13" x14ac:dyDescent="0.35">
      <c r="A1562" s="17" t="s">
        <v>8349</v>
      </c>
      <c r="B1562" s="17">
        <v>1561</v>
      </c>
      <c r="C1562" s="17" t="s">
        <v>810</v>
      </c>
      <c r="D1562" s="17">
        <v>1981</v>
      </c>
      <c r="E1562" s="17" t="s">
        <v>10</v>
      </c>
      <c r="F1562" s="17">
        <v>27</v>
      </c>
      <c r="G1562" s="19">
        <v>29794</v>
      </c>
      <c r="H1562" s="17">
        <v>1</v>
      </c>
      <c r="I1562" s="18">
        <v>6473.15</v>
      </c>
      <c r="J1562" s="17" t="s">
        <v>11</v>
      </c>
      <c r="K1562" s="17" t="s">
        <v>11</v>
      </c>
      <c r="L1562" s="17" t="s">
        <v>13</v>
      </c>
      <c r="M1562" s="20">
        <v>41.863888888888887</v>
      </c>
    </row>
    <row r="1563" spans="1:13" x14ac:dyDescent="0.35">
      <c r="A1563" s="17" t="s">
        <v>8349</v>
      </c>
      <c r="B1563" s="17">
        <v>1562</v>
      </c>
      <c r="C1563" s="17" t="s">
        <v>809</v>
      </c>
      <c r="D1563" s="17">
        <v>1984</v>
      </c>
      <c r="E1563" s="17" t="s">
        <v>15</v>
      </c>
      <c r="F1563" s="17">
        <v>1</v>
      </c>
      <c r="G1563" s="19">
        <v>30987</v>
      </c>
      <c r="H1563" s="17">
        <v>2</v>
      </c>
      <c r="I1563" s="18">
        <v>6457.84</v>
      </c>
      <c r="J1563" s="17" t="s">
        <v>11</v>
      </c>
      <c r="K1563" s="17" t="s">
        <v>12</v>
      </c>
      <c r="L1563" s="17" t="s">
        <v>23</v>
      </c>
      <c r="M1563" s="20">
        <v>38.602777777777774</v>
      </c>
    </row>
    <row r="1564" spans="1:13" x14ac:dyDescent="0.35">
      <c r="A1564" s="17" t="s">
        <v>8349</v>
      </c>
      <c r="B1564" s="17">
        <v>1563</v>
      </c>
      <c r="C1564" s="17" t="s">
        <v>808</v>
      </c>
      <c r="D1564" s="17">
        <v>1984</v>
      </c>
      <c r="E1564" s="17" t="s">
        <v>35</v>
      </c>
      <c r="F1564" s="17">
        <v>26</v>
      </c>
      <c r="G1564" s="19">
        <v>30920</v>
      </c>
      <c r="H1564" s="17">
        <v>2</v>
      </c>
      <c r="I1564" s="18">
        <v>6455.86</v>
      </c>
      <c r="J1564" s="17" t="s">
        <v>12</v>
      </c>
      <c r="K1564" s="17" t="s">
        <v>12</v>
      </c>
      <c r="L1564" s="17" t="s">
        <v>23</v>
      </c>
      <c r="M1564" s="20">
        <v>38.783333333333331</v>
      </c>
    </row>
    <row r="1565" spans="1:13" x14ac:dyDescent="0.35">
      <c r="A1565" s="17" t="s">
        <v>8349</v>
      </c>
      <c r="B1565" s="17">
        <v>1564</v>
      </c>
      <c r="C1565" s="17" t="s">
        <v>807</v>
      </c>
      <c r="D1565" s="17">
        <v>1985</v>
      </c>
      <c r="E1565" s="17" t="s">
        <v>10</v>
      </c>
      <c r="F1565" s="17">
        <v>22</v>
      </c>
      <c r="G1565" s="19">
        <v>31250</v>
      </c>
      <c r="H1565" s="17">
        <v>3</v>
      </c>
      <c r="I1565" s="18">
        <v>6435.62</v>
      </c>
      <c r="J1565" s="17" t="s">
        <v>12</v>
      </c>
      <c r="K1565" s="17" t="s">
        <v>11</v>
      </c>
      <c r="L1565" s="17" t="s">
        <v>13</v>
      </c>
      <c r="M1565" s="20">
        <v>37.87777777777778</v>
      </c>
    </row>
    <row r="1566" spans="1:13" x14ac:dyDescent="0.35">
      <c r="A1566" s="17" t="s">
        <v>8349</v>
      </c>
      <c r="B1566" s="17">
        <v>1565</v>
      </c>
      <c r="C1566" s="17" t="s">
        <v>806</v>
      </c>
      <c r="D1566" s="17">
        <v>1975</v>
      </c>
      <c r="E1566" s="17" t="s">
        <v>35</v>
      </c>
      <c r="F1566" s="17">
        <v>5</v>
      </c>
      <c r="G1566" s="19">
        <v>27611</v>
      </c>
      <c r="H1566" s="17">
        <v>1</v>
      </c>
      <c r="I1566" s="18">
        <v>6423.48</v>
      </c>
      <c r="J1566" s="17" t="s">
        <v>11</v>
      </c>
      <c r="K1566" s="17" t="s">
        <v>12</v>
      </c>
      <c r="L1566" s="17" t="s">
        <v>13</v>
      </c>
      <c r="M1566" s="20">
        <v>47.841666666666669</v>
      </c>
    </row>
    <row r="1567" spans="1:13" x14ac:dyDescent="0.35">
      <c r="A1567" s="17" t="s">
        <v>8349</v>
      </c>
      <c r="B1567" s="17">
        <v>1566</v>
      </c>
      <c r="C1567" s="17" t="s">
        <v>805</v>
      </c>
      <c r="D1567" s="17">
        <v>1976</v>
      </c>
      <c r="E1567" s="17" t="s">
        <v>30</v>
      </c>
      <c r="F1567" s="17">
        <v>30</v>
      </c>
      <c r="G1567" s="19">
        <v>28124</v>
      </c>
      <c r="H1567" s="17">
        <v>2</v>
      </c>
      <c r="I1567" s="18">
        <v>6417.28</v>
      </c>
      <c r="J1567" s="17" t="s">
        <v>11</v>
      </c>
      <c r="K1567" s="17" t="s">
        <v>12</v>
      </c>
      <c r="L1567" s="17" t="s">
        <v>13</v>
      </c>
      <c r="M1567" s="20">
        <v>46.43888888888889</v>
      </c>
    </row>
    <row r="1568" spans="1:13" x14ac:dyDescent="0.35">
      <c r="A1568" s="17" t="s">
        <v>8349</v>
      </c>
      <c r="B1568" s="17">
        <v>1567</v>
      </c>
      <c r="C1568" s="17" t="s">
        <v>804</v>
      </c>
      <c r="D1568" s="17">
        <v>1987</v>
      </c>
      <c r="E1568" s="17" t="s">
        <v>20</v>
      </c>
      <c r="F1568" s="17">
        <v>4</v>
      </c>
      <c r="G1568" s="19">
        <v>32024</v>
      </c>
      <c r="H1568" s="17">
        <v>3</v>
      </c>
      <c r="I1568" s="18">
        <v>6414.18</v>
      </c>
      <c r="J1568" s="17" t="s">
        <v>11</v>
      </c>
      <c r="K1568" s="17" t="s">
        <v>11</v>
      </c>
      <c r="L1568" s="17" t="s">
        <v>42</v>
      </c>
      <c r="M1568" s="20">
        <v>35.761111111111113</v>
      </c>
    </row>
    <row r="1569" spans="1:13" x14ac:dyDescent="0.35">
      <c r="A1569" s="17" t="s">
        <v>8349</v>
      </c>
      <c r="B1569" s="17">
        <v>1568</v>
      </c>
      <c r="C1569" s="17" t="s">
        <v>803</v>
      </c>
      <c r="D1569" s="17">
        <v>1971</v>
      </c>
      <c r="E1569" s="17" t="s">
        <v>35</v>
      </c>
      <c r="F1569" s="17">
        <v>22</v>
      </c>
      <c r="G1569" s="19">
        <v>26167</v>
      </c>
      <c r="H1569" s="17">
        <v>0</v>
      </c>
      <c r="I1569" s="18">
        <v>6412.34</v>
      </c>
      <c r="J1569" s="17" t="s">
        <v>11</v>
      </c>
      <c r="K1569" s="17" t="s">
        <v>12</v>
      </c>
      <c r="L1569" s="17" t="s">
        <v>13</v>
      </c>
      <c r="M1569" s="20">
        <v>51.794444444444444</v>
      </c>
    </row>
    <row r="1570" spans="1:13" x14ac:dyDescent="0.35">
      <c r="A1570" s="17" t="s">
        <v>8349</v>
      </c>
      <c r="B1570" s="17">
        <v>1569</v>
      </c>
      <c r="C1570" s="17" t="s">
        <v>802</v>
      </c>
      <c r="D1570" s="17">
        <v>1970</v>
      </c>
      <c r="E1570" s="17" t="s">
        <v>35</v>
      </c>
      <c r="F1570" s="17">
        <v>20</v>
      </c>
      <c r="G1570" s="19">
        <v>25800</v>
      </c>
      <c r="H1570" s="17">
        <v>0</v>
      </c>
      <c r="I1570" s="18">
        <v>6407.05</v>
      </c>
      <c r="J1570" s="17" t="s">
        <v>11</v>
      </c>
      <c r="K1570" s="17" t="s">
        <v>16</v>
      </c>
      <c r="L1570" s="17" t="s">
        <v>13</v>
      </c>
      <c r="M1570" s="20">
        <v>52.8</v>
      </c>
    </row>
    <row r="1571" spans="1:13" x14ac:dyDescent="0.35">
      <c r="A1571" s="17" t="s">
        <v>8349</v>
      </c>
      <c r="B1571" s="17">
        <v>1570</v>
      </c>
      <c r="C1571" s="17" t="s">
        <v>801</v>
      </c>
      <c r="D1571" s="17">
        <v>1985</v>
      </c>
      <c r="E1571" s="17" t="s">
        <v>30</v>
      </c>
      <c r="F1571" s="17">
        <v>10</v>
      </c>
      <c r="G1571" s="19">
        <v>31391</v>
      </c>
      <c r="H1571" s="17">
        <v>2</v>
      </c>
      <c r="I1571" s="18">
        <v>6406.41</v>
      </c>
      <c r="J1571" s="17" t="s">
        <v>16</v>
      </c>
      <c r="K1571" s="17" t="s">
        <v>12</v>
      </c>
      <c r="L1571" s="17" t="s">
        <v>276</v>
      </c>
      <c r="M1571" s="20">
        <v>37.494444444444447</v>
      </c>
    </row>
    <row r="1572" spans="1:13" x14ac:dyDescent="0.35">
      <c r="A1572" s="17" t="s">
        <v>8349</v>
      </c>
      <c r="B1572" s="17">
        <v>1571</v>
      </c>
      <c r="C1572" s="17" t="s">
        <v>800</v>
      </c>
      <c r="D1572" s="17">
        <v>1987</v>
      </c>
      <c r="E1572" s="17" t="s">
        <v>20</v>
      </c>
      <c r="F1572" s="17">
        <v>9</v>
      </c>
      <c r="G1572" s="19">
        <v>32029</v>
      </c>
      <c r="H1572" s="17">
        <v>2</v>
      </c>
      <c r="I1572" s="18">
        <v>6402.29</v>
      </c>
      <c r="J1572" s="17" t="s">
        <v>11</v>
      </c>
      <c r="K1572" s="17" t="s">
        <v>12</v>
      </c>
      <c r="L1572" s="17" t="s">
        <v>247</v>
      </c>
      <c r="M1572" s="20">
        <v>35.74722222222222</v>
      </c>
    </row>
    <row r="1573" spans="1:13" x14ac:dyDescent="0.35">
      <c r="A1573" s="17" t="s">
        <v>8349</v>
      </c>
      <c r="B1573" s="17">
        <v>1572</v>
      </c>
      <c r="C1573" s="17" t="s">
        <v>799</v>
      </c>
      <c r="D1573" s="17">
        <v>1982</v>
      </c>
      <c r="E1573" s="17" t="s">
        <v>37</v>
      </c>
      <c r="F1573" s="17">
        <v>28</v>
      </c>
      <c r="G1573" s="19">
        <v>30252</v>
      </c>
      <c r="H1573" s="17">
        <v>1</v>
      </c>
      <c r="I1573" s="18">
        <v>6393.6</v>
      </c>
      <c r="J1573" s="17" t="s">
        <v>11</v>
      </c>
      <c r="K1573" s="17" t="s">
        <v>16</v>
      </c>
      <c r="L1573" s="17" t="s">
        <v>23</v>
      </c>
      <c r="M1573" s="20">
        <v>40.611111111111114</v>
      </c>
    </row>
    <row r="1574" spans="1:13" x14ac:dyDescent="0.35">
      <c r="A1574" s="17" t="s">
        <v>8349</v>
      </c>
      <c r="B1574" s="17">
        <v>1573</v>
      </c>
      <c r="C1574" s="17" t="s">
        <v>798</v>
      </c>
      <c r="D1574" s="17">
        <v>1997</v>
      </c>
      <c r="E1574" s="17" t="s">
        <v>35</v>
      </c>
      <c r="F1574" s="17">
        <v>16</v>
      </c>
      <c r="G1574" s="19">
        <v>35658</v>
      </c>
      <c r="H1574" s="17">
        <v>0</v>
      </c>
      <c r="I1574" s="18">
        <v>6389.53</v>
      </c>
      <c r="J1574" s="17" t="s">
        <v>11</v>
      </c>
      <c r="K1574" s="17" t="s">
        <v>11</v>
      </c>
      <c r="L1574" s="17" t="s">
        <v>300</v>
      </c>
      <c r="M1574" s="20">
        <v>25.81111111111111</v>
      </c>
    </row>
    <row r="1575" spans="1:13" x14ac:dyDescent="0.35">
      <c r="A1575" s="17" t="s">
        <v>8349</v>
      </c>
      <c r="B1575" s="17">
        <v>1574</v>
      </c>
      <c r="C1575" s="17" t="s">
        <v>797</v>
      </c>
      <c r="D1575" s="17">
        <v>1982</v>
      </c>
      <c r="E1575" s="17" t="s">
        <v>35</v>
      </c>
      <c r="F1575" s="17">
        <v>6</v>
      </c>
      <c r="G1575" s="19">
        <v>30169</v>
      </c>
      <c r="H1575" s="17">
        <v>1</v>
      </c>
      <c r="I1575" s="18">
        <v>6389.38</v>
      </c>
      <c r="J1575" s="17" t="s">
        <v>16</v>
      </c>
      <c r="K1575" s="17" t="s">
        <v>11</v>
      </c>
      <c r="L1575" s="17" t="s">
        <v>23</v>
      </c>
      <c r="M1575" s="20">
        <v>40.838888888888889</v>
      </c>
    </row>
    <row r="1576" spans="1:13" x14ac:dyDescent="0.35">
      <c r="A1576" s="17" t="s">
        <v>8349</v>
      </c>
      <c r="B1576" s="17">
        <v>1575</v>
      </c>
      <c r="C1576" s="17" t="s">
        <v>796</v>
      </c>
      <c r="D1576" s="17">
        <v>1976</v>
      </c>
      <c r="E1576" s="17" t="s">
        <v>15</v>
      </c>
      <c r="F1576" s="17">
        <v>18</v>
      </c>
      <c r="G1576" s="19">
        <v>28082</v>
      </c>
      <c r="H1576" s="17">
        <v>2</v>
      </c>
      <c r="I1576" s="18">
        <v>6374.16</v>
      </c>
      <c r="J1576" s="17" t="s">
        <v>11</v>
      </c>
      <c r="K1576" s="17" t="s">
        <v>11</v>
      </c>
      <c r="L1576" s="17" t="s">
        <v>13</v>
      </c>
      <c r="M1576" s="20">
        <v>46.555555555555557</v>
      </c>
    </row>
    <row r="1577" spans="1:13" x14ac:dyDescent="0.35">
      <c r="A1577" s="17" t="s">
        <v>8349</v>
      </c>
      <c r="B1577" s="17">
        <v>1576</v>
      </c>
      <c r="C1577" s="17" t="s">
        <v>795</v>
      </c>
      <c r="D1577" s="17">
        <v>1984</v>
      </c>
      <c r="E1577" s="17" t="s">
        <v>35</v>
      </c>
      <c r="F1577" s="17">
        <v>13</v>
      </c>
      <c r="G1577" s="19">
        <v>30907</v>
      </c>
      <c r="H1577" s="17">
        <v>1</v>
      </c>
      <c r="I1577" s="18">
        <v>6373.56</v>
      </c>
      <c r="J1577" s="17" t="s">
        <v>11</v>
      </c>
      <c r="K1577" s="17" t="s">
        <v>16</v>
      </c>
      <c r="L1577" s="17" t="s">
        <v>23</v>
      </c>
      <c r="M1577" s="20">
        <v>38.819444444444443</v>
      </c>
    </row>
    <row r="1578" spans="1:13" x14ac:dyDescent="0.35">
      <c r="A1578" s="17" t="s">
        <v>8349</v>
      </c>
      <c r="B1578" s="17">
        <v>1577</v>
      </c>
      <c r="C1578" s="17" t="s">
        <v>794</v>
      </c>
      <c r="D1578" s="17">
        <v>1970</v>
      </c>
      <c r="E1578" s="17" t="s">
        <v>15</v>
      </c>
      <c r="F1578" s="17">
        <v>9</v>
      </c>
      <c r="G1578" s="19">
        <v>25881</v>
      </c>
      <c r="H1578" s="17">
        <v>0</v>
      </c>
      <c r="I1578" s="18">
        <v>6367.31</v>
      </c>
      <c r="J1578" s="17" t="s">
        <v>11</v>
      </c>
      <c r="K1578" s="17" t="s">
        <v>16</v>
      </c>
      <c r="L1578" s="17" t="s">
        <v>13</v>
      </c>
      <c r="M1578" s="20">
        <v>52.580555555555556</v>
      </c>
    </row>
    <row r="1579" spans="1:13" x14ac:dyDescent="0.35">
      <c r="A1579" s="17" t="s">
        <v>8349</v>
      </c>
      <c r="B1579" s="17">
        <v>1578</v>
      </c>
      <c r="C1579" s="17" t="s">
        <v>793</v>
      </c>
      <c r="D1579" s="17">
        <v>1996</v>
      </c>
      <c r="E1579" s="17" t="s">
        <v>10</v>
      </c>
      <c r="F1579" s="17">
        <v>7</v>
      </c>
      <c r="G1579" s="19">
        <v>35253</v>
      </c>
      <c r="H1579" s="17">
        <v>0</v>
      </c>
      <c r="I1579" s="18">
        <v>6361.47</v>
      </c>
      <c r="J1579" s="17" t="s">
        <v>11</v>
      </c>
      <c r="K1579" s="17" t="s">
        <v>12</v>
      </c>
      <c r="L1579" s="17" t="s">
        <v>300</v>
      </c>
      <c r="M1579" s="20">
        <v>26.919444444444444</v>
      </c>
    </row>
    <row r="1580" spans="1:13" x14ac:dyDescent="0.35">
      <c r="A1580" s="17" t="s">
        <v>8349</v>
      </c>
      <c r="B1580" s="17">
        <v>1579</v>
      </c>
      <c r="C1580" s="17" t="s">
        <v>792</v>
      </c>
      <c r="D1580" s="17">
        <v>1989</v>
      </c>
      <c r="E1580" s="17" t="s">
        <v>18</v>
      </c>
      <c r="F1580" s="17">
        <v>24</v>
      </c>
      <c r="G1580" s="19">
        <v>32683</v>
      </c>
      <c r="H1580" s="17">
        <v>3</v>
      </c>
      <c r="I1580" s="18">
        <v>6360.99</v>
      </c>
      <c r="J1580" s="17" t="s">
        <v>11</v>
      </c>
      <c r="K1580" s="17" t="s">
        <v>11</v>
      </c>
      <c r="L1580" s="17" t="s">
        <v>23</v>
      </c>
      <c r="M1580" s="20">
        <v>33.955555555555556</v>
      </c>
    </row>
    <row r="1581" spans="1:13" x14ac:dyDescent="0.35">
      <c r="A1581" s="17" t="s">
        <v>8349</v>
      </c>
      <c r="B1581" s="17">
        <v>1580</v>
      </c>
      <c r="C1581" s="17" t="s">
        <v>791</v>
      </c>
      <c r="D1581" s="17">
        <v>1980</v>
      </c>
      <c r="E1581" s="17" t="s">
        <v>37</v>
      </c>
      <c r="F1581" s="17">
        <v>30</v>
      </c>
      <c r="G1581" s="19">
        <v>29524</v>
      </c>
      <c r="H1581" s="17">
        <v>0</v>
      </c>
      <c r="I1581" s="18">
        <v>6358.78</v>
      </c>
      <c r="J1581" s="17" t="s">
        <v>11</v>
      </c>
      <c r="K1581" s="17" t="s">
        <v>16</v>
      </c>
      <c r="L1581" s="17" t="s">
        <v>23</v>
      </c>
      <c r="M1581" s="20">
        <v>42.605555555555554</v>
      </c>
    </row>
    <row r="1582" spans="1:13" x14ac:dyDescent="0.35">
      <c r="A1582" s="17" t="s">
        <v>8349</v>
      </c>
      <c r="B1582" s="17">
        <v>1581</v>
      </c>
      <c r="C1582" s="17" t="s">
        <v>790</v>
      </c>
      <c r="D1582" s="17">
        <v>1983</v>
      </c>
      <c r="E1582" s="17" t="s">
        <v>35</v>
      </c>
      <c r="F1582" s="17">
        <v>19</v>
      </c>
      <c r="G1582" s="19">
        <v>30547</v>
      </c>
      <c r="H1582" s="17">
        <v>2</v>
      </c>
      <c r="I1582" s="18">
        <v>6356.27</v>
      </c>
      <c r="J1582" s="17" t="s">
        <v>12</v>
      </c>
      <c r="K1582" s="17" t="s">
        <v>11</v>
      </c>
      <c r="L1582" s="17" t="s">
        <v>13</v>
      </c>
      <c r="M1582" s="20">
        <v>39.802777777777777</v>
      </c>
    </row>
    <row r="1583" spans="1:13" x14ac:dyDescent="0.35">
      <c r="A1583" s="17" t="s">
        <v>8349</v>
      </c>
      <c r="B1583" s="17">
        <v>1582</v>
      </c>
      <c r="C1583" s="17" t="s">
        <v>789</v>
      </c>
      <c r="D1583" s="17">
        <v>1983</v>
      </c>
      <c r="E1583" s="17" t="s">
        <v>37</v>
      </c>
      <c r="F1583" s="17">
        <v>21</v>
      </c>
      <c r="G1583" s="19">
        <v>30610</v>
      </c>
      <c r="H1583" s="17">
        <v>2</v>
      </c>
      <c r="I1583" s="18">
        <v>6338.08</v>
      </c>
      <c r="J1583" s="17" t="s">
        <v>11</v>
      </c>
      <c r="K1583" s="17" t="s">
        <v>16</v>
      </c>
      <c r="L1583" s="17" t="s">
        <v>13</v>
      </c>
      <c r="M1583" s="20">
        <v>39.630555555555553</v>
      </c>
    </row>
    <row r="1584" spans="1:13" x14ac:dyDescent="0.35">
      <c r="A1584" s="17" t="s">
        <v>8349</v>
      </c>
      <c r="B1584" s="17">
        <v>1583</v>
      </c>
      <c r="C1584" s="17" t="s">
        <v>788</v>
      </c>
      <c r="D1584" s="17">
        <v>1986</v>
      </c>
      <c r="E1584" s="17" t="s">
        <v>20</v>
      </c>
      <c r="F1584" s="17">
        <v>25</v>
      </c>
      <c r="G1584" s="19">
        <v>31680</v>
      </c>
      <c r="H1584" s="17">
        <v>3</v>
      </c>
      <c r="I1584" s="18">
        <v>6335.64</v>
      </c>
      <c r="J1584" s="17" t="s">
        <v>11</v>
      </c>
      <c r="K1584" s="17" t="s">
        <v>11</v>
      </c>
      <c r="L1584" s="17" t="s">
        <v>13</v>
      </c>
      <c r="M1584" s="20">
        <v>36.702777777777776</v>
      </c>
    </row>
    <row r="1585" spans="1:13" x14ac:dyDescent="0.35">
      <c r="A1585" s="17" t="s">
        <v>8349</v>
      </c>
      <c r="B1585" s="17">
        <v>1584</v>
      </c>
      <c r="C1585" s="17" t="s">
        <v>787</v>
      </c>
      <c r="D1585" s="17">
        <v>1990</v>
      </c>
      <c r="E1585" s="17" t="s">
        <v>35</v>
      </c>
      <c r="F1585" s="17">
        <v>13</v>
      </c>
      <c r="G1585" s="19">
        <v>33098</v>
      </c>
      <c r="H1585" s="17">
        <v>3</v>
      </c>
      <c r="I1585" s="18">
        <v>6334.34</v>
      </c>
      <c r="J1585" s="17" t="s">
        <v>11</v>
      </c>
      <c r="K1585" s="17" t="s">
        <v>11</v>
      </c>
      <c r="L1585" s="17" t="s">
        <v>247</v>
      </c>
      <c r="M1585" s="20">
        <v>32.819444444444443</v>
      </c>
    </row>
    <row r="1586" spans="1:13" x14ac:dyDescent="0.35">
      <c r="A1586" s="17" t="s">
        <v>8349</v>
      </c>
      <c r="B1586" s="17">
        <v>1585</v>
      </c>
      <c r="C1586" s="17" t="s">
        <v>786</v>
      </c>
      <c r="D1586" s="17">
        <v>1985</v>
      </c>
      <c r="E1586" s="17" t="s">
        <v>30</v>
      </c>
      <c r="F1586" s="17">
        <v>15</v>
      </c>
      <c r="G1586" s="19">
        <v>31396</v>
      </c>
      <c r="H1586" s="17">
        <v>2</v>
      </c>
      <c r="I1586" s="18">
        <v>6313.76</v>
      </c>
      <c r="J1586" s="17" t="s">
        <v>11</v>
      </c>
      <c r="K1586" s="17" t="s">
        <v>16</v>
      </c>
      <c r="L1586" s="17" t="s">
        <v>13</v>
      </c>
      <c r="M1586" s="20">
        <v>37.480555555555554</v>
      </c>
    </row>
    <row r="1587" spans="1:13" x14ac:dyDescent="0.35">
      <c r="A1587" s="17" t="s">
        <v>8349</v>
      </c>
      <c r="B1587" s="17">
        <v>1586</v>
      </c>
      <c r="C1587" s="17" t="s">
        <v>785</v>
      </c>
      <c r="D1587" s="17">
        <v>1985</v>
      </c>
      <c r="E1587" s="17" t="s">
        <v>15</v>
      </c>
      <c r="F1587" s="17">
        <v>19</v>
      </c>
      <c r="G1587" s="19">
        <v>31370</v>
      </c>
      <c r="H1587" s="17">
        <v>2</v>
      </c>
      <c r="I1587" s="18">
        <v>6311.95</v>
      </c>
      <c r="J1587" s="17" t="s">
        <v>11</v>
      </c>
      <c r="K1587" s="17" t="s">
        <v>16</v>
      </c>
      <c r="L1587" s="17" t="s">
        <v>42</v>
      </c>
      <c r="M1587" s="20">
        <v>37.552777777777777</v>
      </c>
    </row>
    <row r="1588" spans="1:13" x14ac:dyDescent="0.35">
      <c r="A1588" s="17" t="s">
        <v>8349</v>
      </c>
      <c r="B1588" s="17">
        <v>1587</v>
      </c>
      <c r="C1588" s="17" t="s">
        <v>784</v>
      </c>
      <c r="D1588" s="17">
        <v>2004</v>
      </c>
      <c r="E1588" s="17" t="s">
        <v>10</v>
      </c>
      <c r="F1588" s="17">
        <v>27</v>
      </c>
      <c r="G1588" s="19">
        <v>38195</v>
      </c>
      <c r="H1588" s="17">
        <v>0</v>
      </c>
      <c r="I1588" s="18">
        <v>6311.11</v>
      </c>
      <c r="J1588" s="17" t="s">
        <v>11</v>
      </c>
      <c r="K1588" s="17" t="s">
        <v>11</v>
      </c>
      <c r="L1588" s="17" t="s">
        <v>42</v>
      </c>
      <c r="M1588" s="20">
        <v>18.863888888888887</v>
      </c>
    </row>
    <row r="1589" spans="1:13" x14ac:dyDescent="0.35">
      <c r="A1589" s="17" t="s">
        <v>8349</v>
      </c>
      <c r="B1589" s="17">
        <v>1588</v>
      </c>
      <c r="C1589" s="17" t="s">
        <v>783</v>
      </c>
      <c r="D1589" s="17">
        <v>1969</v>
      </c>
      <c r="E1589" s="17" t="s">
        <v>20</v>
      </c>
      <c r="F1589" s="17">
        <v>4</v>
      </c>
      <c r="G1589" s="19">
        <v>25450</v>
      </c>
      <c r="H1589" s="17">
        <v>0</v>
      </c>
      <c r="I1589" s="18">
        <v>6305.61</v>
      </c>
      <c r="J1589" s="17" t="s">
        <v>11</v>
      </c>
      <c r="K1589" s="17" t="s">
        <v>11</v>
      </c>
      <c r="L1589" s="17" t="s">
        <v>23</v>
      </c>
      <c r="M1589" s="20">
        <v>53.761111111111113</v>
      </c>
    </row>
    <row r="1590" spans="1:13" x14ac:dyDescent="0.35">
      <c r="A1590" s="17" t="s">
        <v>8349</v>
      </c>
      <c r="B1590" s="17">
        <v>1589</v>
      </c>
      <c r="C1590" s="17" t="s">
        <v>782</v>
      </c>
      <c r="D1590" s="17">
        <v>1974</v>
      </c>
      <c r="E1590" s="17" t="s">
        <v>20</v>
      </c>
      <c r="F1590" s="17">
        <v>17</v>
      </c>
      <c r="G1590" s="19">
        <v>27289</v>
      </c>
      <c r="H1590" s="17">
        <v>0</v>
      </c>
      <c r="I1590" s="18">
        <v>6302.23</v>
      </c>
      <c r="J1590" s="17" t="s">
        <v>11</v>
      </c>
      <c r="K1590" s="17" t="s">
        <v>16</v>
      </c>
      <c r="L1590" s="17" t="s">
        <v>13</v>
      </c>
      <c r="M1590" s="20">
        <v>48.725000000000001</v>
      </c>
    </row>
    <row r="1591" spans="1:13" x14ac:dyDescent="0.35">
      <c r="A1591" s="17" t="s">
        <v>8349</v>
      </c>
      <c r="B1591" s="17">
        <v>1590</v>
      </c>
      <c r="C1591" s="17" t="s">
        <v>781</v>
      </c>
      <c r="D1591" s="17">
        <v>1996</v>
      </c>
      <c r="E1591" s="17" t="s">
        <v>10</v>
      </c>
      <c r="F1591" s="17">
        <v>4</v>
      </c>
      <c r="G1591" s="19">
        <v>35250</v>
      </c>
      <c r="H1591" s="17">
        <v>0</v>
      </c>
      <c r="I1591" s="18">
        <v>6293.63</v>
      </c>
      <c r="J1591" s="17" t="s">
        <v>11</v>
      </c>
      <c r="K1591" s="17" t="s">
        <v>12</v>
      </c>
      <c r="L1591" s="17" t="s">
        <v>300</v>
      </c>
      <c r="M1591" s="20">
        <v>26.927777777777777</v>
      </c>
    </row>
    <row r="1592" spans="1:13" x14ac:dyDescent="0.35">
      <c r="A1592" s="17" t="s">
        <v>8349</v>
      </c>
      <c r="B1592" s="17">
        <v>1591</v>
      </c>
      <c r="C1592" s="17" t="s">
        <v>780</v>
      </c>
      <c r="D1592" s="17">
        <v>1981</v>
      </c>
      <c r="E1592" s="17" t="s">
        <v>35</v>
      </c>
      <c r="F1592" s="17">
        <v>26</v>
      </c>
      <c r="G1592" s="19">
        <v>29824</v>
      </c>
      <c r="H1592" s="17">
        <v>1</v>
      </c>
      <c r="I1592" s="18">
        <v>6289.75</v>
      </c>
      <c r="J1592" s="17" t="s">
        <v>11</v>
      </c>
      <c r="K1592" s="17" t="s">
        <v>12</v>
      </c>
      <c r="L1592" s="17" t="s">
        <v>13</v>
      </c>
      <c r="M1592" s="20">
        <v>41.783333333333331</v>
      </c>
    </row>
    <row r="1593" spans="1:13" x14ac:dyDescent="0.35">
      <c r="A1593" s="17" t="s">
        <v>8349</v>
      </c>
      <c r="B1593" s="17">
        <v>1592</v>
      </c>
      <c r="C1593" s="17" t="s">
        <v>779</v>
      </c>
      <c r="D1593" s="17">
        <v>1981</v>
      </c>
      <c r="E1593" s="17" t="s">
        <v>15</v>
      </c>
      <c r="F1593" s="17">
        <v>24</v>
      </c>
      <c r="G1593" s="19">
        <v>29914</v>
      </c>
      <c r="H1593" s="17">
        <v>1</v>
      </c>
      <c r="I1593" s="18">
        <v>6282.24</v>
      </c>
      <c r="J1593" s="17" t="s">
        <v>11</v>
      </c>
      <c r="K1593" s="17" t="s">
        <v>16</v>
      </c>
      <c r="L1593" s="17" t="s">
        <v>42</v>
      </c>
      <c r="M1593" s="20">
        <v>41.538888888888891</v>
      </c>
    </row>
    <row r="1594" spans="1:13" x14ac:dyDescent="0.35">
      <c r="A1594" s="17" t="s">
        <v>8349</v>
      </c>
      <c r="B1594" s="17">
        <v>1593</v>
      </c>
      <c r="C1594" s="17" t="s">
        <v>778</v>
      </c>
      <c r="D1594" s="17">
        <v>1993</v>
      </c>
      <c r="E1594" s="17" t="s">
        <v>37</v>
      </c>
      <c r="F1594" s="17">
        <v>16</v>
      </c>
      <c r="G1594" s="19">
        <v>34258</v>
      </c>
      <c r="H1594" s="17">
        <v>0</v>
      </c>
      <c r="I1594" s="18">
        <v>6276.3</v>
      </c>
      <c r="J1594" s="17" t="s">
        <v>11</v>
      </c>
      <c r="K1594" s="17" t="s">
        <v>16</v>
      </c>
      <c r="L1594" s="17" t="s">
        <v>200</v>
      </c>
      <c r="M1594" s="20">
        <v>29.644444444444446</v>
      </c>
    </row>
    <row r="1595" spans="1:13" x14ac:dyDescent="0.35">
      <c r="A1595" s="17" t="s">
        <v>8349</v>
      </c>
      <c r="B1595" s="17">
        <v>1594</v>
      </c>
      <c r="C1595" s="17" t="s">
        <v>777</v>
      </c>
      <c r="D1595" s="17">
        <v>1981</v>
      </c>
      <c r="E1595" s="17" t="s">
        <v>18</v>
      </c>
      <c r="F1595" s="17">
        <v>30</v>
      </c>
      <c r="G1595" s="19">
        <v>29767</v>
      </c>
      <c r="H1595" s="17">
        <v>1</v>
      </c>
      <c r="I1595" s="18">
        <v>6272.48</v>
      </c>
      <c r="J1595" s="17" t="s">
        <v>16</v>
      </c>
      <c r="K1595" s="17" t="s">
        <v>12</v>
      </c>
      <c r="L1595" s="17" t="s">
        <v>13</v>
      </c>
      <c r="M1595" s="20">
        <v>41.93888888888889</v>
      </c>
    </row>
    <row r="1596" spans="1:13" x14ac:dyDescent="0.35">
      <c r="A1596" s="17" t="s">
        <v>8349</v>
      </c>
      <c r="B1596" s="17">
        <v>1595</v>
      </c>
      <c r="C1596" s="17" t="s">
        <v>776</v>
      </c>
      <c r="D1596" s="17">
        <v>1984</v>
      </c>
      <c r="E1596" s="17" t="s">
        <v>20</v>
      </c>
      <c r="F1596" s="17">
        <v>25</v>
      </c>
      <c r="G1596" s="19">
        <v>30950</v>
      </c>
      <c r="H1596" s="17">
        <v>3</v>
      </c>
      <c r="I1596" s="18">
        <v>6269.33</v>
      </c>
      <c r="J1596" s="17" t="s">
        <v>11</v>
      </c>
      <c r="K1596" s="17" t="s">
        <v>16</v>
      </c>
      <c r="L1596" s="17" t="s">
        <v>13</v>
      </c>
      <c r="M1596" s="20">
        <v>38.702777777777776</v>
      </c>
    </row>
    <row r="1597" spans="1:13" x14ac:dyDescent="0.35">
      <c r="A1597" s="17" t="s">
        <v>8349</v>
      </c>
      <c r="B1597" s="17">
        <v>1596</v>
      </c>
      <c r="C1597" s="17" t="s">
        <v>775</v>
      </c>
      <c r="D1597" s="17">
        <v>1995</v>
      </c>
      <c r="E1597" s="17" t="s">
        <v>37</v>
      </c>
      <c r="F1597" s="17">
        <v>17</v>
      </c>
      <c r="G1597" s="19">
        <v>34989</v>
      </c>
      <c r="H1597" s="17">
        <v>0</v>
      </c>
      <c r="I1597" s="18">
        <v>6261.2</v>
      </c>
      <c r="J1597" s="17" t="s">
        <v>11</v>
      </c>
      <c r="K1597" s="17" t="s">
        <v>16</v>
      </c>
      <c r="L1597" s="17" t="s">
        <v>535</v>
      </c>
      <c r="M1597" s="20">
        <v>27.641666666666666</v>
      </c>
    </row>
    <row r="1598" spans="1:13" x14ac:dyDescent="0.35">
      <c r="A1598" s="17" t="s">
        <v>8349</v>
      </c>
      <c r="B1598" s="17">
        <v>1597</v>
      </c>
      <c r="C1598" s="17" t="s">
        <v>774</v>
      </c>
      <c r="D1598" s="17">
        <v>1970</v>
      </c>
      <c r="E1598" s="17" t="s">
        <v>37</v>
      </c>
      <c r="F1598" s="17">
        <v>11</v>
      </c>
      <c r="G1598" s="19">
        <v>25852</v>
      </c>
      <c r="H1598" s="17">
        <v>0</v>
      </c>
      <c r="I1598" s="18">
        <v>6255.38</v>
      </c>
      <c r="J1598" s="17" t="s">
        <v>11</v>
      </c>
      <c r="K1598" s="17" t="s">
        <v>11</v>
      </c>
      <c r="L1598" s="17" t="s">
        <v>13</v>
      </c>
      <c r="M1598" s="20">
        <v>52.658333333333331</v>
      </c>
    </row>
    <row r="1599" spans="1:13" x14ac:dyDescent="0.35">
      <c r="A1599" s="17" t="s">
        <v>8349</v>
      </c>
      <c r="B1599" s="17">
        <v>1598</v>
      </c>
      <c r="C1599" s="17" t="s">
        <v>773</v>
      </c>
      <c r="D1599" s="17">
        <v>1972</v>
      </c>
      <c r="E1599" s="17" t="s">
        <v>20</v>
      </c>
      <c r="F1599" s="17">
        <v>8</v>
      </c>
      <c r="G1599" s="19">
        <v>26550</v>
      </c>
      <c r="H1599" s="17">
        <v>0</v>
      </c>
      <c r="I1599" s="18">
        <v>6254.13</v>
      </c>
      <c r="J1599" s="17" t="s">
        <v>11</v>
      </c>
      <c r="K1599" s="17" t="s">
        <v>11</v>
      </c>
      <c r="L1599" s="17" t="s">
        <v>23</v>
      </c>
      <c r="M1599" s="20">
        <v>50.75</v>
      </c>
    </row>
    <row r="1600" spans="1:13" x14ac:dyDescent="0.35">
      <c r="A1600" s="17" t="s">
        <v>8349</v>
      </c>
      <c r="B1600" s="17">
        <v>1599</v>
      </c>
      <c r="C1600" s="17" t="s">
        <v>772</v>
      </c>
      <c r="D1600" s="17">
        <v>1972</v>
      </c>
      <c r="E1600" s="17" t="s">
        <v>15</v>
      </c>
      <c r="F1600" s="17">
        <v>11</v>
      </c>
      <c r="G1600" s="19">
        <v>26614</v>
      </c>
      <c r="H1600" s="17">
        <v>0</v>
      </c>
      <c r="I1600" s="18">
        <v>6253.85</v>
      </c>
      <c r="J1600" s="17" t="s">
        <v>11</v>
      </c>
      <c r="K1600" s="17" t="s">
        <v>11</v>
      </c>
      <c r="L1600" s="17" t="s">
        <v>13</v>
      </c>
      <c r="M1600" s="20">
        <v>50.575000000000003</v>
      </c>
    </row>
    <row r="1601" spans="1:13" x14ac:dyDescent="0.35">
      <c r="A1601" s="17" t="s">
        <v>8349</v>
      </c>
      <c r="B1601" s="17">
        <v>1600</v>
      </c>
      <c r="C1601" s="17" t="s">
        <v>771</v>
      </c>
      <c r="D1601" s="17">
        <v>1979</v>
      </c>
      <c r="E1601" s="17" t="s">
        <v>37</v>
      </c>
      <c r="F1601" s="17">
        <v>10</v>
      </c>
      <c r="G1601" s="19">
        <v>29138</v>
      </c>
      <c r="H1601" s="17">
        <v>0</v>
      </c>
      <c r="I1601" s="18">
        <v>6250.44</v>
      </c>
      <c r="J1601" s="17" t="s">
        <v>11</v>
      </c>
      <c r="K1601" s="17" t="s">
        <v>16</v>
      </c>
      <c r="L1601" s="17" t="s">
        <v>42</v>
      </c>
      <c r="M1601" s="20">
        <v>43.661111111111111</v>
      </c>
    </row>
    <row r="1602" spans="1:13" x14ac:dyDescent="0.35">
      <c r="A1602" s="17" t="s">
        <v>8349</v>
      </c>
      <c r="B1602" s="17">
        <v>1601</v>
      </c>
      <c r="C1602" s="17" t="s">
        <v>770</v>
      </c>
      <c r="D1602" s="17">
        <v>1983</v>
      </c>
      <c r="E1602" s="17" t="s">
        <v>35</v>
      </c>
      <c r="F1602" s="17">
        <v>11</v>
      </c>
      <c r="G1602" s="19">
        <v>30539</v>
      </c>
      <c r="H1602" s="17">
        <v>1</v>
      </c>
      <c r="I1602" s="18">
        <v>6238.3</v>
      </c>
      <c r="J1602" s="17" t="s">
        <v>11</v>
      </c>
      <c r="K1602" s="17" t="s">
        <v>16</v>
      </c>
      <c r="L1602" s="17" t="s">
        <v>42</v>
      </c>
      <c r="M1602" s="20">
        <v>39.825000000000003</v>
      </c>
    </row>
    <row r="1603" spans="1:13" x14ac:dyDescent="0.35">
      <c r="A1603" s="17" t="s">
        <v>8349</v>
      </c>
      <c r="B1603" s="17">
        <v>1602</v>
      </c>
      <c r="C1603" s="17" t="s">
        <v>769</v>
      </c>
      <c r="D1603" s="17">
        <v>1978</v>
      </c>
      <c r="E1603" s="17" t="s">
        <v>20</v>
      </c>
      <c r="F1603" s="17">
        <v>19</v>
      </c>
      <c r="G1603" s="19">
        <v>28752</v>
      </c>
      <c r="H1603" s="17">
        <v>2</v>
      </c>
      <c r="I1603" s="18">
        <v>6236.95</v>
      </c>
      <c r="J1603" s="17" t="s">
        <v>11</v>
      </c>
      <c r="K1603" s="17" t="s">
        <v>11</v>
      </c>
      <c r="L1603" s="17" t="s">
        <v>13</v>
      </c>
      <c r="M1603" s="20">
        <v>44.719444444444441</v>
      </c>
    </row>
    <row r="1604" spans="1:13" x14ac:dyDescent="0.35">
      <c r="A1604" s="17" t="s">
        <v>8349</v>
      </c>
      <c r="B1604" s="17">
        <v>1603</v>
      </c>
      <c r="C1604" s="17" t="s">
        <v>768</v>
      </c>
      <c r="D1604" s="17">
        <v>1972</v>
      </c>
      <c r="E1604" s="17" t="s">
        <v>18</v>
      </c>
      <c r="F1604" s="17">
        <v>29</v>
      </c>
      <c r="G1604" s="19">
        <v>26479</v>
      </c>
      <c r="H1604" s="17">
        <v>0</v>
      </c>
      <c r="I1604" s="18">
        <v>6219.93</v>
      </c>
      <c r="J1604" s="17" t="s">
        <v>11</v>
      </c>
      <c r="K1604" s="17" t="s">
        <v>11</v>
      </c>
      <c r="L1604" s="17" t="s">
        <v>13</v>
      </c>
      <c r="M1604" s="20">
        <v>50.94166666666667</v>
      </c>
    </row>
    <row r="1605" spans="1:13" x14ac:dyDescent="0.35">
      <c r="A1605" s="17" t="s">
        <v>8349</v>
      </c>
      <c r="B1605" s="17">
        <v>1604</v>
      </c>
      <c r="C1605" s="17" t="s">
        <v>767</v>
      </c>
      <c r="D1605" s="17">
        <v>1992</v>
      </c>
      <c r="E1605" s="17" t="s">
        <v>35</v>
      </c>
      <c r="F1605" s="17">
        <v>12</v>
      </c>
      <c r="G1605" s="19">
        <v>33828</v>
      </c>
      <c r="H1605" s="17">
        <v>0</v>
      </c>
      <c r="I1605" s="18">
        <v>6208.5</v>
      </c>
      <c r="J1605" s="17" t="s">
        <v>11</v>
      </c>
      <c r="K1605" s="17" t="s">
        <v>16</v>
      </c>
      <c r="L1605" s="17" t="s">
        <v>300</v>
      </c>
      <c r="M1605" s="20">
        <v>30.822222222222223</v>
      </c>
    </row>
    <row r="1606" spans="1:13" x14ac:dyDescent="0.35">
      <c r="A1606" s="17" t="s">
        <v>8349</v>
      </c>
      <c r="B1606" s="17">
        <v>1605</v>
      </c>
      <c r="C1606" s="17" t="s">
        <v>766</v>
      </c>
      <c r="D1606" s="17">
        <v>1999</v>
      </c>
      <c r="E1606" s="17" t="s">
        <v>20</v>
      </c>
      <c r="F1606" s="17">
        <v>10</v>
      </c>
      <c r="G1606" s="19">
        <v>36413</v>
      </c>
      <c r="H1606" s="17">
        <v>0</v>
      </c>
      <c r="I1606" s="18">
        <v>6207.26</v>
      </c>
      <c r="J1606" s="17" t="s">
        <v>11</v>
      </c>
      <c r="K1606" s="17" t="s">
        <v>11</v>
      </c>
      <c r="L1606" s="17" t="s">
        <v>535</v>
      </c>
      <c r="M1606" s="20">
        <v>23.744444444444444</v>
      </c>
    </row>
    <row r="1607" spans="1:13" x14ac:dyDescent="0.35">
      <c r="A1607" s="17" t="s">
        <v>8349</v>
      </c>
      <c r="B1607" s="17">
        <v>1606</v>
      </c>
      <c r="C1607" s="17" t="s">
        <v>765</v>
      </c>
      <c r="D1607" s="17">
        <v>1985</v>
      </c>
      <c r="E1607" s="17" t="s">
        <v>20</v>
      </c>
      <c r="F1607" s="17">
        <v>22</v>
      </c>
      <c r="G1607" s="19">
        <v>31312</v>
      </c>
      <c r="H1607" s="17">
        <v>2</v>
      </c>
      <c r="I1607" s="18">
        <v>6203.9</v>
      </c>
      <c r="J1607" s="17" t="s">
        <v>11</v>
      </c>
      <c r="K1607" s="17" t="s">
        <v>11</v>
      </c>
      <c r="L1607" s="17" t="s">
        <v>23</v>
      </c>
      <c r="M1607" s="20">
        <v>37.711111111111109</v>
      </c>
    </row>
    <row r="1608" spans="1:13" x14ac:dyDescent="0.35">
      <c r="A1608" s="17" t="s">
        <v>8349</v>
      </c>
      <c r="B1608" s="17">
        <v>1607</v>
      </c>
      <c r="C1608" s="17" t="s">
        <v>764</v>
      </c>
      <c r="D1608" s="17">
        <v>1985</v>
      </c>
      <c r="E1608" s="17" t="s">
        <v>10</v>
      </c>
      <c r="F1608" s="17">
        <v>22</v>
      </c>
      <c r="G1608" s="19">
        <v>31250</v>
      </c>
      <c r="H1608" s="17">
        <v>2</v>
      </c>
      <c r="I1608" s="18">
        <v>6198.75</v>
      </c>
      <c r="J1608" s="17" t="s">
        <v>11</v>
      </c>
      <c r="K1608" s="17" t="s">
        <v>16</v>
      </c>
      <c r="L1608" s="17" t="s">
        <v>23</v>
      </c>
      <c r="M1608" s="20">
        <v>37.87777777777778</v>
      </c>
    </row>
    <row r="1609" spans="1:13" x14ac:dyDescent="0.35">
      <c r="A1609" s="17" t="s">
        <v>8349</v>
      </c>
      <c r="B1609" s="17">
        <v>1608</v>
      </c>
      <c r="C1609" s="17" t="s">
        <v>763</v>
      </c>
      <c r="D1609" s="17">
        <v>1988</v>
      </c>
      <c r="E1609" s="17" t="s">
        <v>37</v>
      </c>
      <c r="F1609" s="17">
        <v>23</v>
      </c>
      <c r="G1609" s="19">
        <v>32439</v>
      </c>
      <c r="H1609" s="17">
        <v>3</v>
      </c>
      <c r="I1609" s="18">
        <v>6196.45</v>
      </c>
      <c r="J1609" s="17" t="s">
        <v>11</v>
      </c>
      <c r="K1609" s="17" t="s">
        <v>16</v>
      </c>
      <c r="L1609" s="17" t="s">
        <v>42</v>
      </c>
      <c r="M1609" s="20">
        <v>34.625</v>
      </c>
    </row>
    <row r="1610" spans="1:13" x14ac:dyDescent="0.35">
      <c r="A1610" s="17" t="s">
        <v>8349</v>
      </c>
      <c r="B1610" s="17">
        <v>1609</v>
      </c>
      <c r="C1610" s="17" t="s">
        <v>762</v>
      </c>
      <c r="D1610" s="17">
        <v>1981</v>
      </c>
      <c r="E1610" s="17" t="s">
        <v>37</v>
      </c>
      <c r="F1610" s="17">
        <v>1</v>
      </c>
      <c r="G1610" s="19">
        <v>29860</v>
      </c>
      <c r="H1610" s="17">
        <v>0</v>
      </c>
      <c r="I1610" s="18">
        <v>6186.13</v>
      </c>
      <c r="J1610" s="17" t="s">
        <v>11</v>
      </c>
      <c r="K1610" s="17" t="s">
        <v>12</v>
      </c>
      <c r="L1610" s="17" t="s">
        <v>42</v>
      </c>
      <c r="M1610" s="20">
        <v>41.68611111111111</v>
      </c>
    </row>
    <row r="1611" spans="1:13" x14ac:dyDescent="0.35">
      <c r="A1611" s="17" t="s">
        <v>8349</v>
      </c>
      <c r="B1611" s="17">
        <v>1610</v>
      </c>
      <c r="C1611" s="17" t="s">
        <v>761</v>
      </c>
      <c r="D1611" s="17">
        <v>1981</v>
      </c>
      <c r="E1611" s="17" t="s">
        <v>15</v>
      </c>
      <c r="F1611" s="17">
        <v>22</v>
      </c>
      <c r="G1611" s="19">
        <v>29912</v>
      </c>
      <c r="H1611" s="17">
        <v>0</v>
      </c>
      <c r="I1611" s="18">
        <v>6185.32</v>
      </c>
      <c r="J1611" s="17" t="s">
        <v>11</v>
      </c>
      <c r="K1611" s="17" t="s">
        <v>16</v>
      </c>
      <c r="L1611" s="17" t="s">
        <v>13</v>
      </c>
      <c r="M1611" s="20">
        <v>41.544444444444444</v>
      </c>
    </row>
    <row r="1612" spans="1:13" x14ac:dyDescent="0.35">
      <c r="A1612" s="17" t="s">
        <v>8349</v>
      </c>
      <c r="B1612" s="17">
        <v>1611</v>
      </c>
      <c r="C1612" s="17" t="s">
        <v>760</v>
      </c>
      <c r="D1612" s="17">
        <v>1988</v>
      </c>
      <c r="E1612" s="17" t="s">
        <v>15</v>
      </c>
      <c r="F1612" s="17">
        <v>1</v>
      </c>
      <c r="G1612" s="19">
        <v>32448</v>
      </c>
      <c r="H1612" s="17">
        <v>3</v>
      </c>
      <c r="I1612" s="18">
        <v>6184.3</v>
      </c>
      <c r="J1612" s="17" t="s">
        <v>11</v>
      </c>
      <c r="K1612" s="17" t="s">
        <v>12</v>
      </c>
      <c r="L1612" s="17" t="s">
        <v>13</v>
      </c>
      <c r="M1612" s="20">
        <v>34.602777777777774</v>
      </c>
    </row>
    <row r="1613" spans="1:13" x14ac:dyDescent="0.35">
      <c r="A1613" s="17" t="s">
        <v>8349</v>
      </c>
      <c r="B1613" s="17">
        <v>1612</v>
      </c>
      <c r="C1613" s="17" t="s">
        <v>759</v>
      </c>
      <c r="D1613" s="17">
        <v>1970</v>
      </c>
      <c r="E1613" s="17" t="s">
        <v>37</v>
      </c>
      <c r="F1613" s="17">
        <v>5</v>
      </c>
      <c r="G1613" s="19">
        <v>25846</v>
      </c>
      <c r="H1613" s="17">
        <v>0</v>
      </c>
      <c r="I1613" s="18">
        <v>6183.46</v>
      </c>
      <c r="J1613" s="17" t="s">
        <v>11</v>
      </c>
      <c r="K1613" s="17" t="s">
        <v>11</v>
      </c>
      <c r="L1613" s="17" t="s">
        <v>23</v>
      </c>
      <c r="M1613" s="20">
        <v>52.674999999999997</v>
      </c>
    </row>
    <row r="1614" spans="1:13" x14ac:dyDescent="0.35">
      <c r="A1614" s="17" t="s">
        <v>8349</v>
      </c>
      <c r="B1614" s="17">
        <v>1613</v>
      </c>
      <c r="C1614" s="17" t="s">
        <v>758</v>
      </c>
      <c r="D1614" s="17">
        <v>1985</v>
      </c>
      <c r="E1614" s="17" t="s">
        <v>35</v>
      </c>
      <c r="F1614" s="17">
        <v>9</v>
      </c>
      <c r="G1614" s="19">
        <v>31268</v>
      </c>
      <c r="H1614" s="17">
        <v>3</v>
      </c>
      <c r="I1614" s="18">
        <v>6183.32</v>
      </c>
      <c r="J1614" s="17" t="s">
        <v>11</v>
      </c>
      <c r="K1614" s="17" t="s">
        <v>11</v>
      </c>
      <c r="L1614" s="17" t="s">
        <v>23</v>
      </c>
      <c r="M1614" s="20">
        <v>37.830555555555556</v>
      </c>
    </row>
    <row r="1615" spans="1:13" x14ac:dyDescent="0.35">
      <c r="A1615" s="17" t="s">
        <v>8349</v>
      </c>
      <c r="B1615" s="17">
        <v>1614</v>
      </c>
      <c r="C1615" s="17" t="s">
        <v>757</v>
      </c>
      <c r="D1615" s="17">
        <v>1984</v>
      </c>
      <c r="E1615" s="17" t="s">
        <v>37</v>
      </c>
      <c r="F1615" s="17">
        <v>6</v>
      </c>
      <c r="G1615" s="19">
        <v>30961</v>
      </c>
      <c r="H1615" s="17">
        <v>3</v>
      </c>
      <c r="I1615" s="18">
        <v>6170.96</v>
      </c>
      <c r="J1615" s="17" t="s">
        <v>11</v>
      </c>
      <c r="K1615" s="17" t="s">
        <v>16</v>
      </c>
      <c r="L1615" s="17" t="s">
        <v>13</v>
      </c>
      <c r="M1615" s="20">
        <v>38.672222222222224</v>
      </c>
    </row>
    <row r="1616" spans="1:13" x14ac:dyDescent="0.35">
      <c r="A1616" s="17" t="s">
        <v>8349</v>
      </c>
      <c r="B1616" s="17">
        <v>1615</v>
      </c>
      <c r="C1616" s="17" t="s">
        <v>756</v>
      </c>
      <c r="D1616" s="17">
        <v>1985</v>
      </c>
      <c r="E1616" s="17" t="s">
        <v>37</v>
      </c>
      <c r="F1616" s="17">
        <v>15</v>
      </c>
      <c r="G1616" s="19">
        <v>31335</v>
      </c>
      <c r="H1616" s="17">
        <v>3</v>
      </c>
      <c r="I1616" s="18">
        <v>6159.57</v>
      </c>
      <c r="J1616" s="17" t="s">
        <v>11</v>
      </c>
      <c r="K1616" s="17" t="s">
        <v>16</v>
      </c>
      <c r="L1616" s="17" t="s">
        <v>23</v>
      </c>
      <c r="M1616" s="20">
        <v>37.647222222222226</v>
      </c>
    </row>
    <row r="1617" spans="1:13" x14ac:dyDescent="0.35">
      <c r="A1617" s="17" t="s">
        <v>8349</v>
      </c>
      <c r="B1617" s="17">
        <v>1616</v>
      </c>
      <c r="C1617" s="17" t="s">
        <v>755</v>
      </c>
      <c r="D1617" s="17">
        <v>1973</v>
      </c>
      <c r="E1617" s="17" t="s">
        <v>15</v>
      </c>
      <c r="F1617" s="17">
        <v>6</v>
      </c>
      <c r="G1617" s="19">
        <v>26974</v>
      </c>
      <c r="H1617" s="17">
        <v>0</v>
      </c>
      <c r="I1617" s="18">
        <v>6152.05</v>
      </c>
      <c r="J1617" s="17" t="s">
        <v>11</v>
      </c>
      <c r="K1617" s="17" t="s">
        <v>12</v>
      </c>
      <c r="L1617" s="17" t="s">
        <v>13</v>
      </c>
      <c r="M1617" s="20">
        <v>49.588888888888889</v>
      </c>
    </row>
    <row r="1618" spans="1:13" x14ac:dyDescent="0.35">
      <c r="A1618" s="17" t="s">
        <v>8349</v>
      </c>
      <c r="B1618" s="17">
        <v>1617</v>
      </c>
      <c r="C1618" s="17" t="s">
        <v>754</v>
      </c>
      <c r="D1618" s="17">
        <v>1970</v>
      </c>
      <c r="E1618" s="17" t="s">
        <v>37</v>
      </c>
      <c r="F1618" s="17">
        <v>14</v>
      </c>
      <c r="G1618" s="19">
        <v>25855</v>
      </c>
      <c r="H1618" s="17">
        <v>0</v>
      </c>
      <c r="I1618" s="18">
        <v>6147.12</v>
      </c>
      <c r="J1618" s="17" t="s">
        <v>11</v>
      </c>
      <c r="K1618" s="17" t="s">
        <v>12</v>
      </c>
      <c r="L1618" s="17" t="s">
        <v>23</v>
      </c>
      <c r="M1618" s="20">
        <v>52.65</v>
      </c>
    </row>
    <row r="1619" spans="1:13" x14ac:dyDescent="0.35">
      <c r="A1619" s="17" t="s">
        <v>8349</v>
      </c>
      <c r="B1619" s="17">
        <v>1618</v>
      </c>
      <c r="C1619" s="17" t="s">
        <v>753</v>
      </c>
      <c r="D1619" s="17">
        <v>1976</v>
      </c>
      <c r="E1619" s="17" t="s">
        <v>30</v>
      </c>
      <c r="F1619" s="17">
        <v>12</v>
      </c>
      <c r="G1619" s="19">
        <v>28106</v>
      </c>
      <c r="H1619" s="17">
        <v>2</v>
      </c>
      <c r="I1619" s="18">
        <v>6139.14</v>
      </c>
      <c r="J1619" s="17" t="s">
        <v>11</v>
      </c>
      <c r="K1619" s="17" t="s">
        <v>12</v>
      </c>
      <c r="L1619" s="17" t="s">
        <v>13</v>
      </c>
      <c r="M1619" s="20">
        <v>46.488888888888887</v>
      </c>
    </row>
    <row r="1620" spans="1:13" x14ac:dyDescent="0.35">
      <c r="A1620" s="17" t="s">
        <v>8349</v>
      </c>
      <c r="B1620" s="17">
        <v>1619</v>
      </c>
      <c r="C1620" s="17" t="s">
        <v>752</v>
      </c>
      <c r="D1620" s="17">
        <v>1978</v>
      </c>
      <c r="E1620" s="17" t="s">
        <v>20</v>
      </c>
      <c r="F1620" s="17">
        <v>5</v>
      </c>
      <c r="G1620" s="19">
        <v>28738</v>
      </c>
      <c r="H1620" s="17">
        <v>2</v>
      </c>
      <c r="I1620" s="18">
        <v>6138.58</v>
      </c>
      <c r="J1620" s="17" t="s">
        <v>11</v>
      </c>
      <c r="K1620" s="17" t="s">
        <v>16</v>
      </c>
      <c r="L1620" s="17" t="s">
        <v>13</v>
      </c>
      <c r="M1620" s="20">
        <v>44.758333333333333</v>
      </c>
    </row>
    <row r="1621" spans="1:13" x14ac:dyDescent="0.35">
      <c r="A1621" s="17" t="s">
        <v>8349</v>
      </c>
      <c r="B1621" s="17">
        <v>1620</v>
      </c>
      <c r="C1621" s="17" t="s">
        <v>751</v>
      </c>
      <c r="D1621" s="17">
        <v>1969</v>
      </c>
      <c r="E1621" s="17" t="s">
        <v>15</v>
      </c>
      <c r="F1621" s="17">
        <v>9</v>
      </c>
      <c r="G1621" s="19">
        <v>25516</v>
      </c>
      <c r="H1621" s="17">
        <v>0</v>
      </c>
      <c r="I1621" s="18">
        <v>6138.5</v>
      </c>
      <c r="J1621" s="17" t="s">
        <v>11</v>
      </c>
      <c r="K1621" s="17" t="s">
        <v>11</v>
      </c>
      <c r="L1621" s="17" t="s">
        <v>42</v>
      </c>
      <c r="M1621" s="20">
        <v>53.580555555555556</v>
      </c>
    </row>
    <row r="1622" spans="1:13" x14ac:dyDescent="0.35">
      <c r="A1622" s="17" t="s">
        <v>8349</v>
      </c>
      <c r="B1622" s="17">
        <v>1621</v>
      </c>
      <c r="C1622" s="17" t="s">
        <v>750</v>
      </c>
      <c r="D1622" s="17">
        <v>1990</v>
      </c>
      <c r="E1622" s="17" t="s">
        <v>35</v>
      </c>
      <c r="F1622" s="17">
        <v>18</v>
      </c>
      <c r="G1622" s="19">
        <v>33103</v>
      </c>
      <c r="H1622" s="17">
        <v>3</v>
      </c>
      <c r="I1622" s="18">
        <v>6128.8</v>
      </c>
      <c r="J1622" s="17" t="s">
        <v>11</v>
      </c>
      <c r="K1622" s="17" t="s">
        <v>12</v>
      </c>
      <c r="L1622" s="17" t="s">
        <v>23</v>
      </c>
      <c r="M1622" s="20">
        <v>32.805555555555557</v>
      </c>
    </row>
    <row r="1623" spans="1:13" x14ac:dyDescent="0.35">
      <c r="A1623" s="17" t="s">
        <v>8349</v>
      </c>
      <c r="B1623" s="17">
        <v>1622</v>
      </c>
      <c r="C1623" s="17" t="s">
        <v>749</v>
      </c>
      <c r="D1623" s="17">
        <v>1983</v>
      </c>
      <c r="E1623" s="17" t="s">
        <v>15</v>
      </c>
      <c r="F1623" s="17">
        <v>16</v>
      </c>
      <c r="G1623" s="19">
        <v>30636</v>
      </c>
      <c r="H1623" s="17">
        <v>1</v>
      </c>
      <c r="I1623" s="18">
        <v>6123.57</v>
      </c>
      <c r="J1623" s="17" t="s">
        <v>12</v>
      </c>
      <c r="K1623" s="17" t="s">
        <v>11</v>
      </c>
      <c r="L1623" s="17" t="s">
        <v>23</v>
      </c>
      <c r="M1623" s="20">
        <v>39.56111111111111</v>
      </c>
    </row>
    <row r="1624" spans="1:13" x14ac:dyDescent="0.35">
      <c r="A1624" s="17" t="s">
        <v>8349</v>
      </c>
      <c r="B1624" s="17">
        <v>1623</v>
      </c>
      <c r="C1624" s="17" t="s">
        <v>748</v>
      </c>
      <c r="D1624" s="17">
        <v>1983</v>
      </c>
      <c r="E1624" s="17" t="s">
        <v>35</v>
      </c>
      <c r="F1624" s="17">
        <v>11</v>
      </c>
      <c r="G1624" s="19">
        <v>30539</v>
      </c>
      <c r="H1624" s="17">
        <v>1</v>
      </c>
      <c r="I1624" s="18">
        <v>6117.49</v>
      </c>
      <c r="J1624" s="17" t="s">
        <v>11</v>
      </c>
      <c r="K1624" s="17" t="s">
        <v>12</v>
      </c>
      <c r="L1624" s="17" t="s">
        <v>23</v>
      </c>
      <c r="M1624" s="20">
        <v>39.825000000000003</v>
      </c>
    </row>
    <row r="1625" spans="1:13" x14ac:dyDescent="0.35">
      <c r="A1625" s="17" t="s">
        <v>8349</v>
      </c>
      <c r="B1625" s="17">
        <v>1624</v>
      </c>
      <c r="C1625" s="17" t="s">
        <v>747</v>
      </c>
      <c r="D1625" s="17">
        <v>1991</v>
      </c>
      <c r="E1625" s="17" t="s">
        <v>10</v>
      </c>
      <c r="F1625" s="17">
        <v>25</v>
      </c>
      <c r="G1625" s="19">
        <v>33444</v>
      </c>
      <c r="H1625" s="17">
        <v>3</v>
      </c>
      <c r="I1625" s="18">
        <v>6113.23</v>
      </c>
      <c r="J1625" s="17" t="s">
        <v>11</v>
      </c>
      <c r="K1625" s="17" t="s">
        <v>11</v>
      </c>
      <c r="L1625" s="17" t="s">
        <v>247</v>
      </c>
      <c r="M1625" s="20">
        <v>31.869444444444444</v>
      </c>
    </row>
    <row r="1626" spans="1:13" x14ac:dyDescent="0.35">
      <c r="A1626" s="17" t="s">
        <v>8349</v>
      </c>
      <c r="B1626" s="17">
        <v>1625</v>
      </c>
      <c r="C1626" s="17" t="s">
        <v>746</v>
      </c>
      <c r="D1626" s="17">
        <v>1985</v>
      </c>
      <c r="E1626" s="17" t="s">
        <v>10</v>
      </c>
      <c r="F1626" s="17">
        <v>21</v>
      </c>
      <c r="G1626" s="19">
        <v>31249</v>
      </c>
      <c r="H1626" s="17">
        <v>1</v>
      </c>
      <c r="I1626" s="18">
        <v>6112.35</v>
      </c>
      <c r="J1626" s="17" t="s">
        <v>11</v>
      </c>
      <c r="K1626" s="17" t="s">
        <v>16</v>
      </c>
      <c r="L1626" s="17" t="s">
        <v>23</v>
      </c>
      <c r="M1626" s="20">
        <v>37.880555555555553</v>
      </c>
    </row>
    <row r="1627" spans="1:13" x14ac:dyDescent="0.35">
      <c r="A1627" s="17" t="s">
        <v>8349</v>
      </c>
      <c r="B1627" s="17">
        <v>1626</v>
      </c>
      <c r="C1627" s="17" t="s">
        <v>745</v>
      </c>
      <c r="D1627" s="17">
        <v>1995</v>
      </c>
      <c r="E1627" s="17" t="s">
        <v>20</v>
      </c>
      <c r="F1627" s="17">
        <v>9</v>
      </c>
      <c r="G1627" s="19">
        <v>34951</v>
      </c>
      <c r="H1627" s="17">
        <v>0</v>
      </c>
      <c r="I1627" s="18">
        <v>6111.95</v>
      </c>
      <c r="J1627" s="17" t="s">
        <v>11</v>
      </c>
      <c r="K1627" s="17" t="s">
        <v>12</v>
      </c>
      <c r="L1627" s="17" t="s">
        <v>535</v>
      </c>
      <c r="M1627" s="20">
        <v>27.747222222222224</v>
      </c>
    </row>
    <row r="1628" spans="1:13" x14ac:dyDescent="0.35">
      <c r="A1628" s="17" t="s">
        <v>8349</v>
      </c>
      <c r="B1628" s="17">
        <v>1627</v>
      </c>
      <c r="C1628" s="17" t="s">
        <v>744</v>
      </c>
      <c r="D1628" s="17">
        <v>1970</v>
      </c>
      <c r="E1628" s="17" t="s">
        <v>18</v>
      </c>
      <c r="F1628" s="17">
        <v>9</v>
      </c>
      <c r="G1628" s="19">
        <v>25728</v>
      </c>
      <c r="H1628" s="17">
        <v>0</v>
      </c>
      <c r="I1628" s="18">
        <v>6098.38</v>
      </c>
      <c r="J1628" s="17" t="s">
        <v>11</v>
      </c>
      <c r="K1628" s="17" t="s">
        <v>11</v>
      </c>
      <c r="L1628" s="17" t="s">
        <v>13</v>
      </c>
      <c r="M1628" s="20">
        <v>52.99722222222222</v>
      </c>
    </row>
    <row r="1629" spans="1:13" x14ac:dyDescent="0.35">
      <c r="A1629" s="17" t="s">
        <v>8349</v>
      </c>
      <c r="B1629" s="17">
        <v>1628</v>
      </c>
      <c r="C1629" s="17" t="s">
        <v>743</v>
      </c>
      <c r="D1629" s="17">
        <v>1984</v>
      </c>
      <c r="E1629" s="17" t="s">
        <v>10</v>
      </c>
      <c r="F1629" s="17">
        <v>25</v>
      </c>
      <c r="G1629" s="19">
        <v>30888</v>
      </c>
      <c r="H1629" s="17">
        <v>2</v>
      </c>
      <c r="I1629" s="18">
        <v>6082.41</v>
      </c>
      <c r="J1629" s="17" t="s">
        <v>16</v>
      </c>
      <c r="K1629" s="17" t="s">
        <v>11</v>
      </c>
      <c r="L1629" s="17" t="s">
        <v>42</v>
      </c>
      <c r="M1629" s="20">
        <v>38.869444444444447</v>
      </c>
    </row>
    <row r="1630" spans="1:13" x14ac:dyDescent="0.35">
      <c r="A1630" s="17" t="s">
        <v>8349</v>
      </c>
      <c r="B1630" s="17">
        <v>1629</v>
      </c>
      <c r="C1630" s="17" t="s">
        <v>742</v>
      </c>
      <c r="D1630" s="17">
        <v>1984</v>
      </c>
      <c r="E1630" s="17" t="s">
        <v>37</v>
      </c>
      <c r="F1630" s="17">
        <v>14</v>
      </c>
      <c r="G1630" s="19">
        <v>30969</v>
      </c>
      <c r="H1630" s="17">
        <v>1</v>
      </c>
      <c r="I1630" s="18">
        <v>6079.67</v>
      </c>
      <c r="J1630" s="17" t="s">
        <v>16</v>
      </c>
      <c r="K1630" s="17" t="s">
        <v>16</v>
      </c>
      <c r="L1630" s="17" t="s">
        <v>276</v>
      </c>
      <c r="M1630" s="20">
        <v>38.65</v>
      </c>
    </row>
    <row r="1631" spans="1:13" x14ac:dyDescent="0.35">
      <c r="A1631" s="17" t="s">
        <v>8349</v>
      </c>
      <c r="B1631" s="17">
        <v>1630</v>
      </c>
      <c r="C1631" s="17" t="s">
        <v>741</v>
      </c>
      <c r="D1631" s="17">
        <v>1979</v>
      </c>
      <c r="E1631" s="17" t="s">
        <v>35</v>
      </c>
      <c r="F1631" s="17">
        <v>8</v>
      </c>
      <c r="G1631" s="19">
        <v>29075</v>
      </c>
      <c r="H1631" s="17">
        <v>2</v>
      </c>
      <c r="I1631" s="18">
        <v>6074.37</v>
      </c>
      <c r="J1631" s="17" t="s">
        <v>11</v>
      </c>
      <c r="K1631" s="17" t="s">
        <v>11</v>
      </c>
      <c r="L1631" s="17" t="s">
        <v>23</v>
      </c>
      <c r="M1631" s="20">
        <v>43.833333333333336</v>
      </c>
    </row>
    <row r="1632" spans="1:13" x14ac:dyDescent="0.35">
      <c r="A1632" s="17" t="s">
        <v>8349</v>
      </c>
      <c r="B1632" s="17">
        <v>1631</v>
      </c>
      <c r="C1632" s="17" t="s">
        <v>740</v>
      </c>
      <c r="D1632" s="17">
        <v>1984</v>
      </c>
      <c r="E1632" s="17" t="s">
        <v>20</v>
      </c>
      <c r="F1632" s="17">
        <v>21</v>
      </c>
      <c r="G1632" s="19">
        <v>30946</v>
      </c>
      <c r="H1632" s="17">
        <v>1</v>
      </c>
      <c r="I1632" s="18">
        <v>6067.13</v>
      </c>
      <c r="J1632" s="17" t="s">
        <v>12</v>
      </c>
      <c r="K1632" s="17" t="s">
        <v>16</v>
      </c>
      <c r="L1632" s="17" t="s">
        <v>168</v>
      </c>
      <c r="M1632" s="20">
        <v>38.713888888888889</v>
      </c>
    </row>
    <row r="1633" spans="1:13" x14ac:dyDescent="0.35">
      <c r="A1633" s="17" t="s">
        <v>8349</v>
      </c>
      <c r="B1633" s="17">
        <v>1632</v>
      </c>
      <c r="C1633" s="17" t="s">
        <v>739</v>
      </c>
      <c r="D1633" s="17">
        <v>1994</v>
      </c>
      <c r="E1633" s="17" t="s">
        <v>15</v>
      </c>
      <c r="F1633" s="17">
        <v>8</v>
      </c>
      <c r="G1633" s="19">
        <v>34646</v>
      </c>
      <c r="H1633" s="17">
        <v>0</v>
      </c>
      <c r="I1633" s="18">
        <v>6064.37</v>
      </c>
      <c r="J1633" s="17" t="s">
        <v>11</v>
      </c>
      <c r="K1633" s="17" t="s">
        <v>11</v>
      </c>
      <c r="L1633" s="17" t="s">
        <v>42</v>
      </c>
      <c r="M1633" s="20">
        <v>28.583333333333332</v>
      </c>
    </row>
    <row r="1634" spans="1:13" x14ac:dyDescent="0.35">
      <c r="A1634" s="17" t="s">
        <v>8349</v>
      </c>
      <c r="B1634" s="17">
        <v>1633</v>
      </c>
      <c r="C1634" s="17" t="s">
        <v>738</v>
      </c>
      <c r="D1634" s="17">
        <v>1996</v>
      </c>
      <c r="E1634" s="17" t="s">
        <v>10</v>
      </c>
      <c r="F1634" s="17">
        <v>28</v>
      </c>
      <c r="G1634" s="19">
        <v>35274</v>
      </c>
      <c r="H1634" s="17">
        <v>0</v>
      </c>
      <c r="I1634" s="18">
        <v>6061.8</v>
      </c>
      <c r="J1634" s="17" t="s">
        <v>11</v>
      </c>
      <c r="K1634" s="17" t="s">
        <v>12</v>
      </c>
      <c r="L1634" s="17" t="s">
        <v>23</v>
      </c>
      <c r="M1634" s="20">
        <v>26.861111111111111</v>
      </c>
    </row>
    <row r="1635" spans="1:13" x14ac:dyDescent="0.35">
      <c r="A1635" s="17" t="s">
        <v>8349</v>
      </c>
      <c r="B1635" s="17">
        <v>1634</v>
      </c>
      <c r="C1635" s="17" t="s">
        <v>737</v>
      </c>
      <c r="D1635" s="17">
        <v>1989</v>
      </c>
      <c r="E1635" s="17" t="s">
        <v>35</v>
      </c>
      <c r="F1635" s="17">
        <v>16</v>
      </c>
      <c r="G1635" s="19">
        <v>32736</v>
      </c>
      <c r="H1635" s="17">
        <v>4</v>
      </c>
      <c r="I1635" s="18">
        <v>6059.17</v>
      </c>
      <c r="J1635" s="17" t="s">
        <v>11</v>
      </c>
      <c r="K1635" s="17" t="s">
        <v>16</v>
      </c>
      <c r="L1635" s="17" t="s">
        <v>42</v>
      </c>
      <c r="M1635" s="20">
        <v>33.81111111111111</v>
      </c>
    </row>
    <row r="1636" spans="1:13" x14ac:dyDescent="0.35">
      <c r="A1636" s="17" t="s">
        <v>8349</v>
      </c>
      <c r="B1636" s="17">
        <v>1635</v>
      </c>
      <c r="C1636" s="17" t="s">
        <v>736</v>
      </c>
      <c r="D1636" s="17">
        <v>1980</v>
      </c>
      <c r="E1636" s="17" t="s">
        <v>35</v>
      </c>
      <c r="F1636" s="17">
        <v>8</v>
      </c>
      <c r="G1636" s="19">
        <v>29441</v>
      </c>
      <c r="H1636" s="17">
        <v>2</v>
      </c>
      <c r="I1636" s="18">
        <v>5993.62</v>
      </c>
      <c r="J1636" s="17" t="s">
        <v>11</v>
      </c>
      <c r="K1636" s="17" t="s">
        <v>12</v>
      </c>
      <c r="L1636" s="17" t="s">
        <v>13</v>
      </c>
      <c r="M1636" s="20">
        <v>42.833333333333336</v>
      </c>
    </row>
    <row r="1637" spans="1:13" x14ac:dyDescent="0.35">
      <c r="A1637" s="17" t="s">
        <v>8349</v>
      </c>
      <c r="B1637" s="17">
        <v>1636</v>
      </c>
      <c r="C1637" s="17" t="s">
        <v>735</v>
      </c>
      <c r="D1637" s="17">
        <v>1974</v>
      </c>
      <c r="E1637" s="17" t="s">
        <v>35</v>
      </c>
      <c r="F1637" s="17">
        <v>17</v>
      </c>
      <c r="G1637" s="19">
        <v>27258</v>
      </c>
      <c r="H1637" s="17">
        <v>0</v>
      </c>
      <c r="I1637" s="18">
        <v>5990.17</v>
      </c>
      <c r="J1637" s="17" t="s">
        <v>11</v>
      </c>
      <c r="K1637" s="17" t="s">
        <v>11</v>
      </c>
      <c r="L1637" s="17" t="s">
        <v>13</v>
      </c>
      <c r="M1637" s="20">
        <v>48.80833333333333</v>
      </c>
    </row>
    <row r="1638" spans="1:13" x14ac:dyDescent="0.35">
      <c r="A1638" s="17" t="s">
        <v>8349</v>
      </c>
      <c r="B1638" s="17">
        <v>1637</v>
      </c>
      <c r="C1638" s="17" t="s">
        <v>734</v>
      </c>
      <c r="D1638" s="17">
        <v>1988</v>
      </c>
      <c r="E1638" s="17" t="s">
        <v>18</v>
      </c>
      <c r="F1638" s="17">
        <v>10</v>
      </c>
      <c r="G1638" s="19">
        <v>32304</v>
      </c>
      <c r="H1638" s="17">
        <v>2</v>
      </c>
      <c r="I1638" s="18">
        <v>5989.52</v>
      </c>
      <c r="J1638" s="17" t="s">
        <v>11</v>
      </c>
      <c r="K1638" s="17" t="s">
        <v>16</v>
      </c>
      <c r="L1638" s="17" t="s">
        <v>23</v>
      </c>
      <c r="M1638" s="20">
        <v>34.994444444444447</v>
      </c>
    </row>
    <row r="1639" spans="1:13" x14ac:dyDescent="0.35">
      <c r="A1639" s="17" t="s">
        <v>8349</v>
      </c>
      <c r="B1639" s="17">
        <v>1638</v>
      </c>
      <c r="C1639" s="17" t="s">
        <v>733</v>
      </c>
      <c r="D1639" s="17">
        <v>1974</v>
      </c>
      <c r="E1639" s="17" t="s">
        <v>37</v>
      </c>
      <c r="F1639" s="17">
        <v>11</v>
      </c>
      <c r="G1639" s="19">
        <v>27313</v>
      </c>
      <c r="H1639" s="17">
        <v>0</v>
      </c>
      <c r="I1639" s="18">
        <v>5979.99</v>
      </c>
      <c r="J1639" s="17" t="s">
        <v>11</v>
      </c>
      <c r="K1639" s="17" t="s">
        <v>12</v>
      </c>
      <c r="L1639" s="17" t="s">
        <v>13</v>
      </c>
      <c r="M1639" s="20">
        <v>48.658333333333331</v>
      </c>
    </row>
    <row r="1640" spans="1:13" x14ac:dyDescent="0.35">
      <c r="A1640" s="17" t="s">
        <v>8349</v>
      </c>
      <c r="B1640" s="17">
        <v>1639</v>
      </c>
      <c r="C1640" s="17" t="s">
        <v>732</v>
      </c>
      <c r="D1640" s="17">
        <v>1980</v>
      </c>
      <c r="E1640" s="17" t="s">
        <v>37</v>
      </c>
      <c r="F1640" s="17">
        <v>10</v>
      </c>
      <c r="G1640" s="19">
        <v>29504</v>
      </c>
      <c r="H1640" s="17">
        <v>0</v>
      </c>
      <c r="I1640" s="18">
        <v>5979.73</v>
      </c>
      <c r="J1640" s="17" t="s">
        <v>11</v>
      </c>
      <c r="K1640" s="17" t="s">
        <v>11</v>
      </c>
      <c r="L1640" s="17" t="s">
        <v>42</v>
      </c>
      <c r="M1640" s="20">
        <v>42.661111111111111</v>
      </c>
    </row>
    <row r="1641" spans="1:13" x14ac:dyDescent="0.35">
      <c r="A1641" s="17" t="s">
        <v>8349</v>
      </c>
      <c r="B1641" s="17">
        <v>1640</v>
      </c>
      <c r="C1641" s="17" t="s">
        <v>731</v>
      </c>
      <c r="D1641" s="17">
        <v>1970</v>
      </c>
      <c r="E1641" s="17" t="s">
        <v>18</v>
      </c>
      <c r="F1641" s="17">
        <v>25</v>
      </c>
      <c r="G1641" s="19">
        <v>25744</v>
      </c>
      <c r="H1641" s="17">
        <v>0</v>
      </c>
      <c r="I1641" s="18">
        <v>5979.66</v>
      </c>
      <c r="J1641" s="17" t="s">
        <v>11</v>
      </c>
      <c r="K1641" s="17" t="s">
        <v>12</v>
      </c>
      <c r="L1641" s="17" t="s">
        <v>13</v>
      </c>
      <c r="M1641" s="20">
        <v>52.952777777777776</v>
      </c>
    </row>
    <row r="1642" spans="1:13" x14ac:dyDescent="0.35">
      <c r="A1642" s="17" t="s">
        <v>8349</v>
      </c>
      <c r="B1642" s="17">
        <v>1641</v>
      </c>
      <c r="C1642" s="17" t="s">
        <v>730</v>
      </c>
      <c r="D1642" s="17">
        <v>1984</v>
      </c>
      <c r="E1642" s="17" t="s">
        <v>15</v>
      </c>
      <c r="F1642" s="17">
        <v>11</v>
      </c>
      <c r="G1642" s="19">
        <v>30997</v>
      </c>
      <c r="H1642" s="17">
        <v>1</v>
      </c>
      <c r="I1642" s="18">
        <v>5976.83</v>
      </c>
      <c r="J1642" s="17" t="s">
        <v>11</v>
      </c>
      <c r="K1642" s="17" t="s">
        <v>11</v>
      </c>
      <c r="L1642" s="17" t="s">
        <v>13</v>
      </c>
      <c r="M1642" s="20">
        <v>38.575000000000003</v>
      </c>
    </row>
    <row r="1643" spans="1:13" x14ac:dyDescent="0.35">
      <c r="A1643" s="17" t="s">
        <v>8349</v>
      </c>
      <c r="B1643" s="17">
        <v>1642</v>
      </c>
      <c r="C1643" s="17" t="s">
        <v>729</v>
      </c>
      <c r="D1643" s="17">
        <v>1984</v>
      </c>
      <c r="E1643" s="17" t="s">
        <v>20</v>
      </c>
      <c r="F1643" s="17">
        <v>19</v>
      </c>
      <c r="G1643" s="19">
        <v>30944</v>
      </c>
      <c r="H1643" s="17">
        <v>1</v>
      </c>
      <c r="I1643" s="18">
        <v>5974.38</v>
      </c>
      <c r="J1643" s="17" t="s">
        <v>11</v>
      </c>
      <c r="K1643" s="17" t="s">
        <v>12</v>
      </c>
      <c r="L1643" s="17" t="s">
        <v>13</v>
      </c>
      <c r="M1643" s="20">
        <v>38.719444444444441</v>
      </c>
    </row>
    <row r="1644" spans="1:13" x14ac:dyDescent="0.35">
      <c r="A1644" s="17" t="s">
        <v>8349</v>
      </c>
      <c r="B1644" s="17">
        <v>1643</v>
      </c>
      <c r="C1644" s="17" t="s">
        <v>728</v>
      </c>
      <c r="D1644" s="17">
        <v>1989</v>
      </c>
      <c r="E1644" s="17" t="s">
        <v>10</v>
      </c>
      <c r="F1644" s="17">
        <v>22</v>
      </c>
      <c r="G1644" s="19">
        <v>32711</v>
      </c>
      <c r="H1644" s="17">
        <v>3</v>
      </c>
      <c r="I1644" s="18">
        <v>5972.38</v>
      </c>
      <c r="J1644" s="17" t="s">
        <v>11</v>
      </c>
      <c r="K1644" s="17" t="s">
        <v>11</v>
      </c>
      <c r="L1644" s="17" t="s">
        <v>42</v>
      </c>
      <c r="M1644" s="20">
        <v>33.87777777777778</v>
      </c>
    </row>
    <row r="1645" spans="1:13" x14ac:dyDescent="0.35">
      <c r="A1645" s="17" t="s">
        <v>8349</v>
      </c>
      <c r="B1645" s="17">
        <v>1644</v>
      </c>
      <c r="C1645" s="17" t="s">
        <v>727</v>
      </c>
      <c r="D1645" s="17">
        <v>1980</v>
      </c>
      <c r="E1645" s="17" t="s">
        <v>10</v>
      </c>
      <c r="F1645" s="17">
        <v>21</v>
      </c>
      <c r="G1645" s="19">
        <v>29423</v>
      </c>
      <c r="H1645" s="17">
        <v>0</v>
      </c>
      <c r="I1645" s="18">
        <v>5969.72</v>
      </c>
      <c r="J1645" s="17" t="s">
        <v>12</v>
      </c>
      <c r="K1645" s="17" t="s">
        <v>12</v>
      </c>
      <c r="L1645" s="17" t="s">
        <v>42</v>
      </c>
      <c r="M1645" s="20">
        <v>42.880555555555553</v>
      </c>
    </row>
    <row r="1646" spans="1:13" x14ac:dyDescent="0.35">
      <c r="A1646" s="17" t="s">
        <v>8349</v>
      </c>
      <c r="B1646" s="17">
        <v>1645</v>
      </c>
      <c r="C1646" s="17" t="s">
        <v>726</v>
      </c>
      <c r="D1646" s="17">
        <v>1980</v>
      </c>
      <c r="E1646" s="17" t="s">
        <v>35</v>
      </c>
      <c r="F1646" s="17">
        <v>5</v>
      </c>
      <c r="G1646" s="19">
        <v>29438</v>
      </c>
      <c r="H1646" s="17">
        <v>0</v>
      </c>
      <c r="I1646" s="18">
        <v>5966.89</v>
      </c>
      <c r="J1646" s="17" t="s">
        <v>11</v>
      </c>
      <c r="K1646" s="17" t="s">
        <v>12</v>
      </c>
      <c r="L1646" s="17" t="s">
        <v>13</v>
      </c>
      <c r="M1646" s="20">
        <v>42.841666666666669</v>
      </c>
    </row>
    <row r="1647" spans="1:13" x14ac:dyDescent="0.35">
      <c r="A1647" s="17" t="s">
        <v>8349</v>
      </c>
      <c r="B1647" s="17">
        <v>1646</v>
      </c>
      <c r="C1647" s="17" t="s">
        <v>725</v>
      </c>
      <c r="D1647" s="17">
        <v>2004</v>
      </c>
      <c r="E1647" s="17" t="s">
        <v>10</v>
      </c>
      <c r="F1647" s="17">
        <v>15</v>
      </c>
      <c r="G1647" s="19">
        <v>38183</v>
      </c>
      <c r="H1647" s="17">
        <v>0</v>
      </c>
      <c r="I1647" s="18">
        <v>5960.91</v>
      </c>
      <c r="J1647" s="17" t="s">
        <v>11</v>
      </c>
      <c r="K1647" s="17" t="s">
        <v>16</v>
      </c>
      <c r="L1647" s="17" t="s">
        <v>535</v>
      </c>
      <c r="M1647" s="20">
        <v>18.897222222222222</v>
      </c>
    </row>
    <row r="1648" spans="1:13" x14ac:dyDescent="0.35">
      <c r="A1648" s="17" t="s">
        <v>8349</v>
      </c>
      <c r="B1648" s="17">
        <v>1647</v>
      </c>
      <c r="C1648" s="17" t="s">
        <v>724</v>
      </c>
      <c r="D1648" s="17">
        <v>2003</v>
      </c>
      <c r="E1648" s="17" t="s">
        <v>35</v>
      </c>
      <c r="F1648" s="17">
        <v>13</v>
      </c>
      <c r="G1648" s="19">
        <v>37846</v>
      </c>
      <c r="H1648" s="17">
        <v>0</v>
      </c>
      <c r="I1648" s="18">
        <v>5957.35</v>
      </c>
      <c r="J1648" s="17" t="s">
        <v>11</v>
      </c>
      <c r="K1648" s="17" t="s">
        <v>11</v>
      </c>
      <c r="L1648" s="17" t="s">
        <v>23</v>
      </c>
      <c r="M1648" s="20">
        <v>19.819444444444443</v>
      </c>
    </row>
    <row r="1649" spans="1:13" x14ac:dyDescent="0.35">
      <c r="A1649" s="17" t="s">
        <v>8349</v>
      </c>
      <c r="B1649" s="17">
        <v>1648</v>
      </c>
      <c r="C1649" s="17" t="s">
        <v>723</v>
      </c>
      <c r="D1649" s="17">
        <v>1987</v>
      </c>
      <c r="E1649" s="17" t="s">
        <v>10</v>
      </c>
      <c r="F1649" s="17">
        <v>14</v>
      </c>
      <c r="G1649" s="19">
        <v>31972</v>
      </c>
      <c r="H1649" s="17">
        <v>3</v>
      </c>
      <c r="I1649" s="18">
        <v>5934.38</v>
      </c>
      <c r="J1649" s="17" t="s">
        <v>12</v>
      </c>
      <c r="K1649" s="17" t="s">
        <v>11</v>
      </c>
      <c r="L1649" s="17" t="s">
        <v>13</v>
      </c>
      <c r="M1649" s="20">
        <v>35.9</v>
      </c>
    </row>
    <row r="1650" spans="1:13" x14ac:dyDescent="0.35">
      <c r="A1650" s="17" t="s">
        <v>8349</v>
      </c>
      <c r="B1650" s="17">
        <v>1649</v>
      </c>
      <c r="C1650" s="17" t="s">
        <v>722</v>
      </c>
      <c r="D1650" s="17">
        <v>1994</v>
      </c>
      <c r="E1650" s="17" t="s">
        <v>10</v>
      </c>
      <c r="F1650" s="17">
        <v>30</v>
      </c>
      <c r="G1650" s="19">
        <v>34545</v>
      </c>
      <c r="H1650" s="17">
        <v>0</v>
      </c>
      <c r="I1650" s="18">
        <v>5927.65</v>
      </c>
      <c r="J1650" s="17" t="s">
        <v>11</v>
      </c>
      <c r="K1650" s="17" t="s">
        <v>16</v>
      </c>
      <c r="L1650" s="17" t="s">
        <v>23</v>
      </c>
      <c r="M1650" s="20">
        <v>28.855555555555554</v>
      </c>
    </row>
    <row r="1651" spans="1:13" x14ac:dyDescent="0.35">
      <c r="A1651" s="17" t="s">
        <v>8349</v>
      </c>
      <c r="B1651" s="17">
        <v>1650</v>
      </c>
      <c r="C1651" s="17" t="s">
        <v>721</v>
      </c>
      <c r="D1651" s="17">
        <v>1993</v>
      </c>
      <c r="E1651" s="17" t="s">
        <v>35</v>
      </c>
      <c r="F1651" s="17">
        <v>13</v>
      </c>
      <c r="G1651" s="19">
        <v>34194</v>
      </c>
      <c r="H1651" s="17">
        <v>0</v>
      </c>
      <c r="I1651" s="18">
        <v>5926.93</v>
      </c>
      <c r="J1651" s="17" t="s">
        <v>11</v>
      </c>
      <c r="K1651" s="17" t="s">
        <v>11</v>
      </c>
      <c r="L1651" s="17" t="s">
        <v>200</v>
      </c>
      <c r="M1651" s="20">
        <v>29.819444444444443</v>
      </c>
    </row>
    <row r="1652" spans="1:13" x14ac:dyDescent="0.35">
      <c r="A1652" s="17" t="s">
        <v>8349</v>
      </c>
      <c r="B1652" s="17">
        <v>1651</v>
      </c>
      <c r="C1652" s="17" t="s">
        <v>720</v>
      </c>
      <c r="D1652" s="17">
        <v>1987</v>
      </c>
      <c r="E1652" s="17" t="s">
        <v>10</v>
      </c>
      <c r="F1652" s="17">
        <v>29</v>
      </c>
      <c r="G1652" s="19">
        <v>31987</v>
      </c>
      <c r="H1652" s="17">
        <v>3</v>
      </c>
      <c r="I1652" s="18">
        <v>5926.85</v>
      </c>
      <c r="J1652" s="17" t="s">
        <v>12</v>
      </c>
      <c r="K1652" s="17" t="s">
        <v>12</v>
      </c>
      <c r="L1652" s="17" t="s">
        <v>42</v>
      </c>
      <c r="M1652" s="20">
        <v>35.858333333333334</v>
      </c>
    </row>
    <row r="1653" spans="1:13" x14ac:dyDescent="0.35">
      <c r="A1653" s="17" t="s">
        <v>8349</v>
      </c>
      <c r="B1653" s="17">
        <v>1652</v>
      </c>
      <c r="C1653" s="17" t="s">
        <v>719</v>
      </c>
      <c r="D1653" s="17">
        <v>1982</v>
      </c>
      <c r="E1653" s="17" t="s">
        <v>30</v>
      </c>
      <c r="F1653" s="17">
        <v>21</v>
      </c>
      <c r="G1653" s="19">
        <v>30306</v>
      </c>
      <c r="H1653" s="17">
        <v>0</v>
      </c>
      <c r="I1653" s="18">
        <v>5920.1</v>
      </c>
      <c r="J1653" s="17" t="s">
        <v>11</v>
      </c>
      <c r="K1653" s="17" t="s">
        <v>16</v>
      </c>
      <c r="L1653" s="17" t="s">
        <v>13</v>
      </c>
      <c r="M1653" s="20">
        <v>40.463888888888889</v>
      </c>
    </row>
    <row r="1654" spans="1:13" x14ac:dyDescent="0.35">
      <c r="A1654" s="17" t="s">
        <v>8349</v>
      </c>
      <c r="B1654" s="17">
        <v>1653</v>
      </c>
      <c r="C1654" s="17" t="s">
        <v>718</v>
      </c>
      <c r="D1654" s="17">
        <v>1982</v>
      </c>
      <c r="E1654" s="17" t="s">
        <v>10</v>
      </c>
      <c r="F1654" s="17">
        <v>8</v>
      </c>
      <c r="G1654" s="19">
        <v>30140</v>
      </c>
      <c r="H1654" s="17">
        <v>0</v>
      </c>
      <c r="I1654" s="18">
        <v>5910.94</v>
      </c>
      <c r="J1654" s="17" t="s">
        <v>11</v>
      </c>
      <c r="K1654" s="17" t="s">
        <v>16</v>
      </c>
      <c r="L1654" s="17" t="s">
        <v>42</v>
      </c>
      <c r="M1654" s="20">
        <v>40.916666666666664</v>
      </c>
    </row>
    <row r="1655" spans="1:13" x14ac:dyDescent="0.35">
      <c r="A1655" s="17" t="s">
        <v>8349</v>
      </c>
      <c r="B1655" s="17">
        <v>1654</v>
      </c>
      <c r="C1655" s="17" t="s">
        <v>717</v>
      </c>
      <c r="D1655" s="17">
        <v>1993</v>
      </c>
      <c r="E1655" s="17" t="s">
        <v>37</v>
      </c>
      <c r="F1655" s="17">
        <v>19</v>
      </c>
      <c r="G1655" s="19">
        <v>34261</v>
      </c>
      <c r="H1655" s="17">
        <v>0</v>
      </c>
      <c r="I1655" s="18">
        <v>5877.02</v>
      </c>
      <c r="J1655" s="17" t="s">
        <v>11</v>
      </c>
      <c r="K1655" s="17" t="s">
        <v>11</v>
      </c>
      <c r="L1655" s="17" t="s">
        <v>300</v>
      </c>
      <c r="M1655" s="20">
        <v>29.636111111111113</v>
      </c>
    </row>
    <row r="1656" spans="1:13" x14ac:dyDescent="0.35">
      <c r="A1656" s="17" t="s">
        <v>8349</v>
      </c>
      <c r="B1656" s="17">
        <v>1655</v>
      </c>
      <c r="C1656" s="17" t="s">
        <v>716</v>
      </c>
      <c r="D1656" s="17">
        <v>1984</v>
      </c>
      <c r="E1656" s="17" t="s">
        <v>15</v>
      </c>
      <c r="F1656" s="17">
        <v>22</v>
      </c>
      <c r="G1656" s="19">
        <v>31008</v>
      </c>
      <c r="H1656" s="17">
        <v>1</v>
      </c>
      <c r="I1656" s="18">
        <v>5855.9</v>
      </c>
      <c r="J1656" s="17" t="s">
        <v>11</v>
      </c>
      <c r="K1656" s="17" t="s">
        <v>12</v>
      </c>
      <c r="L1656" s="17" t="s">
        <v>23</v>
      </c>
      <c r="M1656" s="20">
        <v>38.544444444444444</v>
      </c>
    </row>
    <row r="1657" spans="1:13" x14ac:dyDescent="0.35">
      <c r="A1657" s="17" t="s">
        <v>8349</v>
      </c>
      <c r="B1657" s="17">
        <v>1656</v>
      </c>
      <c r="C1657" s="17" t="s">
        <v>715</v>
      </c>
      <c r="D1657" s="17">
        <v>1985</v>
      </c>
      <c r="E1657" s="17" t="s">
        <v>18</v>
      </c>
      <c r="F1657" s="17">
        <v>18</v>
      </c>
      <c r="G1657" s="19">
        <v>31216</v>
      </c>
      <c r="H1657" s="17">
        <v>3</v>
      </c>
      <c r="I1657" s="18">
        <v>5847.24</v>
      </c>
      <c r="J1657" s="17" t="s">
        <v>11</v>
      </c>
      <c r="K1657" s="17" t="s">
        <v>16</v>
      </c>
      <c r="L1657" s="17" t="s">
        <v>13</v>
      </c>
      <c r="M1657" s="20">
        <v>37.972222222222221</v>
      </c>
    </row>
    <row r="1658" spans="1:13" x14ac:dyDescent="0.35">
      <c r="A1658" s="17" t="s">
        <v>8349</v>
      </c>
      <c r="B1658" s="17">
        <v>1657</v>
      </c>
      <c r="C1658" s="17" t="s">
        <v>714</v>
      </c>
      <c r="D1658" s="17">
        <v>1987</v>
      </c>
      <c r="E1658" s="17" t="s">
        <v>20</v>
      </c>
      <c r="F1658" s="17">
        <v>30</v>
      </c>
      <c r="G1658" s="19">
        <v>32050</v>
      </c>
      <c r="H1658" s="17">
        <v>2</v>
      </c>
      <c r="I1658" s="18">
        <v>5846.92</v>
      </c>
      <c r="J1658" s="17" t="s">
        <v>11</v>
      </c>
      <c r="K1658" s="17" t="s">
        <v>11</v>
      </c>
      <c r="L1658" s="17" t="s">
        <v>13</v>
      </c>
      <c r="M1658" s="20">
        <v>35.68888888888889</v>
      </c>
    </row>
    <row r="1659" spans="1:13" x14ac:dyDescent="0.35">
      <c r="A1659" s="17" t="s">
        <v>8349</v>
      </c>
      <c r="B1659" s="17">
        <v>1658</v>
      </c>
      <c r="C1659" s="17" t="s">
        <v>713</v>
      </c>
      <c r="D1659" s="17">
        <v>1995</v>
      </c>
      <c r="E1659" s="17" t="s">
        <v>35</v>
      </c>
      <c r="F1659" s="17">
        <v>20</v>
      </c>
      <c r="G1659" s="19">
        <v>34931</v>
      </c>
      <c r="H1659" s="17">
        <v>0</v>
      </c>
      <c r="I1659" s="18">
        <v>5843.99</v>
      </c>
      <c r="J1659" s="17" t="s">
        <v>11</v>
      </c>
      <c r="K1659" s="17" t="s">
        <v>11</v>
      </c>
      <c r="L1659" s="17" t="s">
        <v>200</v>
      </c>
      <c r="M1659" s="20">
        <v>27.8</v>
      </c>
    </row>
    <row r="1660" spans="1:13" x14ac:dyDescent="0.35">
      <c r="A1660" s="17" t="s">
        <v>8349</v>
      </c>
      <c r="B1660" s="17">
        <v>1659</v>
      </c>
      <c r="C1660" s="17" t="s">
        <v>712</v>
      </c>
      <c r="D1660" s="17">
        <v>1987</v>
      </c>
      <c r="E1660" s="17" t="s">
        <v>10</v>
      </c>
      <c r="F1660" s="17">
        <v>27</v>
      </c>
      <c r="G1660" s="19">
        <v>31985</v>
      </c>
      <c r="H1660" s="17">
        <v>2</v>
      </c>
      <c r="I1660" s="18">
        <v>5836.52</v>
      </c>
      <c r="J1660" s="17" t="s">
        <v>11</v>
      </c>
      <c r="K1660" s="17" t="s">
        <v>12</v>
      </c>
      <c r="L1660" s="17" t="s">
        <v>13</v>
      </c>
      <c r="M1660" s="20">
        <v>35.863888888888887</v>
      </c>
    </row>
    <row r="1661" spans="1:13" x14ac:dyDescent="0.35">
      <c r="A1661" s="17" t="s">
        <v>8349</v>
      </c>
      <c r="B1661" s="17">
        <v>1660</v>
      </c>
      <c r="C1661" s="17" t="s">
        <v>711</v>
      </c>
      <c r="D1661" s="17">
        <v>1971</v>
      </c>
      <c r="E1661" s="17" t="s">
        <v>20</v>
      </c>
      <c r="F1661" s="17">
        <v>27</v>
      </c>
      <c r="G1661" s="19">
        <v>26203</v>
      </c>
      <c r="H1661" s="17">
        <v>0</v>
      </c>
      <c r="I1661" s="18">
        <v>5832.6</v>
      </c>
      <c r="J1661" s="17" t="s">
        <v>11</v>
      </c>
      <c r="K1661" s="17" t="s">
        <v>12</v>
      </c>
      <c r="L1661" s="17" t="s">
        <v>23</v>
      </c>
      <c r="M1661" s="20">
        <v>51.697222222222223</v>
      </c>
    </row>
    <row r="1662" spans="1:13" x14ac:dyDescent="0.35">
      <c r="A1662" s="17" t="s">
        <v>8349</v>
      </c>
      <c r="B1662" s="17">
        <v>1661</v>
      </c>
      <c r="C1662" s="17" t="s">
        <v>710</v>
      </c>
      <c r="D1662" s="17">
        <v>2002</v>
      </c>
      <c r="E1662" s="17" t="s">
        <v>10</v>
      </c>
      <c r="F1662" s="17">
        <v>22</v>
      </c>
      <c r="G1662" s="19">
        <v>37459</v>
      </c>
      <c r="H1662" s="17">
        <v>0</v>
      </c>
      <c r="I1662" s="18">
        <v>5816.58</v>
      </c>
      <c r="J1662" s="17" t="s">
        <v>11</v>
      </c>
      <c r="K1662" s="17" t="s">
        <v>11</v>
      </c>
      <c r="L1662" s="17" t="s">
        <v>535</v>
      </c>
      <c r="M1662" s="20">
        <v>20.877777777777776</v>
      </c>
    </row>
    <row r="1663" spans="1:13" x14ac:dyDescent="0.35">
      <c r="A1663" s="17" t="s">
        <v>8349</v>
      </c>
      <c r="B1663" s="17">
        <v>1662</v>
      </c>
      <c r="C1663" s="17" t="s">
        <v>709</v>
      </c>
      <c r="D1663" s="17">
        <v>1972</v>
      </c>
      <c r="E1663" s="17" t="s">
        <v>15</v>
      </c>
      <c r="F1663" s="17">
        <v>2</v>
      </c>
      <c r="G1663" s="19">
        <v>26605</v>
      </c>
      <c r="H1663" s="17">
        <v>0</v>
      </c>
      <c r="I1663" s="18">
        <v>5812.9</v>
      </c>
      <c r="J1663" s="17" t="s">
        <v>11</v>
      </c>
      <c r="K1663" s="17" t="s">
        <v>11</v>
      </c>
      <c r="L1663" s="17" t="s">
        <v>13</v>
      </c>
      <c r="M1663" s="20">
        <v>50.6</v>
      </c>
    </row>
    <row r="1664" spans="1:13" x14ac:dyDescent="0.35">
      <c r="A1664" s="17" t="s">
        <v>8349</v>
      </c>
      <c r="B1664" s="17">
        <v>1663</v>
      </c>
      <c r="C1664" s="17" t="s">
        <v>708</v>
      </c>
      <c r="D1664" s="17">
        <v>1980</v>
      </c>
      <c r="E1664" s="17" t="s">
        <v>20</v>
      </c>
      <c r="F1664" s="17">
        <v>18</v>
      </c>
      <c r="G1664" s="19">
        <v>29482</v>
      </c>
      <c r="H1664" s="17">
        <v>2</v>
      </c>
      <c r="I1664" s="18">
        <v>5807.06</v>
      </c>
      <c r="J1664" s="17" t="s">
        <v>11</v>
      </c>
      <c r="K1664" s="17" t="s">
        <v>12</v>
      </c>
      <c r="L1664" s="17" t="s">
        <v>13</v>
      </c>
      <c r="M1664" s="20">
        <v>42.722222222222221</v>
      </c>
    </row>
    <row r="1665" spans="1:13" x14ac:dyDescent="0.35">
      <c r="A1665" s="17" t="s">
        <v>8349</v>
      </c>
      <c r="B1665" s="17">
        <v>1664</v>
      </c>
      <c r="C1665" s="17" t="s">
        <v>707</v>
      </c>
      <c r="D1665" s="17">
        <v>2004</v>
      </c>
      <c r="E1665" s="17" t="s">
        <v>15</v>
      </c>
      <c r="F1665" s="17">
        <v>1</v>
      </c>
      <c r="G1665" s="19">
        <v>38292</v>
      </c>
      <c r="H1665" s="17">
        <v>0</v>
      </c>
      <c r="I1665" s="18">
        <v>5778.71</v>
      </c>
      <c r="J1665" s="17" t="s">
        <v>11</v>
      </c>
      <c r="K1665" s="17" t="s">
        <v>12</v>
      </c>
      <c r="L1665" s="17" t="s">
        <v>632</v>
      </c>
      <c r="M1665" s="20">
        <v>18.602777777777778</v>
      </c>
    </row>
    <row r="1666" spans="1:13" x14ac:dyDescent="0.35">
      <c r="A1666" s="17" t="s">
        <v>8349</v>
      </c>
      <c r="B1666" s="17">
        <v>1665</v>
      </c>
      <c r="C1666" s="17" t="s">
        <v>706</v>
      </c>
      <c r="D1666" s="17">
        <v>1983</v>
      </c>
      <c r="E1666" s="17" t="s">
        <v>35</v>
      </c>
      <c r="F1666" s="17">
        <v>30</v>
      </c>
      <c r="G1666" s="19">
        <v>30558</v>
      </c>
      <c r="H1666" s="17">
        <v>0</v>
      </c>
      <c r="I1666" s="18">
        <v>5757.41</v>
      </c>
      <c r="J1666" s="17" t="s">
        <v>11</v>
      </c>
      <c r="K1666" s="17" t="s">
        <v>12</v>
      </c>
      <c r="L1666" s="17" t="s">
        <v>166</v>
      </c>
      <c r="M1666" s="20">
        <v>39.772222222222226</v>
      </c>
    </row>
    <row r="1667" spans="1:13" x14ac:dyDescent="0.35">
      <c r="A1667" s="17" t="s">
        <v>8349</v>
      </c>
      <c r="B1667" s="17">
        <v>1666</v>
      </c>
      <c r="C1667" s="17" t="s">
        <v>705</v>
      </c>
      <c r="D1667" s="17">
        <v>1993</v>
      </c>
      <c r="E1667" s="17" t="s">
        <v>18</v>
      </c>
      <c r="F1667" s="17">
        <v>10</v>
      </c>
      <c r="G1667" s="19">
        <v>34130</v>
      </c>
      <c r="H1667" s="17">
        <v>0</v>
      </c>
      <c r="I1667" s="18">
        <v>5748.13</v>
      </c>
      <c r="J1667" s="17" t="s">
        <v>11</v>
      </c>
      <c r="K1667" s="17" t="s">
        <v>16</v>
      </c>
      <c r="L1667" s="17" t="s">
        <v>300</v>
      </c>
      <c r="M1667" s="20">
        <v>29.994444444444444</v>
      </c>
    </row>
    <row r="1668" spans="1:13" x14ac:dyDescent="0.35">
      <c r="A1668" s="17" t="s">
        <v>8349</v>
      </c>
      <c r="B1668" s="17">
        <v>1667</v>
      </c>
      <c r="C1668" s="17" t="s">
        <v>704</v>
      </c>
      <c r="D1668" s="17">
        <v>1972</v>
      </c>
      <c r="E1668" s="17" t="s">
        <v>35</v>
      </c>
      <c r="F1668" s="17">
        <v>21</v>
      </c>
      <c r="G1668" s="19">
        <v>26532</v>
      </c>
      <c r="H1668" s="17">
        <v>0</v>
      </c>
      <c r="I1668" s="18">
        <v>5741.67</v>
      </c>
      <c r="J1668" s="17" t="s">
        <v>11</v>
      </c>
      <c r="K1668" s="17" t="s">
        <v>12</v>
      </c>
      <c r="L1668" s="17" t="s">
        <v>13</v>
      </c>
      <c r="M1668" s="20">
        <v>50.797222222222224</v>
      </c>
    </row>
    <row r="1669" spans="1:13" x14ac:dyDescent="0.35">
      <c r="A1669" s="17" t="s">
        <v>8349</v>
      </c>
      <c r="B1669" s="17">
        <v>1668</v>
      </c>
      <c r="C1669" s="17" t="s">
        <v>703</v>
      </c>
      <c r="D1669" s="17">
        <v>1987</v>
      </c>
      <c r="E1669" s="17" t="s">
        <v>37</v>
      </c>
      <c r="F1669" s="17">
        <v>19</v>
      </c>
      <c r="G1669" s="19">
        <v>32069</v>
      </c>
      <c r="H1669" s="17">
        <v>2</v>
      </c>
      <c r="I1669" s="18">
        <v>5729.01</v>
      </c>
      <c r="J1669" s="17" t="s">
        <v>16</v>
      </c>
      <c r="K1669" s="17" t="s">
        <v>11</v>
      </c>
      <c r="L1669" s="17" t="s">
        <v>23</v>
      </c>
      <c r="M1669" s="20">
        <v>35.636111111111113</v>
      </c>
    </row>
    <row r="1670" spans="1:13" x14ac:dyDescent="0.35">
      <c r="A1670" s="17" t="s">
        <v>8349</v>
      </c>
      <c r="B1670" s="17">
        <v>1669</v>
      </c>
      <c r="C1670" s="17" t="s">
        <v>702</v>
      </c>
      <c r="D1670" s="17">
        <v>1971</v>
      </c>
      <c r="E1670" s="17" t="s">
        <v>30</v>
      </c>
      <c r="F1670" s="17">
        <v>18</v>
      </c>
      <c r="G1670" s="19">
        <v>26285</v>
      </c>
      <c r="H1670" s="17">
        <v>0</v>
      </c>
      <c r="I1670" s="18">
        <v>5720.38</v>
      </c>
      <c r="J1670" s="17" t="s">
        <v>11</v>
      </c>
      <c r="K1670" s="17" t="s">
        <v>16</v>
      </c>
      <c r="L1670" s="17" t="s">
        <v>13</v>
      </c>
      <c r="M1670" s="20">
        <v>51.472222222222221</v>
      </c>
    </row>
    <row r="1671" spans="1:13" x14ac:dyDescent="0.35">
      <c r="A1671" s="17" t="s">
        <v>8349</v>
      </c>
      <c r="B1671" s="17">
        <v>1670</v>
      </c>
      <c r="C1671" s="17" t="s">
        <v>701</v>
      </c>
      <c r="D1671" s="17">
        <v>1981</v>
      </c>
      <c r="E1671" s="17" t="s">
        <v>35</v>
      </c>
      <c r="F1671" s="17">
        <v>30</v>
      </c>
      <c r="G1671" s="19">
        <v>29828</v>
      </c>
      <c r="H1671" s="17">
        <v>0</v>
      </c>
      <c r="I1671" s="18">
        <v>5709.16</v>
      </c>
      <c r="J1671" s="17" t="s">
        <v>12</v>
      </c>
      <c r="K1671" s="17" t="s">
        <v>12</v>
      </c>
      <c r="L1671" s="17" t="s">
        <v>13</v>
      </c>
      <c r="M1671" s="20">
        <v>41.772222222222226</v>
      </c>
    </row>
    <row r="1672" spans="1:13" x14ac:dyDescent="0.35">
      <c r="A1672" s="17" t="s">
        <v>8349</v>
      </c>
      <c r="B1672" s="17">
        <v>1671</v>
      </c>
      <c r="C1672" s="17" t="s">
        <v>700</v>
      </c>
      <c r="D1672" s="17">
        <v>1993</v>
      </c>
      <c r="E1672" s="17" t="s">
        <v>15</v>
      </c>
      <c r="F1672" s="17">
        <v>3</v>
      </c>
      <c r="G1672" s="19">
        <v>34276</v>
      </c>
      <c r="H1672" s="17">
        <v>4</v>
      </c>
      <c r="I1672" s="18">
        <v>5708.87</v>
      </c>
      <c r="J1672" s="17" t="s">
        <v>11</v>
      </c>
      <c r="K1672" s="17" t="s">
        <v>16</v>
      </c>
      <c r="L1672" s="17" t="s">
        <v>42</v>
      </c>
      <c r="M1672" s="20">
        <v>29.597222222222221</v>
      </c>
    </row>
    <row r="1673" spans="1:13" x14ac:dyDescent="0.35">
      <c r="A1673" s="17" t="s">
        <v>8349</v>
      </c>
      <c r="B1673" s="17">
        <v>1672</v>
      </c>
      <c r="C1673" s="17" t="s">
        <v>699</v>
      </c>
      <c r="D1673" s="17">
        <v>1981</v>
      </c>
      <c r="E1673" s="17" t="s">
        <v>18</v>
      </c>
      <c r="F1673" s="17">
        <v>15</v>
      </c>
      <c r="G1673" s="19">
        <v>29752</v>
      </c>
      <c r="H1673" s="17">
        <v>0</v>
      </c>
      <c r="I1673" s="18">
        <v>5699.84</v>
      </c>
      <c r="J1673" s="17" t="s">
        <v>11</v>
      </c>
      <c r="K1673" s="17" t="s">
        <v>12</v>
      </c>
      <c r="L1673" s="17" t="s">
        <v>13</v>
      </c>
      <c r="M1673" s="20">
        <v>41.980555555555554</v>
      </c>
    </row>
    <row r="1674" spans="1:13" x14ac:dyDescent="0.35">
      <c r="A1674" s="17" t="s">
        <v>8349</v>
      </c>
      <c r="B1674" s="17">
        <v>1673</v>
      </c>
      <c r="C1674" s="17" t="s">
        <v>698</v>
      </c>
      <c r="D1674" s="17">
        <v>1974</v>
      </c>
      <c r="E1674" s="17" t="s">
        <v>10</v>
      </c>
      <c r="F1674" s="17">
        <v>6</v>
      </c>
      <c r="G1674" s="19">
        <v>27216</v>
      </c>
      <c r="H1674" s="17">
        <v>0</v>
      </c>
      <c r="I1674" s="18">
        <v>5698.74</v>
      </c>
      <c r="J1674" s="17" t="s">
        <v>11</v>
      </c>
      <c r="K1674" s="17" t="s">
        <v>11</v>
      </c>
      <c r="L1674" s="17" t="s">
        <v>23</v>
      </c>
      <c r="M1674" s="20">
        <v>48.922222222222224</v>
      </c>
    </row>
    <row r="1675" spans="1:13" x14ac:dyDescent="0.35">
      <c r="A1675" s="17" t="s">
        <v>8349</v>
      </c>
      <c r="B1675" s="17">
        <v>1674</v>
      </c>
      <c r="C1675" s="17" t="s">
        <v>697</v>
      </c>
      <c r="D1675" s="17">
        <v>1992</v>
      </c>
      <c r="E1675" s="17" t="s">
        <v>15</v>
      </c>
      <c r="F1675" s="17">
        <v>3</v>
      </c>
      <c r="G1675" s="19">
        <v>33911</v>
      </c>
      <c r="H1675" s="17">
        <v>3</v>
      </c>
      <c r="I1675" s="18">
        <v>5693.43</v>
      </c>
      <c r="J1675" s="17" t="s">
        <v>11</v>
      </c>
      <c r="K1675" s="17" t="s">
        <v>12</v>
      </c>
      <c r="L1675" s="17" t="s">
        <v>23</v>
      </c>
      <c r="M1675" s="20">
        <v>30.597222222222221</v>
      </c>
    </row>
    <row r="1676" spans="1:13" x14ac:dyDescent="0.35">
      <c r="A1676" s="17" t="s">
        <v>8349</v>
      </c>
      <c r="B1676" s="17">
        <v>1675</v>
      </c>
      <c r="C1676" s="17" t="s">
        <v>696</v>
      </c>
      <c r="D1676" s="17">
        <v>1972</v>
      </c>
      <c r="E1676" s="17" t="s">
        <v>37</v>
      </c>
      <c r="F1676" s="17">
        <v>28</v>
      </c>
      <c r="G1676" s="19">
        <v>26600</v>
      </c>
      <c r="H1676" s="17">
        <v>0</v>
      </c>
      <c r="I1676" s="18">
        <v>5690.79</v>
      </c>
      <c r="J1676" s="17" t="s">
        <v>11</v>
      </c>
      <c r="K1676" s="17" t="s">
        <v>16</v>
      </c>
      <c r="L1676" s="17" t="s">
        <v>13</v>
      </c>
      <c r="M1676" s="20">
        <v>50.611111111111114</v>
      </c>
    </row>
    <row r="1677" spans="1:13" x14ac:dyDescent="0.35">
      <c r="A1677" s="17" t="s">
        <v>8349</v>
      </c>
      <c r="B1677" s="17">
        <v>1676</v>
      </c>
      <c r="C1677" s="17" t="s">
        <v>695</v>
      </c>
      <c r="D1677" s="17">
        <v>1984</v>
      </c>
      <c r="E1677" s="17" t="s">
        <v>35</v>
      </c>
      <c r="F1677" s="17">
        <v>12</v>
      </c>
      <c r="G1677" s="19">
        <v>30906</v>
      </c>
      <c r="H1677" s="17">
        <v>3</v>
      </c>
      <c r="I1677" s="18">
        <v>5679.13</v>
      </c>
      <c r="J1677" s="17" t="s">
        <v>11</v>
      </c>
      <c r="K1677" s="17" t="s">
        <v>11</v>
      </c>
      <c r="L1677" s="17" t="s">
        <v>13</v>
      </c>
      <c r="M1677" s="20">
        <v>38.822222222222223</v>
      </c>
    </row>
    <row r="1678" spans="1:13" x14ac:dyDescent="0.35">
      <c r="A1678" s="17" t="s">
        <v>8349</v>
      </c>
      <c r="B1678" s="17">
        <v>1677</v>
      </c>
      <c r="C1678" s="17" t="s">
        <v>694</v>
      </c>
      <c r="D1678" s="17">
        <v>1983</v>
      </c>
      <c r="E1678" s="17" t="s">
        <v>20</v>
      </c>
      <c r="F1678" s="17">
        <v>3</v>
      </c>
      <c r="G1678" s="19">
        <v>30562</v>
      </c>
      <c r="H1678" s="17">
        <v>0</v>
      </c>
      <c r="I1678" s="18">
        <v>5662.23</v>
      </c>
      <c r="J1678" s="17" t="s">
        <v>11</v>
      </c>
      <c r="K1678" s="17" t="s">
        <v>16</v>
      </c>
      <c r="L1678" s="17" t="s">
        <v>13</v>
      </c>
      <c r="M1678" s="20">
        <v>39.763888888888886</v>
      </c>
    </row>
    <row r="1679" spans="1:13" x14ac:dyDescent="0.35">
      <c r="A1679" s="17" t="s">
        <v>8349</v>
      </c>
      <c r="B1679" s="17">
        <v>1678</v>
      </c>
      <c r="C1679" s="17" t="s">
        <v>693</v>
      </c>
      <c r="D1679" s="17">
        <v>1978</v>
      </c>
      <c r="E1679" s="17" t="s">
        <v>20</v>
      </c>
      <c r="F1679" s="17">
        <v>27</v>
      </c>
      <c r="G1679" s="19">
        <v>28760</v>
      </c>
      <c r="H1679" s="17">
        <v>2</v>
      </c>
      <c r="I1679" s="18">
        <v>5650.14</v>
      </c>
      <c r="J1679" s="17" t="s">
        <v>11</v>
      </c>
      <c r="K1679" s="17" t="s">
        <v>16</v>
      </c>
      <c r="L1679" s="17" t="s">
        <v>13</v>
      </c>
      <c r="M1679" s="20">
        <v>44.697222222222223</v>
      </c>
    </row>
    <row r="1680" spans="1:13" x14ac:dyDescent="0.35">
      <c r="A1680" s="17" t="s">
        <v>8349</v>
      </c>
      <c r="B1680" s="17">
        <v>1679</v>
      </c>
      <c r="C1680" s="17" t="s">
        <v>692</v>
      </c>
      <c r="D1680" s="17">
        <v>1983</v>
      </c>
      <c r="E1680" s="17" t="s">
        <v>18</v>
      </c>
      <c r="F1680" s="17">
        <v>8</v>
      </c>
      <c r="G1680" s="19">
        <v>30475</v>
      </c>
      <c r="H1680" s="17">
        <v>0</v>
      </c>
      <c r="I1680" s="18">
        <v>5649.72</v>
      </c>
      <c r="J1680" s="17" t="s">
        <v>11</v>
      </c>
      <c r="K1680" s="17" t="s">
        <v>12</v>
      </c>
      <c r="L1680" s="17" t="s">
        <v>42</v>
      </c>
      <c r="M1680" s="20">
        <v>40</v>
      </c>
    </row>
    <row r="1681" spans="1:13" x14ac:dyDescent="0.35">
      <c r="A1681" s="17" t="s">
        <v>8349</v>
      </c>
      <c r="B1681" s="17">
        <v>1680</v>
      </c>
      <c r="C1681" s="17" t="s">
        <v>691</v>
      </c>
      <c r="D1681" s="17">
        <v>1987</v>
      </c>
      <c r="E1681" s="17" t="s">
        <v>30</v>
      </c>
      <c r="F1681" s="17">
        <v>9</v>
      </c>
      <c r="G1681" s="19">
        <v>32120</v>
      </c>
      <c r="H1681" s="17">
        <v>1</v>
      </c>
      <c r="I1681" s="18">
        <v>5630.46</v>
      </c>
      <c r="J1681" s="17" t="s">
        <v>11</v>
      </c>
      <c r="K1681" s="17" t="s">
        <v>12</v>
      </c>
      <c r="L1681" s="17" t="s">
        <v>23</v>
      </c>
      <c r="M1681" s="20">
        <v>35.49722222222222</v>
      </c>
    </row>
    <row r="1682" spans="1:13" x14ac:dyDescent="0.35">
      <c r="A1682" s="17" t="s">
        <v>8349</v>
      </c>
      <c r="B1682" s="17">
        <v>1681</v>
      </c>
      <c r="C1682" s="17" t="s">
        <v>690</v>
      </c>
      <c r="D1682" s="17">
        <v>1994</v>
      </c>
      <c r="E1682" s="17" t="s">
        <v>15</v>
      </c>
      <c r="F1682" s="17">
        <v>15</v>
      </c>
      <c r="G1682" s="19">
        <v>34653</v>
      </c>
      <c r="H1682" s="17">
        <v>5</v>
      </c>
      <c r="I1682" s="18">
        <v>5615.37</v>
      </c>
      <c r="J1682" s="17" t="s">
        <v>11</v>
      </c>
      <c r="K1682" s="17" t="s">
        <v>12</v>
      </c>
      <c r="L1682" s="17" t="s">
        <v>42</v>
      </c>
      <c r="M1682" s="20">
        <v>28.56388888888889</v>
      </c>
    </row>
    <row r="1683" spans="1:13" x14ac:dyDescent="0.35">
      <c r="A1683" s="17" t="s">
        <v>8349</v>
      </c>
      <c r="B1683" s="17">
        <v>1682</v>
      </c>
      <c r="C1683" s="17" t="s">
        <v>689</v>
      </c>
      <c r="D1683" s="17">
        <v>1978</v>
      </c>
      <c r="E1683" s="17" t="s">
        <v>20</v>
      </c>
      <c r="F1683" s="17">
        <v>11</v>
      </c>
      <c r="G1683" s="19">
        <v>28744</v>
      </c>
      <c r="H1683" s="17">
        <v>2</v>
      </c>
      <c r="I1683" s="18">
        <v>5612.83</v>
      </c>
      <c r="J1683" s="17" t="s">
        <v>11</v>
      </c>
      <c r="K1683" s="17" t="s">
        <v>12</v>
      </c>
      <c r="L1683" s="17" t="s">
        <v>13</v>
      </c>
      <c r="M1683" s="20">
        <v>44.741666666666667</v>
      </c>
    </row>
    <row r="1684" spans="1:13" x14ac:dyDescent="0.35">
      <c r="A1684" s="17" t="s">
        <v>8349</v>
      </c>
      <c r="B1684" s="17">
        <v>1683</v>
      </c>
      <c r="C1684" s="17" t="s">
        <v>688</v>
      </c>
      <c r="D1684" s="17">
        <v>1988</v>
      </c>
      <c r="E1684" s="17" t="s">
        <v>15</v>
      </c>
      <c r="F1684" s="17">
        <v>18</v>
      </c>
      <c r="G1684" s="19">
        <v>32465</v>
      </c>
      <c r="H1684" s="17">
        <v>1</v>
      </c>
      <c r="I1684" s="18">
        <v>5594.85</v>
      </c>
      <c r="J1684" s="17" t="s">
        <v>11</v>
      </c>
      <c r="K1684" s="17" t="s">
        <v>12</v>
      </c>
      <c r="L1684" s="17" t="s">
        <v>247</v>
      </c>
      <c r="M1684" s="20">
        <v>34.555555555555557</v>
      </c>
    </row>
    <row r="1685" spans="1:13" x14ac:dyDescent="0.35">
      <c r="A1685" s="17" t="s">
        <v>8349</v>
      </c>
      <c r="B1685" s="17">
        <v>1684</v>
      </c>
      <c r="C1685" s="17" t="s">
        <v>687</v>
      </c>
      <c r="D1685" s="17">
        <v>1983</v>
      </c>
      <c r="E1685" s="17" t="s">
        <v>37</v>
      </c>
      <c r="F1685" s="17">
        <v>3</v>
      </c>
      <c r="G1685" s="19">
        <v>30592</v>
      </c>
      <c r="H1685" s="17">
        <v>3</v>
      </c>
      <c r="I1685" s="18">
        <v>5587.59</v>
      </c>
      <c r="J1685" s="17" t="s">
        <v>11</v>
      </c>
      <c r="K1685" s="17" t="s">
        <v>16</v>
      </c>
      <c r="L1685" s="17" t="s">
        <v>13</v>
      </c>
      <c r="M1685" s="20">
        <v>39.680555555555557</v>
      </c>
    </row>
    <row r="1686" spans="1:13" x14ac:dyDescent="0.35">
      <c r="A1686" s="17" t="s">
        <v>8349</v>
      </c>
      <c r="B1686" s="17">
        <v>1685</v>
      </c>
      <c r="C1686" s="17" t="s">
        <v>686</v>
      </c>
      <c r="D1686" s="17">
        <v>1986</v>
      </c>
      <c r="E1686" s="17" t="s">
        <v>15</v>
      </c>
      <c r="F1686" s="17">
        <v>21</v>
      </c>
      <c r="G1686" s="19">
        <v>31737</v>
      </c>
      <c r="H1686" s="17">
        <v>2</v>
      </c>
      <c r="I1686" s="18">
        <v>5584.31</v>
      </c>
      <c r="J1686" s="17" t="s">
        <v>12</v>
      </c>
      <c r="K1686" s="17" t="s">
        <v>16</v>
      </c>
      <c r="L1686" s="17" t="s">
        <v>13</v>
      </c>
      <c r="M1686" s="20">
        <v>36.547222222222224</v>
      </c>
    </row>
    <row r="1687" spans="1:13" x14ac:dyDescent="0.35">
      <c r="A1687" s="17" t="s">
        <v>8349</v>
      </c>
      <c r="B1687" s="17">
        <v>1686</v>
      </c>
      <c r="C1687" s="17" t="s">
        <v>685</v>
      </c>
      <c r="D1687" s="17">
        <v>1985</v>
      </c>
      <c r="E1687" s="17" t="s">
        <v>20</v>
      </c>
      <c r="F1687" s="17">
        <v>5</v>
      </c>
      <c r="G1687" s="19">
        <v>31295</v>
      </c>
      <c r="H1687" s="17">
        <v>3</v>
      </c>
      <c r="I1687" s="18">
        <v>5582.95</v>
      </c>
      <c r="J1687" s="17" t="s">
        <v>11</v>
      </c>
      <c r="K1687" s="17" t="s">
        <v>16</v>
      </c>
      <c r="L1687" s="17" t="s">
        <v>23</v>
      </c>
      <c r="M1687" s="20">
        <v>37.758333333333333</v>
      </c>
    </row>
    <row r="1688" spans="1:13" x14ac:dyDescent="0.35">
      <c r="A1688" s="17" t="s">
        <v>8349</v>
      </c>
      <c r="B1688" s="17">
        <v>1687</v>
      </c>
      <c r="C1688" s="17" t="s">
        <v>684</v>
      </c>
      <c r="D1688" s="17">
        <v>1974</v>
      </c>
      <c r="E1688" s="17" t="s">
        <v>20</v>
      </c>
      <c r="F1688" s="17">
        <v>18</v>
      </c>
      <c r="G1688" s="19">
        <v>27290</v>
      </c>
      <c r="H1688" s="17">
        <v>0</v>
      </c>
      <c r="I1688" s="18">
        <v>5576.35</v>
      </c>
      <c r="J1688" s="17" t="s">
        <v>11</v>
      </c>
      <c r="K1688" s="17" t="s">
        <v>12</v>
      </c>
      <c r="L1688" s="17" t="s">
        <v>13</v>
      </c>
      <c r="M1688" s="20">
        <v>48.722222222222221</v>
      </c>
    </row>
    <row r="1689" spans="1:13" x14ac:dyDescent="0.35">
      <c r="A1689" s="17" t="s">
        <v>8349</v>
      </c>
      <c r="B1689" s="17">
        <v>1688</v>
      </c>
      <c r="C1689" s="17" t="s">
        <v>683</v>
      </c>
      <c r="D1689" s="17">
        <v>1999</v>
      </c>
      <c r="E1689" s="17" t="s">
        <v>20</v>
      </c>
      <c r="F1689" s="17">
        <v>22</v>
      </c>
      <c r="G1689" s="19">
        <v>36425</v>
      </c>
      <c r="H1689" s="17">
        <v>0</v>
      </c>
      <c r="I1689" s="18">
        <v>5552.61</v>
      </c>
      <c r="J1689" s="17" t="s">
        <v>11</v>
      </c>
      <c r="K1689" s="17" t="s">
        <v>12</v>
      </c>
      <c r="L1689" s="17" t="s">
        <v>535</v>
      </c>
      <c r="M1689" s="20">
        <v>23.711111111111112</v>
      </c>
    </row>
    <row r="1690" spans="1:13" x14ac:dyDescent="0.35">
      <c r="A1690" s="17" t="s">
        <v>8349</v>
      </c>
      <c r="B1690" s="17">
        <v>1689</v>
      </c>
      <c r="C1690" s="17" t="s">
        <v>682</v>
      </c>
      <c r="D1690" s="17">
        <v>1980</v>
      </c>
      <c r="E1690" s="17" t="s">
        <v>30</v>
      </c>
      <c r="F1690" s="17">
        <v>7</v>
      </c>
      <c r="G1690" s="19">
        <v>29562</v>
      </c>
      <c r="H1690" s="17">
        <v>2</v>
      </c>
      <c r="I1690" s="18">
        <v>5540.35</v>
      </c>
      <c r="J1690" s="17" t="s">
        <v>11</v>
      </c>
      <c r="K1690" s="17" t="s">
        <v>11</v>
      </c>
      <c r="L1690" s="17" t="s">
        <v>23</v>
      </c>
      <c r="M1690" s="20">
        <v>42.50277777777778</v>
      </c>
    </row>
    <row r="1691" spans="1:13" x14ac:dyDescent="0.35">
      <c r="A1691" s="17" t="s">
        <v>8349</v>
      </c>
      <c r="B1691" s="17">
        <v>1690</v>
      </c>
      <c r="C1691" s="17" t="s">
        <v>681</v>
      </c>
      <c r="D1691" s="17">
        <v>1981</v>
      </c>
      <c r="E1691" s="17" t="s">
        <v>15</v>
      </c>
      <c r="F1691" s="17">
        <v>7</v>
      </c>
      <c r="G1691" s="19">
        <v>29897</v>
      </c>
      <c r="H1691" s="17">
        <v>1</v>
      </c>
      <c r="I1691" s="18">
        <v>5539.4</v>
      </c>
      <c r="J1691" s="17" t="s">
        <v>11</v>
      </c>
      <c r="K1691" s="17" t="s">
        <v>11</v>
      </c>
      <c r="L1691" s="17" t="s">
        <v>13</v>
      </c>
      <c r="M1691" s="20">
        <v>41.586111111111109</v>
      </c>
    </row>
    <row r="1692" spans="1:13" x14ac:dyDescent="0.35">
      <c r="A1692" s="17" t="s">
        <v>8349</v>
      </c>
      <c r="B1692" s="17">
        <v>1691</v>
      </c>
      <c r="C1692" s="17" t="s">
        <v>680</v>
      </c>
      <c r="D1692" s="17">
        <v>1988</v>
      </c>
      <c r="E1692" s="17" t="s">
        <v>10</v>
      </c>
      <c r="F1692" s="17">
        <v>29</v>
      </c>
      <c r="G1692" s="19">
        <v>32353</v>
      </c>
      <c r="H1692" s="17">
        <v>3</v>
      </c>
      <c r="I1692" s="18">
        <v>5503.36</v>
      </c>
      <c r="J1692" s="17" t="s">
        <v>11</v>
      </c>
      <c r="K1692" s="17" t="s">
        <v>11</v>
      </c>
      <c r="L1692" s="17" t="s">
        <v>23</v>
      </c>
      <c r="M1692" s="20">
        <v>34.858333333333334</v>
      </c>
    </row>
    <row r="1693" spans="1:13" x14ac:dyDescent="0.35">
      <c r="A1693" s="17" t="s">
        <v>8349</v>
      </c>
      <c r="B1693" s="17">
        <v>1692</v>
      </c>
      <c r="C1693" s="17" t="s">
        <v>679</v>
      </c>
      <c r="D1693" s="17">
        <v>1984</v>
      </c>
      <c r="E1693" s="17" t="s">
        <v>35</v>
      </c>
      <c r="F1693" s="17">
        <v>17</v>
      </c>
      <c r="G1693" s="19">
        <v>30911</v>
      </c>
      <c r="H1693" s="17">
        <v>1</v>
      </c>
      <c r="I1693" s="18">
        <v>5488.26</v>
      </c>
      <c r="J1693" s="17" t="s">
        <v>11</v>
      </c>
      <c r="K1693" s="17" t="s">
        <v>12</v>
      </c>
      <c r="L1693" s="17" t="s">
        <v>42</v>
      </c>
      <c r="M1693" s="20">
        <v>38.80833333333333</v>
      </c>
    </row>
    <row r="1694" spans="1:13" x14ac:dyDescent="0.35">
      <c r="A1694" s="17" t="s">
        <v>8349</v>
      </c>
      <c r="B1694" s="17">
        <v>1693</v>
      </c>
      <c r="C1694" s="17" t="s">
        <v>678</v>
      </c>
      <c r="D1694" s="17">
        <v>1984</v>
      </c>
      <c r="E1694" s="17" t="s">
        <v>35</v>
      </c>
      <c r="F1694" s="17">
        <v>26</v>
      </c>
      <c r="G1694" s="19">
        <v>30920</v>
      </c>
      <c r="H1694" s="17">
        <v>1</v>
      </c>
      <c r="I1694" s="18">
        <v>5484.47</v>
      </c>
      <c r="J1694" s="17" t="s">
        <v>11</v>
      </c>
      <c r="K1694" s="17" t="s">
        <v>11</v>
      </c>
      <c r="L1694" s="17" t="s">
        <v>13</v>
      </c>
      <c r="M1694" s="20">
        <v>38.783333333333331</v>
      </c>
    </row>
    <row r="1695" spans="1:13" x14ac:dyDescent="0.35">
      <c r="A1695" s="17" t="s">
        <v>8349</v>
      </c>
      <c r="B1695" s="17">
        <v>1694</v>
      </c>
      <c r="C1695" s="17" t="s">
        <v>677</v>
      </c>
      <c r="D1695" s="17">
        <v>1986</v>
      </c>
      <c r="E1695" s="17" t="s">
        <v>20</v>
      </c>
      <c r="F1695" s="17">
        <v>30</v>
      </c>
      <c r="G1695" s="19">
        <v>31685</v>
      </c>
      <c r="H1695" s="17">
        <v>1</v>
      </c>
      <c r="I1695" s="18">
        <v>5478.04</v>
      </c>
      <c r="J1695" s="17" t="s">
        <v>11</v>
      </c>
      <c r="K1695" s="17" t="s">
        <v>12</v>
      </c>
      <c r="L1695" s="17" t="s">
        <v>13</v>
      </c>
      <c r="M1695" s="20">
        <v>36.68888888888889</v>
      </c>
    </row>
    <row r="1696" spans="1:13" x14ac:dyDescent="0.35">
      <c r="A1696" s="17" t="s">
        <v>8349</v>
      </c>
      <c r="B1696" s="17">
        <v>1695</v>
      </c>
      <c r="C1696" s="17" t="s">
        <v>676</v>
      </c>
      <c r="D1696" s="17">
        <v>1986</v>
      </c>
      <c r="E1696" s="17" t="s">
        <v>10</v>
      </c>
      <c r="F1696" s="17">
        <v>12</v>
      </c>
      <c r="G1696" s="19">
        <v>31605</v>
      </c>
      <c r="H1696" s="17">
        <v>1</v>
      </c>
      <c r="I1696" s="18">
        <v>5472.45</v>
      </c>
      <c r="J1696" s="17" t="s">
        <v>11</v>
      </c>
      <c r="K1696" s="17" t="s">
        <v>12</v>
      </c>
      <c r="L1696" s="17" t="s">
        <v>42</v>
      </c>
      <c r="M1696" s="20">
        <v>36.905555555555559</v>
      </c>
    </row>
    <row r="1697" spans="1:13" x14ac:dyDescent="0.35">
      <c r="A1697" s="17" t="s">
        <v>8349</v>
      </c>
      <c r="B1697" s="17">
        <v>1696</v>
      </c>
      <c r="C1697" s="17" t="s">
        <v>675</v>
      </c>
      <c r="D1697" s="17">
        <v>1986</v>
      </c>
      <c r="E1697" s="17" t="s">
        <v>30</v>
      </c>
      <c r="F1697" s="17">
        <v>2</v>
      </c>
      <c r="G1697" s="19">
        <v>31748</v>
      </c>
      <c r="H1697" s="17">
        <v>0</v>
      </c>
      <c r="I1697" s="18">
        <v>5469.01</v>
      </c>
      <c r="J1697" s="17" t="s">
        <v>11</v>
      </c>
      <c r="K1697" s="17" t="s">
        <v>11</v>
      </c>
      <c r="L1697" s="17" t="s">
        <v>247</v>
      </c>
      <c r="M1697" s="20">
        <v>36.516666666666666</v>
      </c>
    </row>
    <row r="1698" spans="1:13" x14ac:dyDescent="0.35">
      <c r="A1698" s="17" t="s">
        <v>8349</v>
      </c>
      <c r="B1698" s="17">
        <v>1697</v>
      </c>
      <c r="C1698" s="17" t="s">
        <v>674</v>
      </c>
      <c r="D1698" s="17">
        <v>1973</v>
      </c>
      <c r="E1698" s="17" t="s">
        <v>37</v>
      </c>
      <c r="F1698" s="17">
        <v>24</v>
      </c>
      <c r="G1698" s="19">
        <v>26961</v>
      </c>
      <c r="H1698" s="17">
        <v>0</v>
      </c>
      <c r="I1698" s="18">
        <v>5466.88</v>
      </c>
      <c r="J1698" s="17" t="s">
        <v>11</v>
      </c>
      <c r="K1698" s="17" t="s">
        <v>11</v>
      </c>
      <c r="L1698" s="17" t="s">
        <v>13</v>
      </c>
      <c r="M1698" s="20">
        <v>49.62222222222222</v>
      </c>
    </row>
    <row r="1699" spans="1:13" x14ac:dyDescent="0.35">
      <c r="A1699" s="17" t="s">
        <v>8349</v>
      </c>
      <c r="B1699" s="17">
        <v>1698</v>
      </c>
      <c r="C1699" s="17" t="s">
        <v>673</v>
      </c>
      <c r="D1699" s="17">
        <v>1986</v>
      </c>
      <c r="E1699" s="17" t="s">
        <v>30</v>
      </c>
      <c r="F1699" s="17">
        <v>25</v>
      </c>
      <c r="G1699" s="19">
        <v>31771</v>
      </c>
      <c r="H1699" s="17">
        <v>0</v>
      </c>
      <c r="I1699" s="18">
        <v>5458.05</v>
      </c>
      <c r="J1699" s="17" t="s">
        <v>11</v>
      </c>
      <c r="K1699" s="17" t="s">
        <v>11</v>
      </c>
      <c r="L1699" s="17" t="s">
        <v>247</v>
      </c>
      <c r="M1699" s="20">
        <v>36.452777777777776</v>
      </c>
    </row>
    <row r="1700" spans="1:13" x14ac:dyDescent="0.35">
      <c r="A1700" s="17" t="s">
        <v>8349</v>
      </c>
      <c r="B1700" s="17">
        <v>1699</v>
      </c>
      <c r="C1700" s="17" t="s">
        <v>672</v>
      </c>
      <c r="D1700" s="17">
        <v>1982</v>
      </c>
      <c r="E1700" s="17" t="s">
        <v>35</v>
      </c>
      <c r="F1700" s="17">
        <v>25</v>
      </c>
      <c r="G1700" s="19">
        <v>30188</v>
      </c>
      <c r="H1700" s="17">
        <v>0</v>
      </c>
      <c r="I1700" s="18">
        <v>5438.75</v>
      </c>
      <c r="J1700" s="17" t="s">
        <v>12</v>
      </c>
      <c r="K1700" s="17" t="s">
        <v>11</v>
      </c>
      <c r="L1700" s="17" t="s">
        <v>13</v>
      </c>
      <c r="M1700" s="20">
        <v>40.786111111111111</v>
      </c>
    </row>
    <row r="1701" spans="1:13" x14ac:dyDescent="0.35">
      <c r="A1701" s="17" t="s">
        <v>8349</v>
      </c>
      <c r="B1701" s="17">
        <v>1700</v>
      </c>
      <c r="C1701" s="17" t="s">
        <v>671</v>
      </c>
      <c r="D1701" s="17">
        <v>1978</v>
      </c>
      <c r="E1701" s="17" t="s">
        <v>18</v>
      </c>
      <c r="F1701" s="17">
        <v>8</v>
      </c>
      <c r="G1701" s="19">
        <v>28649</v>
      </c>
      <c r="H1701" s="17">
        <v>2</v>
      </c>
      <c r="I1701" s="18">
        <v>5428.98</v>
      </c>
      <c r="J1701" s="17" t="s">
        <v>11</v>
      </c>
      <c r="K1701" s="17" t="s">
        <v>11</v>
      </c>
      <c r="L1701" s="17" t="s">
        <v>23</v>
      </c>
      <c r="M1701" s="20">
        <v>45</v>
      </c>
    </row>
    <row r="1702" spans="1:13" x14ac:dyDescent="0.35">
      <c r="A1702" s="17" t="s">
        <v>8349</v>
      </c>
      <c r="B1702" s="17">
        <v>1701</v>
      </c>
      <c r="C1702" s="17" t="s">
        <v>670</v>
      </c>
      <c r="D1702" s="17">
        <v>1992</v>
      </c>
      <c r="E1702" s="17" t="s">
        <v>20</v>
      </c>
      <c r="F1702" s="17">
        <v>17</v>
      </c>
      <c r="G1702" s="19">
        <v>33864</v>
      </c>
      <c r="H1702" s="17">
        <v>3</v>
      </c>
      <c r="I1702" s="18">
        <v>5428.73</v>
      </c>
      <c r="J1702" s="17" t="s">
        <v>12</v>
      </c>
      <c r="K1702" s="17" t="s">
        <v>16</v>
      </c>
      <c r="L1702" s="17" t="s">
        <v>356</v>
      </c>
      <c r="M1702" s="20">
        <v>30.725000000000001</v>
      </c>
    </row>
    <row r="1703" spans="1:13" x14ac:dyDescent="0.35">
      <c r="A1703" s="17" t="s">
        <v>8349</v>
      </c>
      <c r="B1703" s="17">
        <v>1702</v>
      </c>
      <c r="C1703" s="17" t="s">
        <v>669</v>
      </c>
      <c r="D1703" s="17">
        <v>1991</v>
      </c>
      <c r="E1703" s="17" t="s">
        <v>10</v>
      </c>
      <c r="F1703" s="17">
        <v>6</v>
      </c>
      <c r="G1703" s="19">
        <v>33425</v>
      </c>
      <c r="H1703" s="17">
        <v>3</v>
      </c>
      <c r="I1703" s="18">
        <v>5425.02</v>
      </c>
      <c r="J1703" s="17" t="s">
        <v>11</v>
      </c>
      <c r="K1703" s="17" t="s">
        <v>16</v>
      </c>
      <c r="L1703" s="17" t="s">
        <v>23</v>
      </c>
      <c r="M1703" s="20">
        <v>31.922222222222221</v>
      </c>
    </row>
    <row r="1704" spans="1:13" x14ac:dyDescent="0.35">
      <c r="A1704" s="17" t="s">
        <v>8349</v>
      </c>
      <c r="B1704" s="17">
        <v>1703</v>
      </c>
      <c r="C1704" s="17" t="s">
        <v>668</v>
      </c>
      <c r="D1704" s="17">
        <v>1982</v>
      </c>
      <c r="E1704" s="17" t="s">
        <v>20</v>
      </c>
      <c r="F1704" s="17">
        <v>27</v>
      </c>
      <c r="G1704" s="19">
        <v>30221</v>
      </c>
      <c r="H1704" s="17">
        <v>0</v>
      </c>
      <c r="I1704" s="18">
        <v>5415.66</v>
      </c>
      <c r="J1704" s="17" t="s">
        <v>11</v>
      </c>
      <c r="K1704" s="17" t="s">
        <v>12</v>
      </c>
      <c r="L1704" s="17" t="s">
        <v>13</v>
      </c>
      <c r="M1704" s="20">
        <v>40.697222222222223</v>
      </c>
    </row>
    <row r="1705" spans="1:13" x14ac:dyDescent="0.35">
      <c r="A1705" s="17" t="s">
        <v>8349</v>
      </c>
      <c r="B1705" s="17">
        <v>1704</v>
      </c>
      <c r="C1705" s="17" t="s">
        <v>667</v>
      </c>
      <c r="D1705" s="17">
        <v>1975</v>
      </c>
      <c r="E1705" s="17" t="s">
        <v>20</v>
      </c>
      <c r="F1705" s="17">
        <v>27</v>
      </c>
      <c r="G1705" s="19">
        <v>27664</v>
      </c>
      <c r="H1705" s="17">
        <v>1</v>
      </c>
      <c r="I1705" s="18">
        <v>5411.99</v>
      </c>
      <c r="J1705" s="17" t="s">
        <v>11</v>
      </c>
      <c r="K1705" s="17" t="s">
        <v>12</v>
      </c>
      <c r="L1705" s="17" t="s">
        <v>23</v>
      </c>
      <c r="M1705" s="20">
        <v>47.697222222222223</v>
      </c>
    </row>
    <row r="1706" spans="1:13" x14ac:dyDescent="0.35">
      <c r="A1706" s="17" t="s">
        <v>8349</v>
      </c>
      <c r="B1706" s="17">
        <v>1705</v>
      </c>
      <c r="C1706" s="17" t="s">
        <v>666</v>
      </c>
      <c r="D1706" s="17">
        <v>1985</v>
      </c>
      <c r="E1706" s="17" t="s">
        <v>30</v>
      </c>
      <c r="F1706" s="17">
        <v>23</v>
      </c>
      <c r="G1706" s="19">
        <v>31404</v>
      </c>
      <c r="H1706" s="17">
        <v>3</v>
      </c>
      <c r="I1706" s="18">
        <v>5402.89</v>
      </c>
      <c r="J1706" s="17" t="s">
        <v>11</v>
      </c>
      <c r="K1706" s="17" t="s">
        <v>16</v>
      </c>
      <c r="L1706" s="17" t="s">
        <v>13</v>
      </c>
      <c r="M1706" s="20">
        <v>37.458333333333336</v>
      </c>
    </row>
    <row r="1707" spans="1:13" x14ac:dyDescent="0.35">
      <c r="A1707" s="17" t="s">
        <v>8349</v>
      </c>
      <c r="B1707" s="17">
        <v>1706</v>
      </c>
      <c r="C1707" s="17" t="s">
        <v>665</v>
      </c>
      <c r="D1707" s="17">
        <v>1984</v>
      </c>
      <c r="E1707" s="17" t="s">
        <v>35</v>
      </c>
      <c r="F1707" s="17">
        <v>1</v>
      </c>
      <c r="G1707" s="19">
        <v>30895</v>
      </c>
      <c r="H1707" s="17">
        <v>0</v>
      </c>
      <c r="I1707" s="18">
        <v>5400.98</v>
      </c>
      <c r="J1707" s="17" t="s">
        <v>11</v>
      </c>
      <c r="K1707" s="17" t="s">
        <v>11</v>
      </c>
      <c r="L1707" s="17" t="s">
        <v>13</v>
      </c>
      <c r="M1707" s="20">
        <v>38.852777777777774</v>
      </c>
    </row>
    <row r="1708" spans="1:13" x14ac:dyDescent="0.35">
      <c r="A1708" s="17" t="s">
        <v>8349</v>
      </c>
      <c r="B1708" s="17">
        <v>1707</v>
      </c>
      <c r="C1708" s="17" t="s">
        <v>664</v>
      </c>
      <c r="D1708" s="17">
        <v>1984</v>
      </c>
      <c r="E1708" s="17" t="s">
        <v>20</v>
      </c>
      <c r="F1708" s="17">
        <v>3</v>
      </c>
      <c r="G1708" s="19">
        <v>30928</v>
      </c>
      <c r="H1708" s="17">
        <v>0</v>
      </c>
      <c r="I1708" s="18">
        <v>5397.62</v>
      </c>
      <c r="J1708" s="17" t="s">
        <v>11</v>
      </c>
      <c r="K1708" s="17" t="s">
        <v>11</v>
      </c>
      <c r="L1708" s="17" t="s">
        <v>13</v>
      </c>
      <c r="M1708" s="20">
        <v>38.763888888888886</v>
      </c>
    </row>
    <row r="1709" spans="1:13" x14ac:dyDescent="0.35">
      <c r="A1709" s="17" t="s">
        <v>8349</v>
      </c>
      <c r="B1709" s="17">
        <v>1708</v>
      </c>
      <c r="C1709" s="17" t="s">
        <v>663</v>
      </c>
      <c r="D1709" s="17">
        <v>1989</v>
      </c>
      <c r="E1709" s="17" t="s">
        <v>15</v>
      </c>
      <c r="F1709" s="17">
        <v>6</v>
      </c>
      <c r="G1709" s="19">
        <v>32818</v>
      </c>
      <c r="H1709" s="17">
        <v>3</v>
      </c>
      <c r="I1709" s="18">
        <v>5396.44</v>
      </c>
      <c r="J1709" s="17" t="s">
        <v>11</v>
      </c>
      <c r="K1709" s="17" t="s">
        <v>12</v>
      </c>
      <c r="L1709" s="17" t="s">
        <v>13</v>
      </c>
      <c r="M1709" s="20">
        <v>33.588888888888889</v>
      </c>
    </row>
    <row r="1710" spans="1:13" x14ac:dyDescent="0.35">
      <c r="A1710" s="17" t="s">
        <v>8349</v>
      </c>
      <c r="B1710" s="17">
        <v>1709</v>
      </c>
      <c r="C1710" s="17" t="s">
        <v>662</v>
      </c>
      <c r="D1710" s="17">
        <v>1988</v>
      </c>
      <c r="E1710" s="17" t="s">
        <v>35</v>
      </c>
      <c r="F1710" s="17">
        <v>8</v>
      </c>
      <c r="G1710" s="19">
        <v>32363</v>
      </c>
      <c r="H1710" s="17">
        <v>1</v>
      </c>
      <c r="I1710" s="18">
        <v>5385.34</v>
      </c>
      <c r="J1710" s="17" t="s">
        <v>11</v>
      </c>
      <c r="K1710" s="17" t="s">
        <v>12</v>
      </c>
      <c r="L1710" s="17" t="s">
        <v>23</v>
      </c>
      <c r="M1710" s="20">
        <v>34.833333333333336</v>
      </c>
    </row>
    <row r="1711" spans="1:13" x14ac:dyDescent="0.35">
      <c r="A1711" s="17" t="s">
        <v>8349</v>
      </c>
      <c r="B1711" s="17">
        <v>1710</v>
      </c>
      <c r="C1711" s="17" t="s">
        <v>661</v>
      </c>
      <c r="D1711" s="17">
        <v>1984</v>
      </c>
      <c r="E1711" s="17" t="s">
        <v>18</v>
      </c>
      <c r="F1711" s="17">
        <v>1</v>
      </c>
      <c r="G1711" s="19">
        <v>30834</v>
      </c>
      <c r="H1711" s="17">
        <v>0</v>
      </c>
      <c r="I1711" s="18">
        <v>5383.54</v>
      </c>
      <c r="J1711" s="17" t="s">
        <v>11</v>
      </c>
      <c r="K1711" s="17" t="s">
        <v>12</v>
      </c>
      <c r="L1711" s="17" t="s">
        <v>42</v>
      </c>
      <c r="M1711" s="20">
        <v>39.019444444444446</v>
      </c>
    </row>
    <row r="1712" spans="1:13" x14ac:dyDescent="0.35">
      <c r="A1712" s="17" t="s">
        <v>8349</v>
      </c>
      <c r="B1712" s="17">
        <v>1711</v>
      </c>
      <c r="C1712" s="17" t="s">
        <v>660</v>
      </c>
      <c r="D1712" s="17">
        <v>1986</v>
      </c>
      <c r="E1712" s="17" t="s">
        <v>10</v>
      </c>
      <c r="F1712" s="17">
        <v>22</v>
      </c>
      <c r="G1712" s="19">
        <v>31615</v>
      </c>
      <c r="H1712" s="17">
        <v>1</v>
      </c>
      <c r="I1712" s="18">
        <v>5377.46</v>
      </c>
      <c r="J1712" s="17" t="s">
        <v>11</v>
      </c>
      <c r="K1712" s="17" t="s">
        <v>12</v>
      </c>
      <c r="L1712" s="17" t="s">
        <v>23</v>
      </c>
      <c r="M1712" s="20">
        <v>36.87777777777778</v>
      </c>
    </row>
    <row r="1713" spans="1:13" x14ac:dyDescent="0.35">
      <c r="A1713" s="17" t="s">
        <v>8349</v>
      </c>
      <c r="B1713" s="17">
        <v>1712</v>
      </c>
      <c r="C1713" s="17" t="s">
        <v>659</v>
      </c>
      <c r="D1713" s="17">
        <v>1989</v>
      </c>
      <c r="E1713" s="17" t="s">
        <v>15</v>
      </c>
      <c r="F1713" s="17">
        <v>18</v>
      </c>
      <c r="G1713" s="19">
        <v>32830</v>
      </c>
      <c r="H1713" s="17">
        <v>2</v>
      </c>
      <c r="I1713" s="18">
        <v>5375.04</v>
      </c>
      <c r="J1713" s="17" t="s">
        <v>11</v>
      </c>
      <c r="K1713" s="17" t="s">
        <v>16</v>
      </c>
      <c r="L1713" s="17" t="s">
        <v>42</v>
      </c>
      <c r="M1713" s="20">
        <v>33.555555555555557</v>
      </c>
    </row>
    <row r="1714" spans="1:13" x14ac:dyDescent="0.35">
      <c r="A1714" s="17" t="s">
        <v>8349</v>
      </c>
      <c r="B1714" s="17">
        <v>1713</v>
      </c>
      <c r="C1714" s="17" t="s">
        <v>658</v>
      </c>
      <c r="D1714" s="17">
        <v>1986</v>
      </c>
      <c r="E1714" s="17" t="s">
        <v>18</v>
      </c>
      <c r="F1714" s="17">
        <v>1</v>
      </c>
      <c r="G1714" s="19">
        <v>31564</v>
      </c>
      <c r="H1714" s="17">
        <v>1</v>
      </c>
      <c r="I1714" s="18">
        <v>5373.36</v>
      </c>
      <c r="J1714" s="17" t="s">
        <v>11</v>
      </c>
      <c r="K1714" s="17" t="s">
        <v>11</v>
      </c>
      <c r="L1714" s="17" t="s">
        <v>23</v>
      </c>
      <c r="M1714" s="20">
        <v>37.019444444444446</v>
      </c>
    </row>
    <row r="1715" spans="1:13" x14ac:dyDescent="0.35">
      <c r="A1715" s="17" t="s">
        <v>8349</v>
      </c>
      <c r="B1715" s="17">
        <v>1714</v>
      </c>
      <c r="C1715" s="17" t="s">
        <v>657</v>
      </c>
      <c r="D1715" s="17">
        <v>1994</v>
      </c>
      <c r="E1715" s="17" t="s">
        <v>30</v>
      </c>
      <c r="F1715" s="17">
        <v>7</v>
      </c>
      <c r="G1715" s="19">
        <v>34675</v>
      </c>
      <c r="H1715" s="17">
        <v>0</v>
      </c>
      <c r="I1715" s="18">
        <v>5364.66</v>
      </c>
      <c r="J1715" s="17" t="s">
        <v>11</v>
      </c>
      <c r="K1715" s="17" t="s">
        <v>16</v>
      </c>
      <c r="L1715" s="17" t="s">
        <v>42</v>
      </c>
      <c r="M1715" s="20">
        <v>28.502777777777776</v>
      </c>
    </row>
    <row r="1716" spans="1:13" x14ac:dyDescent="0.35">
      <c r="A1716" s="17" t="s">
        <v>8349</v>
      </c>
      <c r="B1716" s="17">
        <v>1715</v>
      </c>
      <c r="C1716" s="17" t="s">
        <v>656</v>
      </c>
      <c r="D1716" s="17">
        <v>1989</v>
      </c>
      <c r="E1716" s="17" t="s">
        <v>15</v>
      </c>
      <c r="F1716" s="17">
        <v>7</v>
      </c>
      <c r="G1716" s="19">
        <v>32819</v>
      </c>
      <c r="H1716" s="17">
        <v>1</v>
      </c>
      <c r="I1716" s="18">
        <v>5354.07</v>
      </c>
      <c r="J1716" s="17" t="s">
        <v>11</v>
      </c>
      <c r="K1716" s="17" t="s">
        <v>12</v>
      </c>
      <c r="L1716" s="17" t="s">
        <v>247</v>
      </c>
      <c r="M1716" s="20">
        <v>33.586111111111109</v>
      </c>
    </row>
    <row r="1717" spans="1:13" x14ac:dyDescent="0.35">
      <c r="A1717" s="17" t="s">
        <v>8349</v>
      </c>
      <c r="B1717" s="17">
        <v>1716</v>
      </c>
      <c r="C1717" s="17" t="s">
        <v>655</v>
      </c>
      <c r="D1717" s="17">
        <v>1972</v>
      </c>
      <c r="E1717" s="17" t="s">
        <v>30</v>
      </c>
      <c r="F1717" s="17">
        <v>15</v>
      </c>
      <c r="G1717" s="19">
        <v>26648</v>
      </c>
      <c r="H1717" s="17">
        <v>0</v>
      </c>
      <c r="I1717" s="18">
        <v>5344.81</v>
      </c>
      <c r="J1717" s="17" t="s">
        <v>11</v>
      </c>
      <c r="K1717" s="17" t="s">
        <v>12</v>
      </c>
      <c r="L1717" s="17" t="s">
        <v>13</v>
      </c>
      <c r="M1717" s="20">
        <v>50.480555555555554</v>
      </c>
    </row>
    <row r="1718" spans="1:13" x14ac:dyDescent="0.35">
      <c r="A1718" s="17" t="s">
        <v>8349</v>
      </c>
      <c r="B1718" s="17">
        <v>1717</v>
      </c>
      <c r="C1718" s="17" t="s">
        <v>654</v>
      </c>
      <c r="D1718" s="17">
        <v>1991</v>
      </c>
      <c r="E1718" s="17" t="s">
        <v>35</v>
      </c>
      <c r="F1718" s="17">
        <v>28</v>
      </c>
      <c r="G1718" s="19">
        <v>33478</v>
      </c>
      <c r="H1718" s="17">
        <v>2</v>
      </c>
      <c r="I1718" s="18">
        <v>5327.4</v>
      </c>
      <c r="J1718" s="17" t="s">
        <v>11</v>
      </c>
      <c r="K1718" s="17" t="s">
        <v>16</v>
      </c>
      <c r="L1718" s="17" t="s">
        <v>23</v>
      </c>
      <c r="M1718" s="20">
        <v>31.777777777777779</v>
      </c>
    </row>
    <row r="1719" spans="1:13" x14ac:dyDescent="0.35">
      <c r="A1719" s="17" t="s">
        <v>8349</v>
      </c>
      <c r="B1719" s="17">
        <v>1718</v>
      </c>
      <c r="C1719" s="17" t="s">
        <v>653</v>
      </c>
      <c r="D1719" s="17">
        <v>1992</v>
      </c>
      <c r="E1719" s="17" t="s">
        <v>18</v>
      </c>
      <c r="F1719" s="17">
        <v>18</v>
      </c>
      <c r="G1719" s="19">
        <v>33773</v>
      </c>
      <c r="H1719" s="17">
        <v>3</v>
      </c>
      <c r="I1719" s="18">
        <v>5325.65</v>
      </c>
      <c r="J1719" s="17" t="s">
        <v>11</v>
      </c>
      <c r="K1719" s="17" t="s">
        <v>16</v>
      </c>
      <c r="L1719" s="17" t="s">
        <v>42</v>
      </c>
      <c r="M1719" s="20">
        <v>30.972222222222221</v>
      </c>
    </row>
    <row r="1720" spans="1:13" x14ac:dyDescent="0.35">
      <c r="A1720" s="17" t="s">
        <v>8349</v>
      </c>
      <c r="B1720" s="17">
        <v>1719</v>
      </c>
      <c r="C1720" s="17" t="s">
        <v>652</v>
      </c>
      <c r="D1720" s="17">
        <v>1974</v>
      </c>
      <c r="E1720" s="17" t="s">
        <v>20</v>
      </c>
      <c r="F1720" s="17">
        <v>2</v>
      </c>
      <c r="G1720" s="19">
        <v>27274</v>
      </c>
      <c r="H1720" s="17">
        <v>0</v>
      </c>
      <c r="I1720" s="18">
        <v>5322.24</v>
      </c>
      <c r="J1720" s="17" t="s">
        <v>11</v>
      </c>
      <c r="K1720" s="17" t="s">
        <v>16</v>
      </c>
      <c r="L1720" s="17" t="s">
        <v>23</v>
      </c>
      <c r="M1720" s="20">
        <v>48.766666666666666</v>
      </c>
    </row>
    <row r="1721" spans="1:13" x14ac:dyDescent="0.35">
      <c r="A1721" s="17" t="s">
        <v>8349</v>
      </c>
      <c r="B1721" s="17">
        <v>1720</v>
      </c>
      <c r="C1721" s="17" t="s">
        <v>651</v>
      </c>
      <c r="D1721" s="17">
        <v>1994</v>
      </c>
      <c r="E1721" s="17" t="s">
        <v>15</v>
      </c>
      <c r="F1721" s="17">
        <v>13</v>
      </c>
      <c r="G1721" s="19">
        <v>34651</v>
      </c>
      <c r="H1721" s="17">
        <v>3</v>
      </c>
      <c r="I1721" s="18">
        <v>5312.17</v>
      </c>
      <c r="J1721" s="17" t="s">
        <v>11</v>
      </c>
      <c r="K1721" s="17" t="s">
        <v>11</v>
      </c>
      <c r="L1721" s="17" t="s">
        <v>23</v>
      </c>
      <c r="M1721" s="20">
        <v>28.569444444444443</v>
      </c>
    </row>
    <row r="1722" spans="1:13" x14ac:dyDescent="0.35">
      <c r="A1722" s="17" t="s">
        <v>8349</v>
      </c>
      <c r="B1722" s="17">
        <v>1721</v>
      </c>
      <c r="C1722" s="17" t="s">
        <v>650</v>
      </c>
      <c r="D1722" s="17">
        <v>2000</v>
      </c>
      <c r="E1722" s="17" t="s">
        <v>20</v>
      </c>
      <c r="F1722" s="17">
        <v>9</v>
      </c>
      <c r="G1722" s="19">
        <v>36778</v>
      </c>
      <c r="H1722" s="17">
        <v>0</v>
      </c>
      <c r="I1722" s="18">
        <v>5306.7</v>
      </c>
      <c r="J1722" s="17" t="s">
        <v>11</v>
      </c>
      <c r="K1722" s="17" t="s">
        <v>12</v>
      </c>
      <c r="L1722" s="17" t="s">
        <v>23</v>
      </c>
      <c r="M1722" s="20">
        <v>22.747222222222224</v>
      </c>
    </row>
    <row r="1723" spans="1:13" x14ac:dyDescent="0.35">
      <c r="A1723" s="17" t="s">
        <v>8349</v>
      </c>
      <c r="B1723" s="17">
        <v>1722</v>
      </c>
      <c r="C1723" s="17" t="s">
        <v>649</v>
      </c>
      <c r="D1723" s="17">
        <v>2004</v>
      </c>
      <c r="E1723" s="17" t="s">
        <v>35</v>
      </c>
      <c r="F1723" s="17">
        <v>22</v>
      </c>
      <c r="G1723" s="19">
        <v>38221</v>
      </c>
      <c r="H1723" s="17">
        <v>0</v>
      </c>
      <c r="I1723" s="18">
        <v>5293.67</v>
      </c>
      <c r="J1723" s="17" t="s">
        <v>11</v>
      </c>
      <c r="K1723" s="17" t="s">
        <v>11</v>
      </c>
      <c r="L1723" s="17" t="s">
        <v>632</v>
      </c>
      <c r="M1723" s="20">
        <v>18.794444444444444</v>
      </c>
    </row>
    <row r="1724" spans="1:13" x14ac:dyDescent="0.35">
      <c r="A1724" s="17" t="s">
        <v>8349</v>
      </c>
      <c r="B1724" s="17">
        <v>1723</v>
      </c>
      <c r="C1724" s="17" t="s">
        <v>648</v>
      </c>
      <c r="D1724" s="17">
        <v>1974</v>
      </c>
      <c r="E1724" s="17" t="s">
        <v>15</v>
      </c>
      <c r="F1724" s="17">
        <v>12</v>
      </c>
      <c r="G1724" s="19">
        <v>27345</v>
      </c>
      <c r="H1724" s="17">
        <v>0</v>
      </c>
      <c r="I1724" s="18">
        <v>5291.71</v>
      </c>
      <c r="J1724" s="17" t="s">
        <v>11</v>
      </c>
      <c r="K1724" s="17" t="s">
        <v>11</v>
      </c>
      <c r="L1724" s="17" t="s">
        <v>23</v>
      </c>
      <c r="M1724" s="20">
        <v>48.572222222222223</v>
      </c>
    </row>
    <row r="1725" spans="1:13" x14ac:dyDescent="0.35">
      <c r="A1725" s="17" t="s">
        <v>8349</v>
      </c>
      <c r="B1725" s="17">
        <v>1724</v>
      </c>
      <c r="C1725" s="17" t="s">
        <v>647</v>
      </c>
      <c r="D1725" s="17">
        <v>1987</v>
      </c>
      <c r="E1725" s="17" t="s">
        <v>20</v>
      </c>
      <c r="F1725" s="17">
        <v>1</v>
      </c>
      <c r="G1725" s="19">
        <v>32021</v>
      </c>
      <c r="H1725" s="17">
        <v>3</v>
      </c>
      <c r="I1725" s="18">
        <v>5275.86</v>
      </c>
      <c r="J1725" s="17" t="s">
        <v>11</v>
      </c>
      <c r="K1725" s="17" t="s">
        <v>11</v>
      </c>
      <c r="L1725" s="17" t="s">
        <v>13</v>
      </c>
      <c r="M1725" s="20">
        <v>35.769444444444446</v>
      </c>
    </row>
    <row r="1726" spans="1:13" x14ac:dyDescent="0.35">
      <c r="A1726" s="17" t="s">
        <v>8349</v>
      </c>
      <c r="B1726" s="17">
        <v>1725</v>
      </c>
      <c r="C1726" s="17" t="s">
        <v>646</v>
      </c>
      <c r="D1726" s="17">
        <v>1986</v>
      </c>
      <c r="E1726" s="17" t="s">
        <v>37</v>
      </c>
      <c r="F1726" s="17">
        <v>20</v>
      </c>
      <c r="G1726" s="19">
        <v>31705</v>
      </c>
      <c r="H1726" s="17">
        <v>0</v>
      </c>
      <c r="I1726" s="18">
        <v>5272.18</v>
      </c>
      <c r="J1726" s="17" t="s">
        <v>11</v>
      </c>
      <c r="K1726" s="17" t="s">
        <v>12</v>
      </c>
      <c r="L1726" s="17" t="s">
        <v>23</v>
      </c>
      <c r="M1726" s="20">
        <v>36.633333333333333</v>
      </c>
    </row>
    <row r="1727" spans="1:13" x14ac:dyDescent="0.35">
      <c r="A1727" s="17" t="s">
        <v>8349</v>
      </c>
      <c r="B1727" s="17">
        <v>1726</v>
      </c>
      <c r="C1727" s="17" t="s">
        <v>645</v>
      </c>
      <c r="D1727" s="17">
        <v>1986</v>
      </c>
      <c r="E1727" s="17" t="s">
        <v>20</v>
      </c>
      <c r="F1727" s="17">
        <v>20</v>
      </c>
      <c r="G1727" s="19">
        <v>31675</v>
      </c>
      <c r="H1727" s="17">
        <v>0</v>
      </c>
      <c r="I1727" s="18">
        <v>5267.82</v>
      </c>
      <c r="J1727" s="17" t="s">
        <v>11</v>
      </c>
      <c r="K1727" s="17" t="s">
        <v>11</v>
      </c>
      <c r="L1727" s="17" t="s">
        <v>23</v>
      </c>
      <c r="M1727" s="20">
        <v>36.716666666666669</v>
      </c>
    </row>
    <row r="1728" spans="1:13" x14ac:dyDescent="0.35">
      <c r="A1728" s="17" t="s">
        <v>8349</v>
      </c>
      <c r="B1728" s="17">
        <v>1727</v>
      </c>
      <c r="C1728" s="17" t="s">
        <v>644</v>
      </c>
      <c r="D1728" s="17">
        <v>1986</v>
      </c>
      <c r="E1728" s="17" t="s">
        <v>37</v>
      </c>
      <c r="F1728" s="17">
        <v>25</v>
      </c>
      <c r="G1728" s="19">
        <v>31710</v>
      </c>
      <c r="H1728" s="17">
        <v>0</v>
      </c>
      <c r="I1728" s="18">
        <v>5266.37</v>
      </c>
      <c r="J1728" s="17" t="s">
        <v>11</v>
      </c>
      <c r="K1728" s="17" t="s">
        <v>11</v>
      </c>
      <c r="L1728" s="17" t="s">
        <v>23</v>
      </c>
      <c r="M1728" s="20">
        <v>36.619444444444447</v>
      </c>
    </row>
    <row r="1729" spans="1:13" x14ac:dyDescent="0.35">
      <c r="A1729" s="17" t="s">
        <v>8349</v>
      </c>
      <c r="B1729" s="17">
        <v>1728</v>
      </c>
      <c r="C1729" s="17" t="s">
        <v>643</v>
      </c>
      <c r="D1729" s="17">
        <v>1989</v>
      </c>
      <c r="E1729" s="17" t="s">
        <v>10</v>
      </c>
      <c r="F1729" s="17">
        <v>19</v>
      </c>
      <c r="G1729" s="19">
        <v>32708</v>
      </c>
      <c r="H1729" s="17">
        <v>2</v>
      </c>
      <c r="I1729" s="18">
        <v>5261.47</v>
      </c>
      <c r="J1729" s="17" t="s">
        <v>11</v>
      </c>
      <c r="K1729" s="17" t="s">
        <v>11</v>
      </c>
      <c r="L1729" s="17" t="s">
        <v>23</v>
      </c>
      <c r="M1729" s="20">
        <v>33.886111111111113</v>
      </c>
    </row>
    <row r="1730" spans="1:13" x14ac:dyDescent="0.35">
      <c r="A1730" s="17" t="s">
        <v>8349</v>
      </c>
      <c r="B1730" s="17">
        <v>1729</v>
      </c>
      <c r="C1730" s="17" t="s">
        <v>642</v>
      </c>
      <c r="D1730" s="17">
        <v>1989</v>
      </c>
      <c r="E1730" s="17" t="s">
        <v>15</v>
      </c>
      <c r="F1730" s="17">
        <v>25</v>
      </c>
      <c r="G1730" s="19">
        <v>32837</v>
      </c>
      <c r="H1730" s="17">
        <v>2</v>
      </c>
      <c r="I1730" s="18">
        <v>5257.51</v>
      </c>
      <c r="J1730" s="17" t="s">
        <v>11</v>
      </c>
      <c r="K1730" s="17" t="s">
        <v>11</v>
      </c>
      <c r="L1730" s="17" t="s">
        <v>23</v>
      </c>
      <c r="M1730" s="20">
        <v>33.536111111111111</v>
      </c>
    </row>
    <row r="1731" spans="1:13" x14ac:dyDescent="0.35">
      <c r="A1731" s="17" t="s">
        <v>8349</v>
      </c>
      <c r="B1731" s="17">
        <v>1730</v>
      </c>
      <c r="C1731" s="17" t="s">
        <v>641</v>
      </c>
      <c r="D1731" s="17">
        <v>1990</v>
      </c>
      <c r="E1731" s="17" t="s">
        <v>10</v>
      </c>
      <c r="F1731" s="17">
        <v>6</v>
      </c>
      <c r="G1731" s="19">
        <v>33060</v>
      </c>
      <c r="H1731" s="17">
        <v>3</v>
      </c>
      <c r="I1731" s="18">
        <v>5253.52</v>
      </c>
      <c r="J1731" s="17" t="s">
        <v>12</v>
      </c>
      <c r="K1731" s="17" t="s">
        <v>12</v>
      </c>
      <c r="L1731" s="17" t="s">
        <v>42</v>
      </c>
      <c r="M1731" s="20">
        <v>32.922222222222224</v>
      </c>
    </row>
    <row r="1732" spans="1:13" x14ac:dyDescent="0.35">
      <c r="A1732" s="17" t="s">
        <v>8349</v>
      </c>
      <c r="B1732" s="17">
        <v>1731</v>
      </c>
      <c r="C1732" s="17" t="s">
        <v>640</v>
      </c>
      <c r="D1732" s="17">
        <v>1987</v>
      </c>
      <c r="E1732" s="17" t="s">
        <v>20</v>
      </c>
      <c r="F1732" s="17">
        <v>9</v>
      </c>
      <c r="G1732" s="19">
        <v>32029</v>
      </c>
      <c r="H1732" s="17">
        <v>1</v>
      </c>
      <c r="I1732" s="18">
        <v>5246.05</v>
      </c>
      <c r="J1732" s="17" t="s">
        <v>11</v>
      </c>
      <c r="K1732" s="17" t="s">
        <v>12</v>
      </c>
      <c r="L1732" s="17" t="s">
        <v>42</v>
      </c>
      <c r="M1732" s="20">
        <v>35.74722222222222</v>
      </c>
    </row>
    <row r="1733" spans="1:13" x14ac:dyDescent="0.35">
      <c r="A1733" s="17" t="s">
        <v>8349</v>
      </c>
      <c r="B1733" s="17">
        <v>1732</v>
      </c>
      <c r="C1733" s="17" t="s">
        <v>639</v>
      </c>
      <c r="D1733" s="17">
        <v>1987</v>
      </c>
      <c r="E1733" s="17" t="s">
        <v>10</v>
      </c>
      <c r="F1733" s="17">
        <v>5</v>
      </c>
      <c r="G1733" s="19">
        <v>31963</v>
      </c>
      <c r="H1733" s="17">
        <v>1</v>
      </c>
      <c r="I1733" s="18">
        <v>5245.23</v>
      </c>
      <c r="J1733" s="17" t="s">
        <v>11</v>
      </c>
      <c r="K1733" s="17" t="s">
        <v>11</v>
      </c>
      <c r="L1733" s="17" t="s">
        <v>13</v>
      </c>
      <c r="M1733" s="20">
        <v>35.924999999999997</v>
      </c>
    </row>
    <row r="1734" spans="1:13" x14ac:dyDescent="0.35">
      <c r="A1734" s="17" t="s">
        <v>8349</v>
      </c>
      <c r="B1734" s="17">
        <v>1733</v>
      </c>
      <c r="C1734" s="17" t="s">
        <v>638</v>
      </c>
      <c r="D1734" s="17">
        <v>1987</v>
      </c>
      <c r="E1734" s="17" t="s">
        <v>30</v>
      </c>
      <c r="F1734" s="17">
        <v>26</v>
      </c>
      <c r="G1734" s="19">
        <v>32137</v>
      </c>
      <c r="H1734" s="17">
        <v>1</v>
      </c>
      <c r="I1734" s="18">
        <v>5240.7700000000004</v>
      </c>
      <c r="J1734" s="17" t="s">
        <v>11</v>
      </c>
      <c r="K1734" s="17" t="s">
        <v>11</v>
      </c>
      <c r="L1734" s="17" t="s">
        <v>42</v>
      </c>
      <c r="M1734" s="20">
        <v>35.450000000000003</v>
      </c>
    </row>
    <row r="1735" spans="1:13" x14ac:dyDescent="0.35">
      <c r="A1735" s="17" t="s">
        <v>8349</v>
      </c>
      <c r="B1735" s="17">
        <v>1734</v>
      </c>
      <c r="C1735" s="17" t="s">
        <v>637</v>
      </c>
      <c r="D1735" s="17">
        <v>1987</v>
      </c>
      <c r="E1735" s="17" t="s">
        <v>18</v>
      </c>
      <c r="F1735" s="17">
        <v>29</v>
      </c>
      <c r="G1735" s="19">
        <v>31957</v>
      </c>
      <c r="H1735" s="17">
        <v>0</v>
      </c>
      <c r="I1735" s="18">
        <v>5227.99</v>
      </c>
      <c r="J1735" s="17" t="s">
        <v>11</v>
      </c>
      <c r="K1735" s="17" t="s">
        <v>16</v>
      </c>
      <c r="L1735" s="17" t="s">
        <v>247</v>
      </c>
      <c r="M1735" s="20">
        <v>35.94166666666667</v>
      </c>
    </row>
    <row r="1736" spans="1:13" x14ac:dyDescent="0.35">
      <c r="A1736" s="17" t="s">
        <v>8349</v>
      </c>
      <c r="B1736" s="17">
        <v>1735</v>
      </c>
      <c r="C1736" s="17" t="s">
        <v>636</v>
      </c>
      <c r="D1736" s="17">
        <v>1995</v>
      </c>
      <c r="E1736" s="17" t="s">
        <v>18</v>
      </c>
      <c r="F1736" s="17">
        <v>6</v>
      </c>
      <c r="G1736" s="19">
        <v>34856</v>
      </c>
      <c r="H1736" s="17">
        <v>0</v>
      </c>
      <c r="I1736" s="18">
        <v>5216.4799999999996</v>
      </c>
      <c r="J1736" s="17" t="s">
        <v>11</v>
      </c>
      <c r="K1736" s="17" t="s">
        <v>11</v>
      </c>
      <c r="L1736" s="17" t="s">
        <v>200</v>
      </c>
      <c r="M1736" s="20">
        <v>28.005555555555556</v>
      </c>
    </row>
    <row r="1737" spans="1:13" x14ac:dyDescent="0.35">
      <c r="A1737" s="17" t="s">
        <v>8349</v>
      </c>
      <c r="B1737" s="17">
        <v>1736</v>
      </c>
      <c r="C1737" s="17" t="s">
        <v>635</v>
      </c>
      <c r="D1737" s="17">
        <v>1999</v>
      </c>
      <c r="E1737" s="17" t="s">
        <v>30</v>
      </c>
      <c r="F1737" s="17">
        <v>1</v>
      </c>
      <c r="G1737" s="19">
        <v>36495</v>
      </c>
      <c r="H1737" s="17">
        <v>0</v>
      </c>
      <c r="I1737" s="18">
        <v>5213.22</v>
      </c>
      <c r="J1737" s="17" t="s">
        <v>11</v>
      </c>
      <c r="K1737" s="17" t="s">
        <v>16</v>
      </c>
      <c r="L1737" s="17" t="s">
        <v>23</v>
      </c>
      <c r="M1737" s="20">
        <v>23.519444444444446</v>
      </c>
    </row>
    <row r="1738" spans="1:13" x14ac:dyDescent="0.35">
      <c r="A1738" s="17" t="s">
        <v>8349</v>
      </c>
      <c r="B1738" s="17">
        <v>1737</v>
      </c>
      <c r="C1738" s="17" t="s">
        <v>634</v>
      </c>
      <c r="D1738" s="17">
        <v>1993</v>
      </c>
      <c r="E1738" s="17" t="s">
        <v>18</v>
      </c>
      <c r="F1738" s="17">
        <v>17</v>
      </c>
      <c r="G1738" s="19">
        <v>34137</v>
      </c>
      <c r="H1738" s="17">
        <v>3</v>
      </c>
      <c r="I1738" s="18">
        <v>5209.58</v>
      </c>
      <c r="J1738" s="17" t="s">
        <v>12</v>
      </c>
      <c r="K1738" s="17" t="s">
        <v>12</v>
      </c>
      <c r="L1738" s="17" t="s">
        <v>356</v>
      </c>
      <c r="M1738" s="20">
        <v>29.975000000000001</v>
      </c>
    </row>
    <row r="1739" spans="1:13" x14ac:dyDescent="0.35">
      <c r="A1739" s="17" t="s">
        <v>8349</v>
      </c>
      <c r="B1739" s="17">
        <v>1738</v>
      </c>
      <c r="C1739" s="17" t="s">
        <v>633</v>
      </c>
      <c r="D1739" s="17">
        <v>1983</v>
      </c>
      <c r="E1739" s="17" t="s">
        <v>37</v>
      </c>
      <c r="F1739" s="17">
        <v>24</v>
      </c>
      <c r="G1739" s="19">
        <v>30613</v>
      </c>
      <c r="H1739" s="17">
        <v>3</v>
      </c>
      <c r="I1739" s="18">
        <v>5207.97</v>
      </c>
      <c r="J1739" s="17" t="s">
        <v>11</v>
      </c>
      <c r="K1739" s="17" t="s">
        <v>11</v>
      </c>
      <c r="L1739" s="17" t="s">
        <v>23</v>
      </c>
      <c r="M1739" s="20">
        <v>39.62222222222222</v>
      </c>
    </row>
    <row r="1740" spans="1:13" x14ac:dyDescent="0.35">
      <c r="A1740" s="17" t="s">
        <v>8349</v>
      </c>
      <c r="B1740" s="17">
        <v>1739</v>
      </c>
      <c r="C1740" s="17" t="s">
        <v>631</v>
      </c>
      <c r="D1740" s="17">
        <v>2004</v>
      </c>
      <c r="E1740" s="17" t="s">
        <v>18</v>
      </c>
      <c r="F1740" s="17">
        <v>6</v>
      </c>
      <c r="G1740" s="19">
        <v>38144</v>
      </c>
      <c r="H1740" s="17">
        <v>0</v>
      </c>
      <c r="I1740" s="18">
        <v>5198.6899999999996</v>
      </c>
      <c r="J1740" s="17" t="s">
        <v>11</v>
      </c>
      <c r="K1740" s="17" t="s">
        <v>11</v>
      </c>
      <c r="L1740" s="17" t="s">
        <v>632</v>
      </c>
      <c r="M1740" s="20">
        <v>19.005555555555556</v>
      </c>
    </row>
    <row r="1741" spans="1:13" x14ac:dyDescent="0.35">
      <c r="A1741" s="17" t="s">
        <v>8349</v>
      </c>
      <c r="B1741" s="17">
        <v>1740</v>
      </c>
      <c r="C1741" s="17" t="s">
        <v>630</v>
      </c>
      <c r="D1741" s="17">
        <v>1979</v>
      </c>
      <c r="E1741" s="17" t="s">
        <v>20</v>
      </c>
      <c r="F1741" s="17">
        <v>12</v>
      </c>
      <c r="G1741" s="19">
        <v>29110</v>
      </c>
      <c r="H1741" s="17">
        <v>2</v>
      </c>
      <c r="I1741" s="18">
        <v>5195.58</v>
      </c>
      <c r="J1741" s="17" t="s">
        <v>11</v>
      </c>
      <c r="K1741" s="17" t="s">
        <v>11</v>
      </c>
      <c r="L1741" s="17" t="s">
        <v>13</v>
      </c>
      <c r="M1741" s="20">
        <v>43.738888888888887</v>
      </c>
    </row>
    <row r="1742" spans="1:13" x14ac:dyDescent="0.35">
      <c r="A1742" s="17" t="s">
        <v>8349</v>
      </c>
      <c r="B1742" s="17">
        <v>1741</v>
      </c>
      <c r="C1742" s="17" t="s">
        <v>629</v>
      </c>
      <c r="D1742" s="17">
        <v>1984</v>
      </c>
      <c r="E1742" s="17" t="s">
        <v>37</v>
      </c>
      <c r="F1742" s="17">
        <v>16</v>
      </c>
      <c r="G1742" s="19">
        <v>30971</v>
      </c>
      <c r="H1742" s="17">
        <v>3</v>
      </c>
      <c r="I1742" s="18">
        <v>5177.12</v>
      </c>
      <c r="J1742" s="17" t="s">
        <v>11</v>
      </c>
      <c r="K1742" s="17" t="s">
        <v>16</v>
      </c>
      <c r="L1742" s="17" t="s">
        <v>13</v>
      </c>
      <c r="M1742" s="20">
        <v>38.644444444444446</v>
      </c>
    </row>
    <row r="1743" spans="1:13" x14ac:dyDescent="0.35">
      <c r="A1743" s="17" t="s">
        <v>8349</v>
      </c>
      <c r="B1743" s="17">
        <v>1742</v>
      </c>
      <c r="C1743" s="17" t="s">
        <v>628</v>
      </c>
      <c r="D1743" s="17">
        <v>1991</v>
      </c>
      <c r="E1743" s="17" t="s">
        <v>35</v>
      </c>
      <c r="F1743" s="17">
        <v>29</v>
      </c>
      <c r="G1743" s="19">
        <v>33479</v>
      </c>
      <c r="H1743" s="17">
        <v>3</v>
      </c>
      <c r="I1743" s="18">
        <v>5166.96</v>
      </c>
      <c r="J1743" s="17" t="s">
        <v>11</v>
      </c>
      <c r="K1743" s="17" t="s">
        <v>11</v>
      </c>
      <c r="L1743" s="17" t="s">
        <v>23</v>
      </c>
      <c r="M1743" s="20">
        <v>31.774999999999999</v>
      </c>
    </row>
    <row r="1744" spans="1:13" x14ac:dyDescent="0.35">
      <c r="A1744" s="17" t="s">
        <v>8349</v>
      </c>
      <c r="B1744" s="17">
        <v>1743</v>
      </c>
      <c r="C1744" s="17" t="s">
        <v>627</v>
      </c>
      <c r="D1744" s="17">
        <v>1990</v>
      </c>
      <c r="E1744" s="17" t="s">
        <v>37</v>
      </c>
      <c r="F1744" s="17">
        <v>9</v>
      </c>
      <c r="G1744" s="19">
        <v>33155</v>
      </c>
      <c r="H1744" s="17">
        <v>2</v>
      </c>
      <c r="I1744" s="18">
        <v>5152.13</v>
      </c>
      <c r="J1744" s="17" t="s">
        <v>11</v>
      </c>
      <c r="K1744" s="17" t="s">
        <v>11</v>
      </c>
      <c r="L1744" s="17" t="s">
        <v>42</v>
      </c>
      <c r="M1744" s="20">
        <v>32.663888888888891</v>
      </c>
    </row>
    <row r="1745" spans="1:13" x14ac:dyDescent="0.35">
      <c r="A1745" s="17" t="s">
        <v>8349</v>
      </c>
      <c r="B1745" s="17">
        <v>1744</v>
      </c>
      <c r="C1745" s="17" t="s">
        <v>626</v>
      </c>
      <c r="D1745" s="17">
        <v>1990</v>
      </c>
      <c r="E1745" s="17" t="s">
        <v>35</v>
      </c>
      <c r="F1745" s="17">
        <v>22</v>
      </c>
      <c r="G1745" s="19">
        <v>33107</v>
      </c>
      <c r="H1745" s="17">
        <v>1</v>
      </c>
      <c r="I1745" s="18">
        <v>5148.55</v>
      </c>
      <c r="J1745" s="17" t="s">
        <v>11</v>
      </c>
      <c r="K1745" s="17" t="s">
        <v>11</v>
      </c>
      <c r="L1745" s="17" t="s">
        <v>247</v>
      </c>
      <c r="M1745" s="20">
        <v>32.794444444444444</v>
      </c>
    </row>
    <row r="1746" spans="1:13" x14ac:dyDescent="0.35">
      <c r="A1746" s="17" t="s">
        <v>8349</v>
      </c>
      <c r="B1746" s="17">
        <v>1745</v>
      </c>
      <c r="C1746" s="17" t="s">
        <v>625</v>
      </c>
      <c r="D1746" s="17">
        <v>1984</v>
      </c>
      <c r="E1746" s="17" t="s">
        <v>35</v>
      </c>
      <c r="F1746" s="17">
        <v>22</v>
      </c>
      <c r="G1746" s="19">
        <v>30916</v>
      </c>
      <c r="H1746" s="17">
        <v>3</v>
      </c>
      <c r="I1746" s="18">
        <v>5144.18</v>
      </c>
      <c r="J1746" s="17" t="s">
        <v>11</v>
      </c>
      <c r="K1746" s="17" t="s">
        <v>16</v>
      </c>
      <c r="L1746" s="17" t="s">
        <v>13</v>
      </c>
      <c r="M1746" s="20">
        <v>38.794444444444444</v>
      </c>
    </row>
    <row r="1747" spans="1:13" x14ac:dyDescent="0.35">
      <c r="A1747" s="17" t="s">
        <v>8349</v>
      </c>
      <c r="B1747" s="17">
        <v>1746</v>
      </c>
      <c r="C1747" s="17" t="s">
        <v>624</v>
      </c>
      <c r="D1747" s="17">
        <v>1993</v>
      </c>
      <c r="E1747" s="17" t="s">
        <v>30</v>
      </c>
      <c r="F1747" s="17">
        <v>10</v>
      </c>
      <c r="G1747" s="19">
        <v>34313</v>
      </c>
      <c r="H1747" s="17">
        <v>3</v>
      </c>
      <c r="I1747" s="18">
        <v>5138.26</v>
      </c>
      <c r="J1747" s="17" t="s">
        <v>11</v>
      </c>
      <c r="K1747" s="17" t="s">
        <v>11</v>
      </c>
      <c r="L1747" s="17" t="s">
        <v>13</v>
      </c>
      <c r="M1747" s="20">
        <v>29.494444444444444</v>
      </c>
    </row>
    <row r="1748" spans="1:13" x14ac:dyDescent="0.35">
      <c r="A1748" s="17" t="s">
        <v>8349</v>
      </c>
      <c r="B1748" s="17">
        <v>1747</v>
      </c>
      <c r="C1748" s="17" t="s">
        <v>623</v>
      </c>
      <c r="D1748" s="17">
        <v>1988</v>
      </c>
      <c r="E1748" s="17" t="s">
        <v>20</v>
      </c>
      <c r="F1748" s="17">
        <v>15</v>
      </c>
      <c r="G1748" s="19">
        <v>32401</v>
      </c>
      <c r="H1748" s="17">
        <v>3</v>
      </c>
      <c r="I1748" s="18">
        <v>5136.75</v>
      </c>
      <c r="J1748" s="17" t="s">
        <v>11</v>
      </c>
      <c r="K1748" s="17" t="s">
        <v>16</v>
      </c>
      <c r="L1748" s="17" t="s">
        <v>13</v>
      </c>
      <c r="M1748" s="20">
        <v>34.730555555555554</v>
      </c>
    </row>
    <row r="1749" spans="1:13" x14ac:dyDescent="0.35">
      <c r="A1749" s="17" t="s">
        <v>8349</v>
      </c>
      <c r="B1749" s="17">
        <v>1748</v>
      </c>
      <c r="C1749" s="17" t="s">
        <v>622</v>
      </c>
      <c r="D1749" s="17">
        <v>1987</v>
      </c>
      <c r="E1749" s="17" t="s">
        <v>20</v>
      </c>
      <c r="F1749" s="17">
        <v>13</v>
      </c>
      <c r="G1749" s="19">
        <v>32033</v>
      </c>
      <c r="H1749" s="17">
        <v>1</v>
      </c>
      <c r="I1749" s="18">
        <v>5125.22</v>
      </c>
      <c r="J1749" s="17" t="s">
        <v>16</v>
      </c>
      <c r="K1749" s="17" t="s">
        <v>11</v>
      </c>
      <c r="L1749" s="17" t="s">
        <v>23</v>
      </c>
      <c r="M1749" s="20">
        <v>35.736111111111114</v>
      </c>
    </row>
    <row r="1750" spans="1:13" x14ac:dyDescent="0.35">
      <c r="A1750" s="17" t="s">
        <v>8349</v>
      </c>
      <c r="B1750" s="17">
        <v>1749</v>
      </c>
      <c r="C1750" s="17" t="s">
        <v>621</v>
      </c>
      <c r="D1750" s="17">
        <v>1988</v>
      </c>
      <c r="E1750" s="17" t="s">
        <v>15</v>
      </c>
      <c r="F1750" s="17">
        <v>1</v>
      </c>
      <c r="G1750" s="19">
        <v>32448</v>
      </c>
      <c r="H1750" s="17">
        <v>2</v>
      </c>
      <c r="I1750" s="18">
        <v>5124.1899999999996</v>
      </c>
      <c r="J1750" s="17" t="s">
        <v>11</v>
      </c>
      <c r="K1750" s="17" t="s">
        <v>12</v>
      </c>
      <c r="L1750" s="17" t="s">
        <v>13</v>
      </c>
      <c r="M1750" s="20">
        <v>34.602777777777774</v>
      </c>
    </row>
    <row r="1751" spans="1:13" x14ac:dyDescent="0.35">
      <c r="A1751" s="17" t="s">
        <v>8349</v>
      </c>
      <c r="B1751" s="17">
        <v>1750</v>
      </c>
      <c r="C1751" s="17" t="s">
        <v>620</v>
      </c>
      <c r="D1751" s="17">
        <v>1987</v>
      </c>
      <c r="E1751" s="17" t="s">
        <v>15</v>
      </c>
      <c r="F1751" s="17">
        <v>18</v>
      </c>
      <c r="G1751" s="19">
        <v>32099</v>
      </c>
      <c r="H1751" s="17">
        <v>1</v>
      </c>
      <c r="I1751" s="18">
        <v>5116.5</v>
      </c>
      <c r="J1751" s="17" t="s">
        <v>11</v>
      </c>
      <c r="K1751" s="17" t="s">
        <v>11</v>
      </c>
      <c r="L1751" s="17" t="s">
        <v>23</v>
      </c>
      <c r="M1751" s="20">
        <v>35.555555555555557</v>
      </c>
    </row>
    <row r="1752" spans="1:13" x14ac:dyDescent="0.35">
      <c r="A1752" s="17" t="s">
        <v>8349</v>
      </c>
      <c r="B1752" s="17">
        <v>1751</v>
      </c>
      <c r="C1752" s="17" t="s">
        <v>619</v>
      </c>
      <c r="D1752" s="17">
        <v>1999</v>
      </c>
      <c r="E1752" s="17" t="s">
        <v>18</v>
      </c>
      <c r="F1752" s="17">
        <v>19</v>
      </c>
      <c r="G1752" s="19">
        <v>36330</v>
      </c>
      <c r="H1752" s="17">
        <v>0</v>
      </c>
      <c r="I1752" s="18">
        <v>5087.92</v>
      </c>
      <c r="J1752" s="17" t="s">
        <v>11</v>
      </c>
      <c r="K1752" s="17" t="s">
        <v>11</v>
      </c>
      <c r="L1752" s="17" t="s">
        <v>535</v>
      </c>
      <c r="M1752" s="20">
        <v>23.969444444444445</v>
      </c>
    </row>
    <row r="1753" spans="1:13" x14ac:dyDescent="0.35">
      <c r="A1753" s="17" t="s">
        <v>8349</v>
      </c>
      <c r="B1753" s="17">
        <v>1752</v>
      </c>
      <c r="C1753" s="17" t="s">
        <v>618</v>
      </c>
      <c r="D1753" s="17">
        <v>1997</v>
      </c>
      <c r="E1753" s="17" t="s">
        <v>10</v>
      </c>
      <c r="F1753" s="17">
        <v>14</v>
      </c>
      <c r="G1753" s="19">
        <v>35625</v>
      </c>
      <c r="H1753" s="17">
        <v>5</v>
      </c>
      <c r="I1753" s="18">
        <v>5080.1000000000004</v>
      </c>
      <c r="J1753" s="17" t="s">
        <v>12</v>
      </c>
      <c r="K1753" s="17" t="s">
        <v>11</v>
      </c>
      <c r="L1753" s="17" t="s">
        <v>42</v>
      </c>
      <c r="M1753" s="20">
        <v>25.9</v>
      </c>
    </row>
    <row r="1754" spans="1:13" x14ac:dyDescent="0.35">
      <c r="A1754" s="17" t="s">
        <v>8349</v>
      </c>
      <c r="B1754" s="17">
        <v>1753</v>
      </c>
      <c r="C1754" s="17" t="s">
        <v>617</v>
      </c>
      <c r="D1754" s="17">
        <v>1978</v>
      </c>
      <c r="E1754" s="17" t="s">
        <v>15</v>
      </c>
      <c r="F1754" s="17">
        <v>22</v>
      </c>
      <c r="G1754" s="19">
        <v>28816</v>
      </c>
      <c r="H1754" s="17">
        <v>2</v>
      </c>
      <c r="I1754" s="18">
        <v>5077.1899999999996</v>
      </c>
      <c r="J1754" s="17" t="s">
        <v>11</v>
      </c>
      <c r="K1754" s="17" t="s">
        <v>12</v>
      </c>
      <c r="L1754" s="17" t="s">
        <v>23</v>
      </c>
      <c r="M1754" s="20">
        <v>44.544444444444444</v>
      </c>
    </row>
    <row r="1755" spans="1:13" x14ac:dyDescent="0.35">
      <c r="A1755" s="17" t="s">
        <v>8349</v>
      </c>
      <c r="B1755" s="17">
        <v>1754</v>
      </c>
      <c r="C1755" s="17" t="s">
        <v>616</v>
      </c>
      <c r="D1755" s="17">
        <v>1993</v>
      </c>
      <c r="E1755" s="17" t="s">
        <v>18</v>
      </c>
      <c r="F1755" s="17">
        <v>11</v>
      </c>
      <c r="G1755" s="19">
        <v>34131</v>
      </c>
      <c r="H1755" s="17">
        <v>0</v>
      </c>
      <c r="I1755" s="18">
        <v>5059.5600000000004</v>
      </c>
      <c r="J1755" s="17" t="s">
        <v>11</v>
      </c>
      <c r="K1755" s="17" t="s">
        <v>16</v>
      </c>
      <c r="L1755" s="17" t="s">
        <v>300</v>
      </c>
      <c r="M1755" s="20">
        <v>29.991666666666667</v>
      </c>
    </row>
    <row r="1756" spans="1:13" x14ac:dyDescent="0.35">
      <c r="A1756" s="17" t="s">
        <v>8349</v>
      </c>
      <c r="B1756" s="17">
        <v>1755</v>
      </c>
      <c r="C1756" s="17" t="s">
        <v>615</v>
      </c>
      <c r="D1756" s="17">
        <v>1980</v>
      </c>
      <c r="E1756" s="17" t="s">
        <v>20</v>
      </c>
      <c r="F1756" s="17">
        <v>7</v>
      </c>
      <c r="G1756" s="19">
        <v>29471</v>
      </c>
      <c r="H1756" s="17">
        <v>2</v>
      </c>
      <c r="I1756" s="18">
        <v>5054.05</v>
      </c>
      <c r="J1756" s="17" t="s">
        <v>11</v>
      </c>
      <c r="K1756" s="17" t="s">
        <v>11</v>
      </c>
      <c r="L1756" s="17" t="s">
        <v>13</v>
      </c>
      <c r="M1756" s="20">
        <v>42.75277777777778</v>
      </c>
    </row>
    <row r="1757" spans="1:13" x14ac:dyDescent="0.35">
      <c r="A1757" s="17" t="s">
        <v>8349</v>
      </c>
      <c r="B1757" s="17">
        <v>1756</v>
      </c>
      <c r="C1757" s="17" t="s">
        <v>614</v>
      </c>
      <c r="D1757" s="17">
        <v>1997</v>
      </c>
      <c r="E1757" s="17" t="s">
        <v>10</v>
      </c>
      <c r="F1757" s="17">
        <v>29</v>
      </c>
      <c r="G1757" s="19">
        <v>35640</v>
      </c>
      <c r="H1757" s="17">
        <v>0</v>
      </c>
      <c r="I1757" s="18">
        <v>5045.1499999999996</v>
      </c>
      <c r="J1757" s="17" t="s">
        <v>11</v>
      </c>
      <c r="K1757" s="17" t="s">
        <v>11</v>
      </c>
      <c r="L1757" s="17" t="s">
        <v>23</v>
      </c>
      <c r="M1757" s="20">
        <v>25.858333333333334</v>
      </c>
    </row>
    <row r="1758" spans="1:13" x14ac:dyDescent="0.35">
      <c r="A1758" s="17" t="s">
        <v>8349</v>
      </c>
      <c r="B1758" s="17">
        <v>1757</v>
      </c>
      <c r="C1758" s="17" t="s">
        <v>613</v>
      </c>
      <c r="D1758" s="17">
        <v>2001</v>
      </c>
      <c r="E1758" s="17" t="s">
        <v>37</v>
      </c>
      <c r="F1758" s="17">
        <v>16</v>
      </c>
      <c r="G1758" s="19">
        <v>37180</v>
      </c>
      <c r="H1758" s="17">
        <v>0</v>
      </c>
      <c r="I1758" s="18">
        <v>5043.13</v>
      </c>
      <c r="J1758" s="17" t="s">
        <v>11</v>
      </c>
      <c r="K1758" s="17" t="s">
        <v>12</v>
      </c>
      <c r="L1758" s="17" t="s">
        <v>42</v>
      </c>
      <c r="M1758" s="20">
        <v>21.644444444444446</v>
      </c>
    </row>
    <row r="1759" spans="1:13" x14ac:dyDescent="0.35">
      <c r="A1759" s="17" t="s">
        <v>8349</v>
      </c>
      <c r="B1759" s="17">
        <v>1758</v>
      </c>
      <c r="C1759" s="17" t="s">
        <v>612</v>
      </c>
      <c r="D1759" s="17">
        <v>1997</v>
      </c>
      <c r="E1759" s="17" t="s">
        <v>30</v>
      </c>
      <c r="F1759" s="17">
        <v>4</v>
      </c>
      <c r="G1759" s="19">
        <v>35768</v>
      </c>
      <c r="H1759" s="17">
        <v>0</v>
      </c>
      <c r="I1759" s="18">
        <v>5038.57</v>
      </c>
      <c r="J1759" s="17" t="s">
        <v>11</v>
      </c>
      <c r="K1759" s="17" t="s">
        <v>11</v>
      </c>
      <c r="L1759" s="17" t="s">
        <v>200</v>
      </c>
      <c r="M1759" s="20">
        <v>25.511111111111113</v>
      </c>
    </row>
    <row r="1760" spans="1:13" x14ac:dyDescent="0.35">
      <c r="A1760" s="17" t="s">
        <v>8349</v>
      </c>
      <c r="B1760" s="17">
        <v>1759</v>
      </c>
      <c r="C1760" s="17" t="s">
        <v>611</v>
      </c>
      <c r="D1760" s="17">
        <v>1986</v>
      </c>
      <c r="E1760" s="17" t="s">
        <v>18</v>
      </c>
      <c r="F1760" s="17">
        <v>29</v>
      </c>
      <c r="G1760" s="19">
        <v>31592</v>
      </c>
      <c r="H1760" s="17">
        <v>3</v>
      </c>
      <c r="I1760" s="18">
        <v>5034.1000000000004</v>
      </c>
      <c r="J1760" s="17" t="s">
        <v>11</v>
      </c>
      <c r="K1760" s="17" t="s">
        <v>11</v>
      </c>
      <c r="L1760" s="17" t="s">
        <v>13</v>
      </c>
      <c r="M1760" s="20">
        <v>36.94166666666667</v>
      </c>
    </row>
    <row r="1761" spans="1:13" x14ac:dyDescent="0.35">
      <c r="A1761" s="17" t="s">
        <v>8349</v>
      </c>
      <c r="B1761" s="17">
        <v>1760</v>
      </c>
      <c r="C1761" s="17" t="s">
        <v>610</v>
      </c>
      <c r="D1761" s="17">
        <v>1991</v>
      </c>
      <c r="E1761" s="17" t="s">
        <v>20</v>
      </c>
      <c r="F1761" s="17">
        <v>10</v>
      </c>
      <c r="G1761" s="19">
        <v>33491</v>
      </c>
      <c r="H1761" s="17">
        <v>2</v>
      </c>
      <c r="I1761" s="18">
        <v>5031.2700000000004</v>
      </c>
      <c r="J1761" s="17" t="s">
        <v>12</v>
      </c>
      <c r="K1761" s="17" t="s">
        <v>16</v>
      </c>
      <c r="L1761" s="17" t="s">
        <v>168</v>
      </c>
      <c r="M1761" s="20">
        <v>31.744444444444444</v>
      </c>
    </row>
    <row r="1762" spans="1:13" x14ac:dyDescent="0.35">
      <c r="A1762" s="17" t="s">
        <v>8349</v>
      </c>
      <c r="B1762" s="17">
        <v>1761</v>
      </c>
      <c r="C1762" s="17" t="s">
        <v>609</v>
      </c>
      <c r="D1762" s="17">
        <v>1985</v>
      </c>
      <c r="E1762" s="17" t="s">
        <v>30</v>
      </c>
      <c r="F1762" s="17">
        <v>28</v>
      </c>
      <c r="G1762" s="19">
        <v>31409</v>
      </c>
      <c r="H1762" s="17">
        <v>0</v>
      </c>
      <c r="I1762" s="18">
        <v>5028.1499999999996</v>
      </c>
      <c r="J1762" s="17" t="s">
        <v>16</v>
      </c>
      <c r="K1762" s="17" t="s">
        <v>11</v>
      </c>
      <c r="L1762" s="17" t="s">
        <v>23</v>
      </c>
      <c r="M1762" s="20">
        <v>37.444444444444443</v>
      </c>
    </row>
    <row r="1763" spans="1:13" x14ac:dyDescent="0.35">
      <c r="A1763" s="17" t="s">
        <v>8349</v>
      </c>
      <c r="B1763" s="17">
        <v>1762</v>
      </c>
      <c r="C1763" s="17" t="s">
        <v>608</v>
      </c>
      <c r="D1763" s="17">
        <v>1988</v>
      </c>
      <c r="E1763" s="17" t="s">
        <v>15</v>
      </c>
      <c r="F1763" s="17">
        <v>9</v>
      </c>
      <c r="G1763" s="19">
        <v>32456</v>
      </c>
      <c r="H1763" s="17">
        <v>1</v>
      </c>
      <c r="I1763" s="18">
        <v>5012.47</v>
      </c>
      <c r="J1763" s="17" t="s">
        <v>11</v>
      </c>
      <c r="K1763" s="17" t="s">
        <v>12</v>
      </c>
      <c r="L1763" s="17" t="s">
        <v>42</v>
      </c>
      <c r="M1763" s="20">
        <v>34.580555555555556</v>
      </c>
    </row>
    <row r="1764" spans="1:13" x14ac:dyDescent="0.35">
      <c r="A1764" s="17" t="s">
        <v>8349</v>
      </c>
      <c r="B1764" s="17">
        <v>1763</v>
      </c>
      <c r="C1764" s="17" t="s">
        <v>607</v>
      </c>
      <c r="D1764" s="17">
        <v>1988</v>
      </c>
      <c r="E1764" s="17" t="s">
        <v>10</v>
      </c>
      <c r="F1764" s="17">
        <v>8</v>
      </c>
      <c r="G1764" s="19">
        <v>32332</v>
      </c>
      <c r="H1764" s="17">
        <v>1</v>
      </c>
      <c r="I1764" s="18">
        <v>5003.8500000000004</v>
      </c>
      <c r="J1764" s="17" t="s">
        <v>11</v>
      </c>
      <c r="K1764" s="17" t="s">
        <v>12</v>
      </c>
      <c r="L1764" s="17" t="s">
        <v>42</v>
      </c>
      <c r="M1764" s="20">
        <v>34.916666666666664</v>
      </c>
    </row>
    <row r="1765" spans="1:13" x14ac:dyDescent="0.35">
      <c r="A1765" s="17" t="s">
        <v>8349</v>
      </c>
      <c r="B1765" s="17">
        <v>1764</v>
      </c>
      <c r="C1765" s="17" t="s">
        <v>606</v>
      </c>
      <c r="D1765" s="17">
        <v>1977</v>
      </c>
      <c r="E1765" s="17" t="s">
        <v>18</v>
      </c>
      <c r="F1765" s="17">
        <v>9</v>
      </c>
      <c r="G1765" s="19">
        <v>28285</v>
      </c>
      <c r="H1765" s="17">
        <v>2</v>
      </c>
      <c r="I1765" s="18">
        <v>5003.7700000000004</v>
      </c>
      <c r="J1765" s="17" t="s">
        <v>11</v>
      </c>
      <c r="K1765" s="17" t="s">
        <v>12</v>
      </c>
      <c r="L1765" s="17" t="s">
        <v>13</v>
      </c>
      <c r="M1765" s="20">
        <v>45.99722222222222</v>
      </c>
    </row>
    <row r="1766" spans="1:13" x14ac:dyDescent="0.35">
      <c r="A1766" s="17" t="s">
        <v>8349</v>
      </c>
      <c r="B1766" s="17">
        <v>1765</v>
      </c>
      <c r="C1766" s="17" t="s">
        <v>605</v>
      </c>
      <c r="D1766" s="17">
        <v>1988</v>
      </c>
      <c r="E1766" s="17" t="s">
        <v>20</v>
      </c>
      <c r="F1766" s="17">
        <v>4</v>
      </c>
      <c r="G1766" s="19">
        <v>32390</v>
      </c>
      <c r="H1766" s="17">
        <v>1</v>
      </c>
      <c r="I1766" s="18">
        <v>5002.78</v>
      </c>
      <c r="J1766" s="17" t="s">
        <v>11</v>
      </c>
      <c r="K1766" s="17" t="s">
        <v>11</v>
      </c>
      <c r="L1766" s="17" t="s">
        <v>13</v>
      </c>
      <c r="M1766" s="20">
        <v>34.761111111111113</v>
      </c>
    </row>
    <row r="1767" spans="1:13" x14ac:dyDescent="0.35">
      <c r="A1767" s="17" t="s">
        <v>8349</v>
      </c>
      <c r="B1767" s="17">
        <v>1766</v>
      </c>
      <c r="C1767" s="17" t="s">
        <v>604</v>
      </c>
      <c r="D1767" s="17">
        <v>2001</v>
      </c>
      <c r="E1767" s="17" t="s">
        <v>37</v>
      </c>
      <c r="F1767" s="17">
        <v>5</v>
      </c>
      <c r="G1767" s="19">
        <v>37169</v>
      </c>
      <c r="H1767" s="17">
        <v>0</v>
      </c>
      <c r="I1767" s="18">
        <v>4999.04</v>
      </c>
      <c r="J1767" s="17" t="s">
        <v>11</v>
      </c>
      <c r="K1767" s="17" t="s">
        <v>11</v>
      </c>
      <c r="L1767" s="17" t="s">
        <v>42</v>
      </c>
      <c r="M1767" s="20">
        <v>21.675000000000001</v>
      </c>
    </row>
    <row r="1768" spans="1:13" x14ac:dyDescent="0.35">
      <c r="A1768" s="17" t="s">
        <v>8349</v>
      </c>
      <c r="B1768" s="17">
        <v>1767</v>
      </c>
      <c r="C1768" s="17" t="s">
        <v>603</v>
      </c>
      <c r="D1768" s="17">
        <v>1988</v>
      </c>
      <c r="E1768" s="17" t="s">
        <v>18</v>
      </c>
      <c r="F1768" s="17">
        <v>24</v>
      </c>
      <c r="G1768" s="19">
        <v>32318</v>
      </c>
      <c r="H1768" s="17">
        <v>0</v>
      </c>
      <c r="I1768" s="18">
        <v>4992.38</v>
      </c>
      <c r="J1768" s="17" t="s">
        <v>11</v>
      </c>
      <c r="K1768" s="17" t="s">
        <v>12</v>
      </c>
      <c r="L1768" s="17" t="s">
        <v>247</v>
      </c>
      <c r="M1768" s="20">
        <v>34.955555555555556</v>
      </c>
    </row>
    <row r="1769" spans="1:13" x14ac:dyDescent="0.35">
      <c r="A1769" s="17" t="s">
        <v>8349</v>
      </c>
      <c r="B1769" s="17">
        <v>1768</v>
      </c>
      <c r="C1769" s="17" t="s">
        <v>602</v>
      </c>
      <c r="D1769" s="17">
        <v>1973</v>
      </c>
      <c r="E1769" s="17" t="s">
        <v>15</v>
      </c>
      <c r="F1769" s="17">
        <v>7</v>
      </c>
      <c r="G1769" s="19">
        <v>26975</v>
      </c>
      <c r="H1769" s="17">
        <v>0</v>
      </c>
      <c r="I1769" s="18">
        <v>4985.22</v>
      </c>
      <c r="J1769" s="17" t="s">
        <v>11</v>
      </c>
      <c r="K1769" s="17" t="s">
        <v>12</v>
      </c>
      <c r="L1769" s="17" t="s">
        <v>13</v>
      </c>
      <c r="M1769" s="20">
        <v>49.586111111111109</v>
      </c>
    </row>
    <row r="1770" spans="1:13" x14ac:dyDescent="0.35">
      <c r="A1770" s="17" t="s">
        <v>8349</v>
      </c>
      <c r="B1770" s="17">
        <v>1769</v>
      </c>
      <c r="C1770" s="17" t="s">
        <v>601</v>
      </c>
      <c r="D1770" s="17">
        <v>1991</v>
      </c>
      <c r="E1770" s="17" t="s">
        <v>35</v>
      </c>
      <c r="F1770" s="17">
        <v>30</v>
      </c>
      <c r="G1770" s="19">
        <v>33480</v>
      </c>
      <c r="H1770" s="17">
        <v>2</v>
      </c>
      <c r="I1770" s="18">
        <v>4949.76</v>
      </c>
      <c r="J1770" s="17" t="s">
        <v>11</v>
      </c>
      <c r="K1770" s="17" t="s">
        <v>16</v>
      </c>
      <c r="L1770" s="17" t="s">
        <v>13</v>
      </c>
      <c r="M1770" s="20">
        <v>31.772222222222222</v>
      </c>
    </row>
    <row r="1771" spans="1:13" x14ac:dyDescent="0.35">
      <c r="A1771" s="17" t="s">
        <v>8349</v>
      </c>
      <c r="B1771" s="17">
        <v>1770</v>
      </c>
      <c r="C1771" s="17" t="s">
        <v>600</v>
      </c>
      <c r="D1771" s="17">
        <v>1974</v>
      </c>
      <c r="E1771" s="17" t="s">
        <v>18</v>
      </c>
      <c r="F1771" s="17">
        <v>26</v>
      </c>
      <c r="G1771" s="19">
        <v>27206</v>
      </c>
      <c r="H1771" s="17">
        <v>0</v>
      </c>
      <c r="I1771" s="18">
        <v>4942.0600000000004</v>
      </c>
      <c r="J1771" s="17" t="s">
        <v>11</v>
      </c>
      <c r="K1771" s="17" t="s">
        <v>11</v>
      </c>
      <c r="L1771" s="17" t="s">
        <v>13</v>
      </c>
      <c r="M1771" s="20">
        <v>48.95</v>
      </c>
    </row>
    <row r="1772" spans="1:13" x14ac:dyDescent="0.35">
      <c r="A1772" s="17" t="s">
        <v>8349</v>
      </c>
      <c r="B1772" s="17">
        <v>1771</v>
      </c>
      <c r="C1772" s="17" t="s">
        <v>599</v>
      </c>
      <c r="D1772" s="17">
        <v>1991</v>
      </c>
      <c r="E1772" s="17" t="s">
        <v>15</v>
      </c>
      <c r="F1772" s="17">
        <v>27</v>
      </c>
      <c r="G1772" s="19">
        <v>33569</v>
      </c>
      <c r="H1772" s="17">
        <v>2</v>
      </c>
      <c r="I1772" s="18">
        <v>4934.71</v>
      </c>
      <c r="J1772" s="17" t="s">
        <v>11</v>
      </c>
      <c r="K1772" s="17" t="s">
        <v>12</v>
      </c>
      <c r="L1772" s="17" t="s">
        <v>42</v>
      </c>
      <c r="M1772" s="20">
        <v>31.530555555555555</v>
      </c>
    </row>
    <row r="1773" spans="1:13" x14ac:dyDescent="0.35">
      <c r="A1773" s="17" t="s">
        <v>8349</v>
      </c>
      <c r="B1773" s="17">
        <v>1772</v>
      </c>
      <c r="C1773" s="17" t="s">
        <v>598</v>
      </c>
      <c r="D1773" s="17">
        <v>1991</v>
      </c>
      <c r="E1773" s="17" t="s">
        <v>35</v>
      </c>
      <c r="F1773" s="17">
        <v>23</v>
      </c>
      <c r="G1773" s="19">
        <v>33473</v>
      </c>
      <c r="H1773" s="17">
        <v>2</v>
      </c>
      <c r="I1773" s="18">
        <v>4931.6499999999996</v>
      </c>
      <c r="J1773" s="17" t="s">
        <v>11</v>
      </c>
      <c r="K1773" s="17" t="s">
        <v>12</v>
      </c>
      <c r="L1773" s="17" t="s">
        <v>42</v>
      </c>
      <c r="M1773" s="20">
        <v>31.791666666666668</v>
      </c>
    </row>
    <row r="1774" spans="1:13" x14ac:dyDescent="0.35">
      <c r="A1774" s="17" t="s">
        <v>8349</v>
      </c>
      <c r="B1774" s="17">
        <v>1773</v>
      </c>
      <c r="C1774" s="17" t="s">
        <v>597</v>
      </c>
      <c r="D1774" s="17">
        <v>1993</v>
      </c>
      <c r="E1774" s="17" t="s">
        <v>35</v>
      </c>
      <c r="F1774" s="17">
        <v>10</v>
      </c>
      <c r="G1774" s="19">
        <v>34191</v>
      </c>
      <c r="H1774" s="17">
        <v>2</v>
      </c>
      <c r="I1774" s="18">
        <v>4922.92</v>
      </c>
      <c r="J1774" s="17" t="s">
        <v>11</v>
      </c>
      <c r="K1774" s="17" t="s">
        <v>11</v>
      </c>
      <c r="L1774" s="17" t="s">
        <v>23</v>
      </c>
      <c r="M1774" s="20">
        <v>29.827777777777779</v>
      </c>
    </row>
    <row r="1775" spans="1:13" x14ac:dyDescent="0.35">
      <c r="A1775" s="17" t="s">
        <v>8349</v>
      </c>
      <c r="B1775" s="17">
        <v>1774</v>
      </c>
      <c r="C1775" s="17" t="s">
        <v>596</v>
      </c>
      <c r="D1775" s="17">
        <v>2002</v>
      </c>
      <c r="E1775" s="17" t="s">
        <v>35</v>
      </c>
      <c r="F1775" s="17">
        <v>21</v>
      </c>
      <c r="G1775" s="19">
        <v>37489</v>
      </c>
      <c r="H1775" s="17">
        <v>5</v>
      </c>
      <c r="I1775" s="18">
        <v>4915.0600000000004</v>
      </c>
      <c r="J1775" s="17" t="s">
        <v>11</v>
      </c>
      <c r="K1775" s="17" t="s">
        <v>16</v>
      </c>
      <c r="L1775" s="17" t="s">
        <v>356</v>
      </c>
      <c r="M1775" s="20">
        <v>20.797222222222221</v>
      </c>
    </row>
    <row r="1776" spans="1:13" x14ac:dyDescent="0.35">
      <c r="A1776" s="17" t="s">
        <v>8349</v>
      </c>
      <c r="B1776" s="17">
        <v>1775</v>
      </c>
      <c r="C1776" s="17" t="s">
        <v>595</v>
      </c>
      <c r="D1776" s="17">
        <v>1981</v>
      </c>
      <c r="E1776" s="17" t="s">
        <v>37</v>
      </c>
      <c r="F1776" s="17">
        <v>18</v>
      </c>
      <c r="G1776" s="19">
        <v>29877</v>
      </c>
      <c r="H1776" s="17">
        <v>1</v>
      </c>
      <c r="I1776" s="18">
        <v>4911.8900000000003</v>
      </c>
      <c r="J1776" s="17" t="s">
        <v>11</v>
      </c>
      <c r="K1776" s="17" t="s">
        <v>12</v>
      </c>
      <c r="L1776" s="17" t="s">
        <v>13</v>
      </c>
      <c r="M1776" s="20">
        <v>41.638888888888886</v>
      </c>
    </row>
    <row r="1777" spans="1:13" x14ac:dyDescent="0.35">
      <c r="A1777" s="17" t="s">
        <v>8349</v>
      </c>
      <c r="B1777" s="17">
        <v>1776</v>
      </c>
      <c r="C1777" s="17" t="s">
        <v>594</v>
      </c>
      <c r="D1777" s="17">
        <v>1993</v>
      </c>
      <c r="E1777" s="17" t="s">
        <v>10</v>
      </c>
      <c r="F1777" s="17">
        <v>10</v>
      </c>
      <c r="G1777" s="19">
        <v>34160</v>
      </c>
      <c r="H1777" s="17">
        <v>2</v>
      </c>
      <c r="I1777" s="18">
        <v>4906.41</v>
      </c>
      <c r="J1777" s="17" t="s">
        <v>11</v>
      </c>
      <c r="K1777" s="17" t="s">
        <v>16</v>
      </c>
      <c r="L1777" s="17" t="s">
        <v>23</v>
      </c>
      <c r="M1777" s="20">
        <v>29.911111111111111</v>
      </c>
    </row>
    <row r="1778" spans="1:13" x14ac:dyDescent="0.35">
      <c r="A1778" s="17" t="s">
        <v>8349</v>
      </c>
      <c r="B1778" s="17">
        <v>1777</v>
      </c>
      <c r="C1778" s="17" t="s">
        <v>593</v>
      </c>
      <c r="D1778" s="17">
        <v>1988</v>
      </c>
      <c r="E1778" s="17" t="s">
        <v>20</v>
      </c>
      <c r="F1778" s="17">
        <v>23</v>
      </c>
      <c r="G1778" s="19">
        <v>32409</v>
      </c>
      <c r="H1778" s="17">
        <v>1</v>
      </c>
      <c r="I1778" s="18">
        <v>4894.75</v>
      </c>
      <c r="J1778" s="17" t="s">
        <v>12</v>
      </c>
      <c r="K1778" s="17" t="s">
        <v>12</v>
      </c>
      <c r="L1778" s="17" t="s">
        <v>23</v>
      </c>
      <c r="M1778" s="20">
        <v>34.708333333333336</v>
      </c>
    </row>
    <row r="1779" spans="1:13" x14ac:dyDescent="0.35">
      <c r="A1779" s="17" t="s">
        <v>8349</v>
      </c>
      <c r="B1779" s="17">
        <v>1778</v>
      </c>
      <c r="C1779" s="17" t="s">
        <v>592</v>
      </c>
      <c r="D1779" s="17">
        <v>1990</v>
      </c>
      <c r="E1779" s="17" t="s">
        <v>15</v>
      </c>
      <c r="F1779" s="17">
        <v>28</v>
      </c>
      <c r="G1779" s="19">
        <v>33205</v>
      </c>
      <c r="H1779" s="17">
        <v>3</v>
      </c>
      <c r="I1779" s="18">
        <v>4894.3900000000003</v>
      </c>
      <c r="J1779" s="17" t="s">
        <v>11</v>
      </c>
      <c r="K1779" s="17" t="s">
        <v>12</v>
      </c>
      <c r="L1779" s="17" t="s">
        <v>13</v>
      </c>
      <c r="M1779" s="20">
        <v>32.527777777777779</v>
      </c>
    </row>
    <row r="1780" spans="1:13" x14ac:dyDescent="0.35">
      <c r="A1780" s="17" t="s">
        <v>8349</v>
      </c>
      <c r="B1780" s="17">
        <v>1779</v>
      </c>
      <c r="C1780" s="17" t="s">
        <v>591</v>
      </c>
      <c r="D1780" s="17">
        <v>1989</v>
      </c>
      <c r="E1780" s="17" t="s">
        <v>10</v>
      </c>
      <c r="F1780" s="17">
        <v>10</v>
      </c>
      <c r="G1780" s="19">
        <v>32699</v>
      </c>
      <c r="H1780" s="17">
        <v>2</v>
      </c>
      <c r="I1780" s="18">
        <v>4890</v>
      </c>
      <c r="J1780" s="17" t="s">
        <v>12</v>
      </c>
      <c r="K1780" s="17" t="s">
        <v>11</v>
      </c>
      <c r="L1780" s="17" t="s">
        <v>13</v>
      </c>
      <c r="M1780" s="20">
        <v>33.911111111111111</v>
      </c>
    </row>
    <row r="1781" spans="1:13" x14ac:dyDescent="0.35">
      <c r="A1781" s="17" t="s">
        <v>8349</v>
      </c>
      <c r="B1781" s="17">
        <v>1780</v>
      </c>
      <c r="C1781" s="17" t="s">
        <v>590</v>
      </c>
      <c r="D1781" s="17">
        <v>1986</v>
      </c>
      <c r="E1781" s="17" t="s">
        <v>37</v>
      </c>
      <c r="F1781" s="17">
        <v>27</v>
      </c>
      <c r="G1781" s="19">
        <v>31712</v>
      </c>
      <c r="H1781" s="17">
        <v>0</v>
      </c>
      <c r="I1781" s="18">
        <v>4889.04</v>
      </c>
      <c r="J1781" s="17" t="s">
        <v>11</v>
      </c>
      <c r="K1781" s="17" t="s">
        <v>16</v>
      </c>
      <c r="L1781" s="17" t="s">
        <v>13</v>
      </c>
      <c r="M1781" s="20">
        <v>36.613888888888887</v>
      </c>
    </row>
    <row r="1782" spans="1:13" x14ac:dyDescent="0.35">
      <c r="A1782" s="17" t="s">
        <v>8349</v>
      </c>
      <c r="B1782" s="17">
        <v>1781</v>
      </c>
      <c r="C1782" s="17" t="s">
        <v>589</v>
      </c>
      <c r="D1782" s="17">
        <v>1986</v>
      </c>
      <c r="E1782" s="17" t="s">
        <v>30</v>
      </c>
      <c r="F1782" s="17">
        <v>23</v>
      </c>
      <c r="G1782" s="19">
        <v>31769</v>
      </c>
      <c r="H1782" s="17">
        <v>0</v>
      </c>
      <c r="I1782" s="18">
        <v>4883.87</v>
      </c>
      <c r="J1782" s="17" t="s">
        <v>11</v>
      </c>
      <c r="K1782" s="17" t="s">
        <v>16</v>
      </c>
      <c r="L1782" s="17" t="s">
        <v>42</v>
      </c>
      <c r="M1782" s="20">
        <v>36.458333333333336</v>
      </c>
    </row>
    <row r="1783" spans="1:13" x14ac:dyDescent="0.35">
      <c r="A1783" s="17" t="s">
        <v>8349</v>
      </c>
      <c r="B1783" s="17">
        <v>1782</v>
      </c>
      <c r="C1783" s="17" t="s">
        <v>588</v>
      </c>
      <c r="D1783" s="17">
        <v>1997</v>
      </c>
      <c r="E1783" s="17" t="s">
        <v>20</v>
      </c>
      <c r="F1783" s="17">
        <v>29</v>
      </c>
      <c r="G1783" s="19">
        <v>35702</v>
      </c>
      <c r="H1783" s="17">
        <v>4</v>
      </c>
      <c r="I1783" s="18">
        <v>4877.9799999999996</v>
      </c>
      <c r="J1783" s="17" t="s">
        <v>11</v>
      </c>
      <c r="K1783" s="17" t="s">
        <v>12</v>
      </c>
      <c r="L1783" s="17" t="s">
        <v>23</v>
      </c>
      <c r="M1783" s="20">
        <v>25.691666666666666</v>
      </c>
    </row>
    <row r="1784" spans="1:13" x14ac:dyDescent="0.35">
      <c r="A1784" s="17" t="s">
        <v>8349</v>
      </c>
      <c r="B1784" s="17">
        <v>1783</v>
      </c>
      <c r="C1784" s="17" t="s">
        <v>587</v>
      </c>
      <c r="D1784" s="17">
        <v>1989</v>
      </c>
      <c r="E1784" s="17" t="s">
        <v>20</v>
      </c>
      <c r="F1784" s="17">
        <v>1</v>
      </c>
      <c r="G1784" s="19">
        <v>32752</v>
      </c>
      <c r="H1784" s="17">
        <v>3</v>
      </c>
      <c r="I1784" s="18">
        <v>4859.8900000000003</v>
      </c>
      <c r="J1784" s="17" t="s">
        <v>11</v>
      </c>
      <c r="K1784" s="17" t="s">
        <v>12</v>
      </c>
      <c r="L1784" s="17" t="s">
        <v>42</v>
      </c>
      <c r="M1784" s="20">
        <v>33.769444444444446</v>
      </c>
    </row>
    <row r="1785" spans="1:13" x14ac:dyDescent="0.35">
      <c r="A1785" s="17" t="s">
        <v>8349</v>
      </c>
      <c r="B1785" s="17">
        <v>1784</v>
      </c>
      <c r="C1785" s="17" t="s">
        <v>586</v>
      </c>
      <c r="D1785" s="17">
        <v>1995</v>
      </c>
      <c r="E1785" s="17" t="s">
        <v>30</v>
      </c>
      <c r="F1785" s="17">
        <v>27</v>
      </c>
      <c r="G1785" s="19">
        <v>35060</v>
      </c>
      <c r="H1785" s="17">
        <v>3</v>
      </c>
      <c r="I1785" s="18">
        <v>4846.92</v>
      </c>
      <c r="J1785" s="17" t="s">
        <v>11</v>
      </c>
      <c r="K1785" s="17" t="s">
        <v>12</v>
      </c>
      <c r="L1785" s="17" t="s">
        <v>356</v>
      </c>
      <c r="M1785" s="20">
        <v>27.447222222222223</v>
      </c>
    </row>
    <row r="1786" spans="1:13" x14ac:dyDescent="0.35">
      <c r="A1786" s="17" t="s">
        <v>8349</v>
      </c>
      <c r="B1786" s="17">
        <v>1785</v>
      </c>
      <c r="C1786" s="17" t="s">
        <v>585</v>
      </c>
      <c r="D1786" s="17">
        <v>2001</v>
      </c>
      <c r="E1786" s="17" t="s">
        <v>18</v>
      </c>
      <c r="F1786" s="17">
        <v>7</v>
      </c>
      <c r="G1786" s="19">
        <v>37049</v>
      </c>
      <c r="H1786" s="17">
        <v>0</v>
      </c>
      <c r="I1786" s="18">
        <v>4846.53</v>
      </c>
      <c r="J1786" s="17" t="s">
        <v>11</v>
      </c>
      <c r="K1786" s="17" t="s">
        <v>12</v>
      </c>
      <c r="L1786" s="17" t="s">
        <v>300</v>
      </c>
      <c r="M1786" s="20">
        <v>22.002777777777776</v>
      </c>
    </row>
    <row r="1787" spans="1:13" x14ac:dyDescent="0.35">
      <c r="A1787" s="17" t="s">
        <v>8349</v>
      </c>
      <c r="B1787" s="17">
        <v>1786</v>
      </c>
      <c r="C1787" s="17" t="s">
        <v>584</v>
      </c>
      <c r="D1787" s="17">
        <v>1974</v>
      </c>
      <c r="E1787" s="17" t="s">
        <v>20</v>
      </c>
      <c r="F1787" s="17">
        <v>11</v>
      </c>
      <c r="G1787" s="19">
        <v>27283</v>
      </c>
      <c r="H1787" s="17">
        <v>0</v>
      </c>
      <c r="I1787" s="18">
        <v>4844.67</v>
      </c>
      <c r="J1787" s="17" t="s">
        <v>11</v>
      </c>
      <c r="K1787" s="17" t="s">
        <v>11</v>
      </c>
      <c r="L1787" s="17" t="s">
        <v>13</v>
      </c>
      <c r="M1787" s="20">
        <v>48.741666666666667</v>
      </c>
    </row>
    <row r="1788" spans="1:13" x14ac:dyDescent="0.35">
      <c r="A1788" s="17" t="s">
        <v>8349</v>
      </c>
      <c r="B1788" s="17">
        <v>1787</v>
      </c>
      <c r="C1788" s="17" t="s">
        <v>583</v>
      </c>
      <c r="D1788" s="17">
        <v>1979</v>
      </c>
      <c r="E1788" s="17" t="s">
        <v>30</v>
      </c>
      <c r="F1788" s="17">
        <v>13</v>
      </c>
      <c r="G1788" s="19">
        <v>29202</v>
      </c>
      <c r="H1788" s="17">
        <v>2</v>
      </c>
      <c r="I1788" s="18">
        <v>4843.79</v>
      </c>
      <c r="J1788" s="17" t="s">
        <v>11</v>
      </c>
      <c r="K1788" s="17" t="s">
        <v>12</v>
      </c>
      <c r="L1788" s="17" t="s">
        <v>13</v>
      </c>
      <c r="M1788" s="20">
        <v>43.486111111111114</v>
      </c>
    </row>
    <row r="1789" spans="1:13" x14ac:dyDescent="0.35">
      <c r="A1789" s="17" t="s">
        <v>8349</v>
      </c>
      <c r="B1789" s="17">
        <v>1788</v>
      </c>
      <c r="C1789" s="17" t="s">
        <v>582</v>
      </c>
      <c r="D1789" s="17">
        <v>1995</v>
      </c>
      <c r="E1789" s="17" t="s">
        <v>20</v>
      </c>
      <c r="F1789" s="17">
        <v>29</v>
      </c>
      <c r="G1789" s="19">
        <v>34971</v>
      </c>
      <c r="H1789" s="17">
        <v>0</v>
      </c>
      <c r="I1789" s="18">
        <v>4840.95</v>
      </c>
      <c r="J1789" s="17" t="s">
        <v>11</v>
      </c>
      <c r="K1789" s="17" t="s">
        <v>16</v>
      </c>
      <c r="L1789" s="17" t="s">
        <v>300</v>
      </c>
      <c r="M1789" s="20">
        <v>27.691666666666666</v>
      </c>
    </row>
    <row r="1790" spans="1:13" x14ac:dyDescent="0.35">
      <c r="A1790" s="17" t="s">
        <v>8349</v>
      </c>
      <c r="B1790" s="17">
        <v>1789</v>
      </c>
      <c r="C1790" s="17" t="s">
        <v>581</v>
      </c>
      <c r="D1790" s="17">
        <v>1984</v>
      </c>
      <c r="E1790" s="17" t="s">
        <v>37</v>
      </c>
      <c r="F1790" s="17">
        <v>15</v>
      </c>
      <c r="G1790" s="19">
        <v>30970</v>
      </c>
      <c r="H1790" s="17">
        <v>3</v>
      </c>
      <c r="I1790" s="18">
        <v>4839.18</v>
      </c>
      <c r="J1790" s="17" t="s">
        <v>11</v>
      </c>
      <c r="K1790" s="17" t="s">
        <v>16</v>
      </c>
      <c r="L1790" s="17" t="s">
        <v>23</v>
      </c>
      <c r="M1790" s="20">
        <v>38.647222222222226</v>
      </c>
    </row>
    <row r="1791" spans="1:13" x14ac:dyDescent="0.35">
      <c r="A1791" s="17" t="s">
        <v>8349</v>
      </c>
      <c r="B1791" s="17">
        <v>1790</v>
      </c>
      <c r="C1791" s="17" t="s">
        <v>580</v>
      </c>
      <c r="D1791" s="17">
        <v>1992</v>
      </c>
      <c r="E1791" s="17" t="s">
        <v>20</v>
      </c>
      <c r="F1791" s="17">
        <v>10</v>
      </c>
      <c r="G1791" s="19">
        <v>33857</v>
      </c>
      <c r="H1791" s="17">
        <v>3</v>
      </c>
      <c r="I1791" s="18">
        <v>4837.58</v>
      </c>
      <c r="J1791" s="17" t="s">
        <v>12</v>
      </c>
      <c r="K1791" s="17" t="s">
        <v>11</v>
      </c>
      <c r="L1791" s="17" t="s">
        <v>13</v>
      </c>
      <c r="M1791" s="20">
        <v>30.744444444444444</v>
      </c>
    </row>
    <row r="1792" spans="1:13" x14ac:dyDescent="0.35">
      <c r="A1792" s="17" t="s">
        <v>8349</v>
      </c>
      <c r="B1792" s="17">
        <v>1791</v>
      </c>
      <c r="C1792" s="17" t="s">
        <v>579</v>
      </c>
      <c r="D1792" s="17">
        <v>2000</v>
      </c>
      <c r="E1792" s="17" t="s">
        <v>30</v>
      </c>
      <c r="F1792" s="17">
        <v>11</v>
      </c>
      <c r="G1792" s="19">
        <v>36871</v>
      </c>
      <c r="H1792" s="17">
        <v>0</v>
      </c>
      <c r="I1792" s="18">
        <v>4835.43</v>
      </c>
      <c r="J1792" s="17" t="s">
        <v>11</v>
      </c>
      <c r="K1792" s="17" t="s">
        <v>11</v>
      </c>
      <c r="L1792" s="17" t="s">
        <v>300</v>
      </c>
      <c r="M1792" s="20">
        <v>22.491666666666667</v>
      </c>
    </row>
    <row r="1793" spans="1:13" x14ac:dyDescent="0.35">
      <c r="A1793" s="17" t="s">
        <v>8349</v>
      </c>
      <c r="B1793" s="17">
        <v>1792</v>
      </c>
      <c r="C1793" s="17" t="s">
        <v>578</v>
      </c>
      <c r="D1793" s="17">
        <v>2002</v>
      </c>
      <c r="E1793" s="17" t="s">
        <v>18</v>
      </c>
      <c r="F1793" s="17">
        <v>27</v>
      </c>
      <c r="G1793" s="19">
        <v>37434</v>
      </c>
      <c r="H1793" s="17">
        <v>5</v>
      </c>
      <c r="I1793" s="18">
        <v>4830.63</v>
      </c>
      <c r="J1793" s="17" t="s">
        <v>11</v>
      </c>
      <c r="K1793" s="17" t="s">
        <v>16</v>
      </c>
      <c r="L1793" s="17" t="s">
        <v>42</v>
      </c>
      <c r="M1793" s="20">
        <v>20.947222222222223</v>
      </c>
    </row>
    <row r="1794" spans="1:13" x14ac:dyDescent="0.35">
      <c r="A1794" s="17" t="s">
        <v>8349</v>
      </c>
      <c r="B1794" s="17">
        <v>1793</v>
      </c>
      <c r="C1794" s="17" t="s">
        <v>577</v>
      </c>
      <c r="D1794" s="17">
        <v>1995</v>
      </c>
      <c r="E1794" s="17" t="s">
        <v>30</v>
      </c>
      <c r="F1794" s="17">
        <v>1</v>
      </c>
      <c r="G1794" s="19">
        <v>35034</v>
      </c>
      <c r="H1794" s="17">
        <v>3</v>
      </c>
      <c r="I1794" s="18">
        <v>4827.8999999999996</v>
      </c>
      <c r="J1794" s="17" t="s">
        <v>16</v>
      </c>
      <c r="K1794" s="17" t="s">
        <v>11</v>
      </c>
      <c r="L1794" s="17" t="s">
        <v>4723</v>
      </c>
      <c r="M1794" s="20">
        <v>27.519444444444446</v>
      </c>
    </row>
    <row r="1795" spans="1:13" x14ac:dyDescent="0.35">
      <c r="A1795" s="17" t="s">
        <v>8349</v>
      </c>
      <c r="B1795" s="17">
        <v>1794</v>
      </c>
      <c r="C1795" s="17" t="s">
        <v>576</v>
      </c>
      <c r="D1795" s="17">
        <v>1981</v>
      </c>
      <c r="E1795" s="17" t="s">
        <v>10</v>
      </c>
      <c r="F1795" s="17">
        <v>3</v>
      </c>
      <c r="G1795" s="19">
        <v>29770</v>
      </c>
      <c r="H1795" s="17">
        <v>1</v>
      </c>
      <c r="I1795" s="18">
        <v>4827.1000000000004</v>
      </c>
      <c r="J1795" s="17" t="s">
        <v>11</v>
      </c>
      <c r="K1795" s="17" t="s">
        <v>16</v>
      </c>
      <c r="L1795" s="17" t="s">
        <v>13</v>
      </c>
      <c r="M1795" s="20">
        <v>41.930555555555557</v>
      </c>
    </row>
    <row r="1796" spans="1:13" x14ac:dyDescent="0.35">
      <c r="A1796" s="17" t="s">
        <v>8349</v>
      </c>
      <c r="B1796" s="17">
        <v>1795</v>
      </c>
      <c r="C1796" s="17" t="s">
        <v>575</v>
      </c>
      <c r="D1796" s="17">
        <v>1978</v>
      </c>
      <c r="E1796" s="17" t="s">
        <v>37</v>
      </c>
      <c r="F1796" s="17">
        <v>3</v>
      </c>
      <c r="G1796" s="19">
        <v>28766</v>
      </c>
      <c r="H1796" s="17">
        <v>2</v>
      </c>
      <c r="I1796" s="18">
        <v>4812.34</v>
      </c>
      <c r="J1796" s="17" t="s">
        <v>11</v>
      </c>
      <c r="K1796" s="17" t="s">
        <v>12</v>
      </c>
      <c r="L1796" s="17" t="s">
        <v>13</v>
      </c>
      <c r="M1796" s="20">
        <v>44.680555555555557</v>
      </c>
    </row>
    <row r="1797" spans="1:13" x14ac:dyDescent="0.35">
      <c r="A1797" s="17" t="s">
        <v>8349</v>
      </c>
      <c r="B1797" s="17">
        <v>1796</v>
      </c>
      <c r="C1797" s="17" t="s">
        <v>574</v>
      </c>
      <c r="D1797" s="17">
        <v>1989</v>
      </c>
      <c r="E1797" s="17" t="s">
        <v>30</v>
      </c>
      <c r="F1797" s="17">
        <v>16</v>
      </c>
      <c r="G1797" s="19">
        <v>32858</v>
      </c>
      <c r="H1797" s="17">
        <v>1</v>
      </c>
      <c r="I1797" s="18">
        <v>4795.66</v>
      </c>
      <c r="J1797" s="17" t="s">
        <v>11</v>
      </c>
      <c r="K1797" s="17" t="s">
        <v>16</v>
      </c>
      <c r="L1797" s="17" t="s">
        <v>13</v>
      </c>
      <c r="M1797" s="20">
        <v>33.477777777777774</v>
      </c>
    </row>
    <row r="1798" spans="1:13" x14ac:dyDescent="0.35">
      <c r="A1798" s="17" t="s">
        <v>8349</v>
      </c>
      <c r="B1798" s="17">
        <v>1797</v>
      </c>
      <c r="C1798" s="17" t="s">
        <v>573</v>
      </c>
      <c r="D1798" s="17">
        <v>1987</v>
      </c>
      <c r="E1798" s="17" t="s">
        <v>18</v>
      </c>
      <c r="F1798" s="17">
        <v>22</v>
      </c>
      <c r="G1798" s="19">
        <v>31950</v>
      </c>
      <c r="H1798" s="17">
        <v>3</v>
      </c>
      <c r="I1798" s="18">
        <v>4787.42</v>
      </c>
      <c r="J1798" s="17" t="s">
        <v>11</v>
      </c>
      <c r="K1798" s="17" t="s">
        <v>12</v>
      </c>
      <c r="L1798" s="17" t="s">
        <v>13</v>
      </c>
      <c r="M1798" s="20">
        <v>35.961111111111109</v>
      </c>
    </row>
    <row r="1799" spans="1:13" x14ac:dyDescent="0.35">
      <c r="A1799" s="17" t="s">
        <v>8349</v>
      </c>
      <c r="B1799" s="17">
        <v>1798</v>
      </c>
      <c r="C1799" s="17" t="s">
        <v>572</v>
      </c>
      <c r="D1799" s="17">
        <v>1989</v>
      </c>
      <c r="E1799" s="17" t="s">
        <v>30</v>
      </c>
      <c r="F1799" s="17">
        <v>9</v>
      </c>
      <c r="G1799" s="19">
        <v>32851</v>
      </c>
      <c r="H1799" s="17">
        <v>1</v>
      </c>
      <c r="I1799" s="18">
        <v>4779.6000000000004</v>
      </c>
      <c r="J1799" s="17" t="s">
        <v>11</v>
      </c>
      <c r="K1799" s="17" t="s">
        <v>12</v>
      </c>
      <c r="L1799" s="17" t="s">
        <v>13</v>
      </c>
      <c r="M1799" s="20">
        <v>33.49722222222222</v>
      </c>
    </row>
    <row r="1800" spans="1:13" x14ac:dyDescent="0.35">
      <c r="A1800" s="17" t="s">
        <v>8349</v>
      </c>
      <c r="B1800" s="17">
        <v>1799</v>
      </c>
      <c r="C1800" s="17" t="s">
        <v>571</v>
      </c>
      <c r="D1800" s="17">
        <v>1989</v>
      </c>
      <c r="E1800" s="17" t="s">
        <v>35</v>
      </c>
      <c r="F1800" s="17">
        <v>1</v>
      </c>
      <c r="G1800" s="19">
        <v>32721</v>
      </c>
      <c r="H1800" s="17">
        <v>1</v>
      </c>
      <c r="I1800" s="18">
        <v>4766.0200000000004</v>
      </c>
      <c r="J1800" s="17" t="s">
        <v>11</v>
      </c>
      <c r="K1800" s="17" t="s">
        <v>12</v>
      </c>
      <c r="L1800" s="17" t="s">
        <v>42</v>
      </c>
      <c r="M1800" s="20">
        <v>33.852777777777774</v>
      </c>
    </row>
    <row r="1801" spans="1:13" x14ac:dyDescent="0.35">
      <c r="A1801" s="17" t="s">
        <v>8349</v>
      </c>
      <c r="B1801" s="17">
        <v>1800</v>
      </c>
      <c r="C1801" s="17" t="s">
        <v>570</v>
      </c>
      <c r="D1801" s="17">
        <v>1987</v>
      </c>
      <c r="E1801" s="17" t="s">
        <v>20</v>
      </c>
      <c r="F1801" s="17">
        <v>27</v>
      </c>
      <c r="G1801" s="19">
        <v>32047</v>
      </c>
      <c r="H1801" s="17">
        <v>1</v>
      </c>
      <c r="I1801" s="18">
        <v>4762.33</v>
      </c>
      <c r="J1801" s="17" t="s">
        <v>12</v>
      </c>
      <c r="K1801" s="17" t="s">
        <v>12</v>
      </c>
      <c r="L1801" s="17" t="s">
        <v>42</v>
      </c>
      <c r="M1801" s="20">
        <v>35.697222222222223</v>
      </c>
    </row>
    <row r="1802" spans="1:13" x14ac:dyDescent="0.35">
      <c r="A1802" s="17" t="s">
        <v>8349</v>
      </c>
      <c r="B1802" s="17">
        <v>1801</v>
      </c>
      <c r="C1802" s="17" t="s">
        <v>569</v>
      </c>
      <c r="D1802" s="17">
        <v>1992</v>
      </c>
      <c r="E1802" s="17" t="s">
        <v>35</v>
      </c>
      <c r="F1802" s="17">
        <v>16</v>
      </c>
      <c r="G1802" s="19">
        <v>33832</v>
      </c>
      <c r="H1802" s="17">
        <v>2</v>
      </c>
      <c r="I1802" s="18">
        <v>4753.6400000000003</v>
      </c>
      <c r="J1802" s="17" t="s">
        <v>11</v>
      </c>
      <c r="K1802" s="17" t="s">
        <v>12</v>
      </c>
      <c r="L1802" s="17" t="s">
        <v>13</v>
      </c>
      <c r="M1802" s="20">
        <v>30.81111111111111</v>
      </c>
    </row>
    <row r="1803" spans="1:13" x14ac:dyDescent="0.35">
      <c r="A1803" s="17" t="s">
        <v>8349</v>
      </c>
      <c r="B1803" s="17">
        <v>1802</v>
      </c>
      <c r="C1803" s="17" t="s">
        <v>568</v>
      </c>
      <c r="D1803" s="17">
        <v>1987</v>
      </c>
      <c r="E1803" s="17" t="s">
        <v>15</v>
      </c>
      <c r="F1803" s="17">
        <v>22</v>
      </c>
      <c r="G1803" s="19">
        <v>32103</v>
      </c>
      <c r="H1803" s="17">
        <v>1</v>
      </c>
      <c r="I1803" s="18">
        <v>4751.07</v>
      </c>
      <c r="J1803" s="17" t="s">
        <v>12</v>
      </c>
      <c r="K1803" s="17" t="s">
        <v>16</v>
      </c>
      <c r="L1803" s="17" t="s">
        <v>42</v>
      </c>
      <c r="M1803" s="20">
        <v>35.544444444444444</v>
      </c>
    </row>
    <row r="1804" spans="1:13" x14ac:dyDescent="0.35">
      <c r="A1804" s="17" t="s">
        <v>8349</v>
      </c>
      <c r="B1804" s="17">
        <v>1803</v>
      </c>
      <c r="C1804" s="17" t="s">
        <v>567</v>
      </c>
      <c r="D1804" s="17">
        <v>1987</v>
      </c>
      <c r="E1804" s="17" t="s">
        <v>20</v>
      </c>
      <c r="F1804" s="17">
        <v>2</v>
      </c>
      <c r="G1804" s="19">
        <v>32022</v>
      </c>
      <c r="H1804" s="17">
        <v>1</v>
      </c>
      <c r="I1804" s="18">
        <v>4747.05</v>
      </c>
      <c r="J1804" s="17" t="s">
        <v>11</v>
      </c>
      <c r="K1804" s="17" t="s">
        <v>11</v>
      </c>
      <c r="L1804" s="17" t="s">
        <v>13</v>
      </c>
      <c r="M1804" s="20">
        <v>35.766666666666666</v>
      </c>
    </row>
    <row r="1805" spans="1:13" x14ac:dyDescent="0.35">
      <c r="A1805" s="17" t="s">
        <v>8349</v>
      </c>
      <c r="B1805" s="17">
        <v>1804</v>
      </c>
      <c r="C1805" s="17" t="s">
        <v>566</v>
      </c>
      <c r="D1805" s="17">
        <v>1987</v>
      </c>
      <c r="E1805" s="17" t="s">
        <v>18</v>
      </c>
      <c r="F1805" s="17">
        <v>5</v>
      </c>
      <c r="G1805" s="19">
        <v>31933</v>
      </c>
      <c r="H1805" s="17">
        <v>1</v>
      </c>
      <c r="I1805" s="18">
        <v>4746.34</v>
      </c>
      <c r="J1805" s="17" t="s">
        <v>11</v>
      </c>
      <c r="K1805" s="17" t="s">
        <v>11</v>
      </c>
      <c r="L1805" s="17" t="s">
        <v>42</v>
      </c>
      <c r="M1805" s="20">
        <v>36.008333333333333</v>
      </c>
    </row>
    <row r="1806" spans="1:13" x14ac:dyDescent="0.35">
      <c r="A1806" s="17" t="s">
        <v>8349</v>
      </c>
      <c r="B1806" s="17">
        <v>1805</v>
      </c>
      <c r="C1806" s="17" t="s">
        <v>565</v>
      </c>
      <c r="D1806" s="17">
        <v>2004</v>
      </c>
      <c r="E1806" s="17" t="s">
        <v>15</v>
      </c>
      <c r="F1806" s="17">
        <v>24</v>
      </c>
      <c r="G1806" s="19">
        <v>38315</v>
      </c>
      <c r="H1806" s="17">
        <v>0</v>
      </c>
      <c r="I1806" s="18">
        <v>4740.78</v>
      </c>
      <c r="J1806" s="17" t="s">
        <v>11</v>
      </c>
      <c r="K1806" s="17" t="s">
        <v>12</v>
      </c>
      <c r="L1806" s="17" t="s">
        <v>300</v>
      </c>
      <c r="M1806" s="20">
        <v>18.538888888888888</v>
      </c>
    </row>
    <row r="1807" spans="1:13" x14ac:dyDescent="0.35">
      <c r="A1807" s="17" t="s">
        <v>8349</v>
      </c>
      <c r="B1807" s="17">
        <v>1806</v>
      </c>
      <c r="C1807" s="17" t="s">
        <v>564</v>
      </c>
      <c r="D1807" s="17">
        <v>1991</v>
      </c>
      <c r="E1807" s="17" t="s">
        <v>37</v>
      </c>
      <c r="F1807" s="17">
        <v>12</v>
      </c>
      <c r="G1807" s="19">
        <v>33523</v>
      </c>
      <c r="H1807" s="17">
        <v>1</v>
      </c>
      <c r="I1807" s="18">
        <v>4738.2700000000004</v>
      </c>
      <c r="J1807" s="17" t="s">
        <v>11</v>
      </c>
      <c r="K1807" s="17" t="s">
        <v>12</v>
      </c>
      <c r="L1807" s="17" t="s">
        <v>23</v>
      </c>
      <c r="M1807" s="20">
        <v>31.655555555555555</v>
      </c>
    </row>
    <row r="1808" spans="1:13" x14ac:dyDescent="0.35">
      <c r="A1808" s="17" t="s">
        <v>8349</v>
      </c>
      <c r="B1808" s="17">
        <v>1807</v>
      </c>
      <c r="C1808" s="17" t="s">
        <v>563</v>
      </c>
      <c r="D1808" s="17">
        <v>1986</v>
      </c>
      <c r="E1808" s="17" t="s">
        <v>20</v>
      </c>
      <c r="F1808" s="17">
        <v>5</v>
      </c>
      <c r="G1808" s="19">
        <v>31660</v>
      </c>
      <c r="H1808" s="17">
        <v>3</v>
      </c>
      <c r="I1808" s="18">
        <v>4734.6400000000003</v>
      </c>
      <c r="J1808" s="17" t="s">
        <v>11</v>
      </c>
      <c r="K1808" s="17" t="s">
        <v>16</v>
      </c>
      <c r="L1808" s="17" t="s">
        <v>13</v>
      </c>
      <c r="M1808" s="20">
        <v>36.758333333333333</v>
      </c>
    </row>
    <row r="1809" spans="1:13" x14ac:dyDescent="0.35">
      <c r="A1809" s="17" t="s">
        <v>8349</v>
      </c>
      <c r="B1809" s="17">
        <v>1808</v>
      </c>
      <c r="C1809" s="17" t="s">
        <v>562</v>
      </c>
      <c r="D1809" s="17">
        <v>1980</v>
      </c>
      <c r="E1809" s="17" t="s">
        <v>10</v>
      </c>
      <c r="F1809" s="17">
        <v>2</v>
      </c>
      <c r="G1809" s="19">
        <v>29404</v>
      </c>
      <c r="H1809" s="17">
        <v>2</v>
      </c>
      <c r="I1809" s="18">
        <v>4728.71</v>
      </c>
      <c r="J1809" s="17" t="s">
        <v>11</v>
      </c>
      <c r="K1809" s="17" t="s">
        <v>12</v>
      </c>
      <c r="L1809" s="17" t="s">
        <v>23</v>
      </c>
      <c r="M1809" s="20">
        <v>42.93333333333333</v>
      </c>
    </row>
    <row r="1810" spans="1:13" x14ac:dyDescent="0.35">
      <c r="A1810" s="17" t="s">
        <v>8349</v>
      </c>
      <c r="B1810" s="17">
        <v>1809</v>
      </c>
      <c r="C1810" s="17" t="s">
        <v>561</v>
      </c>
      <c r="D1810" s="17">
        <v>1994</v>
      </c>
      <c r="E1810" s="17" t="s">
        <v>35</v>
      </c>
      <c r="F1810" s="17">
        <v>12</v>
      </c>
      <c r="G1810" s="19">
        <v>34558</v>
      </c>
      <c r="H1810" s="17">
        <v>2</v>
      </c>
      <c r="I1810" s="18">
        <v>4719.74</v>
      </c>
      <c r="J1810" s="17" t="s">
        <v>11</v>
      </c>
      <c r="K1810" s="17" t="s">
        <v>16</v>
      </c>
      <c r="L1810" s="17" t="s">
        <v>23</v>
      </c>
      <c r="M1810" s="20">
        <v>28.822222222222223</v>
      </c>
    </row>
    <row r="1811" spans="1:13" x14ac:dyDescent="0.35">
      <c r="A1811" s="17" t="s">
        <v>8349</v>
      </c>
      <c r="B1811" s="17">
        <v>1810</v>
      </c>
      <c r="C1811" s="17" t="s">
        <v>560</v>
      </c>
      <c r="D1811" s="17">
        <v>1992</v>
      </c>
      <c r="E1811" s="17" t="s">
        <v>20</v>
      </c>
      <c r="F1811" s="17">
        <v>28</v>
      </c>
      <c r="G1811" s="19">
        <v>33875</v>
      </c>
      <c r="H1811" s="17">
        <v>1</v>
      </c>
      <c r="I1811" s="18">
        <v>4719.5200000000004</v>
      </c>
      <c r="J1811" s="17" t="s">
        <v>11</v>
      </c>
      <c r="K1811" s="17" t="s">
        <v>11</v>
      </c>
      <c r="L1811" s="17" t="s">
        <v>247</v>
      </c>
      <c r="M1811" s="20">
        <v>30.694444444444443</v>
      </c>
    </row>
    <row r="1812" spans="1:13" x14ac:dyDescent="0.35">
      <c r="A1812" s="17" t="s">
        <v>8349</v>
      </c>
      <c r="B1812" s="17">
        <v>1811</v>
      </c>
      <c r="C1812" s="17" t="s">
        <v>559</v>
      </c>
      <c r="D1812" s="17">
        <v>1992</v>
      </c>
      <c r="E1812" s="17" t="s">
        <v>37</v>
      </c>
      <c r="F1812" s="17">
        <v>9</v>
      </c>
      <c r="G1812" s="19">
        <v>33886</v>
      </c>
      <c r="H1812" s="17">
        <v>1</v>
      </c>
      <c r="I1812" s="18">
        <v>4718.2</v>
      </c>
      <c r="J1812" s="17" t="s">
        <v>11</v>
      </c>
      <c r="K1812" s="17" t="s">
        <v>12</v>
      </c>
      <c r="L1812" s="17" t="s">
        <v>247</v>
      </c>
      <c r="M1812" s="20">
        <v>30.663888888888888</v>
      </c>
    </row>
    <row r="1813" spans="1:13" x14ac:dyDescent="0.35">
      <c r="A1813" s="17" t="s">
        <v>8349</v>
      </c>
      <c r="B1813" s="17">
        <v>1812</v>
      </c>
      <c r="C1813" s="17" t="s">
        <v>558</v>
      </c>
      <c r="D1813" s="17">
        <v>1981</v>
      </c>
      <c r="E1813" s="17" t="s">
        <v>35</v>
      </c>
      <c r="F1813" s="17">
        <v>12</v>
      </c>
      <c r="G1813" s="19">
        <v>29810</v>
      </c>
      <c r="H1813" s="17">
        <v>1</v>
      </c>
      <c r="I1813" s="18">
        <v>4712.12</v>
      </c>
      <c r="J1813" s="17" t="s">
        <v>11</v>
      </c>
      <c r="K1813" s="17" t="s">
        <v>12</v>
      </c>
      <c r="L1813" s="17" t="s">
        <v>42</v>
      </c>
      <c r="M1813" s="20">
        <v>41.822222222222223</v>
      </c>
    </row>
    <row r="1814" spans="1:13" x14ac:dyDescent="0.35">
      <c r="A1814" s="17" t="s">
        <v>8349</v>
      </c>
      <c r="B1814" s="17">
        <v>1813</v>
      </c>
      <c r="C1814" s="17" t="s">
        <v>557</v>
      </c>
      <c r="D1814" s="17">
        <v>1977</v>
      </c>
      <c r="E1814" s="17" t="s">
        <v>30</v>
      </c>
      <c r="F1814" s="17">
        <v>4</v>
      </c>
      <c r="G1814" s="19">
        <v>28463</v>
      </c>
      <c r="H1814" s="17">
        <v>2</v>
      </c>
      <c r="I1814" s="18">
        <v>4699.47</v>
      </c>
      <c r="J1814" s="17" t="s">
        <v>11</v>
      </c>
      <c r="K1814" s="17" t="s">
        <v>12</v>
      </c>
      <c r="L1814" s="17" t="s">
        <v>13</v>
      </c>
      <c r="M1814" s="20">
        <v>45.511111111111113</v>
      </c>
    </row>
    <row r="1815" spans="1:13" x14ac:dyDescent="0.35">
      <c r="A1815" s="17" t="s">
        <v>8349</v>
      </c>
      <c r="B1815" s="17">
        <v>1814</v>
      </c>
      <c r="C1815" s="17" t="s">
        <v>556</v>
      </c>
      <c r="D1815" s="17">
        <v>2003</v>
      </c>
      <c r="E1815" s="17" t="s">
        <v>18</v>
      </c>
      <c r="F1815" s="17">
        <v>22</v>
      </c>
      <c r="G1815" s="19">
        <v>37794</v>
      </c>
      <c r="H1815" s="17">
        <v>5</v>
      </c>
      <c r="I1815" s="18">
        <v>4687.8</v>
      </c>
      <c r="J1815" s="17" t="s">
        <v>11</v>
      </c>
      <c r="K1815" s="17" t="s">
        <v>12</v>
      </c>
      <c r="L1815" s="17" t="s">
        <v>42</v>
      </c>
      <c r="M1815" s="20">
        <v>19.961111111111112</v>
      </c>
    </row>
    <row r="1816" spans="1:13" x14ac:dyDescent="0.35">
      <c r="A1816" s="17" t="s">
        <v>8349</v>
      </c>
      <c r="B1816" s="17">
        <v>1815</v>
      </c>
      <c r="C1816" s="17" t="s">
        <v>555</v>
      </c>
      <c r="D1816" s="17">
        <v>1990</v>
      </c>
      <c r="E1816" s="17" t="s">
        <v>20</v>
      </c>
      <c r="F1816" s="17">
        <v>4</v>
      </c>
      <c r="G1816" s="19">
        <v>33120</v>
      </c>
      <c r="H1816" s="17">
        <v>2</v>
      </c>
      <c r="I1816" s="18">
        <v>4686.3900000000003</v>
      </c>
      <c r="J1816" s="17" t="s">
        <v>12</v>
      </c>
      <c r="K1816" s="17" t="s">
        <v>12</v>
      </c>
      <c r="L1816" s="17" t="s">
        <v>13</v>
      </c>
      <c r="M1816" s="20">
        <v>32.761111111111113</v>
      </c>
    </row>
    <row r="1817" spans="1:13" x14ac:dyDescent="0.35">
      <c r="A1817" s="17" t="s">
        <v>8349</v>
      </c>
      <c r="B1817" s="17">
        <v>1816</v>
      </c>
      <c r="C1817" s="17" t="s">
        <v>554</v>
      </c>
      <c r="D1817" s="17">
        <v>2003</v>
      </c>
      <c r="E1817" s="17" t="s">
        <v>37</v>
      </c>
      <c r="F1817" s="17">
        <v>4</v>
      </c>
      <c r="G1817" s="19">
        <v>37898</v>
      </c>
      <c r="H1817" s="17">
        <v>0</v>
      </c>
      <c r="I1817" s="18">
        <v>4678.8</v>
      </c>
      <c r="J1817" s="17" t="s">
        <v>11</v>
      </c>
      <c r="K1817" s="17" t="s">
        <v>16</v>
      </c>
      <c r="L1817" s="17" t="s">
        <v>300</v>
      </c>
      <c r="M1817" s="20">
        <v>19.677777777777777</v>
      </c>
    </row>
    <row r="1818" spans="1:13" x14ac:dyDescent="0.35">
      <c r="A1818" s="17" t="s">
        <v>8349</v>
      </c>
      <c r="B1818" s="17">
        <v>1817</v>
      </c>
      <c r="C1818" s="17" t="s">
        <v>553</v>
      </c>
      <c r="D1818" s="17">
        <v>1979</v>
      </c>
      <c r="E1818" s="17" t="s">
        <v>37</v>
      </c>
      <c r="F1818" s="17">
        <v>18</v>
      </c>
      <c r="G1818" s="19">
        <v>29146</v>
      </c>
      <c r="H1818" s="17">
        <v>2</v>
      </c>
      <c r="I1818" s="18">
        <v>4674.2</v>
      </c>
      <c r="J1818" s="17" t="s">
        <v>11</v>
      </c>
      <c r="K1818" s="17" t="s">
        <v>16</v>
      </c>
      <c r="L1818" s="17" t="s">
        <v>13</v>
      </c>
      <c r="M1818" s="20">
        <v>43.638888888888886</v>
      </c>
    </row>
    <row r="1819" spans="1:13" x14ac:dyDescent="0.35">
      <c r="A1819" s="17" t="s">
        <v>8349</v>
      </c>
      <c r="B1819" s="17">
        <v>1818</v>
      </c>
      <c r="C1819" s="17" t="s">
        <v>552</v>
      </c>
      <c r="D1819" s="17">
        <v>1990</v>
      </c>
      <c r="E1819" s="17" t="s">
        <v>10</v>
      </c>
      <c r="F1819" s="17">
        <v>13</v>
      </c>
      <c r="G1819" s="19">
        <v>33067</v>
      </c>
      <c r="H1819" s="17">
        <v>2</v>
      </c>
      <c r="I1819" s="18">
        <v>4673.3900000000003</v>
      </c>
      <c r="J1819" s="17" t="s">
        <v>11</v>
      </c>
      <c r="K1819" s="17" t="s">
        <v>16</v>
      </c>
      <c r="L1819" s="17" t="s">
        <v>13</v>
      </c>
      <c r="M1819" s="20">
        <v>32.902777777777779</v>
      </c>
    </row>
    <row r="1820" spans="1:13" x14ac:dyDescent="0.35">
      <c r="A1820" s="17" t="s">
        <v>8349</v>
      </c>
      <c r="B1820" s="17">
        <v>1819</v>
      </c>
      <c r="C1820" s="17" t="s">
        <v>551</v>
      </c>
      <c r="D1820" s="17">
        <v>1990</v>
      </c>
      <c r="E1820" s="17" t="s">
        <v>20</v>
      </c>
      <c r="F1820" s="17">
        <v>26</v>
      </c>
      <c r="G1820" s="19">
        <v>33142</v>
      </c>
      <c r="H1820" s="17">
        <v>2</v>
      </c>
      <c r="I1820" s="18">
        <v>4670.6400000000003</v>
      </c>
      <c r="J1820" s="17" t="s">
        <v>11</v>
      </c>
      <c r="K1820" s="17" t="s">
        <v>11</v>
      </c>
      <c r="L1820" s="17" t="s">
        <v>42</v>
      </c>
      <c r="M1820" s="20">
        <v>32.700000000000003</v>
      </c>
    </row>
    <row r="1821" spans="1:13" x14ac:dyDescent="0.35">
      <c r="A1821" s="17" t="s">
        <v>8349</v>
      </c>
      <c r="B1821" s="17">
        <v>1820</v>
      </c>
      <c r="C1821" s="17" t="s">
        <v>550</v>
      </c>
      <c r="D1821" s="17">
        <v>1990</v>
      </c>
      <c r="E1821" s="17" t="s">
        <v>35</v>
      </c>
      <c r="F1821" s="17">
        <v>5</v>
      </c>
      <c r="G1821" s="19">
        <v>33090</v>
      </c>
      <c r="H1821" s="17">
        <v>1</v>
      </c>
      <c r="I1821" s="18">
        <v>4667.6099999999997</v>
      </c>
      <c r="J1821" s="17" t="s">
        <v>12</v>
      </c>
      <c r="K1821" s="17" t="s">
        <v>12</v>
      </c>
      <c r="L1821" s="17" t="s">
        <v>168</v>
      </c>
      <c r="M1821" s="20">
        <v>32.841666666666669</v>
      </c>
    </row>
    <row r="1822" spans="1:13" x14ac:dyDescent="0.35">
      <c r="A1822" s="17" t="s">
        <v>8349</v>
      </c>
      <c r="B1822" s="17">
        <v>1821</v>
      </c>
      <c r="C1822" s="17" t="s">
        <v>549</v>
      </c>
      <c r="D1822" s="17">
        <v>1996</v>
      </c>
      <c r="E1822" s="17" t="s">
        <v>37</v>
      </c>
      <c r="F1822" s="17">
        <v>25</v>
      </c>
      <c r="G1822" s="19">
        <v>35363</v>
      </c>
      <c r="H1822" s="17">
        <v>3</v>
      </c>
      <c r="I1822" s="18">
        <v>4661.29</v>
      </c>
      <c r="J1822" s="17" t="s">
        <v>11</v>
      </c>
      <c r="K1822" s="17" t="s">
        <v>16</v>
      </c>
      <c r="L1822" s="17" t="s">
        <v>356</v>
      </c>
      <c r="M1822" s="20">
        <v>26.619444444444444</v>
      </c>
    </row>
    <row r="1823" spans="1:13" x14ac:dyDescent="0.35">
      <c r="A1823" s="17" t="s">
        <v>8349</v>
      </c>
      <c r="B1823" s="17">
        <v>1822</v>
      </c>
      <c r="C1823" s="17" t="s">
        <v>548</v>
      </c>
      <c r="D1823" s="17">
        <v>1985</v>
      </c>
      <c r="E1823" s="17" t="s">
        <v>18</v>
      </c>
      <c r="F1823" s="17">
        <v>22</v>
      </c>
      <c r="G1823" s="19">
        <v>31220</v>
      </c>
      <c r="H1823" s="17">
        <v>0</v>
      </c>
      <c r="I1823" s="18">
        <v>4646.76</v>
      </c>
      <c r="J1823" s="17" t="s">
        <v>16</v>
      </c>
      <c r="K1823" s="17" t="s">
        <v>16</v>
      </c>
      <c r="L1823" s="17" t="s">
        <v>42</v>
      </c>
      <c r="M1823" s="20">
        <v>37.961111111111109</v>
      </c>
    </row>
    <row r="1824" spans="1:13" x14ac:dyDescent="0.35">
      <c r="A1824" s="17" t="s">
        <v>8349</v>
      </c>
      <c r="B1824" s="17">
        <v>1823</v>
      </c>
      <c r="C1824" s="17" t="s">
        <v>547</v>
      </c>
      <c r="D1824" s="17">
        <v>1998</v>
      </c>
      <c r="E1824" s="17" t="s">
        <v>18</v>
      </c>
      <c r="F1824" s="17">
        <v>29</v>
      </c>
      <c r="G1824" s="19">
        <v>35975</v>
      </c>
      <c r="H1824" s="17">
        <v>3</v>
      </c>
      <c r="I1824" s="18">
        <v>4618.08</v>
      </c>
      <c r="J1824" s="17" t="s">
        <v>11</v>
      </c>
      <c r="K1824" s="17" t="s">
        <v>16</v>
      </c>
      <c r="L1824" s="17" t="s">
        <v>23</v>
      </c>
      <c r="M1824" s="20">
        <v>24.941666666666666</v>
      </c>
    </row>
    <row r="1825" spans="1:13" x14ac:dyDescent="0.35">
      <c r="A1825" s="17" t="s">
        <v>8349</v>
      </c>
      <c r="B1825" s="17">
        <v>1824</v>
      </c>
      <c r="C1825" s="17" t="s">
        <v>546</v>
      </c>
      <c r="D1825" s="17">
        <v>2000</v>
      </c>
      <c r="E1825" s="17" t="s">
        <v>10</v>
      </c>
      <c r="F1825" s="17">
        <v>2</v>
      </c>
      <c r="G1825" s="19">
        <v>36709</v>
      </c>
      <c r="H1825" s="17">
        <v>0</v>
      </c>
      <c r="I1825" s="18">
        <v>4608.03</v>
      </c>
      <c r="J1825" s="17" t="s">
        <v>11</v>
      </c>
      <c r="K1825" s="17" t="s">
        <v>12</v>
      </c>
      <c r="L1825" s="17" t="s">
        <v>42</v>
      </c>
      <c r="M1825" s="20">
        <v>22.933333333333334</v>
      </c>
    </row>
    <row r="1826" spans="1:13" x14ac:dyDescent="0.35">
      <c r="A1826" s="17" t="s">
        <v>8349</v>
      </c>
      <c r="B1826" s="17">
        <v>1825</v>
      </c>
      <c r="C1826" s="17" t="s">
        <v>545</v>
      </c>
      <c r="D1826" s="17">
        <v>1989</v>
      </c>
      <c r="E1826" s="17" t="s">
        <v>20</v>
      </c>
      <c r="F1826" s="17">
        <v>18</v>
      </c>
      <c r="G1826" s="19">
        <v>32769</v>
      </c>
      <c r="H1826" s="17">
        <v>0</v>
      </c>
      <c r="I1826" s="18">
        <v>4571.41</v>
      </c>
      <c r="J1826" s="17" t="s">
        <v>11</v>
      </c>
      <c r="K1826" s="17" t="s">
        <v>11</v>
      </c>
      <c r="L1826" s="17" t="s">
        <v>23</v>
      </c>
      <c r="M1826" s="20">
        <v>33.722222222222221</v>
      </c>
    </row>
    <row r="1827" spans="1:13" x14ac:dyDescent="0.35">
      <c r="A1827" s="17" t="s">
        <v>8349</v>
      </c>
      <c r="B1827" s="17">
        <v>1826</v>
      </c>
      <c r="C1827" s="17" t="s">
        <v>544</v>
      </c>
      <c r="D1827" s="17">
        <v>1996</v>
      </c>
      <c r="E1827" s="17" t="s">
        <v>30</v>
      </c>
      <c r="F1827" s="17">
        <v>25</v>
      </c>
      <c r="G1827" s="19">
        <v>35424</v>
      </c>
      <c r="H1827" s="17">
        <v>2</v>
      </c>
      <c r="I1827" s="18">
        <v>4564.1899999999996</v>
      </c>
      <c r="J1827" s="17" t="s">
        <v>11</v>
      </c>
      <c r="K1827" s="17" t="s">
        <v>11</v>
      </c>
      <c r="L1827" s="17" t="s">
        <v>247</v>
      </c>
      <c r="M1827" s="20">
        <v>26.452777777777779</v>
      </c>
    </row>
    <row r="1828" spans="1:13" x14ac:dyDescent="0.35">
      <c r="A1828" s="17" t="s">
        <v>8349</v>
      </c>
      <c r="B1828" s="17">
        <v>1827</v>
      </c>
      <c r="C1828" s="17" t="s">
        <v>543</v>
      </c>
      <c r="D1828" s="17">
        <v>1990</v>
      </c>
      <c r="E1828" s="17" t="s">
        <v>20</v>
      </c>
      <c r="F1828" s="17">
        <v>20</v>
      </c>
      <c r="G1828" s="19">
        <v>33136</v>
      </c>
      <c r="H1828" s="17">
        <v>1</v>
      </c>
      <c r="I1828" s="18">
        <v>4562.84</v>
      </c>
      <c r="J1828" s="17" t="s">
        <v>11</v>
      </c>
      <c r="K1828" s="17" t="s">
        <v>11</v>
      </c>
      <c r="L1828" s="17" t="s">
        <v>13</v>
      </c>
      <c r="M1828" s="20">
        <v>32.716666666666669</v>
      </c>
    </row>
    <row r="1829" spans="1:13" x14ac:dyDescent="0.35">
      <c r="A1829" s="17" t="s">
        <v>8349</v>
      </c>
      <c r="B1829" s="17">
        <v>1828</v>
      </c>
      <c r="C1829" s="17" t="s">
        <v>542</v>
      </c>
      <c r="D1829" s="17">
        <v>2004</v>
      </c>
      <c r="E1829" s="17" t="s">
        <v>30</v>
      </c>
      <c r="F1829" s="17">
        <v>22</v>
      </c>
      <c r="G1829" s="19">
        <v>38343</v>
      </c>
      <c r="H1829" s="17">
        <v>4</v>
      </c>
      <c r="I1829" s="18">
        <v>4561.1899999999996</v>
      </c>
      <c r="J1829" s="17" t="s">
        <v>11</v>
      </c>
      <c r="K1829" s="17" t="s">
        <v>11</v>
      </c>
      <c r="L1829" s="17" t="s">
        <v>247</v>
      </c>
      <c r="M1829" s="20">
        <v>18.461111111111112</v>
      </c>
    </row>
    <row r="1830" spans="1:13" x14ac:dyDescent="0.35">
      <c r="A1830" s="17" t="s">
        <v>8349</v>
      </c>
      <c r="B1830" s="17">
        <v>1829</v>
      </c>
      <c r="C1830" s="17" t="s">
        <v>541</v>
      </c>
      <c r="D1830" s="17">
        <v>1990</v>
      </c>
      <c r="E1830" s="17" t="s">
        <v>15</v>
      </c>
      <c r="F1830" s="17">
        <v>17</v>
      </c>
      <c r="G1830" s="19">
        <v>33194</v>
      </c>
      <c r="H1830" s="17">
        <v>0</v>
      </c>
      <c r="I1830" s="18">
        <v>4544.2299999999996</v>
      </c>
      <c r="J1830" s="17" t="s">
        <v>11</v>
      </c>
      <c r="K1830" s="17" t="s">
        <v>16</v>
      </c>
      <c r="L1830" s="17" t="s">
        <v>247</v>
      </c>
      <c r="M1830" s="20">
        <v>32.55833333333333</v>
      </c>
    </row>
    <row r="1831" spans="1:13" x14ac:dyDescent="0.35">
      <c r="A1831" s="17" t="s">
        <v>8349</v>
      </c>
      <c r="B1831" s="17">
        <v>1830</v>
      </c>
      <c r="C1831" s="17" t="s">
        <v>540</v>
      </c>
      <c r="D1831" s="17">
        <v>1988</v>
      </c>
      <c r="E1831" s="17" t="s">
        <v>18</v>
      </c>
      <c r="F1831" s="17">
        <v>13</v>
      </c>
      <c r="G1831" s="19">
        <v>32307</v>
      </c>
      <c r="H1831" s="17">
        <v>1</v>
      </c>
      <c r="I1831" s="18">
        <v>4536.26</v>
      </c>
      <c r="J1831" s="17" t="s">
        <v>11</v>
      </c>
      <c r="K1831" s="17" t="s">
        <v>11</v>
      </c>
      <c r="L1831" s="17" t="s">
        <v>42</v>
      </c>
      <c r="M1831" s="20">
        <v>34.986111111111114</v>
      </c>
    </row>
    <row r="1832" spans="1:13" x14ac:dyDescent="0.35">
      <c r="A1832" s="17" t="s">
        <v>8349</v>
      </c>
      <c r="B1832" s="17">
        <v>1831</v>
      </c>
      <c r="C1832" s="17" t="s">
        <v>539</v>
      </c>
      <c r="D1832" s="17">
        <v>1993</v>
      </c>
      <c r="E1832" s="17" t="s">
        <v>18</v>
      </c>
      <c r="F1832" s="17">
        <v>29</v>
      </c>
      <c r="G1832" s="19">
        <v>34149</v>
      </c>
      <c r="H1832" s="17">
        <v>2</v>
      </c>
      <c r="I1832" s="18">
        <v>4529.4799999999996</v>
      </c>
      <c r="J1832" s="17" t="s">
        <v>11</v>
      </c>
      <c r="K1832" s="17" t="s">
        <v>16</v>
      </c>
      <c r="L1832" s="17" t="s">
        <v>42</v>
      </c>
      <c r="M1832" s="20">
        <v>29.941666666666666</v>
      </c>
    </row>
    <row r="1833" spans="1:13" x14ac:dyDescent="0.35">
      <c r="A1833" s="17" t="s">
        <v>8349</v>
      </c>
      <c r="B1833" s="17">
        <v>1832</v>
      </c>
      <c r="C1833" s="17" t="s">
        <v>538</v>
      </c>
      <c r="D1833" s="17">
        <v>1992</v>
      </c>
      <c r="E1833" s="17" t="s">
        <v>35</v>
      </c>
      <c r="F1833" s="17">
        <v>13</v>
      </c>
      <c r="G1833" s="19">
        <v>33829</v>
      </c>
      <c r="H1833" s="17">
        <v>1</v>
      </c>
      <c r="I1833" s="18">
        <v>4527.18</v>
      </c>
      <c r="J1833" s="17" t="s">
        <v>11</v>
      </c>
      <c r="K1833" s="17" t="s">
        <v>11</v>
      </c>
      <c r="L1833" s="17" t="s">
        <v>23</v>
      </c>
      <c r="M1833" s="20">
        <v>30.819444444444443</v>
      </c>
    </row>
    <row r="1834" spans="1:13" x14ac:dyDescent="0.35">
      <c r="A1834" s="17" t="s">
        <v>8349</v>
      </c>
      <c r="B1834" s="17">
        <v>1833</v>
      </c>
      <c r="C1834" s="17" t="s">
        <v>537</v>
      </c>
      <c r="D1834" s="17">
        <v>1988</v>
      </c>
      <c r="E1834" s="17" t="s">
        <v>30</v>
      </c>
      <c r="F1834" s="17">
        <v>21</v>
      </c>
      <c r="G1834" s="19">
        <v>32498</v>
      </c>
      <c r="H1834" s="17">
        <v>0</v>
      </c>
      <c r="I1834" s="18">
        <v>4518.83</v>
      </c>
      <c r="J1834" s="17" t="s">
        <v>11</v>
      </c>
      <c r="K1834" s="17" t="s">
        <v>11</v>
      </c>
      <c r="L1834" s="17" t="s">
        <v>356</v>
      </c>
      <c r="M1834" s="20">
        <v>34.463888888888889</v>
      </c>
    </row>
    <row r="1835" spans="1:13" x14ac:dyDescent="0.35">
      <c r="A1835" s="17" t="s">
        <v>8349</v>
      </c>
      <c r="B1835" s="17">
        <v>1834</v>
      </c>
      <c r="C1835" s="17" t="s">
        <v>536</v>
      </c>
      <c r="D1835" s="17">
        <v>1987</v>
      </c>
      <c r="E1835" s="17" t="s">
        <v>30</v>
      </c>
      <c r="F1835" s="17">
        <v>5</v>
      </c>
      <c r="G1835" s="19">
        <v>32116</v>
      </c>
      <c r="H1835" s="17">
        <v>3</v>
      </c>
      <c r="I1835" s="18">
        <v>4518.7700000000004</v>
      </c>
      <c r="J1835" s="17" t="s">
        <v>11</v>
      </c>
      <c r="K1835" s="17" t="s">
        <v>12</v>
      </c>
      <c r="L1835" s="17" t="s">
        <v>23</v>
      </c>
      <c r="M1835" s="20">
        <v>35.508333333333333</v>
      </c>
    </row>
    <row r="1836" spans="1:13" x14ac:dyDescent="0.35">
      <c r="A1836" s="17" t="s">
        <v>8349</v>
      </c>
      <c r="B1836" s="17">
        <v>1835</v>
      </c>
      <c r="C1836" s="17" t="s">
        <v>534</v>
      </c>
      <c r="D1836" s="17">
        <v>2003</v>
      </c>
      <c r="E1836" s="17" t="s">
        <v>37</v>
      </c>
      <c r="F1836" s="17">
        <v>2</v>
      </c>
      <c r="G1836" s="19">
        <v>37896</v>
      </c>
      <c r="H1836" s="17">
        <v>0</v>
      </c>
      <c r="I1836" s="18">
        <v>4518.3999999999996</v>
      </c>
      <c r="J1836" s="17" t="s">
        <v>11</v>
      </c>
      <c r="K1836" s="17" t="s">
        <v>12</v>
      </c>
      <c r="L1836" s="17" t="s">
        <v>535</v>
      </c>
      <c r="M1836" s="20">
        <v>19.683333333333334</v>
      </c>
    </row>
    <row r="1837" spans="1:13" x14ac:dyDescent="0.35">
      <c r="A1837" s="17" t="s">
        <v>8349</v>
      </c>
      <c r="B1837" s="17">
        <v>1836</v>
      </c>
      <c r="C1837" s="17" t="s">
        <v>533</v>
      </c>
      <c r="D1837" s="17">
        <v>1980</v>
      </c>
      <c r="E1837" s="17" t="s">
        <v>18</v>
      </c>
      <c r="F1837" s="17">
        <v>16</v>
      </c>
      <c r="G1837" s="19">
        <v>29388</v>
      </c>
      <c r="H1837" s="17">
        <v>2</v>
      </c>
      <c r="I1837" s="18">
        <v>4515.71</v>
      </c>
      <c r="J1837" s="17" t="s">
        <v>11</v>
      </c>
      <c r="K1837" s="17" t="s">
        <v>12</v>
      </c>
      <c r="L1837" s="17" t="s">
        <v>13</v>
      </c>
      <c r="M1837" s="20">
        <v>42.977777777777774</v>
      </c>
    </row>
    <row r="1838" spans="1:13" x14ac:dyDescent="0.35">
      <c r="A1838" s="17" t="s">
        <v>8349</v>
      </c>
      <c r="B1838" s="17">
        <v>1837</v>
      </c>
      <c r="C1838" s="17" t="s">
        <v>532</v>
      </c>
      <c r="D1838" s="17">
        <v>1982</v>
      </c>
      <c r="E1838" s="17" t="s">
        <v>20</v>
      </c>
      <c r="F1838" s="17">
        <v>27</v>
      </c>
      <c r="G1838" s="19">
        <v>30221</v>
      </c>
      <c r="H1838" s="17">
        <v>3</v>
      </c>
      <c r="I1838" s="18">
        <v>4511.41</v>
      </c>
      <c r="J1838" s="17" t="s">
        <v>11</v>
      </c>
      <c r="K1838" s="17" t="s">
        <v>12</v>
      </c>
      <c r="L1838" s="17" t="s">
        <v>13</v>
      </c>
      <c r="M1838" s="20">
        <v>40.697222222222223</v>
      </c>
    </row>
    <row r="1839" spans="1:13" x14ac:dyDescent="0.35">
      <c r="A1839" s="17" t="s">
        <v>8349</v>
      </c>
      <c r="B1839" s="17">
        <v>1838</v>
      </c>
      <c r="C1839" s="17" t="s">
        <v>531</v>
      </c>
      <c r="D1839" s="17">
        <v>1997</v>
      </c>
      <c r="E1839" s="17" t="s">
        <v>37</v>
      </c>
      <c r="F1839" s="17">
        <v>13</v>
      </c>
      <c r="G1839" s="19">
        <v>35716</v>
      </c>
      <c r="H1839" s="17">
        <v>4</v>
      </c>
      <c r="I1839" s="18">
        <v>4504.66</v>
      </c>
      <c r="J1839" s="17" t="s">
        <v>16</v>
      </c>
      <c r="K1839" s="17" t="s">
        <v>11</v>
      </c>
      <c r="L1839" s="17" t="s">
        <v>13</v>
      </c>
      <c r="M1839" s="20">
        <v>25.652777777777779</v>
      </c>
    </row>
    <row r="1840" spans="1:13" x14ac:dyDescent="0.35">
      <c r="A1840" s="17" t="s">
        <v>8349</v>
      </c>
      <c r="B1840" s="17">
        <v>1839</v>
      </c>
      <c r="C1840" s="17" t="s">
        <v>530</v>
      </c>
      <c r="D1840" s="17">
        <v>1988</v>
      </c>
      <c r="E1840" s="17" t="s">
        <v>18</v>
      </c>
      <c r="F1840" s="17">
        <v>26</v>
      </c>
      <c r="G1840" s="19">
        <v>32320</v>
      </c>
      <c r="H1840" s="17">
        <v>0</v>
      </c>
      <c r="I1840" s="18">
        <v>4500.34</v>
      </c>
      <c r="J1840" s="17" t="s">
        <v>11</v>
      </c>
      <c r="K1840" s="17" t="s">
        <v>16</v>
      </c>
      <c r="L1840" s="17" t="s">
        <v>356</v>
      </c>
      <c r="M1840" s="20">
        <v>34.950000000000003</v>
      </c>
    </row>
    <row r="1841" spans="1:13" x14ac:dyDescent="0.35">
      <c r="A1841" s="17" t="s">
        <v>8349</v>
      </c>
      <c r="B1841" s="17">
        <v>1840</v>
      </c>
      <c r="C1841" s="17" t="s">
        <v>529</v>
      </c>
      <c r="D1841" s="17">
        <v>1992</v>
      </c>
      <c r="E1841" s="17" t="s">
        <v>10</v>
      </c>
      <c r="F1841" s="17">
        <v>12</v>
      </c>
      <c r="G1841" s="19">
        <v>33797</v>
      </c>
      <c r="H1841" s="17">
        <v>0</v>
      </c>
      <c r="I1841" s="18">
        <v>4488.58</v>
      </c>
      <c r="J1841" s="17" t="s">
        <v>11</v>
      </c>
      <c r="K1841" s="17" t="s">
        <v>12</v>
      </c>
      <c r="L1841" s="17" t="s">
        <v>23</v>
      </c>
      <c r="M1841" s="20">
        <v>30.905555555555555</v>
      </c>
    </row>
    <row r="1842" spans="1:13" x14ac:dyDescent="0.35">
      <c r="A1842" s="17" t="s">
        <v>8349</v>
      </c>
      <c r="B1842" s="17">
        <v>1841</v>
      </c>
      <c r="C1842" s="17" t="s">
        <v>528</v>
      </c>
      <c r="D1842" s="17">
        <v>2004</v>
      </c>
      <c r="E1842" s="17" t="s">
        <v>10</v>
      </c>
      <c r="F1842" s="17">
        <v>18</v>
      </c>
      <c r="G1842" s="19">
        <v>38186</v>
      </c>
      <c r="H1842" s="17">
        <v>0</v>
      </c>
      <c r="I1842" s="18">
        <v>4468.25</v>
      </c>
      <c r="J1842" s="17" t="s">
        <v>11</v>
      </c>
      <c r="K1842" s="17" t="s">
        <v>11</v>
      </c>
      <c r="L1842" s="17" t="s">
        <v>23</v>
      </c>
      <c r="M1842" s="20">
        <v>18.888888888888889</v>
      </c>
    </row>
    <row r="1843" spans="1:13" x14ac:dyDescent="0.35">
      <c r="A1843" s="17" t="s">
        <v>8349</v>
      </c>
      <c r="B1843" s="17">
        <v>1842</v>
      </c>
      <c r="C1843" s="17" t="s">
        <v>527</v>
      </c>
      <c r="D1843" s="17">
        <v>1999</v>
      </c>
      <c r="E1843" s="17" t="s">
        <v>15</v>
      </c>
      <c r="F1843" s="17">
        <v>20</v>
      </c>
      <c r="G1843" s="19">
        <v>36484</v>
      </c>
      <c r="H1843" s="17">
        <v>3</v>
      </c>
      <c r="I1843" s="18">
        <v>4466.62</v>
      </c>
      <c r="J1843" s="17" t="s">
        <v>11</v>
      </c>
      <c r="K1843" s="17" t="s">
        <v>11</v>
      </c>
      <c r="L1843" s="17" t="s">
        <v>23</v>
      </c>
      <c r="M1843" s="20">
        <v>23.55</v>
      </c>
    </row>
    <row r="1844" spans="1:13" x14ac:dyDescent="0.35">
      <c r="A1844" s="17" t="s">
        <v>8349</v>
      </c>
      <c r="B1844" s="17">
        <v>1843</v>
      </c>
      <c r="C1844" s="17" t="s">
        <v>526</v>
      </c>
      <c r="D1844" s="17">
        <v>1991</v>
      </c>
      <c r="E1844" s="17" t="s">
        <v>10</v>
      </c>
      <c r="F1844" s="17">
        <v>4</v>
      </c>
      <c r="G1844" s="19">
        <v>33423</v>
      </c>
      <c r="H1844" s="17">
        <v>2</v>
      </c>
      <c r="I1844" s="18">
        <v>4463.21</v>
      </c>
      <c r="J1844" s="17" t="s">
        <v>12</v>
      </c>
      <c r="K1844" s="17" t="s">
        <v>12</v>
      </c>
      <c r="L1844" s="17" t="s">
        <v>13</v>
      </c>
      <c r="M1844" s="20">
        <v>31.927777777777777</v>
      </c>
    </row>
    <row r="1845" spans="1:13" x14ac:dyDescent="0.35">
      <c r="A1845" s="17" t="s">
        <v>8349</v>
      </c>
      <c r="B1845" s="17">
        <v>1844</v>
      </c>
      <c r="C1845" s="17" t="s">
        <v>525</v>
      </c>
      <c r="D1845" s="17">
        <v>1990</v>
      </c>
      <c r="E1845" s="17" t="s">
        <v>10</v>
      </c>
      <c r="F1845" s="17">
        <v>15</v>
      </c>
      <c r="G1845" s="19">
        <v>33069</v>
      </c>
      <c r="H1845" s="17">
        <v>1</v>
      </c>
      <c r="I1845" s="18">
        <v>4462.72</v>
      </c>
      <c r="J1845" s="17" t="s">
        <v>11</v>
      </c>
      <c r="K1845" s="17" t="s">
        <v>12</v>
      </c>
      <c r="L1845" s="17" t="s">
        <v>23</v>
      </c>
      <c r="M1845" s="20">
        <v>32.897222222222226</v>
      </c>
    </row>
    <row r="1846" spans="1:13" x14ac:dyDescent="0.35">
      <c r="A1846" s="17" t="s">
        <v>8349</v>
      </c>
      <c r="B1846" s="17">
        <v>1845</v>
      </c>
      <c r="C1846" s="17" t="s">
        <v>524</v>
      </c>
      <c r="D1846" s="17">
        <v>1990</v>
      </c>
      <c r="E1846" s="17" t="s">
        <v>35</v>
      </c>
      <c r="F1846" s="17">
        <v>8</v>
      </c>
      <c r="G1846" s="19">
        <v>33093</v>
      </c>
      <c r="H1846" s="17">
        <v>1</v>
      </c>
      <c r="I1846" s="18">
        <v>4454.3999999999996</v>
      </c>
      <c r="J1846" s="17" t="s">
        <v>11</v>
      </c>
      <c r="K1846" s="17" t="s">
        <v>12</v>
      </c>
      <c r="L1846" s="17" t="s">
        <v>23</v>
      </c>
      <c r="M1846" s="20">
        <v>32.833333333333336</v>
      </c>
    </row>
    <row r="1847" spans="1:13" x14ac:dyDescent="0.35">
      <c r="A1847" s="17" t="s">
        <v>8349</v>
      </c>
      <c r="B1847" s="17">
        <v>1846</v>
      </c>
      <c r="C1847" s="17" t="s">
        <v>523</v>
      </c>
      <c r="D1847" s="17">
        <v>1994</v>
      </c>
      <c r="E1847" s="17" t="s">
        <v>18</v>
      </c>
      <c r="F1847" s="17">
        <v>28</v>
      </c>
      <c r="G1847" s="19">
        <v>34513</v>
      </c>
      <c r="H1847" s="17">
        <v>3</v>
      </c>
      <c r="I1847" s="18">
        <v>4449.46</v>
      </c>
      <c r="J1847" s="17" t="s">
        <v>16</v>
      </c>
      <c r="K1847" s="17" t="s">
        <v>11</v>
      </c>
      <c r="L1847" s="17" t="s">
        <v>13</v>
      </c>
      <c r="M1847" s="20">
        <v>28.944444444444443</v>
      </c>
    </row>
    <row r="1848" spans="1:13" x14ac:dyDescent="0.35">
      <c r="A1848" s="17" t="s">
        <v>8349</v>
      </c>
      <c r="B1848" s="17">
        <v>1847</v>
      </c>
      <c r="C1848" s="17" t="s">
        <v>522</v>
      </c>
      <c r="D1848" s="17">
        <v>1991</v>
      </c>
      <c r="E1848" s="17" t="s">
        <v>20</v>
      </c>
      <c r="F1848" s="17">
        <v>3</v>
      </c>
      <c r="G1848" s="19">
        <v>33484</v>
      </c>
      <c r="H1848" s="17">
        <v>1</v>
      </c>
      <c r="I1848" s="18">
        <v>4441.21</v>
      </c>
      <c r="J1848" s="17" t="s">
        <v>16</v>
      </c>
      <c r="K1848" s="17" t="s">
        <v>11</v>
      </c>
      <c r="L1848" s="17" t="s">
        <v>276</v>
      </c>
      <c r="M1848" s="20">
        <v>31.763888888888889</v>
      </c>
    </row>
    <row r="1849" spans="1:13" x14ac:dyDescent="0.35">
      <c r="A1849" s="17" t="s">
        <v>8349</v>
      </c>
      <c r="B1849" s="17">
        <v>1848</v>
      </c>
      <c r="C1849" s="17" t="s">
        <v>521</v>
      </c>
      <c r="D1849" s="17">
        <v>1994</v>
      </c>
      <c r="E1849" s="17" t="s">
        <v>37</v>
      </c>
      <c r="F1849" s="17">
        <v>24</v>
      </c>
      <c r="G1849" s="19">
        <v>34631</v>
      </c>
      <c r="H1849" s="17">
        <v>2</v>
      </c>
      <c r="I1849" s="18">
        <v>4438.26</v>
      </c>
      <c r="J1849" s="17" t="s">
        <v>11</v>
      </c>
      <c r="K1849" s="17" t="s">
        <v>12</v>
      </c>
      <c r="L1849" s="17" t="s">
        <v>356</v>
      </c>
      <c r="M1849" s="20">
        <v>28.622222222222224</v>
      </c>
    </row>
    <row r="1850" spans="1:13" x14ac:dyDescent="0.35">
      <c r="A1850" s="17" t="s">
        <v>8349</v>
      </c>
      <c r="B1850" s="17">
        <v>1849</v>
      </c>
      <c r="C1850" s="17" t="s">
        <v>520</v>
      </c>
      <c r="D1850" s="17">
        <v>1994</v>
      </c>
      <c r="E1850" s="17" t="s">
        <v>37</v>
      </c>
      <c r="F1850" s="17">
        <v>8</v>
      </c>
      <c r="G1850" s="19">
        <v>34615</v>
      </c>
      <c r="H1850" s="17">
        <v>2</v>
      </c>
      <c r="I1850" s="18">
        <v>4435.09</v>
      </c>
      <c r="J1850" s="17" t="s">
        <v>12</v>
      </c>
      <c r="K1850" s="17" t="s">
        <v>11</v>
      </c>
      <c r="L1850" s="17" t="s">
        <v>168</v>
      </c>
      <c r="M1850" s="20">
        <v>28.666666666666668</v>
      </c>
    </row>
    <row r="1851" spans="1:13" x14ac:dyDescent="0.35">
      <c r="A1851" s="17" t="s">
        <v>8349</v>
      </c>
      <c r="B1851" s="17">
        <v>1850</v>
      </c>
      <c r="C1851" s="17" t="s">
        <v>519</v>
      </c>
      <c r="D1851" s="17">
        <v>1993</v>
      </c>
      <c r="E1851" s="17" t="s">
        <v>30</v>
      </c>
      <c r="F1851" s="17">
        <v>23</v>
      </c>
      <c r="G1851" s="19">
        <v>34326</v>
      </c>
      <c r="H1851" s="17">
        <v>2</v>
      </c>
      <c r="I1851" s="18">
        <v>4433.92</v>
      </c>
      <c r="J1851" s="17" t="s">
        <v>11</v>
      </c>
      <c r="K1851" s="17" t="s">
        <v>11</v>
      </c>
      <c r="L1851" s="17" t="s">
        <v>23</v>
      </c>
      <c r="M1851" s="20">
        <v>29.458333333333332</v>
      </c>
    </row>
    <row r="1852" spans="1:13" x14ac:dyDescent="0.35">
      <c r="A1852" s="17" t="s">
        <v>8349</v>
      </c>
      <c r="B1852" s="17">
        <v>1851</v>
      </c>
      <c r="C1852" s="17" t="s">
        <v>518</v>
      </c>
      <c r="D1852" s="17">
        <v>1993</v>
      </c>
      <c r="E1852" s="17" t="s">
        <v>20</v>
      </c>
      <c r="F1852" s="17">
        <v>4</v>
      </c>
      <c r="G1852" s="19">
        <v>34216</v>
      </c>
      <c r="H1852" s="17">
        <v>2</v>
      </c>
      <c r="I1852" s="18">
        <v>4433.3900000000003</v>
      </c>
      <c r="J1852" s="17" t="s">
        <v>11</v>
      </c>
      <c r="K1852" s="17" t="s">
        <v>12</v>
      </c>
      <c r="L1852" s="17" t="s">
        <v>23</v>
      </c>
      <c r="M1852" s="20">
        <v>29.761111111111113</v>
      </c>
    </row>
    <row r="1853" spans="1:13" x14ac:dyDescent="0.35">
      <c r="A1853" s="17" t="s">
        <v>8349</v>
      </c>
      <c r="B1853" s="17">
        <v>1852</v>
      </c>
      <c r="C1853" s="17" t="s">
        <v>517</v>
      </c>
      <c r="D1853" s="17">
        <v>1994</v>
      </c>
      <c r="E1853" s="17" t="s">
        <v>30</v>
      </c>
      <c r="F1853" s="17">
        <v>29</v>
      </c>
      <c r="G1853" s="19">
        <v>34697</v>
      </c>
      <c r="H1853" s="17">
        <v>2</v>
      </c>
      <c r="I1853" s="18">
        <v>4428.8900000000003</v>
      </c>
      <c r="J1853" s="17" t="s">
        <v>12</v>
      </c>
      <c r="K1853" s="17" t="s">
        <v>16</v>
      </c>
      <c r="L1853" s="17" t="s">
        <v>356</v>
      </c>
      <c r="M1853" s="20">
        <v>28.441666666666666</v>
      </c>
    </row>
    <row r="1854" spans="1:13" x14ac:dyDescent="0.35">
      <c r="A1854" s="17" t="s">
        <v>8349</v>
      </c>
      <c r="B1854" s="17">
        <v>1853</v>
      </c>
      <c r="C1854" s="17" t="s">
        <v>515</v>
      </c>
      <c r="D1854" s="17">
        <v>1992</v>
      </c>
      <c r="E1854" s="17" t="s">
        <v>35</v>
      </c>
      <c r="F1854" s="17">
        <v>15</v>
      </c>
      <c r="G1854" s="19">
        <v>33831</v>
      </c>
      <c r="H1854" s="17">
        <v>0</v>
      </c>
      <c r="I1854" s="18">
        <v>4420.95</v>
      </c>
      <c r="J1854" s="17" t="s">
        <v>11</v>
      </c>
      <c r="K1854" s="17" t="s">
        <v>12</v>
      </c>
      <c r="L1854" s="17" t="s">
        <v>516</v>
      </c>
      <c r="M1854" s="20">
        <v>30.81388888888889</v>
      </c>
    </row>
    <row r="1855" spans="1:13" x14ac:dyDescent="0.35">
      <c r="A1855" s="17" t="s">
        <v>8349</v>
      </c>
      <c r="B1855" s="17">
        <v>1854</v>
      </c>
      <c r="C1855" s="17" t="s">
        <v>514</v>
      </c>
      <c r="D1855" s="17">
        <v>1988</v>
      </c>
      <c r="E1855" s="17" t="s">
        <v>20</v>
      </c>
      <c r="F1855" s="17">
        <v>16</v>
      </c>
      <c r="G1855" s="19">
        <v>32402</v>
      </c>
      <c r="H1855" s="17">
        <v>0</v>
      </c>
      <c r="I1855" s="18">
        <v>4415.16</v>
      </c>
      <c r="J1855" s="17" t="s">
        <v>11</v>
      </c>
      <c r="K1855" s="17" t="s">
        <v>16</v>
      </c>
      <c r="L1855" s="17" t="s">
        <v>13</v>
      </c>
      <c r="M1855" s="20">
        <v>34.727777777777774</v>
      </c>
    </row>
    <row r="1856" spans="1:13" x14ac:dyDescent="0.35">
      <c r="A1856" s="17" t="s">
        <v>8349</v>
      </c>
      <c r="B1856" s="17">
        <v>1855</v>
      </c>
      <c r="C1856" s="17" t="s">
        <v>513</v>
      </c>
      <c r="D1856" s="17">
        <v>1986</v>
      </c>
      <c r="E1856" s="17" t="s">
        <v>10</v>
      </c>
      <c r="F1856" s="17">
        <v>13</v>
      </c>
      <c r="G1856" s="19">
        <v>31606</v>
      </c>
      <c r="H1856" s="17">
        <v>0</v>
      </c>
      <c r="I1856" s="18">
        <v>4402.2299999999996</v>
      </c>
      <c r="J1856" s="17" t="s">
        <v>11</v>
      </c>
      <c r="K1856" s="17" t="s">
        <v>11</v>
      </c>
      <c r="L1856" s="17" t="s">
        <v>42</v>
      </c>
      <c r="M1856" s="20">
        <v>36.902777777777779</v>
      </c>
    </row>
    <row r="1857" spans="1:13" x14ac:dyDescent="0.35">
      <c r="A1857" s="17" t="s">
        <v>8349</v>
      </c>
      <c r="B1857" s="17">
        <v>1856</v>
      </c>
      <c r="C1857" s="17" t="s">
        <v>512</v>
      </c>
      <c r="D1857" s="17">
        <v>1986</v>
      </c>
      <c r="E1857" s="17" t="s">
        <v>35</v>
      </c>
      <c r="F1857" s="17">
        <v>11</v>
      </c>
      <c r="G1857" s="19">
        <v>31635</v>
      </c>
      <c r="H1857" s="17">
        <v>0</v>
      </c>
      <c r="I1857" s="18">
        <v>4399.7299999999996</v>
      </c>
      <c r="J1857" s="17" t="s">
        <v>12</v>
      </c>
      <c r="K1857" s="17" t="s">
        <v>11</v>
      </c>
      <c r="L1857" s="17" t="s">
        <v>13</v>
      </c>
      <c r="M1857" s="20">
        <v>36.825000000000003</v>
      </c>
    </row>
    <row r="1858" spans="1:13" x14ac:dyDescent="0.35">
      <c r="A1858" s="17" t="s">
        <v>8349</v>
      </c>
      <c r="B1858" s="17">
        <v>1857</v>
      </c>
      <c r="C1858" s="17" t="s">
        <v>511</v>
      </c>
      <c r="D1858" s="17">
        <v>1988</v>
      </c>
      <c r="E1858" s="17" t="s">
        <v>10</v>
      </c>
      <c r="F1858" s="17">
        <v>18</v>
      </c>
      <c r="G1858" s="19">
        <v>32342</v>
      </c>
      <c r="H1858" s="17">
        <v>3</v>
      </c>
      <c r="I1858" s="18">
        <v>4397.3100000000004</v>
      </c>
      <c r="J1858" s="17" t="s">
        <v>11</v>
      </c>
      <c r="K1858" s="17" t="s">
        <v>11</v>
      </c>
      <c r="L1858" s="17" t="s">
        <v>13</v>
      </c>
      <c r="M1858" s="20">
        <v>34.888888888888886</v>
      </c>
    </row>
    <row r="1859" spans="1:13" x14ac:dyDescent="0.35">
      <c r="A1859" s="17" t="s">
        <v>8349</v>
      </c>
      <c r="B1859" s="17">
        <v>1858</v>
      </c>
      <c r="C1859" s="17" t="s">
        <v>510</v>
      </c>
      <c r="D1859" s="17">
        <v>1982</v>
      </c>
      <c r="E1859" s="17" t="s">
        <v>18</v>
      </c>
      <c r="F1859" s="17">
        <v>29</v>
      </c>
      <c r="G1859" s="19">
        <v>30131</v>
      </c>
      <c r="H1859" s="17">
        <v>3</v>
      </c>
      <c r="I1859" s="18">
        <v>4392.7</v>
      </c>
      <c r="J1859" s="17" t="s">
        <v>11</v>
      </c>
      <c r="K1859" s="17" t="s">
        <v>11</v>
      </c>
      <c r="L1859" s="17" t="s">
        <v>13</v>
      </c>
      <c r="M1859" s="20">
        <v>40.94166666666667</v>
      </c>
    </row>
    <row r="1860" spans="1:13" x14ac:dyDescent="0.35">
      <c r="A1860" s="17" t="s">
        <v>8349</v>
      </c>
      <c r="B1860" s="17">
        <v>1859</v>
      </c>
      <c r="C1860" s="17" t="s">
        <v>509</v>
      </c>
      <c r="D1860" s="17">
        <v>1997</v>
      </c>
      <c r="E1860" s="17" t="s">
        <v>15</v>
      </c>
      <c r="F1860" s="17">
        <v>29</v>
      </c>
      <c r="G1860" s="19">
        <v>35763</v>
      </c>
      <c r="H1860" s="17">
        <v>3</v>
      </c>
      <c r="I1860" s="18">
        <v>4391.6499999999996</v>
      </c>
      <c r="J1860" s="17" t="s">
        <v>11</v>
      </c>
      <c r="K1860" s="17" t="s">
        <v>11</v>
      </c>
      <c r="L1860" s="17" t="s">
        <v>42</v>
      </c>
      <c r="M1860" s="20">
        <v>25.524999999999999</v>
      </c>
    </row>
    <row r="1861" spans="1:13" x14ac:dyDescent="0.35">
      <c r="A1861" s="17" t="s">
        <v>8349</v>
      </c>
      <c r="B1861" s="17">
        <v>1860</v>
      </c>
      <c r="C1861" s="17" t="s">
        <v>508</v>
      </c>
      <c r="D1861" s="17">
        <v>1990</v>
      </c>
      <c r="E1861" s="17" t="s">
        <v>35</v>
      </c>
      <c r="F1861" s="17">
        <v>28</v>
      </c>
      <c r="G1861" s="19">
        <v>33113</v>
      </c>
      <c r="H1861" s="17">
        <v>0</v>
      </c>
      <c r="I1861" s="18">
        <v>4357.04</v>
      </c>
      <c r="J1861" s="17" t="s">
        <v>11</v>
      </c>
      <c r="K1861" s="17" t="s">
        <v>12</v>
      </c>
      <c r="L1861" s="17" t="s">
        <v>23</v>
      </c>
      <c r="M1861" s="20">
        <v>32.777777777777779</v>
      </c>
    </row>
    <row r="1862" spans="1:13" x14ac:dyDescent="0.35">
      <c r="A1862" s="17" t="s">
        <v>8349</v>
      </c>
      <c r="B1862" s="17">
        <v>1861</v>
      </c>
      <c r="C1862" s="17" t="s">
        <v>507</v>
      </c>
      <c r="D1862" s="17">
        <v>1991</v>
      </c>
      <c r="E1862" s="17" t="s">
        <v>20</v>
      </c>
      <c r="F1862" s="17">
        <v>13</v>
      </c>
      <c r="G1862" s="19">
        <v>33494</v>
      </c>
      <c r="H1862" s="17">
        <v>1</v>
      </c>
      <c r="I1862" s="18">
        <v>4350.51</v>
      </c>
      <c r="J1862" s="17" t="s">
        <v>11</v>
      </c>
      <c r="K1862" s="17" t="s">
        <v>11</v>
      </c>
      <c r="L1862" s="17" t="s">
        <v>13</v>
      </c>
      <c r="M1862" s="20">
        <v>31.736111111111111</v>
      </c>
    </row>
    <row r="1863" spans="1:13" x14ac:dyDescent="0.35">
      <c r="A1863" s="17" t="s">
        <v>8349</v>
      </c>
      <c r="B1863" s="17">
        <v>1862</v>
      </c>
      <c r="C1863" s="17" t="s">
        <v>506</v>
      </c>
      <c r="D1863" s="17">
        <v>1994</v>
      </c>
      <c r="E1863" s="17" t="s">
        <v>15</v>
      </c>
      <c r="F1863" s="17">
        <v>1</v>
      </c>
      <c r="G1863" s="19">
        <v>34639</v>
      </c>
      <c r="H1863" s="17">
        <v>2</v>
      </c>
      <c r="I1863" s="18">
        <v>4349.46</v>
      </c>
      <c r="J1863" s="17" t="s">
        <v>11</v>
      </c>
      <c r="K1863" s="17" t="s">
        <v>11</v>
      </c>
      <c r="L1863" s="17" t="s">
        <v>13</v>
      </c>
      <c r="M1863" s="20">
        <v>28.602777777777778</v>
      </c>
    </row>
    <row r="1864" spans="1:13" x14ac:dyDescent="0.35">
      <c r="A1864" s="17" t="s">
        <v>8349</v>
      </c>
      <c r="B1864" s="17">
        <v>1863</v>
      </c>
      <c r="C1864" s="17" t="s">
        <v>505</v>
      </c>
      <c r="D1864" s="17">
        <v>1991</v>
      </c>
      <c r="E1864" s="17" t="s">
        <v>18</v>
      </c>
      <c r="F1864" s="17">
        <v>1</v>
      </c>
      <c r="G1864" s="19">
        <v>33390</v>
      </c>
      <c r="H1864" s="17">
        <v>0</v>
      </c>
      <c r="I1864" s="18">
        <v>4347.0200000000004</v>
      </c>
      <c r="J1864" s="17" t="s">
        <v>11</v>
      </c>
      <c r="K1864" s="17" t="s">
        <v>16</v>
      </c>
      <c r="L1864" s="17" t="s">
        <v>247</v>
      </c>
      <c r="M1864" s="20">
        <v>32.019444444444446</v>
      </c>
    </row>
    <row r="1865" spans="1:13" x14ac:dyDescent="0.35">
      <c r="A1865" s="17" t="s">
        <v>8349</v>
      </c>
      <c r="B1865" s="17">
        <v>1864</v>
      </c>
      <c r="C1865" s="17" t="s">
        <v>504</v>
      </c>
      <c r="D1865" s="17">
        <v>1994</v>
      </c>
      <c r="E1865" s="17" t="s">
        <v>37</v>
      </c>
      <c r="F1865" s="17">
        <v>26</v>
      </c>
      <c r="G1865" s="19">
        <v>34633</v>
      </c>
      <c r="H1865" s="17">
        <v>2</v>
      </c>
      <c r="I1865" s="18">
        <v>4340.4399999999996</v>
      </c>
      <c r="J1865" s="17" t="s">
        <v>11</v>
      </c>
      <c r="K1865" s="17" t="s">
        <v>16</v>
      </c>
      <c r="L1865" s="17" t="s">
        <v>13</v>
      </c>
      <c r="M1865" s="20">
        <v>28.616666666666667</v>
      </c>
    </row>
    <row r="1866" spans="1:13" x14ac:dyDescent="0.35">
      <c r="A1866" s="17" t="s">
        <v>8349</v>
      </c>
      <c r="B1866" s="17">
        <v>1865</v>
      </c>
      <c r="C1866" s="17" t="s">
        <v>503</v>
      </c>
      <c r="D1866" s="17">
        <v>1994</v>
      </c>
      <c r="E1866" s="17" t="s">
        <v>15</v>
      </c>
      <c r="F1866" s="17">
        <v>2</v>
      </c>
      <c r="G1866" s="19">
        <v>34640</v>
      </c>
      <c r="H1866" s="17">
        <v>1</v>
      </c>
      <c r="I1866" s="18">
        <v>4337.74</v>
      </c>
      <c r="J1866" s="17" t="s">
        <v>11</v>
      </c>
      <c r="K1866" s="17" t="s">
        <v>16</v>
      </c>
      <c r="L1866" s="17" t="s">
        <v>247</v>
      </c>
      <c r="M1866" s="20">
        <v>28.6</v>
      </c>
    </row>
    <row r="1867" spans="1:13" x14ac:dyDescent="0.35">
      <c r="A1867" s="17" t="s">
        <v>8349</v>
      </c>
      <c r="B1867" s="17">
        <v>1866</v>
      </c>
      <c r="C1867" s="17" t="s">
        <v>502</v>
      </c>
      <c r="D1867" s="17">
        <v>1988</v>
      </c>
      <c r="E1867" s="17" t="s">
        <v>30</v>
      </c>
      <c r="F1867" s="17">
        <v>19</v>
      </c>
      <c r="G1867" s="19">
        <v>32496</v>
      </c>
      <c r="H1867" s="17">
        <v>0</v>
      </c>
      <c r="I1867" s="18">
        <v>4320.41</v>
      </c>
      <c r="J1867" s="17" t="s">
        <v>11</v>
      </c>
      <c r="K1867" s="17" t="s">
        <v>16</v>
      </c>
      <c r="L1867" s="17" t="s">
        <v>23</v>
      </c>
      <c r="M1867" s="20">
        <v>34.469444444444441</v>
      </c>
    </row>
    <row r="1868" spans="1:13" x14ac:dyDescent="0.35">
      <c r="A1868" s="17" t="s">
        <v>8349</v>
      </c>
      <c r="B1868" s="17">
        <v>1867</v>
      </c>
      <c r="C1868" s="17" t="s">
        <v>501</v>
      </c>
      <c r="D1868" s="17">
        <v>2000</v>
      </c>
      <c r="E1868" s="17" t="s">
        <v>15</v>
      </c>
      <c r="F1868" s="17">
        <v>25</v>
      </c>
      <c r="G1868" s="19">
        <v>36855</v>
      </c>
      <c r="H1868" s="17">
        <v>3</v>
      </c>
      <c r="I1868" s="18">
        <v>4296.2700000000004</v>
      </c>
      <c r="J1868" s="17" t="s">
        <v>11</v>
      </c>
      <c r="K1868" s="17" t="s">
        <v>12</v>
      </c>
      <c r="L1868" s="17" t="s">
        <v>23</v>
      </c>
      <c r="M1868" s="20">
        <v>22.536111111111111</v>
      </c>
    </row>
    <row r="1869" spans="1:13" x14ac:dyDescent="0.35">
      <c r="A1869" s="17" t="s">
        <v>8349</v>
      </c>
      <c r="B1869" s="17">
        <v>1868</v>
      </c>
      <c r="C1869" s="17" t="s">
        <v>500</v>
      </c>
      <c r="D1869" s="17">
        <v>2003</v>
      </c>
      <c r="E1869" s="17" t="s">
        <v>18</v>
      </c>
      <c r="F1869" s="17">
        <v>8</v>
      </c>
      <c r="G1869" s="19">
        <v>37780</v>
      </c>
      <c r="H1869" s="17">
        <v>0</v>
      </c>
      <c r="I1869" s="18">
        <v>4278.55</v>
      </c>
      <c r="J1869" s="17" t="s">
        <v>11</v>
      </c>
      <c r="K1869" s="17" t="s">
        <v>16</v>
      </c>
      <c r="L1869" s="17" t="s">
        <v>300</v>
      </c>
      <c r="M1869" s="20">
        <v>20</v>
      </c>
    </row>
    <row r="1870" spans="1:13" x14ac:dyDescent="0.35">
      <c r="A1870" s="17" t="s">
        <v>8349</v>
      </c>
      <c r="B1870" s="17">
        <v>1869</v>
      </c>
      <c r="C1870" s="17" t="s">
        <v>499</v>
      </c>
      <c r="D1870" s="17">
        <v>1992</v>
      </c>
      <c r="E1870" s="17" t="s">
        <v>18</v>
      </c>
      <c r="F1870" s="17">
        <v>18</v>
      </c>
      <c r="G1870" s="19">
        <v>33773</v>
      </c>
      <c r="H1870" s="17">
        <v>2</v>
      </c>
      <c r="I1870" s="18">
        <v>4266.17</v>
      </c>
      <c r="J1870" s="17" t="s">
        <v>12</v>
      </c>
      <c r="K1870" s="17" t="s">
        <v>11</v>
      </c>
      <c r="L1870" s="17" t="s">
        <v>13</v>
      </c>
      <c r="M1870" s="20">
        <v>30.972222222222221</v>
      </c>
    </row>
    <row r="1871" spans="1:13" x14ac:dyDescent="0.35">
      <c r="A1871" s="17" t="s">
        <v>8349</v>
      </c>
      <c r="B1871" s="17">
        <v>1870</v>
      </c>
      <c r="C1871" s="17" t="s">
        <v>498</v>
      </c>
      <c r="D1871" s="17">
        <v>1983</v>
      </c>
      <c r="E1871" s="17" t="s">
        <v>15</v>
      </c>
      <c r="F1871" s="17">
        <v>20</v>
      </c>
      <c r="G1871" s="19">
        <v>30640</v>
      </c>
      <c r="H1871" s="17">
        <v>3</v>
      </c>
      <c r="I1871" s="18">
        <v>4265.01</v>
      </c>
      <c r="J1871" s="17" t="s">
        <v>11</v>
      </c>
      <c r="K1871" s="17" t="s">
        <v>16</v>
      </c>
      <c r="L1871" s="17" t="s">
        <v>23</v>
      </c>
      <c r="M1871" s="20">
        <v>39.549999999999997</v>
      </c>
    </row>
    <row r="1872" spans="1:13" x14ac:dyDescent="0.35">
      <c r="A1872" s="17" t="s">
        <v>8349</v>
      </c>
      <c r="B1872" s="17">
        <v>1871</v>
      </c>
      <c r="C1872" s="17" t="s">
        <v>497</v>
      </c>
      <c r="D1872" s="17">
        <v>1995</v>
      </c>
      <c r="E1872" s="17" t="s">
        <v>37</v>
      </c>
      <c r="F1872" s="17">
        <v>14</v>
      </c>
      <c r="G1872" s="19">
        <v>34986</v>
      </c>
      <c r="H1872" s="17">
        <v>3</v>
      </c>
      <c r="I1872" s="18">
        <v>4260.74</v>
      </c>
      <c r="J1872" s="17" t="s">
        <v>12</v>
      </c>
      <c r="K1872" s="17" t="s">
        <v>11</v>
      </c>
      <c r="L1872" s="17" t="s">
        <v>42</v>
      </c>
      <c r="M1872" s="20">
        <v>27.65</v>
      </c>
    </row>
    <row r="1873" spans="1:13" x14ac:dyDescent="0.35">
      <c r="A1873" s="17" t="s">
        <v>8349</v>
      </c>
      <c r="B1873" s="17">
        <v>1872</v>
      </c>
      <c r="C1873" s="17" t="s">
        <v>496</v>
      </c>
      <c r="D1873" s="17">
        <v>1982</v>
      </c>
      <c r="E1873" s="17" t="s">
        <v>18</v>
      </c>
      <c r="F1873" s="17">
        <v>16</v>
      </c>
      <c r="G1873" s="19">
        <v>30118</v>
      </c>
      <c r="H1873" s="17">
        <v>3</v>
      </c>
      <c r="I1873" s="18">
        <v>4250.24</v>
      </c>
      <c r="J1873" s="17" t="s">
        <v>11</v>
      </c>
      <c r="K1873" s="17" t="s">
        <v>12</v>
      </c>
      <c r="L1873" s="17" t="s">
        <v>13</v>
      </c>
      <c r="M1873" s="20">
        <v>40.977777777777774</v>
      </c>
    </row>
    <row r="1874" spans="1:13" x14ac:dyDescent="0.35">
      <c r="A1874" s="17" t="s">
        <v>8349</v>
      </c>
      <c r="B1874" s="17">
        <v>1873</v>
      </c>
      <c r="C1874" s="17" t="s">
        <v>495</v>
      </c>
      <c r="D1874" s="17">
        <v>1991</v>
      </c>
      <c r="E1874" s="17" t="s">
        <v>30</v>
      </c>
      <c r="F1874" s="17">
        <v>1</v>
      </c>
      <c r="G1874" s="19">
        <v>33573</v>
      </c>
      <c r="H1874" s="17">
        <v>1</v>
      </c>
      <c r="I1874" s="18">
        <v>4243.59</v>
      </c>
      <c r="J1874" s="17" t="s">
        <v>12</v>
      </c>
      <c r="K1874" s="17" t="s">
        <v>16</v>
      </c>
      <c r="L1874" s="17" t="s">
        <v>23</v>
      </c>
      <c r="M1874" s="20">
        <v>31.519444444444446</v>
      </c>
    </row>
    <row r="1875" spans="1:13" x14ac:dyDescent="0.35">
      <c r="A1875" s="17" t="s">
        <v>8349</v>
      </c>
      <c r="B1875" s="17">
        <v>1874</v>
      </c>
      <c r="C1875" s="17" t="s">
        <v>494</v>
      </c>
      <c r="D1875" s="17">
        <v>1991</v>
      </c>
      <c r="E1875" s="17" t="s">
        <v>15</v>
      </c>
      <c r="F1875" s="17">
        <v>3</v>
      </c>
      <c r="G1875" s="19">
        <v>33545</v>
      </c>
      <c r="H1875" s="17">
        <v>1</v>
      </c>
      <c r="I1875" s="18">
        <v>4239.8900000000003</v>
      </c>
      <c r="J1875" s="17" t="s">
        <v>11</v>
      </c>
      <c r="K1875" s="17" t="s">
        <v>11</v>
      </c>
      <c r="L1875" s="17" t="s">
        <v>23</v>
      </c>
      <c r="M1875" s="20">
        <v>31.597222222222221</v>
      </c>
    </row>
    <row r="1876" spans="1:13" x14ac:dyDescent="0.35">
      <c r="A1876" s="17" t="s">
        <v>8349</v>
      </c>
      <c r="B1876" s="17">
        <v>1875</v>
      </c>
      <c r="C1876" s="17" t="s">
        <v>493</v>
      </c>
      <c r="D1876" s="17">
        <v>1992</v>
      </c>
      <c r="E1876" s="17" t="s">
        <v>18</v>
      </c>
      <c r="F1876" s="17">
        <v>27</v>
      </c>
      <c r="G1876" s="19">
        <v>33782</v>
      </c>
      <c r="H1876" s="17">
        <v>1</v>
      </c>
      <c r="I1876" s="18">
        <v>4237.13</v>
      </c>
      <c r="J1876" s="17" t="s">
        <v>12</v>
      </c>
      <c r="K1876" s="17" t="s">
        <v>16</v>
      </c>
      <c r="L1876" s="17" t="s">
        <v>168</v>
      </c>
      <c r="M1876" s="20">
        <v>30.947222222222223</v>
      </c>
    </row>
    <row r="1877" spans="1:13" x14ac:dyDescent="0.35">
      <c r="A1877" s="17" t="s">
        <v>8349</v>
      </c>
      <c r="B1877" s="17">
        <v>1876</v>
      </c>
      <c r="C1877" s="17" t="s">
        <v>492</v>
      </c>
      <c r="D1877" s="17">
        <v>1998</v>
      </c>
      <c r="E1877" s="17" t="s">
        <v>30</v>
      </c>
      <c r="F1877" s="17">
        <v>14</v>
      </c>
      <c r="G1877" s="19">
        <v>36143</v>
      </c>
      <c r="H1877" s="17">
        <v>3</v>
      </c>
      <c r="I1877" s="18">
        <v>4234.93</v>
      </c>
      <c r="J1877" s="17" t="s">
        <v>11</v>
      </c>
      <c r="K1877" s="17" t="s">
        <v>16</v>
      </c>
      <c r="L1877" s="17" t="s">
        <v>42</v>
      </c>
      <c r="M1877" s="20">
        <v>24.483333333333334</v>
      </c>
    </row>
    <row r="1878" spans="1:13" x14ac:dyDescent="0.35">
      <c r="A1878" s="17" t="s">
        <v>8349</v>
      </c>
      <c r="B1878" s="17">
        <v>1877</v>
      </c>
      <c r="C1878" s="17" t="s">
        <v>491</v>
      </c>
      <c r="D1878" s="17">
        <v>1997</v>
      </c>
      <c r="E1878" s="17" t="s">
        <v>20</v>
      </c>
      <c r="F1878" s="17">
        <v>6</v>
      </c>
      <c r="G1878" s="19">
        <v>35679</v>
      </c>
      <c r="H1878" s="17">
        <v>2</v>
      </c>
      <c r="I1878" s="18">
        <v>4189.1099999999997</v>
      </c>
      <c r="J1878" s="17" t="s">
        <v>11</v>
      </c>
      <c r="K1878" s="17" t="s">
        <v>11</v>
      </c>
      <c r="L1878" s="17" t="s">
        <v>23</v>
      </c>
      <c r="M1878" s="20">
        <v>25.755555555555556</v>
      </c>
    </row>
    <row r="1879" spans="1:13" x14ac:dyDescent="0.35">
      <c r="A1879" s="17" t="s">
        <v>8349</v>
      </c>
      <c r="B1879" s="17">
        <v>1878</v>
      </c>
      <c r="C1879" s="17" t="s">
        <v>490</v>
      </c>
      <c r="D1879" s="17">
        <v>1995</v>
      </c>
      <c r="E1879" s="17" t="s">
        <v>37</v>
      </c>
      <c r="F1879" s="17">
        <v>3</v>
      </c>
      <c r="G1879" s="19">
        <v>34975</v>
      </c>
      <c r="H1879" s="17">
        <v>0</v>
      </c>
      <c r="I1879" s="18">
        <v>4188.7299999999996</v>
      </c>
      <c r="J1879" s="17" t="s">
        <v>11</v>
      </c>
      <c r="K1879" s="17" t="s">
        <v>11</v>
      </c>
      <c r="L1879" s="17" t="s">
        <v>200</v>
      </c>
      <c r="M1879" s="20">
        <v>27.680555555555557</v>
      </c>
    </row>
    <row r="1880" spans="1:13" x14ac:dyDescent="0.35">
      <c r="A1880" s="17" t="s">
        <v>8349</v>
      </c>
      <c r="B1880" s="17">
        <v>1879</v>
      </c>
      <c r="C1880" s="17" t="s">
        <v>489</v>
      </c>
      <c r="D1880" s="17">
        <v>1989</v>
      </c>
      <c r="E1880" s="17" t="s">
        <v>18</v>
      </c>
      <c r="F1880" s="17">
        <v>25</v>
      </c>
      <c r="G1880" s="19">
        <v>32684</v>
      </c>
      <c r="H1880" s="17">
        <v>0</v>
      </c>
      <c r="I1880" s="18">
        <v>4185.1000000000004</v>
      </c>
      <c r="J1880" s="17" t="s">
        <v>11</v>
      </c>
      <c r="K1880" s="17" t="s">
        <v>12</v>
      </c>
      <c r="L1880" s="17" t="s">
        <v>13</v>
      </c>
      <c r="M1880" s="20">
        <v>33.952777777777776</v>
      </c>
    </row>
    <row r="1881" spans="1:13" x14ac:dyDescent="0.35">
      <c r="A1881" s="17" t="s">
        <v>8349</v>
      </c>
      <c r="B1881" s="17">
        <v>1880</v>
      </c>
      <c r="C1881" s="17" t="s">
        <v>488</v>
      </c>
      <c r="D1881" s="17">
        <v>1984</v>
      </c>
      <c r="E1881" s="17" t="s">
        <v>20</v>
      </c>
      <c r="F1881" s="17">
        <v>16</v>
      </c>
      <c r="G1881" s="19">
        <v>30941</v>
      </c>
      <c r="H1881" s="17">
        <v>3</v>
      </c>
      <c r="I1881" s="18">
        <v>4163.21</v>
      </c>
      <c r="J1881" s="17" t="s">
        <v>11</v>
      </c>
      <c r="K1881" s="17" t="s">
        <v>11</v>
      </c>
      <c r="L1881" s="17" t="s">
        <v>23</v>
      </c>
      <c r="M1881" s="20">
        <v>38.727777777777774</v>
      </c>
    </row>
    <row r="1882" spans="1:13" x14ac:dyDescent="0.35">
      <c r="A1882" s="17" t="s">
        <v>8349</v>
      </c>
      <c r="B1882" s="17">
        <v>1881</v>
      </c>
      <c r="C1882" s="17" t="s">
        <v>487</v>
      </c>
      <c r="D1882" s="17">
        <v>1998</v>
      </c>
      <c r="E1882" s="17" t="s">
        <v>15</v>
      </c>
      <c r="F1882" s="17">
        <v>26</v>
      </c>
      <c r="G1882" s="19">
        <v>36125</v>
      </c>
      <c r="H1882" s="17">
        <v>0</v>
      </c>
      <c r="I1882" s="18">
        <v>4154.97</v>
      </c>
      <c r="J1882" s="17" t="s">
        <v>11</v>
      </c>
      <c r="K1882" s="17" t="s">
        <v>16</v>
      </c>
      <c r="L1882" s="17" t="s">
        <v>23</v>
      </c>
      <c r="M1882" s="20">
        <v>24.533333333333335</v>
      </c>
    </row>
    <row r="1883" spans="1:13" x14ac:dyDescent="0.35">
      <c r="A1883" s="17" t="s">
        <v>8349</v>
      </c>
      <c r="B1883" s="17">
        <v>1882</v>
      </c>
      <c r="C1883" s="17" t="s">
        <v>486</v>
      </c>
      <c r="D1883" s="17">
        <v>1992</v>
      </c>
      <c r="E1883" s="17" t="s">
        <v>35</v>
      </c>
      <c r="F1883" s="17">
        <v>4</v>
      </c>
      <c r="G1883" s="19">
        <v>33820</v>
      </c>
      <c r="H1883" s="17">
        <v>1</v>
      </c>
      <c r="I1883" s="18">
        <v>4151.03</v>
      </c>
      <c r="J1883" s="17" t="s">
        <v>11</v>
      </c>
      <c r="K1883" s="17" t="s">
        <v>11</v>
      </c>
      <c r="L1883" s="17" t="s">
        <v>13</v>
      </c>
      <c r="M1883" s="20">
        <v>30.844444444444445</v>
      </c>
    </row>
    <row r="1884" spans="1:13" x14ac:dyDescent="0.35">
      <c r="A1884" s="17" t="s">
        <v>8349</v>
      </c>
      <c r="B1884" s="17">
        <v>1883</v>
      </c>
      <c r="C1884" s="17" t="s">
        <v>485</v>
      </c>
      <c r="D1884" s="17">
        <v>1992</v>
      </c>
      <c r="E1884" s="17" t="s">
        <v>18</v>
      </c>
      <c r="F1884" s="17">
        <v>28</v>
      </c>
      <c r="G1884" s="19">
        <v>33783</v>
      </c>
      <c r="H1884" s="17">
        <v>1</v>
      </c>
      <c r="I1884" s="18">
        <v>4149.74</v>
      </c>
      <c r="J1884" s="17" t="s">
        <v>11</v>
      </c>
      <c r="K1884" s="17" t="s">
        <v>16</v>
      </c>
      <c r="L1884" s="17" t="s">
        <v>42</v>
      </c>
      <c r="M1884" s="20">
        <v>30.944444444444443</v>
      </c>
    </row>
    <row r="1885" spans="1:13" x14ac:dyDescent="0.35">
      <c r="A1885" s="17" t="s">
        <v>8349</v>
      </c>
      <c r="B1885" s="17">
        <v>1884</v>
      </c>
      <c r="C1885" s="17" t="s">
        <v>484</v>
      </c>
      <c r="D1885" s="17">
        <v>1992</v>
      </c>
      <c r="E1885" s="17" t="s">
        <v>18</v>
      </c>
      <c r="F1885" s="17">
        <v>18</v>
      </c>
      <c r="G1885" s="19">
        <v>33773</v>
      </c>
      <c r="H1885" s="17">
        <v>0</v>
      </c>
      <c r="I1885" s="18">
        <v>4137.5200000000004</v>
      </c>
      <c r="J1885" s="17" t="s">
        <v>11</v>
      </c>
      <c r="K1885" s="17" t="s">
        <v>12</v>
      </c>
      <c r="L1885" s="17" t="s">
        <v>247</v>
      </c>
      <c r="M1885" s="20">
        <v>30.972222222222221</v>
      </c>
    </row>
    <row r="1886" spans="1:13" x14ac:dyDescent="0.35">
      <c r="A1886" s="17" t="s">
        <v>8349</v>
      </c>
      <c r="B1886" s="17">
        <v>1885</v>
      </c>
      <c r="C1886" s="17" t="s">
        <v>483</v>
      </c>
      <c r="D1886" s="17">
        <v>1991</v>
      </c>
      <c r="E1886" s="17" t="s">
        <v>35</v>
      </c>
      <c r="F1886" s="17">
        <v>6</v>
      </c>
      <c r="G1886" s="19">
        <v>33456</v>
      </c>
      <c r="H1886" s="17">
        <v>0</v>
      </c>
      <c r="I1886" s="18">
        <v>4134.08</v>
      </c>
      <c r="J1886" s="17" t="s">
        <v>11</v>
      </c>
      <c r="K1886" s="17" t="s">
        <v>16</v>
      </c>
      <c r="L1886" s="17" t="s">
        <v>23</v>
      </c>
      <c r="M1886" s="20">
        <v>31.838888888888889</v>
      </c>
    </row>
    <row r="1887" spans="1:13" x14ac:dyDescent="0.35">
      <c r="A1887" s="17" t="s">
        <v>8349</v>
      </c>
      <c r="B1887" s="17">
        <v>1886</v>
      </c>
      <c r="C1887" s="17" t="s">
        <v>482</v>
      </c>
      <c r="D1887" s="17">
        <v>1994</v>
      </c>
      <c r="E1887" s="17" t="s">
        <v>35</v>
      </c>
      <c r="F1887" s="17">
        <v>21</v>
      </c>
      <c r="G1887" s="19">
        <v>34567</v>
      </c>
      <c r="H1887" s="17">
        <v>1</v>
      </c>
      <c r="I1887" s="18">
        <v>4133.6400000000003</v>
      </c>
      <c r="J1887" s="17" t="s">
        <v>11</v>
      </c>
      <c r="K1887" s="17" t="s">
        <v>12</v>
      </c>
      <c r="L1887" s="17" t="s">
        <v>23</v>
      </c>
      <c r="M1887" s="20">
        <v>28.797222222222221</v>
      </c>
    </row>
    <row r="1888" spans="1:13" x14ac:dyDescent="0.35">
      <c r="A1888" s="17" t="s">
        <v>8349</v>
      </c>
      <c r="B1888" s="17">
        <v>1887</v>
      </c>
      <c r="C1888" s="17" t="s">
        <v>481</v>
      </c>
      <c r="D1888" s="17">
        <v>1990</v>
      </c>
      <c r="E1888" s="17" t="s">
        <v>30</v>
      </c>
      <c r="F1888" s="17">
        <v>14</v>
      </c>
      <c r="G1888" s="19">
        <v>33221</v>
      </c>
      <c r="H1888" s="17">
        <v>1</v>
      </c>
      <c r="I1888" s="18">
        <v>4076.5</v>
      </c>
      <c r="J1888" s="17" t="s">
        <v>11</v>
      </c>
      <c r="K1888" s="17" t="s">
        <v>12</v>
      </c>
      <c r="L1888" s="17" t="s">
        <v>42</v>
      </c>
      <c r="M1888" s="20">
        <v>32.483333333333334</v>
      </c>
    </row>
    <row r="1889" spans="1:13" x14ac:dyDescent="0.35">
      <c r="A1889" s="17" t="s">
        <v>8349</v>
      </c>
      <c r="B1889" s="17">
        <v>1888</v>
      </c>
      <c r="C1889" s="17" t="s">
        <v>480</v>
      </c>
      <c r="D1889" s="17">
        <v>1990</v>
      </c>
      <c r="E1889" s="17" t="s">
        <v>30</v>
      </c>
      <c r="F1889" s="17">
        <v>1</v>
      </c>
      <c r="G1889" s="19">
        <v>33208</v>
      </c>
      <c r="H1889" s="17">
        <v>1</v>
      </c>
      <c r="I1889" s="18">
        <v>4074.45</v>
      </c>
      <c r="J1889" s="17" t="s">
        <v>12</v>
      </c>
      <c r="K1889" s="17" t="s">
        <v>11</v>
      </c>
      <c r="L1889" s="17" t="s">
        <v>13</v>
      </c>
      <c r="M1889" s="20">
        <v>32.519444444444446</v>
      </c>
    </row>
    <row r="1890" spans="1:13" x14ac:dyDescent="0.35">
      <c r="A1890" s="17" t="s">
        <v>8349</v>
      </c>
      <c r="B1890" s="17">
        <v>1889</v>
      </c>
      <c r="C1890" s="17" t="s">
        <v>479</v>
      </c>
      <c r="D1890" s="17">
        <v>2002</v>
      </c>
      <c r="E1890" s="17" t="s">
        <v>37</v>
      </c>
      <c r="F1890" s="17">
        <v>18</v>
      </c>
      <c r="G1890" s="19">
        <v>37547</v>
      </c>
      <c r="H1890" s="17">
        <v>0</v>
      </c>
      <c r="I1890" s="18">
        <v>4070.51</v>
      </c>
      <c r="J1890" s="17" t="s">
        <v>11</v>
      </c>
      <c r="K1890" s="17" t="s">
        <v>16</v>
      </c>
      <c r="L1890" s="17" t="s">
        <v>23</v>
      </c>
      <c r="M1890" s="20">
        <v>20.638888888888889</v>
      </c>
    </row>
    <row r="1891" spans="1:13" x14ac:dyDescent="0.35">
      <c r="A1891" s="17" t="s">
        <v>8349</v>
      </c>
      <c r="B1891" s="17">
        <v>1890</v>
      </c>
      <c r="C1891" s="17" t="s">
        <v>478</v>
      </c>
      <c r="D1891" s="17">
        <v>1983</v>
      </c>
      <c r="E1891" s="17" t="s">
        <v>20</v>
      </c>
      <c r="F1891" s="17">
        <v>16</v>
      </c>
      <c r="G1891" s="19">
        <v>30575</v>
      </c>
      <c r="H1891" s="17">
        <v>3</v>
      </c>
      <c r="I1891" s="18">
        <v>4070.42</v>
      </c>
      <c r="J1891" s="17" t="s">
        <v>11</v>
      </c>
      <c r="K1891" s="17" t="s">
        <v>16</v>
      </c>
      <c r="L1891" s="17" t="s">
        <v>13</v>
      </c>
      <c r="M1891" s="20">
        <v>39.727777777777774</v>
      </c>
    </row>
    <row r="1892" spans="1:13" x14ac:dyDescent="0.35">
      <c r="A1892" s="17" t="s">
        <v>8349</v>
      </c>
      <c r="B1892" s="17">
        <v>1891</v>
      </c>
      <c r="C1892" s="17" t="s">
        <v>477</v>
      </c>
      <c r="D1892" s="17">
        <v>1995</v>
      </c>
      <c r="E1892" s="17" t="s">
        <v>20</v>
      </c>
      <c r="F1892" s="17">
        <v>14</v>
      </c>
      <c r="G1892" s="19">
        <v>34956</v>
      </c>
      <c r="H1892" s="17">
        <v>2</v>
      </c>
      <c r="I1892" s="18">
        <v>4058.71</v>
      </c>
      <c r="J1892" s="17" t="s">
        <v>12</v>
      </c>
      <c r="K1892" s="17" t="s">
        <v>12</v>
      </c>
      <c r="L1892" s="17" t="s">
        <v>23</v>
      </c>
      <c r="M1892" s="20">
        <v>27.733333333333334</v>
      </c>
    </row>
    <row r="1893" spans="1:13" x14ac:dyDescent="0.35">
      <c r="A1893" s="17" t="s">
        <v>8349</v>
      </c>
      <c r="B1893" s="17">
        <v>1892</v>
      </c>
      <c r="C1893" s="17" t="s">
        <v>476</v>
      </c>
      <c r="D1893" s="17">
        <v>1993</v>
      </c>
      <c r="E1893" s="17" t="s">
        <v>35</v>
      </c>
      <c r="F1893" s="17">
        <v>13</v>
      </c>
      <c r="G1893" s="19">
        <v>34194</v>
      </c>
      <c r="H1893" s="17">
        <v>2</v>
      </c>
      <c r="I1893" s="18">
        <v>4058.12</v>
      </c>
      <c r="J1893" s="17" t="s">
        <v>11</v>
      </c>
      <c r="K1893" s="17" t="s">
        <v>16</v>
      </c>
      <c r="L1893" s="17" t="s">
        <v>13</v>
      </c>
      <c r="M1893" s="20">
        <v>29.819444444444443</v>
      </c>
    </row>
    <row r="1894" spans="1:13" x14ac:dyDescent="0.35">
      <c r="A1894" s="17" t="s">
        <v>8349</v>
      </c>
      <c r="B1894" s="17">
        <v>1893</v>
      </c>
      <c r="C1894" s="17" t="s">
        <v>475</v>
      </c>
      <c r="D1894" s="17">
        <v>1988</v>
      </c>
      <c r="E1894" s="17" t="s">
        <v>15</v>
      </c>
      <c r="F1894" s="17">
        <v>30</v>
      </c>
      <c r="G1894" s="19">
        <v>32477</v>
      </c>
      <c r="H1894" s="17">
        <v>3</v>
      </c>
      <c r="I1894" s="18">
        <v>4047.94</v>
      </c>
      <c r="J1894" s="17" t="s">
        <v>11</v>
      </c>
      <c r="K1894" s="17" t="s">
        <v>16</v>
      </c>
      <c r="L1894" s="17" t="s">
        <v>13</v>
      </c>
      <c r="M1894" s="20">
        <v>34.522222222222226</v>
      </c>
    </row>
    <row r="1895" spans="1:13" x14ac:dyDescent="0.35">
      <c r="A1895" s="17" t="s">
        <v>8349</v>
      </c>
      <c r="B1895" s="17">
        <v>1894</v>
      </c>
      <c r="C1895" s="17" t="s">
        <v>474</v>
      </c>
      <c r="D1895" s="17">
        <v>1993</v>
      </c>
      <c r="E1895" s="17" t="s">
        <v>30</v>
      </c>
      <c r="F1895" s="17">
        <v>26</v>
      </c>
      <c r="G1895" s="19">
        <v>34329</v>
      </c>
      <c r="H1895" s="17">
        <v>1</v>
      </c>
      <c r="I1895" s="18">
        <v>4040.56</v>
      </c>
      <c r="J1895" s="17" t="s">
        <v>12</v>
      </c>
      <c r="K1895" s="17" t="s">
        <v>12</v>
      </c>
      <c r="L1895" s="17" t="s">
        <v>164</v>
      </c>
      <c r="M1895" s="20">
        <v>29.45</v>
      </c>
    </row>
    <row r="1896" spans="1:13" x14ac:dyDescent="0.35">
      <c r="A1896" s="17" t="s">
        <v>8349</v>
      </c>
      <c r="B1896" s="17">
        <v>1895</v>
      </c>
      <c r="C1896" s="17" t="s">
        <v>473</v>
      </c>
      <c r="D1896" s="17">
        <v>1983</v>
      </c>
      <c r="E1896" s="17" t="s">
        <v>15</v>
      </c>
      <c r="F1896" s="17">
        <v>10</v>
      </c>
      <c r="G1896" s="19">
        <v>30630</v>
      </c>
      <c r="H1896" s="17">
        <v>3</v>
      </c>
      <c r="I1896" s="18">
        <v>4039.9</v>
      </c>
      <c r="J1896" s="17" t="s">
        <v>11</v>
      </c>
      <c r="K1896" s="17" t="s">
        <v>16</v>
      </c>
      <c r="L1896" s="17" t="s">
        <v>13</v>
      </c>
      <c r="M1896" s="20">
        <v>39.577777777777776</v>
      </c>
    </row>
    <row r="1897" spans="1:13" x14ac:dyDescent="0.35">
      <c r="A1897" s="17" t="s">
        <v>8349</v>
      </c>
      <c r="B1897" s="17">
        <v>1896</v>
      </c>
      <c r="C1897" s="17" t="s">
        <v>472</v>
      </c>
      <c r="D1897" s="17">
        <v>1984</v>
      </c>
      <c r="E1897" s="17" t="s">
        <v>10</v>
      </c>
      <c r="F1897" s="17">
        <v>7</v>
      </c>
      <c r="G1897" s="19">
        <v>30870</v>
      </c>
      <c r="H1897" s="17">
        <v>3</v>
      </c>
      <c r="I1897" s="18">
        <v>4038.41</v>
      </c>
      <c r="J1897" s="17" t="s">
        <v>11</v>
      </c>
      <c r="K1897" s="17" t="s">
        <v>16</v>
      </c>
      <c r="L1897" s="17" t="s">
        <v>13</v>
      </c>
      <c r="M1897" s="20">
        <v>38.919444444444444</v>
      </c>
    </row>
    <row r="1898" spans="1:13" x14ac:dyDescent="0.35">
      <c r="A1898" s="17" t="s">
        <v>8349</v>
      </c>
      <c r="B1898" s="17">
        <v>1897</v>
      </c>
      <c r="C1898" s="17" t="s">
        <v>471</v>
      </c>
      <c r="D1898" s="17">
        <v>1992</v>
      </c>
      <c r="E1898" s="17" t="s">
        <v>37</v>
      </c>
      <c r="F1898" s="17">
        <v>11</v>
      </c>
      <c r="G1898" s="19">
        <v>33888</v>
      </c>
      <c r="H1898" s="17">
        <v>1</v>
      </c>
      <c r="I1898" s="18">
        <v>4032.24</v>
      </c>
      <c r="J1898" s="17" t="s">
        <v>12</v>
      </c>
      <c r="K1898" s="17" t="s">
        <v>12</v>
      </c>
      <c r="L1898" s="17" t="s">
        <v>23</v>
      </c>
      <c r="M1898" s="20">
        <v>30.658333333333335</v>
      </c>
    </row>
    <row r="1899" spans="1:13" x14ac:dyDescent="0.35">
      <c r="A1899" s="17" t="s">
        <v>8349</v>
      </c>
      <c r="B1899" s="17">
        <v>1898</v>
      </c>
      <c r="C1899" s="17" t="s">
        <v>470</v>
      </c>
      <c r="D1899" s="17">
        <v>2000</v>
      </c>
      <c r="E1899" s="17" t="s">
        <v>20</v>
      </c>
      <c r="F1899" s="17">
        <v>13</v>
      </c>
      <c r="G1899" s="19">
        <v>36782</v>
      </c>
      <c r="H1899" s="17">
        <v>3</v>
      </c>
      <c r="I1899" s="18">
        <v>4005.42</v>
      </c>
      <c r="J1899" s="17" t="s">
        <v>11</v>
      </c>
      <c r="K1899" s="17" t="s">
        <v>16</v>
      </c>
      <c r="L1899" s="17" t="s">
        <v>164</v>
      </c>
      <c r="M1899" s="20">
        <v>22.736111111111111</v>
      </c>
    </row>
    <row r="1900" spans="1:13" x14ac:dyDescent="0.35">
      <c r="A1900" s="17" t="s">
        <v>8349</v>
      </c>
      <c r="B1900" s="17">
        <v>1899</v>
      </c>
      <c r="C1900" s="17" t="s">
        <v>469</v>
      </c>
      <c r="D1900" s="17">
        <v>1989</v>
      </c>
      <c r="E1900" s="17" t="s">
        <v>10</v>
      </c>
      <c r="F1900" s="17">
        <v>10</v>
      </c>
      <c r="G1900" s="19">
        <v>32699</v>
      </c>
      <c r="H1900" s="17">
        <v>3</v>
      </c>
      <c r="I1900" s="18">
        <v>4002.36</v>
      </c>
      <c r="J1900" s="17" t="s">
        <v>11</v>
      </c>
      <c r="K1900" s="17" t="s">
        <v>16</v>
      </c>
      <c r="L1900" s="17" t="s">
        <v>13</v>
      </c>
      <c r="M1900" s="20">
        <v>33.911111111111111</v>
      </c>
    </row>
    <row r="1901" spans="1:13" x14ac:dyDescent="0.35">
      <c r="A1901" s="17" t="s">
        <v>8349</v>
      </c>
      <c r="B1901" s="17">
        <v>1900</v>
      </c>
      <c r="C1901" s="17" t="s">
        <v>468</v>
      </c>
      <c r="D1901" s="17">
        <v>1990</v>
      </c>
      <c r="E1901" s="17" t="s">
        <v>15</v>
      </c>
      <c r="F1901" s="17">
        <v>1</v>
      </c>
      <c r="G1901" s="19">
        <v>33178</v>
      </c>
      <c r="H1901" s="17">
        <v>0</v>
      </c>
      <c r="I1901" s="18">
        <v>3994.18</v>
      </c>
      <c r="J1901" s="17" t="s">
        <v>11</v>
      </c>
      <c r="K1901" s="17" t="s">
        <v>11</v>
      </c>
      <c r="L1901" s="17" t="s">
        <v>13</v>
      </c>
      <c r="M1901" s="20">
        <v>32.602777777777774</v>
      </c>
    </row>
    <row r="1902" spans="1:13" x14ac:dyDescent="0.35">
      <c r="A1902" s="17" t="s">
        <v>8349</v>
      </c>
      <c r="B1902" s="17">
        <v>1901</v>
      </c>
      <c r="C1902" s="17" t="s">
        <v>467</v>
      </c>
      <c r="D1902" s="17">
        <v>1990</v>
      </c>
      <c r="E1902" s="17" t="s">
        <v>15</v>
      </c>
      <c r="F1902" s="17">
        <v>22</v>
      </c>
      <c r="G1902" s="19">
        <v>33199</v>
      </c>
      <c r="H1902" s="17">
        <v>0</v>
      </c>
      <c r="I1902" s="18">
        <v>3989.84</v>
      </c>
      <c r="J1902" s="17" t="s">
        <v>11</v>
      </c>
      <c r="K1902" s="17" t="s">
        <v>11</v>
      </c>
      <c r="L1902" s="17" t="s">
        <v>42</v>
      </c>
      <c r="M1902" s="20">
        <v>32.544444444444444</v>
      </c>
    </row>
    <row r="1903" spans="1:13" x14ac:dyDescent="0.35">
      <c r="A1903" s="17" t="s">
        <v>8349</v>
      </c>
      <c r="B1903" s="17">
        <v>1902</v>
      </c>
      <c r="C1903" s="17" t="s">
        <v>466</v>
      </c>
      <c r="D1903" s="17">
        <v>1996</v>
      </c>
      <c r="E1903" s="17" t="s">
        <v>20</v>
      </c>
      <c r="F1903" s="17">
        <v>8</v>
      </c>
      <c r="G1903" s="19">
        <v>35316</v>
      </c>
      <c r="H1903" s="17">
        <v>2</v>
      </c>
      <c r="I1903" s="18">
        <v>3987.93</v>
      </c>
      <c r="J1903" s="17" t="s">
        <v>11</v>
      </c>
      <c r="K1903" s="17" t="s">
        <v>11</v>
      </c>
      <c r="L1903" s="17" t="s">
        <v>42</v>
      </c>
      <c r="M1903" s="20">
        <v>26.75</v>
      </c>
    </row>
    <row r="1904" spans="1:13" x14ac:dyDescent="0.35">
      <c r="A1904" s="17" t="s">
        <v>8349</v>
      </c>
      <c r="B1904" s="17">
        <v>1903</v>
      </c>
      <c r="C1904" s="17" t="s">
        <v>465</v>
      </c>
      <c r="D1904" s="17">
        <v>1996</v>
      </c>
      <c r="E1904" s="17" t="s">
        <v>35</v>
      </c>
      <c r="F1904" s="17">
        <v>17</v>
      </c>
      <c r="G1904" s="19">
        <v>35294</v>
      </c>
      <c r="H1904" s="17">
        <v>2</v>
      </c>
      <c r="I1904" s="18">
        <v>3981.98</v>
      </c>
      <c r="J1904" s="17" t="s">
        <v>11</v>
      </c>
      <c r="K1904" s="17" t="s">
        <v>11</v>
      </c>
      <c r="L1904" s="17" t="s">
        <v>13</v>
      </c>
      <c r="M1904" s="20">
        <v>26.808333333333334</v>
      </c>
    </row>
    <row r="1905" spans="1:13" x14ac:dyDescent="0.35">
      <c r="A1905" s="17" t="s">
        <v>8349</v>
      </c>
      <c r="B1905" s="17">
        <v>1904</v>
      </c>
      <c r="C1905" s="17" t="s">
        <v>464</v>
      </c>
      <c r="D1905" s="17">
        <v>1990</v>
      </c>
      <c r="E1905" s="17" t="s">
        <v>10</v>
      </c>
      <c r="F1905" s="17">
        <v>29</v>
      </c>
      <c r="G1905" s="19">
        <v>33083</v>
      </c>
      <c r="H1905" s="17">
        <v>0</v>
      </c>
      <c r="I1905" s="18">
        <v>3972.92</v>
      </c>
      <c r="J1905" s="17" t="s">
        <v>11</v>
      </c>
      <c r="K1905" s="17" t="s">
        <v>12</v>
      </c>
      <c r="L1905" s="17" t="s">
        <v>13</v>
      </c>
      <c r="M1905" s="20">
        <v>32.858333333333334</v>
      </c>
    </row>
    <row r="1906" spans="1:13" x14ac:dyDescent="0.35">
      <c r="A1906" s="17" t="s">
        <v>8349</v>
      </c>
      <c r="B1906" s="17">
        <v>1905</v>
      </c>
      <c r="C1906" s="17" t="s">
        <v>463</v>
      </c>
      <c r="D1906" s="17">
        <v>1995</v>
      </c>
      <c r="E1906" s="17" t="s">
        <v>10</v>
      </c>
      <c r="F1906" s="17">
        <v>11</v>
      </c>
      <c r="G1906" s="19">
        <v>34891</v>
      </c>
      <c r="H1906" s="17">
        <v>1</v>
      </c>
      <c r="I1906" s="18">
        <v>3956.07</v>
      </c>
      <c r="J1906" s="17" t="s">
        <v>11</v>
      </c>
      <c r="K1906" s="17" t="s">
        <v>11</v>
      </c>
      <c r="L1906" s="17" t="s">
        <v>23</v>
      </c>
      <c r="M1906" s="20">
        <v>27.908333333333335</v>
      </c>
    </row>
    <row r="1907" spans="1:13" x14ac:dyDescent="0.35">
      <c r="A1907" s="17" t="s">
        <v>8349</v>
      </c>
      <c r="B1907" s="17">
        <v>1906</v>
      </c>
      <c r="C1907" s="17" t="s">
        <v>462</v>
      </c>
      <c r="D1907" s="17">
        <v>1999</v>
      </c>
      <c r="E1907" s="17" t="s">
        <v>10</v>
      </c>
      <c r="F1907" s="17">
        <v>10</v>
      </c>
      <c r="G1907" s="19">
        <v>36351</v>
      </c>
      <c r="H1907" s="17">
        <v>0</v>
      </c>
      <c r="I1907" s="18">
        <v>3955.98</v>
      </c>
      <c r="J1907" s="17" t="s">
        <v>11</v>
      </c>
      <c r="K1907" s="17" t="s">
        <v>12</v>
      </c>
      <c r="L1907" s="17" t="s">
        <v>300</v>
      </c>
      <c r="M1907" s="20">
        <v>23.911111111111111</v>
      </c>
    </row>
    <row r="1908" spans="1:13" x14ac:dyDescent="0.35">
      <c r="A1908" s="17" t="s">
        <v>8349</v>
      </c>
      <c r="B1908" s="17">
        <v>1907</v>
      </c>
      <c r="C1908" s="17" t="s">
        <v>461</v>
      </c>
      <c r="D1908" s="17">
        <v>1993</v>
      </c>
      <c r="E1908" s="17" t="s">
        <v>15</v>
      </c>
      <c r="F1908" s="17">
        <v>11</v>
      </c>
      <c r="G1908" s="19">
        <v>34284</v>
      </c>
      <c r="H1908" s="17">
        <v>1</v>
      </c>
      <c r="I1908" s="18">
        <v>3947.41</v>
      </c>
      <c r="J1908" s="17" t="s">
        <v>11</v>
      </c>
      <c r="K1908" s="17" t="s">
        <v>11</v>
      </c>
      <c r="L1908" s="17" t="s">
        <v>13</v>
      </c>
      <c r="M1908" s="20">
        <v>29.574999999999999</v>
      </c>
    </row>
    <row r="1909" spans="1:13" x14ac:dyDescent="0.35">
      <c r="A1909" s="17" t="s">
        <v>8349</v>
      </c>
      <c r="B1909" s="17">
        <v>1908</v>
      </c>
      <c r="C1909" s="17" t="s">
        <v>460</v>
      </c>
      <c r="D1909" s="17">
        <v>1993</v>
      </c>
      <c r="E1909" s="17" t="s">
        <v>20</v>
      </c>
      <c r="F1909" s="17">
        <v>29</v>
      </c>
      <c r="G1909" s="19">
        <v>34241</v>
      </c>
      <c r="H1909" s="17">
        <v>0</v>
      </c>
      <c r="I1909" s="18">
        <v>3943.6</v>
      </c>
      <c r="J1909" s="17" t="s">
        <v>11</v>
      </c>
      <c r="K1909" s="17" t="s">
        <v>12</v>
      </c>
      <c r="L1909" s="17" t="s">
        <v>247</v>
      </c>
      <c r="M1909" s="20">
        <v>29.691666666666666</v>
      </c>
    </row>
    <row r="1910" spans="1:13" x14ac:dyDescent="0.35">
      <c r="A1910" s="17" t="s">
        <v>8349</v>
      </c>
      <c r="B1910" s="17">
        <v>1909</v>
      </c>
      <c r="C1910" s="17" t="s">
        <v>459</v>
      </c>
      <c r="D1910" s="17">
        <v>1988</v>
      </c>
      <c r="E1910" s="17" t="s">
        <v>37</v>
      </c>
      <c r="F1910" s="17">
        <v>24</v>
      </c>
      <c r="G1910" s="19">
        <v>32440</v>
      </c>
      <c r="H1910" s="17">
        <v>0</v>
      </c>
      <c r="I1910" s="18">
        <v>3935.18</v>
      </c>
      <c r="J1910" s="17" t="s">
        <v>12</v>
      </c>
      <c r="K1910" s="17" t="s">
        <v>16</v>
      </c>
      <c r="L1910" s="17" t="s">
        <v>13</v>
      </c>
      <c r="M1910" s="20">
        <v>34.62222222222222</v>
      </c>
    </row>
    <row r="1911" spans="1:13" x14ac:dyDescent="0.35">
      <c r="A1911" s="17" t="s">
        <v>8349</v>
      </c>
      <c r="B1911" s="17">
        <v>1910</v>
      </c>
      <c r="C1911" s="17" t="s">
        <v>458</v>
      </c>
      <c r="D1911" s="17">
        <v>2002</v>
      </c>
      <c r="E1911" s="17" t="s">
        <v>18</v>
      </c>
      <c r="F1911" s="17">
        <v>15</v>
      </c>
      <c r="G1911" s="19">
        <v>37422</v>
      </c>
      <c r="H1911" s="17">
        <v>0</v>
      </c>
      <c r="I1911" s="18">
        <v>3931.51</v>
      </c>
      <c r="J1911" s="17" t="s">
        <v>11</v>
      </c>
      <c r="K1911" s="17" t="s">
        <v>12</v>
      </c>
      <c r="L1911" s="17" t="s">
        <v>42</v>
      </c>
      <c r="M1911" s="20">
        <v>20.980555555555554</v>
      </c>
    </row>
    <row r="1912" spans="1:13" x14ac:dyDescent="0.35">
      <c r="A1912" s="17" t="s">
        <v>8349</v>
      </c>
      <c r="B1912" s="17">
        <v>1911</v>
      </c>
      <c r="C1912" s="17" t="s">
        <v>457</v>
      </c>
      <c r="D1912" s="17">
        <v>2000</v>
      </c>
      <c r="E1912" s="17" t="s">
        <v>10</v>
      </c>
      <c r="F1912" s="17">
        <v>10</v>
      </c>
      <c r="G1912" s="19">
        <v>36717</v>
      </c>
      <c r="H1912" s="17">
        <v>2</v>
      </c>
      <c r="I1912" s="18">
        <v>3925.76</v>
      </c>
      <c r="J1912" s="17" t="s">
        <v>11</v>
      </c>
      <c r="K1912" s="17" t="s">
        <v>11</v>
      </c>
      <c r="L1912" s="17" t="s">
        <v>247</v>
      </c>
      <c r="M1912" s="20">
        <v>22.911111111111111</v>
      </c>
    </row>
    <row r="1913" spans="1:13" x14ac:dyDescent="0.35">
      <c r="A1913" s="17" t="s">
        <v>8349</v>
      </c>
      <c r="B1913" s="17">
        <v>1912</v>
      </c>
      <c r="C1913" s="17" t="s">
        <v>456</v>
      </c>
      <c r="D1913" s="17">
        <v>1985</v>
      </c>
      <c r="E1913" s="17" t="s">
        <v>10</v>
      </c>
      <c r="F1913" s="17">
        <v>5</v>
      </c>
      <c r="G1913" s="19">
        <v>31233</v>
      </c>
      <c r="H1913" s="17">
        <v>3</v>
      </c>
      <c r="I1913" s="18">
        <v>3910.44</v>
      </c>
      <c r="J1913" s="17" t="s">
        <v>11</v>
      </c>
      <c r="K1913" s="17" t="s">
        <v>11</v>
      </c>
      <c r="L1913" s="17" t="s">
        <v>13</v>
      </c>
      <c r="M1913" s="20">
        <v>37.924999999999997</v>
      </c>
    </row>
    <row r="1914" spans="1:13" x14ac:dyDescent="0.35">
      <c r="A1914" s="17" t="s">
        <v>8349</v>
      </c>
      <c r="B1914" s="17">
        <v>1913</v>
      </c>
      <c r="C1914" s="17" t="s">
        <v>455</v>
      </c>
      <c r="D1914" s="17">
        <v>1997</v>
      </c>
      <c r="E1914" s="17" t="s">
        <v>15</v>
      </c>
      <c r="F1914" s="17">
        <v>24</v>
      </c>
      <c r="G1914" s="19">
        <v>35758</v>
      </c>
      <c r="H1914" s="17">
        <v>3</v>
      </c>
      <c r="I1914" s="18">
        <v>3906.13</v>
      </c>
      <c r="J1914" s="17" t="s">
        <v>12</v>
      </c>
      <c r="K1914" s="17" t="s">
        <v>12</v>
      </c>
      <c r="L1914" s="17" t="s">
        <v>42</v>
      </c>
      <c r="M1914" s="20">
        <v>25.538888888888888</v>
      </c>
    </row>
    <row r="1915" spans="1:13" x14ac:dyDescent="0.35">
      <c r="A1915" s="17" t="s">
        <v>8349</v>
      </c>
      <c r="B1915" s="17">
        <v>1914</v>
      </c>
      <c r="C1915" s="17" t="s">
        <v>454</v>
      </c>
      <c r="D1915" s="17">
        <v>1981</v>
      </c>
      <c r="E1915" s="17" t="s">
        <v>35</v>
      </c>
      <c r="F1915" s="17">
        <v>27</v>
      </c>
      <c r="G1915" s="19">
        <v>29825</v>
      </c>
      <c r="H1915" s="17">
        <v>1</v>
      </c>
      <c r="I1915" s="18">
        <v>3902.07</v>
      </c>
      <c r="J1915" s="17" t="s">
        <v>11</v>
      </c>
      <c r="K1915" s="17" t="s">
        <v>11</v>
      </c>
      <c r="L1915" s="17" t="s">
        <v>13</v>
      </c>
      <c r="M1915" s="20">
        <v>41.780555555555559</v>
      </c>
    </row>
    <row r="1916" spans="1:13" x14ac:dyDescent="0.35">
      <c r="A1916" s="17" t="s">
        <v>8349</v>
      </c>
      <c r="B1916" s="17">
        <v>1915</v>
      </c>
      <c r="C1916" s="17" t="s">
        <v>453</v>
      </c>
      <c r="D1916" s="17">
        <v>1993</v>
      </c>
      <c r="E1916" s="17" t="s">
        <v>20</v>
      </c>
      <c r="F1916" s="17">
        <v>14</v>
      </c>
      <c r="G1916" s="19">
        <v>34226</v>
      </c>
      <c r="H1916" s="17">
        <v>0</v>
      </c>
      <c r="I1916" s="18">
        <v>3898.35</v>
      </c>
      <c r="J1916" s="17" t="s">
        <v>11</v>
      </c>
      <c r="K1916" s="17" t="s">
        <v>11</v>
      </c>
      <c r="L1916" s="17" t="s">
        <v>23</v>
      </c>
      <c r="M1916" s="20">
        <v>29.733333333333334</v>
      </c>
    </row>
    <row r="1917" spans="1:13" x14ac:dyDescent="0.35">
      <c r="A1917" s="17" t="s">
        <v>8349</v>
      </c>
      <c r="B1917" s="17">
        <v>1916</v>
      </c>
      <c r="C1917" s="17" t="s">
        <v>452</v>
      </c>
      <c r="D1917" s="17">
        <v>2004</v>
      </c>
      <c r="E1917" s="17" t="s">
        <v>10</v>
      </c>
      <c r="F1917" s="17">
        <v>13</v>
      </c>
      <c r="G1917" s="19">
        <v>38181</v>
      </c>
      <c r="H1917" s="17">
        <v>0</v>
      </c>
      <c r="I1917" s="18">
        <v>3889.2</v>
      </c>
      <c r="J1917" s="17" t="s">
        <v>11</v>
      </c>
      <c r="K1917" s="17" t="s">
        <v>11</v>
      </c>
      <c r="L1917" s="17" t="s">
        <v>23</v>
      </c>
      <c r="M1917" s="20">
        <v>18.902777777777779</v>
      </c>
    </row>
    <row r="1918" spans="1:13" x14ac:dyDescent="0.35">
      <c r="A1918" s="17" t="s">
        <v>8349</v>
      </c>
      <c r="B1918" s="17">
        <v>1917</v>
      </c>
      <c r="C1918" s="17" t="s">
        <v>451</v>
      </c>
      <c r="D1918" s="17">
        <v>1996</v>
      </c>
      <c r="E1918" s="17" t="s">
        <v>37</v>
      </c>
      <c r="F1918" s="17">
        <v>23</v>
      </c>
      <c r="G1918" s="19">
        <v>35361</v>
      </c>
      <c r="H1918" s="17">
        <v>2</v>
      </c>
      <c r="I1918" s="18">
        <v>3877.3</v>
      </c>
      <c r="J1918" s="17" t="s">
        <v>16</v>
      </c>
      <c r="K1918" s="17" t="s">
        <v>12</v>
      </c>
      <c r="L1918" s="17" t="s">
        <v>23</v>
      </c>
      <c r="M1918" s="20">
        <v>26.625</v>
      </c>
    </row>
    <row r="1919" spans="1:13" x14ac:dyDescent="0.35">
      <c r="A1919" s="17" t="s">
        <v>8349</v>
      </c>
      <c r="B1919" s="17">
        <v>1918</v>
      </c>
      <c r="C1919" s="17" t="s">
        <v>450</v>
      </c>
      <c r="D1919" s="17">
        <v>1991</v>
      </c>
      <c r="E1919" s="17" t="s">
        <v>10</v>
      </c>
      <c r="F1919" s="17">
        <v>25</v>
      </c>
      <c r="G1919" s="19">
        <v>33444</v>
      </c>
      <c r="H1919" s="17">
        <v>1</v>
      </c>
      <c r="I1919" s="18">
        <v>3875.73</v>
      </c>
      <c r="J1919" s="17" t="s">
        <v>11</v>
      </c>
      <c r="K1919" s="17" t="s">
        <v>12</v>
      </c>
      <c r="L1919" s="17" t="s">
        <v>13</v>
      </c>
      <c r="M1919" s="20">
        <v>31.869444444444444</v>
      </c>
    </row>
    <row r="1920" spans="1:13" x14ac:dyDescent="0.35">
      <c r="A1920" s="17" t="s">
        <v>8349</v>
      </c>
      <c r="B1920" s="17">
        <v>1919</v>
      </c>
      <c r="C1920" s="17" t="s">
        <v>449</v>
      </c>
      <c r="D1920" s="17">
        <v>1990</v>
      </c>
      <c r="E1920" s="17" t="s">
        <v>18</v>
      </c>
      <c r="F1920" s="17">
        <v>24</v>
      </c>
      <c r="G1920" s="19">
        <v>33048</v>
      </c>
      <c r="H1920" s="17">
        <v>0</v>
      </c>
      <c r="I1920" s="18">
        <v>3866.86</v>
      </c>
      <c r="J1920" s="17" t="s">
        <v>16</v>
      </c>
      <c r="K1920" s="17" t="s">
        <v>16</v>
      </c>
      <c r="L1920" s="17" t="s">
        <v>23</v>
      </c>
      <c r="M1920" s="20">
        <v>32.955555555555556</v>
      </c>
    </row>
    <row r="1921" spans="1:13" x14ac:dyDescent="0.35">
      <c r="A1921" s="17" t="s">
        <v>8349</v>
      </c>
      <c r="B1921" s="17">
        <v>1920</v>
      </c>
      <c r="C1921" s="17" t="s">
        <v>448</v>
      </c>
      <c r="D1921" s="17">
        <v>2001</v>
      </c>
      <c r="E1921" s="17" t="s">
        <v>37</v>
      </c>
      <c r="F1921" s="17">
        <v>18</v>
      </c>
      <c r="G1921" s="19">
        <v>37182</v>
      </c>
      <c r="H1921" s="17">
        <v>3</v>
      </c>
      <c r="I1921" s="18">
        <v>3861.21</v>
      </c>
      <c r="J1921" s="17" t="s">
        <v>11</v>
      </c>
      <c r="K1921" s="17" t="s">
        <v>11</v>
      </c>
      <c r="L1921" s="17" t="s">
        <v>168</v>
      </c>
      <c r="M1921" s="20">
        <v>21.638888888888889</v>
      </c>
    </row>
    <row r="1922" spans="1:13" x14ac:dyDescent="0.35">
      <c r="A1922" s="17" t="s">
        <v>8349</v>
      </c>
      <c r="B1922" s="17">
        <v>1921</v>
      </c>
      <c r="C1922" s="17" t="s">
        <v>447</v>
      </c>
      <c r="D1922" s="17">
        <v>2001</v>
      </c>
      <c r="E1922" s="17" t="s">
        <v>18</v>
      </c>
      <c r="F1922" s="17">
        <v>6</v>
      </c>
      <c r="G1922" s="19">
        <v>37048</v>
      </c>
      <c r="H1922" s="17">
        <v>0</v>
      </c>
      <c r="I1922" s="18">
        <v>3858.51</v>
      </c>
      <c r="J1922" s="17" t="s">
        <v>11</v>
      </c>
      <c r="K1922" s="17" t="s">
        <v>12</v>
      </c>
      <c r="L1922" s="17" t="s">
        <v>200</v>
      </c>
      <c r="M1922" s="20">
        <v>22.005555555555556</v>
      </c>
    </row>
    <row r="1923" spans="1:13" x14ac:dyDescent="0.35">
      <c r="A1923" s="17" t="s">
        <v>8349</v>
      </c>
      <c r="B1923" s="17">
        <v>1922</v>
      </c>
      <c r="C1923" s="17" t="s">
        <v>446</v>
      </c>
      <c r="D1923" s="17">
        <v>1991</v>
      </c>
      <c r="E1923" s="17" t="s">
        <v>35</v>
      </c>
      <c r="F1923" s="17">
        <v>19</v>
      </c>
      <c r="G1923" s="19">
        <v>33469</v>
      </c>
      <c r="H1923" s="17">
        <v>0</v>
      </c>
      <c r="I1923" s="18">
        <v>3857.76</v>
      </c>
      <c r="J1923" s="17" t="s">
        <v>12</v>
      </c>
      <c r="K1923" s="17" t="s">
        <v>16</v>
      </c>
      <c r="L1923" s="17" t="s">
        <v>168</v>
      </c>
      <c r="M1923" s="20">
        <v>31.802777777777777</v>
      </c>
    </row>
    <row r="1924" spans="1:13" x14ac:dyDescent="0.35">
      <c r="A1924" s="17" t="s">
        <v>8349</v>
      </c>
      <c r="B1924" s="17">
        <v>1923</v>
      </c>
      <c r="C1924" s="17" t="s">
        <v>445</v>
      </c>
      <c r="D1924" s="17">
        <v>1994</v>
      </c>
      <c r="E1924" s="17" t="s">
        <v>35</v>
      </c>
      <c r="F1924" s="17">
        <v>12</v>
      </c>
      <c r="G1924" s="19">
        <v>34558</v>
      </c>
      <c r="H1924" s="17">
        <v>2</v>
      </c>
      <c r="I1924" s="18">
        <v>3847.67</v>
      </c>
      <c r="J1924" s="17" t="s">
        <v>12</v>
      </c>
      <c r="K1924" s="17" t="s">
        <v>11</v>
      </c>
      <c r="L1924" s="17" t="s">
        <v>42</v>
      </c>
      <c r="M1924" s="20">
        <v>28.822222222222223</v>
      </c>
    </row>
    <row r="1925" spans="1:13" x14ac:dyDescent="0.35">
      <c r="A1925" s="17" t="s">
        <v>8349</v>
      </c>
      <c r="B1925" s="17">
        <v>1924</v>
      </c>
      <c r="C1925" s="17" t="s">
        <v>444</v>
      </c>
      <c r="D1925" s="17">
        <v>1981</v>
      </c>
      <c r="E1925" s="17" t="s">
        <v>20</v>
      </c>
      <c r="F1925" s="17">
        <v>29</v>
      </c>
      <c r="G1925" s="19">
        <v>29858</v>
      </c>
      <c r="H1925" s="17">
        <v>1</v>
      </c>
      <c r="I1925" s="18">
        <v>3797.2</v>
      </c>
      <c r="J1925" s="17" t="s">
        <v>11</v>
      </c>
      <c r="K1925" s="17" t="s">
        <v>12</v>
      </c>
      <c r="L1925" s="17" t="s">
        <v>23</v>
      </c>
      <c r="M1925" s="20">
        <v>41.69166666666667</v>
      </c>
    </row>
    <row r="1926" spans="1:13" x14ac:dyDescent="0.35">
      <c r="A1926" s="17" t="s">
        <v>8349</v>
      </c>
      <c r="B1926" s="17">
        <v>1925</v>
      </c>
      <c r="C1926" s="17" t="s">
        <v>443</v>
      </c>
      <c r="D1926" s="17">
        <v>1999</v>
      </c>
      <c r="E1926" s="17" t="s">
        <v>18</v>
      </c>
      <c r="F1926" s="17">
        <v>24</v>
      </c>
      <c r="G1926" s="19">
        <v>36335</v>
      </c>
      <c r="H1926" s="17">
        <v>0</v>
      </c>
      <c r="I1926" s="18">
        <v>3796.36</v>
      </c>
      <c r="J1926" s="17" t="s">
        <v>11</v>
      </c>
      <c r="K1926" s="17" t="s">
        <v>12</v>
      </c>
      <c r="L1926" s="17" t="s">
        <v>23</v>
      </c>
      <c r="M1926" s="20">
        <v>23.955555555555556</v>
      </c>
    </row>
    <row r="1927" spans="1:13" x14ac:dyDescent="0.35">
      <c r="A1927" s="17" t="s">
        <v>8349</v>
      </c>
      <c r="B1927" s="17">
        <v>1926</v>
      </c>
      <c r="C1927" s="17" t="s">
        <v>442</v>
      </c>
      <c r="D1927" s="17">
        <v>1988</v>
      </c>
      <c r="E1927" s="17" t="s">
        <v>35</v>
      </c>
      <c r="F1927" s="17">
        <v>28</v>
      </c>
      <c r="G1927" s="19">
        <v>32383</v>
      </c>
      <c r="H1927" s="17">
        <v>3</v>
      </c>
      <c r="I1927" s="18">
        <v>3793.55</v>
      </c>
      <c r="J1927" s="17" t="s">
        <v>11</v>
      </c>
      <c r="K1927" s="17" t="s">
        <v>12</v>
      </c>
      <c r="L1927" s="17" t="s">
        <v>13</v>
      </c>
      <c r="M1927" s="20">
        <v>34.777777777777779</v>
      </c>
    </row>
    <row r="1928" spans="1:13" x14ac:dyDescent="0.35">
      <c r="A1928" s="17" t="s">
        <v>8349</v>
      </c>
      <c r="B1928" s="17">
        <v>1927</v>
      </c>
      <c r="C1928" s="17" t="s">
        <v>441</v>
      </c>
      <c r="D1928" s="17">
        <v>1981</v>
      </c>
      <c r="E1928" s="17" t="s">
        <v>30</v>
      </c>
      <c r="F1928" s="17">
        <v>13</v>
      </c>
      <c r="G1928" s="19">
        <v>29933</v>
      </c>
      <c r="H1928" s="17">
        <v>1</v>
      </c>
      <c r="I1928" s="18">
        <v>3785.77</v>
      </c>
      <c r="J1928" s="17" t="s">
        <v>11</v>
      </c>
      <c r="K1928" s="17" t="s">
        <v>16</v>
      </c>
      <c r="L1928" s="17" t="s">
        <v>13</v>
      </c>
      <c r="M1928" s="20">
        <v>41.486111111111114</v>
      </c>
    </row>
    <row r="1929" spans="1:13" x14ac:dyDescent="0.35">
      <c r="A1929" s="17" t="s">
        <v>8349</v>
      </c>
      <c r="B1929" s="17">
        <v>1928</v>
      </c>
      <c r="C1929" s="17" t="s">
        <v>440</v>
      </c>
      <c r="D1929" s="17">
        <v>1987</v>
      </c>
      <c r="E1929" s="17" t="s">
        <v>37</v>
      </c>
      <c r="F1929" s="17">
        <v>24</v>
      </c>
      <c r="G1929" s="19">
        <v>32074</v>
      </c>
      <c r="H1929" s="17">
        <v>3</v>
      </c>
      <c r="I1929" s="18">
        <v>3773.23</v>
      </c>
      <c r="J1929" s="17" t="s">
        <v>11</v>
      </c>
      <c r="K1929" s="17" t="s">
        <v>12</v>
      </c>
      <c r="L1929" s="17" t="s">
        <v>13</v>
      </c>
      <c r="M1929" s="20">
        <v>35.62222222222222</v>
      </c>
    </row>
    <row r="1930" spans="1:13" x14ac:dyDescent="0.35">
      <c r="A1930" s="17" t="s">
        <v>8349</v>
      </c>
      <c r="B1930" s="17">
        <v>1929</v>
      </c>
      <c r="C1930" s="17" t="s">
        <v>439</v>
      </c>
      <c r="D1930" s="17">
        <v>1994</v>
      </c>
      <c r="E1930" s="17" t="s">
        <v>15</v>
      </c>
      <c r="F1930" s="17">
        <v>21</v>
      </c>
      <c r="G1930" s="19">
        <v>34659</v>
      </c>
      <c r="H1930" s="17">
        <v>1</v>
      </c>
      <c r="I1930" s="18">
        <v>3766.88</v>
      </c>
      <c r="J1930" s="17" t="s">
        <v>11</v>
      </c>
      <c r="K1930" s="17" t="s">
        <v>16</v>
      </c>
      <c r="L1930" s="17" t="s">
        <v>13</v>
      </c>
      <c r="M1930" s="20">
        <v>28.547222222222221</v>
      </c>
    </row>
    <row r="1931" spans="1:13" x14ac:dyDescent="0.35">
      <c r="A1931" s="17" t="s">
        <v>8349</v>
      </c>
      <c r="B1931" s="17">
        <v>1930</v>
      </c>
      <c r="C1931" s="17" t="s">
        <v>438</v>
      </c>
      <c r="D1931" s="17">
        <v>1991</v>
      </c>
      <c r="E1931" s="17" t="s">
        <v>37</v>
      </c>
      <c r="F1931" s="17">
        <v>24</v>
      </c>
      <c r="G1931" s="19">
        <v>33535</v>
      </c>
      <c r="H1931" s="17">
        <v>0</v>
      </c>
      <c r="I1931" s="18">
        <v>3761.29</v>
      </c>
      <c r="J1931" s="17" t="s">
        <v>11</v>
      </c>
      <c r="K1931" s="17" t="s">
        <v>12</v>
      </c>
      <c r="L1931" s="17" t="s">
        <v>42</v>
      </c>
      <c r="M1931" s="20">
        <v>31.622222222222224</v>
      </c>
    </row>
    <row r="1932" spans="1:13" x14ac:dyDescent="0.35">
      <c r="A1932" s="17" t="s">
        <v>8349</v>
      </c>
      <c r="B1932" s="17">
        <v>1931</v>
      </c>
      <c r="C1932" s="17" t="s">
        <v>437</v>
      </c>
      <c r="D1932" s="17">
        <v>1991</v>
      </c>
      <c r="E1932" s="17" t="s">
        <v>35</v>
      </c>
      <c r="F1932" s="17">
        <v>25</v>
      </c>
      <c r="G1932" s="19">
        <v>33475</v>
      </c>
      <c r="H1932" s="17">
        <v>0</v>
      </c>
      <c r="I1932" s="18">
        <v>3757.84</v>
      </c>
      <c r="J1932" s="17" t="s">
        <v>11</v>
      </c>
      <c r="K1932" s="17" t="s">
        <v>16</v>
      </c>
      <c r="L1932" s="17" t="s">
        <v>13</v>
      </c>
      <c r="M1932" s="20">
        <v>31.786111111111111</v>
      </c>
    </row>
    <row r="1933" spans="1:13" x14ac:dyDescent="0.35">
      <c r="A1933" s="17" t="s">
        <v>8349</v>
      </c>
      <c r="B1933" s="17">
        <v>1932</v>
      </c>
      <c r="C1933" s="17" t="s">
        <v>436</v>
      </c>
      <c r="D1933" s="17">
        <v>1991</v>
      </c>
      <c r="E1933" s="17" t="s">
        <v>37</v>
      </c>
      <c r="F1933" s="17">
        <v>28</v>
      </c>
      <c r="G1933" s="19">
        <v>33539</v>
      </c>
      <c r="H1933" s="17">
        <v>0</v>
      </c>
      <c r="I1933" s="18">
        <v>3756.62</v>
      </c>
      <c r="J1933" s="17" t="s">
        <v>11</v>
      </c>
      <c r="K1933" s="17" t="s">
        <v>11</v>
      </c>
      <c r="L1933" s="17" t="s">
        <v>13</v>
      </c>
      <c r="M1933" s="20">
        <v>31.611111111111111</v>
      </c>
    </row>
    <row r="1934" spans="1:13" x14ac:dyDescent="0.35">
      <c r="A1934" s="17" t="s">
        <v>8349</v>
      </c>
      <c r="B1934" s="17">
        <v>1933</v>
      </c>
      <c r="C1934" s="17" t="s">
        <v>435</v>
      </c>
      <c r="D1934" s="17">
        <v>1986</v>
      </c>
      <c r="E1934" s="17" t="s">
        <v>20</v>
      </c>
      <c r="F1934" s="17">
        <v>9</v>
      </c>
      <c r="G1934" s="19">
        <v>31664</v>
      </c>
      <c r="H1934" s="17">
        <v>3</v>
      </c>
      <c r="I1934" s="18">
        <v>3748.56</v>
      </c>
      <c r="J1934" s="17" t="s">
        <v>11</v>
      </c>
      <c r="K1934" s="17" t="s">
        <v>11</v>
      </c>
      <c r="L1934" s="17" t="s">
        <v>13</v>
      </c>
      <c r="M1934" s="20">
        <v>36.74722222222222</v>
      </c>
    </row>
    <row r="1935" spans="1:13" x14ac:dyDescent="0.35">
      <c r="A1935" s="17" t="s">
        <v>8349</v>
      </c>
      <c r="B1935" s="17">
        <v>1934</v>
      </c>
      <c r="C1935" s="17" t="s">
        <v>434</v>
      </c>
      <c r="D1935" s="17">
        <v>1993</v>
      </c>
      <c r="E1935" s="17" t="s">
        <v>18</v>
      </c>
      <c r="F1935" s="17">
        <v>22</v>
      </c>
      <c r="G1935" s="19">
        <v>34142</v>
      </c>
      <c r="H1935" s="17">
        <v>0</v>
      </c>
      <c r="I1935" s="18">
        <v>3736.46</v>
      </c>
      <c r="J1935" s="17" t="s">
        <v>11</v>
      </c>
      <c r="K1935" s="17" t="s">
        <v>11</v>
      </c>
      <c r="L1935" s="17" t="s">
        <v>23</v>
      </c>
      <c r="M1935" s="20">
        <v>29.961111111111112</v>
      </c>
    </row>
    <row r="1936" spans="1:13" x14ac:dyDescent="0.35">
      <c r="A1936" s="17" t="s">
        <v>8349</v>
      </c>
      <c r="B1936" s="17">
        <v>1935</v>
      </c>
      <c r="C1936" s="17" t="s">
        <v>433</v>
      </c>
      <c r="D1936" s="17">
        <v>1994</v>
      </c>
      <c r="E1936" s="17" t="s">
        <v>35</v>
      </c>
      <c r="F1936" s="17">
        <v>22</v>
      </c>
      <c r="G1936" s="19">
        <v>34568</v>
      </c>
      <c r="H1936" s="17">
        <v>0</v>
      </c>
      <c r="I1936" s="18">
        <v>3732.63</v>
      </c>
      <c r="J1936" s="17" t="s">
        <v>11</v>
      </c>
      <c r="K1936" s="17" t="s">
        <v>12</v>
      </c>
      <c r="L1936" s="17" t="s">
        <v>247</v>
      </c>
      <c r="M1936" s="20">
        <v>28.794444444444444</v>
      </c>
    </row>
    <row r="1937" spans="1:13" x14ac:dyDescent="0.35">
      <c r="A1937" s="17" t="s">
        <v>8349</v>
      </c>
      <c r="B1937" s="17">
        <v>1936</v>
      </c>
      <c r="C1937" s="17" t="s">
        <v>432</v>
      </c>
      <c r="D1937" s="17">
        <v>1986</v>
      </c>
      <c r="E1937" s="17" t="s">
        <v>30</v>
      </c>
      <c r="F1937" s="17">
        <v>1</v>
      </c>
      <c r="G1937" s="19">
        <v>31747</v>
      </c>
      <c r="H1937" s="17">
        <v>3</v>
      </c>
      <c r="I1937" s="18">
        <v>3731.6</v>
      </c>
      <c r="J1937" s="17" t="s">
        <v>11</v>
      </c>
      <c r="K1937" s="17" t="s">
        <v>11</v>
      </c>
      <c r="L1937" s="17" t="s">
        <v>13</v>
      </c>
      <c r="M1937" s="20">
        <v>36.519444444444446</v>
      </c>
    </row>
    <row r="1938" spans="1:13" x14ac:dyDescent="0.35">
      <c r="A1938" s="17" t="s">
        <v>8349</v>
      </c>
      <c r="B1938" s="17">
        <v>1937</v>
      </c>
      <c r="C1938" s="17" t="s">
        <v>431</v>
      </c>
      <c r="D1938" s="17">
        <v>2004</v>
      </c>
      <c r="E1938" s="17" t="s">
        <v>15</v>
      </c>
      <c r="F1938" s="17">
        <v>5</v>
      </c>
      <c r="G1938" s="19">
        <v>38296</v>
      </c>
      <c r="H1938" s="17">
        <v>0</v>
      </c>
      <c r="I1938" s="18">
        <v>3722.23</v>
      </c>
      <c r="J1938" s="17" t="s">
        <v>11</v>
      </c>
      <c r="K1938" s="17" t="s">
        <v>11</v>
      </c>
      <c r="L1938" s="17" t="s">
        <v>200</v>
      </c>
      <c r="M1938" s="20">
        <v>18.591666666666665</v>
      </c>
    </row>
    <row r="1939" spans="1:13" x14ac:dyDescent="0.35">
      <c r="A1939" s="17" t="s">
        <v>8349</v>
      </c>
      <c r="B1939" s="17">
        <v>1938</v>
      </c>
      <c r="C1939" s="17" t="s">
        <v>430</v>
      </c>
      <c r="D1939" s="17">
        <v>1989</v>
      </c>
      <c r="E1939" s="17" t="s">
        <v>30</v>
      </c>
      <c r="F1939" s="17">
        <v>2</v>
      </c>
      <c r="G1939" s="19">
        <v>32844</v>
      </c>
      <c r="H1939" s="17">
        <v>0</v>
      </c>
      <c r="I1939" s="18">
        <v>3704.35</v>
      </c>
      <c r="J1939" s="17" t="s">
        <v>11</v>
      </c>
      <c r="K1939" s="17" t="s">
        <v>11</v>
      </c>
      <c r="L1939" s="17" t="s">
        <v>13</v>
      </c>
      <c r="M1939" s="20">
        <v>33.516666666666666</v>
      </c>
    </row>
    <row r="1940" spans="1:13" x14ac:dyDescent="0.35">
      <c r="A1940" s="17" t="s">
        <v>8349</v>
      </c>
      <c r="B1940" s="17">
        <v>1939</v>
      </c>
      <c r="C1940" s="17" t="s">
        <v>429</v>
      </c>
      <c r="D1940" s="17">
        <v>1988</v>
      </c>
      <c r="E1940" s="17" t="s">
        <v>35</v>
      </c>
      <c r="F1940" s="17">
        <v>18</v>
      </c>
      <c r="G1940" s="19">
        <v>32373</v>
      </c>
      <c r="H1940" s="17">
        <v>3</v>
      </c>
      <c r="I1940" s="18">
        <v>3699.54</v>
      </c>
      <c r="J1940" s="17" t="s">
        <v>11</v>
      </c>
      <c r="K1940" s="17" t="s">
        <v>12</v>
      </c>
      <c r="L1940" s="17" t="s">
        <v>13</v>
      </c>
      <c r="M1940" s="20">
        <v>34.805555555555557</v>
      </c>
    </row>
    <row r="1941" spans="1:13" x14ac:dyDescent="0.35">
      <c r="A1941" s="17" t="s">
        <v>8349</v>
      </c>
      <c r="B1941" s="17">
        <v>1940</v>
      </c>
      <c r="C1941" s="17" t="s">
        <v>428</v>
      </c>
      <c r="D1941" s="17">
        <v>1995</v>
      </c>
      <c r="E1941" s="17" t="s">
        <v>37</v>
      </c>
      <c r="F1941" s="17">
        <v>21</v>
      </c>
      <c r="G1941" s="19">
        <v>34993</v>
      </c>
      <c r="H1941" s="17">
        <v>2</v>
      </c>
      <c r="I1941" s="18">
        <v>3693.43</v>
      </c>
      <c r="J1941" s="17" t="s">
        <v>11</v>
      </c>
      <c r="K1941" s="17" t="s">
        <v>12</v>
      </c>
      <c r="L1941" s="17" t="s">
        <v>42</v>
      </c>
      <c r="M1941" s="20">
        <v>27.630555555555556</v>
      </c>
    </row>
    <row r="1942" spans="1:13" x14ac:dyDescent="0.35">
      <c r="A1942" s="17" t="s">
        <v>8349</v>
      </c>
      <c r="B1942" s="17">
        <v>1941</v>
      </c>
      <c r="C1942" s="17" t="s">
        <v>427</v>
      </c>
      <c r="D1942" s="17">
        <v>1981</v>
      </c>
      <c r="E1942" s="17" t="s">
        <v>30</v>
      </c>
      <c r="F1942" s="17">
        <v>14</v>
      </c>
      <c r="G1942" s="19">
        <v>29934</v>
      </c>
      <c r="H1942" s="17">
        <v>1</v>
      </c>
      <c r="I1942" s="18">
        <v>3688.38</v>
      </c>
      <c r="J1942" s="17" t="s">
        <v>11</v>
      </c>
      <c r="K1942" s="17" t="s">
        <v>11</v>
      </c>
      <c r="L1942" s="17" t="s">
        <v>13</v>
      </c>
      <c r="M1942" s="20">
        <v>41.483333333333334</v>
      </c>
    </row>
    <row r="1943" spans="1:13" x14ac:dyDescent="0.35">
      <c r="A1943" s="17" t="s">
        <v>8349</v>
      </c>
      <c r="B1943" s="17">
        <v>1942</v>
      </c>
      <c r="C1943" s="17" t="s">
        <v>426</v>
      </c>
      <c r="D1943" s="17">
        <v>2003</v>
      </c>
      <c r="E1943" s="17" t="s">
        <v>10</v>
      </c>
      <c r="F1943" s="17">
        <v>10</v>
      </c>
      <c r="G1943" s="19">
        <v>37812</v>
      </c>
      <c r="H1943" s="17">
        <v>0</v>
      </c>
      <c r="I1943" s="18">
        <v>3688.35</v>
      </c>
      <c r="J1943" s="17" t="s">
        <v>11</v>
      </c>
      <c r="K1943" s="17" t="s">
        <v>11</v>
      </c>
      <c r="L1943" s="17" t="s">
        <v>300</v>
      </c>
      <c r="M1943" s="20">
        <v>19.911111111111111</v>
      </c>
    </row>
    <row r="1944" spans="1:13" x14ac:dyDescent="0.35">
      <c r="A1944" s="17" t="s">
        <v>8349</v>
      </c>
      <c r="B1944" s="17">
        <v>1943</v>
      </c>
      <c r="C1944" s="17" t="s">
        <v>425</v>
      </c>
      <c r="D1944" s="17">
        <v>1984</v>
      </c>
      <c r="E1944" s="17" t="s">
        <v>10</v>
      </c>
      <c r="F1944" s="17">
        <v>6</v>
      </c>
      <c r="G1944" s="19">
        <v>30869</v>
      </c>
      <c r="H1944" s="17">
        <v>3</v>
      </c>
      <c r="I1944" s="18">
        <v>3678.86</v>
      </c>
      <c r="J1944" s="17" t="s">
        <v>11</v>
      </c>
      <c r="K1944" s="17" t="s">
        <v>12</v>
      </c>
      <c r="L1944" s="17" t="s">
        <v>13</v>
      </c>
      <c r="M1944" s="20">
        <v>38.922222222222224</v>
      </c>
    </row>
    <row r="1945" spans="1:13" x14ac:dyDescent="0.35">
      <c r="A1945" s="17" t="s">
        <v>8349</v>
      </c>
      <c r="B1945" s="17">
        <v>1944</v>
      </c>
      <c r="C1945" s="17" t="s">
        <v>424</v>
      </c>
      <c r="D1945" s="17">
        <v>1992</v>
      </c>
      <c r="E1945" s="17" t="s">
        <v>20</v>
      </c>
      <c r="F1945" s="17">
        <v>14</v>
      </c>
      <c r="G1945" s="19">
        <v>33861</v>
      </c>
      <c r="H1945" s="17">
        <v>1</v>
      </c>
      <c r="I1945" s="18">
        <v>3659.35</v>
      </c>
      <c r="J1945" s="17" t="s">
        <v>12</v>
      </c>
      <c r="K1945" s="17" t="s">
        <v>16</v>
      </c>
      <c r="L1945" s="17" t="s">
        <v>42</v>
      </c>
      <c r="M1945" s="20">
        <v>30.733333333333334</v>
      </c>
    </row>
    <row r="1946" spans="1:13" x14ac:dyDescent="0.35">
      <c r="A1946" s="17" t="s">
        <v>8349</v>
      </c>
      <c r="B1946" s="17">
        <v>1945</v>
      </c>
      <c r="C1946" s="17" t="s">
        <v>423</v>
      </c>
      <c r="D1946" s="17">
        <v>1990</v>
      </c>
      <c r="E1946" s="17" t="s">
        <v>15</v>
      </c>
      <c r="F1946" s="17">
        <v>8</v>
      </c>
      <c r="G1946" s="19">
        <v>33185</v>
      </c>
      <c r="H1946" s="17">
        <v>3</v>
      </c>
      <c r="I1946" s="18">
        <v>3653.29</v>
      </c>
      <c r="J1946" s="17" t="s">
        <v>11</v>
      </c>
      <c r="K1946" s="17" t="s">
        <v>12</v>
      </c>
      <c r="L1946" s="17" t="s">
        <v>42</v>
      </c>
      <c r="M1946" s="20">
        <v>32.583333333333336</v>
      </c>
    </row>
    <row r="1947" spans="1:13" x14ac:dyDescent="0.35">
      <c r="A1947" s="17" t="s">
        <v>8349</v>
      </c>
      <c r="B1947" s="17">
        <v>1946</v>
      </c>
      <c r="C1947" s="17" t="s">
        <v>422</v>
      </c>
      <c r="D1947" s="17">
        <v>1992</v>
      </c>
      <c r="E1947" s="17" t="s">
        <v>15</v>
      </c>
      <c r="F1947" s="17">
        <v>17</v>
      </c>
      <c r="G1947" s="19">
        <v>33925</v>
      </c>
      <c r="H1947" s="17">
        <v>0</v>
      </c>
      <c r="I1947" s="18">
        <v>3645.09</v>
      </c>
      <c r="J1947" s="17" t="s">
        <v>16</v>
      </c>
      <c r="K1947" s="17" t="s">
        <v>11</v>
      </c>
      <c r="L1947" s="17" t="s">
        <v>276</v>
      </c>
      <c r="M1947" s="20">
        <v>30.558333333333334</v>
      </c>
    </row>
    <row r="1948" spans="1:13" x14ac:dyDescent="0.35">
      <c r="A1948" s="17" t="s">
        <v>8349</v>
      </c>
      <c r="B1948" s="17">
        <v>1947</v>
      </c>
      <c r="C1948" s="17" t="s">
        <v>421</v>
      </c>
      <c r="D1948" s="17">
        <v>1985</v>
      </c>
      <c r="E1948" s="17" t="s">
        <v>18</v>
      </c>
      <c r="F1948" s="17">
        <v>14</v>
      </c>
      <c r="G1948" s="19">
        <v>31212</v>
      </c>
      <c r="H1948" s="17">
        <v>3</v>
      </c>
      <c r="I1948" s="18">
        <v>3622.13</v>
      </c>
      <c r="J1948" s="17" t="s">
        <v>11</v>
      </c>
      <c r="K1948" s="17" t="s">
        <v>16</v>
      </c>
      <c r="L1948" s="17" t="s">
        <v>13</v>
      </c>
      <c r="M1948" s="20">
        <v>37.983333333333334</v>
      </c>
    </row>
    <row r="1949" spans="1:13" x14ac:dyDescent="0.35">
      <c r="A1949" s="17" t="s">
        <v>8349</v>
      </c>
      <c r="B1949" s="17">
        <v>1948</v>
      </c>
      <c r="C1949" s="17" t="s">
        <v>420</v>
      </c>
      <c r="D1949" s="17">
        <v>1990</v>
      </c>
      <c r="E1949" s="17" t="s">
        <v>37</v>
      </c>
      <c r="F1949" s="17">
        <v>11</v>
      </c>
      <c r="G1949" s="19">
        <v>33157</v>
      </c>
      <c r="H1949" s="17">
        <v>3</v>
      </c>
      <c r="I1949" s="18">
        <v>3606.43</v>
      </c>
      <c r="J1949" s="17" t="s">
        <v>11</v>
      </c>
      <c r="K1949" s="17" t="s">
        <v>16</v>
      </c>
      <c r="L1949" s="17" t="s">
        <v>13</v>
      </c>
      <c r="M1949" s="20">
        <v>32.658333333333331</v>
      </c>
    </row>
    <row r="1950" spans="1:13" x14ac:dyDescent="0.35">
      <c r="A1950" s="17" t="s">
        <v>8349</v>
      </c>
      <c r="B1950" s="17">
        <v>1949</v>
      </c>
      <c r="C1950" s="17" t="s">
        <v>419</v>
      </c>
      <c r="D1950" s="17">
        <v>1988</v>
      </c>
      <c r="E1950" s="17" t="s">
        <v>15</v>
      </c>
      <c r="F1950" s="17">
        <v>4</v>
      </c>
      <c r="G1950" s="19">
        <v>32451</v>
      </c>
      <c r="H1950" s="17">
        <v>3</v>
      </c>
      <c r="I1950" s="18">
        <v>3603.6</v>
      </c>
      <c r="J1950" s="17" t="s">
        <v>11</v>
      </c>
      <c r="K1950" s="17" t="s">
        <v>16</v>
      </c>
      <c r="L1950" s="17" t="s">
        <v>13</v>
      </c>
      <c r="M1950" s="20">
        <v>34.594444444444441</v>
      </c>
    </row>
    <row r="1951" spans="1:13" x14ac:dyDescent="0.35">
      <c r="A1951" s="17" t="s">
        <v>8349</v>
      </c>
      <c r="B1951" s="17">
        <v>1950</v>
      </c>
      <c r="C1951" s="17" t="s">
        <v>418</v>
      </c>
      <c r="D1951" s="17">
        <v>1999</v>
      </c>
      <c r="E1951" s="17" t="s">
        <v>35</v>
      </c>
      <c r="F1951" s="17">
        <v>12</v>
      </c>
      <c r="G1951" s="19">
        <v>36384</v>
      </c>
      <c r="H1951" s="17">
        <v>3</v>
      </c>
      <c r="I1951" s="18">
        <v>3597.6</v>
      </c>
      <c r="J1951" s="17" t="s">
        <v>11</v>
      </c>
      <c r="K1951" s="17" t="s">
        <v>11</v>
      </c>
      <c r="L1951" s="17" t="s">
        <v>42</v>
      </c>
      <c r="M1951" s="20">
        <v>23.822222222222223</v>
      </c>
    </row>
    <row r="1952" spans="1:13" x14ac:dyDescent="0.35">
      <c r="A1952" s="17" t="s">
        <v>8349</v>
      </c>
      <c r="B1952" s="17">
        <v>1951</v>
      </c>
      <c r="C1952" s="17" t="s">
        <v>417</v>
      </c>
      <c r="D1952" s="17">
        <v>1997</v>
      </c>
      <c r="E1952" s="17" t="s">
        <v>15</v>
      </c>
      <c r="F1952" s="17">
        <v>4</v>
      </c>
      <c r="G1952" s="19">
        <v>35738</v>
      </c>
      <c r="H1952" s="17">
        <v>1</v>
      </c>
      <c r="I1952" s="18">
        <v>3594.17</v>
      </c>
      <c r="J1952" s="17" t="s">
        <v>11</v>
      </c>
      <c r="K1952" s="17" t="s">
        <v>11</v>
      </c>
      <c r="L1952" s="17" t="s">
        <v>23</v>
      </c>
      <c r="M1952" s="20">
        <v>25.594444444444445</v>
      </c>
    </row>
    <row r="1953" spans="1:13" x14ac:dyDescent="0.35">
      <c r="A1953" s="17" t="s">
        <v>8349</v>
      </c>
      <c r="B1953" s="17">
        <v>1952</v>
      </c>
      <c r="C1953" s="17" t="s">
        <v>416</v>
      </c>
      <c r="D1953" s="17">
        <v>1999</v>
      </c>
      <c r="E1953" s="17" t="s">
        <v>18</v>
      </c>
      <c r="F1953" s="17">
        <v>6</v>
      </c>
      <c r="G1953" s="19">
        <v>36317</v>
      </c>
      <c r="H1953" s="17">
        <v>3</v>
      </c>
      <c r="I1953" s="18">
        <v>3591.48</v>
      </c>
      <c r="J1953" s="17" t="s">
        <v>11</v>
      </c>
      <c r="K1953" s="17" t="s">
        <v>12</v>
      </c>
      <c r="L1953" s="17" t="s">
        <v>42</v>
      </c>
      <c r="M1953" s="20">
        <v>24.005555555555556</v>
      </c>
    </row>
    <row r="1954" spans="1:13" x14ac:dyDescent="0.35">
      <c r="A1954" s="17" t="s">
        <v>8349</v>
      </c>
      <c r="B1954" s="17">
        <v>1953</v>
      </c>
      <c r="C1954" s="17" t="s">
        <v>415</v>
      </c>
      <c r="D1954" s="17">
        <v>1986</v>
      </c>
      <c r="E1954" s="17" t="s">
        <v>30</v>
      </c>
      <c r="F1954" s="17">
        <v>27</v>
      </c>
      <c r="G1954" s="19">
        <v>31773</v>
      </c>
      <c r="H1954" s="17">
        <v>3</v>
      </c>
      <c r="I1954" s="18">
        <v>3589.14</v>
      </c>
      <c r="J1954" s="17" t="s">
        <v>11</v>
      </c>
      <c r="K1954" s="17" t="s">
        <v>11</v>
      </c>
      <c r="L1954" s="17" t="s">
        <v>13</v>
      </c>
      <c r="M1954" s="20">
        <v>36.447222222222223</v>
      </c>
    </row>
    <row r="1955" spans="1:13" x14ac:dyDescent="0.35">
      <c r="A1955" s="17" t="s">
        <v>8349</v>
      </c>
      <c r="B1955" s="17">
        <v>1954</v>
      </c>
      <c r="C1955" s="17" t="s">
        <v>414</v>
      </c>
      <c r="D1955" s="17">
        <v>2001</v>
      </c>
      <c r="E1955" s="17" t="s">
        <v>15</v>
      </c>
      <c r="F1955" s="17">
        <v>11</v>
      </c>
      <c r="G1955" s="19">
        <v>37206</v>
      </c>
      <c r="H1955" s="17">
        <v>2</v>
      </c>
      <c r="I1955" s="18">
        <v>3579.83</v>
      </c>
      <c r="J1955" s="17" t="s">
        <v>11</v>
      </c>
      <c r="K1955" s="17" t="s">
        <v>11</v>
      </c>
      <c r="L1955" s="17" t="s">
        <v>23</v>
      </c>
      <c r="M1955" s="20">
        <v>21.574999999999999</v>
      </c>
    </row>
    <row r="1956" spans="1:13" x14ac:dyDescent="0.35">
      <c r="A1956" s="17" t="s">
        <v>8349</v>
      </c>
      <c r="B1956" s="17">
        <v>1955</v>
      </c>
      <c r="C1956" s="17" t="s">
        <v>413</v>
      </c>
      <c r="D1956" s="17">
        <v>1995</v>
      </c>
      <c r="E1956" s="17" t="s">
        <v>35</v>
      </c>
      <c r="F1956" s="17">
        <v>23</v>
      </c>
      <c r="G1956" s="19">
        <v>34934</v>
      </c>
      <c r="H1956" s="17">
        <v>1</v>
      </c>
      <c r="I1956" s="18">
        <v>3578</v>
      </c>
      <c r="J1956" s="17" t="s">
        <v>11</v>
      </c>
      <c r="K1956" s="17" t="s">
        <v>12</v>
      </c>
      <c r="L1956" s="17" t="s">
        <v>42</v>
      </c>
      <c r="M1956" s="20">
        <v>27.791666666666668</v>
      </c>
    </row>
    <row r="1957" spans="1:13" x14ac:dyDescent="0.35">
      <c r="A1957" s="17" t="s">
        <v>8349</v>
      </c>
      <c r="B1957" s="17">
        <v>1956</v>
      </c>
      <c r="C1957" s="17" t="s">
        <v>412</v>
      </c>
      <c r="D1957" s="17">
        <v>1988</v>
      </c>
      <c r="E1957" s="17" t="s">
        <v>35</v>
      </c>
      <c r="F1957" s="17">
        <v>18</v>
      </c>
      <c r="G1957" s="19">
        <v>32373</v>
      </c>
      <c r="H1957" s="17">
        <v>3</v>
      </c>
      <c r="I1957" s="18">
        <v>3569.96</v>
      </c>
      <c r="J1957" s="17" t="s">
        <v>11</v>
      </c>
      <c r="K1957" s="17" t="s">
        <v>16</v>
      </c>
      <c r="L1957" s="17" t="s">
        <v>23</v>
      </c>
      <c r="M1957" s="20">
        <v>34.805555555555557</v>
      </c>
    </row>
    <row r="1958" spans="1:13" x14ac:dyDescent="0.35">
      <c r="A1958" s="17" t="s">
        <v>8349</v>
      </c>
      <c r="B1958" s="17">
        <v>1957</v>
      </c>
      <c r="C1958" s="17" t="s">
        <v>411</v>
      </c>
      <c r="D1958" s="17">
        <v>1981</v>
      </c>
      <c r="E1958" s="17" t="s">
        <v>37</v>
      </c>
      <c r="F1958" s="17">
        <v>10</v>
      </c>
      <c r="G1958" s="19">
        <v>29869</v>
      </c>
      <c r="H1958" s="17">
        <v>1</v>
      </c>
      <c r="I1958" s="18">
        <v>3562.87</v>
      </c>
      <c r="J1958" s="17" t="s">
        <v>11</v>
      </c>
      <c r="K1958" s="17" t="s">
        <v>16</v>
      </c>
      <c r="L1958" s="17" t="s">
        <v>13</v>
      </c>
      <c r="M1958" s="20">
        <v>41.661111111111111</v>
      </c>
    </row>
    <row r="1959" spans="1:13" x14ac:dyDescent="0.35">
      <c r="A1959" s="17" t="s">
        <v>8349</v>
      </c>
      <c r="B1959" s="17">
        <v>1958</v>
      </c>
      <c r="C1959" s="17" t="s">
        <v>410</v>
      </c>
      <c r="D1959" s="17">
        <v>1995</v>
      </c>
      <c r="E1959" s="17" t="s">
        <v>18</v>
      </c>
      <c r="F1959" s="17">
        <v>16</v>
      </c>
      <c r="G1959" s="19">
        <v>34866</v>
      </c>
      <c r="H1959" s="17">
        <v>1</v>
      </c>
      <c r="I1959" s="18">
        <v>3561.89</v>
      </c>
      <c r="J1959" s="17" t="s">
        <v>11</v>
      </c>
      <c r="K1959" s="17" t="s">
        <v>16</v>
      </c>
      <c r="L1959" s="17" t="s">
        <v>13</v>
      </c>
      <c r="M1959" s="20">
        <v>27.977777777777778</v>
      </c>
    </row>
    <row r="1960" spans="1:13" x14ac:dyDescent="0.35">
      <c r="A1960" s="17" t="s">
        <v>8349</v>
      </c>
      <c r="B1960" s="17">
        <v>1959</v>
      </c>
      <c r="C1960" s="17" t="s">
        <v>409</v>
      </c>
      <c r="D1960" s="17">
        <v>1995</v>
      </c>
      <c r="E1960" s="17" t="s">
        <v>37</v>
      </c>
      <c r="F1960" s="17">
        <v>9</v>
      </c>
      <c r="G1960" s="19">
        <v>34981</v>
      </c>
      <c r="H1960" s="17">
        <v>0</v>
      </c>
      <c r="I1960" s="18">
        <v>3558.62</v>
      </c>
      <c r="J1960" s="17" t="s">
        <v>11</v>
      </c>
      <c r="K1960" s="17" t="s">
        <v>12</v>
      </c>
      <c r="L1960" s="17" t="s">
        <v>247</v>
      </c>
      <c r="M1960" s="20">
        <v>27.663888888888888</v>
      </c>
    </row>
    <row r="1961" spans="1:13" x14ac:dyDescent="0.35">
      <c r="A1961" s="17" t="s">
        <v>8349</v>
      </c>
      <c r="B1961" s="17">
        <v>1960</v>
      </c>
      <c r="C1961" s="17" t="s">
        <v>408</v>
      </c>
      <c r="D1961" s="17">
        <v>1994</v>
      </c>
      <c r="E1961" s="17" t="s">
        <v>20</v>
      </c>
      <c r="F1961" s="17">
        <v>24</v>
      </c>
      <c r="G1961" s="19">
        <v>34601</v>
      </c>
      <c r="H1961" s="17">
        <v>0</v>
      </c>
      <c r="I1961" s="18">
        <v>3556.92</v>
      </c>
      <c r="J1961" s="17" t="s">
        <v>11</v>
      </c>
      <c r="K1961" s="17" t="s">
        <v>12</v>
      </c>
      <c r="L1961" s="17" t="s">
        <v>23</v>
      </c>
      <c r="M1961" s="20">
        <v>28.705555555555556</v>
      </c>
    </row>
    <row r="1962" spans="1:13" x14ac:dyDescent="0.35">
      <c r="A1962" s="17" t="s">
        <v>8349</v>
      </c>
      <c r="B1962" s="17">
        <v>1961</v>
      </c>
      <c r="C1962" s="17" t="s">
        <v>407</v>
      </c>
      <c r="D1962" s="17">
        <v>1992</v>
      </c>
      <c r="E1962" s="17" t="s">
        <v>30</v>
      </c>
      <c r="F1962" s="17">
        <v>22</v>
      </c>
      <c r="G1962" s="19">
        <v>33960</v>
      </c>
      <c r="H1962" s="17">
        <v>0</v>
      </c>
      <c r="I1962" s="18">
        <v>3554.2</v>
      </c>
      <c r="J1962" s="17" t="s">
        <v>11</v>
      </c>
      <c r="K1962" s="17" t="s">
        <v>12</v>
      </c>
      <c r="L1962" s="17" t="s">
        <v>42</v>
      </c>
      <c r="M1962" s="20">
        <v>30.461111111111112</v>
      </c>
    </row>
    <row r="1963" spans="1:13" x14ac:dyDescent="0.35">
      <c r="A1963" s="17" t="s">
        <v>8349</v>
      </c>
      <c r="B1963" s="17">
        <v>1962</v>
      </c>
      <c r="C1963" s="17" t="s">
        <v>406</v>
      </c>
      <c r="D1963" s="17">
        <v>1988</v>
      </c>
      <c r="E1963" s="17" t="s">
        <v>37</v>
      </c>
      <c r="F1963" s="17">
        <v>15</v>
      </c>
      <c r="G1963" s="19">
        <v>32431</v>
      </c>
      <c r="H1963" s="17">
        <v>3</v>
      </c>
      <c r="I1963" s="18">
        <v>3540.12</v>
      </c>
      <c r="J1963" s="17" t="s">
        <v>11</v>
      </c>
      <c r="K1963" s="17" t="s">
        <v>16</v>
      </c>
      <c r="L1963" s="17" t="s">
        <v>13</v>
      </c>
      <c r="M1963" s="20">
        <v>34.647222222222226</v>
      </c>
    </row>
    <row r="1964" spans="1:13" x14ac:dyDescent="0.35">
      <c r="A1964" s="17" t="s">
        <v>8349</v>
      </c>
      <c r="B1964" s="17">
        <v>1963</v>
      </c>
      <c r="C1964" s="17" t="s">
        <v>405</v>
      </c>
      <c r="D1964" s="17">
        <v>2003</v>
      </c>
      <c r="E1964" s="17" t="s">
        <v>35</v>
      </c>
      <c r="F1964" s="17">
        <v>24</v>
      </c>
      <c r="G1964" s="19">
        <v>37857</v>
      </c>
      <c r="H1964" s="17">
        <v>0</v>
      </c>
      <c r="I1964" s="18">
        <v>3538.9</v>
      </c>
      <c r="J1964" s="17" t="s">
        <v>11</v>
      </c>
      <c r="K1964" s="17" t="s">
        <v>11</v>
      </c>
      <c r="L1964" s="17" t="s">
        <v>23</v>
      </c>
      <c r="M1964" s="20">
        <v>19.788888888888888</v>
      </c>
    </row>
    <row r="1965" spans="1:13" x14ac:dyDescent="0.35">
      <c r="A1965" s="17" t="s">
        <v>8349</v>
      </c>
      <c r="B1965" s="17">
        <v>1964</v>
      </c>
      <c r="C1965" s="17" t="s">
        <v>404</v>
      </c>
      <c r="D1965" s="17">
        <v>1998</v>
      </c>
      <c r="E1965" s="17" t="s">
        <v>20</v>
      </c>
      <c r="F1965" s="17">
        <v>16</v>
      </c>
      <c r="G1965" s="19">
        <v>36054</v>
      </c>
      <c r="H1965" s="17">
        <v>2</v>
      </c>
      <c r="I1965" s="18">
        <v>3537.7</v>
      </c>
      <c r="J1965" s="17" t="s">
        <v>12</v>
      </c>
      <c r="K1965" s="17" t="s">
        <v>12</v>
      </c>
      <c r="L1965" s="17" t="s">
        <v>23</v>
      </c>
      <c r="M1965" s="20">
        <v>24.727777777777778</v>
      </c>
    </row>
    <row r="1966" spans="1:13" x14ac:dyDescent="0.35">
      <c r="A1966" s="17" t="s">
        <v>8349</v>
      </c>
      <c r="B1966" s="17">
        <v>1965</v>
      </c>
      <c r="C1966" s="17" t="s">
        <v>403</v>
      </c>
      <c r="D1966" s="17">
        <v>1999</v>
      </c>
      <c r="E1966" s="17" t="s">
        <v>20</v>
      </c>
      <c r="F1966" s="17">
        <v>22</v>
      </c>
      <c r="G1966" s="19">
        <v>36425</v>
      </c>
      <c r="H1966" s="17">
        <v>2</v>
      </c>
      <c r="I1966" s="18">
        <v>3500.61</v>
      </c>
      <c r="J1966" s="17" t="s">
        <v>11</v>
      </c>
      <c r="K1966" s="17" t="s">
        <v>11</v>
      </c>
      <c r="L1966" s="17" t="s">
        <v>13</v>
      </c>
      <c r="M1966" s="20">
        <v>23.711111111111112</v>
      </c>
    </row>
    <row r="1967" spans="1:13" x14ac:dyDescent="0.35">
      <c r="A1967" s="17" t="s">
        <v>8349</v>
      </c>
      <c r="B1967" s="17">
        <v>1966</v>
      </c>
      <c r="C1967" s="17" t="s">
        <v>402</v>
      </c>
      <c r="D1967" s="17">
        <v>1996</v>
      </c>
      <c r="E1967" s="17" t="s">
        <v>20</v>
      </c>
      <c r="F1967" s="17">
        <v>18</v>
      </c>
      <c r="G1967" s="19">
        <v>35326</v>
      </c>
      <c r="H1967" s="17">
        <v>1</v>
      </c>
      <c r="I1967" s="18">
        <v>3490.55</v>
      </c>
      <c r="J1967" s="17" t="s">
        <v>16</v>
      </c>
      <c r="K1967" s="17" t="s">
        <v>11</v>
      </c>
      <c r="L1967" s="17" t="s">
        <v>164</v>
      </c>
      <c r="M1967" s="20">
        <v>26.722222222222221</v>
      </c>
    </row>
    <row r="1968" spans="1:13" x14ac:dyDescent="0.35">
      <c r="A1968" s="17" t="s">
        <v>8349</v>
      </c>
      <c r="B1968" s="17">
        <v>1967</v>
      </c>
      <c r="C1968" s="17" t="s">
        <v>401</v>
      </c>
      <c r="D1968" s="17">
        <v>1996</v>
      </c>
      <c r="E1968" s="17" t="s">
        <v>20</v>
      </c>
      <c r="F1968" s="17">
        <v>19</v>
      </c>
      <c r="G1968" s="19">
        <v>35327</v>
      </c>
      <c r="H1968" s="17">
        <v>2</v>
      </c>
      <c r="I1968" s="18">
        <v>3484.33</v>
      </c>
      <c r="J1968" s="17" t="s">
        <v>12</v>
      </c>
      <c r="K1968" s="17" t="s">
        <v>12</v>
      </c>
      <c r="L1968" s="17" t="s">
        <v>42</v>
      </c>
      <c r="M1968" s="20">
        <v>26.719444444444445</v>
      </c>
    </row>
    <row r="1969" spans="1:13" x14ac:dyDescent="0.35">
      <c r="A1969" s="17" t="s">
        <v>8349</v>
      </c>
      <c r="B1969" s="17">
        <v>1968</v>
      </c>
      <c r="C1969" s="17" t="s">
        <v>400</v>
      </c>
      <c r="D1969" s="17">
        <v>2004</v>
      </c>
      <c r="E1969" s="17" t="s">
        <v>18</v>
      </c>
      <c r="F1969" s="17">
        <v>26</v>
      </c>
      <c r="G1969" s="19">
        <v>38164</v>
      </c>
      <c r="H1969" s="17">
        <v>3</v>
      </c>
      <c r="I1969" s="18">
        <v>3481.87</v>
      </c>
      <c r="J1969" s="17" t="s">
        <v>11</v>
      </c>
      <c r="K1969" s="17" t="s">
        <v>12</v>
      </c>
      <c r="L1969" s="17" t="s">
        <v>168</v>
      </c>
      <c r="M1969" s="20">
        <v>18.95</v>
      </c>
    </row>
    <row r="1970" spans="1:13" x14ac:dyDescent="0.35">
      <c r="A1970" s="17" t="s">
        <v>8349</v>
      </c>
      <c r="B1970" s="17">
        <v>1969</v>
      </c>
      <c r="C1970" s="17" t="s">
        <v>399</v>
      </c>
      <c r="D1970" s="17">
        <v>1993</v>
      </c>
      <c r="E1970" s="17" t="s">
        <v>37</v>
      </c>
      <c r="F1970" s="17">
        <v>12</v>
      </c>
      <c r="G1970" s="19">
        <v>34254</v>
      </c>
      <c r="H1970" s="17">
        <v>1</v>
      </c>
      <c r="I1970" s="18">
        <v>3471.41</v>
      </c>
      <c r="J1970" s="17" t="s">
        <v>11</v>
      </c>
      <c r="K1970" s="17" t="s">
        <v>11</v>
      </c>
      <c r="L1970" s="17" t="s">
        <v>13</v>
      </c>
      <c r="M1970" s="20">
        <v>29.655555555555555</v>
      </c>
    </row>
    <row r="1971" spans="1:13" x14ac:dyDescent="0.35">
      <c r="A1971" s="17" t="s">
        <v>8349</v>
      </c>
      <c r="B1971" s="17">
        <v>1970</v>
      </c>
      <c r="C1971" s="17" t="s">
        <v>398</v>
      </c>
      <c r="D1971" s="17">
        <v>2003</v>
      </c>
      <c r="E1971" s="17" t="s">
        <v>10</v>
      </c>
      <c r="F1971" s="17">
        <v>29</v>
      </c>
      <c r="G1971" s="19">
        <v>37831</v>
      </c>
      <c r="H1971" s="17">
        <v>0</v>
      </c>
      <c r="I1971" s="18">
        <v>3463.51</v>
      </c>
      <c r="J1971" s="17" t="s">
        <v>11</v>
      </c>
      <c r="K1971" s="17" t="s">
        <v>16</v>
      </c>
      <c r="L1971" s="17" t="s">
        <v>200</v>
      </c>
      <c r="M1971" s="20">
        <v>19.858333333333334</v>
      </c>
    </row>
    <row r="1972" spans="1:13" x14ac:dyDescent="0.35">
      <c r="A1972" s="17" t="s">
        <v>8349</v>
      </c>
      <c r="B1972" s="17">
        <v>1971</v>
      </c>
      <c r="C1972" s="17" t="s">
        <v>397</v>
      </c>
      <c r="D1972" s="17">
        <v>1987</v>
      </c>
      <c r="E1972" s="17" t="s">
        <v>20</v>
      </c>
      <c r="F1972" s="17">
        <v>14</v>
      </c>
      <c r="G1972" s="19">
        <v>32034</v>
      </c>
      <c r="H1972" s="17">
        <v>3</v>
      </c>
      <c r="I1972" s="18">
        <v>3453.77</v>
      </c>
      <c r="J1972" s="17" t="s">
        <v>11</v>
      </c>
      <c r="K1972" s="17" t="s">
        <v>16</v>
      </c>
      <c r="L1972" s="17" t="s">
        <v>42</v>
      </c>
      <c r="M1972" s="20">
        <v>35.733333333333334</v>
      </c>
    </row>
    <row r="1973" spans="1:13" x14ac:dyDescent="0.35">
      <c r="A1973" s="17" t="s">
        <v>8349</v>
      </c>
      <c r="B1973" s="17">
        <v>1972</v>
      </c>
      <c r="C1973" s="17" t="s">
        <v>396</v>
      </c>
      <c r="D1973" s="17">
        <v>2000</v>
      </c>
      <c r="E1973" s="17" t="s">
        <v>18</v>
      </c>
      <c r="F1973" s="17">
        <v>20</v>
      </c>
      <c r="G1973" s="19">
        <v>36697</v>
      </c>
      <c r="H1973" s="17">
        <v>3</v>
      </c>
      <c r="I1973" s="18">
        <v>3443.06</v>
      </c>
      <c r="J1973" s="17" t="s">
        <v>11</v>
      </c>
      <c r="K1973" s="17" t="s">
        <v>16</v>
      </c>
      <c r="L1973" s="17" t="s">
        <v>42</v>
      </c>
      <c r="M1973" s="20">
        <v>22.966666666666665</v>
      </c>
    </row>
    <row r="1974" spans="1:13" x14ac:dyDescent="0.35">
      <c r="A1974" s="17" t="s">
        <v>8349</v>
      </c>
      <c r="B1974" s="17">
        <v>1973</v>
      </c>
      <c r="C1974" s="17" t="s">
        <v>395</v>
      </c>
      <c r="D1974" s="17">
        <v>1986</v>
      </c>
      <c r="E1974" s="17" t="s">
        <v>35</v>
      </c>
      <c r="F1974" s="17">
        <v>27</v>
      </c>
      <c r="G1974" s="19">
        <v>31651</v>
      </c>
      <c r="H1974" s="17">
        <v>3</v>
      </c>
      <c r="I1974" s="18">
        <v>3436.5</v>
      </c>
      <c r="J1974" s="17" t="s">
        <v>11</v>
      </c>
      <c r="K1974" s="17" t="s">
        <v>16</v>
      </c>
      <c r="L1974" s="17" t="s">
        <v>13</v>
      </c>
      <c r="M1974" s="20">
        <v>36.780555555555559</v>
      </c>
    </row>
    <row r="1975" spans="1:13" x14ac:dyDescent="0.35">
      <c r="A1975" s="17" t="s">
        <v>8349</v>
      </c>
      <c r="B1975" s="17">
        <v>1974</v>
      </c>
      <c r="C1975" s="17" t="s">
        <v>394</v>
      </c>
      <c r="D1975" s="17">
        <v>2001</v>
      </c>
      <c r="E1975" s="17" t="s">
        <v>30</v>
      </c>
      <c r="F1975" s="17">
        <v>26</v>
      </c>
      <c r="G1975" s="19">
        <v>37251</v>
      </c>
      <c r="H1975" s="17">
        <v>0</v>
      </c>
      <c r="I1975" s="18">
        <v>3434.38</v>
      </c>
      <c r="J1975" s="17" t="s">
        <v>11</v>
      </c>
      <c r="K1975" s="17" t="s">
        <v>11</v>
      </c>
      <c r="L1975" s="17" t="s">
        <v>42</v>
      </c>
      <c r="M1975" s="20">
        <v>21.45</v>
      </c>
    </row>
    <row r="1976" spans="1:13" x14ac:dyDescent="0.35">
      <c r="A1976" s="17" t="s">
        <v>8349</v>
      </c>
      <c r="B1976" s="17">
        <v>1975</v>
      </c>
      <c r="C1976" s="17" t="s">
        <v>393</v>
      </c>
      <c r="D1976" s="17">
        <v>1996</v>
      </c>
      <c r="E1976" s="17" t="s">
        <v>30</v>
      </c>
      <c r="F1976" s="17">
        <v>19</v>
      </c>
      <c r="G1976" s="19">
        <v>35418</v>
      </c>
      <c r="H1976" s="17">
        <v>1</v>
      </c>
      <c r="I1976" s="18">
        <v>3410.32</v>
      </c>
      <c r="J1976" s="17" t="s">
        <v>11</v>
      </c>
      <c r="K1976" s="17" t="s">
        <v>11</v>
      </c>
      <c r="L1976" s="17" t="s">
        <v>42</v>
      </c>
      <c r="M1976" s="20">
        <v>26.469444444444445</v>
      </c>
    </row>
    <row r="1977" spans="1:13" x14ac:dyDescent="0.35">
      <c r="A1977" s="17" t="s">
        <v>8349</v>
      </c>
      <c r="B1977" s="17">
        <v>1976</v>
      </c>
      <c r="C1977" s="17" t="s">
        <v>392</v>
      </c>
      <c r="D1977" s="17">
        <v>2004</v>
      </c>
      <c r="E1977" s="17" t="s">
        <v>10</v>
      </c>
      <c r="F1977" s="17">
        <v>16</v>
      </c>
      <c r="G1977" s="19">
        <v>38184</v>
      </c>
      <c r="H1977" s="17">
        <v>2</v>
      </c>
      <c r="I1977" s="18">
        <v>3393.36</v>
      </c>
      <c r="J1977" s="17" t="s">
        <v>11</v>
      </c>
      <c r="K1977" s="17" t="s">
        <v>11</v>
      </c>
      <c r="L1977" s="17" t="s">
        <v>249</v>
      </c>
      <c r="M1977" s="20">
        <v>18.894444444444446</v>
      </c>
    </row>
    <row r="1978" spans="1:13" x14ac:dyDescent="0.35">
      <c r="A1978" s="17" t="s">
        <v>8349</v>
      </c>
      <c r="B1978" s="17">
        <v>1977</v>
      </c>
      <c r="C1978" s="17" t="s">
        <v>391</v>
      </c>
      <c r="D1978" s="17">
        <v>1996</v>
      </c>
      <c r="E1978" s="17" t="s">
        <v>37</v>
      </c>
      <c r="F1978" s="17">
        <v>27</v>
      </c>
      <c r="G1978" s="19">
        <v>35365</v>
      </c>
      <c r="H1978" s="17">
        <v>1</v>
      </c>
      <c r="I1978" s="18">
        <v>3392.98</v>
      </c>
      <c r="J1978" s="17" t="s">
        <v>11</v>
      </c>
      <c r="K1978" s="17" t="s">
        <v>12</v>
      </c>
      <c r="L1978" s="17" t="s">
        <v>13</v>
      </c>
      <c r="M1978" s="20">
        <v>26.613888888888887</v>
      </c>
    </row>
    <row r="1979" spans="1:13" x14ac:dyDescent="0.35">
      <c r="A1979" s="17" t="s">
        <v>8349</v>
      </c>
      <c r="B1979" s="17">
        <v>1978</v>
      </c>
      <c r="C1979" s="17" t="s">
        <v>390</v>
      </c>
      <c r="D1979" s="17">
        <v>1996</v>
      </c>
      <c r="E1979" s="17" t="s">
        <v>35</v>
      </c>
      <c r="F1979" s="17">
        <v>10</v>
      </c>
      <c r="G1979" s="19">
        <v>35287</v>
      </c>
      <c r="H1979" s="17">
        <v>1</v>
      </c>
      <c r="I1979" s="18">
        <v>3392.37</v>
      </c>
      <c r="J1979" s="17" t="s">
        <v>11</v>
      </c>
      <c r="K1979" s="17" t="s">
        <v>12</v>
      </c>
      <c r="L1979" s="17" t="s">
        <v>13</v>
      </c>
      <c r="M1979" s="20">
        <v>26.827777777777779</v>
      </c>
    </row>
    <row r="1980" spans="1:13" x14ac:dyDescent="0.35">
      <c r="A1980" s="17" t="s">
        <v>8349</v>
      </c>
      <c r="B1980" s="17">
        <v>1979</v>
      </c>
      <c r="C1980" s="17" t="s">
        <v>389</v>
      </c>
      <c r="D1980" s="17">
        <v>1996</v>
      </c>
      <c r="E1980" s="17" t="s">
        <v>15</v>
      </c>
      <c r="F1980" s="17">
        <v>13</v>
      </c>
      <c r="G1980" s="19">
        <v>35382</v>
      </c>
      <c r="H1980" s="17">
        <v>0</v>
      </c>
      <c r="I1980" s="18">
        <v>3385.4</v>
      </c>
      <c r="J1980" s="17" t="s">
        <v>11</v>
      </c>
      <c r="K1980" s="17" t="s">
        <v>11</v>
      </c>
      <c r="L1980" s="17" t="s">
        <v>247</v>
      </c>
      <c r="M1980" s="20">
        <v>26.569444444444443</v>
      </c>
    </row>
    <row r="1981" spans="1:13" x14ac:dyDescent="0.35">
      <c r="A1981" s="17" t="s">
        <v>8349</v>
      </c>
      <c r="B1981" s="17">
        <v>1980</v>
      </c>
      <c r="C1981" s="17" t="s">
        <v>388</v>
      </c>
      <c r="D1981" s="17">
        <v>1996</v>
      </c>
      <c r="E1981" s="17" t="s">
        <v>30</v>
      </c>
      <c r="F1981" s="17">
        <v>14</v>
      </c>
      <c r="G1981" s="19">
        <v>35413</v>
      </c>
      <c r="H1981" s="17">
        <v>1</v>
      </c>
      <c r="I1981" s="18">
        <v>3378.91</v>
      </c>
      <c r="J1981" s="17" t="s">
        <v>11</v>
      </c>
      <c r="K1981" s="17" t="s">
        <v>16</v>
      </c>
      <c r="L1981" s="17" t="s">
        <v>42</v>
      </c>
      <c r="M1981" s="20">
        <v>26.483333333333334</v>
      </c>
    </row>
    <row r="1982" spans="1:13" x14ac:dyDescent="0.35">
      <c r="A1982" s="17" t="s">
        <v>8349</v>
      </c>
      <c r="B1982" s="17">
        <v>1981</v>
      </c>
      <c r="C1982" s="17" t="s">
        <v>387</v>
      </c>
      <c r="D1982" s="17">
        <v>1993</v>
      </c>
      <c r="E1982" s="17" t="s">
        <v>37</v>
      </c>
      <c r="F1982" s="17">
        <v>7</v>
      </c>
      <c r="G1982" s="19">
        <v>34249</v>
      </c>
      <c r="H1982" s="17">
        <v>0</v>
      </c>
      <c r="I1982" s="18">
        <v>3366.67</v>
      </c>
      <c r="J1982" s="17" t="s">
        <v>11</v>
      </c>
      <c r="K1982" s="17" t="s">
        <v>11</v>
      </c>
      <c r="L1982" s="17" t="s">
        <v>13</v>
      </c>
      <c r="M1982" s="20">
        <v>29.669444444444444</v>
      </c>
    </row>
    <row r="1983" spans="1:13" x14ac:dyDescent="0.35">
      <c r="A1983" s="17" t="s">
        <v>8349</v>
      </c>
      <c r="B1983" s="17">
        <v>1982</v>
      </c>
      <c r="C1983" s="17" t="s">
        <v>386</v>
      </c>
      <c r="D1983" s="17">
        <v>1995</v>
      </c>
      <c r="E1983" s="17" t="s">
        <v>18</v>
      </c>
      <c r="F1983" s="17">
        <v>23</v>
      </c>
      <c r="G1983" s="19">
        <v>34873</v>
      </c>
      <c r="H1983" s="17">
        <v>0</v>
      </c>
      <c r="I1983" s="18">
        <v>3353.47</v>
      </c>
      <c r="J1983" s="17" t="s">
        <v>11</v>
      </c>
      <c r="K1983" s="17" t="s">
        <v>12</v>
      </c>
      <c r="L1983" s="17" t="s">
        <v>23</v>
      </c>
      <c r="M1983" s="20">
        <v>27.958333333333332</v>
      </c>
    </row>
    <row r="1984" spans="1:13" x14ac:dyDescent="0.35">
      <c r="A1984" s="17" t="s">
        <v>8349</v>
      </c>
      <c r="B1984" s="17">
        <v>1983</v>
      </c>
      <c r="C1984" s="17" t="s">
        <v>385</v>
      </c>
      <c r="D1984" s="17">
        <v>1993</v>
      </c>
      <c r="E1984" s="17" t="s">
        <v>37</v>
      </c>
      <c r="F1984" s="17">
        <v>28</v>
      </c>
      <c r="G1984" s="19">
        <v>34270</v>
      </c>
      <c r="H1984" s="17">
        <v>0</v>
      </c>
      <c r="I1984" s="18">
        <v>3353.28</v>
      </c>
      <c r="J1984" s="17" t="s">
        <v>11</v>
      </c>
      <c r="K1984" s="17" t="s">
        <v>16</v>
      </c>
      <c r="L1984" s="17" t="s">
        <v>42</v>
      </c>
      <c r="M1984" s="20">
        <v>29.611111111111111</v>
      </c>
    </row>
    <row r="1985" spans="1:13" x14ac:dyDescent="0.35">
      <c r="A1985" s="17" t="s">
        <v>8349</v>
      </c>
      <c r="B1985" s="17">
        <v>1984</v>
      </c>
      <c r="C1985" s="17" t="s">
        <v>384</v>
      </c>
      <c r="D1985" s="17">
        <v>1991</v>
      </c>
      <c r="E1985" s="17" t="s">
        <v>20</v>
      </c>
      <c r="F1985" s="17">
        <v>1</v>
      </c>
      <c r="G1985" s="19">
        <v>33482</v>
      </c>
      <c r="H1985" s="17">
        <v>3</v>
      </c>
      <c r="I1985" s="18">
        <v>3342.79</v>
      </c>
      <c r="J1985" s="17" t="s">
        <v>11</v>
      </c>
      <c r="K1985" s="17" t="s">
        <v>16</v>
      </c>
      <c r="L1985" s="17" t="s">
        <v>13</v>
      </c>
      <c r="M1985" s="20">
        <v>31.769444444444446</v>
      </c>
    </row>
    <row r="1986" spans="1:13" x14ac:dyDescent="0.35">
      <c r="A1986" s="17" t="s">
        <v>8349</v>
      </c>
      <c r="B1986" s="17">
        <v>1985</v>
      </c>
      <c r="C1986" s="17" t="s">
        <v>383</v>
      </c>
      <c r="D1986" s="17">
        <v>1997</v>
      </c>
      <c r="E1986" s="17" t="s">
        <v>18</v>
      </c>
      <c r="F1986" s="17">
        <v>20</v>
      </c>
      <c r="G1986" s="19">
        <v>35601</v>
      </c>
      <c r="H1986" s="17">
        <v>1</v>
      </c>
      <c r="I1986" s="18">
        <v>3309.79</v>
      </c>
      <c r="J1986" s="17" t="s">
        <v>12</v>
      </c>
      <c r="K1986" s="17" t="s">
        <v>12</v>
      </c>
      <c r="L1986" s="17" t="s">
        <v>356</v>
      </c>
      <c r="M1986" s="20">
        <v>25.966666666666665</v>
      </c>
    </row>
    <row r="1987" spans="1:13" x14ac:dyDescent="0.35">
      <c r="A1987" s="17" t="s">
        <v>8349</v>
      </c>
      <c r="B1987" s="17">
        <v>1986</v>
      </c>
      <c r="C1987" s="17" t="s">
        <v>382</v>
      </c>
      <c r="D1987" s="17">
        <v>2003</v>
      </c>
      <c r="E1987" s="17" t="s">
        <v>15</v>
      </c>
      <c r="F1987" s="17">
        <v>18</v>
      </c>
      <c r="G1987" s="19">
        <v>37943</v>
      </c>
      <c r="H1987" s="17">
        <v>0</v>
      </c>
      <c r="I1987" s="18">
        <v>3308.46</v>
      </c>
      <c r="J1987" s="17" t="s">
        <v>11</v>
      </c>
      <c r="K1987" s="17" t="s">
        <v>16</v>
      </c>
      <c r="L1987" s="17" t="s">
        <v>300</v>
      </c>
      <c r="M1987" s="20">
        <v>19.555555555555557</v>
      </c>
    </row>
    <row r="1988" spans="1:13" x14ac:dyDescent="0.35">
      <c r="A1988" s="17" t="s">
        <v>8349</v>
      </c>
      <c r="B1988" s="17">
        <v>1987</v>
      </c>
      <c r="C1988" s="17" t="s">
        <v>381</v>
      </c>
      <c r="D1988" s="17">
        <v>2003</v>
      </c>
      <c r="E1988" s="17" t="s">
        <v>30</v>
      </c>
      <c r="F1988" s="17">
        <v>5</v>
      </c>
      <c r="G1988" s="19">
        <v>37960</v>
      </c>
      <c r="H1988" s="17">
        <v>0</v>
      </c>
      <c r="I1988" s="18">
        <v>3300.7</v>
      </c>
      <c r="J1988" s="17" t="s">
        <v>11</v>
      </c>
      <c r="K1988" s="17" t="s">
        <v>11</v>
      </c>
      <c r="L1988" s="17" t="s">
        <v>200</v>
      </c>
      <c r="M1988" s="20">
        <v>19.508333333333333</v>
      </c>
    </row>
    <row r="1989" spans="1:13" x14ac:dyDescent="0.35">
      <c r="A1989" s="17" t="s">
        <v>8349</v>
      </c>
      <c r="B1989" s="17">
        <v>1988</v>
      </c>
      <c r="C1989" s="17" t="s">
        <v>380</v>
      </c>
      <c r="D1989" s="17">
        <v>1996</v>
      </c>
      <c r="E1989" s="17" t="s">
        <v>15</v>
      </c>
      <c r="F1989" s="17">
        <v>17</v>
      </c>
      <c r="G1989" s="19">
        <v>35386</v>
      </c>
      <c r="H1989" s="17">
        <v>1</v>
      </c>
      <c r="I1989" s="18">
        <v>3292.53</v>
      </c>
      <c r="J1989" s="17" t="s">
        <v>11</v>
      </c>
      <c r="K1989" s="17" t="s">
        <v>11</v>
      </c>
      <c r="L1989" s="17" t="s">
        <v>23</v>
      </c>
      <c r="M1989" s="20">
        <v>26.558333333333334</v>
      </c>
    </row>
    <row r="1990" spans="1:13" x14ac:dyDescent="0.35">
      <c r="A1990" s="17" t="s">
        <v>8349</v>
      </c>
      <c r="B1990" s="17">
        <v>1989</v>
      </c>
      <c r="C1990" s="17" t="s">
        <v>379</v>
      </c>
      <c r="D1990" s="17">
        <v>2003</v>
      </c>
      <c r="E1990" s="17" t="s">
        <v>10</v>
      </c>
      <c r="F1990" s="17">
        <v>3</v>
      </c>
      <c r="G1990" s="19">
        <v>37805</v>
      </c>
      <c r="H1990" s="17">
        <v>0</v>
      </c>
      <c r="I1990" s="18">
        <v>3280.22</v>
      </c>
      <c r="J1990" s="17" t="s">
        <v>11</v>
      </c>
      <c r="K1990" s="17" t="s">
        <v>12</v>
      </c>
      <c r="L1990" s="17" t="s">
        <v>42</v>
      </c>
      <c r="M1990" s="20">
        <v>19.930555555555557</v>
      </c>
    </row>
    <row r="1991" spans="1:13" x14ac:dyDescent="0.35">
      <c r="A1991" s="17" t="s">
        <v>8349</v>
      </c>
      <c r="B1991" s="17">
        <v>1990</v>
      </c>
      <c r="C1991" s="17" t="s">
        <v>378</v>
      </c>
      <c r="D1991" s="17">
        <v>2001</v>
      </c>
      <c r="E1991" s="17" t="s">
        <v>37</v>
      </c>
      <c r="F1991" s="17">
        <v>6</v>
      </c>
      <c r="G1991" s="19">
        <v>37170</v>
      </c>
      <c r="H1991" s="17">
        <v>2</v>
      </c>
      <c r="I1991" s="18">
        <v>3279.87</v>
      </c>
      <c r="J1991" s="17" t="s">
        <v>11</v>
      </c>
      <c r="K1991" s="17" t="s">
        <v>16</v>
      </c>
      <c r="L1991" s="17" t="s">
        <v>356</v>
      </c>
      <c r="M1991" s="20">
        <v>21.672222222222221</v>
      </c>
    </row>
    <row r="1992" spans="1:13" x14ac:dyDescent="0.35">
      <c r="A1992" s="17" t="s">
        <v>8349</v>
      </c>
      <c r="B1992" s="17">
        <v>1991</v>
      </c>
      <c r="C1992" s="17" t="s">
        <v>377</v>
      </c>
      <c r="D1992" s="17">
        <v>1994</v>
      </c>
      <c r="E1992" s="17" t="s">
        <v>10</v>
      </c>
      <c r="F1992" s="17">
        <v>1</v>
      </c>
      <c r="G1992" s="19">
        <v>34516</v>
      </c>
      <c r="H1992" s="17">
        <v>1</v>
      </c>
      <c r="I1992" s="18">
        <v>3277.16</v>
      </c>
      <c r="J1992" s="17" t="s">
        <v>11</v>
      </c>
      <c r="K1992" s="17" t="s">
        <v>12</v>
      </c>
      <c r="L1992" s="17" t="s">
        <v>42</v>
      </c>
      <c r="M1992" s="20">
        <v>28.93611111111111</v>
      </c>
    </row>
    <row r="1993" spans="1:13" x14ac:dyDescent="0.35">
      <c r="A1993" s="17" t="s">
        <v>8349</v>
      </c>
      <c r="B1993" s="17">
        <v>1992</v>
      </c>
      <c r="C1993" s="17" t="s">
        <v>376</v>
      </c>
      <c r="D1993" s="17">
        <v>1994</v>
      </c>
      <c r="E1993" s="17" t="s">
        <v>30</v>
      </c>
      <c r="F1993" s="17">
        <v>2</v>
      </c>
      <c r="G1993" s="19">
        <v>34670</v>
      </c>
      <c r="H1993" s="17">
        <v>0</v>
      </c>
      <c r="I1993" s="18">
        <v>3268.85</v>
      </c>
      <c r="J1993" s="17" t="s">
        <v>12</v>
      </c>
      <c r="K1993" s="17" t="s">
        <v>16</v>
      </c>
      <c r="L1993" s="17" t="s">
        <v>168</v>
      </c>
      <c r="M1993" s="20">
        <v>28.516666666666666</v>
      </c>
    </row>
    <row r="1994" spans="1:13" x14ac:dyDescent="0.35">
      <c r="A1994" s="17" t="s">
        <v>8349</v>
      </c>
      <c r="B1994" s="17">
        <v>1993</v>
      </c>
      <c r="C1994" s="17" t="s">
        <v>375</v>
      </c>
      <c r="D1994" s="17">
        <v>1991</v>
      </c>
      <c r="E1994" s="17" t="s">
        <v>15</v>
      </c>
      <c r="F1994" s="17">
        <v>13</v>
      </c>
      <c r="G1994" s="19">
        <v>33555</v>
      </c>
      <c r="H1994" s="17">
        <v>0</v>
      </c>
      <c r="I1994" s="18">
        <v>3260.2</v>
      </c>
      <c r="J1994" s="17" t="s">
        <v>12</v>
      </c>
      <c r="K1994" s="17" t="s">
        <v>11</v>
      </c>
      <c r="L1994" s="17" t="s">
        <v>42</v>
      </c>
      <c r="M1994" s="20">
        <v>31.569444444444443</v>
      </c>
    </row>
    <row r="1995" spans="1:13" x14ac:dyDescent="0.35">
      <c r="A1995" s="17" t="s">
        <v>8349</v>
      </c>
      <c r="B1995" s="17">
        <v>1994</v>
      </c>
      <c r="C1995" s="17" t="s">
        <v>374</v>
      </c>
      <c r="D1995" s="17">
        <v>1997</v>
      </c>
      <c r="E1995" s="17" t="s">
        <v>20</v>
      </c>
      <c r="F1995" s="17">
        <v>2</v>
      </c>
      <c r="G1995" s="19">
        <v>35675</v>
      </c>
      <c r="H1995" s="17">
        <v>1</v>
      </c>
      <c r="I1995" s="18">
        <v>3238.44</v>
      </c>
      <c r="J1995" s="17" t="s">
        <v>11</v>
      </c>
      <c r="K1995" s="17" t="s">
        <v>12</v>
      </c>
      <c r="L1995" s="17" t="s">
        <v>13</v>
      </c>
      <c r="M1995" s="20">
        <v>25.766666666666666</v>
      </c>
    </row>
    <row r="1996" spans="1:13" x14ac:dyDescent="0.35">
      <c r="A1996" s="17" t="s">
        <v>8349</v>
      </c>
      <c r="B1996" s="17">
        <v>1995</v>
      </c>
      <c r="C1996" s="17" t="s">
        <v>373</v>
      </c>
      <c r="D1996" s="17">
        <v>1997</v>
      </c>
      <c r="E1996" s="17" t="s">
        <v>35</v>
      </c>
      <c r="F1996" s="17">
        <v>2</v>
      </c>
      <c r="G1996" s="19">
        <v>35644</v>
      </c>
      <c r="H1996" s="17">
        <v>1</v>
      </c>
      <c r="I1996" s="18">
        <v>3227.12</v>
      </c>
      <c r="J1996" s="17" t="s">
        <v>11</v>
      </c>
      <c r="K1996" s="17" t="s">
        <v>12</v>
      </c>
      <c r="L1996" s="17" t="s">
        <v>13</v>
      </c>
      <c r="M1996" s="20">
        <v>25.85</v>
      </c>
    </row>
    <row r="1997" spans="1:13" x14ac:dyDescent="0.35">
      <c r="A1997" s="17" t="s">
        <v>8349</v>
      </c>
      <c r="B1997" s="17">
        <v>1996</v>
      </c>
      <c r="C1997" s="17" t="s">
        <v>372</v>
      </c>
      <c r="D1997" s="17">
        <v>1997</v>
      </c>
      <c r="E1997" s="17" t="s">
        <v>10</v>
      </c>
      <c r="F1997" s="17">
        <v>6</v>
      </c>
      <c r="G1997" s="19">
        <v>35617</v>
      </c>
      <c r="H1997" s="17">
        <v>0</v>
      </c>
      <c r="I1997" s="18">
        <v>3213.62</v>
      </c>
      <c r="J1997" s="17" t="s">
        <v>11</v>
      </c>
      <c r="K1997" s="17" t="s">
        <v>11</v>
      </c>
      <c r="L1997" s="17" t="s">
        <v>247</v>
      </c>
      <c r="M1997" s="20">
        <v>25.922222222222221</v>
      </c>
    </row>
    <row r="1998" spans="1:13" x14ac:dyDescent="0.35">
      <c r="A1998" s="17" t="s">
        <v>8349</v>
      </c>
      <c r="B1998" s="17">
        <v>1997</v>
      </c>
      <c r="C1998" s="17" t="s">
        <v>371</v>
      </c>
      <c r="D1998" s="17">
        <v>1997</v>
      </c>
      <c r="E1998" s="17" t="s">
        <v>30</v>
      </c>
      <c r="F1998" s="17">
        <v>22</v>
      </c>
      <c r="G1998" s="19">
        <v>35786</v>
      </c>
      <c r="H1998" s="17">
        <v>1</v>
      </c>
      <c r="I1998" s="18">
        <v>3208.79</v>
      </c>
      <c r="J1998" s="17" t="s">
        <v>11</v>
      </c>
      <c r="K1998" s="17" t="s">
        <v>12</v>
      </c>
      <c r="L1998" s="17" t="s">
        <v>42</v>
      </c>
      <c r="M1998" s="20">
        <v>25.461111111111112</v>
      </c>
    </row>
    <row r="1999" spans="1:13" x14ac:dyDescent="0.35">
      <c r="A1999" s="17" t="s">
        <v>8349</v>
      </c>
      <c r="B1999" s="17">
        <v>1998</v>
      </c>
      <c r="C1999" s="17" t="s">
        <v>370</v>
      </c>
      <c r="D1999" s="17">
        <v>1997</v>
      </c>
      <c r="E1999" s="17" t="s">
        <v>10</v>
      </c>
      <c r="F1999" s="17">
        <v>5</v>
      </c>
      <c r="G1999" s="19">
        <v>35616</v>
      </c>
      <c r="H1999" s="17">
        <v>0</v>
      </c>
      <c r="I1999" s="18">
        <v>3206.49</v>
      </c>
      <c r="J1999" s="17" t="s">
        <v>11</v>
      </c>
      <c r="K1999" s="17" t="s">
        <v>12</v>
      </c>
      <c r="L1999" s="17" t="s">
        <v>247</v>
      </c>
      <c r="M1999" s="20">
        <v>25.925000000000001</v>
      </c>
    </row>
    <row r="2000" spans="1:13" x14ac:dyDescent="0.35">
      <c r="A2000" s="17" t="s">
        <v>8349</v>
      </c>
      <c r="B2000" s="17">
        <v>1999</v>
      </c>
      <c r="C2000" s="17" t="s">
        <v>369</v>
      </c>
      <c r="D2000" s="17">
        <v>1996</v>
      </c>
      <c r="E2000" s="17" t="s">
        <v>37</v>
      </c>
      <c r="F2000" s="17">
        <v>11</v>
      </c>
      <c r="G2000" s="19">
        <v>35349</v>
      </c>
      <c r="H2000" s="17">
        <v>0</v>
      </c>
      <c r="I2000" s="18">
        <v>3201.25</v>
      </c>
      <c r="J2000" s="17" t="s">
        <v>11</v>
      </c>
      <c r="K2000" s="17" t="s">
        <v>12</v>
      </c>
      <c r="L2000" s="17" t="s">
        <v>23</v>
      </c>
      <c r="M2000" s="20">
        <v>26.658333333333335</v>
      </c>
    </row>
    <row r="2001" spans="1:13" x14ac:dyDescent="0.35">
      <c r="A2001" s="17" t="s">
        <v>8349</v>
      </c>
      <c r="B2001" s="17">
        <v>2000</v>
      </c>
      <c r="C2001" s="17" t="s">
        <v>368</v>
      </c>
      <c r="D2001" s="17">
        <v>2001</v>
      </c>
      <c r="E2001" s="17" t="s">
        <v>20</v>
      </c>
      <c r="F2001" s="17">
        <v>2</v>
      </c>
      <c r="G2001" s="19">
        <v>37136</v>
      </c>
      <c r="H2001" s="17">
        <v>2</v>
      </c>
      <c r="I2001" s="18">
        <v>3180.51</v>
      </c>
      <c r="J2001" s="17" t="s">
        <v>11</v>
      </c>
      <c r="K2001" s="17" t="s">
        <v>11</v>
      </c>
      <c r="L2001" s="17" t="s">
        <v>13</v>
      </c>
      <c r="M2001" s="20">
        <v>21.766666666666666</v>
      </c>
    </row>
    <row r="2002" spans="1:13" x14ac:dyDescent="0.35">
      <c r="A2002" s="17" t="s">
        <v>8349</v>
      </c>
      <c r="B2002" s="17">
        <v>2001</v>
      </c>
      <c r="C2002" s="17" t="s">
        <v>367</v>
      </c>
      <c r="D2002" s="17">
        <v>2000</v>
      </c>
      <c r="E2002" s="17" t="s">
        <v>20</v>
      </c>
      <c r="F2002" s="17">
        <v>23</v>
      </c>
      <c r="G2002" s="19">
        <v>36792</v>
      </c>
      <c r="H2002" s="17">
        <v>0</v>
      </c>
      <c r="I2002" s="18">
        <v>3179.96</v>
      </c>
      <c r="J2002" s="17" t="s">
        <v>11</v>
      </c>
      <c r="K2002" s="17" t="s">
        <v>11</v>
      </c>
      <c r="L2002" s="17" t="s">
        <v>23</v>
      </c>
      <c r="M2002" s="20">
        <v>22.708333333333332</v>
      </c>
    </row>
    <row r="2003" spans="1:13" x14ac:dyDescent="0.35">
      <c r="A2003" s="17" t="s">
        <v>8349</v>
      </c>
      <c r="B2003" s="17">
        <v>2002</v>
      </c>
      <c r="C2003" s="17" t="s">
        <v>366</v>
      </c>
      <c r="D2003" s="17">
        <v>1996</v>
      </c>
      <c r="E2003" s="17" t="s">
        <v>10</v>
      </c>
      <c r="F2003" s="17">
        <v>3</v>
      </c>
      <c r="G2003" s="19">
        <v>35249</v>
      </c>
      <c r="H2003" s="17">
        <v>0</v>
      </c>
      <c r="I2003" s="18">
        <v>3176.82</v>
      </c>
      <c r="J2003" s="17" t="s">
        <v>11</v>
      </c>
      <c r="K2003" s="17" t="s">
        <v>16</v>
      </c>
      <c r="L2003" s="17" t="s">
        <v>23</v>
      </c>
      <c r="M2003" s="20">
        <v>26.930555555555557</v>
      </c>
    </row>
    <row r="2004" spans="1:13" x14ac:dyDescent="0.35">
      <c r="A2004" s="17" t="s">
        <v>8349</v>
      </c>
      <c r="B2004" s="17">
        <v>2003</v>
      </c>
      <c r="C2004" s="17" t="s">
        <v>365</v>
      </c>
      <c r="D2004" s="17">
        <v>1996</v>
      </c>
      <c r="E2004" s="17" t="s">
        <v>35</v>
      </c>
      <c r="F2004" s="17">
        <v>14</v>
      </c>
      <c r="G2004" s="19">
        <v>35291</v>
      </c>
      <c r="H2004" s="17">
        <v>0</v>
      </c>
      <c r="I2004" s="18">
        <v>3176.29</v>
      </c>
      <c r="J2004" s="17" t="s">
        <v>11</v>
      </c>
      <c r="K2004" s="17" t="s">
        <v>11</v>
      </c>
      <c r="L2004" s="17" t="s">
        <v>23</v>
      </c>
      <c r="M2004" s="20">
        <v>26.816666666666666</v>
      </c>
    </row>
    <row r="2005" spans="1:13" x14ac:dyDescent="0.35">
      <c r="A2005" s="17" t="s">
        <v>8349</v>
      </c>
      <c r="B2005" s="17">
        <v>2004</v>
      </c>
      <c r="C2005" s="17" t="s">
        <v>364</v>
      </c>
      <c r="D2005" s="17">
        <v>1994</v>
      </c>
      <c r="E2005" s="17" t="s">
        <v>10</v>
      </c>
      <c r="F2005" s="17">
        <v>6</v>
      </c>
      <c r="G2005" s="19">
        <v>34521</v>
      </c>
      <c r="H2005" s="17">
        <v>0</v>
      </c>
      <c r="I2005" s="18">
        <v>3172.02</v>
      </c>
      <c r="J2005" s="17" t="s">
        <v>11</v>
      </c>
      <c r="K2005" s="17" t="s">
        <v>16</v>
      </c>
      <c r="L2005" s="17" t="s">
        <v>42</v>
      </c>
      <c r="M2005" s="20">
        <v>28.922222222222221</v>
      </c>
    </row>
    <row r="2006" spans="1:13" x14ac:dyDescent="0.35">
      <c r="A2006" s="17" t="s">
        <v>8349</v>
      </c>
      <c r="B2006" s="17">
        <v>2005</v>
      </c>
      <c r="C2006" s="17" t="s">
        <v>363</v>
      </c>
      <c r="D2006" s="17">
        <v>1994</v>
      </c>
      <c r="E2006" s="17" t="s">
        <v>37</v>
      </c>
      <c r="F2006" s="17">
        <v>25</v>
      </c>
      <c r="G2006" s="19">
        <v>34632</v>
      </c>
      <c r="H2006" s="17">
        <v>0</v>
      </c>
      <c r="I2006" s="18">
        <v>3171.61</v>
      </c>
      <c r="J2006" s="17" t="s">
        <v>11</v>
      </c>
      <c r="K2006" s="17" t="s">
        <v>12</v>
      </c>
      <c r="L2006" s="17" t="s">
        <v>13</v>
      </c>
      <c r="M2006" s="20">
        <v>28.619444444444444</v>
      </c>
    </row>
    <row r="2007" spans="1:13" x14ac:dyDescent="0.35">
      <c r="A2007" s="17" t="s">
        <v>8349</v>
      </c>
      <c r="B2007" s="17">
        <v>2006</v>
      </c>
      <c r="C2007" s="17" t="s">
        <v>362</v>
      </c>
      <c r="D2007" s="17">
        <v>2001</v>
      </c>
      <c r="E2007" s="17" t="s">
        <v>35</v>
      </c>
      <c r="F2007" s="17">
        <v>29</v>
      </c>
      <c r="G2007" s="19">
        <v>37132</v>
      </c>
      <c r="H2007" s="17">
        <v>1</v>
      </c>
      <c r="I2007" s="18">
        <v>3167.46</v>
      </c>
      <c r="J2007" s="17" t="s">
        <v>11</v>
      </c>
      <c r="K2007" s="17" t="s">
        <v>12</v>
      </c>
      <c r="L2007" s="17" t="s">
        <v>247</v>
      </c>
      <c r="M2007" s="20">
        <v>21.774999999999999</v>
      </c>
    </row>
    <row r="2008" spans="1:13" x14ac:dyDescent="0.35">
      <c r="A2008" s="17" t="s">
        <v>8349</v>
      </c>
      <c r="B2008" s="17">
        <v>2007</v>
      </c>
      <c r="C2008" s="17" t="s">
        <v>361</v>
      </c>
      <c r="D2008" s="17">
        <v>1993</v>
      </c>
      <c r="E2008" s="17" t="s">
        <v>20</v>
      </c>
      <c r="F2008" s="17">
        <v>25</v>
      </c>
      <c r="G2008" s="19">
        <v>34237</v>
      </c>
      <c r="H2008" s="17">
        <v>0</v>
      </c>
      <c r="I2008" s="18">
        <v>3162.02</v>
      </c>
      <c r="J2008" s="17" t="s">
        <v>11</v>
      </c>
      <c r="K2008" s="17" t="s">
        <v>12</v>
      </c>
      <c r="L2008" s="17" t="s">
        <v>13</v>
      </c>
      <c r="M2008" s="20">
        <v>29.702777777777779</v>
      </c>
    </row>
    <row r="2009" spans="1:13" x14ac:dyDescent="0.35">
      <c r="A2009" s="17" t="s">
        <v>8349</v>
      </c>
      <c r="B2009" s="17">
        <v>2008</v>
      </c>
      <c r="C2009" s="17" t="s">
        <v>360</v>
      </c>
      <c r="D2009" s="17">
        <v>1994</v>
      </c>
      <c r="E2009" s="17" t="s">
        <v>10</v>
      </c>
      <c r="F2009" s="17">
        <v>10</v>
      </c>
      <c r="G2009" s="19">
        <v>34525</v>
      </c>
      <c r="H2009" s="17">
        <v>0</v>
      </c>
      <c r="I2009" s="18">
        <v>3161.45</v>
      </c>
      <c r="J2009" s="17" t="s">
        <v>11</v>
      </c>
      <c r="K2009" s="17" t="s">
        <v>16</v>
      </c>
      <c r="L2009" s="17" t="s">
        <v>42</v>
      </c>
      <c r="M2009" s="20">
        <v>28.911111111111111</v>
      </c>
    </row>
    <row r="2010" spans="1:13" x14ac:dyDescent="0.35">
      <c r="A2010" s="17" t="s">
        <v>8349</v>
      </c>
      <c r="B2010" s="17">
        <v>2009</v>
      </c>
      <c r="C2010" s="17" t="s">
        <v>359</v>
      </c>
      <c r="D2010" s="17">
        <v>1999</v>
      </c>
      <c r="E2010" s="17" t="s">
        <v>18</v>
      </c>
      <c r="F2010" s="17">
        <v>25</v>
      </c>
      <c r="G2010" s="19">
        <v>36336</v>
      </c>
      <c r="H2010" s="17">
        <v>0</v>
      </c>
      <c r="I2010" s="18">
        <v>3128.35</v>
      </c>
      <c r="J2010" s="17" t="s">
        <v>11</v>
      </c>
      <c r="K2010" s="17" t="s">
        <v>12</v>
      </c>
      <c r="L2010" s="17" t="s">
        <v>300</v>
      </c>
      <c r="M2010" s="20">
        <v>23.952777777777779</v>
      </c>
    </row>
    <row r="2011" spans="1:13" x14ac:dyDescent="0.35">
      <c r="A2011" s="17" t="s">
        <v>8349</v>
      </c>
      <c r="B2011" s="17">
        <v>2010</v>
      </c>
      <c r="C2011" s="17" t="s">
        <v>358</v>
      </c>
      <c r="D2011" s="17">
        <v>1987</v>
      </c>
      <c r="E2011" s="17" t="s">
        <v>35</v>
      </c>
      <c r="F2011" s="17">
        <v>1</v>
      </c>
      <c r="G2011" s="19">
        <v>31990</v>
      </c>
      <c r="H2011" s="17">
        <v>3</v>
      </c>
      <c r="I2011" s="18">
        <v>3088.06</v>
      </c>
      <c r="J2011" s="17" t="s">
        <v>11</v>
      </c>
      <c r="K2011" s="17" t="s">
        <v>11</v>
      </c>
      <c r="L2011" s="17" t="s">
        <v>13</v>
      </c>
      <c r="M2011" s="20">
        <v>35.852777777777774</v>
      </c>
    </row>
    <row r="2012" spans="1:13" x14ac:dyDescent="0.35">
      <c r="A2012" s="17" t="s">
        <v>8349</v>
      </c>
      <c r="B2012" s="17">
        <v>2011</v>
      </c>
      <c r="C2012" s="17" t="s">
        <v>357</v>
      </c>
      <c r="D2012" s="17">
        <v>2001</v>
      </c>
      <c r="E2012" s="17" t="s">
        <v>37</v>
      </c>
      <c r="F2012" s="17">
        <v>13</v>
      </c>
      <c r="G2012" s="19">
        <v>37177</v>
      </c>
      <c r="H2012" s="17">
        <v>2</v>
      </c>
      <c r="I2012" s="18">
        <v>3077.1</v>
      </c>
      <c r="J2012" s="17" t="s">
        <v>11</v>
      </c>
      <c r="K2012" s="17" t="s">
        <v>16</v>
      </c>
      <c r="L2012" s="17" t="s">
        <v>23</v>
      </c>
      <c r="M2012" s="20">
        <v>21.652777777777779</v>
      </c>
    </row>
    <row r="2013" spans="1:13" x14ac:dyDescent="0.35">
      <c r="A2013" s="17" t="s">
        <v>8349</v>
      </c>
      <c r="B2013" s="17">
        <v>2012</v>
      </c>
      <c r="C2013" s="17" t="s">
        <v>355</v>
      </c>
      <c r="D2013" s="17">
        <v>1995</v>
      </c>
      <c r="E2013" s="17" t="s">
        <v>20</v>
      </c>
      <c r="F2013" s="17">
        <v>10</v>
      </c>
      <c r="G2013" s="19">
        <v>34952</v>
      </c>
      <c r="H2013" s="17">
        <v>0</v>
      </c>
      <c r="I2013" s="18">
        <v>3070.81</v>
      </c>
      <c r="J2013" s="17" t="s">
        <v>12</v>
      </c>
      <c r="K2013" s="17" t="s">
        <v>16</v>
      </c>
      <c r="L2013" s="17" t="s">
        <v>356</v>
      </c>
      <c r="M2013" s="20">
        <v>27.744444444444444</v>
      </c>
    </row>
    <row r="2014" spans="1:13" x14ac:dyDescent="0.35">
      <c r="A2014" s="17" t="s">
        <v>8349</v>
      </c>
      <c r="B2014" s="17">
        <v>2013</v>
      </c>
      <c r="C2014" s="17" t="s">
        <v>354</v>
      </c>
      <c r="D2014" s="17">
        <v>1989</v>
      </c>
      <c r="E2014" s="17" t="s">
        <v>37</v>
      </c>
      <c r="F2014" s="17">
        <v>1</v>
      </c>
      <c r="G2014" s="19">
        <v>32782</v>
      </c>
      <c r="H2014" s="17">
        <v>3</v>
      </c>
      <c r="I2014" s="18">
        <v>3065.49</v>
      </c>
      <c r="J2014" s="17" t="s">
        <v>11</v>
      </c>
      <c r="K2014" s="17" t="s">
        <v>16</v>
      </c>
      <c r="L2014" s="17" t="s">
        <v>23</v>
      </c>
      <c r="M2014" s="20">
        <v>33.68611111111111</v>
      </c>
    </row>
    <row r="2015" spans="1:13" x14ac:dyDescent="0.35">
      <c r="A2015" s="17" t="s">
        <v>8349</v>
      </c>
      <c r="B2015" s="17">
        <v>2014</v>
      </c>
      <c r="C2015" s="17" t="s">
        <v>353</v>
      </c>
      <c r="D2015" s="17">
        <v>1994</v>
      </c>
      <c r="E2015" s="17" t="s">
        <v>20</v>
      </c>
      <c r="F2015" s="17">
        <v>26</v>
      </c>
      <c r="G2015" s="19">
        <v>34603</v>
      </c>
      <c r="H2015" s="17">
        <v>0</v>
      </c>
      <c r="I2015" s="18">
        <v>3062.51</v>
      </c>
      <c r="J2015" s="17" t="s">
        <v>12</v>
      </c>
      <c r="K2015" s="17" t="s">
        <v>16</v>
      </c>
      <c r="L2015" s="17" t="s">
        <v>23</v>
      </c>
      <c r="M2015" s="20">
        <v>28.7</v>
      </c>
    </row>
    <row r="2016" spans="1:13" x14ac:dyDescent="0.35">
      <c r="A2016" s="17" t="s">
        <v>8349</v>
      </c>
      <c r="B2016" s="17">
        <v>2015</v>
      </c>
      <c r="C2016" s="17" t="s">
        <v>352</v>
      </c>
      <c r="D2016" s="17">
        <v>2002</v>
      </c>
      <c r="E2016" s="17" t="s">
        <v>18</v>
      </c>
      <c r="F2016" s="17">
        <v>21</v>
      </c>
      <c r="G2016" s="19">
        <v>37428</v>
      </c>
      <c r="H2016" s="17">
        <v>2</v>
      </c>
      <c r="I2016" s="18">
        <v>3056.39</v>
      </c>
      <c r="J2016" s="17" t="s">
        <v>11</v>
      </c>
      <c r="K2016" s="17" t="s">
        <v>12</v>
      </c>
      <c r="L2016" s="17" t="s">
        <v>13</v>
      </c>
      <c r="M2016" s="20">
        <v>20.963888888888889</v>
      </c>
    </row>
    <row r="2017" spans="1:13" x14ac:dyDescent="0.35">
      <c r="A2017" s="17" t="s">
        <v>8349</v>
      </c>
      <c r="B2017" s="17">
        <v>2016</v>
      </c>
      <c r="C2017" s="17" t="s">
        <v>351</v>
      </c>
      <c r="D2017" s="17">
        <v>1997</v>
      </c>
      <c r="E2017" s="17" t="s">
        <v>30</v>
      </c>
      <c r="F2017" s="17">
        <v>22</v>
      </c>
      <c r="G2017" s="19">
        <v>35786</v>
      </c>
      <c r="H2017" s="17">
        <v>0</v>
      </c>
      <c r="I2017" s="18">
        <v>3051.73</v>
      </c>
      <c r="J2017" s="17" t="s">
        <v>11</v>
      </c>
      <c r="K2017" s="17" t="s">
        <v>11</v>
      </c>
      <c r="L2017" s="17" t="s">
        <v>42</v>
      </c>
      <c r="M2017" s="20">
        <v>25.461111111111112</v>
      </c>
    </row>
    <row r="2018" spans="1:13" x14ac:dyDescent="0.35">
      <c r="A2018" s="17" t="s">
        <v>8349</v>
      </c>
      <c r="B2018" s="17">
        <v>2017</v>
      </c>
      <c r="C2018" s="17" t="s">
        <v>350</v>
      </c>
      <c r="D2018" s="17">
        <v>1998</v>
      </c>
      <c r="E2018" s="17" t="s">
        <v>35</v>
      </c>
      <c r="F2018" s="17">
        <v>9</v>
      </c>
      <c r="G2018" s="19">
        <v>36016</v>
      </c>
      <c r="H2018" s="17">
        <v>0</v>
      </c>
      <c r="I2018" s="18">
        <v>3046.06</v>
      </c>
      <c r="J2018" s="17" t="s">
        <v>11</v>
      </c>
      <c r="K2018" s="17" t="s">
        <v>16</v>
      </c>
      <c r="L2018" s="17" t="s">
        <v>249</v>
      </c>
      <c r="M2018" s="20">
        <v>24.830555555555556</v>
      </c>
    </row>
    <row r="2019" spans="1:13" x14ac:dyDescent="0.35">
      <c r="A2019" s="17" t="s">
        <v>8349</v>
      </c>
      <c r="B2019" s="17">
        <v>2018</v>
      </c>
      <c r="C2019" s="17" t="s">
        <v>349</v>
      </c>
      <c r="D2019" s="17">
        <v>1998</v>
      </c>
      <c r="E2019" s="17" t="s">
        <v>20</v>
      </c>
      <c r="F2019" s="17">
        <v>15</v>
      </c>
      <c r="G2019" s="19">
        <v>36053</v>
      </c>
      <c r="H2019" s="17">
        <v>0</v>
      </c>
      <c r="I2019" s="18">
        <v>3044.21</v>
      </c>
      <c r="J2019" s="17" t="s">
        <v>11</v>
      </c>
      <c r="K2019" s="17" t="s">
        <v>12</v>
      </c>
      <c r="L2019" s="17" t="s">
        <v>247</v>
      </c>
      <c r="M2019" s="20">
        <v>24.730555555555554</v>
      </c>
    </row>
    <row r="2020" spans="1:13" x14ac:dyDescent="0.35">
      <c r="A2020" s="17" t="s">
        <v>8349</v>
      </c>
      <c r="B2020" s="17">
        <v>2019</v>
      </c>
      <c r="C2020" s="17" t="s">
        <v>348</v>
      </c>
      <c r="D2020" s="17">
        <v>1997</v>
      </c>
      <c r="E2020" s="17" t="s">
        <v>30</v>
      </c>
      <c r="F2020" s="17">
        <v>19</v>
      </c>
      <c r="G2020" s="19">
        <v>35783</v>
      </c>
      <c r="H2020" s="17">
        <v>0</v>
      </c>
      <c r="I2020" s="18">
        <v>3021.81</v>
      </c>
      <c r="J2020" s="17" t="s">
        <v>11</v>
      </c>
      <c r="K2020" s="17" t="s">
        <v>12</v>
      </c>
      <c r="L2020" s="17" t="s">
        <v>23</v>
      </c>
      <c r="M2020" s="20">
        <v>25.469444444444445</v>
      </c>
    </row>
    <row r="2021" spans="1:13" x14ac:dyDescent="0.35">
      <c r="A2021" s="17" t="s">
        <v>8349</v>
      </c>
      <c r="B2021" s="17">
        <v>2020</v>
      </c>
      <c r="C2021" s="17" t="s">
        <v>347</v>
      </c>
      <c r="D2021" s="17">
        <v>1988</v>
      </c>
      <c r="E2021" s="17" t="s">
        <v>20</v>
      </c>
      <c r="F2021" s="17">
        <v>28</v>
      </c>
      <c r="G2021" s="19">
        <v>32414</v>
      </c>
      <c r="H2021" s="17">
        <v>3</v>
      </c>
      <c r="I2021" s="18">
        <v>3018.04</v>
      </c>
      <c r="J2021" s="17" t="s">
        <v>11</v>
      </c>
      <c r="K2021" s="17" t="s">
        <v>11</v>
      </c>
      <c r="L2021" s="17" t="s">
        <v>23</v>
      </c>
      <c r="M2021" s="20">
        <v>34.694444444444443</v>
      </c>
    </row>
    <row r="2022" spans="1:13" x14ac:dyDescent="0.35">
      <c r="A2022" s="17" t="s">
        <v>8349</v>
      </c>
      <c r="B2022" s="17">
        <v>2021</v>
      </c>
      <c r="C2022" s="17" t="s">
        <v>346</v>
      </c>
      <c r="D2022" s="17">
        <v>2002</v>
      </c>
      <c r="E2022" s="17" t="s">
        <v>30</v>
      </c>
      <c r="F2022" s="17">
        <v>15</v>
      </c>
      <c r="G2022" s="19">
        <v>37605</v>
      </c>
      <c r="H2022" s="17">
        <v>0</v>
      </c>
      <c r="I2022" s="18">
        <v>3012.22</v>
      </c>
      <c r="J2022" s="17" t="s">
        <v>11</v>
      </c>
      <c r="K2022" s="17" t="s">
        <v>12</v>
      </c>
      <c r="L2022" s="17" t="s">
        <v>23</v>
      </c>
      <c r="M2022" s="20">
        <v>20.480555555555554</v>
      </c>
    </row>
    <row r="2023" spans="1:13" x14ac:dyDescent="0.35">
      <c r="A2023" s="17" t="s">
        <v>8349</v>
      </c>
      <c r="B2023" s="17">
        <v>2022</v>
      </c>
      <c r="C2023" s="17" t="s">
        <v>345</v>
      </c>
      <c r="D2023" s="17">
        <v>1991</v>
      </c>
      <c r="E2023" s="17" t="s">
        <v>15</v>
      </c>
      <c r="F2023" s="17">
        <v>20</v>
      </c>
      <c r="G2023" s="19">
        <v>33562</v>
      </c>
      <c r="H2023" s="17">
        <v>3</v>
      </c>
      <c r="I2023" s="18">
        <v>2985.67</v>
      </c>
      <c r="J2023" s="17" t="s">
        <v>11</v>
      </c>
      <c r="K2023" s="17" t="s">
        <v>11</v>
      </c>
      <c r="L2023" s="17" t="s">
        <v>13</v>
      </c>
      <c r="M2023" s="20">
        <v>31.55</v>
      </c>
    </row>
    <row r="2024" spans="1:13" x14ac:dyDescent="0.35">
      <c r="A2024" s="17" t="s">
        <v>8349</v>
      </c>
      <c r="B2024" s="17">
        <v>2023</v>
      </c>
      <c r="C2024" s="17" t="s">
        <v>344</v>
      </c>
      <c r="D2024" s="17">
        <v>1987</v>
      </c>
      <c r="E2024" s="17" t="s">
        <v>18</v>
      </c>
      <c r="F2024" s="17">
        <v>18</v>
      </c>
      <c r="G2024" s="19">
        <v>31946</v>
      </c>
      <c r="H2024" s="17">
        <v>3</v>
      </c>
      <c r="I2024" s="18">
        <v>2979.52</v>
      </c>
      <c r="J2024" s="17" t="s">
        <v>11</v>
      </c>
      <c r="K2024" s="17" t="s">
        <v>12</v>
      </c>
      <c r="L2024" s="17" t="s">
        <v>13</v>
      </c>
      <c r="M2024" s="20">
        <v>35.972222222222221</v>
      </c>
    </row>
    <row r="2025" spans="1:13" x14ac:dyDescent="0.35">
      <c r="A2025" s="17" t="s">
        <v>8349</v>
      </c>
      <c r="B2025" s="17">
        <v>2024</v>
      </c>
      <c r="C2025" s="17" t="s">
        <v>343</v>
      </c>
      <c r="D2025" s="17">
        <v>1995</v>
      </c>
      <c r="E2025" s="17" t="s">
        <v>20</v>
      </c>
      <c r="F2025" s="17">
        <v>24</v>
      </c>
      <c r="G2025" s="19">
        <v>34966</v>
      </c>
      <c r="H2025" s="17">
        <v>0</v>
      </c>
      <c r="I2025" s="18">
        <v>2974.13</v>
      </c>
      <c r="J2025" s="17" t="s">
        <v>11</v>
      </c>
      <c r="K2025" s="17" t="s">
        <v>16</v>
      </c>
      <c r="L2025" s="17" t="s">
        <v>42</v>
      </c>
      <c r="M2025" s="20">
        <v>27.705555555555556</v>
      </c>
    </row>
    <row r="2026" spans="1:13" x14ac:dyDescent="0.35">
      <c r="A2026" s="17" t="s">
        <v>8349</v>
      </c>
      <c r="B2026" s="17">
        <v>2025</v>
      </c>
      <c r="C2026" s="17" t="s">
        <v>342</v>
      </c>
      <c r="D2026" s="17">
        <v>2002</v>
      </c>
      <c r="E2026" s="17" t="s">
        <v>20</v>
      </c>
      <c r="F2026" s="17">
        <v>30</v>
      </c>
      <c r="G2026" s="19">
        <v>37529</v>
      </c>
      <c r="H2026" s="17">
        <v>0</v>
      </c>
      <c r="I2026" s="18">
        <v>2943.41</v>
      </c>
      <c r="J2026" s="17" t="s">
        <v>11</v>
      </c>
      <c r="K2026" s="17" t="s">
        <v>12</v>
      </c>
      <c r="L2026" s="17" t="s">
        <v>23</v>
      </c>
      <c r="M2026" s="20">
        <v>20.68888888888889</v>
      </c>
    </row>
    <row r="2027" spans="1:13" x14ac:dyDescent="0.35">
      <c r="A2027" s="17" t="s">
        <v>8349</v>
      </c>
      <c r="B2027" s="17">
        <v>2026</v>
      </c>
      <c r="C2027" s="17" t="s">
        <v>341</v>
      </c>
      <c r="D2027" s="17">
        <v>1996</v>
      </c>
      <c r="E2027" s="17" t="s">
        <v>18</v>
      </c>
      <c r="F2027" s="17">
        <v>30</v>
      </c>
      <c r="G2027" s="19">
        <v>35246</v>
      </c>
      <c r="H2027" s="17">
        <v>1</v>
      </c>
      <c r="I2027" s="18">
        <v>2927.06</v>
      </c>
      <c r="J2027" s="17" t="s">
        <v>11</v>
      </c>
      <c r="K2027" s="17" t="s">
        <v>11</v>
      </c>
      <c r="L2027" s="17" t="s">
        <v>13</v>
      </c>
      <c r="M2027" s="20">
        <v>26.93888888888889</v>
      </c>
    </row>
    <row r="2028" spans="1:13" x14ac:dyDescent="0.35">
      <c r="A2028" s="17" t="s">
        <v>8349</v>
      </c>
      <c r="B2028" s="17">
        <v>2027</v>
      </c>
      <c r="C2028" s="17" t="s">
        <v>340</v>
      </c>
      <c r="D2028" s="17">
        <v>2003</v>
      </c>
      <c r="E2028" s="17" t="s">
        <v>18</v>
      </c>
      <c r="F2028" s="17">
        <v>5</v>
      </c>
      <c r="G2028" s="19">
        <v>37777</v>
      </c>
      <c r="H2028" s="17">
        <v>2</v>
      </c>
      <c r="I2028" s="18">
        <v>2913.57</v>
      </c>
      <c r="J2028" s="17" t="s">
        <v>11</v>
      </c>
      <c r="K2028" s="17" t="s">
        <v>11</v>
      </c>
      <c r="L2028" s="17" t="s">
        <v>42</v>
      </c>
      <c r="M2028" s="20">
        <v>20.008333333333333</v>
      </c>
    </row>
    <row r="2029" spans="1:13" x14ac:dyDescent="0.35">
      <c r="A2029" s="17" t="s">
        <v>8349</v>
      </c>
      <c r="B2029" s="17">
        <v>2028</v>
      </c>
      <c r="C2029" s="17" t="s">
        <v>339</v>
      </c>
      <c r="D2029" s="17">
        <v>1996</v>
      </c>
      <c r="E2029" s="17" t="s">
        <v>18</v>
      </c>
      <c r="F2029" s="17">
        <v>13</v>
      </c>
      <c r="G2029" s="19">
        <v>35229</v>
      </c>
      <c r="H2029" s="17">
        <v>1</v>
      </c>
      <c r="I2029" s="18">
        <v>2904.09</v>
      </c>
      <c r="J2029" s="17" t="s">
        <v>11</v>
      </c>
      <c r="K2029" s="17" t="s">
        <v>11</v>
      </c>
      <c r="L2029" s="17" t="s">
        <v>42</v>
      </c>
      <c r="M2029" s="20">
        <v>26.986111111111111</v>
      </c>
    </row>
    <row r="2030" spans="1:13" x14ac:dyDescent="0.35">
      <c r="A2030" s="17" t="s">
        <v>8349</v>
      </c>
      <c r="B2030" s="17">
        <v>2029</v>
      </c>
      <c r="C2030" s="17" t="s">
        <v>338</v>
      </c>
      <c r="D2030" s="17">
        <v>1996</v>
      </c>
      <c r="E2030" s="17" t="s">
        <v>37</v>
      </c>
      <c r="F2030" s="17">
        <v>24</v>
      </c>
      <c r="G2030" s="19">
        <v>35362</v>
      </c>
      <c r="H2030" s="17">
        <v>1</v>
      </c>
      <c r="I2030" s="18">
        <v>2902.91</v>
      </c>
      <c r="J2030" s="17" t="s">
        <v>11</v>
      </c>
      <c r="K2030" s="17" t="s">
        <v>11</v>
      </c>
      <c r="L2030" s="17" t="s">
        <v>13</v>
      </c>
      <c r="M2030" s="20">
        <v>26.622222222222224</v>
      </c>
    </row>
    <row r="2031" spans="1:13" x14ac:dyDescent="0.35">
      <c r="A2031" s="17" t="s">
        <v>8349</v>
      </c>
      <c r="B2031" s="17">
        <v>2030</v>
      </c>
      <c r="C2031" s="17" t="s">
        <v>337</v>
      </c>
      <c r="D2031" s="17">
        <v>1999</v>
      </c>
      <c r="E2031" s="17" t="s">
        <v>15</v>
      </c>
      <c r="F2031" s="17">
        <v>1</v>
      </c>
      <c r="G2031" s="19">
        <v>36465</v>
      </c>
      <c r="H2031" s="17">
        <v>0</v>
      </c>
      <c r="I2031" s="18">
        <v>2899.49</v>
      </c>
      <c r="J2031" s="17" t="s">
        <v>11</v>
      </c>
      <c r="K2031" s="17" t="s">
        <v>11</v>
      </c>
      <c r="L2031" s="17" t="s">
        <v>247</v>
      </c>
      <c r="M2031" s="20">
        <v>23.602777777777778</v>
      </c>
    </row>
    <row r="2032" spans="1:13" x14ac:dyDescent="0.35">
      <c r="A2032" s="17" t="s">
        <v>8349</v>
      </c>
      <c r="B2032" s="17">
        <v>2031</v>
      </c>
      <c r="C2032" s="17" t="s">
        <v>336</v>
      </c>
      <c r="D2032" s="17">
        <v>2000</v>
      </c>
      <c r="E2032" s="17" t="s">
        <v>10</v>
      </c>
      <c r="F2032" s="17">
        <v>14</v>
      </c>
      <c r="G2032" s="19">
        <v>36721</v>
      </c>
      <c r="H2032" s="17">
        <v>0</v>
      </c>
      <c r="I2032" s="18">
        <v>2897.46</v>
      </c>
      <c r="J2032" s="17" t="s">
        <v>11</v>
      </c>
      <c r="K2032" s="17" t="s">
        <v>16</v>
      </c>
      <c r="L2032" s="17" t="s">
        <v>23</v>
      </c>
      <c r="M2032" s="20">
        <v>22.9</v>
      </c>
    </row>
    <row r="2033" spans="1:13" x14ac:dyDescent="0.35">
      <c r="A2033" s="17" t="s">
        <v>8349</v>
      </c>
      <c r="B2033" s="17">
        <v>2032</v>
      </c>
      <c r="C2033" s="17" t="s">
        <v>335</v>
      </c>
      <c r="D2033" s="17">
        <v>1996</v>
      </c>
      <c r="E2033" s="17" t="s">
        <v>18</v>
      </c>
      <c r="F2033" s="17">
        <v>21</v>
      </c>
      <c r="G2033" s="19">
        <v>35237</v>
      </c>
      <c r="H2033" s="17">
        <v>0</v>
      </c>
      <c r="I2033" s="18">
        <v>2897.32</v>
      </c>
      <c r="J2033" s="17" t="s">
        <v>12</v>
      </c>
      <c r="K2033" s="17" t="s">
        <v>12</v>
      </c>
      <c r="L2033" s="17" t="s">
        <v>168</v>
      </c>
      <c r="M2033" s="20">
        <v>26.963888888888889</v>
      </c>
    </row>
    <row r="2034" spans="1:13" x14ac:dyDescent="0.35">
      <c r="A2034" s="17" t="s">
        <v>8349</v>
      </c>
      <c r="B2034" s="17">
        <v>2033</v>
      </c>
      <c r="C2034" s="17" t="s">
        <v>334</v>
      </c>
      <c r="D2034" s="17">
        <v>1993</v>
      </c>
      <c r="E2034" s="17" t="s">
        <v>35</v>
      </c>
      <c r="F2034" s="17">
        <v>12</v>
      </c>
      <c r="G2034" s="19">
        <v>34193</v>
      </c>
      <c r="H2034" s="17">
        <v>0</v>
      </c>
      <c r="I2034" s="18">
        <v>2867.12</v>
      </c>
      <c r="J2034" s="17" t="s">
        <v>16</v>
      </c>
      <c r="K2034" s="17" t="s">
        <v>12</v>
      </c>
      <c r="L2034" s="17" t="s">
        <v>13</v>
      </c>
      <c r="M2034" s="20">
        <v>29.822222222222223</v>
      </c>
    </row>
    <row r="2035" spans="1:13" x14ac:dyDescent="0.35">
      <c r="A2035" s="17" t="s">
        <v>8349</v>
      </c>
      <c r="B2035" s="17">
        <v>2034</v>
      </c>
      <c r="C2035" s="17" t="s">
        <v>333</v>
      </c>
      <c r="D2035" s="17">
        <v>1993</v>
      </c>
      <c r="E2035" s="17" t="s">
        <v>15</v>
      </c>
      <c r="F2035" s="17">
        <v>1</v>
      </c>
      <c r="G2035" s="19">
        <v>34274</v>
      </c>
      <c r="H2035" s="17">
        <v>0</v>
      </c>
      <c r="I2035" s="18">
        <v>2866.09</v>
      </c>
      <c r="J2035" s="17" t="s">
        <v>12</v>
      </c>
      <c r="K2035" s="17" t="s">
        <v>12</v>
      </c>
      <c r="L2035" s="17" t="s">
        <v>42</v>
      </c>
      <c r="M2035" s="20">
        <v>29.602777777777778</v>
      </c>
    </row>
    <row r="2036" spans="1:13" x14ac:dyDescent="0.35">
      <c r="A2036" s="17" t="s">
        <v>8349</v>
      </c>
      <c r="B2036" s="17">
        <v>2035</v>
      </c>
      <c r="C2036" s="17" t="s">
        <v>332</v>
      </c>
      <c r="D2036" s="17">
        <v>1998</v>
      </c>
      <c r="E2036" s="17" t="s">
        <v>20</v>
      </c>
      <c r="F2036" s="17">
        <v>4</v>
      </c>
      <c r="G2036" s="19">
        <v>36042</v>
      </c>
      <c r="H2036" s="17">
        <v>0</v>
      </c>
      <c r="I2036" s="18">
        <v>2855.44</v>
      </c>
      <c r="J2036" s="17" t="s">
        <v>11</v>
      </c>
      <c r="K2036" s="17" t="s">
        <v>12</v>
      </c>
      <c r="L2036" s="17" t="s">
        <v>23</v>
      </c>
      <c r="M2036" s="20">
        <v>24.761111111111113</v>
      </c>
    </row>
    <row r="2037" spans="1:13" x14ac:dyDescent="0.35">
      <c r="A2037" s="17" t="s">
        <v>8349</v>
      </c>
      <c r="B2037" s="17">
        <v>2036</v>
      </c>
      <c r="C2037" s="17" t="s">
        <v>331</v>
      </c>
      <c r="D2037" s="17">
        <v>1998</v>
      </c>
      <c r="E2037" s="17" t="s">
        <v>18</v>
      </c>
      <c r="F2037" s="17">
        <v>17</v>
      </c>
      <c r="G2037" s="19">
        <v>35963</v>
      </c>
      <c r="H2037" s="17">
        <v>0</v>
      </c>
      <c r="I2037" s="18">
        <v>2850.68</v>
      </c>
      <c r="J2037" s="17" t="s">
        <v>11</v>
      </c>
      <c r="K2037" s="17" t="s">
        <v>12</v>
      </c>
      <c r="L2037" s="17" t="s">
        <v>23</v>
      </c>
      <c r="M2037" s="20">
        <v>24.975000000000001</v>
      </c>
    </row>
    <row r="2038" spans="1:13" x14ac:dyDescent="0.35">
      <c r="A2038" s="17" t="s">
        <v>8349</v>
      </c>
      <c r="B2038" s="17">
        <v>2037</v>
      </c>
      <c r="C2038" s="17" t="s">
        <v>330</v>
      </c>
      <c r="D2038" s="17">
        <v>1998</v>
      </c>
      <c r="E2038" s="17" t="s">
        <v>15</v>
      </c>
      <c r="F2038" s="17">
        <v>15</v>
      </c>
      <c r="G2038" s="19">
        <v>36114</v>
      </c>
      <c r="H2038" s="17">
        <v>0</v>
      </c>
      <c r="I2038" s="18">
        <v>2842.76</v>
      </c>
      <c r="J2038" s="17" t="s">
        <v>11</v>
      </c>
      <c r="K2038" s="17" t="s">
        <v>12</v>
      </c>
      <c r="L2038" s="17" t="s">
        <v>23</v>
      </c>
      <c r="M2038" s="20">
        <v>24.56388888888889</v>
      </c>
    </row>
    <row r="2039" spans="1:13" x14ac:dyDescent="0.35">
      <c r="A2039" s="17" t="s">
        <v>8349</v>
      </c>
      <c r="B2039" s="17">
        <v>2038</v>
      </c>
      <c r="C2039" s="17" t="s">
        <v>329</v>
      </c>
      <c r="D2039" s="17">
        <v>2000</v>
      </c>
      <c r="E2039" s="17" t="s">
        <v>37</v>
      </c>
      <c r="F2039" s="17">
        <v>1</v>
      </c>
      <c r="G2039" s="19">
        <v>36800</v>
      </c>
      <c r="H2039" s="17">
        <v>0</v>
      </c>
      <c r="I2039" s="18">
        <v>2819.51</v>
      </c>
      <c r="J2039" s="17" t="s">
        <v>11</v>
      </c>
      <c r="K2039" s="17" t="s">
        <v>12</v>
      </c>
      <c r="L2039" s="17" t="s">
        <v>42</v>
      </c>
      <c r="M2039" s="20">
        <v>22.68611111111111</v>
      </c>
    </row>
    <row r="2040" spans="1:13" x14ac:dyDescent="0.35">
      <c r="A2040" s="17" t="s">
        <v>8349</v>
      </c>
      <c r="B2040" s="17">
        <v>2039</v>
      </c>
      <c r="C2040" s="17" t="s">
        <v>328</v>
      </c>
      <c r="D2040" s="17">
        <v>2003</v>
      </c>
      <c r="E2040" s="17" t="s">
        <v>20</v>
      </c>
      <c r="F2040" s="17">
        <v>23</v>
      </c>
      <c r="G2040" s="19">
        <v>37887</v>
      </c>
      <c r="H2040" s="17">
        <v>2</v>
      </c>
      <c r="I2040" s="18">
        <v>2803.7</v>
      </c>
      <c r="J2040" s="17" t="s">
        <v>11</v>
      </c>
      <c r="K2040" s="17" t="s">
        <v>16</v>
      </c>
      <c r="L2040" s="17" t="s">
        <v>23</v>
      </c>
      <c r="M2040" s="20">
        <v>19.708333333333332</v>
      </c>
    </row>
    <row r="2041" spans="1:13" x14ac:dyDescent="0.35">
      <c r="A2041" s="17" t="s">
        <v>8349</v>
      </c>
      <c r="B2041" s="17">
        <v>2040</v>
      </c>
      <c r="C2041" s="17" t="s">
        <v>327</v>
      </c>
      <c r="D2041" s="17">
        <v>2004</v>
      </c>
      <c r="E2041" s="17" t="s">
        <v>35</v>
      </c>
      <c r="F2041" s="17">
        <v>4</v>
      </c>
      <c r="G2041" s="19">
        <v>38203</v>
      </c>
      <c r="H2041" s="17">
        <v>2</v>
      </c>
      <c r="I2041" s="18">
        <v>2801.26</v>
      </c>
      <c r="J2041" s="17" t="s">
        <v>11</v>
      </c>
      <c r="K2041" s="17" t="s">
        <v>12</v>
      </c>
      <c r="L2041" s="17" t="s">
        <v>13</v>
      </c>
      <c r="M2041" s="20">
        <v>18.844444444444445</v>
      </c>
    </row>
    <row r="2042" spans="1:13" x14ac:dyDescent="0.35">
      <c r="A2042" s="17" t="s">
        <v>8349</v>
      </c>
      <c r="B2042" s="17">
        <v>2041</v>
      </c>
      <c r="C2042" s="17" t="s">
        <v>326</v>
      </c>
      <c r="D2042" s="17">
        <v>1999</v>
      </c>
      <c r="E2042" s="17" t="s">
        <v>30</v>
      </c>
      <c r="F2042" s="17">
        <v>24</v>
      </c>
      <c r="G2042" s="19">
        <v>36518</v>
      </c>
      <c r="H2042" s="17">
        <v>1</v>
      </c>
      <c r="I2042" s="18">
        <v>2789.06</v>
      </c>
      <c r="J2042" s="17" t="s">
        <v>11</v>
      </c>
      <c r="K2042" s="17" t="s">
        <v>12</v>
      </c>
      <c r="L2042" s="17" t="s">
        <v>23</v>
      </c>
      <c r="M2042" s="20">
        <v>23.455555555555556</v>
      </c>
    </row>
    <row r="2043" spans="1:13" x14ac:dyDescent="0.35">
      <c r="A2043" s="17" t="s">
        <v>8349</v>
      </c>
      <c r="B2043" s="17">
        <v>2042</v>
      </c>
      <c r="C2043" s="17" t="s">
        <v>325</v>
      </c>
      <c r="D2043" s="17">
        <v>1999</v>
      </c>
      <c r="E2043" s="17" t="s">
        <v>35</v>
      </c>
      <c r="F2043" s="17">
        <v>29</v>
      </c>
      <c r="G2043" s="19">
        <v>36401</v>
      </c>
      <c r="H2043" s="17">
        <v>1</v>
      </c>
      <c r="I2043" s="18">
        <v>2775.19</v>
      </c>
      <c r="J2043" s="17" t="s">
        <v>11</v>
      </c>
      <c r="K2043" s="17" t="s">
        <v>16</v>
      </c>
      <c r="L2043" s="17" t="s">
        <v>23</v>
      </c>
      <c r="M2043" s="20">
        <v>23.774999999999999</v>
      </c>
    </row>
    <row r="2044" spans="1:13" x14ac:dyDescent="0.35">
      <c r="A2044" s="17" t="s">
        <v>8349</v>
      </c>
      <c r="B2044" s="17">
        <v>2043</v>
      </c>
      <c r="C2044" s="17" t="s">
        <v>324</v>
      </c>
      <c r="D2044" s="17">
        <v>2004</v>
      </c>
      <c r="E2044" s="17" t="s">
        <v>15</v>
      </c>
      <c r="F2044" s="17">
        <v>14</v>
      </c>
      <c r="G2044" s="19">
        <v>38305</v>
      </c>
      <c r="H2044" s="17">
        <v>0</v>
      </c>
      <c r="I2044" s="18">
        <v>2773.46</v>
      </c>
      <c r="J2044" s="17" t="s">
        <v>11</v>
      </c>
      <c r="K2044" s="17" t="s">
        <v>16</v>
      </c>
      <c r="L2044" s="17" t="s">
        <v>300</v>
      </c>
      <c r="M2044" s="20">
        <v>18.566666666666666</v>
      </c>
    </row>
    <row r="2045" spans="1:13" x14ac:dyDescent="0.35">
      <c r="A2045" s="17" t="s">
        <v>8349</v>
      </c>
      <c r="B2045" s="17">
        <v>2044</v>
      </c>
      <c r="C2045" s="17" t="s">
        <v>323</v>
      </c>
      <c r="D2045" s="17">
        <v>1997</v>
      </c>
      <c r="E2045" s="17" t="s">
        <v>35</v>
      </c>
      <c r="F2045" s="17">
        <v>10</v>
      </c>
      <c r="G2045" s="19">
        <v>35652</v>
      </c>
      <c r="H2045" s="17">
        <v>0</v>
      </c>
      <c r="I2045" s="18">
        <v>2758.99</v>
      </c>
      <c r="J2045" s="17" t="s">
        <v>11</v>
      </c>
      <c r="K2045" s="17" t="s">
        <v>16</v>
      </c>
      <c r="L2045" s="17" t="s">
        <v>23</v>
      </c>
      <c r="M2045" s="20">
        <v>25.827777777777779</v>
      </c>
    </row>
    <row r="2046" spans="1:13" x14ac:dyDescent="0.35">
      <c r="A2046" s="17" t="s">
        <v>8349</v>
      </c>
      <c r="B2046" s="17">
        <v>2045</v>
      </c>
      <c r="C2046" s="17" t="s">
        <v>322</v>
      </c>
      <c r="D2046" s="17">
        <v>2000</v>
      </c>
      <c r="E2046" s="17" t="s">
        <v>37</v>
      </c>
      <c r="F2046" s="17">
        <v>11</v>
      </c>
      <c r="G2046" s="19">
        <v>36810</v>
      </c>
      <c r="H2046" s="17">
        <v>0</v>
      </c>
      <c r="I2046" s="18">
        <v>2755.02</v>
      </c>
      <c r="J2046" s="17" t="s">
        <v>11</v>
      </c>
      <c r="K2046" s="17" t="s">
        <v>16</v>
      </c>
      <c r="L2046" s="17" t="s">
        <v>247</v>
      </c>
      <c r="M2046" s="20">
        <v>22.658333333333335</v>
      </c>
    </row>
    <row r="2047" spans="1:13" x14ac:dyDescent="0.35">
      <c r="A2047" s="17" t="s">
        <v>8349</v>
      </c>
      <c r="B2047" s="17">
        <v>2046</v>
      </c>
      <c r="C2047" s="17" t="s">
        <v>321</v>
      </c>
      <c r="D2047" s="17">
        <v>2000</v>
      </c>
      <c r="E2047" s="17" t="s">
        <v>37</v>
      </c>
      <c r="F2047" s="17">
        <v>3</v>
      </c>
      <c r="G2047" s="19">
        <v>36802</v>
      </c>
      <c r="H2047" s="17">
        <v>0</v>
      </c>
      <c r="I2047" s="18">
        <v>2741.95</v>
      </c>
      <c r="J2047" s="17" t="s">
        <v>11</v>
      </c>
      <c r="K2047" s="17" t="s">
        <v>12</v>
      </c>
      <c r="L2047" s="17" t="s">
        <v>247</v>
      </c>
      <c r="M2047" s="20">
        <v>22.680555555555557</v>
      </c>
    </row>
    <row r="2048" spans="1:13" x14ac:dyDescent="0.35">
      <c r="A2048" s="17" t="s">
        <v>8349</v>
      </c>
      <c r="B2048" s="17">
        <v>2047</v>
      </c>
      <c r="C2048" s="17" t="s">
        <v>320</v>
      </c>
      <c r="D2048" s="17">
        <v>2000</v>
      </c>
      <c r="E2048" s="17" t="s">
        <v>30</v>
      </c>
      <c r="F2048" s="17">
        <v>17</v>
      </c>
      <c r="G2048" s="19">
        <v>36877</v>
      </c>
      <c r="H2048" s="17">
        <v>0</v>
      </c>
      <c r="I2048" s="18">
        <v>2731.91</v>
      </c>
      <c r="J2048" s="17" t="s">
        <v>11</v>
      </c>
      <c r="K2048" s="17" t="s">
        <v>12</v>
      </c>
      <c r="L2048" s="17" t="s">
        <v>247</v>
      </c>
      <c r="M2048" s="20">
        <v>22.475000000000001</v>
      </c>
    </row>
    <row r="2049" spans="1:13" x14ac:dyDescent="0.35">
      <c r="A2049" s="17" t="s">
        <v>8349</v>
      </c>
      <c r="B2049" s="17">
        <v>2048</v>
      </c>
      <c r="C2049" s="17" t="s">
        <v>319</v>
      </c>
      <c r="D2049" s="17">
        <v>2003</v>
      </c>
      <c r="E2049" s="17" t="s">
        <v>30</v>
      </c>
      <c r="F2049" s="17">
        <v>3</v>
      </c>
      <c r="G2049" s="19">
        <v>37958</v>
      </c>
      <c r="H2049" s="17">
        <v>1</v>
      </c>
      <c r="I2049" s="18">
        <v>2730.11</v>
      </c>
      <c r="J2049" s="17" t="s">
        <v>11</v>
      </c>
      <c r="K2049" s="17" t="s">
        <v>12</v>
      </c>
      <c r="L2049" s="17" t="s">
        <v>23</v>
      </c>
      <c r="M2049" s="20">
        <v>19.513888888888889</v>
      </c>
    </row>
    <row r="2050" spans="1:13" x14ac:dyDescent="0.35">
      <c r="A2050" s="17" t="s">
        <v>8349</v>
      </c>
      <c r="B2050" s="17">
        <v>2049</v>
      </c>
      <c r="C2050" s="17" t="s">
        <v>318</v>
      </c>
      <c r="D2050" s="17">
        <v>1997</v>
      </c>
      <c r="E2050" s="17" t="s">
        <v>37</v>
      </c>
      <c r="F2050" s="17">
        <v>6</v>
      </c>
      <c r="G2050" s="19">
        <v>35709</v>
      </c>
      <c r="H2050" s="17">
        <v>0</v>
      </c>
      <c r="I2050" s="18">
        <v>2727.4</v>
      </c>
      <c r="J2050" s="17" t="s">
        <v>12</v>
      </c>
      <c r="K2050" s="17" t="s">
        <v>12</v>
      </c>
      <c r="L2050" s="17" t="s">
        <v>168</v>
      </c>
      <c r="M2050" s="20">
        <v>25.672222222222221</v>
      </c>
    </row>
    <row r="2051" spans="1:13" x14ac:dyDescent="0.35">
      <c r="A2051" s="17" t="s">
        <v>8349</v>
      </c>
      <c r="B2051" s="17">
        <v>2050</v>
      </c>
      <c r="C2051" s="17" t="s">
        <v>317</v>
      </c>
      <c r="D2051" s="17">
        <v>1988</v>
      </c>
      <c r="E2051" s="17" t="s">
        <v>35</v>
      </c>
      <c r="F2051" s="17">
        <v>20</v>
      </c>
      <c r="G2051" s="19">
        <v>32375</v>
      </c>
      <c r="H2051" s="17">
        <v>3</v>
      </c>
      <c r="I2051" s="18">
        <v>2726.06</v>
      </c>
      <c r="J2051" s="17" t="s">
        <v>11</v>
      </c>
      <c r="K2051" s="17" t="s">
        <v>11</v>
      </c>
      <c r="L2051" s="17" t="s">
        <v>13</v>
      </c>
      <c r="M2051" s="20">
        <v>34.799999999999997</v>
      </c>
    </row>
    <row r="2052" spans="1:13" x14ac:dyDescent="0.35">
      <c r="A2052" s="17" t="s">
        <v>8349</v>
      </c>
      <c r="B2052" s="17">
        <v>2051</v>
      </c>
      <c r="C2052" s="17" t="s">
        <v>316</v>
      </c>
      <c r="D2052" s="17">
        <v>1997</v>
      </c>
      <c r="E2052" s="17" t="s">
        <v>37</v>
      </c>
      <c r="F2052" s="17">
        <v>30</v>
      </c>
      <c r="G2052" s="19">
        <v>35733</v>
      </c>
      <c r="H2052" s="17">
        <v>0</v>
      </c>
      <c r="I2052" s="18">
        <v>2721.32</v>
      </c>
      <c r="J2052" s="17" t="s">
        <v>16</v>
      </c>
      <c r="K2052" s="17" t="s">
        <v>12</v>
      </c>
      <c r="L2052" s="17" t="s">
        <v>276</v>
      </c>
      <c r="M2052" s="20">
        <v>25.605555555555554</v>
      </c>
    </row>
    <row r="2053" spans="1:13" x14ac:dyDescent="0.35">
      <c r="A2053" s="17" t="s">
        <v>8349</v>
      </c>
      <c r="B2053" s="17">
        <v>2052</v>
      </c>
      <c r="C2053" s="17" t="s">
        <v>315</v>
      </c>
      <c r="D2053" s="17">
        <v>2003</v>
      </c>
      <c r="E2053" s="17" t="s">
        <v>35</v>
      </c>
      <c r="F2053" s="17">
        <v>6</v>
      </c>
      <c r="G2053" s="19">
        <v>37839</v>
      </c>
      <c r="H2053" s="17">
        <v>1</v>
      </c>
      <c r="I2053" s="18">
        <v>2719.28</v>
      </c>
      <c r="J2053" s="17" t="s">
        <v>11</v>
      </c>
      <c r="K2053" s="17" t="s">
        <v>11</v>
      </c>
      <c r="L2053" s="17" t="s">
        <v>23</v>
      </c>
      <c r="M2053" s="20">
        <v>19.838888888888889</v>
      </c>
    </row>
    <row r="2054" spans="1:13" x14ac:dyDescent="0.35">
      <c r="A2054" s="17" t="s">
        <v>8349</v>
      </c>
      <c r="B2054" s="17">
        <v>2053</v>
      </c>
      <c r="C2054" s="17" t="s">
        <v>314</v>
      </c>
      <c r="D2054" s="17">
        <v>2003</v>
      </c>
      <c r="E2054" s="17" t="s">
        <v>30</v>
      </c>
      <c r="F2054" s="17">
        <v>1</v>
      </c>
      <c r="G2054" s="19">
        <v>37956</v>
      </c>
      <c r="H2054" s="17">
        <v>1</v>
      </c>
      <c r="I2054" s="18">
        <v>2710.83</v>
      </c>
      <c r="J2054" s="17" t="s">
        <v>11</v>
      </c>
      <c r="K2054" s="17" t="s">
        <v>12</v>
      </c>
      <c r="L2054" s="17" t="s">
        <v>23</v>
      </c>
      <c r="M2054" s="20">
        <v>19.519444444444446</v>
      </c>
    </row>
    <row r="2055" spans="1:13" x14ac:dyDescent="0.35">
      <c r="A2055" s="17" t="s">
        <v>8349</v>
      </c>
      <c r="B2055" s="17">
        <v>2054</v>
      </c>
      <c r="C2055" s="17" t="s">
        <v>313</v>
      </c>
      <c r="D2055" s="17">
        <v>2003</v>
      </c>
      <c r="E2055" s="17" t="s">
        <v>15</v>
      </c>
      <c r="F2055" s="17">
        <v>21</v>
      </c>
      <c r="G2055" s="19">
        <v>37946</v>
      </c>
      <c r="H2055" s="17">
        <v>1</v>
      </c>
      <c r="I2055" s="18">
        <v>2709.24</v>
      </c>
      <c r="J2055" s="17" t="s">
        <v>11</v>
      </c>
      <c r="K2055" s="17" t="s">
        <v>11</v>
      </c>
      <c r="L2055" s="17" t="s">
        <v>23</v>
      </c>
      <c r="M2055" s="20">
        <v>19.547222222222221</v>
      </c>
    </row>
    <row r="2056" spans="1:13" x14ac:dyDescent="0.35">
      <c r="A2056" s="17" t="s">
        <v>8349</v>
      </c>
      <c r="B2056" s="17">
        <v>2055</v>
      </c>
      <c r="C2056" s="17" t="s">
        <v>312</v>
      </c>
      <c r="D2056" s="17">
        <v>2003</v>
      </c>
      <c r="E2056" s="17" t="s">
        <v>10</v>
      </c>
      <c r="F2056" s="17">
        <v>17</v>
      </c>
      <c r="G2056" s="19">
        <v>37819</v>
      </c>
      <c r="H2056" s="17">
        <v>1</v>
      </c>
      <c r="I2056" s="18">
        <v>2709.11</v>
      </c>
      <c r="J2056" s="17" t="s">
        <v>11</v>
      </c>
      <c r="K2056" s="17" t="s">
        <v>11</v>
      </c>
      <c r="L2056" s="17" t="s">
        <v>23</v>
      </c>
      <c r="M2056" s="20">
        <v>19.891666666666666</v>
      </c>
    </row>
    <row r="2057" spans="1:13" x14ac:dyDescent="0.35">
      <c r="A2057" s="17" t="s">
        <v>8349</v>
      </c>
      <c r="B2057" s="17">
        <v>2056</v>
      </c>
      <c r="C2057" s="17" t="s">
        <v>311</v>
      </c>
      <c r="D2057" s="17">
        <v>1996</v>
      </c>
      <c r="E2057" s="17" t="s">
        <v>18</v>
      </c>
      <c r="F2057" s="17">
        <v>13</v>
      </c>
      <c r="G2057" s="19">
        <v>35229</v>
      </c>
      <c r="H2057" s="17">
        <v>0</v>
      </c>
      <c r="I2057" s="18">
        <v>2699.57</v>
      </c>
      <c r="J2057" s="17" t="s">
        <v>11</v>
      </c>
      <c r="K2057" s="17" t="s">
        <v>16</v>
      </c>
      <c r="L2057" s="17" t="s">
        <v>23</v>
      </c>
      <c r="M2057" s="20">
        <v>26.986111111111111</v>
      </c>
    </row>
    <row r="2058" spans="1:13" x14ac:dyDescent="0.35">
      <c r="A2058" s="17" t="s">
        <v>8349</v>
      </c>
      <c r="B2058" s="17">
        <v>2057</v>
      </c>
      <c r="C2058" s="17" t="s">
        <v>310</v>
      </c>
      <c r="D2058" s="17">
        <v>1999</v>
      </c>
      <c r="E2058" s="17" t="s">
        <v>18</v>
      </c>
      <c r="F2058" s="17">
        <v>11</v>
      </c>
      <c r="G2058" s="19">
        <v>36322</v>
      </c>
      <c r="H2058" s="17">
        <v>0</v>
      </c>
      <c r="I2058" s="18">
        <v>2690.11</v>
      </c>
      <c r="J2058" s="17" t="s">
        <v>11</v>
      </c>
      <c r="K2058" s="17" t="s">
        <v>11</v>
      </c>
      <c r="L2058" s="17" t="s">
        <v>23</v>
      </c>
      <c r="M2058" s="20">
        <v>23.991666666666667</v>
      </c>
    </row>
    <row r="2059" spans="1:13" x14ac:dyDescent="0.35">
      <c r="A2059" s="17" t="s">
        <v>8349</v>
      </c>
      <c r="B2059" s="17">
        <v>2058</v>
      </c>
      <c r="C2059" s="17" t="s">
        <v>309</v>
      </c>
      <c r="D2059" s="17">
        <v>1994</v>
      </c>
      <c r="E2059" s="17" t="s">
        <v>37</v>
      </c>
      <c r="F2059" s="17">
        <v>2</v>
      </c>
      <c r="G2059" s="19">
        <v>34609</v>
      </c>
      <c r="H2059" s="17">
        <v>0</v>
      </c>
      <c r="I2059" s="18">
        <v>2689.5</v>
      </c>
      <c r="J2059" s="17" t="s">
        <v>12</v>
      </c>
      <c r="K2059" s="17" t="s">
        <v>11</v>
      </c>
      <c r="L2059" s="17" t="s">
        <v>13</v>
      </c>
      <c r="M2059" s="20">
        <v>28.683333333333334</v>
      </c>
    </row>
    <row r="2060" spans="1:13" x14ac:dyDescent="0.35">
      <c r="A2060" s="17" t="s">
        <v>8349</v>
      </c>
      <c r="B2060" s="17">
        <v>2059</v>
      </c>
      <c r="C2060" s="17" t="s">
        <v>308</v>
      </c>
      <c r="D2060" s="17">
        <v>1994</v>
      </c>
      <c r="E2060" s="17" t="s">
        <v>20</v>
      </c>
      <c r="F2060" s="17">
        <v>17</v>
      </c>
      <c r="G2060" s="19">
        <v>34594</v>
      </c>
      <c r="H2060" s="17">
        <v>0</v>
      </c>
      <c r="I2060" s="18">
        <v>2684.69</v>
      </c>
      <c r="J2060" s="17" t="s">
        <v>11</v>
      </c>
      <c r="K2060" s="17" t="s">
        <v>11</v>
      </c>
      <c r="L2060" s="17" t="s">
        <v>13</v>
      </c>
      <c r="M2060" s="20">
        <v>28.725000000000001</v>
      </c>
    </row>
    <row r="2061" spans="1:13" x14ac:dyDescent="0.35">
      <c r="A2061" s="17" t="s">
        <v>8349</v>
      </c>
      <c r="B2061" s="17">
        <v>2060</v>
      </c>
      <c r="C2061" s="17" t="s">
        <v>307</v>
      </c>
      <c r="D2061" s="17">
        <v>1996</v>
      </c>
      <c r="E2061" s="17" t="s">
        <v>35</v>
      </c>
      <c r="F2061" s="17">
        <v>5</v>
      </c>
      <c r="G2061" s="19">
        <v>35282</v>
      </c>
      <c r="H2061" s="17">
        <v>0</v>
      </c>
      <c r="I2061" s="18">
        <v>2680.95</v>
      </c>
      <c r="J2061" s="17" t="s">
        <v>12</v>
      </c>
      <c r="K2061" s="17" t="s">
        <v>11</v>
      </c>
      <c r="L2061" s="17" t="s">
        <v>23</v>
      </c>
      <c r="M2061" s="20">
        <v>26.841666666666665</v>
      </c>
    </row>
    <row r="2062" spans="1:13" x14ac:dyDescent="0.35">
      <c r="A2062" s="17" t="s">
        <v>8349</v>
      </c>
      <c r="B2062" s="17">
        <v>2061</v>
      </c>
      <c r="C2062" s="17" t="s">
        <v>306</v>
      </c>
      <c r="D2062" s="17">
        <v>2000</v>
      </c>
      <c r="E2062" s="17" t="s">
        <v>30</v>
      </c>
      <c r="F2062" s="17">
        <v>9</v>
      </c>
      <c r="G2062" s="19">
        <v>36869</v>
      </c>
      <c r="H2062" s="17">
        <v>1</v>
      </c>
      <c r="I2062" s="18">
        <v>2643.27</v>
      </c>
      <c r="J2062" s="17" t="s">
        <v>11</v>
      </c>
      <c r="K2062" s="17" t="s">
        <v>16</v>
      </c>
      <c r="L2062" s="17" t="s">
        <v>23</v>
      </c>
      <c r="M2062" s="20">
        <v>22.497222222222224</v>
      </c>
    </row>
    <row r="2063" spans="1:13" x14ac:dyDescent="0.35">
      <c r="A2063" s="17" t="s">
        <v>8349</v>
      </c>
      <c r="B2063" s="17">
        <v>2062</v>
      </c>
      <c r="C2063" s="17" t="s">
        <v>305</v>
      </c>
      <c r="D2063" s="17">
        <v>2000</v>
      </c>
      <c r="E2063" s="17" t="s">
        <v>18</v>
      </c>
      <c r="F2063" s="17">
        <v>24</v>
      </c>
      <c r="G2063" s="19">
        <v>36701</v>
      </c>
      <c r="H2063" s="17">
        <v>1</v>
      </c>
      <c r="I2063" s="18">
        <v>2639.04</v>
      </c>
      <c r="J2063" s="17" t="s">
        <v>11</v>
      </c>
      <c r="K2063" s="17" t="s">
        <v>11</v>
      </c>
      <c r="L2063" s="17" t="s">
        <v>23</v>
      </c>
      <c r="M2063" s="20">
        <v>22.955555555555556</v>
      </c>
    </row>
    <row r="2064" spans="1:13" x14ac:dyDescent="0.35">
      <c r="A2064" s="17" t="s">
        <v>8349</v>
      </c>
      <c r="B2064" s="17">
        <v>2063</v>
      </c>
      <c r="C2064" s="17" t="s">
        <v>304</v>
      </c>
      <c r="D2064" s="17">
        <v>1997</v>
      </c>
      <c r="E2064" s="17" t="s">
        <v>35</v>
      </c>
      <c r="F2064" s="17">
        <v>26</v>
      </c>
      <c r="G2064" s="19">
        <v>35668</v>
      </c>
      <c r="H2064" s="17">
        <v>0</v>
      </c>
      <c r="I2064" s="18">
        <v>2632.99</v>
      </c>
      <c r="J2064" s="17" t="s">
        <v>11</v>
      </c>
      <c r="K2064" s="17" t="s">
        <v>16</v>
      </c>
      <c r="L2064" s="17" t="s">
        <v>42</v>
      </c>
      <c r="M2064" s="20">
        <v>25.783333333333335</v>
      </c>
    </row>
    <row r="2065" spans="1:13" x14ac:dyDescent="0.35">
      <c r="A2065" s="17" t="s">
        <v>8349</v>
      </c>
      <c r="B2065" s="17">
        <v>2064</v>
      </c>
      <c r="C2065" s="17" t="s">
        <v>303</v>
      </c>
      <c r="D2065" s="17">
        <v>2001</v>
      </c>
      <c r="E2065" s="17" t="s">
        <v>35</v>
      </c>
      <c r="F2065" s="17">
        <v>26</v>
      </c>
      <c r="G2065" s="19">
        <v>37129</v>
      </c>
      <c r="H2065" s="17">
        <v>1</v>
      </c>
      <c r="I2065" s="18">
        <v>2597.7800000000002</v>
      </c>
      <c r="J2065" s="17" t="s">
        <v>11</v>
      </c>
      <c r="K2065" s="17" t="s">
        <v>16</v>
      </c>
      <c r="L2065" s="17" t="s">
        <v>42</v>
      </c>
      <c r="M2065" s="20">
        <v>21.783333333333335</v>
      </c>
    </row>
    <row r="2066" spans="1:13" x14ac:dyDescent="0.35">
      <c r="A2066" s="17" t="s">
        <v>8349</v>
      </c>
      <c r="B2066" s="17">
        <v>2065</v>
      </c>
      <c r="C2066" s="17" t="s">
        <v>302</v>
      </c>
      <c r="D2066" s="17">
        <v>2001</v>
      </c>
      <c r="E2066" s="17" t="s">
        <v>10</v>
      </c>
      <c r="F2066" s="17">
        <v>28</v>
      </c>
      <c r="G2066" s="19">
        <v>37100</v>
      </c>
      <c r="H2066" s="17">
        <v>0</v>
      </c>
      <c r="I2066" s="18">
        <v>2585.85</v>
      </c>
      <c r="J2066" s="17" t="s">
        <v>11</v>
      </c>
      <c r="K2066" s="17" t="s">
        <v>11</v>
      </c>
      <c r="L2066" s="17" t="s">
        <v>247</v>
      </c>
      <c r="M2066" s="20">
        <v>21.861111111111111</v>
      </c>
    </row>
    <row r="2067" spans="1:13" x14ac:dyDescent="0.35">
      <c r="A2067" s="17" t="s">
        <v>8349</v>
      </c>
      <c r="B2067" s="17">
        <v>2066</v>
      </c>
      <c r="C2067" s="17" t="s">
        <v>301</v>
      </c>
      <c r="D2067" s="17">
        <v>2001</v>
      </c>
      <c r="E2067" s="17" t="s">
        <v>37</v>
      </c>
      <c r="F2067" s="17">
        <v>15</v>
      </c>
      <c r="G2067" s="19">
        <v>37179</v>
      </c>
      <c r="H2067" s="17">
        <v>1</v>
      </c>
      <c r="I2067" s="18">
        <v>2585.27</v>
      </c>
      <c r="J2067" s="17" t="s">
        <v>11</v>
      </c>
      <c r="K2067" s="17" t="s">
        <v>12</v>
      </c>
      <c r="L2067" s="17" t="s">
        <v>42</v>
      </c>
      <c r="M2067" s="20">
        <v>21.647222222222222</v>
      </c>
    </row>
    <row r="2068" spans="1:13" x14ac:dyDescent="0.35">
      <c r="A2068" s="17" t="s">
        <v>8349</v>
      </c>
      <c r="B2068" s="17">
        <v>2067</v>
      </c>
      <c r="C2068" s="17" t="s">
        <v>299</v>
      </c>
      <c r="D2068" s="17">
        <v>2002</v>
      </c>
      <c r="E2068" s="17" t="s">
        <v>10</v>
      </c>
      <c r="F2068" s="17">
        <v>20</v>
      </c>
      <c r="G2068" s="19">
        <v>37457</v>
      </c>
      <c r="H2068" s="17">
        <v>0</v>
      </c>
      <c r="I2068" s="18">
        <v>2585.04</v>
      </c>
      <c r="J2068" s="17" t="s">
        <v>11</v>
      </c>
      <c r="K2068" s="17" t="s">
        <v>11</v>
      </c>
      <c r="L2068" s="17" t="s">
        <v>300</v>
      </c>
      <c r="M2068" s="20">
        <v>20.883333333333333</v>
      </c>
    </row>
    <row r="2069" spans="1:13" x14ac:dyDescent="0.35">
      <c r="A2069" s="17" t="s">
        <v>8349</v>
      </c>
      <c r="B2069" s="17">
        <v>2068</v>
      </c>
      <c r="C2069" s="17" t="s">
        <v>298</v>
      </c>
      <c r="D2069" s="17">
        <v>2002</v>
      </c>
      <c r="E2069" s="17" t="s">
        <v>37</v>
      </c>
      <c r="F2069" s="17">
        <v>11</v>
      </c>
      <c r="G2069" s="19">
        <v>37540</v>
      </c>
      <c r="H2069" s="17">
        <v>2</v>
      </c>
      <c r="I2069" s="18">
        <v>2566.4699999999998</v>
      </c>
      <c r="J2069" s="17" t="s">
        <v>11</v>
      </c>
      <c r="K2069" s="17" t="s">
        <v>12</v>
      </c>
      <c r="L2069" s="17" t="s">
        <v>13</v>
      </c>
      <c r="M2069" s="20">
        <v>20.658333333333335</v>
      </c>
    </row>
    <row r="2070" spans="1:13" x14ac:dyDescent="0.35">
      <c r="A2070" s="17" t="s">
        <v>8349</v>
      </c>
      <c r="B2070" s="17">
        <v>2069</v>
      </c>
      <c r="C2070" s="17" t="s">
        <v>297</v>
      </c>
      <c r="D2070" s="17">
        <v>1991</v>
      </c>
      <c r="E2070" s="17" t="s">
        <v>15</v>
      </c>
      <c r="F2070" s="17">
        <v>17</v>
      </c>
      <c r="G2070" s="19">
        <v>33559</v>
      </c>
      <c r="H2070" s="17">
        <v>3</v>
      </c>
      <c r="I2070" s="18">
        <v>2545.6799999999998</v>
      </c>
      <c r="J2070" s="17" t="s">
        <v>11</v>
      </c>
      <c r="K2070" s="17" t="s">
        <v>16</v>
      </c>
      <c r="L2070" s="17" t="s">
        <v>13</v>
      </c>
      <c r="M2070" s="20">
        <v>31.558333333333334</v>
      </c>
    </row>
    <row r="2071" spans="1:13" x14ac:dyDescent="0.35">
      <c r="A2071" s="17" t="s">
        <v>8349</v>
      </c>
      <c r="B2071" s="17">
        <v>2070</v>
      </c>
      <c r="C2071" s="17" t="s">
        <v>296</v>
      </c>
      <c r="D2071" s="17">
        <v>1990</v>
      </c>
      <c r="E2071" s="17" t="s">
        <v>37</v>
      </c>
      <c r="F2071" s="17">
        <v>1</v>
      </c>
      <c r="G2071" s="19">
        <v>33147</v>
      </c>
      <c r="H2071" s="17">
        <v>3</v>
      </c>
      <c r="I2071" s="18">
        <v>2540.39</v>
      </c>
      <c r="J2071" s="17" t="s">
        <v>11</v>
      </c>
      <c r="K2071" s="17" t="s">
        <v>11</v>
      </c>
      <c r="L2071" s="17" t="s">
        <v>13</v>
      </c>
      <c r="M2071" s="20">
        <v>32.68611111111111</v>
      </c>
    </row>
    <row r="2072" spans="1:13" x14ac:dyDescent="0.35">
      <c r="A2072" s="17" t="s">
        <v>8349</v>
      </c>
      <c r="B2072" s="17">
        <v>2071</v>
      </c>
      <c r="C2072" s="17" t="s">
        <v>295</v>
      </c>
      <c r="D2072" s="17">
        <v>1997</v>
      </c>
      <c r="E2072" s="17" t="s">
        <v>10</v>
      </c>
      <c r="F2072" s="17">
        <v>28</v>
      </c>
      <c r="G2072" s="19">
        <v>35639</v>
      </c>
      <c r="H2072" s="17">
        <v>0</v>
      </c>
      <c r="I2072" s="18">
        <v>2534.39</v>
      </c>
      <c r="J2072" s="17" t="s">
        <v>12</v>
      </c>
      <c r="K2072" s="17" t="s">
        <v>12</v>
      </c>
      <c r="L2072" s="17" t="s">
        <v>23</v>
      </c>
      <c r="M2072" s="20">
        <v>25.861111111111111</v>
      </c>
    </row>
    <row r="2073" spans="1:13" x14ac:dyDescent="0.35">
      <c r="A2073" s="17" t="s">
        <v>8349</v>
      </c>
      <c r="B2073" s="17">
        <v>2072</v>
      </c>
      <c r="C2073" s="17" t="s">
        <v>294</v>
      </c>
      <c r="D2073" s="17">
        <v>2000</v>
      </c>
      <c r="E2073" s="17" t="s">
        <v>35</v>
      </c>
      <c r="F2073" s="17">
        <v>25</v>
      </c>
      <c r="G2073" s="19">
        <v>36763</v>
      </c>
      <c r="H2073" s="17">
        <v>0</v>
      </c>
      <c r="I2073" s="18">
        <v>2527.8200000000002</v>
      </c>
      <c r="J2073" s="17" t="s">
        <v>11</v>
      </c>
      <c r="K2073" s="17" t="s">
        <v>12</v>
      </c>
      <c r="L2073" s="17" t="s">
        <v>23</v>
      </c>
      <c r="M2073" s="20">
        <v>22.786111111111111</v>
      </c>
    </row>
    <row r="2074" spans="1:13" x14ac:dyDescent="0.35">
      <c r="A2074" s="17" t="s">
        <v>8349</v>
      </c>
      <c r="B2074" s="17">
        <v>2073</v>
      </c>
      <c r="C2074" s="17" t="s">
        <v>293</v>
      </c>
      <c r="D2074" s="17">
        <v>1997</v>
      </c>
      <c r="E2074" s="17" t="s">
        <v>15</v>
      </c>
      <c r="F2074" s="17">
        <v>2</v>
      </c>
      <c r="G2074" s="19">
        <v>35736</v>
      </c>
      <c r="H2074" s="17">
        <v>0</v>
      </c>
      <c r="I2074" s="18">
        <v>2523.17</v>
      </c>
      <c r="J2074" s="17" t="s">
        <v>12</v>
      </c>
      <c r="K2074" s="17" t="s">
        <v>16</v>
      </c>
      <c r="L2074" s="17" t="s">
        <v>23</v>
      </c>
      <c r="M2074" s="20">
        <v>25.6</v>
      </c>
    </row>
    <row r="2075" spans="1:13" x14ac:dyDescent="0.35">
      <c r="A2075" s="17" t="s">
        <v>8349</v>
      </c>
      <c r="B2075" s="17">
        <v>2074</v>
      </c>
      <c r="C2075" s="17" t="s">
        <v>292</v>
      </c>
      <c r="D2075" s="17">
        <v>1991</v>
      </c>
      <c r="E2075" s="17" t="s">
        <v>35</v>
      </c>
      <c r="F2075" s="17">
        <v>5</v>
      </c>
      <c r="G2075" s="19">
        <v>33455</v>
      </c>
      <c r="H2075" s="17">
        <v>3</v>
      </c>
      <c r="I2075" s="18">
        <v>2510.79</v>
      </c>
      <c r="J2075" s="17" t="s">
        <v>11</v>
      </c>
      <c r="K2075" s="17" t="s">
        <v>16</v>
      </c>
      <c r="L2075" s="17" t="s">
        <v>13</v>
      </c>
      <c r="M2075" s="20">
        <v>31.841666666666665</v>
      </c>
    </row>
    <row r="2076" spans="1:13" x14ac:dyDescent="0.35">
      <c r="A2076" s="17" t="s">
        <v>8349</v>
      </c>
      <c r="B2076" s="17">
        <v>2075</v>
      </c>
      <c r="C2076" s="17" t="s">
        <v>291</v>
      </c>
      <c r="D2076" s="17">
        <v>2004</v>
      </c>
      <c r="E2076" s="17" t="s">
        <v>20</v>
      </c>
      <c r="F2076" s="17">
        <v>6</v>
      </c>
      <c r="G2076" s="19">
        <v>38236</v>
      </c>
      <c r="H2076" s="17">
        <v>0</v>
      </c>
      <c r="I2076" s="18">
        <v>2500.9299999999998</v>
      </c>
      <c r="J2076" s="17" t="s">
        <v>11</v>
      </c>
      <c r="K2076" s="17" t="s">
        <v>11</v>
      </c>
      <c r="L2076" s="17" t="s">
        <v>23</v>
      </c>
      <c r="M2076" s="20">
        <v>18.755555555555556</v>
      </c>
    </row>
    <row r="2077" spans="1:13" x14ac:dyDescent="0.35">
      <c r="A2077" s="17" t="s">
        <v>8349</v>
      </c>
      <c r="B2077" s="17">
        <v>2076</v>
      </c>
      <c r="C2077" s="17" t="s">
        <v>290</v>
      </c>
      <c r="D2077" s="17">
        <v>1995</v>
      </c>
      <c r="E2077" s="17" t="s">
        <v>37</v>
      </c>
      <c r="F2077" s="17">
        <v>15</v>
      </c>
      <c r="G2077" s="19">
        <v>34987</v>
      </c>
      <c r="H2077" s="17">
        <v>0</v>
      </c>
      <c r="I2077" s="18">
        <v>2498.41</v>
      </c>
      <c r="J2077" s="17" t="s">
        <v>12</v>
      </c>
      <c r="K2077" s="17" t="s">
        <v>12</v>
      </c>
      <c r="L2077" s="17" t="s">
        <v>13</v>
      </c>
      <c r="M2077" s="20">
        <v>27.647222222222222</v>
      </c>
    </row>
    <row r="2078" spans="1:13" x14ac:dyDescent="0.35">
      <c r="A2078" s="17" t="s">
        <v>8349</v>
      </c>
      <c r="B2078" s="17">
        <v>2077</v>
      </c>
      <c r="C2078" s="17" t="s">
        <v>289</v>
      </c>
      <c r="D2078" s="17">
        <v>1995</v>
      </c>
      <c r="E2078" s="17" t="s">
        <v>10</v>
      </c>
      <c r="F2078" s="17">
        <v>9</v>
      </c>
      <c r="G2078" s="19">
        <v>34889</v>
      </c>
      <c r="H2078" s="17">
        <v>0</v>
      </c>
      <c r="I2078" s="18">
        <v>2497.04</v>
      </c>
      <c r="J2078" s="17" t="s">
        <v>12</v>
      </c>
      <c r="K2078" s="17" t="s">
        <v>12</v>
      </c>
      <c r="L2078" s="17" t="s">
        <v>13</v>
      </c>
      <c r="M2078" s="20">
        <v>27.913888888888888</v>
      </c>
    </row>
    <row r="2079" spans="1:13" x14ac:dyDescent="0.35">
      <c r="A2079" s="17" t="s">
        <v>8349</v>
      </c>
      <c r="B2079" s="17">
        <v>2078</v>
      </c>
      <c r="C2079" s="17" t="s">
        <v>288</v>
      </c>
      <c r="D2079" s="17">
        <v>1995</v>
      </c>
      <c r="E2079" s="17" t="s">
        <v>37</v>
      </c>
      <c r="F2079" s="17">
        <v>14</v>
      </c>
      <c r="G2079" s="19">
        <v>34986</v>
      </c>
      <c r="H2079" s="17">
        <v>0</v>
      </c>
      <c r="I2079" s="18">
        <v>2494.02</v>
      </c>
      <c r="J2079" s="17" t="s">
        <v>12</v>
      </c>
      <c r="K2079" s="17" t="s">
        <v>16</v>
      </c>
      <c r="L2079" s="17" t="s">
        <v>42</v>
      </c>
      <c r="M2079" s="20">
        <v>27.65</v>
      </c>
    </row>
    <row r="2080" spans="1:13" x14ac:dyDescent="0.35">
      <c r="A2080" s="17" t="s">
        <v>8349</v>
      </c>
      <c r="B2080" s="17">
        <v>2079</v>
      </c>
      <c r="C2080" s="17" t="s">
        <v>287</v>
      </c>
      <c r="D2080" s="17">
        <v>1995</v>
      </c>
      <c r="E2080" s="17" t="s">
        <v>15</v>
      </c>
      <c r="F2080" s="17">
        <v>6</v>
      </c>
      <c r="G2080" s="19">
        <v>35009</v>
      </c>
      <c r="H2080" s="17">
        <v>0</v>
      </c>
      <c r="I2080" s="18">
        <v>2483.7399999999998</v>
      </c>
      <c r="J2080" s="17" t="s">
        <v>12</v>
      </c>
      <c r="K2080" s="17" t="s">
        <v>11</v>
      </c>
      <c r="L2080" s="17" t="s">
        <v>13</v>
      </c>
      <c r="M2080" s="20">
        <v>27.588888888888889</v>
      </c>
    </row>
    <row r="2081" spans="1:13" x14ac:dyDescent="0.35">
      <c r="A2081" s="17" t="s">
        <v>8349</v>
      </c>
      <c r="B2081" s="17">
        <v>2080</v>
      </c>
      <c r="C2081" s="17" t="s">
        <v>286</v>
      </c>
      <c r="D2081" s="17">
        <v>1998</v>
      </c>
      <c r="E2081" s="17" t="s">
        <v>18</v>
      </c>
      <c r="F2081" s="17">
        <v>20</v>
      </c>
      <c r="G2081" s="19">
        <v>35966</v>
      </c>
      <c r="H2081" s="17">
        <v>0</v>
      </c>
      <c r="I2081" s="18">
        <v>2480.98</v>
      </c>
      <c r="J2081" s="17" t="s">
        <v>11</v>
      </c>
      <c r="K2081" s="17" t="s">
        <v>11</v>
      </c>
      <c r="L2081" s="17" t="s">
        <v>13</v>
      </c>
      <c r="M2081" s="20">
        <v>24.966666666666665</v>
      </c>
    </row>
    <row r="2082" spans="1:13" x14ac:dyDescent="0.35">
      <c r="A2082" s="17" t="s">
        <v>8349</v>
      </c>
      <c r="B2082" s="17">
        <v>2081</v>
      </c>
      <c r="C2082" s="17" t="s">
        <v>285</v>
      </c>
      <c r="D2082" s="17">
        <v>1998</v>
      </c>
      <c r="E2082" s="17" t="s">
        <v>10</v>
      </c>
      <c r="F2082" s="17">
        <v>2</v>
      </c>
      <c r="G2082" s="19">
        <v>35978</v>
      </c>
      <c r="H2082" s="17">
        <v>0</v>
      </c>
      <c r="I2082" s="18">
        <v>2473.33</v>
      </c>
      <c r="J2082" s="17" t="s">
        <v>11</v>
      </c>
      <c r="K2082" s="17" t="s">
        <v>12</v>
      </c>
      <c r="L2082" s="17" t="s">
        <v>13</v>
      </c>
      <c r="M2082" s="20">
        <v>24.933333333333334</v>
      </c>
    </row>
    <row r="2083" spans="1:13" x14ac:dyDescent="0.35">
      <c r="A2083" s="17" t="s">
        <v>8349</v>
      </c>
      <c r="B2083" s="17">
        <v>2082</v>
      </c>
      <c r="C2083" s="17" t="s">
        <v>284</v>
      </c>
      <c r="D2083" s="17">
        <v>1998</v>
      </c>
      <c r="E2083" s="17" t="s">
        <v>35</v>
      </c>
      <c r="F2083" s="17">
        <v>17</v>
      </c>
      <c r="G2083" s="19">
        <v>36024</v>
      </c>
      <c r="H2083" s="17">
        <v>0</v>
      </c>
      <c r="I2083" s="18">
        <v>2464.62</v>
      </c>
      <c r="J2083" s="17" t="s">
        <v>11</v>
      </c>
      <c r="K2083" s="17" t="s">
        <v>12</v>
      </c>
      <c r="L2083" s="17" t="s">
        <v>13</v>
      </c>
      <c r="M2083" s="20">
        <v>24.808333333333334</v>
      </c>
    </row>
    <row r="2084" spans="1:13" x14ac:dyDescent="0.35">
      <c r="A2084" s="17" t="s">
        <v>8349</v>
      </c>
      <c r="B2084" s="17">
        <v>2083</v>
      </c>
      <c r="C2084" s="17" t="s">
        <v>283</v>
      </c>
      <c r="D2084" s="17">
        <v>2002</v>
      </c>
      <c r="E2084" s="17" t="s">
        <v>10</v>
      </c>
      <c r="F2084" s="17">
        <v>11</v>
      </c>
      <c r="G2084" s="19">
        <v>37448</v>
      </c>
      <c r="H2084" s="17">
        <v>0</v>
      </c>
      <c r="I2084" s="18">
        <v>2459.7199999999998</v>
      </c>
      <c r="J2084" s="17" t="s">
        <v>11</v>
      </c>
      <c r="K2084" s="17" t="s">
        <v>11</v>
      </c>
      <c r="L2084" s="17" t="s">
        <v>247</v>
      </c>
      <c r="M2084" s="20">
        <v>20.908333333333335</v>
      </c>
    </row>
    <row r="2085" spans="1:13" x14ac:dyDescent="0.35">
      <c r="A2085" s="17" t="s">
        <v>8349</v>
      </c>
      <c r="B2085" s="17">
        <v>2084</v>
      </c>
      <c r="C2085" s="17" t="s">
        <v>282</v>
      </c>
      <c r="D2085" s="17">
        <v>1998</v>
      </c>
      <c r="E2085" s="17" t="s">
        <v>15</v>
      </c>
      <c r="F2085" s="17">
        <v>19</v>
      </c>
      <c r="G2085" s="19">
        <v>36118</v>
      </c>
      <c r="H2085" s="17">
        <v>0</v>
      </c>
      <c r="I2085" s="18">
        <v>2457.5</v>
      </c>
      <c r="J2085" s="17" t="s">
        <v>11</v>
      </c>
      <c r="K2085" s="17" t="s">
        <v>16</v>
      </c>
      <c r="L2085" s="17" t="s">
        <v>42</v>
      </c>
      <c r="M2085" s="20">
        <v>24.552777777777777</v>
      </c>
    </row>
    <row r="2086" spans="1:13" x14ac:dyDescent="0.35">
      <c r="A2086" s="17" t="s">
        <v>8349</v>
      </c>
      <c r="B2086" s="17">
        <v>2085</v>
      </c>
      <c r="C2086" s="17" t="s">
        <v>281</v>
      </c>
      <c r="D2086" s="17">
        <v>2002</v>
      </c>
      <c r="E2086" s="17" t="s">
        <v>10</v>
      </c>
      <c r="F2086" s="17">
        <v>29</v>
      </c>
      <c r="G2086" s="19">
        <v>37466</v>
      </c>
      <c r="H2086" s="17">
        <v>0</v>
      </c>
      <c r="I2086" s="18">
        <v>2457.21</v>
      </c>
      <c r="J2086" s="17" t="s">
        <v>11</v>
      </c>
      <c r="K2086" s="17" t="s">
        <v>16</v>
      </c>
      <c r="L2086" s="17" t="s">
        <v>247</v>
      </c>
      <c r="M2086" s="20">
        <v>20.858333333333334</v>
      </c>
    </row>
    <row r="2087" spans="1:13" x14ac:dyDescent="0.35">
      <c r="A2087" s="17" t="s">
        <v>8349</v>
      </c>
      <c r="B2087" s="17">
        <v>2086</v>
      </c>
      <c r="C2087" s="17" t="s">
        <v>280</v>
      </c>
      <c r="D2087" s="17">
        <v>1999</v>
      </c>
      <c r="E2087" s="17" t="s">
        <v>15</v>
      </c>
      <c r="F2087" s="17">
        <v>21</v>
      </c>
      <c r="G2087" s="19">
        <v>36485</v>
      </c>
      <c r="H2087" s="17">
        <v>1</v>
      </c>
      <c r="I2087" s="18">
        <v>2438.06</v>
      </c>
      <c r="J2087" s="17" t="s">
        <v>11</v>
      </c>
      <c r="K2087" s="17" t="s">
        <v>11</v>
      </c>
      <c r="L2087" s="17" t="s">
        <v>13</v>
      </c>
      <c r="M2087" s="20">
        <v>23.547222222222221</v>
      </c>
    </row>
    <row r="2088" spans="1:13" x14ac:dyDescent="0.35">
      <c r="A2088" s="17" t="s">
        <v>8349</v>
      </c>
      <c r="B2088" s="17">
        <v>2087</v>
      </c>
      <c r="C2088" s="17" t="s">
        <v>279</v>
      </c>
      <c r="D2088" s="17">
        <v>1999</v>
      </c>
      <c r="E2088" s="17" t="s">
        <v>15</v>
      </c>
      <c r="F2088" s="17">
        <v>12</v>
      </c>
      <c r="G2088" s="19">
        <v>36476</v>
      </c>
      <c r="H2088" s="17">
        <v>1</v>
      </c>
      <c r="I2088" s="18">
        <v>2416.96</v>
      </c>
      <c r="J2088" s="17" t="s">
        <v>11</v>
      </c>
      <c r="K2088" s="17" t="s">
        <v>11</v>
      </c>
      <c r="L2088" s="17" t="s">
        <v>42</v>
      </c>
      <c r="M2088" s="20">
        <v>23.572222222222223</v>
      </c>
    </row>
    <row r="2089" spans="1:13" x14ac:dyDescent="0.35">
      <c r="A2089" s="17" t="s">
        <v>8349</v>
      </c>
      <c r="B2089" s="17">
        <v>2088</v>
      </c>
      <c r="C2089" s="17" t="s">
        <v>278</v>
      </c>
      <c r="D2089" s="17">
        <v>2001</v>
      </c>
      <c r="E2089" s="17" t="s">
        <v>18</v>
      </c>
      <c r="F2089" s="17">
        <v>3</v>
      </c>
      <c r="G2089" s="19">
        <v>37045</v>
      </c>
      <c r="H2089" s="17">
        <v>0</v>
      </c>
      <c r="I2089" s="18">
        <v>2404.73</v>
      </c>
      <c r="J2089" s="17" t="s">
        <v>11</v>
      </c>
      <c r="K2089" s="17" t="s">
        <v>12</v>
      </c>
      <c r="L2089" s="17" t="s">
        <v>23</v>
      </c>
      <c r="M2089" s="20">
        <v>22.013888888888889</v>
      </c>
    </row>
    <row r="2090" spans="1:13" x14ac:dyDescent="0.35">
      <c r="A2090" s="17" t="s">
        <v>8349</v>
      </c>
      <c r="B2090" s="17">
        <v>2089</v>
      </c>
      <c r="C2090" s="17" t="s">
        <v>277</v>
      </c>
      <c r="D2090" s="17">
        <v>1999</v>
      </c>
      <c r="E2090" s="17" t="s">
        <v>35</v>
      </c>
      <c r="F2090" s="17">
        <v>10</v>
      </c>
      <c r="G2090" s="19">
        <v>36382</v>
      </c>
      <c r="H2090" s="17">
        <v>0</v>
      </c>
      <c r="I2090" s="18">
        <v>2396.1</v>
      </c>
      <c r="J2090" s="17" t="s">
        <v>11</v>
      </c>
      <c r="K2090" s="17" t="s">
        <v>16</v>
      </c>
      <c r="L2090" s="17" t="s">
        <v>166</v>
      </c>
      <c r="M2090" s="20">
        <v>23.827777777777779</v>
      </c>
    </row>
    <row r="2091" spans="1:13" x14ac:dyDescent="0.35">
      <c r="A2091" s="17" t="s">
        <v>8349</v>
      </c>
      <c r="B2091" s="17">
        <v>2090</v>
      </c>
      <c r="C2091" s="17" t="s">
        <v>275</v>
      </c>
      <c r="D2091" s="17">
        <v>1999</v>
      </c>
      <c r="E2091" s="17" t="s">
        <v>30</v>
      </c>
      <c r="F2091" s="17">
        <v>17</v>
      </c>
      <c r="G2091" s="19">
        <v>36511</v>
      </c>
      <c r="H2091" s="17">
        <v>0</v>
      </c>
      <c r="I2091" s="18">
        <v>2395.17</v>
      </c>
      <c r="J2091" s="17" t="s">
        <v>11</v>
      </c>
      <c r="K2091" s="17" t="s">
        <v>16</v>
      </c>
      <c r="L2091" s="17" t="s">
        <v>276</v>
      </c>
      <c r="M2091" s="20">
        <v>23.475000000000001</v>
      </c>
    </row>
    <row r="2092" spans="1:13" x14ac:dyDescent="0.35">
      <c r="A2092" s="17" t="s">
        <v>8349</v>
      </c>
      <c r="B2092" s="17">
        <v>2091</v>
      </c>
      <c r="C2092" s="17" t="s">
        <v>274</v>
      </c>
      <c r="D2092" s="17">
        <v>1988</v>
      </c>
      <c r="E2092" s="17" t="s">
        <v>30</v>
      </c>
      <c r="F2092" s="17">
        <v>12</v>
      </c>
      <c r="G2092" s="19">
        <v>32489</v>
      </c>
      <c r="H2092" s="17">
        <v>3</v>
      </c>
      <c r="I2092" s="18">
        <v>2373.3000000000002</v>
      </c>
      <c r="J2092" s="17" t="s">
        <v>11</v>
      </c>
      <c r="K2092" s="17" t="s">
        <v>11</v>
      </c>
      <c r="L2092" s="17" t="s">
        <v>13</v>
      </c>
      <c r="M2092" s="20">
        <v>34.488888888888887</v>
      </c>
    </row>
    <row r="2093" spans="1:13" x14ac:dyDescent="0.35">
      <c r="A2093" s="17" t="s">
        <v>8349</v>
      </c>
      <c r="B2093" s="17">
        <v>2092</v>
      </c>
      <c r="C2093" s="17" t="s">
        <v>273</v>
      </c>
      <c r="D2093" s="17">
        <v>2002</v>
      </c>
      <c r="E2093" s="17" t="s">
        <v>15</v>
      </c>
      <c r="F2093" s="17">
        <v>5</v>
      </c>
      <c r="G2093" s="19">
        <v>37565</v>
      </c>
      <c r="H2093" s="17">
        <v>1</v>
      </c>
      <c r="I2093" s="18">
        <v>2362.23</v>
      </c>
      <c r="J2093" s="17" t="s">
        <v>11</v>
      </c>
      <c r="K2093" s="17" t="s">
        <v>16</v>
      </c>
      <c r="L2093" s="17" t="s">
        <v>23</v>
      </c>
      <c r="M2093" s="20">
        <v>20.591666666666665</v>
      </c>
    </row>
    <row r="2094" spans="1:13" x14ac:dyDescent="0.35">
      <c r="A2094" s="17" t="s">
        <v>8349</v>
      </c>
      <c r="B2094" s="17">
        <v>2093</v>
      </c>
      <c r="C2094" s="17" t="s">
        <v>272</v>
      </c>
      <c r="D2094" s="17">
        <v>1998</v>
      </c>
      <c r="E2094" s="17" t="s">
        <v>37</v>
      </c>
      <c r="F2094" s="17">
        <v>21</v>
      </c>
      <c r="G2094" s="19">
        <v>36089</v>
      </c>
      <c r="H2094" s="17">
        <v>0</v>
      </c>
      <c r="I2094" s="18">
        <v>2352.9699999999998</v>
      </c>
      <c r="J2094" s="17" t="s">
        <v>12</v>
      </c>
      <c r="K2094" s="17" t="s">
        <v>12</v>
      </c>
      <c r="L2094" s="17" t="s">
        <v>23</v>
      </c>
      <c r="M2094" s="20">
        <v>24.630555555555556</v>
      </c>
    </row>
    <row r="2095" spans="1:13" x14ac:dyDescent="0.35">
      <c r="A2095" s="17" t="s">
        <v>8349</v>
      </c>
      <c r="B2095" s="17">
        <v>2094</v>
      </c>
      <c r="C2095" s="17" t="s">
        <v>271</v>
      </c>
      <c r="D2095" s="17">
        <v>2003</v>
      </c>
      <c r="E2095" s="17" t="s">
        <v>15</v>
      </c>
      <c r="F2095" s="17">
        <v>18</v>
      </c>
      <c r="G2095" s="19">
        <v>37943</v>
      </c>
      <c r="H2095" s="17">
        <v>1</v>
      </c>
      <c r="I2095" s="18">
        <v>2331.52</v>
      </c>
      <c r="J2095" s="17" t="s">
        <v>11</v>
      </c>
      <c r="K2095" s="17" t="s">
        <v>12</v>
      </c>
      <c r="L2095" s="17" t="s">
        <v>42</v>
      </c>
      <c r="M2095" s="20">
        <v>19.555555555555557</v>
      </c>
    </row>
    <row r="2096" spans="1:13" x14ac:dyDescent="0.35">
      <c r="A2096" s="17" t="s">
        <v>8349</v>
      </c>
      <c r="B2096" s="17">
        <v>2095</v>
      </c>
      <c r="C2096" s="17" t="s">
        <v>270</v>
      </c>
      <c r="D2096" s="17">
        <v>1996</v>
      </c>
      <c r="E2096" s="17" t="s">
        <v>30</v>
      </c>
      <c r="F2096" s="17">
        <v>17</v>
      </c>
      <c r="G2096" s="19">
        <v>35416</v>
      </c>
      <c r="H2096" s="17">
        <v>0</v>
      </c>
      <c r="I2096" s="18">
        <v>2322.62</v>
      </c>
      <c r="J2096" s="17" t="s">
        <v>11</v>
      </c>
      <c r="K2096" s="17" t="s">
        <v>16</v>
      </c>
      <c r="L2096" s="17" t="s">
        <v>13</v>
      </c>
      <c r="M2096" s="20">
        <v>26.475000000000001</v>
      </c>
    </row>
    <row r="2097" spans="1:13" x14ac:dyDescent="0.35">
      <c r="A2097" s="17" t="s">
        <v>8349</v>
      </c>
      <c r="B2097" s="17">
        <v>2096</v>
      </c>
      <c r="C2097" s="17" t="s">
        <v>269</v>
      </c>
      <c r="D2097" s="17">
        <v>2004</v>
      </c>
      <c r="E2097" s="17" t="s">
        <v>20</v>
      </c>
      <c r="F2097" s="17">
        <v>6</v>
      </c>
      <c r="G2097" s="19">
        <v>38236</v>
      </c>
      <c r="H2097" s="17">
        <v>2</v>
      </c>
      <c r="I2097" s="18">
        <v>2304</v>
      </c>
      <c r="J2097" s="17" t="s">
        <v>11</v>
      </c>
      <c r="K2097" s="17" t="s">
        <v>12</v>
      </c>
      <c r="L2097" s="17" t="s">
        <v>13</v>
      </c>
      <c r="M2097" s="20">
        <v>18.755555555555556</v>
      </c>
    </row>
    <row r="2098" spans="1:13" x14ac:dyDescent="0.35">
      <c r="A2098" s="17" t="s">
        <v>8349</v>
      </c>
      <c r="B2098" s="17">
        <v>2097</v>
      </c>
      <c r="C2098" s="17" t="s">
        <v>268</v>
      </c>
      <c r="D2098" s="17">
        <v>1996</v>
      </c>
      <c r="E2098" s="17" t="s">
        <v>15</v>
      </c>
      <c r="F2098" s="17">
        <v>28</v>
      </c>
      <c r="G2098" s="19">
        <v>35397</v>
      </c>
      <c r="H2098" s="17">
        <v>0</v>
      </c>
      <c r="I2098" s="18">
        <v>2302.3000000000002</v>
      </c>
      <c r="J2098" s="17" t="s">
        <v>16</v>
      </c>
      <c r="K2098" s="17" t="s">
        <v>11</v>
      </c>
      <c r="L2098" s="17" t="s">
        <v>42</v>
      </c>
      <c r="M2098" s="20">
        <v>26.527777777777779</v>
      </c>
    </row>
    <row r="2099" spans="1:13" x14ac:dyDescent="0.35">
      <c r="A2099" s="17" t="s">
        <v>8349</v>
      </c>
      <c r="B2099" s="17">
        <v>2098</v>
      </c>
      <c r="C2099" s="17" t="s">
        <v>267</v>
      </c>
      <c r="D2099" s="17">
        <v>1989</v>
      </c>
      <c r="E2099" s="17" t="s">
        <v>37</v>
      </c>
      <c r="F2099" s="17">
        <v>5</v>
      </c>
      <c r="G2099" s="19">
        <v>32786</v>
      </c>
      <c r="H2099" s="17">
        <v>3</v>
      </c>
      <c r="I2099" s="18">
        <v>2295.2399999999998</v>
      </c>
      <c r="J2099" s="17" t="s">
        <v>11</v>
      </c>
      <c r="K2099" s="17" t="s">
        <v>16</v>
      </c>
      <c r="L2099" s="17" t="s">
        <v>13</v>
      </c>
      <c r="M2099" s="20">
        <v>33.674999999999997</v>
      </c>
    </row>
    <row r="2100" spans="1:13" x14ac:dyDescent="0.35">
      <c r="A2100" s="17" t="s">
        <v>8349</v>
      </c>
      <c r="B2100" s="17">
        <v>2099</v>
      </c>
      <c r="C2100" s="17" t="s">
        <v>266</v>
      </c>
      <c r="D2100" s="17">
        <v>1991</v>
      </c>
      <c r="E2100" s="17" t="s">
        <v>18</v>
      </c>
      <c r="F2100" s="17">
        <v>16</v>
      </c>
      <c r="G2100" s="19">
        <v>33405</v>
      </c>
      <c r="H2100" s="17">
        <v>3</v>
      </c>
      <c r="I2100" s="18">
        <v>2277.7199999999998</v>
      </c>
      <c r="J2100" s="17" t="s">
        <v>11</v>
      </c>
      <c r="K2100" s="17" t="s">
        <v>16</v>
      </c>
      <c r="L2100" s="17" t="s">
        <v>13</v>
      </c>
      <c r="M2100" s="20">
        <v>31.977777777777778</v>
      </c>
    </row>
    <row r="2101" spans="1:13" x14ac:dyDescent="0.35">
      <c r="A2101" s="17" t="s">
        <v>8349</v>
      </c>
      <c r="B2101" s="17">
        <v>2100</v>
      </c>
      <c r="C2101" s="17" t="s">
        <v>265</v>
      </c>
      <c r="D2101" s="17">
        <v>2002</v>
      </c>
      <c r="E2101" s="17" t="s">
        <v>15</v>
      </c>
      <c r="F2101" s="17">
        <v>12</v>
      </c>
      <c r="G2101" s="19">
        <v>37572</v>
      </c>
      <c r="H2101" s="17">
        <v>0</v>
      </c>
      <c r="I2101" s="18">
        <v>2261.5700000000002</v>
      </c>
      <c r="J2101" s="17" t="s">
        <v>11</v>
      </c>
      <c r="K2101" s="17" t="s">
        <v>16</v>
      </c>
      <c r="L2101" s="17" t="s">
        <v>23</v>
      </c>
      <c r="M2101" s="20">
        <v>20.572222222222223</v>
      </c>
    </row>
    <row r="2102" spans="1:13" x14ac:dyDescent="0.35">
      <c r="A2102" s="17" t="s">
        <v>8349</v>
      </c>
      <c r="B2102" s="17">
        <v>2101</v>
      </c>
      <c r="C2102" s="17" t="s">
        <v>264</v>
      </c>
      <c r="D2102" s="17">
        <v>2002</v>
      </c>
      <c r="E2102" s="17" t="s">
        <v>10</v>
      </c>
      <c r="F2102" s="17">
        <v>15</v>
      </c>
      <c r="G2102" s="19">
        <v>37452</v>
      </c>
      <c r="H2102" s="17">
        <v>0</v>
      </c>
      <c r="I2102" s="18">
        <v>2257.48</v>
      </c>
      <c r="J2102" s="17" t="s">
        <v>11</v>
      </c>
      <c r="K2102" s="17" t="s">
        <v>16</v>
      </c>
      <c r="L2102" s="17" t="s">
        <v>23</v>
      </c>
      <c r="M2102" s="20">
        <v>20.897222222222222</v>
      </c>
    </row>
    <row r="2103" spans="1:13" x14ac:dyDescent="0.35">
      <c r="A2103" s="17" t="s">
        <v>8349</v>
      </c>
      <c r="B2103" s="17">
        <v>2102</v>
      </c>
      <c r="C2103" s="17" t="s">
        <v>263</v>
      </c>
      <c r="D2103" s="17">
        <v>2000</v>
      </c>
      <c r="E2103" s="17" t="s">
        <v>30</v>
      </c>
      <c r="F2103" s="17">
        <v>11</v>
      </c>
      <c r="G2103" s="19">
        <v>36871</v>
      </c>
      <c r="H2103" s="17">
        <v>0</v>
      </c>
      <c r="I2103" s="18">
        <v>2254.8000000000002</v>
      </c>
      <c r="J2103" s="17" t="s">
        <v>11</v>
      </c>
      <c r="K2103" s="17" t="s">
        <v>12</v>
      </c>
      <c r="L2103" s="17" t="s">
        <v>168</v>
      </c>
      <c r="M2103" s="20">
        <v>22.491666666666667</v>
      </c>
    </row>
    <row r="2104" spans="1:13" x14ac:dyDescent="0.35">
      <c r="A2104" s="17" t="s">
        <v>8349</v>
      </c>
      <c r="B2104" s="17">
        <v>2103</v>
      </c>
      <c r="C2104" s="17" t="s">
        <v>262</v>
      </c>
      <c r="D2104" s="17">
        <v>2000</v>
      </c>
      <c r="E2104" s="17" t="s">
        <v>18</v>
      </c>
      <c r="F2104" s="17">
        <v>30</v>
      </c>
      <c r="G2104" s="19">
        <v>36707</v>
      </c>
      <c r="H2104" s="17">
        <v>0</v>
      </c>
      <c r="I2104" s="18">
        <v>2250.84</v>
      </c>
      <c r="J2104" s="17" t="s">
        <v>11</v>
      </c>
      <c r="K2104" s="17" t="s">
        <v>11</v>
      </c>
      <c r="L2104" s="17" t="s">
        <v>170</v>
      </c>
      <c r="M2104" s="20">
        <v>22.93888888888889</v>
      </c>
    </row>
    <row r="2105" spans="1:13" x14ac:dyDescent="0.35">
      <c r="A2105" s="17" t="s">
        <v>8349</v>
      </c>
      <c r="B2105" s="17">
        <v>2104</v>
      </c>
      <c r="C2105" s="17" t="s">
        <v>261</v>
      </c>
      <c r="D2105" s="17">
        <v>2003</v>
      </c>
      <c r="E2105" s="17" t="s">
        <v>30</v>
      </c>
      <c r="F2105" s="17">
        <v>10</v>
      </c>
      <c r="G2105" s="19">
        <v>37965</v>
      </c>
      <c r="H2105" s="17">
        <v>1</v>
      </c>
      <c r="I2105" s="18">
        <v>2221.56</v>
      </c>
      <c r="J2105" s="17" t="s">
        <v>11</v>
      </c>
      <c r="K2105" s="17" t="s">
        <v>12</v>
      </c>
      <c r="L2105" s="17" t="s">
        <v>23</v>
      </c>
      <c r="M2105" s="20">
        <v>19.494444444444444</v>
      </c>
    </row>
    <row r="2106" spans="1:13" x14ac:dyDescent="0.35">
      <c r="A2106" s="17" t="s">
        <v>8349</v>
      </c>
      <c r="B2106" s="17">
        <v>2105</v>
      </c>
      <c r="C2106" s="17" t="s">
        <v>260</v>
      </c>
      <c r="D2106" s="17">
        <v>2004</v>
      </c>
      <c r="E2106" s="17" t="s">
        <v>30</v>
      </c>
      <c r="F2106" s="17">
        <v>12</v>
      </c>
      <c r="G2106" s="19">
        <v>38333</v>
      </c>
      <c r="H2106" s="17">
        <v>1</v>
      </c>
      <c r="I2106" s="18">
        <v>2219.4499999999998</v>
      </c>
      <c r="J2106" s="17" t="s">
        <v>11</v>
      </c>
      <c r="K2106" s="17" t="s">
        <v>16</v>
      </c>
      <c r="L2106" s="17" t="s">
        <v>13</v>
      </c>
      <c r="M2106" s="20">
        <v>18.488888888888887</v>
      </c>
    </row>
    <row r="2107" spans="1:13" x14ac:dyDescent="0.35">
      <c r="A2107" s="17" t="s">
        <v>8349</v>
      </c>
      <c r="B2107" s="17">
        <v>2106</v>
      </c>
      <c r="C2107" s="17" t="s">
        <v>259</v>
      </c>
      <c r="D2107" s="17">
        <v>2004</v>
      </c>
      <c r="E2107" s="17" t="s">
        <v>20</v>
      </c>
      <c r="F2107" s="17">
        <v>25</v>
      </c>
      <c r="G2107" s="19">
        <v>38255</v>
      </c>
      <c r="H2107" s="17">
        <v>0</v>
      </c>
      <c r="I2107" s="18">
        <v>2217.6</v>
      </c>
      <c r="J2107" s="17" t="s">
        <v>11</v>
      </c>
      <c r="K2107" s="17" t="s">
        <v>16</v>
      </c>
      <c r="L2107" s="17" t="s">
        <v>247</v>
      </c>
      <c r="M2107" s="20">
        <v>18.702777777777779</v>
      </c>
    </row>
    <row r="2108" spans="1:13" x14ac:dyDescent="0.35">
      <c r="A2108" s="17" t="s">
        <v>8349</v>
      </c>
      <c r="B2108" s="17">
        <v>2107</v>
      </c>
      <c r="C2108" s="17" t="s">
        <v>258</v>
      </c>
      <c r="D2108" s="17">
        <v>2004</v>
      </c>
      <c r="E2108" s="17" t="s">
        <v>18</v>
      </c>
      <c r="F2108" s="17">
        <v>13</v>
      </c>
      <c r="G2108" s="19">
        <v>38151</v>
      </c>
      <c r="H2108" s="17">
        <v>0</v>
      </c>
      <c r="I2108" s="18">
        <v>2217.4699999999998</v>
      </c>
      <c r="J2108" s="17" t="s">
        <v>11</v>
      </c>
      <c r="K2108" s="17" t="s">
        <v>16</v>
      </c>
      <c r="L2108" s="17" t="s">
        <v>247</v>
      </c>
      <c r="M2108" s="20">
        <v>18.986111111111111</v>
      </c>
    </row>
    <row r="2109" spans="1:13" x14ac:dyDescent="0.35">
      <c r="A2109" s="17" t="s">
        <v>8349</v>
      </c>
      <c r="B2109" s="17">
        <v>2108</v>
      </c>
      <c r="C2109" s="17" t="s">
        <v>257</v>
      </c>
      <c r="D2109" s="17">
        <v>1994</v>
      </c>
      <c r="E2109" s="17" t="s">
        <v>15</v>
      </c>
      <c r="F2109" s="17">
        <v>17</v>
      </c>
      <c r="G2109" s="19">
        <v>34655</v>
      </c>
      <c r="H2109" s="17">
        <v>0</v>
      </c>
      <c r="I2109" s="18">
        <v>2213.21</v>
      </c>
      <c r="J2109" s="17" t="s">
        <v>11</v>
      </c>
      <c r="K2109" s="17" t="s">
        <v>11</v>
      </c>
      <c r="L2109" s="17" t="s">
        <v>13</v>
      </c>
      <c r="M2109" s="20">
        <v>28.558333333333334</v>
      </c>
    </row>
    <row r="2110" spans="1:13" x14ac:dyDescent="0.35">
      <c r="A2110" s="17" t="s">
        <v>8349</v>
      </c>
      <c r="B2110" s="17">
        <v>2109</v>
      </c>
      <c r="C2110" s="17" t="s">
        <v>256</v>
      </c>
      <c r="D2110" s="17">
        <v>2004</v>
      </c>
      <c r="E2110" s="17" t="s">
        <v>10</v>
      </c>
      <c r="F2110" s="17">
        <v>27</v>
      </c>
      <c r="G2110" s="19">
        <v>38195</v>
      </c>
      <c r="H2110" s="17">
        <v>0</v>
      </c>
      <c r="I2110" s="18">
        <v>2211.13</v>
      </c>
      <c r="J2110" s="17" t="s">
        <v>11</v>
      </c>
      <c r="K2110" s="17" t="s">
        <v>11</v>
      </c>
      <c r="L2110" s="17" t="s">
        <v>247</v>
      </c>
      <c r="M2110" s="20">
        <v>18.863888888888887</v>
      </c>
    </row>
    <row r="2111" spans="1:13" x14ac:dyDescent="0.35">
      <c r="A2111" s="17" t="s">
        <v>8349</v>
      </c>
      <c r="B2111" s="17">
        <v>2110</v>
      </c>
      <c r="C2111" s="17" t="s">
        <v>255</v>
      </c>
      <c r="D2111" s="17">
        <v>2004</v>
      </c>
      <c r="E2111" s="17" t="s">
        <v>35</v>
      </c>
      <c r="F2111" s="17">
        <v>6</v>
      </c>
      <c r="G2111" s="19">
        <v>38205</v>
      </c>
      <c r="H2111" s="17">
        <v>0</v>
      </c>
      <c r="I2111" s="18">
        <v>2207.6999999999998</v>
      </c>
      <c r="J2111" s="17" t="s">
        <v>11</v>
      </c>
      <c r="K2111" s="17" t="s">
        <v>11</v>
      </c>
      <c r="L2111" s="17" t="s">
        <v>247</v>
      </c>
      <c r="M2111" s="20">
        <v>18.838888888888889</v>
      </c>
    </row>
    <row r="2112" spans="1:13" x14ac:dyDescent="0.35">
      <c r="A2112" s="17" t="s">
        <v>8349</v>
      </c>
      <c r="B2112" s="17">
        <v>2111</v>
      </c>
      <c r="C2112" s="17" t="s">
        <v>254</v>
      </c>
      <c r="D2112" s="17">
        <v>2004</v>
      </c>
      <c r="E2112" s="17" t="s">
        <v>15</v>
      </c>
      <c r="F2112" s="17">
        <v>13</v>
      </c>
      <c r="G2112" s="19">
        <v>38304</v>
      </c>
      <c r="H2112" s="17">
        <v>0</v>
      </c>
      <c r="I2112" s="18">
        <v>2205.98</v>
      </c>
      <c r="J2112" s="17" t="s">
        <v>11</v>
      </c>
      <c r="K2112" s="17" t="s">
        <v>12</v>
      </c>
      <c r="L2112" s="17" t="s">
        <v>247</v>
      </c>
      <c r="M2112" s="20">
        <v>18.569444444444443</v>
      </c>
    </row>
    <row r="2113" spans="1:13" x14ac:dyDescent="0.35">
      <c r="A2113" s="17" t="s">
        <v>8349</v>
      </c>
      <c r="B2113" s="17">
        <v>2112</v>
      </c>
      <c r="C2113" s="17" t="s">
        <v>253</v>
      </c>
      <c r="D2113" s="17">
        <v>2004</v>
      </c>
      <c r="E2113" s="17" t="s">
        <v>37</v>
      </c>
      <c r="F2113" s="17">
        <v>28</v>
      </c>
      <c r="G2113" s="19">
        <v>38288</v>
      </c>
      <c r="H2113" s="17">
        <v>0</v>
      </c>
      <c r="I2113" s="18">
        <v>2203.7399999999998</v>
      </c>
      <c r="J2113" s="17" t="s">
        <v>11</v>
      </c>
      <c r="K2113" s="17" t="s">
        <v>11</v>
      </c>
      <c r="L2113" s="17" t="s">
        <v>247</v>
      </c>
      <c r="M2113" s="20">
        <v>18.611111111111111</v>
      </c>
    </row>
    <row r="2114" spans="1:13" x14ac:dyDescent="0.35">
      <c r="A2114" s="17" t="s">
        <v>8349</v>
      </c>
      <c r="B2114" s="17">
        <v>2113</v>
      </c>
      <c r="C2114" s="17" t="s">
        <v>252</v>
      </c>
      <c r="D2114" s="17">
        <v>2004</v>
      </c>
      <c r="E2114" s="17" t="s">
        <v>35</v>
      </c>
      <c r="F2114" s="17">
        <v>6</v>
      </c>
      <c r="G2114" s="19">
        <v>38205</v>
      </c>
      <c r="H2114" s="17">
        <v>0</v>
      </c>
      <c r="I2114" s="18">
        <v>2203.4699999999998</v>
      </c>
      <c r="J2114" s="17" t="s">
        <v>11</v>
      </c>
      <c r="K2114" s="17" t="s">
        <v>11</v>
      </c>
      <c r="L2114" s="17" t="s">
        <v>247</v>
      </c>
      <c r="M2114" s="20">
        <v>18.838888888888889</v>
      </c>
    </row>
    <row r="2115" spans="1:13" x14ac:dyDescent="0.35">
      <c r="A2115" s="17" t="s">
        <v>8349</v>
      </c>
      <c r="B2115" s="17">
        <v>2114</v>
      </c>
      <c r="C2115" s="17" t="s">
        <v>251</v>
      </c>
      <c r="D2115" s="17">
        <v>2004</v>
      </c>
      <c r="E2115" s="17" t="s">
        <v>10</v>
      </c>
      <c r="F2115" s="17">
        <v>27</v>
      </c>
      <c r="G2115" s="19">
        <v>38195</v>
      </c>
      <c r="H2115" s="17">
        <v>1</v>
      </c>
      <c r="I2115" s="18">
        <v>2201.1</v>
      </c>
      <c r="J2115" s="17" t="s">
        <v>11</v>
      </c>
      <c r="K2115" s="17" t="s">
        <v>12</v>
      </c>
      <c r="L2115" s="17" t="s">
        <v>13</v>
      </c>
      <c r="M2115" s="20">
        <v>18.863888888888887</v>
      </c>
    </row>
    <row r="2116" spans="1:13" x14ac:dyDescent="0.35">
      <c r="A2116" s="17" t="s">
        <v>8349</v>
      </c>
      <c r="B2116" s="17">
        <v>2115</v>
      </c>
      <c r="C2116" s="17" t="s">
        <v>250</v>
      </c>
      <c r="D2116" s="17">
        <v>2004</v>
      </c>
      <c r="E2116" s="17" t="s">
        <v>20</v>
      </c>
      <c r="F2116" s="17">
        <v>12</v>
      </c>
      <c r="G2116" s="19">
        <v>38242</v>
      </c>
      <c r="H2116" s="17">
        <v>0</v>
      </c>
      <c r="I2116" s="18">
        <v>2200.83</v>
      </c>
      <c r="J2116" s="17" t="s">
        <v>11</v>
      </c>
      <c r="K2116" s="17" t="s">
        <v>11</v>
      </c>
      <c r="L2116" s="17" t="s">
        <v>247</v>
      </c>
      <c r="M2116" s="20">
        <v>18.738888888888887</v>
      </c>
    </row>
    <row r="2117" spans="1:13" x14ac:dyDescent="0.35">
      <c r="A2117" s="17" t="s">
        <v>8349</v>
      </c>
      <c r="B2117" s="17">
        <v>2116</v>
      </c>
      <c r="C2117" s="17" t="s">
        <v>248</v>
      </c>
      <c r="D2117" s="17">
        <v>2004</v>
      </c>
      <c r="E2117" s="17" t="s">
        <v>20</v>
      </c>
      <c r="F2117" s="17">
        <v>3</v>
      </c>
      <c r="G2117" s="19">
        <v>38233</v>
      </c>
      <c r="H2117" s="17">
        <v>0</v>
      </c>
      <c r="I2117" s="18">
        <v>2198.19</v>
      </c>
      <c r="J2117" s="17" t="s">
        <v>11</v>
      </c>
      <c r="K2117" s="17" t="s">
        <v>16</v>
      </c>
      <c r="L2117" s="17" t="s">
        <v>249</v>
      </c>
      <c r="M2117" s="20">
        <v>18.763888888888889</v>
      </c>
    </row>
    <row r="2118" spans="1:13" x14ac:dyDescent="0.35">
      <c r="A2118" s="17" t="s">
        <v>8349</v>
      </c>
      <c r="B2118" s="17">
        <v>2117</v>
      </c>
      <c r="C2118" s="17" t="s">
        <v>246</v>
      </c>
      <c r="D2118" s="17">
        <v>2004</v>
      </c>
      <c r="E2118" s="17" t="s">
        <v>30</v>
      </c>
      <c r="F2118" s="17">
        <v>7</v>
      </c>
      <c r="G2118" s="19">
        <v>38328</v>
      </c>
      <c r="H2118" s="17">
        <v>0</v>
      </c>
      <c r="I2118" s="18">
        <v>2196.4699999999998</v>
      </c>
      <c r="J2118" s="17" t="s">
        <v>11</v>
      </c>
      <c r="K2118" s="17" t="s">
        <v>12</v>
      </c>
      <c r="L2118" s="17" t="s">
        <v>247</v>
      </c>
      <c r="M2118" s="20">
        <v>18.502777777777776</v>
      </c>
    </row>
    <row r="2119" spans="1:13" x14ac:dyDescent="0.35">
      <c r="A2119" s="17" t="s">
        <v>8349</v>
      </c>
      <c r="B2119" s="17">
        <v>2118</v>
      </c>
      <c r="C2119" s="17" t="s">
        <v>245</v>
      </c>
      <c r="D2119" s="17">
        <v>1991</v>
      </c>
      <c r="E2119" s="17" t="s">
        <v>30</v>
      </c>
      <c r="F2119" s="17">
        <v>16</v>
      </c>
      <c r="G2119" s="19">
        <v>33588</v>
      </c>
      <c r="H2119" s="17">
        <v>3</v>
      </c>
      <c r="I2119" s="18">
        <v>2193.1999999999998</v>
      </c>
      <c r="J2119" s="17" t="s">
        <v>11</v>
      </c>
      <c r="K2119" s="17" t="s">
        <v>11</v>
      </c>
      <c r="L2119" s="17" t="s">
        <v>23</v>
      </c>
      <c r="M2119" s="20">
        <v>31.477777777777778</v>
      </c>
    </row>
    <row r="2120" spans="1:13" x14ac:dyDescent="0.35">
      <c r="A2120" s="17" t="s">
        <v>8349</v>
      </c>
      <c r="B2120" s="17">
        <v>2119</v>
      </c>
      <c r="C2120" s="17" t="s">
        <v>244</v>
      </c>
      <c r="D2120" s="17">
        <v>1994</v>
      </c>
      <c r="E2120" s="17" t="s">
        <v>20</v>
      </c>
      <c r="F2120" s="17">
        <v>27</v>
      </c>
      <c r="G2120" s="19">
        <v>34604</v>
      </c>
      <c r="H2120" s="17">
        <v>0</v>
      </c>
      <c r="I2120" s="18">
        <v>2170.08</v>
      </c>
      <c r="J2120" s="17" t="s">
        <v>11</v>
      </c>
      <c r="K2120" s="17" t="s">
        <v>11</v>
      </c>
      <c r="L2120" s="17" t="s">
        <v>13</v>
      </c>
      <c r="M2120" s="20">
        <v>28.697222222222223</v>
      </c>
    </row>
    <row r="2121" spans="1:13" x14ac:dyDescent="0.35">
      <c r="A2121" s="17" t="s">
        <v>8349</v>
      </c>
      <c r="B2121" s="17">
        <v>2120</v>
      </c>
      <c r="C2121" s="17" t="s">
        <v>243</v>
      </c>
      <c r="D2121" s="17">
        <v>2000</v>
      </c>
      <c r="E2121" s="17" t="s">
        <v>35</v>
      </c>
      <c r="F2121" s="17">
        <v>23</v>
      </c>
      <c r="G2121" s="19">
        <v>36761</v>
      </c>
      <c r="H2121" s="17">
        <v>0</v>
      </c>
      <c r="I2121" s="18">
        <v>2166.73</v>
      </c>
      <c r="J2121" s="17" t="s">
        <v>11</v>
      </c>
      <c r="K2121" s="17" t="s">
        <v>11</v>
      </c>
      <c r="L2121" s="17" t="s">
        <v>42</v>
      </c>
      <c r="M2121" s="20">
        <v>22.791666666666668</v>
      </c>
    </row>
    <row r="2122" spans="1:13" x14ac:dyDescent="0.35">
      <c r="A2122" s="17" t="s">
        <v>8349</v>
      </c>
      <c r="B2122" s="17">
        <v>2121</v>
      </c>
      <c r="C2122" s="17" t="s">
        <v>242</v>
      </c>
      <c r="D2122" s="17">
        <v>2000</v>
      </c>
      <c r="E2122" s="17" t="s">
        <v>30</v>
      </c>
      <c r="F2122" s="17">
        <v>10</v>
      </c>
      <c r="G2122" s="19">
        <v>36870</v>
      </c>
      <c r="H2122" s="17">
        <v>0</v>
      </c>
      <c r="I2122" s="18">
        <v>2156.75</v>
      </c>
      <c r="J2122" s="17" t="s">
        <v>11</v>
      </c>
      <c r="K2122" s="17" t="s">
        <v>11</v>
      </c>
      <c r="L2122" s="17" t="s">
        <v>13</v>
      </c>
      <c r="M2122" s="20">
        <v>22.494444444444444</v>
      </c>
    </row>
    <row r="2123" spans="1:13" x14ac:dyDescent="0.35">
      <c r="A2123" s="17" t="s">
        <v>8349</v>
      </c>
      <c r="B2123" s="17">
        <v>2122</v>
      </c>
      <c r="C2123" s="17" t="s">
        <v>241</v>
      </c>
      <c r="D2123" s="17">
        <v>2000</v>
      </c>
      <c r="E2123" s="17" t="s">
        <v>15</v>
      </c>
      <c r="F2123" s="17">
        <v>29</v>
      </c>
      <c r="G2123" s="19">
        <v>36859</v>
      </c>
      <c r="H2123" s="17">
        <v>0</v>
      </c>
      <c r="I2123" s="18">
        <v>2155.6799999999998</v>
      </c>
      <c r="J2123" s="17" t="s">
        <v>11</v>
      </c>
      <c r="K2123" s="17" t="s">
        <v>12</v>
      </c>
      <c r="L2123" s="17" t="s">
        <v>13</v>
      </c>
      <c r="M2123" s="20">
        <v>22.524999999999999</v>
      </c>
    </row>
    <row r="2124" spans="1:13" x14ac:dyDescent="0.35">
      <c r="A2124" s="17" t="s">
        <v>8349</v>
      </c>
      <c r="B2124" s="17">
        <v>2123</v>
      </c>
      <c r="C2124" s="17" t="s">
        <v>240</v>
      </c>
      <c r="D2124" s="17">
        <v>2000</v>
      </c>
      <c r="E2124" s="17" t="s">
        <v>37</v>
      </c>
      <c r="F2124" s="17">
        <v>22</v>
      </c>
      <c r="G2124" s="19">
        <v>36821</v>
      </c>
      <c r="H2124" s="17">
        <v>0</v>
      </c>
      <c r="I2124" s="18">
        <v>2154.36</v>
      </c>
      <c r="J2124" s="17" t="s">
        <v>11</v>
      </c>
      <c r="K2124" s="17" t="s">
        <v>11</v>
      </c>
      <c r="L2124" s="17" t="s">
        <v>42</v>
      </c>
      <c r="M2124" s="20">
        <v>22.627777777777776</v>
      </c>
    </row>
    <row r="2125" spans="1:13" x14ac:dyDescent="0.35">
      <c r="A2125" s="17" t="s">
        <v>8349</v>
      </c>
      <c r="B2125" s="17">
        <v>2124</v>
      </c>
      <c r="C2125" s="17" t="s">
        <v>239</v>
      </c>
      <c r="D2125" s="17">
        <v>2000</v>
      </c>
      <c r="E2125" s="17" t="s">
        <v>30</v>
      </c>
      <c r="F2125" s="17">
        <v>27</v>
      </c>
      <c r="G2125" s="19">
        <v>36887</v>
      </c>
      <c r="H2125" s="17">
        <v>0</v>
      </c>
      <c r="I2125" s="18">
        <v>2150.4699999999998</v>
      </c>
      <c r="J2125" s="17" t="s">
        <v>11</v>
      </c>
      <c r="K2125" s="17" t="s">
        <v>12</v>
      </c>
      <c r="L2125" s="17" t="s">
        <v>42</v>
      </c>
      <c r="M2125" s="20">
        <v>22.447222222222223</v>
      </c>
    </row>
    <row r="2126" spans="1:13" x14ac:dyDescent="0.35">
      <c r="A2126" s="17" t="s">
        <v>8349</v>
      </c>
      <c r="B2126" s="17">
        <v>2125</v>
      </c>
      <c r="C2126" s="17" t="s">
        <v>238</v>
      </c>
      <c r="D2126" s="17">
        <v>2004</v>
      </c>
      <c r="E2126" s="17" t="s">
        <v>37</v>
      </c>
      <c r="F2126" s="17">
        <v>4</v>
      </c>
      <c r="G2126" s="19">
        <v>38264</v>
      </c>
      <c r="H2126" s="17">
        <v>0</v>
      </c>
      <c r="I2126" s="18">
        <v>2144.85</v>
      </c>
      <c r="J2126" s="17" t="s">
        <v>11</v>
      </c>
      <c r="K2126" s="17" t="s">
        <v>16</v>
      </c>
      <c r="L2126" s="17" t="s">
        <v>42</v>
      </c>
      <c r="M2126" s="20">
        <v>18.677777777777777</v>
      </c>
    </row>
    <row r="2127" spans="1:13" x14ac:dyDescent="0.35">
      <c r="A2127" s="17" t="s">
        <v>8349</v>
      </c>
      <c r="B2127" s="17">
        <v>2126</v>
      </c>
      <c r="C2127" s="17" t="s">
        <v>237</v>
      </c>
      <c r="D2127" s="17">
        <v>2003</v>
      </c>
      <c r="E2127" s="17" t="s">
        <v>35</v>
      </c>
      <c r="F2127" s="17">
        <v>19</v>
      </c>
      <c r="G2127" s="19">
        <v>37852</v>
      </c>
      <c r="H2127" s="17">
        <v>0</v>
      </c>
      <c r="I2127" s="18">
        <v>2138.0700000000002</v>
      </c>
      <c r="J2127" s="17" t="s">
        <v>11</v>
      </c>
      <c r="K2127" s="17" t="s">
        <v>16</v>
      </c>
      <c r="L2127" s="17" t="s">
        <v>23</v>
      </c>
      <c r="M2127" s="20">
        <v>19.802777777777777</v>
      </c>
    </row>
    <row r="2128" spans="1:13" x14ac:dyDescent="0.35">
      <c r="A2128" s="17" t="s">
        <v>8349</v>
      </c>
      <c r="B2128" s="17">
        <v>2127</v>
      </c>
      <c r="C2128" s="17" t="s">
        <v>236</v>
      </c>
      <c r="D2128" s="17">
        <v>1997</v>
      </c>
      <c r="E2128" s="17" t="s">
        <v>20</v>
      </c>
      <c r="F2128" s="17">
        <v>3</v>
      </c>
      <c r="G2128" s="19">
        <v>35676</v>
      </c>
      <c r="H2128" s="17">
        <v>0</v>
      </c>
      <c r="I2128" s="18">
        <v>2137.65</v>
      </c>
      <c r="J2128" s="17" t="s">
        <v>12</v>
      </c>
      <c r="K2128" s="17" t="s">
        <v>16</v>
      </c>
      <c r="L2128" s="17" t="s">
        <v>13</v>
      </c>
      <c r="M2128" s="20">
        <v>25.763888888888889</v>
      </c>
    </row>
    <row r="2129" spans="1:13" x14ac:dyDescent="0.35">
      <c r="A2129" s="17" t="s">
        <v>8349</v>
      </c>
      <c r="B2129" s="17">
        <v>2128</v>
      </c>
      <c r="C2129" s="17" t="s">
        <v>235</v>
      </c>
      <c r="D2129" s="17">
        <v>2003</v>
      </c>
      <c r="E2129" s="17" t="s">
        <v>20</v>
      </c>
      <c r="F2129" s="17">
        <v>26</v>
      </c>
      <c r="G2129" s="19">
        <v>37890</v>
      </c>
      <c r="H2129" s="17">
        <v>0</v>
      </c>
      <c r="I2129" s="18">
        <v>2136.88</v>
      </c>
      <c r="J2129" s="17" t="s">
        <v>11</v>
      </c>
      <c r="K2129" s="17" t="s">
        <v>11</v>
      </c>
      <c r="L2129" s="17" t="s">
        <v>23</v>
      </c>
      <c r="M2129" s="20">
        <v>19.7</v>
      </c>
    </row>
    <row r="2130" spans="1:13" x14ac:dyDescent="0.35">
      <c r="A2130" s="17" t="s">
        <v>8349</v>
      </c>
      <c r="B2130" s="17">
        <v>2129</v>
      </c>
      <c r="C2130" s="17" t="s">
        <v>234</v>
      </c>
      <c r="D2130" s="17">
        <v>2003</v>
      </c>
      <c r="E2130" s="17" t="s">
        <v>20</v>
      </c>
      <c r="F2130" s="17">
        <v>1</v>
      </c>
      <c r="G2130" s="19">
        <v>37865</v>
      </c>
      <c r="H2130" s="17">
        <v>0</v>
      </c>
      <c r="I2130" s="18">
        <v>2134.9</v>
      </c>
      <c r="J2130" s="17" t="s">
        <v>11</v>
      </c>
      <c r="K2130" s="17" t="s">
        <v>12</v>
      </c>
      <c r="L2130" s="17" t="s">
        <v>23</v>
      </c>
      <c r="M2130" s="20">
        <v>19.769444444444446</v>
      </c>
    </row>
    <row r="2131" spans="1:13" x14ac:dyDescent="0.35">
      <c r="A2131" s="17" t="s">
        <v>8349</v>
      </c>
      <c r="B2131" s="17">
        <v>2130</v>
      </c>
      <c r="C2131" s="17" t="s">
        <v>233</v>
      </c>
      <c r="D2131" s="17">
        <v>2003</v>
      </c>
      <c r="E2131" s="17" t="s">
        <v>30</v>
      </c>
      <c r="F2131" s="17">
        <v>22</v>
      </c>
      <c r="G2131" s="19">
        <v>37977</v>
      </c>
      <c r="H2131" s="17">
        <v>0</v>
      </c>
      <c r="I2131" s="18">
        <v>2130.6799999999998</v>
      </c>
      <c r="J2131" s="17" t="s">
        <v>11</v>
      </c>
      <c r="K2131" s="17" t="s">
        <v>12</v>
      </c>
      <c r="L2131" s="17" t="s">
        <v>23</v>
      </c>
      <c r="M2131" s="20">
        <v>19.461111111111112</v>
      </c>
    </row>
    <row r="2132" spans="1:13" x14ac:dyDescent="0.35">
      <c r="A2132" s="17" t="s">
        <v>8349</v>
      </c>
      <c r="B2132" s="17">
        <v>2131</v>
      </c>
      <c r="C2132" s="17" t="s">
        <v>232</v>
      </c>
      <c r="D2132" s="17">
        <v>2003</v>
      </c>
      <c r="E2132" s="17" t="s">
        <v>35</v>
      </c>
      <c r="F2132" s="17">
        <v>30</v>
      </c>
      <c r="G2132" s="19">
        <v>37863</v>
      </c>
      <c r="H2132" s="17">
        <v>0</v>
      </c>
      <c r="I2132" s="18">
        <v>2128.4299999999998</v>
      </c>
      <c r="J2132" s="17" t="s">
        <v>11</v>
      </c>
      <c r="K2132" s="17" t="s">
        <v>16</v>
      </c>
      <c r="L2132" s="17" t="s">
        <v>23</v>
      </c>
      <c r="M2132" s="20">
        <v>19.772222222222222</v>
      </c>
    </row>
    <row r="2133" spans="1:13" x14ac:dyDescent="0.35">
      <c r="A2133" s="17" t="s">
        <v>8349</v>
      </c>
      <c r="B2133" s="17">
        <v>2132</v>
      </c>
      <c r="C2133" s="17" t="s">
        <v>231</v>
      </c>
      <c r="D2133" s="17">
        <v>2004</v>
      </c>
      <c r="E2133" s="17" t="s">
        <v>15</v>
      </c>
      <c r="F2133" s="17">
        <v>4</v>
      </c>
      <c r="G2133" s="19">
        <v>38295</v>
      </c>
      <c r="H2133" s="17">
        <v>0</v>
      </c>
      <c r="I2133" s="18">
        <v>2118.61</v>
      </c>
      <c r="J2133" s="17" t="s">
        <v>11</v>
      </c>
      <c r="K2133" s="17" t="s">
        <v>16</v>
      </c>
      <c r="L2133" s="17" t="s">
        <v>23</v>
      </c>
      <c r="M2133" s="20">
        <v>18.594444444444445</v>
      </c>
    </row>
    <row r="2134" spans="1:13" x14ac:dyDescent="0.35">
      <c r="A2134" s="17" t="s">
        <v>8349</v>
      </c>
      <c r="B2134" s="17">
        <v>2133</v>
      </c>
      <c r="C2134" s="17" t="s">
        <v>230</v>
      </c>
      <c r="D2134" s="17">
        <v>2003</v>
      </c>
      <c r="E2134" s="17" t="s">
        <v>20</v>
      </c>
      <c r="F2134" s="17">
        <v>30</v>
      </c>
      <c r="G2134" s="19">
        <v>37894</v>
      </c>
      <c r="H2134" s="17">
        <v>0</v>
      </c>
      <c r="I2134" s="18">
        <v>2117.34</v>
      </c>
      <c r="J2134" s="17" t="s">
        <v>11</v>
      </c>
      <c r="K2134" s="17" t="s">
        <v>12</v>
      </c>
      <c r="L2134" s="17" t="s">
        <v>23</v>
      </c>
      <c r="M2134" s="20">
        <v>19.68888888888889</v>
      </c>
    </row>
    <row r="2135" spans="1:13" x14ac:dyDescent="0.35">
      <c r="A2135" s="17" t="s">
        <v>8349</v>
      </c>
      <c r="B2135" s="17">
        <v>2134</v>
      </c>
      <c r="C2135" s="17" t="s">
        <v>229</v>
      </c>
      <c r="D2135" s="17">
        <v>1989</v>
      </c>
      <c r="E2135" s="17" t="s">
        <v>10</v>
      </c>
      <c r="F2135" s="17">
        <v>21</v>
      </c>
      <c r="G2135" s="19">
        <v>32710</v>
      </c>
      <c r="H2135" s="17">
        <v>3</v>
      </c>
      <c r="I2135" s="18">
        <v>2106.2600000000002</v>
      </c>
      <c r="J2135" s="17" t="s">
        <v>11</v>
      </c>
      <c r="K2135" s="17" t="s">
        <v>11</v>
      </c>
      <c r="L2135" s="17" t="s">
        <v>13</v>
      </c>
      <c r="M2135" s="20">
        <v>33.880555555555553</v>
      </c>
    </row>
    <row r="2136" spans="1:13" x14ac:dyDescent="0.35">
      <c r="A2136" s="17" t="s">
        <v>8349</v>
      </c>
      <c r="B2136" s="17">
        <v>2135</v>
      </c>
      <c r="C2136" s="17" t="s">
        <v>228</v>
      </c>
      <c r="D2136" s="17">
        <v>2001</v>
      </c>
      <c r="E2136" s="17" t="s">
        <v>15</v>
      </c>
      <c r="F2136" s="17">
        <v>28</v>
      </c>
      <c r="G2136" s="19">
        <v>37223</v>
      </c>
      <c r="H2136" s="17">
        <v>0</v>
      </c>
      <c r="I2136" s="18">
        <v>2104.11</v>
      </c>
      <c r="J2136" s="17" t="s">
        <v>11</v>
      </c>
      <c r="K2136" s="17" t="s">
        <v>16</v>
      </c>
      <c r="L2136" s="17" t="s">
        <v>168</v>
      </c>
      <c r="M2136" s="20">
        <v>21.527777777777779</v>
      </c>
    </row>
    <row r="2137" spans="1:13" x14ac:dyDescent="0.35">
      <c r="A2137" s="17" t="s">
        <v>8349</v>
      </c>
      <c r="B2137" s="17">
        <v>2136</v>
      </c>
      <c r="C2137" s="17" t="s">
        <v>227</v>
      </c>
      <c r="D2137" s="17">
        <v>2001</v>
      </c>
      <c r="E2137" s="17" t="s">
        <v>18</v>
      </c>
      <c r="F2137" s="17">
        <v>22</v>
      </c>
      <c r="G2137" s="19">
        <v>37064</v>
      </c>
      <c r="H2137" s="17">
        <v>1</v>
      </c>
      <c r="I2137" s="18">
        <v>2103.08</v>
      </c>
      <c r="J2137" s="17" t="s">
        <v>12</v>
      </c>
      <c r="K2137" s="17" t="s">
        <v>11</v>
      </c>
      <c r="L2137" s="17" t="s">
        <v>42</v>
      </c>
      <c r="M2137" s="20">
        <v>21.961111111111112</v>
      </c>
    </row>
    <row r="2138" spans="1:13" x14ac:dyDescent="0.35">
      <c r="A2138" s="17" t="s">
        <v>8349</v>
      </c>
      <c r="B2138" s="17">
        <v>2137</v>
      </c>
      <c r="C2138" s="17" t="s">
        <v>226</v>
      </c>
      <c r="D2138" s="17">
        <v>2001</v>
      </c>
      <c r="E2138" s="17" t="s">
        <v>35</v>
      </c>
      <c r="F2138" s="17">
        <v>14</v>
      </c>
      <c r="G2138" s="19">
        <v>37117</v>
      </c>
      <c r="H2138" s="17">
        <v>0</v>
      </c>
      <c r="I2138" s="18">
        <v>2102.2600000000002</v>
      </c>
      <c r="J2138" s="17" t="s">
        <v>12</v>
      </c>
      <c r="K2138" s="17" t="s">
        <v>11</v>
      </c>
      <c r="L2138" s="17" t="s">
        <v>166</v>
      </c>
      <c r="M2138" s="20">
        <v>21.816666666666666</v>
      </c>
    </row>
    <row r="2139" spans="1:13" x14ac:dyDescent="0.35">
      <c r="A2139" s="17" t="s">
        <v>8349</v>
      </c>
      <c r="B2139" s="17">
        <v>2138</v>
      </c>
      <c r="C2139" s="17" t="s">
        <v>225</v>
      </c>
      <c r="D2139" s="17">
        <v>2004</v>
      </c>
      <c r="E2139" s="17" t="s">
        <v>18</v>
      </c>
      <c r="F2139" s="17">
        <v>12</v>
      </c>
      <c r="G2139" s="19">
        <v>38150</v>
      </c>
      <c r="H2139" s="17">
        <v>0</v>
      </c>
      <c r="I2139" s="18">
        <v>2094.1</v>
      </c>
      <c r="J2139" s="17" t="s">
        <v>12</v>
      </c>
      <c r="K2139" s="17" t="s">
        <v>11</v>
      </c>
      <c r="L2139" s="17" t="s">
        <v>200</v>
      </c>
      <c r="M2139" s="20">
        <v>18.988888888888887</v>
      </c>
    </row>
    <row r="2140" spans="1:13" x14ac:dyDescent="0.35">
      <c r="A2140" s="17" t="s">
        <v>8349</v>
      </c>
      <c r="B2140" s="17">
        <v>2139</v>
      </c>
      <c r="C2140" s="17" t="s">
        <v>224</v>
      </c>
      <c r="D2140" s="17">
        <v>2000</v>
      </c>
      <c r="E2140" s="17" t="s">
        <v>10</v>
      </c>
      <c r="F2140" s="17">
        <v>26</v>
      </c>
      <c r="G2140" s="19">
        <v>36733</v>
      </c>
      <c r="H2140" s="17">
        <v>0</v>
      </c>
      <c r="I2140" s="18">
        <v>2055.3200000000002</v>
      </c>
      <c r="J2140" s="17" t="s">
        <v>12</v>
      </c>
      <c r="K2140" s="17" t="s">
        <v>12</v>
      </c>
      <c r="L2140" s="17" t="s">
        <v>23</v>
      </c>
      <c r="M2140" s="20">
        <v>22.866666666666667</v>
      </c>
    </row>
    <row r="2141" spans="1:13" x14ac:dyDescent="0.35">
      <c r="A2141" s="17" t="s">
        <v>8349</v>
      </c>
      <c r="B2141" s="17">
        <v>2140</v>
      </c>
      <c r="C2141" s="17" t="s">
        <v>223</v>
      </c>
      <c r="D2141" s="17">
        <v>2000</v>
      </c>
      <c r="E2141" s="17" t="s">
        <v>20</v>
      </c>
      <c r="F2141" s="17">
        <v>2</v>
      </c>
      <c r="G2141" s="19">
        <v>36771</v>
      </c>
      <c r="H2141" s="17">
        <v>0</v>
      </c>
      <c r="I2141" s="18">
        <v>2045.69</v>
      </c>
      <c r="J2141" s="17" t="s">
        <v>12</v>
      </c>
      <c r="K2141" s="17" t="s">
        <v>12</v>
      </c>
      <c r="L2141" s="17" t="s">
        <v>23</v>
      </c>
      <c r="M2141" s="20">
        <v>22.766666666666666</v>
      </c>
    </row>
    <row r="2142" spans="1:13" x14ac:dyDescent="0.35">
      <c r="A2142" s="17" t="s">
        <v>8349</v>
      </c>
      <c r="B2142" s="17">
        <v>2141</v>
      </c>
      <c r="C2142" s="17" t="s">
        <v>222</v>
      </c>
      <c r="D2142" s="17">
        <v>2001</v>
      </c>
      <c r="E2142" s="17" t="s">
        <v>35</v>
      </c>
      <c r="F2142" s="17">
        <v>4</v>
      </c>
      <c r="G2142" s="19">
        <v>37107</v>
      </c>
      <c r="H2142" s="17">
        <v>0</v>
      </c>
      <c r="I2142" s="18">
        <v>2026.97</v>
      </c>
      <c r="J2142" s="17" t="s">
        <v>12</v>
      </c>
      <c r="K2142" s="17" t="s">
        <v>11</v>
      </c>
      <c r="L2142" s="17" t="s">
        <v>13</v>
      </c>
      <c r="M2142" s="20">
        <v>21.844444444444445</v>
      </c>
    </row>
    <row r="2143" spans="1:13" x14ac:dyDescent="0.35">
      <c r="A2143" s="17" t="s">
        <v>8349</v>
      </c>
      <c r="B2143" s="17">
        <v>2142</v>
      </c>
      <c r="C2143" s="17" t="s">
        <v>221</v>
      </c>
      <c r="D2143" s="17">
        <v>2001</v>
      </c>
      <c r="E2143" s="17" t="s">
        <v>20</v>
      </c>
      <c r="F2143" s="17">
        <v>6</v>
      </c>
      <c r="G2143" s="19">
        <v>37140</v>
      </c>
      <c r="H2143" s="17">
        <v>0</v>
      </c>
      <c r="I2143" s="18">
        <v>2020.55</v>
      </c>
      <c r="J2143" s="17" t="s">
        <v>12</v>
      </c>
      <c r="K2143" s="17" t="s">
        <v>11</v>
      </c>
      <c r="L2143" s="17" t="s">
        <v>13</v>
      </c>
      <c r="M2143" s="20">
        <v>21.755555555555556</v>
      </c>
    </row>
    <row r="2144" spans="1:13" x14ac:dyDescent="0.35">
      <c r="A2144" s="17" t="s">
        <v>8349</v>
      </c>
      <c r="B2144" s="17">
        <v>2143</v>
      </c>
      <c r="C2144" s="17" t="s">
        <v>220</v>
      </c>
      <c r="D2144" s="17">
        <v>2001</v>
      </c>
      <c r="E2144" s="17" t="s">
        <v>10</v>
      </c>
      <c r="F2144" s="17">
        <v>1</v>
      </c>
      <c r="G2144" s="19">
        <v>37073</v>
      </c>
      <c r="H2144" s="17">
        <v>0</v>
      </c>
      <c r="I2144" s="18">
        <v>2020.18</v>
      </c>
      <c r="J2144" s="17" t="s">
        <v>12</v>
      </c>
      <c r="K2144" s="17" t="s">
        <v>16</v>
      </c>
      <c r="L2144" s="17" t="s">
        <v>42</v>
      </c>
      <c r="M2144" s="20">
        <v>21.93611111111111</v>
      </c>
    </row>
    <row r="2145" spans="1:13" x14ac:dyDescent="0.35">
      <c r="A2145" s="17" t="s">
        <v>8349</v>
      </c>
      <c r="B2145" s="17">
        <v>2144</v>
      </c>
      <c r="C2145" s="17" t="s">
        <v>219</v>
      </c>
      <c r="D2145" s="17">
        <v>2001</v>
      </c>
      <c r="E2145" s="17" t="s">
        <v>35</v>
      </c>
      <c r="F2145" s="17">
        <v>14</v>
      </c>
      <c r="G2145" s="19">
        <v>37117</v>
      </c>
      <c r="H2145" s="17">
        <v>0</v>
      </c>
      <c r="I2145" s="18">
        <v>2007.95</v>
      </c>
      <c r="J2145" s="17" t="s">
        <v>12</v>
      </c>
      <c r="K2145" s="17" t="s">
        <v>11</v>
      </c>
      <c r="L2145" s="17" t="s">
        <v>42</v>
      </c>
      <c r="M2145" s="20">
        <v>21.816666666666666</v>
      </c>
    </row>
    <row r="2146" spans="1:13" x14ac:dyDescent="0.35">
      <c r="A2146" s="17" t="s">
        <v>8349</v>
      </c>
      <c r="B2146" s="17">
        <v>2145</v>
      </c>
      <c r="C2146" s="17" t="s">
        <v>218</v>
      </c>
      <c r="D2146" s="17">
        <v>1998</v>
      </c>
      <c r="E2146" s="17" t="s">
        <v>20</v>
      </c>
      <c r="F2146" s="17">
        <v>14</v>
      </c>
      <c r="G2146" s="19">
        <v>36052</v>
      </c>
      <c r="H2146" s="17">
        <v>0</v>
      </c>
      <c r="I2146" s="18">
        <v>1986.93</v>
      </c>
      <c r="J2146" s="17" t="s">
        <v>12</v>
      </c>
      <c r="K2146" s="17" t="s">
        <v>11</v>
      </c>
      <c r="L2146" s="17" t="s">
        <v>13</v>
      </c>
      <c r="M2146" s="20">
        <v>24.733333333333334</v>
      </c>
    </row>
    <row r="2147" spans="1:13" x14ac:dyDescent="0.35">
      <c r="A2147" s="17" t="s">
        <v>8349</v>
      </c>
      <c r="B2147" s="17">
        <v>2146</v>
      </c>
      <c r="C2147" s="17" t="s">
        <v>217</v>
      </c>
      <c r="D2147" s="17">
        <v>2002</v>
      </c>
      <c r="E2147" s="17" t="s">
        <v>20</v>
      </c>
      <c r="F2147" s="17">
        <v>29</v>
      </c>
      <c r="G2147" s="19">
        <v>37528</v>
      </c>
      <c r="H2147" s="17">
        <v>0</v>
      </c>
      <c r="I2147" s="18">
        <v>1984.45</v>
      </c>
      <c r="J2147" s="17" t="s">
        <v>12</v>
      </c>
      <c r="K2147" s="17" t="s">
        <v>12</v>
      </c>
      <c r="L2147" s="17" t="s">
        <v>168</v>
      </c>
      <c r="M2147" s="20">
        <v>20.691666666666666</v>
      </c>
    </row>
    <row r="2148" spans="1:13" x14ac:dyDescent="0.35">
      <c r="A2148" s="17" t="s">
        <v>8349</v>
      </c>
      <c r="B2148" s="17">
        <v>2147</v>
      </c>
      <c r="C2148" s="17" t="s">
        <v>216</v>
      </c>
      <c r="D2148" s="17">
        <v>1998</v>
      </c>
      <c r="E2148" s="17" t="s">
        <v>30</v>
      </c>
      <c r="F2148" s="17">
        <v>29</v>
      </c>
      <c r="G2148" s="19">
        <v>36158</v>
      </c>
      <c r="H2148" s="17">
        <v>0</v>
      </c>
      <c r="I2148" s="18">
        <v>1981.58</v>
      </c>
      <c r="J2148" s="17" t="s">
        <v>12</v>
      </c>
      <c r="K2148" s="17" t="s">
        <v>16</v>
      </c>
      <c r="L2148" s="17" t="s">
        <v>13</v>
      </c>
      <c r="M2148" s="20">
        <v>24.441666666666666</v>
      </c>
    </row>
    <row r="2149" spans="1:13" x14ac:dyDescent="0.35">
      <c r="A2149" s="17" t="s">
        <v>8349</v>
      </c>
      <c r="B2149" s="17">
        <v>2148</v>
      </c>
      <c r="C2149" s="17" t="s">
        <v>215</v>
      </c>
      <c r="D2149" s="17">
        <v>2002</v>
      </c>
      <c r="E2149" s="17" t="s">
        <v>10</v>
      </c>
      <c r="F2149" s="17">
        <v>16</v>
      </c>
      <c r="G2149" s="19">
        <v>37453</v>
      </c>
      <c r="H2149" s="17">
        <v>1</v>
      </c>
      <c r="I2149" s="18">
        <v>1980.07</v>
      </c>
      <c r="J2149" s="17" t="s">
        <v>12</v>
      </c>
      <c r="K2149" s="17" t="s">
        <v>12</v>
      </c>
      <c r="L2149" s="17" t="s">
        <v>42</v>
      </c>
      <c r="M2149" s="20">
        <v>20.894444444444446</v>
      </c>
    </row>
    <row r="2150" spans="1:13" x14ac:dyDescent="0.35">
      <c r="A2150" s="17" t="s">
        <v>8349</v>
      </c>
      <c r="B2150" s="17">
        <v>2149</v>
      </c>
      <c r="C2150" s="17" t="s">
        <v>214</v>
      </c>
      <c r="D2150" s="17">
        <v>1998</v>
      </c>
      <c r="E2150" s="17" t="s">
        <v>20</v>
      </c>
      <c r="F2150" s="17">
        <v>29</v>
      </c>
      <c r="G2150" s="19">
        <v>36067</v>
      </c>
      <c r="H2150" s="17">
        <v>0</v>
      </c>
      <c r="I2150" s="18">
        <v>1977.82</v>
      </c>
      <c r="J2150" s="17" t="s">
        <v>12</v>
      </c>
      <c r="K2150" s="17" t="s">
        <v>16</v>
      </c>
      <c r="L2150" s="17" t="s">
        <v>42</v>
      </c>
      <c r="M2150" s="20">
        <v>24.691666666666666</v>
      </c>
    </row>
    <row r="2151" spans="1:13" x14ac:dyDescent="0.35">
      <c r="A2151" s="17" t="s">
        <v>8349</v>
      </c>
      <c r="B2151" s="17">
        <v>2150</v>
      </c>
      <c r="C2151" s="17" t="s">
        <v>213</v>
      </c>
      <c r="D2151" s="17">
        <v>1998</v>
      </c>
      <c r="E2151" s="17" t="s">
        <v>37</v>
      </c>
      <c r="F2151" s="17">
        <v>5</v>
      </c>
      <c r="G2151" s="19">
        <v>36073</v>
      </c>
      <c r="H2151" s="17">
        <v>0</v>
      </c>
      <c r="I2151" s="18">
        <v>1972.95</v>
      </c>
      <c r="J2151" s="17" t="s">
        <v>12</v>
      </c>
      <c r="K2151" s="17" t="s">
        <v>16</v>
      </c>
      <c r="L2151" s="17" t="s">
        <v>42</v>
      </c>
      <c r="M2151" s="20">
        <v>24.675000000000001</v>
      </c>
    </row>
    <row r="2152" spans="1:13" x14ac:dyDescent="0.35">
      <c r="A2152" s="17" t="s">
        <v>8349</v>
      </c>
      <c r="B2152" s="17">
        <v>2151</v>
      </c>
      <c r="C2152" s="17" t="s">
        <v>212</v>
      </c>
      <c r="D2152" s="17">
        <v>1998</v>
      </c>
      <c r="E2152" s="17" t="s">
        <v>20</v>
      </c>
      <c r="F2152" s="17">
        <v>28</v>
      </c>
      <c r="G2152" s="19">
        <v>36066</v>
      </c>
      <c r="H2152" s="17">
        <v>0</v>
      </c>
      <c r="I2152" s="18">
        <v>1969.61</v>
      </c>
      <c r="J2152" s="17" t="s">
        <v>12</v>
      </c>
      <c r="K2152" s="17" t="s">
        <v>12</v>
      </c>
      <c r="L2152" s="17" t="s">
        <v>42</v>
      </c>
      <c r="M2152" s="20">
        <v>24.694444444444443</v>
      </c>
    </row>
    <row r="2153" spans="1:13" x14ac:dyDescent="0.35">
      <c r="A2153" s="17" t="s">
        <v>8349</v>
      </c>
      <c r="B2153" s="17">
        <v>2152</v>
      </c>
      <c r="C2153" s="17" t="s">
        <v>211</v>
      </c>
      <c r="D2153" s="17">
        <v>2002</v>
      </c>
      <c r="E2153" s="17" t="s">
        <v>10</v>
      </c>
      <c r="F2153" s="17">
        <v>29</v>
      </c>
      <c r="G2153" s="19">
        <v>37466</v>
      </c>
      <c r="H2153" s="17">
        <v>0</v>
      </c>
      <c r="I2153" s="18">
        <v>1967.02</v>
      </c>
      <c r="J2153" s="17" t="s">
        <v>12</v>
      </c>
      <c r="K2153" s="17" t="s">
        <v>11</v>
      </c>
      <c r="L2153" s="17" t="s">
        <v>168</v>
      </c>
      <c r="M2153" s="20">
        <v>20.858333333333334</v>
      </c>
    </row>
    <row r="2154" spans="1:13" x14ac:dyDescent="0.35">
      <c r="A2154" s="17" t="s">
        <v>8349</v>
      </c>
      <c r="B2154" s="17">
        <v>2153</v>
      </c>
      <c r="C2154" s="17" t="s">
        <v>210</v>
      </c>
      <c r="D2154" s="17">
        <v>2002</v>
      </c>
      <c r="E2154" s="17" t="s">
        <v>20</v>
      </c>
      <c r="F2154" s="17">
        <v>7</v>
      </c>
      <c r="G2154" s="19">
        <v>37506</v>
      </c>
      <c r="H2154" s="17">
        <v>1</v>
      </c>
      <c r="I2154" s="18">
        <v>1964.78</v>
      </c>
      <c r="J2154" s="17" t="s">
        <v>12</v>
      </c>
      <c r="K2154" s="17" t="s">
        <v>16</v>
      </c>
      <c r="L2154" s="17" t="s">
        <v>42</v>
      </c>
      <c r="M2154" s="20">
        <v>20.752777777777776</v>
      </c>
    </row>
    <row r="2155" spans="1:13" x14ac:dyDescent="0.35">
      <c r="A2155" s="17" t="s">
        <v>8349</v>
      </c>
      <c r="B2155" s="17">
        <v>2154</v>
      </c>
      <c r="C2155" s="17" t="s">
        <v>209</v>
      </c>
      <c r="D2155" s="17">
        <v>2001</v>
      </c>
      <c r="E2155" s="17" t="s">
        <v>30</v>
      </c>
      <c r="F2155" s="17">
        <v>9</v>
      </c>
      <c r="G2155" s="19">
        <v>37234</v>
      </c>
      <c r="H2155" s="17">
        <v>0</v>
      </c>
      <c r="I2155" s="18">
        <v>1917.32</v>
      </c>
      <c r="J2155" s="17" t="s">
        <v>12</v>
      </c>
      <c r="K2155" s="17" t="s">
        <v>11</v>
      </c>
      <c r="L2155" s="17" t="s">
        <v>23</v>
      </c>
      <c r="M2155" s="20">
        <v>21.497222222222224</v>
      </c>
    </row>
    <row r="2156" spans="1:13" x14ac:dyDescent="0.35">
      <c r="A2156" s="17" t="s">
        <v>8349</v>
      </c>
      <c r="B2156" s="17">
        <v>2155</v>
      </c>
      <c r="C2156" s="17" t="s">
        <v>208</v>
      </c>
      <c r="D2156" s="17">
        <v>2001</v>
      </c>
      <c r="E2156" s="17" t="s">
        <v>35</v>
      </c>
      <c r="F2156" s="17">
        <v>3</v>
      </c>
      <c r="G2156" s="19">
        <v>37106</v>
      </c>
      <c r="H2156" s="17">
        <v>0</v>
      </c>
      <c r="I2156" s="18">
        <v>1909.53</v>
      </c>
      <c r="J2156" s="17" t="s">
        <v>12</v>
      </c>
      <c r="K2156" s="17" t="s">
        <v>12</v>
      </c>
      <c r="L2156" s="17" t="s">
        <v>23</v>
      </c>
      <c r="M2156" s="20">
        <v>21.847222222222221</v>
      </c>
    </row>
    <row r="2157" spans="1:13" x14ac:dyDescent="0.35">
      <c r="A2157" s="17" t="s">
        <v>8349</v>
      </c>
      <c r="B2157" s="17">
        <v>2156</v>
      </c>
      <c r="C2157" s="17" t="s">
        <v>207</v>
      </c>
      <c r="D2157" s="17">
        <v>1994</v>
      </c>
      <c r="E2157" s="17" t="s">
        <v>37</v>
      </c>
      <c r="F2157" s="17">
        <v>6</v>
      </c>
      <c r="G2157" s="19">
        <v>34613</v>
      </c>
      <c r="H2157" s="17">
        <v>0</v>
      </c>
      <c r="I2157" s="18">
        <v>1908.9</v>
      </c>
      <c r="J2157" s="17" t="s">
        <v>12</v>
      </c>
      <c r="K2157" s="17" t="s">
        <v>12</v>
      </c>
      <c r="L2157" s="17" t="s">
        <v>13</v>
      </c>
      <c r="M2157" s="20">
        <v>28.672222222222221</v>
      </c>
    </row>
    <row r="2158" spans="1:13" x14ac:dyDescent="0.35">
      <c r="A2158" s="17" t="s">
        <v>8349</v>
      </c>
      <c r="B2158" s="17">
        <v>2157</v>
      </c>
      <c r="C2158" s="17" t="s">
        <v>206</v>
      </c>
      <c r="D2158" s="17">
        <v>2001</v>
      </c>
      <c r="E2158" s="17" t="s">
        <v>35</v>
      </c>
      <c r="F2158" s="17">
        <v>10</v>
      </c>
      <c r="G2158" s="19">
        <v>37113</v>
      </c>
      <c r="H2158" s="17">
        <v>0</v>
      </c>
      <c r="I2158" s="18">
        <v>1906.36</v>
      </c>
      <c r="J2158" s="17" t="s">
        <v>12</v>
      </c>
      <c r="K2158" s="17" t="s">
        <v>16</v>
      </c>
      <c r="L2158" s="17" t="s">
        <v>23</v>
      </c>
      <c r="M2158" s="20">
        <v>21.827777777777779</v>
      </c>
    </row>
    <row r="2159" spans="1:13" x14ac:dyDescent="0.35">
      <c r="A2159" s="17" t="s">
        <v>8349</v>
      </c>
      <c r="B2159" s="17">
        <v>2158</v>
      </c>
      <c r="C2159" s="17" t="s">
        <v>205</v>
      </c>
      <c r="D2159" s="17">
        <v>2002</v>
      </c>
      <c r="E2159" s="17" t="s">
        <v>35</v>
      </c>
      <c r="F2159" s="17">
        <v>21</v>
      </c>
      <c r="G2159" s="19">
        <v>37489</v>
      </c>
      <c r="H2159" s="17">
        <v>0</v>
      </c>
      <c r="I2159" s="18">
        <v>1880.49</v>
      </c>
      <c r="J2159" s="17" t="s">
        <v>12</v>
      </c>
      <c r="K2159" s="17" t="s">
        <v>16</v>
      </c>
      <c r="L2159" s="17" t="s">
        <v>42</v>
      </c>
      <c r="M2159" s="20">
        <v>20.797222222222221</v>
      </c>
    </row>
    <row r="2160" spans="1:13" x14ac:dyDescent="0.35">
      <c r="A2160" s="17" t="s">
        <v>8349</v>
      </c>
      <c r="B2160" s="17">
        <v>2159</v>
      </c>
      <c r="C2160" s="17" t="s">
        <v>204</v>
      </c>
      <c r="D2160" s="17">
        <v>2002</v>
      </c>
      <c r="E2160" s="17" t="s">
        <v>35</v>
      </c>
      <c r="F2160" s="17">
        <v>29</v>
      </c>
      <c r="G2160" s="19">
        <v>37497</v>
      </c>
      <c r="H2160" s="17">
        <v>0</v>
      </c>
      <c r="I2160" s="18">
        <v>1880.07</v>
      </c>
      <c r="J2160" s="17" t="s">
        <v>12</v>
      </c>
      <c r="K2160" s="17" t="s">
        <v>11</v>
      </c>
      <c r="L2160" s="17" t="s">
        <v>13</v>
      </c>
      <c r="M2160" s="20">
        <v>20.774999999999999</v>
      </c>
    </row>
    <row r="2161" spans="1:13" x14ac:dyDescent="0.35">
      <c r="A2161" s="17" t="s">
        <v>8349</v>
      </c>
      <c r="B2161" s="17">
        <v>2160</v>
      </c>
      <c r="C2161" s="17" t="s">
        <v>203</v>
      </c>
      <c r="D2161" s="17">
        <v>2002</v>
      </c>
      <c r="E2161" s="17" t="s">
        <v>37</v>
      </c>
      <c r="F2161" s="17">
        <v>29</v>
      </c>
      <c r="G2161" s="19">
        <v>37558</v>
      </c>
      <c r="H2161" s="17">
        <v>0</v>
      </c>
      <c r="I2161" s="18">
        <v>1877.93</v>
      </c>
      <c r="J2161" s="17" t="s">
        <v>12</v>
      </c>
      <c r="K2161" s="17" t="s">
        <v>16</v>
      </c>
      <c r="L2161" s="17" t="s">
        <v>13</v>
      </c>
      <c r="M2161" s="20">
        <v>20.608333333333334</v>
      </c>
    </row>
    <row r="2162" spans="1:13" x14ac:dyDescent="0.35">
      <c r="A2162" s="17" t="s">
        <v>8349</v>
      </c>
      <c r="B2162" s="17">
        <v>2161</v>
      </c>
      <c r="C2162" s="17" t="s">
        <v>202</v>
      </c>
      <c r="D2162" s="17">
        <v>2002</v>
      </c>
      <c r="E2162" s="17" t="s">
        <v>20</v>
      </c>
      <c r="F2162" s="17">
        <v>22</v>
      </c>
      <c r="G2162" s="19">
        <v>37521</v>
      </c>
      <c r="H2162" s="17">
        <v>0</v>
      </c>
      <c r="I2162" s="18">
        <v>1875.34</v>
      </c>
      <c r="J2162" s="17" t="s">
        <v>12</v>
      </c>
      <c r="K2162" s="17" t="s">
        <v>11</v>
      </c>
      <c r="L2162" s="17" t="s">
        <v>42</v>
      </c>
      <c r="M2162" s="20">
        <v>20.711111111111112</v>
      </c>
    </row>
    <row r="2163" spans="1:13" x14ac:dyDescent="0.35">
      <c r="A2163" s="17" t="s">
        <v>8349</v>
      </c>
      <c r="B2163" s="17">
        <v>2162</v>
      </c>
      <c r="C2163" s="17" t="s">
        <v>201</v>
      </c>
      <c r="D2163" s="17">
        <v>1996</v>
      </c>
      <c r="E2163" s="17" t="s">
        <v>10</v>
      </c>
      <c r="F2163" s="17">
        <v>2</v>
      </c>
      <c r="G2163" s="19">
        <v>35248</v>
      </c>
      <c r="H2163" s="17">
        <v>0</v>
      </c>
      <c r="I2163" s="18">
        <v>1865.98</v>
      </c>
      <c r="J2163" s="17" t="s">
        <v>12</v>
      </c>
      <c r="K2163" s="17" t="s">
        <v>12</v>
      </c>
      <c r="L2163" s="17" t="s">
        <v>23</v>
      </c>
      <c r="M2163" s="20">
        <v>26.933333333333334</v>
      </c>
    </row>
    <row r="2164" spans="1:13" x14ac:dyDescent="0.35">
      <c r="A2164" s="17" t="s">
        <v>8349</v>
      </c>
      <c r="B2164" s="17">
        <v>2163</v>
      </c>
      <c r="C2164" s="17" t="s">
        <v>199</v>
      </c>
      <c r="D2164" s="17">
        <v>2004</v>
      </c>
      <c r="E2164" s="17" t="s">
        <v>30</v>
      </c>
      <c r="F2164" s="17">
        <v>27</v>
      </c>
      <c r="G2164" s="19">
        <v>38348</v>
      </c>
      <c r="H2164" s="17">
        <v>0</v>
      </c>
      <c r="I2164" s="18">
        <v>1863.45</v>
      </c>
      <c r="J2164" s="17" t="s">
        <v>12</v>
      </c>
      <c r="K2164" s="17" t="s">
        <v>16</v>
      </c>
      <c r="L2164" s="17" t="s">
        <v>200</v>
      </c>
      <c r="M2164" s="20">
        <v>18.447222222222223</v>
      </c>
    </row>
    <row r="2165" spans="1:13" x14ac:dyDescent="0.35">
      <c r="A2165" s="17" t="s">
        <v>8349</v>
      </c>
      <c r="B2165" s="17">
        <v>2164</v>
      </c>
      <c r="C2165" s="17" t="s">
        <v>198</v>
      </c>
      <c r="D2165" s="17">
        <v>1994</v>
      </c>
      <c r="E2165" s="17" t="s">
        <v>30</v>
      </c>
      <c r="F2165" s="17">
        <v>6</v>
      </c>
      <c r="G2165" s="19">
        <v>34674</v>
      </c>
      <c r="H2165" s="17">
        <v>0</v>
      </c>
      <c r="I2165" s="18">
        <v>1850.55</v>
      </c>
      <c r="J2165" s="17" t="s">
        <v>12</v>
      </c>
      <c r="K2165" s="17" t="s">
        <v>11</v>
      </c>
      <c r="L2165" s="17" t="s">
        <v>23</v>
      </c>
      <c r="M2165" s="20">
        <v>28.505555555555556</v>
      </c>
    </row>
    <row r="2166" spans="1:13" x14ac:dyDescent="0.35">
      <c r="A2166" s="17" t="s">
        <v>8349</v>
      </c>
      <c r="B2166" s="17">
        <v>2165</v>
      </c>
      <c r="C2166" s="17" t="s">
        <v>197</v>
      </c>
      <c r="D2166" s="17">
        <v>2003</v>
      </c>
      <c r="E2166" s="17" t="s">
        <v>10</v>
      </c>
      <c r="F2166" s="17">
        <v>20</v>
      </c>
      <c r="G2166" s="19">
        <v>37822</v>
      </c>
      <c r="H2166" s="17">
        <v>1</v>
      </c>
      <c r="I2166" s="18">
        <v>1842.52</v>
      </c>
      <c r="J2166" s="17" t="s">
        <v>12</v>
      </c>
      <c r="K2166" s="17" t="s">
        <v>11</v>
      </c>
      <c r="L2166" s="17" t="s">
        <v>42</v>
      </c>
      <c r="M2166" s="20">
        <v>19.883333333333333</v>
      </c>
    </row>
    <row r="2167" spans="1:13" x14ac:dyDescent="0.35">
      <c r="A2167" s="17" t="s">
        <v>8349</v>
      </c>
      <c r="B2167" s="17">
        <v>2166</v>
      </c>
      <c r="C2167" s="17" t="s">
        <v>196</v>
      </c>
      <c r="D2167" s="17">
        <v>1999</v>
      </c>
      <c r="E2167" s="17" t="s">
        <v>30</v>
      </c>
      <c r="F2167" s="17">
        <v>12</v>
      </c>
      <c r="G2167" s="19">
        <v>36506</v>
      </c>
      <c r="H2167" s="17">
        <v>0</v>
      </c>
      <c r="I2167" s="18">
        <v>1837.28</v>
      </c>
      <c r="J2167" s="17" t="s">
        <v>12</v>
      </c>
      <c r="K2167" s="17" t="s">
        <v>11</v>
      </c>
      <c r="L2167" s="17" t="s">
        <v>13</v>
      </c>
      <c r="M2167" s="20">
        <v>23.488888888888887</v>
      </c>
    </row>
    <row r="2168" spans="1:13" x14ac:dyDescent="0.35">
      <c r="A2168" s="17" t="s">
        <v>8349</v>
      </c>
      <c r="B2168" s="17">
        <v>2167</v>
      </c>
      <c r="C2168" s="17" t="s">
        <v>195</v>
      </c>
      <c r="D2168" s="17">
        <v>2003</v>
      </c>
      <c r="E2168" s="17" t="s">
        <v>35</v>
      </c>
      <c r="F2168" s="17">
        <v>4</v>
      </c>
      <c r="G2168" s="19">
        <v>37837</v>
      </c>
      <c r="H2168" s="17">
        <v>1</v>
      </c>
      <c r="I2168" s="18">
        <v>1837.24</v>
      </c>
      <c r="J2168" s="17" t="s">
        <v>12</v>
      </c>
      <c r="K2168" s="17" t="s">
        <v>11</v>
      </c>
      <c r="L2168" s="17" t="s">
        <v>42</v>
      </c>
      <c r="M2168" s="20">
        <v>19.844444444444445</v>
      </c>
    </row>
    <row r="2169" spans="1:13" x14ac:dyDescent="0.35">
      <c r="A2169" s="17" t="s">
        <v>8349</v>
      </c>
      <c r="B2169" s="17">
        <v>2168</v>
      </c>
      <c r="C2169" s="17" t="s">
        <v>194</v>
      </c>
      <c r="D2169" s="17">
        <v>2003</v>
      </c>
      <c r="E2169" s="17" t="s">
        <v>35</v>
      </c>
      <c r="F2169" s="17">
        <v>11</v>
      </c>
      <c r="G2169" s="19">
        <v>37844</v>
      </c>
      <c r="H2169" s="17">
        <v>1</v>
      </c>
      <c r="I2169" s="18">
        <v>1832.09</v>
      </c>
      <c r="J2169" s="17" t="s">
        <v>12</v>
      </c>
      <c r="K2169" s="17" t="s">
        <v>12</v>
      </c>
      <c r="L2169" s="17" t="s">
        <v>42</v>
      </c>
      <c r="M2169" s="20">
        <v>19.824999999999999</v>
      </c>
    </row>
    <row r="2170" spans="1:13" x14ac:dyDescent="0.35">
      <c r="A2170" s="17" t="s">
        <v>8349</v>
      </c>
      <c r="B2170" s="17">
        <v>2169</v>
      </c>
      <c r="C2170" s="17" t="s">
        <v>193</v>
      </c>
      <c r="D2170" s="17">
        <v>1999</v>
      </c>
      <c r="E2170" s="17" t="s">
        <v>37</v>
      </c>
      <c r="F2170" s="17">
        <v>1</v>
      </c>
      <c r="G2170" s="19">
        <v>36434</v>
      </c>
      <c r="H2170" s="17">
        <v>0</v>
      </c>
      <c r="I2170" s="18">
        <v>1826.84</v>
      </c>
      <c r="J2170" s="17" t="s">
        <v>12</v>
      </c>
      <c r="K2170" s="17" t="s">
        <v>11</v>
      </c>
      <c r="L2170" s="17" t="s">
        <v>42</v>
      </c>
      <c r="M2170" s="20">
        <v>23.68611111111111</v>
      </c>
    </row>
    <row r="2171" spans="1:13" x14ac:dyDescent="0.35">
      <c r="A2171" s="17" t="s">
        <v>8349</v>
      </c>
      <c r="B2171" s="17">
        <v>2170</v>
      </c>
      <c r="C2171" s="17" t="s">
        <v>192</v>
      </c>
      <c r="D2171" s="17">
        <v>1999</v>
      </c>
      <c r="E2171" s="17" t="s">
        <v>15</v>
      </c>
      <c r="F2171" s="17">
        <v>17</v>
      </c>
      <c r="G2171" s="19">
        <v>36481</v>
      </c>
      <c r="H2171" s="17">
        <v>0</v>
      </c>
      <c r="I2171" s="18">
        <v>1824.29</v>
      </c>
      <c r="J2171" s="17" t="s">
        <v>12</v>
      </c>
      <c r="K2171" s="17" t="s">
        <v>12</v>
      </c>
      <c r="L2171" s="17" t="s">
        <v>13</v>
      </c>
      <c r="M2171" s="20">
        <v>23.558333333333334</v>
      </c>
    </row>
    <row r="2172" spans="1:13" x14ac:dyDescent="0.35">
      <c r="A2172" s="17" t="s">
        <v>8349</v>
      </c>
      <c r="B2172" s="17">
        <v>2171</v>
      </c>
      <c r="C2172" s="17" t="s">
        <v>191</v>
      </c>
      <c r="D2172" s="17">
        <v>2004</v>
      </c>
      <c r="E2172" s="17" t="s">
        <v>35</v>
      </c>
      <c r="F2172" s="17">
        <v>19</v>
      </c>
      <c r="G2172" s="19">
        <v>38218</v>
      </c>
      <c r="H2172" s="17">
        <v>0</v>
      </c>
      <c r="I2172" s="18">
        <v>1822.54</v>
      </c>
      <c r="J2172" s="17" t="s">
        <v>12</v>
      </c>
      <c r="K2172" s="17" t="s">
        <v>16</v>
      </c>
      <c r="L2172" s="17" t="s">
        <v>23</v>
      </c>
      <c r="M2172" s="20">
        <v>18.802777777777777</v>
      </c>
    </row>
    <row r="2173" spans="1:13" x14ac:dyDescent="0.35">
      <c r="A2173" s="17" t="s">
        <v>8349</v>
      </c>
      <c r="B2173" s="17">
        <v>2172</v>
      </c>
      <c r="C2173" s="17" t="s">
        <v>190</v>
      </c>
      <c r="D2173" s="17">
        <v>1999</v>
      </c>
      <c r="E2173" s="17" t="s">
        <v>20</v>
      </c>
      <c r="F2173" s="17">
        <v>25</v>
      </c>
      <c r="G2173" s="19">
        <v>36428</v>
      </c>
      <c r="H2173" s="17">
        <v>0</v>
      </c>
      <c r="I2173" s="18">
        <v>1815.88</v>
      </c>
      <c r="J2173" s="17" t="s">
        <v>12</v>
      </c>
      <c r="K2173" s="17" t="s">
        <v>12</v>
      </c>
      <c r="L2173" s="17" t="s">
        <v>13</v>
      </c>
      <c r="M2173" s="20">
        <v>23.702777777777779</v>
      </c>
    </row>
    <row r="2174" spans="1:13" x14ac:dyDescent="0.35">
      <c r="A2174" s="17" t="s">
        <v>8349</v>
      </c>
      <c r="B2174" s="17">
        <v>2173</v>
      </c>
      <c r="C2174" s="17" t="s">
        <v>189</v>
      </c>
      <c r="D2174" s="17">
        <v>2002</v>
      </c>
      <c r="E2174" s="17" t="s">
        <v>30</v>
      </c>
      <c r="F2174" s="17">
        <v>13</v>
      </c>
      <c r="G2174" s="19">
        <v>37603</v>
      </c>
      <c r="H2174" s="17">
        <v>0</v>
      </c>
      <c r="I2174" s="18">
        <v>1769.53</v>
      </c>
      <c r="J2174" s="17" t="s">
        <v>12</v>
      </c>
      <c r="K2174" s="17" t="s">
        <v>12</v>
      </c>
      <c r="L2174" s="17" t="s">
        <v>23</v>
      </c>
      <c r="M2174" s="20">
        <v>20.486111111111111</v>
      </c>
    </row>
    <row r="2175" spans="1:13" x14ac:dyDescent="0.35">
      <c r="A2175" s="17" t="s">
        <v>8349</v>
      </c>
      <c r="B2175" s="17">
        <v>2174</v>
      </c>
      <c r="C2175" s="17" t="s">
        <v>188</v>
      </c>
      <c r="D2175" s="17">
        <v>2003</v>
      </c>
      <c r="E2175" s="17" t="s">
        <v>15</v>
      </c>
      <c r="F2175" s="17">
        <v>19</v>
      </c>
      <c r="G2175" s="19">
        <v>37944</v>
      </c>
      <c r="H2175" s="17">
        <v>0</v>
      </c>
      <c r="I2175" s="18">
        <v>1759.34</v>
      </c>
      <c r="J2175" s="17" t="s">
        <v>12</v>
      </c>
      <c r="K2175" s="17" t="s">
        <v>16</v>
      </c>
      <c r="L2175" s="17" t="s">
        <v>42</v>
      </c>
      <c r="M2175" s="20">
        <v>19.552777777777777</v>
      </c>
    </row>
    <row r="2176" spans="1:13" x14ac:dyDescent="0.35">
      <c r="A2176" s="17" t="s">
        <v>8349</v>
      </c>
      <c r="B2176" s="17">
        <v>2175</v>
      </c>
      <c r="C2176" s="17" t="s">
        <v>187</v>
      </c>
      <c r="D2176" s="17">
        <v>1998</v>
      </c>
      <c r="E2176" s="17" t="s">
        <v>37</v>
      </c>
      <c r="F2176" s="17">
        <v>7</v>
      </c>
      <c r="G2176" s="19">
        <v>36075</v>
      </c>
      <c r="H2176" s="17">
        <v>0</v>
      </c>
      <c r="I2176" s="18">
        <v>1756.6</v>
      </c>
      <c r="J2176" s="17" t="s">
        <v>12</v>
      </c>
      <c r="K2176" s="17" t="s">
        <v>12</v>
      </c>
      <c r="L2176" s="17" t="s">
        <v>13</v>
      </c>
      <c r="M2176" s="20">
        <v>24.669444444444444</v>
      </c>
    </row>
    <row r="2177" spans="1:13" x14ac:dyDescent="0.35">
      <c r="A2177" s="17" t="s">
        <v>8349</v>
      </c>
      <c r="B2177" s="17">
        <v>2176</v>
      </c>
      <c r="C2177" s="17" t="s">
        <v>186</v>
      </c>
      <c r="D2177" s="17">
        <v>2003</v>
      </c>
      <c r="E2177" s="17" t="s">
        <v>20</v>
      </c>
      <c r="F2177" s="17">
        <v>26</v>
      </c>
      <c r="G2177" s="19">
        <v>37890</v>
      </c>
      <c r="H2177" s="17">
        <v>0</v>
      </c>
      <c r="I2177" s="18">
        <v>1748.77</v>
      </c>
      <c r="J2177" s="17" t="s">
        <v>12</v>
      </c>
      <c r="K2177" s="17" t="s">
        <v>16</v>
      </c>
      <c r="L2177" s="17" t="s">
        <v>42</v>
      </c>
      <c r="M2177" s="20">
        <v>19.7</v>
      </c>
    </row>
    <row r="2178" spans="1:13" x14ac:dyDescent="0.35">
      <c r="A2178" s="17" t="s">
        <v>8349</v>
      </c>
      <c r="B2178" s="17">
        <v>2177</v>
      </c>
      <c r="C2178" s="17" t="s">
        <v>185</v>
      </c>
      <c r="D2178" s="17">
        <v>2003</v>
      </c>
      <c r="E2178" s="17" t="s">
        <v>10</v>
      </c>
      <c r="F2178" s="17">
        <v>28</v>
      </c>
      <c r="G2178" s="19">
        <v>37830</v>
      </c>
      <c r="H2178" s="17">
        <v>0</v>
      </c>
      <c r="I2178" s="18">
        <v>1744.47</v>
      </c>
      <c r="J2178" s="17" t="s">
        <v>12</v>
      </c>
      <c r="K2178" s="17" t="s">
        <v>16</v>
      </c>
      <c r="L2178" s="17" t="s">
        <v>42</v>
      </c>
      <c r="M2178" s="20">
        <v>19.861111111111111</v>
      </c>
    </row>
    <row r="2179" spans="1:13" x14ac:dyDescent="0.35">
      <c r="A2179" s="17" t="s">
        <v>8349</v>
      </c>
      <c r="B2179" s="17">
        <v>2178</v>
      </c>
      <c r="C2179" s="17" t="s">
        <v>184</v>
      </c>
      <c r="D2179" s="17">
        <v>2003</v>
      </c>
      <c r="E2179" s="17" t="s">
        <v>10</v>
      </c>
      <c r="F2179" s="17">
        <v>25</v>
      </c>
      <c r="G2179" s="19">
        <v>37827</v>
      </c>
      <c r="H2179" s="17">
        <v>0</v>
      </c>
      <c r="I2179" s="18">
        <v>1743.21</v>
      </c>
      <c r="J2179" s="17" t="s">
        <v>12</v>
      </c>
      <c r="K2179" s="17" t="s">
        <v>16</v>
      </c>
      <c r="L2179" s="17" t="s">
        <v>42</v>
      </c>
      <c r="M2179" s="20">
        <v>19.869444444444444</v>
      </c>
    </row>
    <row r="2180" spans="1:13" x14ac:dyDescent="0.35">
      <c r="A2180" s="17" t="s">
        <v>8349</v>
      </c>
      <c r="B2180" s="17">
        <v>2179</v>
      </c>
      <c r="C2180" s="17" t="s">
        <v>183</v>
      </c>
      <c r="D2180" s="17">
        <v>2003</v>
      </c>
      <c r="E2180" s="17" t="s">
        <v>15</v>
      </c>
      <c r="F2180" s="17">
        <v>14</v>
      </c>
      <c r="G2180" s="19">
        <v>37939</v>
      </c>
      <c r="H2180" s="17">
        <v>0</v>
      </c>
      <c r="I2180" s="18">
        <v>1737.38</v>
      </c>
      <c r="J2180" s="17" t="s">
        <v>12</v>
      </c>
      <c r="K2180" s="17" t="s">
        <v>11</v>
      </c>
      <c r="L2180" s="17" t="s">
        <v>42</v>
      </c>
      <c r="M2180" s="20">
        <v>19.566666666666666</v>
      </c>
    </row>
    <row r="2181" spans="1:13" x14ac:dyDescent="0.35">
      <c r="A2181" s="17" t="s">
        <v>8349</v>
      </c>
      <c r="B2181" s="17">
        <v>2180</v>
      </c>
      <c r="C2181" s="17" t="s">
        <v>182</v>
      </c>
      <c r="D2181" s="17">
        <v>2003</v>
      </c>
      <c r="E2181" s="17" t="s">
        <v>15</v>
      </c>
      <c r="F2181" s="17">
        <v>9</v>
      </c>
      <c r="G2181" s="19">
        <v>37934</v>
      </c>
      <c r="H2181" s="17">
        <v>0</v>
      </c>
      <c r="I2181" s="18">
        <v>1731.68</v>
      </c>
      <c r="J2181" s="17" t="s">
        <v>12</v>
      </c>
      <c r="K2181" s="17" t="s">
        <v>11</v>
      </c>
      <c r="L2181" s="17" t="s">
        <v>42</v>
      </c>
      <c r="M2181" s="20">
        <v>19.580555555555556</v>
      </c>
    </row>
    <row r="2182" spans="1:13" x14ac:dyDescent="0.35">
      <c r="A2182" s="17" t="s">
        <v>8349</v>
      </c>
      <c r="B2182" s="17">
        <v>2181</v>
      </c>
      <c r="C2182" s="17" t="s">
        <v>181</v>
      </c>
      <c r="D2182" s="17">
        <v>2003</v>
      </c>
      <c r="E2182" s="17" t="s">
        <v>20</v>
      </c>
      <c r="F2182" s="17">
        <v>1</v>
      </c>
      <c r="G2182" s="19">
        <v>37865</v>
      </c>
      <c r="H2182" s="17">
        <v>0</v>
      </c>
      <c r="I2182" s="18">
        <v>1728.9</v>
      </c>
      <c r="J2182" s="17" t="s">
        <v>12</v>
      </c>
      <c r="K2182" s="17" t="s">
        <v>11</v>
      </c>
      <c r="L2182" s="17" t="s">
        <v>42</v>
      </c>
      <c r="M2182" s="20">
        <v>19.769444444444446</v>
      </c>
    </row>
    <row r="2183" spans="1:13" x14ac:dyDescent="0.35">
      <c r="A2183" s="17" t="s">
        <v>8349</v>
      </c>
      <c r="B2183" s="17">
        <v>2182</v>
      </c>
      <c r="C2183" s="17" t="s">
        <v>180</v>
      </c>
      <c r="D2183" s="17">
        <v>2003</v>
      </c>
      <c r="E2183" s="17" t="s">
        <v>15</v>
      </c>
      <c r="F2183" s="17">
        <v>21</v>
      </c>
      <c r="G2183" s="19">
        <v>37946</v>
      </c>
      <c r="H2183" s="17">
        <v>0</v>
      </c>
      <c r="I2183" s="18">
        <v>1727.79</v>
      </c>
      <c r="J2183" s="17" t="s">
        <v>12</v>
      </c>
      <c r="K2183" s="17" t="s">
        <v>12</v>
      </c>
      <c r="L2183" s="17" t="s">
        <v>42</v>
      </c>
      <c r="M2183" s="20">
        <v>19.547222222222221</v>
      </c>
    </row>
    <row r="2184" spans="1:13" x14ac:dyDescent="0.35">
      <c r="A2184" s="17" t="s">
        <v>8349</v>
      </c>
      <c r="B2184" s="17">
        <v>2183</v>
      </c>
      <c r="C2184" s="17" t="s">
        <v>179</v>
      </c>
      <c r="D2184" s="17">
        <v>2004</v>
      </c>
      <c r="E2184" s="17" t="s">
        <v>20</v>
      </c>
      <c r="F2184" s="17">
        <v>9</v>
      </c>
      <c r="G2184" s="19">
        <v>38239</v>
      </c>
      <c r="H2184" s="17">
        <v>1</v>
      </c>
      <c r="I2184" s="18">
        <v>1727.54</v>
      </c>
      <c r="J2184" s="17" t="s">
        <v>12</v>
      </c>
      <c r="K2184" s="17" t="s">
        <v>16</v>
      </c>
      <c r="L2184" s="17" t="s">
        <v>13</v>
      </c>
      <c r="M2184" s="20">
        <v>18.747222222222224</v>
      </c>
    </row>
    <row r="2185" spans="1:13" x14ac:dyDescent="0.35">
      <c r="A2185" s="17" t="s">
        <v>8349</v>
      </c>
      <c r="B2185" s="17">
        <v>2184</v>
      </c>
      <c r="C2185" s="17" t="s">
        <v>178</v>
      </c>
      <c r="D2185" s="17">
        <v>2004</v>
      </c>
      <c r="E2185" s="17" t="s">
        <v>37</v>
      </c>
      <c r="F2185" s="17">
        <v>21</v>
      </c>
      <c r="G2185" s="19">
        <v>38281</v>
      </c>
      <c r="H2185" s="17">
        <v>1</v>
      </c>
      <c r="I2185" s="18">
        <v>1725.55</v>
      </c>
      <c r="J2185" s="17" t="s">
        <v>12</v>
      </c>
      <c r="K2185" s="17" t="s">
        <v>11</v>
      </c>
      <c r="L2185" s="17" t="s">
        <v>13</v>
      </c>
      <c r="M2185" s="20">
        <v>18.630555555555556</v>
      </c>
    </row>
    <row r="2186" spans="1:13" x14ac:dyDescent="0.35">
      <c r="A2186" s="17" t="s">
        <v>8349</v>
      </c>
      <c r="B2186" s="17">
        <v>2185</v>
      </c>
      <c r="C2186" s="17" t="s">
        <v>177</v>
      </c>
      <c r="D2186" s="17">
        <v>2004</v>
      </c>
      <c r="E2186" s="17" t="s">
        <v>20</v>
      </c>
      <c r="F2186" s="17">
        <v>11</v>
      </c>
      <c r="G2186" s="19">
        <v>38241</v>
      </c>
      <c r="H2186" s="17">
        <v>1</v>
      </c>
      <c r="I2186" s="18">
        <v>1720.35</v>
      </c>
      <c r="J2186" s="17" t="s">
        <v>12</v>
      </c>
      <c r="K2186" s="17" t="s">
        <v>12</v>
      </c>
      <c r="L2186" s="17" t="s">
        <v>13</v>
      </c>
      <c r="M2186" s="20">
        <v>18.741666666666667</v>
      </c>
    </row>
    <row r="2187" spans="1:13" x14ac:dyDescent="0.35">
      <c r="A2187" s="17" t="s">
        <v>8349</v>
      </c>
      <c r="B2187" s="17">
        <v>2186</v>
      </c>
      <c r="C2187" s="17" t="s">
        <v>176</v>
      </c>
      <c r="D2187" s="17">
        <v>2004</v>
      </c>
      <c r="E2187" s="17" t="s">
        <v>18</v>
      </c>
      <c r="F2187" s="17">
        <v>10</v>
      </c>
      <c r="G2187" s="19">
        <v>38148</v>
      </c>
      <c r="H2187" s="17">
        <v>1</v>
      </c>
      <c r="I2187" s="18">
        <v>1719.44</v>
      </c>
      <c r="J2187" s="17" t="s">
        <v>12</v>
      </c>
      <c r="K2187" s="17" t="s">
        <v>12</v>
      </c>
      <c r="L2187" s="17" t="s">
        <v>13</v>
      </c>
      <c r="M2187" s="20">
        <v>18.994444444444444</v>
      </c>
    </row>
    <row r="2188" spans="1:13" x14ac:dyDescent="0.35">
      <c r="A2188" s="17" t="s">
        <v>8349</v>
      </c>
      <c r="B2188" s="17">
        <v>2187</v>
      </c>
      <c r="C2188" s="17" t="s">
        <v>175</v>
      </c>
      <c r="D2188" s="17">
        <v>2004</v>
      </c>
      <c r="E2188" s="17" t="s">
        <v>20</v>
      </c>
      <c r="F2188" s="17">
        <v>21</v>
      </c>
      <c r="G2188" s="19">
        <v>38251</v>
      </c>
      <c r="H2188" s="17">
        <v>0</v>
      </c>
      <c r="I2188" s="18">
        <v>1712.23</v>
      </c>
      <c r="J2188" s="17" t="s">
        <v>12</v>
      </c>
      <c r="K2188" s="17" t="s">
        <v>16</v>
      </c>
      <c r="L2188" s="17" t="s">
        <v>168</v>
      </c>
      <c r="M2188" s="20">
        <v>18.713888888888889</v>
      </c>
    </row>
    <row r="2189" spans="1:13" x14ac:dyDescent="0.35">
      <c r="A2189" s="17" t="s">
        <v>8349</v>
      </c>
      <c r="B2189" s="17">
        <v>2188</v>
      </c>
      <c r="C2189" s="17" t="s">
        <v>174</v>
      </c>
      <c r="D2189" s="17">
        <v>2004</v>
      </c>
      <c r="E2189" s="17" t="s">
        <v>20</v>
      </c>
      <c r="F2189" s="17">
        <v>19</v>
      </c>
      <c r="G2189" s="19">
        <v>38249</v>
      </c>
      <c r="H2189" s="17">
        <v>1</v>
      </c>
      <c r="I2189" s="18">
        <v>1711.03</v>
      </c>
      <c r="J2189" s="17" t="s">
        <v>12</v>
      </c>
      <c r="K2189" s="17" t="s">
        <v>12</v>
      </c>
      <c r="L2189" s="17" t="s">
        <v>13</v>
      </c>
      <c r="M2189" s="20">
        <v>18.719444444444445</v>
      </c>
    </row>
    <row r="2190" spans="1:13" x14ac:dyDescent="0.35">
      <c r="A2190" s="17" t="s">
        <v>8349</v>
      </c>
      <c r="B2190" s="17">
        <v>2189</v>
      </c>
      <c r="C2190" s="17" t="s">
        <v>173</v>
      </c>
      <c r="D2190" s="17">
        <v>2004</v>
      </c>
      <c r="E2190" s="17" t="s">
        <v>30</v>
      </c>
      <c r="F2190" s="17">
        <v>12</v>
      </c>
      <c r="G2190" s="19">
        <v>38333</v>
      </c>
      <c r="H2190" s="17">
        <v>0</v>
      </c>
      <c r="I2190" s="18">
        <v>1708.93</v>
      </c>
      <c r="J2190" s="17" t="s">
        <v>12</v>
      </c>
      <c r="K2190" s="17" t="s">
        <v>16</v>
      </c>
      <c r="L2190" s="17" t="s">
        <v>166</v>
      </c>
      <c r="M2190" s="20">
        <v>18.488888888888887</v>
      </c>
    </row>
    <row r="2191" spans="1:13" x14ac:dyDescent="0.35">
      <c r="A2191" s="17" t="s">
        <v>8349</v>
      </c>
      <c r="B2191" s="17">
        <v>2190</v>
      </c>
      <c r="C2191" s="17" t="s">
        <v>172</v>
      </c>
      <c r="D2191" s="17">
        <v>2004</v>
      </c>
      <c r="E2191" s="17" t="s">
        <v>37</v>
      </c>
      <c r="F2191" s="17">
        <v>17</v>
      </c>
      <c r="G2191" s="19">
        <v>38277</v>
      </c>
      <c r="H2191" s="17">
        <v>0</v>
      </c>
      <c r="I2191" s="18">
        <v>1708</v>
      </c>
      <c r="J2191" s="17" t="s">
        <v>12</v>
      </c>
      <c r="K2191" s="17" t="s">
        <v>11</v>
      </c>
      <c r="L2191" s="17" t="s">
        <v>168</v>
      </c>
      <c r="M2191" s="20">
        <v>18.641666666666666</v>
      </c>
    </row>
    <row r="2192" spans="1:13" x14ac:dyDescent="0.35">
      <c r="A2192" s="17" t="s">
        <v>8349</v>
      </c>
      <c r="B2192" s="17">
        <v>2191</v>
      </c>
      <c r="C2192" s="17" t="s">
        <v>171</v>
      </c>
      <c r="D2192" s="17">
        <v>2004</v>
      </c>
      <c r="E2192" s="17" t="s">
        <v>30</v>
      </c>
      <c r="F2192" s="17">
        <v>6</v>
      </c>
      <c r="G2192" s="19">
        <v>38327</v>
      </c>
      <c r="H2192" s="17">
        <v>0</v>
      </c>
      <c r="I2192" s="18">
        <v>1705.62</v>
      </c>
      <c r="J2192" s="17" t="s">
        <v>11</v>
      </c>
      <c r="K2192" s="17" t="s">
        <v>11</v>
      </c>
      <c r="L2192" s="17" t="s">
        <v>164</v>
      </c>
      <c r="M2192" s="20">
        <v>18.505555555555556</v>
      </c>
    </row>
    <row r="2193" spans="1:13" x14ac:dyDescent="0.35">
      <c r="A2193" s="17" t="s">
        <v>8349</v>
      </c>
      <c r="B2193" s="17">
        <v>2192</v>
      </c>
      <c r="C2193" s="17" t="s">
        <v>169</v>
      </c>
      <c r="D2193" s="17">
        <v>2004</v>
      </c>
      <c r="E2193" s="17" t="s">
        <v>30</v>
      </c>
      <c r="F2193" s="17">
        <v>14</v>
      </c>
      <c r="G2193" s="19">
        <v>38335</v>
      </c>
      <c r="H2193" s="17">
        <v>0</v>
      </c>
      <c r="I2193" s="18">
        <v>1704.7</v>
      </c>
      <c r="J2193" s="17" t="s">
        <v>11</v>
      </c>
      <c r="K2193" s="17" t="s">
        <v>12</v>
      </c>
      <c r="L2193" s="17" t="s">
        <v>170</v>
      </c>
      <c r="M2193" s="20">
        <v>18.483333333333334</v>
      </c>
    </row>
    <row r="2194" spans="1:13" x14ac:dyDescent="0.35">
      <c r="A2194" s="17" t="s">
        <v>8349</v>
      </c>
      <c r="B2194" s="17">
        <v>2193</v>
      </c>
      <c r="C2194" s="17" t="s">
        <v>167</v>
      </c>
      <c r="D2194" s="17">
        <v>2004</v>
      </c>
      <c r="E2194" s="17" t="s">
        <v>15</v>
      </c>
      <c r="F2194" s="17">
        <v>7</v>
      </c>
      <c r="G2194" s="19">
        <v>38298</v>
      </c>
      <c r="H2194" s="17">
        <v>0</v>
      </c>
      <c r="I2194" s="18">
        <v>1704.57</v>
      </c>
      <c r="J2194" s="17" t="s">
        <v>11</v>
      </c>
      <c r="K2194" s="17" t="s">
        <v>16</v>
      </c>
      <c r="L2194" s="17" t="s">
        <v>168</v>
      </c>
      <c r="M2194" s="20">
        <v>18.586111111111112</v>
      </c>
    </row>
    <row r="2195" spans="1:13" x14ac:dyDescent="0.35">
      <c r="A2195" s="17" t="s">
        <v>8349</v>
      </c>
      <c r="B2195" s="17">
        <v>2194</v>
      </c>
      <c r="C2195" s="17" t="s">
        <v>165</v>
      </c>
      <c r="D2195" s="17">
        <v>2004</v>
      </c>
      <c r="E2195" s="17" t="s">
        <v>30</v>
      </c>
      <c r="F2195" s="17">
        <v>10</v>
      </c>
      <c r="G2195" s="19">
        <v>38331</v>
      </c>
      <c r="H2195" s="17">
        <v>0</v>
      </c>
      <c r="I2195" s="18">
        <v>1702.46</v>
      </c>
      <c r="J2195" s="17" t="s">
        <v>11</v>
      </c>
      <c r="K2195" s="17" t="s">
        <v>12</v>
      </c>
      <c r="L2195" s="17" t="s">
        <v>166</v>
      </c>
      <c r="M2195" s="20">
        <v>18.494444444444444</v>
      </c>
    </row>
    <row r="2196" spans="1:13" x14ac:dyDescent="0.35">
      <c r="A2196" s="17" t="s">
        <v>8349</v>
      </c>
      <c r="B2196" s="17">
        <v>2195</v>
      </c>
      <c r="C2196" s="17" t="s">
        <v>163</v>
      </c>
      <c r="D2196" s="17">
        <v>2004</v>
      </c>
      <c r="E2196" s="17" t="s">
        <v>15</v>
      </c>
      <c r="F2196" s="17">
        <v>17</v>
      </c>
      <c r="G2196" s="19">
        <v>38308</v>
      </c>
      <c r="H2196" s="17">
        <v>0</v>
      </c>
      <c r="I2196" s="18">
        <v>1694.8</v>
      </c>
      <c r="J2196" s="17" t="s">
        <v>11</v>
      </c>
      <c r="K2196" s="17" t="s">
        <v>11</v>
      </c>
      <c r="L2196" s="17" t="s">
        <v>164</v>
      </c>
      <c r="M2196" s="20">
        <v>18.558333333333334</v>
      </c>
    </row>
    <row r="2197" spans="1:13" x14ac:dyDescent="0.35">
      <c r="A2197" s="17" t="s">
        <v>8349</v>
      </c>
      <c r="B2197" s="17">
        <v>2196</v>
      </c>
      <c r="C2197" s="17" t="s">
        <v>162</v>
      </c>
      <c r="D2197" s="17">
        <v>2000</v>
      </c>
      <c r="E2197" s="17" t="s">
        <v>37</v>
      </c>
      <c r="F2197" s="17">
        <v>21</v>
      </c>
      <c r="G2197" s="19">
        <v>36820</v>
      </c>
      <c r="H2197" s="17">
        <v>0</v>
      </c>
      <c r="I2197" s="18">
        <v>1682.6</v>
      </c>
      <c r="J2197" s="17" t="s">
        <v>11</v>
      </c>
      <c r="K2197" s="17" t="s">
        <v>11</v>
      </c>
      <c r="L2197" s="17" t="s">
        <v>42</v>
      </c>
      <c r="M2197" s="20">
        <v>22.630555555555556</v>
      </c>
    </row>
    <row r="2198" spans="1:13" x14ac:dyDescent="0.35">
      <c r="A2198" s="17" t="s">
        <v>8349</v>
      </c>
      <c r="B2198" s="17">
        <v>2197</v>
      </c>
      <c r="C2198" s="17" t="s">
        <v>161</v>
      </c>
      <c r="D2198" s="17">
        <v>2000</v>
      </c>
      <c r="E2198" s="17" t="s">
        <v>18</v>
      </c>
      <c r="F2198" s="17">
        <v>10</v>
      </c>
      <c r="G2198" s="19">
        <v>36687</v>
      </c>
      <c r="H2198" s="17">
        <v>0</v>
      </c>
      <c r="I2198" s="18">
        <v>1674.63</v>
      </c>
      <c r="J2198" s="17" t="s">
        <v>11</v>
      </c>
      <c r="K2198" s="17" t="s">
        <v>11</v>
      </c>
      <c r="L2198" s="17" t="s">
        <v>13</v>
      </c>
      <c r="M2198" s="20">
        <v>22.994444444444444</v>
      </c>
    </row>
    <row r="2199" spans="1:13" x14ac:dyDescent="0.35">
      <c r="A2199" s="17" t="s">
        <v>8349</v>
      </c>
      <c r="B2199" s="17">
        <v>2198</v>
      </c>
      <c r="C2199" s="17" t="s">
        <v>160</v>
      </c>
      <c r="D2199" s="17">
        <v>2000</v>
      </c>
      <c r="E2199" s="17" t="s">
        <v>37</v>
      </c>
      <c r="F2199" s="17">
        <v>23</v>
      </c>
      <c r="G2199" s="19">
        <v>36822</v>
      </c>
      <c r="H2199" s="17">
        <v>0</v>
      </c>
      <c r="I2199" s="18">
        <v>1665</v>
      </c>
      <c r="J2199" s="17" t="s">
        <v>11</v>
      </c>
      <c r="K2199" s="17" t="s">
        <v>11</v>
      </c>
      <c r="L2199" s="17" t="s">
        <v>13</v>
      </c>
      <c r="M2199" s="20">
        <v>22.625</v>
      </c>
    </row>
    <row r="2200" spans="1:13" x14ac:dyDescent="0.35">
      <c r="A2200" s="17" t="s">
        <v>8349</v>
      </c>
      <c r="B2200" s="17">
        <v>2199</v>
      </c>
      <c r="C2200" s="17" t="s">
        <v>159</v>
      </c>
      <c r="D2200" s="17">
        <v>2003</v>
      </c>
      <c r="E2200" s="17" t="s">
        <v>30</v>
      </c>
      <c r="F2200" s="17">
        <v>30</v>
      </c>
      <c r="G2200" s="19">
        <v>37985</v>
      </c>
      <c r="H2200" s="17">
        <v>0</v>
      </c>
      <c r="I2200" s="18">
        <v>1646.43</v>
      </c>
      <c r="J2200" s="17" t="s">
        <v>11</v>
      </c>
      <c r="K2200" s="17" t="s">
        <v>16</v>
      </c>
      <c r="L2200" s="17" t="s">
        <v>23</v>
      </c>
      <c r="M2200" s="20">
        <v>19.43888888888889</v>
      </c>
    </row>
    <row r="2201" spans="1:13" x14ac:dyDescent="0.35">
      <c r="A2201" s="17" t="s">
        <v>8349</v>
      </c>
      <c r="B2201" s="17">
        <v>2200</v>
      </c>
      <c r="C2201" s="17" t="s">
        <v>158</v>
      </c>
      <c r="D2201" s="17">
        <v>2003</v>
      </c>
      <c r="E2201" s="17" t="s">
        <v>35</v>
      </c>
      <c r="F2201" s="17">
        <v>21</v>
      </c>
      <c r="G2201" s="19">
        <v>37854</v>
      </c>
      <c r="H2201" s="17">
        <v>0</v>
      </c>
      <c r="I2201" s="18">
        <v>1639.56</v>
      </c>
      <c r="J2201" s="17" t="s">
        <v>11</v>
      </c>
      <c r="K2201" s="17" t="s">
        <v>11</v>
      </c>
      <c r="L2201" s="17" t="s">
        <v>23</v>
      </c>
      <c r="M2201" s="20">
        <v>19.797222222222221</v>
      </c>
    </row>
    <row r="2202" spans="1:13" x14ac:dyDescent="0.35">
      <c r="A2202" s="17" t="s">
        <v>8349</v>
      </c>
      <c r="B2202" s="17">
        <v>2201</v>
      </c>
      <c r="C2202" s="17" t="s">
        <v>157</v>
      </c>
      <c r="D2202" s="17">
        <v>2003</v>
      </c>
      <c r="E2202" s="17" t="s">
        <v>20</v>
      </c>
      <c r="F2202" s="17">
        <v>16</v>
      </c>
      <c r="G2202" s="19">
        <v>37880</v>
      </c>
      <c r="H2202" s="17">
        <v>0</v>
      </c>
      <c r="I2202" s="18">
        <v>1639.56</v>
      </c>
      <c r="J2202" s="17" t="s">
        <v>11</v>
      </c>
      <c r="K2202" s="17" t="s">
        <v>11</v>
      </c>
      <c r="L2202" s="17" t="s">
        <v>23</v>
      </c>
      <c r="M2202" s="20">
        <v>19.727777777777778</v>
      </c>
    </row>
    <row r="2203" spans="1:13" x14ac:dyDescent="0.35">
      <c r="A2203" s="17" t="s">
        <v>8349</v>
      </c>
      <c r="B2203" s="17">
        <v>2202</v>
      </c>
      <c r="C2203" s="17" t="s">
        <v>156</v>
      </c>
      <c r="D2203" s="17">
        <v>2003</v>
      </c>
      <c r="E2203" s="17" t="s">
        <v>30</v>
      </c>
      <c r="F2203" s="17">
        <v>30</v>
      </c>
      <c r="G2203" s="19">
        <v>37985</v>
      </c>
      <c r="H2203" s="17">
        <v>0</v>
      </c>
      <c r="I2203" s="18">
        <v>1635.73</v>
      </c>
      <c r="J2203" s="17" t="s">
        <v>11</v>
      </c>
      <c r="K2203" s="17" t="s">
        <v>12</v>
      </c>
      <c r="L2203" s="17" t="s">
        <v>23</v>
      </c>
      <c r="M2203" s="20">
        <v>19.43888888888889</v>
      </c>
    </row>
    <row r="2204" spans="1:13" x14ac:dyDescent="0.35">
      <c r="A2204" s="17" t="s">
        <v>8349</v>
      </c>
      <c r="B2204" s="17">
        <v>2203</v>
      </c>
      <c r="C2204" s="17" t="s">
        <v>155</v>
      </c>
      <c r="D2204" s="17">
        <v>2004</v>
      </c>
      <c r="E2204" s="17" t="s">
        <v>18</v>
      </c>
      <c r="F2204" s="17">
        <v>13</v>
      </c>
      <c r="G2204" s="19">
        <v>38151</v>
      </c>
      <c r="H2204" s="17">
        <v>0</v>
      </c>
      <c r="I2204" s="18">
        <v>1634.57</v>
      </c>
      <c r="J2204" s="17" t="s">
        <v>11</v>
      </c>
      <c r="K2204" s="17" t="s">
        <v>11</v>
      </c>
      <c r="L2204" s="17" t="s">
        <v>13</v>
      </c>
      <c r="M2204" s="20">
        <v>18.986111111111111</v>
      </c>
    </row>
    <row r="2205" spans="1:13" x14ac:dyDescent="0.35">
      <c r="A2205" s="17" t="s">
        <v>8349</v>
      </c>
      <c r="B2205" s="17">
        <v>2204</v>
      </c>
      <c r="C2205" s="17" t="s">
        <v>154</v>
      </c>
      <c r="D2205" s="17">
        <v>2004</v>
      </c>
      <c r="E2205" s="17" t="s">
        <v>35</v>
      </c>
      <c r="F2205" s="17">
        <v>8</v>
      </c>
      <c r="G2205" s="19">
        <v>38207</v>
      </c>
      <c r="H2205" s="17">
        <v>0</v>
      </c>
      <c r="I2205" s="18">
        <v>1633.96</v>
      </c>
      <c r="J2205" s="17" t="s">
        <v>11</v>
      </c>
      <c r="K2205" s="17" t="s">
        <v>16</v>
      </c>
      <c r="L2205" s="17" t="s">
        <v>13</v>
      </c>
      <c r="M2205" s="20">
        <v>18.833333333333332</v>
      </c>
    </row>
    <row r="2206" spans="1:13" x14ac:dyDescent="0.35">
      <c r="A2206" s="17" t="s">
        <v>8349</v>
      </c>
      <c r="B2206" s="17">
        <v>2205</v>
      </c>
      <c r="C2206" s="17" t="s">
        <v>153</v>
      </c>
      <c r="D2206" s="17">
        <v>2004</v>
      </c>
      <c r="E2206" s="17" t="s">
        <v>30</v>
      </c>
      <c r="F2206" s="17">
        <v>13</v>
      </c>
      <c r="G2206" s="19">
        <v>38334</v>
      </c>
      <c r="H2206" s="17">
        <v>0</v>
      </c>
      <c r="I2206" s="18">
        <v>1633.04</v>
      </c>
      <c r="J2206" s="17" t="s">
        <v>11</v>
      </c>
      <c r="K2206" s="17" t="s">
        <v>11</v>
      </c>
      <c r="L2206" s="17" t="s">
        <v>13</v>
      </c>
      <c r="M2206" s="20">
        <v>18.486111111111111</v>
      </c>
    </row>
    <row r="2207" spans="1:13" x14ac:dyDescent="0.35">
      <c r="A2207" s="17" t="s">
        <v>8349</v>
      </c>
      <c r="B2207" s="17">
        <v>2206</v>
      </c>
      <c r="C2207" s="17" t="s">
        <v>152</v>
      </c>
      <c r="D2207" s="17">
        <v>2003</v>
      </c>
      <c r="E2207" s="17" t="s">
        <v>20</v>
      </c>
      <c r="F2207" s="17">
        <v>16</v>
      </c>
      <c r="G2207" s="19">
        <v>37880</v>
      </c>
      <c r="H2207" s="17">
        <v>0</v>
      </c>
      <c r="I2207" s="18">
        <v>1632.56</v>
      </c>
      <c r="J2207" s="17" t="s">
        <v>11</v>
      </c>
      <c r="K2207" s="17" t="s">
        <v>11</v>
      </c>
      <c r="L2207" s="17" t="s">
        <v>23</v>
      </c>
      <c r="M2207" s="20">
        <v>19.727777777777778</v>
      </c>
    </row>
    <row r="2208" spans="1:13" x14ac:dyDescent="0.35">
      <c r="A2208" s="17" t="s">
        <v>8349</v>
      </c>
      <c r="B2208" s="17">
        <v>2207</v>
      </c>
      <c r="C2208" s="17" t="s">
        <v>151</v>
      </c>
      <c r="D2208" s="17">
        <v>2003</v>
      </c>
      <c r="E2208" s="17" t="s">
        <v>37</v>
      </c>
      <c r="F2208" s="17">
        <v>3</v>
      </c>
      <c r="G2208" s="19">
        <v>37897</v>
      </c>
      <c r="H2208" s="17">
        <v>0</v>
      </c>
      <c r="I2208" s="18">
        <v>1632.04</v>
      </c>
      <c r="J2208" s="17" t="s">
        <v>11</v>
      </c>
      <c r="K2208" s="17" t="s">
        <v>11</v>
      </c>
      <c r="L2208" s="17" t="s">
        <v>23</v>
      </c>
      <c r="M2208" s="20">
        <v>19.680555555555557</v>
      </c>
    </row>
    <row r="2209" spans="1:13" x14ac:dyDescent="0.35">
      <c r="A2209" s="17" t="s">
        <v>8349</v>
      </c>
      <c r="B2209" s="17">
        <v>2208</v>
      </c>
      <c r="C2209" s="17" t="s">
        <v>150</v>
      </c>
      <c r="D2209" s="17">
        <v>2004</v>
      </c>
      <c r="E2209" s="17" t="s">
        <v>10</v>
      </c>
      <c r="F2209" s="17">
        <v>9</v>
      </c>
      <c r="G2209" s="19">
        <v>38177</v>
      </c>
      <c r="H2209" s="17">
        <v>0</v>
      </c>
      <c r="I2209" s="18">
        <v>1631.82</v>
      </c>
      <c r="J2209" s="17" t="s">
        <v>11</v>
      </c>
      <c r="K2209" s="17" t="s">
        <v>16</v>
      </c>
      <c r="L2209" s="17" t="s">
        <v>13</v>
      </c>
      <c r="M2209" s="20">
        <v>18.913888888888888</v>
      </c>
    </row>
    <row r="2210" spans="1:13" x14ac:dyDescent="0.35">
      <c r="A2210" s="17" t="s">
        <v>8349</v>
      </c>
      <c r="B2210" s="17">
        <v>2209</v>
      </c>
      <c r="C2210" s="17" t="s">
        <v>149</v>
      </c>
      <c r="D2210" s="17">
        <v>2004</v>
      </c>
      <c r="E2210" s="17" t="s">
        <v>30</v>
      </c>
      <c r="F2210" s="17">
        <v>5</v>
      </c>
      <c r="G2210" s="19">
        <v>38326</v>
      </c>
      <c r="H2210" s="17">
        <v>0</v>
      </c>
      <c r="I2210" s="18">
        <v>1631.67</v>
      </c>
      <c r="J2210" s="17" t="s">
        <v>11</v>
      </c>
      <c r="K2210" s="17" t="s">
        <v>12</v>
      </c>
      <c r="L2210" s="17" t="s">
        <v>13</v>
      </c>
      <c r="M2210" s="20">
        <v>18.508333333333333</v>
      </c>
    </row>
    <row r="2211" spans="1:13" x14ac:dyDescent="0.35">
      <c r="A2211" s="17" t="s">
        <v>8349</v>
      </c>
      <c r="B2211" s="17">
        <v>2210</v>
      </c>
      <c r="C2211" s="17" t="s">
        <v>148</v>
      </c>
      <c r="D2211" s="17">
        <v>2004</v>
      </c>
      <c r="E2211" s="17" t="s">
        <v>37</v>
      </c>
      <c r="F2211" s="17">
        <v>4</v>
      </c>
      <c r="G2211" s="19">
        <v>38264</v>
      </c>
      <c r="H2211" s="17">
        <v>0</v>
      </c>
      <c r="I2211" s="18">
        <v>1629.83</v>
      </c>
      <c r="J2211" s="17" t="s">
        <v>11</v>
      </c>
      <c r="K2211" s="17" t="s">
        <v>11</v>
      </c>
      <c r="L2211" s="17" t="s">
        <v>13</v>
      </c>
      <c r="M2211" s="20">
        <v>18.677777777777777</v>
      </c>
    </row>
    <row r="2212" spans="1:13" x14ac:dyDescent="0.35">
      <c r="A2212" s="17" t="s">
        <v>8349</v>
      </c>
      <c r="B2212" s="17">
        <v>2211</v>
      </c>
      <c r="C2212" s="17" t="s">
        <v>147</v>
      </c>
      <c r="D2212" s="17">
        <v>2003</v>
      </c>
      <c r="E2212" s="17" t="s">
        <v>10</v>
      </c>
      <c r="F2212" s="17">
        <v>17</v>
      </c>
      <c r="G2212" s="19">
        <v>37819</v>
      </c>
      <c r="H2212" s="17">
        <v>0</v>
      </c>
      <c r="I2212" s="18">
        <v>1628.47</v>
      </c>
      <c r="J2212" s="17" t="s">
        <v>11</v>
      </c>
      <c r="K2212" s="17" t="s">
        <v>16</v>
      </c>
      <c r="L2212" s="17" t="s">
        <v>23</v>
      </c>
      <c r="M2212" s="20">
        <v>19.891666666666666</v>
      </c>
    </row>
    <row r="2213" spans="1:13" x14ac:dyDescent="0.35">
      <c r="A2213" s="17" t="s">
        <v>8349</v>
      </c>
      <c r="B2213" s="17">
        <v>2212</v>
      </c>
      <c r="C2213" s="17" t="s">
        <v>146</v>
      </c>
      <c r="D2213" s="17">
        <v>2003</v>
      </c>
      <c r="E2213" s="17" t="s">
        <v>30</v>
      </c>
      <c r="F2213" s="17">
        <v>4</v>
      </c>
      <c r="G2213" s="19">
        <v>37959</v>
      </c>
      <c r="H2213" s="17">
        <v>0</v>
      </c>
      <c r="I2213" s="18">
        <v>1627.28</v>
      </c>
      <c r="J2213" s="17" t="s">
        <v>11</v>
      </c>
      <c r="K2213" s="17" t="s">
        <v>11</v>
      </c>
      <c r="L2213" s="17" t="s">
        <v>23</v>
      </c>
      <c r="M2213" s="20">
        <v>19.511111111111113</v>
      </c>
    </row>
    <row r="2214" spans="1:13" x14ac:dyDescent="0.35">
      <c r="A2214" s="17" t="s">
        <v>8349</v>
      </c>
      <c r="B2214" s="17">
        <v>2213</v>
      </c>
      <c r="C2214" s="17" t="s">
        <v>145</v>
      </c>
      <c r="D2214" s="17">
        <v>2003</v>
      </c>
      <c r="E2214" s="17" t="s">
        <v>20</v>
      </c>
      <c r="F2214" s="17">
        <v>9</v>
      </c>
      <c r="G2214" s="19">
        <v>37873</v>
      </c>
      <c r="H2214" s="17">
        <v>0</v>
      </c>
      <c r="I2214" s="18">
        <v>1625.43</v>
      </c>
      <c r="J2214" s="17" t="s">
        <v>11</v>
      </c>
      <c r="K2214" s="17" t="s">
        <v>12</v>
      </c>
      <c r="L2214" s="17" t="s">
        <v>23</v>
      </c>
      <c r="M2214" s="20">
        <v>19.747222222222224</v>
      </c>
    </row>
    <row r="2215" spans="1:13" x14ac:dyDescent="0.35">
      <c r="A2215" s="17" t="s">
        <v>8349</v>
      </c>
      <c r="B2215" s="17">
        <v>2214</v>
      </c>
      <c r="C2215" s="17" t="s">
        <v>144</v>
      </c>
      <c r="D2215" s="17">
        <v>2004</v>
      </c>
      <c r="E2215" s="17" t="s">
        <v>10</v>
      </c>
      <c r="F2215" s="17">
        <v>25</v>
      </c>
      <c r="G2215" s="19">
        <v>38193</v>
      </c>
      <c r="H2215" s="17">
        <v>0</v>
      </c>
      <c r="I2215" s="18">
        <v>1622.19</v>
      </c>
      <c r="J2215" s="17" t="s">
        <v>11</v>
      </c>
      <c r="K2215" s="17" t="s">
        <v>16</v>
      </c>
      <c r="L2215" s="17" t="s">
        <v>13</v>
      </c>
      <c r="M2215" s="20">
        <v>18.869444444444444</v>
      </c>
    </row>
    <row r="2216" spans="1:13" x14ac:dyDescent="0.35">
      <c r="A2216" s="17" t="s">
        <v>8349</v>
      </c>
      <c r="B2216" s="17">
        <v>2215</v>
      </c>
      <c r="C2216" s="17" t="s">
        <v>143</v>
      </c>
      <c r="D2216" s="17">
        <v>2004</v>
      </c>
      <c r="E2216" s="17" t="s">
        <v>35</v>
      </c>
      <c r="F2216" s="17">
        <v>21</v>
      </c>
      <c r="G2216" s="19">
        <v>38220</v>
      </c>
      <c r="H2216" s="17">
        <v>0</v>
      </c>
      <c r="I2216" s="18">
        <v>1621.88</v>
      </c>
      <c r="J2216" s="17" t="s">
        <v>11</v>
      </c>
      <c r="K2216" s="17" t="s">
        <v>11</v>
      </c>
      <c r="L2216" s="17" t="s">
        <v>13</v>
      </c>
      <c r="M2216" s="20">
        <v>18.797222222222221</v>
      </c>
    </row>
    <row r="2217" spans="1:13" x14ac:dyDescent="0.35">
      <c r="A2217" s="17" t="s">
        <v>8349</v>
      </c>
      <c r="B2217" s="17">
        <v>2216</v>
      </c>
      <c r="C2217" s="17" t="s">
        <v>142</v>
      </c>
      <c r="D2217" s="17">
        <v>2003</v>
      </c>
      <c r="E2217" s="17" t="s">
        <v>20</v>
      </c>
      <c r="F2217" s="17">
        <v>14</v>
      </c>
      <c r="G2217" s="19">
        <v>37878</v>
      </c>
      <c r="H2217" s="17">
        <v>0</v>
      </c>
      <c r="I2217" s="18">
        <v>1621.34</v>
      </c>
      <c r="J2217" s="17" t="s">
        <v>11</v>
      </c>
      <c r="K2217" s="17" t="s">
        <v>11</v>
      </c>
      <c r="L2217" s="17" t="s">
        <v>23</v>
      </c>
      <c r="M2217" s="20">
        <v>19.733333333333334</v>
      </c>
    </row>
    <row r="2218" spans="1:13" x14ac:dyDescent="0.35">
      <c r="A2218" s="17" t="s">
        <v>8349</v>
      </c>
      <c r="B2218" s="17">
        <v>2217</v>
      </c>
      <c r="C2218" s="17" t="s">
        <v>141</v>
      </c>
      <c r="D2218" s="17">
        <v>1995</v>
      </c>
      <c r="E2218" s="17" t="s">
        <v>35</v>
      </c>
      <c r="F2218" s="17">
        <v>5</v>
      </c>
      <c r="G2218" s="19">
        <v>34916</v>
      </c>
      <c r="H2218" s="17">
        <v>0</v>
      </c>
      <c r="I2218" s="18">
        <v>1617.16</v>
      </c>
      <c r="J2218" s="17" t="s">
        <v>11</v>
      </c>
      <c r="K2218" s="17" t="s">
        <v>16</v>
      </c>
      <c r="L2218" s="17" t="s">
        <v>13</v>
      </c>
      <c r="M2218" s="20">
        <v>27.841666666666665</v>
      </c>
    </row>
    <row r="2219" spans="1:13" x14ac:dyDescent="0.35">
      <c r="A2219" s="17" t="s">
        <v>8349</v>
      </c>
      <c r="B2219" s="17">
        <v>2218</v>
      </c>
      <c r="C2219" s="17" t="s">
        <v>140</v>
      </c>
      <c r="D2219" s="17">
        <v>2004</v>
      </c>
      <c r="E2219" s="17" t="s">
        <v>10</v>
      </c>
      <c r="F2219" s="17">
        <v>22</v>
      </c>
      <c r="G2219" s="19">
        <v>38190</v>
      </c>
      <c r="H2219" s="17">
        <v>0</v>
      </c>
      <c r="I2219" s="18">
        <v>1615.77</v>
      </c>
      <c r="J2219" s="17" t="s">
        <v>11</v>
      </c>
      <c r="K2219" s="17" t="s">
        <v>16</v>
      </c>
      <c r="L2219" s="17" t="s">
        <v>13</v>
      </c>
      <c r="M2219" s="20">
        <v>18.877777777777776</v>
      </c>
    </row>
    <row r="2220" spans="1:13" x14ac:dyDescent="0.35">
      <c r="A2220" s="17" t="s">
        <v>8349</v>
      </c>
      <c r="B2220" s="17">
        <v>2219</v>
      </c>
      <c r="C2220" s="17" t="s">
        <v>139</v>
      </c>
      <c r="D2220" s="17">
        <v>2004</v>
      </c>
      <c r="E2220" s="17" t="s">
        <v>15</v>
      </c>
      <c r="F2220" s="17">
        <v>19</v>
      </c>
      <c r="G2220" s="19">
        <v>38310</v>
      </c>
      <c r="H2220" s="17">
        <v>0</v>
      </c>
      <c r="I2220" s="18">
        <v>1607.51</v>
      </c>
      <c r="J2220" s="17" t="s">
        <v>11</v>
      </c>
      <c r="K2220" s="17" t="s">
        <v>12</v>
      </c>
      <c r="L2220" s="17" t="s">
        <v>13</v>
      </c>
      <c r="M2220" s="20">
        <v>18.552777777777777</v>
      </c>
    </row>
    <row r="2221" spans="1:13" x14ac:dyDescent="0.35">
      <c r="A2221" s="17" t="s">
        <v>8349</v>
      </c>
      <c r="B2221" s="17">
        <v>2220</v>
      </c>
      <c r="C2221" s="17" t="s">
        <v>138</v>
      </c>
      <c r="D2221" s="17">
        <v>1992</v>
      </c>
      <c r="E2221" s="17" t="s">
        <v>20</v>
      </c>
      <c r="F2221" s="17">
        <v>22</v>
      </c>
      <c r="G2221" s="19">
        <v>33869</v>
      </c>
      <c r="H2221" s="17">
        <v>0</v>
      </c>
      <c r="I2221" s="18">
        <v>1566.88</v>
      </c>
      <c r="J2221" s="17" t="s">
        <v>11</v>
      </c>
      <c r="K2221" s="17" t="s">
        <v>16</v>
      </c>
      <c r="L2221" s="17" t="s">
        <v>13</v>
      </c>
      <c r="M2221" s="20">
        <v>30.711111111111112</v>
      </c>
    </row>
    <row r="2222" spans="1:13" x14ac:dyDescent="0.35">
      <c r="A2222" s="17" t="s">
        <v>8349</v>
      </c>
      <c r="B2222" s="17">
        <v>2221</v>
      </c>
      <c r="C2222" s="17" t="s">
        <v>137</v>
      </c>
      <c r="D2222" s="17">
        <v>2001</v>
      </c>
      <c r="E2222" s="17" t="s">
        <v>30</v>
      </c>
      <c r="F2222" s="17">
        <v>5</v>
      </c>
      <c r="G2222" s="19">
        <v>37230</v>
      </c>
      <c r="H2222" s="17">
        <v>0</v>
      </c>
      <c r="I2222" s="18">
        <v>1534.3</v>
      </c>
      <c r="J2222" s="17" t="s">
        <v>11</v>
      </c>
      <c r="K2222" s="17" t="s">
        <v>11</v>
      </c>
      <c r="L2222" s="17" t="s">
        <v>13</v>
      </c>
      <c r="M2222" s="20">
        <v>21.508333333333333</v>
      </c>
    </row>
    <row r="2223" spans="1:13" x14ac:dyDescent="0.35">
      <c r="A2223" s="17" t="s">
        <v>8349</v>
      </c>
      <c r="B2223" s="17">
        <v>2222</v>
      </c>
      <c r="C2223" s="17" t="s">
        <v>136</v>
      </c>
      <c r="D2223" s="17">
        <v>2001</v>
      </c>
      <c r="E2223" s="17" t="s">
        <v>18</v>
      </c>
      <c r="F2223" s="17">
        <v>2</v>
      </c>
      <c r="G2223" s="19">
        <v>37044</v>
      </c>
      <c r="H2223" s="17">
        <v>0</v>
      </c>
      <c r="I2223" s="18">
        <v>1532.47</v>
      </c>
      <c r="J2223" s="17" t="s">
        <v>11</v>
      </c>
      <c r="K2223" s="17" t="s">
        <v>11</v>
      </c>
      <c r="L2223" s="17" t="s">
        <v>13</v>
      </c>
      <c r="M2223" s="20">
        <v>22.016666666666666</v>
      </c>
    </row>
    <row r="2224" spans="1:13" x14ac:dyDescent="0.35">
      <c r="A2224" s="17" t="s">
        <v>8349</v>
      </c>
      <c r="B2224" s="17">
        <v>2223</v>
      </c>
      <c r="C2224" s="17" t="s">
        <v>135</v>
      </c>
      <c r="D2224" s="17">
        <v>2001</v>
      </c>
      <c r="E2224" s="17" t="s">
        <v>10</v>
      </c>
      <c r="F2224" s="17">
        <v>7</v>
      </c>
      <c r="G2224" s="19">
        <v>37079</v>
      </c>
      <c r="H2224" s="17">
        <v>0</v>
      </c>
      <c r="I2224" s="18">
        <v>1526.31</v>
      </c>
      <c r="J2224" s="17" t="s">
        <v>11</v>
      </c>
      <c r="K2224" s="17" t="s">
        <v>12</v>
      </c>
      <c r="L2224" s="17" t="s">
        <v>42</v>
      </c>
      <c r="M2224" s="20">
        <v>21.919444444444444</v>
      </c>
    </row>
    <row r="2225" spans="1:13" x14ac:dyDescent="0.35">
      <c r="A2225" s="17" t="s">
        <v>8349</v>
      </c>
      <c r="B2225" s="17">
        <v>2224</v>
      </c>
      <c r="C2225" s="17" t="s">
        <v>134</v>
      </c>
      <c r="D2225" s="17">
        <v>2001</v>
      </c>
      <c r="E2225" s="17" t="s">
        <v>35</v>
      </c>
      <c r="F2225" s="17">
        <v>25</v>
      </c>
      <c r="G2225" s="19">
        <v>37128</v>
      </c>
      <c r="H2225" s="17">
        <v>0</v>
      </c>
      <c r="I2225" s="18">
        <v>1515.34</v>
      </c>
      <c r="J2225" s="17" t="s">
        <v>11</v>
      </c>
      <c r="K2225" s="17" t="s">
        <v>12</v>
      </c>
      <c r="L2225" s="17" t="s">
        <v>13</v>
      </c>
      <c r="M2225" s="20">
        <v>21.786111111111111</v>
      </c>
    </row>
    <row r="2226" spans="1:13" x14ac:dyDescent="0.35">
      <c r="A2226" s="17" t="s">
        <v>8349</v>
      </c>
      <c r="B2226" s="17">
        <v>2225</v>
      </c>
      <c r="C2226" s="17" t="s">
        <v>133</v>
      </c>
      <c r="D2226" s="17">
        <v>1998</v>
      </c>
      <c r="E2226" s="17" t="s">
        <v>18</v>
      </c>
      <c r="F2226" s="17">
        <v>19</v>
      </c>
      <c r="G2226" s="19">
        <v>35965</v>
      </c>
      <c r="H2226" s="17">
        <v>0</v>
      </c>
      <c r="I2226" s="18">
        <v>1497</v>
      </c>
      <c r="J2226" s="17" t="s">
        <v>11</v>
      </c>
      <c r="K2226" s="17" t="s">
        <v>11</v>
      </c>
      <c r="L2226" s="17" t="s">
        <v>13</v>
      </c>
      <c r="M2226" s="20">
        <v>24.969444444444445</v>
      </c>
    </row>
    <row r="2227" spans="1:13" x14ac:dyDescent="0.35">
      <c r="A2227" s="17" t="s">
        <v>8349</v>
      </c>
      <c r="B2227" s="17">
        <v>2226</v>
      </c>
      <c r="C2227" s="17" t="s">
        <v>132</v>
      </c>
      <c r="D2227" s="17">
        <v>1995</v>
      </c>
      <c r="E2227" s="17" t="s">
        <v>37</v>
      </c>
      <c r="F2227" s="17">
        <v>7</v>
      </c>
      <c r="G2227" s="19">
        <v>34979</v>
      </c>
      <c r="H2227" s="17">
        <v>0</v>
      </c>
      <c r="I2227" s="18">
        <v>1493</v>
      </c>
      <c r="J2227" s="17" t="s">
        <v>11</v>
      </c>
      <c r="K2227" s="17" t="s">
        <v>12</v>
      </c>
      <c r="L2227" s="17" t="s">
        <v>13</v>
      </c>
      <c r="M2227" s="20">
        <v>27.669444444444444</v>
      </c>
    </row>
    <row r="2228" spans="1:13" x14ac:dyDescent="0.35">
      <c r="A2228" s="17" t="s">
        <v>8349</v>
      </c>
      <c r="B2228" s="17">
        <v>2227</v>
      </c>
      <c r="C2228" s="17" t="s">
        <v>131</v>
      </c>
      <c r="D2228" s="17">
        <v>1997</v>
      </c>
      <c r="E2228" s="17" t="s">
        <v>18</v>
      </c>
      <c r="F2228" s="17">
        <v>9</v>
      </c>
      <c r="G2228" s="19">
        <v>35590</v>
      </c>
      <c r="H2228" s="17">
        <v>0</v>
      </c>
      <c r="I2228" s="18">
        <v>1481</v>
      </c>
      <c r="J2228" s="17" t="s">
        <v>11</v>
      </c>
      <c r="K2228" s="17" t="s">
        <v>16</v>
      </c>
      <c r="L2228" s="17" t="s">
        <v>23</v>
      </c>
      <c r="M2228" s="20">
        <v>25.997222222222224</v>
      </c>
    </row>
    <row r="2229" spans="1:13" x14ac:dyDescent="0.35">
      <c r="A2229" s="17" t="s">
        <v>8349</v>
      </c>
      <c r="B2229" s="17">
        <v>2228</v>
      </c>
      <c r="C2229" s="17" t="s">
        <v>130</v>
      </c>
      <c r="D2229" s="17">
        <v>1998</v>
      </c>
      <c r="E2229" s="17" t="s">
        <v>30</v>
      </c>
      <c r="F2229" s="17">
        <v>7</v>
      </c>
      <c r="G2229" s="19">
        <v>36136</v>
      </c>
      <c r="H2229" s="17">
        <v>0</v>
      </c>
      <c r="I2229" s="18">
        <v>1477</v>
      </c>
      <c r="J2229" s="17" t="s">
        <v>11</v>
      </c>
      <c r="K2229" s="17" t="s">
        <v>16</v>
      </c>
      <c r="L2229" s="17" t="s">
        <v>13</v>
      </c>
      <c r="M2229" s="20">
        <v>24.502777777777776</v>
      </c>
    </row>
    <row r="2230" spans="1:13" x14ac:dyDescent="0.35">
      <c r="A2230" s="17" t="s">
        <v>8349</v>
      </c>
      <c r="B2230" s="17">
        <v>2229</v>
      </c>
      <c r="C2230" s="17" t="s">
        <v>129</v>
      </c>
      <c r="D2230" s="17">
        <v>2003</v>
      </c>
      <c r="E2230" s="17" t="s">
        <v>18</v>
      </c>
      <c r="F2230" s="17">
        <v>20</v>
      </c>
      <c r="G2230" s="19">
        <v>37792</v>
      </c>
      <c r="H2230" s="17">
        <v>0</v>
      </c>
      <c r="I2230" s="18">
        <v>1467</v>
      </c>
      <c r="J2230" s="17" t="s">
        <v>11</v>
      </c>
      <c r="K2230" s="17" t="s">
        <v>11</v>
      </c>
      <c r="L2230" s="17" t="s">
        <v>13</v>
      </c>
      <c r="M2230" s="20">
        <v>19.966666666666665</v>
      </c>
    </row>
    <row r="2231" spans="1:13" x14ac:dyDescent="0.35">
      <c r="A2231" s="17" t="s">
        <v>8349</v>
      </c>
      <c r="B2231" s="17">
        <v>2230</v>
      </c>
      <c r="C2231" s="17" t="s">
        <v>128</v>
      </c>
      <c r="D2231" s="17">
        <v>1997</v>
      </c>
      <c r="E2231" s="17" t="s">
        <v>18</v>
      </c>
      <c r="F2231" s="17">
        <v>19</v>
      </c>
      <c r="G2231" s="19">
        <v>35600</v>
      </c>
      <c r="H2231" s="17">
        <v>0</v>
      </c>
      <c r="I2231" s="18">
        <v>1445</v>
      </c>
      <c r="J2231" s="17" t="s">
        <v>11</v>
      </c>
      <c r="K2231" s="17" t="s">
        <v>16</v>
      </c>
      <c r="L2231" s="17" t="s">
        <v>13</v>
      </c>
      <c r="M2231" s="20">
        <v>25.969444444444445</v>
      </c>
    </row>
    <row r="2232" spans="1:13" x14ac:dyDescent="0.35">
      <c r="A2232" s="17" t="s">
        <v>8349</v>
      </c>
      <c r="B2232" s="17">
        <v>2231</v>
      </c>
      <c r="C2232" s="17" t="s">
        <v>127</v>
      </c>
      <c r="D2232" s="17">
        <v>2000</v>
      </c>
      <c r="E2232" s="17" t="s">
        <v>20</v>
      </c>
      <c r="F2232" s="17">
        <v>1</v>
      </c>
      <c r="G2232" s="19">
        <v>36770</v>
      </c>
      <c r="H2232" s="17">
        <v>0</v>
      </c>
      <c r="I2232" s="18">
        <v>1438</v>
      </c>
      <c r="J2232" s="17" t="s">
        <v>11</v>
      </c>
      <c r="K2232" s="17" t="s">
        <v>11</v>
      </c>
      <c r="L2232" s="17" t="s">
        <v>13</v>
      </c>
      <c r="M2232" s="20">
        <v>22.769444444444446</v>
      </c>
    </row>
    <row r="2233" spans="1:13" x14ac:dyDescent="0.35">
      <c r="A2233" s="17" t="s">
        <v>8349</v>
      </c>
      <c r="B2233" s="17">
        <v>2232</v>
      </c>
      <c r="C2233" s="17" t="s">
        <v>126</v>
      </c>
      <c r="D2233" s="17">
        <v>1997</v>
      </c>
      <c r="E2233" s="17" t="s">
        <v>30</v>
      </c>
      <c r="F2233" s="17">
        <v>5</v>
      </c>
      <c r="G2233" s="19">
        <v>35769</v>
      </c>
      <c r="H2233" s="17">
        <v>0</v>
      </c>
      <c r="I2233" s="18">
        <v>1422</v>
      </c>
      <c r="J2233" s="17" t="s">
        <v>11</v>
      </c>
      <c r="K2233" s="17" t="s">
        <v>11</v>
      </c>
      <c r="L2233" s="17" t="s">
        <v>13</v>
      </c>
      <c r="M2233" s="20">
        <v>25.508333333333333</v>
      </c>
    </row>
    <row r="2234" spans="1:13" x14ac:dyDescent="0.35">
      <c r="A2234" s="17" t="s">
        <v>8349</v>
      </c>
      <c r="B2234" s="17">
        <v>2233</v>
      </c>
      <c r="C2234" s="17" t="s">
        <v>125</v>
      </c>
      <c r="D2234" s="17">
        <v>2001</v>
      </c>
      <c r="E2234" s="17" t="s">
        <v>35</v>
      </c>
      <c r="F2234" s="17">
        <v>23</v>
      </c>
      <c r="G2234" s="19">
        <v>37126</v>
      </c>
      <c r="H2234" s="17">
        <v>0</v>
      </c>
      <c r="I2234" s="18">
        <v>1421</v>
      </c>
      <c r="J2234" s="17" t="s">
        <v>11</v>
      </c>
      <c r="K2234" s="17" t="s">
        <v>11</v>
      </c>
      <c r="L2234" s="17" t="s">
        <v>13</v>
      </c>
      <c r="M2234" s="20">
        <v>21.791666666666668</v>
      </c>
    </row>
    <row r="2235" spans="1:13" x14ac:dyDescent="0.35">
      <c r="A2235" s="17" t="s">
        <v>8349</v>
      </c>
      <c r="B2235" s="17">
        <v>2234</v>
      </c>
      <c r="C2235" s="17" t="s">
        <v>124</v>
      </c>
      <c r="D2235" s="17">
        <v>1996</v>
      </c>
      <c r="E2235" s="17" t="s">
        <v>18</v>
      </c>
      <c r="F2235" s="17">
        <v>23</v>
      </c>
      <c r="G2235" s="19">
        <v>35239</v>
      </c>
      <c r="H2235" s="17">
        <v>0</v>
      </c>
      <c r="I2235" s="18">
        <v>1417</v>
      </c>
      <c r="J2235" s="17" t="s">
        <v>11</v>
      </c>
      <c r="K2235" s="17" t="s">
        <v>12</v>
      </c>
      <c r="L2235" s="17" t="s">
        <v>13</v>
      </c>
      <c r="M2235" s="20">
        <v>26.958333333333332</v>
      </c>
    </row>
    <row r="2236" spans="1:13" x14ac:dyDescent="0.35">
      <c r="A2236" s="17" t="s">
        <v>8349</v>
      </c>
      <c r="B2236" s="17">
        <v>2235</v>
      </c>
      <c r="C2236" s="17" t="s">
        <v>123</v>
      </c>
      <c r="D2236" s="17">
        <v>1997</v>
      </c>
      <c r="E2236" s="17" t="s">
        <v>37</v>
      </c>
      <c r="F2236" s="17">
        <v>27</v>
      </c>
      <c r="G2236" s="19">
        <v>35730</v>
      </c>
      <c r="H2236" s="17">
        <v>0</v>
      </c>
      <c r="I2236" s="18">
        <v>1402</v>
      </c>
      <c r="J2236" s="17" t="s">
        <v>11</v>
      </c>
      <c r="K2236" s="17" t="s">
        <v>12</v>
      </c>
      <c r="L2236" s="17" t="s">
        <v>42</v>
      </c>
      <c r="M2236" s="20">
        <v>25.613888888888887</v>
      </c>
    </row>
    <row r="2237" spans="1:13" x14ac:dyDescent="0.35">
      <c r="A2237" s="17" t="s">
        <v>8349</v>
      </c>
      <c r="B2237" s="17">
        <v>2236</v>
      </c>
      <c r="C2237" s="17" t="s">
        <v>122</v>
      </c>
      <c r="D2237" s="17">
        <v>1998</v>
      </c>
      <c r="E2237" s="17" t="s">
        <v>20</v>
      </c>
      <c r="F2237" s="17">
        <v>5</v>
      </c>
      <c r="G2237" s="19">
        <v>36043</v>
      </c>
      <c r="H2237" s="17">
        <v>0</v>
      </c>
      <c r="I2237" s="18">
        <v>1400.44</v>
      </c>
      <c r="J2237" s="17" t="s">
        <v>11</v>
      </c>
      <c r="K2237" s="17" t="s">
        <v>11</v>
      </c>
      <c r="L2237" s="17" t="s">
        <v>13</v>
      </c>
      <c r="M2237" s="20">
        <v>24.758333333333333</v>
      </c>
    </row>
    <row r="2238" spans="1:13" x14ac:dyDescent="0.35">
      <c r="A2238" s="17" t="s">
        <v>8349</v>
      </c>
      <c r="B2238" s="17">
        <v>2237</v>
      </c>
      <c r="C2238" s="17" t="s">
        <v>121</v>
      </c>
      <c r="D2238" s="17">
        <v>2002</v>
      </c>
      <c r="E2238" s="17" t="s">
        <v>30</v>
      </c>
      <c r="F2238" s="17">
        <v>22</v>
      </c>
      <c r="G2238" s="19">
        <v>37612</v>
      </c>
      <c r="H2238" s="17">
        <v>0</v>
      </c>
      <c r="I2238" s="18">
        <v>1391.53</v>
      </c>
      <c r="J2238" s="17" t="s">
        <v>11</v>
      </c>
      <c r="K2238" s="17" t="s">
        <v>16</v>
      </c>
      <c r="L2238" s="17" t="s">
        <v>13</v>
      </c>
      <c r="M2238" s="20">
        <v>20.461111111111112</v>
      </c>
    </row>
    <row r="2239" spans="1:13" x14ac:dyDescent="0.35">
      <c r="A2239" s="17" t="s">
        <v>8349</v>
      </c>
      <c r="B2239" s="17">
        <v>2238</v>
      </c>
      <c r="C2239" s="17" t="s">
        <v>120</v>
      </c>
      <c r="D2239" s="17">
        <v>2002</v>
      </c>
      <c r="E2239" s="17" t="s">
        <v>15</v>
      </c>
      <c r="F2239" s="17">
        <v>14</v>
      </c>
      <c r="G2239" s="19">
        <v>37574</v>
      </c>
      <c r="H2239" s="17">
        <v>0</v>
      </c>
      <c r="I2239" s="18">
        <v>1390</v>
      </c>
      <c r="J2239" s="17" t="s">
        <v>11</v>
      </c>
      <c r="K2239" s="17" t="s">
        <v>11</v>
      </c>
      <c r="L2239" s="17" t="s">
        <v>13</v>
      </c>
      <c r="M2239" s="20">
        <v>20.566666666666666</v>
      </c>
    </row>
    <row r="2240" spans="1:13" x14ac:dyDescent="0.35">
      <c r="A2240" s="17" t="s">
        <v>8349</v>
      </c>
      <c r="B2240" s="17">
        <v>2239</v>
      </c>
      <c r="C2240" s="17" t="s">
        <v>119</v>
      </c>
      <c r="D2240" s="17">
        <v>1999</v>
      </c>
      <c r="E2240" s="17" t="s">
        <v>10</v>
      </c>
      <c r="F2240" s="17">
        <v>6</v>
      </c>
      <c r="G2240" s="19">
        <v>36347</v>
      </c>
      <c r="H2240" s="17">
        <v>0</v>
      </c>
      <c r="I2240" s="18">
        <v>1389</v>
      </c>
      <c r="J2240" s="17" t="s">
        <v>11</v>
      </c>
      <c r="K2240" s="17" t="s">
        <v>11</v>
      </c>
      <c r="L2240" s="17" t="s">
        <v>13</v>
      </c>
      <c r="M2240" s="20">
        <v>23.922222222222221</v>
      </c>
    </row>
    <row r="2241" spans="1:13" x14ac:dyDescent="0.35">
      <c r="A2241" s="17" t="s">
        <v>8349</v>
      </c>
      <c r="B2241" s="17">
        <v>2240</v>
      </c>
      <c r="C2241" s="17" t="s">
        <v>118</v>
      </c>
      <c r="D2241" s="17">
        <v>2002</v>
      </c>
      <c r="E2241" s="17" t="s">
        <v>35</v>
      </c>
      <c r="F2241" s="17">
        <v>15</v>
      </c>
      <c r="G2241" s="19">
        <v>37483</v>
      </c>
      <c r="H2241" s="17">
        <v>0</v>
      </c>
      <c r="I2241" s="18">
        <v>1382</v>
      </c>
      <c r="J2241" s="17" t="s">
        <v>11</v>
      </c>
      <c r="K2241" s="17" t="s">
        <v>16</v>
      </c>
      <c r="L2241" s="17" t="s">
        <v>13</v>
      </c>
      <c r="M2241" s="20">
        <v>20.81388888888889</v>
      </c>
    </row>
    <row r="2242" spans="1:13" x14ac:dyDescent="0.35">
      <c r="A2242" s="17" t="s">
        <v>8349</v>
      </c>
      <c r="B2242" s="17">
        <v>2241</v>
      </c>
      <c r="C2242" s="17" t="s">
        <v>117</v>
      </c>
      <c r="D2242" s="17">
        <v>1998</v>
      </c>
      <c r="E2242" s="17" t="s">
        <v>30</v>
      </c>
      <c r="F2242" s="17">
        <v>3</v>
      </c>
      <c r="G2242" s="19">
        <v>36132</v>
      </c>
      <c r="H2242" s="17">
        <v>0</v>
      </c>
      <c r="I2242" s="18">
        <v>1359</v>
      </c>
      <c r="J2242" s="17" t="s">
        <v>11</v>
      </c>
      <c r="K2242" s="17" t="s">
        <v>16</v>
      </c>
      <c r="L2242" s="17" t="s">
        <v>13</v>
      </c>
      <c r="M2242" s="20">
        <v>24.513888888888889</v>
      </c>
    </row>
    <row r="2243" spans="1:13" x14ac:dyDescent="0.35">
      <c r="A2243" s="17" t="s">
        <v>8349</v>
      </c>
      <c r="B2243" s="17">
        <v>2242</v>
      </c>
      <c r="C2243" s="17" t="s">
        <v>116</v>
      </c>
      <c r="D2243" s="17">
        <v>1997</v>
      </c>
      <c r="E2243" s="17" t="s">
        <v>15</v>
      </c>
      <c r="F2243" s="17">
        <v>7</v>
      </c>
      <c r="G2243" s="19">
        <v>35741</v>
      </c>
      <c r="H2243" s="17">
        <v>0</v>
      </c>
      <c r="I2243" s="18">
        <v>1341.16</v>
      </c>
      <c r="J2243" s="17" t="s">
        <v>11</v>
      </c>
      <c r="K2243" s="17" t="s">
        <v>11</v>
      </c>
      <c r="L2243" s="17" t="s">
        <v>23</v>
      </c>
      <c r="M2243" s="20">
        <v>25.586111111111112</v>
      </c>
    </row>
    <row r="2244" spans="1:13" x14ac:dyDescent="0.35">
      <c r="A2244" s="17" t="s">
        <v>8349</v>
      </c>
      <c r="B2244" s="17">
        <v>2243</v>
      </c>
      <c r="C2244" s="17" t="s">
        <v>115</v>
      </c>
      <c r="D2244" s="17">
        <v>1995</v>
      </c>
      <c r="E2244" s="17" t="s">
        <v>10</v>
      </c>
      <c r="F2244" s="17">
        <v>30</v>
      </c>
      <c r="G2244" s="19">
        <v>34910</v>
      </c>
      <c r="H2244" s="17">
        <v>0</v>
      </c>
      <c r="I2244" s="18">
        <v>1338</v>
      </c>
      <c r="J2244" s="17" t="s">
        <v>11</v>
      </c>
      <c r="K2244" s="17" t="s">
        <v>12</v>
      </c>
      <c r="L2244" s="17" t="s">
        <v>23</v>
      </c>
      <c r="M2244" s="20">
        <v>27.855555555555554</v>
      </c>
    </row>
    <row r="2245" spans="1:13" x14ac:dyDescent="0.35">
      <c r="A2245" s="17" t="s">
        <v>8349</v>
      </c>
      <c r="B2245" s="17">
        <v>2244</v>
      </c>
      <c r="C2245" s="17" t="s">
        <v>114</v>
      </c>
      <c r="D2245" s="17">
        <v>1998</v>
      </c>
      <c r="E2245" s="17" t="s">
        <v>10</v>
      </c>
      <c r="F2245" s="17">
        <v>12</v>
      </c>
      <c r="G2245" s="19">
        <v>35988</v>
      </c>
      <c r="H2245" s="17">
        <v>0</v>
      </c>
      <c r="I2245" s="18">
        <v>1332.61</v>
      </c>
      <c r="J2245" s="17" t="s">
        <v>11</v>
      </c>
      <c r="K2245" s="17" t="s">
        <v>12</v>
      </c>
      <c r="L2245" s="17" t="s">
        <v>13</v>
      </c>
      <c r="M2245" s="20">
        <v>24.905555555555555</v>
      </c>
    </row>
    <row r="2246" spans="1:13" x14ac:dyDescent="0.35">
      <c r="A2246" s="17" t="s">
        <v>8349</v>
      </c>
      <c r="B2246" s="17">
        <v>2245</v>
      </c>
      <c r="C2246" s="17" t="s">
        <v>113</v>
      </c>
      <c r="D2246" s="17">
        <v>1999</v>
      </c>
      <c r="E2246" s="17" t="s">
        <v>37</v>
      </c>
      <c r="F2246" s="17">
        <v>14</v>
      </c>
      <c r="G2246" s="19">
        <v>36447</v>
      </c>
      <c r="H2246" s="17">
        <v>0</v>
      </c>
      <c r="I2246" s="18">
        <v>1329.17</v>
      </c>
      <c r="J2246" s="17" t="s">
        <v>11</v>
      </c>
      <c r="K2246" s="17" t="s">
        <v>12</v>
      </c>
      <c r="L2246" s="17" t="s">
        <v>13</v>
      </c>
      <c r="M2246" s="20">
        <v>23.65</v>
      </c>
    </row>
    <row r="2247" spans="1:13" x14ac:dyDescent="0.35">
      <c r="A2247" s="17" t="s">
        <v>8349</v>
      </c>
      <c r="B2247" s="17">
        <v>2246</v>
      </c>
      <c r="C2247" s="17" t="s">
        <v>112</v>
      </c>
      <c r="D2247" s="17">
        <v>2002</v>
      </c>
      <c r="E2247" s="17" t="s">
        <v>37</v>
      </c>
      <c r="F2247" s="17">
        <v>13</v>
      </c>
      <c r="G2247" s="19">
        <v>37542</v>
      </c>
      <c r="H2247" s="17">
        <v>0</v>
      </c>
      <c r="I2247" s="18">
        <v>1315</v>
      </c>
      <c r="J2247" s="17" t="s">
        <v>11</v>
      </c>
      <c r="K2247" s="17" t="s">
        <v>11</v>
      </c>
      <c r="L2247" s="17" t="s">
        <v>13</v>
      </c>
      <c r="M2247" s="20">
        <v>20.652777777777779</v>
      </c>
    </row>
    <row r="2248" spans="1:13" x14ac:dyDescent="0.35">
      <c r="A2248" s="17" t="s">
        <v>8349</v>
      </c>
      <c r="B2248" s="17">
        <v>2247</v>
      </c>
      <c r="C2248" s="17" t="s">
        <v>111</v>
      </c>
      <c r="D2248" s="17">
        <v>1999</v>
      </c>
      <c r="E2248" s="17" t="s">
        <v>30</v>
      </c>
      <c r="F2248" s="17">
        <v>2</v>
      </c>
      <c r="G2248" s="19">
        <v>36496</v>
      </c>
      <c r="H2248" s="17">
        <v>0</v>
      </c>
      <c r="I2248" s="18">
        <v>1304</v>
      </c>
      <c r="J2248" s="17" t="s">
        <v>11</v>
      </c>
      <c r="K2248" s="17" t="s">
        <v>11</v>
      </c>
      <c r="L2248" s="17" t="s">
        <v>13</v>
      </c>
      <c r="M2248" s="20">
        <v>23.516666666666666</v>
      </c>
    </row>
    <row r="2249" spans="1:13" x14ac:dyDescent="0.35">
      <c r="A2249" s="17" t="s">
        <v>8349</v>
      </c>
      <c r="B2249" s="17">
        <v>2248</v>
      </c>
      <c r="C2249" s="17" t="s">
        <v>110</v>
      </c>
      <c r="D2249" s="17">
        <v>2002</v>
      </c>
      <c r="E2249" s="17" t="s">
        <v>30</v>
      </c>
      <c r="F2249" s="17">
        <v>10</v>
      </c>
      <c r="G2249" s="19">
        <v>37600</v>
      </c>
      <c r="H2249" s="17">
        <v>0</v>
      </c>
      <c r="I2249" s="18">
        <v>1304</v>
      </c>
      <c r="J2249" s="17" t="s">
        <v>11</v>
      </c>
      <c r="K2249" s="17" t="s">
        <v>11</v>
      </c>
      <c r="L2249" s="17" t="s">
        <v>23</v>
      </c>
      <c r="M2249" s="20">
        <v>20.494444444444444</v>
      </c>
    </row>
    <row r="2250" spans="1:13" x14ac:dyDescent="0.35">
      <c r="A2250" s="17" t="s">
        <v>8349</v>
      </c>
      <c r="B2250" s="17">
        <v>2249</v>
      </c>
      <c r="C2250" s="17" t="s">
        <v>109</v>
      </c>
      <c r="D2250" s="17">
        <v>2001</v>
      </c>
      <c r="E2250" s="17" t="s">
        <v>15</v>
      </c>
      <c r="F2250" s="17">
        <v>29</v>
      </c>
      <c r="G2250" s="19">
        <v>37224</v>
      </c>
      <c r="H2250" s="17">
        <v>0</v>
      </c>
      <c r="I2250" s="18">
        <v>1293</v>
      </c>
      <c r="J2250" s="17" t="s">
        <v>11</v>
      </c>
      <c r="K2250" s="17" t="s">
        <v>12</v>
      </c>
      <c r="L2250" s="17" t="s">
        <v>23</v>
      </c>
      <c r="M2250" s="20">
        <v>21.524999999999999</v>
      </c>
    </row>
    <row r="2251" spans="1:13" x14ac:dyDescent="0.35">
      <c r="A2251" s="17" t="s">
        <v>8349</v>
      </c>
      <c r="B2251" s="17">
        <v>2250</v>
      </c>
      <c r="C2251" s="17" t="s">
        <v>108</v>
      </c>
      <c r="D2251" s="17">
        <v>1998</v>
      </c>
      <c r="E2251" s="17" t="s">
        <v>18</v>
      </c>
      <c r="F2251" s="17">
        <v>4</v>
      </c>
      <c r="G2251" s="19">
        <v>35950</v>
      </c>
      <c r="H2251" s="17">
        <v>0</v>
      </c>
      <c r="I2251" s="18">
        <v>1290.93</v>
      </c>
      <c r="J2251" s="17" t="s">
        <v>11</v>
      </c>
      <c r="K2251" s="17" t="s">
        <v>11</v>
      </c>
      <c r="L2251" s="17" t="s">
        <v>13</v>
      </c>
      <c r="M2251" s="20">
        <v>25.011111111111113</v>
      </c>
    </row>
    <row r="2252" spans="1:13" x14ac:dyDescent="0.35">
      <c r="A2252" s="17" t="s">
        <v>8349</v>
      </c>
      <c r="B2252" s="17">
        <v>2251</v>
      </c>
      <c r="C2252" s="17" t="s">
        <v>107</v>
      </c>
      <c r="D2252" s="17">
        <v>2000</v>
      </c>
      <c r="E2252" s="17" t="s">
        <v>18</v>
      </c>
      <c r="F2252" s="17">
        <v>26</v>
      </c>
      <c r="G2252" s="19">
        <v>36703</v>
      </c>
      <c r="H2252" s="17">
        <v>0</v>
      </c>
      <c r="I2252" s="18">
        <v>1286</v>
      </c>
      <c r="J2252" s="17" t="s">
        <v>11</v>
      </c>
      <c r="K2252" s="17" t="s">
        <v>11</v>
      </c>
      <c r="L2252" s="17" t="s">
        <v>13</v>
      </c>
      <c r="M2252" s="20">
        <v>22.95</v>
      </c>
    </row>
    <row r="2253" spans="1:13" x14ac:dyDescent="0.35">
      <c r="A2253" s="17" t="s">
        <v>8349</v>
      </c>
      <c r="B2253" s="17">
        <v>2252</v>
      </c>
      <c r="C2253" s="17" t="s">
        <v>106</v>
      </c>
      <c r="D2253" s="17">
        <v>2004</v>
      </c>
      <c r="E2253" s="17" t="s">
        <v>10</v>
      </c>
      <c r="F2253" s="17">
        <v>28</v>
      </c>
      <c r="G2253" s="19">
        <v>38196</v>
      </c>
      <c r="H2253" s="17">
        <v>0</v>
      </c>
      <c r="I2253" s="18">
        <v>1285</v>
      </c>
      <c r="J2253" s="17" t="s">
        <v>11</v>
      </c>
      <c r="K2253" s="17" t="s">
        <v>12</v>
      </c>
      <c r="L2253" s="17" t="s">
        <v>13</v>
      </c>
      <c r="M2253" s="20">
        <v>18.861111111111111</v>
      </c>
    </row>
    <row r="2254" spans="1:13" x14ac:dyDescent="0.35">
      <c r="A2254" s="17" t="s">
        <v>8349</v>
      </c>
      <c r="B2254" s="17">
        <v>2253</v>
      </c>
      <c r="C2254" s="17" t="s">
        <v>105</v>
      </c>
      <c r="D2254" s="17">
        <v>2004</v>
      </c>
      <c r="E2254" s="17" t="s">
        <v>20</v>
      </c>
      <c r="F2254" s="17">
        <v>30</v>
      </c>
      <c r="G2254" s="19">
        <v>38260</v>
      </c>
      <c r="H2254" s="17">
        <v>0</v>
      </c>
      <c r="I2254" s="18">
        <v>1283</v>
      </c>
      <c r="J2254" s="17" t="s">
        <v>11</v>
      </c>
      <c r="K2254" s="17" t="s">
        <v>16</v>
      </c>
      <c r="L2254" s="17" t="s">
        <v>13</v>
      </c>
      <c r="M2254" s="20">
        <v>18.68888888888889</v>
      </c>
    </row>
    <row r="2255" spans="1:13" x14ac:dyDescent="0.35">
      <c r="A2255" s="17" t="s">
        <v>8349</v>
      </c>
      <c r="B2255" s="17">
        <v>2254</v>
      </c>
      <c r="C2255" s="17" t="s">
        <v>104</v>
      </c>
      <c r="D2255" s="17">
        <v>1997</v>
      </c>
      <c r="E2255" s="17" t="s">
        <v>37</v>
      </c>
      <c r="F2255" s="17">
        <v>26</v>
      </c>
      <c r="G2255" s="19">
        <v>35729</v>
      </c>
      <c r="H2255" s="17">
        <v>0</v>
      </c>
      <c r="I2255" s="18">
        <v>1276</v>
      </c>
      <c r="J2255" s="17" t="s">
        <v>11</v>
      </c>
      <c r="K2255" s="17" t="s">
        <v>11</v>
      </c>
      <c r="L2255" s="17" t="s">
        <v>23</v>
      </c>
      <c r="M2255" s="20">
        <v>25.616666666666667</v>
      </c>
    </row>
    <row r="2256" spans="1:13" x14ac:dyDescent="0.35">
      <c r="A2256" s="17" t="s">
        <v>8349</v>
      </c>
      <c r="B2256" s="17">
        <v>2255</v>
      </c>
      <c r="C2256" s="17" t="s">
        <v>103</v>
      </c>
      <c r="D2256" s="17">
        <v>2002</v>
      </c>
      <c r="E2256" s="17" t="s">
        <v>30</v>
      </c>
      <c r="F2256" s="17">
        <v>4</v>
      </c>
      <c r="G2256" s="19">
        <v>37594</v>
      </c>
      <c r="H2256" s="17">
        <v>0</v>
      </c>
      <c r="I2256" s="18">
        <v>1267</v>
      </c>
      <c r="J2256" s="17" t="s">
        <v>11</v>
      </c>
      <c r="K2256" s="17" t="s">
        <v>16</v>
      </c>
      <c r="L2256" s="17" t="s">
        <v>13</v>
      </c>
      <c r="M2256" s="20">
        <v>20.511111111111113</v>
      </c>
    </row>
    <row r="2257" spans="1:13" x14ac:dyDescent="0.35">
      <c r="A2257" s="17" t="s">
        <v>8349</v>
      </c>
      <c r="B2257" s="17">
        <v>2256</v>
      </c>
      <c r="C2257" s="17" t="s">
        <v>102</v>
      </c>
      <c r="D2257" s="17">
        <v>2003</v>
      </c>
      <c r="E2257" s="17" t="s">
        <v>15</v>
      </c>
      <c r="F2257" s="17">
        <v>21</v>
      </c>
      <c r="G2257" s="19">
        <v>37946</v>
      </c>
      <c r="H2257" s="17">
        <v>0</v>
      </c>
      <c r="I2257" s="18">
        <v>1263.25</v>
      </c>
      <c r="J2257" s="17" t="s">
        <v>11</v>
      </c>
      <c r="K2257" s="17" t="s">
        <v>12</v>
      </c>
      <c r="L2257" s="17" t="s">
        <v>42</v>
      </c>
      <c r="M2257" s="20">
        <v>19.547222222222221</v>
      </c>
    </row>
    <row r="2258" spans="1:13" x14ac:dyDescent="0.35">
      <c r="A2258" s="17" t="s">
        <v>8349</v>
      </c>
      <c r="B2258" s="17">
        <v>2257</v>
      </c>
      <c r="C2258" s="17" t="s">
        <v>101</v>
      </c>
      <c r="D2258" s="17">
        <v>2003</v>
      </c>
      <c r="E2258" s="17" t="s">
        <v>35</v>
      </c>
      <c r="F2258" s="17">
        <v>15</v>
      </c>
      <c r="G2258" s="19">
        <v>37848</v>
      </c>
      <c r="H2258" s="17">
        <v>0</v>
      </c>
      <c r="I2258" s="18">
        <v>1261.8599999999999</v>
      </c>
      <c r="J2258" s="17" t="s">
        <v>11</v>
      </c>
      <c r="K2258" s="17" t="s">
        <v>12</v>
      </c>
      <c r="L2258" s="17" t="s">
        <v>42</v>
      </c>
      <c r="M2258" s="20">
        <v>19.81388888888889</v>
      </c>
    </row>
    <row r="2259" spans="1:13" x14ac:dyDescent="0.35">
      <c r="A2259" s="17" t="s">
        <v>8349</v>
      </c>
      <c r="B2259" s="17">
        <v>2258</v>
      </c>
      <c r="C2259" s="17" t="s">
        <v>100</v>
      </c>
      <c r="D2259" s="17">
        <v>2003</v>
      </c>
      <c r="E2259" s="17" t="s">
        <v>37</v>
      </c>
      <c r="F2259" s="17">
        <v>30</v>
      </c>
      <c r="G2259" s="19">
        <v>37924</v>
      </c>
      <c r="H2259" s="17">
        <v>0</v>
      </c>
      <c r="I2259" s="18">
        <v>1261.44</v>
      </c>
      <c r="J2259" s="17" t="s">
        <v>11</v>
      </c>
      <c r="K2259" s="17" t="s">
        <v>12</v>
      </c>
      <c r="L2259" s="17" t="s">
        <v>42</v>
      </c>
      <c r="M2259" s="20">
        <v>19.605555555555554</v>
      </c>
    </row>
    <row r="2260" spans="1:13" x14ac:dyDescent="0.35">
      <c r="A2260" s="17" t="s">
        <v>8349</v>
      </c>
      <c r="B2260" s="17">
        <v>2259</v>
      </c>
      <c r="C2260" s="17" t="s">
        <v>99</v>
      </c>
      <c r="D2260" s="17">
        <v>2003</v>
      </c>
      <c r="E2260" s="17" t="s">
        <v>37</v>
      </c>
      <c r="F2260" s="17">
        <v>13</v>
      </c>
      <c r="G2260" s="19">
        <v>37907</v>
      </c>
      <c r="H2260" s="17">
        <v>0</v>
      </c>
      <c r="I2260" s="18">
        <v>1256.3</v>
      </c>
      <c r="J2260" s="17" t="s">
        <v>11</v>
      </c>
      <c r="K2260" s="17" t="s">
        <v>12</v>
      </c>
      <c r="L2260" s="17" t="s">
        <v>42</v>
      </c>
      <c r="M2260" s="20">
        <v>19.652777777777779</v>
      </c>
    </row>
    <row r="2261" spans="1:13" x14ac:dyDescent="0.35">
      <c r="A2261" s="17" t="s">
        <v>8349</v>
      </c>
      <c r="B2261" s="17">
        <v>2260</v>
      </c>
      <c r="C2261" s="17" t="s">
        <v>98</v>
      </c>
      <c r="D2261" s="17">
        <v>2003</v>
      </c>
      <c r="E2261" s="17" t="s">
        <v>30</v>
      </c>
      <c r="F2261" s="17">
        <v>10</v>
      </c>
      <c r="G2261" s="19">
        <v>37965</v>
      </c>
      <c r="H2261" s="17">
        <v>0</v>
      </c>
      <c r="I2261" s="18">
        <v>1253.94</v>
      </c>
      <c r="J2261" s="17" t="s">
        <v>11</v>
      </c>
      <c r="K2261" s="17" t="s">
        <v>11</v>
      </c>
      <c r="L2261" s="17" t="s">
        <v>42</v>
      </c>
      <c r="M2261" s="20">
        <v>19.494444444444444</v>
      </c>
    </row>
    <row r="2262" spans="1:13" x14ac:dyDescent="0.35">
      <c r="A2262" s="17" t="s">
        <v>8349</v>
      </c>
      <c r="B2262" s="17">
        <v>2261</v>
      </c>
      <c r="C2262" s="17" t="s">
        <v>97</v>
      </c>
      <c r="D2262" s="17">
        <v>1997</v>
      </c>
      <c r="E2262" s="17" t="s">
        <v>15</v>
      </c>
      <c r="F2262" s="17">
        <v>4</v>
      </c>
      <c r="G2262" s="19">
        <v>35738</v>
      </c>
      <c r="H2262" s="17">
        <v>0</v>
      </c>
      <c r="I2262" s="18">
        <v>1253</v>
      </c>
      <c r="J2262" s="17" t="s">
        <v>11</v>
      </c>
      <c r="K2262" s="17" t="s">
        <v>11</v>
      </c>
      <c r="L2262" s="17" t="s">
        <v>13</v>
      </c>
      <c r="M2262" s="20">
        <v>25.594444444444445</v>
      </c>
    </row>
    <row r="2263" spans="1:13" x14ac:dyDescent="0.35">
      <c r="A2263" s="17" t="s">
        <v>8349</v>
      </c>
      <c r="B2263" s="17">
        <v>2262</v>
      </c>
      <c r="C2263" s="17" t="s">
        <v>96</v>
      </c>
      <c r="D2263" s="17">
        <v>2003</v>
      </c>
      <c r="E2263" s="17" t="s">
        <v>20</v>
      </c>
      <c r="F2263" s="17">
        <v>15</v>
      </c>
      <c r="G2263" s="19">
        <v>37879</v>
      </c>
      <c r="H2263" s="17">
        <v>0</v>
      </c>
      <c r="I2263" s="18">
        <v>1252.4100000000001</v>
      </c>
      <c r="J2263" s="17" t="s">
        <v>11</v>
      </c>
      <c r="K2263" s="17" t="s">
        <v>12</v>
      </c>
      <c r="L2263" s="17" t="s">
        <v>42</v>
      </c>
      <c r="M2263" s="20">
        <v>19.730555555555554</v>
      </c>
    </row>
    <row r="2264" spans="1:13" x14ac:dyDescent="0.35">
      <c r="A2264" s="17" t="s">
        <v>8349</v>
      </c>
      <c r="B2264" s="17">
        <v>2263</v>
      </c>
      <c r="C2264" s="17" t="s">
        <v>95</v>
      </c>
      <c r="D2264" s="17">
        <v>2003</v>
      </c>
      <c r="E2264" s="17" t="s">
        <v>20</v>
      </c>
      <c r="F2264" s="17">
        <v>8</v>
      </c>
      <c r="G2264" s="19">
        <v>37872</v>
      </c>
      <c r="H2264" s="17">
        <v>0</v>
      </c>
      <c r="I2264" s="18">
        <v>1242.82</v>
      </c>
      <c r="J2264" s="17" t="s">
        <v>11</v>
      </c>
      <c r="K2264" s="17" t="s">
        <v>16</v>
      </c>
      <c r="L2264" s="17" t="s">
        <v>42</v>
      </c>
      <c r="M2264" s="20">
        <v>19.75</v>
      </c>
    </row>
    <row r="2265" spans="1:13" x14ac:dyDescent="0.35">
      <c r="A2265" s="17" t="s">
        <v>8349</v>
      </c>
      <c r="B2265" s="17">
        <v>2264</v>
      </c>
      <c r="C2265" s="17" t="s">
        <v>94</v>
      </c>
      <c r="D2265" s="17">
        <v>2003</v>
      </c>
      <c r="E2265" s="17" t="s">
        <v>20</v>
      </c>
      <c r="F2265" s="17">
        <v>15</v>
      </c>
      <c r="G2265" s="19">
        <v>37879</v>
      </c>
      <c r="H2265" s="17">
        <v>0</v>
      </c>
      <c r="I2265" s="18">
        <v>1242.26</v>
      </c>
      <c r="J2265" s="17" t="s">
        <v>11</v>
      </c>
      <c r="K2265" s="17" t="s">
        <v>16</v>
      </c>
      <c r="L2265" s="17" t="s">
        <v>42</v>
      </c>
      <c r="M2265" s="20">
        <v>19.730555555555554</v>
      </c>
    </row>
    <row r="2266" spans="1:13" x14ac:dyDescent="0.35">
      <c r="A2266" s="17" t="s">
        <v>8349</v>
      </c>
      <c r="B2266" s="17">
        <v>2265</v>
      </c>
      <c r="C2266" s="17" t="s">
        <v>93</v>
      </c>
      <c r="D2266" s="17">
        <v>2003</v>
      </c>
      <c r="E2266" s="17" t="s">
        <v>35</v>
      </c>
      <c r="F2266" s="17">
        <v>2</v>
      </c>
      <c r="G2266" s="19">
        <v>37835</v>
      </c>
      <c r="H2266" s="17">
        <v>0</v>
      </c>
      <c r="I2266" s="18">
        <v>1241.57</v>
      </c>
      <c r="J2266" s="17" t="s">
        <v>11</v>
      </c>
      <c r="K2266" s="17" t="s">
        <v>11</v>
      </c>
      <c r="L2266" s="17" t="s">
        <v>42</v>
      </c>
      <c r="M2266" s="20">
        <v>19.850000000000001</v>
      </c>
    </row>
    <row r="2267" spans="1:13" x14ac:dyDescent="0.35">
      <c r="A2267" s="17" t="s">
        <v>8349</v>
      </c>
      <c r="B2267" s="17">
        <v>2266</v>
      </c>
      <c r="C2267" s="17" t="s">
        <v>92</v>
      </c>
      <c r="D2267" s="17">
        <v>2002</v>
      </c>
      <c r="E2267" s="17" t="s">
        <v>10</v>
      </c>
      <c r="F2267" s="17">
        <v>1</v>
      </c>
      <c r="G2267" s="19">
        <v>37438</v>
      </c>
      <c r="H2267" s="17">
        <v>0</v>
      </c>
      <c r="I2267" s="18">
        <v>1241</v>
      </c>
      <c r="J2267" s="17" t="s">
        <v>11</v>
      </c>
      <c r="K2267" s="17" t="s">
        <v>11</v>
      </c>
      <c r="L2267" s="17" t="s">
        <v>13</v>
      </c>
      <c r="M2267" s="20">
        <v>20.93611111111111</v>
      </c>
    </row>
    <row r="2268" spans="1:13" x14ac:dyDescent="0.35">
      <c r="A2268" s="17" t="s">
        <v>8349</v>
      </c>
      <c r="B2268" s="17">
        <v>2267</v>
      </c>
      <c r="C2268" s="17" t="s">
        <v>91</v>
      </c>
      <c r="D2268" s="17">
        <v>1998</v>
      </c>
      <c r="E2268" s="17" t="s">
        <v>37</v>
      </c>
      <c r="F2268" s="17">
        <v>11</v>
      </c>
      <c r="G2268" s="19">
        <v>36079</v>
      </c>
      <c r="H2268" s="17">
        <v>0</v>
      </c>
      <c r="I2268" s="18">
        <v>1240</v>
      </c>
      <c r="J2268" s="17" t="s">
        <v>11</v>
      </c>
      <c r="K2268" s="17" t="s">
        <v>16</v>
      </c>
      <c r="L2268" s="17" t="s">
        <v>23</v>
      </c>
      <c r="M2268" s="20">
        <v>24.658333333333335</v>
      </c>
    </row>
    <row r="2269" spans="1:13" x14ac:dyDescent="0.35">
      <c r="A2269" s="17" t="s">
        <v>8349</v>
      </c>
      <c r="B2269" s="17">
        <v>2268</v>
      </c>
      <c r="C2269" s="17" t="s">
        <v>90</v>
      </c>
      <c r="D2269" s="17">
        <v>2002</v>
      </c>
      <c r="E2269" s="17" t="s">
        <v>30</v>
      </c>
      <c r="F2269" s="17">
        <v>12</v>
      </c>
      <c r="G2269" s="19">
        <v>37602</v>
      </c>
      <c r="H2269" s="17">
        <v>0</v>
      </c>
      <c r="I2269" s="18">
        <v>1237</v>
      </c>
      <c r="J2269" s="17" t="s">
        <v>11</v>
      </c>
      <c r="K2269" s="17" t="s">
        <v>11</v>
      </c>
      <c r="L2269" s="17" t="s">
        <v>13</v>
      </c>
      <c r="M2269" s="20">
        <v>20.488888888888887</v>
      </c>
    </row>
    <row r="2270" spans="1:13" x14ac:dyDescent="0.35">
      <c r="A2270" s="17" t="s">
        <v>8349</v>
      </c>
      <c r="B2270" s="17">
        <v>2269</v>
      </c>
      <c r="C2270" s="17" t="s">
        <v>89</v>
      </c>
      <c r="D2270" s="17">
        <v>1998</v>
      </c>
      <c r="E2270" s="17" t="s">
        <v>10</v>
      </c>
      <c r="F2270" s="17">
        <v>13</v>
      </c>
      <c r="G2270" s="19">
        <v>35989</v>
      </c>
      <c r="H2270" s="17">
        <v>0</v>
      </c>
      <c r="I2270" s="18">
        <v>1234</v>
      </c>
      <c r="J2270" s="17" t="s">
        <v>11</v>
      </c>
      <c r="K2270" s="17" t="s">
        <v>16</v>
      </c>
      <c r="L2270" s="17" t="s">
        <v>13</v>
      </c>
      <c r="M2270" s="20">
        <v>24.902777777777779</v>
      </c>
    </row>
    <row r="2271" spans="1:13" x14ac:dyDescent="0.35">
      <c r="A2271" s="17" t="s">
        <v>8349</v>
      </c>
      <c r="B2271" s="17">
        <v>2270</v>
      </c>
      <c r="C2271" s="17" t="s">
        <v>88</v>
      </c>
      <c r="D2271" s="17">
        <v>2004</v>
      </c>
      <c r="E2271" s="17" t="s">
        <v>37</v>
      </c>
      <c r="F2271" s="17">
        <v>16</v>
      </c>
      <c r="G2271" s="19">
        <v>38276</v>
      </c>
      <c r="H2271" s="17">
        <v>0</v>
      </c>
      <c r="I2271" s="18">
        <v>1228</v>
      </c>
      <c r="J2271" s="17" t="s">
        <v>11</v>
      </c>
      <c r="K2271" s="17" t="s">
        <v>16</v>
      </c>
      <c r="L2271" s="17" t="s">
        <v>23</v>
      </c>
      <c r="M2271" s="20">
        <v>18.644444444444446</v>
      </c>
    </row>
    <row r="2272" spans="1:13" x14ac:dyDescent="0.35">
      <c r="A2272" s="17" t="s">
        <v>8349</v>
      </c>
      <c r="B2272" s="17">
        <v>2271</v>
      </c>
      <c r="C2272" s="17" t="s">
        <v>87</v>
      </c>
      <c r="D2272" s="17">
        <v>2004</v>
      </c>
      <c r="E2272" s="17" t="s">
        <v>10</v>
      </c>
      <c r="F2272" s="17">
        <v>9</v>
      </c>
      <c r="G2272" s="19">
        <v>38177</v>
      </c>
      <c r="H2272" s="17">
        <v>0</v>
      </c>
      <c r="I2272" s="18">
        <v>1224</v>
      </c>
      <c r="J2272" s="17" t="s">
        <v>11</v>
      </c>
      <c r="K2272" s="17" t="s">
        <v>16</v>
      </c>
      <c r="L2272" s="17" t="s">
        <v>13</v>
      </c>
      <c r="M2272" s="20">
        <v>18.913888888888888</v>
      </c>
    </row>
    <row r="2273" spans="1:13" x14ac:dyDescent="0.35">
      <c r="A2273" s="17" t="s">
        <v>8349</v>
      </c>
      <c r="B2273" s="17">
        <v>2272</v>
      </c>
      <c r="C2273" s="17" t="s">
        <v>86</v>
      </c>
      <c r="D2273" s="17">
        <v>1996</v>
      </c>
      <c r="E2273" s="17" t="s">
        <v>15</v>
      </c>
      <c r="F2273" s="17">
        <v>4</v>
      </c>
      <c r="G2273" s="19">
        <v>35373</v>
      </c>
      <c r="H2273" s="17">
        <v>0</v>
      </c>
      <c r="I2273" s="18">
        <v>1220</v>
      </c>
      <c r="J2273" s="17" t="s">
        <v>11</v>
      </c>
      <c r="K2273" s="17" t="s">
        <v>12</v>
      </c>
      <c r="L2273" s="17" t="s">
        <v>23</v>
      </c>
      <c r="M2273" s="20">
        <v>26.594444444444445</v>
      </c>
    </row>
    <row r="2274" spans="1:13" x14ac:dyDescent="0.35">
      <c r="A2274" s="17" t="s">
        <v>8349</v>
      </c>
      <c r="B2274" s="17">
        <v>2273</v>
      </c>
      <c r="C2274" s="17" t="s">
        <v>85</v>
      </c>
      <c r="D2274" s="17">
        <v>2004</v>
      </c>
      <c r="E2274" s="17" t="s">
        <v>18</v>
      </c>
      <c r="F2274" s="17">
        <v>2</v>
      </c>
      <c r="G2274" s="19">
        <v>38140</v>
      </c>
      <c r="H2274" s="17">
        <v>0</v>
      </c>
      <c r="I2274" s="18">
        <v>1210</v>
      </c>
      <c r="J2274" s="17" t="s">
        <v>11</v>
      </c>
      <c r="K2274" s="17" t="s">
        <v>16</v>
      </c>
      <c r="L2274" s="17" t="s">
        <v>13</v>
      </c>
      <c r="M2274" s="20">
        <v>19.016666666666666</v>
      </c>
    </row>
    <row r="2275" spans="1:13" x14ac:dyDescent="0.35">
      <c r="A2275" s="17" t="s">
        <v>8349</v>
      </c>
      <c r="B2275" s="17">
        <v>2274</v>
      </c>
      <c r="C2275" s="17" t="s">
        <v>84</v>
      </c>
      <c r="D2275" s="17">
        <v>1992</v>
      </c>
      <c r="E2275" s="17" t="s">
        <v>37</v>
      </c>
      <c r="F2275" s="17">
        <v>6</v>
      </c>
      <c r="G2275" s="19">
        <v>33883</v>
      </c>
      <c r="H2275" s="17">
        <v>0</v>
      </c>
      <c r="I2275" s="18">
        <v>1200.55</v>
      </c>
      <c r="J2275" s="17" t="s">
        <v>11</v>
      </c>
      <c r="K2275" s="17" t="s">
        <v>12</v>
      </c>
      <c r="L2275" s="17" t="s">
        <v>13</v>
      </c>
      <c r="M2275" s="20">
        <v>30.672222222222221</v>
      </c>
    </row>
    <row r="2276" spans="1:13" x14ac:dyDescent="0.35">
      <c r="A2276" s="17" t="s">
        <v>8349</v>
      </c>
      <c r="B2276" s="17">
        <v>2275</v>
      </c>
      <c r="C2276" s="17" t="s">
        <v>83</v>
      </c>
      <c r="D2276" s="17">
        <v>1999</v>
      </c>
      <c r="E2276" s="17" t="s">
        <v>18</v>
      </c>
      <c r="F2276" s="17">
        <v>28</v>
      </c>
      <c r="G2276" s="19">
        <v>36339</v>
      </c>
      <c r="H2276" s="17">
        <v>0</v>
      </c>
      <c r="I2276" s="18">
        <v>1200</v>
      </c>
      <c r="J2276" s="17" t="s">
        <v>11</v>
      </c>
      <c r="K2276" s="17" t="s">
        <v>12</v>
      </c>
      <c r="L2276" s="17" t="s">
        <v>23</v>
      </c>
      <c r="M2276" s="20">
        <v>23.944444444444443</v>
      </c>
    </row>
    <row r="2277" spans="1:13" x14ac:dyDescent="0.35">
      <c r="A2277" s="17" t="s">
        <v>8349</v>
      </c>
      <c r="B2277" s="17">
        <v>2276</v>
      </c>
      <c r="C2277" s="17" t="s">
        <v>82</v>
      </c>
      <c r="D2277" s="17">
        <v>2002</v>
      </c>
      <c r="E2277" s="17" t="s">
        <v>35</v>
      </c>
      <c r="F2277" s="17">
        <v>26</v>
      </c>
      <c r="G2277" s="19">
        <v>37494</v>
      </c>
      <c r="H2277" s="17">
        <v>0</v>
      </c>
      <c r="I2277" s="18">
        <v>1191</v>
      </c>
      <c r="J2277" s="17" t="s">
        <v>11</v>
      </c>
      <c r="K2277" s="17" t="s">
        <v>16</v>
      </c>
      <c r="L2277" s="17" t="s">
        <v>13</v>
      </c>
      <c r="M2277" s="20">
        <v>20.783333333333335</v>
      </c>
    </row>
    <row r="2278" spans="1:13" x14ac:dyDescent="0.35">
      <c r="A2278" s="17" t="s">
        <v>8349</v>
      </c>
      <c r="B2278" s="17">
        <v>2277</v>
      </c>
      <c r="C2278" s="17" t="s">
        <v>81</v>
      </c>
      <c r="D2278" s="17">
        <v>1997</v>
      </c>
      <c r="E2278" s="17" t="s">
        <v>18</v>
      </c>
      <c r="F2278" s="17">
        <v>28</v>
      </c>
      <c r="G2278" s="19">
        <v>35609</v>
      </c>
      <c r="H2278" s="17">
        <v>0</v>
      </c>
      <c r="I2278" s="18">
        <v>1178.07</v>
      </c>
      <c r="J2278" s="17" t="s">
        <v>11</v>
      </c>
      <c r="K2278" s="17" t="s">
        <v>11</v>
      </c>
      <c r="L2278" s="17" t="s">
        <v>13</v>
      </c>
      <c r="M2278" s="20">
        <v>25.944444444444443</v>
      </c>
    </row>
    <row r="2279" spans="1:13" x14ac:dyDescent="0.35">
      <c r="A2279" s="17" t="s">
        <v>8349</v>
      </c>
      <c r="B2279" s="17">
        <v>2278</v>
      </c>
      <c r="C2279" s="17" t="s">
        <v>80</v>
      </c>
      <c r="D2279" s="17">
        <v>1996</v>
      </c>
      <c r="E2279" s="17" t="s">
        <v>35</v>
      </c>
      <c r="F2279" s="17">
        <v>11</v>
      </c>
      <c r="G2279" s="19">
        <v>35288</v>
      </c>
      <c r="H2279" s="17">
        <v>0</v>
      </c>
      <c r="I2279" s="18">
        <v>1178</v>
      </c>
      <c r="J2279" s="17" t="s">
        <v>11</v>
      </c>
      <c r="K2279" s="17" t="s">
        <v>12</v>
      </c>
      <c r="L2279" s="17" t="s">
        <v>13</v>
      </c>
      <c r="M2279" s="20">
        <v>26.824999999999999</v>
      </c>
    </row>
    <row r="2280" spans="1:13" x14ac:dyDescent="0.35">
      <c r="A2280" s="17" t="s">
        <v>8349</v>
      </c>
      <c r="B2280" s="17">
        <v>2279</v>
      </c>
      <c r="C2280" s="17" t="s">
        <v>79</v>
      </c>
      <c r="D2280" s="17">
        <v>2001</v>
      </c>
      <c r="E2280" s="17" t="s">
        <v>15</v>
      </c>
      <c r="F2280" s="17">
        <v>12</v>
      </c>
      <c r="G2280" s="19">
        <v>37207</v>
      </c>
      <c r="H2280" s="17">
        <v>0</v>
      </c>
      <c r="I2280" s="18">
        <v>1167</v>
      </c>
      <c r="J2280" s="17" t="s">
        <v>11</v>
      </c>
      <c r="K2280" s="17" t="s">
        <v>16</v>
      </c>
      <c r="L2280" s="17" t="s">
        <v>13</v>
      </c>
      <c r="M2280" s="20">
        <v>21.572222222222223</v>
      </c>
    </row>
    <row r="2281" spans="1:13" x14ac:dyDescent="0.35">
      <c r="A2281" s="17" t="s">
        <v>8349</v>
      </c>
      <c r="B2281" s="17">
        <v>2280</v>
      </c>
      <c r="C2281" s="17" t="s">
        <v>78</v>
      </c>
      <c r="D2281" s="17">
        <v>2002</v>
      </c>
      <c r="E2281" s="17" t="s">
        <v>18</v>
      </c>
      <c r="F2281" s="17">
        <v>11</v>
      </c>
      <c r="G2281" s="19">
        <v>37418</v>
      </c>
      <c r="H2281" s="17">
        <v>0</v>
      </c>
      <c r="I2281" s="18">
        <v>1165</v>
      </c>
      <c r="J2281" s="17" t="s">
        <v>11</v>
      </c>
      <c r="K2281" s="17" t="s">
        <v>12</v>
      </c>
      <c r="L2281" s="17" t="s">
        <v>23</v>
      </c>
      <c r="M2281" s="20">
        <v>20.991666666666667</v>
      </c>
    </row>
    <row r="2282" spans="1:13" x14ac:dyDescent="0.35">
      <c r="A2282" s="17" t="s">
        <v>8349</v>
      </c>
      <c r="B2282" s="17">
        <v>2281</v>
      </c>
      <c r="C2282" s="17" t="s">
        <v>77</v>
      </c>
      <c r="D2282" s="17">
        <v>2004</v>
      </c>
      <c r="E2282" s="17" t="s">
        <v>15</v>
      </c>
      <c r="F2282" s="17">
        <v>11</v>
      </c>
      <c r="G2282" s="19">
        <v>38302</v>
      </c>
      <c r="H2282" s="17">
        <v>0</v>
      </c>
      <c r="I2282" s="18">
        <v>1163.46</v>
      </c>
      <c r="J2282" s="17" t="s">
        <v>11</v>
      </c>
      <c r="K2282" s="17" t="s">
        <v>12</v>
      </c>
      <c r="L2282" s="17" t="s">
        <v>13</v>
      </c>
      <c r="M2282" s="20">
        <v>18.574999999999999</v>
      </c>
    </row>
    <row r="2283" spans="1:13" x14ac:dyDescent="0.35">
      <c r="A2283" s="17" t="s">
        <v>8349</v>
      </c>
      <c r="B2283" s="17">
        <v>2282</v>
      </c>
      <c r="C2283" s="17" t="s">
        <v>76</v>
      </c>
      <c r="D2283" s="17">
        <v>1994</v>
      </c>
      <c r="E2283" s="17" t="s">
        <v>10</v>
      </c>
      <c r="F2283" s="17">
        <v>26</v>
      </c>
      <c r="G2283" s="19">
        <v>34541</v>
      </c>
      <c r="H2283" s="17">
        <v>0</v>
      </c>
      <c r="I2283" s="18">
        <v>1158.32</v>
      </c>
      <c r="J2283" s="17" t="s">
        <v>11</v>
      </c>
      <c r="K2283" s="17" t="s">
        <v>16</v>
      </c>
      <c r="L2283" s="17" t="s">
        <v>13</v>
      </c>
      <c r="M2283" s="20">
        <v>28.866666666666667</v>
      </c>
    </row>
    <row r="2284" spans="1:13" x14ac:dyDescent="0.35">
      <c r="A2284" s="17" t="s">
        <v>8349</v>
      </c>
      <c r="B2284" s="17">
        <v>2283</v>
      </c>
      <c r="C2284" s="17" t="s">
        <v>75</v>
      </c>
      <c r="D2284" s="17">
        <v>2004</v>
      </c>
      <c r="E2284" s="17" t="s">
        <v>10</v>
      </c>
      <c r="F2284" s="17">
        <v>18</v>
      </c>
      <c r="G2284" s="19">
        <v>38186</v>
      </c>
      <c r="H2284" s="17">
        <v>0</v>
      </c>
      <c r="I2284" s="18">
        <v>1149.4000000000001</v>
      </c>
      <c r="J2284" s="17" t="s">
        <v>11</v>
      </c>
      <c r="K2284" s="17" t="s">
        <v>11</v>
      </c>
      <c r="L2284" s="17" t="s">
        <v>13</v>
      </c>
      <c r="M2284" s="20">
        <v>18.888888888888889</v>
      </c>
    </row>
    <row r="2285" spans="1:13" x14ac:dyDescent="0.35">
      <c r="A2285" s="17" t="s">
        <v>8349</v>
      </c>
      <c r="B2285" s="17">
        <v>2284</v>
      </c>
      <c r="C2285" s="17" t="s">
        <v>74</v>
      </c>
      <c r="D2285" s="17">
        <v>2003</v>
      </c>
      <c r="E2285" s="17" t="s">
        <v>18</v>
      </c>
      <c r="F2285" s="17">
        <v>12</v>
      </c>
      <c r="G2285" s="19">
        <v>37784</v>
      </c>
      <c r="H2285" s="17">
        <v>0</v>
      </c>
      <c r="I2285" s="18">
        <v>1149</v>
      </c>
      <c r="J2285" s="17" t="s">
        <v>11</v>
      </c>
      <c r="K2285" s="17" t="s">
        <v>16</v>
      </c>
      <c r="L2285" s="17" t="s">
        <v>23</v>
      </c>
      <c r="M2285" s="20">
        <v>19.988888888888887</v>
      </c>
    </row>
    <row r="2286" spans="1:13" x14ac:dyDescent="0.35">
      <c r="A2286" s="17" t="s">
        <v>8349</v>
      </c>
      <c r="B2286" s="17">
        <v>2285</v>
      </c>
      <c r="C2286" s="17" t="s">
        <v>73</v>
      </c>
      <c r="D2286" s="17">
        <v>2004</v>
      </c>
      <c r="E2286" s="17" t="s">
        <v>18</v>
      </c>
      <c r="F2286" s="17">
        <v>10</v>
      </c>
      <c r="G2286" s="19">
        <v>38148</v>
      </c>
      <c r="H2286" s="17">
        <v>0</v>
      </c>
      <c r="I2286" s="18">
        <v>1146.8</v>
      </c>
      <c r="J2286" s="17" t="s">
        <v>11</v>
      </c>
      <c r="K2286" s="17" t="s">
        <v>11</v>
      </c>
      <c r="L2286" s="17" t="s">
        <v>13</v>
      </c>
      <c r="M2286" s="20">
        <v>18.994444444444444</v>
      </c>
    </row>
    <row r="2287" spans="1:13" x14ac:dyDescent="0.35">
      <c r="A2287" s="17" t="s">
        <v>8349</v>
      </c>
      <c r="B2287" s="17">
        <v>2286</v>
      </c>
      <c r="C2287" s="17" t="s">
        <v>72</v>
      </c>
      <c r="D2287" s="17">
        <v>2002</v>
      </c>
      <c r="E2287" s="17" t="s">
        <v>37</v>
      </c>
      <c r="F2287" s="17">
        <v>1</v>
      </c>
      <c r="G2287" s="19">
        <v>37530</v>
      </c>
      <c r="H2287" s="17">
        <v>0</v>
      </c>
      <c r="I2287" s="18">
        <v>1142</v>
      </c>
      <c r="J2287" s="17" t="s">
        <v>12</v>
      </c>
      <c r="K2287" s="17" t="s">
        <v>11</v>
      </c>
      <c r="L2287" s="17" t="s">
        <v>42</v>
      </c>
      <c r="M2287" s="20">
        <v>20.68611111111111</v>
      </c>
    </row>
    <row r="2288" spans="1:13" x14ac:dyDescent="0.35">
      <c r="A2288" s="17" t="s">
        <v>8349</v>
      </c>
      <c r="B2288" s="17">
        <v>2287</v>
      </c>
      <c r="C2288" s="17" t="s">
        <v>71</v>
      </c>
      <c r="D2288" s="17">
        <v>2004</v>
      </c>
      <c r="E2288" s="17" t="s">
        <v>20</v>
      </c>
      <c r="F2288" s="17">
        <v>12</v>
      </c>
      <c r="G2288" s="19">
        <v>38242</v>
      </c>
      <c r="H2288" s="17">
        <v>0</v>
      </c>
      <c r="I2288" s="18">
        <v>1141.45</v>
      </c>
      <c r="J2288" s="17" t="s">
        <v>12</v>
      </c>
      <c r="K2288" s="17" t="s">
        <v>12</v>
      </c>
      <c r="L2288" s="17" t="s">
        <v>13</v>
      </c>
      <c r="M2288" s="20">
        <v>18.738888888888887</v>
      </c>
    </row>
    <row r="2289" spans="1:13" x14ac:dyDescent="0.35">
      <c r="A2289" s="17" t="s">
        <v>8349</v>
      </c>
      <c r="B2289" s="17">
        <v>2288</v>
      </c>
      <c r="C2289" s="17" t="s">
        <v>70</v>
      </c>
      <c r="D2289" s="17">
        <v>2001</v>
      </c>
      <c r="E2289" s="17" t="s">
        <v>37</v>
      </c>
      <c r="F2289" s="17">
        <v>25</v>
      </c>
      <c r="G2289" s="19">
        <v>37189</v>
      </c>
      <c r="H2289" s="17">
        <v>0</v>
      </c>
      <c r="I2289" s="18">
        <v>1141</v>
      </c>
      <c r="J2289" s="17" t="s">
        <v>12</v>
      </c>
      <c r="K2289" s="17" t="s">
        <v>16</v>
      </c>
      <c r="L2289" s="17" t="s">
        <v>13</v>
      </c>
      <c r="M2289" s="20">
        <v>21.619444444444444</v>
      </c>
    </row>
    <row r="2290" spans="1:13" x14ac:dyDescent="0.35">
      <c r="A2290" s="17" t="s">
        <v>8349</v>
      </c>
      <c r="B2290" s="17">
        <v>2289</v>
      </c>
      <c r="C2290" s="17" t="s">
        <v>69</v>
      </c>
      <c r="D2290" s="17">
        <v>2004</v>
      </c>
      <c r="E2290" s="17" t="s">
        <v>15</v>
      </c>
      <c r="F2290" s="17">
        <v>27</v>
      </c>
      <c r="G2290" s="19">
        <v>38318</v>
      </c>
      <c r="H2290" s="17">
        <v>0</v>
      </c>
      <c r="I2290" s="18">
        <v>1137.47</v>
      </c>
      <c r="J2290" s="17" t="s">
        <v>12</v>
      </c>
      <c r="K2290" s="17" t="s">
        <v>11</v>
      </c>
      <c r="L2290" s="17" t="s">
        <v>13</v>
      </c>
      <c r="M2290" s="20">
        <v>18.530555555555555</v>
      </c>
    </row>
    <row r="2291" spans="1:13" x14ac:dyDescent="0.35">
      <c r="A2291" s="17" t="s">
        <v>8349</v>
      </c>
      <c r="B2291" s="17">
        <v>2290</v>
      </c>
      <c r="C2291" s="17" t="s">
        <v>68</v>
      </c>
      <c r="D2291" s="17">
        <v>2004</v>
      </c>
      <c r="E2291" s="17" t="s">
        <v>37</v>
      </c>
      <c r="F2291" s="17">
        <v>15</v>
      </c>
      <c r="G2291" s="19">
        <v>38275</v>
      </c>
      <c r="H2291" s="17">
        <v>0</v>
      </c>
      <c r="I2291" s="18">
        <v>1137.01</v>
      </c>
      <c r="J2291" s="17" t="s">
        <v>12</v>
      </c>
      <c r="K2291" s="17" t="s">
        <v>16</v>
      </c>
      <c r="L2291" s="17" t="s">
        <v>13</v>
      </c>
      <c r="M2291" s="20">
        <v>18.647222222222222</v>
      </c>
    </row>
    <row r="2292" spans="1:13" x14ac:dyDescent="0.35">
      <c r="A2292" s="17" t="s">
        <v>8349</v>
      </c>
      <c r="B2292" s="17">
        <v>2291</v>
      </c>
      <c r="C2292" s="17" t="s">
        <v>67</v>
      </c>
      <c r="D2292" s="17">
        <v>2002</v>
      </c>
      <c r="E2292" s="17" t="s">
        <v>35</v>
      </c>
      <c r="F2292" s="17">
        <v>11</v>
      </c>
      <c r="G2292" s="19">
        <v>37479</v>
      </c>
      <c r="H2292" s="17">
        <v>0</v>
      </c>
      <c r="I2292" s="18">
        <v>1137</v>
      </c>
      <c r="J2292" s="17" t="s">
        <v>12</v>
      </c>
      <c r="K2292" s="17" t="s">
        <v>16</v>
      </c>
      <c r="L2292" s="17" t="s">
        <v>13</v>
      </c>
      <c r="M2292" s="20">
        <v>20.824999999999999</v>
      </c>
    </row>
    <row r="2293" spans="1:13" x14ac:dyDescent="0.35">
      <c r="A2293" s="17" t="s">
        <v>8349</v>
      </c>
      <c r="B2293" s="17">
        <v>2292</v>
      </c>
      <c r="C2293" s="17" t="s">
        <v>66</v>
      </c>
      <c r="D2293" s="17">
        <v>2004</v>
      </c>
      <c r="E2293" s="17" t="s">
        <v>15</v>
      </c>
      <c r="F2293" s="17">
        <v>28</v>
      </c>
      <c r="G2293" s="19">
        <v>38319</v>
      </c>
      <c r="H2293" s="17">
        <v>0</v>
      </c>
      <c r="I2293" s="18">
        <v>1136.4000000000001</v>
      </c>
      <c r="J2293" s="17" t="s">
        <v>12</v>
      </c>
      <c r="K2293" s="17" t="s">
        <v>12</v>
      </c>
      <c r="L2293" s="17" t="s">
        <v>13</v>
      </c>
      <c r="M2293" s="20">
        <v>18.527777777777779</v>
      </c>
    </row>
    <row r="2294" spans="1:13" x14ac:dyDescent="0.35">
      <c r="A2294" s="17" t="s">
        <v>8349</v>
      </c>
      <c r="B2294" s="17">
        <v>2293</v>
      </c>
      <c r="C2294" s="17" t="s">
        <v>65</v>
      </c>
      <c r="D2294" s="17">
        <v>2004</v>
      </c>
      <c r="E2294" s="17" t="s">
        <v>18</v>
      </c>
      <c r="F2294" s="17">
        <v>11</v>
      </c>
      <c r="G2294" s="19">
        <v>38149</v>
      </c>
      <c r="H2294" s="17">
        <v>0</v>
      </c>
      <c r="I2294" s="18">
        <v>1135.94</v>
      </c>
      <c r="J2294" s="17" t="s">
        <v>12</v>
      </c>
      <c r="K2294" s="17" t="s">
        <v>12</v>
      </c>
      <c r="L2294" s="17" t="s">
        <v>13</v>
      </c>
      <c r="M2294" s="20">
        <v>18.991666666666667</v>
      </c>
    </row>
    <row r="2295" spans="1:13" x14ac:dyDescent="0.35">
      <c r="A2295" s="17" t="s">
        <v>8349</v>
      </c>
      <c r="B2295" s="17">
        <v>2294</v>
      </c>
      <c r="C2295" s="17" t="s">
        <v>64</v>
      </c>
      <c r="D2295" s="17">
        <v>2004</v>
      </c>
      <c r="E2295" s="17" t="s">
        <v>37</v>
      </c>
      <c r="F2295" s="17">
        <v>6</v>
      </c>
      <c r="G2295" s="19">
        <v>38266</v>
      </c>
      <c r="H2295" s="17">
        <v>0</v>
      </c>
      <c r="I2295" s="18">
        <v>1135</v>
      </c>
      <c r="J2295" s="17" t="s">
        <v>12</v>
      </c>
      <c r="K2295" s="17" t="s">
        <v>12</v>
      </c>
      <c r="L2295" s="17" t="s">
        <v>13</v>
      </c>
      <c r="M2295" s="20">
        <v>18.672222222222221</v>
      </c>
    </row>
    <row r="2296" spans="1:13" x14ac:dyDescent="0.35">
      <c r="A2296" s="17" t="s">
        <v>8349</v>
      </c>
      <c r="B2296" s="17">
        <v>2295</v>
      </c>
      <c r="C2296" s="17" t="s">
        <v>63</v>
      </c>
      <c r="D2296" s="17">
        <v>2002</v>
      </c>
      <c r="E2296" s="17" t="s">
        <v>10</v>
      </c>
      <c r="F2296" s="17">
        <v>19</v>
      </c>
      <c r="G2296" s="19">
        <v>37456</v>
      </c>
      <c r="H2296" s="17">
        <v>0</v>
      </c>
      <c r="I2296" s="18">
        <v>1132</v>
      </c>
      <c r="J2296" s="17" t="s">
        <v>12</v>
      </c>
      <c r="K2296" s="17" t="s">
        <v>16</v>
      </c>
      <c r="L2296" s="17" t="s">
        <v>13</v>
      </c>
      <c r="M2296" s="20">
        <v>20.886111111111113</v>
      </c>
    </row>
    <row r="2297" spans="1:13" x14ac:dyDescent="0.35">
      <c r="A2297" s="17" t="s">
        <v>8349</v>
      </c>
      <c r="B2297" s="17">
        <v>2296</v>
      </c>
      <c r="C2297" s="17" t="s">
        <v>62</v>
      </c>
      <c r="D2297" s="17">
        <v>2004</v>
      </c>
      <c r="E2297" s="17" t="s">
        <v>18</v>
      </c>
      <c r="F2297" s="17">
        <v>14</v>
      </c>
      <c r="G2297" s="19">
        <v>38152</v>
      </c>
      <c r="H2297" s="17">
        <v>0</v>
      </c>
      <c r="I2297" s="18">
        <v>1131.51</v>
      </c>
      <c r="J2297" s="17" t="s">
        <v>12</v>
      </c>
      <c r="K2297" s="17" t="s">
        <v>16</v>
      </c>
      <c r="L2297" s="17" t="s">
        <v>13</v>
      </c>
      <c r="M2297" s="20">
        <v>18.983333333333334</v>
      </c>
    </row>
    <row r="2298" spans="1:13" x14ac:dyDescent="0.35">
      <c r="A2298" s="17" t="s">
        <v>8349</v>
      </c>
      <c r="B2298" s="17">
        <v>2297</v>
      </c>
      <c r="C2298" s="17" t="s">
        <v>61</v>
      </c>
      <c r="D2298" s="17">
        <v>2004</v>
      </c>
      <c r="E2298" s="17" t="s">
        <v>15</v>
      </c>
      <c r="F2298" s="17">
        <v>12</v>
      </c>
      <c r="G2298" s="19">
        <v>38303</v>
      </c>
      <c r="H2298" s="17">
        <v>0</v>
      </c>
      <c r="I2298" s="18">
        <v>1121.8699999999999</v>
      </c>
      <c r="J2298" s="17" t="s">
        <v>12</v>
      </c>
      <c r="K2298" s="17" t="s">
        <v>16</v>
      </c>
      <c r="L2298" s="17" t="s">
        <v>13</v>
      </c>
      <c r="M2298" s="20">
        <v>18.572222222222223</v>
      </c>
    </row>
    <row r="2299" spans="1:13" x14ac:dyDescent="0.35">
      <c r="A2299" s="17" t="s">
        <v>8349</v>
      </c>
      <c r="B2299" s="17">
        <v>2298</v>
      </c>
      <c r="C2299" s="17" t="s">
        <v>60</v>
      </c>
      <c r="D2299" s="17">
        <v>2002</v>
      </c>
      <c r="E2299" s="17" t="s">
        <v>35</v>
      </c>
      <c r="F2299" s="17">
        <v>13</v>
      </c>
      <c r="G2299" s="19">
        <v>37481</v>
      </c>
      <c r="H2299" s="17">
        <v>0</v>
      </c>
      <c r="I2299" s="18">
        <v>1086</v>
      </c>
      <c r="J2299" s="17" t="s">
        <v>12</v>
      </c>
      <c r="K2299" s="17" t="s">
        <v>12</v>
      </c>
      <c r="L2299" s="17" t="s">
        <v>13</v>
      </c>
      <c r="M2299" s="20">
        <v>20.819444444444443</v>
      </c>
    </row>
    <row r="2300" spans="1:13" x14ac:dyDescent="0.35">
      <c r="A2300" s="17" t="s">
        <v>8349</v>
      </c>
      <c r="B2300" s="17">
        <v>2299</v>
      </c>
      <c r="C2300" s="17" t="s">
        <v>59</v>
      </c>
      <c r="D2300" s="17">
        <v>1998</v>
      </c>
      <c r="E2300" s="17" t="s">
        <v>30</v>
      </c>
      <c r="F2300" s="17">
        <v>26</v>
      </c>
      <c r="G2300" s="19">
        <v>36155</v>
      </c>
      <c r="H2300" s="17">
        <v>0</v>
      </c>
      <c r="I2300" s="18">
        <v>1082</v>
      </c>
      <c r="J2300" s="17" t="s">
        <v>12</v>
      </c>
      <c r="K2300" s="17" t="s">
        <v>11</v>
      </c>
      <c r="L2300" s="17" t="s">
        <v>13</v>
      </c>
      <c r="M2300" s="20">
        <v>24.45</v>
      </c>
    </row>
    <row r="2301" spans="1:13" x14ac:dyDescent="0.35">
      <c r="A2301" s="17" t="s">
        <v>8349</v>
      </c>
      <c r="B2301" s="17">
        <v>2300</v>
      </c>
      <c r="C2301" s="17" t="s">
        <v>58</v>
      </c>
      <c r="D2301" s="17">
        <v>1997</v>
      </c>
      <c r="E2301" s="17" t="s">
        <v>35</v>
      </c>
      <c r="F2301" s="17">
        <v>13</v>
      </c>
      <c r="G2301" s="19">
        <v>35655</v>
      </c>
      <c r="H2301" s="17">
        <v>0</v>
      </c>
      <c r="I2301" s="18">
        <v>1071</v>
      </c>
      <c r="J2301" s="17" t="s">
        <v>12</v>
      </c>
      <c r="K2301" s="17" t="s">
        <v>12</v>
      </c>
      <c r="L2301" s="17" t="s">
        <v>13</v>
      </c>
      <c r="M2301" s="20">
        <v>25.819444444444443</v>
      </c>
    </row>
    <row r="2302" spans="1:13" x14ac:dyDescent="0.35">
      <c r="A2302" s="17" t="s">
        <v>8349</v>
      </c>
      <c r="B2302" s="17">
        <v>2301</v>
      </c>
      <c r="C2302" s="17" t="s">
        <v>57</v>
      </c>
      <c r="D2302" s="17">
        <v>2004</v>
      </c>
      <c r="E2302" s="17" t="s">
        <v>35</v>
      </c>
      <c r="F2302" s="17">
        <v>24</v>
      </c>
      <c r="G2302" s="19">
        <v>38223</v>
      </c>
      <c r="H2302" s="17">
        <v>0</v>
      </c>
      <c r="I2302" s="18">
        <v>1070</v>
      </c>
      <c r="J2302" s="17" t="s">
        <v>12</v>
      </c>
      <c r="K2302" s="17" t="s">
        <v>12</v>
      </c>
      <c r="L2302" s="17" t="s">
        <v>13</v>
      </c>
      <c r="M2302" s="20">
        <v>18.788888888888888</v>
      </c>
    </row>
    <row r="2303" spans="1:13" x14ac:dyDescent="0.35">
      <c r="A2303" s="17" t="s">
        <v>8349</v>
      </c>
      <c r="B2303" s="17">
        <v>2302</v>
      </c>
      <c r="C2303" s="17" t="s">
        <v>56</v>
      </c>
      <c r="D2303" s="17">
        <v>1993</v>
      </c>
      <c r="E2303" s="17" t="s">
        <v>20</v>
      </c>
      <c r="F2303" s="17">
        <v>28</v>
      </c>
      <c r="G2303" s="19">
        <v>34240</v>
      </c>
      <c r="H2303" s="17">
        <v>0</v>
      </c>
      <c r="I2303" s="18">
        <v>1068</v>
      </c>
      <c r="J2303" s="17" t="s">
        <v>12</v>
      </c>
      <c r="K2303" s="17" t="s">
        <v>16</v>
      </c>
      <c r="L2303" s="17" t="s">
        <v>13</v>
      </c>
      <c r="M2303" s="20">
        <v>29.694444444444443</v>
      </c>
    </row>
    <row r="2304" spans="1:13" x14ac:dyDescent="0.35">
      <c r="A2304" s="17" t="s">
        <v>8349</v>
      </c>
      <c r="B2304" s="17">
        <v>2303</v>
      </c>
      <c r="C2304" s="17" t="s">
        <v>55</v>
      </c>
      <c r="D2304" s="17">
        <v>1995</v>
      </c>
      <c r="E2304" s="17" t="s">
        <v>18</v>
      </c>
      <c r="F2304" s="17">
        <v>1</v>
      </c>
      <c r="G2304" s="19">
        <v>34851</v>
      </c>
      <c r="H2304" s="17">
        <v>0</v>
      </c>
      <c r="I2304" s="18">
        <v>1056</v>
      </c>
      <c r="J2304" s="17" t="s">
        <v>12</v>
      </c>
      <c r="K2304" s="17" t="s">
        <v>11</v>
      </c>
      <c r="L2304" s="17" t="s">
        <v>13</v>
      </c>
      <c r="M2304" s="20">
        <v>28.019444444444446</v>
      </c>
    </row>
    <row r="2305" spans="1:13" x14ac:dyDescent="0.35">
      <c r="A2305" s="17" t="s">
        <v>8349</v>
      </c>
      <c r="B2305" s="17">
        <v>2304</v>
      </c>
      <c r="C2305" s="17" t="s">
        <v>54</v>
      </c>
      <c r="D2305" s="17">
        <v>2002</v>
      </c>
      <c r="E2305" s="17" t="s">
        <v>10</v>
      </c>
      <c r="F2305" s="17">
        <v>1</v>
      </c>
      <c r="G2305" s="19">
        <v>37438</v>
      </c>
      <c r="H2305" s="17">
        <v>0</v>
      </c>
      <c r="I2305" s="18">
        <v>1049</v>
      </c>
      <c r="J2305" s="17" t="s">
        <v>12</v>
      </c>
      <c r="K2305" s="17" t="s">
        <v>11</v>
      </c>
      <c r="L2305" s="17" t="s">
        <v>23</v>
      </c>
      <c r="M2305" s="20">
        <v>20.93611111111111</v>
      </c>
    </row>
    <row r="2306" spans="1:13" x14ac:dyDescent="0.35">
      <c r="A2306" s="17" t="s">
        <v>8349</v>
      </c>
      <c r="B2306" s="17">
        <v>2305</v>
      </c>
      <c r="C2306" s="17" t="s">
        <v>53</v>
      </c>
      <c r="D2306" s="17">
        <v>2002</v>
      </c>
      <c r="E2306" s="17" t="s">
        <v>10</v>
      </c>
      <c r="F2306" s="17">
        <v>20</v>
      </c>
      <c r="G2306" s="19">
        <v>37457</v>
      </c>
      <c r="H2306" s="17">
        <v>0</v>
      </c>
      <c r="I2306" s="18">
        <v>1047</v>
      </c>
      <c r="J2306" s="17" t="s">
        <v>12</v>
      </c>
      <c r="K2306" s="17" t="s">
        <v>16</v>
      </c>
      <c r="L2306" s="17" t="s">
        <v>13</v>
      </c>
      <c r="M2306" s="20">
        <v>20.883333333333333</v>
      </c>
    </row>
    <row r="2307" spans="1:13" x14ac:dyDescent="0.35">
      <c r="A2307" s="17" t="s">
        <v>8349</v>
      </c>
      <c r="B2307" s="17">
        <v>2306</v>
      </c>
      <c r="C2307" s="17" t="s">
        <v>52</v>
      </c>
      <c r="D2307" s="17">
        <v>1994</v>
      </c>
      <c r="E2307" s="17" t="s">
        <v>15</v>
      </c>
      <c r="F2307" s="17">
        <v>17</v>
      </c>
      <c r="G2307" s="19">
        <v>34655</v>
      </c>
      <c r="H2307" s="17">
        <v>0</v>
      </c>
      <c r="I2307" s="18">
        <v>1044</v>
      </c>
      <c r="J2307" s="17" t="s">
        <v>12</v>
      </c>
      <c r="K2307" s="17" t="s">
        <v>11</v>
      </c>
      <c r="L2307" s="17" t="s">
        <v>13</v>
      </c>
      <c r="M2307" s="20">
        <v>28.558333333333334</v>
      </c>
    </row>
    <row r="2308" spans="1:13" x14ac:dyDescent="0.35">
      <c r="A2308" s="17" t="s">
        <v>8349</v>
      </c>
      <c r="B2308" s="17">
        <v>2307</v>
      </c>
      <c r="C2308" s="17" t="s">
        <v>51</v>
      </c>
      <c r="D2308" s="17">
        <v>1995</v>
      </c>
      <c r="E2308" s="17" t="s">
        <v>37</v>
      </c>
      <c r="F2308" s="17">
        <v>5</v>
      </c>
      <c r="G2308" s="19">
        <v>34977</v>
      </c>
      <c r="H2308" s="17">
        <v>0</v>
      </c>
      <c r="I2308" s="18">
        <v>1033.74</v>
      </c>
      <c r="J2308" s="17" t="s">
        <v>12</v>
      </c>
      <c r="K2308" s="17" t="s">
        <v>16</v>
      </c>
      <c r="L2308" s="17" t="s">
        <v>13</v>
      </c>
      <c r="M2308" s="20">
        <v>27.675000000000001</v>
      </c>
    </row>
    <row r="2309" spans="1:13" x14ac:dyDescent="0.35">
      <c r="A2309" s="17" t="s">
        <v>8349</v>
      </c>
      <c r="B2309" s="17">
        <v>2308</v>
      </c>
      <c r="C2309" s="17" t="s">
        <v>50</v>
      </c>
      <c r="D2309" s="17">
        <v>1999</v>
      </c>
      <c r="E2309" s="17" t="s">
        <v>35</v>
      </c>
      <c r="F2309" s="17">
        <v>5</v>
      </c>
      <c r="G2309" s="19">
        <v>36377</v>
      </c>
      <c r="H2309" s="17">
        <v>0</v>
      </c>
      <c r="I2309" s="18">
        <v>1019</v>
      </c>
      <c r="J2309" s="17" t="s">
        <v>12</v>
      </c>
      <c r="K2309" s="17" t="s">
        <v>11</v>
      </c>
      <c r="L2309" s="17" t="s">
        <v>13</v>
      </c>
      <c r="M2309" s="20">
        <v>23.841666666666665</v>
      </c>
    </row>
    <row r="2310" spans="1:13" x14ac:dyDescent="0.35">
      <c r="A2310" s="17" t="s">
        <v>8349</v>
      </c>
      <c r="B2310" s="17">
        <v>2309</v>
      </c>
      <c r="C2310" s="17" t="s">
        <v>49</v>
      </c>
      <c r="D2310" s="17">
        <v>2000</v>
      </c>
      <c r="E2310" s="17" t="s">
        <v>37</v>
      </c>
      <c r="F2310" s="17">
        <v>9</v>
      </c>
      <c r="G2310" s="19">
        <v>36808</v>
      </c>
      <c r="H2310" s="17">
        <v>0</v>
      </c>
      <c r="I2310" s="18">
        <v>1012</v>
      </c>
      <c r="J2310" s="17" t="s">
        <v>12</v>
      </c>
      <c r="K2310" s="17" t="s">
        <v>11</v>
      </c>
      <c r="L2310" s="17" t="s">
        <v>13</v>
      </c>
      <c r="M2310" s="20">
        <v>22.663888888888888</v>
      </c>
    </row>
    <row r="2311" spans="1:13" x14ac:dyDescent="0.35">
      <c r="A2311" s="17" t="s">
        <v>8349</v>
      </c>
      <c r="B2311" s="17">
        <v>2310</v>
      </c>
      <c r="C2311" s="17" t="s">
        <v>48</v>
      </c>
      <c r="D2311" s="17">
        <v>1994</v>
      </c>
      <c r="E2311" s="17" t="s">
        <v>15</v>
      </c>
      <c r="F2311" s="17">
        <v>22</v>
      </c>
      <c r="G2311" s="19">
        <v>34660</v>
      </c>
      <c r="H2311" s="17">
        <v>0</v>
      </c>
      <c r="I2311" s="18">
        <v>1006.65</v>
      </c>
      <c r="J2311" s="17" t="s">
        <v>12</v>
      </c>
      <c r="K2311" s="17" t="s">
        <v>11</v>
      </c>
      <c r="L2311" s="17" t="s">
        <v>13</v>
      </c>
      <c r="M2311" s="20">
        <v>28.544444444444444</v>
      </c>
    </row>
    <row r="2312" spans="1:13" x14ac:dyDescent="0.35">
      <c r="A2312" s="17" t="s">
        <v>8349</v>
      </c>
      <c r="B2312" s="17">
        <v>2311</v>
      </c>
      <c r="C2312" s="17" t="s">
        <v>47</v>
      </c>
      <c r="D2312" s="17">
        <v>2001</v>
      </c>
      <c r="E2312" s="17" t="s">
        <v>35</v>
      </c>
      <c r="F2312" s="17">
        <v>19</v>
      </c>
      <c r="G2312" s="19">
        <v>37122</v>
      </c>
      <c r="H2312" s="17">
        <v>0</v>
      </c>
      <c r="I2312" s="18">
        <v>964.71</v>
      </c>
      <c r="J2312" s="17" t="s">
        <v>12</v>
      </c>
      <c r="K2312" s="17" t="s">
        <v>11</v>
      </c>
      <c r="L2312" s="17" t="s">
        <v>13</v>
      </c>
      <c r="M2312" s="20">
        <v>21.802777777777777</v>
      </c>
    </row>
    <row r="2313" spans="1:13" x14ac:dyDescent="0.35">
      <c r="A2313" s="17" t="s">
        <v>8349</v>
      </c>
      <c r="B2313" s="17">
        <v>2312</v>
      </c>
      <c r="C2313" s="17" t="s">
        <v>46</v>
      </c>
      <c r="D2313" s="17">
        <v>1995</v>
      </c>
      <c r="E2313" s="17" t="s">
        <v>37</v>
      </c>
      <c r="F2313" s="17">
        <v>28</v>
      </c>
      <c r="G2313" s="19">
        <v>35000</v>
      </c>
      <c r="H2313" s="17">
        <v>0</v>
      </c>
      <c r="I2313" s="18">
        <v>928.59</v>
      </c>
      <c r="J2313" s="17" t="s">
        <v>12</v>
      </c>
      <c r="K2313" s="17" t="s">
        <v>16</v>
      </c>
      <c r="L2313" s="17" t="s">
        <v>13</v>
      </c>
      <c r="M2313" s="20">
        <v>27.611111111111111</v>
      </c>
    </row>
    <row r="2314" spans="1:13" x14ac:dyDescent="0.35">
      <c r="A2314" s="17" t="s">
        <v>8349</v>
      </c>
      <c r="B2314" s="17">
        <v>2313</v>
      </c>
      <c r="C2314" s="17" t="s">
        <v>45</v>
      </c>
      <c r="D2314" s="17">
        <v>1994</v>
      </c>
      <c r="E2314" s="17" t="s">
        <v>37</v>
      </c>
      <c r="F2314" s="17">
        <v>30</v>
      </c>
      <c r="G2314" s="19">
        <v>34637</v>
      </c>
      <c r="H2314" s="17">
        <v>0</v>
      </c>
      <c r="I2314" s="18">
        <v>915.07</v>
      </c>
      <c r="J2314" s="17" t="s">
        <v>12</v>
      </c>
      <c r="K2314" s="17" t="s">
        <v>16</v>
      </c>
      <c r="L2314" s="17" t="s">
        <v>13</v>
      </c>
      <c r="M2314" s="20">
        <v>28.605555555555554</v>
      </c>
    </row>
    <row r="2315" spans="1:13" x14ac:dyDescent="0.35">
      <c r="A2315" s="17" t="s">
        <v>8349</v>
      </c>
      <c r="B2315" s="17">
        <v>2314</v>
      </c>
      <c r="C2315" s="17" t="s">
        <v>44</v>
      </c>
      <c r="D2315" s="17">
        <v>1993</v>
      </c>
      <c r="E2315" s="17" t="s">
        <v>15</v>
      </c>
      <c r="F2315" s="17">
        <v>27</v>
      </c>
      <c r="G2315" s="19">
        <v>34300</v>
      </c>
      <c r="H2315" s="17">
        <v>0</v>
      </c>
      <c r="I2315" s="18">
        <v>896.21</v>
      </c>
      <c r="J2315" s="17" t="s">
        <v>12</v>
      </c>
      <c r="K2315" s="17" t="s">
        <v>16</v>
      </c>
      <c r="L2315" s="17" t="s">
        <v>13</v>
      </c>
      <c r="M2315" s="20">
        <v>29.530555555555555</v>
      </c>
    </row>
    <row r="2316" spans="1:13" x14ac:dyDescent="0.35">
      <c r="A2316" s="17" t="s">
        <v>8349</v>
      </c>
      <c r="B2316" s="17">
        <v>2315</v>
      </c>
      <c r="C2316" s="17" t="s">
        <v>43</v>
      </c>
      <c r="D2316" s="17">
        <v>2000</v>
      </c>
      <c r="E2316" s="17" t="s">
        <v>15</v>
      </c>
      <c r="F2316" s="17">
        <v>18</v>
      </c>
      <c r="G2316" s="19">
        <v>36848</v>
      </c>
      <c r="H2316" s="17">
        <v>0</v>
      </c>
      <c r="I2316" s="18">
        <v>865.41</v>
      </c>
      <c r="J2316" s="17" t="s">
        <v>12</v>
      </c>
      <c r="K2316" s="17" t="s">
        <v>16</v>
      </c>
      <c r="L2316" s="17" t="s">
        <v>13</v>
      </c>
      <c r="M2316" s="20">
        <v>22.555555555555557</v>
      </c>
    </row>
    <row r="2317" spans="1:13" x14ac:dyDescent="0.35">
      <c r="A2317" s="17" t="s">
        <v>8349</v>
      </c>
      <c r="B2317" s="17">
        <v>2316</v>
      </c>
      <c r="C2317" s="17" t="s">
        <v>41</v>
      </c>
      <c r="D2317" s="17">
        <v>2004</v>
      </c>
      <c r="E2317" s="17" t="s">
        <v>37</v>
      </c>
      <c r="F2317" s="17">
        <v>7</v>
      </c>
      <c r="G2317" s="19">
        <v>38267</v>
      </c>
      <c r="H2317" s="17">
        <v>0</v>
      </c>
      <c r="I2317" s="18">
        <v>830.52</v>
      </c>
      <c r="J2317" s="17" t="s">
        <v>12</v>
      </c>
      <c r="K2317" s="17" t="s">
        <v>11</v>
      </c>
      <c r="L2317" s="17" t="s">
        <v>42</v>
      </c>
      <c r="M2317" s="20">
        <v>18.669444444444444</v>
      </c>
    </row>
    <row r="2318" spans="1:13" x14ac:dyDescent="0.35">
      <c r="A2318" s="17" t="s">
        <v>8349</v>
      </c>
      <c r="B2318" s="17">
        <v>2317</v>
      </c>
      <c r="C2318" s="17" t="s">
        <v>40</v>
      </c>
      <c r="D2318" s="17">
        <v>1995</v>
      </c>
      <c r="E2318" s="17" t="s">
        <v>30</v>
      </c>
      <c r="F2318" s="17">
        <v>7</v>
      </c>
      <c r="G2318" s="19">
        <v>35040</v>
      </c>
      <c r="H2318" s="17">
        <v>0</v>
      </c>
      <c r="I2318" s="18">
        <v>773.54</v>
      </c>
      <c r="J2318" s="17" t="s">
        <v>12</v>
      </c>
      <c r="K2318" s="17" t="s">
        <v>11</v>
      </c>
      <c r="L2318" s="17" t="s">
        <v>13</v>
      </c>
      <c r="M2318" s="20">
        <v>27.502777777777776</v>
      </c>
    </row>
    <row r="2319" spans="1:13" x14ac:dyDescent="0.35">
      <c r="A2319" s="17" t="s">
        <v>8349</v>
      </c>
      <c r="B2319" s="17">
        <v>2318</v>
      </c>
      <c r="C2319" s="17" t="s">
        <v>39</v>
      </c>
      <c r="D2319" s="17">
        <v>1996</v>
      </c>
      <c r="E2319" s="17" t="s">
        <v>20</v>
      </c>
      <c r="F2319" s="17">
        <v>18</v>
      </c>
      <c r="G2319" s="19">
        <v>35326</v>
      </c>
      <c r="H2319" s="17">
        <v>0</v>
      </c>
      <c r="I2319" s="18">
        <v>770.38</v>
      </c>
      <c r="J2319" s="17" t="s">
        <v>12</v>
      </c>
      <c r="K2319" s="17" t="s">
        <v>11</v>
      </c>
      <c r="L2319" s="17" t="s">
        <v>23</v>
      </c>
      <c r="M2319" s="20">
        <v>26.722222222222221</v>
      </c>
    </row>
    <row r="2320" spans="1:13" x14ac:dyDescent="0.35">
      <c r="A2320" s="17" t="s">
        <v>8349</v>
      </c>
      <c r="B2320" s="17">
        <v>2319</v>
      </c>
      <c r="C2320" s="17" t="s">
        <v>38</v>
      </c>
      <c r="D2320" s="17">
        <v>1993</v>
      </c>
      <c r="E2320" s="17" t="s">
        <v>18</v>
      </c>
      <c r="F2320" s="17">
        <v>28</v>
      </c>
      <c r="G2320" s="19">
        <v>34148</v>
      </c>
      <c r="H2320" s="17">
        <v>0</v>
      </c>
      <c r="I2320" s="18">
        <v>770</v>
      </c>
      <c r="J2320" s="17" t="s">
        <v>12</v>
      </c>
      <c r="K2320" s="17" t="s">
        <v>12</v>
      </c>
      <c r="L2320" s="17" t="s">
        <v>13</v>
      </c>
      <c r="M2320" s="20">
        <v>29.944444444444443</v>
      </c>
    </row>
    <row r="2321" spans="1:13" x14ac:dyDescent="0.35">
      <c r="A2321" s="17" t="s">
        <v>8349</v>
      </c>
      <c r="B2321" s="17">
        <v>2320</v>
      </c>
      <c r="C2321" s="17" t="s">
        <v>36</v>
      </c>
      <c r="D2321" s="17">
        <v>1996</v>
      </c>
      <c r="E2321" s="17" t="s">
        <v>37</v>
      </c>
      <c r="F2321" s="17">
        <v>22</v>
      </c>
      <c r="G2321" s="19">
        <v>35360</v>
      </c>
      <c r="H2321" s="17">
        <v>0</v>
      </c>
      <c r="I2321" s="18">
        <v>760</v>
      </c>
      <c r="J2321" s="17" t="s">
        <v>12</v>
      </c>
      <c r="K2321" s="17" t="s">
        <v>12</v>
      </c>
      <c r="L2321" s="17" t="s">
        <v>13</v>
      </c>
      <c r="M2321" s="20">
        <v>26.627777777777776</v>
      </c>
    </row>
    <row r="2322" spans="1:13" x14ac:dyDescent="0.35">
      <c r="A2322" s="17" t="s">
        <v>8349</v>
      </c>
      <c r="B2322" s="17">
        <v>2321</v>
      </c>
      <c r="C2322" s="17" t="s">
        <v>34</v>
      </c>
      <c r="D2322" s="17">
        <v>1993</v>
      </c>
      <c r="E2322" s="17" t="s">
        <v>35</v>
      </c>
      <c r="F2322" s="17">
        <v>9</v>
      </c>
      <c r="G2322" s="19">
        <v>34190</v>
      </c>
      <c r="H2322" s="17">
        <v>0</v>
      </c>
      <c r="I2322" s="18">
        <v>760</v>
      </c>
      <c r="J2322" s="17" t="s">
        <v>12</v>
      </c>
      <c r="K2322" s="17" t="s">
        <v>16</v>
      </c>
      <c r="L2322" s="17" t="s">
        <v>13</v>
      </c>
      <c r="M2322" s="20">
        <v>29.830555555555556</v>
      </c>
    </row>
    <row r="2323" spans="1:13" x14ac:dyDescent="0.35">
      <c r="A2323" s="17" t="s">
        <v>8349</v>
      </c>
      <c r="B2323" s="17">
        <v>2322</v>
      </c>
      <c r="C2323" s="17" t="s">
        <v>33</v>
      </c>
      <c r="D2323" s="17">
        <v>2002</v>
      </c>
      <c r="E2323" s="17" t="s">
        <v>20</v>
      </c>
      <c r="F2323" s="17">
        <v>19</v>
      </c>
      <c r="G2323" s="19">
        <v>37518</v>
      </c>
      <c r="H2323" s="17">
        <v>0</v>
      </c>
      <c r="I2323" s="18">
        <v>750</v>
      </c>
      <c r="J2323" s="17" t="s">
        <v>12</v>
      </c>
      <c r="K2323" s="17" t="s">
        <v>16</v>
      </c>
      <c r="L2323" s="17" t="s">
        <v>23</v>
      </c>
      <c r="M2323" s="20">
        <v>20.719444444444445</v>
      </c>
    </row>
    <row r="2324" spans="1:13" x14ac:dyDescent="0.35">
      <c r="A2324" s="17" t="s">
        <v>8349</v>
      </c>
      <c r="B2324" s="17">
        <v>2323</v>
      </c>
      <c r="C2324" s="17" t="s">
        <v>32</v>
      </c>
      <c r="D2324" s="17">
        <v>1999</v>
      </c>
      <c r="E2324" s="17" t="s">
        <v>30</v>
      </c>
      <c r="F2324" s="17">
        <v>14</v>
      </c>
      <c r="G2324" s="19">
        <v>36508</v>
      </c>
      <c r="H2324" s="17">
        <v>0</v>
      </c>
      <c r="I2324" s="18">
        <v>722.99</v>
      </c>
      <c r="J2324" s="17" t="s">
        <v>12</v>
      </c>
      <c r="K2324" s="17" t="s">
        <v>16</v>
      </c>
      <c r="L2324" s="17" t="s">
        <v>13</v>
      </c>
      <c r="M2324" s="20">
        <v>23.483333333333334</v>
      </c>
    </row>
    <row r="2325" spans="1:13" x14ac:dyDescent="0.35">
      <c r="A2325" s="17" t="s">
        <v>8349</v>
      </c>
      <c r="B2325" s="17">
        <v>2324</v>
      </c>
      <c r="C2325" s="17" t="s">
        <v>29</v>
      </c>
      <c r="D2325" s="17">
        <v>1999</v>
      </c>
      <c r="E2325" s="17" t="s">
        <v>30</v>
      </c>
      <c r="F2325" s="17">
        <v>26</v>
      </c>
      <c r="G2325" s="19">
        <v>36520</v>
      </c>
      <c r="H2325" s="17">
        <v>0</v>
      </c>
      <c r="I2325" s="18">
        <v>700</v>
      </c>
      <c r="J2325" s="17" t="s">
        <v>11</v>
      </c>
      <c r="K2325" s="17" t="s">
        <v>12</v>
      </c>
      <c r="L2325" s="17" t="s">
        <v>13</v>
      </c>
      <c r="M2325" s="20">
        <v>23.45</v>
      </c>
    </row>
    <row r="2326" spans="1:13" x14ac:dyDescent="0.35">
      <c r="A2326" s="17" t="s">
        <v>8349</v>
      </c>
      <c r="B2326" s="17">
        <v>2325</v>
      </c>
      <c r="C2326" s="17" t="s">
        <v>28</v>
      </c>
      <c r="D2326" s="17">
        <v>2001</v>
      </c>
      <c r="E2326" s="17" t="s">
        <v>20</v>
      </c>
      <c r="F2326" s="17">
        <v>12</v>
      </c>
      <c r="G2326" s="19">
        <v>37146</v>
      </c>
      <c r="H2326" s="17">
        <v>0</v>
      </c>
      <c r="I2326" s="18">
        <v>687.54</v>
      </c>
      <c r="J2326" s="17" t="s">
        <v>12</v>
      </c>
      <c r="K2326" s="17" t="s">
        <v>11</v>
      </c>
      <c r="L2326" s="17" t="s">
        <v>13</v>
      </c>
      <c r="M2326" s="20">
        <v>21.738888888888887</v>
      </c>
    </row>
    <row r="2327" spans="1:13" x14ac:dyDescent="0.35">
      <c r="A2327" s="17" t="s">
        <v>8349</v>
      </c>
      <c r="B2327" s="17">
        <v>2326</v>
      </c>
      <c r="C2327" s="17" t="s">
        <v>27</v>
      </c>
      <c r="D2327" s="17">
        <v>1997</v>
      </c>
      <c r="E2327" s="17" t="s">
        <v>15</v>
      </c>
      <c r="F2327" s="17">
        <v>9</v>
      </c>
      <c r="G2327" s="19">
        <v>35743</v>
      </c>
      <c r="H2327" s="17">
        <v>0</v>
      </c>
      <c r="I2327" s="18">
        <v>670</v>
      </c>
      <c r="J2327" s="17" t="s">
        <v>12</v>
      </c>
      <c r="K2327" s="17" t="s">
        <v>12</v>
      </c>
      <c r="L2327" s="17" t="s">
        <v>13</v>
      </c>
      <c r="M2327" s="20">
        <v>25.580555555555556</v>
      </c>
    </row>
    <row r="2328" spans="1:13" x14ac:dyDescent="0.35">
      <c r="A2328" s="17" t="s">
        <v>8349</v>
      </c>
      <c r="B2328" s="17">
        <v>2327</v>
      </c>
      <c r="C2328" s="17" t="s">
        <v>26</v>
      </c>
      <c r="D2328" s="17">
        <v>2002</v>
      </c>
      <c r="E2328" s="17" t="s">
        <v>15</v>
      </c>
      <c r="F2328" s="17">
        <v>29</v>
      </c>
      <c r="G2328" s="19">
        <v>37589</v>
      </c>
      <c r="H2328" s="17">
        <v>0</v>
      </c>
      <c r="I2328" s="18">
        <v>668</v>
      </c>
      <c r="J2328" s="17" t="s">
        <v>12</v>
      </c>
      <c r="K2328" s="17" t="s">
        <v>11</v>
      </c>
      <c r="L2328" s="17" t="s">
        <v>23</v>
      </c>
      <c r="M2328" s="20">
        <v>20.524999999999999</v>
      </c>
    </row>
    <row r="2329" spans="1:13" x14ac:dyDescent="0.35">
      <c r="A2329" s="17" t="s">
        <v>8349</v>
      </c>
      <c r="B2329" s="17">
        <v>2328</v>
      </c>
      <c r="C2329" s="17" t="s">
        <v>25</v>
      </c>
      <c r="D2329" s="17">
        <v>1995</v>
      </c>
      <c r="E2329" s="17" t="s">
        <v>10</v>
      </c>
      <c r="F2329" s="17">
        <v>4</v>
      </c>
      <c r="G2329" s="19">
        <v>34884</v>
      </c>
      <c r="H2329" s="17">
        <v>0</v>
      </c>
      <c r="I2329" s="18">
        <v>650</v>
      </c>
      <c r="J2329" s="17" t="s">
        <v>12</v>
      </c>
      <c r="K2329" s="17" t="s">
        <v>12</v>
      </c>
      <c r="L2329" s="17" t="s">
        <v>13</v>
      </c>
      <c r="M2329" s="20">
        <v>27.927777777777777</v>
      </c>
    </row>
    <row r="2330" spans="1:13" x14ac:dyDescent="0.35">
      <c r="A2330" s="17" t="s">
        <v>8349</v>
      </c>
      <c r="B2330" s="17">
        <v>2329</v>
      </c>
      <c r="C2330" s="17" t="s">
        <v>24</v>
      </c>
      <c r="D2330" s="17">
        <v>1993</v>
      </c>
      <c r="E2330" s="17" t="s">
        <v>18</v>
      </c>
      <c r="F2330" s="17">
        <v>1</v>
      </c>
      <c r="G2330" s="19">
        <v>34121</v>
      </c>
      <c r="H2330" s="17">
        <v>0</v>
      </c>
      <c r="I2330" s="18">
        <v>650</v>
      </c>
      <c r="J2330" s="17" t="s">
        <v>12</v>
      </c>
      <c r="K2330" s="17" t="s">
        <v>12</v>
      </c>
      <c r="L2330" s="17" t="s">
        <v>13</v>
      </c>
      <c r="M2330" s="20">
        <v>30.019444444444446</v>
      </c>
    </row>
    <row r="2331" spans="1:13" x14ac:dyDescent="0.35">
      <c r="A2331" s="17" t="s">
        <v>8349</v>
      </c>
      <c r="B2331" s="17">
        <v>2330</v>
      </c>
      <c r="C2331" s="17" t="s">
        <v>22</v>
      </c>
      <c r="D2331" s="17">
        <v>2001</v>
      </c>
      <c r="E2331" s="17" t="s">
        <v>15</v>
      </c>
      <c r="F2331" s="17">
        <v>20</v>
      </c>
      <c r="G2331" s="19">
        <v>37215</v>
      </c>
      <c r="H2331" s="17">
        <v>0</v>
      </c>
      <c r="I2331" s="18">
        <v>646.14</v>
      </c>
      <c r="J2331" s="17" t="s">
        <v>12</v>
      </c>
      <c r="K2331" s="17" t="s">
        <v>12</v>
      </c>
      <c r="L2331" s="17" t="s">
        <v>23</v>
      </c>
      <c r="M2331" s="20">
        <v>21.55</v>
      </c>
    </row>
    <row r="2332" spans="1:13" x14ac:dyDescent="0.35">
      <c r="A2332" s="17" t="s">
        <v>8349</v>
      </c>
      <c r="B2332" s="17">
        <v>2331</v>
      </c>
      <c r="C2332" s="17" t="s">
        <v>21</v>
      </c>
      <c r="D2332" s="17">
        <v>1998</v>
      </c>
      <c r="E2332" s="17" t="s">
        <v>10</v>
      </c>
      <c r="F2332" s="17">
        <v>27</v>
      </c>
      <c r="G2332" s="19">
        <v>36003</v>
      </c>
      <c r="H2332" s="17">
        <v>0</v>
      </c>
      <c r="I2332" s="18">
        <v>637.26</v>
      </c>
      <c r="J2332" s="17" t="s">
        <v>12</v>
      </c>
      <c r="K2332" s="17" t="s">
        <v>12</v>
      </c>
      <c r="L2332" s="17" t="s">
        <v>13</v>
      </c>
      <c r="M2332" s="20">
        <v>24.863888888888887</v>
      </c>
    </row>
    <row r="2333" spans="1:13" x14ac:dyDescent="0.35">
      <c r="A2333" s="17" t="s">
        <v>8349</v>
      </c>
      <c r="B2333" s="17">
        <v>2332</v>
      </c>
      <c r="C2333" s="17" t="s">
        <v>19</v>
      </c>
      <c r="D2333" s="17">
        <v>1992</v>
      </c>
      <c r="E2333" s="17" t="s">
        <v>20</v>
      </c>
      <c r="F2333" s="17">
        <v>13</v>
      </c>
      <c r="G2333" s="19">
        <v>33860</v>
      </c>
      <c r="H2333" s="17">
        <v>0</v>
      </c>
      <c r="I2333" s="18">
        <v>604.54</v>
      </c>
      <c r="J2333" s="17" t="s">
        <v>12</v>
      </c>
      <c r="K2333" s="17" t="s">
        <v>12</v>
      </c>
      <c r="L2333" s="17" t="s">
        <v>13</v>
      </c>
      <c r="M2333" s="20">
        <v>30.736111111111111</v>
      </c>
    </row>
    <row r="2334" spans="1:13" x14ac:dyDescent="0.35">
      <c r="A2334" s="17" t="s">
        <v>8349</v>
      </c>
      <c r="B2334" s="17">
        <v>2333</v>
      </c>
      <c r="C2334" s="17" t="s">
        <v>17</v>
      </c>
      <c r="D2334" s="17">
        <v>1993</v>
      </c>
      <c r="E2334" s="17" t="s">
        <v>18</v>
      </c>
      <c r="F2334" s="17">
        <v>30</v>
      </c>
      <c r="G2334" s="19">
        <v>34150</v>
      </c>
      <c r="H2334" s="17">
        <v>0</v>
      </c>
      <c r="I2334" s="18">
        <v>600</v>
      </c>
      <c r="J2334" s="17" t="s">
        <v>11</v>
      </c>
      <c r="K2334" s="17" t="s">
        <v>16</v>
      </c>
      <c r="L2334" s="17" t="s">
        <v>13</v>
      </c>
      <c r="M2334" s="20">
        <v>29.93888888888889</v>
      </c>
    </row>
    <row r="2335" spans="1:13" x14ac:dyDescent="0.35">
      <c r="A2335" s="17" t="s">
        <v>8349</v>
      </c>
      <c r="B2335" s="17">
        <v>2334</v>
      </c>
      <c r="C2335" s="17" t="s">
        <v>14</v>
      </c>
      <c r="D2335" s="17">
        <v>1992</v>
      </c>
      <c r="E2335" s="17" t="s">
        <v>15</v>
      </c>
      <c r="F2335" s="17">
        <v>30</v>
      </c>
      <c r="G2335" s="19">
        <v>33938</v>
      </c>
      <c r="H2335" s="17">
        <v>0</v>
      </c>
      <c r="I2335" s="18">
        <v>570.62</v>
      </c>
      <c r="J2335" s="17" t="s">
        <v>11</v>
      </c>
      <c r="K2335" s="17" t="s">
        <v>16</v>
      </c>
      <c r="L2335" s="17" t="s">
        <v>13</v>
      </c>
      <c r="M2335" s="20">
        <v>30.522222222222222</v>
      </c>
    </row>
    <row r="2336" spans="1:13" x14ac:dyDescent="0.35">
      <c r="A2336" s="17" t="s">
        <v>8349</v>
      </c>
      <c r="B2336" s="17">
        <v>2335</v>
      </c>
      <c r="C2336" s="17" t="s">
        <v>9</v>
      </c>
      <c r="D2336" s="17">
        <v>1992</v>
      </c>
      <c r="E2336" s="17" t="s">
        <v>10</v>
      </c>
      <c r="F2336" s="17">
        <v>9</v>
      </c>
      <c r="G2336" s="19">
        <v>33794</v>
      </c>
      <c r="H2336" s="17">
        <v>0</v>
      </c>
      <c r="I2336" s="18">
        <v>563.84</v>
      </c>
      <c r="J2336" s="17" t="s">
        <v>11</v>
      </c>
      <c r="K2336" s="17" t="s">
        <v>12</v>
      </c>
      <c r="L2336" s="17" t="s">
        <v>13</v>
      </c>
      <c r="M2336" s="20">
        <v>30.913888888888888</v>
      </c>
    </row>
    <row r="2337" spans="1:13" x14ac:dyDescent="0.35">
      <c r="A2337" s="17" t="s">
        <v>8349</v>
      </c>
      <c r="B2337" s="17">
        <v>2444</v>
      </c>
      <c r="C2337" s="17" t="s">
        <v>8354</v>
      </c>
      <c r="D2337" s="17">
        <v>1987</v>
      </c>
      <c r="E2337" s="17" t="s">
        <v>15</v>
      </c>
      <c r="F2337" s="17">
        <v>27</v>
      </c>
      <c r="G2337" s="19">
        <v>32108</v>
      </c>
      <c r="H2337" s="17">
        <v>2</v>
      </c>
      <c r="I2337" s="18">
        <v>20984.09</v>
      </c>
      <c r="J2337" s="17" t="s">
        <v>11</v>
      </c>
      <c r="K2337" s="17" t="s">
        <v>11</v>
      </c>
      <c r="L2337" s="17" t="s">
        <v>164</v>
      </c>
      <c r="M2337" s="20">
        <v>35.530555555555559</v>
      </c>
    </row>
    <row r="2338" spans="1:13" x14ac:dyDescent="0.35">
      <c r="A2338" s="17" t="s">
        <v>8349</v>
      </c>
      <c r="B2338" s="17">
        <v>3444</v>
      </c>
      <c r="C2338" s="17" t="s">
        <v>8355</v>
      </c>
      <c r="D2338" s="17">
        <v>2004</v>
      </c>
      <c r="E2338" s="17" t="s">
        <v>15</v>
      </c>
      <c r="F2338" s="17">
        <v>1</v>
      </c>
      <c r="G2338" s="19">
        <v>38292</v>
      </c>
      <c r="H2338" s="17">
        <v>2</v>
      </c>
      <c r="I2338" s="18">
        <v>34303.17</v>
      </c>
      <c r="J2338" s="17" t="s">
        <v>16</v>
      </c>
      <c r="K2338" s="17" t="s">
        <v>12</v>
      </c>
      <c r="L2338" s="17" t="s">
        <v>13</v>
      </c>
      <c r="M2338" s="20">
        <v>18.602777777777778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I2344"/>
  <sheetViews>
    <sheetView workbookViewId="0">
      <selection activeCell="H12" sqref="H12"/>
    </sheetView>
  </sheetViews>
  <sheetFormatPr defaultRowHeight="14.5" x14ac:dyDescent="0.35"/>
  <cols>
    <col min="1" max="1" width="14.08984375" customWidth="1"/>
    <col min="3" max="3" width="8.90625" customWidth="1"/>
    <col min="5" max="5" width="10.26953125" customWidth="1"/>
    <col min="6" max="6" width="9.81640625" customWidth="1"/>
    <col min="7" max="7" width="14" customWidth="1"/>
    <col min="8" max="8" width="9.90625" customWidth="1"/>
    <col min="9" max="9" width="9.81640625" customWidth="1"/>
  </cols>
  <sheetData>
    <row r="1" spans="1:9" s="1" customFormat="1" ht="19" customHeight="1" x14ac:dyDescent="0.35">
      <c r="A1" s="6" t="s">
        <v>0</v>
      </c>
      <c r="B1" s="7" t="s">
        <v>1</v>
      </c>
      <c r="C1" s="7" t="s">
        <v>2</v>
      </c>
      <c r="D1" s="7" t="s">
        <v>3</v>
      </c>
      <c r="E1" s="7" t="s">
        <v>4</v>
      </c>
      <c r="F1" s="7" t="s">
        <v>5</v>
      </c>
      <c r="G1" s="7" t="s">
        <v>6</v>
      </c>
      <c r="H1" s="7" t="s">
        <v>7</v>
      </c>
      <c r="I1" s="8" t="s">
        <v>8</v>
      </c>
    </row>
    <row r="2" spans="1:9" x14ac:dyDescent="0.35">
      <c r="A2" s="4" t="s">
        <v>9</v>
      </c>
      <c r="B2" s="3">
        <v>1992</v>
      </c>
      <c r="C2" s="3" t="s">
        <v>10</v>
      </c>
      <c r="D2" s="3">
        <v>9</v>
      </c>
      <c r="E2" s="3">
        <v>0</v>
      </c>
      <c r="F2" s="3">
        <v>563.84</v>
      </c>
      <c r="G2" s="3" t="s">
        <v>11</v>
      </c>
      <c r="H2" s="3" t="s">
        <v>12</v>
      </c>
      <c r="I2" s="5" t="s">
        <v>13</v>
      </c>
    </row>
    <row r="3" spans="1:9" x14ac:dyDescent="0.35">
      <c r="A3" s="4" t="s">
        <v>14</v>
      </c>
      <c r="B3" s="3">
        <v>1992</v>
      </c>
      <c r="C3" s="3" t="s">
        <v>15</v>
      </c>
      <c r="D3" s="3">
        <v>30</v>
      </c>
      <c r="E3" s="3">
        <v>0</v>
      </c>
      <c r="F3" s="3">
        <v>570.62</v>
      </c>
      <c r="G3" s="3" t="s">
        <v>11</v>
      </c>
      <c r="H3" s="3" t="s">
        <v>16</v>
      </c>
      <c r="I3" s="5" t="s">
        <v>13</v>
      </c>
    </row>
    <row r="4" spans="1:9" x14ac:dyDescent="0.35">
      <c r="A4" s="4" t="s">
        <v>17</v>
      </c>
      <c r="B4" s="3">
        <v>1993</v>
      </c>
      <c r="C4" s="3" t="s">
        <v>18</v>
      </c>
      <c r="D4" s="3">
        <v>30</v>
      </c>
      <c r="E4" s="3">
        <v>0</v>
      </c>
      <c r="F4" s="3">
        <v>600</v>
      </c>
      <c r="G4" s="3" t="s">
        <v>11</v>
      </c>
      <c r="H4" s="3" t="s">
        <v>16</v>
      </c>
      <c r="I4" s="5" t="s">
        <v>13</v>
      </c>
    </row>
    <row r="5" spans="1:9" x14ac:dyDescent="0.35">
      <c r="A5" s="4" t="s">
        <v>19</v>
      </c>
      <c r="B5" s="3">
        <v>1992</v>
      </c>
      <c r="C5" s="3" t="s">
        <v>20</v>
      </c>
      <c r="D5" s="3">
        <v>13</v>
      </c>
      <c r="E5" s="3">
        <v>0</v>
      </c>
      <c r="F5" s="3">
        <v>604.54</v>
      </c>
      <c r="G5" s="3" t="s">
        <v>12</v>
      </c>
      <c r="H5" s="3" t="s">
        <v>12</v>
      </c>
      <c r="I5" s="5" t="s">
        <v>13</v>
      </c>
    </row>
    <row r="6" spans="1:9" x14ac:dyDescent="0.35">
      <c r="A6" s="4" t="s">
        <v>21</v>
      </c>
      <c r="B6" s="3">
        <v>1998</v>
      </c>
      <c r="C6" s="3" t="s">
        <v>10</v>
      </c>
      <c r="D6" s="3">
        <v>27</v>
      </c>
      <c r="E6" s="3">
        <v>0</v>
      </c>
      <c r="F6" s="3">
        <v>637.26</v>
      </c>
      <c r="G6" s="3" t="s">
        <v>12</v>
      </c>
      <c r="H6" s="3" t="s">
        <v>12</v>
      </c>
      <c r="I6" s="5" t="s">
        <v>13</v>
      </c>
    </row>
    <row r="7" spans="1:9" x14ac:dyDescent="0.35">
      <c r="A7" s="4" t="s">
        <v>22</v>
      </c>
      <c r="B7" s="3">
        <v>2001</v>
      </c>
      <c r="C7" s="3" t="s">
        <v>15</v>
      </c>
      <c r="D7" s="3">
        <v>20</v>
      </c>
      <c r="E7" s="3">
        <v>0</v>
      </c>
      <c r="F7" s="3">
        <v>646.14</v>
      </c>
      <c r="G7" s="3" t="s">
        <v>12</v>
      </c>
      <c r="H7" s="3" t="s">
        <v>12</v>
      </c>
      <c r="I7" s="5" t="s">
        <v>23</v>
      </c>
    </row>
    <row r="8" spans="1:9" x14ac:dyDescent="0.35">
      <c r="A8" s="4" t="s">
        <v>24</v>
      </c>
      <c r="B8" s="3">
        <v>1993</v>
      </c>
      <c r="C8" s="3" t="s">
        <v>18</v>
      </c>
      <c r="D8" s="3">
        <v>1</v>
      </c>
      <c r="E8" s="3">
        <v>0</v>
      </c>
      <c r="F8" s="3">
        <v>650</v>
      </c>
      <c r="G8" s="3" t="s">
        <v>12</v>
      </c>
      <c r="H8" s="3" t="s">
        <v>12</v>
      </c>
      <c r="I8" s="5" t="s">
        <v>13</v>
      </c>
    </row>
    <row r="9" spans="1:9" x14ac:dyDescent="0.35">
      <c r="A9" s="4" t="s">
        <v>25</v>
      </c>
      <c r="B9" s="3">
        <v>1995</v>
      </c>
      <c r="C9" s="3" t="s">
        <v>10</v>
      </c>
      <c r="D9" s="3">
        <v>4</v>
      </c>
      <c r="E9" s="3">
        <v>0</v>
      </c>
      <c r="F9" s="3">
        <v>650</v>
      </c>
      <c r="G9" s="3" t="s">
        <v>12</v>
      </c>
      <c r="H9" s="3" t="s">
        <v>12</v>
      </c>
      <c r="I9" s="5" t="s">
        <v>13</v>
      </c>
    </row>
    <row r="10" spans="1:9" x14ac:dyDescent="0.35">
      <c r="A10" s="4" t="s">
        <v>26</v>
      </c>
      <c r="B10" s="3">
        <v>2002</v>
      </c>
      <c r="C10" s="3" t="s">
        <v>15</v>
      </c>
      <c r="D10" s="3">
        <v>29</v>
      </c>
      <c r="E10" s="3">
        <v>0</v>
      </c>
      <c r="F10" s="3">
        <v>668</v>
      </c>
      <c r="G10" s="3" t="s">
        <v>12</v>
      </c>
      <c r="H10" s="3" t="s">
        <v>11</v>
      </c>
      <c r="I10" s="5" t="s">
        <v>23</v>
      </c>
    </row>
    <row r="11" spans="1:9" x14ac:dyDescent="0.35">
      <c r="A11" s="4" t="s">
        <v>27</v>
      </c>
      <c r="B11" s="3">
        <v>1997</v>
      </c>
      <c r="C11" s="3" t="s">
        <v>15</v>
      </c>
      <c r="D11" s="3">
        <v>9</v>
      </c>
      <c r="E11" s="3">
        <v>0</v>
      </c>
      <c r="F11" s="3">
        <v>670</v>
      </c>
      <c r="G11" s="3" t="s">
        <v>12</v>
      </c>
      <c r="H11" s="3" t="s">
        <v>12</v>
      </c>
      <c r="I11" s="5" t="s">
        <v>13</v>
      </c>
    </row>
    <row r="12" spans="1:9" x14ac:dyDescent="0.35">
      <c r="A12" s="4" t="s">
        <v>28</v>
      </c>
      <c r="B12" s="3">
        <v>2001</v>
      </c>
      <c r="C12" s="3" t="s">
        <v>20</v>
      </c>
      <c r="D12" s="3">
        <v>12</v>
      </c>
      <c r="E12" s="3">
        <v>0</v>
      </c>
      <c r="F12" s="3">
        <v>687.54</v>
      </c>
      <c r="G12" s="3" t="s">
        <v>12</v>
      </c>
      <c r="H12" s="3" t="s">
        <v>11</v>
      </c>
      <c r="I12" s="5" t="s">
        <v>13</v>
      </c>
    </row>
    <row r="13" spans="1:9" x14ac:dyDescent="0.35">
      <c r="A13" s="4" t="s">
        <v>29</v>
      </c>
      <c r="B13" s="3">
        <v>1999</v>
      </c>
      <c r="C13" s="3" t="s">
        <v>30</v>
      </c>
      <c r="D13" s="3">
        <v>26</v>
      </c>
      <c r="E13" s="3">
        <v>0</v>
      </c>
      <c r="F13" s="3">
        <v>700</v>
      </c>
      <c r="G13" s="3" t="s">
        <v>31</v>
      </c>
      <c r="H13" s="3" t="s">
        <v>12</v>
      </c>
      <c r="I13" s="5" t="s">
        <v>13</v>
      </c>
    </row>
    <row r="14" spans="1:9" x14ac:dyDescent="0.35">
      <c r="A14" s="4" t="s">
        <v>32</v>
      </c>
      <c r="B14" s="3">
        <v>1999</v>
      </c>
      <c r="C14" s="3" t="s">
        <v>30</v>
      </c>
      <c r="D14" s="3">
        <v>14</v>
      </c>
      <c r="E14" s="3">
        <v>0</v>
      </c>
      <c r="F14" s="3">
        <v>722.99</v>
      </c>
      <c r="G14" s="3" t="s">
        <v>12</v>
      </c>
      <c r="H14" s="3" t="s">
        <v>16</v>
      </c>
      <c r="I14" s="5" t="s">
        <v>13</v>
      </c>
    </row>
    <row r="15" spans="1:9" x14ac:dyDescent="0.35">
      <c r="A15" s="4" t="s">
        <v>33</v>
      </c>
      <c r="B15" s="3">
        <v>2002</v>
      </c>
      <c r="C15" s="3" t="s">
        <v>31</v>
      </c>
      <c r="D15" s="3">
        <v>19</v>
      </c>
      <c r="E15" s="3">
        <v>0</v>
      </c>
      <c r="F15" s="3">
        <v>750</v>
      </c>
      <c r="G15" s="3" t="s">
        <v>12</v>
      </c>
      <c r="H15" s="3" t="s">
        <v>16</v>
      </c>
      <c r="I15" s="5" t="s">
        <v>23</v>
      </c>
    </row>
    <row r="16" spans="1:9" x14ac:dyDescent="0.35">
      <c r="A16" s="4" t="s">
        <v>34</v>
      </c>
      <c r="B16" s="3">
        <v>1993</v>
      </c>
      <c r="C16" s="3" t="s">
        <v>35</v>
      </c>
      <c r="D16" s="3">
        <v>9</v>
      </c>
      <c r="E16" s="3">
        <v>0</v>
      </c>
      <c r="F16" s="3">
        <v>760</v>
      </c>
      <c r="G16" s="3" t="s">
        <v>12</v>
      </c>
      <c r="H16" s="3" t="s">
        <v>16</v>
      </c>
      <c r="I16" s="5" t="s">
        <v>13</v>
      </c>
    </row>
    <row r="17" spans="1:9" x14ac:dyDescent="0.35">
      <c r="A17" s="4" t="s">
        <v>36</v>
      </c>
      <c r="B17" s="3">
        <v>1996</v>
      </c>
      <c r="C17" s="3" t="s">
        <v>37</v>
      </c>
      <c r="D17" s="3">
        <v>22</v>
      </c>
      <c r="E17" s="3">
        <v>0</v>
      </c>
      <c r="F17" s="3">
        <v>760</v>
      </c>
      <c r="G17" s="3" t="s">
        <v>12</v>
      </c>
      <c r="H17" s="3" t="s">
        <v>12</v>
      </c>
      <c r="I17" s="5" t="s">
        <v>13</v>
      </c>
    </row>
    <row r="18" spans="1:9" x14ac:dyDescent="0.35">
      <c r="A18" s="4" t="s">
        <v>38</v>
      </c>
      <c r="B18" s="3">
        <v>1993</v>
      </c>
      <c r="C18" s="3" t="s">
        <v>18</v>
      </c>
      <c r="D18" s="3">
        <v>28</v>
      </c>
      <c r="E18" s="3">
        <v>0</v>
      </c>
      <c r="F18" s="3">
        <v>770</v>
      </c>
      <c r="G18" s="3" t="s">
        <v>12</v>
      </c>
      <c r="H18" s="3" t="s">
        <v>12</v>
      </c>
      <c r="I18" s="5" t="s">
        <v>13</v>
      </c>
    </row>
    <row r="19" spans="1:9" x14ac:dyDescent="0.35">
      <c r="A19" s="4" t="s">
        <v>39</v>
      </c>
      <c r="B19" s="3">
        <v>1996</v>
      </c>
      <c r="C19" s="3" t="s">
        <v>31</v>
      </c>
      <c r="D19" s="3">
        <v>18</v>
      </c>
      <c r="E19" s="3">
        <v>0</v>
      </c>
      <c r="F19" s="3">
        <v>770.38</v>
      </c>
      <c r="G19" s="3" t="s">
        <v>12</v>
      </c>
      <c r="H19" s="3" t="s">
        <v>31</v>
      </c>
      <c r="I19" s="5" t="s">
        <v>23</v>
      </c>
    </row>
    <row r="20" spans="1:9" x14ac:dyDescent="0.35">
      <c r="A20" s="4" t="s">
        <v>40</v>
      </c>
      <c r="B20" s="3">
        <v>1995</v>
      </c>
      <c r="C20" s="3" t="s">
        <v>30</v>
      </c>
      <c r="D20" s="3">
        <v>7</v>
      </c>
      <c r="E20" s="3">
        <v>0</v>
      </c>
      <c r="F20" s="3">
        <v>773.54</v>
      </c>
      <c r="G20" s="3" t="s">
        <v>12</v>
      </c>
      <c r="H20" s="3" t="s">
        <v>11</v>
      </c>
      <c r="I20" s="5" t="s">
        <v>13</v>
      </c>
    </row>
    <row r="21" spans="1:9" x14ac:dyDescent="0.35">
      <c r="A21" s="4" t="s">
        <v>41</v>
      </c>
      <c r="B21" s="3">
        <v>2004</v>
      </c>
      <c r="C21" s="3" t="s">
        <v>37</v>
      </c>
      <c r="D21" s="3">
        <v>7</v>
      </c>
      <c r="E21" s="3">
        <v>0</v>
      </c>
      <c r="F21" s="3">
        <v>830.52</v>
      </c>
      <c r="G21" s="3" t="s">
        <v>12</v>
      </c>
      <c r="H21" s="3" t="s">
        <v>11</v>
      </c>
      <c r="I21" s="5" t="s">
        <v>42</v>
      </c>
    </row>
    <row r="22" spans="1:9" x14ac:dyDescent="0.35">
      <c r="A22" s="4" t="s">
        <v>43</v>
      </c>
      <c r="B22" s="3">
        <v>2000</v>
      </c>
      <c r="C22" s="3" t="s">
        <v>15</v>
      </c>
      <c r="D22" s="3">
        <v>18</v>
      </c>
      <c r="E22" s="3">
        <v>0</v>
      </c>
      <c r="F22" s="3">
        <v>865.41</v>
      </c>
      <c r="G22" s="3" t="s">
        <v>12</v>
      </c>
      <c r="H22" s="3" t="s">
        <v>16</v>
      </c>
      <c r="I22" s="5" t="s">
        <v>13</v>
      </c>
    </row>
    <row r="23" spans="1:9" x14ac:dyDescent="0.35">
      <c r="A23" s="4" t="s">
        <v>44</v>
      </c>
      <c r="B23" s="3">
        <v>1993</v>
      </c>
      <c r="C23" s="3" t="s">
        <v>15</v>
      </c>
      <c r="D23" s="3">
        <v>27</v>
      </c>
      <c r="E23" s="3">
        <v>0</v>
      </c>
      <c r="F23" s="3">
        <v>896.21</v>
      </c>
      <c r="G23" s="3" t="s">
        <v>12</v>
      </c>
      <c r="H23" s="3" t="s">
        <v>16</v>
      </c>
      <c r="I23" s="5" t="s">
        <v>13</v>
      </c>
    </row>
    <row r="24" spans="1:9" x14ac:dyDescent="0.35">
      <c r="A24" s="4" t="s">
        <v>45</v>
      </c>
      <c r="B24" s="3">
        <v>1994</v>
      </c>
      <c r="C24" s="3" t="s">
        <v>37</v>
      </c>
      <c r="D24" s="3">
        <v>30</v>
      </c>
      <c r="E24" s="3">
        <v>0</v>
      </c>
      <c r="F24" s="3">
        <v>915.07</v>
      </c>
      <c r="G24" s="3" t="s">
        <v>12</v>
      </c>
      <c r="H24" s="3" t="s">
        <v>16</v>
      </c>
      <c r="I24" s="5" t="s">
        <v>13</v>
      </c>
    </row>
    <row r="25" spans="1:9" x14ac:dyDescent="0.35">
      <c r="A25" s="4" t="s">
        <v>46</v>
      </c>
      <c r="B25" s="3">
        <v>1995</v>
      </c>
      <c r="C25" s="3" t="s">
        <v>37</v>
      </c>
      <c r="D25" s="3">
        <v>28</v>
      </c>
      <c r="E25" s="3">
        <v>0</v>
      </c>
      <c r="F25" s="3">
        <v>928.59</v>
      </c>
      <c r="G25" s="3" t="s">
        <v>12</v>
      </c>
      <c r="H25" s="3" t="s">
        <v>16</v>
      </c>
      <c r="I25" s="5" t="s">
        <v>13</v>
      </c>
    </row>
    <row r="26" spans="1:9" x14ac:dyDescent="0.35">
      <c r="A26" s="4" t="s">
        <v>47</v>
      </c>
      <c r="B26" s="3">
        <v>2001</v>
      </c>
      <c r="C26" s="3" t="s">
        <v>35</v>
      </c>
      <c r="D26" s="3">
        <v>19</v>
      </c>
      <c r="E26" s="3">
        <v>0</v>
      </c>
      <c r="F26" s="3">
        <v>964.71</v>
      </c>
      <c r="G26" s="3" t="s">
        <v>12</v>
      </c>
      <c r="H26" s="3" t="s">
        <v>11</v>
      </c>
      <c r="I26" s="5" t="s">
        <v>13</v>
      </c>
    </row>
    <row r="27" spans="1:9" x14ac:dyDescent="0.35">
      <c r="A27" s="4" t="s">
        <v>48</v>
      </c>
      <c r="B27" s="3">
        <v>1994</v>
      </c>
      <c r="C27" s="3" t="s">
        <v>15</v>
      </c>
      <c r="D27" s="3">
        <v>22</v>
      </c>
      <c r="E27" s="3">
        <v>0</v>
      </c>
      <c r="F27" s="3">
        <v>1006.65</v>
      </c>
      <c r="G27" s="3" t="s">
        <v>12</v>
      </c>
      <c r="H27" s="3" t="s">
        <v>11</v>
      </c>
      <c r="I27" s="5" t="s">
        <v>13</v>
      </c>
    </row>
    <row r="28" spans="1:9" x14ac:dyDescent="0.35">
      <c r="A28" s="4" t="s">
        <v>49</v>
      </c>
      <c r="B28" s="3">
        <v>2000</v>
      </c>
      <c r="C28" s="3" t="s">
        <v>37</v>
      </c>
      <c r="D28" s="3">
        <v>9</v>
      </c>
      <c r="E28" s="3">
        <v>0</v>
      </c>
      <c r="F28" s="3">
        <v>1012</v>
      </c>
      <c r="G28" s="3" t="s">
        <v>12</v>
      </c>
      <c r="H28" s="3" t="s">
        <v>11</v>
      </c>
      <c r="I28" s="5" t="s">
        <v>13</v>
      </c>
    </row>
    <row r="29" spans="1:9" x14ac:dyDescent="0.35">
      <c r="A29" s="4" t="s">
        <v>50</v>
      </c>
      <c r="B29" s="3">
        <v>1999</v>
      </c>
      <c r="C29" s="3" t="s">
        <v>35</v>
      </c>
      <c r="D29" s="3">
        <v>5</v>
      </c>
      <c r="E29" s="3">
        <v>0</v>
      </c>
      <c r="F29" s="3">
        <v>1019</v>
      </c>
      <c r="G29" s="3" t="s">
        <v>12</v>
      </c>
      <c r="H29" s="3" t="s">
        <v>11</v>
      </c>
      <c r="I29" s="5" t="s">
        <v>13</v>
      </c>
    </row>
    <row r="30" spans="1:9" x14ac:dyDescent="0.35">
      <c r="A30" s="4" t="s">
        <v>51</v>
      </c>
      <c r="B30" s="3">
        <v>1995</v>
      </c>
      <c r="C30" s="3" t="s">
        <v>37</v>
      </c>
      <c r="D30" s="3">
        <v>5</v>
      </c>
      <c r="E30" s="3">
        <v>0</v>
      </c>
      <c r="F30" s="3">
        <v>1033.74</v>
      </c>
      <c r="G30" s="3" t="s">
        <v>12</v>
      </c>
      <c r="H30" s="3" t="s">
        <v>16</v>
      </c>
      <c r="I30" s="5" t="s">
        <v>13</v>
      </c>
    </row>
    <row r="31" spans="1:9" x14ac:dyDescent="0.35">
      <c r="A31" s="4" t="s">
        <v>52</v>
      </c>
      <c r="B31" s="3">
        <v>1994</v>
      </c>
      <c r="C31" s="3" t="s">
        <v>15</v>
      </c>
      <c r="D31" s="3">
        <v>17</v>
      </c>
      <c r="E31" s="3">
        <v>0</v>
      </c>
      <c r="F31" s="3">
        <v>1044</v>
      </c>
      <c r="G31" s="3" t="s">
        <v>12</v>
      </c>
      <c r="H31" s="3" t="s">
        <v>11</v>
      </c>
      <c r="I31" s="5" t="s">
        <v>13</v>
      </c>
    </row>
    <row r="32" spans="1:9" x14ac:dyDescent="0.35">
      <c r="A32" s="4" t="s">
        <v>53</v>
      </c>
      <c r="B32" s="3">
        <v>2002</v>
      </c>
      <c r="C32" s="3" t="s">
        <v>10</v>
      </c>
      <c r="D32" s="3">
        <v>20</v>
      </c>
      <c r="E32" s="3">
        <v>0</v>
      </c>
      <c r="F32" s="3">
        <v>1047</v>
      </c>
      <c r="G32" s="3" t="s">
        <v>12</v>
      </c>
      <c r="H32" s="3" t="s">
        <v>16</v>
      </c>
      <c r="I32" s="5" t="s">
        <v>13</v>
      </c>
    </row>
    <row r="33" spans="1:9" x14ac:dyDescent="0.35">
      <c r="A33" s="4" t="s">
        <v>54</v>
      </c>
      <c r="B33" s="3">
        <v>2002</v>
      </c>
      <c r="C33" s="3" t="s">
        <v>10</v>
      </c>
      <c r="D33" s="3">
        <v>1</v>
      </c>
      <c r="E33" s="3">
        <v>0</v>
      </c>
      <c r="F33" s="3">
        <v>1049</v>
      </c>
      <c r="G33" s="3" t="s">
        <v>12</v>
      </c>
      <c r="H33" s="3" t="s">
        <v>11</v>
      </c>
      <c r="I33" s="5" t="s">
        <v>23</v>
      </c>
    </row>
    <row r="34" spans="1:9" x14ac:dyDescent="0.35">
      <c r="A34" s="4" t="s">
        <v>55</v>
      </c>
      <c r="B34" s="3">
        <v>1995</v>
      </c>
      <c r="C34" s="3" t="s">
        <v>18</v>
      </c>
      <c r="D34" s="3">
        <v>1</v>
      </c>
      <c r="E34" s="3">
        <v>0</v>
      </c>
      <c r="F34" s="3">
        <v>1056</v>
      </c>
      <c r="G34" s="3" t="s">
        <v>12</v>
      </c>
      <c r="H34" s="3" t="s">
        <v>11</v>
      </c>
      <c r="I34" s="5" t="s">
        <v>13</v>
      </c>
    </row>
    <row r="35" spans="1:9" x14ac:dyDescent="0.35">
      <c r="A35" s="4" t="s">
        <v>56</v>
      </c>
      <c r="B35" s="3">
        <v>1993</v>
      </c>
      <c r="C35" s="3" t="s">
        <v>20</v>
      </c>
      <c r="D35" s="3">
        <v>28</v>
      </c>
      <c r="E35" s="3">
        <v>0</v>
      </c>
      <c r="F35" s="3">
        <v>1068</v>
      </c>
      <c r="G35" s="3" t="s">
        <v>12</v>
      </c>
      <c r="H35" s="3" t="s">
        <v>16</v>
      </c>
      <c r="I35" s="5" t="s">
        <v>13</v>
      </c>
    </row>
    <row r="36" spans="1:9" x14ac:dyDescent="0.35">
      <c r="A36" s="4" t="s">
        <v>57</v>
      </c>
      <c r="B36" s="3">
        <v>2004</v>
      </c>
      <c r="C36" s="3" t="s">
        <v>35</v>
      </c>
      <c r="D36" s="3">
        <v>24</v>
      </c>
      <c r="E36" s="3">
        <v>0</v>
      </c>
      <c r="F36" s="3">
        <v>1070</v>
      </c>
      <c r="G36" s="3" t="s">
        <v>12</v>
      </c>
      <c r="H36" s="3" t="s">
        <v>12</v>
      </c>
      <c r="I36" s="5" t="s">
        <v>13</v>
      </c>
    </row>
    <row r="37" spans="1:9" x14ac:dyDescent="0.35">
      <c r="A37" s="4" t="s">
        <v>58</v>
      </c>
      <c r="B37" s="3">
        <v>1997</v>
      </c>
      <c r="C37" s="3" t="s">
        <v>35</v>
      </c>
      <c r="D37" s="3">
        <v>13</v>
      </c>
      <c r="E37" s="3">
        <v>0</v>
      </c>
      <c r="F37" s="3">
        <v>1071</v>
      </c>
      <c r="G37" s="3" t="s">
        <v>12</v>
      </c>
      <c r="H37" s="3" t="s">
        <v>12</v>
      </c>
      <c r="I37" s="5" t="s">
        <v>13</v>
      </c>
    </row>
    <row r="38" spans="1:9" x14ac:dyDescent="0.35">
      <c r="A38" s="4" t="s">
        <v>59</v>
      </c>
      <c r="B38" s="3">
        <v>1998</v>
      </c>
      <c r="C38" s="3" t="s">
        <v>30</v>
      </c>
      <c r="D38" s="3">
        <v>26</v>
      </c>
      <c r="E38" s="3">
        <v>0</v>
      </c>
      <c r="F38" s="3">
        <v>1082</v>
      </c>
      <c r="G38" s="3" t="s">
        <v>12</v>
      </c>
      <c r="H38" s="3" t="s">
        <v>11</v>
      </c>
      <c r="I38" s="5" t="s">
        <v>13</v>
      </c>
    </row>
    <row r="39" spans="1:9" x14ac:dyDescent="0.35">
      <c r="A39" s="4" t="s">
        <v>60</v>
      </c>
      <c r="B39" s="3">
        <v>2002</v>
      </c>
      <c r="C39" s="3" t="s">
        <v>35</v>
      </c>
      <c r="D39" s="3">
        <v>13</v>
      </c>
      <c r="E39" s="3">
        <v>0</v>
      </c>
      <c r="F39" s="3">
        <v>1086</v>
      </c>
      <c r="G39" s="3" t="s">
        <v>12</v>
      </c>
      <c r="H39" s="3" t="s">
        <v>12</v>
      </c>
      <c r="I39" s="5" t="s">
        <v>13</v>
      </c>
    </row>
    <row r="40" spans="1:9" x14ac:dyDescent="0.35">
      <c r="A40" s="4" t="s">
        <v>61</v>
      </c>
      <c r="B40" s="3">
        <v>2004</v>
      </c>
      <c r="C40" s="3" t="s">
        <v>15</v>
      </c>
      <c r="D40" s="3">
        <v>12</v>
      </c>
      <c r="E40" s="3">
        <v>0</v>
      </c>
      <c r="F40" s="3">
        <v>1121.8699999999999</v>
      </c>
      <c r="G40" s="3" t="s">
        <v>12</v>
      </c>
      <c r="H40" s="3" t="s">
        <v>16</v>
      </c>
      <c r="I40" s="5" t="s">
        <v>13</v>
      </c>
    </row>
    <row r="41" spans="1:9" x14ac:dyDescent="0.35">
      <c r="A41" s="4" t="s">
        <v>62</v>
      </c>
      <c r="B41" s="3">
        <v>2004</v>
      </c>
      <c r="C41" s="3" t="s">
        <v>18</v>
      </c>
      <c r="D41" s="3">
        <v>14</v>
      </c>
      <c r="E41" s="3">
        <v>0</v>
      </c>
      <c r="F41" s="3">
        <v>1131.51</v>
      </c>
      <c r="G41" s="3" t="s">
        <v>12</v>
      </c>
      <c r="H41" s="3" t="s">
        <v>16</v>
      </c>
      <c r="I41" s="5" t="s">
        <v>13</v>
      </c>
    </row>
    <row r="42" spans="1:9" x14ac:dyDescent="0.35">
      <c r="A42" s="4" t="s">
        <v>63</v>
      </c>
      <c r="B42" s="3">
        <v>2002</v>
      </c>
      <c r="C42" s="3" t="s">
        <v>10</v>
      </c>
      <c r="D42" s="3">
        <v>19</v>
      </c>
      <c r="E42" s="3">
        <v>0</v>
      </c>
      <c r="F42" s="3">
        <v>1132</v>
      </c>
      <c r="G42" s="3" t="s">
        <v>12</v>
      </c>
      <c r="H42" s="3" t="s">
        <v>16</v>
      </c>
      <c r="I42" s="5" t="s">
        <v>13</v>
      </c>
    </row>
    <row r="43" spans="1:9" x14ac:dyDescent="0.35">
      <c r="A43" s="4" t="s">
        <v>64</v>
      </c>
      <c r="B43" s="3">
        <v>2004</v>
      </c>
      <c r="C43" s="3" t="s">
        <v>37</v>
      </c>
      <c r="D43" s="3">
        <v>6</v>
      </c>
      <c r="E43" s="3">
        <v>0</v>
      </c>
      <c r="F43" s="3">
        <v>1135</v>
      </c>
      <c r="G43" s="3" t="s">
        <v>12</v>
      </c>
      <c r="H43" s="3" t="s">
        <v>12</v>
      </c>
      <c r="I43" s="5" t="s">
        <v>13</v>
      </c>
    </row>
    <row r="44" spans="1:9" x14ac:dyDescent="0.35">
      <c r="A44" s="4" t="s">
        <v>65</v>
      </c>
      <c r="B44" s="3">
        <v>2004</v>
      </c>
      <c r="C44" s="3" t="s">
        <v>18</v>
      </c>
      <c r="D44" s="3">
        <v>11</v>
      </c>
      <c r="E44" s="3">
        <v>0</v>
      </c>
      <c r="F44" s="3">
        <v>1135.94</v>
      </c>
      <c r="G44" s="3" t="s">
        <v>12</v>
      </c>
      <c r="H44" s="3" t="s">
        <v>12</v>
      </c>
      <c r="I44" s="5" t="s">
        <v>13</v>
      </c>
    </row>
    <row r="45" spans="1:9" x14ac:dyDescent="0.35">
      <c r="A45" s="4" t="s">
        <v>66</v>
      </c>
      <c r="B45" s="3">
        <v>2004</v>
      </c>
      <c r="C45" s="3" t="s">
        <v>15</v>
      </c>
      <c r="D45" s="3">
        <v>28</v>
      </c>
      <c r="E45" s="3">
        <v>0</v>
      </c>
      <c r="F45" s="3">
        <v>1136.4000000000001</v>
      </c>
      <c r="G45" s="3" t="s">
        <v>12</v>
      </c>
      <c r="H45" s="3" t="s">
        <v>12</v>
      </c>
      <c r="I45" s="5" t="s">
        <v>13</v>
      </c>
    </row>
    <row r="46" spans="1:9" x14ac:dyDescent="0.35">
      <c r="A46" s="4" t="s">
        <v>67</v>
      </c>
      <c r="B46" s="3">
        <v>2002</v>
      </c>
      <c r="C46" s="3" t="s">
        <v>35</v>
      </c>
      <c r="D46" s="3">
        <v>11</v>
      </c>
      <c r="E46" s="3">
        <v>0</v>
      </c>
      <c r="F46" s="3">
        <v>1137</v>
      </c>
      <c r="G46" s="3" t="s">
        <v>12</v>
      </c>
      <c r="H46" s="3" t="s">
        <v>16</v>
      </c>
      <c r="I46" s="5" t="s">
        <v>13</v>
      </c>
    </row>
    <row r="47" spans="1:9" x14ac:dyDescent="0.35">
      <c r="A47" s="4" t="s">
        <v>31</v>
      </c>
      <c r="B47" s="3">
        <v>2004</v>
      </c>
      <c r="C47" s="3" t="s">
        <v>15</v>
      </c>
      <c r="D47" s="3">
        <v>6</v>
      </c>
      <c r="E47" s="3">
        <v>0</v>
      </c>
      <c r="F47" s="3">
        <v>1137.01</v>
      </c>
      <c r="G47" s="3" t="s">
        <v>12</v>
      </c>
      <c r="H47" s="3" t="s">
        <v>16</v>
      </c>
      <c r="I47" s="5" t="s">
        <v>13</v>
      </c>
    </row>
    <row r="48" spans="1:9" x14ac:dyDescent="0.35">
      <c r="A48" s="4" t="s">
        <v>68</v>
      </c>
      <c r="B48" s="3">
        <v>2004</v>
      </c>
      <c r="C48" s="3" t="s">
        <v>37</v>
      </c>
      <c r="D48" s="3">
        <v>15</v>
      </c>
      <c r="E48" s="3">
        <v>0</v>
      </c>
      <c r="F48" s="3">
        <v>1137.01</v>
      </c>
      <c r="G48" s="3" t="s">
        <v>12</v>
      </c>
      <c r="H48" s="3" t="s">
        <v>16</v>
      </c>
      <c r="I48" s="5" t="s">
        <v>13</v>
      </c>
    </row>
    <row r="49" spans="1:9" x14ac:dyDescent="0.35">
      <c r="A49" s="4" t="s">
        <v>69</v>
      </c>
      <c r="B49" s="3">
        <v>2004</v>
      </c>
      <c r="C49" s="3" t="s">
        <v>15</v>
      </c>
      <c r="D49" s="3">
        <v>27</v>
      </c>
      <c r="E49" s="3">
        <v>0</v>
      </c>
      <c r="F49" s="3">
        <v>1137.47</v>
      </c>
      <c r="G49" s="3" t="s">
        <v>12</v>
      </c>
      <c r="H49" s="3" t="s">
        <v>11</v>
      </c>
      <c r="I49" s="5" t="s">
        <v>13</v>
      </c>
    </row>
    <row r="50" spans="1:9" x14ac:dyDescent="0.35">
      <c r="A50" s="4" t="s">
        <v>70</v>
      </c>
      <c r="B50" s="3">
        <v>2001</v>
      </c>
      <c r="C50" s="3" t="s">
        <v>37</v>
      </c>
      <c r="D50" s="3">
        <v>25</v>
      </c>
      <c r="E50" s="3">
        <v>0</v>
      </c>
      <c r="F50" s="3">
        <v>1141</v>
      </c>
      <c r="G50" s="3" t="s">
        <v>12</v>
      </c>
      <c r="H50" s="3" t="s">
        <v>16</v>
      </c>
      <c r="I50" s="5" t="s">
        <v>13</v>
      </c>
    </row>
    <row r="51" spans="1:9" x14ac:dyDescent="0.35">
      <c r="A51" s="4" t="s">
        <v>71</v>
      </c>
      <c r="B51" s="3">
        <v>2004</v>
      </c>
      <c r="C51" s="3" t="s">
        <v>20</v>
      </c>
      <c r="D51" s="3">
        <v>12</v>
      </c>
      <c r="E51" s="3">
        <v>0</v>
      </c>
      <c r="F51" s="3">
        <v>1141.45</v>
      </c>
      <c r="G51" s="3" t="s">
        <v>12</v>
      </c>
      <c r="H51" s="3" t="s">
        <v>12</v>
      </c>
      <c r="I51" s="5" t="s">
        <v>13</v>
      </c>
    </row>
    <row r="52" spans="1:9" x14ac:dyDescent="0.35">
      <c r="A52" s="4" t="s">
        <v>72</v>
      </c>
      <c r="B52" s="3">
        <v>2002</v>
      </c>
      <c r="C52" s="3" t="s">
        <v>37</v>
      </c>
      <c r="D52" s="3">
        <v>1</v>
      </c>
      <c r="E52" s="3">
        <v>0</v>
      </c>
      <c r="F52" s="3">
        <v>1142</v>
      </c>
      <c r="G52" s="3" t="s">
        <v>12</v>
      </c>
      <c r="H52" s="3" t="s">
        <v>11</v>
      </c>
      <c r="I52" s="5" t="s">
        <v>42</v>
      </c>
    </row>
    <row r="53" spans="1:9" x14ac:dyDescent="0.35">
      <c r="A53" s="4" t="s">
        <v>73</v>
      </c>
      <c r="B53" s="3">
        <v>2004</v>
      </c>
      <c r="C53" s="3" t="s">
        <v>18</v>
      </c>
      <c r="D53" s="3">
        <v>10</v>
      </c>
      <c r="E53" s="3">
        <v>0</v>
      </c>
      <c r="F53" s="3">
        <v>1146.8</v>
      </c>
      <c r="G53" s="3" t="s">
        <v>11</v>
      </c>
      <c r="H53" s="3" t="s">
        <v>11</v>
      </c>
      <c r="I53" s="5" t="s">
        <v>13</v>
      </c>
    </row>
    <row r="54" spans="1:9" x14ac:dyDescent="0.35">
      <c r="A54" s="4" t="s">
        <v>74</v>
      </c>
      <c r="B54" s="3">
        <v>2003</v>
      </c>
      <c r="C54" s="3" t="s">
        <v>18</v>
      </c>
      <c r="D54" s="3">
        <v>12</v>
      </c>
      <c r="E54" s="3">
        <v>0</v>
      </c>
      <c r="F54" s="3">
        <v>1149</v>
      </c>
      <c r="G54" s="3" t="s">
        <v>11</v>
      </c>
      <c r="H54" s="3" t="s">
        <v>16</v>
      </c>
      <c r="I54" s="5" t="s">
        <v>23</v>
      </c>
    </row>
    <row r="55" spans="1:9" x14ac:dyDescent="0.35">
      <c r="A55" s="4" t="s">
        <v>75</v>
      </c>
      <c r="B55" s="3">
        <v>2004</v>
      </c>
      <c r="C55" s="3" t="s">
        <v>10</v>
      </c>
      <c r="D55" s="3">
        <v>18</v>
      </c>
      <c r="E55" s="3">
        <v>0</v>
      </c>
      <c r="F55" s="3">
        <v>1149.4000000000001</v>
      </c>
      <c r="G55" s="3" t="s">
        <v>11</v>
      </c>
      <c r="H55" s="3" t="s">
        <v>11</v>
      </c>
      <c r="I55" s="5" t="s">
        <v>13</v>
      </c>
    </row>
    <row r="56" spans="1:9" x14ac:dyDescent="0.35">
      <c r="A56" s="4" t="s">
        <v>76</v>
      </c>
      <c r="B56" s="3">
        <v>1994</v>
      </c>
      <c r="C56" s="3" t="s">
        <v>10</v>
      </c>
      <c r="D56" s="3">
        <v>26</v>
      </c>
      <c r="E56" s="3">
        <v>0</v>
      </c>
      <c r="F56" s="3">
        <v>1158.32</v>
      </c>
      <c r="G56" s="3" t="s">
        <v>11</v>
      </c>
      <c r="H56" s="3" t="s">
        <v>16</v>
      </c>
      <c r="I56" s="5" t="s">
        <v>13</v>
      </c>
    </row>
    <row r="57" spans="1:9" x14ac:dyDescent="0.35">
      <c r="A57" s="4" t="s">
        <v>77</v>
      </c>
      <c r="B57" s="3">
        <v>2004</v>
      </c>
      <c r="C57" s="3" t="s">
        <v>15</v>
      </c>
      <c r="D57" s="3">
        <v>11</v>
      </c>
      <c r="E57" s="3">
        <v>0</v>
      </c>
      <c r="F57" s="3">
        <v>1163.46</v>
      </c>
      <c r="G57" s="3" t="s">
        <v>11</v>
      </c>
      <c r="H57" s="3" t="s">
        <v>12</v>
      </c>
      <c r="I57" s="5" t="s">
        <v>13</v>
      </c>
    </row>
    <row r="58" spans="1:9" x14ac:dyDescent="0.35">
      <c r="A58" s="4" t="s">
        <v>78</v>
      </c>
      <c r="B58" s="3">
        <v>2002</v>
      </c>
      <c r="C58" s="3" t="s">
        <v>18</v>
      </c>
      <c r="D58" s="3">
        <v>11</v>
      </c>
      <c r="E58" s="3">
        <v>0</v>
      </c>
      <c r="F58" s="3">
        <v>1165</v>
      </c>
      <c r="G58" s="3" t="s">
        <v>11</v>
      </c>
      <c r="H58" s="3" t="s">
        <v>12</v>
      </c>
      <c r="I58" s="5" t="s">
        <v>23</v>
      </c>
    </row>
    <row r="59" spans="1:9" x14ac:dyDescent="0.35">
      <c r="A59" s="4" t="s">
        <v>79</v>
      </c>
      <c r="B59" s="3">
        <v>2001</v>
      </c>
      <c r="C59" s="3" t="s">
        <v>15</v>
      </c>
      <c r="D59" s="3">
        <v>12</v>
      </c>
      <c r="E59" s="3">
        <v>0</v>
      </c>
      <c r="F59" s="3">
        <v>1167</v>
      </c>
      <c r="G59" s="3" t="s">
        <v>11</v>
      </c>
      <c r="H59" s="3" t="s">
        <v>16</v>
      </c>
      <c r="I59" s="5" t="s">
        <v>13</v>
      </c>
    </row>
    <row r="60" spans="1:9" x14ac:dyDescent="0.35">
      <c r="A60" s="4" t="s">
        <v>80</v>
      </c>
      <c r="B60" s="3">
        <v>1996</v>
      </c>
      <c r="C60" s="3" t="s">
        <v>35</v>
      </c>
      <c r="D60" s="3">
        <v>11</v>
      </c>
      <c r="E60" s="3">
        <v>0</v>
      </c>
      <c r="F60" s="3">
        <v>1178</v>
      </c>
      <c r="G60" s="3" t="s">
        <v>11</v>
      </c>
      <c r="H60" s="3" t="s">
        <v>12</v>
      </c>
      <c r="I60" s="5" t="s">
        <v>13</v>
      </c>
    </row>
    <row r="61" spans="1:9" x14ac:dyDescent="0.35">
      <c r="A61" s="4" t="s">
        <v>81</v>
      </c>
      <c r="B61" s="3">
        <v>1997</v>
      </c>
      <c r="C61" s="3" t="s">
        <v>18</v>
      </c>
      <c r="D61" s="3">
        <v>28</v>
      </c>
      <c r="E61" s="3">
        <v>0</v>
      </c>
      <c r="F61" s="3">
        <v>1178.07</v>
      </c>
      <c r="G61" s="3" t="s">
        <v>11</v>
      </c>
      <c r="H61" s="3" t="s">
        <v>11</v>
      </c>
      <c r="I61" s="5" t="s">
        <v>13</v>
      </c>
    </row>
    <row r="62" spans="1:9" x14ac:dyDescent="0.35">
      <c r="A62" s="4" t="s">
        <v>82</v>
      </c>
      <c r="B62" s="3">
        <v>2002</v>
      </c>
      <c r="C62" s="3" t="s">
        <v>35</v>
      </c>
      <c r="D62" s="3">
        <v>26</v>
      </c>
      <c r="E62" s="3">
        <v>0</v>
      </c>
      <c r="F62" s="3">
        <v>1191</v>
      </c>
      <c r="G62" s="3" t="s">
        <v>11</v>
      </c>
      <c r="H62" s="3" t="s">
        <v>16</v>
      </c>
      <c r="I62" s="5" t="s">
        <v>13</v>
      </c>
    </row>
    <row r="63" spans="1:9" x14ac:dyDescent="0.35">
      <c r="A63" s="4" t="s">
        <v>83</v>
      </c>
      <c r="B63" s="3">
        <v>1999</v>
      </c>
      <c r="C63" s="3" t="s">
        <v>18</v>
      </c>
      <c r="D63" s="3">
        <v>28</v>
      </c>
      <c r="E63" s="3">
        <v>0</v>
      </c>
      <c r="F63" s="3">
        <v>1200</v>
      </c>
      <c r="G63" s="3" t="s">
        <v>11</v>
      </c>
      <c r="H63" s="3" t="s">
        <v>12</v>
      </c>
      <c r="I63" s="5" t="s">
        <v>23</v>
      </c>
    </row>
    <row r="64" spans="1:9" x14ac:dyDescent="0.35">
      <c r="A64" s="4" t="s">
        <v>84</v>
      </c>
      <c r="B64" s="3">
        <v>1992</v>
      </c>
      <c r="C64" s="3" t="s">
        <v>37</v>
      </c>
      <c r="D64" s="3">
        <v>6</v>
      </c>
      <c r="E64" s="3">
        <v>0</v>
      </c>
      <c r="F64" s="3">
        <v>1200.55</v>
      </c>
      <c r="G64" s="3" t="s">
        <v>11</v>
      </c>
      <c r="H64" s="3" t="s">
        <v>12</v>
      </c>
      <c r="I64" s="5" t="s">
        <v>13</v>
      </c>
    </row>
    <row r="65" spans="1:9" x14ac:dyDescent="0.35">
      <c r="A65" s="4" t="s">
        <v>85</v>
      </c>
      <c r="B65" s="3">
        <v>2004</v>
      </c>
      <c r="C65" s="3" t="s">
        <v>18</v>
      </c>
      <c r="D65" s="3">
        <v>2</v>
      </c>
      <c r="E65" s="3">
        <v>0</v>
      </c>
      <c r="F65" s="3">
        <v>1210</v>
      </c>
      <c r="G65" s="3" t="s">
        <v>11</v>
      </c>
      <c r="H65" s="3" t="s">
        <v>16</v>
      </c>
      <c r="I65" s="5" t="s">
        <v>13</v>
      </c>
    </row>
    <row r="66" spans="1:9" x14ac:dyDescent="0.35">
      <c r="A66" s="4" t="s">
        <v>86</v>
      </c>
      <c r="B66" s="3">
        <v>1996</v>
      </c>
      <c r="C66" s="3" t="s">
        <v>15</v>
      </c>
      <c r="D66" s="3">
        <v>4</v>
      </c>
      <c r="E66" s="3">
        <v>0</v>
      </c>
      <c r="F66" s="3">
        <v>1220</v>
      </c>
      <c r="G66" s="3" t="s">
        <v>11</v>
      </c>
      <c r="H66" s="3" t="s">
        <v>12</v>
      </c>
      <c r="I66" s="5" t="s">
        <v>23</v>
      </c>
    </row>
    <row r="67" spans="1:9" x14ac:dyDescent="0.35">
      <c r="A67" s="4" t="s">
        <v>87</v>
      </c>
      <c r="B67" s="3">
        <v>2004</v>
      </c>
      <c r="C67" s="3" t="s">
        <v>10</v>
      </c>
      <c r="D67" s="3">
        <v>9</v>
      </c>
      <c r="E67" s="3">
        <v>0</v>
      </c>
      <c r="F67" s="3">
        <v>1224</v>
      </c>
      <c r="G67" s="3" t="s">
        <v>11</v>
      </c>
      <c r="H67" s="3" t="s">
        <v>16</v>
      </c>
      <c r="I67" s="5" t="s">
        <v>13</v>
      </c>
    </row>
    <row r="68" spans="1:9" x14ac:dyDescent="0.35">
      <c r="A68" s="4" t="s">
        <v>88</v>
      </c>
      <c r="B68" s="3">
        <v>2004</v>
      </c>
      <c r="C68" s="3" t="s">
        <v>37</v>
      </c>
      <c r="D68" s="3">
        <v>16</v>
      </c>
      <c r="E68" s="3">
        <v>0</v>
      </c>
      <c r="F68" s="3">
        <v>1228</v>
      </c>
      <c r="G68" s="3" t="s">
        <v>11</v>
      </c>
      <c r="H68" s="3" t="s">
        <v>16</v>
      </c>
      <c r="I68" s="5" t="s">
        <v>23</v>
      </c>
    </row>
    <row r="69" spans="1:9" x14ac:dyDescent="0.35">
      <c r="A69" s="4" t="s">
        <v>89</v>
      </c>
      <c r="B69" s="3">
        <v>1998</v>
      </c>
      <c r="C69" s="3" t="s">
        <v>10</v>
      </c>
      <c r="D69" s="3">
        <v>13</v>
      </c>
      <c r="E69" s="3">
        <v>0</v>
      </c>
      <c r="F69" s="3">
        <v>1234</v>
      </c>
      <c r="G69" s="3" t="s">
        <v>11</v>
      </c>
      <c r="H69" s="3" t="s">
        <v>16</v>
      </c>
      <c r="I69" s="5" t="s">
        <v>13</v>
      </c>
    </row>
    <row r="70" spans="1:9" x14ac:dyDescent="0.35">
      <c r="A70" s="4" t="s">
        <v>90</v>
      </c>
      <c r="B70" s="3">
        <v>2002</v>
      </c>
      <c r="C70" s="3" t="s">
        <v>30</v>
      </c>
      <c r="D70" s="3">
        <v>12</v>
      </c>
      <c r="E70" s="3">
        <v>0</v>
      </c>
      <c r="F70" s="3">
        <v>1237</v>
      </c>
      <c r="G70" s="3" t="s">
        <v>11</v>
      </c>
      <c r="H70" s="3" t="s">
        <v>11</v>
      </c>
      <c r="I70" s="5" t="s">
        <v>13</v>
      </c>
    </row>
    <row r="71" spans="1:9" x14ac:dyDescent="0.35">
      <c r="A71" s="4" t="s">
        <v>91</v>
      </c>
      <c r="B71" s="3">
        <v>1998</v>
      </c>
      <c r="C71" s="3" t="s">
        <v>37</v>
      </c>
      <c r="D71" s="3">
        <v>11</v>
      </c>
      <c r="E71" s="3">
        <v>0</v>
      </c>
      <c r="F71" s="3">
        <v>1240</v>
      </c>
      <c r="G71" s="3" t="s">
        <v>11</v>
      </c>
      <c r="H71" s="3" t="s">
        <v>16</v>
      </c>
      <c r="I71" s="5" t="s">
        <v>23</v>
      </c>
    </row>
    <row r="72" spans="1:9" x14ac:dyDescent="0.35">
      <c r="A72" s="4" t="s">
        <v>92</v>
      </c>
      <c r="B72" s="3">
        <v>2002</v>
      </c>
      <c r="C72" s="3" t="s">
        <v>10</v>
      </c>
      <c r="D72" s="3">
        <v>1</v>
      </c>
      <c r="E72" s="3">
        <v>0</v>
      </c>
      <c r="F72" s="3">
        <v>1241</v>
      </c>
      <c r="G72" s="3" t="s">
        <v>11</v>
      </c>
      <c r="H72" s="3" t="s">
        <v>11</v>
      </c>
      <c r="I72" s="5" t="s">
        <v>13</v>
      </c>
    </row>
    <row r="73" spans="1:9" x14ac:dyDescent="0.35">
      <c r="A73" s="4" t="s">
        <v>93</v>
      </c>
      <c r="B73" s="3">
        <v>2003</v>
      </c>
      <c r="C73" s="3" t="s">
        <v>35</v>
      </c>
      <c r="D73" s="3">
        <v>2</v>
      </c>
      <c r="E73" s="3">
        <v>0</v>
      </c>
      <c r="F73" s="3">
        <v>1241.57</v>
      </c>
      <c r="G73" s="3" t="s">
        <v>11</v>
      </c>
      <c r="H73" s="3" t="s">
        <v>11</v>
      </c>
      <c r="I73" s="5" t="s">
        <v>42</v>
      </c>
    </row>
    <row r="74" spans="1:9" x14ac:dyDescent="0.35">
      <c r="A74" s="4" t="s">
        <v>94</v>
      </c>
      <c r="B74" s="3">
        <v>2003</v>
      </c>
      <c r="C74" s="3" t="s">
        <v>20</v>
      </c>
      <c r="D74" s="3">
        <v>15</v>
      </c>
      <c r="E74" s="3">
        <v>0</v>
      </c>
      <c r="F74" s="3">
        <v>1242.26</v>
      </c>
      <c r="G74" s="3" t="s">
        <v>11</v>
      </c>
      <c r="H74" s="3" t="s">
        <v>16</v>
      </c>
      <c r="I74" s="5" t="s">
        <v>42</v>
      </c>
    </row>
    <row r="75" spans="1:9" x14ac:dyDescent="0.35">
      <c r="A75" s="4" t="s">
        <v>95</v>
      </c>
      <c r="B75" s="3">
        <v>2003</v>
      </c>
      <c r="C75" s="3" t="s">
        <v>20</v>
      </c>
      <c r="D75" s="3">
        <v>8</v>
      </c>
      <c r="E75" s="3">
        <v>0</v>
      </c>
      <c r="F75" s="3">
        <v>1242.82</v>
      </c>
      <c r="G75" s="3" t="s">
        <v>11</v>
      </c>
      <c r="H75" s="3" t="s">
        <v>16</v>
      </c>
      <c r="I75" s="5" t="s">
        <v>42</v>
      </c>
    </row>
    <row r="76" spans="1:9" x14ac:dyDescent="0.35">
      <c r="A76" s="4" t="s">
        <v>96</v>
      </c>
      <c r="B76" s="3">
        <v>2003</v>
      </c>
      <c r="C76" s="3" t="s">
        <v>20</v>
      </c>
      <c r="D76" s="3">
        <v>15</v>
      </c>
      <c r="E76" s="3">
        <v>0</v>
      </c>
      <c r="F76" s="3">
        <v>1252.4100000000001</v>
      </c>
      <c r="G76" s="3" t="s">
        <v>11</v>
      </c>
      <c r="H76" s="3" t="s">
        <v>12</v>
      </c>
      <c r="I76" s="5" t="s">
        <v>42</v>
      </c>
    </row>
    <row r="77" spans="1:9" x14ac:dyDescent="0.35">
      <c r="A77" s="4" t="s">
        <v>97</v>
      </c>
      <c r="B77" s="3">
        <v>1997</v>
      </c>
      <c r="C77" s="3" t="s">
        <v>15</v>
      </c>
      <c r="D77" s="3">
        <v>4</v>
      </c>
      <c r="E77" s="3">
        <v>0</v>
      </c>
      <c r="F77" s="3">
        <v>1253</v>
      </c>
      <c r="G77" s="3" t="s">
        <v>11</v>
      </c>
      <c r="H77" s="3" t="s">
        <v>11</v>
      </c>
      <c r="I77" s="5" t="s">
        <v>13</v>
      </c>
    </row>
    <row r="78" spans="1:9" x14ac:dyDescent="0.35">
      <c r="A78" s="4" t="s">
        <v>98</v>
      </c>
      <c r="B78" s="3">
        <v>2003</v>
      </c>
      <c r="C78" s="3" t="s">
        <v>30</v>
      </c>
      <c r="D78" s="3">
        <v>10</v>
      </c>
      <c r="E78" s="3">
        <v>0</v>
      </c>
      <c r="F78" s="3">
        <v>1253.94</v>
      </c>
      <c r="G78" s="3" t="s">
        <v>11</v>
      </c>
      <c r="H78" s="3" t="s">
        <v>11</v>
      </c>
      <c r="I78" s="5" t="s">
        <v>42</v>
      </c>
    </row>
    <row r="79" spans="1:9" x14ac:dyDescent="0.35">
      <c r="A79" s="4" t="s">
        <v>99</v>
      </c>
      <c r="B79" s="3">
        <v>2003</v>
      </c>
      <c r="C79" s="3" t="s">
        <v>37</v>
      </c>
      <c r="D79" s="3">
        <v>13</v>
      </c>
      <c r="E79" s="3">
        <v>0</v>
      </c>
      <c r="F79" s="3">
        <v>1256.3</v>
      </c>
      <c r="G79" s="3" t="s">
        <v>11</v>
      </c>
      <c r="H79" s="3" t="s">
        <v>12</v>
      </c>
      <c r="I79" s="5" t="s">
        <v>42</v>
      </c>
    </row>
    <row r="80" spans="1:9" x14ac:dyDescent="0.35">
      <c r="A80" s="4" t="s">
        <v>100</v>
      </c>
      <c r="B80" s="3">
        <v>2003</v>
      </c>
      <c r="C80" s="3" t="s">
        <v>37</v>
      </c>
      <c r="D80" s="3">
        <v>30</v>
      </c>
      <c r="E80" s="3">
        <v>0</v>
      </c>
      <c r="F80" s="3">
        <v>1261.44</v>
      </c>
      <c r="G80" s="3" t="s">
        <v>11</v>
      </c>
      <c r="H80" s="3" t="s">
        <v>12</v>
      </c>
      <c r="I80" s="5" t="s">
        <v>42</v>
      </c>
    </row>
    <row r="81" spans="1:9" x14ac:dyDescent="0.35">
      <c r="A81" s="4" t="s">
        <v>101</v>
      </c>
      <c r="B81" s="3">
        <v>2003</v>
      </c>
      <c r="C81" s="3" t="s">
        <v>35</v>
      </c>
      <c r="D81" s="3">
        <v>15</v>
      </c>
      <c r="E81" s="3">
        <v>0</v>
      </c>
      <c r="F81" s="3">
        <v>1261.8599999999999</v>
      </c>
      <c r="G81" s="3" t="s">
        <v>11</v>
      </c>
      <c r="H81" s="3" t="s">
        <v>12</v>
      </c>
      <c r="I81" s="5" t="s">
        <v>42</v>
      </c>
    </row>
    <row r="82" spans="1:9" x14ac:dyDescent="0.35">
      <c r="A82" s="4" t="s">
        <v>102</v>
      </c>
      <c r="B82" s="3">
        <v>2003</v>
      </c>
      <c r="C82" s="3" t="s">
        <v>15</v>
      </c>
      <c r="D82" s="3">
        <v>21</v>
      </c>
      <c r="E82" s="3">
        <v>0</v>
      </c>
      <c r="F82" s="3">
        <v>1263.25</v>
      </c>
      <c r="G82" s="3" t="s">
        <v>11</v>
      </c>
      <c r="H82" s="3" t="s">
        <v>12</v>
      </c>
      <c r="I82" s="5" t="s">
        <v>42</v>
      </c>
    </row>
    <row r="83" spans="1:9" x14ac:dyDescent="0.35">
      <c r="A83" s="4" t="s">
        <v>103</v>
      </c>
      <c r="B83" s="3">
        <v>2002</v>
      </c>
      <c r="C83" s="3" t="s">
        <v>30</v>
      </c>
      <c r="D83" s="3">
        <v>4</v>
      </c>
      <c r="E83" s="3">
        <v>0</v>
      </c>
      <c r="F83" s="3">
        <v>1267</v>
      </c>
      <c r="G83" s="3" t="s">
        <v>11</v>
      </c>
      <c r="H83" s="3" t="s">
        <v>16</v>
      </c>
      <c r="I83" s="5" t="s">
        <v>13</v>
      </c>
    </row>
    <row r="84" spans="1:9" x14ac:dyDescent="0.35">
      <c r="A84" s="4" t="s">
        <v>104</v>
      </c>
      <c r="B84" s="3">
        <v>1997</v>
      </c>
      <c r="C84" s="3" t="s">
        <v>37</v>
      </c>
      <c r="D84" s="3">
        <v>26</v>
      </c>
      <c r="E84" s="3">
        <v>0</v>
      </c>
      <c r="F84" s="3">
        <v>1276</v>
      </c>
      <c r="G84" s="3" t="s">
        <v>11</v>
      </c>
      <c r="H84" s="3" t="s">
        <v>11</v>
      </c>
      <c r="I84" s="5" t="s">
        <v>23</v>
      </c>
    </row>
    <row r="85" spans="1:9" x14ac:dyDescent="0.35">
      <c r="A85" s="4" t="s">
        <v>105</v>
      </c>
      <c r="B85" s="3">
        <v>2004</v>
      </c>
      <c r="C85" s="3" t="s">
        <v>20</v>
      </c>
      <c r="D85" s="3">
        <v>30</v>
      </c>
      <c r="E85" s="3">
        <v>0</v>
      </c>
      <c r="F85" s="3">
        <v>1283</v>
      </c>
      <c r="G85" s="3" t="s">
        <v>11</v>
      </c>
      <c r="H85" s="3" t="s">
        <v>16</v>
      </c>
      <c r="I85" s="5" t="s">
        <v>13</v>
      </c>
    </row>
    <row r="86" spans="1:9" x14ac:dyDescent="0.35">
      <c r="A86" s="4" t="s">
        <v>106</v>
      </c>
      <c r="B86" s="3">
        <v>2004</v>
      </c>
      <c r="C86" s="3" t="s">
        <v>10</v>
      </c>
      <c r="D86" s="3">
        <v>28</v>
      </c>
      <c r="E86" s="3">
        <v>0</v>
      </c>
      <c r="F86" s="3">
        <v>1285</v>
      </c>
      <c r="G86" s="3" t="s">
        <v>11</v>
      </c>
      <c r="H86" s="3" t="s">
        <v>12</v>
      </c>
      <c r="I86" s="5" t="s">
        <v>13</v>
      </c>
    </row>
    <row r="87" spans="1:9" x14ac:dyDescent="0.35">
      <c r="A87" s="4" t="s">
        <v>107</v>
      </c>
      <c r="B87" s="3">
        <v>2000</v>
      </c>
      <c r="C87" s="3" t="s">
        <v>18</v>
      </c>
      <c r="D87" s="3">
        <v>26</v>
      </c>
      <c r="E87" s="3">
        <v>0</v>
      </c>
      <c r="F87" s="3">
        <v>1286</v>
      </c>
      <c r="G87" s="3" t="s">
        <v>11</v>
      </c>
      <c r="H87" s="3" t="s">
        <v>11</v>
      </c>
      <c r="I87" s="5" t="s">
        <v>13</v>
      </c>
    </row>
    <row r="88" spans="1:9" x14ac:dyDescent="0.35">
      <c r="A88" s="4" t="s">
        <v>108</v>
      </c>
      <c r="B88" s="3">
        <v>1998</v>
      </c>
      <c r="C88" s="3" t="s">
        <v>18</v>
      </c>
      <c r="D88" s="3">
        <v>4</v>
      </c>
      <c r="E88" s="3">
        <v>0</v>
      </c>
      <c r="F88" s="3">
        <v>1290.93</v>
      </c>
      <c r="G88" s="3" t="s">
        <v>11</v>
      </c>
      <c r="H88" s="3" t="s">
        <v>11</v>
      </c>
      <c r="I88" s="5" t="s">
        <v>13</v>
      </c>
    </row>
    <row r="89" spans="1:9" x14ac:dyDescent="0.35">
      <c r="A89" s="4" t="s">
        <v>109</v>
      </c>
      <c r="B89" s="3">
        <v>2001</v>
      </c>
      <c r="C89" s="3" t="s">
        <v>15</v>
      </c>
      <c r="D89" s="3">
        <v>29</v>
      </c>
      <c r="E89" s="3">
        <v>0</v>
      </c>
      <c r="F89" s="3">
        <v>1293</v>
      </c>
      <c r="G89" s="3" t="s">
        <v>11</v>
      </c>
      <c r="H89" s="3" t="s">
        <v>12</v>
      </c>
      <c r="I89" s="5" t="s">
        <v>23</v>
      </c>
    </row>
    <row r="90" spans="1:9" x14ac:dyDescent="0.35">
      <c r="A90" s="4" t="s">
        <v>110</v>
      </c>
      <c r="B90" s="3">
        <v>2002</v>
      </c>
      <c r="C90" s="3" t="s">
        <v>30</v>
      </c>
      <c r="D90" s="3">
        <v>10</v>
      </c>
      <c r="E90" s="3">
        <v>0</v>
      </c>
      <c r="F90" s="3">
        <v>1304</v>
      </c>
      <c r="G90" s="3" t="s">
        <v>11</v>
      </c>
      <c r="H90" s="3" t="s">
        <v>11</v>
      </c>
      <c r="I90" s="5" t="s">
        <v>23</v>
      </c>
    </row>
    <row r="91" spans="1:9" x14ac:dyDescent="0.35">
      <c r="A91" s="4" t="s">
        <v>111</v>
      </c>
      <c r="B91" s="3">
        <v>1999</v>
      </c>
      <c r="C91" s="3" t="s">
        <v>30</v>
      </c>
      <c r="D91" s="3">
        <v>2</v>
      </c>
      <c r="E91" s="3">
        <v>0</v>
      </c>
      <c r="F91" s="3">
        <v>1304</v>
      </c>
      <c r="G91" s="3" t="s">
        <v>11</v>
      </c>
      <c r="H91" s="3" t="s">
        <v>11</v>
      </c>
      <c r="I91" s="5" t="s">
        <v>13</v>
      </c>
    </row>
    <row r="92" spans="1:9" x14ac:dyDescent="0.35">
      <c r="A92" s="4" t="s">
        <v>112</v>
      </c>
      <c r="B92" s="3">
        <v>2002</v>
      </c>
      <c r="C92" s="3" t="s">
        <v>37</v>
      </c>
      <c r="D92" s="3">
        <v>13</v>
      </c>
      <c r="E92" s="3">
        <v>0</v>
      </c>
      <c r="F92" s="3">
        <v>1315</v>
      </c>
      <c r="G92" s="3" t="s">
        <v>11</v>
      </c>
      <c r="H92" s="3" t="s">
        <v>11</v>
      </c>
      <c r="I92" s="5" t="s">
        <v>13</v>
      </c>
    </row>
    <row r="93" spans="1:9" x14ac:dyDescent="0.35">
      <c r="A93" s="4" t="s">
        <v>113</v>
      </c>
      <c r="B93" s="3">
        <v>1999</v>
      </c>
      <c r="C93" s="3" t="s">
        <v>37</v>
      </c>
      <c r="D93" s="3">
        <v>14</v>
      </c>
      <c r="E93" s="3">
        <v>0</v>
      </c>
      <c r="F93" s="3">
        <v>1329.17</v>
      </c>
      <c r="G93" s="3" t="s">
        <v>11</v>
      </c>
      <c r="H93" s="3" t="s">
        <v>12</v>
      </c>
      <c r="I93" s="5" t="s">
        <v>13</v>
      </c>
    </row>
    <row r="94" spans="1:9" x14ac:dyDescent="0.35">
      <c r="A94" s="4" t="s">
        <v>114</v>
      </c>
      <c r="B94" s="3">
        <v>1998</v>
      </c>
      <c r="C94" s="3" t="s">
        <v>10</v>
      </c>
      <c r="D94" s="3">
        <v>12</v>
      </c>
      <c r="E94" s="3">
        <v>0</v>
      </c>
      <c r="F94" s="3">
        <v>1332.61</v>
      </c>
      <c r="G94" s="3" t="s">
        <v>11</v>
      </c>
      <c r="H94" s="3" t="s">
        <v>12</v>
      </c>
      <c r="I94" s="5" t="s">
        <v>13</v>
      </c>
    </row>
    <row r="95" spans="1:9" x14ac:dyDescent="0.35">
      <c r="A95" s="4" t="s">
        <v>115</v>
      </c>
      <c r="B95" s="3">
        <v>1995</v>
      </c>
      <c r="C95" s="3" t="s">
        <v>10</v>
      </c>
      <c r="D95" s="3">
        <v>30</v>
      </c>
      <c r="E95" s="3">
        <v>0</v>
      </c>
      <c r="F95" s="3">
        <v>1338</v>
      </c>
      <c r="G95" s="3" t="s">
        <v>11</v>
      </c>
      <c r="H95" s="3" t="s">
        <v>12</v>
      </c>
      <c r="I95" s="5" t="s">
        <v>23</v>
      </c>
    </row>
    <row r="96" spans="1:9" x14ac:dyDescent="0.35">
      <c r="A96" s="4" t="s">
        <v>116</v>
      </c>
      <c r="B96" s="3">
        <v>1997</v>
      </c>
      <c r="C96" s="3" t="s">
        <v>15</v>
      </c>
      <c r="D96" s="3">
        <v>7</v>
      </c>
      <c r="E96" s="3">
        <v>0</v>
      </c>
      <c r="F96" s="3">
        <v>1341.16</v>
      </c>
      <c r="G96" s="3" t="s">
        <v>11</v>
      </c>
      <c r="H96" s="3" t="s">
        <v>11</v>
      </c>
      <c r="I96" s="5" t="s">
        <v>23</v>
      </c>
    </row>
    <row r="97" spans="1:9" x14ac:dyDescent="0.35">
      <c r="A97" s="4" t="s">
        <v>117</v>
      </c>
      <c r="B97" s="3">
        <v>1998</v>
      </c>
      <c r="C97" s="3" t="s">
        <v>30</v>
      </c>
      <c r="D97" s="3">
        <v>3</v>
      </c>
      <c r="E97" s="3">
        <v>0</v>
      </c>
      <c r="F97" s="3">
        <v>1359</v>
      </c>
      <c r="G97" s="3" t="s">
        <v>11</v>
      </c>
      <c r="H97" s="3" t="s">
        <v>16</v>
      </c>
      <c r="I97" s="5" t="s">
        <v>13</v>
      </c>
    </row>
    <row r="98" spans="1:9" x14ac:dyDescent="0.35">
      <c r="A98" s="4" t="s">
        <v>118</v>
      </c>
      <c r="B98" s="3">
        <v>2002</v>
      </c>
      <c r="C98" s="3" t="s">
        <v>35</v>
      </c>
      <c r="D98" s="3">
        <v>15</v>
      </c>
      <c r="E98" s="3">
        <v>0</v>
      </c>
      <c r="F98" s="3">
        <v>1382</v>
      </c>
      <c r="G98" s="3" t="s">
        <v>11</v>
      </c>
      <c r="H98" s="3" t="s">
        <v>16</v>
      </c>
      <c r="I98" s="5" t="s">
        <v>13</v>
      </c>
    </row>
    <row r="99" spans="1:9" x14ac:dyDescent="0.35">
      <c r="A99" s="4" t="s">
        <v>119</v>
      </c>
      <c r="B99" s="3">
        <v>1999</v>
      </c>
      <c r="C99" s="3" t="s">
        <v>10</v>
      </c>
      <c r="D99" s="3">
        <v>6</v>
      </c>
      <c r="E99" s="3">
        <v>0</v>
      </c>
      <c r="F99" s="3">
        <v>1389</v>
      </c>
      <c r="G99" s="3" t="s">
        <v>11</v>
      </c>
      <c r="H99" s="3" t="s">
        <v>11</v>
      </c>
      <c r="I99" s="5" t="s">
        <v>13</v>
      </c>
    </row>
    <row r="100" spans="1:9" x14ac:dyDescent="0.35">
      <c r="A100" s="4" t="s">
        <v>120</v>
      </c>
      <c r="B100" s="3">
        <v>2002</v>
      </c>
      <c r="C100" s="3" t="s">
        <v>15</v>
      </c>
      <c r="D100" s="3">
        <v>14</v>
      </c>
      <c r="E100" s="3">
        <v>0</v>
      </c>
      <c r="F100" s="3">
        <v>1390</v>
      </c>
      <c r="G100" s="3" t="s">
        <v>11</v>
      </c>
      <c r="H100" s="3" t="s">
        <v>11</v>
      </c>
      <c r="I100" s="5" t="s">
        <v>13</v>
      </c>
    </row>
    <row r="101" spans="1:9" x14ac:dyDescent="0.35">
      <c r="A101" s="4" t="s">
        <v>121</v>
      </c>
      <c r="B101" s="3">
        <v>2002</v>
      </c>
      <c r="C101" s="3" t="s">
        <v>30</v>
      </c>
      <c r="D101" s="3">
        <v>22</v>
      </c>
      <c r="E101" s="3">
        <v>0</v>
      </c>
      <c r="F101" s="3">
        <v>1391.53</v>
      </c>
      <c r="G101" s="3" t="s">
        <v>11</v>
      </c>
      <c r="H101" s="3" t="s">
        <v>16</v>
      </c>
      <c r="I101" s="5" t="s">
        <v>13</v>
      </c>
    </row>
    <row r="102" spans="1:9" x14ac:dyDescent="0.35">
      <c r="A102" s="4" t="s">
        <v>122</v>
      </c>
      <c r="B102" s="3">
        <v>1998</v>
      </c>
      <c r="C102" s="3" t="s">
        <v>20</v>
      </c>
      <c r="D102" s="3">
        <v>5</v>
      </c>
      <c r="E102" s="3">
        <v>0</v>
      </c>
      <c r="F102" s="3">
        <v>1400.44</v>
      </c>
      <c r="G102" s="3" t="s">
        <v>11</v>
      </c>
      <c r="H102" s="3" t="s">
        <v>11</v>
      </c>
      <c r="I102" s="5" t="s">
        <v>13</v>
      </c>
    </row>
    <row r="103" spans="1:9" x14ac:dyDescent="0.35">
      <c r="A103" s="4" t="s">
        <v>123</v>
      </c>
      <c r="B103" s="3">
        <v>1997</v>
      </c>
      <c r="C103" s="3" t="s">
        <v>37</v>
      </c>
      <c r="D103" s="3">
        <v>27</v>
      </c>
      <c r="E103" s="3">
        <v>0</v>
      </c>
      <c r="F103" s="3">
        <v>1402</v>
      </c>
      <c r="G103" s="3" t="s">
        <v>11</v>
      </c>
      <c r="H103" s="3" t="s">
        <v>12</v>
      </c>
      <c r="I103" s="5" t="s">
        <v>42</v>
      </c>
    </row>
    <row r="104" spans="1:9" x14ac:dyDescent="0.35">
      <c r="A104" s="4" t="s">
        <v>124</v>
      </c>
      <c r="B104" s="3">
        <v>1996</v>
      </c>
      <c r="C104" s="3" t="s">
        <v>18</v>
      </c>
      <c r="D104" s="3">
        <v>23</v>
      </c>
      <c r="E104" s="3">
        <v>0</v>
      </c>
      <c r="F104" s="3">
        <v>1417</v>
      </c>
      <c r="G104" s="3" t="s">
        <v>11</v>
      </c>
      <c r="H104" s="3" t="s">
        <v>12</v>
      </c>
      <c r="I104" s="5" t="s">
        <v>13</v>
      </c>
    </row>
    <row r="105" spans="1:9" x14ac:dyDescent="0.35">
      <c r="A105" s="4" t="s">
        <v>125</v>
      </c>
      <c r="B105" s="3">
        <v>2001</v>
      </c>
      <c r="C105" s="3" t="s">
        <v>35</v>
      </c>
      <c r="D105" s="3">
        <v>23</v>
      </c>
      <c r="E105" s="3">
        <v>0</v>
      </c>
      <c r="F105" s="3">
        <v>1421</v>
      </c>
      <c r="G105" s="3" t="s">
        <v>11</v>
      </c>
      <c r="H105" s="3" t="s">
        <v>11</v>
      </c>
      <c r="I105" s="5" t="s">
        <v>13</v>
      </c>
    </row>
    <row r="106" spans="1:9" x14ac:dyDescent="0.35">
      <c r="A106" s="4" t="s">
        <v>126</v>
      </c>
      <c r="B106" s="3">
        <v>1997</v>
      </c>
      <c r="C106" s="3" t="s">
        <v>30</v>
      </c>
      <c r="D106" s="3">
        <v>5</v>
      </c>
      <c r="E106" s="3">
        <v>0</v>
      </c>
      <c r="F106" s="3">
        <v>1422</v>
      </c>
      <c r="G106" s="3" t="s">
        <v>11</v>
      </c>
      <c r="H106" s="3" t="s">
        <v>11</v>
      </c>
      <c r="I106" s="5" t="s">
        <v>13</v>
      </c>
    </row>
    <row r="107" spans="1:9" x14ac:dyDescent="0.35">
      <c r="A107" s="4" t="s">
        <v>127</v>
      </c>
      <c r="B107" s="3">
        <v>2000</v>
      </c>
      <c r="C107" s="3" t="s">
        <v>20</v>
      </c>
      <c r="D107" s="3">
        <v>1</v>
      </c>
      <c r="E107" s="3">
        <v>0</v>
      </c>
      <c r="F107" s="3">
        <v>1438</v>
      </c>
      <c r="G107" s="3" t="s">
        <v>11</v>
      </c>
      <c r="H107" s="3" t="s">
        <v>11</v>
      </c>
      <c r="I107" s="5" t="s">
        <v>13</v>
      </c>
    </row>
    <row r="108" spans="1:9" x14ac:dyDescent="0.35">
      <c r="A108" s="4" t="s">
        <v>128</v>
      </c>
      <c r="B108" s="3">
        <v>1997</v>
      </c>
      <c r="C108" s="3" t="s">
        <v>18</v>
      </c>
      <c r="D108" s="3">
        <v>19</v>
      </c>
      <c r="E108" s="3">
        <v>0</v>
      </c>
      <c r="F108" s="3">
        <v>1445</v>
      </c>
      <c r="G108" s="3" t="s">
        <v>11</v>
      </c>
      <c r="H108" s="3" t="s">
        <v>16</v>
      </c>
      <c r="I108" s="5" t="s">
        <v>13</v>
      </c>
    </row>
    <row r="109" spans="1:9" x14ac:dyDescent="0.35">
      <c r="A109" s="4" t="s">
        <v>129</v>
      </c>
      <c r="B109" s="3">
        <v>2003</v>
      </c>
      <c r="C109" s="3" t="s">
        <v>18</v>
      </c>
      <c r="D109" s="3">
        <v>20</v>
      </c>
      <c r="E109" s="3">
        <v>0</v>
      </c>
      <c r="F109" s="3">
        <v>1467</v>
      </c>
      <c r="G109" s="3" t="s">
        <v>11</v>
      </c>
      <c r="H109" s="3" t="s">
        <v>11</v>
      </c>
      <c r="I109" s="5" t="s">
        <v>13</v>
      </c>
    </row>
    <row r="110" spans="1:9" x14ac:dyDescent="0.35">
      <c r="A110" s="4" t="s">
        <v>130</v>
      </c>
      <c r="B110" s="3">
        <v>1998</v>
      </c>
      <c r="C110" s="3" t="s">
        <v>30</v>
      </c>
      <c r="D110" s="3">
        <v>7</v>
      </c>
      <c r="E110" s="3">
        <v>0</v>
      </c>
      <c r="F110" s="3">
        <v>1477</v>
      </c>
      <c r="G110" s="3" t="s">
        <v>11</v>
      </c>
      <c r="H110" s="3" t="s">
        <v>16</v>
      </c>
      <c r="I110" s="5" t="s">
        <v>13</v>
      </c>
    </row>
    <row r="111" spans="1:9" x14ac:dyDescent="0.35">
      <c r="A111" s="4" t="s">
        <v>131</v>
      </c>
      <c r="B111" s="3">
        <v>1997</v>
      </c>
      <c r="C111" s="3" t="s">
        <v>18</v>
      </c>
      <c r="D111" s="3">
        <v>9</v>
      </c>
      <c r="E111" s="3">
        <v>0</v>
      </c>
      <c r="F111" s="3">
        <v>1481</v>
      </c>
      <c r="G111" s="3" t="s">
        <v>11</v>
      </c>
      <c r="H111" s="3" t="s">
        <v>16</v>
      </c>
      <c r="I111" s="5" t="s">
        <v>23</v>
      </c>
    </row>
    <row r="112" spans="1:9" x14ac:dyDescent="0.35">
      <c r="A112" s="4" t="s">
        <v>132</v>
      </c>
      <c r="B112" s="3">
        <v>1995</v>
      </c>
      <c r="C112" s="3" t="s">
        <v>37</v>
      </c>
      <c r="D112" s="3">
        <v>7</v>
      </c>
      <c r="E112" s="3">
        <v>0</v>
      </c>
      <c r="F112" s="3">
        <v>1493</v>
      </c>
      <c r="G112" s="3" t="s">
        <v>11</v>
      </c>
      <c r="H112" s="3" t="s">
        <v>12</v>
      </c>
      <c r="I112" s="5" t="s">
        <v>13</v>
      </c>
    </row>
    <row r="113" spans="1:9" x14ac:dyDescent="0.35">
      <c r="A113" s="4" t="s">
        <v>133</v>
      </c>
      <c r="B113" s="3">
        <v>1998</v>
      </c>
      <c r="C113" s="3" t="s">
        <v>18</v>
      </c>
      <c r="D113" s="3">
        <v>19</v>
      </c>
      <c r="E113" s="3">
        <v>0</v>
      </c>
      <c r="F113" s="3">
        <v>1497</v>
      </c>
      <c r="G113" s="3" t="s">
        <v>11</v>
      </c>
      <c r="H113" s="3" t="s">
        <v>11</v>
      </c>
      <c r="I113" s="5" t="s">
        <v>13</v>
      </c>
    </row>
    <row r="114" spans="1:9" x14ac:dyDescent="0.35">
      <c r="A114" s="4" t="s">
        <v>134</v>
      </c>
      <c r="B114" s="3">
        <v>2001</v>
      </c>
      <c r="C114" s="3" t="s">
        <v>35</v>
      </c>
      <c r="D114" s="3">
        <v>25</v>
      </c>
      <c r="E114" s="3">
        <v>0</v>
      </c>
      <c r="F114" s="3">
        <v>1515.34</v>
      </c>
      <c r="G114" s="3" t="s">
        <v>11</v>
      </c>
      <c r="H114" s="3" t="s">
        <v>12</v>
      </c>
      <c r="I114" s="5" t="s">
        <v>13</v>
      </c>
    </row>
    <row r="115" spans="1:9" x14ac:dyDescent="0.35">
      <c r="A115" s="4" t="s">
        <v>135</v>
      </c>
      <c r="B115" s="3">
        <v>2001</v>
      </c>
      <c r="C115" s="3" t="s">
        <v>10</v>
      </c>
      <c r="D115" s="3">
        <v>7</v>
      </c>
      <c r="E115" s="3">
        <v>0</v>
      </c>
      <c r="F115" s="3">
        <v>1526.31</v>
      </c>
      <c r="G115" s="3" t="s">
        <v>11</v>
      </c>
      <c r="H115" s="3" t="s">
        <v>12</v>
      </c>
      <c r="I115" s="5" t="s">
        <v>42</v>
      </c>
    </row>
    <row r="116" spans="1:9" x14ac:dyDescent="0.35">
      <c r="A116" s="4" t="s">
        <v>136</v>
      </c>
      <c r="B116" s="3">
        <v>2001</v>
      </c>
      <c r="C116" s="3" t="s">
        <v>18</v>
      </c>
      <c r="D116" s="3">
        <v>2</v>
      </c>
      <c r="E116" s="3">
        <v>0</v>
      </c>
      <c r="F116" s="3">
        <v>1532.47</v>
      </c>
      <c r="G116" s="3" t="s">
        <v>11</v>
      </c>
      <c r="H116" s="3" t="s">
        <v>11</v>
      </c>
      <c r="I116" s="5" t="s">
        <v>13</v>
      </c>
    </row>
    <row r="117" spans="1:9" x14ac:dyDescent="0.35">
      <c r="A117" s="4" t="s">
        <v>137</v>
      </c>
      <c r="B117" s="3">
        <v>2001</v>
      </c>
      <c r="C117" s="3" t="s">
        <v>30</v>
      </c>
      <c r="D117" s="3">
        <v>5</v>
      </c>
      <c r="E117" s="3">
        <v>0</v>
      </c>
      <c r="F117" s="3">
        <v>1534.3</v>
      </c>
      <c r="G117" s="3" t="s">
        <v>11</v>
      </c>
      <c r="H117" s="3" t="s">
        <v>11</v>
      </c>
      <c r="I117" s="5" t="s">
        <v>13</v>
      </c>
    </row>
    <row r="118" spans="1:9" x14ac:dyDescent="0.35">
      <c r="A118" s="4" t="s">
        <v>138</v>
      </c>
      <c r="B118" s="3">
        <v>1992</v>
      </c>
      <c r="C118" s="3" t="s">
        <v>20</v>
      </c>
      <c r="D118" s="3">
        <v>22</v>
      </c>
      <c r="E118" s="3">
        <v>0</v>
      </c>
      <c r="F118" s="3">
        <v>1566.88</v>
      </c>
      <c r="G118" s="3" t="s">
        <v>11</v>
      </c>
      <c r="H118" s="3" t="s">
        <v>16</v>
      </c>
      <c r="I118" s="5" t="s">
        <v>13</v>
      </c>
    </row>
    <row r="119" spans="1:9" x14ac:dyDescent="0.35">
      <c r="A119" s="4" t="s">
        <v>139</v>
      </c>
      <c r="B119" s="3">
        <v>2004</v>
      </c>
      <c r="C119" s="3" t="s">
        <v>15</v>
      </c>
      <c r="D119" s="3">
        <v>19</v>
      </c>
      <c r="E119" s="3">
        <v>0</v>
      </c>
      <c r="F119" s="3">
        <v>1607.51</v>
      </c>
      <c r="G119" s="3" t="s">
        <v>11</v>
      </c>
      <c r="H119" s="3" t="s">
        <v>12</v>
      </c>
      <c r="I119" s="5" t="s">
        <v>13</v>
      </c>
    </row>
    <row r="120" spans="1:9" x14ac:dyDescent="0.35">
      <c r="A120" s="4" t="s">
        <v>140</v>
      </c>
      <c r="B120" s="3">
        <v>2004</v>
      </c>
      <c r="C120" s="3" t="s">
        <v>10</v>
      </c>
      <c r="D120" s="3">
        <v>22</v>
      </c>
      <c r="E120" s="3">
        <v>0</v>
      </c>
      <c r="F120" s="3">
        <v>1615.77</v>
      </c>
      <c r="G120" s="3" t="s">
        <v>11</v>
      </c>
      <c r="H120" s="3" t="s">
        <v>16</v>
      </c>
      <c r="I120" s="5" t="s">
        <v>13</v>
      </c>
    </row>
    <row r="121" spans="1:9" x14ac:dyDescent="0.35">
      <c r="A121" s="4" t="s">
        <v>141</v>
      </c>
      <c r="B121" s="3">
        <v>1995</v>
      </c>
      <c r="C121" s="3" t="s">
        <v>35</v>
      </c>
      <c r="D121" s="3">
        <v>5</v>
      </c>
      <c r="E121" s="3">
        <v>0</v>
      </c>
      <c r="F121" s="3">
        <v>1617.16</v>
      </c>
      <c r="G121" s="3" t="s">
        <v>11</v>
      </c>
      <c r="H121" s="3" t="s">
        <v>16</v>
      </c>
      <c r="I121" s="5" t="s">
        <v>13</v>
      </c>
    </row>
    <row r="122" spans="1:9" x14ac:dyDescent="0.35">
      <c r="A122" s="4" t="s">
        <v>142</v>
      </c>
      <c r="B122" s="3">
        <v>2003</v>
      </c>
      <c r="C122" s="3" t="s">
        <v>20</v>
      </c>
      <c r="D122" s="3">
        <v>14</v>
      </c>
      <c r="E122" s="3">
        <v>0</v>
      </c>
      <c r="F122" s="3">
        <v>1621.34</v>
      </c>
      <c r="G122" s="3" t="s">
        <v>11</v>
      </c>
      <c r="H122" s="3" t="s">
        <v>11</v>
      </c>
      <c r="I122" s="5" t="s">
        <v>23</v>
      </c>
    </row>
    <row r="123" spans="1:9" x14ac:dyDescent="0.35">
      <c r="A123" s="4" t="s">
        <v>143</v>
      </c>
      <c r="B123" s="3">
        <v>2004</v>
      </c>
      <c r="C123" s="3" t="s">
        <v>35</v>
      </c>
      <c r="D123" s="3">
        <v>21</v>
      </c>
      <c r="E123" s="3">
        <v>0</v>
      </c>
      <c r="F123" s="3">
        <v>1621.88</v>
      </c>
      <c r="G123" s="3" t="s">
        <v>11</v>
      </c>
      <c r="H123" s="3" t="s">
        <v>11</v>
      </c>
      <c r="I123" s="5" t="s">
        <v>13</v>
      </c>
    </row>
    <row r="124" spans="1:9" x14ac:dyDescent="0.35">
      <c r="A124" s="4" t="s">
        <v>144</v>
      </c>
      <c r="B124" s="3">
        <v>2004</v>
      </c>
      <c r="C124" s="3" t="s">
        <v>10</v>
      </c>
      <c r="D124" s="3">
        <v>25</v>
      </c>
      <c r="E124" s="3">
        <v>0</v>
      </c>
      <c r="F124" s="3">
        <v>1622.19</v>
      </c>
      <c r="G124" s="3" t="s">
        <v>11</v>
      </c>
      <c r="H124" s="3" t="s">
        <v>16</v>
      </c>
      <c r="I124" s="5" t="s">
        <v>13</v>
      </c>
    </row>
    <row r="125" spans="1:9" x14ac:dyDescent="0.35">
      <c r="A125" s="4" t="s">
        <v>145</v>
      </c>
      <c r="B125" s="3">
        <v>2003</v>
      </c>
      <c r="C125" s="3" t="s">
        <v>20</v>
      </c>
      <c r="D125" s="3">
        <v>9</v>
      </c>
      <c r="E125" s="3">
        <v>0</v>
      </c>
      <c r="F125" s="3">
        <v>1625.43</v>
      </c>
      <c r="G125" s="3" t="s">
        <v>11</v>
      </c>
      <c r="H125" s="3" t="s">
        <v>12</v>
      </c>
      <c r="I125" s="5" t="s">
        <v>23</v>
      </c>
    </row>
    <row r="126" spans="1:9" x14ac:dyDescent="0.35">
      <c r="A126" s="4" t="s">
        <v>146</v>
      </c>
      <c r="B126" s="3">
        <v>2003</v>
      </c>
      <c r="C126" s="3" t="s">
        <v>30</v>
      </c>
      <c r="D126" s="3">
        <v>4</v>
      </c>
      <c r="E126" s="3">
        <v>0</v>
      </c>
      <c r="F126" s="3">
        <v>1627.28</v>
      </c>
      <c r="G126" s="3" t="s">
        <v>11</v>
      </c>
      <c r="H126" s="3" t="s">
        <v>11</v>
      </c>
      <c r="I126" s="5" t="s">
        <v>23</v>
      </c>
    </row>
    <row r="127" spans="1:9" x14ac:dyDescent="0.35">
      <c r="A127" s="4" t="s">
        <v>147</v>
      </c>
      <c r="B127" s="3">
        <v>2003</v>
      </c>
      <c r="C127" s="3" t="s">
        <v>10</v>
      </c>
      <c r="D127" s="3">
        <v>17</v>
      </c>
      <c r="E127" s="3">
        <v>0</v>
      </c>
      <c r="F127" s="3">
        <v>1628.47</v>
      </c>
      <c r="G127" s="3" t="s">
        <v>11</v>
      </c>
      <c r="H127" s="3" t="s">
        <v>16</v>
      </c>
      <c r="I127" s="5" t="s">
        <v>23</v>
      </c>
    </row>
    <row r="128" spans="1:9" x14ac:dyDescent="0.35">
      <c r="A128" s="4" t="s">
        <v>148</v>
      </c>
      <c r="B128" s="3">
        <v>2004</v>
      </c>
      <c r="C128" s="3" t="s">
        <v>37</v>
      </c>
      <c r="D128" s="3">
        <v>4</v>
      </c>
      <c r="E128" s="3">
        <v>0</v>
      </c>
      <c r="F128" s="3">
        <v>1629.83</v>
      </c>
      <c r="G128" s="3" t="s">
        <v>11</v>
      </c>
      <c r="H128" s="3" t="s">
        <v>11</v>
      </c>
      <c r="I128" s="5" t="s">
        <v>13</v>
      </c>
    </row>
    <row r="129" spans="1:9" x14ac:dyDescent="0.35">
      <c r="A129" s="4" t="s">
        <v>149</v>
      </c>
      <c r="B129" s="3">
        <v>2004</v>
      </c>
      <c r="C129" s="3" t="s">
        <v>30</v>
      </c>
      <c r="D129" s="3">
        <v>5</v>
      </c>
      <c r="E129" s="3">
        <v>0</v>
      </c>
      <c r="F129" s="3">
        <v>1631.67</v>
      </c>
      <c r="G129" s="3" t="s">
        <v>11</v>
      </c>
      <c r="H129" s="3" t="s">
        <v>12</v>
      </c>
      <c r="I129" s="5" t="s">
        <v>13</v>
      </c>
    </row>
    <row r="130" spans="1:9" x14ac:dyDescent="0.35">
      <c r="A130" s="4" t="s">
        <v>150</v>
      </c>
      <c r="B130" s="3">
        <v>2004</v>
      </c>
      <c r="C130" s="3" t="s">
        <v>10</v>
      </c>
      <c r="D130" s="3">
        <v>9</v>
      </c>
      <c r="E130" s="3">
        <v>0</v>
      </c>
      <c r="F130" s="3">
        <v>1631.82</v>
      </c>
      <c r="G130" s="3" t="s">
        <v>11</v>
      </c>
      <c r="H130" s="3" t="s">
        <v>16</v>
      </c>
      <c r="I130" s="5" t="s">
        <v>13</v>
      </c>
    </row>
    <row r="131" spans="1:9" x14ac:dyDescent="0.35">
      <c r="A131" s="4" t="s">
        <v>151</v>
      </c>
      <c r="B131" s="3">
        <v>2003</v>
      </c>
      <c r="C131" s="3" t="s">
        <v>37</v>
      </c>
      <c r="D131" s="3">
        <v>3</v>
      </c>
      <c r="E131" s="3">
        <v>0</v>
      </c>
      <c r="F131" s="3">
        <v>1632.04</v>
      </c>
      <c r="G131" s="3" t="s">
        <v>11</v>
      </c>
      <c r="H131" s="3" t="s">
        <v>11</v>
      </c>
      <c r="I131" s="5" t="s">
        <v>23</v>
      </c>
    </row>
    <row r="132" spans="1:9" x14ac:dyDescent="0.35">
      <c r="A132" s="4" t="s">
        <v>152</v>
      </c>
      <c r="B132" s="3">
        <v>2003</v>
      </c>
      <c r="C132" s="3" t="s">
        <v>20</v>
      </c>
      <c r="D132" s="3">
        <v>16</v>
      </c>
      <c r="E132" s="3">
        <v>0</v>
      </c>
      <c r="F132" s="3">
        <v>1632.56</v>
      </c>
      <c r="G132" s="3" t="s">
        <v>11</v>
      </c>
      <c r="H132" s="3" t="s">
        <v>11</v>
      </c>
      <c r="I132" s="5" t="s">
        <v>23</v>
      </c>
    </row>
    <row r="133" spans="1:9" x14ac:dyDescent="0.35">
      <c r="A133" s="4" t="s">
        <v>153</v>
      </c>
      <c r="B133" s="3">
        <v>2004</v>
      </c>
      <c r="C133" s="3" t="s">
        <v>30</v>
      </c>
      <c r="D133" s="3">
        <v>13</v>
      </c>
      <c r="E133" s="3">
        <v>0</v>
      </c>
      <c r="F133" s="3">
        <v>1633.04</v>
      </c>
      <c r="G133" s="3" t="s">
        <v>11</v>
      </c>
      <c r="H133" s="3" t="s">
        <v>11</v>
      </c>
      <c r="I133" s="5" t="s">
        <v>13</v>
      </c>
    </row>
    <row r="134" spans="1:9" x14ac:dyDescent="0.35">
      <c r="A134" s="4" t="s">
        <v>154</v>
      </c>
      <c r="B134" s="3">
        <v>2004</v>
      </c>
      <c r="C134" s="3" t="s">
        <v>35</v>
      </c>
      <c r="D134" s="3">
        <v>8</v>
      </c>
      <c r="E134" s="3">
        <v>0</v>
      </c>
      <c r="F134" s="3">
        <v>1633.96</v>
      </c>
      <c r="G134" s="3" t="s">
        <v>11</v>
      </c>
      <c r="H134" s="3" t="s">
        <v>16</v>
      </c>
      <c r="I134" s="5" t="s">
        <v>13</v>
      </c>
    </row>
    <row r="135" spans="1:9" x14ac:dyDescent="0.35">
      <c r="A135" s="4" t="s">
        <v>155</v>
      </c>
      <c r="B135" s="3">
        <v>2004</v>
      </c>
      <c r="C135" s="3" t="s">
        <v>18</v>
      </c>
      <c r="D135" s="3">
        <v>13</v>
      </c>
      <c r="E135" s="3">
        <v>0</v>
      </c>
      <c r="F135" s="3">
        <v>1634.57</v>
      </c>
      <c r="G135" s="3" t="s">
        <v>11</v>
      </c>
      <c r="H135" s="3" t="s">
        <v>11</v>
      </c>
      <c r="I135" s="5" t="s">
        <v>13</v>
      </c>
    </row>
    <row r="136" spans="1:9" x14ac:dyDescent="0.35">
      <c r="A136" s="4" t="s">
        <v>156</v>
      </c>
      <c r="B136" s="3">
        <v>2003</v>
      </c>
      <c r="C136" s="3" t="s">
        <v>30</v>
      </c>
      <c r="D136" s="3">
        <v>30</v>
      </c>
      <c r="E136" s="3">
        <v>0</v>
      </c>
      <c r="F136" s="3">
        <v>1635.73</v>
      </c>
      <c r="G136" s="3" t="s">
        <v>11</v>
      </c>
      <c r="H136" s="3" t="s">
        <v>12</v>
      </c>
      <c r="I136" s="5" t="s">
        <v>23</v>
      </c>
    </row>
    <row r="137" spans="1:9" x14ac:dyDescent="0.35">
      <c r="A137" s="4" t="s">
        <v>157</v>
      </c>
      <c r="B137" s="3">
        <v>2003</v>
      </c>
      <c r="C137" s="3" t="s">
        <v>20</v>
      </c>
      <c r="D137" s="3">
        <v>16</v>
      </c>
      <c r="E137" s="3">
        <v>0</v>
      </c>
      <c r="F137" s="3">
        <v>1639.56</v>
      </c>
      <c r="G137" s="3" t="s">
        <v>11</v>
      </c>
      <c r="H137" s="3" t="s">
        <v>11</v>
      </c>
      <c r="I137" s="5" t="s">
        <v>23</v>
      </c>
    </row>
    <row r="138" spans="1:9" x14ac:dyDescent="0.35">
      <c r="A138" s="4" t="s">
        <v>158</v>
      </c>
      <c r="B138" s="3">
        <v>2003</v>
      </c>
      <c r="C138" s="3" t="s">
        <v>35</v>
      </c>
      <c r="D138" s="3">
        <v>21</v>
      </c>
      <c r="E138" s="3">
        <v>0</v>
      </c>
      <c r="F138" s="3">
        <v>1639.56</v>
      </c>
      <c r="G138" s="3" t="s">
        <v>11</v>
      </c>
      <c r="H138" s="3" t="s">
        <v>11</v>
      </c>
      <c r="I138" s="5" t="s">
        <v>23</v>
      </c>
    </row>
    <row r="139" spans="1:9" x14ac:dyDescent="0.35">
      <c r="A139" s="4" t="s">
        <v>159</v>
      </c>
      <c r="B139" s="3">
        <v>2003</v>
      </c>
      <c r="C139" s="3" t="s">
        <v>30</v>
      </c>
      <c r="D139" s="3">
        <v>30</v>
      </c>
      <c r="E139" s="3">
        <v>0</v>
      </c>
      <c r="F139" s="3">
        <v>1646.43</v>
      </c>
      <c r="G139" s="3" t="s">
        <v>11</v>
      </c>
      <c r="H139" s="3" t="s">
        <v>16</v>
      </c>
      <c r="I139" s="5" t="s">
        <v>23</v>
      </c>
    </row>
    <row r="140" spans="1:9" x14ac:dyDescent="0.35">
      <c r="A140" s="4" t="s">
        <v>160</v>
      </c>
      <c r="B140" s="3">
        <v>2000</v>
      </c>
      <c r="C140" s="3" t="s">
        <v>37</v>
      </c>
      <c r="D140" s="3">
        <v>23</v>
      </c>
      <c r="E140" s="3">
        <v>0</v>
      </c>
      <c r="F140" s="3">
        <v>1665</v>
      </c>
      <c r="G140" s="3" t="s">
        <v>11</v>
      </c>
      <c r="H140" s="3" t="s">
        <v>11</v>
      </c>
      <c r="I140" s="5" t="s">
        <v>13</v>
      </c>
    </row>
    <row r="141" spans="1:9" x14ac:dyDescent="0.35">
      <c r="A141" s="4" t="s">
        <v>161</v>
      </c>
      <c r="B141" s="3">
        <v>2000</v>
      </c>
      <c r="C141" s="3" t="s">
        <v>18</v>
      </c>
      <c r="D141" s="3">
        <v>10</v>
      </c>
      <c r="E141" s="3">
        <v>0</v>
      </c>
      <c r="F141" s="3">
        <v>1674.63</v>
      </c>
      <c r="G141" s="3" t="s">
        <v>11</v>
      </c>
      <c r="H141" s="3" t="s">
        <v>11</v>
      </c>
      <c r="I141" s="5" t="s">
        <v>13</v>
      </c>
    </row>
    <row r="142" spans="1:9" x14ac:dyDescent="0.35">
      <c r="A142" s="4" t="s">
        <v>162</v>
      </c>
      <c r="B142" s="3">
        <v>2000</v>
      </c>
      <c r="C142" s="3" t="s">
        <v>37</v>
      </c>
      <c r="D142" s="3">
        <v>21</v>
      </c>
      <c r="E142" s="3">
        <v>0</v>
      </c>
      <c r="F142" s="3">
        <v>1682.6</v>
      </c>
      <c r="G142" s="3" t="s">
        <v>11</v>
      </c>
      <c r="H142" s="3" t="s">
        <v>11</v>
      </c>
      <c r="I142" s="5" t="s">
        <v>42</v>
      </c>
    </row>
    <row r="143" spans="1:9" x14ac:dyDescent="0.35">
      <c r="A143" s="4" t="s">
        <v>163</v>
      </c>
      <c r="B143" s="3">
        <v>2004</v>
      </c>
      <c r="C143" s="3" t="s">
        <v>15</v>
      </c>
      <c r="D143" s="3">
        <v>17</v>
      </c>
      <c r="E143" s="3">
        <v>0</v>
      </c>
      <c r="F143" s="3">
        <v>1694.8</v>
      </c>
      <c r="G143" s="3" t="s">
        <v>11</v>
      </c>
      <c r="H143" s="3" t="s">
        <v>11</v>
      </c>
      <c r="I143" s="5" t="s">
        <v>164</v>
      </c>
    </row>
    <row r="144" spans="1:9" x14ac:dyDescent="0.35">
      <c r="A144" s="4" t="s">
        <v>165</v>
      </c>
      <c r="B144" s="3">
        <v>2004</v>
      </c>
      <c r="C144" s="3" t="s">
        <v>30</v>
      </c>
      <c r="D144" s="3">
        <v>10</v>
      </c>
      <c r="E144" s="3">
        <v>0</v>
      </c>
      <c r="F144" s="3">
        <v>1702.46</v>
      </c>
      <c r="G144" s="3" t="s">
        <v>11</v>
      </c>
      <c r="H144" s="3" t="s">
        <v>12</v>
      </c>
      <c r="I144" s="5" t="s">
        <v>166</v>
      </c>
    </row>
    <row r="145" spans="1:9" x14ac:dyDescent="0.35">
      <c r="A145" s="4" t="s">
        <v>167</v>
      </c>
      <c r="B145" s="3">
        <v>2004</v>
      </c>
      <c r="C145" s="3" t="s">
        <v>15</v>
      </c>
      <c r="D145" s="3">
        <v>7</v>
      </c>
      <c r="E145" s="3">
        <v>0</v>
      </c>
      <c r="F145" s="3">
        <v>1704.57</v>
      </c>
      <c r="G145" s="3" t="s">
        <v>11</v>
      </c>
      <c r="H145" s="3" t="s">
        <v>16</v>
      </c>
      <c r="I145" s="5" t="s">
        <v>168</v>
      </c>
    </row>
    <row r="146" spans="1:9" x14ac:dyDescent="0.35">
      <c r="A146" s="4" t="s">
        <v>169</v>
      </c>
      <c r="B146" s="3">
        <v>2004</v>
      </c>
      <c r="C146" s="3" t="s">
        <v>30</v>
      </c>
      <c r="D146" s="3">
        <v>14</v>
      </c>
      <c r="E146" s="3">
        <v>0</v>
      </c>
      <c r="F146" s="3">
        <v>1704.7</v>
      </c>
      <c r="G146" s="3" t="s">
        <v>11</v>
      </c>
      <c r="H146" s="3" t="s">
        <v>12</v>
      </c>
      <c r="I146" s="5" t="s">
        <v>170</v>
      </c>
    </row>
    <row r="147" spans="1:9" x14ac:dyDescent="0.35">
      <c r="A147" s="4" t="s">
        <v>171</v>
      </c>
      <c r="B147" s="3">
        <v>2004</v>
      </c>
      <c r="C147" s="3" t="s">
        <v>30</v>
      </c>
      <c r="D147" s="3">
        <v>6</v>
      </c>
      <c r="E147" s="3">
        <v>0</v>
      </c>
      <c r="F147" s="3">
        <v>1705.62</v>
      </c>
      <c r="G147" s="3" t="s">
        <v>11</v>
      </c>
      <c r="H147" s="3" t="s">
        <v>11</v>
      </c>
      <c r="I147" s="5" t="s">
        <v>164</v>
      </c>
    </row>
    <row r="148" spans="1:9" x14ac:dyDescent="0.35">
      <c r="A148" s="4" t="s">
        <v>172</v>
      </c>
      <c r="B148" s="3">
        <v>2004</v>
      </c>
      <c r="C148" s="3" t="s">
        <v>37</v>
      </c>
      <c r="D148" s="3">
        <v>17</v>
      </c>
      <c r="E148" s="3">
        <v>0</v>
      </c>
      <c r="F148" s="3">
        <v>1708</v>
      </c>
      <c r="G148" s="3" t="s">
        <v>12</v>
      </c>
      <c r="H148" s="3" t="s">
        <v>11</v>
      </c>
      <c r="I148" s="5" t="s">
        <v>168</v>
      </c>
    </row>
    <row r="149" spans="1:9" x14ac:dyDescent="0.35">
      <c r="A149" s="4" t="s">
        <v>173</v>
      </c>
      <c r="B149" s="3">
        <v>2004</v>
      </c>
      <c r="C149" s="3" t="s">
        <v>30</v>
      </c>
      <c r="D149" s="3">
        <v>12</v>
      </c>
      <c r="E149" s="3">
        <v>0</v>
      </c>
      <c r="F149" s="3">
        <v>1708.93</v>
      </c>
      <c r="G149" s="3" t="s">
        <v>12</v>
      </c>
      <c r="H149" s="3" t="s">
        <v>16</v>
      </c>
      <c r="I149" s="5" t="s">
        <v>166</v>
      </c>
    </row>
    <row r="150" spans="1:9" x14ac:dyDescent="0.35">
      <c r="A150" s="4" t="s">
        <v>174</v>
      </c>
      <c r="B150" s="3">
        <v>2004</v>
      </c>
      <c r="C150" s="3" t="s">
        <v>20</v>
      </c>
      <c r="D150" s="3">
        <v>19</v>
      </c>
      <c r="E150" s="3">
        <v>1</v>
      </c>
      <c r="F150" s="3">
        <v>1711.03</v>
      </c>
      <c r="G150" s="3" t="s">
        <v>12</v>
      </c>
      <c r="H150" s="3" t="s">
        <v>12</v>
      </c>
      <c r="I150" s="5" t="s">
        <v>13</v>
      </c>
    </row>
    <row r="151" spans="1:9" x14ac:dyDescent="0.35">
      <c r="A151" s="4" t="s">
        <v>175</v>
      </c>
      <c r="B151" s="3">
        <v>2004</v>
      </c>
      <c r="C151" s="3" t="s">
        <v>20</v>
      </c>
      <c r="D151" s="3">
        <v>21</v>
      </c>
      <c r="E151" s="3">
        <v>0</v>
      </c>
      <c r="F151" s="3">
        <v>1712.23</v>
      </c>
      <c r="G151" s="3" t="s">
        <v>12</v>
      </c>
      <c r="H151" s="3" t="s">
        <v>16</v>
      </c>
      <c r="I151" s="5" t="s">
        <v>168</v>
      </c>
    </row>
    <row r="152" spans="1:9" x14ac:dyDescent="0.35">
      <c r="A152" s="4" t="s">
        <v>176</v>
      </c>
      <c r="B152" s="3">
        <v>2004</v>
      </c>
      <c r="C152" s="3" t="s">
        <v>18</v>
      </c>
      <c r="D152" s="3">
        <v>10</v>
      </c>
      <c r="E152" s="3">
        <v>1</v>
      </c>
      <c r="F152" s="3">
        <v>1719.44</v>
      </c>
      <c r="G152" s="3" t="s">
        <v>12</v>
      </c>
      <c r="H152" s="3" t="s">
        <v>12</v>
      </c>
      <c r="I152" s="5" t="s">
        <v>13</v>
      </c>
    </row>
    <row r="153" spans="1:9" x14ac:dyDescent="0.35">
      <c r="A153" s="4" t="s">
        <v>177</v>
      </c>
      <c r="B153" s="3">
        <v>2004</v>
      </c>
      <c r="C153" s="3" t="s">
        <v>20</v>
      </c>
      <c r="D153" s="3">
        <v>11</v>
      </c>
      <c r="E153" s="3">
        <v>1</v>
      </c>
      <c r="F153" s="3">
        <v>1720.35</v>
      </c>
      <c r="G153" s="3" t="s">
        <v>12</v>
      </c>
      <c r="H153" s="3" t="s">
        <v>12</v>
      </c>
      <c r="I153" s="5" t="s">
        <v>13</v>
      </c>
    </row>
    <row r="154" spans="1:9" x14ac:dyDescent="0.35">
      <c r="A154" s="4" t="s">
        <v>178</v>
      </c>
      <c r="B154" s="3">
        <v>2004</v>
      </c>
      <c r="C154" s="3" t="s">
        <v>37</v>
      </c>
      <c r="D154" s="3">
        <v>21</v>
      </c>
      <c r="E154" s="3">
        <v>1</v>
      </c>
      <c r="F154" s="3">
        <v>1725.55</v>
      </c>
      <c r="G154" s="3" t="s">
        <v>12</v>
      </c>
      <c r="H154" s="3" t="s">
        <v>11</v>
      </c>
      <c r="I154" s="5" t="s">
        <v>13</v>
      </c>
    </row>
    <row r="155" spans="1:9" x14ac:dyDescent="0.35">
      <c r="A155" s="4" t="s">
        <v>179</v>
      </c>
      <c r="B155" s="3">
        <v>2004</v>
      </c>
      <c r="C155" s="3" t="s">
        <v>20</v>
      </c>
      <c r="D155" s="3">
        <v>9</v>
      </c>
      <c r="E155" s="3">
        <v>1</v>
      </c>
      <c r="F155" s="3">
        <v>1727.54</v>
      </c>
      <c r="G155" s="3" t="s">
        <v>12</v>
      </c>
      <c r="H155" s="3" t="s">
        <v>16</v>
      </c>
      <c r="I155" s="5" t="s">
        <v>13</v>
      </c>
    </row>
    <row r="156" spans="1:9" x14ac:dyDescent="0.35">
      <c r="A156" s="4" t="s">
        <v>180</v>
      </c>
      <c r="B156" s="3">
        <v>2003</v>
      </c>
      <c r="C156" s="3" t="s">
        <v>15</v>
      </c>
      <c r="D156" s="3">
        <v>21</v>
      </c>
      <c r="E156" s="3">
        <v>0</v>
      </c>
      <c r="F156" s="3">
        <v>1727.79</v>
      </c>
      <c r="G156" s="3" t="s">
        <v>12</v>
      </c>
      <c r="H156" s="3" t="s">
        <v>12</v>
      </c>
      <c r="I156" s="5" t="s">
        <v>42</v>
      </c>
    </row>
    <row r="157" spans="1:9" x14ac:dyDescent="0.35">
      <c r="A157" s="4" t="s">
        <v>181</v>
      </c>
      <c r="B157" s="3">
        <v>2003</v>
      </c>
      <c r="C157" s="3" t="s">
        <v>20</v>
      </c>
      <c r="D157" s="3">
        <v>1</v>
      </c>
      <c r="E157" s="3">
        <v>0</v>
      </c>
      <c r="F157" s="3">
        <v>1728.9</v>
      </c>
      <c r="G157" s="3" t="s">
        <v>12</v>
      </c>
      <c r="H157" s="3" t="s">
        <v>11</v>
      </c>
      <c r="I157" s="5" t="s">
        <v>42</v>
      </c>
    </row>
    <row r="158" spans="1:9" x14ac:dyDescent="0.35">
      <c r="A158" s="4" t="s">
        <v>182</v>
      </c>
      <c r="B158" s="3">
        <v>2003</v>
      </c>
      <c r="C158" s="3" t="s">
        <v>15</v>
      </c>
      <c r="D158" s="3">
        <v>9</v>
      </c>
      <c r="E158" s="3">
        <v>0</v>
      </c>
      <c r="F158" s="3">
        <v>1731.68</v>
      </c>
      <c r="G158" s="3" t="s">
        <v>12</v>
      </c>
      <c r="H158" s="3" t="s">
        <v>11</v>
      </c>
      <c r="I158" s="5" t="s">
        <v>42</v>
      </c>
    </row>
    <row r="159" spans="1:9" x14ac:dyDescent="0.35">
      <c r="A159" s="4" t="s">
        <v>183</v>
      </c>
      <c r="B159" s="3">
        <v>2003</v>
      </c>
      <c r="C159" s="3" t="s">
        <v>15</v>
      </c>
      <c r="D159" s="3">
        <v>14</v>
      </c>
      <c r="E159" s="3">
        <v>0</v>
      </c>
      <c r="F159" s="3">
        <v>1737.38</v>
      </c>
      <c r="G159" s="3" t="s">
        <v>12</v>
      </c>
      <c r="H159" s="3" t="s">
        <v>11</v>
      </c>
      <c r="I159" s="5" t="s">
        <v>42</v>
      </c>
    </row>
    <row r="160" spans="1:9" x14ac:dyDescent="0.35">
      <c r="A160" s="4" t="s">
        <v>184</v>
      </c>
      <c r="B160" s="3">
        <v>2003</v>
      </c>
      <c r="C160" s="3" t="s">
        <v>10</v>
      </c>
      <c r="D160" s="3">
        <v>25</v>
      </c>
      <c r="E160" s="3">
        <v>0</v>
      </c>
      <c r="F160" s="3">
        <v>1743.21</v>
      </c>
      <c r="G160" s="3" t="s">
        <v>12</v>
      </c>
      <c r="H160" s="3" t="s">
        <v>16</v>
      </c>
      <c r="I160" s="5" t="s">
        <v>42</v>
      </c>
    </row>
    <row r="161" spans="1:9" x14ac:dyDescent="0.35">
      <c r="A161" s="4" t="s">
        <v>185</v>
      </c>
      <c r="B161" s="3">
        <v>2003</v>
      </c>
      <c r="C161" s="3" t="s">
        <v>10</v>
      </c>
      <c r="D161" s="3">
        <v>28</v>
      </c>
      <c r="E161" s="3">
        <v>0</v>
      </c>
      <c r="F161" s="3">
        <v>1744.47</v>
      </c>
      <c r="G161" s="3" t="s">
        <v>12</v>
      </c>
      <c r="H161" s="3" t="s">
        <v>16</v>
      </c>
      <c r="I161" s="5" t="s">
        <v>42</v>
      </c>
    </row>
    <row r="162" spans="1:9" x14ac:dyDescent="0.35">
      <c r="A162" s="4" t="s">
        <v>186</v>
      </c>
      <c r="B162" s="3">
        <v>2003</v>
      </c>
      <c r="C162" s="3" t="s">
        <v>20</v>
      </c>
      <c r="D162" s="3">
        <v>26</v>
      </c>
      <c r="E162" s="3">
        <v>0</v>
      </c>
      <c r="F162" s="3">
        <v>1748.77</v>
      </c>
      <c r="G162" s="3" t="s">
        <v>12</v>
      </c>
      <c r="H162" s="3" t="s">
        <v>16</v>
      </c>
      <c r="I162" s="5" t="s">
        <v>42</v>
      </c>
    </row>
    <row r="163" spans="1:9" x14ac:dyDescent="0.35">
      <c r="A163" s="4" t="s">
        <v>187</v>
      </c>
      <c r="B163" s="3">
        <v>1998</v>
      </c>
      <c r="C163" s="3" t="s">
        <v>37</v>
      </c>
      <c r="D163" s="3">
        <v>7</v>
      </c>
      <c r="E163" s="3">
        <v>0</v>
      </c>
      <c r="F163" s="3">
        <v>1756.6</v>
      </c>
      <c r="G163" s="3" t="s">
        <v>12</v>
      </c>
      <c r="H163" s="3" t="s">
        <v>12</v>
      </c>
      <c r="I163" s="5" t="s">
        <v>13</v>
      </c>
    </row>
    <row r="164" spans="1:9" x14ac:dyDescent="0.35">
      <c r="A164" s="4" t="s">
        <v>188</v>
      </c>
      <c r="B164" s="3">
        <v>2003</v>
      </c>
      <c r="C164" s="3" t="s">
        <v>15</v>
      </c>
      <c r="D164" s="3">
        <v>19</v>
      </c>
      <c r="E164" s="3">
        <v>0</v>
      </c>
      <c r="F164" s="3">
        <v>1759.34</v>
      </c>
      <c r="G164" s="3" t="s">
        <v>12</v>
      </c>
      <c r="H164" s="3" t="s">
        <v>16</v>
      </c>
      <c r="I164" s="5" t="s">
        <v>42</v>
      </c>
    </row>
    <row r="165" spans="1:9" x14ac:dyDescent="0.35">
      <c r="A165" s="4" t="s">
        <v>189</v>
      </c>
      <c r="B165" s="3">
        <v>2002</v>
      </c>
      <c r="C165" s="3" t="s">
        <v>30</v>
      </c>
      <c r="D165" s="3">
        <v>13</v>
      </c>
      <c r="E165" s="3">
        <v>0</v>
      </c>
      <c r="F165" s="3">
        <v>1769.53</v>
      </c>
      <c r="G165" s="3" t="s">
        <v>12</v>
      </c>
      <c r="H165" s="3" t="s">
        <v>12</v>
      </c>
      <c r="I165" s="5" t="s">
        <v>23</v>
      </c>
    </row>
    <row r="166" spans="1:9" x14ac:dyDescent="0.35">
      <c r="A166" s="4" t="s">
        <v>190</v>
      </c>
      <c r="B166" s="3">
        <v>1999</v>
      </c>
      <c r="C166" s="3" t="s">
        <v>20</v>
      </c>
      <c r="D166" s="3">
        <v>25</v>
      </c>
      <c r="E166" s="3">
        <v>0</v>
      </c>
      <c r="F166" s="3">
        <v>1815.88</v>
      </c>
      <c r="G166" s="3" t="s">
        <v>12</v>
      </c>
      <c r="H166" s="3" t="s">
        <v>12</v>
      </c>
      <c r="I166" s="5" t="s">
        <v>13</v>
      </c>
    </row>
    <row r="167" spans="1:9" x14ac:dyDescent="0.35">
      <c r="A167" s="4" t="s">
        <v>191</v>
      </c>
      <c r="B167" s="3">
        <v>2004</v>
      </c>
      <c r="C167" s="3" t="s">
        <v>35</v>
      </c>
      <c r="D167" s="3">
        <v>19</v>
      </c>
      <c r="E167" s="3">
        <v>0</v>
      </c>
      <c r="F167" s="3">
        <v>1822.54</v>
      </c>
      <c r="G167" s="3" t="s">
        <v>12</v>
      </c>
      <c r="H167" s="3" t="s">
        <v>16</v>
      </c>
      <c r="I167" s="5" t="s">
        <v>23</v>
      </c>
    </row>
    <row r="168" spans="1:9" x14ac:dyDescent="0.35">
      <c r="A168" s="4" t="s">
        <v>192</v>
      </c>
      <c r="B168" s="3">
        <v>1999</v>
      </c>
      <c r="C168" s="3" t="s">
        <v>15</v>
      </c>
      <c r="D168" s="3">
        <v>17</v>
      </c>
      <c r="E168" s="3">
        <v>0</v>
      </c>
      <c r="F168" s="3">
        <v>1824.29</v>
      </c>
      <c r="G168" s="3" t="s">
        <v>12</v>
      </c>
      <c r="H168" s="3" t="s">
        <v>12</v>
      </c>
      <c r="I168" s="5" t="s">
        <v>13</v>
      </c>
    </row>
    <row r="169" spans="1:9" x14ac:dyDescent="0.35">
      <c r="A169" s="4" t="s">
        <v>193</v>
      </c>
      <c r="B169" s="3">
        <v>1999</v>
      </c>
      <c r="C169" s="3" t="s">
        <v>37</v>
      </c>
      <c r="D169" s="3">
        <v>1</v>
      </c>
      <c r="E169" s="3">
        <v>0</v>
      </c>
      <c r="F169" s="3">
        <v>1826.84</v>
      </c>
      <c r="G169" s="3" t="s">
        <v>12</v>
      </c>
      <c r="H169" s="3" t="s">
        <v>11</v>
      </c>
      <c r="I169" s="5" t="s">
        <v>42</v>
      </c>
    </row>
    <row r="170" spans="1:9" x14ac:dyDescent="0.35">
      <c r="A170" s="4" t="s">
        <v>194</v>
      </c>
      <c r="B170" s="3">
        <v>2003</v>
      </c>
      <c r="C170" s="3" t="s">
        <v>35</v>
      </c>
      <c r="D170" s="3">
        <v>11</v>
      </c>
      <c r="E170" s="3">
        <v>1</v>
      </c>
      <c r="F170" s="3">
        <v>1832.09</v>
      </c>
      <c r="G170" s="3" t="s">
        <v>12</v>
      </c>
      <c r="H170" s="3" t="s">
        <v>12</v>
      </c>
      <c r="I170" s="5" t="s">
        <v>42</v>
      </c>
    </row>
    <row r="171" spans="1:9" x14ac:dyDescent="0.35">
      <c r="A171" s="4" t="s">
        <v>195</v>
      </c>
      <c r="B171" s="3">
        <v>2003</v>
      </c>
      <c r="C171" s="3" t="s">
        <v>35</v>
      </c>
      <c r="D171" s="3">
        <v>4</v>
      </c>
      <c r="E171" s="3">
        <v>1</v>
      </c>
      <c r="F171" s="3">
        <v>1837.24</v>
      </c>
      <c r="G171" s="3" t="s">
        <v>12</v>
      </c>
      <c r="H171" s="3" t="s">
        <v>11</v>
      </c>
      <c r="I171" s="5" t="s">
        <v>42</v>
      </c>
    </row>
    <row r="172" spans="1:9" x14ac:dyDescent="0.35">
      <c r="A172" s="4" t="s">
        <v>196</v>
      </c>
      <c r="B172" s="3">
        <v>1999</v>
      </c>
      <c r="C172" s="3" t="s">
        <v>30</v>
      </c>
      <c r="D172" s="3">
        <v>12</v>
      </c>
      <c r="E172" s="3">
        <v>0</v>
      </c>
      <c r="F172" s="3">
        <v>1837.28</v>
      </c>
      <c r="G172" s="3" t="s">
        <v>12</v>
      </c>
      <c r="H172" s="3" t="s">
        <v>11</v>
      </c>
      <c r="I172" s="5" t="s">
        <v>13</v>
      </c>
    </row>
    <row r="173" spans="1:9" x14ac:dyDescent="0.35">
      <c r="A173" s="4" t="s">
        <v>197</v>
      </c>
      <c r="B173" s="3">
        <v>2003</v>
      </c>
      <c r="C173" s="3" t="s">
        <v>10</v>
      </c>
      <c r="D173" s="3">
        <v>20</v>
      </c>
      <c r="E173" s="3">
        <v>1</v>
      </c>
      <c r="F173" s="3">
        <v>1842.52</v>
      </c>
      <c r="G173" s="3" t="s">
        <v>12</v>
      </c>
      <c r="H173" s="3" t="s">
        <v>11</v>
      </c>
      <c r="I173" s="5" t="s">
        <v>42</v>
      </c>
    </row>
    <row r="174" spans="1:9" x14ac:dyDescent="0.35">
      <c r="A174" s="4" t="s">
        <v>198</v>
      </c>
      <c r="B174" s="3">
        <v>1994</v>
      </c>
      <c r="C174" s="3" t="s">
        <v>30</v>
      </c>
      <c r="D174" s="3">
        <v>6</v>
      </c>
      <c r="E174" s="3">
        <v>0</v>
      </c>
      <c r="F174" s="3">
        <v>1850.55</v>
      </c>
      <c r="G174" s="3" t="s">
        <v>12</v>
      </c>
      <c r="H174" s="3" t="s">
        <v>11</v>
      </c>
      <c r="I174" s="5" t="s">
        <v>23</v>
      </c>
    </row>
    <row r="175" spans="1:9" x14ac:dyDescent="0.35">
      <c r="A175" s="4" t="s">
        <v>199</v>
      </c>
      <c r="B175" s="3">
        <v>2004</v>
      </c>
      <c r="C175" s="3" t="s">
        <v>30</v>
      </c>
      <c r="D175" s="3">
        <v>27</v>
      </c>
      <c r="E175" s="3">
        <v>0</v>
      </c>
      <c r="F175" s="3">
        <v>1863.45</v>
      </c>
      <c r="G175" s="3" t="s">
        <v>12</v>
      </c>
      <c r="H175" s="3" t="s">
        <v>16</v>
      </c>
      <c r="I175" s="5" t="s">
        <v>200</v>
      </c>
    </row>
    <row r="176" spans="1:9" x14ac:dyDescent="0.35">
      <c r="A176" s="4" t="s">
        <v>201</v>
      </c>
      <c r="B176" s="3">
        <v>1996</v>
      </c>
      <c r="C176" s="3" t="s">
        <v>10</v>
      </c>
      <c r="D176" s="3">
        <v>2</v>
      </c>
      <c r="E176" s="3">
        <v>0</v>
      </c>
      <c r="F176" s="3">
        <v>1865.98</v>
      </c>
      <c r="G176" s="3" t="s">
        <v>12</v>
      </c>
      <c r="H176" s="3" t="s">
        <v>12</v>
      </c>
      <c r="I176" s="5" t="s">
        <v>23</v>
      </c>
    </row>
    <row r="177" spans="1:9" x14ac:dyDescent="0.35">
      <c r="A177" s="4" t="s">
        <v>202</v>
      </c>
      <c r="B177" s="3">
        <v>2002</v>
      </c>
      <c r="C177" s="3" t="s">
        <v>20</v>
      </c>
      <c r="D177" s="3">
        <v>22</v>
      </c>
      <c r="E177" s="3">
        <v>0</v>
      </c>
      <c r="F177" s="3">
        <v>1875.34</v>
      </c>
      <c r="G177" s="3" t="s">
        <v>12</v>
      </c>
      <c r="H177" s="3" t="s">
        <v>11</v>
      </c>
      <c r="I177" s="5" t="s">
        <v>42</v>
      </c>
    </row>
    <row r="178" spans="1:9" x14ac:dyDescent="0.35">
      <c r="A178" s="4" t="s">
        <v>203</v>
      </c>
      <c r="B178" s="3">
        <v>2002</v>
      </c>
      <c r="C178" s="3" t="s">
        <v>37</v>
      </c>
      <c r="D178" s="3">
        <v>29</v>
      </c>
      <c r="E178" s="3">
        <v>0</v>
      </c>
      <c r="F178" s="3">
        <v>1877.93</v>
      </c>
      <c r="G178" s="3" t="s">
        <v>12</v>
      </c>
      <c r="H178" s="3" t="s">
        <v>16</v>
      </c>
      <c r="I178" s="5" t="s">
        <v>13</v>
      </c>
    </row>
    <row r="179" spans="1:9" x14ac:dyDescent="0.35">
      <c r="A179" s="4" t="s">
        <v>204</v>
      </c>
      <c r="B179" s="3">
        <v>2002</v>
      </c>
      <c r="C179" s="3" t="s">
        <v>35</v>
      </c>
      <c r="D179" s="3">
        <v>29</v>
      </c>
      <c r="E179" s="3">
        <v>0</v>
      </c>
      <c r="F179" s="3">
        <v>1880.07</v>
      </c>
      <c r="G179" s="3" t="s">
        <v>12</v>
      </c>
      <c r="H179" s="3" t="s">
        <v>11</v>
      </c>
      <c r="I179" s="5" t="s">
        <v>13</v>
      </c>
    </row>
    <row r="180" spans="1:9" x14ac:dyDescent="0.35">
      <c r="A180" s="4" t="s">
        <v>205</v>
      </c>
      <c r="B180" s="3">
        <v>2002</v>
      </c>
      <c r="C180" s="3" t="s">
        <v>35</v>
      </c>
      <c r="D180" s="3">
        <v>21</v>
      </c>
      <c r="E180" s="3">
        <v>0</v>
      </c>
      <c r="F180" s="3">
        <v>1880.49</v>
      </c>
      <c r="G180" s="3" t="s">
        <v>12</v>
      </c>
      <c r="H180" s="3" t="s">
        <v>16</v>
      </c>
      <c r="I180" s="5" t="s">
        <v>42</v>
      </c>
    </row>
    <row r="181" spans="1:9" x14ac:dyDescent="0.35">
      <c r="A181" s="4" t="s">
        <v>206</v>
      </c>
      <c r="B181" s="3">
        <v>2001</v>
      </c>
      <c r="C181" s="3" t="s">
        <v>35</v>
      </c>
      <c r="D181" s="3">
        <v>10</v>
      </c>
      <c r="E181" s="3">
        <v>0</v>
      </c>
      <c r="F181" s="3">
        <v>1906.36</v>
      </c>
      <c r="G181" s="3" t="s">
        <v>12</v>
      </c>
      <c r="H181" s="3" t="s">
        <v>16</v>
      </c>
      <c r="I181" s="5" t="s">
        <v>23</v>
      </c>
    </row>
    <row r="182" spans="1:9" x14ac:dyDescent="0.35">
      <c r="A182" s="4" t="s">
        <v>207</v>
      </c>
      <c r="B182" s="3">
        <v>1994</v>
      </c>
      <c r="C182" s="3" t="s">
        <v>37</v>
      </c>
      <c r="D182" s="3">
        <v>6</v>
      </c>
      <c r="E182" s="3">
        <v>0</v>
      </c>
      <c r="F182" s="3">
        <v>1908.9</v>
      </c>
      <c r="G182" s="3" t="s">
        <v>12</v>
      </c>
      <c r="H182" s="3" t="s">
        <v>12</v>
      </c>
      <c r="I182" s="5" t="s">
        <v>13</v>
      </c>
    </row>
    <row r="183" spans="1:9" x14ac:dyDescent="0.35">
      <c r="A183" s="4" t="s">
        <v>208</v>
      </c>
      <c r="B183" s="3">
        <v>2001</v>
      </c>
      <c r="C183" s="3" t="s">
        <v>35</v>
      </c>
      <c r="D183" s="3">
        <v>3</v>
      </c>
      <c r="E183" s="3">
        <v>0</v>
      </c>
      <c r="F183" s="3">
        <v>1909.53</v>
      </c>
      <c r="G183" s="3" t="s">
        <v>12</v>
      </c>
      <c r="H183" s="3" t="s">
        <v>12</v>
      </c>
      <c r="I183" s="5" t="s">
        <v>23</v>
      </c>
    </row>
    <row r="184" spans="1:9" x14ac:dyDescent="0.35">
      <c r="A184" s="4" t="s">
        <v>209</v>
      </c>
      <c r="B184" s="3">
        <v>2001</v>
      </c>
      <c r="C184" s="3" t="s">
        <v>30</v>
      </c>
      <c r="D184" s="3">
        <v>9</v>
      </c>
      <c r="E184" s="3">
        <v>0</v>
      </c>
      <c r="F184" s="3">
        <v>1917.32</v>
      </c>
      <c r="G184" s="3" t="s">
        <v>12</v>
      </c>
      <c r="H184" s="3" t="s">
        <v>11</v>
      </c>
      <c r="I184" s="5" t="s">
        <v>23</v>
      </c>
    </row>
    <row r="185" spans="1:9" x14ac:dyDescent="0.35">
      <c r="A185" s="4" t="s">
        <v>210</v>
      </c>
      <c r="B185" s="3">
        <v>2002</v>
      </c>
      <c r="C185" s="3" t="s">
        <v>20</v>
      </c>
      <c r="D185" s="3">
        <v>7</v>
      </c>
      <c r="E185" s="3">
        <v>1</v>
      </c>
      <c r="F185" s="3">
        <v>1964.78</v>
      </c>
      <c r="G185" s="3" t="s">
        <v>12</v>
      </c>
      <c r="H185" s="3" t="s">
        <v>16</v>
      </c>
      <c r="I185" s="5" t="s">
        <v>42</v>
      </c>
    </row>
    <row r="186" spans="1:9" x14ac:dyDescent="0.35">
      <c r="A186" s="4" t="s">
        <v>211</v>
      </c>
      <c r="B186" s="3">
        <v>2002</v>
      </c>
      <c r="C186" s="3" t="s">
        <v>10</v>
      </c>
      <c r="D186" s="3">
        <v>29</v>
      </c>
      <c r="E186" s="3">
        <v>0</v>
      </c>
      <c r="F186" s="3">
        <v>1967.02</v>
      </c>
      <c r="G186" s="3" t="s">
        <v>12</v>
      </c>
      <c r="H186" s="3" t="s">
        <v>11</v>
      </c>
      <c r="I186" s="5" t="s">
        <v>168</v>
      </c>
    </row>
    <row r="187" spans="1:9" x14ac:dyDescent="0.35">
      <c r="A187" s="4" t="s">
        <v>212</v>
      </c>
      <c r="B187" s="3">
        <v>1998</v>
      </c>
      <c r="C187" s="3" t="s">
        <v>20</v>
      </c>
      <c r="D187" s="3">
        <v>28</v>
      </c>
      <c r="E187" s="3">
        <v>0</v>
      </c>
      <c r="F187" s="3">
        <v>1969.61</v>
      </c>
      <c r="G187" s="3" t="s">
        <v>12</v>
      </c>
      <c r="H187" s="3" t="s">
        <v>12</v>
      </c>
      <c r="I187" s="5" t="s">
        <v>42</v>
      </c>
    </row>
    <row r="188" spans="1:9" x14ac:dyDescent="0.35">
      <c r="A188" s="4" t="s">
        <v>213</v>
      </c>
      <c r="B188" s="3">
        <v>1998</v>
      </c>
      <c r="C188" s="3" t="s">
        <v>37</v>
      </c>
      <c r="D188" s="3">
        <v>5</v>
      </c>
      <c r="E188" s="3">
        <v>0</v>
      </c>
      <c r="F188" s="3">
        <v>1972.95</v>
      </c>
      <c r="G188" s="3" t="s">
        <v>12</v>
      </c>
      <c r="H188" s="3" t="s">
        <v>16</v>
      </c>
      <c r="I188" s="5" t="s">
        <v>42</v>
      </c>
    </row>
    <row r="189" spans="1:9" x14ac:dyDescent="0.35">
      <c r="A189" s="4" t="s">
        <v>214</v>
      </c>
      <c r="B189" s="3">
        <v>1998</v>
      </c>
      <c r="C189" s="3" t="s">
        <v>20</v>
      </c>
      <c r="D189" s="3">
        <v>29</v>
      </c>
      <c r="E189" s="3">
        <v>0</v>
      </c>
      <c r="F189" s="3">
        <v>1977.82</v>
      </c>
      <c r="G189" s="3" t="s">
        <v>12</v>
      </c>
      <c r="H189" s="3" t="s">
        <v>16</v>
      </c>
      <c r="I189" s="5" t="s">
        <v>42</v>
      </c>
    </row>
    <row r="190" spans="1:9" x14ac:dyDescent="0.35">
      <c r="A190" s="4" t="s">
        <v>215</v>
      </c>
      <c r="B190" s="3">
        <v>2002</v>
      </c>
      <c r="C190" s="3" t="s">
        <v>10</v>
      </c>
      <c r="D190" s="3">
        <v>16</v>
      </c>
      <c r="E190" s="3">
        <v>1</v>
      </c>
      <c r="F190" s="3">
        <v>1980.07</v>
      </c>
      <c r="G190" s="3" t="s">
        <v>12</v>
      </c>
      <c r="H190" s="3" t="s">
        <v>12</v>
      </c>
      <c r="I190" s="5" t="s">
        <v>42</v>
      </c>
    </row>
    <row r="191" spans="1:9" x14ac:dyDescent="0.35">
      <c r="A191" s="4" t="s">
        <v>216</v>
      </c>
      <c r="B191" s="3">
        <v>1998</v>
      </c>
      <c r="C191" s="3" t="s">
        <v>30</v>
      </c>
      <c r="D191" s="3">
        <v>29</v>
      </c>
      <c r="E191" s="3">
        <v>0</v>
      </c>
      <c r="F191" s="3">
        <v>1981.58</v>
      </c>
      <c r="G191" s="3" t="s">
        <v>12</v>
      </c>
      <c r="H191" s="3" t="s">
        <v>16</v>
      </c>
      <c r="I191" s="5" t="s">
        <v>13</v>
      </c>
    </row>
    <row r="192" spans="1:9" x14ac:dyDescent="0.35">
      <c r="A192" s="4" t="s">
        <v>217</v>
      </c>
      <c r="B192" s="3">
        <v>2002</v>
      </c>
      <c r="C192" s="3" t="s">
        <v>20</v>
      </c>
      <c r="D192" s="3">
        <v>29</v>
      </c>
      <c r="E192" s="3">
        <v>0</v>
      </c>
      <c r="F192" s="3">
        <v>1984.45</v>
      </c>
      <c r="G192" s="3" t="s">
        <v>12</v>
      </c>
      <c r="H192" s="3" t="s">
        <v>12</v>
      </c>
      <c r="I192" s="5" t="s">
        <v>168</v>
      </c>
    </row>
    <row r="193" spans="1:9" x14ac:dyDescent="0.35">
      <c r="A193" s="4" t="s">
        <v>218</v>
      </c>
      <c r="B193" s="3">
        <v>1998</v>
      </c>
      <c r="C193" s="3" t="s">
        <v>20</v>
      </c>
      <c r="D193" s="3">
        <v>14</v>
      </c>
      <c r="E193" s="3">
        <v>0</v>
      </c>
      <c r="F193" s="3">
        <v>1986.93</v>
      </c>
      <c r="G193" s="3" t="s">
        <v>12</v>
      </c>
      <c r="H193" s="3" t="s">
        <v>11</v>
      </c>
      <c r="I193" s="5" t="s">
        <v>13</v>
      </c>
    </row>
    <row r="194" spans="1:9" x14ac:dyDescent="0.35">
      <c r="A194" s="4" t="s">
        <v>219</v>
      </c>
      <c r="B194" s="3">
        <v>2001</v>
      </c>
      <c r="C194" s="3" t="s">
        <v>35</v>
      </c>
      <c r="D194" s="3">
        <v>14</v>
      </c>
      <c r="E194" s="3">
        <v>0</v>
      </c>
      <c r="F194" s="3">
        <v>2007.95</v>
      </c>
      <c r="G194" s="3" t="s">
        <v>12</v>
      </c>
      <c r="H194" s="3" t="s">
        <v>11</v>
      </c>
      <c r="I194" s="5" t="s">
        <v>42</v>
      </c>
    </row>
    <row r="195" spans="1:9" x14ac:dyDescent="0.35">
      <c r="A195" s="4" t="s">
        <v>220</v>
      </c>
      <c r="B195" s="3">
        <v>2001</v>
      </c>
      <c r="C195" s="3" t="s">
        <v>10</v>
      </c>
      <c r="D195" s="3">
        <v>1</v>
      </c>
      <c r="E195" s="3">
        <v>0</v>
      </c>
      <c r="F195" s="3">
        <v>2020.18</v>
      </c>
      <c r="G195" s="3" t="s">
        <v>12</v>
      </c>
      <c r="H195" s="3" t="s">
        <v>16</v>
      </c>
      <c r="I195" s="5" t="s">
        <v>42</v>
      </c>
    </row>
    <row r="196" spans="1:9" x14ac:dyDescent="0.35">
      <c r="A196" s="4" t="s">
        <v>221</v>
      </c>
      <c r="B196" s="3">
        <v>2001</v>
      </c>
      <c r="C196" s="3" t="s">
        <v>20</v>
      </c>
      <c r="D196" s="3">
        <v>6</v>
      </c>
      <c r="E196" s="3">
        <v>0</v>
      </c>
      <c r="F196" s="3">
        <v>2020.55</v>
      </c>
      <c r="G196" s="3" t="s">
        <v>12</v>
      </c>
      <c r="H196" s="3" t="s">
        <v>11</v>
      </c>
      <c r="I196" s="5" t="s">
        <v>13</v>
      </c>
    </row>
    <row r="197" spans="1:9" x14ac:dyDescent="0.35">
      <c r="A197" s="4" t="s">
        <v>222</v>
      </c>
      <c r="B197" s="3">
        <v>2001</v>
      </c>
      <c r="C197" s="3" t="s">
        <v>35</v>
      </c>
      <c r="D197" s="3">
        <v>4</v>
      </c>
      <c r="E197" s="3">
        <v>0</v>
      </c>
      <c r="F197" s="3">
        <v>2026.97</v>
      </c>
      <c r="G197" s="3" t="s">
        <v>12</v>
      </c>
      <c r="H197" s="3" t="s">
        <v>11</v>
      </c>
      <c r="I197" s="5" t="s">
        <v>13</v>
      </c>
    </row>
    <row r="198" spans="1:9" x14ac:dyDescent="0.35">
      <c r="A198" s="4" t="s">
        <v>223</v>
      </c>
      <c r="B198" s="3">
        <v>2000</v>
      </c>
      <c r="C198" s="3" t="s">
        <v>20</v>
      </c>
      <c r="D198" s="3">
        <v>2</v>
      </c>
      <c r="E198" s="3">
        <v>0</v>
      </c>
      <c r="F198" s="3">
        <v>2045.69</v>
      </c>
      <c r="G198" s="3" t="s">
        <v>12</v>
      </c>
      <c r="H198" s="3" t="s">
        <v>12</v>
      </c>
      <c r="I198" s="5" t="s">
        <v>23</v>
      </c>
    </row>
    <row r="199" spans="1:9" x14ac:dyDescent="0.35">
      <c r="A199" s="4" t="s">
        <v>224</v>
      </c>
      <c r="B199" s="3">
        <v>2000</v>
      </c>
      <c r="C199" s="3" t="s">
        <v>10</v>
      </c>
      <c r="D199" s="3">
        <v>26</v>
      </c>
      <c r="E199" s="3">
        <v>0</v>
      </c>
      <c r="F199" s="3">
        <v>2055.3200000000002</v>
      </c>
      <c r="G199" s="3" t="s">
        <v>12</v>
      </c>
      <c r="H199" s="3" t="s">
        <v>12</v>
      </c>
      <c r="I199" s="5" t="s">
        <v>23</v>
      </c>
    </row>
    <row r="200" spans="1:9" x14ac:dyDescent="0.35">
      <c r="A200" s="4" t="s">
        <v>225</v>
      </c>
      <c r="B200" s="3">
        <v>2004</v>
      </c>
      <c r="C200" s="3" t="s">
        <v>18</v>
      </c>
      <c r="D200" s="3">
        <v>12</v>
      </c>
      <c r="E200" s="3">
        <v>0</v>
      </c>
      <c r="F200" s="3">
        <v>2094.1</v>
      </c>
      <c r="G200" s="3" t="s">
        <v>12</v>
      </c>
      <c r="H200" s="3" t="s">
        <v>11</v>
      </c>
      <c r="I200" s="5" t="s">
        <v>200</v>
      </c>
    </row>
    <row r="201" spans="1:9" x14ac:dyDescent="0.35">
      <c r="A201" s="4" t="s">
        <v>226</v>
      </c>
      <c r="B201" s="3">
        <v>2001</v>
      </c>
      <c r="C201" s="3" t="s">
        <v>35</v>
      </c>
      <c r="D201" s="3">
        <v>14</v>
      </c>
      <c r="E201" s="3">
        <v>0</v>
      </c>
      <c r="F201" s="3">
        <v>2102.2600000000002</v>
      </c>
      <c r="G201" s="3" t="s">
        <v>12</v>
      </c>
      <c r="H201" s="3" t="s">
        <v>11</v>
      </c>
      <c r="I201" s="5" t="s">
        <v>166</v>
      </c>
    </row>
    <row r="202" spans="1:9" x14ac:dyDescent="0.35">
      <c r="A202" s="4" t="s">
        <v>227</v>
      </c>
      <c r="B202" s="3">
        <v>2001</v>
      </c>
      <c r="C202" s="3" t="s">
        <v>18</v>
      </c>
      <c r="D202" s="3">
        <v>22</v>
      </c>
      <c r="E202" s="3">
        <v>1</v>
      </c>
      <c r="F202" s="3">
        <v>2103.08</v>
      </c>
      <c r="G202" s="3" t="s">
        <v>12</v>
      </c>
      <c r="H202" s="3" t="s">
        <v>11</v>
      </c>
      <c r="I202" s="5" t="s">
        <v>42</v>
      </c>
    </row>
    <row r="203" spans="1:9" x14ac:dyDescent="0.35">
      <c r="A203" s="4" t="s">
        <v>228</v>
      </c>
      <c r="B203" s="3">
        <v>2001</v>
      </c>
      <c r="C203" s="3" t="s">
        <v>15</v>
      </c>
      <c r="D203" s="3">
        <v>28</v>
      </c>
      <c r="E203" s="3">
        <v>0</v>
      </c>
      <c r="F203" s="3">
        <v>2104.11</v>
      </c>
      <c r="G203" s="3" t="s">
        <v>11</v>
      </c>
      <c r="H203" s="3" t="s">
        <v>16</v>
      </c>
      <c r="I203" s="5" t="s">
        <v>168</v>
      </c>
    </row>
    <row r="204" spans="1:9" x14ac:dyDescent="0.35">
      <c r="A204" s="4" t="s">
        <v>229</v>
      </c>
      <c r="B204" s="3">
        <v>1989</v>
      </c>
      <c r="C204" s="3" t="s">
        <v>10</v>
      </c>
      <c r="D204" s="3">
        <v>21</v>
      </c>
      <c r="E204" s="3">
        <v>3</v>
      </c>
      <c r="F204" s="3">
        <v>2106.2600000000002</v>
      </c>
      <c r="G204" s="3" t="s">
        <v>11</v>
      </c>
      <c r="H204" s="3" t="s">
        <v>11</v>
      </c>
      <c r="I204" s="5" t="s">
        <v>13</v>
      </c>
    </row>
    <row r="205" spans="1:9" x14ac:dyDescent="0.35">
      <c r="A205" s="4" t="s">
        <v>230</v>
      </c>
      <c r="B205" s="3">
        <v>2003</v>
      </c>
      <c r="C205" s="3" t="s">
        <v>20</v>
      </c>
      <c r="D205" s="3">
        <v>30</v>
      </c>
      <c r="E205" s="3">
        <v>0</v>
      </c>
      <c r="F205" s="3">
        <v>2117.34</v>
      </c>
      <c r="G205" s="3" t="s">
        <v>11</v>
      </c>
      <c r="H205" s="3" t="s">
        <v>12</v>
      </c>
      <c r="I205" s="5" t="s">
        <v>23</v>
      </c>
    </row>
    <row r="206" spans="1:9" x14ac:dyDescent="0.35">
      <c r="A206" s="4" t="s">
        <v>231</v>
      </c>
      <c r="B206" s="3">
        <v>2004</v>
      </c>
      <c r="C206" s="3" t="s">
        <v>15</v>
      </c>
      <c r="D206" s="3">
        <v>4</v>
      </c>
      <c r="E206" s="3">
        <v>0</v>
      </c>
      <c r="F206" s="3">
        <v>2118.61</v>
      </c>
      <c r="G206" s="3" t="s">
        <v>11</v>
      </c>
      <c r="H206" s="3" t="s">
        <v>16</v>
      </c>
      <c r="I206" s="5" t="s">
        <v>23</v>
      </c>
    </row>
    <row r="207" spans="1:9" x14ac:dyDescent="0.35">
      <c r="A207" s="4" t="s">
        <v>232</v>
      </c>
      <c r="B207" s="3">
        <v>2003</v>
      </c>
      <c r="C207" s="3" t="s">
        <v>35</v>
      </c>
      <c r="D207" s="3">
        <v>30</v>
      </c>
      <c r="E207" s="3">
        <v>0</v>
      </c>
      <c r="F207" s="3">
        <v>2128.4299999999998</v>
      </c>
      <c r="G207" s="3" t="s">
        <v>11</v>
      </c>
      <c r="H207" s="3" t="s">
        <v>16</v>
      </c>
      <c r="I207" s="5" t="s">
        <v>23</v>
      </c>
    </row>
    <row r="208" spans="1:9" x14ac:dyDescent="0.35">
      <c r="A208" s="4" t="s">
        <v>233</v>
      </c>
      <c r="B208" s="3">
        <v>2003</v>
      </c>
      <c r="C208" s="3" t="s">
        <v>30</v>
      </c>
      <c r="D208" s="3">
        <v>22</v>
      </c>
      <c r="E208" s="3">
        <v>0</v>
      </c>
      <c r="F208" s="3">
        <v>2130.6799999999998</v>
      </c>
      <c r="G208" s="3" t="s">
        <v>11</v>
      </c>
      <c r="H208" s="3" t="s">
        <v>12</v>
      </c>
      <c r="I208" s="5" t="s">
        <v>23</v>
      </c>
    </row>
    <row r="209" spans="1:9" x14ac:dyDescent="0.35">
      <c r="A209" s="4" t="s">
        <v>234</v>
      </c>
      <c r="B209" s="3">
        <v>2003</v>
      </c>
      <c r="C209" s="3" t="s">
        <v>20</v>
      </c>
      <c r="D209" s="3">
        <v>1</v>
      </c>
      <c r="E209" s="3">
        <v>0</v>
      </c>
      <c r="F209" s="3">
        <v>2134.9</v>
      </c>
      <c r="G209" s="3" t="s">
        <v>11</v>
      </c>
      <c r="H209" s="3" t="s">
        <v>12</v>
      </c>
      <c r="I209" s="5" t="s">
        <v>23</v>
      </c>
    </row>
    <row r="210" spans="1:9" x14ac:dyDescent="0.35">
      <c r="A210" s="4" t="s">
        <v>235</v>
      </c>
      <c r="B210" s="3">
        <v>2003</v>
      </c>
      <c r="C210" s="3" t="s">
        <v>20</v>
      </c>
      <c r="D210" s="3">
        <v>26</v>
      </c>
      <c r="E210" s="3">
        <v>0</v>
      </c>
      <c r="F210" s="3">
        <v>2136.88</v>
      </c>
      <c r="G210" s="3" t="s">
        <v>11</v>
      </c>
      <c r="H210" s="3" t="s">
        <v>11</v>
      </c>
      <c r="I210" s="5" t="s">
        <v>23</v>
      </c>
    </row>
    <row r="211" spans="1:9" x14ac:dyDescent="0.35">
      <c r="A211" s="4" t="s">
        <v>236</v>
      </c>
      <c r="B211" s="3">
        <v>1997</v>
      </c>
      <c r="C211" s="3" t="s">
        <v>20</v>
      </c>
      <c r="D211" s="3">
        <v>3</v>
      </c>
      <c r="E211" s="3">
        <v>0</v>
      </c>
      <c r="F211" s="3">
        <v>2137.65</v>
      </c>
      <c r="G211" s="3" t="s">
        <v>12</v>
      </c>
      <c r="H211" s="3" t="s">
        <v>16</v>
      </c>
      <c r="I211" s="5" t="s">
        <v>13</v>
      </c>
    </row>
    <row r="212" spans="1:9" x14ac:dyDescent="0.35">
      <c r="A212" s="4" t="s">
        <v>237</v>
      </c>
      <c r="B212" s="3">
        <v>2003</v>
      </c>
      <c r="C212" s="3" t="s">
        <v>35</v>
      </c>
      <c r="D212" s="3">
        <v>19</v>
      </c>
      <c r="E212" s="3">
        <v>0</v>
      </c>
      <c r="F212" s="3">
        <v>2138.0700000000002</v>
      </c>
      <c r="G212" s="3" t="s">
        <v>11</v>
      </c>
      <c r="H212" s="3" t="s">
        <v>16</v>
      </c>
      <c r="I212" s="5" t="s">
        <v>23</v>
      </c>
    </row>
    <row r="213" spans="1:9" x14ac:dyDescent="0.35">
      <c r="A213" s="4" t="s">
        <v>238</v>
      </c>
      <c r="B213" s="3">
        <v>2004</v>
      </c>
      <c r="C213" s="3" t="s">
        <v>37</v>
      </c>
      <c r="D213" s="3">
        <v>4</v>
      </c>
      <c r="E213" s="3">
        <v>0</v>
      </c>
      <c r="F213" s="3">
        <v>2144.85</v>
      </c>
      <c r="G213" s="3" t="s">
        <v>11</v>
      </c>
      <c r="H213" s="3" t="s">
        <v>16</v>
      </c>
      <c r="I213" s="5" t="s">
        <v>42</v>
      </c>
    </row>
    <row r="214" spans="1:9" x14ac:dyDescent="0.35">
      <c r="A214" s="4" t="s">
        <v>239</v>
      </c>
      <c r="B214" s="3">
        <v>2000</v>
      </c>
      <c r="C214" s="3" t="s">
        <v>30</v>
      </c>
      <c r="D214" s="3">
        <v>27</v>
      </c>
      <c r="E214" s="3">
        <v>0</v>
      </c>
      <c r="F214" s="3">
        <v>2150.4699999999998</v>
      </c>
      <c r="G214" s="3" t="s">
        <v>11</v>
      </c>
      <c r="H214" s="3" t="s">
        <v>12</v>
      </c>
      <c r="I214" s="5" t="s">
        <v>42</v>
      </c>
    </row>
    <row r="215" spans="1:9" x14ac:dyDescent="0.35">
      <c r="A215" s="4" t="s">
        <v>240</v>
      </c>
      <c r="B215" s="3">
        <v>2000</v>
      </c>
      <c r="C215" s="3" t="s">
        <v>37</v>
      </c>
      <c r="D215" s="3">
        <v>22</v>
      </c>
      <c r="E215" s="3">
        <v>0</v>
      </c>
      <c r="F215" s="3">
        <v>2154.36</v>
      </c>
      <c r="G215" s="3" t="s">
        <v>11</v>
      </c>
      <c r="H215" s="3" t="s">
        <v>11</v>
      </c>
      <c r="I215" s="5" t="s">
        <v>42</v>
      </c>
    </row>
    <row r="216" spans="1:9" x14ac:dyDescent="0.35">
      <c r="A216" s="4" t="s">
        <v>241</v>
      </c>
      <c r="B216" s="3">
        <v>2000</v>
      </c>
      <c r="C216" s="3" t="s">
        <v>15</v>
      </c>
      <c r="D216" s="3">
        <v>29</v>
      </c>
      <c r="E216" s="3">
        <v>0</v>
      </c>
      <c r="F216" s="3">
        <v>2155.6799999999998</v>
      </c>
      <c r="G216" s="3" t="s">
        <v>11</v>
      </c>
      <c r="H216" s="3" t="s">
        <v>12</v>
      </c>
      <c r="I216" s="5" t="s">
        <v>13</v>
      </c>
    </row>
    <row r="217" spans="1:9" x14ac:dyDescent="0.35">
      <c r="A217" s="4" t="s">
        <v>242</v>
      </c>
      <c r="B217" s="3">
        <v>2000</v>
      </c>
      <c r="C217" s="3" t="s">
        <v>30</v>
      </c>
      <c r="D217" s="3">
        <v>10</v>
      </c>
      <c r="E217" s="3">
        <v>0</v>
      </c>
      <c r="F217" s="3">
        <v>2156.75</v>
      </c>
      <c r="G217" s="3" t="s">
        <v>11</v>
      </c>
      <c r="H217" s="3" t="s">
        <v>11</v>
      </c>
      <c r="I217" s="5" t="s">
        <v>13</v>
      </c>
    </row>
    <row r="218" spans="1:9" x14ac:dyDescent="0.35">
      <c r="A218" s="4" t="s">
        <v>243</v>
      </c>
      <c r="B218" s="3">
        <v>2000</v>
      </c>
      <c r="C218" s="3" t="s">
        <v>35</v>
      </c>
      <c r="D218" s="3">
        <v>23</v>
      </c>
      <c r="E218" s="3">
        <v>0</v>
      </c>
      <c r="F218" s="3">
        <v>2166.73</v>
      </c>
      <c r="G218" s="3" t="s">
        <v>11</v>
      </c>
      <c r="H218" s="3" t="s">
        <v>11</v>
      </c>
      <c r="I218" s="5" t="s">
        <v>42</v>
      </c>
    </row>
    <row r="219" spans="1:9" x14ac:dyDescent="0.35">
      <c r="A219" s="4" t="s">
        <v>244</v>
      </c>
      <c r="B219" s="3">
        <v>1994</v>
      </c>
      <c r="C219" s="3" t="s">
        <v>20</v>
      </c>
      <c r="D219" s="3">
        <v>27</v>
      </c>
      <c r="E219" s="3">
        <v>0</v>
      </c>
      <c r="F219" s="3">
        <v>2170.08</v>
      </c>
      <c r="G219" s="3" t="s">
        <v>11</v>
      </c>
      <c r="H219" s="3" t="s">
        <v>11</v>
      </c>
      <c r="I219" s="5" t="s">
        <v>13</v>
      </c>
    </row>
    <row r="220" spans="1:9" x14ac:dyDescent="0.35">
      <c r="A220" s="4" t="s">
        <v>245</v>
      </c>
      <c r="B220" s="3">
        <v>1991</v>
      </c>
      <c r="C220" s="3" t="s">
        <v>30</v>
      </c>
      <c r="D220" s="3">
        <v>16</v>
      </c>
      <c r="E220" s="3">
        <v>3</v>
      </c>
      <c r="F220" s="3">
        <v>2193.1999999999998</v>
      </c>
      <c r="G220" s="3" t="s">
        <v>11</v>
      </c>
      <c r="H220" s="3" t="s">
        <v>11</v>
      </c>
      <c r="I220" s="5" t="s">
        <v>23</v>
      </c>
    </row>
    <row r="221" spans="1:9" x14ac:dyDescent="0.35">
      <c r="A221" s="4" t="s">
        <v>246</v>
      </c>
      <c r="B221" s="3">
        <v>2004</v>
      </c>
      <c r="C221" s="3" t="s">
        <v>30</v>
      </c>
      <c r="D221" s="3">
        <v>7</v>
      </c>
      <c r="E221" s="3">
        <v>0</v>
      </c>
      <c r="F221" s="3">
        <v>2196.4699999999998</v>
      </c>
      <c r="G221" s="3" t="s">
        <v>11</v>
      </c>
      <c r="H221" s="3" t="s">
        <v>12</v>
      </c>
      <c r="I221" s="5" t="s">
        <v>247</v>
      </c>
    </row>
    <row r="222" spans="1:9" x14ac:dyDescent="0.35">
      <c r="A222" s="4" t="s">
        <v>248</v>
      </c>
      <c r="B222" s="3">
        <v>2004</v>
      </c>
      <c r="C222" s="3" t="s">
        <v>20</v>
      </c>
      <c r="D222" s="3">
        <v>3</v>
      </c>
      <c r="E222" s="3">
        <v>0</v>
      </c>
      <c r="F222" s="3">
        <v>2198.19</v>
      </c>
      <c r="G222" s="3" t="s">
        <v>11</v>
      </c>
      <c r="H222" s="3" t="s">
        <v>16</v>
      </c>
      <c r="I222" s="5" t="s">
        <v>249</v>
      </c>
    </row>
    <row r="223" spans="1:9" x14ac:dyDescent="0.35">
      <c r="A223" s="4" t="s">
        <v>250</v>
      </c>
      <c r="B223" s="3">
        <v>2004</v>
      </c>
      <c r="C223" s="3" t="s">
        <v>20</v>
      </c>
      <c r="D223" s="3">
        <v>12</v>
      </c>
      <c r="E223" s="3">
        <v>0</v>
      </c>
      <c r="F223" s="3">
        <v>2200.83</v>
      </c>
      <c r="G223" s="3" t="s">
        <v>11</v>
      </c>
      <c r="H223" s="3" t="s">
        <v>11</v>
      </c>
      <c r="I223" s="5" t="s">
        <v>247</v>
      </c>
    </row>
    <row r="224" spans="1:9" x14ac:dyDescent="0.35">
      <c r="A224" s="4" t="s">
        <v>251</v>
      </c>
      <c r="B224" s="3">
        <v>2004</v>
      </c>
      <c r="C224" s="3" t="s">
        <v>10</v>
      </c>
      <c r="D224" s="3">
        <v>27</v>
      </c>
      <c r="E224" s="3">
        <v>1</v>
      </c>
      <c r="F224" s="3">
        <v>2201.1</v>
      </c>
      <c r="G224" s="3" t="s">
        <v>11</v>
      </c>
      <c r="H224" s="3" t="s">
        <v>12</v>
      </c>
      <c r="I224" s="5" t="s">
        <v>13</v>
      </c>
    </row>
    <row r="225" spans="1:9" x14ac:dyDescent="0.35">
      <c r="A225" s="4" t="s">
        <v>252</v>
      </c>
      <c r="B225" s="3">
        <v>2004</v>
      </c>
      <c r="C225" s="3" t="s">
        <v>35</v>
      </c>
      <c r="D225" s="3">
        <v>6</v>
      </c>
      <c r="E225" s="3">
        <v>0</v>
      </c>
      <c r="F225" s="3">
        <v>2203.4699999999998</v>
      </c>
      <c r="G225" s="3" t="s">
        <v>11</v>
      </c>
      <c r="H225" s="3" t="s">
        <v>11</v>
      </c>
      <c r="I225" s="5" t="s">
        <v>247</v>
      </c>
    </row>
    <row r="226" spans="1:9" x14ac:dyDescent="0.35">
      <c r="A226" s="4" t="s">
        <v>253</v>
      </c>
      <c r="B226" s="3">
        <v>2004</v>
      </c>
      <c r="C226" s="3" t="s">
        <v>37</v>
      </c>
      <c r="D226" s="3">
        <v>28</v>
      </c>
      <c r="E226" s="3">
        <v>0</v>
      </c>
      <c r="F226" s="3">
        <v>2203.7399999999998</v>
      </c>
      <c r="G226" s="3" t="s">
        <v>11</v>
      </c>
      <c r="H226" s="3" t="s">
        <v>11</v>
      </c>
      <c r="I226" s="5" t="s">
        <v>247</v>
      </c>
    </row>
    <row r="227" spans="1:9" x14ac:dyDescent="0.35">
      <c r="A227" s="4" t="s">
        <v>254</v>
      </c>
      <c r="B227" s="3">
        <v>2004</v>
      </c>
      <c r="C227" s="3" t="s">
        <v>15</v>
      </c>
      <c r="D227" s="3">
        <v>13</v>
      </c>
      <c r="E227" s="3">
        <v>0</v>
      </c>
      <c r="F227" s="3">
        <v>2205.98</v>
      </c>
      <c r="G227" s="3" t="s">
        <v>11</v>
      </c>
      <c r="H227" s="3" t="s">
        <v>12</v>
      </c>
      <c r="I227" s="5" t="s">
        <v>247</v>
      </c>
    </row>
    <row r="228" spans="1:9" x14ac:dyDescent="0.35">
      <c r="A228" s="4" t="s">
        <v>255</v>
      </c>
      <c r="B228" s="3">
        <v>2004</v>
      </c>
      <c r="C228" s="3" t="s">
        <v>35</v>
      </c>
      <c r="D228" s="3">
        <v>6</v>
      </c>
      <c r="E228" s="3">
        <v>0</v>
      </c>
      <c r="F228" s="3">
        <v>2207.6999999999998</v>
      </c>
      <c r="G228" s="3" t="s">
        <v>11</v>
      </c>
      <c r="H228" s="3" t="s">
        <v>11</v>
      </c>
      <c r="I228" s="5" t="s">
        <v>247</v>
      </c>
    </row>
    <row r="229" spans="1:9" x14ac:dyDescent="0.35">
      <c r="A229" s="4" t="s">
        <v>256</v>
      </c>
      <c r="B229" s="3">
        <v>2004</v>
      </c>
      <c r="C229" s="3" t="s">
        <v>10</v>
      </c>
      <c r="D229" s="3">
        <v>27</v>
      </c>
      <c r="E229" s="3">
        <v>0</v>
      </c>
      <c r="F229" s="3">
        <v>2211.13</v>
      </c>
      <c r="G229" s="3" t="s">
        <v>11</v>
      </c>
      <c r="H229" s="3" t="s">
        <v>11</v>
      </c>
      <c r="I229" s="5" t="s">
        <v>247</v>
      </c>
    </row>
    <row r="230" spans="1:9" x14ac:dyDescent="0.35">
      <c r="A230" s="4" t="s">
        <v>257</v>
      </c>
      <c r="B230" s="3">
        <v>1994</v>
      </c>
      <c r="C230" s="3" t="s">
        <v>15</v>
      </c>
      <c r="D230" s="3">
        <v>17</v>
      </c>
      <c r="E230" s="3">
        <v>0</v>
      </c>
      <c r="F230" s="3">
        <v>2213.21</v>
      </c>
      <c r="G230" s="3" t="s">
        <v>11</v>
      </c>
      <c r="H230" s="3" t="s">
        <v>11</v>
      </c>
      <c r="I230" s="5" t="s">
        <v>13</v>
      </c>
    </row>
    <row r="231" spans="1:9" x14ac:dyDescent="0.35">
      <c r="A231" s="4" t="s">
        <v>258</v>
      </c>
      <c r="B231" s="3">
        <v>2004</v>
      </c>
      <c r="C231" s="3" t="s">
        <v>18</v>
      </c>
      <c r="D231" s="3">
        <v>13</v>
      </c>
      <c r="E231" s="3">
        <v>0</v>
      </c>
      <c r="F231" s="3">
        <v>2217.4699999999998</v>
      </c>
      <c r="G231" s="3" t="s">
        <v>11</v>
      </c>
      <c r="H231" s="3" t="s">
        <v>16</v>
      </c>
      <c r="I231" s="5" t="s">
        <v>247</v>
      </c>
    </row>
    <row r="232" spans="1:9" x14ac:dyDescent="0.35">
      <c r="A232" s="4" t="s">
        <v>259</v>
      </c>
      <c r="B232" s="3">
        <v>2004</v>
      </c>
      <c r="C232" s="3" t="s">
        <v>20</v>
      </c>
      <c r="D232" s="3">
        <v>25</v>
      </c>
      <c r="E232" s="3">
        <v>0</v>
      </c>
      <c r="F232" s="3">
        <v>2217.6</v>
      </c>
      <c r="G232" s="3" t="s">
        <v>11</v>
      </c>
      <c r="H232" s="3" t="s">
        <v>16</v>
      </c>
      <c r="I232" s="5" t="s">
        <v>247</v>
      </c>
    </row>
    <row r="233" spans="1:9" x14ac:dyDescent="0.35">
      <c r="A233" s="4" t="s">
        <v>260</v>
      </c>
      <c r="B233" s="3">
        <v>2004</v>
      </c>
      <c r="C233" s="3" t="s">
        <v>30</v>
      </c>
      <c r="D233" s="3">
        <v>12</v>
      </c>
      <c r="E233" s="3">
        <v>1</v>
      </c>
      <c r="F233" s="3">
        <v>2219.4499999999998</v>
      </c>
      <c r="G233" s="3" t="s">
        <v>11</v>
      </c>
      <c r="H233" s="3" t="s">
        <v>16</v>
      </c>
      <c r="I233" s="5" t="s">
        <v>13</v>
      </c>
    </row>
    <row r="234" spans="1:9" x14ac:dyDescent="0.35">
      <c r="A234" s="4" t="s">
        <v>261</v>
      </c>
      <c r="B234" s="3">
        <v>2003</v>
      </c>
      <c r="C234" s="3" t="s">
        <v>30</v>
      </c>
      <c r="D234" s="3">
        <v>10</v>
      </c>
      <c r="E234" s="3">
        <v>1</v>
      </c>
      <c r="F234" s="3">
        <v>2221.56</v>
      </c>
      <c r="G234" s="3" t="s">
        <v>11</v>
      </c>
      <c r="H234" s="3" t="s">
        <v>12</v>
      </c>
      <c r="I234" s="5" t="s">
        <v>23</v>
      </c>
    </row>
    <row r="235" spans="1:9" x14ac:dyDescent="0.35">
      <c r="A235" s="4" t="s">
        <v>262</v>
      </c>
      <c r="B235" s="3">
        <v>2000</v>
      </c>
      <c r="C235" s="3" t="s">
        <v>18</v>
      </c>
      <c r="D235" s="3">
        <v>30</v>
      </c>
      <c r="E235" s="3">
        <v>0</v>
      </c>
      <c r="F235" s="3">
        <v>2250.84</v>
      </c>
      <c r="G235" s="3" t="s">
        <v>11</v>
      </c>
      <c r="H235" s="3" t="s">
        <v>11</v>
      </c>
      <c r="I235" s="5" t="s">
        <v>170</v>
      </c>
    </row>
    <row r="236" spans="1:9" x14ac:dyDescent="0.35">
      <c r="A236" s="4" t="s">
        <v>263</v>
      </c>
      <c r="B236" s="3">
        <v>2000</v>
      </c>
      <c r="C236" s="3" t="s">
        <v>30</v>
      </c>
      <c r="D236" s="3">
        <v>11</v>
      </c>
      <c r="E236" s="3">
        <v>0</v>
      </c>
      <c r="F236" s="3">
        <v>2254.8000000000002</v>
      </c>
      <c r="G236" s="3" t="s">
        <v>11</v>
      </c>
      <c r="H236" s="3" t="s">
        <v>12</v>
      </c>
      <c r="I236" s="5" t="s">
        <v>168</v>
      </c>
    </row>
    <row r="237" spans="1:9" x14ac:dyDescent="0.35">
      <c r="A237" s="4" t="s">
        <v>264</v>
      </c>
      <c r="B237" s="3">
        <v>2002</v>
      </c>
      <c r="C237" s="3" t="s">
        <v>10</v>
      </c>
      <c r="D237" s="3">
        <v>15</v>
      </c>
      <c r="E237" s="3">
        <v>0</v>
      </c>
      <c r="F237" s="3">
        <v>2257.48</v>
      </c>
      <c r="G237" s="3" t="s">
        <v>11</v>
      </c>
      <c r="H237" s="3" t="s">
        <v>16</v>
      </c>
      <c r="I237" s="5" t="s">
        <v>23</v>
      </c>
    </row>
    <row r="238" spans="1:9" x14ac:dyDescent="0.35">
      <c r="A238" s="4" t="s">
        <v>265</v>
      </c>
      <c r="B238" s="3">
        <v>2002</v>
      </c>
      <c r="C238" s="3" t="s">
        <v>15</v>
      </c>
      <c r="D238" s="3">
        <v>12</v>
      </c>
      <c r="E238" s="3">
        <v>0</v>
      </c>
      <c r="F238" s="3">
        <v>2261.5700000000002</v>
      </c>
      <c r="G238" s="3" t="s">
        <v>11</v>
      </c>
      <c r="H238" s="3" t="s">
        <v>16</v>
      </c>
      <c r="I238" s="5" t="s">
        <v>23</v>
      </c>
    </row>
    <row r="239" spans="1:9" x14ac:dyDescent="0.35">
      <c r="A239" s="4" t="s">
        <v>266</v>
      </c>
      <c r="B239" s="3">
        <v>1991</v>
      </c>
      <c r="C239" s="3" t="s">
        <v>18</v>
      </c>
      <c r="D239" s="3">
        <v>16</v>
      </c>
      <c r="E239" s="3">
        <v>3</v>
      </c>
      <c r="F239" s="3">
        <v>2277.7199999999998</v>
      </c>
      <c r="G239" s="3" t="s">
        <v>11</v>
      </c>
      <c r="H239" s="3" t="s">
        <v>16</v>
      </c>
      <c r="I239" s="5" t="s">
        <v>13</v>
      </c>
    </row>
    <row r="240" spans="1:9" x14ac:dyDescent="0.35">
      <c r="A240" s="4" t="s">
        <v>267</v>
      </c>
      <c r="B240" s="3">
        <v>1989</v>
      </c>
      <c r="C240" s="3" t="s">
        <v>37</v>
      </c>
      <c r="D240" s="3">
        <v>5</v>
      </c>
      <c r="E240" s="3">
        <v>3</v>
      </c>
      <c r="F240" s="3">
        <v>2295.2399999999998</v>
      </c>
      <c r="G240" s="3" t="s">
        <v>11</v>
      </c>
      <c r="H240" s="3" t="s">
        <v>16</v>
      </c>
      <c r="I240" s="5" t="s">
        <v>13</v>
      </c>
    </row>
    <row r="241" spans="1:9" x14ac:dyDescent="0.35">
      <c r="A241" s="4" t="s">
        <v>268</v>
      </c>
      <c r="B241" s="3">
        <v>1996</v>
      </c>
      <c r="C241" s="3" t="s">
        <v>15</v>
      </c>
      <c r="D241" s="3">
        <v>28</v>
      </c>
      <c r="E241" s="3">
        <v>0</v>
      </c>
      <c r="F241" s="3">
        <v>2302.3000000000002</v>
      </c>
      <c r="G241" s="3" t="s">
        <v>16</v>
      </c>
      <c r="H241" s="3" t="s">
        <v>11</v>
      </c>
      <c r="I241" s="5" t="s">
        <v>42</v>
      </c>
    </row>
    <row r="242" spans="1:9" x14ac:dyDescent="0.35">
      <c r="A242" s="4" t="s">
        <v>269</v>
      </c>
      <c r="B242" s="3">
        <v>2004</v>
      </c>
      <c r="C242" s="3" t="s">
        <v>20</v>
      </c>
      <c r="D242" s="3">
        <v>6</v>
      </c>
      <c r="E242" s="3">
        <v>2</v>
      </c>
      <c r="F242" s="3">
        <v>2304</v>
      </c>
      <c r="G242" s="3" t="s">
        <v>11</v>
      </c>
      <c r="H242" s="3" t="s">
        <v>12</v>
      </c>
      <c r="I242" s="5" t="s">
        <v>13</v>
      </c>
    </row>
    <row r="243" spans="1:9" x14ac:dyDescent="0.35">
      <c r="A243" s="4" t="s">
        <v>270</v>
      </c>
      <c r="B243" s="3">
        <v>1996</v>
      </c>
      <c r="C243" s="3" t="s">
        <v>30</v>
      </c>
      <c r="D243" s="3">
        <v>17</v>
      </c>
      <c r="E243" s="3">
        <v>0</v>
      </c>
      <c r="F243" s="3">
        <v>2322.62</v>
      </c>
      <c r="G243" s="3" t="s">
        <v>11</v>
      </c>
      <c r="H243" s="3" t="s">
        <v>16</v>
      </c>
      <c r="I243" s="5" t="s">
        <v>13</v>
      </c>
    </row>
    <row r="244" spans="1:9" x14ac:dyDescent="0.35">
      <c r="A244" s="4" t="s">
        <v>271</v>
      </c>
      <c r="B244" s="3">
        <v>2003</v>
      </c>
      <c r="C244" s="3" t="s">
        <v>15</v>
      </c>
      <c r="D244" s="3">
        <v>18</v>
      </c>
      <c r="E244" s="3">
        <v>1</v>
      </c>
      <c r="F244" s="3">
        <v>2331.52</v>
      </c>
      <c r="G244" s="3" t="s">
        <v>11</v>
      </c>
      <c r="H244" s="3" t="s">
        <v>12</v>
      </c>
      <c r="I244" s="5" t="s">
        <v>42</v>
      </c>
    </row>
    <row r="245" spans="1:9" x14ac:dyDescent="0.35">
      <c r="A245" s="4" t="s">
        <v>272</v>
      </c>
      <c r="B245" s="3">
        <v>1998</v>
      </c>
      <c r="C245" s="3" t="s">
        <v>37</v>
      </c>
      <c r="D245" s="3">
        <v>21</v>
      </c>
      <c r="E245" s="3">
        <v>0</v>
      </c>
      <c r="F245" s="3">
        <v>2352.9699999999998</v>
      </c>
      <c r="G245" s="3" t="s">
        <v>12</v>
      </c>
      <c r="H245" s="3" t="s">
        <v>12</v>
      </c>
      <c r="I245" s="5" t="s">
        <v>23</v>
      </c>
    </row>
    <row r="246" spans="1:9" x14ac:dyDescent="0.35">
      <c r="A246" s="4" t="s">
        <v>273</v>
      </c>
      <c r="B246" s="3">
        <v>2002</v>
      </c>
      <c r="C246" s="3" t="s">
        <v>15</v>
      </c>
      <c r="D246" s="3">
        <v>5</v>
      </c>
      <c r="E246" s="3">
        <v>1</v>
      </c>
      <c r="F246" s="3">
        <v>2362.23</v>
      </c>
      <c r="G246" s="3" t="s">
        <v>11</v>
      </c>
      <c r="H246" s="3" t="s">
        <v>16</v>
      </c>
      <c r="I246" s="5" t="s">
        <v>23</v>
      </c>
    </row>
    <row r="247" spans="1:9" x14ac:dyDescent="0.35">
      <c r="A247" s="4" t="s">
        <v>274</v>
      </c>
      <c r="B247" s="3">
        <v>1988</v>
      </c>
      <c r="C247" s="3" t="s">
        <v>30</v>
      </c>
      <c r="D247" s="3">
        <v>12</v>
      </c>
      <c r="E247" s="3">
        <v>3</v>
      </c>
      <c r="F247" s="3">
        <v>2373.3000000000002</v>
      </c>
      <c r="G247" s="3" t="s">
        <v>11</v>
      </c>
      <c r="H247" s="3" t="s">
        <v>11</v>
      </c>
      <c r="I247" s="5" t="s">
        <v>13</v>
      </c>
    </row>
    <row r="248" spans="1:9" x14ac:dyDescent="0.35">
      <c r="A248" s="4" t="s">
        <v>275</v>
      </c>
      <c r="B248" s="3">
        <v>1999</v>
      </c>
      <c r="C248" s="3" t="s">
        <v>30</v>
      </c>
      <c r="D248" s="3">
        <v>17</v>
      </c>
      <c r="E248" s="3">
        <v>0</v>
      </c>
      <c r="F248" s="3">
        <v>2395.17</v>
      </c>
      <c r="G248" s="3" t="s">
        <v>11</v>
      </c>
      <c r="H248" s="3" t="s">
        <v>16</v>
      </c>
      <c r="I248" s="5" t="s">
        <v>276</v>
      </c>
    </row>
    <row r="249" spans="1:9" x14ac:dyDescent="0.35">
      <c r="A249" s="4" t="s">
        <v>277</v>
      </c>
      <c r="B249" s="3">
        <v>1999</v>
      </c>
      <c r="C249" s="3" t="s">
        <v>35</v>
      </c>
      <c r="D249" s="3">
        <v>10</v>
      </c>
      <c r="E249" s="3">
        <v>0</v>
      </c>
      <c r="F249" s="3">
        <v>2396.1</v>
      </c>
      <c r="G249" s="3" t="s">
        <v>11</v>
      </c>
      <c r="H249" s="3" t="s">
        <v>16</v>
      </c>
      <c r="I249" s="5" t="s">
        <v>166</v>
      </c>
    </row>
    <row r="250" spans="1:9" x14ac:dyDescent="0.35">
      <c r="A250" s="4" t="s">
        <v>278</v>
      </c>
      <c r="B250" s="3">
        <v>2001</v>
      </c>
      <c r="C250" s="3" t="s">
        <v>18</v>
      </c>
      <c r="D250" s="3">
        <v>3</v>
      </c>
      <c r="E250" s="3">
        <v>0</v>
      </c>
      <c r="F250" s="3">
        <v>2404.73</v>
      </c>
      <c r="G250" s="3" t="s">
        <v>11</v>
      </c>
      <c r="H250" s="3" t="s">
        <v>12</v>
      </c>
      <c r="I250" s="5" t="s">
        <v>23</v>
      </c>
    </row>
    <row r="251" spans="1:9" x14ac:dyDescent="0.35">
      <c r="A251" s="4" t="s">
        <v>279</v>
      </c>
      <c r="B251" s="3">
        <v>1999</v>
      </c>
      <c r="C251" s="3" t="s">
        <v>15</v>
      </c>
      <c r="D251" s="3">
        <v>12</v>
      </c>
      <c r="E251" s="3">
        <v>1</v>
      </c>
      <c r="F251" s="3">
        <v>2416.96</v>
      </c>
      <c r="G251" s="3" t="s">
        <v>11</v>
      </c>
      <c r="H251" s="3" t="s">
        <v>11</v>
      </c>
      <c r="I251" s="5" t="s">
        <v>42</v>
      </c>
    </row>
    <row r="252" spans="1:9" x14ac:dyDescent="0.35">
      <c r="A252" s="4" t="s">
        <v>280</v>
      </c>
      <c r="B252" s="3">
        <v>1999</v>
      </c>
      <c r="C252" s="3" t="s">
        <v>15</v>
      </c>
      <c r="D252" s="3">
        <v>21</v>
      </c>
      <c r="E252" s="3">
        <v>1</v>
      </c>
      <c r="F252" s="3">
        <v>2438.06</v>
      </c>
      <c r="G252" s="3" t="s">
        <v>11</v>
      </c>
      <c r="H252" s="3" t="s">
        <v>11</v>
      </c>
      <c r="I252" s="5" t="s">
        <v>13</v>
      </c>
    </row>
    <row r="253" spans="1:9" x14ac:dyDescent="0.35">
      <c r="A253" s="4" t="s">
        <v>281</v>
      </c>
      <c r="B253" s="3">
        <v>2002</v>
      </c>
      <c r="C253" s="3" t="s">
        <v>10</v>
      </c>
      <c r="D253" s="3">
        <v>29</v>
      </c>
      <c r="E253" s="3">
        <v>0</v>
      </c>
      <c r="F253" s="3">
        <v>2457.21</v>
      </c>
      <c r="G253" s="3" t="s">
        <v>11</v>
      </c>
      <c r="H253" s="3" t="s">
        <v>16</v>
      </c>
      <c r="I253" s="5" t="s">
        <v>247</v>
      </c>
    </row>
    <row r="254" spans="1:9" x14ac:dyDescent="0.35">
      <c r="A254" s="4" t="s">
        <v>282</v>
      </c>
      <c r="B254" s="3">
        <v>1998</v>
      </c>
      <c r="C254" s="3" t="s">
        <v>15</v>
      </c>
      <c r="D254" s="3">
        <v>19</v>
      </c>
      <c r="E254" s="3">
        <v>0</v>
      </c>
      <c r="F254" s="3">
        <v>2457.5</v>
      </c>
      <c r="G254" s="3" t="s">
        <v>11</v>
      </c>
      <c r="H254" s="3" t="s">
        <v>16</v>
      </c>
      <c r="I254" s="5" t="s">
        <v>42</v>
      </c>
    </row>
    <row r="255" spans="1:9" x14ac:dyDescent="0.35">
      <c r="A255" s="4" t="s">
        <v>283</v>
      </c>
      <c r="B255" s="3">
        <v>2002</v>
      </c>
      <c r="C255" s="3" t="s">
        <v>10</v>
      </c>
      <c r="D255" s="3">
        <v>11</v>
      </c>
      <c r="E255" s="3">
        <v>0</v>
      </c>
      <c r="F255" s="3">
        <v>2459.7199999999998</v>
      </c>
      <c r="G255" s="3" t="s">
        <v>11</v>
      </c>
      <c r="H255" s="3" t="s">
        <v>11</v>
      </c>
      <c r="I255" s="5" t="s">
        <v>247</v>
      </c>
    </row>
    <row r="256" spans="1:9" x14ac:dyDescent="0.35">
      <c r="A256" s="4" t="s">
        <v>284</v>
      </c>
      <c r="B256" s="3">
        <v>1998</v>
      </c>
      <c r="C256" s="3" t="s">
        <v>35</v>
      </c>
      <c r="D256" s="3">
        <v>17</v>
      </c>
      <c r="E256" s="3">
        <v>0</v>
      </c>
      <c r="F256" s="3">
        <v>2464.62</v>
      </c>
      <c r="G256" s="3" t="s">
        <v>11</v>
      </c>
      <c r="H256" s="3" t="s">
        <v>12</v>
      </c>
      <c r="I256" s="5" t="s">
        <v>13</v>
      </c>
    </row>
    <row r="257" spans="1:9" x14ac:dyDescent="0.35">
      <c r="A257" s="4" t="s">
        <v>285</v>
      </c>
      <c r="B257" s="3">
        <v>1998</v>
      </c>
      <c r="C257" s="3" t="s">
        <v>10</v>
      </c>
      <c r="D257" s="3">
        <v>2</v>
      </c>
      <c r="E257" s="3">
        <v>0</v>
      </c>
      <c r="F257" s="3">
        <v>2473.33</v>
      </c>
      <c r="G257" s="3" t="s">
        <v>11</v>
      </c>
      <c r="H257" s="3" t="s">
        <v>12</v>
      </c>
      <c r="I257" s="5" t="s">
        <v>13</v>
      </c>
    </row>
    <row r="258" spans="1:9" x14ac:dyDescent="0.35">
      <c r="A258" s="4" t="s">
        <v>286</v>
      </c>
      <c r="B258" s="3">
        <v>1998</v>
      </c>
      <c r="C258" s="3" t="s">
        <v>18</v>
      </c>
      <c r="D258" s="3">
        <v>20</v>
      </c>
      <c r="E258" s="3">
        <v>0</v>
      </c>
      <c r="F258" s="3">
        <v>2480.98</v>
      </c>
      <c r="G258" s="3" t="s">
        <v>11</v>
      </c>
      <c r="H258" s="3" t="s">
        <v>11</v>
      </c>
      <c r="I258" s="5" t="s">
        <v>13</v>
      </c>
    </row>
    <row r="259" spans="1:9" x14ac:dyDescent="0.35">
      <c r="A259" s="4" t="s">
        <v>287</v>
      </c>
      <c r="B259" s="3">
        <v>1995</v>
      </c>
      <c r="C259" s="3" t="s">
        <v>15</v>
      </c>
      <c r="D259" s="3">
        <v>6</v>
      </c>
      <c r="E259" s="3">
        <v>0</v>
      </c>
      <c r="F259" s="3">
        <v>2483.7399999999998</v>
      </c>
      <c r="G259" s="3" t="s">
        <v>12</v>
      </c>
      <c r="H259" s="3" t="s">
        <v>11</v>
      </c>
      <c r="I259" s="5" t="s">
        <v>13</v>
      </c>
    </row>
    <row r="260" spans="1:9" x14ac:dyDescent="0.35">
      <c r="A260" s="4" t="s">
        <v>288</v>
      </c>
      <c r="B260" s="3">
        <v>1995</v>
      </c>
      <c r="C260" s="3" t="s">
        <v>37</v>
      </c>
      <c r="D260" s="3">
        <v>14</v>
      </c>
      <c r="E260" s="3">
        <v>0</v>
      </c>
      <c r="F260" s="3">
        <v>2494.02</v>
      </c>
      <c r="G260" s="3" t="s">
        <v>12</v>
      </c>
      <c r="H260" s="3" t="s">
        <v>16</v>
      </c>
      <c r="I260" s="5" t="s">
        <v>42</v>
      </c>
    </row>
    <row r="261" spans="1:9" x14ac:dyDescent="0.35">
      <c r="A261" s="4" t="s">
        <v>289</v>
      </c>
      <c r="B261" s="3">
        <v>1995</v>
      </c>
      <c r="C261" s="3" t="s">
        <v>10</v>
      </c>
      <c r="D261" s="3">
        <v>9</v>
      </c>
      <c r="E261" s="3">
        <v>0</v>
      </c>
      <c r="F261" s="3">
        <v>2497.04</v>
      </c>
      <c r="G261" s="3" t="s">
        <v>12</v>
      </c>
      <c r="H261" s="3" t="s">
        <v>12</v>
      </c>
      <c r="I261" s="5" t="s">
        <v>13</v>
      </c>
    </row>
    <row r="262" spans="1:9" x14ac:dyDescent="0.35">
      <c r="A262" s="4" t="s">
        <v>290</v>
      </c>
      <c r="B262" s="3">
        <v>1995</v>
      </c>
      <c r="C262" s="3" t="s">
        <v>37</v>
      </c>
      <c r="D262" s="3">
        <v>15</v>
      </c>
      <c r="E262" s="3">
        <v>0</v>
      </c>
      <c r="F262" s="3">
        <v>2498.41</v>
      </c>
      <c r="G262" s="3" t="s">
        <v>12</v>
      </c>
      <c r="H262" s="3" t="s">
        <v>12</v>
      </c>
      <c r="I262" s="5" t="s">
        <v>13</v>
      </c>
    </row>
    <row r="263" spans="1:9" x14ac:dyDescent="0.35">
      <c r="A263" s="4" t="s">
        <v>291</v>
      </c>
      <c r="B263" s="3">
        <v>2004</v>
      </c>
      <c r="C263" s="3" t="s">
        <v>20</v>
      </c>
      <c r="D263" s="3">
        <v>6</v>
      </c>
      <c r="E263" s="3">
        <v>0</v>
      </c>
      <c r="F263" s="3">
        <v>2500.9299999999998</v>
      </c>
      <c r="G263" s="3" t="s">
        <v>11</v>
      </c>
      <c r="H263" s="3" t="s">
        <v>11</v>
      </c>
      <c r="I263" s="5" t="s">
        <v>23</v>
      </c>
    </row>
    <row r="264" spans="1:9" x14ac:dyDescent="0.35">
      <c r="A264" s="4" t="s">
        <v>292</v>
      </c>
      <c r="B264" s="3">
        <v>1991</v>
      </c>
      <c r="C264" s="3" t="s">
        <v>35</v>
      </c>
      <c r="D264" s="3">
        <v>5</v>
      </c>
      <c r="E264" s="3">
        <v>3</v>
      </c>
      <c r="F264" s="3">
        <v>2510.79</v>
      </c>
      <c r="G264" s="3" t="s">
        <v>11</v>
      </c>
      <c r="H264" s="3" t="s">
        <v>16</v>
      </c>
      <c r="I264" s="5" t="s">
        <v>13</v>
      </c>
    </row>
    <row r="265" spans="1:9" x14ac:dyDescent="0.35">
      <c r="A265" s="4" t="s">
        <v>293</v>
      </c>
      <c r="B265" s="3">
        <v>1997</v>
      </c>
      <c r="C265" s="3" t="s">
        <v>15</v>
      </c>
      <c r="D265" s="3">
        <v>2</v>
      </c>
      <c r="E265" s="3">
        <v>0</v>
      </c>
      <c r="F265" s="3">
        <v>2523.17</v>
      </c>
      <c r="G265" s="3" t="s">
        <v>12</v>
      </c>
      <c r="H265" s="3" t="s">
        <v>16</v>
      </c>
      <c r="I265" s="5" t="s">
        <v>23</v>
      </c>
    </row>
    <row r="266" spans="1:9" x14ac:dyDescent="0.35">
      <c r="A266" s="4" t="s">
        <v>294</v>
      </c>
      <c r="B266" s="3">
        <v>2000</v>
      </c>
      <c r="C266" s="3" t="s">
        <v>35</v>
      </c>
      <c r="D266" s="3">
        <v>25</v>
      </c>
      <c r="E266" s="3">
        <v>0</v>
      </c>
      <c r="F266" s="3">
        <v>2527.8200000000002</v>
      </c>
      <c r="G266" s="3" t="s">
        <v>11</v>
      </c>
      <c r="H266" s="3" t="s">
        <v>12</v>
      </c>
      <c r="I266" s="5" t="s">
        <v>23</v>
      </c>
    </row>
    <row r="267" spans="1:9" x14ac:dyDescent="0.35">
      <c r="A267" s="4" t="s">
        <v>295</v>
      </c>
      <c r="B267" s="3">
        <v>1997</v>
      </c>
      <c r="C267" s="3" t="s">
        <v>10</v>
      </c>
      <c r="D267" s="3">
        <v>28</v>
      </c>
      <c r="E267" s="3">
        <v>0</v>
      </c>
      <c r="F267" s="3">
        <v>2534.39</v>
      </c>
      <c r="G267" s="3" t="s">
        <v>12</v>
      </c>
      <c r="H267" s="3" t="s">
        <v>12</v>
      </c>
      <c r="I267" s="5" t="s">
        <v>23</v>
      </c>
    </row>
    <row r="268" spans="1:9" x14ac:dyDescent="0.35">
      <c r="A268" s="4" t="s">
        <v>296</v>
      </c>
      <c r="B268" s="3">
        <v>1990</v>
      </c>
      <c r="C268" s="3" t="s">
        <v>37</v>
      </c>
      <c r="D268" s="3">
        <v>1</v>
      </c>
      <c r="E268" s="3">
        <v>3</v>
      </c>
      <c r="F268" s="3">
        <v>2540.39</v>
      </c>
      <c r="G268" s="3" t="s">
        <v>11</v>
      </c>
      <c r="H268" s="3" t="s">
        <v>11</v>
      </c>
      <c r="I268" s="5" t="s">
        <v>13</v>
      </c>
    </row>
    <row r="269" spans="1:9" x14ac:dyDescent="0.35">
      <c r="A269" s="4" t="s">
        <v>297</v>
      </c>
      <c r="B269" s="3">
        <v>1991</v>
      </c>
      <c r="C269" s="3" t="s">
        <v>15</v>
      </c>
      <c r="D269" s="3">
        <v>17</v>
      </c>
      <c r="E269" s="3">
        <v>3</v>
      </c>
      <c r="F269" s="3">
        <v>2545.6799999999998</v>
      </c>
      <c r="G269" s="3" t="s">
        <v>11</v>
      </c>
      <c r="H269" s="3" t="s">
        <v>16</v>
      </c>
      <c r="I269" s="5" t="s">
        <v>13</v>
      </c>
    </row>
    <row r="270" spans="1:9" x14ac:dyDescent="0.35">
      <c r="A270" s="4" t="s">
        <v>298</v>
      </c>
      <c r="B270" s="3">
        <v>2002</v>
      </c>
      <c r="C270" s="3" t="s">
        <v>37</v>
      </c>
      <c r="D270" s="3">
        <v>11</v>
      </c>
      <c r="E270" s="3">
        <v>2</v>
      </c>
      <c r="F270" s="3">
        <v>2566.4699999999998</v>
      </c>
      <c r="G270" s="3" t="s">
        <v>11</v>
      </c>
      <c r="H270" s="3" t="s">
        <v>12</v>
      </c>
      <c r="I270" s="5" t="s">
        <v>13</v>
      </c>
    </row>
    <row r="271" spans="1:9" x14ac:dyDescent="0.35">
      <c r="A271" s="4" t="s">
        <v>299</v>
      </c>
      <c r="B271" s="3">
        <v>2002</v>
      </c>
      <c r="C271" s="3" t="s">
        <v>10</v>
      </c>
      <c r="D271" s="3">
        <v>20</v>
      </c>
      <c r="E271" s="3">
        <v>0</v>
      </c>
      <c r="F271" s="3">
        <v>2585.04</v>
      </c>
      <c r="G271" s="3" t="s">
        <v>11</v>
      </c>
      <c r="H271" s="3" t="s">
        <v>11</v>
      </c>
      <c r="I271" s="5" t="s">
        <v>300</v>
      </c>
    </row>
    <row r="272" spans="1:9" x14ac:dyDescent="0.35">
      <c r="A272" s="4" t="s">
        <v>301</v>
      </c>
      <c r="B272" s="3">
        <v>2001</v>
      </c>
      <c r="C272" s="3" t="s">
        <v>37</v>
      </c>
      <c r="D272" s="3">
        <v>15</v>
      </c>
      <c r="E272" s="3">
        <v>1</v>
      </c>
      <c r="F272" s="3">
        <v>2585.27</v>
      </c>
      <c r="G272" s="3" t="s">
        <v>11</v>
      </c>
      <c r="H272" s="3" t="s">
        <v>12</v>
      </c>
      <c r="I272" s="5" t="s">
        <v>42</v>
      </c>
    </row>
    <row r="273" spans="1:9" x14ac:dyDescent="0.35">
      <c r="A273" s="4" t="s">
        <v>302</v>
      </c>
      <c r="B273" s="3">
        <v>2001</v>
      </c>
      <c r="C273" s="3" t="s">
        <v>10</v>
      </c>
      <c r="D273" s="3">
        <v>28</v>
      </c>
      <c r="E273" s="3">
        <v>0</v>
      </c>
      <c r="F273" s="3">
        <v>2585.85</v>
      </c>
      <c r="G273" s="3" t="s">
        <v>11</v>
      </c>
      <c r="H273" s="3" t="s">
        <v>11</v>
      </c>
      <c r="I273" s="5" t="s">
        <v>247</v>
      </c>
    </row>
    <row r="274" spans="1:9" x14ac:dyDescent="0.35">
      <c r="A274" s="4" t="s">
        <v>303</v>
      </c>
      <c r="B274" s="3">
        <v>2001</v>
      </c>
      <c r="C274" s="3" t="s">
        <v>35</v>
      </c>
      <c r="D274" s="3">
        <v>26</v>
      </c>
      <c r="E274" s="3">
        <v>1</v>
      </c>
      <c r="F274" s="3">
        <v>2597.7800000000002</v>
      </c>
      <c r="G274" s="3" t="s">
        <v>11</v>
      </c>
      <c r="H274" s="3" t="s">
        <v>16</v>
      </c>
      <c r="I274" s="5" t="s">
        <v>42</v>
      </c>
    </row>
    <row r="275" spans="1:9" x14ac:dyDescent="0.35">
      <c r="A275" s="4" t="s">
        <v>304</v>
      </c>
      <c r="B275" s="3">
        <v>1997</v>
      </c>
      <c r="C275" s="3" t="s">
        <v>35</v>
      </c>
      <c r="D275" s="3">
        <v>26</v>
      </c>
      <c r="E275" s="3">
        <v>0</v>
      </c>
      <c r="F275" s="3">
        <v>2632.99</v>
      </c>
      <c r="G275" s="3" t="s">
        <v>11</v>
      </c>
      <c r="H275" s="3" t="s">
        <v>16</v>
      </c>
      <c r="I275" s="5" t="s">
        <v>42</v>
      </c>
    </row>
    <row r="276" spans="1:9" x14ac:dyDescent="0.35">
      <c r="A276" s="4" t="s">
        <v>305</v>
      </c>
      <c r="B276" s="3">
        <v>2000</v>
      </c>
      <c r="C276" s="3" t="s">
        <v>18</v>
      </c>
      <c r="D276" s="3">
        <v>24</v>
      </c>
      <c r="E276" s="3">
        <v>1</v>
      </c>
      <c r="F276" s="3">
        <v>2639.04</v>
      </c>
      <c r="G276" s="3" t="s">
        <v>11</v>
      </c>
      <c r="H276" s="3" t="s">
        <v>11</v>
      </c>
      <c r="I276" s="5" t="s">
        <v>23</v>
      </c>
    </row>
    <row r="277" spans="1:9" x14ac:dyDescent="0.35">
      <c r="A277" s="4" t="s">
        <v>306</v>
      </c>
      <c r="B277" s="3">
        <v>2000</v>
      </c>
      <c r="C277" s="3" t="s">
        <v>30</v>
      </c>
      <c r="D277" s="3">
        <v>9</v>
      </c>
      <c r="E277" s="3">
        <v>1</v>
      </c>
      <c r="F277" s="3">
        <v>2643.27</v>
      </c>
      <c r="G277" s="3" t="s">
        <v>11</v>
      </c>
      <c r="H277" s="3" t="s">
        <v>16</v>
      </c>
      <c r="I277" s="5" t="s">
        <v>23</v>
      </c>
    </row>
    <row r="278" spans="1:9" x14ac:dyDescent="0.35">
      <c r="A278" s="4" t="s">
        <v>307</v>
      </c>
      <c r="B278" s="3">
        <v>1996</v>
      </c>
      <c r="C278" s="3" t="s">
        <v>35</v>
      </c>
      <c r="D278" s="3">
        <v>5</v>
      </c>
      <c r="E278" s="3">
        <v>0</v>
      </c>
      <c r="F278" s="3">
        <v>2680.95</v>
      </c>
      <c r="G278" s="3" t="s">
        <v>12</v>
      </c>
      <c r="H278" s="3" t="s">
        <v>11</v>
      </c>
      <c r="I278" s="5" t="s">
        <v>23</v>
      </c>
    </row>
    <row r="279" spans="1:9" x14ac:dyDescent="0.35">
      <c r="A279" s="4" t="s">
        <v>308</v>
      </c>
      <c r="B279" s="3">
        <v>1994</v>
      </c>
      <c r="C279" s="3" t="s">
        <v>20</v>
      </c>
      <c r="D279" s="3">
        <v>17</v>
      </c>
      <c r="E279" s="3">
        <v>0</v>
      </c>
      <c r="F279" s="3">
        <v>2684.69</v>
      </c>
      <c r="G279" s="3" t="s">
        <v>11</v>
      </c>
      <c r="H279" s="3" t="s">
        <v>11</v>
      </c>
      <c r="I279" s="5" t="s">
        <v>13</v>
      </c>
    </row>
    <row r="280" spans="1:9" x14ac:dyDescent="0.35">
      <c r="A280" s="4" t="s">
        <v>309</v>
      </c>
      <c r="B280" s="3">
        <v>1994</v>
      </c>
      <c r="C280" s="3" t="s">
        <v>37</v>
      </c>
      <c r="D280" s="3">
        <v>2</v>
      </c>
      <c r="E280" s="3">
        <v>0</v>
      </c>
      <c r="F280" s="3">
        <v>2689.5</v>
      </c>
      <c r="G280" s="3" t="s">
        <v>12</v>
      </c>
      <c r="H280" s="3" t="s">
        <v>11</v>
      </c>
      <c r="I280" s="5" t="s">
        <v>13</v>
      </c>
    </row>
    <row r="281" spans="1:9" x14ac:dyDescent="0.35">
      <c r="A281" s="4" t="s">
        <v>310</v>
      </c>
      <c r="B281" s="3">
        <v>1999</v>
      </c>
      <c r="C281" s="3" t="s">
        <v>18</v>
      </c>
      <c r="D281" s="3">
        <v>11</v>
      </c>
      <c r="E281" s="3">
        <v>0</v>
      </c>
      <c r="F281" s="3">
        <v>2690.11</v>
      </c>
      <c r="G281" s="3" t="s">
        <v>11</v>
      </c>
      <c r="H281" s="3" t="s">
        <v>11</v>
      </c>
      <c r="I281" s="5" t="s">
        <v>23</v>
      </c>
    </row>
    <row r="282" spans="1:9" x14ac:dyDescent="0.35">
      <c r="A282" s="4" t="s">
        <v>311</v>
      </c>
      <c r="B282" s="3">
        <v>1996</v>
      </c>
      <c r="C282" s="3" t="s">
        <v>18</v>
      </c>
      <c r="D282" s="3">
        <v>13</v>
      </c>
      <c r="E282" s="3">
        <v>0</v>
      </c>
      <c r="F282" s="3">
        <v>2699.57</v>
      </c>
      <c r="G282" s="3" t="s">
        <v>11</v>
      </c>
      <c r="H282" s="3" t="s">
        <v>16</v>
      </c>
      <c r="I282" s="5" t="s">
        <v>23</v>
      </c>
    </row>
    <row r="283" spans="1:9" x14ac:dyDescent="0.35">
      <c r="A283" s="4" t="s">
        <v>312</v>
      </c>
      <c r="B283" s="3">
        <v>2003</v>
      </c>
      <c r="C283" s="3" t="s">
        <v>10</v>
      </c>
      <c r="D283" s="3">
        <v>17</v>
      </c>
      <c r="E283" s="3">
        <v>1</v>
      </c>
      <c r="F283" s="3">
        <v>2709.11</v>
      </c>
      <c r="G283" s="3" t="s">
        <v>11</v>
      </c>
      <c r="H283" s="3" t="s">
        <v>11</v>
      </c>
      <c r="I283" s="5" t="s">
        <v>23</v>
      </c>
    </row>
    <row r="284" spans="1:9" x14ac:dyDescent="0.35">
      <c r="A284" s="4" t="s">
        <v>313</v>
      </c>
      <c r="B284" s="3">
        <v>2003</v>
      </c>
      <c r="C284" s="3" t="s">
        <v>15</v>
      </c>
      <c r="D284" s="3">
        <v>21</v>
      </c>
      <c r="E284" s="3">
        <v>1</v>
      </c>
      <c r="F284" s="3">
        <v>2709.24</v>
      </c>
      <c r="G284" s="3" t="s">
        <v>11</v>
      </c>
      <c r="H284" s="3" t="s">
        <v>11</v>
      </c>
      <c r="I284" s="5" t="s">
        <v>23</v>
      </c>
    </row>
    <row r="285" spans="1:9" x14ac:dyDescent="0.35">
      <c r="A285" s="4" t="s">
        <v>314</v>
      </c>
      <c r="B285" s="3">
        <v>2003</v>
      </c>
      <c r="C285" s="3" t="s">
        <v>30</v>
      </c>
      <c r="D285" s="3">
        <v>1</v>
      </c>
      <c r="E285" s="3">
        <v>1</v>
      </c>
      <c r="F285" s="3">
        <v>2710.83</v>
      </c>
      <c r="G285" s="3" t="s">
        <v>11</v>
      </c>
      <c r="H285" s="3" t="s">
        <v>12</v>
      </c>
      <c r="I285" s="5" t="s">
        <v>23</v>
      </c>
    </row>
    <row r="286" spans="1:9" x14ac:dyDescent="0.35">
      <c r="A286" s="4" t="s">
        <v>315</v>
      </c>
      <c r="B286" s="3">
        <v>2003</v>
      </c>
      <c r="C286" s="3" t="s">
        <v>35</v>
      </c>
      <c r="D286" s="3">
        <v>6</v>
      </c>
      <c r="E286" s="3">
        <v>1</v>
      </c>
      <c r="F286" s="3">
        <v>2719.28</v>
      </c>
      <c r="G286" s="3" t="s">
        <v>11</v>
      </c>
      <c r="H286" s="3" t="s">
        <v>11</v>
      </c>
      <c r="I286" s="5" t="s">
        <v>23</v>
      </c>
    </row>
    <row r="287" spans="1:9" x14ac:dyDescent="0.35">
      <c r="A287" s="4" t="s">
        <v>316</v>
      </c>
      <c r="B287" s="3">
        <v>1997</v>
      </c>
      <c r="C287" s="3" t="s">
        <v>37</v>
      </c>
      <c r="D287" s="3">
        <v>30</v>
      </c>
      <c r="E287" s="3">
        <v>0</v>
      </c>
      <c r="F287" s="3">
        <v>2721.32</v>
      </c>
      <c r="G287" s="3" t="s">
        <v>16</v>
      </c>
      <c r="H287" s="3" t="s">
        <v>12</v>
      </c>
      <c r="I287" s="5" t="s">
        <v>276</v>
      </c>
    </row>
    <row r="288" spans="1:9" x14ac:dyDescent="0.35">
      <c r="A288" s="4" t="s">
        <v>317</v>
      </c>
      <c r="B288" s="3">
        <v>1988</v>
      </c>
      <c r="C288" s="3" t="s">
        <v>35</v>
      </c>
      <c r="D288" s="3">
        <v>20</v>
      </c>
      <c r="E288" s="3">
        <v>3</v>
      </c>
      <c r="F288" s="3">
        <v>2726.06</v>
      </c>
      <c r="G288" s="3" t="s">
        <v>11</v>
      </c>
      <c r="H288" s="3" t="s">
        <v>11</v>
      </c>
      <c r="I288" s="5" t="s">
        <v>13</v>
      </c>
    </row>
    <row r="289" spans="1:9" x14ac:dyDescent="0.35">
      <c r="A289" s="4" t="s">
        <v>318</v>
      </c>
      <c r="B289" s="3">
        <v>1997</v>
      </c>
      <c r="C289" s="3" t="s">
        <v>37</v>
      </c>
      <c r="D289" s="3">
        <v>6</v>
      </c>
      <c r="E289" s="3">
        <v>0</v>
      </c>
      <c r="F289" s="3">
        <v>2727.4</v>
      </c>
      <c r="G289" s="3" t="s">
        <v>12</v>
      </c>
      <c r="H289" s="3" t="s">
        <v>12</v>
      </c>
      <c r="I289" s="5" t="s">
        <v>168</v>
      </c>
    </row>
    <row r="290" spans="1:9" x14ac:dyDescent="0.35">
      <c r="A290" s="4" t="s">
        <v>319</v>
      </c>
      <c r="B290" s="3">
        <v>2003</v>
      </c>
      <c r="C290" s="3" t="s">
        <v>30</v>
      </c>
      <c r="D290" s="3">
        <v>3</v>
      </c>
      <c r="E290" s="3">
        <v>1</v>
      </c>
      <c r="F290" s="3">
        <v>2730.11</v>
      </c>
      <c r="G290" s="3" t="s">
        <v>11</v>
      </c>
      <c r="H290" s="3" t="s">
        <v>12</v>
      </c>
      <c r="I290" s="5" t="s">
        <v>23</v>
      </c>
    </row>
    <row r="291" spans="1:9" x14ac:dyDescent="0.35">
      <c r="A291" s="4" t="s">
        <v>320</v>
      </c>
      <c r="B291" s="3">
        <v>2000</v>
      </c>
      <c r="C291" s="3" t="s">
        <v>30</v>
      </c>
      <c r="D291" s="3">
        <v>17</v>
      </c>
      <c r="E291" s="3">
        <v>0</v>
      </c>
      <c r="F291" s="3">
        <v>2731.91</v>
      </c>
      <c r="G291" s="3" t="s">
        <v>11</v>
      </c>
      <c r="H291" s="3" t="s">
        <v>12</v>
      </c>
      <c r="I291" s="5" t="s">
        <v>247</v>
      </c>
    </row>
    <row r="292" spans="1:9" x14ac:dyDescent="0.35">
      <c r="A292" s="4" t="s">
        <v>321</v>
      </c>
      <c r="B292" s="3">
        <v>2000</v>
      </c>
      <c r="C292" s="3" t="s">
        <v>37</v>
      </c>
      <c r="D292" s="3">
        <v>3</v>
      </c>
      <c r="E292" s="3">
        <v>0</v>
      </c>
      <c r="F292" s="3">
        <v>2741.95</v>
      </c>
      <c r="G292" s="3" t="s">
        <v>11</v>
      </c>
      <c r="H292" s="3" t="s">
        <v>12</v>
      </c>
      <c r="I292" s="5" t="s">
        <v>247</v>
      </c>
    </row>
    <row r="293" spans="1:9" x14ac:dyDescent="0.35">
      <c r="A293" s="4" t="s">
        <v>322</v>
      </c>
      <c r="B293" s="3">
        <v>2000</v>
      </c>
      <c r="C293" s="3" t="s">
        <v>37</v>
      </c>
      <c r="D293" s="3">
        <v>11</v>
      </c>
      <c r="E293" s="3">
        <v>0</v>
      </c>
      <c r="F293" s="3">
        <v>2755.02</v>
      </c>
      <c r="G293" s="3" t="s">
        <v>11</v>
      </c>
      <c r="H293" s="3" t="s">
        <v>16</v>
      </c>
      <c r="I293" s="5" t="s">
        <v>247</v>
      </c>
    </row>
    <row r="294" spans="1:9" x14ac:dyDescent="0.35">
      <c r="A294" s="4" t="s">
        <v>323</v>
      </c>
      <c r="B294" s="3">
        <v>1997</v>
      </c>
      <c r="C294" s="3" t="s">
        <v>35</v>
      </c>
      <c r="D294" s="3">
        <v>10</v>
      </c>
      <c r="E294" s="3">
        <v>0</v>
      </c>
      <c r="F294" s="3">
        <v>2758.99</v>
      </c>
      <c r="G294" s="3" t="s">
        <v>11</v>
      </c>
      <c r="H294" s="3" t="s">
        <v>16</v>
      </c>
      <c r="I294" s="5" t="s">
        <v>23</v>
      </c>
    </row>
    <row r="295" spans="1:9" x14ac:dyDescent="0.35">
      <c r="A295" s="4" t="s">
        <v>324</v>
      </c>
      <c r="B295" s="3">
        <v>2004</v>
      </c>
      <c r="C295" s="3" t="s">
        <v>15</v>
      </c>
      <c r="D295" s="3">
        <v>14</v>
      </c>
      <c r="E295" s="3">
        <v>0</v>
      </c>
      <c r="F295" s="3">
        <v>2773.46</v>
      </c>
      <c r="G295" s="3" t="s">
        <v>11</v>
      </c>
      <c r="H295" s="3" t="s">
        <v>16</v>
      </c>
      <c r="I295" s="5" t="s">
        <v>300</v>
      </c>
    </row>
    <row r="296" spans="1:9" x14ac:dyDescent="0.35">
      <c r="A296" s="4" t="s">
        <v>31</v>
      </c>
      <c r="B296" s="3">
        <v>1999</v>
      </c>
      <c r="C296" s="3" t="s">
        <v>18</v>
      </c>
      <c r="D296" s="3">
        <v>9</v>
      </c>
      <c r="E296" s="3">
        <v>1</v>
      </c>
      <c r="F296" s="3">
        <v>2775.19</v>
      </c>
      <c r="G296" s="3" t="s">
        <v>11</v>
      </c>
      <c r="H296" s="3" t="s">
        <v>16</v>
      </c>
      <c r="I296" s="5" t="s">
        <v>23</v>
      </c>
    </row>
    <row r="297" spans="1:9" x14ac:dyDescent="0.35">
      <c r="A297" s="4" t="s">
        <v>325</v>
      </c>
      <c r="B297" s="3">
        <v>1999</v>
      </c>
      <c r="C297" s="3" t="s">
        <v>35</v>
      </c>
      <c r="D297" s="3">
        <v>29</v>
      </c>
      <c r="E297" s="3">
        <v>1</v>
      </c>
      <c r="F297" s="3">
        <v>2775.19</v>
      </c>
      <c r="G297" s="3" t="s">
        <v>11</v>
      </c>
      <c r="H297" s="3" t="s">
        <v>16</v>
      </c>
      <c r="I297" s="5" t="s">
        <v>23</v>
      </c>
    </row>
    <row r="298" spans="1:9" x14ac:dyDescent="0.35">
      <c r="A298" s="4" t="s">
        <v>326</v>
      </c>
      <c r="B298" s="3">
        <v>1999</v>
      </c>
      <c r="C298" s="3" t="s">
        <v>30</v>
      </c>
      <c r="D298" s="3">
        <v>24</v>
      </c>
      <c r="E298" s="3">
        <v>1</v>
      </c>
      <c r="F298" s="3">
        <v>2789.06</v>
      </c>
      <c r="G298" s="3" t="s">
        <v>11</v>
      </c>
      <c r="H298" s="3" t="s">
        <v>12</v>
      </c>
      <c r="I298" s="5" t="s">
        <v>23</v>
      </c>
    </row>
    <row r="299" spans="1:9" x14ac:dyDescent="0.35">
      <c r="A299" s="4" t="s">
        <v>327</v>
      </c>
      <c r="B299" s="3">
        <v>2004</v>
      </c>
      <c r="C299" s="3" t="s">
        <v>35</v>
      </c>
      <c r="D299" s="3">
        <v>4</v>
      </c>
      <c r="E299" s="3">
        <v>2</v>
      </c>
      <c r="F299" s="3">
        <v>2801.26</v>
      </c>
      <c r="G299" s="3" t="s">
        <v>11</v>
      </c>
      <c r="H299" s="3" t="s">
        <v>12</v>
      </c>
      <c r="I299" s="5" t="s">
        <v>13</v>
      </c>
    </row>
    <row r="300" spans="1:9" x14ac:dyDescent="0.35">
      <c r="A300" s="4" t="s">
        <v>328</v>
      </c>
      <c r="B300" s="3">
        <v>2003</v>
      </c>
      <c r="C300" s="3" t="s">
        <v>20</v>
      </c>
      <c r="D300" s="3">
        <v>23</v>
      </c>
      <c r="E300" s="3">
        <v>2</v>
      </c>
      <c r="F300" s="3">
        <v>2803.7</v>
      </c>
      <c r="G300" s="3" t="s">
        <v>11</v>
      </c>
      <c r="H300" s="3" t="s">
        <v>16</v>
      </c>
      <c r="I300" s="5" t="s">
        <v>23</v>
      </c>
    </row>
    <row r="301" spans="1:9" x14ac:dyDescent="0.35">
      <c r="A301" s="4" t="s">
        <v>329</v>
      </c>
      <c r="B301" s="3">
        <v>2000</v>
      </c>
      <c r="C301" s="3" t="s">
        <v>37</v>
      </c>
      <c r="D301" s="3">
        <v>1</v>
      </c>
      <c r="E301" s="3">
        <v>0</v>
      </c>
      <c r="F301" s="3">
        <v>2819.51</v>
      </c>
      <c r="G301" s="3" t="s">
        <v>11</v>
      </c>
      <c r="H301" s="3" t="s">
        <v>12</v>
      </c>
      <c r="I301" s="5" t="s">
        <v>42</v>
      </c>
    </row>
    <row r="302" spans="1:9" x14ac:dyDescent="0.35">
      <c r="A302" s="4" t="s">
        <v>330</v>
      </c>
      <c r="B302" s="3">
        <v>1998</v>
      </c>
      <c r="C302" s="3" t="s">
        <v>15</v>
      </c>
      <c r="D302" s="3">
        <v>15</v>
      </c>
      <c r="E302" s="3">
        <v>0</v>
      </c>
      <c r="F302" s="3">
        <v>2842.76</v>
      </c>
      <c r="G302" s="3" t="s">
        <v>11</v>
      </c>
      <c r="H302" s="3" t="s">
        <v>12</v>
      </c>
      <c r="I302" s="5" t="s">
        <v>23</v>
      </c>
    </row>
    <row r="303" spans="1:9" x14ac:dyDescent="0.35">
      <c r="A303" s="4" t="s">
        <v>331</v>
      </c>
      <c r="B303" s="3">
        <v>1998</v>
      </c>
      <c r="C303" s="3" t="s">
        <v>18</v>
      </c>
      <c r="D303" s="3">
        <v>17</v>
      </c>
      <c r="E303" s="3">
        <v>0</v>
      </c>
      <c r="F303" s="3">
        <v>2850.68</v>
      </c>
      <c r="G303" s="3" t="s">
        <v>11</v>
      </c>
      <c r="H303" s="3" t="s">
        <v>12</v>
      </c>
      <c r="I303" s="5" t="s">
        <v>23</v>
      </c>
    </row>
    <row r="304" spans="1:9" x14ac:dyDescent="0.35">
      <c r="A304" s="4" t="s">
        <v>332</v>
      </c>
      <c r="B304" s="3">
        <v>1998</v>
      </c>
      <c r="C304" s="3" t="s">
        <v>20</v>
      </c>
      <c r="D304" s="3">
        <v>4</v>
      </c>
      <c r="E304" s="3">
        <v>0</v>
      </c>
      <c r="F304" s="3">
        <v>2855.44</v>
      </c>
      <c r="G304" s="3" t="s">
        <v>11</v>
      </c>
      <c r="H304" s="3" t="s">
        <v>12</v>
      </c>
      <c r="I304" s="5" t="s">
        <v>23</v>
      </c>
    </row>
    <row r="305" spans="1:9" x14ac:dyDescent="0.35">
      <c r="A305" s="4" t="s">
        <v>333</v>
      </c>
      <c r="B305" s="3">
        <v>1993</v>
      </c>
      <c r="C305" s="3" t="s">
        <v>15</v>
      </c>
      <c r="D305" s="3">
        <v>1</v>
      </c>
      <c r="E305" s="3">
        <v>0</v>
      </c>
      <c r="F305" s="3">
        <v>2866.09</v>
      </c>
      <c r="G305" s="3" t="s">
        <v>12</v>
      </c>
      <c r="H305" s="3" t="s">
        <v>12</v>
      </c>
      <c r="I305" s="5" t="s">
        <v>42</v>
      </c>
    </row>
    <row r="306" spans="1:9" x14ac:dyDescent="0.35">
      <c r="A306" s="4" t="s">
        <v>334</v>
      </c>
      <c r="B306" s="3">
        <v>1993</v>
      </c>
      <c r="C306" s="3" t="s">
        <v>35</v>
      </c>
      <c r="D306" s="3">
        <v>12</v>
      </c>
      <c r="E306" s="3">
        <v>0</v>
      </c>
      <c r="F306" s="3">
        <v>2867.12</v>
      </c>
      <c r="G306" s="3" t="s">
        <v>16</v>
      </c>
      <c r="H306" s="3" t="s">
        <v>12</v>
      </c>
      <c r="I306" s="5" t="s">
        <v>13</v>
      </c>
    </row>
    <row r="307" spans="1:9" x14ac:dyDescent="0.35">
      <c r="A307" s="4" t="s">
        <v>335</v>
      </c>
      <c r="B307" s="3">
        <v>1996</v>
      </c>
      <c r="C307" s="3" t="s">
        <v>18</v>
      </c>
      <c r="D307" s="3">
        <v>21</v>
      </c>
      <c r="E307" s="3">
        <v>0</v>
      </c>
      <c r="F307" s="3">
        <v>2897.32</v>
      </c>
      <c r="G307" s="3" t="s">
        <v>12</v>
      </c>
      <c r="H307" s="3" t="s">
        <v>12</v>
      </c>
      <c r="I307" s="5" t="s">
        <v>168</v>
      </c>
    </row>
    <row r="308" spans="1:9" x14ac:dyDescent="0.35">
      <c r="A308" s="4" t="s">
        <v>336</v>
      </c>
      <c r="B308" s="3">
        <v>2000</v>
      </c>
      <c r="C308" s="3" t="s">
        <v>10</v>
      </c>
      <c r="D308" s="3">
        <v>14</v>
      </c>
      <c r="E308" s="3">
        <v>0</v>
      </c>
      <c r="F308" s="3">
        <v>2897.46</v>
      </c>
      <c r="G308" s="3" t="s">
        <v>11</v>
      </c>
      <c r="H308" s="3" t="s">
        <v>16</v>
      </c>
      <c r="I308" s="5" t="s">
        <v>23</v>
      </c>
    </row>
    <row r="309" spans="1:9" x14ac:dyDescent="0.35">
      <c r="A309" s="4" t="s">
        <v>337</v>
      </c>
      <c r="B309" s="3">
        <v>1999</v>
      </c>
      <c r="C309" s="3" t="s">
        <v>15</v>
      </c>
      <c r="D309" s="3">
        <v>1</v>
      </c>
      <c r="E309" s="3">
        <v>0</v>
      </c>
      <c r="F309" s="3">
        <v>2899.49</v>
      </c>
      <c r="G309" s="3" t="s">
        <v>11</v>
      </c>
      <c r="H309" s="3" t="s">
        <v>11</v>
      </c>
      <c r="I309" s="5" t="s">
        <v>247</v>
      </c>
    </row>
    <row r="310" spans="1:9" x14ac:dyDescent="0.35">
      <c r="A310" s="4" t="s">
        <v>338</v>
      </c>
      <c r="B310" s="3">
        <v>1996</v>
      </c>
      <c r="C310" s="3" t="s">
        <v>37</v>
      </c>
      <c r="D310" s="3">
        <v>24</v>
      </c>
      <c r="E310" s="3">
        <v>1</v>
      </c>
      <c r="F310" s="3">
        <v>2902.91</v>
      </c>
      <c r="G310" s="3" t="s">
        <v>11</v>
      </c>
      <c r="H310" s="3" t="s">
        <v>11</v>
      </c>
      <c r="I310" s="5" t="s">
        <v>13</v>
      </c>
    </row>
    <row r="311" spans="1:9" x14ac:dyDescent="0.35">
      <c r="A311" s="4" t="s">
        <v>339</v>
      </c>
      <c r="B311" s="3">
        <v>1996</v>
      </c>
      <c r="C311" s="3" t="s">
        <v>18</v>
      </c>
      <c r="D311" s="3">
        <v>13</v>
      </c>
      <c r="E311" s="3">
        <v>1</v>
      </c>
      <c r="F311" s="3">
        <v>2904.09</v>
      </c>
      <c r="G311" s="3" t="s">
        <v>11</v>
      </c>
      <c r="H311" s="3" t="s">
        <v>11</v>
      </c>
      <c r="I311" s="5" t="s">
        <v>42</v>
      </c>
    </row>
    <row r="312" spans="1:9" x14ac:dyDescent="0.35">
      <c r="A312" s="4" t="s">
        <v>340</v>
      </c>
      <c r="B312" s="3">
        <v>2003</v>
      </c>
      <c r="C312" s="3" t="s">
        <v>18</v>
      </c>
      <c r="D312" s="3">
        <v>5</v>
      </c>
      <c r="E312" s="3">
        <v>2</v>
      </c>
      <c r="F312" s="3">
        <v>2913.57</v>
      </c>
      <c r="G312" s="3" t="s">
        <v>11</v>
      </c>
      <c r="H312" s="3" t="s">
        <v>11</v>
      </c>
      <c r="I312" s="5" t="s">
        <v>42</v>
      </c>
    </row>
    <row r="313" spans="1:9" x14ac:dyDescent="0.35">
      <c r="A313" s="4" t="s">
        <v>341</v>
      </c>
      <c r="B313" s="3">
        <v>1996</v>
      </c>
      <c r="C313" s="3" t="s">
        <v>18</v>
      </c>
      <c r="D313" s="3">
        <v>30</v>
      </c>
      <c r="E313" s="3">
        <v>1</v>
      </c>
      <c r="F313" s="3">
        <v>2927.06</v>
      </c>
      <c r="G313" s="3" t="s">
        <v>11</v>
      </c>
      <c r="H313" s="3" t="s">
        <v>11</v>
      </c>
      <c r="I313" s="5" t="s">
        <v>13</v>
      </c>
    </row>
    <row r="314" spans="1:9" x14ac:dyDescent="0.35">
      <c r="A314" s="4" t="s">
        <v>342</v>
      </c>
      <c r="B314" s="3">
        <v>2002</v>
      </c>
      <c r="C314" s="3" t="s">
        <v>20</v>
      </c>
      <c r="D314" s="3">
        <v>30</v>
      </c>
      <c r="E314" s="3">
        <v>0</v>
      </c>
      <c r="F314" s="3">
        <v>2943.41</v>
      </c>
      <c r="G314" s="3" t="s">
        <v>11</v>
      </c>
      <c r="H314" s="3" t="s">
        <v>12</v>
      </c>
      <c r="I314" s="5" t="s">
        <v>23</v>
      </c>
    </row>
    <row r="315" spans="1:9" x14ac:dyDescent="0.35">
      <c r="A315" s="4" t="s">
        <v>343</v>
      </c>
      <c r="B315" s="3">
        <v>1995</v>
      </c>
      <c r="C315" s="3" t="s">
        <v>20</v>
      </c>
      <c r="D315" s="3">
        <v>24</v>
      </c>
      <c r="E315" s="3">
        <v>0</v>
      </c>
      <c r="F315" s="3">
        <v>2974.13</v>
      </c>
      <c r="G315" s="3" t="s">
        <v>11</v>
      </c>
      <c r="H315" s="3" t="s">
        <v>16</v>
      </c>
      <c r="I315" s="5" t="s">
        <v>42</v>
      </c>
    </row>
    <row r="316" spans="1:9" x14ac:dyDescent="0.35">
      <c r="A316" s="4" t="s">
        <v>344</v>
      </c>
      <c r="B316" s="3">
        <v>1987</v>
      </c>
      <c r="C316" s="3" t="s">
        <v>18</v>
      </c>
      <c r="D316" s="3">
        <v>18</v>
      </c>
      <c r="E316" s="3">
        <v>3</v>
      </c>
      <c r="F316" s="3">
        <v>2979.52</v>
      </c>
      <c r="G316" s="3" t="s">
        <v>11</v>
      </c>
      <c r="H316" s="3" t="s">
        <v>12</v>
      </c>
      <c r="I316" s="5" t="s">
        <v>13</v>
      </c>
    </row>
    <row r="317" spans="1:9" x14ac:dyDescent="0.35">
      <c r="A317" s="4" t="s">
        <v>345</v>
      </c>
      <c r="B317" s="3">
        <v>1991</v>
      </c>
      <c r="C317" s="3" t="s">
        <v>15</v>
      </c>
      <c r="D317" s="3">
        <v>20</v>
      </c>
      <c r="E317" s="3">
        <v>3</v>
      </c>
      <c r="F317" s="3">
        <v>2985.67</v>
      </c>
      <c r="G317" s="3" t="s">
        <v>11</v>
      </c>
      <c r="H317" s="3" t="s">
        <v>11</v>
      </c>
      <c r="I317" s="5" t="s">
        <v>13</v>
      </c>
    </row>
    <row r="318" spans="1:9" x14ac:dyDescent="0.35">
      <c r="A318" s="4" t="s">
        <v>346</v>
      </c>
      <c r="B318" s="3">
        <v>2002</v>
      </c>
      <c r="C318" s="3" t="s">
        <v>30</v>
      </c>
      <c r="D318" s="3">
        <v>15</v>
      </c>
      <c r="E318" s="3">
        <v>0</v>
      </c>
      <c r="F318" s="3">
        <v>3012.22</v>
      </c>
      <c r="G318" s="3" t="s">
        <v>11</v>
      </c>
      <c r="H318" s="3" t="s">
        <v>12</v>
      </c>
      <c r="I318" s="5" t="s">
        <v>23</v>
      </c>
    </row>
    <row r="319" spans="1:9" x14ac:dyDescent="0.35">
      <c r="A319" s="4" t="s">
        <v>347</v>
      </c>
      <c r="B319" s="3">
        <v>1988</v>
      </c>
      <c r="C319" s="3" t="s">
        <v>20</v>
      </c>
      <c r="D319" s="3">
        <v>28</v>
      </c>
      <c r="E319" s="3">
        <v>3</v>
      </c>
      <c r="F319" s="3">
        <v>3018.04</v>
      </c>
      <c r="G319" s="3" t="s">
        <v>11</v>
      </c>
      <c r="H319" s="3" t="s">
        <v>11</v>
      </c>
      <c r="I319" s="5" t="s">
        <v>23</v>
      </c>
    </row>
    <row r="320" spans="1:9" x14ac:dyDescent="0.35">
      <c r="A320" s="4" t="s">
        <v>348</v>
      </c>
      <c r="B320" s="3">
        <v>1997</v>
      </c>
      <c r="C320" s="3" t="s">
        <v>30</v>
      </c>
      <c r="D320" s="3">
        <v>19</v>
      </c>
      <c r="E320" s="3">
        <v>0</v>
      </c>
      <c r="F320" s="3">
        <v>3021.81</v>
      </c>
      <c r="G320" s="3" t="s">
        <v>11</v>
      </c>
      <c r="H320" s="3" t="s">
        <v>12</v>
      </c>
      <c r="I320" s="5" t="s">
        <v>23</v>
      </c>
    </row>
    <row r="321" spans="1:9" x14ac:dyDescent="0.35">
      <c r="A321" s="4" t="s">
        <v>349</v>
      </c>
      <c r="B321" s="3">
        <v>1998</v>
      </c>
      <c r="C321" s="3" t="s">
        <v>20</v>
      </c>
      <c r="D321" s="3">
        <v>15</v>
      </c>
      <c r="E321" s="3">
        <v>0</v>
      </c>
      <c r="F321" s="3">
        <v>3044.21</v>
      </c>
      <c r="G321" s="3" t="s">
        <v>11</v>
      </c>
      <c r="H321" s="3" t="s">
        <v>12</v>
      </c>
      <c r="I321" s="5" t="s">
        <v>247</v>
      </c>
    </row>
    <row r="322" spans="1:9" x14ac:dyDescent="0.35">
      <c r="A322" s="4" t="s">
        <v>350</v>
      </c>
      <c r="B322" s="3">
        <v>1998</v>
      </c>
      <c r="C322" s="3" t="s">
        <v>35</v>
      </c>
      <c r="D322" s="3">
        <v>9</v>
      </c>
      <c r="E322" s="3">
        <v>0</v>
      </c>
      <c r="F322" s="3">
        <v>3046.06</v>
      </c>
      <c r="G322" s="3" t="s">
        <v>11</v>
      </c>
      <c r="H322" s="3" t="s">
        <v>16</v>
      </c>
      <c r="I322" s="5" t="s">
        <v>249</v>
      </c>
    </row>
    <row r="323" spans="1:9" x14ac:dyDescent="0.35">
      <c r="A323" s="4" t="s">
        <v>351</v>
      </c>
      <c r="B323" s="3">
        <v>1997</v>
      </c>
      <c r="C323" s="3" t="s">
        <v>30</v>
      </c>
      <c r="D323" s="3">
        <v>22</v>
      </c>
      <c r="E323" s="3">
        <v>0</v>
      </c>
      <c r="F323" s="3">
        <v>3051.73</v>
      </c>
      <c r="G323" s="3" t="s">
        <v>11</v>
      </c>
      <c r="H323" s="3" t="s">
        <v>11</v>
      </c>
      <c r="I323" s="5" t="s">
        <v>42</v>
      </c>
    </row>
    <row r="324" spans="1:9" x14ac:dyDescent="0.35">
      <c r="A324" s="4" t="s">
        <v>352</v>
      </c>
      <c r="B324" s="3">
        <v>2002</v>
      </c>
      <c r="C324" s="3" t="s">
        <v>18</v>
      </c>
      <c r="D324" s="3">
        <v>21</v>
      </c>
      <c r="E324" s="3">
        <v>2</v>
      </c>
      <c r="F324" s="3">
        <v>3056.39</v>
      </c>
      <c r="G324" s="3" t="s">
        <v>11</v>
      </c>
      <c r="H324" s="3" t="s">
        <v>12</v>
      </c>
      <c r="I324" s="5" t="s">
        <v>13</v>
      </c>
    </row>
    <row r="325" spans="1:9" x14ac:dyDescent="0.35">
      <c r="A325" s="4" t="s">
        <v>353</v>
      </c>
      <c r="B325" s="3">
        <v>1994</v>
      </c>
      <c r="C325" s="3" t="s">
        <v>20</v>
      </c>
      <c r="D325" s="3">
        <v>26</v>
      </c>
      <c r="E325" s="3">
        <v>0</v>
      </c>
      <c r="F325" s="3">
        <v>3062.51</v>
      </c>
      <c r="G325" s="3" t="s">
        <v>12</v>
      </c>
      <c r="H325" s="3" t="s">
        <v>16</v>
      </c>
      <c r="I325" s="5" t="s">
        <v>23</v>
      </c>
    </row>
    <row r="326" spans="1:9" x14ac:dyDescent="0.35">
      <c r="A326" s="4" t="s">
        <v>354</v>
      </c>
      <c r="B326" s="3">
        <v>1989</v>
      </c>
      <c r="C326" s="3" t="s">
        <v>37</v>
      </c>
      <c r="D326" s="3">
        <v>1</v>
      </c>
      <c r="E326" s="3">
        <v>3</v>
      </c>
      <c r="F326" s="3">
        <v>3065.49</v>
      </c>
      <c r="G326" s="3" t="s">
        <v>11</v>
      </c>
      <c r="H326" s="3" t="s">
        <v>16</v>
      </c>
      <c r="I326" s="5" t="s">
        <v>23</v>
      </c>
    </row>
    <row r="327" spans="1:9" x14ac:dyDescent="0.35">
      <c r="A327" s="4" t="s">
        <v>355</v>
      </c>
      <c r="B327" s="3">
        <v>1995</v>
      </c>
      <c r="C327" s="3" t="s">
        <v>20</v>
      </c>
      <c r="D327" s="3">
        <v>10</v>
      </c>
      <c r="E327" s="3">
        <v>0</v>
      </c>
      <c r="F327" s="3">
        <v>3070.81</v>
      </c>
      <c r="G327" s="3" t="s">
        <v>12</v>
      </c>
      <c r="H327" s="3" t="s">
        <v>16</v>
      </c>
      <c r="I327" s="5" t="s">
        <v>356</v>
      </c>
    </row>
    <row r="328" spans="1:9" x14ac:dyDescent="0.35">
      <c r="A328" s="4" t="s">
        <v>357</v>
      </c>
      <c r="B328" s="3">
        <v>2001</v>
      </c>
      <c r="C328" s="3" t="s">
        <v>37</v>
      </c>
      <c r="D328" s="3">
        <v>13</v>
      </c>
      <c r="E328" s="3">
        <v>2</v>
      </c>
      <c r="F328" s="3">
        <v>3077.1</v>
      </c>
      <c r="G328" s="3" t="s">
        <v>11</v>
      </c>
      <c r="H328" s="3" t="s">
        <v>16</v>
      </c>
      <c r="I328" s="5" t="s">
        <v>23</v>
      </c>
    </row>
    <row r="329" spans="1:9" x14ac:dyDescent="0.35">
      <c r="A329" s="4" t="s">
        <v>358</v>
      </c>
      <c r="B329" s="3">
        <v>1987</v>
      </c>
      <c r="C329" s="3" t="s">
        <v>35</v>
      </c>
      <c r="D329" s="3">
        <v>1</v>
      </c>
      <c r="E329" s="3">
        <v>3</v>
      </c>
      <c r="F329" s="3">
        <v>3088.06</v>
      </c>
      <c r="G329" s="3" t="s">
        <v>11</v>
      </c>
      <c r="H329" s="3" t="s">
        <v>11</v>
      </c>
      <c r="I329" s="5" t="s">
        <v>13</v>
      </c>
    </row>
    <row r="330" spans="1:9" x14ac:dyDescent="0.35">
      <c r="A330" s="4" t="s">
        <v>359</v>
      </c>
      <c r="B330" s="3">
        <v>1999</v>
      </c>
      <c r="C330" s="3" t="s">
        <v>18</v>
      </c>
      <c r="D330" s="3">
        <v>25</v>
      </c>
      <c r="E330" s="3">
        <v>0</v>
      </c>
      <c r="F330" s="3">
        <v>3128.35</v>
      </c>
      <c r="G330" s="3" t="s">
        <v>11</v>
      </c>
      <c r="H330" s="3" t="s">
        <v>12</v>
      </c>
      <c r="I330" s="5" t="s">
        <v>300</v>
      </c>
    </row>
    <row r="331" spans="1:9" x14ac:dyDescent="0.35">
      <c r="A331" s="4" t="s">
        <v>360</v>
      </c>
      <c r="B331" s="3">
        <v>1994</v>
      </c>
      <c r="C331" s="3" t="s">
        <v>10</v>
      </c>
      <c r="D331" s="3">
        <v>10</v>
      </c>
      <c r="E331" s="3">
        <v>0</v>
      </c>
      <c r="F331" s="3">
        <v>3161.45</v>
      </c>
      <c r="G331" s="3" t="s">
        <v>11</v>
      </c>
      <c r="H331" s="3" t="s">
        <v>16</v>
      </c>
      <c r="I331" s="5" t="s">
        <v>42</v>
      </c>
    </row>
    <row r="332" spans="1:9" x14ac:dyDescent="0.35">
      <c r="A332" s="4" t="s">
        <v>361</v>
      </c>
      <c r="B332" s="3">
        <v>1993</v>
      </c>
      <c r="C332" s="3" t="s">
        <v>20</v>
      </c>
      <c r="D332" s="3">
        <v>25</v>
      </c>
      <c r="E332" s="3">
        <v>0</v>
      </c>
      <c r="F332" s="3">
        <v>3162.02</v>
      </c>
      <c r="G332" s="3" t="s">
        <v>11</v>
      </c>
      <c r="H332" s="3" t="s">
        <v>12</v>
      </c>
      <c r="I332" s="5" t="s">
        <v>13</v>
      </c>
    </row>
    <row r="333" spans="1:9" x14ac:dyDescent="0.35">
      <c r="A333" s="4" t="s">
        <v>362</v>
      </c>
      <c r="B333" s="3">
        <v>2001</v>
      </c>
      <c r="C333" s="3" t="s">
        <v>35</v>
      </c>
      <c r="D333" s="3">
        <v>29</v>
      </c>
      <c r="E333" s="3">
        <v>1</v>
      </c>
      <c r="F333" s="3">
        <v>3167.46</v>
      </c>
      <c r="G333" s="3" t="s">
        <v>11</v>
      </c>
      <c r="H333" s="3" t="s">
        <v>12</v>
      </c>
      <c r="I333" s="5" t="s">
        <v>247</v>
      </c>
    </row>
    <row r="334" spans="1:9" x14ac:dyDescent="0.35">
      <c r="A334" s="4" t="s">
        <v>363</v>
      </c>
      <c r="B334" s="3">
        <v>1994</v>
      </c>
      <c r="C334" s="3" t="s">
        <v>37</v>
      </c>
      <c r="D334" s="3">
        <v>25</v>
      </c>
      <c r="E334" s="3">
        <v>0</v>
      </c>
      <c r="F334" s="3">
        <v>3171.61</v>
      </c>
      <c r="G334" s="3" t="s">
        <v>11</v>
      </c>
      <c r="H334" s="3" t="s">
        <v>12</v>
      </c>
      <c r="I334" s="5" t="s">
        <v>13</v>
      </c>
    </row>
    <row r="335" spans="1:9" x14ac:dyDescent="0.35">
      <c r="A335" s="4" t="s">
        <v>364</v>
      </c>
      <c r="B335" s="3">
        <v>1994</v>
      </c>
      <c r="C335" s="3" t="s">
        <v>10</v>
      </c>
      <c r="D335" s="3">
        <v>6</v>
      </c>
      <c r="E335" s="3">
        <v>0</v>
      </c>
      <c r="F335" s="3">
        <v>3172.02</v>
      </c>
      <c r="G335" s="3" t="s">
        <v>11</v>
      </c>
      <c r="H335" s="3" t="s">
        <v>16</v>
      </c>
      <c r="I335" s="5" t="s">
        <v>42</v>
      </c>
    </row>
    <row r="336" spans="1:9" x14ac:dyDescent="0.35">
      <c r="A336" s="4" t="s">
        <v>365</v>
      </c>
      <c r="B336" s="3">
        <v>1996</v>
      </c>
      <c r="C336" s="3" t="s">
        <v>35</v>
      </c>
      <c r="D336" s="3">
        <v>14</v>
      </c>
      <c r="E336" s="3">
        <v>0</v>
      </c>
      <c r="F336" s="3">
        <v>3176.29</v>
      </c>
      <c r="G336" s="3" t="s">
        <v>11</v>
      </c>
      <c r="H336" s="3" t="s">
        <v>11</v>
      </c>
      <c r="I336" s="5" t="s">
        <v>23</v>
      </c>
    </row>
    <row r="337" spans="1:9" x14ac:dyDescent="0.35">
      <c r="A337" s="4" t="s">
        <v>366</v>
      </c>
      <c r="B337" s="3">
        <v>1996</v>
      </c>
      <c r="C337" s="3" t="s">
        <v>10</v>
      </c>
      <c r="D337" s="3">
        <v>3</v>
      </c>
      <c r="E337" s="3">
        <v>0</v>
      </c>
      <c r="F337" s="3">
        <v>3176.82</v>
      </c>
      <c r="G337" s="3" t="s">
        <v>11</v>
      </c>
      <c r="H337" s="3" t="s">
        <v>16</v>
      </c>
      <c r="I337" s="5" t="s">
        <v>23</v>
      </c>
    </row>
    <row r="338" spans="1:9" x14ac:dyDescent="0.35">
      <c r="A338" s="4" t="s">
        <v>367</v>
      </c>
      <c r="B338" s="3">
        <v>2000</v>
      </c>
      <c r="C338" s="3" t="s">
        <v>20</v>
      </c>
      <c r="D338" s="3">
        <v>23</v>
      </c>
      <c r="E338" s="3">
        <v>0</v>
      </c>
      <c r="F338" s="3">
        <v>3179.96</v>
      </c>
      <c r="G338" s="3" t="s">
        <v>11</v>
      </c>
      <c r="H338" s="3" t="s">
        <v>11</v>
      </c>
      <c r="I338" s="5" t="s">
        <v>23</v>
      </c>
    </row>
    <row r="339" spans="1:9" x14ac:dyDescent="0.35">
      <c r="A339" s="4" t="s">
        <v>368</v>
      </c>
      <c r="B339" s="3">
        <v>2001</v>
      </c>
      <c r="C339" s="3" t="s">
        <v>20</v>
      </c>
      <c r="D339" s="3">
        <v>2</v>
      </c>
      <c r="E339" s="3">
        <v>2</v>
      </c>
      <c r="F339" s="3">
        <v>3180.51</v>
      </c>
      <c r="G339" s="3" t="s">
        <v>11</v>
      </c>
      <c r="H339" s="3" t="s">
        <v>11</v>
      </c>
      <c r="I339" s="5" t="s">
        <v>13</v>
      </c>
    </row>
    <row r="340" spans="1:9" x14ac:dyDescent="0.35">
      <c r="A340" s="4" t="s">
        <v>369</v>
      </c>
      <c r="B340" s="3">
        <v>1996</v>
      </c>
      <c r="C340" s="3" t="s">
        <v>37</v>
      </c>
      <c r="D340" s="3">
        <v>11</v>
      </c>
      <c r="E340" s="3">
        <v>0</v>
      </c>
      <c r="F340" s="3">
        <v>3201.25</v>
      </c>
      <c r="G340" s="3" t="s">
        <v>11</v>
      </c>
      <c r="H340" s="3" t="s">
        <v>12</v>
      </c>
      <c r="I340" s="5" t="s">
        <v>23</v>
      </c>
    </row>
    <row r="341" spans="1:9" x14ac:dyDescent="0.35">
      <c r="A341" s="4" t="s">
        <v>370</v>
      </c>
      <c r="B341" s="3">
        <v>1997</v>
      </c>
      <c r="C341" s="3" t="s">
        <v>10</v>
      </c>
      <c r="D341" s="3">
        <v>5</v>
      </c>
      <c r="E341" s="3">
        <v>0</v>
      </c>
      <c r="F341" s="3">
        <v>3206.49</v>
      </c>
      <c r="G341" s="3" t="s">
        <v>11</v>
      </c>
      <c r="H341" s="3" t="s">
        <v>12</v>
      </c>
      <c r="I341" s="5" t="s">
        <v>247</v>
      </c>
    </row>
    <row r="342" spans="1:9" x14ac:dyDescent="0.35">
      <c r="A342" s="4" t="s">
        <v>371</v>
      </c>
      <c r="B342" s="3">
        <v>1997</v>
      </c>
      <c r="C342" s="3" t="s">
        <v>30</v>
      </c>
      <c r="D342" s="3">
        <v>22</v>
      </c>
      <c r="E342" s="3">
        <v>1</v>
      </c>
      <c r="F342" s="3">
        <v>3208.79</v>
      </c>
      <c r="G342" s="3" t="s">
        <v>11</v>
      </c>
      <c r="H342" s="3" t="s">
        <v>12</v>
      </c>
      <c r="I342" s="5" t="s">
        <v>42</v>
      </c>
    </row>
    <row r="343" spans="1:9" x14ac:dyDescent="0.35">
      <c r="A343" s="4" t="s">
        <v>372</v>
      </c>
      <c r="B343" s="3">
        <v>1997</v>
      </c>
      <c r="C343" s="3" t="s">
        <v>10</v>
      </c>
      <c r="D343" s="3">
        <v>6</v>
      </c>
      <c r="E343" s="3">
        <v>0</v>
      </c>
      <c r="F343" s="3">
        <v>3213.62</v>
      </c>
      <c r="G343" s="3" t="s">
        <v>11</v>
      </c>
      <c r="H343" s="3" t="s">
        <v>11</v>
      </c>
      <c r="I343" s="5" t="s">
        <v>247</v>
      </c>
    </row>
    <row r="344" spans="1:9" x14ac:dyDescent="0.35">
      <c r="A344" s="4" t="s">
        <v>373</v>
      </c>
      <c r="B344" s="3">
        <v>1997</v>
      </c>
      <c r="C344" s="3" t="s">
        <v>35</v>
      </c>
      <c r="D344" s="3">
        <v>2</v>
      </c>
      <c r="E344" s="3">
        <v>1</v>
      </c>
      <c r="F344" s="3">
        <v>3227.12</v>
      </c>
      <c r="G344" s="3" t="s">
        <v>11</v>
      </c>
      <c r="H344" s="3" t="s">
        <v>12</v>
      </c>
      <c r="I344" s="5" t="s">
        <v>13</v>
      </c>
    </row>
    <row r="345" spans="1:9" x14ac:dyDescent="0.35">
      <c r="A345" s="4" t="s">
        <v>374</v>
      </c>
      <c r="B345" s="3">
        <v>1997</v>
      </c>
      <c r="C345" s="3" t="s">
        <v>20</v>
      </c>
      <c r="D345" s="3">
        <v>2</v>
      </c>
      <c r="E345" s="3">
        <v>1</v>
      </c>
      <c r="F345" s="3">
        <v>3238.44</v>
      </c>
      <c r="G345" s="3" t="s">
        <v>11</v>
      </c>
      <c r="H345" s="3" t="s">
        <v>12</v>
      </c>
      <c r="I345" s="5" t="s">
        <v>13</v>
      </c>
    </row>
    <row r="346" spans="1:9" x14ac:dyDescent="0.35">
      <c r="A346" s="4" t="s">
        <v>375</v>
      </c>
      <c r="B346" s="3">
        <v>1991</v>
      </c>
      <c r="C346" s="3" t="s">
        <v>15</v>
      </c>
      <c r="D346" s="3">
        <v>13</v>
      </c>
      <c r="E346" s="3">
        <v>0</v>
      </c>
      <c r="F346" s="3">
        <v>3260.2</v>
      </c>
      <c r="G346" s="3" t="s">
        <v>12</v>
      </c>
      <c r="H346" s="3" t="s">
        <v>11</v>
      </c>
      <c r="I346" s="5" t="s">
        <v>42</v>
      </c>
    </row>
    <row r="347" spans="1:9" x14ac:dyDescent="0.35">
      <c r="A347" s="4" t="s">
        <v>376</v>
      </c>
      <c r="B347" s="3">
        <v>1994</v>
      </c>
      <c r="C347" s="3" t="s">
        <v>30</v>
      </c>
      <c r="D347" s="3">
        <v>2</v>
      </c>
      <c r="E347" s="3">
        <v>0</v>
      </c>
      <c r="F347" s="3">
        <v>3268.85</v>
      </c>
      <c r="G347" s="3" t="s">
        <v>12</v>
      </c>
      <c r="H347" s="3" t="s">
        <v>16</v>
      </c>
      <c r="I347" s="5" t="s">
        <v>168</v>
      </c>
    </row>
    <row r="348" spans="1:9" x14ac:dyDescent="0.35">
      <c r="A348" s="4" t="s">
        <v>377</v>
      </c>
      <c r="B348" s="3">
        <v>1994</v>
      </c>
      <c r="C348" s="3" t="s">
        <v>10</v>
      </c>
      <c r="D348" s="3">
        <v>1</v>
      </c>
      <c r="E348" s="3">
        <v>1</v>
      </c>
      <c r="F348" s="3">
        <v>3277.16</v>
      </c>
      <c r="G348" s="3" t="s">
        <v>11</v>
      </c>
      <c r="H348" s="3" t="s">
        <v>12</v>
      </c>
      <c r="I348" s="5" t="s">
        <v>42</v>
      </c>
    </row>
    <row r="349" spans="1:9" x14ac:dyDescent="0.35">
      <c r="A349" s="4" t="s">
        <v>378</v>
      </c>
      <c r="B349" s="3">
        <v>2001</v>
      </c>
      <c r="C349" s="3" t="s">
        <v>37</v>
      </c>
      <c r="D349" s="3">
        <v>6</v>
      </c>
      <c r="E349" s="3">
        <v>2</v>
      </c>
      <c r="F349" s="3">
        <v>3279.87</v>
      </c>
      <c r="G349" s="3" t="s">
        <v>11</v>
      </c>
      <c r="H349" s="3" t="s">
        <v>16</v>
      </c>
      <c r="I349" s="5" t="s">
        <v>356</v>
      </c>
    </row>
    <row r="350" spans="1:9" x14ac:dyDescent="0.35">
      <c r="A350" s="4" t="s">
        <v>379</v>
      </c>
      <c r="B350" s="3">
        <v>2003</v>
      </c>
      <c r="C350" s="3" t="s">
        <v>10</v>
      </c>
      <c r="D350" s="3">
        <v>3</v>
      </c>
      <c r="E350" s="3">
        <v>0</v>
      </c>
      <c r="F350" s="3">
        <v>3280.22</v>
      </c>
      <c r="G350" s="3" t="s">
        <v>11</v>
      </c>
      <c r="H350" s="3" t="s">
        <v>12</v>
      </c>
      <c r="I350" s="5" t="s">
        <v>42</v>
      </c>
    </row>
    <row r="351" spans="1:9" x14ac:dyDescent="0.35">
      <c r="A351" s="4" t="s">
        <v>380</v>
      </c>
      <c r="B351" s="3">
        <v>1996</v>
      </c>
      <c r="C351" s="3" t="s">
        <v>15</v>
      </c>
      <c r="D351" s="3">
        <v>17</v>
      </c>
      <c r="E351" s="3">
        <v>1</v>
      </c>
      <c r="F351" s="3">
        <v>3292.53</v>
      </c>
      <c r="G351" s="3" t="s">
        <v>11</v>
      </c>
      <c r="H351" s="3" t="s">
        <v>11</v>
      </c>
      <c r="I351" s="5" t="s">
        <v>23</v>
      </c>
    </row>
    <row r="352" spans="1:9" x14ac:dyDescent="0.35">
      <c r="A352" s="4" t="s">
        <v>381</v>
      </c>
      <c r="B352" s="3">
        <v>2003</v>
      </c>
      <c r="C352" s="3" t="s">
        <v>30</v>
      </c>
      <c r="D352" s="3">
        <v>5</v>
      </c>
      <c r="E352" s="3">
        <v>0</v>
      </c>
      <c r="F352" s="3">
        <v>3300.7</v>
      </c>
      <c r="G352" s="3" t="s">
        <v>11</v>
      </c>
      <c r="H352" s="3" t="s">
        <v>11</v>
      </c>
      <c r="I352" s="5" t="s">
        <v>200</v>
      </c>
    </row>
    <row r="353" spans="1:9" x14ac:dyDescent="0.35">
      <c r="A353" s="4" t="s">
        <v>382</v>
      </c>
      <c r="B353" s="3">
        <v>2003</v>
      </c>
      <c r="C353" s="3" t="s">
        <v>15</v>
      </c>
      <c r="D353" s="3">
        <v>18</v>
      </c>
      <c r="E353" s="3">
        <v>0</v>
      </c>
      <c r="F353" s="3">
        <v>3308.46</v>
      </c>
      <c r="G353" s="3" t="s">
        <v>11</v>
      </c>
      <c r="H353" s="3" t="s">
        <v>16</v>
      </c>
      <c r="I353" s="5" t="s">
        <v>300</v>
      </c>
    </row>
    <row r="354" spans="1:9" x14ac:dyDescent="0.35">
      <c r="A354" s="4" t="s">
        <v>383</v>
      </c>
      <c r="B354" s="3">
        <v>1997</v>
      </c>
      <c r="C354" s="3" t="s">
        <v>18</v>
      </c>
      <c r="D354" s="3">
        <v>20</v>
      </c>
      <c r="E354" s="3">
        <v>1</v>
      </c>
      <c r="F354" s="3">
        <v>3309.79</v>
      </c>
      <c r="G354" s="3" t="s">
        <v>12</v>
      </c>
      <c r="H354" s="3" t="s">
        <v>12</v>
      </c>
      <c r="I354" s="5" t="s">
        <v>356</v>
      </c>
    </row>
    <row r="355" spans="1:9" x14ac:dyDescent="0.35">
      <c r="A355" s="4" t="s">
        <v>384</v>
      </c>
      <c r="B355" s="3">
        <v>1991</v>
      </c>
      <c r="C355" s="3" t="s">
        <v>20</v>
      </c>
      <c r="D355" s="3">
        <v>1</v>
      </c>
      <c r="E355" s="3">
        <v>3</v>
      </c>
      <c r="F355" s="3">
        <v>3342.79</v>
      </c>
      <c r="G355" s="3" t="s">
        <v>11</v>
      </c>
      <c r="H355" s="3" t="s">
        <v>16</v>
      </c>
      <c r="I355" s="5" t="s">
        <v>13</v>
      </c>
    </row>
    <row r="356" spans="1:9" x14ac:dyDescent="0.35">
      <c r="A356" s="4" t="s">
        <v>385</v>
      </c>
      <c r="B356" s="3">
        <v>1993</v>
      </c>
      <c r="C356" s="3" t="s">
        <v>37</v>
      </c>
      <c r="D356" s="3">
        <v>28</v>
      </c>
      <c r="E356" s="3">
        <v>0</v>
      </c>
      <c r="F356" s="3">
        <v>3353.28</v>
      </c>
      <c r="G356" s="3" t="s">
        <v>11</v>
      </c>
      <c r="H356" s="3" t="s">
        <v>16</v>
      </c>
      <c r="I356" s="5" t="s">
        <v>42</v>
      </c>
    </row>
    <row r="357" spans="1:9" x14ac:dyDescent="0.35">
      <c r="A357" s="4" t="s">
        <v>386</v>
      </c>
      <c r="B357" s="3">
        <v>1995</v>
      </c>
      <c r="C357" s="3" t="s">
        <v>18</v>
      </c>
      <c r="D357" s="3">
        <v>23</v>
      </c>
      <c r="E357" s="3">
        <v>0</v>
      </c>
      <c r="F357" s="3">
        <v>3353.47</v>
      </c>
      <c r="G357" s="3" t="s">
        <v>11</v>
      </c>
      <c r="H357" s="3" t="s">
        <v>12</v>
      </c>
      <c r="I357" s="5" t="s">
        <v>23</v>
      </c>
    </row>
    <row r="358" spans="1:9" x14ac:dyDescent="0.35">
      <c r="A358" s="4" t="s">
        <v>387</v>
      </c>
      <c r="B358" s="3">
        <v>1993</v>
      </c>
      <c r="C358" s="3" t="s">
        <v>37</v>
      </c>
      <c r="D358" s="3">
        <v>7</v>
      </c>
      <c r="E358" s="3">
        <v>0</v>
      </c>
      <c r="F358" s="3">
        <v>3366.67</v>
      </c>
      <c r="G358" s="3" t="s">
        <v>11</v>
      </c>
      <c r="H358" s="3" t="s">
        <v>11</v>
      </c>
      <c r="I358" s="5" t="s">
        <v>13</v>
      </c>
    </row>
    <row r="359" spans="1:9" x14ac:dyDescent="0.35">
      <c r="A359" s="4" t="s">
        <v>388</v>
      </c>
      <c r="B359" s="3">
        <v>1996</v>
      </c>
      <c r="C359" s="3" t="s">
        <v>30</v>
      </c>
      <c r="D359" s="3">
        <v>14</v>
      </c>
      <c r="E359" s="3">
        <v>1</v>
      </c>
      <c r="F359" s="3">
        <v>3378.91</v>
      </c>
      <c r="G359" s="3" t="s">
        <v>11</v>
      </c>
      <c r="H359" s="3" t="s">
        <v>16</v>
      </c>
      <c r="I359" s="5" t="s">
        <v>42</v>
      </c>
    </row>
    <row r="360" spans="1:9" x14ac:dyDescent="0.35">
      <c r="A360" s="4" t="s">
        <v>389</v>
      </c>
      <c r="B360" s="3">
        <v>1996</v>
      </c>
      <c r="C360" s="3" t="s">
        <v>15</v>
      </c>
      <c r="D360" s="3">
        <v>13</v>
      </c>
      <c r="E360" s="3">
        <v>0</v>
      </c>
      <c r="F360" s="3">
        <v>3385.4</v>
      </c>
      <c r="G360" s="3" t="s">
        <v>11</v>
      </c>
      <c r="H360" s="3" t="s">
        <v>11</v>
      </c>
      <c r="I360" s="5" t="s">
        <v>247</v>
      </c>
    </row>
    <row r="361" spans="1:9" x14ac:dyDescent="0.35">
      <c r="A361" s="4" t="s">
        <v>390</v>
      </c>
      <c r="B361" s="3">
        <v>1996</v>
      </c>
      <c r="C361" s="3" t="s">
        <v>35</v>
      </c>
      <c r="D361" s="3">
        <v>10</v>
      </c>
      <c r="E361" s="3">
        <v>1</v>
      </c>
      <c r="F361" s="3">
        <v>3392.37</v>
      </c>
      <c r="G361" s="3" t="s">
        <v>11</v>
      </c>
      <c r="H361" s="3" t="s">
        <v>12</v>
      </c>
      <c r="I361" s="5" t="s">
        <v>13</v>
      </c>
    </row>
    <row r="362" spans="1:9" x14ac:dyDescent="0.35">
      <c r="A362" s="4" t="s">
        <v>391</v>
      </c>
      <c r="B362" s="3">
        <v>1996</v>
      </c>
      <c r="C362" s="3" t="s">
        <v>37</v>
      </c>
      <c r="D362" s="3">
        <v>27</v>
      </c>
      <c r="E362" s="3">
        <v>1</v>
      </c>
      <c r="F362" s="3">
        <v>3392.98</v>
      </c>
      <c r="G362" s="3" t="s">
        <v>11</v>
      </c>
      <c r="H362" s="3" t="s">
        <v>12</v>
      </c>
      <c r="I362" s="5" t="s">
        <v>13</v>
      </c>
    </row>
    <row r="363" spans="1:9" x14ac:dyDescent="0.35">
      <c r="A363" s="4" t="s">
        <v>392</v>
      </c>
      <c r="B363" s="3">
        <v>2004</v>
      </c>
      <c r="C363" s="3" t="s">
        <v>10</v>
      </c>
      <c r="D363" s="3">
        <v>16</v>
      </c>
      <c r="E363" s="3">
        <v>2</v>
      </c>
      <c r="F363" s="3">
        <v>3393.36</v>
      </c>
      <c r="G363" s="3" t="s">
        <v>11</v>
      </c>
      <c r="H363" s="3" t="s">
        <v>11</v>
      </c>
      <c r="I363" s="5" t="s">
        <v>249</v>
      </c>
    </row>
    <row r="364" spans="1:9" x14ac:dyDescent="0.35">
      <c r="A364" s="4" t="s">
        <v>393</v>
      </c>
      <c r="B364" s="3">
        <v>1996</v>
      </c>
      <c r="C364" s="3" t="s">
        <v>30</v>
      </c>
      <c r="D364" s="3">
        <v>19</v>
      </c>
      <c r="E364" s="3">
        <v>1</v>
      </c>
      <c r="F364" s="3">
        <v>3410.32</v>
      </c>
      <c r="G364" s="3" t="s">
        <v>11</v>
      </c>
      <c r="H364" s="3" t="s">
        <v>11</v>
      </c>
      <c r="I364" s="5" t="s">
        <v>42</v>
      </c>
    </row>
    <row r="365" spans="1:9" x14ac:dyDescent="0.35">
      <c r="A365" s="4" t="s">
        <v>394</v>
      </c>
      <c r="B365" s="3">
        <v>2001</v>
      </c>
      <c r="C365" s="3" t="s">
        <v>30</v>
      </c>
      <c r="D365" s="3">
        <v>26</v>
      </c>
      <c r="E365" s="3">
        <v>0</v>
      </c>
      <c r="F365" s="3">
        <v>3434.38</v>
      </c>
      <c r="G365" s="3" t="s">
        <v>11</v>
      </c>
      <c r="H365" s="3" t="s">
        <v>11</v>
      </c>
      <c r="I365" s="5" t="s">
        <v>42</v>
      </c>
    </row>
    <row r="366" spans="1:9" x14ac:dyDescent="0.35">
      <c r="A366" s="4" t="s">
        <v>395</v>
      </c>
      <c r="B366" s="3">
        <v>1986</v>
      </c>
      <c r="C366" s="3" t="s">
        <v>35</v>
      </c>
      <c r="D366" s="3">
        <v>27</v>
      </c>
      <c r="E366" s="3">
        <v>3</v>
      </c>
      <c r="F366" s="3">
        <v>3436.5</v>
      </c>
      <c r="G366" s="3" t="s">
        <v>11</v>
      </c>
      <c r="H366" s="3" t="s">
        <v>16</v>
      </c>
      <c r="I366" s="5" t="s">
        <v>13</v>
      </c>
    </row>
    <row r="367" spans="1:9" x14ac:dyDescent="0.35">
      <c r="A367" s="4" t="s">
        <v>396</v>
      </c>
      <c r="B367" s="3">
        <v>2000</v>
      </c>
      <c r="C367" s="3" t="s">
        <v>18</v>
      </c>
      <c r="D367" s="3">
        <v>20</v>
      </c>
      <c r="E367" s="3">
        <v>3</v>
      </c>
      <c r="F367" s="3">
        <v>3443.06</v>
      </c>
      <c r="G367" s="3" t="s">
        <v>11</v>
      </c>
      <c r="H367" s="3" t="s">
        <v>16</v>
      </c>
      <c r="I367" s="5" t="s">
        <v>42</v>
      </c>
    </row>
    <row r="368" spans="1:9" x14ac:dyDescent="0.35">
      <c r="A368" s="4" t="s">
        <v>397</v>
      </c>
      <c r="B368" s="3">
        <v>1987</v>
      </c>
      <c r="C368" s="3" t="s">
        <v>20</v>
      </c>
      <c r="D368" s="3">
        <v>14</v>
      </c>
      <c r="E368" s="3">
        <v>3</v>
      </c>
      <c r="F368" s="3">
        <v>3453.77</v>
      </c>
      <c r="G368" s="3" t="s">
        <v>11</v>
      </c>
      <c r="H368" s="3" t="s">
        <v>16</v>
      </c>
      <c r="I368" s="5" t="s">
        <v>42</v>
      </c>
    </row>
    <row r="369" spans="1:9" x14ac:dyDescent="0.35">
      <c r="A369" s="4" t="s">
        <v>398</v>
      </c>
      <c r="B369" s="3">
        <v>2003</v>
      </c>
      <c r="C369" s="3" t="s">
        <v>10</v>
      </c>
      <c r="D369" s="3">
        <v>29</v>
      </c>
      <c r="E369" s="3">
        <v>0</v>
      </c>
      <c r="F369" s="3">
        <v>3463.51</v>
      </c>
      <c r="G369" s="3" t="s">
        <v>11</v>
      </c>
      <c r="H369" s="3" t="s">
        <v>16</v>
      </c>
      <c r="I369" s="5" t="s">
        <v>200</v>
      </c>
    </row>
    <row r="370" spans="1:9" x14ac:dyDescent="0.35">
      <c r="A370" s="4" t="s">
        <v>399</v>
      </c>
      <c r="B370" s="3">
        <v>1993</v>
      </c>
      <c r="C370" s="3" t="s">
        <v>37</v>
      </c>
      <c r="D370" s="3">
        <v>12</v>
      </c>
      <c r="E370" s="3">
        <v>1</v>
      </c>
      <c r="F370" s="3">
        <v>3471.41</v>
      </c>
      <c r="G370" s="3" t="s">
        <v>11</v>
      </c>
      <c r="H370" s="3" t="s">
        <v>11</v>
      </c>
      <c r="I370" s="5" t="s">
        <v>13</v>
      </c>
    </row>
    <row r="371" spans="1:9" x14ac:dyDescent="0.35">
      <c r="A371" s="4" t="s">
        <v>400</v>
      </c>
      <c r="B371" s="3">
        <v>2004</v>
      </c>
      <c r="C371" s="3" t="s">
        <v>18</v>
      </c>
      <c r="D371" s="3">
        <v>26</v>
      </c>
      <c r="E371" s="3">
        <v>3</v>
      </c>
      <c r="F371" s="3">
        <v>3481.87</v>
      </c>
      <c r="G371" s="3" t="s">
        <v>11</v>
      </c>
      <c r="H371" s="3" t="s">
        <v>12</v>
      </c>
      <c r="I371" s="5" t="s">
        <v>168</v>
      </c>
    </row>
    <row r="372" spans="1:9" x14ac:dyDescent="0.35">
      <c r="A372" s="4" t="s">
        <v>401</v>
      </c>
      <c r="B372" s="3">
        <v>1996</v>
      </c>
      <c r="C372" s="3" t="s">
        <v>20</v>
      </c>
      <c r="D372" s="3">
        <v>19</v>
      </c>
      <c r="E372" s="3">
        <v>2</v>
      </c>
      <c r="F372" s="3">
        <v>3484.33</v>
      </c>
      <c r="G372" s="3" t="s">
        <v>12</v>
      </c>
      <c r="H372" s="3" t="s">
        <v>12</v>
      </c>
      <c r="I372" s="5" t="s">
        <v>42</v>
      </c>
    </row>
    <row r="373" spans="1:9" x14ac:dyDescent="0.35">
      <c r="A373" s="4" t="s">
        <v>402</v>
      </c>
      <c r="B373" s="3">
        <v>1996</v>
      </c>
      <c r="C373" s="3" t="s">
        <v>20</v>
      </c>
      <c r="D373" s="3">
        <v>18</v>
      </c>
      <c r="E373" s="3">
        <v>1</v>
      </c>
      <c r="F373" s="3">
        <v>3490.55</v>
      </c>
      <c r="G373" s="3" t="s">
        <v>16</v>
      </c>
      <c r="H373" s="3" t="s">
        <v>11</v>
      </c>
      <c r="I373" s="5" t="s">
        <v>164</v>
      </c>
    </row>
    <row r="374" spans="1:9" x14ac:dyDescent="0.35">
      <c r="A374" s="4" t="s">
        <v>403</v>
      </c>
      <c r="B374" s="3">
        <v>1999</v>
      </c>
      <c r="C374" s="3" t="s">
        <v>20</v>
      </c>
      <c r="D374" s="3">
        <v>22</v>
      </c>
      <c r="E374" s="3">
        <v>2</v>
      </c>
      <c r="F374" s="3">
        <v>3500.61</v>
      </c>
      <c r="G374" s="3" t="s">
        <v>11</v>
      </c>
      <c r="H374" s="3" t="s">
        <v>11</v>
      </c>
      <c r="I374" s="5" t="s">
        <v>13</v>
      </c>
    </row>
    <row r="375" spans="1:9" x14ac:dyDescent="0.35">
      <c r="A375" s="4" t="s">
        <v>404</v>
      </c>
      <c r="B375" s="3">
        <v>1998</v>
      </c>
      <c r="C375" s="3" t="s">
        <v>20</v>
      </c>
      <c r="D375" s="3">
        <v>16</v>
      </c>
      <c r="E375" s="3">
        <v>2</v>
      </c>
      <c r="F375" s="3">
        <v>3537.7</v>
      </c>
      <c r="G375" s="3" t="s">
        <v>12</v>
      </c>
      <c r="H375" s="3" t="s">
        <v>12</v>
      </c>
      <c r="I375" s="5" t="s">
        <v>23</v>
      </c>
    </row>
    <row r="376" spans="1:9" x14ac:dyDescent="0.35">
      <c r="A376" s="4" t="s">
        <v>405</v>
      </c>
      <c r="B376" s="3">
        <v>2003</v>
      </c>
      <c r="C376" s="3" t="s">
        <v>35</v>
      </c>
      <c r="D376" s="3">
        <v>24</v>
      </c>
      <c r="E376" s="3">
        <v>0</v>
      </c>
      <c r="F376" s="3">
        <v>3538.9</v>
      </c>
      <c r="G376" s="3" t="s">
        <v>11</v>
      </c>
      <c r="H376" s="3" t="s">
        <v>11</v>
      </c>
      <c r="I376" s="5" t="s">
        <v>23</v>
      </c>
    </row>
    <row r="377" spans="1:9" x14ac:dyDescent="0.35">
      <c r="A377" s="4" t="s">
        <v>406</v>
      </c>
      <c r="B377" s="3">
        <v>1988</v>
      </c>
      <c r="C377" s="3" t="s">
        <v>37</v>
      </c>
      <c r="D377" s="3">
        <v>15</v>
      </c>
      <c r="E377" s="3">
        <v>3</v>
      </c>
      <c r="F377" s="3">
        <v>3540.12</v>
      </c>
      <c r="G377" s="3" t="s">
        <v>11</v>
      </c>
      <c r="H377" s="3" t="s">
        <v>16</v>
      </c>
      <c r="I377" s="5" t="s">
        <v>13</v>
      </c>
    </row>
    <row r="378" spans="1:9" x14ac:dyDescent="0.35">
      <c r="A378" s="4" t="s">
        <v>407</v>
      </c>
      <c r="B378" s="3">
        <v>1992</v>
      </c>
      <c r="C378" s="3" t="s">
        <v>30</v>
      </c>
      <c r="D378" s="3">
        <v>22</v>
      </c>
      <c r="E378" s="3">
        <v>0</v>
      </c>
      <c r="F378" s="3">
        <v>3554.2</v>
      </c>
      <c r="G378" s="3" t="s">
        <v>11</v>
      </c>
      <c r="H378" s="3" t="s">
        <v>12</v>
      </c>
      <c r="I378" s="5" t="s">
        <v>42</v>
      </c>
    </row>
    <row r="379" spans="1:9" x14ac:dyDescent="0.35">
      <c r="A379" s="4" t="s">
        <v>408</v>
      </c>
      <c r="B379" s="3">
        <v>1994</v>
      </c>
      <c r="C379" s="3" t="s">
        <v>20</v>
      </c>
      <c r="D379" s="3">
        <v>24</v>
      </c>
      <c r="E379" s="3">
        <v>0</v>
      </c>
      <c r="F379" s="3">
        <v>3556.92</v>
      </c>
      <c r="G379" s="3" t="s">
        <v>11</v>
      </c>
      <c r="H379" s="3" t="s">
        <v>12</v>
      </c>
      <c r="I379" s="5" t="s">
        <v>23</v>
      </c>
    </row>
    <row r="380" spans="1:9" x14ac:dyDescent="0.35">
      <c r="A380" s="4" t="s">
        <v>409</v>
      </c>
      <c r="B380" s="3">
        <v>1995</v>
      </c>
      <c r="C380" s="3" t="s">
        <v>37</v>
      </c>
      <c r="D380" s="3">
        <v>9</v>
      </c>
      <c r="E380" s="3">
        <v>0</v>
      </c>
      <c r="F380" s="3">
        <v>3558.62</v>
      </c>
      <c r="G380" s="3" t="s">
        <v>11</v>
      </c>
      <c r="H380" s="3" t="s">
        <v>12</v>
      </c>
      <c r="I380" s="5" t="s">
        <v>247</v>
      </c>
    </row>
    <row r="381" spans="1:9" x14ac:dyDescent="0.35">
      <c r="A381" s="4" t="s">
        <v>410</v>
      </c>
      <c r="B381" s="3">
        <v>1995</v>
      </c>
      <c r="C381" s="3" t="s">
        <v>18</v>
      </c>
      <c r="D381" s="3">
        <v>16</v>
      </c>
      <c r="E381" s="3">
        <v>1</v>
      </c>
      <c r="F381" s="3">
        <v>3561.89</v>
      </c>
      <c r="G381" s="3" t="s">
        <v>11</v>
      </c>
      <c r="H381" s="3" t="s">
        <v>16</v>
      </c>
      <c r="I381" s="5" t="s">
        <v>13</v>
      </c>
    </row>
    <row r="382" spans="1:9" x14ac:dyDescent="0.35">
      <c r="A382" s="4" t="s">
        <v>411</v>
      </c>
      <c r="B382" s="3">
        <v>1981</v>
      </c>
      <c r="C382" s="3" t="s">
        <v>37</v>
      </c>
      <c r="D382" s="3">
        <v>10</v>
      </c>
      <c r="E382" s="3">
        <v>1</v>
      </c>
      <c r="F382" s="3">
        <v>3562.87</v>
      </c>
      <c r="G382" s="3" t="s">
        <v>11</v>
      </c>
      <c r="H382" s="3" t="s">
        <v>16</v>
      </c>
      <c r="I382" s="5" t="s">
        <v>13</v>
      </c>
    </row>
    <row r="383" spans="1:9" x14ac:dyDescent="0.35">
      <c r="A383" s="4" t="s">
        <v>412</v>
      </c>
      <c r="B383" s="3">
        <v>1988</v>
      </c>
      <c r="C383" s="3" t="s">
        <v>35</v>
      </c>
      <c r="D383" s="3">
        <v>18</v>
      </c>
      <c r="E383" s="3">
        <v>3</v>
      </c>
      <c r="F383" s="3">
        <v>3569.96</v>
      </c>
      <c r="G383" s="3" t="s">
        <v>11</v>
      </c>
      <c r="H383" s="3" t="s">
        <v>16</v>
      </c>
      <c r="I383" s="5" t="s">
        <v>23</v>
      </c>
    </row>
    <row r="384" spans="1:9" x14ac:dyDescent="0.35">
      <c r="A384" s="4" t="s">
        <v>413</v>
      </c>
      <c r="B384" s="3">
        <v>1995</v>
      </c>
      <c r="C384" s="3" t="s">
        <v>35</v>
      </c>
      <c r="D384" s="3">
        <v>23</v>
      </c>
      <c r="E384" s="3">
        <v>1</v>
      </c>
      <c r="F384" s="3">
        <v>3578</v>
      </c>
      <c r="G384" s="3" t="s">
        <v>11</v>
      </c>
      <c r="H384" s="3" t="s">
        <v>12</v>
      </c>
      <c r="I384" s="5" t="s">
        <v>42</v>
      </c>
    </row>
    <row r="385" spans="1:9" x14ac:dyDescent="0.35">
      <c r="A385" s="4" t="s">
        <v>414</v>
      </c>
      <c r="B385" s="3">
        <v>2001</v>
      </c>
      <c r="C385" s="3" t="s">
        <v>15</v>
      </c>
      <c r="D385" s="3">
        <v>11</v>
      </c>
      <c r="E385" s="3">
        <v>2</v>
      </c>
      <c r="F385" s="3">
        <v>3579.83</v>
      </c>
      <c r="G385" s="3" t="s">
        <v>11</v>
      </c>
      <c r="H385" s="3" t="s">
        <v>11</v>
      </c>
      <c r="I385" s="5" t="s">
        <v>23</v>
      </c>
    </row>
    <row r="386" spans="1:9" x14ac:dyDescent="0.35">
      <c r="A386" s="4" t="s">
        <v>415</v>
      </c>
      <c r="B386" s="3">
        <v>1986</v>
      </c>
      <c r="C386" s="3" t="s">
        <v>30</v>
      </c>
      <c r="D386" s="3">
        <v>27</v>
      </c>
      <c r="E386" s="3">
        <v>3</v>
      </c>
      <c r="F386" s="3">
        <v>3589.14</v>
      </c>
      <c r="G386" s="3" t="s">
        <v>11</v>
      </c>
      <c r="H386" s="3" t="s">
        <v>11</v>
      </c>
      <c r="I386" s="5" t="s">
        <v>13</v>
      </c>
    </row>
    <row r="387" spans="1:9" x14ac:dyDescent="0.35">
      <c r="A387" s="4" t="s">
        <v>416</v>
      </c>
      <c r="B387" s="3">
        <v>1999</v>
      </c>
      <c r="C387" s="3" t="s">
        <v>18</v>
      </c>
      <c r="D387" s="3">
        <v>6</v>
      </c>
      <c r="E387" s="3">
        <v>3</v>
      </c>
      <c r="F387" s="3">
        <v>3591.48</v>
      </c>
      <c r="G387" s="3" t="s">
        <v>11</v>
      </c>
      <c r="H387" s="3" t="s">
        <v>12</v>
      </c>
      <c r="I387" s="5" t="s">
        <v>42</v>
      </c>
    </row>
    <row r="388" spans="1:9" x14ac:dyDescent="0.35">
      <c r="A388" s="4" t="s">
        <v>417</v>
      </c>
      <c r="B388" s="3">
        <v>1997</v>
      </c>
      <c r="C388" s="3" t="s">
        <v>15</v>
      </c>
      <c r="D388" s="3">
        <v>4</v>
      </c>
      <c r="E388" s="3">
        <v>1</v>
      </c>
      <c r="F388" s="3">
        <v>3594.17</v>
      </c>
      <c r="G388" s="3" t="s">
        <v>11</v>
      </c>
      <c r="H388" s="3" t="s">
        <v>11</v>
      </c>
      <c r="I388" s="5" t="s">
        <v>23</v>
      </c>
    </row>
    <row r="389" spans="1:9" x14ac:dyDescent="0.35">
      <c r="A389" s="4" t="s">
        <v>418</v>
      </c>
      <c r="B389" s="3">
        <v>1999</v>
      </c>
      <c r="C389" s="3" t="s">
        <v>35</v>
      </c>
      <c r="D389" s="3">
        <v>12</v>
      </c>
      <c r="E389" s="3">
        <v>3</v>
      </c>
      <c r="F389" s="3">
        <v>3597.6</v>
      </c>
      <c r="G389" s="3" t="s">
        <v>11</v>
      </c>
      <c r="H389" s="3" t="s">
        <v>11</v>
      </c>
      <c r="I389" s="5" t="s">
        <v>42</v>
      </c>
    </row>
    <row r="390" spans="1:9" x14ac:dyDescent="0.35">
      <c r="A390" s="4" t="s">
        <v>419</v>
      </c>
      <c r="B390" s="3">
        <v>1988</v>
      </c>
      <c r="C390" s="3" t="s">
        <v>15</v>
      </c>
      <c r="D390" s="3">
        <v>4</v>
      </c>
      <c r="E390" s="3">
        <v>3</v>
      </c>
      <c r="F390" s="3">
        <v>3603.6</v>
      </c>
      <c r="G390" s="3" t="s">
        <v>11</v>
      </c>
      <c r="H390" s="3" t="s">
        <v>16</v>
      </c>
      <c r="I390" s="5" t="s">
        <v>13</v>
      </c>
    </row>
    <row r="391" spans="1:9" x14ac:dyDescent="0.35">
      <c r="A391" s="4" t="s">
        <v>420</v>
      </c>
      <c r="B391" s="3">
        <v>1990</v>
      </c>
      <c r="C391" s="3" t="s">
        <v>37</v>
      </c>
      <c r="D391" s="3">
        <v>11</v>
      </c>
      <c r="E391" s="3">
        <v>3</v>
      </c>
      <c r="F391" s="3">
        <v>3606.43</v>
      </c>
      <c r="G391" s="3" t="s">
        <v>11</v>
      </c>
      <c r="H391" s="3" t="s">
        <v>16</v>
      </c>
      <c r="I391" s="5" t="s">
        <v>13</v>
      </c>
    </row>
    <row r="392" spans="1:9" x14ac:dyDescent="0.35">
      <c r="A392" s="4" t="s">
        <v>421</v>
      </c>
      <c r="B392" s="3">
        <v>1985</v>
      </c>
      <c r="C392" s="3" t="s">
        <v>18</v>
      </c>
      <c r="D392" s="3">
        <v>14</v>
      </c>
      <c r="E392" s="3">
        <v>3</v>
      </c>
      <c r="F392" s="3">
        <v>3622.13</v>
      </c>
      <c r="G392" s="3" t="s">
        <v>11</v>
      </c>
      <c r="H392" s="3" t="s">
        <v>16</v>
      </c>
      <c r="I392" s="5" t="s">
        <v>13</v>
      </c>
    </row>
    <row r="393" spans="1:9" x14ac:dyDescent="0.35">
      <c r="A393" s="4" t="s">
        <v>422</v>
      </c>
      <c r="B393" s="3">
        <v>1992</v>
      </c>
      <c r="C393" s="3" t="s">
        <v>15</v>
      </c>
      <c r="D393" s="3">
        <v>17</v>
      </c>
      <c r="E393" s="3">
        <v>0</v>
      </c>
      <c r="F393" s="3">
        <v>3645.09</v>
      </c>
      <c r="G393" s="3" t="s">
        <v>16</v>
      </c>
      <c r="H393" s="3" t="s">
        <v>11</v>
      </c>
      <c r="I393" s="5" t="s">
        <v>276</v>
      </c>
    </row>
    <row r="394" spans="1:9" x14ac:dyDescent="0.35">
      <c r="A394" s="4" t="s">
        <v>423</v>
      </c>
      <c r="B394" s="3">
        <v>1990</v>
      </c>
      <c r="C394" s="3" t="s">
        <v>15</v>
      </c>
      <c r="D394" s="3">
        <v>8</v>
      </c>
      <c r="E394" s="3">
        <v>3</v>
      </c>
      <c r="F394" s="3">
        <v>3653.29</v>
      </c>
      <c r="G394" s="3" t="s">
        <v>11</v>
      </c>
      <c r="H394" s="3" t="s">
        <v>12</v>
      </c>
      <c r="I394" s="5" t="s">
        <v>42</v>
      </c>
    </row>
    <row r="395" spans="1:9" x14ac:dyDescent="0.35">
      <c r="A395" s="4" t="s">
        <v>424</v>
      </c>
      <c r="B395" s="3">
        <v>1992</v>
      </c>
      <c r="C395" s="3" t="s">
        <v>20</v>
      </c>
      <c r="D395" s="3">
        <v>14</v>
      </c>
      <c r="E395" s="3">
        <v>1</v>
      </c>
      <c r="F395" s="3">
        <v>3659.35</v>
      </c>
      <c r="G395" s="3" t="s">
        <v>12</v>
      </c>
      <c r="H395" s="3" t="s">
        <v>16</v>
      </c>
      <c r="I395" s="5" t="s">
        <v>42</v>
      </c>
    </row>
    <row r="396" spans="1:9" x14ac:dyDescent="0.35">
      <c r="A396" s="4" t="s">
        <v>425</v>
      </c>
      <c r="B396" s="3">
        <v>1984</v>
      </c>
      <c r="C396" s="3" t="s">
        <v>10</v>
      </c>
      <c r="D396" s="3">
        <v>6</v>
      </c>
      <c r="E396" s="3">
        <v>3</v>
      </c>
      <c r="F396" s="3">
        <v>3678.86</v>
      </c>
      <c r="G396" s="3" t="s">
        <v>11</v>
      </c>
      <c r="H396" s="3" t="s">
        <v>12</v>
      </c>
      <c r="I396" s="5" t="s">
        <v>13</v>
      </c>
    </row>
    <row r="397" spans="1:9" x14ac:dyDescent="0.35">
      <c r="A397" s="4" t="s">
        <v>426</v>
      </c>
      <c r="B397" s="3">
        <v>2003</v>
      </c>
      <c r="C397" s="3" t="s">
        <v>10</v>
      </c>
      <c r="D397" s="3">
        <v>10</v>
      </c>
      <c r="E397" s="3">
        <v>0</v>
      </c>
      <c r="F397" s="3">
        <v>3688.35</v>
      </c>
      <c r="G397" s="3" t="s">
        <v>11</v>
      </c>
      <c r="H397" s="3" t="s">
        <v>11</v>
      </c>
      <c r="I397" s="5" t="s">
        <v>300</v>
      </c>
    </row>
    <row r="398" spans="1:9" x14ac:dyDescent="0.35">
      <c r="A398" s="4" t="s">
        <v>427</v>
      </c>
      <c r="B398" s="3">
        <v>1981</v>
      </c>
      <c r="C398" s="3" t="s">
        <v>30</v>
      </c>
      <c r="D398" s="3">
        <v>14</v>
      </c>
      <c r="E398" s="3">
        <v>1</v>
      </c>
      <c r="F398" s="3">
        <v>3688.38</v>
      </c>
      <c r="G398" s="3" t="s">
        <v>11</v>
      </c>
      <c r="H398" s="3" t="s">
        <v>11</v>
      </c>
      <c r="I398" s="5" t="s">
        <v>13</v>
      </c>
    </row>
    <row r="399" spans="1:9" x14ac:dyDescent="0.35">
      <c r="A399" s="4" t="s">
        <v>428</v>
      </c>
      <c r="B399" s="3">
        <v>1995</v>
      </c>
      <c r="C399" s="3" t="s">
        <v>37</v>
      </c>
      <c r="D399" s="3">
        <v>21</v>
      </c>
      <c r="E399" s="3">
        <v>2</v>
      </c>
      <c r="F399" s="3">
        <v>3693.43</v>
      </c>
      <c r="G399" s="3" t="s">
        <v>11</v>
      </c>
      <c r="H399" s="3" t="s">
        <v>12</v>
      </c>
      <c r="I399" s="5" t="s">
        <v>42</v>
      </c>
    </row>
    <row r="400" spans="1:9" x14ac:dyDescent="0.35">
      <c r="A400" s="4" t="s">
        <v>429</v>
      </c>
      <c r="B400" s="3">
        <v>1988</v>
      </c>
      <c r="C400" s="3" t="s">
        <v>35</v>
      </c>
      <c r="D400" s="3">
        <v>18</v>
      </c>
      <c r="E400" s="3">
        <v>3</v>
      </c>
      <c r="F400" s="3">
        <v>3699.54</v>
      </c>
      <c r="G400" s="3" t="s">
        <v>11</v>
      </c>
      <c r="H400" s="3" t="s">
        <v>12</v>
      </c>
      <c r="I400" s="5" t="s">
        <v>13</v>
      </c>
    </row>
    <row r="401" spans="1:9" x14ac:dyDescent="0.35">
      <c r="A401" s="4" t="s">
        <v>430</v>
      </c>
      <c r="B401" s="3">
        <v>1989</v>
      </c>
      <c r="C401" s="3" t="s">
        <v>30</v>
      </c>
      <c r="D401" s="3">
        <v>2</v>
      </c>
      <c r="E401" s="3">
        <v>0</v>
      </c>
      <c r="F401" s="3">
        <v>3704.35</v>
      </c>
      <c r="G401" s="3" t="s">
        <v>11</v>
      </c>
      <c r="H401" s="3" t="s">
        <v>11</v>
      </c>
      <c r="I401" s="5" t="s">
        <v>13</v>
      </c>
    </row>
    <row r="402" spans="1:9" x14ac:dyDescent="0.35">
      <c r="A402" s="4" t="s">
        <v>431</v>
      </c>
      <c r="B402" s="3">
        <v>2004</v>
      </c>
      <c r="C402" s="3" t="s">
        <v>15</v>
      </c>
      <c r="D402" s="3">
        <v>5</v>
      </c>
      <c r="E402" s="3">
        <v>0</v>
      </c>
      <c r="F402" s="3">
        <v>3722.23</v>
      </c>
      <c r="G402" s="3" t="s">
        <v>11</v>
      </c>
      <c r="H402" s="3" t="s">
        <v>11</v>
      </c>
      <c r="I402" s="5" t="s">
        <v>200</v>
      </c>
    </row>
    <row r="403" spans="1:9" x14ac:dyDescent="0.35">
      <c r="A403" s="4" t="s">
        <v>432</v>
      </c>
      <c r="B403" s="3">
        <v>1986</v>
      </c>
      <c r="C403" s="3" t="s">
        <v>30</v>
      </c>
      <c r="D403" s="3">
        <v>1</v>
      </c>
      <c r="E403" s="3">
        <v>3</v>
      </c>
      <c r="F403" s="3">
        <v>3731.6</v>
      </c>
      <c r="G403" s="3" t="s">
        <v>11</v>
      </c>
      <c r="H403" s="3" t="s">
        <v>11</v>
      </c>
      <c r="I403" s="5" t="s">
        <v>13</v>
      </c>
    </row>
    <row r="404" spans="1:9" x14ac:dyDescent="0.35">
      <c r="A404" s="4" t="s">
        <v>433</v>
      </c>
      <c r="B404" s="3">
        <v>1994</v>
      </c>
      <c r="C404" s="3" t="s">
        <v>35</v>
      </c>
      <c r="D404" s="3">
        <v>22</v>
      </c>
      <c r="E404" s="3">
        <v>0</v>
      </c>
      <c r="F404" s="3">
        <v>3732.63</v>
      </c>
      <c r="G404" s="3" t="s">
        <v>11</v>
      </c>
      <c r="H404" s="3" t="s">
        <v>12</v>
      </c>
      <c r="I404" s="5" t="s">
        <v>247</v>
      </c>
    </row>
    <row r="405" spans="1:9" x14ac:dyDescent="0.35">
      <c r="A405" s="4" t="s">
        <v>434</v>
      </c>
      <c r="B405" s="3">
        <v>1993</v>
      </c>
      <c r="C405" s="3" t="s">
        <v>18</v>
      </c>
      <c r="D405" s="3">
        <v>22</v>
      </c>
      <c r="E405" s="3">
        <v>0</v>
      </c>
      <c r="F405" s="3">
        <v>3736.46</v>
      </c>
      <c r="G405" s="3" t="s">
        <v>11</v>
      </c>
      <c r="H405" s="3" t="s">
        <v>11</v>
      </c>
      <c r="I405" s="5" t="s">
        <v>23</v>
      </c>
    </row>
    <row r="406" spans="1:9" x14ac:dyDescent="0.35">
      <c r="A406" s="4" t="s">
        <v>435</v>
      </c>
      <c r="B406" s="3">
        <v>1986</v>
      </c>
      <c r="C406" s="3" t="s">
        <v>20</v>
      </c>
      <c r="D406" s="3">
        <v>9</v>
      </c>
      <c r="E406" s="3">
        <v>3</v>
      </c>
      <c r="F406" s="3">
        <v>3748.56</v>
      </c>
      <c r="G406" s="3" t="s">
        <v>11</v>
      </c>
      <c r="H406" s="3" t="s">
        <v>11</v>
      </c>
      <c r="I406" s="5" t="s">
        <v>13</v>
      </c>
    </row>
    <row r="407" spans="1:9" x14ac:dyDescent="0.35">
      <c r="A407" s="4" t="s">
        <v>436</v>
      </c>
      <c r="B407" s="3">
        <v>1991</v>
      </c>
      <c r="C407" s="3" t="s">
        <v>37</v>
      </c>
      <c r="D407" s="3">
        <v>28</v>
      </c>
      <c r="E407" s="3">
        <v>0</v>
      </c>
      <c r="F407" s="3">
        <v>3756.62</v>
      </c>
      <c r="G407" s="3" t="s">
        <v>11</v>
      </c>
      <c r="H407" s="3" t="s">
        <v>11</v>
      </c>
      <c r="I407" s="5" t="s">
        <v>13</v>
      </c>
    </row>
    <row r="408" spans="1:9" x14ac:dyDescent="0.35">
      <c r="A408" s="4" t="s">
        <v>437</v>
      </c>
      <c r="B408" s="3">
        <v>1991</v>
      </c>
      <c r="C408" s="3" t="s">
        <v>35</v>
      </c>
      <c r="D408" s="3">
        <v>25</v>
      </c>
      <c r="E408" s="3">
        <v>0</v>
      </c>
      <c r="F408" s="3">
        <v>3757.84</v>
      </c>
      <c r="G408" s="3" t="s">
        <v>11</v>
      </c>
      <c r="H408" s="3" t="s">
        <v>16</v>
      </c>
      <c r="I408" s="5" t="s">
        <v>13</v>
      </c>
    </row>
    <row r="409" spans="1:9" x14ac:dyDescent="0.35">
      <c r="A409" s="4" t="s">
        <v>438</v>
      </c>
      <c r="B409" s="3">
        <v>1991</v>
      </c>
      <c r="C409" s="3" t="s">
        <v>37</v>
      </c>
      <c r="D409" s="3">
        <v>24</v>
      </c>
      <c r="E409" s="3">
        <v>0</v>
      </c>
      <c r="F409" s="3">
        <v>3761.29</v>
      </c>
      <c r="G409" s="3" t="s">
        <v>11</v>
      </c>
      <c r="H409" s="3" t="s">
        <v>12</v>
      </c>
      <c r="I409" s="5" t="s">
        <v>42</v>
      </c>
    </row>
    <row r="410" spans="1:9" x14ac:dyDescent="0.35">
      <c r="A410" s="4" t="s">
        <v>439</v>
      </c>
      <c r="B410" s="3">
        <v>1994</v>
      </c>
      <c r="C410" s="3" t="s">
        <v>15</v>
      </c>
      <c r="D410" s="3">
        <v>21</v>
      </c>
      <c r="E410" s="3">
        <v>1</v>
      </c>
      <c r="F410" s="3">
        <v>3766.88</v>
      </c>
      <c r="G410" s="3" t="s">
        <v>11</v>
      </c>
      <c r="H410" s="3" t="s">
        <v>16</v>
      </c>
      <c r="I410" s="5" t="s">
        <v>13</v>
      </c>
    </row>
    <row r="411" spans="1:9" x14ac:dyDescent="0.35">
      <c r="A411" s="4" t="s">
        <v>440</v>
      </c>
      <c r="B411" s="3">
        <v>1987</v>
      </c>
      <c r="C411" s="3" t="s">
        <v>37</v>
      </c>
      <c r="D411" s="3">
        <v>24</v>
      </c>
      <c r="E411" s="3">
        <v>3</v>
      </c>
      <c r="F411" s="3">
        <v>3773.23</v>
      </c>
      <c r="G411" s="3" t="s">
        <v>11</v>
      </c>
      <c r="H411" s="3" t="s">
        <v>12</v>
      </c>
      <c r="I411" s="5" t="s">
        <v>13</v>
      </c>
    </row>
    <row r="412" spans="1:9" x14ac:dyDescent="0.35">
      <c r="A412" s="4" t="s">
        <v>441</v>
      </c>
      <c r="B412" s="3">
        <v>1981</v>
      </c>
      <c r="C412" s="3" t="s">
        <v>30</v>
      </c>
      <c r="D412" s="3">
        <v>13</v>
      </c>
      <c r="E412" s="3">
        <v>1</v>
      </c>
      <c r="F412" s="3">
        <v>3785.77</v>
      </c>
      <c r="G412" s="3" t="s">
        <v>11</v>
      </c>
      <c r="H412" s="3" t="s">
        <v>16</v>
      </c>
      <c r="I412" s="5" t="s">
        <v>13</v>
      </c>
    </row>
    <row r="413" spans="1:9" x14ac:dyDescent="0.35">
      <c r="A413" s="4" t="s">
        <v>442</v>
      </c>
      <c r="B413" s="3">
        <v>1988</v>
      </c>
      <c r="C413" s="3" t="s">
        <v>35</v>
      </c>
      <c r="D413" s="3">
        <v>28</v>
      </c>
      <c r="E413" s="3">
        <v>3</v>
      </c>
      <c r="F413" s="3">
        <v>3793.55</v>
      </c>
      <c r="G413" s="3" t="s">
        <v>11</v>
      </c>
      <c r="H413" s="3" t="s">
        <v>12</v>
      </c>
      <c r="I413" s="5" t="s">
        <v>13</v>
      </c>
    </row>
    <row r="414" spans="1:9" x14ac:dyDescent="0.35">
      <c r="A414" s="4" t="s">
        <v>443</v>
      </c>
      <c r="B414" s="3">
        <v>1999</v>
      </c>
      <c r="C414" s="3" t="s">
        <v>18</v>
      </c>
      <c r="D414" s="3">
        <v>24</v>
      </c>
      <c r="E414" s="3">
        <v>0</v>
      </c>
      <c r="F414" s="3">
        <v>3796.36</v>
      </c>
      <c r="G414" s="3" t="s">
        <v>11</v>
      </c>
      <c r="H414" s="3" t="s">
        <v>12</v>
      </c>
      <c r="I414" s="5" t="s">
        <v>23</v>
      </c>
    </row>
    <row r="415" spans="1:9" x14ac:dyDescent="0.35">
      <c r="A415" s="4" t="s">
        <v>444</v>
      </c>
      <c r="B415" s="3">
        <v>1981</v>
      </c>
      <c r="C415" s="3" t="s">
        <v>20</v>
      </c>
      <c r="D415" s="3">
        <v>29</v>
      </c>
      <c r="E415" s="3">
        <v>1</v>
      </c>
      <c r="F415" s="3">
        <v>3797.2</v>
      </c>
      <c r="G415" s="3" t="s">
        <v>11</v>
      </c>
      <c r="H415" s="3" t="s">
        <v>12</v>
      </c>
      <c r="I415" s="5" t="s">
        <v>23</v>
      </c>
    </row>
    <row r="416" spans="1:9" x14ac:dyDescent="0.35">
      <c r="A416" s="4" t="s">
        <v>445</v>
      </c>
      <c r="B416" s="3">
        <v>1994</v>
      </c>
      <c r="C416" s="3" t="s">
        <v>35</v>
      </c>
      <c r="D416" s="3">
        <v>12</v>
      </c>
      <c r="E416" s="3">
        <v>2</v>
      </c>
      <c r="F416" s="3">
        <v>3847.67</v>
      </c>
      <c r="G416" s="3" t="s">
        <v>12</v>
      </c>
      <c r="H416" s="3" t="s">
        <v>11</v>
      </c>
      <c r="I416" s="5" t="s">
        <v>42</v>
      </c>
    </row>
    <row r="417" spans="1:9" x14ac:dyDescent="0.35">
      <c r="A417" s="4" t="s">
        <v>446</v>
      </c>
      <c r="B417" s="3">
        <v>1991</v>
      </c>
      <c r="C417" s="3" t="s">
        <v>35</v>
      </c>
      <c r="D417" s="3">
        <v>19</v>
      </c>
      <c r="E417" s="3">
        <v>0</v>
      </c>
      <c r="F417" s="3">
        <v>3857.76</v>
      </c>
      <c r="G417" s="3" t="s">
        <v>12</v>
      </c>
      <c r="H417" s="3" t="s">
        <v>16</v>
      </c>
      <c r="I417" s="5" t="s">
        <v>168</v>
      </c>
    </row>
    <row r="418" spans="1:9" x14ac:dyDescent="0.35">
      <c r="A418" s="4" t="s">
        <v>447</v>
      </c>
      <c r="B418" s="3">
        <v>2001</v>
      </c>
      <c r="C418" s="3" t="s">
        <v>18</v>
      </c>
      <c r="D418" s="3">
        <v>6</v>
      </c>
      <c r="E418" s="3">
        <v>0</v>
      </c>
      <c r="F418" s="3">
        <v>3858.51</v>
      </c>
      <c r="G418" s="3" t="s">
        <v>11</v>
      </c>
      <c r="H418" s="3" t="s">
        <v>12</v>
      </c>
      <c r="I418" s="5" t="s">
        <v>200</v>
      </c>
    </row>
    <row r="419" spans="1:9" x14ac:dyDescent="0.35">
      <c r="A419" s="4" t="s">
        <v>448</v>
      </c>
      <c r="B419" s="3">
        <v>2001</v>
      </c>
      <c r="C419" s="3" t="s">
        <v>37</v>
      </c>
      <c r="D419" s="3">
        <v>18</v>
      </c>
      <c r="E419" s="3">
        <v>3</v>
      </c>
      <c r="F419" s="3">
        <v>3861.21</v>
      </c>
      <c r="G419" s="3" t="s">
        <v>11</v>
      </c>
      <c r="H419" s="3" t="s">
        <v>11</v>
      </c>
      <c r="I419" s="5" t="s">
        <v>168</v>
      </c>
    </row>
    <row r="420" spans="1:9" x14ac:dyDescent="0.35">
      <c r="A420" s="4" t="s">
        <v>449</v>
      </c>
      <c r="B420" s="3">
        <v>1990</v>
      </c>
      <c r="C420" s="3" t="s">
        <v>18</v>
      </c>
      <c r="D420" s="3">
        <v>24</v>
      </c>
      <c r="E420" s="3">
        <v>0</v>
      </c>
      <c r="F420" s="3">
        <v>3866.86</v>
      </c>
      <c r="G420" s="3" t="s">
        <v>16</v>
      </c>
      <c r="H420" s="3" t="s">
        <v>16</v>
      </c>
      <c r="I420" s="5" t="s">
        <v>23</v>
      </c>
    </row>
    <row r="421" spans="1:9" x14ac:dyDescent="0.35">
      <c r="A421" s="4" t="s">
        <v>450</v>
      </c>
      <c r="B421" s="3">
        <v>1991</v>
      </c>
      <c r="C421" s="3" t="s">
        <v>10</v>
      </c>
      <c r="D421" s="3">
        <v>25</v>
      </c>
      <c r="E421" s="3">
        <v>1</v>
      </c>
      <c r="F421" s="3">
        <v>3875.73</v>
      </c>
      <c r="G421" s="3" t="s">
        <v>11</v>
      </c>
      <c r="H421" s="3" t="s">
        <v>12</v>
      </c>
      <c r="I421" s="5" t="s">
        <v>13</v>
      </c>
    </row>
    <row r="422" spans="1:9" x14ac:dyDescent="0.35">
      <c r="A422" s="4" t="s">
        <v>451</v>
      </c>
      <c r="B422" s="3">
        <v>1996</v>
      </c>
      <c r="C422" s="3" t="s">
        <v>37</v>
      </c>
      <c r="D422" s="3">
        <v>23</v>
      </c>
      <c r="E422" s="3">
        <v>2</v>
      </c>
      <c r="F422" s="3">
        <v>3877.3</v>
      </c>
      <c r="G422" s="3" t="s">
        <v>16</v>
      </c>
      <c r="H422" s="3" t="s">
        <v>12</v>
      </c>
      <c r="I422" s="5" t="s">
        <v>23</v>
      </c>
    </row>
    <row r="423" spans="1:9" x14ac:dyDescent="0.35">
      <c r="A423" s="4" t="s">
        <v>452</v>
      </c>
      <c r="B423" s="3">
        <v>2004</v>
      </c>
      <c r="C423" s="3" t="s">
        <v>10</v>
      </c>
      <c r="D423" s="3">
        <v>13</v>
      </c>
      <c r="E423" s="3">
        <v>0</v>
      </c>
      <c r="F423" s="3">
        <v>3889.2</v>
      </c>
      <c r="G423" s="3" t="s">
        <v>11</v>
      </c>
      <c r="H423" s="3" t="s">
        <v>11</v>
      </c>
      <c r="I423" s="5" t="s">
        <v>23</v>
      </c>
    </row>
    <row r="424" spans="1:9" x14ac:dyDescent="0.35">
      <c r="A424" s="4" t="s">
        <v>453</v>
      </c>
      <c r="B424" s="3">
        <v>1993</v>
      </c>
      <c r="C424" s="3" t="s">
        <v>20</v>
      </c>
      <c r="D424" s="3">
        <v>14</v>
      </c>
      <c r="E424" s="3">
        <v>0</v>
      </c>
      <c r="F424" s="3">
        <v>3898.35</v>
      </c>
      <c r="G424" s="3" t="s">
        <v>11</v>
      </c>
      <c r="H424" s="3" t="s">
        <v>11</v>
      </c>
      <c r="I424" s="5" t="s">
        <v>23</v>
      </c>
    </row>
    <row r="425" spans="1:9" x14ac:dyDescent="0.35">
      <c r="A425" s="4" t="s">
        <v>454</v>
      </c>
      <c r="B425" s="3">
        <v>1981</v>
      </c>
      <c r="C425" s="3" t="s">
        <v>35</v>
      </c>
      <c r="D425" s="3">
        <v>27</v>
      </c>
      <c r="E425" s="3">
        <v>1</v>
      </c>
      <c r="F425" s="3">
        <v>3902.07</v>
      </c>
      <c r="G425" s="3" t="s">
        <v>11</v>
      </c>
      <c r="H425" s="3" t="s">
        <v>11</v>
      </c>
      <c r="I425" s="5" t="s">
        <v>13</v>
      </c>
    </row>
    <row r="426" spans="1:9" x14ac:dyDescent="0.35">
      <c r="A426" s="4" t="s">
        <v>455</v>
      </c>
      <c r="B426" s="3">
        <v>1997</v>
      </c>
      <c r="C426" s="3" t="s">
        <v>15</v>
      </c>
      <c r="D426" s="3">
        <v>24</v>
      </c>
      <c r="E426" s="3">
        <v>3</v>
      </c>
      <c r="F426" s="3">
        <v>3906.13</v>
      </c>
      <c r="G426" s="3" t="s">
        <v>12</v>
      </c>
      <c r="H426" s="3" t="s">
        <v>12</v>
      </c>
      <c r="I426" s="5" t="s">
        <v>42</v>
      </c>
    </row>
    <row r="427" spans="1:9" x14ac:dyDescent="0.35">
      <c r="A427" s="4" t="s">
        <v>456</v>
      </c>
      <c r="B427" s="3">
        <v>1985</v>
      </c>
      <c r="C427" s="3" t="s">
        <v>10</v>
      </c>
      <c r="D427" s="3">
        <v>5</v>
      </c>
      <c r="E427" s="3">
        <v>3</v>
      </c>
      <c r="F427" s="3">
        <v>3910.44</v>
      </c>
      <c r="G427" s="3" t="s">
        <v>11</v>
      </c>
      <c r="H427" s="3" t="s">
        <v>11</v>
      </c>
      <c r="I427" s="5" t="s">
        <v>13</v>
      </c>
    </row>
    <row r="428" spans="1:9" x14ac:dyDescent="0.35">
      <c r="A428" s="4" t="s">
        <v>457</v>
      </c>
      <c r="B428" s="3">
        <v>2000</v>
      </c>
      <c r="C428" s="3" t="s">
        <v>10</v>
      </c>
      <c r="D428" s="3">
        <v>10</v>
      </c>
      <c r="E428" s="3">
        <v>2</v>
      </c>
      <c r="F428" s="3">
        <v>3925.76</v>
      </c>
      <c r="G428" s="3" t="s">
        <v>11</v>
      </c>
      <c r="H428" s="3" t="s">
        <v>11</v>
      </c>
      <c r="I428" s="5" t="s">
        <v>247</v>
      </c>
    </row>
    <row r="429" spans="1:9" x14ac:dyDescent="0.35">
      <c r="A429" s="4" t="s">
        <v>458</v>
      </c>
      <c r="B429" s="3">
        <v>2002</v>
      </c>
      <c r="C429" s="3" t="s">
        <v>18</v>
      </c>
      <c r="D429" s="3">
        <v>15</v>
      </c>
      <c r="E429" s="3">
        <v>0</v>
      </c>
      <c r="F429" s="3">
        <v>3931.51</v>
      </c>
      <c r="G429" s="3" t="s">
        <v>11</v>
      </c>
      <c r="H429" s="3" t="s">
        <v>12</v>
      </c>
      <c r="I429" s="5" t="s">
        <v>42</v>
      </c>
    </row>
    <row r="430" spans="1:9" x14ac:dyDescent="0.35">
      <c r="A430" s="4" t="s">
        <v>459</v>
      </c>
      <c r="B430" s="3">
        <v>1988</v>
      </c>
      <c r="C430" s="3" t="s">
        <v>37</v>
      </c>
      <c r="D430" s="3">
        <v>24</v>
      </c>
      <c r="E430" s="3">
        <v>0</v>
      </c>
      <c r="F430" s="3">
        <v>3935.18</v>
      </c>
      <c r="G430" s="3" t="s">
        <v>12</v>
      </c>
      <c r="H430" s="3" t="s">
        <v>16</v>
      </c>
      <c r="I430" s="5" t="s">
        <v>13</v>
      </c>
    </row>
    <row r="431" spans="1:9" x14ac:dyDescent="0.35">
      <c r="A431" s="4" t="s">
        <v>460</v>
      </c>
      <c r="B431" s="3">
        <v>1993</v>
      </c>
      <c r="C431" s="3" t="s">
        <v>20</v>
      </c>
      <c r="D431" s="3">
        <v>29</v>
      </c>
      <c r="E431" s="3">
        <v>0</v>
      </c>
      <c r="F431" s="3">
        <v>3943.6</v>
      </c>
      <c r="G431" s="3" t="s">
        <v>11</v>
      </c>
      <c r="H431" s="3" t="s">
        <v>12</v>
      </c>
      <c r="I431" s="5" t="s">
        <v>247</v>
      </c>
    </row>
    <row r="432" spans="1:9" x14ac:dyDescent="0.35">
      <c r="A432" s="4" t="s">
        <v>461</v>
      </c>
      <c r="B432" s="3">
        <v>1993</v>
      </c>
      <c r="C432" s="3" t="s">
        <v>15</v>
      </c>
      <c r="D432" s="3">
        <v>11</v>
      </c>
      <c r="E432" s="3">
        <v>1</v>
      </c>
      <c r="F432" s="3">
        <v>3947.41</v>
      </c>
      <c r="G432" s="3" t="s">
        <v>11</v>
      </c>
      <c r="H432" s="3" t="s">
        <v>11</v>
      </c>
      <c r="I432" s="5" t="s">
        <v>13</v>
      </c>
    </row>
    <row r="433" spans="1:9" x14ac:dyDescent="0.35">
      <c r="A433" s="4" t="s">
        <v>462</v>
      </c>
      <c r="B433" s="3">
        <v>1999</v>
      </c>
      <c r="C433" s="3" t="s">
        <v>10</v>
      </c>
      <c r="D433" s="3">
        <v>10</v>
      </c>
      <c r="E433" s="3">
        <v>0</v>
      </c>
      <c r="F433" s="3">
        <v>3955.98</v>
      </c>
      <c r="G433" s="3" t="s">
        <v>11</v>
      </c>
      <c r="H433" s="3" t="s">
        <v>12</v>
      </c>
      <c r="I433" s="5" t="s">
        <v>300</v>
      </c>
    </row>
    <row r="434" spans="1:9" x14ac:dyDescent="0.35">
      <c r="A434" s="4" t="s">
        <v>463</v>
      </c>
      <c r="B434" s="3">
        <v>1995</v>
      </c>
      <c r="C434" s="3" t="s">
        <v>10</v>
      </c>
      <c r="D434" s="3">
        <v>11</v>
      </c>
      <c r="E434" s="3">
        <v>1</v>
      </c>
      <c r="F434" s="3">
        <v>3956.07</v>
      </c>
      <c r="G434" s="3" t="s">
        <v>11</v>
      </c>
      <c r="H434" s="3" t="s">
        <v>11</v>
      </c>
      <c r="I434" s="5" t="s">
        <v>23</v>
      </c>
    </row>
    <row r="435" spans="1:9" x14ac:dyDescent="0.35">
      <c r="A435" s="4" t="s">
        <v>464</v>
      </c>
      <c r="B435" s="3">
        <v>1990</v>
      </c>
      <c r="C435" s="3" t="s">
        <v>10</v>
      </c>
      <c r="D435" s="3">
        <v>29</v>
      </c>
      <c r="E435" s="3">
        <v>0</v>
      </c>
      <c r="F435" s="3">
        <v>3972.92</v>
      </c>
      <c r="G435" s="3" t="s">
        <v>11</v>
      </c>
      <c r="H435" s="3" t="s">
        <v>12</v>
      </c>
      <c r="I435" s="5" t="s">
        <v>13</v>
      </c>
    </row>
    <row r="436" spans="1:9" x14ac:dyDescent="0.35">
      <c r="A436" s="4" t="s">
        <v>465</v>
      </c>
      <c r="B436" s="3">
        <v>1996</v>
      </c>
      <c r="C436" s="3" t="s">
        <v>35</v>
      </c>
      <c r="D436" s="3">
        <v>17</v>
      </c>
      <c r="E436" s="3">
        <v>2</v>
      </c>
      <c r="F436" s="3">
        <v>3981.98</v>
      </c>
      <c r="G436" s="3" t="s">
        <v>11</v>
      </c>
      <c r="H436" s="3" t="s">
        <v>11</v>
      </c>
      <c r="I436" s="5" t="s">
        <v>13</v>
      </c>
    </row>
    <row r="437" spans="1:9" x14ac:dyDescent="0.35">
      <c r="A437" s="4" t="s">
        <v>466</v>
      </c>
      <c r="B437" s="3">
        <v>1996</v>
      </c>
      <c r="C437" s="3" t="s">
        <v>20</v>
      </c>
      <c r="D437" s="3">
        <v>8</v>
      </c>
      <c r="E437" s="3">
        <v>2</v>
      </c>
      <c r="F437" s="3">
        <v>3987.93</v>
      </c>
      <c r="G437" s="3" t="s">
        <v>11</v>
      </c>
      <c r="H437" s="3" t="s">
        <v>11</v>
      </c>
      <c r="I437" s="5" t="s">
        <v>42</v>
      </c>
    </row>
    <row r="438" spans="1:9" x14ac:dyDescent="0.35">
      <c r="A438" s="4" t="s">
        <v>467</v>
      </c>
      <c r="B438" s="3">
        <v>1990</v>
      </c>
      <c r="C438" s="3" t="s">
        <v>15</v>
      </c>
      <c r="D438" s="3">
        <v>22</v>
      </c>
      <c r="E438" s="3">
        <v>0</v>
      </c>
      <c r="F438" s="3">
        <v>3989.84</v>
      </c>
      <c r="G438" s="3" t="s">
        <v>11</v>
      </c>
      <c r="H438" s="3" t="s">
        <v>11</v>
      </c>
      <c r="I438" s="5" t="s">
        <v>42</v>
      </c>
    </row>
    <row r="439" spans="1:9" x14ac:dyDescent="0.35">
      <c r="A439" s="4" t="s">
        <v>468</v>
      </c>
      <c r="B439" s="3">
        <v>1990</v>
      </c>
      <c r="C439" s="3" t="s">
        <v>15</v>
      </c>
      <c r="D439" s="3">
        <v>1</v>
      </c>
      <c r="E439" s="3">
        <v>0</v>
      </c>
      <c r="F439" s="3">
        <v>3994.18</v>
      </c>
      <c r="G439" s="3" t="s">
        <v>11</v>
      </c>
      <c r="H439" s="3" t="s">
        <v>11</v>
      </c>
      <c r="I439" s="5" t="s">
        <v>13</v>
      </c>
    </row>
    <row r="440" spans="1:9" x14ac:dyDescent="0.35">
      <c r="A440" s="4" t="s">
        <v>469</v>
      </c>
      <c r="B440" s="3">
        <v>1989</v>
      </c>
      <c r="C440" s="3" t="s">
        <v>10</v>
      </c>
      <c r="D440" s="3">
        <v>10</v>
      </c>
      <c r="E440" s="3">
        <v>3</v>
      </c>
      <c r="F440" s="3">
        <v>4002.36</v>
      </c>
      <c r="G440" s="3" t="s">
        <v>11</v>
      </c>
      <c r="H440" s="3" t="s">
        <v>16</v>
      </c>
      <c r="I440" s="5" t="s">
        <v>13</v>
      </c>
    </row>
    <row r="441" spans="1:9" x14ac:dyDescent="0.35">
      <c r="A441" s="4" t="s">
        <v>470</v>
      </c>
      <c r="B441" s="3">
        <v>2000</v>
      </c>
      <c r="C441" s="3" t="s">
        <v>20</v>
      </c>
      <c r="D441" s="3">
        <v>13</v>
      </c>
      <c r="E441" s="3">
        <v>3</v>
      </c>
      <c r="F441" s="3">
        <v>4005.42</v>
      </c>
      <c r="G441" s="3" t="s">
        <v>11</v>
      </c>
      <c r="H441" s="3" t="s">
        <v>16</v>
      </c>
      <c r="I441" s="5" t="s">
        <v>164</v>
      </c>
    </row>
    <row r="442" spans="1:9" x14ac:dyDescent="0.35">
      <c r="A442" s="4" t="s">
        <v>471</v>
      </c>
      <c r="B442" s="3">
        <v>1992</v>
      </c>
      <c r="C442" s="3" t="s">
        <v>37</v>
      </c>
      <c r="D442" s="3">
        <v>11</v>
      </c>
      <c r="E442" s="3">
        <v>1</v>
      </c>
      <c r="F442" s="3">
        <v>4032.24</v>
      </c>
      <c r="G442" s="3" t="s">
        <v>12</v>
      </c>
      <c r="H442" s="3" t="s">
        <v>12</v>
      </c>
      <c r="I442" s="5" t="s">
        <v>23</v>
      </c>
    </row>
    <row r="443" spans="1:9" x14ac:dyDescent="0.35">
      <c r="A443" s="4" t="s">
        <v>472</v>
      </c>
      <c r="B443" s="3">
        <v>1984</v>
      </c>
      <c r="C443" s="3" t="s">
        <v>10</v>
      </c>
      <c r="D443" s="3">
        <v>7</v>
      </c>
      <c r="E443" s="3">
        <v>3</v>
      </c>
      <c r="F443" s="3">
        <v>4038.41</v>
      </c>
      <c r="G443" s="3" t="s">
        <v>11</v>
      </c>
      <c r="H443" s="3" t="s">
        <v>16</v>
      </c>
      <c r="I443" s="5" t="s">
        <v>13</v>
      </c>
    </row>
    <row r="444" spans="1:9" x14ac:dyDescent="0.35">
      <c r="A444" s="4" t="s">
        <v>473</v>
      </c>
      <c r="B444" s="3">
        <v>1983</v>
      </c>
      <c r="C444" s="3" t="s">
        <v>15</v>
      </c>
      <c r="D444" s="3">
        <v>10</v>
      </c>
      <c r="E444" s="3">
        <v>3</v>
      </c>
      <c r="F444" s="3">
        <v>4039.9</v>
      </c>
      <c r="G444" s="3" t="s">
        <v>11</v>
      </c>
      <c r="H444" s="3" t="s">
        <v>16</v>
      </c>
      <c r="I444" s="5" t="s">
        <v>13</v>
      </c>
    </row>
    <row r="445" spans="1:9" x14ac:dyDescent="0.35">
      <c r="A445" s="4" t="s">
        <v>474</v>
      </c>
      <c r="B445" s="3">
        <v>1993</v>
      </c>
      <c r="C445" s="3" t="s">
        <v>30</v>
      </c>
      <c r="D445" s="3">
        <v>26</v>
      </c>
      <c r="E445" s="3">
        <v>1</v>
      </c>
      <c r="F445" s="3">
        <v>4040.56</v>
      </c>
      <c r="G445" s="3" t="s">
        <v>12</v>
      </c>
      <c r="H445" s="3" t="s">
        <v>12</v>
      </c>
      <c r="I445" s="5" t="s">
        <v>164</v>
      </c>
    </row>
    <row r="446" spans="1:9" x14ac:dyDescent="0.35">
      <c r="A446" s="4" t="s">
        <v>475</v>
      </c>
      <c r="B446" s="3">
        <v>1988</v>
      </c>
      <c r="C446" s="3" t="s">
        <v>15</v>
      </c>
      <c r="D446" s="3">
        <v>30</v>
      </c>
      <c r="E446" s="3">
        <v>3</v>
      </c>
      <c r="F446" s="3">
        <v>4047.94</v>
      </c>
      <c r="G446" s="3" t="s">
        <v>11</v>
      </c>
      <c r="H446" s="3" t="s">
        <v>16</v>
      </c>
      <c r="I446" s="5" t="s">
        <v>13</v>
      </c>
    </row>
    <row r="447" spans="1:9" x14ac:dyDescent="0.35">
      <c r="A447" s="4" t="s">
        <v>476</v>
      </c>
      <c r="B447" s="3">
        <v>1993</v>
      </c>
      <c r="C447" s="3" t="s">
        <v>35</v>
      </c>
      <c r="D447" s="3">
        <v>13</v>
      </c>
      <c r="E447" s="3">
        <v>2</v>
      </c>
      <c r="F447" s="3">
        <v>4058.12</v>
      </c>
      <c r="G447" s="3" t="s">
        <v>11</v>
      </c>
      <c r="H447" s="3" t="s">
        <v>16</v>
      </c>
      <c r="I447" s="5" t="s">
        <v>13</v>
      </c>
    </row>
    <row r="448" spans="1:9" x14ac:dyDescent="0.35">
      <c r="A448" s="4" t="s">
        <v>477</v>
      </c>
      <c r="B448" s="3">
        <v>1995</v>
      </c>
      <c r="C448" s="3" t="s">
        <v>20</v>
      </c>
      <c r="D448" s="3">
        <v>14</v>
      </c>
      <c r="E448" s="3">
        <v>2</v>
      </c>
      <c r="F448" s="3">
        <v>4058.71</v>
      </c>
      <c r="G448" s="3" t="s">
        <v>12</v>
      </c>
      <c r="H448" s="3" t="s">
        <v>12</v>
      </c>
      <c r="I448" s="5" t="s">
        <v>23</v>
      </c>
    </row>
    <row r="449" spans="1:9" x14ac:dyDescent="0.35">
      <c r="A449" s="4" t="s">
        <v>478</v>
      </c>
      <c r="B449" s="3">
        <v>1983</v>
      </c>
      <c r="C449" s="3" t="s">
        <v>20</v>
      </c>
      <c r="D449" s="3">
        <v>16</v>
      </c>
      <c r="E449" s="3">
        <v>3</v>
      </c>
      <c r="F449" s="3">
        <v>4070.42</v>
      </c>
      <c r="G449" s="3" t="s">
        <v>11</v>
      </c>
      <c r="H449" s="3" t="s">
        <v>16</v>
      </c>
      <c r="I449" s="5" t="s">
        <v>13</v>
      </c>
    </row>
    <row r="450" spans="1:9" x14ac:dyDescent="0.35">
      <c r="A450" s="4" t="s">
        <v>479</v>
      </c>
      <c r="B450" s="3">
        <v>2002</v>
      </c>
      <c r="C450" s="3" t="s">
        <v>37</v>
      </c>
      <c r="D450" s="3">
        <v>18</v>
      </c>
      <c r="E450" s="3">
        <v>0</v>
      </c>
      <c r="F450" s="3">
        <v>4070.51</v>
      </c>
      <c r="G450" s="3" t="s">
        <v>11</v>
      </c>
      <c r="H450" s="3" t="s">
        <v>16</v>
      </c>
      <c r="I450" s="5" t="s">
        <v>23</v>
      </c>
    </row>
    <row r="451" spans="1:9" x14ac:dyDescent="0.35">
      <c r="A451" s="4" t="s">
        <v>480</v>
      </c>
      <c r="B451" s="3">
        <v>1990</v>
      </c>
      <c r="C451" s="3" t="s">
        <v>30</v>
      </c>
      <c r="D451" s="3">
        <v>1</v>
      </c>
      <c r="E451" s="3">
        <v>1</v>
      </c>
      <c r="F451" s="3">
        <v>4074.45</v>
      </c>
      <c r="G451" s="3" t="s">
        <v>12</v>
      </c>
      <c r="H451" s="3" t="s">
        <v>11</v>
      </c>
      <c r="I451" s="5" t="s">
        <v>13</v>
      </c>
    </row>
    <row r="452" spans="1:9" x14ac:dyDescent="0.35">
      <c r="A452" s="4" t="s">
        <v>481</v>
      </c>
      <c r="B452" s="3">
        <v>1990</v>
      </c>
      <c r="C452" s="3" t="s">
        <v>30</v>
      </c>
      <c r="D452" s="3">
        <v>14</v>
      </c>
      <c r="E452" s="3">
        <v>1</v>
      </c>
      <c r="F452" s="3">
        <v>4076.5</v>
      </c>
      <c r="G452" s="3" t="s">
        <v>11</v>
      </c>
      <c r="H452" s="3" t="s">
        <v>12</v>
      </c>
      <c r="I452" s="5" t="s">
        <v>42</v>
      </c>
    </row>
    <row r="453" spans="1:9" x14ac:dyDescent="0.35">
      <c r="A453" s="4" t="s">
        <v>482</v>
      </c>
      <c r="B453" s="3">
        <v>1994</v>
      </c>
      <c r="C453" s="3" t="s">
        <v>35</v>
      </c>
      <c r="D453" s="3">
        <v>21</v>
      </c>
      <c r="E453" s="3">
        <v>1</v>
      </c>
      <c r="F453" s="3">
        <v>4133.6400000000003</v>
      </c>
      <c r="G453" s="3" t="s">
        <v>11</v>
      </c>
      <c r="H453" s="3" t="s">
        <v>12</v>
      </c>
      <c r="I453" s="5" t="s">
        <v>23</v>
      </c>
    </row>
    <row r="454" spans="1:9" x14ac:dyDescent="0.35">
      <c r="A454" s="4" t="s">
        <v>483</v>
      </c>
      <c r="B454" s="3">
        <v>1991</v>
      </c>
      <c r="C454" s="3" t="s">
        <v>35</v>
      </c>
      <c r="D454" s="3">
        <v>6</v>
      </c>
      <c r="E454" s="3">
        <v>0</v>
      </c>
      <c r="F454" s="3">
        <v>4134.08</v>
      </c>
      <c r="G454" s="3" t="s">
        <v>11</v>
      </c>
      <c r="H454" s="3" t="s">
        <v>16</v>
      </c>
      <c r="I454" s="5" t="s">
        <v>23</v>
      </c>
    </row>
    <row r="455" spans="1:9" x14ac:dyDescent="0.35">
      <c r="A455" s="4" t="s">
        <v>484</v>
      </c>
      <c r="B455" s="3">
        <v>1992</v>
      </c>
      <c r="C455" s="3" t="s">
        <v>18</v>
      </c>
      <c r="D455" s="3">
        <v>18</v>
      </c>
      <c r="E455" s="3">
        <v>0</v>
      </c>
      <c r="F455" s="3">
        <v>4137.5200000000004</v>
      </c>
      <c r="G455" s="3" t="s">
        <v>11</v>
      </c>
      <c r="H455" s="3" t="s">
        <v>12</v>
      </c>
      <c r="I455" s="5" t="s">
        <v>247</v>
      </c>
    </row>
    <row r="456" spans="1:9" x14ac:dyDescent="0.35">
      <c r="A456" s="4" t="s">
        <v>485</v>
      </c>
      <c r="B456" s="3">
        <v>1992</v>
      </c>
      <c r="C456" s="3" t="s">
        <v>18</v>
      </c>
      <c r="D456" s="3">
        <v>28</v>
      </c>
      <c r="E456" s="3">
        <v>1</v>
      </c>
      <c r="F456" s="3">
        <v>4149.74</v>
      </c>
      <c r="G456" s="3" t="s">
        <v>11</v>
      </c>
      <c r="H456" s="3" t="s">
        <v>16</v>
      </c>
      <c r="I456" s="5" t="s">
        <v>42</v>
      </c>
    </row>
    <row r="457" spans="1:9" x14ac:dyDescent="0.35">
      <c r="A457" s="4" t="s">
        <v>486</v>
      </c>
      <c r="B457" s="3">
        <v>1992</v>
      </c>
      <c r="C457" s="3" t="s">
        <v>35</v>
      </c>
      <c r="D457" s="3">
        <v>4</v>
      </c>
      <c r="E457" s="3">
        <v>1</v>
      </c>
      <c r="F457" s="3">
        <v>4151.03</v>
      </c>
      <c r="G457" s="3" t="s">
        <v>11</v>
      </c>
      <c r="H457" s="3" t="s">
        <v>11</v>
      </c>
      <c r="I457" s="5" t="s">
        <v>13</v>
      </c>
    </row>
    <row r="458" spans="1:9" x14ac:dyDescent="0.35">
      <c r="A458" s="4" t="s">
        <v>487</v>
      </c>
      <c r="B458" s="3">
        <v>1998</v>
      </c>
      <c r="C458" s="3" t="s">
        <v>15</v>
      </c>
      <c r="D458" s="3">
        <v>26</v>
      </c>
      <c r="E458" s="3">
        <v>0</v>
      </c>
      <c r="F458" s="3">
        <v>4154.97</v>
      </c>
      <c r="G458" s="3" t="s">
        <v>11</v>
      </c>
      <c r="H458" s="3" t="s">
        <v>16</v>
      </c>
      <c r="I458" s="5" t="s">
        <v>23</v>
      </c>
    </row>
    <row r="459" spans="1:9" x14ac:dyDescent="0.35">
      <c r="A459" s="4" t="s">
        <v>488</v>
      </c>
      <c r="B459" s="3">
        <v>1984</v>
      </c>
      <c r="C459" s="3" t="s">
        <v>20</v>
      </c>
      <c r="D459" s="3">
        <v>16</v>
      </c>
      <c r="E459" s="3">
        <v>3</v>
      </c>
      <c r="F459" s="3">
        <v>4163.21</v>
      </c>
      <c r="G459" s="3" t="s">
        <v>11</v>
      </c>
      <c r="H459" s="3" t="s">
        <v>11</v>
      </c>
      <c r="I459" s="5" t="s">
        <v>23</v>
      </c>
    </row>
    <row r="460" spans="1:9" x14ac:dyDescent="0.35">
      <c r="A460" s="4" t="s">
        <v>489</v>
      </c>
      <c r="B460" s="3">
        <v>1989</v>
      </c>
      <c r="C460" s="3" t="s">
        <v>18</v>
      </c>
      <c r="D460" s="3">
        <v>25</v>
      </c>
      <c r="E460" s="3">
        <v>0</v>
      </c>
      <c r="F460" s="3">
        <v>4185.1000000000004</v>
      </c>
      <c r="G460" s="3" t="s">
        <v>11</v>
      </c>
      <c r="H460" s="3" t="s">
        <v>12</v>
      </c>
      <c r="I460" s="5" t="s">
        <v>13</v>
      </c>
    </row>
    <row r="461" spans="1:9" x14ac:dyDescent="0.35">
      <c r="A461" s="4" t="s">
        <v>490</v>
      </c>
      <c r="B461" s="3">
        <v>1995</v>
      </c>
      <c r="C461" s="3" t="s">
        <v>37</v>
      </c>
      <c r="D461" s="3">
        <v>3</v>
      </c>
      <c r="E461" s="3">
        <v>0</v>
      </c>
      <c r="F461" s="3">
        <v>4188.7299999999996</v>
      </c>
      <c r="G461" s="3" t="s">
        <v>11</v>
      </c>
      <c r="H461" s="3" t="s">
        <v>11</v>
      </c>
      <c r="I461" s="5" t="s">
        <v>200</v>
      </c>
    </row>
    <row r="462" spans="1:9" x14ac:dyDescent="0.35">
      <c r="A462" s="4" t="s">
        <v>491</v>
      </c>
      <c r="B462" s="3">
        <v>1997</v>
      </c>
      <c r="C462" s="3" t="s">
        <v>20</v>
      </c>
      <c r="D462" s="3">
        <v>6</v>
      </c>
      <c r="E462" s="3">
        <v>2</v>
      </c>
      <c r="F462" s="3">
        <v>4189.1099999999997</v>
      </c>
      <c r="G462" s="3" t="s">
        <v>11</v>
      </c>
      <c r="H462" s="3" t="s">
        <v>11</v>
      </c>
      <c r="I462" s="5" t="s">
        <v>23</v>
      </c>
    </row>
    <row r="463" spans="1:9" x14ac:dyDescent="0.35">
      <c r="A463" s="4" t="s">
        <v>492</v>
      </c>
      <c r="B463" s="3">
        <v>1998</v>
      </c>
      <c r="C463" s="3" t="s">
        <v>30</v>
      </c>
      <c r="D463" s="3">
        <v>14</v>
      </c>
      <c r="E463" s="3">
        <v>3</v>
      </c>
      <c r="F463" s="3">
        <v>4234.93</v>
      </c>
      <c r="G463" s="3" t="s">
        <v>11</v>
      </c>
      <c r="H463" s="3" t="s">
        <v>16</v>
      </c>
      <c r="I463" s="5" t="s">
        <v>42</v>
      </c>
    </row>
    <row r="464" spans="1:9" x14ac:dyDescent="0.35">
      <c r="A464" s="4" t="s">
        <v>493</v>
      </c>
      <c r="B464" s="3">
        <v>1992</v>
      </c>
      <c r="C464" s="3" t="s">
        <v>18</v>
      </c>
      <c r="D464" s="3">
        <v>27</v>
      </c>
      <c r="E464" s="3">
        <v>1</v>
      </c>
      <c r="F464" s="3">
        <v>4237.13</v>
      </c>
      <c r="G464" s="3" t="s">
        <v>12</v>
      </c>
      <c r="H464" s="3" t="s">
        <v>16</v>
      </c>
      <c r="I464" s="5" t="s">
        <v>168</v>
      </c>
    </row>
    <row r="465" spans="1:9" x14ac:dyDescent="0.35">
      <c r="A465" s="4" t="s">
        <v>494</v>
      </c>
      <c r="B465" s="3">
        <v>1991</v>
      </c>
      <c r="C465" s="3" t="s">
        <v>15</v>
      </c>
      <c r="D465" s="3">
        <v>3</v>
      </c>
      <c r="E465" s="3">
        <v>1</v>
      </c>
      <c r="F465" s="3">
        <v>4239.8900000000003</v>
      </c>
      <c r="G465" s="3" t="s">
        <v>11</v>
      </c>
      <c r="H465" s="3" t="s">
        <v>11</v>
      </c>
      <c r="I465" s="5" t="s">
        <v>23</v>
      </c>
    </row>
    <row r="466" spans="1:9" x14ac:dyDescent="0.35">
      <c r="A466" s="4" t="s">
        <v>495</v>
      </c>
      <c r="B466" s="3">
        <v>1991</v>
      </c>
      <c r="C466" s="3" t="s">
        <v>30</v>
      </c>
      <c r="D466" s="3">
        <v>1</v>
      </c>
      <c r="E466" s="3">
        <v>1</v>
      </c>
      <c r="F466" s="3">
        <v>4243.59</v>
      </c>
      <c r="G466" s="3" t="s">
        <v>12</v>
      </c>
      <c r="H466" s="3" t="s">
        <v>16</v>
      </c>
      <c r="I466" s="5" t="s">
        <v>23</v>
      </c>
    </row>
    <row r="467" spans="1:9" x14ac:dyDescent="0.35">
      <c r="A467" s="4" t="s">
        <v>496</v>
      </c>
      <c r="B467" s="3">
        <v>1982</v>
      </c>
      <c r="C467" s="3" t="s">
        <v>18</v>
      </c>
      <c r="D467" s="3">
        <v>16</v>
      </c>
      <c r="E467" s="3">
        <v>3</v>
      </c>
      <c r="F467" s="3">
        <v>4250.24</v>
      </c>
      <c r="G467" s="3" t="s">
        <v>11</v>
      </c>
      <c r="H467" s="3" t="s">
        <v>12</v>
      </c>
      <c r="I467" s="5" t="s">
        <v>13</v>
      </c>
    </row>
    <row r="468" spans="1:9" x14ac:dyDescent="0.35">
      <c r="A468" s="4" t="s">
        <v>497</v>
      </c>
      <c r="B468" s="3">
        <v>1995</v>
      </c>
      <c r="C468" s="3" t="s">
        <v>37</v>
      </c>
      <c r="D468" s="3">
        <v>14</v>
      </c>
      <c r="E468" s="3">
        <v>3</v>
      </c>
      <c r="F468" s="3">
        <v>4260.74</v>
      </c>
      <c r="G468" s="3" t="s">
        <v>12</v>
      </c>
      <c r="H468" s="3" t="s">
        <v>11</v>
      </c>
      <c r="I468" s="5" t="s">
        <v>42</v>
      </c>
    </row>
    <row r="469" spans="1:9" x14ac:dyDescent="0.35">
      <c r="A469" s="4" t="s">
        <v>498</v>
      </c>
      <c r="B469" s="3">
        <v>1983</v>
      </c>
      <c r="C469" s="3" t="s">
        <v>15</v>
      </c>
      <c r="D469" s="3">
        <v>20</v>
      </c>
      <c r="E469" s="3">
        <v>3</v>
      </c>
      <c r="F469" s="3">
        <v>4265.01</v>
      </c>
      <c r="G469" s="3" t="s">
        <v>11</v>
      </c>
      <c r="H469" s="3" t="s">
        <v>16</v>
      </c>
      <c r="I469" s="5" t="s">
        <v>23</v>
      </c>
    </row>
    <row r="470" spans="1:9" x14ac:dyDescent="0.35">
      <c r="A470" s="4" t="s">
        <v>499</v>
      </c>
      <c r="B470" s="3">
        <v>1992</v>
      </c>
      <c r="C470" s="3" t="s">
        <v>18</v>
      </c>
      <c r="D470" s="3">
        <v>18</v>
      </c>
      <c r="E470" s="3">
        <v>2</v>
      </c>
      <c r="F470" s="3">
        <v>4266.17</v>
      </c>
      <c r="G470" s="3" t="s">
        <v>12</v>
      </c>
      <c r="H470" s="3" t="s">
        <v>11</v>
      </c>
      <c r="I470" s="5" t="s">
        <v>13</v>
      </c>
    </row>
    <row r="471" spans="1:9" x14ac:dyDescent="0.35">
      <c r="A471" s="4" t="s">
        <v>500</v>
      </c>
      <c r="B471" s="3">
        <v>2003</v>
      </c>
      <c r="C471" s="3" t="s">
        <v>18</v>
      </c>
      <c r="D471" s="3">
        <v>8</v>
      </c>
      <c r="E471" s="3">
        <v>0</v>
      </c>
      <c r="F471" s="3">
        <v>4278.55</v>
      </c>
      <c r="G471" s="3" t="s">
        <v>11</v>
      </c>
      <c r="H471" s="3" t="s">
        <v>16</v>
      </c>
      <c r="I471" s="5" t="s">
        <v>300</v>
      </c>
    </row>
    <row r="472" spans="1:9" x14ac:dyDescent="0.35">
      <c r="A472" s="4" t="s">
        <v>501</v>
      </c>
      <c r="B472" s="3">
        <v>2000</v>
      </c>
      <c r="C472" s="3" t="s">
        <v>15</v>
      </c>
      <c r="D472" s="3">
        <v>25</v>
      </c>
      <c r="E472" s="3">
        <v>3</v>
      </c>
      <c r="F472" s="3">
        <v>4296.2700000000004</v>
      </c>
      <c r="G472" s="3" t="s">
        <v>11</v>
      </c>
      <c r="H472" s="3" t="s">
        <v>12</v>
      </c>
      <c r="I472" s="5" t="s">
        <v>23</v>
      </c>
    </row>
    <row r="473" spans="1:9" x14ac:dyDescent="0.35">
      <c r="A473" s="4" t="s">
        <v>502</v>
      </c>
      <c r="B473" s="3">
        <v>1988</v>
      </c>
      <c r="C473" s="3" t="s">
        <v>30</v>
      </c>
      <c r="D473" s="3">
        <v>19</v>
      </c>
      <c r="E473" s="3">
        <v>0</v>
      </c>
      <c r="F473" s="3">
        <v>4320.41</v>
      </c>
      <c r="G473" s="3" t="s">
        <v>11</v>
      </c>
      <c r="H473" s="3" t="s">
        <v>16</v>
      </c>
      <c r="I473" s="5" t="s">
        <v>23</v>
      </c>
    </row>
    <row r="474" spans="1:9" x14ac:dyDescent="0.35">
      <c r="A474" s="4" t="s">
        <v>503</v>
      </c>
      <c r="B474" s="3">
        <v>1994</v>
      </c>
      <c r="C474" s="3" t="s">
        <v>15</v>
      </c>
      <c r="D474" s="3">
        <v>2</v>
      </c>
      <c r="E474" s="3">
        <v>1</v>
      </c>
      <c r="F474" s="3">
        <v>4337.74</v>
      </c>
      <c r="G474" s="3" t="s">
        <v>11</v>
      </c>
      <c r="H474" s="3" t="s">
        <v>16</v>
      </c>
      <c r="I474" s="5" t="s">
        <v>247</v>
      </c>
    </row>
    <row r="475" spans="1:9" x14ac:dyDescent="0.35">
      <c r="A475" s="4" t="s">
        <v>504</v>
      </c>
      <c r="B475" s="3">
        <v>1994</v>
      </c>
      <c r="C475" s="3" t="s">
        <v>37</v>
      </c>
      <c r="D475" s="3">
        <v>26</v>
      </c>
      <c r="E475" s="3">
        <v>2</v>
      </c>
      <c r="F475" s="3">
        <v>4340.4399999999996</v>
      </c>
      <c r="G475" s="3" t="s">
        <v>11</v>
      </c>
      <c r="H475" s="3" t="s">
        <v>16</v>
      </c>
      <c r="I475" s="5" t="s">
        <v>13</v>
      </c>
    </row>
    <row r="476" spans="1:9" x14ac:dyDescent="0.35">
      <c r="A476" s="4" t="s">
        <v>505</v>
      </c>
      <c r="B476" s="3">
        <v>1991</v>
      </c>
      <c r="C476" s="3" t="s">
        <v>18</v>
      </c>
      <c r="D476" s="3">
        <v>1</v>
      </c>
      <c r="E476" s="3">
        <v>0</v>
      </c>
      <c r="F476" s="3">
        <v>4347.0200000000004</v>
      </c>
      <c r="G476" s="3" t="s">
        <v>11</v>
      </c>
      <c r="H476" s="3" t="s">
        <v>16</v>
      </c>
      <c r="I476" s="5" t="s">
        <v>247</v>
      </c>
    </row>
    <row r="477" spans="1:9" x14ac:dyDescent="0.35">
      <c r="A477" s="4" t="s">
        <v>506</v>
      </c>
      <c r="B477" s="3">
        <v>1994</v>
      </c>
      <c r="C477" s="3" t="s">
        <v>15</v>
      </c>
      <c r="D477" s="3">
        <v>1</v>
      </c>
      <c r="E477" s="3">
        <v>2</v>
      </c>
      <c r="F477" s="3">
        <v>4349.46</v>
      </c>
      <c r="G477" s="3" t="s">
        <v>11</v>
      </c>
      <c r="H477" s="3" t="s">
        <v>11</v>
      </c>
      <c r="I477" s="5" t="s">
        <v>13</v>
      </c>
    </row>
    <row r="478" spans="1:9" x14ac:dyDescent="0.35">
      <c r="A478" s="4" t="s">
        <v>507</v>
      </c>
      <c r="B478" s="3">
        <v>1991</v>
      </c>
      <c r="C478" s="3" t="s">
        <v>20</v>
      </c>
      <c r="D478" s="3">
        <v>13</v>
      </c>
      <c r="E478" s="3">
        <v>1</v>
      </c>
      <c r="F478" s="3">
        <v>4350.51</v>
      </c>
      <c r="G478" s="3" t="s">
        <v>11</v>
      </c>
      <c r="H478" s="3" t="s">
        <v>11</v>
      </c>
      <c r="I478" s="5" t="s">
        <v>13</v>
      </c>
    </row>
    <row r="479" spans="1:9" x14ac:dyDescent="0.35">
      <c r="A479" s="4" t="s">
        <v>508</v>
      </c>
      <c r="B479" s="3">
        <v>1990</v>
      </c>
      <c r="C479" s="3" t="s">
        <v>35</v>
      </c>
      <c r="D479" s="3">
        <v>28</v>
      </c>
      <c r="E479" s="3">
        <v>0</v>
      </c>
      <c r="F479" s="3">
        <v>4357.04</v>
      </c>
      <c r="G479" s="3" t="s">
        <v>11</v>
      </c>
      <c r="H479" s="3" t="s">
        <v>12</v>
      </c>
      <c r="I479" s="5" t="s">
        <v>23</v>
      </c>
    </row>
    <row r="480" spans="1:9" x14ac:dyDescent="0.35">
      <c r="A480" s="4" t="s">
        <v>509</v>
      </c>
      <c r="B480" s="3">
        <v>1997</v>
      </c>
      <c r="C480" s="3" t="s">
        <v>15</v>
      </c>
      <c r="D480" s="3">
        <v>29</v>
      </c>
      <c r="E480" s="3">
        <v>3</v>
      </c>
      <c r="F480" s="3">
        <v>4391.6499999999996</v>
      </c>
      <c r="G480" s="3" t="s">
        <v>11</v>
      </c>
      <c r="H480" s="3" t="s">
        <v>11</v>
      </c>
      <c r="I480" s="5" t="s">
        <v>42</v>
      </c>
    </row>
    <row r="481" spans="1:9" x14ac:dyDescent="0.35">
      <c r="A481" s="4" t="s">
        <v>510</v>
      </c>
      <c r="B481" s="3">
        <v>1982</v>
      </c>
      <c r="C481" s="3" t="s">
        <v>18</v>
      </c>
      <c r="D481" s="3">
        <v>29</v>
      </c>
      <c r="E481" s="3">
        <v>3</v>
      </c>
      <c r="F481" s="3">
        <v>4392.7</v>
      </c>
      <c r="G481" s="3" t="s">
        <v>11</v>
      </c>
      <c r="H481" s="3" t="s">
        <v>11</v>
      </c>
      <c r="I481" s="5" t="s">
        <v>13</v>
      </c>
    </row>
    <row r="482" spans="1:9" x14ac:dyDescent="0.35">
      <c r="A482" s="4" t="s">
        <v>511</v>
      </c>
      <c r="B482" s="3">
        <v>1988</v>
      </c>
      <c r="C482" s="3" t="s">
        <v>10</v>
      </c>
      <c r="D482" s="3">
        <v>18</v>
      </c>
      <c r="E482" s="3">
        <v>3</v>
      </c>
      <c r="F482" s="3">
        <v>4397.3100000000004</v>
      </c>
      <c r="G482" s="3" t="s">
        <v>11</v>
      </c>
      <c r="H482" s="3" t="s">
        <v>11</v>
      </c>
      <c r="I482" s="5" t="s">
        <v>13</v>
      </c>
    </row>
    <row r="483" spans="1:9" x14ac:dyDescent="0.35">
      <c r="A483" s="4" t="s">
        <v>512</v>
      </c>
      <c r="B483" s="3">
        <v>1986</v>
      </c>
      <c r="C483" s="3" t="s">
        <v>35</v>
      </c>
      <c r="D483" s="3">
        <v>11</v>
      </c>
      <c r="E483" s="3">
        <v>0</v>
      </c>
      <c r="F483" s="3">
        <v>4399.7299999999996</v>
      </c>
      <c r="G483" s="3" t="s">
        <v>12</v>
      </c>
      <c r="H483" s="3" t="s">
        <v>11</v>
      </c>
      <c r="I483" s="5" t="s">
        <v>13</v>
      </c>
    </row>
    <row r="484" spans="1:9" x14ac:dyDescent="0.35">
      <c r="A484" s="4" t="s">
        <v>513</v>
      </c>
      <c r="B484" s="3">
        <v>1986</v>
      </c>
      <c r="C484" s="3" t="s">
        <v>10</v>
      </c>
      <c r="D484" s="3">
        <v>13</v>
      </c>
      <c r="E484" s="3">
        <v>0</v>
      </c>
      <c r="F484" s="3">
        <v>4402.2299999999996</v>
      </c>
      <c r="G484" s="3" t="s">
        <v>11</v>
      </c>
      <c r="H484" s="3" t="s">
        <v>11</v>
      </c>
      <c r="I484" s="5" t="s">
        <v>42</v>
      </c>
    </row>
    <row r="485" spans="1:9" x14ac:dyDescent="0.35">
      <c r="A485" s="4" t="s">
        <v>514</v>
      </c>
      <c r="B485" s="3">
        <v>1988</v>
      </c>
      <c r="C485" s="3" t="s">
        <v>20</v>
      </c>
      <c r="D485" s="3">
        <v>16</v>
      </c>
      <c r="E485" s="3">
        <v>0</v>
      </c>
      <c r="F485" s="3">
        <v>4415.16</v>
      </c>
      <c r="G485" s="3" t="s">
        <v>11</v>
      </c>
      <c r="H485" s="3" t="s">
        <v>16</v>
      </c>
      <c r="I485" s="5" t="s">
        <v>13</v>
      </c>
    </row>
    <row r="486" spans="1:9" x14ac:dyDescent="0.35">
      <c r="A486" s="4" t="s">
        <v>515</v>
      </c>
      <c r="B486" s="3">
        <v>1992</v>
      </c>
      <c r="C486" s="3" t="s">
        <v>35</v>
      </c>
      <c r="D486" s="3">
        <v>15</v>
      </c>
      <c r="E486" s="3">
        <v>0</v>
      </c>
      <c r="F486" s="3">
        <v>4420.95</v>
      </c>
      <c r="G486" s="3" t="s">
        <v>11</v>
      </c>
      <c r="H486" s="3" t="s">
        <v>12</v>
      </c>
      <c r="I486" s="5" t="s">
        <v>516</v>
      </c>
    </row>
    <row r="487" spans="1:9" x14ac:dyDescent="0.35">
      <c r="A487" s="4" t="s">
        <v>517</v>
      </c>
      <c r="B487" s="3">
        <v>1994</v>
      </c>
      <c r="C487" s="3" t="s">
        <v>30</v>
      </c>
      <c r="D487" s="3">
        <v>29</v>
      </c>
      <c r="E487" s="3">
        <v>2</v>
      </c>
      <c r="F487" s="3">
        <v>4428.8900000000003</v>
      </c>
      <c r="G487" s="3" t="s">
        <v>12</v>
      </c>
      <c r="H487" s="3" t="s">
        <v>16</v>
      </c>
      <c r="I487" s="5" t="s">
        <v>356</v>
      </c>
    </row>
    <row r="488" spans="1:9" x14ac:dyDescent="0.35">
      <c r="A488" s="4" t="s">
        <v>518</v>
      </c>
      <c r="B488" s="3">
        <v>1993</v>
      </c>
      <c r="C488" s="3" t="s">
        <v>20</v>
      </c>
      <c r="D488" s="3">
        <v>4</v>
      </c>
      <c r="E488" s="3">
        <v>2</v>
      </c>
      <c r="F488" s="3">
        <v>4433.3900000000003</v>
      </c>
      <c r="G488" s="3" t="s">
        <v>11</v>
      </c>
      <c r="H488" s="3" t="s">
        <v>12</v>
      </c>
      <c r="I488" s="5" t="s">
        <v>23</v>
      </c>
    </row>
    <row r="489" spans="1:9" x14ac:dyDescent="0.35">
      <c r="A489" s="4" t="s">
        <v>519</v>
      </c>
      <c r="B489" s="3">
        <v>1993</v>
      </c>
      <c r="C489" s="3" t="s">
        <v>30</v>
      </c>
      <c r="D489" s="3">
        <v>23</v>
      </c>
      <c r="E489" s="3">
        <v>2</v>
      </c>
      <c r="F489" s="3">
        <v>4433.92</v>
      </c>
      <c r="G489" s="3" t="s">
        <v>11</v>
      </c>
      <c r="H489" s="3" t="s">
        <v>11</v>
      </c>
      <c r="I489" s="5" t="s">
        <v>23</v>
      </c>
    </row>
    <row r="490" spans="1:9" x14ac:dyDescent="0.35">
      <c r="A490" s="4" t="s">
        <v>520</v>
      </c>
      <c r="B490" s="3">
        <v>1994</v>
      </c>
      <c r="C490" s="3" t="s">
        <v>37</v>
      </c>
      <c r="D490" s="3">
        <v>8</v>
      </c>
      <c r="E490" s="3">
        <v>2</v>
      </c>
      <c r="F490" s="3">
        <v>4435.09</v>
      </c>
      <c r="G490" s="3" t="s">
        <v>12</v>
      </c>
      <c r="H490" s="3" t="s">
        <v>11</v>
      </c>
      <c r="I490" s="5" t="s">
        <v>168</v>
      </c>
    </row>
    <row r="491" spans="1:9" x14ac:dyDescent="0.35">
      <c r="A491" s="4" t="s">
        <v>521</v>
      </c>
      <c r="B491" s="3">
        <v>1994</v>
      </c>
      <c r="C491" s="3" t="s">
        <v>37</v>
      </c>
      <c r="D491" s="3">
        <v>24</v>
      </c>
      <c r="E491" s="3">
        <v>2</v>
      </c>
      <c r="F491" s="3">
        <v>4438.26</v>
      </c>
      <c r="G491" s="3" t="s">
        <v>11</v>
      </c>
      <c r="H491" s="3" t="s">
        <v>12</v>
      </c>
      <c r="I491" s="5" t="s">
        <v>356</v>
      </c>
    </row>
    <row r="492" spans="1:9" x14ac:dyDescent="0.35">
      <c r="A492" s="4" t="s">
        <v>522</v>
      </c>
      <c r="B492" s="3">
        <v>1991</v>
      </c>
      <c r="C492" s="3" t="s">
        <v>20</v>
      </c>
      <c r="D492" s="3">
        <v>3</v>
      </c>
      <c r="E492" s="3">
        <v>1</v>
      </c>
      <c r="F492" s="3">
        <v>4441.21</v>
      </c>
      <c r="G492" s="3" t="s">
        <v>16</v>
      </c>
      <c r="H492" s="3" t="s">
        <v>11</v>
      </c>
      <c r="I492" s="5" t="s">
        <v>276</v>
      </c>
    </row>
    <row r="493" spans="1:9" x14ac:dyDescent="0.35">
      <c r="A493" s="4" t="s">
        <v>523</v>
      </c>
      <c r="B493" s="3">
        <v>1994</v>
      </c>
      <c r="C493" s="3" t="s">
        <v>18</v>
      </c>
      <c r="D493" s="3">
        <v>28</v>
      </c>
      <c r="E493" s="3">
        <v>3</v>
      </c>
      <c r="F493" s="3">
        <v>4449.46</v>
      </c>
      <c r="G493" s="3" t="s">
        <v>16</v>
      </c>
      <c r="H493" s="3" t="s">
        <v>11</v>
      </c>
      <c r="I493" s="5" t="s">
        <v>13</v>
      </c>
    </row>
    <row r="494" spans="1:9" x14ac:dyDescent="0.35">
      <c r="A494" s="4" t="s">
        <v>524</v>
      </c>
      <c r="B494" s="3">
        <v>1990</v>
      </c>
      <c r="C494" s="3" t="s">
        <v>35</v>
      </c>
      <c r="D494" s="3">
        <v>8</v>
      </c>
      <c r="E494" s="3">
        <v>1</v>
      </c>
      <c r="F494" s="3">
        <v>4454.3999999999996</v>
      </c>
      <c r="G494" s="3" t="s">
        <v>11</v>
      </c>
      <c r="H494" s="3" t="s">
        <v>12</v>
      </c>
      <c r="I494" s="5" t="s">
        <v>23</v>
      </c>
    </row>
    <row r="495" spans="1:9" x14ac:dyDescent="0.35">
      <c r="A495" s="4" t="s">
        <v>525</v>
      </c>
      <c r="B495" s="3">
        <v>1990</v>
      </c>
      <c r="C495" s="3" t="s">
        <v>10</v>
      </c>
      <c r="D495" s="3">
        <v>15</v>
      </c>
      <c r="E495" s="3">
        <v>1</v>
      </c>
      <c r="F495" s="3">
        <v>4462.72</v>
      </c>
      <c r="G495" s="3" t="s">
        <v>11</v>
      </c>
      <c r="H495" s="3" t="s">
        <v>12</v>
      </c>
      <c r="I495" s="5" t="s">
        <v>23</v>
      </c>
    </row>
    <row r="496" spans="1:9" x14ac:dyDescent="0.35">
      <c r="A496" s="4" t="s">
        <v>526</v>
      </c>
      <c r="B496" s="3">
        <v>1991</v>
      </c>
      <c r="C496" s="3" t="s">
        <v>10</v>
      </c>
      <c r="D496" s="3">
        <v>4</v>
      </c>
      <c r="E496" s="3">
        <v>2</v>
      </c>
      <c r="F496" s="3">
        <v>4463.21</v>
      </c>
      <c r="G496" s="3" t="s">
        <v>12</v>
      </c>
      <c r="H496" s="3" t="s">
        <v>12</v>
      </c>
      <c r="I496" s="5" t="s">
        <v>13</v>
      </c>
    </row>
    <row r="497" spans="1:9" x14ac:dyDescent="0.35">
      <c r="A497" s="4" t="s">
        <v>527</v>
      </c>
      <c r="B497" s="3">
        <v>1999</v>
      </c>
      <c r="C497" s="3" t="s">
        <v>15</v>
      </c>
      <c r="D497" s="3">
        <v>20</v>
      </c>
      <c r="E497" s="3">
        <v>3</v>
      </c>
      <c r="F497" s="3">
        <v>4466.62</v>
      </c>
      <c r="G497" s="3" t="s">
        <v>11</v>
      </c>
      <c r="H497" s="3" t="s">
        <v>11</v>
      </c>
      <c r="I497" s="5" t="s">
        <v>23</v>
      </c>
    </row>
    <row r="498" spans="1:9" x14ac:dyDescent="0.35">
      <c r="A498" s="4" t="s">
        <v>528</v>
      </c>
      <c r="B498" s="3">
        <v>2004</v>
      </c>
      <c r="C498" s="3" t="s">
        <v>10</v>
      </c>
      <c r="D498" s="3">
        <v>18</v>
      </c>
      <c r="E498" s="3">
        <v>0</v>
      </c>
      <c r="F498" s="3">
        <v>4468.25</v>
      </c>
      <c r="G498" s="3" t="s">
        <v>11</v>
      </c>
      <c r="H498" s="3" t="s">
        <v>11</v>
      </c>
      <c r="I498" s="5" t="s">
        <v>23</v>
      </c>
    </row>
    <row r="499" spans="1:9" x14ac:dyDescent="0.35">
      <c r="A499" s="4" t="s">
        <v>529</v>
      </c>
      <c r="B499" s="3">
        <v>1992</v>
      </c>
      <c r="C499" s="3" t="s">
        <v>10</v>
      </c>
      <c r="D499" s="3">
        <v>12</v>
      </c>
      <c r="E499" s="3">
        <v>0</v>
      </c>
      <c r="F499" s="3">
        <v>4488.58</v>
      </c>
      <c r="G499" s="3" t="s">
        <v>11</v>
      </c>
      <c r="H499" s="3" t="s">
        <v>12</v>
      </c>
      <c r="I499" s="5" t="s">
        <v>23</v>
      </c>
    </row>
    <row r="500" spans="1:9" x14ac:dyDescent="0.35">
      <c r="A500" s="4" t="s">
        <v>530</v>
      </c>
      <c r="B500" s="3">
        <v>1988</v>
      </c>
      <c r="C500" s="3" t="s">
        <v>18</v>
      </c>
      <c r="D500" s="3">
        <v>26</v>
      </c>
      <c r="E500" s="3">
        <v>0</v>
      </c>
      <c r="F500" s="3">
        <v>4500.34</v>
      </c>
      <c r="G500" s="3" t="s">
        <v>11</v>
      </c>
      <c r="H500" s="3" t="s">
        <v>16</v>
      </c>
      <c r="I500" s="5" t="s">
        <v>356</v>
      </c>
    </row>
    <row r="501" spans="1:9" x14ac:dyDescent="0.35">
      <c r="A501" s="4" t="s">
        <v>531</v>
      </c>
      <c r="B501" s="3">
        <v>1997</v>
      </c>
      <c r="C501" s="3" t="s">
        <v>37</v>
      </c>
      <c r="D501" s="3">
        <v>13</v>
      </c>
      <c r="E501" s="3">
        <v>4</v>
      </c>
      <c r="F501" s="3">
        <v>4504.66</v>
      </c>
      <c r="G501" s="3" t="s">
        <v>16</v>
      </c>
      <c r="H501" s="3" t="s">
        <v>11</v>
      </c>
      <c r="I501" s="5" t="s">
        <v>13</v>
      </c>
    </row>
    <row r="502" spans="1:9" x14ac:dyDescent="0.35">
      <c r="A502" s="4" t="s">
        <v>532</v>
      </c>
      <c r="B502" s="3">
        <v>1982</v>
      </c>
      <c r="C502" s="3" t="s">
        <v>20</v>
      </c>
      <c r="D502" s="3">
        <v>27</v>
      </c>
      <c r="E502" s="3">
        <v>3</v>
      </c>
      <c r="F502" s="3">
        <v>4511.41</v>
      </c>
      <c r="G502" s="3" t="s">
        <v>11</v>
      </c>
      <c r="H502" s="3" t="s">
        <v>12</v>
      </c>
      <c r="I502" s="5" t="s">
        <v>13</v>
      </c>
    </row>
    <row r="503" spans="1:9" x14ac:dyDescent="0.35">
      <c r="A503" s="4" t="s">
        <v>533</v>
      </c>
      <c r="B503" s="3">
        <v>1980</v>
      </c>
      <c r="C503" s="3" t="s">
        <v>18</v>
      </c>
      <c r="D503" s="3">
        <v>16</v>
      </c>
      <c r="E503" s="3">
        <v>2</v>
      </c>
      <c r="F503" s="3">
        <v>4515.71</v>
      </c>
      <c r="G503" s="3" t="s">
        <v>11</v>
      </c>
      <c r="H503" s="3" t="s">
        <v>12</v>
      </c>
      <c r="I503" s="5" t="s">
        <v>13</v>
      </c>
    </row>
    <row r="504" spans="1:9" x14ac:dyDescent="0.35">
      <c r="A504" s="4" t="s">
        <v>534</v>
      </c>
      <c r="B504" s="3">
        <v>2003</v>
      </c>
      <c r="C504" s="3" t="s">
        <v>37</v>
      </c>
      <c r="D504" s="3">
        <v>2</v>
      </c>
      <c r="E504" s="3">
        <v>0</v>
      </c>
      <c r="F504" s="3">
        <v>4518.3999999999996</v>
      </c>
      <c r="G504" s="3" t="s">
        <v>11</v>
      </c>
      <c r="H504" s="3" t="s">
        <v>12</v>
      </c>
      <c r="I504" s="5" t="s">
        <v>535</v>
      </c>
    </row>
    <row r="505" spans="1:9" x14ac:dyDescent="0.35">
      <c r="A505" s="4" t="s">
        <v>536</v>
      </c>
      <c r="B505" s="3">
        <v>1987</v>
      </c>
      <c r="C505" s="3" t="s">
        <v>30</v>
      </c>
      <c r="D505" s="3">
        <v>5</v>
      </c>
      <c r="E505" s="3">
        <v>3</v>
      </c>
      <c r="F505" s="3">
        <v>4518.7700000000004</v>
      </c>
      <c r="G505" s="3" t="s">
        <v>11</v>
      </c>
      <c r="H505" s="3" t="s">
        <v>12</v>
      </c>
      <c r="I505" s="5" t="s">
        <v>23</v>
      </c>
    </row>
    <row r="506" spans="1:9" x14ac:dyDescent="0.35">
      <c r="A506" s="4" t="s">
        <v>537</v>
      </c>
      <c r="B506" s="3">
        <v>1988</v>
      </c>
      <c r="C506" s="3" t="s">
        <v>30</v>
      </c>
      <c r="D506" s="3">
        <v>21</v>
      </c>
      <c r="E506" s="3">
        <v>0</v>
      </c>
      <c r="F506" s="3">
        <v>4518.83</v>
      </c>
      <c r="G506" s="3" t="s">
        <v>11</v>
      </c>
      <c r="H506" s="3" t="s">
        <v>11</v>
      </c>
      <c r="I506" s="5" t="s">
        <v>356</v>
      </c>
    </row>
    <row r="507" spans="1:9" x14ac:dyDescent="0.35">
      <c r="A507" s="4" t="s">
        <v>538</v>
      </c>
      <c r="B507" s="3">
        <v>1992</v>
      </c>
      <c r="C507" s="3" t="s">
        <v>35</v>
      </c>
      <c r="D507" s="3">
        <v>13</v>
      </c>
      <c r="E507" s="3">
        <v>1</v>
      </c>
      <c r="F507" s="3">
        <v>4527.18</v>
      </c>
      <c r="G507" s="3" t="s">
        <v>11</v>
      </c>
      <c r="H507" s="3" t="s">
        <v>11</v>
      </c>
      <c r="I507" s="5" t="s">
        <v>23</v>
      </c>
    </row>
    <row r="508" spans="1:9" x14ac:dyDescent="0.35">
      <c r="A508" s="4" t="s">
        <v>539</v>
      </c>
      <c r="B508" s="3">
        <v>1993</v>
      </c>
      <c r="C508" s="3" t="s">
        <v>18</v>
      </c>
      <c r="D508" s="3">
        <v>29</v>
      </c>
      <c r="E508" s="3">
        <v>2</v>
      </c>
      <c r="F508" s="3">
        <v>4529.4799999999996</v>
      </c>
      <c r="G508" s="3" t="s">
        <v>11</v>
      </c>
      <c r="H508" s="3" t="s">
        <v>16</v>
      </c>
      <c r="I508" s="5" t="s">
        <v>42</v>
      </c>
    </row>
    <row r="509" spans="1:9" x14ac:dyDescent="0.35">
      <c r="A509" s="4" t="s">
        <v>540</v>
      </c>
      <c r="B509" s="3">
        <v>1988</v>
      </c>
      <c r="C509" s="3" t="s">
        <v>18</v>
      </c>
      <c r="D509" s="3">
        <v>13</v>
      </c>
      <c r="E509" s="3">
        <v>1</v>
      </c>
      <c r="F509" s="3">
        <v>4536.26</v>
      </c>
      <c r="G509" s="3" t="s">
        <v>11</v>
      </c>
      <c r="H509" s="3" t="s">
        <v>11</v>
      </c>
      <c r="I509" s="5" t="s">
        <v>42</v>
      </c>
    </row>
    <row r="510" spans="1:9" x14ac:dyDescent="0.35">
      <c r="A510" s="4" t="s">
        <v>541</v>
      </c>
      <c r="B510" s="3">
        <v>1990</v>
      </c>
      <c r="C510" s="3" t="s">
        <v>15</v>
      </c>
      <c r="D510" s="3">
        <v>17</v>
      </c>
      <c r="E510" s="3">
        <v>0</v>
      </c>
      <c r="F510" s="3">
        <v>4544.2299999999996</v>
      </c>
      <c r="G510" s="3" t="s">
        <v>11</v>
      </c>
      <c r="H510" s="3" t="s">
        <v>16</v>
      </c>
      <c r="I510" s="5" t="s">
        <v>247</v>
      </c>
    </row>
    <row r="511" spans="1:9" x14ac:dyDescent="0.35">
      <c r="A511" s="4" t="s">
        <v>542</v>
      </c>
      <c r="B511" s="3">
        <v>2004</v>
      </c>
      <c r="C511" s="3" t="s">
        <v>30</v>
      </c>
      <c r="D511" s="3">
        <v>22</v>
      </c>
      <c r="E511" s="3">
        <v>4</v>
      </c>
      <c r="F511" s="3">
        <v>4561.1899999999996</v>
      </c>
      <c r="G511" s="3" t="s">
        <v>11</v>
      </c>
      <c r="H511" s="3" t="s">
        <v>11</v>
      </c>
      <c r="I511" s="5" t="s">
        <v>247</v>
      </c>
    </row>
    <row r="512" spans="1:9" x14ac:dyDescent="0.35">
      <c r="A512" s="4" t="s">
        <v>543</v>
      </c>
      <c r="B512" s="3">
        <v>1990</v>
      </c>
      <c r="C512" s="3" t="s">
        <v>20</v>
      </c>
      <c r="D512" s="3">
        <v>20</v>
      </c>
      <c r="E512" s="3">
        <v>1</v>
      </c>
      <c r="F512" s="3">
        <v>4562.84</v>
      </c>
      <c r="G512" s="3" t="s">
        <v>11</v>
      </c>
      <c r="H512" s="3" t="s">
        <v>11</v>
      </c>
      <c r="I512" s="5" t="s">
        <v>13</v>
      </c>
    </row>
    <row r="513" spans="1:9" x14ac:dyDescent="0.35">
      <c r="A513" s="4" t="s">
        <v>544</v>
      </c>
      <c r="B513" s="3">
        <v>1996</v>
      </c>
      <c r="C513" s="3" t="s">
        <v>30</v>
      </c>
      <c r="D513" s="3">
        <v>25</v>
      </c>
      <c r="E513" s="3">
        <v>2</v>
      </c>
      <c r="F513" s="3">
        <v>4564.1899999999996</v>
      </c>
      <c r="G513" s="3" t="s">
        <v>11</v>
      </c>
      <c r="H513" s="3" t="s">
        <v>11</v>
      </c>
      <c r="I513" s="5" t="s">
        <v>247</v>
      </c>
    </row>
    <row r="514" spans="1:9" x14ac:dyDescent="0.35">
      <c r="A514" s="4" t="s">
        <v>545</v>
      </c>
      <c r="B514" s="3">
        <v>1989</v>
      </c>
      <c r="C514" s="3" t="s">
        <v>20</v>
      </c>
      <c r="D514" s="3">
        <v>18</v>
      </c>
      <c r="E514" s="3">
        <v>0</v>
      </c>
      <c r="F514" s="3">
        <v>4571.41</v>
      </c>
      <c r="G514" s="3" t="s">
        <v>11</v>
      </c>
      <c r="H514" s="3" t="s">
        <v>11</v>
      </c>
      <c r="I514" s="5" t="s">
        <v>23</v>
      </c>
    </row>
    <row r="515" spans="1:9" x14ac:dyDescent="0.35">
      <c r="A515" s="4" t="s">
        <v>546</v>
      </c>
      <c r="B515" s="3">
        <v>2000</v>
      </c>
      <c r="C515" s="3" t="s">
        <v>10</v>
      </c>
      <c r="D515" s="3">
        <v>2</v>
      </c>
      <c r="E515" s="3">
        <v>0</v>
      </c>
      <c r="F515" s="3">
        <v>4608.03</v>
      </c>
      <c r="G515" s="3" t="s">
        <v>11</v>
      </c>
      <c r="H515" s="3" t="s">
        <v>12</v>
      </c>
      <c r="I515" s="5" t="s">
        <v>42</v>
      </c>
    </row>
    <row r="516" spans="1:9" x14ac:dyDescent="0.35">
      <c r="A516" s="4" t="s">
        <v>547</v>
      </c>
      <c r="B516" s="3">
        <v>1998</v>
      </c>
      <c r="C516" s="3" t="s">
        <v>18</v>
      </c>
      <c r="D516" s="3">
        <v>29</v>
      </c>
      <c r="E516" s="3">
        <v>3</v>
      </c>
      <c r="F516" s="3">
        <v>4618.08</v>
      </c>
      <c r="G516" s="3" t="s">
        <v>11</v>
      </c>
      <c r="H516" s="3" t="s">
        <v>16</v>
      </c>
      <c r="I516" s="5" t="s">
        <v>23</v>
      </c>
    </row>
    <row r="517" spans="1:9" x14ac:dyDescent="0.35">
      <c r="A517" s="4" t="s">
        <v>548</v>
      </c>
      <c r="B517" s="3">
        <v>1985</v>
      </c>
      <c r="C517" s="3" t="s">
        <v>18</v>
      </c>
      <c r="D517" s="3">
        <v>22</v>
      </c>
      <c r="E517" s="3">
        <v>0</v>
      </c>
      <c r="F517" s="3">
        <v>4646.76</v>
      </c>
      <c r="G517" s="3" t="s">
        <v>16</v>
      </c>
      <c r="H517" s="3" t="s">
        <v>16</v>
      </c>
      <c r="I517" s="5" t="s">
        <v>42</v>
      </c>
    </row>
    <row r="518" spans="1:9" x14ac:dyDescent="0.35">
      <c r="A518" s="4" t="s">
        <v>549</v>
      </c>
      <c r="B518" s="3">
        <v>1996</v>
      </c>
      <c r="C518" s="3" t="s">
        <v>37</v>
      </c>
      <c r="D518" s="3">
        <v>25</v>
      </c>
      <c r="E518" s="3">
        <v>3</v>
      </c>
      <c r="F518" s="3">
        <v>4661.29</v>
      </c>
      <c r="G518" s="3" t="s">
        <v>11</v>
      </c>
      <c r="H518" s="3" t="s">
        <v>16</v>
      </c>
      <c r="I518" s="5" t="s">
        <v>356</v>
      </c>
    </row>
    <row r="519" spans="1:9" x14ac:dyDescent="0.35">
      <c r="A519" s="4" t="s">
        <v>550</v>
      </c>
      <c r="B519" s="3">
        <v>1990</v>
      </c>
      <c r="C519" s="3" t="s">
        <v>35</v>
      </c>
      <c r="D519" s="3">
        <v>5</v>
      </c>
      <c r="E519" s="3">
        <v>1</v>
      </c>
      <c r="F519" s="3">
        <v>4667.6099999999997</v>
      </c>
      <c r="G519" s="3" t="s">
        <v>12</v>
      </c>
      <c r="H519" s="3" t="s">
        <v>12</v>
      </c>
      <c r="I519" s="5" t="s">
        <v>168</v>
      </c>
    </row>
    <row r="520" spans="1:9" x14ac:dyDescent="0.35">
      <c r="A520" s="4" t="s">
        <v>551</v>
      </c>
      <c r="B520" s="3">
        <v>1990</v>
      </c>
      <c r="C520" s="3" t="s">
        <v>20</v>
      </c>
      <c r="D520" s="3">
        <v>26</v>
      </c>
      <c r="E520" s="3">
        <v>2</v>
      </c>
      <c r="F520" s="3">
        <v>4670.6400000000003</v>
      </c>
      <c r="G520" s="3" t="s">
        <v>11</v>
      </c>
      <c r="H520" s="3" t="s">
        <v>11</v>
      </c>
      <c r="I520" s="5" t="s">
        <v>42</v>
      </c>
    </row>
    <row r="521" spans="1:9" x14ac:dyDescent="0.35">
      <c r="A521" s="4" t="s">
        <v>552</v>
      </c>
      <c r="B521" s="3">
        <v>1990</v>
      </c>
      <c r="C521" s="3" t="s">
        <v>10</v>
      </c>
      <c r="D521" s="3">
        <v>13</v>
      </c>
      <c r="E521" s="3">
        <v>2</v>
      </c>
      <c r="F521" s="3">
        <v>4673.3900000000003</v>
      </c>
      <c r="G521" s="3" t="s">
        <v>11</v>
      </c>
      <c r="H521" s="3" t="s">
        <v>16</v>
      </c>
      <c r="I521" s="5" t="s">
        <v>13</v>
      </c>
    </row>
    <row r="522" spans="1:9" x14ac:dyDescent="0.35">
      <c r="A522" s="4" t="s">
        <v>553</v>
      </c>
      <c r="B522" s="3">
        <v>1979</v>
      </c>
      <c r="C522" s="3" t="s">
        <v>37</v>
      </c>
      <c r="D522" s="3">
        <v>18</v>
      </c>
      <c r="E522" s="3">
        <v>2</v>
      </c>
      <c r="F522" s="3">
        <v>4674.2</v>
      </c>
      <c r="G522" s="3" t="s">
        <v>11</v>
      </c>
      <c r="H522" s="3" t="s">
        <v>16</v>
      </c>
      <c r="I522" s="5" t="s">
        <v>13</v>
      </c>
    </row>
    <row r="523" spans="1:9" x14ac:dyDescent="0.35">
      <c r="A523" s="4" t="s">
        <v>554</v>
      </c>
      <c r="B523" s="3">
        <v>2003</v>
      </c>
      <c r="C523" s="3" t="s">
        <v>37</v>
      </c>
      <c r="D523" s="3">
        <v>4</v>
      </c>
      <c r="E523" s="3">
        <v>0</v>
      </c>
      <c r="F523" s="3">
        <v>4678.8</v>
      </c>
      <c r="G523" s="3" t="s">
        <v>11</v>
      </c>
      <c r="H523" s="3" t="s">
        <v>16</v>
      </c>
      <c r="I523" s="5" t="s">
        <v>300</v>
      </c>
    </row>
    <row r="524" spans="1:9" x14ac:dyDescent="0.35">
      <c r="A524" s="4" t="s">
        <v>555</v>
      </c>
      <c r="B524" s="3">
        <v>1990</v>
      </c>
      <c r="C524" s="3" t="s">
        <v>20</v>
      </c>
      <c r="D524" s="3">
        <v>4</v>
      </c>
      <c r="E524" s="3">
        <v>2</v>
      </c>
      <c r="F524" s="3">
        <v>4686.3900000000003</v>
      </c>
      <c r="G524" s="3" t="s">
        <v>12</v>
      </c>
      <c r="H524" s="3" t="s">
        <v>12</v>
      </c>
      <c r="I524" s="5" t="s">
        <v>13</v>
      </c>
    </row>
    <row r="525" spans="1:9" x14ac:dyDescent="0.35">
      <c r="A525" s="4" t="s">
        <v>556</v>
      </c>
      <c r="B525" s="3">
        <v>2003</v>
      </c>
      <c r="C525" s="3" t="s">
        <v>18</v>
      </c>
      <c r="D525" s="3">
        <v>22</v>
      </c>
      <c r="E525" s="3">
        <v>5</v>
      </c>
      <c r="F525" s="3">
        <v>4687.8</v>
      </c>
      <c r="G525" s="3" t="s">
        <v>11</v>
      </c>
      <c r="H525" s="3" t="s">
        <v>12</v>
      </c>
      <c r="I525" s="5" t="s">
        <v>42</v>
      </c>
    </row>
    <row r="526" spans="1:9" x14ac:dyDescent="0.35">
      <c r="A526" s="4" t="s">
        <v>557</v>
      </c>
      <c r="B526" s="3">
        <v>1977</v>
      </c>
      <c r="C526" s="3" t="s">
        <v>30</v>
      </c>
      <c r="D526" s="3">
        <v>4</v>
      </c>
      <c r="E526" s="3">
        <v>2</v>
      </c>
      <c r="F526" s="3">
        <v>4699.47</v>
      </c>
      <c r="G526" s="3" t="s">
        <v>11</v>
      </c>
      <c r="H526" s="3" t="s">
        <v>12</v>
      </c>
      <c r="I526" s="5" t="s">
        <v>13</v>
      </c>
    </row>
    <row r="527" spans="1:9" x14ac:dyDescent="0.35">
      <c r="A527" s="4" t="s">
        <v>558</v>
      </c>
      <c r="B527" s="3">
        <v>1981</v>
      </c>
      <c r="C527" s="3" t="s">
        <v>35</v>
      </c>
      <c r="D527" s="3">
        <v>12</v>
      </c>
      <c r="E527" s="3">
        <v>1</v>
      </c>
      <c r="F527" s="3">
        <v>4712.12</v>
      </c>
      <c r="G527" s="3" t="s">
        <v>11</v>
      </c>
      <c r="H527" s="3" t="s">
        <v>12</v>
      </c>
      <c r="I527" s="5" t="s">
        <v>42</v>
      </c>
    </row>
    <row r="528" spans="1:9" x14ac:dyDescent="0.35">
      <c r="A528" s="4" t="s">
        <v>559</v>
      </c>
      <c r="B528" s="3">
        <v>1992</v>
      </c>
      <c r="C528" s="3" t="s">
        <v>37</v>
      </c>
      <c r="D528" s="3">
        <v>9</v>
      </c>
      <c r="E528" s="3">
        <v>1</v>
      </c>
      <c r="F528" s="3">
        <v>4718.2</v>
      </c>
      <c r="G528" s="3" t="s">
        <v>11</v>
      </c>
      <c r="H528" s="3" t="s">
        <v>12</v>
      </c>
      <c r="I528" s="5" t="s">
        <v>247</v>
      </c>
    </row>
    <row r="529" spans="1:9" x14ac:dyDescent="0.35">
      <c r="A529" s="4" t="s">
        <v>560</v>
      </c>
      <c r="B529" s="3">
        <v>1992</v>
      </c>
      <c r="C529" s="3" t="s">
        <v>20</v>
      </c>
      <c r="D529" s="3">
        <v>28</v>
      </c>
      <c r="E529" s="3">
        <v>1</v>
      </c>
      <c r="F529" s="3">
        <v>4719.5200000000004</v>
      </c>
      <c r="G529" s="3" t="s">
        <v>11</v>
      </c>
      <c r="H529" s="3" t="s">
        <v>11</v>
      </c>
      <c r="I529" s="5" t="s">
        <v>247</v>
      </c>
    </row>
    <row r="530" spans="1:9" x14ac:dyDescent="0.35">
      <c r="A530" s="4" t="s">
        <v>561</v>
      </c>
      <c r="B530" s="3">
        <v>1994</v>
      </c>
      <c r="C530" s="3" t="s">
        <v>35</v>
      </c>
      <c r="D530" s="3">
        <v>12</v>
      </c>
      <c r="E530" s="3">
        <v>2</v>
      </c>
      <c r="F530" s="3">
        <v>4719.74</v>
      </c>
      <c r="G530" s="3" t="s">
        <v>11</v>
      </c>
      <c r="H530" s="3" t="s">
        <v>16</v>
      </c>
      <c r="I530" s="5" t="s">
        <v>23</v>
      </c>
    </row>
    <row r="531" spans="1:9" x14ac:dyDescent="0.35">
      <c r="A531" s="4" t="s">
        <v>562</v>
      </c>
      <c r="B531" s="3">
        <v>1980</v>
      </c>
      <c r="C531" s="3" t="s">
        <v>10</v>
      </c>
      <c r="D531" s="3">
        <v>2</v>
      </c>
      <c r="E531" s="3">
        <v>2</v>
      </c>
      <c r="F531" s="3">
        <v>4728.71</v>
      </c>
      <c r="G531" s="3" t="s">
        <v>11</v>
      </c>
      <c r="H531" s="3" t="s">
        <v>12</v>
      </c>
      <c r="I531" s="5" t="s">
        <v>23</v>
      </c>
    </row>
    <row r="532" spans="1:9" x14ac:dyDescent="0.35">
      <c r="A532" s="4" t="s">
        <v>563</v>
      </c>
      <c r="B532" s="3">
        <v>1986</v>
      </c>
      <c r="C532" s="3" t="s">
        <v>20</v>
      </c>
      <c r="D532" s="3">
        <v>5</v>
      </c>
      <c r="E532" s="3">
        <v>3</v>
      </c>
      <c r="F532" s="3">
        <v>4734.6400000000003</v>
      </c>
      <c r="G532" s="3" t="s">
        <v>11</v>
      </c>
      <c r="H532" s="3" t="s">
        <v>16</v>
      </c>
      <c r="I532" s="5" t="s">
        <v>13</v>
      </c>
    </row>
    <row r="533" spans="1:9" x14ac:dyDescent="0.35">
      <c r="A533" s="4" t="s">
        <v>564</v>
      </c>
      <c r="B533" s="3">
        <v>1991</v>
      </c>
      <c r="C533" s="3" t="s">
        <v>37</v>
      </c>
      <c r="D533" s="3">
        <v>12</v>
      </c>
      <c r="E533" s="3">
        <v>1</v>
      </c>
      <c r="F533" s="3">
        <v>4738.2700000000004</v>
      </c>
      <c r="G533" s="3" t="s">
        <v>11</v>
      </c>
      <c r="H533" s="3" t="s">
        <v>12</v>
      </c>
      <c r="I533" s="5" t="s">
        <v>23</v>
      </c>
    </row>
    <row r="534" spans="1:9" x14ac:dyDescent="0.35">
      <c r="A534" s="4" t="s">
        <v>565</v>
      </c>
      <c r="B534" s="3">
        <v>2004</v>
      </c>
      <c r="C534" s="3" t="s">
        <v>15</v>
      </c>
      <c r="D534" s="3">
        <v>24</v>
      </c>
      <c r="E534" s="3">
        <v>0</v>
      </c>
      <c r="F534" s="3">
        <v>4740.78</v>
      </c>
      <c r="G534" s="3" t="s">
        <v>11</v>
      </c>
      <c r="H534" s="3" t="s">
        <v>12</v>
      </c>
      <c r="I534" s="5" t="s">
        <v>300</v>
      </c>
    </row>
    <row r="535" spans="1:9" x14ac:dyDescent="0.35">
      <c r="A535" s="4" t="s">
        <v>566</v>
      </c>
      <c r="B535" s="3">
        <v>1987</v>
      </c>
      <c r="C535" s="3" t="s">
        <v>18</v>
      </c>
      <c r="D535" s="3">
        <v>5</v>
      </c>
      <c r="E535" s="3">
        <v>1</v>
      </c>
      <c r="F535" s="3">
        <v>4746.34</v>
      </c>
      <c r="G535" s="3" t="s">
        <v>11</v>
      </c>
      <c r="H535" s="3" t="s">
        <v>11</v>
      </c>
      <c r="I535" s="5" t="s">
        <v>42</v>
      </c>
    </row>
    <row r="536" spans="1:9" x14ac:dyDescent="0.35">
      <c r="A536" s="4" t="s">
        <v>567</v>
      </c>
      <c r="B536" s="3">
        <v>1987</v>
      </c>
      <c r="C536" s="3" t="s">
        <v>20</v>
      </c>
      <c r="D536" s="3">
        <v>2</v>
      </c>
      <c r="E536" s="3">
        <v>1</v>
      </c>
      <c r="F536" s="3">
        <v>4747.05</v>
      </c>
      <c r="G536" s="3" t="s">
        <v>11</v>
      </c>
      <c r="H536" s="3" t="s">
        <v>11</v>
      </c>
      <c r="I536" s="5" t="s">
        <v>13</v>
      </c>
    </row>
    <row r="537" spans="1:9" x14ac:dyDescent="0.35">
      <c r="A537" s="4" t="s">
        <v>568</v>
      </c>
      <c r="B537" s="3">
        <v>1987</v>
      </c>
      <c r="C537" s="3" t="s">
        <v>15</v>
      </c>
      <c r="D537" s="3">
        <v>22</v>
      </c>
      <c r="E537" s="3">
        <v>1</v>
      </c>
      <c r="F537" s="3">
        <v>4751.07</v>
      </c>
      <c r="G537" s="3" t="s">
        <v>12</v>
      </c>
      <c r="H537" s="3" t="s">
        <v>16</v>
      </c>
      <c r="I537" s="5" t="s">
        <v>42</v>
      </c>
    </row>
    <row r="538" spans="1:9" x14ac:dyDescent="0.35">
      <c r="A538" s="4" t="s">
        <v>569</v>
      </c>
      <c r="B538" s="3">
        <v>1992</v>
      </c>
      <c r="C538" s="3" t="s">
        <v>35</v>
      </c>
      <c r="D538" s="3">
        <v>16</v>
      </c>
      <c r="E538" s="3">
        <v>2</v>
      </c>
      <c r="F538" s="3">
        <v>4753.6400000000003</v>
      </c>
      <c r="G538" s="3" t="s">
        <v>11</v>
      </c>
      <c r="H538" s="3" t="s">
        <v>12</v>
      </c>
      <c r="I538" s="5" t="s">
        <v>13</v>
      </c>
    </row>
    <row r="539" spans="1:9" x14ac:dyDescent="0.35">
      <c r="A539" s="4" t="s">
        <v>570</v>
      </c>
      <c r="B539" s="3">
        <v>1987</v>
      </c>
      <c r="C539" s="3" t="s">
        <v>20</v>
      </c>
      <c r="D539" s="3">
        <v>27</v>
      </c>
      <c r="E539" s="3">
        <v>1</v>
      </c>
      <c r="F539" s="3">
        <v>4762.33</v>
      </c>
      <c r="G539" s="3" t="s">
        <v>12</v>
      </c>
      <c r="H539" s="3" t="s">
        <v>12</v>
      </c>
      <c r="I539" s="5" t="s">
        <v>42</v>
      </c>
    </row>
    <row r="540" spans="1:9" x14ac:dyDescent="0.35">
      <c r="A540" s="4" t="s">
        <v>571</v>
      </c>
      <c r="B540" s="3">
        <v>1989</v>
      </c>
      <c r="C540" s="3" t="s">
        <v>35</v>
      </c>
      <c r="D540" s="3">
        <v>1</v>
      </c>
      <c r="E540" s="3">
        <v>1</v>
      </c>
      <c r="F540" s="3">
        <v>4766.0200000000004</v>
      </c>
      <c r="G540" s="3" t="s">
        <v>11</v>
      </c>
      <c r="H540" s="3" t="s">
        <v>12</v>
      </c>
      <c r="I540" s="5" t="s">
        <v>42</v>
      </c>
    </row>
    <row r="541" spans="1:9" x14ac:dyDescent="0.35">
      <c r="A541" s="4" t="s">
        <v>572</v>
      </c>
      <c r="B541" s="3">
        <v>1989</v>
      </c>
      <c r="C541" s="3" t="s">
        <v>30</v>
      </c>
      <c r="D541" s="3">
        <v>9</v>
      </c>
      <c r="E541" s="3">
        <v>1</v>
      </c>
      <c r="F541" s="3">
        <v>4779.6000000000004</v>
      </c>
      <c r="G541" s="3" t="s">
        <v>11</v>
      </c>
      <c r="H541" s="3" t="s">
        <v>12</v>
      </c>
      <c r="I541" s="5" t="s">
        <v>13</v>
      </c>
    </row>
    <row r="542" spans="1:9" x14ac:dyDescent="0.35">
      <c r="A542" s="4" t="s">
        <v>573</v>
      </c>
      <c r="B542" s="3">
        <v>1987</v>
      </c>
      <c r="C542" s="3" t="s">
        <v>18</v>
      </c>
      <c r="D542" s="3">
        <v>22</v>
      </c>
      <c r="E542" s="3">
        <v>3</v>
      </c>
      <c r="F542" s="3">
        <v>4787.42</v>
      </c>
      <c r="G542" s="3" t="s">
        <v>11</v>
      </c>
      <c r="H542" s="3" t="s">
        <v>12</v>
      </c>
      <c r="I542" s="5" t="s">
        <v>13</v>
      </c>
    </row>
    <row r="543" spans="1:9" x14ac:dyDescent="0.35">
      <c r="A543" s="4" t="s">
        <v>574</v>
      </c>
      <c r="B543" s="3">
        <v>1989</v>
      </c>
      <c r="C543" s="3" t="s">
        <v>30</v>
      </c>
      <c r="D543" s="3">
        <v>16</v>
      </c>
      <c r="E543" s="3">
        <v>1</v>
      </c>
      <c r="F543" s="3">
        <v>4795.66</v>
      </c>
      <c r="G543" s="3" t="s">
        <v>11</v>
      </c>
      <c r="H543" s="3" t="s">
        <v>16</v>
      </c>
      <c r="I543" s="5" t="s">
        <v>13</v>
      </c>
    </row>
    <row r="544" spans="1:9" x14ac:dyDescent="0.35">
      <c r="A544" s="4" t="s">
        <v>575</v>
      </c>
      <c r="B544" s="3">
        <v>1978</v>
      </c>
      <c r="C544" s="3" t="s">
        <v>37</v>
      </c>
      <c r="D544" s="3">
        <v>3</v>
      </c>
      <c r="E544" s="3">
        <v>2</v>
      </c>
      <c r="F544" s="3">
        <v>4812.34</v>
      </c>
      <c r="G544" s="3" t="s">
        <v>11</v>
      </c>
      <c r="H544" s="3" t="s">
        <v>12</v>
      </c>
      <c r="I544" s="5" t="s">
        <v>13</v>
      </c>
    </row>
    <row r="545" spans="1:9" x14ac:dyDescent="0.35">
      <c r="A545" s="4" t="s">
        <v>576</v>
      </c>
      <c r="B545" s="3">
        <v>1981</v>
      </c>
      <c r="C545" s="3" t="s">
        <v>10</v>
      </c>
      <c r="D545" s="3">
        <v>3</v>
      </c>
      <c r="E545" s="3">
        <v>1</v>
      </c>
      <c r="F545" s="3">
        <v>4827.1000000000004</v>
      </c>
      <c r="G545" s="3" t="s">
        <v>11</v>
      </c>
      <c r="H545" s="3" t="s">
        <v>16</v>
      </c>
      <c r="I545" s="5" t="s">
        <v>13</v>
      </c>
    </row>
    <row r="546" spans="1:9" x14ac:dyDescent="0.35">
      <c r="A546" s="4" t="s">
        <v>577</v>
      </c>
      <c r="B546" s="3">
        <v>1995</v>
      </c>
      <c r="C546" s="3" t="s">
        <v>30</v>
      </c>
      <c r="D546" s="3">
        <v>1</v>
      </c>
      <c r="E546" s="3">
        <v>3</v>
      </c>
      <c r="F546" s="3">
        <v>4827.8999999999996</v>
      </c>
      <c r="G546" s="3" t="s">
        <v>16</v>
      </c>
      <c r="H546" s="3" t="s">
        <v>11</v>
      </c>
      <c r="I546" s="5" t="s">
        <v>31</v>
      </c>
    </row>
    <row r="547" spans="1:9" x14ac:dyDescent="0.35">
      <c r="A547" s="4" t="s">
        <v>578</v>
      </c>
      <c r="B547" s="3">
        <v>2002</v>
      </c>
      <c r="C547" s="3" t="s">
        <v>18</v>
      </c>
      <c r="D547" s="3">
        <v>27</v>
      </c>
      <c r="E547" s="3">
        <v>5</v>
      </c>
      <c r="F547" s="3">
        <v>4830.63</v>
      </c>
      <c r="G547" s="3" t="s">
        <v>11</v>
      </c>
      <c r="H547" s="3" t="s">
        <v>16</v>
      </c>
      <c r="I547" s="5" t="s">
        <v>42</v>
      </c>
    </row>
    <row r="548" spans="1:9" x14ac:dyDescent="0.35">
      <c r="A548" s="4" t="s">
        <v>579</v>
      </c>
      <c r="B548" s="3">
        <v>2000</v>
      </c>
      <c r="C548" s="3" t="s">
        <v>30</v>
      </c>
      <c r="D548" s="3">
        <v>11</v>
      </c>
      <c r="E548" s="3">
        <v>0</v>
      </c>
      <c r="F548" s="3">
        <v>4835.43</v>
      </c>
      <c r="G548" s="3" t="s">
        <v>11</v>
      </c>
      <c r="H548" s="3" t="s">
        <v>11</v>
      </c>
      <c r="I548" s="5" t="s">
        <v>300</v>
      </c>
    </row>
    <row r="549" spans="1:9" x14ac:dyDescent="0.35">
      <c r="A549" s="4" t="s">
        <v>580</v>
      </c>
      <c r="B549" s="3">
        <v>1992</v>
      </c>
      <c r="C549" s="3" t="s">
        <v>20</v>
      </c>
      <c r="D549" s="3">
        <v>10</v>
      </c>
      <c r="E549" s="3">
        <v>3</v>
      </c>
      <c r="F549" s="3">
        <v>4837.58</v>
      </c>
      <c r="G549" s="3" t="s">
        <v>12</v>
      </c>
      <c r="H549" s="3" t="s">
        <v>11</v>
      </c>
      <c r="I549" s="5" t="s">
        <v>13</v>
      </c>
    </row>
    <row r="550" spans="1:9" x14ac:dyDescent="0.35">
      <c r="A550" s="4" t="s">
        <v>581</v>
      </c>
      <c r="B550" s="3">
        <v>1984</v>
      </c>
      <c r="C550" s="3" t="s">
        <v>37</v>
      </c>
      <c r="D550" s="3">
        <v>15</v>
      </c>
      <c r="E550" s="3">
        <v>3</v>
      </c>
      <c r="F550" s="3">
        <v>4839.18</v>
      </c>
      <c r="G550" s="3" t="s">
        <v>11</v>
      </c>
      <c r="H550" s="3" t="s">
        <v>16</v>
      </c>
      <c r="I550" s="5" t="s">
        <v>23</v>
      </c>
    </row>
    <row r="551" spans="1:9" x14ac:dyDescent="0.35">
      <c r="A551" s="4" t="s">
        <v>582</v>
      </c>
      <c r="B551" s="3">
        <v>1995</v>
      </c>
      <c r="C551" s="3" t="s">
        <v>20</v>
      </c>
      <c r="D551" s="3">
        <v>29</v>
      </c>
      <c r="E551" s="3">
        <v>0</v>
      </c>
      <c r="F551" s="3">
        <v>4840.95</v>
      </c>
      <c r="G551" s="3" t="s">
        <v>11</v>
      </c>
      <c r="H551" s="3" t="s">
        <v>16</v>
      </c>
      <c r="I551" s="5" t="s">
        <v>300</v>
      </c>
    </row>
    <row r="552" spans="1:9" x14ac:dyDescent="0.35">
      <c r="A552" s="4" t="s">
        <v>583</v>
      </c>
      <c r="B552" s="3">
        <v>1979</v>
      </c>
      <c r="C552" s="3" t="s">
        <v>30</v>
      </c>
      <c r="D552" s="3">
        <v>13</v>
      </c>
      <c r="E552" s="3">
        <v>2</v>
      </c>
      <c r="F552" s="3">
        <v>4843.79</v>
      </c>
      <c r="G552" s="3" t="s">
        <v>11</v>
      </c>
      <c r="H552" s="3" t="s">
        <v>12</v>
      </c>
      <c r="I552" s="5" t="s">
        <v>13</v>
      </c>
    </row>
    <row r="553" spans="1:9" x14ac:dyDescent="0.35">
      <c r="A553" s="4" t="s">
        <v>584</v>
      </c>
      <c r="B553" s="3">
        <v>1974</v>
      </c>
      <c r="C553" s="3" t="s">
        <v>20</v>
      </c>
      <c r="D553" s="3">
        <v>11</v>
      </c>
      <c r="E553" s="3">
        <v>0</v>
      </c>
      <c r="F553" s="3">
        <v>4844.67</v>
      </c>
      <c r="G553" s="3" t="s">
        <v>11</v>
      </c>
      <c r="H553" s="3" t="s">
        <v>11</v>
      </c>
      <c r="I553" s="5" t="s">
        <v>13</v>
      </c>
    </row>
    <row r="554" spans="1:9" x14ac:dyDescent="0.35">
      <c r="A554" s="4" t="s">
        <v>585</v>
      </c>
      <c r="B554" s="3">
        <v>2001</v>
      </c>
      <c r="C554" s="3" t="s">
        <v>18</v>
      </c>
      <c r="D554" s="3">
        <v>7</v>
      </c>
      <c r="E554" s="3">
        <v>0</v>
      </c>
      <c r="F554" s="3">
        <v>4846.53</v>
      </c>
      <c r="G554" s="3" t="s">
        <v>11</v>
      </c>
      <c r="H554" s="3" t="s">
        <v>12</v>
      </c>
      <c r="I554" s="5" t="s">
        <v>300</v>
      </c>
    </row>
    <row r="555" spans="1:9" x14ac:dyDescent="0.35">
      <c r="A555" s="4" t="s">
        <v>586</v>
      </c>
      <c r="B555" s="3">
        <v>1995</v>
      </c>
      <c r="C555" s="3" t="s">
        <v>30</v>
      </c>
      <c r="D555" s="3">
        <v>27</v>
      </c>
      <c r="E555" s="3">
        <v>3</v>
      </c>
      <c r="F555" s="3">
        <v>4846.92</v>
      </c>
      <c r="G555" s="3" t="s">
        <v>11</v>
      </c>
      <c r="H555" s="3" t="s">
        <v>12</v>
      </c>
      <c r="I555" s="5" t="s">
        <v>356</v>
      </c>
    </row>
    <row r="556" spans="1:9" x14ac:dyDescent="0.35">
      <c r="A556" s="4" t="s">
        <v>587</v>
      </c>
      <c r="B556" s="3">
        <v>1989</v>
      </c>
      <c r="C556" s="3" t="s">
        <v>20</v>
      </c>
      <c r="D556" s="3">
        <v>1</v>
      </c>
      <c r="E556" s="3">
        <v>3</v>
      </c>
      <c r="F556" s="3">
        <v>4859.8900000000003</v>
      </c>
      <c r="G556" s="3" t="s">
        <v>11</v>
      </c>
      <c r="H556" s="3" t="s">
        <v>12</v>
      </c>
      <c r="I556" s="5" t="s">
        <v>42</v>
      </c>
    </row>
    <row r="557" spans="1:9" x14ac:dyDescent="0.35">
      <c r="A557" s="4" t="s">
        <v>588</v>
      </c>
      <c r="B557" s="3">
        <v>1997</v>
      </c>
      <c r="C557" s="3" t="s">
        <v>20</v>
      </c>
      <c r="D557" s="3">
        <v>29</v>
      </c>
      <c r="E557" s="3">
        <v>4</v>
      </c>
      <c r="F557" s="3">
        <v>4877.9799999999996</v>
      </c>
      <c r="G557" s="3" t="s">
        <v>11</v>
      </c>
      <c r="H557" s="3" t="s">
        <v>12</v>
      </c>
      <c r="I557" s="5" t="s">
        <v>23</v>
      </c>
    </row>
    <row r="558" spans="1:9" x14ac:dyDescent="0.35">
      <c r="A558" s="4" t="s">
        <v>589</v>
      </c>
      <c r="B558" s="3">
        <v>1986</v>
      </c>
      <c r="C558" s="3" t="s">
        <v>30</v>
      </c>
      <c r="D558" s="3">
        <v>23</v>
      </c>
      <c r="E558" s="3">
        <v>0</v>
      </c>
      <c r="F558" s="3">
        <v>4883.87</v>
      </c>
      <c r="G558" s="3" t="s">
        <v>11</v>
      </c>
      <c r="H558" s="3" t="s">
        <v>16</v>
      </c>
      <c r="I558" s="5" t="s">
        <v>42</v>
      </c>
    </row>
    <row r="559" spans="1:9" x14ac:dyDescent="0.35">
      <c r="A559" s="4" t="s">
        <v>590</v>
      </c>
      <c r="B559" s="3">
        <v>1986</v>
      </c>
      <c r="C559" s="3" t="s">
        <v>37</v>
      </c>
      <c r="D559" s="3">
        <v>27</v>
      </c>
      <c r="E559" s="3">
        <v>0</v>
      </c>
      <c r="F559" s="3">
        <v>4889.04</v>
      </c>
      <c r="G559" s="3" t="s">
        <v>11</v>
      </c>
      <c r="H559" s="3" t="s">
        <v>16</v>
      </c>
      <c r="I559" s="5" t="s">
        <v>13</v>
      </c>
    </row>
    <row r="560" spans="1:9" x14ac:dyDescent="0.35">
      <c r="A560" s="4" t="s">
        <v>591</v>
      </c>
      <c r="B560" s="3">
        <v>1989</v>
      </c>
      <c r="C560" s="3" t="s">
        <v>10</v>
      </c>
      <c r="D560" s="3">
        <v>10</v>
      </c>
      <c r="E560" s="3">
        <v>2</v>
      </c>
      <c r="F560" s="3">
        <v>4890</v>
      </c>
      <c r="G560" s="3" t="s">
        <v>12</v>
      </c>
      <c r="H560" s="3" t="s">
        <v>11</v>
      </c>
      <c r="I560" s="5" t="s">
        <v>13</v>
      </c>
    </row>
    <row r="561" spans="1:9" x14ac:dyDescent="0.35">
      <c r="A561" s="4" t="s">
        <v>592</v>
      </c>
      <c r="B561" s="3">
        <v>1990</v>
      </c>
      <c r="C561" s="3" t="s">
        <v>15</v>
      </c>
      <c r="D561" s="3">
        <v>28</v>
      </c>
      <c r="E561" s="3">
        <v>3</v>
      </c>
      <c r="F561" s="3">
        <v>4894.3900000000003</v>
      </c>
      <c r="G561" s="3" t="s">
        <v>11</v>
      </c>
      <c r="H561" s="3" t="s">
        <v>12</v>
      </c>
      <c r="I561" s="5" t="s">
        <v>13</v>
      </c>
    </row>
    <row r="562" spans="1:9" x14ac:dyDescent="0.35">
      <c r="A562" s="4" t="s">
        <v>593</v>
      </c>
      <c r="B562" s="3">
        <v>1988</v>
      </c>
      <c r="C562" s="3" t="s">
        <v>20</v>
      </c>
      <c r="D562" s="3">
        <v>23</v>
      </c>
      <c r="E562" s="3">
        <v>1</v>
      </c>
      <c r="F562" s="3">
        <v>4894.75</v>
      </c>
      <c r="G562" s="3" t="s">
        <v>12</v>
      </c>
      <c r="H562" s="3" t="s">
        <v>12</v>
      </c>
      <c r="I562" s="5" t="s">
        <v>23</v>
      </c>
    </row>
    <row r="563" spans="1:9" x14ac:dyDescent="0.35">
      <c r="A563" s="4" t="s">
        <v>594</v>
      </c>
      <c r="B563" s="3">
        <v>1993</v>
      </c>
      <c r="C563" s="3" t="s">
        <v>10</v>
      </c>
      <c r="D563" s="3">
        <v>10</v>
      </c>
      <c r="E563" s="3">
        <v>2</v>
      </c>
      <c r="F563" s="3">
        <v>4906.41</v>
      </c>
      <c r="G563" s="3" t="s">
        <v>11</v>
      </c>
      <c r="H563" s="3" t="s">
        <v>16</v>
      </c>
      <c r="I563" s="5" t="s">
        <v>23</v>
      </c>
    </row>
    <row r="564" spans="1:9" x14ac:dyDescent="0.35">
      <c r="A564" s="4" t="s">
        <v>595</v>
      </c>
      <c r="B564" s="3">
        <v>1981</v>
      </c>
      <c r="C564" s="3" t="s">
        <v>37</v>
      </c>
      <c r="D564" s="3">
        <v>18</v>
      </c>
      <c r="E564" s="3">
        <v>1</v>
      </c>
      <c r="F564" s="3">
        <v>4911.8900000000003</v>
      </c>
      <c r="G564" s="3" t="s">
        <v>11</v>
      </c>
      <c r="H564" s="3" t="s">
        <v>12</v>
      </c>
      <c r="I564" s="5" t="s">
        <v>13</v>
      </c>
    </row>
    <row r="565" spans="1:9" x14ac:dyDescent="0.35">
      <c r="A565" s="4" t="s">
        <v>596</v>
      </c>
      <c r="B565" s="3">
        <v>2002</v>
      </c>
      <c r="C565" s="3" t="s">
        <v>35</v>
      </c>
      <c r="D565" s="3">
        <v>21</v>
      </c>
      <c r="E565" s="3">
        <v>5</v>
      </c>
      <c r="F565" s="3">
        <v>4915.0600000000004</v>
      </c>
      <c r="G565" s="3" t="s">
        <v>11</v>
      </c>
      <c r="H565" s="3" t="s">
        <v>16</v>
      </c>
      <c r="I565" s="5" t="s">
        <v>356</v>
      </c>
    </row>
    <row r="566" spans="1:9" x14ac:dyDescent="0.35">
      <c r="A566" s="4" t="s">
        <v>597</v>
      </c>
      <c r="B566" s="3">
        <v>1993</v>
      </c>
      <c r="C566" s="3" t="s">
        <v>35</v>
      </c>
      <c r="D566" s="3">
        <v>10</v>
      </c>
      <c r="E566" s="3">
        <v>2</v>
      </c>
      <c r="F566" s="3">
        <v>4922.92</v>
      </c>
      <c r="G566" s="3" t="s">
        <v>11</v>
      </c>
      <c r="H566" s="3" t="s">
        <v>11</v>
      </c>
      <c r="I566" s="5" t="s">
        <v>23</v>
      </c>
    </row>
    <row r="567" spans="1:9" x14ac:dyDescent="0.35">
      <c r="A567" s="4" t="s">
        <v>598</v>
      </c>
      <c r="B567" s="3">
        <v>1991</v>
      </c>
      <c r="C567" s="3" t="s">
        <v>35</v>
      </c>
      <c r="D567" s="3">
        <v>23</v>
      </c>
      <c r="E567" s="3">
        <v>2</v>
      </c>
      <c r="F567" s="3">
        <v>4931.6499999999996</v>
      </c>
      <c r="G567" s="3" t="s">
        <v>11</v>
      </c>
      <c r="H567" s="3" t="s">
        <v>12</v>
      </c>
      <c r="I567" s="5" t="s">
        <v>42</v>
      </c>
    </row>
    <row r="568" spans="1:9" x14ac:dyDescent="0.35">
      <c r="A568" s="4" t="s">
        <v>599</v>
      </c>
      <c r="B568" s="3">
        <v>1991</v>
      </c>
      <c r="C568" s="3" t="s">
        <v>15</v>
      </c>
      <c r="D568" s="3">
        <v>27</v>
      </c>
      <c r="E568" s="3">
        <v>2</v>
      </c>
      <c r="F568" s="3">
        <v>4934.71</v>
      </c>
      <c r="G568" s="3" t="s">
        <v>11</v>
      </c>
      <c r="H568" s="3" t="s">
        <v>12</v>
      </c>
      <c r="I568" s="5" t="s">
        <v>42</v>
      </c>
    </row>
    <row r="569" spans="1:9" x14ac:dyDescent="0.35">
      <c r="A569" s="4" t="s">
        <v>600</v>
      </c>
      <c r="B569" s="3">
        <v>1974</v>
      </c>
      <c r="C569" s="3" t="s">
        <v>18</v>
      </c>
      <c r="D569" s="3">
        <v>26</v>
      </c>
      <c r="E569" s="3">
        <v>0</v>
      </c>
      <c r="F569" s="3">
        <v>4942.0600000000004</v>
      </c>
      <c r="G569" s="3" t="s">
        <v>11</v>
      </c>
      <c r="H569" s="3" t="s">
        <v>11</v>
      </c>
      <c r="I569" s="5" t="s">
        <v>13</v>
      </c>
    </row>
    <row r="570" spans="1:9" x14ac:dyDescent="0.35">
      <c r="A570" s="4" t="s">
        <v>601</v>
      </c>
      <c r="B570" s="3">
        <v>1991</v>
      </c>
      <c r="C570" s="3" t="s">
        <v>35</v>
      </c>
      <c r="D570" s="3">
        <v>30</v>
      </c>
      <c r="E570" s="3">
        <v>2</v>
      </c>
      <c r="F570" s="3">
        <v>4949.76</v>
      </c>
      <c r="G570" s="3" t="s">
        <v>11</v>
      </c>
      <c r="H570" s="3" t="s">
        <v>16</v>
      </c>
      <c r="I570" s="5" t="s">
        <v>13</v>
      </c>
    </row>
    <row r="571" spans="1:9" x14ac:dyDescent="0.35">
      <c r="A571" s="4" t="s">
        <v>602</v>
      </c>
      <c r="B571" s="3">
        <v>1973</v>
      </c>
      <c r="C571" s="3" t="s">
        <v>15</v>
      </c>
      <c r="D571" s="3">
        <v>7</v>
      </c>
      <c r="E571" s="3">
        <v>0</v>
      </c>
      <c r="F571" s="3">
        <v>4985.22</v>
      </c>
      <c r="G571" s="3" t="s">
        <v>11</v>
      </c>
      <c r="H571" s="3" t="s">
        <v>12</v>
      </c>
      <c r="I571" s="5" t="s">
        <v>13</v>
      </c>
    </row>
    <row r="572" spans="1:9" x14ac:dyDescent="0.35">
      <c r="A572" s="4" t="s">
        <v>603</v>
      </c>
      <c r="B572" s="3">
        <v>1988</v>
      </c>
      <c r="C572" s="3" t="s">
        <v>18</v>
      </c>
      <c r="D572" s="3">
        <v>24</v>
      </c>
      <c r="E572" s="3">
        <v>0</v>
      </c>
      <c r="F572" s="3">
        <v>4992.38</v>
      </c>
      <c r="G572" s="3" t="s">
        <v>11</v>
      </c>
      <c r="H572" s="3" t="s">
        <v>12</v>
      </c>
      <c r="I572" s="5" t="s">
        <v>247</v>
      </c>
    </row>
    <row r="573" spans="1:9" x14ac:dyDescent="0.35">
      <c r="A573" s="4" t="s">
        <v>604</v>
      </c>
      <c r="B573" s="3">
        <v>2001</v>
      </c>
      <c r="C573" s="3" t="s">
        <v>37</v>
      </c>
      <c r="D573" s="3">
        <v>5</v>
      </c>
      <c r="E573" s="3">
        <v>0</v>
      </c>
      <c r="F573" s="3">
        <v>4999.04</v>
      </c>
      <c r="G573" s="3" t="s">
        <v>11</v>
      </c>
      <c r="H573" s="3" t="s">
        <v>11</v>
      </c>
      <c r="I573" s="5" t="s">
        <v>42</v>
      </c>
    </row>
    <row r="574" spans="1:9" x14ac:dyDescent="0.35">
      <c r="A574" s="4" t="s">
        <v>605</v>
      </c>
      <c r="B574" s="3">
        <v>1988</v>
      </c>
      <c r="C574" s="3" t="s">
        <v>20</v>
      </c>
      <c r="D574" s="3">
        <v>4</v>
      </c>
      <c r="E574" s="3">
        <v>1</v>
      </c>
      <c r="F574" s="3">
        <v>5002.78</v>
      </c>
      <c r="G574" s="3" t="s">
        <v>11</v>
      </c>
      <c r="H574" s="3" t="s">
        <v>11</v>
      </c>
      <c r="I574" s="5" t="s">
        <v>13</v>
      </c>
    </row>
    <row r="575" spans="1:9" x14ac:dyDescent="0.35">
      <c r="A575" s="4" t="s">
        <v>606</v>
      </c>
      <c r="B575" s="3">
        <v>1977</v>
      </c>
      <c r="C575" s="3" t="s">
        <v>18</v>
      </c>
      <c r="D575" s="3">
        <v>9</v>
      </c>
      <c r="E575" s="3">
        <v>2</v>
      </c>
      <c r="F575" s="3">
        <v>5003.7700000000004</v>
      </c>
      <c r="G575" s="3" t="s">
        <v>11</v>
      </c>
      <c r="H575" s="3" t="s">
        <v>12</v>
      </c>
      <c r="I575" s="5" t="s">
        <v>13</v>
      </c>
    </row>
    <row r="576" spans="1:9" x14ac:dyDescent="0.35">
      <c r="A576" s="4" t="s">
        <v>607</v>
      </c>
      <c r="B576" s="3">
        <v>1988</v>
      </c>
      <c r="C576" s="3" t="s">
        <v>10</v>
      </c>
      <c r="D576" s="3">
        <v>8</v>
      </c>
      <c r="E576" s="3">
        <v>1</v>
      </c>
      <c r="F576" s="3">
        <v>5003.8500000000004</v>
      </c>
      <c r="G576" s="3" t="s">
        <v>11</v>
      </c>
      <c r="H576" s="3" t="s">
        <v>12</v>
      </c>
      <c r="I576" s="5" t="s">
        <v>42</v>
      </c>
    </row>
    <row r="577" spans="1:9" x14ac:dyDescent="0.35">
      <c r="A577" s="4" t="s">
        <v>608</v>
      </c>
      <c r="B577" s="3">
        <v>1988</v>
      </c>
      <c r="C577" s="3" t="s">
        <v>15</v>
      </c>
      <c r="D577" s="3">
        <v>9</v>
      </c>
      <c r="E577" s="3">
        <v>1</v>
      </c>
      <c r="F577" s="3">
        <v>5012.47</v>
      </c>
      <c r="G577" s="3" t="s">
        <v>11</v>
      </c>
      <c r="H577" s="3" t="s">
        <v>12</v>
      </c>
      <c r="I577" s="5" t="s">
        <v>42</v>
      </c>
    </row>
    <row r="578" spans="1:9" x14ac:dyDescent="0.35">
      <c r="A578" s="4" t="s">
        <v>609</v>
      </c>
      <c r="B578" s="3">
        <v>1985</v>
      </c>
      <c r="C578" s="3" t="s">
        <v>30</v>
      </c>
      <c r="D578" s="3">
        <v>28</v>
      </c>
      <c r="E578" s="3">
        <v>0</v>
      </c>
      <c r="F578" s="3">
        <v>5028.1499999999996</v>
      </c>
      <c r="G578" s="3" t="s">
        <v>16</v>
      </c>
      <c r="H578" s="3" t="s">
        <v>11</v>
      </c>
      <c r="I578" s="5" t="s">
        <v>23</v>
      </c>
    </row>
    <row r="579" spans="1:9" x14ac:dyDescent="0.35">
      <c r="A579" s="4" t="s">
        <v>610</v>
      </c>
      <c r="B579" s="3">
        <v>1991</v>
      </c>
      <c r="C579" s="3" t="s">
        <v>20</v>
      </c>
      <c r="D579" s="3">
        <v>10</v>
      </c>
      <c r="E579" s="3">
        <v>2</v>
      </c>
      <c r="F579" s="3">
        <v>5031.2700000000004</v>
      </c>
      <c r="G579" s="3" t="s">
        <v>12</v>
      </c>
      <c r="H579" s="3" t="s">
        <v>16</v>
      </c>
      <c r="I579" s="5" t="s">
        <v>168</v>
      </c>
    </row>
    <row r="580" spans="1:9" x14ac:dyDescent="0.35">
      <c r="A580" s="4" t="s">
        <v>611</v>
      </c>
      <c r="B580" s="3">
        <v>1986</v>
      </c>
      <c r="C580" s="3" t="s">
        <v>18</v>
      </c>
      <c r="D580" s="3">
        <v>29</v>
      </c>
      <c r="E580" s="3">
        <v>3</v>
      </c>
      <c r="F580" s="3">
        <v>5034.1000000000004</v>
      </c>
      <c r="G580" s="3" t="s">
        <v>11</v>
      </c>
      <c r="H580" s="3" t="s">
        <v>11</v>
      </c>
      <c r="I580" s="5" t="s">
        <v>13</v>
      </c>
    </row>
    <row r="581" spans="1:9" x14ac:dyDescent="0.35">
      <c r="A581" s="4" t="s">
        <v>612</v>
      </c>
      <c r="B581" s="3">
        <v>1997</v>
      </c>
      <c r="C581" s="3" t="s">
        <v>30</v>
      </c>
      <c r="D581" s="3">
        <v>4</v>
      </c>
      <c r="E581" s="3">
        <v>0</v>
      </c>
      <c r="F581" s="3">
        <v>5038.57</v>
      </c>
      <c r="G581" s="3" t="s">
        <v>11</v>
      </c>
      <c r="H581" s="3" t="s">
        <v>11</v>
      </c>
      <c r="I581" s="5" t="s">
        <v>200</v>
      </c>
    </row>
    <row r="582" spans="1:9" x14ac:dyDescent="0.35">
      <c r="A582" s="4" t="s">
        <v>613</v>
      </c>
      <c r="B582" s="3">
        <v>2001</v>
      </c>
      <c r="C582" s="3" t="s">
        <v>37</v>
      </c>
      <c r="D582" s="3">
        <v>16</v>
      </c>
      <c r="E582" s="3">
        <v>0</v>
      </c>
      <c r="F582" s="3">
        <v>5043.13</v>
      </c>
      <c r="G582" s="3" t="s">
        <v>11</v>
      </c>
      <c r="H582" s="3" t="s">
        <v>12</v>
      </c>
      <c r="I582" s="5" t="s">
        <v>42</v>
      </c>
    </row>
    <row r="583" spans="1:9" x14ac:dyDescent="0.35">
      <c r="A583" s="4" t="s">
        <v>614</v>
      </c>
      <c r="B583" s="3">
        <v>1997</v>
      </c>
      <c r="C583" s="3" t="s">
        <v>10</v>
      </c>
      <c r="D583" s="3">
        <v>29</v>
      </c>
      <c r="E583" s="3">
        <v>0</v>
      </c>
      <c r="F583" s="3">
        <v>5045.1499999999996</v>
      </c>
      <c r="G583" s="3" t="s">
        <v>11</v>
      </c>
      <c r="H583" s="3" t="s">
        <v>11</v>
      </c>
      <c r="I583" s="5" t="s">
        <v>23</v>
      </c>
    </row>
    <row r="584" spans="1:9" x14ac:dyDescent="0.35">
      <c r="A584" s="4" t="s">
        <v>615</v>
      </c>
      <c r="B584" s="3">
        <v>1980</v>
      </c>
      <c r="C584" s="3" t="s">
        <v>20</v>
      </c>
      <c r="D584" s="3">
        <v>7</v>
      </c>
      <c r="E584" s="3">
        <v>2</v>
      </c>
      <c r="F584" s="3">
        <v>5054.05</v>
      </c>
      <c r="G584" s="3" t="s">
        <v>11</v>
      </c>
      <c r="H584" s="3" t="s">
        <v>11</v>
      </c>
      <c r="I584" s="5" t="s">
        <v>13</v>
      </c>
    </row>
    <row r="585" spans="1:9" x14ac:dyDescent="0.35">
      <c r="A585" s="4" t="s">
        <v>616</v>
      </c>
      <c r="B585" s="3">
        <v>1993</v>
      </c>
      <c r="C585" s="3" t="s">
        <v>18</v>
      </c>
      <c r="D585" s="3">
        <v>11</v>
      </c>
      <c r="E585" s="3">
        <v>0</v>
      </c>
      <c r="F585" s="3">
        <v>5059.5600000000004</v>
      </c>
      <c r="G585" s="3" t="s">
        <v>11</v>
      </c>
      <c r="H585" s="3" t="s">
        <v>16</v>
      </c>
      <c r="I585" s="5" t="s">
        <v>300</v>
      </c>
    </row>
    <row r="586" spans="1:9" x14ac:dyDescent="0.35">
      <c r="A586" s="4" t="s">
        <v>617</v>
      </c>
      <c r="B586" s="3">
        <v>1978</v>
      </c>
      <c r="C586" s="3" t="s">
        <v>15</v>
      </c>
      <c r="D586" s="3">
        <v>22</v>
      </c>
      <c r="E586" s="3">
        <v>2</v>
      </c>
      <c r="F586" s="3">
        <v>5077.1899999999996</v>
      </c>
      <c r="G586" s="3" t="s">
        <v>11</v>
      </c>
      <c r="H586" s="3" t="s">
        <v>12</v>
      </c>
      <c r="I586" s="5" t="s">
        <v>23</v>
      </c>
    </row>
    <row r="587" spans="1:9" x14ac:dyDescent="0.35">
      <c r="A587" s="4" t="s">
        <v>618</v>
      </c>
      <c r="B587" s="3">
        <v>1997</v>
      </c>
      <c r="C587" s="3" t="s">
        <v>10</v>
      </c>
      <c r="D587" s="3">
        <v>14</v>
      </c>
      <c r="E587" s="3">
        <v>5</v>
      </c>
      <c r="F587" s="3">
        <v>5080.1000000000004</v>
      </c>
      <c r="G587" s="3" t="s">
        <v>12</v>
      </c>
      <c r="H587" s="3" t="s">
        <v>11</v>
      </c>
      <c r="I587" s="5" t="s">
        <v>42</v>
      </c>
    </row>
    <row r="588" spans="1:9" x14ac:dyDescent="0.35">
      <c r="A588" s="4" t="s">
        <v>619</v>
      </c>
      <c r="B588" s="3">
        <v>1999</v>
      </c>
      <c r="C588" s="3" t="s">
        <v>18</v>
      </c>
      <c r="D588" s="3">
        <v>19</v>
      </c>
      <c r="E588" s="3">
        <v>0</v>
      </c>
      <c r="F588" s="3">
        <v>5087.92</v>
      </c>
      <c r="G588" s="3" t="s">
        <v>11</v>
      </c>
      <c r="H588" s="3" t="s">
        <v>11</v>
      </c>
      <c r="I588" s="5" t="s">
        <v>535</v>
      </c>
    </row>
    <row r="589" spans="1:9" x14ac:dyDescent="0.35">
      <c r="A589" s="4" t="s">
        <v>620</v>
      </c>
      <c r="B589" s="3">
        <v>1987</v>
      </c>
      <c r="C589" s="3" t="s">
        <v>15</v>
      </c>
      <c r="D589" s="3">
        <v>18</v>
      </c>
      <c r="E589" s="3">
        <v>1</v>
      </c>
      <c r="F589" s="3">
        <v>5116.5</v>
      </c>
      <c r="G589" s="3" t="s">
        <v>11</v>
      </c>
      <c r="H589" s="3" t="s">
        <v>11</v>
      </c>
      <c r="I589" s="5" t="s">
        <v>23</v>
      </c>
    </row>
    <row r="590" spans="1:9" x14ac:dyDescent="0.35">
      <c r="A590" s="4" t="s">
        <v>621</v>
      </c>
      <c r="B590" s="3">
        <v>1988</v>
      </c>
      <c r="C590" s="3" t="s">
        <v>15</v>
      </c>
      <c r="D590" s="3">
        <v>1</v>
      </c>
      <c r="E590" s="3">
        <v>2</v>
      </c>
      <c r="F590" s="3">
        <v>5124.1899999999996</v>
      </c>
      <c r="G590" s="3" t="s">
        <v>11</v>
      </c>
      <c r="H590" s="3" t="s">
        <v>12</v>
      </c>
      <c r="I590" s="5" t="s">
        <v>13</v>
      </c>
    </row>
    <row r="591" spans="1:9" x14ac:dyDescent="0.35">
      <c r="A591" s="4" t="s">
        <v>622</v>
      </c>
      <c r="B591" s="3">
        <v>1987</v>
      </c>
      <c r="C591" s="3" t="s">
        <v>20</v>
      </c>
      <c r="D591" s="3">
        <v>13</v>
      </c>
      <c r="E591" s="3">
        <v>1</v>
      </c>
      <c r="F591" s="3">
        <v>5125.22</v>
      </c>
      <c r="G591" s="3" t="s">
        <v>16</v>
      </c>
      <c r="H591" s="3" t="s">
        <v>11</v>
      </c>
      <c r="I591" s="5" t="s">
        <v>23</v>
      </c>
    </row>
    <row r="592" spans="1:9" x14ac:dyDescent="0.35">
      <c r="A592" s="4" t="s">
        <v>623</v>
      </c>
      <c r="B592" s="3">
        <v>1988</v>
      </c>
      <c r="C592" s="3" t="s">
        <v>20</v>
      </c>
      <c r="D592" s="3">
        <v>15</v>
      </c>
      <c r="E592" s="3">
        <v>3</v>
      </c>
      <c r="F592" s="3">
        <v>5136.75</v>
      </c>
      <c r="G592" s="3" t="s">
        <v>11</v>
      </c>
      <c r="H592" s="3" t="s">
        <v>16</v>
      </c>
      <c r="I592" s="5" t="s">
        <v>13</v>
      </c>
    </row>
    <row r="593" spans="1:9" x14ac:dyDescent="0.35">
      <c r="A593" s="4" t="s">
        <v>624</v>
      </c>
      <c r="B593" s="3">
        <v>1993</v>
      </c>
      <c r="C593" s="3" t="s">
        <v>30</v>
      </c>
      <c r="D593" s="3">
        <v>10</v>
      </c>
      <c r="E593" s="3">
        <v>3</v>
      </c>
      <c r="F593" s="3">
        <v>5138.26</v>
      </c>
      <c r="G593" s="3" t="s">
        <v>11</v>
      </c>
      <c r="H593" s="3" t="s">
        <v>11</v>
      </c>
      <c r="I593" s="5" t="s">
        <v>13</v>
      </c>
    </row>
    <row r="594" spans="1:9" x14ac:dyDescent="0.35">
      <c r="A594" s="4" t="s">
        <v>625</v>
      </c>
      <c r="B594" s="3">
        <v>1984</v>
      </c>
      <c r="C594" s="3" t="s">
        <v>35</v>
      </c>
      <c r="D594" s="3">
        <v>22</v>
      </c>
      <c r="E594" s="3">
        <v>3</v>
      </c>
      <c r="F594" s="3">
        <v>5144.18</v>
      </c>
      <c r="G594" s="3" t="s">
        <v>11</v>
      </c>
      <c r="H594" s="3" t="s">
        <v>16</v>
      </c>
      <c r="I594" s="5" t="s">
        <v>13</v>
      </c>
    </row>
    <row r="595" spans="1:9" x14ac:dyDescent="0.35">
      <c r="A595" s="4" t="s">
        <v>626</v>
      </c>
      <c r="B595" s="3">
        <v>1990</v>
      </c>
      <c r="C595" s="3" t="s">
        <v>35</v>
      </c>
      <c r="D595" s="3">
        <v>22</v>
      </c>
      <c r="E595" s="3">
        <v>1</v>
      </c>
      <c r="F595" s="3">
        <v>5148.55</v>
      </c>
      <c r="G595" s="3" t="s">
        <v>11</v>
      </c>
      <c r="H595" s="3" t="s">
        <v>11</v>
      </c>
      <c r="I595" s="5" t="s">
        <v>247</v>
      </c>
    </row>
    <row r="596" spans="1:9" x14ac:dyDescent="0.35">
      <c r="A596" s="4" t="s">
        <v>627</v>
      </c>
      <c r="B596" s="3">
        <v>1990</v>
      </c>
      <c r="C596" s="3" t="s">
        <v>37</v>
      </c>
      <c r="D596" s="3">
        <v>9</v>
      </c>
      <c r="E596" s="3">
        <v>2</v>
      </c>
      <c r="F596" s="3">
        <v>5152.13</v>
      </c>
      <c r="G596" s="3" t="s">
        <v>11</v>
      </c>
      <c r="H596" s="3" t="s">
        <v>11</v>
      </c>
      <c r="I596" s="5" t="s">
        <v>42</v>
      </c>
    </row>
    <row r="597" spans="1:9" x14ac:dyDescent="0.35">
      <c r="A597" s="4" t="s">
        <v>628</v>
      </c>
      <c r="B597" s="3">
        <v>1991</v>
      </c>
      <c r="C597" s="3" t="s">
        <v>35</v>
      </c>
      <c r="D597" s="3">
        <v>29</v>
      </c>
      <c r="E597" s="3">
        <v>3</v>
      </c>
      <c r="F597" s="3">
        <v>5166.96</v>
      </c>
      <c r="G597" s="3" t="s">
        <v>11</v>
      </c>
      <c r="H597" s="3" t="s">
        <v>11</v>
      </c>
      <c r="I597" s="5" t="s">
        <v>23</v>
      </c>
    </row>
    <row r="598" spans="1:9" x14ac:dyDescent="0.35">
      <c r="A598" s="4" t="s">
        <v>629</v>
      </c>
      <c r="B598" s="3">
        <v>1984</v>
      </c>
      <c r="C598" s="3" t="s">
        <v>37</v>
      </c>
      <c r="D598" s="3">
        <v>16</v>
      </c>
      <c r="E598" s="3">
        <v>3</v>
      </c>
      <c r="F598" s="3">
        <v>5177.12</v>
      </c>
      <c r="G598" s="3" t="s">
        <v>11</v>
      </c>
      <c r="H598" s="3" t="s">
        <v>16</v>
      </c>
      <c r="I598" s="5" t="s">
        <v>13</v>
      </c>
    </row>
    <row r="599" spans="1:9" x14ac:dyDescent="0.35">
      <c r="A599" s="4" t="s">
        <v>630</v>
      </c>
      <c r="B599" s="3">
        <v>1979</v>
      </c>
      <c r="C599" s="3" t="s">
        <v>20</v>
      </c>
      <c r="D599" s="3">
        <v>12</v>
      </c>
      <c r="E599" s="3">
        <v>2</v>
      </c>
      <c r="F599" s="3">
        <v>5195.58</v>
      </c>
      <c r="G599" s="3" t="s">
        <v>11</v>
      </c>
      <c r="H599" s="3" t="s">
        <v>11</v>
      </c>
      <c r="I599" s="5" t="s">
        <v>13</v>
      </c>
    </row>
    <row r="600" spans="1:9" x14ac:dyDescent="0.35">
      <c r="A600" s="4" t="s">
        <v>631</v>
      </c>
      <c r="B600" s="3">
        <v>2004</v>
      </c>
      <c r="C600" s="3" t="s">
        <v>18</v>
      </c>
      <c r="D600" s="3">
        <v>6</v>
      </c>
      <c r="E600" s="3">
        <v>0</v>
      </c>
      <c r="F600" s="3">
        <v>5198.6899999999996</v>
      </c>
      <c r="G600" s="3" t="s">
        <v>11</v>
      </c>
      <c r="H600" s="3" t="s">
        <v>11</v>
      </c>
      <c r="I600" s="5" t="s">
        <v>632</v>
      </c>
    </row>
    <row r="601" spans="1:9" x14ac:dyDescent="0.35">
      <c r="A601" s="4" t="s">
        <v>633</v>
      </c>
      <c r="B601" s="3">
        <v>1983</v>
      </c>
      <c r="C601" s="3" t="s">
        <v>37</v>
      </c>
      <c r="D601" s="3">
        <v>24</v>
      </c>
      <c r="E601" s="3">
        <v>3</v>
      </c>
      <c r="F601" s="3">
        <v>5207.97</v>
      </c>
      <c r="G601" s="3" t="s">
        <v>11</v>
      </c>
      <c r="H601" s="3" t="s">
        <v>11</v>
      </c>
      <c r="I601" s="5" t="s">
        <v>23</v>
      </c>
    </row>
    <row r="602" spans="1:9" x14ac:dyDescent="0.35">
      <c r="A602" s="4" t="s">
        <v>634</v>
      </c>
      <c r="B602" s="3">
        <v>1993</v>
      </c>
      <c r="C602" s="3" t="s">
        <v>18</v>
      </c>
      <c r="D602" s="3">
        <v>17</v>
      </c>
      <c r="E602" s="3">
        <v>3</v>
      </c>
      <c r="F602" s="3">
        <v>5209.58</v>
      </c>
      <c r="G602" s="3" t="s">
        <v>12</v>
      </c>
      <c r="H602" s="3" t="s">
        <v>12</v>
      </c>
      <c r="I602" s="5" t="s">
        <v>356</v>
      </c>
    </row>
    <row r="603" spans="1:9" x14ac:dyDescent="0.35">
      <c r="A603" s="4" t="s">
        <v>635</v>
      </c>
      <c r="B603" s="3">
        <v>1999</v>
      </c>
      <c r="C603" s="3" t="s">
        <v>30</v>
      </c>
      <c r="D603" s="3">
        <v>1</v>
      </c>
      <c r="E603" s="3">
        <v>0</v>
      </c>
      <c r="F603" s="3">
        <v>5213.22</v>
      </c>
      <c r="G603" s="3" t="s">
        <v>11</v>
      </c>
      <c r="H603" s="3" t="s">
        <v>16</v>
      </c>
      <c r="I603" s="5" t="s">
        <v>23</v>
      </c>
    </row>
    <row r="604" spans="1:9" x14ac:dyDescent="0.35">
      <c r="A604" s="4" t="s">
        <v>636</v>
      </c>
      <c r="B604" s="3">
        <v>1995</v>
      </c>
      <c r="C604" s="3" t="s">
        <v>18</v>
      </c>
      <c r="D604" s="3">
        <v>6</v>
      </c>
      <c r="E604" s="3">
        <v>0</v>
      </c>
      <c r="F604" s="3">
        <v>5216.4799999999996</v>
      </c>
      <c r="G604" s="3" t="s">
        <v>11</v>
      </c>
      <c r="H604" s="3" t="s">
        <v>11</v>
      </c>
      <c r="I604" s="5" t="s">
        <v>200</v>
      </c>
    </row>
    <row r="605" spans="1:9" x14ac:dyDescent="0.35">
      <c r="A605" s="4" t="s">
        <v>637</v>
      </c>
      <c r="B605" s="3">
        <v>1987</v>
      </c>
      <c r="C605" s="3" t="s">
        <v>18</v>
      </c>
      <c r="D605" s="3">
        <v>29</v>
      </c>
      <c r="E605" s="3">
        <v>0</v>
      </c>
      <c r="F605" s="3">
        <v>5227.99</v>
      </c>
      <c r="G605" s="3" t="s">
        <v>11</v>
      </c>
      <c r="H605" s="3" t="s">
        <v>16</v>
      </c>
      <c r="I605" s="5" t="s">
        <v>247</v>
      </c>
    </row>
    <row r="606" spans="1:9" x14ac:dyDescent="0.35">
      <c r="A606" s="4" t="s">
        <v>638</v>
      </c>
      <c r="B606" s="3">
        <v>1987</v>
      </c>
      <c r="C606" s="3" t="s">
        <v>30</v>
      </c>
      <c r="D606" s="3">
        <v>26</v>
      </c>
      <c r="E606" s="3">
        <v>1</v>
      </c>
      <c r="F606" s="3">
        <v>5240.7700000000004</v>
      </c>
      <c r="G606" s="3" t="s">
        <v>11</v>
      </c>
      <c r="H606" s="3" t="s">
        <v>11</v>
      </c>
      <c r="I606" s="5" t="s">
        <v>42</v>
      </c>
    </row>
    <row r="607" spans="1:9" x14ac:dyDescent="0.35">
      <c r="A607" s="4" t="s">
        <v>639</v>
      </c>
      <c r="B607" s="3">
        <v>1987</v>
      </c>
      <c r="C607" s="3" t="s">
        <v>10</v>
      </c>
      <c r="D607" s="3">
        <v>5</v>
      </c>
      <c r="E607" s="3">
        <v>1</v>
      </c>
      <c r="F607" s="3">
        <v>5245.23</v>
      </c>
      <c r="G607" s="3" t="s">
        <v>11</v>
      </c>
      <c r="H607" s="3" t="s">
        <v>11</v>
      </c>
      <c r="I607" s="5" t="s">
        <v>13</v>
      </c>
    </row>
    <row r="608" spans="1:9" x14ac:dyDescent="0.35">
      <c r="A608" s="4" t="s">
        <v>640</v>
      </c>
      <c r="B608" s="3">
        <v>1987</v>
      </c>
      <c r="C608" s="3" t="s">
        <v>20</v>
      </c>
      <c r="D608" s="3">
        <v>9</v>
      </c>
      <c r="E608" s="3">
        <v>1</v>
      </c>
      <c r="F608" s="3">
        <v>5246.05</v>
      </c>
      <c r="G608" s="3" t="s">
        <v>11</v>
      </c>
      <c r="H608" s="3" t="s">
        <v>12</v>
      </c>
      <c r="I608" s="5" t="s">
        <v>42</v>
      </c>
    </row>
    <row r="609" spans="1:9" x14ac:dyDescent="0.35">
      <c r="A609" s="4" t="s">
        <v>641</v>
      </c>
      <c r="B609" s="3">
        <v>1990</v>
      </c>
      <c r="C609" s="3" t="s">
        <v>10</v>
      </c>
      <c r="D609" s="3">
        <v>6</v>
      </c>
      <c r="E609" s="3">
        <v>3</v>
      </c>
      <c r="F609" s="3">
        <v>5253.52</v>
      </c>
      <c r="G609" s="3" t="s">
        <v>12</v>
      </c>
      <c r="H609" s="3" t="s">
        <v>12</v>
      </c>
      <c r="I609" s="5" t="s">
        <v>42</v>
      </c>
    </row>
    <row r="610" spans="1:9" x14ac:dyDescent="0.35">
      <c r="A610" s="4" t="s">
        <v>642</v>
      </c>
      <c r="B610" s="3">
        <v>1989</v>
      </c>
      <c r="C610" s="3" t="s">
        <v>15</v>
      </c>
      <c r="D610" s="3">
        <v>25</v>
      </c>
      <c r="E610" s="3">
        <v>2</v>
      </c>
      <c r="F610" s="3">
        <v>5257.51</v>
      </c>
      <c r="G610" s="3" t="s">
        <v>11</v>
      </c>
      <c r="H610" s="3" t="s">
        <v>11</v>
      </c>
      <c r="I610" s="5" t="s">
        <v>23</v>
      </c>
    </row>
    <row r="611" spans="1:9" x14ac:dyDescent="0.35">
      <c r="A611" s="4" t="s">
        <v>643</v>
      </c>
      <c r="B611" s="3">
        <v>1989</v>
      </c>
      <c r="C611" s="3" t="s">
        <v>10</v>
      </c>
      <c r="D611" s="3">
        <v>19</v>
      </c>
      <c r="E611" s="3">
        <v>2</v>
      </c>
      <c r="F611" s="3">
        <v>5261.47</v>
      </c>
      <c r="G611" s="3" t="s">
        <v>11</v>
      </c>
      <c r="H611" s="3" t="s">
        <v>11</v>
      </c>
      <c r="I611" s="5" t="s">
        <v>23</v>
      </c>
    </row>
    <row r="612" spans="1:9" x14ac:dyDescent="0.35">
      <c r="A612" s="4" t="s">
        <v>644</v>
      </c>
      <c r="B612" s="3">
        <v>1986</v>
      </c>
      <c r="C612" s="3" t="s">
        <v>37</v>
      </c>
      <c r="D612" s="3">
        <v>25</v>
      </c>
      <c r="E612" s="3">
        <v>0</v>
      </c>
      <c r="F612" s="3">
        <v>5266.37</v>
      </c>
      <c r="G612" s="3" t="s">
        <v>11</v>
      </c>
      <c r="H612" s="3" t="s">
        <v>11</v>
      </c>
      <c r="I612" s="5" t="s">
        <v>23</v>
      </c>
    </row>
    <row r="613" spans="1:9" x14ac:dyDescent="0.35">
      <c r="A613" s="4" t="s">
        <v>645</v>
      </c>
      <c r="B613" s="3">
        <v>1986</v>
      </c>
      <c r="C613" s="3" t="s">
        <v>20</v>
      </c>
      <c r="D613" s="3">
        <v>20</v>
      </c>
      <c r="E613" s="3">
        <v>0</v>
      </c>
      <c r="F613" s="3">
        <v>5267.82</v>
      </c>
      <c r="G613" s="3" t="s">
        <v>11</v>
      </c>
      <c r="H613" s="3" t="s">
        <v>11</v>
      </c>
      <c r="I613" s="5" t="s">
        <v>23</v>
      </c>
    </row>
    <row r="614" spans="1:9" x14ac:dyDescent="0.35">
      <c r="A614" s="4" t="s">
        <v>646</v>
      </c>
      <c r="B614" s="3">
        <v>1986</v>
      </c>
      <c r="C614" s="3" t="s">
        <v>37</v>
      </c>
      <c r="D614" s="3">
        <v>20</v>
      </c>
      <c r="E614" s="3">
        <v>0</v>
      </c>
      <c r="F614" s="3">
        <v>5272.18</v>
      </c>
      <c r="G614" s="3" t="s">
        <v>11</v>
      </c>
      <c r="H614" s="3" t="s">
        <v>12</v>
      </c>
      <c r="I614" s="5" t="s">
        <v>23</v>
      </c>
    </row>
    <row r="615" spans="1:9" x14ac:dyDescent="0.35">
      <c r="A615" s="4" t="s">
        <v>647</v>
      </c>
      <c r="B615" s="3">
        <v>1987</v>
      </c>
      <c r="C615" s="3" t="s">
        <v>20</v>
      </c>
      <c r="D615" s="3">
        <v>1</v>
      </c>
      <c r="E615" s="3">
        <v>3</v>
      </c>
      <c r="F615" s="3">
        <v>5275.86</v>
      </c>
      <c r="G615" s="3" t="s">
        <v>11</v>
      </c>
      <c r="H615" s="3" t="s">
        <v>11</v>
      </c>
      <c r="I615" s="5" t="s">
        <v>13</v>
      </c>
    </row>
    <row r="616" spans="1:9" x14ac:dyDescent="0.35">
      <c r="A616" s="4" t="s">
        <v>648</v>
      </c>
      <c r="B616" s="3">
        <v>1974</v>
      </c>
      <c r="C616" s="3" t="s">
        <v>15</v>
      </c>
      <c r="D616" s="3">
        <v>12</v>
      </c>
      <c r="E616" s="3">
        <v>0</v>
      </c>
      <c r="F616" s="3">
        <v>5291.71</v>
      </c>
      <c r="G616" s="3" t="s">
        <v>11</v>
      </c>
      <c r="H616" s="3" t="s">
        <v>11</v>
      </c>
      <c r="I616" s="5" t="s">
        <v>23</v>
      </c>
    </row>
    <row r="617" spans="1:9" x14ac:dyDescent="0.35">
      <c r="A617" s="4" t="s">
        <v>649</v>
      </c>
      <c r="B617" s="3">
        <v>2004</v>
      </c>
      <c r="C617" s="3" t="s">
        <v>35</v>
      </c>
      <c r="D617" s="3">
        <v>22</v>
      </c>
      <c r="E617" s="3">
        <v>0</v>
      </c>
      <c r="F617" s="3">
        <v>5293.67</v>
      </c>
      <c r="G617" s="3" t="s">
        <v>11</v>
      </c>
      <c r="H617" s="3" t="s">
        <v>11</v>
      </c>
      <c r="I617" s="5" t="s">
        <v>632</v>
      </c>
    </row>
    <row r="618" spans="1:9" x14ac:dyDescent="0.35">
      <c r="A618" s="4" t="s">
        <v>650</v>
      </c>
      <c r="B618" s="3">
        <v>2000</v>
      </c>
      <c r="C618" s="3" t="s">
        <v>20</v>
      </c>
      <c r="D618" s="3">
        <v>9</v>
      </c>
      <c r="E618" s="3">
        <v>0</v>
      </c>
      <c r="F618" s="3">
        <v>5306.7</v>
      </c>
      <c r="G618" s="3" t="s">
        <v>11</v>
      </c>
      <c r="H618" s="3" t="s">
        <v>12</v>
      </c>
      <c r="I618" s="5" t="s">
        <v>23</v>
      </c>
    </row>
    <row r="619" spans="1:9" x14ac:dyDescent="0.35">
      <c r="A619" s="4" t="s">
        <v>651</v>
      </c>
      <c r="B619" s="3">
        <v>1994</v>
      </c>
      <c r="C619" s="3" t="s">
        <v>15</v>
      </c>
      <c r="D619" s="3">
        <v>13</v>
      </c>
      <c r="E619" s="3">
        <v>3</v>
      </c>
      <c r="F619" s="3">
        <v>5312.17</v>
      </c>
      <c r="G619" s="3" t="s">
        <v>11</v>
      </c>
      <c r="H619" s="3" t="s">
        <v>11</v>
      </c>
      <c r="I619" s="5" t="s">
        <v>23</v>
      </c>
    </row>
    <row r="620" spans="1:9" x14ac:dyDescent="0.35">
      <c r="A620" s="4" t="s">
        <v>652</v>
      </c>
      <c r="B620" s="3">
        <v>1974</v>
      </c>
      <c r="C620" s="3" t="s">
        <v>20</v>
      </c>
      <c r="D620" s="3">
        <v>2</v>
      </c>
      <c r="E620" s="3">
        <v>0</v>
      </c>
      <c r="F620" s="3">
        <v>5322.24</v>
      </c>
      <c r="G620" s="3" t="s">
        <v>11</v>
      </c>
      <c r="H620" s="3" t="s">
        <v>16</v>
      </c>
      <c r="I620" s="5" t="s">
        <v>23</v>
      </c>
    </row>
    <row r="621" spans="1:9" x14ac:dyDescent="0.35">
      <c r="A621" s="4" t="s">
        <v>653</v>
      </c>
      <c r="B621" s="3">
        <v>1992</v>
      </c>
      <c r="C621" s="3" t="s">
        <v>18</v>
      </c>
      <c r="D621" s="3">
        <v>18</v>
      </c>
      <c r="E621" s="3">
        <v>3</v>
      </c>
      <c r="F621" s="3">
        <v>5325.65</v>
      </c>
      <c r="G621" s="3" t="s">
        <v>11</v>
      </c>
      <c r="H621" s="3" t="s">
        <v>16</v>
      </c>
      <c r="I621" s="5" t="s">
        <v>42</v>
      </c>
    </row>
    <row r="622" spans="1:9" x14ac:dyDescent="0.35">
      <c r="A622" s="4" t="s">
        <v>654</v>
      </c>
      <c r="B622" s="3">
        <v>1991</v>
      </c>
      <c r="C622" s="3" t="s">
        <v>35</v>
      </c>
      <c r="D622" s="3">
        <v>28</v>
      </c>
      <c r="E622" s="3">
        <v>2</v>
      </c>
      <c r="F622" s="3">
        <v>5327.4</v>
      </c>
      <c r="G622" s="3" t="s">
        <v>11</v>
      </c>
      <c r="H622" s="3" t="s">
        <v>16</v>
      </c>
      <c r="I622" s="5" t="s">
        <v>23</v>
      </c>
    </row>
    <row r="623" spans="1:9" x14ac:dyDescent="0.35">
      <c r="A623" s="4" t="s">
        <v>655</v>
      </c>
      <c r="B623" s="3">
        <v>1972</v>
      </c>
      <c r="C623" s="3" t="s">
        <v>30</v>
      </c>
      <c r="D623" s="3">
        <v>15</v>
      </c>
      <c r="E623" s="3">
        <v>0</v>
      </c>
      <c r="F623" s="3">
        <v>5344.81</v>
      </c>
      <c r="G623" s="3" t="s">
        <v>11</v>
      </c>
      <c r="H623" s="3" t="s">
        <v>12</v>
      </c>
      <c r="I623" s="5" t="s">
        <v>13</v>
      </c>
    </row>
    <row r="624" spans="1:9" x14ac:dyDescent="0.35">
      <c r="A624" s="4" t="s">
        <v>656</v>
      </c>
      <c r="B624" s="3">
        <v>1989</v>
      </c>
      <c r="C624" s="3" t="s">
        <v>15</v>
      </c>
      <c r="D624" s="3">
        <v>7</v>
      </c>
      <c r="E624" s="3">
        <v>1</v>
      </c>
      <c r="F624" s="3">
        <v>5354.07</v>
      </c>
      <c r="G624" s="3" t="s">
        <v>11</v>
      </c>
      <c r="H624" s="3" t="s">
        <v>12</v>
      </c>
      <c r="I624" s="5" t="s">
        <v>247</v>
      </c>
    </row>
    <row r="625" spans="1:9" x14ac:dyDescent="0.35">
      <c r="A625" s="4" t="s">
        <v>657</v>
      </c>
      <c r="B625" s="3">
        <v>1994</v>
      </c>
      <c r="C625" s="3" t="s">
        <v>30</v>
      </c>
      <c r="D625" s="3">
        <v>7</v>
      </c>
      <c r="E625" s="3">
        <v>0</v>
      </c>
      <c r="F625" s="3">
        <v>5364.66</v>
      </c>
      <c r="G625" s="3" t="s">
        <v>11</v>
      </c>
      <c r="H625" s="3" t="s">
        <v>16</v>
      </c>
      <c r="I625" s="5" t="s">
        <v>42</v>
      </c>
    </row>
    <row r="626" spans="1:9" x14ac:dyDescent="0.35">
      <c r="A626" s="4" t="s">
        <v>658</v>
      </c>
      <c r="B626" s="3">
        <v>1986</v>
      </c>
      <c r="C626" s="3" t="s">
        <v>18</v>
      </c>
      <c r="D626" s="3">
        <v>1</v>
      </c>
      <c r="E626" s="3">
        <v>1</v>
      </c>
      <c r="F626" s="3">
        <v>5373.36</v>
      </c>
      <c r="G626" s="3" t="s">
        <v>11</v>
      </c>
      <c r="H626" s="3" t="s">
        <v>11</v>
      </c>
      <c r="I626" s="5" t="s">
        <v>23</v>
      </c>
    </row>
    <row r="627" spans="1:9" x14ac:dyDescent="0.35">
      <c r="A627" s="4" t="s">
        <v>659</v>
      </c>
      <c r="B627" s="3">
        <v>1989</v>
      </c>
      <c r="C627" s="3" t="s">
        <v>15</v>
      </c>
      <c r="D627" s="3">
        <v>18</v>
      </c>
      <c r="E627" s="3">
        <v>2</v>
      </c>
      <c r="F627" s="3">
        <v>5375.04</v>
      </c>
      <c r="G627" s="3" t="s">
        <v>11</v>
      </c>
      <c r="H627" s="3" t="s">
        <v>16</v>
      </c>
      <c r="I627" s="5" t="s">
        <v>42</v>
      </c>
    </row>
    <row r="628" spans="1:9" x14ac:dyDescent="0.35">
      <c r="A628" s="4" t="s">
        <v>660</v>
      </c>
      <c r="B628" s="3">
        <v>1986</v>
      </c>
      <c r="C628" s="3" t="s">
        <v>10</v>
      </c>
      <c r="D628" s="3">
        <v>22</v>
      </c>
      <c r="E628" s="3">
        <v>1</v>
      </c>
      <c r="F628" s="3">
        <v>5377.46</v>
      </c>
      <c r="G628" s="3" t="s">
        <v>11</v>
      </c>
      <c r="H628" s="3" t="s">
        <v>12</v>
      </c>
      <c r="I628" s="5" t="s">
        <v>23</v>
      </c>
    </row>
    <row r="629" spans="1:9" x14ac:dyDescent="0.35">
      <c r="A629" s="4" t="s">
        <v>661</v>
      </c>
      <c r="B629" s="3">
        <v>1984</v>
      </c>
      <c r="C629" s="3" t="s">
        <v>18</v>
      </c>
      <c r="D629" s="3">
        <v>1</v>
      </c>
      <c r="E629" s="3">
        <v>0</v>
      </c>
      <c r="F629" s="3">
        <v>5383.54</v>
      </c>
      <c r="G629" s="3" t="s">
        <v>11</v>
      </c>
      <c r="H629" s="3" t="s">
        <v>12</v>
      </c>
      <c r="I629" s="5" t="s">
        <v>42</v>
      </c>
    </row>
    <row r="630" spans="1:9" x14ac:dyDescent="0.35">
      <c r="A630" s="4" t="s">
        <v>662</v>
      </c>
      <c r="B630" s="3">
        <v>1988</v>
      </c>
      <c r="C630" s="3" t="s">
        <v>35</v>
      </c>
      <c r="D630" s="3">
        <v>8</v>
      </c>
      <c r="E630" s="3">
        <v>1</v>
      </c>
      <c r="F630" s="3">
        <v>5385.34</v>
      </c>
      <c r="G630" s="3" t="s">
        <v>11</v>
      </c>
      <c r="H630" s="3" t="s">
        <v>12</v>
      </c>
      <c r="I630" s="5" t="s">
        <v>23</v>
      </c>
    </row>
    <row r="631" spans="1:9" x14ac:dyDescent="0.35">
      <c r="A631" s="4" t="s">
        <v>663</v>
      </c>
      <c r="B631" s="3">
        <v>1989</v>
      </c>
      <c r="C631" s="3" t="s">
        <v>15</v>
      </c>
      <c r="D631" s="3">
        <v>6</v>
      </c>
      <c r="E631" s="3">
        <v>3</v>
      </c>
      <c r="F631" s="3">
        <v>5396.44</v>
      </c>
      <c r="G631" s="3" t="s">
        <v>11</v>
      </c>
      <c r="H631" s="3" t="s">
        <v>12</v>
      </c>
      <c r="I631" s="5" t="s">
        <v>13</v>
      </c>
    </row>
    <row r="632" spans="1:9" x14ac:dyDescent="0.35">
      <c r="A632" s="4" t="s">
        <v>664</v>
      </c>
      <c r="B632" s="3">
        <v>1984</v>
      </c>
      <c r="C632" s="3" t="s">
        <v>20</v>
      </c>
      <c r="D632" s="3">
        <v>3</v>
      </c>
      <c r="E632" s="3">
        <v>0</v>
      </c>
      <c r="F632" s="3">
        <v>5397.62</v>
      </c>
      <c r="G632" s="3" t="s">
        <v>11</v>
      </c>
      <c r="H632" s="3" t="s">
        <v>11</v>
      </c>
      <c r="I632" s="5" t="s">
        <v>13</v>
      </c>
    </row>
    <row r="633" spans="1:9" x14ac:dyDescent="0.35">
      <c r="A633" s="4" t="s">
        <v>665</v>
      </c>
      <c r="B633" s="3">
        <v>1984</v>
      </c>
      <c r="C633" s="3" t="s">
        <v>35</v>
      </c>
      <c r="D633" s="3">
        <v>1</v>
      </c>
      <c r="E633" s="3">
        <v>0</v>
      </c>
      <c r="F633" s="3">
        <v>5400.98</v>
      </c>
      <c r="G633" s="3" t="s">
        <v>11</v>
      </c>
      <c r="H633" s="3" t="s">
        <v>11</v>
      </c>
      <c r="I633" s="5" t="s">
        <v>13</v>
      </c>
    </row>
    <row r="634" spans="1:9" x14ac:dyDescent="0.35">
      <c r="A634" s="4" t="s">
        <v>666</v>
      </c>
      <c r="B634" s="3">
        <v>1985</v>
      </c>
      <c r="C634" s="3" t="s">
        <v>30</v>
      </c>
      <c r="D634" s="3">
        <v>23</v>
      </c>
      <c r="E634" s="3">
        <v>3</v>
      </c>
      <c r="F634" s="3">
        <v>5402.89</v>
      </c>
      <c r="G634" s="3" t="s">
        <v>11</v>
      </c>
      <c r="H634" s="3" t="s">
        <v>16</v>
      </c>
      <c r="I634" s="5" t="s">
        <v>13</v>
      </c>
    </row>
    <row r="635" spans="1:9" x14ac:dyDescent="0.35">
      <c r="A635" s="4" t="s">
        <v>667</v>
      </c>
      <c r="B635" s="3">
        <v>1975</v>
      </c>
      <c r="C635" s="3" t="s">
        <v>20</v>
      </c>
      <c r="D635" s="3">
        <v>27</v>
      </c>
      <c r="E635" s="3">
        <v>1</v>
      </c>
      <c r="F635" s="3">
        <v>5411.99</v>
      </c>
      <c r="G635" s="3" t="s">
        <v>11</v>
      </c>
      <c r="H635" s="3" t="s">
        <v>12</v>
      </c>
      <c r="I635" s="5" t="s">
        <v>23</v>
      </c>
    </row>
    <row r="636" spans="1:9" x14ac:dyDescent="0.35">
      <c r="A636" s="4" t="s">
        <v>668</v>
      </c>
      <c r="B636" s="3">
        <v>1982</v>
      </c>
      <c r="C636" s="3" t="s">
        <v>20</v>
      </c>
      <c r="D636" s="3">
        <v>27</v>
      </c>
      <c r="E636" s="3">
        <v>0</v>
      </c>
      <c r="F636" s="3">
        <v>5415.66</v>
      </c>
      <c r="G636" s="3" t="s">
        <v>11</v>
      </c>
      <c r="H636" s="3" t="s">
        <v>12</v>
      </c>
      <c r="I636" s="5" t="s">
        <v>13</v>
      </c>
    </row>
    <row r="637" spans="1:9" x14ac:dyDescent="0.35">
      <c r="A637" s="4" t="s">
        <v>669</v>
      </c>
      <c r="B637" s="3">
        <v>1991</v>
      </c>
      <c r="C637" s="3" t="s">
        <v>10</v>
      </c>
      <c r="D637" s="3">
        <v>6</v>
      </c>
      <c r="E637" s="3">
        <v>3</v>
      </c>
      <c r="F637" s="3">
        <v>5425.02</v>
      </c>
      <c r="G637" s="3" t="s">
        <v>11</v>
      </c>
      <c r="H637" s="3" t="s">
        <v>16</v>
      </c>
      <c r="I637" s="5" t="s">
        <v>23</v>
      </c>
    </row>
    <row r="638" spans="1:9" x14ac:dyDescent="0.35">
      <c r="A638" s="4" t="s">
        <v>670</v>
      </c>
      <c r="B638" s="3">
        <v>1992</v>
      </c>
      <c r="C638" s="3" t="s">
        <v>20</v>
      </c>
      <c r="D638" s="3">
        <v>17</v>
      </c>
      <c r="E638" s="3">
        <v>3</v>
      </c>
      <c r="F638" s="3">
        <v>5428.73</v>
      </c>
      <c r="G638" s="3" t="s">
        <v>12</v>
      </c>
      <c r="H638" s="3" t="s">
        <v>16</v>
      </c>
      <c r="I638" s="5" t="s">
        <v>356</v>
      </c>
    </row>
    <row r="639" spans="1:9" x14ac:dyDescent="0.35">
      <c r="A639" s="4" t="s">
        <v>671</v>
      </c>
      <c r="B639" s="3">
        <v>1978</v>
      </c>
      <c r="C639" s="3" t="s">
        <v>18</v>
      </c>
      <c r="D639" s="3">
        <v>8</v>
      </c>
      <c r="E639" s="3">
        <v>2</v>
      </c>
      <c r="F639" s="3">
        <v>5428.98</v>
      </c>
      <c r="G639" s="3" t="s">
        <v>11</v>
      </c>
      <c r="H639" s="3" t="s">
        <v>11</v>
      </c>
      <c r="I639" s="5" t="s">
        <v>23</v>
      </c>
    </row>
    <row r="640" spans="1:9" x14ac:dyDescent="0.35">
      <c r="A640" s="4" t="s">
        <v>672</v>
      </c>
      <c r="B640" s="3">
        <v>1982</v>
      </c>
      <c r="C640" s="3" t="s">
        <v>35</v>
      </c>
      <c r="D640" s="3">
        <v>25</v>
      </c>
      <c r="E640" s="3">
        <v>0</v>
      </c>
      <c r="F640" s="3">
        <v>5438.75</v>
      </c>
      <c r="G640" s="3" t="s">
        <v>12</v>
      </c>
      <c r="H640" s="3" t="s">
        <v>11</v>
      </c>
      <c r="I640" s="5" t="s">
        <v>13</v>
      </c>
    </row>
    <row r="641" spans="1:9" x14ac:dyDescent="0.35">
      <c r="A641" s="4" t="s">
        <v>673</v>
      </c>
      <c r="B641" s="3">
        <v>1986</v>
      </c>
      <c r="C641" s="3" t="s">
        <v>30</v>
      </c>
      <c r="D641" s="3">
        <v>25</v>
      </c>
      <c r="E641" s="3">
        <v>0</v>
      </c>
      <c r="F641" s="3">
        <v>5458.05</v>
      </c>
      <c r="G641" s="3" t="s">
        <v>11</v>
      </c>
      <c r="H641" s="3" t="s">
        <v>11</v>
      </c>
      <c r="I641" s="5" t="s">
        <v>247</v>
      </c>
    </row>
    <row r="642" spans="1:9" x14ac:dyDescent="0.35">
      <c r="A642" s="4" t="s">
        <v>674</v>
      </c>
      <c r="B642" s="3">
        <v>1973</v>
      </c>
      <c r="C642" s="3" t="s">
        <v>37</v>
      </c>
      <c r="D642" s="3">
        <v>24</v>
      </c>
      <c r="E642" s="3">
        <v>0</v>
      </c>
      <c r="F642" s="3">
        <v>5466.88</v>
      </c>
      <c r="G642" s="3" t="s">
        <v>11</v>
      </c>
      <c r="H642" s="3" t="s">
        <v>11</v>
      </c>
      <c r="I642" s="5" t="s">
        <v>13</v>
      </c>
    </row>
    <row r="643" spans="1:9" x14ac:dyDescent="0.35">
      <c r="A643" s="4" t="s">
        <v>675</v>
      </c>
      <c r="B643" s="3">
        <v>1986</v>
      </c>
      <c r="C643" s="3" t="s">
        <v>30</v>
      </c>
      <c r="D643" s="3">
        <v>2</v>
      </c>
      <c r="E643" s="3">
        <v>0</v>
      </c>
      <c r="F643" s="3">
        <v>5469.01</v>
      </c>
      <c r="G643" s="3" t="s">
        <v>11</v>
      </c>
      <c r="H643" s="3" t="s">
        <v>11</v>
      </c>
      <c r="I643" s="5" t="s">
        <v>247</v>
      </c>
    </row>
    <row r="644" spans="1:9" x14ac:dyDescent="0.35">
      <c r="A644" s="4" t="s">
        <v>676</v>
      </c>
      <c r="B644" s="3">
        <v>1986</v>
      </c>
      <c r="C644" s="3" t="s">
        <v>10</v>
      </c>
      <c r="D644" s="3">
        <v>12</v>
      </c>
      <c r="E644" s="3">
        <v>1</v>
      </c>
      <c r="F644" s="3">
        <v>5472.45</v>
      </c>
      <c r="G644" s="3" t="s">
        <v>11</v>
      </c>
      <c r="H644" s="3" t="s">
        <v>12</v>
      </c>
      <c r="I644" s="5" t="s">
        <v>42</v>
      </c>
    </row>
    <row r="645" spans="1:9" x14ac:dyDescent="0.35">
      <c r="A645" s="4" t="s">
        <v>677</v>
      </c>
      <c r="B645" s="3">
        <v>1986</v>
      </c>
      <c r="C645" s="3" t="s">
        <v>20</v>
      </c>
      <c r="D645" s="3">
        <v>30</v>
      </c>
      <c r="E645" s="3">
        <v>1</v>
      </c>
      <c r="F645" s="3">
        <v>5478.04</v>
      </c>
      <c r="G645" s="3" t="s">
        <v>11</v>
      </c>
      <c r="H645" s="3" t="s">
        <v>12</v>
      </c>
      <c r="I645" s="5" t="s">
        <v>13</v>
      </c>
    </row>
    <row r="646" spans="1:9" x14ac:dyDescent="0.35">
      <c r="A646" s="4" t="s">
        <v>678</v>
      </c>
      <c r="B646" s="3">
        <v>1984</v>
      </c>
      <c r="C646" s="3" t="s">
        <v>35</v>
      </c>
      <c r="D646" s="3">
        <v>26</v>
      </c>
      <c r="E646" s="3">
        <v>1</v>
      </c>
      <c r="F646" s="3">
        <v>5484.47</v>
      </c>
      <c r="G646" s="3" t="s">
        <v>11</v>
      </c>
      <c r="H646" s="3" t="s">
        <v>11</v>
      </c>
      <c r="I646" s="5" t="s">
        <v>13</v>
      </c>
    </row>
    <row r="647" spans="1:9" x14ac:dyDescent="0.35">
      <c r="A647" s="4" t="s">
        <v>679</v>
      </c>
      <c r="B647" s="3">
        <v>1984</v>
      </c>
      <c r="C647" s="3" t="s">
        <v>35</v>
      </c>
      <c r="D647" s="3">
        <v>17</v>
      </c>
      <c r="E647" s="3">
        <v>1</v>
      </c>
      <c r="F647" s="3">
        <v>5488.26</v>
      </c>
      <c r="G647" s="3" t="s">
        <v>11</v>
      </c>
      <c r="H647" s="3" t="s">
        <v>12</v>
      </c>
      <c r="I647" s="5" t="s">
        <v>42</v>
      </c>
    </row>
    <row r="648" spans="1:9" x14ac:dyDescent="0.35">
      <c r="A648" s="4" t="s">
        <v>680</v>
      </c>
      <c r="B648" s="3">
        <v>1988</v>
      </c>
      <c r="C648" s="3" t="s">
        <v>10</v>
      </c>
      <c r="D648" s="3">
        <v>29</v>
      </c>
      <c r="E648" s="3">
        <v>3</v>
      </c>
      <c r="F648" s="3">
        <v>5503.36</v>
      </c>
      <c r="G648" s="3" t="s">
        <v>11</v>
      </c>
      <c r="H648" s="3" t="s">
        <v>11</v>
      </c>
      <c r="I648" s="5" t="s">
        <v>23</v>
      </c>
    </row>
    <row r="649" spans="1:9" x14ac:dyDescent="0.35">
      <c r="A649" s="4" t="s">
        <v>681</v>
      </c>
      <c r="B649" s="3">
        <v>1981</v>
      </c>
      <c r="C649" s="3" t="s">
        <v>15</v>
      </c>
      <c r="D649" s="3">
        <v>7</v>
      </c>
      <c r="E649" s="3">
        <v>1</v>
      </c>
      <c r="F649" s="3">
        <v>5539.4</v>
      </c>
      <c r="G649" s="3" t="s">
        <v>11</v>
      </c>
      <c r="H649" s="3" t="s">
        <v>11</v>
      </c>
      <c r="I649" s="5" t="s">
        <v>13</v>
      </c>
    </row>
    <row r="650" spans="1:9" x14ac:dyDescent="0.35">
      <c r="A650" s="4" t="s">
        <v>682</v>
      </c>
      <c r="B650" s="3">
        <v>1980</v>
      </c>
      <c r="C650" s="3" t="s">
        <v>30</v>
      </c>
      <c r="D650" s="3">
        <v>7</v>
      </c>
      <c r="E650" s="3">
        <v>2</v>
      </c>
      <c r="F650" s="3">
        <v>5540.35</v>
      </c>
      <c r="G650" s="3" t="s">
        <v>11</v>
      </c>
      <c r="H650" s="3" t="s">
        <v>11</v>
      </c>
      <c r="I650" s="5" t="s">
        <v>23</v>
      </c>
    </row>
    <row r="651" spans="1:9" x14ac:dyDescent="0.35">
      <c r="A651" s="4" t="s">
        <v>683</v>
      </c>
      <c r="B651" s="3">
        <v>1999</v>
      </c>
      <c r="C651" s="3" t="s">
        <v>20</v>
      </c>
      <c r="D651" s="3">
        <v>22</v>
      </c>
      <c r="E651" s="3">
        <v>0</v>
      </c>
      <c r="F651" s="3">
        <v>5552.61</v>
      </c>
      <c r="G651" s="3" t="s">
        <v>11</v>
      </c>
      <c r="H651" s="3" t="s">
        <v>12</v>
      </c>
      <c r="I651" s="5" t="s">
        <v>535</v>
      </c>
    </row>
    <row r="652" spans="1:9" x14ac:dyDescent="0.35">
      <c r="A652" s="4" t="s">
        <v>684</v>
      </c>
      <c r="B652" s="3">
        <v>1974</v>
      </c>
      <c r="C652" s="3" t="s">
        <v>20</v>
      </c>
      <c r="D652" s="3">
        <v>18</v>
      </c>
      <c r="E652" s="3">
        <v>0</v>
      </c>
      <c r="F652" s="3">
        <v>5576.35</v>
      </c>
      <c r="G652" s="3" t="s">
        <v>11</v>
      </c>
      <c r="H652" s="3" t="s">
        <v>12</v>
      </c>
      <c r="I652" s="5" t="s">
        <v>13</v>
      </c>
    </row>
    <row r="653" spans="1:9" x14ac:dyDescent="0.35">
      <c r="A653" s="4" t="s">
        <v>685</v>
      </c>
      <c r="B653" s="3">
        <v>1985</v>
      </c>
      <c r="C653" s="3" t="s">
        <v>20</v>
      </c>
      <c r="D653" s="3">
        <v>5</v>
      </c>
      <c r="E653" s="3">
        <v>3</v>
      </c>
      <c r="F653" s="3">
        <v>5582.95</v>
      </c>
      <c r="G653" s="3" t="s">
        <v>11</v>
      </c>
      <c r="H653" s="3" t="s">
        <v>16</v>
      </c>
      <c r="I653" s="5" t="s">
        <v>23</v>
      </c>
    </row>
    <row r="654" spans="1:9" x14ac:dyDescent="0.35">
      <c r="A654" s="4" t="s">
        <v>686</v>
      </c>
      <c r="B654" s="3">
        <v>1986</v>
      </c>
      <c r="C654" s="3" t="s">
        <v>15</v>
      </c>
      <c r="D654" s="3">
        <v>21</v>
      </c>
      <c r="E654" s="3">
        <v>2</v>
      </c>
      <c r="F654" s="3">
        <v>5584.31</v>
      </c>
      <c r="G654" s="3" t="s">
        <v>12</v>
      </c>
      <c r="H654" s="3" t="s">
        <v>16</v>
      </c>
      <c r="I654" s="5" t="s">
        <v>13</v>
      </c>
    </row>
    <row r="655" spans="1:9" x14ac:dyDescent="0.35">
      <c r="A655" s="4" t="s">
        <v>687</v>
      </c>
      <c r="B655" s="3">
        <v>1983</v>
      </c>
      <c r="C655" s="3" t="s">
        <v>37</v>
      </c>
      <c r="D655" s="3">
        <v>3</v>
      </c>
      <c r="E655" s="3">
        <v>3</v>
      </c>
      <c r="F655" s="3">
        <v>5587.59</v>
      </c>
      <c r="G655" s="3" t="s">
        <v>11</v>
      </c>
      <c r="H655" s="3" t="s">
        <v>16</v>
      </c>
      <c r="I655" s="5" t="s">
        <v>13</v>
      </c>
    </row>
    <row r="656" spans="1:9" x14ac:dyDescent="0.35">
      <c r="A656" s="4" t="s">
        <v>688</v>
      </c>
      <c r="B656" s="3">
        <v>1988</v>
      </c>
      <c r="C656" s="3" t="s">
        <v>15</v>
      </c>
      <c r="D656" s="3">
        <v>18</v>
      </c>
      <c r="E656" s="3">
        <v>1</v>
      </c>
      <c r="F656" s="3">
        <v>5594.85</v>
      </c>
      <c r="G656" s="3" t="s">
        <v>11</v>
      </c>
      <c r="H656" s="3" t="s">
        <v>12</v>
      </c>
      <c r="I656" s="5" t="s">
        <v>247</v>
      </c>
    </row>
    <row r="657" spans="1:9" x14ac:dyDescent="0.35">
      <c r="A657" s="4" t="s">
        <v>689</v>
      </c>
      <c r="B657" s="3">
        <v>1978</v>
      </c>
      <c r="C657" s="3" t="s">
        <v>20</v>
      </c>
      <c r="D657" s="3">
        <v>11</v>
      </c>
      <c r="E657" s="3">
        <v>2</v>
      </c>
      <c r="F657" s="3">
        <v>5612.83</v>
      </c>
      <c r="G657" s="3" t="s">
        <v>11</v>
      </c>
      <c r="H657" s="3" t="s">
        <v>12</v>
      </c>
      <c r="I657" s="5" t="s">
        <v>13</v>
      </c>
    </row>
    <row r="658" spans="1:9" x14ac:dyDescent="0.35">
      <c r="A658" s="4" t="s">
        <v>690</v>
      </c>
      <c r="B658" s="3">
        <v>1994</v>
      </c>
      <c r="C658" s="3" t="s">
        <v>15</v>
      </c>
      <c r="D658" s="3">
        <v>15</v>
      </c>
      <c r="E658" s="3">
        <v>5</v>
      </c>
      <c r="F658" s="3">
        <v>5615.37</v>
      </c>
      <c r="G658" s="3" t="s">
        <v>11</v>
      </c>
      <c r="H658" s="3" t="s">
        <v>12</v>
      </c>
      <c r="I658" s="5" t="s">
        <v>42</v>
      </c>
    </row>
    <row r="659" spans="1:9" x14ac:dyDescent="0.35">
      <c r="A659" s="4" t="s">
        <v>691</v>
      </c>
      <c r="B659" s="3">
        <v>1987</v>
      </c>
      <c r="C659" s="3" t="s">
        <v>30</v>
      </c>
      <c r="D659" s="3">
        <v>9</v>
      </c>
      <c r="E659" s="3">
        <v>1</v>
      </c>
      <c r="F659" s="3">
        <v>5630.46</v>
      </c>
      <c r="G659" s="3" t="s">
        <v>11</v>
      </c>
      <c r="H659" s="3" t="s">
        <v>12</v>
      </c>
      <c r="I659" s="5" t="s">
        <v>23</v>
      </c>
    </row>
    <row r="660" spans="1:9" x14ac:dyDescent="0.35">
      <c r="A660" s="4" t="s">
        <v>692</v>
      </c>
      <c r="B660" s="3">
        <v>1983</v>
      </c>
      <c r="C660" s="3" t="s">
        <v>18</v>
      </c>
      <c r="D660" s="3">
        <v>8</v>
      </c>
      <c r="E660" s="3">
        <v>0</v>
      </c>
      <c r="F660" s="3">
        <v>5649.72</v>
      </c>
      <c r="G660" s="3" t="s">
        <v>11</v>
      </c>
      <c r="H660" s="3" t="s">
        <v>12</v>
      </c>
      <c r="I660" s="5" t="s">
        <v>42</v>
      </c>
    </row>
    <row r="661" spans="1:9" x14ac:dyDescent="0.35">
      <c r="A661" s="4" t="s">
        <v>693</v>
      </c>
      <c r="B661" s="3">
        <v>1978</v>
      </c>
      <c r="C661" s="3" t="s">
        <v>20</v>
      </c>
      <c r="D661" s="3">
        <v>27</v>
      </c>
      <c r="E661" s="3">
        <v>2</v>
      </c>
      <c r="F661" s="3">
        <v>5650.14</v>
      </c>
      <c r="G661" s="3" t="s">
        <v>11</v>
      </c>
      <c r="H661" s="3" t="s">
        <v>16</v>
      </c>
      <c r="I661" s="5" t="s">
        <v>13</v>
      </c>
    </row>
    <row r="662" spans="1:9" x14ac:dyDescent="0.35">
      <c r="A662" s="4" t="s">
        <v>694</v>
      </c>
      <c r="B662" s="3">
        <v>1983</v>
      </c>
      <c r="C662" s="3" t="s">
        <v>20</v>
      </c>
      <c r="D662" s="3">
        <v>3</v>
      </c>
      <c r="E662" s="3">
        <v>0</v>
      </c>
      <c r="F662" s="3">
        <v>5662.23</v>
      </c>
      <c r="G662" s="3" t="s">
        <v>11</v>
      </c>
      <c r="H662" s="3" t="s">
        <v>16</v>
      </c>
      <c r="I662" s="5" t="s">
        <v>13</v>
      </c>
    </row>
    <row r="663" spans="1:9" x14ac:dyDescent="0.35">
      <c r="A663" s="4" t="s">
        <v>695</v>
      </c>
      <c r="B663" s="3">
        <v>1984</v>
      </c>
      <c r="C663" s="3" t="s">
        <v>35</v>
      </c>
      <c r="D663" s="3">
        <v>12</v>
      </c>
      <c r="E663" s="3">
        <v>3</v>
      </c>
      <c r="F663" s="3">
        <v>5679.13</v>
      </c>
      <c r="G663" s="3" t="s">
        <v>11</v>
      </c>
      <c r="H663" s="3" t="s">
        <v>11</v>
      </c>
      <c r="I663" s="5" t="s">
        <v>13</v>
      </c>
    </row>
    <row r="664" spans="1:9" x14ac:dyDescent="0.35">
      <c r="A664" s="4" t="s">
        <v>696</v>
      </c>
      <c r="B664" s="3">
        <v>1972</v>
      </c>
      <c r="C664" s="3" t="s">
        <v>37</v>
      </c>
      <c r="D664" s="3">
        <v>28</v>
      </c>
      <c r="E664" s="3">
        <v>0</v>
      </c>
      <c r="F664" s="3">
        <v>5690.79</v>
      </c>
      <c r="G664" s="3" t="s">
        <v>11</v>
      </c>
      <c r="H664" s="3" t="s">
        <v>16</v>
      </c>
      <c r="I664" s="5" t="s">
        <v>13</v>
      </c>
    </row>
    <row r="665" spans="1:9" x14ac:dyDescent="0.35">
      <c r="A665" s="4" t="s">
        <v>697</v>
      </c>
      <c r="B665" s="3">
        <v>1992</v>
      </c>
      <c r="C665" s="3" t="s">
        <v>15</v>
      </c>
      <c r="D665" s="3">
        <v>3</v>
      </c>
      <c r="E665" s="3">
        <v>3</v>
      </c>
      <c r="F665" s="3">
        <v>5693.43</v>
      </c>
      <c r="G665" s="3" t="s">
        <v>11</v>
      </c>
      <c r="H665" s="3" t="s">
        <v>12</v>
      </c>
      <c r="I665" s="5" t="s">
        <v>23</v>
      </c>
    </row>
    <row r="666" spans="1:9" x14ac:dyDescent="0.35">
      <c r="A666" s="4" t="s">
        <v>698</v>
      </c>
      <c r="B666" s="3">
        <v>1974</v>
      </c>
      <c r="C666" s="3" t="s">
        <v>10</v>
      </c>
      <c r="D666" s="3">
        <v>6</v>
      </c>
      <c r="E666" s="3">
        <v>0</v>
      </c>
      <c r="F666" s="3">
        <v>5698.74</v>
      </c>
      <c r="G666" s="3" t="s">
        <v>11</v>
      </c>
      <c r="H666" s="3" t="s">
        <v>11</v>
      </c>
      <c r="I666" s="5" t="s">
        <v>23</v>
      </c>
    </row>
    <row r="667" spans="1:9" x14ac:dyDescent="0.35">
      <c r="A667" s="4" t="s">
        <v>699</v>
      </c>
      <c r="B667" s="3">
        <v>1981</v>
      </c>
      <c r="C667" s="3" t="s">
        <v>18</v>
      </c>
      <c r="D667" s="3">
        <v>15</v>
      </c>
      <c r="E667" s="3">
        <v>0</v>
      </c>
      <c r="F667" s="3">
        <v>5699.84</v>
      </c>
      <c r="G667" s="3" t="s">
        <v>11</v>
      </c>
      <c r="H667" s="3" t="s">
        <v>12</v>
      </c>
      <c r="I667" s="5" t="s">
        <v>13</v>
      </c>
    </row>
    <row r="668" spans="1:9" x14ac:dyDescent="0.35">
      <c r="A668" s="4" t="s">
        <v>700</v>
      </c>
      <c r="B668" s="3">
        <v>1993</v>
      </c>
      <c r="C668" s="3" t="s">
        <v>15</v>
      </c>
      <c r="D668" s="3">
        <v>3</v>
      </c>
      <c r="E668" s="3">
        <v>4</v>
      </c>
      <c r="F668" s="3">
        <v>5708.87</v>
      </c>
      <c r="G668" s="3" t="s">
        <v>11</v>
      </c>
      <c r="H668" s="3" t="s">
        <v>16</v>
      </c>
      <c r="I668" s="5" t="s">
        <v>42</v>
      </c>
    </row>
    <row r="669" spans="1:9" x14ac:dyDescent="0.35">
      <c r="A669" s="4" t="s">
        <v>701</v>
      </c>
      <c r="B669" s="3">
        <v>1981</v>
      </c>
      <c r="C669" s="3" t="s">
        <v>35</v>
      </c>
      <c r="D669" s="3">
        <v>30</v>
      </c>
      <c r="E669" s="3">
        <v>0</v>
      </c>
      <c r="F669" s="3">
        <v>5709.16</v>
      </c>
      <c r="G669" s="3" t="s">
        <v>12</v>
      </c>
      <c r="H669" s="3" t="s">
        <v>12</v>
      </c>
      <c r="I669" s="5" t="s">
        <v>13</v>
      </c>
    </row>
    <row r="670" spans="1:9" x14ac:dyDescent="0.35">
      <c r="A670" s="4" t="s">
        <v>702</v>
      </c>
      <c r="B670" s="3">
        <v>1971</v>
      </c>
      <c r="C670" s="3" t="s">
        <v>30</v>
      </c>
      <c r="D670" s="3">
        <v>18</v>
      </c>
      <c r="E670" s="3">
        <v>0</v>
      </c>
      <c r="F670" s="3">
        <v>5720.38</v>
      </c>
      <c r="G670" s="3" t="s">
        <v>11</v>
      </c>
      <c r="H670" s="3" t="s">
        <v>16</v>
      </c>
      <c r="I670" s="5" t="s">
        <v>13</v>
      </c>
    </row>
    <row r="671" spans="1:9" x14ac:dyDescent="0.35">
      <c r="A671" s="4" t="s">
        <v>703</v>
      </c>
      <c r="B671" s="3">
        <v>1987</v>
      </c>
      <c r="C671" s="3" t="s">
        <v>37</v>
      </c>
      <c r="D671" s="3">
        <v>19</v>
      </c>
      <c r="E671" s="3">
        <v>2</v>
      </c>
      <c r="F671" s="3">
        <v>5729.01</v>
      </c>
      <c r="G671" s="3" t="s">
        <v>16</v>
      </c>
      <c r="H671" s="3" t="s">
        <v>11</v>
      </c>
      <c r="I671" s="5" t="s">
        <v>23</v>
      </c>
    </row>
    <row r="672" spans="1:9" x14ac:dyDescent="0.35">
      <c r="A672" s="4" t="s">
        <v>704</v>
      </c>
      <c r="B672" s="3">
        <v>1972</v>
      </c>
      <c r="C672" s="3" t="s">
        <v>35</v>
      </c>
      <c r="D672" s="3">
        <v>21</v>
      </c>
      <c r="E672" s="3">
        <v>0</v>
      </c>
      <c r="F672" s="3">
        <v>5741.67</v>
      </c>
      <c r="G672" s="3" t="s">
        <v>11</v>
      </c>
      <c r="H672" s="3" t="s">
        <v>12</v>
      </c>
      <c r="I672" s="5" t="s">
        <v>13</v>
      </c>
    </row>
    <row r="673" spans="1:9" x14ac:dyDescent="0.35">
      <c r="A673" s="4" t="s">
        <v>705</v>
      </c>
      <c r="B673" s="3">
        <v>1993</v>
      </c>
      <c r="C673" s="3" t="s">
        <v>18</v>
      </c>
      <c r="D673" s="3">
        <v>10</v>
      </c>
      <c r="E673" s="3">
        <v>0</v>
      </c>
      <c r="F673" s="3">
        <v>5748.13</v>
      </c>
      <c r="G673" s="3" t="s">
        <v>11</v>
      </c>
      <c r="H673" s="3" t="s">
        <v>16</v>
      </c>
      <c r="I673" s="5" t="s">
        <v>300</v>
      </c>
    </row>
    <row r="674" spans="1:9" x14ac:dyDescent="0.35">
      <c r="A674" s="4" t="s">
        <v>706</v>
      </c>
      <c r="B674" s="3">
        <v>1983</v>
      </c>
      <c r="C674" s="3" t="s">
        <v>35</v>
      </c>
      <c r="D674" s="3">
        <v>30</v>
      </c>
      <c r="E674" s="3">
        <v>0</v>
      </c>
      <c r="F674" s="3">
        <v>5757.41</v>
      </c>
      <c r="G674" s="3" t="s">
        <v>11</v>
      </c>
      <c r="H674" s="3" t="s">
        <v>12</v>
      </c>
      <c r="I674" s="5" t="s">
        <v>166</v>
      </c>
    </row>
    <row r="675" spans="1:9" x14ac:dyDescent="0.35">
      <c r="A675" s="4" t="s">
        <v>707</v>
      </c>
      <c r="B675" s="3">
        <v>2004</v>
      </c>
      <c r="C675" s="3" t="s">
        <v>15</v>
      </c>
      <c r="D675" s="3">
        <v>1</v>
      </c>
      <c r="E675" s="3">
        <v>0</v>
      </c>
      <c r="F675" s="3">
        <v>5778.71</v>
      </c>
      <c r="G675" s="3" t="s">
        <v>11</v>
      </c>
      <c r="H675" s="3" t="s">
        <v>12</v>
      </c>
      <c r="I675" s="5" t="s">
        <v>632</v>
      </c>
    </row>
    <row r="676" spans="1:9" x14ac:dyDescent="0.35">
      <c r="A676" s="4" t="s">
        <v>708</v>
      </c>
      <c r="B676" s="3">
        <v>1980</v>
      </c>
      <c r="C676" s="3" t="s">
        <v>20</v>
      </c>
      <c r="D676" s="3">
        <v>18</v>
      </c>
      <c r="E676" s="3">
        <v>2</v>
      </c>
      <c r="F676" s="3">
        <v>5807.06</v>
      </c>
      <c r="G676" s="3" t="s">
        <v>11</v>
      </c>
      <c r="H676" s="3" t="s">
        <v>12</v>
      </c>
      <c r="I676" s="5" t="s">
        <v>13</v>
      </c>
    </row>
    <row r="677" spans="1:9" x14ac:dyDescent="0.35">
      <c r="A677" s="4" t="s">
        <v>709</v>
      </c>
      <c r="B677" s="3">
        <v>1972</v>
      </c>
      <c r="C677" s="3" t="s">
        <v>15</v>
      </c>
      <c r="D677" s="3">
        <v>2</v>
      </c>
      <c r="E677" s="3">
        <v>0</v>
      </c>
      <c r="F677" s="3">
        <v>5812.9</v>
      </c>
      <c r="G677" s="3" t="s">
        <v>11</v>
      </c>
      <c r="H677" s="3" t="s">
        <v>11</v>
      </c>
      <c r="I677" s="5" t="s">
        <v>13</v>
      </c>
    </row>
    <row r="678" spans="1:9" x14ac:dyDescent="0.35">
      <c r="A678" s="4" t="s">
        <v>710</v>
      </c>
      <c r="B678" s="3">
        <v>2002</v>
      </c>
      <c r="C678" s="3" t="s">
        <v>10</v>
      </c>
      <c r="D678" s="3">
        <v>22</v>
      </c>
      <c r="E678" s="3">
        <v>0</v>
      </c>
      <c r="F678" s="3">
        <v>5816.58</v>
      </c>
      <c r="G678" s="3" t="s">
        <v>11</v>
      </c>
      <c r="H678" s="3" t="s">
        <v>11</v>
      </c>
      <c r="I678" s="5" t="s">
        <v>535</v>
      </c>
    </row>
    <row r="679" spans="1:9" x14ac:dyDescent="0.35">
      <c r="A679" s="4" t="s">
        <v>711</v>
      </c>
      <c r="B679" s="3">
        <v>1971</v>
      </c>
      <c r="C679" s="3" t="s">
        <v>20</v>
      </c>
      <c r="D679" s="3">
        <v>27</v>
      </c>
      <c r="E679" s="3">
        <v>0</v>
      </c>
      <c r="F679" s="3">
        <v>5832.6</v>
      </c>
      <c r="G679" s="3" t="s">
        <v>11</v>
      </c>
      <c r="H679" s="3" t="s">
        <v>12</v>
      </c>
      <c r="I679" s="5" t="s">
        <v>23</v>
      </c>
    </row>
    <row r="680" spans="1:9" x14ac:dyDescent="0.35">
      <c r="A680" s="4" t="s">
        <v>712</v>
      </c>
      <c r="B680" s="3">
        <v>1987</v>
      </c>
      <c r="C680" s="3" t="s">
        <v>10</v>
      </c>
      <c r="D680" s="3">
        <v>27</v>
      </c>
      <c r="E680" s="3">
        <v>2</v>
      </c>
      <c r="F680" s="3">
        <v>5836.52</v>
      </c>
      <c r="G680" s="3" t="s">
        <v>11</v>
      </c>
      <c r="H680" s="3" t="s">
        <v>12</v>
      </c>
      <c r="I680" s="5" t="s">
        <v>13</v>
      </c>
    </row>
    <row r="681" spans="1:9" x14ac:dyDescent="0.35">
      <c r="A681" s="4" t="s">
        <v>713</v>
      </c>
      <c r="B681" s="3">
        <v>1995</v>
      </c>
      <c r="C681" s="3" t="s">
        <v>35</v>
      </c>
      <c r="D681" s="3">
        <v>20</v>
      </c>
      <c r="E681" s="3">
        <v>0</v>
      </c>
      <c r="F681" s="3">
        <v>5843.99</v>
      </c>
      <c r="G681" s="3" t="s">
        <v>11</v>
      </c>
      <c r="H681" s="3" t="s">
        <v>11</v>
      </c>
      <c r="I681" s="5" t="s">
        <v>200</v>
      </c>
    </row>
    <row r="682" spans="1:9" x14ac:dyDescent="0.35">
      <c r="A682" s="4" t="s">
        <v>714</v>
      </c>
      <c r="B682" s="3">
        <v>1987</v>
      </c>
      <c r="C682" s="3" t="s">
        <v>20</v>
      </c>
      <c r="D682" s="3">
        <v>30</v>
      </c>
      <c r="E682" s="3">
        <v>2</v>
      </c>
      <c r="F682" s="3">
        <v>5846.92</v>
      </c>
      <c r="G682" s="3" t="s">
        <v>11</v>
      </c>
      <c r="H682" s="3" t="s">
        <v>11</v>
      </c>
      <c r="I682" s="5" t="s">
        <v>13</v>
      </c>
    </row>
    <row r="683" spans="1:9" x14ac:dyDescent="0.35">
      <c r="A683" s="4" t="s">
        <v>715</v>
      </c>
      <c r="B683" s="3">
        <v>1985</v>
      </c>
      <c r="C683" s="3" t="s">
        <v>18</v>
      </c>
      <c r="D683" s="3">
        <v>18</v>
      </c>
      <c r="E683" s="3">
        <v>3</v>
      </c>
      <c r="F683" s="3">
        <v>5847.24</v>
      </c>
      <c r="G683" s="3" t="s">
        <v>11</v>
      </c>
      <c r="H683" s="3" t="s">
        <v>16</v>
      </c>
      <c r="I683" s="5" t="s">
        <v>13</v>
      </c>
    </row>
    <row r="684" spans="1:9" x14ac:dyDescent="0.35">
      <c r="A684" s="4" t="s">
        <v>716</v>
      </c>
      <c r="B684" s="3">
        <v>1984</v>
      </c>
      <c r="C684" s="3" t="s">
        <v>15</v>
      </c>
      <c r="D684" s="3">
        <v>22</v>
      </c>
      <c r="E684" s="3">
        <v>1</v>
      </c>
      <c r="F684" s="3">
        <v>5855.9</v>
      </c>
      <c r="G684" s="3" t="s">
        <v>11</v>
      </c>
      <c r="H684" s="3" t="s">
        <v>12</v>
      </c>
      <c r="I684" s="5" t="s">
        <v>23</v>
      </c>
    </row>
    <row r="685" spans="1:9" x14ac:dyDescent="0.35">
      <c r="A685" s="4" t="s">
        <v>717</v>
      </c>
      <c r="B685" s="3">
        <v>1993</v>
      </c>
      <c r="C685" s="3" t="s">
        <v>37</v>
      </c>
      <c r="D685" s="3">
        <v>19</v>
      </c>
      <c r="E685" s="3">
        <v>0</v>
      </c>
      <c r="F685" s="3">
        <v>5877.02</v>
      </c>
      <c r="G685" s="3" t="s">
        <v>11</v>
      </c>
      <c r="H685" s="3" t="s">
        <v>11</v>
      </c>
      <c r="I685" s="5" t="s">
        <v>300</v>
      </c>
    </row>
    <row r="686" spans="1:9" x14ac:dyDescent="0.35">
      <c r="A686" s="4" t="s">
        <v>718</v>
      </c>
      <c r="B686" s="3">
        <v>1982</v>
      </c>
      <c r="C686" s="3" t="s">
        <v>10</v>
      </c>
      <c r="D686" s="3">
        <v>8</v>
      </c>
      <c r="E686" s="3">
        <v>0</v>
      </c>
      <c r="F686" s="3">
        <v>5910.94</v>
      </c>
      <c r="G686" s="3" t="s">
        <v>11</v>
      </c>
      <c r="H686" s="3" t="s">
        <v>16</v>
      </c>
      <c r="I686" s="5" t="s">
        <v>42</v>
      </c>
    </row>
    <row r="687" spans="1:9" x14ac:dyDescent="0.35">
      <c r="A687" s="4" t="s">
        <v>719</v>
      </c>
      <c r="B687" s="3">
        <v>1982</v>
      </c>
      <c r="C687" s="3" t="s">
        <v>30</v>
      </c>
      <c r="D687" s="3">
        <v>21</v>
      </c>
      <c r="E687" s="3">
        <v>0</v>
      </c>
      <c r="F687" s="3">
        <v>5920.1</v>
      </c>
      <c r="G687" s="3" t="s">
        <v>11</v>
      </c>
      <c r="H687" s="3" t="s">
        <v>16</v>
      </c>
      <c r="I687" s="5" t="s">
        <v>13</v>
      </c>
    </row>
    <row r="688" spans="1:9" x14ac:dyDescent="0.35">
      <c r="A688" s="4" t="s">
        <v>720</v>
      </c>
      <c r="B688" s="3">
        <v>1987</v>
      </c>
      <c r="C688" s="3" t="s">
        <v>10</v>
      </c>
      <c r="D688" s="3">
        <v>29</v>
      </c>
      <c r="E688" s="3">
        <v>3</v>
      </c>
      <c r="F688" s="3">
        <v>5926.85</v>
      </c>
      <c r="G688" s="3" t="s">
        <v>12</v>
      </c>
      <c r="H688" s="3" t="s">
        <v>12</v>
      </c>
      <c r="I688" s="5" t="s">
        <v>42</v>
      </c>
    </row>
    <row r="689" spans="1:9" x14ac:dyDescent="0.35">
      <c r="A689" s="4" t="s">
        <v>721</v>
      </c>
      <c r="B689" s="3">
        <v>1993</v>
      </c>
      <c r="C689" s="3" t="s">
        <v>35</v>
      </c>
      <c r="D689" s="3">
        <v>13</v>
      </c>
      <c r="E689" s="3">
        <v>0</v>
      </c>
      <c r="F689" s="3">
        <v>5926.93</v>
      </c>
      <c r="G689" s="3" t="s">
        <v>11</v>
      </c>
      <c r="H689" s="3" t="s">
        <v>11</v>
      </c>
      <c r="I689" s="5" t="s">
        <v>200</v>
      </c>
    </row>
    <row r="690" spans="1:9" x14ac:dyDescent="0.35">
      <c r="A690" s="4" t="s">
        <v>722</v>
      </c>
      <c r="B690" s="3">
        <v>1994</v>
      </c>
      <c r="C690" s="3" t="s">
        <v>10</v>
      </c>
      <c r="D690" s="3">
        <v>30</v>
      </c>
      <c r="E690" s="3">
        <v>0</v>
      </c>
      <c r="F690" s="3">
        <v>5927.65</v>
      </c>
      <c r="G690" s="3" t="s">
        <v>11</v>
      </c>
      <c r="H690" s="3" t="s">
        <v>16</v>
      </c>
      <c r="I690" s="5" t="s">
        <v>23</v>
      </c>
    </row>
    <row r="691" spans="1:9" x14ac:dyDescent="0.35">
      <c r="A691" s="4" t="s">
        <v>723</v>
      </c>
      <c r="B691" s="3">
        <v>1987</v>
      </c>
      <c r="C691" s="3" t="s">
        <v>10</v>
      </c>
      <c r="D691" s="3">
        <v>14</v>
      </c>
      <c r="E691" s="3">
        <v>3</v>
      </c>
      <c r="F691" s="3">
        <v>5934.38</v>
      </c>
      <c r="G691" s="3" t="s">
        <v>12</v>
      </c>
      <c r="H691" s="3" t="s">
        <v>11</v>
      </c>
      <c r="I691" s="5" t="s">
        <v>13</v>
      </c>
    </row>
    <row r="692" spans="1:9" x14ac:dyDescent="0.35">
      <c r="A692" s="4" t="s">
        <v>724</v>
      </c>
      <c r="B692" s="3">
        <v>2003</v>
      </c>
      <c r="C692" s="3" t="s">
        <v>35</v>
      </c>
      <c r="D692" s="3">
        <v>13</v>
      </c>
      <c r="E692" s="3">
        <v>0</v>
      </c>
      <c r="F692" s="3">
        <v>5957.35</v>
      </c>
      <c r="G692" s="3" t="s">
        <v>11</v>
      </c>
      <c r="H692" s="3" t="s">
        <v>11</v>
      </c>
      <c r="I692" s="5" t="s">
        <v>23</v>
      </c>
    </row>
    <row r="693" spans="1:9" x14ac:dyDescent="0.35">
      <c r="A693" s="4" t="s">
        <v>725</v>
      </c>
      <c r="B693" s="3">
        <v>2004</v>
      </c>
      <c r="C693" s="3" t="s">
        <v>10</v>
      </c>
      <c r="D693" s="3">
        <v>15</v>
      </c>
      <c r="E693" s="3">
        <v>0</v>
      </c>
      <c r="F693" s="3">
        <v>5960.91</v>
      </c>
      <c r="G693" s="3" t="s">
        <v>11</v>
      </c>
      <c r="H693" s="3" t="s">
        <v>16</v>
      </c>
      <c r="I693" s="5" t="s">
        <v>535</v>
      </c>
    </row>
    <row r="694" spans="1:9" x14ac:dyDescent="0.35">
      <c r="A694" s="4" t="s">
        <v>726</v>
      </c>
      <c r="B694" s="3">
        <v>1980</v>
      </c>
      <c r="C694" s="3" t="s">
        <v>35</v>
      </c>
      <c r="D694" s="3">
        <v>5</v>
      </c>
      <c r="E694" s="3">
        <v>0</v>
      </c>
      <c r="F694" s="3">
        <v>5966.89</v>
      </c>
      <c r="G694" s="3" t="s">
        <v>11</v>
      </c>
      <c r="H694" s="3" t="s">
        <v>12</v>
      </c>
      <c r="I694" s="5" t="s">
        <v>13</v>
      </c>
    </row>
    <row r="695" spans="1:9" x14ac:dyDescent="0.35">
      <c r="A695" s="4" t="s">
        <v>727</v>
      </c>
      <c r="B695" s="3">
        <v>1980</v>
      </c>
      <c r="C695" s="3" t="s">
        <v>10</v>
      </c>
      <c r="D695" s="3">
        <v>21</v>
      </c>
      <c r="E695" s="3">
        <v>0</v>
      </c>
      <c r="F695" s="3">
        <v>5969.72</v>
      </c>
      <c r="G695" s="3" t="s">
        <v>12</v>
      </c>
      <c r="H695" s="3" t="s">
        <v>12</v>
      </c>
      <c r="I695" s="5" t="s">
        <v>42</v>
      </c>
    </row>
    <row r="696" spans="1:9" x14ac:dyDescent="0.35">
      <c r="A696" s="4" t="s">
        <v>728</v>
      </c>
      <c r="B696" s="3">
        <v>1989</v>
      </c>
      <c r="C696" s="3" t="s">
        <v>10</v>
      </c>
      <c r="D696" s="3">
        <v>22</v>
      </c>
      <c r="E696" s="3">
        <v>3</v>
      </c>
      <c r="F696" s="3">
        <v>5972.38</v>
      </c>
      <c r="G696" s="3" t="s">
        <v>11</v>
      </c>
      <c r="H696" s="3" t="s">
        <v>11</v>
      </c>
      <c r="I696" s="5" t="s">
        <v>42</v>
      </c>
    </row>
    <row r="697" spans="1:9" x14ac:dyDescent="0.35">
      <c r="A697" s="4" t="s">
        <v>729</v>
      </c>
      <c r="B697" s="3">
        <v>1984</v>
      </c>
      <c r="C697" s="3" t="s">
        <v>20</v>
      </c>
      <c r="D697" s="3">
        <v>19</v>
      </c>
      <c r="E697" s="3">
        <v>1</v>
      </c>
      <c r="F697" s="3">
        <v>5974.38</v>
      </c>
      <c r="G697" s="3" t="s">
        <v>11</v>
      </c>
      <c r="H697" s="3" t="s">
        <v>12</v>
      </c>
      <c r="I697" s="5" t="s">
        <v>13</v>
      </c>
    </row>
    <row r="698" spans="1:9" x14ac:dyDescent="0.35">
      <c r="A698" s="4" t="s">
        <v>730</v>
      </c>
      <c r="B698" s="3">
        <v>1984</v>
      </c>
      <c r="C698" s="3" t="s">
        <v>15</v>
      </c>
      <c r="D698" s="3">
        <v>11</v>
      </c>
      <c r="E698" s="3">
        <v>1</v>
      </c>
      <c r="F698" s="3">
        <v>5976.83</v>
      </c>
      <c r="G698" s="3" t="s">
        <v>11</v>
      </c>
      <c r="H698" s="3" t="s">
        <v>11</v>
      </c>
      <c r="I698" s="5" t="s">
        <v>13</v>
      </c>
    </row>
    <row r="699" spans="1:9" x14ac:dyDescent="0.35">
      <c r="A699" s="4" t="s">
        <v>731</v>
      </c>
      <c r="B699" s="3">
        <v>1970</v>
      </c>
      <c r="C699" s="3" t="s">
        <v>18</v>
      </c>
      <c r="D699" s="3">
        <v>25</v>
      </c>
      <c r="E699" s="3">
        <v>0</v>
      </c>
      <c r="F699" s="3">
        <v>5979.66</v>
      </c>
      <c r="G699" s="3" t="s">
        <v>11</v>
      </c>
      <c r="H699" s="3" t="s">
        <v>12</v>
      </c>
      <c r="I699" s="5" t="s">
        <v>13</v>
      </c>
    </row>
    <row r="700" spans="1:9" x14ac:dyDescent="0.35">
      <c r="A700" s="4" t="s">
        <v>732</v>
      </c>
      <c r="B700" s="3">
        <v>1980</v>
      </c>
      <c r="C700" s="3" t="s">
        <v>37</v>
      </c>
      <c r="D700" s="3">
        <v>10</v>
      </c>
      <c r="E700" s="3">
        <v>0</v>
      </c>
      <c r="F700" s="3">
        <v>5979.73</v>
      </c>
      <c r="G700" s="3" t="s">
        <v>11</v>
      </c>
      <c r="H700" s="3" t="s">
        <v>11</v>
      </c>
      <c r="I700" s="5" t="s">
        <v>42</v>
      </c>
    </row>
    <row r="701" spans="1:9" x14ac:dyDescent="0.35">
      <c r="A701" s="4" t="s">
        <v>733</v>
      </c>
      <c r="B701" s="3">
        <v>1974</v>
      </c>
      <c r="C701" s="3" t="s">
        <v>37</v>
      </c>
      <c r="D701" s="3">
        <v>11</v>
      </c>
      <c r="E701" s="3">
        <v>0</v>
      </c>
      <c r="F701" s="3">
        <v>5979.99</v>
      </c>
      <c r="G701" s="3" t="s">
        <v>11</v>
      </c>
      <c r="H701" s="3" t="s">
        <v>12</v>
      </c>
      <c r="I701" s="5" t="s">
        <v>13</v>
      </c>
    </row>
    <row r="702" spans="1:9" x14ac:dyDescent="0.35">
      <c r="A702" s="4" t="s">
        <v>734</v>
      </c>
      <c r="B702" s="3">
        <v>1988</v>
      </c>
      <c r="C702" s="3" t="s">
        <v>18</v>
      </c>
      <c r="D702" s="3">
        <v>10</v>
      </c>
      <c r="E702" s="3">
        <v>2</v>
      </c>
      <c r="F702" s="3">
        <v>5989.52</v>
      </c>
      <c r="G702" s="3" t="s">
        <v>11</v>
      </c>
      <c r="H702" s="3" t="s">
        <v>16</v>
      </c>
      <c r="I702" s="5" t="s">
        <v>23</v>
      </c>
    </row>
    <row r="703" spans="1:9" x14ac:dyDescent="0.35">
      <c r="A703" s="4" t="s">
        <v>735</v>
      </c>
      <c r="B703" s="3">
        <v>1974</v>
      </c>
      <c r="C703" s="3" t="s">
        <v>35</v>
      </c>
      <c r="D703" s="3">
        <v>17</v>
      </c>
      <c r="E703" s="3">
        <v>0</v>
      </c>
      <c r="F703" s="3">
        <v>5990.17</v>
      </c>
      <c r="G703" s="3" t="s">
        <v>11</v>
      </c>
      <c r="H703" s="3" t="s">
        <v>11</v>
      </c>
      <c r="I703" s="5" t="s">
        <v>13</v>
      </c>
    </row>
    <row r="704" spans="1:9" x14ac:dyDescent="0.35">
      <c r="A704" s="4" t="s">
        <v>736</v>
      </c>
      <c r="B704" s="3">
        <v>1980</v>
      </c>
      <c r="C704" s="3" t="s">
        <v>35</v>
      </c>
      <c r="D704" s="3">
        <v>8</v>
      </c>
      <c r="E704" s="3">
        <v>2</v>
      </c>
      <c r="F704" s="3">
        <v>5993.62</v>
      </c>
      <c r="G704" s="3" t="s">
        <v>11</v>
      </c>
      <c r="H704" s="3" t="s">
        <v>12</v>
      </c>
      <c r="I704" s="5" t="s">
        <v>13</v>
      </c>
    </row>
    <row r="705" spans="1:9" x14ac:dyDescent="0.35">
      <c r="A705" s="4" t="s">
        <v>737</v>
      </c>
      <c r="B705" s="3">
        <v>1989</v>
      </c>
      <c r="C705" s="3" t="s">
        <v>35</v>
      </c>
      <c r="D705" s="3">
        <v>16</v>
      </c>
      <c r="E705" s="3">
        <v>4</v>
      </c>
      <c r="F705" s="3">
        <v>6059.17</v>
      </c>
      <c r="G705" s="3" t="s">
        <v>11</v>
      </c>
      <c r="H705" s="3" t="s">
        <v>16</v>
      </c>
      <c r="I705" s="5" t="s">
        <v>42</v>
      </c>
    </row>
    <row r="706" spans="1:9" x14ac:dyDescent="0.35">
      <c r="A706" s="4" t="s">
        <v>738</v>
      </c>
      <c r="B706" s="3">
        <v>1996</v>
      </c>
      <c r="C706" s="3" t="s">
        <v>10</v>
      </c>
      <c r="D706" s="3">
        <v>28</v>
      </c>
      <c r="E706" s="3">
        <v>0</v>
      </c>
      <c r="F706" s="3">
        <v>6061.8</v>
      </c>
      <c r="G706" s="3" t="s">
        <v>11</v>
      </c>
      <c r="H706" s="3" t="s">
        <v>12</v>
      </c>
      <c r="I706" s="5" t="s">
        <v>23</v>
      </c>
    </row>
    <row r="707" spans="1:9" x14ac:dyDescent="0.35">
      <c r="A707" s="4" t="s">
        <v>739</v>
      </c>
      <c r="B707" s="3">
        <v>1994</v>
      </c>
      <c r="C707" s="3" t="s">
        <v>15</v>
      </c>
      <c r="D707" s="3">
        <v>8</v>
      </c>
      <c r="E707" s="3">
        <v>0</v>
      </c>
      <c r="F707" s="3">
        <v>6064.37</v>
      </c>
      <c r="G707" s="3" t="s">
        <v>11</v>
      </c>
      <c r="H707" s="3" t="s">
        <v>11</v>
      </c>
      <c r="I707" s="5" t="s">
        <v>42</v>
      </c>
    </row>
    <row r="708" spans="1:9" x14ac:dyDescent="0.35">
      <c r="A708" s="4" t="s">
        <v>740</v>
      </c>
      <c r="B708" s="3">
        <v>1984</v>
      </c>
      <c r="C708" s="3" t="s">
        <v>20</v>
      </c>
      <c r="D708" s="3">
        <v>21</v>
      </c>
      <c r="E708" s="3">
        <v>1</v>
      </c>
      <c r="F708" s="3">
        <v>6067.13</v>
      </c>
      <c r="G708" s="3" t="s">
        <v>12</v>
      </c>
      <c r="H708" s="3" t="s">
        <v>16</v>
      </c>
      <c r="I708" s="5" t="s">
        <v>168</v>
      </c>
    </row>
    <row r="709" spans="1:9" x14ac:dyDescent="0.35">
      <c r="A709" s="4" t="s">
        <v>741</v>
      </c>
      <c r="B709" s="3">
        <v>1979</v>
      </c>
      <c r="C709" s="3" t="s">
        <v>35</v>
      </c>
      <c r="D709" s="3">
        <v>8</v>
      </c>
      <c r="E709" s="3">
        <v>2</v>
      </c>
      <c r="F709" s="3">
        <v>6074.37</v>
      </c>
      <c r="G709" s="3" t="s">
        <v>11</v>
      </c>
      <c r="H709" s="3" t="s">
        <v>11</v>
      </c>
      <c r="I709" s="5" t="s">
        <v>23</v>
      </c>
    </row>
    <row r="710" spans="1:9" x14ac:dyDescent="0.35">
      <c r="A710" s="4" t="s">
        <v>742</v>
      </c>
      <c r="B710" s="3">
        <v>1984</v>
      </c>
      <c r="C710" s="3" t="s">
        <v>37</v>
      </c>
      <c r="D710" s="3">
        <v>14</v>
      </c>
      <c r="E710" s="3">
        <v>1</v>
      </c>
      <c r="F710" s="3">
        <v>6079.67</v>
      </c>
      <c r="G710" s="3" t="s">
        <v>16</v>
      </c>
      <c r="H710" s="3" t="s">
        <v>16</v>
      </c>
      <c r="I710" s="5" t="s">
        <v>276</v>
      </c>
    </row>
    <row r="711" spans="1:9" x14ac:dyDescent="0.35">
      <c r="A711" s="4" t="s">
        <v>743</v>
      </c>
      <c r="B711" s="3">
        <v>1984</v>
      </c>
      <c r="C711" s="3" t="s">
        <v>10</v>
      </c>
      <c r="D711" s="3">
        <v>25</v>
      </c>
      <c r="E711" s="3">
        <v>2</v>
      </c>
      <c r="F711" s="3">
        <v>6082.41</v>
      </c>
      <c r="G711" s="3" t="s">
        <v>16</v>
      </c>
      <c r="H711" s="3" t="s">
        <v>11</v>
      </c>
      <c r="I711" s="5" t="s">
        <v>42</v>
      </c>
    </row>
    <row r="712" spans="1:9" x14ac:dyDescent="0.35">
      <c r="A712" s="4" t="s">
        <v>744</v>
      </c>
      <c r="B712" s="3">
        <v>1970</v>
      </c>
      <c r="C712" s="3" t="s">
        <v>18</v>
      </c>
      <c r="D712" s="3">
        <v>9</v>
      </c>
      <c r="E712" s="3">
        <v>0</v>
      </c>
      <c r="F712" s="3">
        <v>6098.38</v>
      </c>
      <c r="G712" s="3" t="s">
        <v>11</v>
      </c>
      <c r="H712" s="3" t="s">
        <v>11</v>
      </c>
      <c r="I712" s="5" t="s">
        <v>13</v>
      </c>
    </row>
    <row r="713" spans="1:9" x14ac:dyDescent="0.35">
      <c r="A713" s="4" t="s">
        <v>745</v>
      </c>
      <c r="B713" s="3">
        <v>1995</v>
      </c>
      <c r="C713" s="3" t="s">
        <v>20</v>
      </c>
      <c r="D713" s="3">
        <v>9</v>
      </c>
      <c r="E713" s="3">
        <v>0</v>
      </c>
      <c r="F713" s="3">
        <v>6111.95</v>
      </c>
      <c r="G713" s="3" t="s">
        <v>11</v>
      </c>
      <c r="H713" s="3" t="s">
        <v>12</v>
      </c>
      <c r="I713" s="5" t="s">
        <v>535</v>
      </c>
    </row>
    <row r="714" spans="1:9" x14ac:dyDescent="0.35">
      <c r="A714" s="4" t="s">
        <v>746</v>
      </c>
      <c r="B714" s="3">
        <v>1985</v>
      </c>
      <c r="C714" s="3" t="s">
        <v>10</v>
      </c>
      <c r="D714" s="3">
        <v>21</v>
      </c>
      <c r="E714" s="3">
        <v>1</v>
      </c>
      <c r="F714" s="3">
        <v>6112.35</v>
      </c>
      <c r="G714" s="3" t="s">
        <v>11</v>
      </c>
      <c r="H714" s="3" t="s">
        <v>16</v>
      </c>
      <c r="I714" s="5" t="s">
        <v>23</v>
      </c>
    </row>
    <row r="715" spans="1:9" x14ac:dyDescent="0.35">
      <c r="A715" s="4" t="s">
        <v>747</v>
      </c>
      <c r="B715" s="3">
        <v>1991</v>
      </c>
      <c r="C715" s="3" t="s">
        <v>10</v>
      </c>
      <c r="D715" s="3">
        <v>25</v>
      </c>
      <c r="E715" s="3">
        <v>3</v>
      </c>
      <c r="F715" s="3">
        <v>6113.23</v>
      </c>
      <c r="G715" s="3" t="s">
        <v>11</v>
      </c>
      <c r="H715" s="3" t="s">
        <v>11</v>
      </c>
      <c r="I715" s="5" t="s">
        <v>247</v>
      </c>
    </row>
    <row r="716" spans="1:9" x14ac:dyDescent="0.35">
      <c r="A716" s="4" t="s">
        <v>748</v>
      </c>
      <c r="B716" s="3">
        <v>1983</v>
      </c>
      <c r="C716" s="3" t="s">
        <v>35</v>
      </c>
      <c r="D716" s="3">
        <v>11</v>
      </c>
      <c r="E716" s="3">
        <v>1</v>
      </c>
      <c r="F716" s="3">
        <v>6117.49</v>
      </c>
      <c r="G716" s="3" t="s">
        <v>11</v>
      </c>
      <c r="H716" s="3" t="s">
        <v>12</v>
      </c>
      <c r="I716" s="5" t="s">
        <v>23</v>
      </c>
    </row>
    <row r="717" spans="1:9" x14ac:dyDescent="0.35">
      <c r="A717" s="4" t="s">
        <v>749</v>
      </c>
      <c r="B717" s="3">
        <v>1983</v>
      </c>
      <c r="C717" s="3" t="s">
        <v>15</v>
      </c>
      <c r="D717" s="3">
        <v>16</v>
      </c>
      <c r="E717" s="3">
        <v>1</v>
      </c>
      <c r="F717" s="3">
        <v>6123.57</v>
      </c>
      <c r="G717" s="3" t="s">
        <v>12</v>
      </c>
      <c r="H717" s="3" t="s">
        <v>11</v>
      </c>
      <c r="I717" s="5" t="s">
        <v>23</v>
      </c>
    </row>
    <row r="718" spans="1:9" x14ac:dyDescent="0.35">
      <c r="A718" s="4" t="s">
        <v>750</v>
      </c>
      <c r="B718" s="3">
        <v>1990</v>
      </c>
      <c r="C718" s="3" t="s">
        <v>35</v>
      </c>
      <c r="D718" s="3">
        <v>18</v>
      </c>
      <c r="E718" s="3">
        <v>3</v>
      </c>
      <c r="F718" s="3">
        <v>6128.8</v>
      </c>
      <c r="G718" s="3" t="s">
        <v>11</v>
      </c>
      <c r="H718" s="3" t="s">
        <v>12</v>
      </c>
      <c r="I718" s="5" t="s">
        <v>23</v>
      </c>
    </row>
    <row r="719" spans="1:9" x14ac:dyDescent="0.35">
      <c r="A719" s="4" t="s">
        <v>751</v>
      </c>
      <c r="B719" s="3">
        <v>1969</v>
      </c>
      <c r="C719" s="3" t="s">
        <v>15</v>
      </c>
      <c r="D719" s="3">
        <v>9</v>
      </c>
      <c r="E719" s="3">
        <v>0</v>
      </c>
      <c r="F719" s="3">
        <v>6138.5</v>
      </c>
      <c r="G719" s="3" t="s">
        <v>11</v>
      </c>
      <c r="H719" s="3" t="s">
        <v>11</v>
      </c>
      <c r="I719" s="5" t="s">
        <v>42</v>
      </c>
    </row>
    <row r="720" spans="1:9" x14ac:dyDescent="0.35">
      <c r="A720" s="4" t="s">
        <v>752</v>
      </c>
      <c r="B720" s="3">
        <v>1978</v>
      </c>
      <c r="C720" s="3" t="s">
        <v>20</v>
      </c>
      <c r="D720" s="3">
        <v>5</v>
      </c>
      <c r="E720" s="3">
        <v>2</v>
      </c>
      <c r="F720" s="3">
        <v>6138.58</v>
      </c>
      <c r="G720" s="3" t="s">
        <v>11</v>
      </c>
      <c r="H720" s="3" t="s">
        <v>16</v>
      </c>
      <c r="I720" s="5" t="s">
        <v>13</v>
      </c>
    </row>
    <row r="721" spans="1:9" x14ac:dyDescent="0.35">
      <c r="A721" s="4" t="s">
        <v>753</v>
      </c>
      <c r="B721" s="3">
        <v>1976</v>
      </c>
      <c r="C721" s="3" t="s">
        <v>30</v>
      </c>
      <c r="D721" s="3">
        <v>12</v>
      </c>
      <c r="E721" s="3">
        <v>2</v>
      </c>
      <c r="F721" s="3">
        <v>6139.14</v>
      </c>
      <c r="G721" s="3" t="s">
        <v>11</v>
      </c>
      <c r="H721" s="3" t="s">
        <v>12</v>
      </c>
      <c r="I721" s="5" t="s">
        <v>13</v>
      </c>
    </row>
    <row r="722" spans="1:9" x14ac:dyDescent="0.35">
      <c r="A722" s="4" t="s">
        <v>754</v>
      </c>
      <c r="B722" s="3">
        <v>1970</v>
      </c>
      <c r="C722" s="3" t="s">
        <v>37</v>
      </c>
      <c r="D722" s="3">
        <v>14</v>
      </c>
      <c r="E722" s="3">
        <v>0</v>
      </c>
      <c r="F722" s="3">
        <v>6147.12</v>
      </c>
      <c r="G722" s="3" t="s">
        <v>11</v>
      </c>
      <c r="H722" s="3" t="s">
        <v>12</v>
      </c>
      <c r="I722" s="5" t="s">
        <v>23</v>
      </c>
    </row>
    <row r="723" spans="1:9" x14ac:dyDescent="0.35">
      <c r="A723" s="4" t="s">
        <v>755</v>
      </c>
      <c r="B723" s="3">
        <v>1973</v>
      </c>
      <c r="C723" s="3" t="s">
        <v>15</v>
      </c>
      <c r="D723" s="3">
        <v>6</v>
      </c>
      <c r="E723" s="3">
        <v>0</v>
      </c>
      <c r="F723" s="3">
        <v>6152.05</v>
      </c>
      <c r="G723" s="3" t="s">
        <v>11</v>
      </c>
      <c r="H723" s="3" t="s">
        <v>12</v>
      </c>
      <c r="I723" s="5" t="s">
        <v>13</v>
      </c>
    </row>
    <row r="724" spans="1:9" x14ac:dyDescent="0.35">
      <c r="A724" s="4" t="s">
        <v>756</v>
      </c>
      <c r="B724" s="3">
        <v>1985</v>
      </c>
      <c r="C724" s="3" t="s">
        <v>37</v>
      </c>
      <c r="D724" s="3">
        <v>15</v>
      </c>
      <c r="E724" s="3">
        <v>3</v>
      </c>
      <c r="F724" s="3">
        <v>6159.57</v>
      </c>
      <c r="G724" s="3" t="s">
        <v>11</v>
      </c>
      <c r="H724" s="3" t="s">
        <v>16</v>
      </c>
      <c r="I724" s="5" t="s">
        <v>23</v>
      </c>
    </row>
    <row r="725" spans="1:9" x14ac:dyDescent="0.35">
      <c r="A725" s="4" t="s">
        <v>757</v>
      </c>
      <c r="B725" s="3">
        <v>1984</v>
      </c>
      <c r="C725" s="3" t="s">
        <v>37</v>
      </c>
      <c r="D725" s="3">
        <v>6</v>
      </c>
      <c r="E725" s="3">
        <v>3</v>
      </c>
      <c r="F725" s="3">
        <v>6170.96</v>
      </c>
      <c r="G725" s="3" t="s">
        <v>11</v>
      </c>
      <c r="H725" s="3" t="s">
        <v>16</v>
      </c>
      <c r="I725" s="5" t="s">
        <v>13</v>
      </c>
    </row>
    <row r="726" spans="1:9" x14ac:dyDescent="0.35">
      <c r="A726" s="4" t="s">
        <v>758</v>
      </c>
      <c r="B726" s="3">
        <v>1985</v>
      </c>
      <c r="C726" s="3" t="s">
        <v>35</v>
      </c>
      <c r="D726" s="3">
        <v>9</v>
      </c>
      <c r="E726" s="3">
        <v>3</v>
      </c>
      <c r="F726" s="3">
        <v>6183.32</v>
      </c>
      <c r="G726" s="3" t="s">
        <v>11</v>
      </c>
      <c r="H726" s="3" t="s">
        <v>11</v>
      </c>
      <c r="I726" s="5" t="s">
        <v>23</v>
      </c>
    </row>
    <row r="727" spans="1:9" x14ac:dyDescent="0.35">
      <c r="A727" s="4" t="s">
        <v>759</v>
      </c>
      <c r="B727" s="3">
        <v>1970</v>
      </c>
      <c r="C727" s="3" t="s">
        <v>37</v>
      </c>
      <c r="D727" s="3">
        <v>5</v>
      </c>
      <c r="E727" s="3">
        <v>0</v>
      </c>
      <c r="F727" s="3">
        <v>6183.46</v>
      </c>
      <c r="G727" s="3" t="s">
        <v>11</v>
      </c>
      <c r="H727" s="3" t="s">
        <v>11</v>
      </c>
      <c r="I727" s="5" t="s">
        <v>23</v>
      </c>
    </row>
    <row r="728" spans="1:9" x14ac:dyDescent="0.35">
      <c r="A728" s="4" t="s">
        <v>760</v>
      </c>
      <c r="B728" s="3">
        <v>1988</v>
      </c>
      <c r="C728" s="3" t="s">
        <v>15</v>
      </c>
      <c r="D728" s="3">
        <v>1</v>
      </c>
      <c r="E728" s="3">
        <v>3</v>
      </c>
      <c r="F728" s="3">
        <v>6184.3</v>
      </c>
      <c r="G728" s="3" t="s">
        <v>11</v>
      </c>
      <c r="H728" s="3" t="s">
        <v>12</v>
      </c>
      <c r="I728" s="5" t="s">
        <v>13</v>
      </c>
    </row>
    <row r="729" spans="1:9" x14ac:dyDescent="0.35">
      <c r="A729" s="4" t="s">
        <v>761</v>
      </c>
      <c r="B729" s="3">
        <v>1981</v>
      </c>
      <c r="C729" s="3" t="s">
        <v>15</v>
      </c>
      <c r="D729" s="3">
        <v>22</v>
      </c>
      <c r="E729" s="3">
        <v>0</v>
      </c>
      <c r="F729" s="3">
        <v>6185.32</v>
      </c>
      <c r="G729" s="3" t="s">
        <v>11</v>
      </c>
      <c r="H729" s="3" t="s">
        <v>16</v>
      </c>
      <c r="I729" s="5" t="s">
        <v>13</v>
      </c>
    </row>
    <row r="730" spans="1:9" x14ac:dyDescent="0.35">
      <c r="A730" s="4" t="s">
        <v>762</v>
      </c>
      <c r="B730" s="3">
        <v>1981</v>
      </c>
      <c r="C730" s="3" t="s">
        <v>37</v>
      </c>
      <c r="D730" s="3">
        <v>1</v>
      </c>
      <c r="E730" s="3">
        <v>0</v>
      </c>
      <c r="F730" s="3">
        <v>6186.13</v>
      </c>
      <c r="G730" s="3" t="s">
        <v>11</v>
      </c>
      <c r="H730" s="3" t="s">
        <v>12</v>
      </c>
      <c r="I730" s="5" t="s">
        <v>42</v>
      </c>
    </row>
    <row r="731" spans="1:9" x14ac:dyDescent="0.35">
      <c r="A731" s="4" t="s">
        <v>763</v>
      </c>
      <c r="B731" s="3">
        <v>1988</v>
      </c>
      <c r="C731" s="3" t="s">
        <v>37</v>
      </c>
      <c r="D731" s="3">
        <v>23</v>
      </c>
      <c r="E731" s="3">
        <v>3</v>
      </c>
      <c r="F731" s="3">
        <v>6196.45</v>
      </c>
      <c r="G731" s="3" t="s">
        <v>11</v>
      </c>
      <c r="H731" s="3" t="s">
        <v>16</v>
      </c>
      <c r="I731" s="5" t="s">
        <v>42</v>
      </c>
    </row>
    <row r="732" spans="1:9" x14ac:dyDescent="0.35">
      <c r="A732" s="4" t="s">
        <v>764</v>
      </c>
      <c r="B732" s="3">
        <v>1985</v>
      </c>
      <c r="C732" s="3" t="s">
        <v>10</v>
      </c>
      <c r="D732" s="3">
        <v>22</v>
      </c>
      <c r="E732" s="3">
        <v>2</v>
      </c>
      <c r="F732" s="3">
        <v>6198.75</v>
      </c>
      <c r="G732" s="3" t="s">
        <v>11</v>
      </c>
      <c r="H732" s="3" t="s">
        <v>16</v>
      </c>
      <c r="I732" s="5" t="s">
        <v>23</v>
      </c>
    </row>
    <row r="733" spans="1:9" x14ac:dyDescent="0.35">
      <c r="A733" s="4" t="s">
        <v>31</v>
      </c>
      <c r="B733" s="3">
        <v>1985</v>
      </c>
      <c r="C733" s="3" t="s">
        <v>30</v>
      </c>
      <c r="D733" s="3">
        <v>20</v>
      </c>
      <c r="E733" s="3">
        <v>2</v>
      </c>
      <c r="F733" s="3">
        <v>6203.9</v>
      </c>
      <c r="G733" s="3" t="s">
        <v>16</v>
      </c>
      <c r="H733" s="3" t="s">
        <v>11</v>
      </c>
      <c r="I733" s="5" t="s">
        <v>23</v>
      </c>
    </row>
    <row r="734" spans="1:9" x14ac:dyDescent="0.35">
      <c r="A734" s="4" t="s">
        <v>765</v>
      </c>
      <c r="B734" s="3">
        <v>1985</v>
      </c>
      <c r="C734" s="3" t="s">
        <v>20</v>
      </c>
      <c r="D734" s="3">
        <v>22</v>
      </c>
      <c r="E734" s="3">
        <v>2</v>
      </c>
      <c r="F734" s="3">
        <v>6203.9</v>
      </c>
      <c r="G734" s="3" t="s">
        <v>11</v>
      </c>
      <c r="H734" s="3" t="s">
        <v>11</v>
      </c>
      <c r="I734" s="5" t="s">
        <v>23</v>
      </c>
    </row>
    <row r="735" spans="1:9" x14ac:dyDescent="0.35">
      <c r="A735" s="4" t="s">
        <v>766</v>
      </c>
      <c r="B735" s="3">
        <v>1999</v>
      </c>
      <c r="C735" s="3" t="s">
        <v>20</v>
      </c>
      <c r="D735" s="3">
        <v>10</v>
      </c>
      <c r="E735" s="3">
        <v>0</v>
      </c>
      <c r="F735" s="3">
        <v>6207.26</v>
      </c>
      <c r="G735" s="3" t="s">
        <v>11</v>
      </c>
      <c r="H735" s="3" t="s">
        <v>11</v>
      </c>
      <c r="I735" s="5" t="s">
        <v>535</v>
      </c>
    </row>
    <row r="736" spans="1:9" x14ac:dyDescent="0.35">
      <c r="A736" s="4" t="s">
        <v>767</v>
      </c>
      <c r="B736" s="3">
        <v>1992</v>
      </c>
      <c r="C736" s="3" t="s">
        <v>35</v>
      </c>
      <c r="D736" s="3">
        <v>12</v>
      </c>
      <c r="E736" s="3">
        <v>0</v>
      </c>
      <c r="F736" s="3">
        <v>6208.5</v>
      </c>
      <c r="G736" s="3" t="s">
        <v>11</v>
      </c>
      <c r="H736" s="3" t="s">
        <v>16</v>
      </c>
      <c r="I736" s="5" t="s">
        <v>300</v>
      </c>
    </row>
    <row r="737" spans="1:9" x14ac:dyDescent="0.35">
      <c r="A737" s="4" t="s">
        <v>768</v>
      </c>
      <c r="B737" s="3">
        <v>1972</v>
      </c>
      <c r="C737" s="3" t="s">
        <v>18</v>
      </c>
      <c r="D737" s="3">
        <v>29</v>
      </c>
      <c r="E737" s="3">
        <v>0</v>
      </c>
      <c r="F737" s="3">
        <v>6219.93</v>
      </c>
      <c r="G737" s="3" t="s">
        <v>11</v>
      </c>
      <c r="H737" s="3" t="s">
        <v>11</v>
      </c>
      <c r="I737" s="5" t="s">
        <v>13</v>
      </c>
    </row>
    <row r="738" spans="1:9" x14ac:dyDescent="0.35">
      <c r="A738" s="4" t="s">
        <v>769</v>
      </c>
      <c r="B738" s="3">
        <v>1978</v>
      </c>
      <c r="C738" s="3" t="s">
        <v>20</v>
      </c>
      <c r="D738" s="3">
        <v>19</v>
      </c>
      <c r="E738" s="3">
        <v>2</v>
      </c>
      <c r="F738" s="3">
        <v>6236.95</v>
      </c>
      <c r="G738" s="3" t="s">
        <v>11</v>
      </c>
      <c r="H738" s="3" t="s">
        <v>11</v>
      </c>
      <c r="I738" s="5" t="s">
        <v>13</v>
      </c>
    </row>
    <row r="739" spans="1:9" x14ac:dyDescent="0.35">
      <c r="A739" s="4" t="s">
        <v>770</v>
      </c>
      <c r="B739" s="3">
        <v>1983</v>
      </c>
      <c r="C739" s="3" t="s">
        <v>35</v>
      </c>
      <c r="D739" s="3">
        <v>11</v>
      </c>
      <c r="E739" s="3">
        <v>1</v>
      </c>
      <c r="F739" s="3">
        <v>6238.3</v>
      </c>
      <c r="G739" s="3" t="s">
        <v>11</v>
      </c>
      <c r="H739" s="3" t="s">
        <v>16</v>
      </c>
      <c r="I739" s="5" t="s">
        <v>42</v>
      </c>
    </row>
    <row r="740" spans="1:9" x14ac:dyDescent="0.35">
      <c r="A740" s="4" t="s">
        <v>771</v>
      </c>
      <c r="B740" s="3">
        <v>1979</v>
      </c>
      <c r="C740" s="3" t="s">
        <v>37</v>
      </c>
      <c r="D740" s="3">
        <v>10</v>
      </c>
      <c r="E740" s="3">
        <v>0</v>
      </c>
      <c r="F740" s="3">
        <v>6250.44</v>
      </c>
      <c r="G740" s="3" t="s">
        <v>11</v>
      </c>
      <c r="H740" s="3" t="s">
        <v>16</v>
      </c>
      <c r="I740" s="5" t="s">
        <v>42</v>
      </c>
    </row>
    <row r="741" spans="1:9" x14ac:dyDescent="0.35">
      <c r="A741" s="4" t="s">
        <v>772</v>
      </c>
      <c r="B741" s="3">
        <v>1972</v>
      </c>
      <c r="C741" s="3" t="s">
        <v>15</v>
      </c>
      <c r="D741" s="3">
        <v>11</v>
      </c>
      <c r="E741" s="3">
        <v>0</v>
      </c>
      <c r="F741" s="3">
        <v>6253.85</v>
      </c>
      <c r="G741" s="3" t="s">
        <v>11</v>
      </c>
      <c r="H741" s="3" t="s">
        <v>11</v>
      </c>
      <c r="I741" s="5" t="s">
        <v>13</v>
      </c>
    </row>
    <row r="742" spans="1:9" x14ac:dyDescent="0.35">
      <c r="A742" s="4" t="s">
        <v>773</v>
      </c>
      <c r="B742" s="3">
        <v>1972</v>
      </c>
      <c r="C742" s="3" t="s">
        <v>20</v>
      </c>
      <c r="D742" s="3">
        <v>8</v>
      </c>
      <c r="E742" s="3">
        <v>0</v>
      </c>
      <c r="F742" s="3">
        <v>6254.13</v>
      </c>
      <c r="G742" s="3" t="s">
        <v>11</v>
      </c>
      <c r="H742" s="3" t="s">
        <v>11</v>
      </c>
      <c r="I742" s="5" t="s">
        <v>23</v>
      </c>
    </row>
    <row r="743" spans="1:9" x14ac:dyDescent="0.35">
      <c r="A743" s="4" t="s">
        <v>774</v>
      </c>
      <c r="B743" s="3">
        <v>1970</v>
      </c>
      <c r="C743" s="3" t="s">
        <v>37</v>
      </c>
      <c r="D743" s="3">
        <v>11</v>
      </c>
      <c r="E743" s="3">
        <v>0</v>
      </c>
      <c r="F743" s="3">
        <v>6255.38</v>
      </c>
      <c r="G743" s="3" t="s">
        <v>11</v>
      </c>
      <c r="H743" s="3" t="s">
        <v>11</v>
      </c>
      <c r="I743" s="5" t="s">
        <v>13</v>
      </c>
    </row>
    <row r="744" spans="1:9" x14ac:dyDescent="0.35">
      <c r="A744" s="4" t="s">
        <v>775</v>
      </c>
      <c r="B744" s="3">
        <v>1995</v>
      </c>
      <c r="C744" s="3" t="s">
        <v>37</v>
      </c>
      <c r="D744" s="3">
        <v>17</v>
      </c>
      <c r="E744" s="3">
        <v>0</v>
      </c>
      <c r="F744" s="3">
        <v>6261.2</v>
      </c>
      <c r="G744" s="3" t="s">
        <v>11</v>
      </c>
      <c r="H744" s="3" t="s">
        <v>16</v>
      </c>
      <c r="I744" s="5" t="s">
        <v>535</v>
      </c>
    </row>
    <row r="745" spans="1:9" x14ac:dyDescent="0.35">
      <c r="A745" s="4" t="s">
        <v>776</v>
      </c>
      <c r="B745" s="3">
        <v>1984</v>
      </c>
      <c r="C745" s="3" t="s">
        <v>20</v>
      </c>
      <c r="D745" s="3">
        <v>25</v>
      </c>
      <c r="E745" s="3">
        <v>3</v>
      </c>
      <c r="F745" s="3">
        <v>6269.33</v>
      </c>
      <c r="G745" s="3" t="s">
        <v>11</v>
      </c>
      <c r="H745" s="3" t="s">
        <v>16</v>
      </c>
      <c r="I745" s="5" t="s">
        <v>13</v>
      </c>
    </row>
    <row r="746" spans="1:9" x14ac:dyDescent="0.35">
      <c r="A746" s="4" t="s">
        <v>777</v>
      </c>
      <c r="B746" s="3">
        <v>1981</v>
      </c>
      <c r="C746" s="3" t="s">
        <v>18</v>
      </c>
      <c r="D746" s="3">
        <v>30</v>
      </c>
      <c r="E746" s="3">
        <v>1</v>
      </c>
      <c r="F746" s="3">
        <v>6272.48</v>
      </c>
      <c r="G746" s="3" t="s">
        <v>16</v>
      </c>
      <c r="H746" s="3" t="s">
        <v>12</v>
      </c>
      <c r="I746" s="5" t="s">
        <v>13</v>
      </c>
    </row>
    <row r="747" spans="1:9" x14ac:dyDescent="0.35">
      <c r="A747" s="4" t="s">
        <v>778</v>
      </c>
      <c r="B747" s="3">
        <v>1993</v>
      </c>
      <c r="C747" s="3" t="s">
        <v>37</v>
      </c>
      <c r="D747" s="3">
        <v>16</v>
      </c>
      <c r="E747" s="3">
        <v>0</v>
      </c>
      <c r="F747" s="3">
        <v>6276.3</v>
      </c>
      <c r="G747" s="3" t="s">
        <v>11</v>
      </c>
      <c r="H747" s="3" t="s">
        <v>16</v>
      </c>
      <c r="I747" s="5" t="s">
        <v>200</v>
      </c>
    </row>
    <row r="748" spans="1:9" x14ac:dyDescent="0.35">
      <c r="A748" s="4" t="s">
        <v>779</v>
      </c>
      <c r="B748" s="3">
        <v>1981</v>
      </c>
      <c r="C748" s="3" t="s">
        <v>15</v>
      </c>
      <c r="D748" s="3">
        <v>24</v>
      </c>
      <c r="E748" s="3">
        <v>1</v>
      </c>
      <c r="F748" s="3">
        <v>6282.24</v>
      </c>
      <c r="G748" s="3" t="s">
        <v>11</v>
      </c>
      <c r="H748" s="3" t="s">
        <v>16</v>
      </c>
      <c r="I748" s="5" t="s">
        <v>42</v>
      </c>
    </row>
    <row r="749" spans="1:9" x14ac:dyDescent="0.35">
      <c r="A749" s="4" t="s">
        <v>780</v>
      </c>
      <c r="B749" s="3">
        <v>1981</v>
      </c>
      <c r="C749" s="3" t="s">
        <v>35</v>
      </c>
      <c r="D749" s="3">
        <v>26</v>
      </c>
      <c r="E749" s="3">
        <v>1</v>
      </c>
      <c r="F749" s="3">
        <v>6289.75</v>
      </c>
      <c r="G749" s="3" t="s">
        <v>11</v>
      </c>
      <c r="H749" s="3" t="s">
        <v>12</v>
      </c>
      <c r="I749" s="5" t="s">
        <v>13</v>
      </c>
    </row>
    <row r="750" spans="1:9" x14ac:dyDescent="0.35">
      <c r="A750" s="4" t="s">
        <v>781</v>
      </c>
      <c r="B750" s="3">
        <v>1996</v>
      </c>
      <c r="C750" s="3" t="s">
        <v>10</v>
      </c>
      <c r="D750" s="3">
        <v>4</v>
      </c>
      <c r="E750" s="3">
        <v>0</v>
      </c>
      <c r="F750" s="3">
        <v>6293.63</v>
      </c>
      <c r="G750" s="3" t="s">
        <v>11</v>
      </c>
      <c r="H750" s="3" t="s">
        <v>12</v>
      </c>
      <c r="I750" s="5" t="s">
        <v>300</v>
      </c>
    </row>
    <row r="751" spans="1:9" x14ac:dyDescent="0.35">
      <c r="A751" s="4" t="s">
        <v>782</v>
      </c>
      <c r="B751" s="3">
        <v>1974</v>
      </c>
      <c r="C751" s="3" t="s">
        <v>20</v>
      </c>
      <c r="D751" s="3">
        <v>17</v>
      </c>
      <c r="E751" s="3">
        <v>0</v>
      </c>
      <c r="F751" s="3">
        <v>6302.23</v>
      </c>
      <c r="G751" s="3" t="s">
        <v>11</v>
      </c>
      <c r="H751" s="3" t="s">
        <v>16</v>
      </c>
      <c r="I751" s="5" t="s">
        <v>13</v>
      </c>
    </row>
    <row r="752" spans="1:9" x14ac:dyDescent="0.35">
      <c r="A752" s="4" t="s">
        <v>783</v>
      </c>
      <c r="B752" s="3">
        <v>1969</v>
      </c>
      <c r="C752" s="3" t="s">
        <v>20</v>
      </c>
      <c r="D752" s="3">
        <v>4</v>
      </c>
      <c r="E752" s="3">
        <v>0</v>
      </c>
      <c r="F752" s="3">
        <v>6305.61</v>
      </c>
      <c r="G752" s="3" t="s">
        <v>11</v>
      </c>
      <c r="H752" s="3" t="s">
        <v>11</v>
      </c>
      <c r="I752" s="5" t="s">
        <v>23</v>
      </c>
    </row>
    <row r="753" spans="1:9" x14ac:dyDescent="0.35">
      <c r="A753" s="4" t="s">
        <v>784</v>
      </c>
      <c r="B753" s="3">
        <v>2004</v>
      </c>
      <c r="C753" s="3" t="s">
        <v>10</v>
      </c>
      <c r="D753" s="3">
        <v>27</v>
      </c>
      <c r="E753" s="3">
        <v>0</v>
      </c>
      <c r="F753" s="3">
        <v>6311.11</v>
      </c>
      <c r="G753" s="3" t="s">
        <v>11</v>
      </c>
      <c r="H753" s="3" t="s">
        <v>11</v>
      </c>
      <c r="I753" s="5" t="s">
        <v>42</v>
      </c>
    </row>
    <row r="754" spans="1:9" x14ac:dyDescent="0.35">
      <c r="A754" s="4" t="s">
        <v>785</v>
      </c>
      <c r="B754" s="3">
        <v>1985</v>
      </c>
      <c r="C754" s="3" t="s">
        <v>15</v>
      </c>
      <c r="D754" s="3">
        <v>19</v>
      </c>
      <c r="E754" s="3">
        <v>2</v>
      </c>
      <c r="F754" s="3">
        <v>6311.95</v>
      </c>
      <c r="G754" s="3" t="s">
        <v>11</v>
      </c>
      <c r="H754" s="3" t="s">
        <v>16</v>
      </c>
      <c r="I754" s="5" t="s">
        <v>42</v>
      </c>
    </row>
    <row r="755" spans="1:9" x14ac:dyDescent="0.35">
      <c r="A755" s="4" t="s">
        <v>786</v>
      </c>
      <c r="B755" s="3">
        <v>1985</v>
      </c>
      <c r="C755" s="3" t="s">
        <v>30</v>
      </c>
      <c r="D755" s="3">
        <v>15</v>
      </c>
      <c r="E755" s="3">
        <v>2</v>
      </c>
      <c r="F755" s="3">
        <v>6313.76</v>
      </c>
      <c r="G755" s="3" t="s">
        <v>11</v>
      </c>
      <c r="H755" s="3" t="s">
        <v>16</v>
      </c>
      <c r="I755" s="5" t="s">
        <v>13</v>
      </c>
    </row>
    <row r="756" spans="1:9" x14ac:dyDescent="0.35">
      <c r="A756" s="4" t="s">
        <v>787</v>
      </c>
      <c r="B756" s="3">
        <v>1990</v>
      </c>
      <c r="C756" s="3" t="s">
        <v>35</v>
      </c>
      <c r="D756" s="3">
        <v>13</v>
      </c>
      <c r="E756" s="3">
        <v>3</v>
      </c>
      <c r="F756" s="3">
        <v>6334.34</v>
      </c>
      <c r="G756" s="3" t="s">
        <v>11</v>
      </c>
      <c r="H756" s="3" t="s">
        <v>11</v>
      </c>
      <c r="I756" s="5" t="s">
        <v>247</v>
      </c>
    </row>
    <row r="757" spans="1:9" x14ac:dyDescent="0.35">
      <c r="A757" s="4" t="s">
        <v>788</v>
      </c>
      <c r="B757" s="3">
        <v>1986</v>
      </c>
      <c r="C757" s="3" t="s">
        <v>20</v>
      </c>
      <c r="D757" s="3">
        <v>25</v>
      </c>
      <c r="E757" s="3">
        <v>3</v>
      </c>
      <c r="F757" s="3">
        <v>6335.64</v>
      </c>
      <c r="G757" s="3" t="s">
        <v>11</v>
      </c>
      <c r="H757" s="3" t="s">
        <v>11</v>
      </c>
      <c r="I757" s="5" t="s">
        <v>13</v>
      </c>
    </row>
    <row r="758" spans="1:9" x14ac:dyDescent="0.35">
      <c r="A758" s="4" t="s">
        <v>789</v>
      </c>
      <c r="B758" s="3">
        <v>1983</v>
      </c>
      <c r="C758" s="3" t="s">
        <v>37</v>
      </c>
      <c r="D758" s="3">
        <v>21</v>
      </c>
      <c r="E758" s="3">
        <v>2</v>
      </c>
      <c r="F758" s="3">
        <v>6338.08</v>
      </c>
      <c r="G758" s="3" t="s">
        <v>11</v>
      </c>
      <c r="H758" s="3" t="s">
        <v>16</v>
      </c>
      <c r="I758" s="5" t="s">
        <v>13</v>
      </c>
    </row>
    <row r="759" spans="1:9" x14ac:dyDescent="0.35">
      <c r="A759" s="4" t="s">
        <v>790</v>
      </c>
      <c r="B759" s="3">
        <v>1983</v>
      </c>
      <c r="C759" s="3" t="s">
        <v>35</v>
      </c>
      <c r="D759" s="3">
        <v>19</v>
      </c>
      <c r="E759" s="3">
        <v>2</v>
      </c>
      <c r="F759" s="3">
        <v>6356.27</v>
      </c>
      <c r="G759" s="3" t="s">
        <v>12</v>
      </c>
      <c r="H759" s="3" t="s">
        <v>11</v>
      </c>
      <c r="I759" s="5" t="s">
        <v>13</v>
      </c>
    </row>
    <row r="760" spans="1:9" x14ac:dyDescent="0.35">
      <c r="A760" s="4" t="s">
        <v>791</v>
      </c>
      <c r="B760" s="3">
        <v>1980</v>
      </c>
      <c r="C760" s="3" t="s">
        <v>37</v>
      </c>
      <c r="D760" s="3">
        <v>30</v>
      </c>
      <c r="E760" s="3">
        <v>0</v>
      </c>
      <c r="F760" s="3">
        <v>6358.78</v>
      </c>
      <c r="G760" s="3" t="s">
        <v>11</v>
      </c>
      <c r="H760" s="3" t="s">
        <v>16</v>
      </c>
      <c r="I760" s="5" t="s">
        <v>23</v>
      </c>
    </row>
    <row r="761" spans="1:9" x14ac:dyDescent="0.35">
      <c r="A761" s="4" t="s">
        <v>792</v>
      </c>
      <c r="B761" s="3">
        <v>1989</v>
      </c>
      <c r="C761" s="3" t="s">
        <v>18</v>
      </c>
      <c r="D761" s="3">
        <v>24</v>
      </c>
      <c r="E761" s="3">
        <v>3</v>
      </c>
      <c r="F761" s="3">
        <v>6360.99</v>
      </c>
      <c r="G761" s="3" t="s">
        <v>11</v>
      </c>
      <c r="H761" s="3" t="s">
        <v>11</v>
      </c>
      <c r="I761" s="5" t="s">
        <v>23</v>
      </c>
    </row>
    <row r="762" spans="1:9" x14ac:dyDescent="0.35">
      <c r="A762" s="4" t="s">
        <v>793</v>
      </c>
      <c r="B762" s="3">
        <v>1996</v>
      </c>
      <c r="C762" s="3" t="s">
        <v>10</v>
      </c>
      <c r="D762" s="3">
        <v>7</v>
      </c>
      <c r="E762" s="3">
        <v>0</v>
      </c>
      <c r="F762" s="3">
        <v>6361.47</v>
      </c>
      <c r="G762" s="3" t="s">
        <v>11</v>
      </c>
      <c r="H762" s="3" t="s">
        <v>12</v>
      </c>
      <c r="I762" s="5" t="s">
        <v>300</v>
      </c>
    </row>
    <row r="763" spans="1:9" x14ac:dyDescent="0.35">
      <c r="A763" s="4" t="s">
        <v>794</v>
      </c>
      <c r="B763" s="3">
        <v>1970</v>
      </c>
      <c r="C763" s="3" t="s">
        <v>15</v>
      </c>
      <c r="D763" s="3">
        <v>9</v>
      </c>
      <c r="E763" s="3">
        <v>0</v>
      </c>
      <c r="F763" s="3">
        <v>6367.31</v>
      </c>
      <c r="G763" s="3" t="s">
        <v>11</v>
      </c>
      <c r="H763" s="3" t="s">
        <v>16</v>
      </c>
      <c r="I763" s="5" t="s">
        <v>13</v>
      </c>
    </row>
    <row r="764" spans="1:9" x14ac:dyDescent="0.35">
      <c r="A764" s="4" t="s">
        <v>795</v>
      </c>
      <c r="B764" s="3">
        <v>1984</v>
      </c>
      <c r="C764" s="3" t="s">
        <v>35</v>
      </c>
      <c r="D764" s="3">
        <v>13</v>
      </c>
      <c r="E764" s="3">
        <v>1</v>
      </c>
      <c r="F764" s="3">
        <v>6373.56</v>
      </c>
      <c r="G764" s="3" t="s">
        <v>11</v>
      </c>
      <c r="H764" s="3" t="s">
        <v>16</v>
      </c>
      <c r="I764" s="5" t="s">
        <v>23</v>
      </c>
    </row>
    <row r="765" spans="1:9" x14ac:dyDescent="0.35">
      <c r="A765" s="4" t="s">
        <v>796</v>
      </c>
      <c r="B765" s="3">
        <v>1976</v>
      </c>
      <c r="C765" s="3" t="s">
        <v>15</v>
      </c>
      <c r="D765" s="3">
        <v>18</v>
      </c>
      <c r="E765" s="3">
        <v>2</v>
      </c>
      <c r="F765" s="3">
        <v>6374.16</v>
      </c>
      <c r="G765" s="3" t="s">
        <v>11</v>
      </c>
      <c r="H765" s="3" t="s">
        <v>11</v>
      </c>
      <c r="I765" s="5" t="s">
        <v>13</v>
      </c>
    </row>
    <row r="766" spans="1:9" x14ac:dyDescent="0.35">
      <c r="A766" s="4" t="s">
        <v>797</v>
      </c>
      <c r="B766" s="3">
        <v>1982</v>
      </c>
      <c r="C766" s="3" t="s">
        <v>35</v>
      </c>
      <c r="D766" s="3">
        <v>6</v>
      </c>
      <c r="E766" s="3">
        <v>1</v>
      </c>
      <c r="F766" s="3">
        <v>6389.38</v>
      </c>
      <c r="G766" s="3" t="s">
        <v>16</v>
      </c>
      <c r="H766" s="3" t="s">
        <v>11</v>
      </c>
      <c r="I766" s="5" t="s">
        <v>23</v>
      </c>
    </row>
    <row r="767" spans="1:9" x14ac:dyDescent="0.35">
      <c r="A767" s="4" t="s">
        <v>798</v>
      </c>
      <c r="B767" s="3">
        <v>1997</v>
      </c>
      <c r="C767" s="3" t="s">
        <v>35</v>
      </c>
      <c r="D767" s="3">
        <v>16</v>
      </c>
      <c r="E767" s="3">
        <v>0</v>
      </c>
      <c r="F767" s="3">
        <v>6389.53</v>
      </c>
      <c r="G767" s="3" t="s">
        <v>11</v>
      </c>
      <c r="H767" s="3" t="s">
        <v>11</v>
      </c>
      <c r="I767" s="5" t="s">
        <v>300</v>
      </c>
    </row>
    <row r="768" spans="1:9" x14ac:dyDescent="0.35">
      <c r="A768" s="4" t="s">
        <v>799</v>
      </c>
      <c r="B768" s="3">
        <v>1982</v>
      </c>
      <c r="C768" s="3" t="s">
        <v>37</v>
      </c>
      <c r="D768" s="3">
        <v>28</v>
      </c>
      <c r="E768" s="3">
        <v>1</v>
      </c>
      <c r="F768" s="3">
        <v>6393.6</v>
      </c>
      <c r="G768" s="3" t="s">
        <v>11</v>
      </c>
      <c r="H768" s="3" t="s">
        <v>16</v>
      </c>
      <c r="I768" s="5" t="s">
        <v>23</v>
      </c>
    </row>
    <row r="769" spans="1:9" x14ac:dyDescent="0.35">
      <c r="A769" s="4" t="s">
        <v>800</v>
      </c>
      <c r="B769" s="3">
        <v>1987</v>
      </c>
      <c r="C769" s="3" t="s">
        <v>20</v>
      </c>
      <c r="D769" s="3">
        <v>9</v>
      </c>
      <c r="E769" s="3">
        <v>2</v>
      </c>
      <c r="F769" s="3">
        <v>6402.29</v>
      </c>
      <c r="G769" s="3" t="s">
        <v>11</v>
      </c>
      <c r="H769" s="3" t="s">
        <v>12</v>
      </c>
      <c r="I769" s="5" t="s">
        <v>247</v>
      </c>
    </row>
    <row r="770" spans="1:9" x14ac:dyDescent="0.35">
      <c r="A770" s="4" t="s">
        <v>801</v>
      </c>
      <c r="B770" s="3">
        <v>1985</v>
      </c>
      <c r="C770" s="3" t="s">
        <v>30</v>
      </c>
      <c r="D770" s="3">
        <v>10</v>
      </c>
      <c r="E770" s="3">
        <v>2</v>
      </c>
      <c r="F770" s="3">
        <v>6406.41</v>
      </c>
      <c r="G770" s="3" t="s">
        <v>16</v>
      </c>
      <c r="H770" s="3" t="s">
        <v>12</v>
      </c>
      <c r="I770" s="5" t="s">
        <v>276</v>
      </c>
    </row>
    <row r="771" spans="1:9" x14ac:dyDescent="0.35">
      <c r="A771" s="4" t="s">
        <v>802</v>
      </c>
      <c r="B771" s="3">
        <v>1970</v>
      </c>
      <c r="C771" s="3" t="s">
        <v>35</v>
      </c>
      <c r="D771" s="3">
        <v>20</v>
      </c>
      <c r="E771" s="3">
        <v>0</v>
      </c>
      <c r="F771" s="3">
        <v>6407.05</v>
      </c>
      <c r="G771" s="3" t="s">
        <v>11</v>
      </c>
      <c r="H771" s="3" t="s">
        <v>16</v>
      </c>
      <c r="I771" s="5" t="s">
        <v>13</v>
      </c>
    </row>
    <row r="772" spans="1:9" x14ac:dyDescent="0.35">
      <c r="A772" s="4" t="s">
        <v>803</v>
      </c>
      <c r="B772" s="3">
        <v>1971</v>
      </c>
      <c r="C772" s="3" t="s">
        <v>35</v>
      </c>
      <c r="D772" s="3">
        <v>22</v>
      </c>
      <c r="E772" s="3">
        <v>0</v>
      </c>
      <c r="F772" s="3">
        <v>6412.34</v>
      </c>
      <c r="G772" s="3" t="s">
        <v>11</v>
      </c>
      <c r="H772" s="3" t="s">
        <v>12</v>
      </c>
      <c r="I772" s="5" t="s">
        <v>13</v>
      </c>
    </row>
    <row r="773" spans="1:9" x14ac:dyDescent="0.35">
      <c r="A773" s="4" t="s">
        <v>804</v>
      </c>
      <c r="B773" s="3">
        <v>1987</v>
      </c>
      <c r="C773" s="3" t="s">
        <v>20</v>
      </c>
      <c r="D773" s="3">
        <v>4</v>
      </c>
      <c r="E773" s="3">
        <v>3</v>
      </c>
      <c r="F773" s="3">
        <v>6414.18</v>
      </c>
      <c r="G773" s="3" t="s">
        <v>11</v>
      </c>
      <c r="H773" s="3" t="s">
        <v>11</v>
      </c>
      <c r="I773" s="5" t="s">
        <v>42</v>
      </c>
    </row>
    <row r="774" spans="1:9" x14ac:dyDescent="0.35">
      <c r="A774" s="4" t="s">
        <v>805</v>
      </c>
      <c r="B774" s="3">
        <v>1976</v>
      </c>
      <c r="C774" s="3" t="s">
        <v>30</v>
      </c>
      <c r="D774" s="3">
        <v>30</v>
      </c>
      <c r="E774" s="3">
        <v>2</v>
      </c>
      <c r="F774" s="3">
        <v>6417.28</v>
      </c>
      <c r="G774" s="3" t="s">
        <v>11</v>
      </c>
      <c r="H774" s="3" t="s">
        <v>12</v>
      </c>
      <c r="I774" s="5" t="s">
        <v>13</v>
      </c>
    </row>
    <row r="775" spans="1:9" x14ac:dyDescent="0.35">
      <c r="A775" s="4" t="s">
        <v>806</v>
      </c>
      <c r="B775" s="3">
        <v>1975</v>
      </c>
      <c r="C775" s="3" t="s">
        <v>35</v>
      </c>
      <c r="D775" s="3">
        <v>5</v>
      </c>
      <c r="E775" s="3">
        <v>1</v>
      </c>
      <c r="F775" s="3">
        <v>6423.48</v>
      </c>
      <c r="G775" s="3" t="s">
        <v>11</v>
      </c>
      <c r="H775" s="3" t="s">
        <v>12</v>
      </c>
      <c r="I775" s="5" t="s">
        <v>13</v>
      </c>
    </row>
    <row r="776" spans="1:9" x14ac:dyDescent="0.35">
      <c r="A776" s="4" t="s">
        <v>807</v>
      </c>
      <c r="B776" s="3">
        <v>1985</v>
      </c>
      <c r="C776" s="3" t="s">
        <v>10</v>
      </c>
      <c r="D776" s="3">
        <v>22</v>
      </c>
      <c r="E776" s="3">
        <v>3</v>
      </c>
      <c r="F776" s="3">
        <v>6435.62</v>
      </c>
      <c r="G776" s="3" t="s">
        <v>12</v>
      </c>
      <c r="H776" s="3" t="s">
        <v>11</v>
      </c>
      <c r="I776" s="5" t="s">
        <v>13</v>
      </c>
    </row>
    <row r="777" spans="1:9" x14ac:dyDescent="0.35">
      <c r="A777" s="4" t="s">
        <v>808</v>
      </c>
      <c r="B777" s="3">
        <v>1984</v>
      </c>
      <c r="C777" s="3" t="s">
        <v>35</v>
      </c>
      <c r="D777" s="3">
        <v>26</v>
      </c>
      <c r="E777" s="3">
        <v>2</v>
      </c>
      <c r="F777" s="3">
        <v>6455.86</v>
      </c>
      <c r="G777" s="3" t="s">
        <v>12</v>
      </c>
      <c r="H777" s="3" t="s">
        <v>12</v>
      </c>
      <c r="I777" s="5" t="s">
        <v>23</v>
      </c>
    </row>
    <row r="778" spans="1:9" x14ac:dyDescent="0.35">
      <c r="A778" s="4" t="s">
        <v>809</v>
      </c>
      <c r="B778" s="3">
        <v>1984</v>
      </c>
      <c r="C778" s="3" t="s">
        <v>15</v>
      </c>
      <c r="D778" s="3">
        <v>1</v>
      </c>
      <c r="E778" s="3">
        <v>2</v>
      </c>
      <c r="F778" s="3">
        <v>6457.84</v>
      </c>
      <c r="G778" s="3" t="s">
        <v>11</v>
      </c>
      <c r="H778" s="3" t="s">
        <v>12</v>
      </c>
      <c r="I778" s="5" t="s">
        <v>23</v>
      </c>
    </row>
    <row r="779" spans="1:9" x14ac:dyDescent="0.35">
      <c r="A779" s="4" t="s">
        <v>810</v>
      </c>
      <c r="B779" s="3">
        <v>1981</v>
      </c>
      <c r="C779" s="3" t="s">
        <v>10</v>
      </c>
      <c r="D779" s="3">
        <v>27</v>
      </c>
      <c r="E779" s="3">
        <v>1</v>
      </c>
      <c r="F779" s="3">
        <v>6473.15</v>
      </c>
      <c r="G779" s="3" t="s">
        <v>11</v>
      </c>
      <c r="H779" s="3" t="s">
        <v>11</v>
      </c>
      <c r="I779" s="5" t="s">
        <v>13</v>
      </c>
    </row>
    <row r="780" spans="1:9" x14ac:dyDescent="0.35">
      <c r="A780" s="4" t="s">
        <v>811</v>
      </c>
      <c r="B780" s="3">
        <v>1980</v>
      </c>
      <c r="C780" s="3" t="s">
        <v>18</v>
      </c>
      <c r="D780" s="3">
        <v>8</v>
      </c>
      <c r="E780" s="3">
        <v>0</v>
      </c>
      <c r="F780" s="3">
        <v>6474.01</v>
      </c>
      <c r="G780" s="3" t="s">
        <v>11</v>
      </c>
      <c r="H780" s="3" t="s">
        <v>12</v>
      </c>
      <c r="I780" s="5" t="s">
        <v>42</v>
      </c>
    </row>
    <row r="781" spans="1:9" x14ac:dyDescent="0.35">
      <c r="A781" s="4" t="s">
        <v>812</v>
      </c>
      <c r="B781" s="3">
        <v>1970</v>
      </c>
      <c r="C781" s="3" t="s">
        <v>30</v>
      </c>
      <c r="D781" s="3">
        <v>1</v>
      </c>
      <c r="E781" s="3">
        <v>0</v>
      </c>
      <c r="F781" s="3">
        <v>6481.67</v>
      </c>
      <c r="G781" s="3" t="s">
        <v>11</v>
      </c>
      <c r="H781" s="3" t="s">
        <v>11</v>
      </c>
      <c r="I781" s="5" t="s">
        <v>13</v>
      </c>
    </row>
    <row r="782" spans="1:9" x14ac:dyDescent="0.35">
      <c r="A782" s="4" t="s">
        <v>813</v>
      </c>
      <c r="B782" s="3">
        <v>1982</v>
      </c>
      <c r="C782" s="3" t="s">
        <v>37</v>
      </c>
      <c r="D782" s="3">
        <v>9</v>
      </c>
      <c r="E782" s="3">
        <v>1</v>
      </c>
      <c r="F782" s="3">
        <v>6496.89</v>
      </c>
      <c r="G782" s="3" t="s">
        <v>11</v>
      </c>
      <c r="H782" s="3" t="s">
        <v>12</v>
      </c>
      <c r="I782" s="5" t="s">
        <v>42</v>
      </c>
    </row>
    <row r="783" spans="1:9" x14ac:dyDescent="0.35">
      <c r="A783" s="4" t="s">
        <v>814</v>
      </c>
      <c r="B783" s="3">
        <v>1982</v>
      </c>
      <c r="C783" s="3" t="s">
        <v>35</v>
      </c>
      <c r="D783" s="3">
        <v>28</v>
      </c>
      <c r="E783" s="3">
        <v>1</v>
      </c>
      <c r="F783" s="3">
        <v>6500.24</v>
      </c>
      <c r="G783" s="3" t="s">
        <v>11</v>
      </c>
      <c r="H783" s="3" t="s">
        <v>11</v>
      </c>
      <c r="I783" s="5" t="s">
        <v>13</v>
      </c>
    </row>
    <row r="784" spans="1:9" x14ac:dyDescent="0.35">
      <c r="A784" s="4" t="s">
        <v>815</v>
      </c>
      <c r="B784" s="3">
        <v>1994</v>
      </c>
      <c r="C784" s="3" t="s">
        <v>10</v>
      </c>
      <c r="D784" s="3">
        <v>7</v>
      </c>
      <c r="E784" s="3">
        <v>0</v>
      </c>
      <c r="F784" s="3">
        <v>6512.24</v>
      </c>
      <c r="G784" s="3" t="s">
        <v>11</v>
      </c>
      <c r="H784" s="3" t="s">
        <v>16</v>
      </c>
      <c r="I784" s="5" t="s">
        <v>300</v>
      </c>
    </row>
    <row r="785" spans="1:9" x14ac:dyDescent="0.35">
      <c r="A785" s="4" t="s">
        <v>816</v>
      </c>
      <c r="B785" s="3">
        <v>1976</v>
      </c>
      <c r="C785" s="3" t="s">
        <v>37</v>
      </c>
      <c r="D785" s="3">
        <v>23</v>
      </c>
      <c r="E785" s="3">
        <v>2</v>
      </c>
      <c r="F785" s="3">
        <v>6529.21</v>
      </c>
      <c r="G785" s="3" t="s">
        <v>11</v>
      </c>
      <c r="H785" s="3" t="s">
        <v>16</v>
      </c>
      <c r="I785" s="5" t="s">
        <v>13</v>
      </c>
    </row>
    <row r="786" spans="1:9" x14ac:dyDescent="0.35">
      <c r="A786" s="4" t="s">
        <v>817</v>
      </c>
      <c r="B786" s="3">
        <v>1982</v>
      </c>
      <c r="C786" s="3" t="s">
        <v>35</v>
      </c>
      <c r="D786" s="3">
        <v>12</v>
      </c>
      <c r="E786" s="3">
        <v>3</v>
      </c>
      <c r="F786" s="3">
        <v>6532.04</v>
      </c>
      <c r="G786" s="3" t="s">
        <v>11</v>
      </c>
      <c r="H786" s="3" t="s">
        <v>16</v>
      </c>
      <c r="I786" s="5" t="s">
        <v>13</v>
      </c>
    </row>
    <row r="787" spans="1:9" x14ac:dyDescent="0.35">
      <c r="A787" s="4" t="s">
        <v>818</v>
      </c>
      <c r="B787" s="3">
        <v>1982</v>
      </c>
      <c r="C787" s="3" t="s">
        <v>37</v>
      </c>
      <c r="D787" s="3">
        <v>2</v>
      </c>
      <c r="E787" s="3">
        <v>3</v>
      </c>
      <c r="F787" s="3">
        <v>6536.68</v>
      </c>
      <c r="G787" s="3" t="s">
        <v>11</v>
      </c>
      <c r="H787" s="3" t="s">
        <v>11</v>
      </c>
      <c r="I787" s="5" t="s">
        <v>23</v>
      </c>
    </row>
    <row r="788" spans="1:9" x14ac:dyDescent="0.35">
      <c r="A788" s="4" t="s">
        <v>819</v>
      </c>
      <c r="B788" s="3">
        <v>1969</v>
      </c>
      <c r="C788" s="3" t="s">
        <v>30</v>
      </c>
      <c r="D788" s="3">
        <v>3</v>
      </c>
      <c r="E788" s="3">
        <v>0</v>
      </c>
      <c r="F788" s="3">
        <v>6546.16</v>
      </c>
      <c r="G788" s="3" t="s">
        <v>11</v>
      </c>
      <c r="H788" s="3" t="s">
        <v>12</v>
      </c>
      <c r="I788" s="5" t="s">
        <v>13</v>
      </c>
    </row>
    <row r="789" spans="1:9" x14ac:dyDescent="0.35">
      <c r="A789" s="4" t="s">
        <v>820</v>
      </c>
      <c r="B789" s="3">
        <v>1986</v>
      </c>
      <c r="C789" s="3" t="s">
        <v>30</v>
      </c>
      <c r="D789" s="3">
        <v>18</v>
      </c>
      <c r="E789" s="3">
        <v>3</v>
      </c>
      <c r="F789" s="3">
        <v>6548.2</v>
      </c>
      <c r="G789" s="3" t="s">
        <v>11</v>
      </c>
      <c r="H789" s="3" t="s">
        <v>12</v>
      </c>
      <c r="I789" s="5" t="s">
        <v>23</v>
      </c>
    </row>
    <row r="790" spans="1:9" x14ac:dyDescent="0.35">
      <c r="A790" s="4" t="s">
        <v>821</v>
      </c>
      <c r="B790" s="3">
        <v>1989</v>
      </c>
      <c r="C790" s="3" t="s">
        <v>35</v>
      </c>
      <c r="D790" s="3">
        <v>6</v>
      </c>
      <c r="E790" s="3">
        <v>3</v>
      </c>
      <c r="F790" s="3">
        <v>6551.75</v>
      </c>
      <c r="G790" s="3" t="s">
        <v>11</v>
      </c>
      <c r="H790" s="3" t="s">
        <v>11</v>
      </c>
      <c r="I790" s="5" t="s">
        <v>247</v>
      </c>
    </row>
    <row r="791" spans="1:9" x14ac:dyDescent="0.35">
      <c r="A791" s="4" t="s">
        <v>822</v>
      </c>
      <c r="B791" s="3">
        <v>1968</v>
      </c>
      <c r="C791" s="3" t="s">
        <v>30</v>
      </c>
      <c r="D791" s="3">
        <v>11</v>
      </c>
      <c r="E791" s="3">
        <v>0</v>
      </c>
      <c r="F791" s="3">
        <v>6552.01</v>
      </c>
      <c r="G791" s="3" t="s">
        <v>12</v>
      </c>
      <c r="H791" s="3" t="s">
        <v>11</v>
      </c>
      <c r="I791" s="5" t="s">
        <v>13</v>
      </c>
    </row>
    <row r="792" spans="1:9" x14ac:dyDescent="0.35">
      <c r="A792" s="4" t="s">
        <v>823</v>
      </c>
      <c r="B792" s="3">
        <v>1984</v>
      </c>
      <c r="C792" s="3" t="s">
        <v>20</v>
      </c>
      <c r="D792" s="3">
        <v>20</v>
      </c>
      <c r="E792" s="3">
        <v>1</v>
      </c>
      <c r="F792" s="3">
        <v>6555.07</v>
      </c>
      <c r="G792" s="3" t="s">
        <v>11</v>
      </c>
      <c r="H792" s="3" t="s">
        <v>11</v>
      </c>
      <c r="I792" s="5" t="s">
        <v>247</v>
      </c>
    </row>
    <row r="793" spans="1:9" x14ac:dyDescent="0.35">
      <c r="A793" s="4" t="s">
        <v>824</v>
      </c>
      <c r="B793" s="3">
        <v>1981</v>
      </c>
      <c r="C793" s="3" t="s">
        <v>10</v>
      </c>
      <c r="D793" s="3">
        <v>20</v>
      </c>
      <c r="E793" s="3">
        <v>0</v>
      </c>
      <c r="F793" s="3">
        <v>6571.02</v>
      </c>
      <c r="G793" s="3" t="s">
        <v>11</v>
      </c>
      <c r="H793" s="3" t="s">
        <v>16</v>
      </c>
      <c r="I793" s="5" t="s">
        <v>23</v>
      </c>
    </row>
    <row r="794" spans="1:9" x14ac:dyDescent="0.35">
      <c r="A794" s="4" t="s">
        <v>825</v>
      </c>
      <c r="B794" s="3">
        <v>1984</v>
      </c>
      <c r="C794" s="3" t="s">
        <v>37</v>
      </c>
      <c r="D794" s="3">
        <v>5</v>
      </c>
      <c r="E794" s="3">
        <v>2</v>
      </c>
      <c r="F794" s="3">
        <v>6571.54</v>
      </c>
      <c r="G794" s="3" t="s">
        <v>11</v>
      </c>
      <c r="H794" s="3" t="s">
        <v>12</v>
      </c>
      <c r="I794" s="5" t="s">
        <v>42</v>
      </c>
    </row>
    <row r="795" spans="1:9" x14ac:dyDescent="0.35">
      <c r="A795" s="4" t="s">
        <v>826</v>
      </c>
      <c r="B795" s="3">
        <v>1982</v>
      </c>
      <c r="C795" s="3" t="s">
        <v>15</v>
      </c>
      <c r="D795" s="3">
        <v>22</v>
      </c>
      <c r="E795" s="3">
        <v>2</v>
      </c>
      <c r="F795" s="3">
        <v>6593.51</v>
      </c>
      <c r="G795" s="3" t="s">
        <v>11</v>
      </c>
      <c r="H795" s="3" t="s">
        <v>16</v>
      </c>
      <c r="I795" s="5" t="s">
        <v>13</v>
      </c>
    </row>
    <row r="796" spans="1:9" x14ac:dyDescent="0.35">
      <c r="A796" s="4" t="s">
        <v>827</v>
      </c>
      <c r="B796" s="3">
        <v>1982</v>
      </c>
      <c r="C796" s="3" t="s">
        <v>30</v>
      </c>
      <c r="D796" s="3">
        <v>29</v>
      </c>
      <c r="E796" s="3">
        <v>1</v>
      </c>
      <c r="F796" s="3">
        <v>6600.21</v>
      </c>
      <c r="G796" s="3" t="s">
        <v>12</v>
      </c>
      <c r="H796" s="3" t="s">
        <v>11</v>
      </c>
      <c r="I796" s="5" t="s">
        <v>168</v>
      </c>
    </row>
    <row r="797" spans="1:9" x14ac:dyDescent="0.35">
      <c r="A797" s="4" t="s">
        <v>828</v>
      </c>
      <c r="B797" s="3">
        <v>1982</v>
      </c>
      <c r="C797" s="3" t="s">
        <v>15</v>
      </c>
      <c r="D797" s="3">
        <v>7</v>
      </c>
      <c r="E797" s="3">
        <v>2</v>
      </c>
      <c r="F797" s="3">
        <v>6600.36</v>
      </c>
      <c r="G797" s="3" t="s">
        <v>11</v>
      </c>
      <c r="H797" s="3" t="s">
        <v>12</v>
      </c>
      <c r="I797" s="5" t="s">
        <v>42</v>
      </c>
    </row>
    <row r="798" spans="1:9" x14ac:dyDescent="0.35">
      <c r="A798" s="4" t="s">
        <v>829</v>
      </c>
      <c r="B798" s="3">
        <v>1982</v>
      </c>
      <c r="C798" s="3" t="s">
        <v>35</v>
      </c>
      <c r="D798" s="3">
        <v>28</v>
      </c>
      <c r="E798" s="3">
        <v>1</v>
      </c>
      <c r="F798" s="3">
        <v>6610.11</v>
      </c>
      <c r="G798" s="3" t="s">
        <v>12</v>
      </c>
      <c r="H798" s="3" t="s">
        <v>11</v>
      </c>
      <c r="I798" s="5" t="s">
        <v>164</v>
      </c>
    </row>
    <row r="799" spans="1:9" x14ac:dyDescent="0.35">
      <c r="A799" s="4" t="s">
        <v>830</v>
      </c>
      <c r="B799" s="3">
        <v>1973</v>
      </c>
      <c r="C799" s="3" t="s">
        <v>35</v>
      </c>
      <c r="D799" s="3">
        <v>29</v>
      </c>
      <c r="E799" s="3">
        <v>0</v>
      </c>
      <c r="F799" s="3">
        <v>6630.31</v>
      </c>
      <c r="G799" s="3" t="s">
        <v>11</v>
      </c>
      <c r="H799" s="3" t="s">
        <v>16</v>
      </c>
      <c r="I799" s="5" t="s">
        <v>13</v>
      </c>
    </row>
    <row r="800" spans="1:9" x14ac:dyDescent="0.35">
      <c r="A800" s="4" t="s">
        <v>831</v>
      </c>
      <c r="B800" s="3">
        <v>2003</v>
      </c>
      <c r="C800" s="3" t="s">
        <v>20</v>
      </c>
      <c r="D800" s="3">
        <v>4</v>
      </c>
      <c r="E800" s="3">
        <v>0</v>
      </c>
      <c r="F800" s="3">
        <v>6638.16</v>
      </c>
      <c r="G800" s="3" t="s">
        <v>11</v>
      </c>
      <c r="H800" s="3" t="s">
        <v>16</v>
      </c>
      <c r="I800" s="5" t="s">
        <v>23</v>
      </c>
    </row>
    <row r="801" spans="1:9" x14ac:dyDescent="0.35">
      <c r="A801" s="4" t="s">
        <v>832</v>
      </c>
      <c r="B801" s="3">
        <v>1990</v>
      </c>
      <c r="C801" s="3" t="s">
        <v>18</v>
      </c>
      <c r="D801" s="3">
        <v>6</v>
      </c>
      <c r="E801" s="3">
        <v>3</v>
      </c>
      <c r="F801" s="3">
        <v>6639.3</v>
      </c>
      <c r="G801" s="3" t="s">
        <v>11</v>
      </c>
      <c r="H801" s="3" t="s">
        <v>11</v>
      </c>
      <c r="I801" s="5" t="s">
        <v>300</v>
      </c>
    </row>
    <row r="802" spans="1:9" x14ac:dyDescent="0.35">
      <c r="A802" s="4" t="s">
        <v>833</v>
      </c>
      <c r="B802" s="3">
        <v>1984</v>
      </c>
      <c r="C802" s="3" t="s">
        <v>30</v>
      </c>
      <c r="D802" s="3">
        <v>8</v>
      </c>
      <c r="E802" s="3">
        <v>2</v>
      </c>
      <c r="F802" s="3">
        <v>6640.54</v>
      </c>
      <c r="G802" s="3" t="s">
        <v>11</v>
      </c>
      <c r="H802" s="3" t="s">
        <v>12</v>
      </c>
      <c r="I802" s="5" t="s">
        <v>166</v>
      </c>
    </row>
    <row r="803" spans="1:9" x14ac:dyDescent="0.35">
      <c r="A803" s="4" t="s">
        <v>834</v>
      </c>
      <c r="B803" s="3">
        <v>1970</v>
      </c>
      <c r="C803" s="3" t="s">
        <v>15</v>
      </c>
      <c r="D803" s="3">
        <v>8</v>
      </c>
      <c r="E803" s="3">
        <v>0</v>
      </c>
      <c r="F803" s="3">
        <v>6651.26</v>
      </c>
      <c r="G803" s="3" t="s">
        <v>11</v>
      </c>
      <c r="H803" s="3" t="s">
        <v>12</v>
      </c>
      <c r="I803" s="5" t="s">
        <v>13</v>
      </c>
    </row>
    <row r="804" spans="1:9" x14ac:dyDescent="0.35">
      <c r="A804" s="4" t="s">
        <v>835</v>
      </c>
      <c r="B804" s="3">
        <v>1984</v>
      </c>
      <c r="C804" s="3" t="s">
        <v>10</v>
      </c>
      <c r="D804" s="3">
        <v>1</v>
      </c>
      <c r="E804" s="3">
        <v>3</v>
      </c>
      <c r="F804" s="3">
        <v>6652.53</v>
      </c>
      <c r="G804" s="3" t="s">
        <v>12</v>
      </c>
      <c r="H804" s="3" t="s">
        <v>11</v>
      </c>
      <c r="I804" s="5" t="s">
        <v>13</v>
      </c>
    </row>
    <row r="805" spans="1:9" x14ac:dyDescent="0.35">
      <c r="A805" s="4" t="s">
        <v>836</v>
      </c>
      <c r="B805" s="3">
        <v>1989</v>
      </c>
      <c r="C805" s="3" t="s">
        <v>15</v>
      </c>
      <c r="D805" s="3">
        <v>19</v>
      </c>
      <c r="E805" s="3">
        <v>5</v>
      </c>
      <c r="F805" s="3">
        <v>6653.79</v>
      </c>
      <c r="G805" s="3" t="s">
        <v>11</v>
      </c>
      <c r="H805" s="3" t="s">
        <v>16</v>
      </c>
      <c r="I805" s="5" t="s">
        <v>13</v>
      </c>
    </row>
    <row r="806" spans="1:9" x14ac:dyDescent="0.35">
      <c r="A806" s="4" t="s">
        <v>837</v>
      </c>
      <c r="B806" s="3">
        <v>1982</v>
      </c>
      <c r="C806" s="3" t="s">
        <v>20</v>
      </c>
      <c r="D806" s="3">
        <v>27</v>
      </c>
      <c r="E806" s="3">
        <v>3</v>
      </c>
      <c r="F806" s="3">
        <v>6664.32</v>
      </c>
      <c r="G806" s="3" t="s">
        <v>11</v>
      </c>
      <c r="H806" s="3" t="s">
        <v>11</v>
      </c>
      <c r="I806" s="5" t="s">
        <v>13</v>
      </c>
    </row>
    <row r="807" spans="1:9" x14ac:dyDescent="0.35">
      <c r="A807" s="4" t="s">
        <v>838</v>
      </c>
      <c r="B807" s="3">
        <v>1981</v>
      </c>
      <c r="C807" s="3" t="s">
        <v>20</v>
      </c>
      <c r="D807" s="3">
        <v>17</v>
      </c>
      <c r="E807" s="3">
        <v>1</v>
      </c>
      <c r="F807" s="3">
        <v>6664.69</v>
      </c>
      <c r="G807" s="3" t="s">
        <v>12</v>
      </c>
      <c r="H807" s="3" t="s">
        <v>16</v>
      </c>
      <c r="I807" s="5" t="s">
        <v>23</v>
      </c>
    </row>
    <row r="808" spans="1:9" x14ac:dyDescent="0.35">
      <c r="A808" s="4" t="s">
        <v>839</v>
      </c>
      <c r="B808" s="3">
        <v>1989</v>
      </c>
      <c r="C808" s="3" t="s">
        <v>37</v>
      </c>
      <c r="D808" s="3">
        <v>20</v>
      </c>
      <c r="E808" s="3">
        <v>5</v>
      </c>
      <c r="F808" s="3">
        <v>6666.24</v>
      </c>
      <c r="G808" s="3" t="s">
        <v>12</v>
      </c>
      <c r="H808" s="3" t="s">
        <v>16</v>
      </c>
      <c r="I808" s="5" t="s">
        <v>42</v>
      </c>
    </row>
    <row r="809" spans="1:9" x14ac:dyDescent="0.35">
      <c r="A809" s="4" t="s">
        <v>840</v>
      </c>
      <c r="B809" s="3">
        <v>1985</v>
      </c>
      <c r="C809" s="3" t="s">
        <v>10</v>
      </c>
      <c r="D809" s="3">
        <v>9</v>
      </c>
      <c r="E809" s="3">
        <v>2</v>
      </c>
      <c r="F809" s="3">
        <v>6686.43</v>
      </c>
      <c r="G809" s="3" t="s">
        <v>11</v>
      </c>
      <c r="H809" s="3" t="s">
        <v>12</v>
      </c>
      <c r="I809" s="5" t="s">
        <v>23</v>
      </c>
    </row>
    <row r="810" spans="1:9" x14ac:dyDescent="0.35">
      <c r="A810" s="4" t="s">
        <v>841</v>
      </c>
      <c r="B810" s="3">
        <v>1968</v>
      </c>
      <c r="C810" s="3" t="s">
        <v>10</v>
      </c>
      <c r="D810" s="3">
        <v>13</v>
      </c>
      <c r="E810" s="3">
        <v>0</v>
      </c>
      <c r="F810" s="3">
        <v>6700.56</v>
      </c>
      <c r="G810" s="3" t="s">
        <v>12</v>
      </c>
      <c r="H810" s="3" t="s">
        <v>16</v>
      </c>
      <c r="I810" s="5" t="s">
        <v>23</v>
      </c>
    </row>
    <row r="811" spans="1:9" x14ac:dyDescent="0.35">
      <c r="A811" s="4" t="s">
        <v>842</v>
      </c>
      <c r="B811" s="3">
        <v>1971</v>
      </c>
      <c r="C811" s="3" t="s">
        <v>30</v>
      </c>
      <c r="D811" s="3">
        <v>12</v>
      </c>
      <c r="E811" s="3">
        <v>0</v>
      </c>
      <c r="F811" s="3">
        <v>6706.47</v>
      </c>
      <c r="G811" s="3" t="s">
        <v>11</v>
      </c>
      <c r="H811" s="3" t="s">
        <v>16</v>
      </c>
      <c r="I811" s="5" t="s">
        <v>13</v>
      </c>
    </row>
    <row r="812" spans="1:9" x14ac:dyDescent="0.35">
      <c r="A812" s="4" t="s">
        <v>843</v>
      </c>
      <c r="B812" s="3">
        <v>1983</v>
      </c>
      <c r="C812" s="3" t="s">
        <v>18</v>
      </c>
      <c r="D812" s="3">
        <v>12</v>
      </c>
      <c r="E812" s="3">
        <v>2</v>
      </c>
      <c r="F812" s="3">
        <v>6710.19</v>
      </c>
      <c r="G812" s="3" t="s">
        <v>12</v>
      </c>
      <c r="H812" s="3" t="s">
        <v>12</v>
      </c>
      <c r="I812" s="5" t="s">
        <v>23</v>
      </c>
    </row>
    <row r="813" spans="1:9" x14ac:dyDescent="0.35">
      <c r="A813" s="4" t="s">
        <v>844</v>
      </c>
      <c r="B813" s="3">
        <v>1994</v>
      </c>
      <c r="C813" s="3" t="s">
        <v>18</v>
      </c>
      <c r="D813" s="3">
        <v>13</v>
      </c>
      <c r="E813" s="3">
        <v>0</v>
      </c>
      <c r="F813" s="3">
        <v>6721.37</v>
      </c>
      <c r="G813" s="3" t="s">
        <v>11</v>
      </c>
      <c r="H813" s="3" t="s">
        <v>16</v>
      </c>
      <c r="I813" s="5" t="s">
        <v>23</v>
      </c>
    </row>
    <row r="814" spans="1:9" x14ac:dyDescent="0.35">
      <c r="A814" s="4" t="s">
        <v>845</v>
      </c>
      <c r="B814" s="3">
        <v>1978</v>
      </c>
      <c r="C814" s="3" t="s">
        <v>37</v>
      </c>
      <c r="D814" s="3">
        <v>21</v>
      </c>
      <c r="E814" s="3">
        <v>2</v>
      </c>
      <c r="F814" s="3">
        <v>6737.98</v>
      </c>
      <c r="G814" s="3" t="s">
        <v>11</v>
      </c>
      <c r="H814" s="3" t="s">
        <v>12</v>
      </c>
      <c r="I814" s="5" t="s">
        <v>13</v>
      </c>
    </row>
    <row r="815" spans="1:9" x14ac:dyDescent="0.35">
      <c r="A815" s="4" t="s">
        <v>846</v>
      </c>
      <c r="B815" s="3">
        <v>1968</v>
      </c>
      <c r="C815" s="3" t="s">
        <v>10</v>
      </c>
      <c r="D815" s="3">
        <v>18</v>
      </c>
      <c r="E815" s="3">
        <v>0</v>
      </c>
      <c r="F815" s="3">
        <v>6738.84</v>
      </c>
      <c r="G815" s="3" t="s">
        <v>12</v>
      </c>
      <c r="H815" s="3" t="s">
        <v>16</v>
      </c>
      <c r="I815" s="5" t="s">
        <v>23</v>
      </c>
    </row>
    <row r="816" spans="1:9" x14ac:dyDescent="0.35">
      <c r="A816" s="4" t="s">
        <v>847</v>
      </c>
      <c r="B816" s="3">
        <v>1986</v>
      </c>
      <c r="C816" s="3" t="s">
        <v>35</v>
      </c>
      <c r="D816" s="3">
        <v>7</v>
      </c>
      <c r="E816" s="3">
        <v>3</v>
      </c>
      <c r="F816" s="3">
        <v>6746.74</v>
      </c>
      <c r="G816" s="3" t="s">
        <v>12</v>
      </c>
      <c r="H816" s="3" t="s">
        <v>11</v>
      </c>
      <c r="I816" s="5" t="s">
        <v>168</v>
      </c>
    </row>
    <row r="817" spans="1:9" x14ac:dyDescent="0.35">
      <c r="A817" s="4" t="s">
        <v>848</v>
      </c>
      <c r="B817" s="3">
        <v>1986</v>
      </c>
      <c r="C817" s="3" t="s">
        <v>18</v>
      </c>
      <c r="D817" s="3">
        <v>5</v>
      </c>
      <c r="E817" s="3">
        <v>3</v>
      </c>
      <c r="F817" s="3">
        <v>6748.59</v>
      </c>
      <c r="G817" s="3" t="s">
        <v>12</v>
      </c>
      <c r="H817" s="3" t="s">
        <v>16</v>
      </c>
      <c r="I817" s="5" t="s">
        <v>168</v>
      </c>
    </row>
    <row r="818" spans="1:9" x14ac:dyDescent="0.35">
      <c r="A818" s="4" t="s">
        <v>849</v>
      </c>
      <c r="B818" s="3">
        <v>1970</v>
      </c>
      <c r="C818" s="3" t="s">
        <v>18</v>
      </c>
      <c r="D818" s="3">
        <v>17</v>
      </c>
      <c r="E818" s="3">
        <v>0</v>
      </c>
      <c r="F818" s="3">
        <v>6749.63</v>
      </c>
      <c r="G818" s="3" t="s">
        <v>11</v>
      </c>
      <c r="H818" s="3" t="s">
        <v>16</v>
      </c>
      <c r="I818" s="5" t="s">
        <v>13</v>
      </c>
    </row>
    <row r="819" spans="1:9" x14ac:dyDescent="0.35">
      <c r="A819" s="4" t="s">
        <v>850</v>
      </c>
      <c r="B819" s="3">
        <v>1966</v>
      </c>
      <c r="C819" s="3" t="s">
        <v>30</v>
      </c>
      <c r="D819" s="3">
        <v>9</v>
      </c>
      <c r="E819" s="3">
        <v>0</v>
      </c>
      <c r="F819" s="3">
        <v>6750.27</v>
      </c>
      <c r="G819" s="3" t="s">
        <v>12</v>
      </c>
      <c r="H819" s="3" t="s">
        <v>11</v>
      </c>
      <c r="I819" s="5" t="s">
        <v>13</v>
      </c>
    </row>
    <row r="820" spans="1:9" x14ac:dyDescent="0.35">
      <c r="A820" s="4" t="s">
        <v>851</v>
      </c>
      <c r="B820" s="3">
        <v>1988</v>
      </c>
      <c r="C820" s="3" t="s">
        <v>37</v>
      </c>
      <c r="D820" s="3">
        <v>10</v>
      </c>
      <c r="E820" s="3">
        <v>3</v>
      </c>
      <c r="F820" s="3">
        <v>6753.04</v>
      </c>
      <c r="G820" s="3" t="s">
        <v>11</v>
      </c>
      <c r="H820" s="3" t="s">
        <v>11</v>
      </c>
      <c r="I820" s="5" t="s">
        <v>247</v>
      </c>
    </row>
    <row r="821" spans="1:9" x14ac:dyDescent="0.35">
      <c r="A821" s="4" t="s">
        <v>852</v>
      </c>
      <c r="B821" s="3">
        <v>1981</v>
      </c>
      <c r="C821" s="3" t="s">
        <v>20</v>
      </c>
      <c r="D821" s="3">
        <v>21</v>
      </c>
      <c r="E821" s="3">
        <v>1</v>
      </c>
      <c r="F821" s="3">
        <v>6770.19</v>
      </c>
      <c r="G821" s="3" t="s">
        <v>11</v>
      </c>
      <c r="H821" s="3" t="s">
        <v>12</v>
      </c>
      <c r="I821" s="5" t="s">
        <v>13</v>
      </c>
    </row>
    <row r="822" spans="1:9" x14ac:dyDescent="0.35">
      <c r="A822" s="4" t="s">
        <v>853</v>
      </c>
      <c r="B822" s="3">
        <v>1981</v>
      </c>
      <c r="C822" s="3" t="s">
        <v>20</v>
      </c>
      <c r="D822" s="3">
        <v>3</v>
      </c>
      <c r="E822" s="3">
        <v>1</v>
      </c>
      <c r="F822" s="3">
        <v>6775.96</v>
      </c>
      <c r="G822" s="3" t="s">
        <v>11</v>
      </c>
      <c r="H822" s="3" t="s">
        <v>12</v>
      </c>
      <c r="I822" s="5" t="s">
        <v>42</v>
      </c>
    </row>
    <row r="823" spans="1:9" x14ac:dyDescent="0.35">
      <c r="A823" s="4" t="s">
        <v>854</v>
      </c>
      <c r="B823" s="3">
        <v>1981</v>
      </c>
      <c r="C823" s="3" t="s">
        <v>37</v>
      </c>
      <c r="D823" s="3">
        <v>8</v>
      </c>
      <c r="E823" s="3">
        <v>1</v>
      </c>
      <c r="F823" s="3">
        <v>6781.35</v>
      </c>
      <c r="G823" s="3" t="s">
        <v>11</v>
      </c>
      <c r="H823" s="3" t="s">
        <v>16</v>
      </c>
      <c r="I823" s="5" t="s">
        <v>13</v>
      </c>
    </row>
    <row r="824" spans="1:9" x14ac:dyDescent="0.35">
      <c r="A824" s="4" t="s">
        <v>855</v>
      </c>
      <c r="B824" s="3">
        <v>1980</v>
      </c>
      <c r="C824" s="3" t="s">
        <v>15</v>
      </c>
      <c r="D824" s="3">
        <v>23</v>
      </c>
      <c r="E824" s="3">
        <v>2</v>
      </c>
      <c r="F824" s="3">
        <v>6781.52</v>
      </c>
      <c r="G824" s="3" t="s">
        <v>11</v>
      </c>
      <c r="H824" s="3" t="s">
        <v>11</v>
      </c>
      <c r="I824" s="5" t="s">
        <v>13</v>
      </c>
    </row>
    <row r="825" spans="1:9" x14ac:dyDescent="0.35">
      <c r="A825" s="4" t="s">
        <v>856</v>
      </c>
      <c r="B825" s="3">
        <v>1985</v>
      </c>
      <c r="C825" s="3" t="s">
        <v>30</v>
      </c>
      <c r="D825" s="3">
        <v>24</v>
      </c>
      <c r="E825" s="3">
        <v>3</v>
      </c>
      <c r="F825" s="3">
        <v>6796.86</v>
      </c>
      <c r="G825" s="3" t="s">
        <v>12</v>
      </c>
      <c r="H825" s="3" t="s">
        <v>12</v>
      </c>
      <c r="I825" s="5" t="s">
        <v>23</v>
      </c>
    </row>
    <row r="826" spans="1:9" x14ac:dyDescent="0.35">
      <c r="A826" s="4" t="s">
        <v>857</v>
      </c>
      <c r="B826" s="3">
        <v>1991</v>
      </c>
      <c r="C826" s="3" t="s">
        <v>18</v>
      </c>
      <c r="D826" s="3">
        <v>29</v>
      </c>
      <c r="E826" s="3">
        <v>5</v>
      </c>
      <c r="F826" s="3">
        <v>6799.46</v>
      </c>
      <c r="G826" s="3" t="s">
        <v>16</v>
      </c>
      <c r="H826" s="3" t="s">
        <v>11</v>
      </c>
      <c r="I826" s="5" t="s">
        <v>276</v>
      </c>
    </row>
    <row r="827" spans="1:9" x14ac:dyDescent="0.35">
      <c r="A827" s="4" t="s">
        <v>858</v>
      </c>
      <c r="B827" s="3">
        <v>1975</v>
      </c>
      <c r="C827" s="3" t="s">
        <v>35</v>
      </c>
      <c r="D827" s="3">
        <v>17</v>
      </c>
      <c r="E827" s="3">
        <v>1</v>
      </c>
      <c r="F827" s="3">
        <v>6809.46</v>
      </c>
      <c r="G827" s="3" t="s">
        <v>11</v>
      </c>
      <c r="H827" s="3" t="s">
        <v>16</v>
      </c>
      <c r="I827" s="5" t="s">
        <v>23</v>
      </c>
    </row>
    <row r="828" spans="1:9" x14ac:dyDescent="0.35">
      <c r="A828" s="4" t="s">
        <v>859</v>
      </c>
      <c r="B828" s="3">
        <v>1994</v>
      </c>
      <c r="C828" s="3" t="s">
        <v>10</v>
      </c>
      <c r="D828" s="3">
        <v>8</v>
      </c>
      <c r="E828" s="3">
        <v>0</v>
      </c>
      <c r="F828" s="3">
        <v>6827.69</v>
      </c>
      <c r="G828" s="3" t="s">
        <v>11</v>
      </c>
      <c r="H828" s="3" t="s">
        <v>11</v>
      </c>
      <c r="I828" s="5" t="s">
        <v>300</v>
      </c>
    </row>
    <row r="829" spans="1:9" x14ac:dyDescent="0.35">
      <c r="A829" s="4" t="s">
        <v>860</v>
      </c>
      <c r="B829" s="3">
        <v>1979</v>
      </c>
      <c r="C829" s="3" t="s">
        <v>10</v>
      </c>
      <c r="D829" s="3">
        <v>15</v>
      </c>
      <c r="E829" s="3">
        <v>0</v>
      </c>
      <c r="F829" s="3">
        <v>6837.37</v>
      </c>
      <c r="G829" s="3" t="s">
        <v>12</v>
      </c>
      <c r="H829" s="3" t="s">
        <v>16</v>
      </c>
      <c r="I829" s="5" t="s">
        <v>168</v>
      </c>
    </row>
    <row r="830" spans="1:9" x14ac:dyDescent="0.35">
      <c r="A830" s="4" t="s">
        <v>861</v>
      </c>
      <c r="B830" s="3">
        <v>2000</v>
      </c>
      <c r="C830" s="3" t="s">
        <v>15</v>
      </c>
      <c r="D830" s="3">
        <v>30</v>
      </c>
      <c r="E830" s="3">
        <v>0</v>
      </c>
      <c r="F830" s="3">
        <v>6842.28</v>
      </c>
      <c r="G830" s="3" t="s">
        <v>11</v>
      </c>
      <c r="H830" s="3" t="s">
        <v>16</v>
      </c>
      <c r="I830" s="5" t="s">
        <v>23</v>
      </c>
    </row>
    <row r="831" spans="1:9" x14ac:dyDescent="0.35">
      <c r="A831" s="4" t="s">
        <v>862</v>
      </c>
      <c r="B831" s="3">
        <v>1977</v>
      </c>
      <c r="C831" s="3" t="s">
        <v>18</v>
      </c>
      <c r="D831" s="3">
        <v>15</v>
      </c>
      <c r="E831" s="3">
        <v>2</v>
      </c>
      <c r="F831" s="3">
        <v>6843.17</v>
      </c>
      <c r="G831" s="3" t="s">
        <v>11</v>
      </c>
      <c r="H831" s="3" t="s">
        <v>16</v>
      </c>
      <c r="I831" s="5" t="s">
        <v>13</v>
      </c>
    </row>
    <row r="832" spans="1:9" x14ac:dyDescent="0.35">
      <c r="A832" s="4" t="s">
        <v>863</v>
      </c>
      <c r="B832" s="3">
        <v>1979</v>
      </c>
      <c r="C832" s="3" t="s">
        <v>15</v>
      </c>
      <c r="D832" s="3">
        <v>4</v>
      </c>
      <c r="E832" s="3">
        <v>1</v>
      </c>
      <c r="F832" s="3">
        <v>6849.03</v>
      </c>
      <c r="G832" s="3" t="s">
        <v>11</v>
      </c>
      <c r="H832" s="3" t="s">
        <v>11</v>
      </c>
      <c r="I832" s="5" t="s">
        <v>42</v>
      </c>
    </row>
    <row r="833" spans="1:9" x14ac:dyDescent="0.35">
      <c r="A833" s="4" t="s">
        <v>864</v>
      </c>
      <c r="B833" s="3">
        <v>1981</v>
      </c>
      <c r="C833" s="3" t="s">
        <v>18</v>
      </c>
      <c r="D833" s="3">
        <v>19</v>
      </c>
      <c r="E833" s="3">
        <v>1</v>
      </c>
      <c r="F833" s="3">
        <v>6858.48</v>
      </c>
      <c r="G833" s="3" t="s">
        <v>11</v>
      </c>
      <c r="H833" s="3" t="s">
        <v>11</v>
      </c>
      <c r="I833" s="5" t="s">
        <v>166</v>
      </c>
    </row>
    <row r="834" spans="1:9" x14ac:dyDescent="0.35">
      <c r="A834" s="4" t="s">
        <v>865</v>
      </c>
      <c r="B834" s="3">
        <v>1978</v>
      </c>
      <c r="C834" s="3" t="s">
        <v>35</v>
      </c>
      <c r="D834" s="3">
        <v>5</v>
      </c>
      <c r="E834" s="3">
        <v>2</v>
      </c>
      <c r="F834" s="3">
        <v>6863.49</v>
      </c>
      <c r="G834" s="3" t="s">
        <v>11</v>
      </c>
      <c r="H834" s="3" t="s">
        <v>16</v>
      </c>
      <c r="I834" s="5" t="s">
        <v>13</v>
      </c>
    </row>
    <row r="835" spans="1:9" x14ac:dyDescent="0.35">
      <c r="A835" s="4" t="s">
        <v>866</v>
      </c>
      <c r="B835" s="3">
        <v>1969</v>
      </c>
      <c r="C835" s="3" t="s">
        <v>37</v>
      </c>
      <c r="D835" s="3">
        <v>23</v>
      </c>
      <c r="E835" s="3">
        <v>0</v>
      </c>
      <c r="F835" s="3">
        <v>6868.39</v>
      </c>
      <c r="G835" s="3" t="s">
        <v>11</v>
      </c>
      <c r="H835" s="3" t="s">
        <v>11</v>
      </c>
      <c r="I835" s="5" t="s">
        <v>13</v>
      </c>
    </row>
    <row r="836" spans="1:9" x14ac:dyDescent="0.35">
      <c r="A836" s="4" t="s">
        <v>867</v>
      </c>
      <c r="B836" s="3">
        <v>1981</v>
      </c>
      <c r="C836" s="3" t="s">
        <v>18</v>
      </c>
      <c r="D836" s="3">
        <v>23</v>
      </c>
      <c r="E836" s="3">
        <v>2</v>
      </c>
      <c r="F836" s="3">
        <v>6875.96</v>
      </c>
      <c r="G836" s="3" t="s">
        <v>11</v>
      </c>
      <c r="H836" s="3" t="s">
        <v>11</v>
      </c>
      <c r="I836" s="5" t="s">
        <v>42</v>
      </c>
    </row>
    <row r="837" spans="1:9" x14ac:dyDescent="0.35">
      <c r="A837" s="4" t="s">
        <v>868</v>
      </c>
      <c r="B837" s="3">
        <v>2004</v>
      </c>
      <c r="C837" s="3" t="s">
        <v>30</v>
      </c>
      <c r="D837" s="3">
        <v>24</v>
      </c>
      <c r="E837" s="3">
        <v>0</v>
      </c>
      <c r="F837" s="3">
        <v>6876.53</v>
      </c>
      <c r="G837" s="3" t="s">
        <v>11</v>
      </c>
      <c r="H837" s="3" t="s">
        <v>16</v>
      </c>
      <c r="I837" s="5" t="s">
        <v>23</v>
      </c>
    </row>
    <row r="838" spans="1:9" x14ac:dyDescent="0.35">
      <c r="A838" s="4" t="s">
        <v>869</v>
      </c>
      <c r="B838" s="3">
        <v>1985</v>
      </c>
      <c r="C838" s="3" t="s">
        <v>20</v>
      </c>
      <c r="D838" s="3">
        <v>10</v>
      </c>
      <c r="E838" s="3">
        <v>2</v>
      </c>
      <c r="F838" s="3">
        <v>6877.98</v>
      </c>
      <c r="G838" s="3" t="s">
        <v>11</v>
      </c>
      <c r="H838" s="3" t="s">
        <v>16</v>
      </c>
      <c r="I838" s="5" t="s">
        <v>247</v>
      </c>
    </row>
    <row r="839" spans="1:9" x14ac:dyDescent="0.35">
      <c r="A839" s="4" t="s">
        <v>870</v>
      </c>
      <c r="B839" s="3">
        <v>1989</v>
      </c>
      <c r="C839" s="3" t="s">
        <v>30</v>
      </c>
      <c r="D839" s="3">
        <v>21</v>
      </c>
      <c r="E839" s="3">
        <v>3</v>
      </c>
      <c r="F839" s="3">
        <v>6895.19</v>
      </c>
      <c r="G839" s="3" t="s">
        <v>11</v>
      </c>
      <c r="H839" s="3" t="s">
        <v>12</v>
      </c>
      <c r="I839" s="5" t="s">
        <v>247</v>
      </c>
    </row>
    <row r="840" spans="1:9" x14ac:dyDescent="0.35">
      <c r="A840" s="4" t="s">
        <v>871</v>
      </c>
      <c r="B840" s="3">
        <v>1984</v>
      </c>
      <c r="C840" s="3" t="s">
        <v>20</v>
      </c>
      <c r="D840" s="3">
        <v>5</v>
      </c>
      <c r="E840" s="3">
        <v>2</v>
      </c>
      <c r="F840" s="3">
        <v>6933.24</v>
      </c>
      <c r="G840" s="3" t="s">
        <v>11</v>
      </c>
      <c r="H840" s="3" t="s">
        <v>12</v>
      </c>
      <c r="I840" s="5" t="s">
        <v>23</v>
      </c>
    </row>
    <row r="841" spans="1:9" x14ac:dyDescent="0.35">
      <c r="A841" s="4" t="s">
        <v>872</v>
      </c>
      <c r="B841" s="3">
        <v>1978</v>
      </c>
      <c r="C841" s="3" t="s">
        <v>15</v>
      </c>
      <c r="D841" s="3">
        <v>29</v>
      </c>
      <c r="E841" s="3">
        <v>2</v>
      </c>
      <c r="F841" s="3">
        <v>6938.11</v>
      </c>
      <c r="G841" s="3" t="s">
        <v>11</v>
      </c>
      <c r="H841" s="3" t="s">
        <v>11</v>
      </c>
      <c r="I841" s="5" t="s">
        <v>13</v>
      </c>
    </row>
    <row r="842" spans="1:9" x14ac:dyDescent="0.35">
      <c r="A842" s="4" t="s">
        <v>873</v>
      </c>
      <c r="B842" s="3">
        <v>1980</v>
      </c>
      <c r="C842" s="3" t="s">
        <v>35</v>
      </c>
      <c r="D842" s="3">
        <v>30</v>
      </c>
      <c r="E842" s="3">
        <v>1</v>
      </c>
      <c r="F842" s="3">
        <v>6940.91</v>
      </c>
      <c r="G842" s="3" t="s">
        <v>11</v>
      </c>
      <c r="H842" s="3" t="s">
        <v>11</v>
      </c>
      <c r="I842" s="5" t="s">
        <v>23</v>
      </c>
    </row>
    <row r="843" spans="1:9" x14ac:dyDescent="0.35">
      <c r="A843" s="4" t="s">
        <v>874</v>
      </c>
      <c r="B843" s="3">
        <v>1980</v>
      </c>
      <c r="C843" s="3" t="s">
        <v>37</v>
      </c>
      <c r="D843" s="3">
        <v>5</v>
      </c>
      <c r="E843" s="3">
        <v>2</v>
      </c>
      <c r="F843" s="3">
        <v>6940.94</v>
      </c>
      <c r="G843" s="3" t="s">
        <v>11</v>
      </c>
      <c r="H843" s="3" t="s">
        <v>12</v>
      </c>
      <c r="I843" s="5" t="s">
        <v>13</v>
      </c>
    </row>
    <row r="844" spans="1:9" x14ac:dyDescent="0.35">
      <c r="A844" s="4" t="s">
        <v>875</v>
      </c>
      <c r="B844" s="3">
        <v>1978</v>
      </c>
      <c r="C844" s="3" t="s">
        <v>30</v>
      </c>
      <c r="D844" s="3">
        <v>15</v>
      </c>
      <c r="E844" s="3">
        <v>0</v>
      </c>
      <c r="F844" s="3">
        <v>6948.7</v>
      </c>
      <c r="G844" s="3" t="s">
        <v>16</v>
      </c>
      <c r="H844" s="3" t="s">
        <v>11</v>
      </c>
      <c r="I844" s="5" t="s">
        <v>23</v>
      </c>
    </row>
    <row r="845" spans="1:9" x14ac:dyDescent="0.35">
      <c r="A845" s="4" t="s">
        <v>876</v>
      </c>
      <c r="B845" s="3">
        <v>1980</v>
      </c>
      <c r="C845" s="3" t="s">
        <v>35</v>
      </c>
      <c r="D845" s="3">
        <v>18</v>
      </c>
      <c r="E845" s="3">
        <v>2</v>
      </c>
      <c r="F845" s="3">
        <v>6951.12</v>
      </c>
      <c r="G845" s="3" t="s">
        <v>11</v>
      </c>
      <c r="H845" s="3" t="s">
        <v>11</v>
      </c>
      <c r="I845" s="5" t="s">
        <v>13</v>
      </c>
    </row>
    <row r="846" spans="1:9" x14ac:dyDescent="0.35">
      <c r="A846" s="4" t="s">
        <v>877</v>
      </c>
      <c r="B846" s="3">
        <v>1975</v>
      </c>
      <c r="C846" s="3" t="s">
        <v>18</v>
      </c>
      <c r="D846" s="3">
        <v>3</v>
      </c>
      <c r="E846" s="3">
        <v>1</v>
      </c>
      <c r="F846" s="3">
        <v>6965.21</v>
      </c>
      <c r="G846" s="3" t="s">
        <v>11</v>
      </c>
      <c r="H846" s="3" t="s">
        <v>12</v>
      </c>
      <c r="I846" s="5" t="s">
        <v>13</v>
      </c>
    </row>
    <row r="847" spans="1:9" x14ac:dyDescent="0.35">
      <c r="A847" s="4" t="s">
        <v>878</v>
      </c>
      <c r="B847" s="3">
        <v>1985</v>
      </c>
      <c r="C847" s="3" t="s">
        <v>30</v>
      </c>
      <c r="D847" s="3">
        <v>10</v>
      </c>
      <c r="E847" s="3">
        <v>3</v>
      </c>
      <c r="F847" s="3">
        <v>6985.51</v>
      </c>
      <c r="G847" s="3" t="s">
        <v>11</v>
      </c>
      <c r="H847" s="3" t="s">
        <v>11</v>
      </c>
      <c r="I847" s="5" t="s">
        <v>166</v>
      </c>
    </row>
    <row r="848" spans="1:9" x14ac:dyDescent="0.35">
      <c r="A848" s="4" t="s">
        <v>879</v>
      </c>
      <c r="B848" s="3">
        <v>1982</v>
      </c>
      <c r="C848" s="3" t="s">
        <v>37</v>
      </c>
      <c r="D848" s="3">
        <v>18</v>
      </c>
      <c r="E848" s="3">
        <v>2</v>
      </c>
      <c r="F848" s="3">
        <v>6986.7</v>
      </c>
      <c r="G848" s="3" t="s">
        <v>12</v>
      </c>
      <c r="H848" s="3" t="s">
        <v>16</v>
      </c>
      <c r="I848" s="5" t="s">
        <v>23</v>
      </c>
    </row>
    <row r="849" spans="1:9" x14ac:dyDescent="0.35">
      <c r="A849" s="4" t="s">
        <v>880</v>
      </c>
      <c r="B849" s="3">
        <v>1982</v>
      </c>
      <c r="C849" s="3" t="s">
        <v>20</v>
      </c>
      <c r="D849" s="3">
        <v>1</v>
      </c>
      <c r="E849" s="3">
        <v>3</v>
      </c>
      <c r="F849" s="3">
        <v>6989.95</v>
      </c>
      <c r="G849" s="3" t="s">
        <v>11</v>
      </c>
      <c r="H849" s="3" t="s">
        <v>16</v>
      </c>
      <c r="I849" s="5" t="s">
        <v>13</v>
      </c>
    </row>
    <row r="850" spans="1:9" x14ac:dyDescent="0.35">
      <c r="A850" s="4" t="s">
        <v>881</v>
      </c>
      <c r="B850" s="3">
        <v>1969</v>
      </c>
      <c r="C850" s="3" t="s">
        <v>10</v>
      </c>
      <c r="D850" s="3">
        <v>6</v>
      </c>
      <c r="E850" s="3">
        <v>0</v>
      </c>
      <c r="F850" s="3">
        <v>7003.1</v>
      </c>
      <c r="G850" s="3" t="s">
        <v>11</v>
      </c>
      <c r="H850" s="3" t="s">
        <v>12</v>
      </c>
      <c r="I850" s="5" t="s">
        <v>13</v>
      </c>
    </row>
    <row r="851" spans="1:9" x14ac:dyDescent="0.35">
      <c r="A851" s="4" t="s">
        <v>882</v>
      </c>
      <c r="B851" s="3">
        <v>1978</v>
      </c>
      <c r="C851" s="3" t="s">
        <v>18</v>
      </c>
      <c r="D851" s="3">
        <v>2</v>
      </c>
      <c r="E851" s="3">
        <v>2</v>
      </c>
      <c r="F851" s="3">
        <v>7033.08</v>
      </c>
      <c r="G851" s="3" t="s">
        <v>11</v>
      </c>
      <c r="H851" s="3" t="s">
        <v>11</v>
      </c>
      <c r="I851" s="5" t="s">
        <v>13</v>
      </c>
    </row>
    <row r="852" spans="1:9" x14ac:dyDescent="0.35">
      <c r="A852" s="4" t="s">
        <v>883</v>
      </c>
      <c r="B852" s="3">
        <v>1995</v>
      </c>
      <c r="C852" s="3" t="s">
        <v>37</v>
      </c>
      <c r="D852" s="3">
        <v>29</v>
      </c>
      <c r="E852" s="3">
        <v>0</v>
      </c>
      <c r="F852" s="3">
        <v>7042.11</v>
      </c>
      <c r="G852" s="3" t="s">
        <v>11</v>
      </c>
      <c r="H852" s="3" t="s">
        <v>12</v>
      </c>
      <c r="I852" s="5" t="s">
        <v>23</v>
      </c>
    </row>
    <row r="853" spans="1:9" x14ac:dyDescent="0.35">
      <c r="A853" s="4" t="s">
        <v>884</v>
      </c>
      <c r="B853" s="3">
        <v>1980</v>
      </c>
      <c r="C853" s="3" t="s">
        <v>10</v>
      </c>
      <c r="D853" s="3">
        <v>26</v>
      </c>
      <c r="E853" s="3">
        <v>1</v>
      </c>
      <c r="F853" s="3">
        <v>7045.5</v>
      </c>
      <c r="G853" s="3" t="s">
        <v>11</v>
      </c>
      <c r="H853" s="3" t="s">
        <v>16</v>
      </c>
      <c r="I853" s="5" t="s">
        <v>42</v>
      </c>
    </row>
    <row r="854" spans="1:9" x14ac:dyDescent="0.35">
      <c r="A854" s="4" t="s">
        <v>885</v>
      </c>
      <c r="B854" s="3">
        <v>1980</v>
      </c>
      <c r="C854" s="3" t="s">
        <v>37</v>
      </c>
      <c r="D854" s="3">
        <v>22</v>
      </c>
      <c r="E854" s="3">
        <v>1</v>
      </c>
      <c r="F854" s="3">
        <v>7046.72</v>
      </c>
      <c r="G854" s="3" t="s">
        <v>11</v>
      </c>
      <c r="H854" s="3" t="s">
        <v>12</v>
      </c>
      <c r="I854" s="5" t="s">
        <v>13</v>
      </c>
    </row>
    <row r="855" spans="1:9" x14ac:dyDescent="0.35">
      <c r="A855" s="4" t="s">
        <v>886</v>
      </c>
      <c r="B855" s="3">
        <v>1980</v>
      </c>
      <c r="C855" s="3" t="s">
        <v>10</v>
      </c>
      <c r="D855" s="3">
        <v>21</v>
      </c>
      <c r="E855" s="3">
        <v>0</v>
      </c>
      <c r="F855" s="3">
        <v>7050.02</v>
      </c>
      <c r="G855" s="3" t="s">
        <v>11</v>
      </c>
      <c r="H855" s="3" t="s">
        <v>16</v>
      </c>
      <c r="I855" s="5" t="s">
        <v>247</v>
      </c>
    </row>
    <row r="856" spans="1:9" x14ac:dyDescent="0.35">
      <c r="A856" s="4" t="s">
        <v>887</v>
      </c>
      <c r="B856" s="3">
        <v>1980</v>
      </c>
      <c r="C856" s="3" t="s">
        <v>18</v>
      </c>
      <c r="D856" s="3">
        <v>28</v>
      </c>
      <c r="E856" s="3">
        <v>1</v>
      </c>
      <c r="F856" s="3">
        <v>7050.64</v>
      </c>
      <c r="G856" s="3" t="s">
        <v>11</v>
      </c>
      <c r="H856" s="3" t="s">
        <v>12</v>
      </c>
      <c r="I856" s="5" t="s">
        <v>42</v>
      </c>
    </row>
    <row r="857" spans="1:9" x14ac:dyDescent="0.35">
      <c r="A857" s="4" t="s">
        <v>888</v>
      </c>
      <c r="B857" s="3">
        <v>1978</v>
      </c>
      <c r="C857" s="3" t="s">
        <v>18</v>
      </c>
      <c r="D857" s="3">
        <v>24</v>
      </c>
      <c r="E857" s="3">
        <v>2</v>
      </c>
      <c r="F857" s="3">
        <v>7054.41</v>
      </c>
      <c r="G857" s="3" t="s">
        <v>11</v>
      </c>
      <c r="H857" s="3" t="s">
        <v>11</v>
      </c>
      <c r="I857" s="5" t="s">
        <v>13</v>
      </c>
    </row>
    <row r="858" spans="1:9" x14ac:dyDescent="0.35">
      <c r="A858" s="4" t="s">
        <v>889</v>
      </c>
      <c r="B858" s="3">
        <v>1982</v>
      </c>
      <c r="C858" s="3" t="s">
        <v>37</v>
      </c>
      <c r="D858" s="3">
        <v>6</v>
      </c>
      <c r="E858" s="3">
        <v>1</v>
      </c>
      <c r="F858" s="3">
        <v>7077.19</v>
      </c>
      <c r="G858" s="3" t="s">
        <v>11</v>
      </c>
      <c r="H858" s="3" t="s">
        <v>12</v>
      </c>
      <c r="I858" s="5" t="s">
        <v>247</v>
      </c>
    </row>
    <row r="859" spans="1:9" x14ac:dyDescent="0.35">
      <c r="A859" s="4" t="s">
        <v>890</v>
      </c>
      <c r="B859" s="3">
        <v>1992</v>
      </c>
      <c r="C859" s="3" t="s">
        <v>18</v>
      </c>
      <c r="D859" s="3">
        <v>18</v>
      </c>
      <c r="E859" s="3">
        <v>0</v>
      </c>
      <c r="F859" s="3">
        <v>7096.98</v>
      </c>
      <c r="G859" s="3" t="s">
        <v>11</v>
      </c>
      <c r="H859" s="3" t="s">
        <v>11</v>
      </c>
      <c r="I859" s="5" t="s">
        <v>23</v>
      </c>
    </row>
    <row r="860" spans="1:9" x14ac:dyDescent="0.35">
      <c r="A860" s="4" t="s">
        <v>891</v>
      </c>
      <c r="B860" s="3">
        <v>1987</v>
      </c>
      <c r="C860" s="3" t="s">
        <v>35</v>
      </c>
      <c r="D860" s="3">
        <v>11</v>
      </c>
      <c r="E860" s="3">
        <v>3</v>
      </c>
      <c r="F860" s="3">
        <v>7106.81</v>
      </c>
      <c r="G860" s="3" t="s">
        <v>11</v>
      </c>
      <c r="H860" s="3" t="s">
        <v>16</v>
      </c>
      <c r="I860" s="5" t="s">
        <v>23</v>
      </c>
    </row>
    <row r="861" spans="1:9" x14ac:dyDescent="0.35">
      <c r="A861" s="4" t="s">
        <v>892</v>
      </c>
      <c r="B861" s="3">
        <v>1968</v>
      </c>
      <c r="C861" s="3" t="s">
        <v>18</v>
      </c>
      <c r="D861" s="3">
        <v>29</v>
      </c>
      <c r="E861" s="3">
        <v>0</v>
      </c>
      <c r="F861" s="3">
        <v>7125.25</v>
      </c>
      <c r="G861" s="3" t="s">
        <v>12</v>
      </c>
      <c r="H861" s="3" t="s">
        <v>11</v>
      </c>
      <c r="I861" s="5" t="s">
        <v>13</v>
      </c>
    </row>
    <row r="862" spans="1:9" x14ac:dyDescent="0.35">
      <c r="A862" s="4" t="s">
        <v>893</v>
      </c>
      <c r="B862" s="3">
        <v>1993</v>
      </c>
      <c r="C862" s="3" t="s">
        <v>35</v>
      </c>
      <c r="D862" s="3">
        <v>1</v>
      </c>
      <c r="E862" s="3">
        <v>0</v>
      </c>
      <c r="F862" s="3">
        <v>7128.64</v>
      </c>
      <c r="G862" s="3" t="s">
        <v>11</v>
      </c>
      <c r="H862" s="3" t="s">
        <v>11</v>
      </c>
      <c r="I862" s="5" t="s">
        <v>300</v>
      </c>
    </row>
    <row r="863" spans="1:9" x14ac:dyDescent="0.35">
      <c r="A863" s="4" t="s">
        <v>894</v>
      </c>
      <c r="B863" s="3">
        <v>1984</v>
      </c>
      <c r="C863" s="3" t="s">
        <v>10</v>
      </c>
      <c r="D863" s="3">
        <v>7</v>
      </c>
      <c r="E863" s="3">
        <v>2</v>
      </c>
      <c r="F863" s="3">
        <v>7133.9</v>
      </c>
      <c r="G863" s="3" t="s">
        <v>11</v>
      </c>
      <c r="H863" s="3" t="s">
        <v>16</v>
      </c>
      <c r="I863" s="5" t="s">
        <v>247</v>
      </c>
    </row>
    <row r="864" spans="1:9" x14ac:dyDescent="0.35">
      <c r="A864" s="4" t="s">
        <v>895</v>
      </c>
      <c r="B864" s="3">
        <v>1999</v>
      </c>
      <c r="C864" s="3" t="s">
        <v>35</v>
      </c>
      <c r="D864" s="3">
        <v>8</v>
      </c>
      <c r="E864" s="3">
        <v>0</v>
      </c>
      <c r="F864" s="3">
        <v>7144.4</v>
      </c>
      <c r="G864" s="3" t="s">
        <v>11</v>
      </c>
      <c r="H864" s="3" t="s">
        <v>16</v>
      </c>
      <c r="I864" s="5" t="s">
        <v>632</v>
      </c>
    </row>
    <row r="865" spans="1:9" x14ac:dyDescent="0.35">
      <c r="A865" s="4" t="s">
        <v>896</v>
      </c>
      <c r="B865" s="3">
        <v>1984</v>
      </c>
      <c r="C865" s="3" t="s">
        <v>15</v>
      </c>
      <c r="D865" s="3">
        <v>21</v>
      </c>
      <c r="E865" s="3">
        <v>2</v>
      </c>
      <c r="F865" s="3">
        <v>7144.86</v>
      </c>
      <c r="G865" s="3" t="s">
        <v>11</v>
      </c>
      <c r="H865" s="3" t="s">
        <v>11</v>
      </c>
      <c r="I865" s="5" t="s">
        <v>247</v>
      </c>
    </row>
    <row r="866" spans="1:9" x14ac:dyDescent="0.35">
      <c r="A866" s="4" t="s">
        <v>897</v>
      </c>
      <c r="B866" s="3">
        <v>1976</v>
      </c>
      <c r="C866" s="3" t="s">
        <v>18</v>
      </c>
      <c r="D866" s="3">
        <v>24</v>
      </c>
      <c r="E866" s="3">
        <v>0</v>
      </c>
      <c r="F866" s="3">
        <v>7147.11</v>
      </c>
      <c r="G866" s="3" t="s">
        <v>12</v>
      </c>
      <c r="H866" s="3" t="s">
        <v>11</v>
      </c>
      <c r="I866" s="5" t="s">
        <v>42</v>
      </c>
    </row>
    <row r="867" spans="1:9" x14ac:dyDescent="0.35">
      <c r="A867" s="4" t="s">
        <v>898</v>
      </c>
      <c r="B867" s="3">
        <v>1978</v>
      </c>
      <c r="C867" s="3" t="s">
        <v>10</v>
      </c>
      <c r="D867" s="3">
        <v>30</v>
      </c>
      <c r="E867" s="3">
        <v>1</v>
      </c>
      <c r="F867" s="3">
        <v>7147.47</v>
      </c>
      <c r="G867" s="3" t="s">
        <v>11</v>
      </c>
      <c r="H867" s="3" t="s">
        <v>12</v>
      </c>
      <c r="I867" s="5" t="s">
        <v>13</v>
      </c>
    </row>
    <row r="868" spans="1:9" x14ac:dyDescent="0.35">
      <c r="A868" s="4" t="s">
        <v>899</v>
      </c>
      <c r="B868" s="3">
        <v>1984</v>
      </c>
      <c r="C868" s="3" t="s">
        <v>18</v>
      </c>
      <c r="D868" s="3">
        <v>29</v>
      </c>
      <c r="E868" s="3">
        <v>3</v>
      </c>
      <c r="F868" s="3">
        <v>7151.09</v>
      </c>
      <c r="G868" s="3" t="s">
        <v>11</v>
      </c>
      <c r="H868" s="3" t="s">
        <v>11</v>
      </c>
      <c r="I868" s="5" t="s">
        <v>42</v>
      </c>
    </row>
    <row r="869" spans="1:9" x14ac:dyDescent="0.35">
      <c r="A869" s="4" t="s">
        <v>900</v>
      </c>
      <c r="B869" s="3">
        <v>1978</v>
      </c>
      <c r="C869" s="3" t="s">
        <v>20</v>
      </c>
      <c r="D869" s="3">
        <v>6</v>
      </c>
      <c r="E869" s="3">
        <v>1</v>
      </c>
      <c r="F869" s="3">
        <v>7152.67</v>
      </c>
      <c r="G869" s="3" t="s">
        <v>12</v>
      </c>
      <c r="H869" s="3" t="s">
        <v>11</v>
      </c>
      <c r="I869" s="5" t="s">
        <v>13</v>
      </c>
    </row>
    <row r="870" spans="1:9" x14ac:dyDescent="0.35">
      <c r="A870" s="4" t="s">
        <v>901</v>
      </c>
      <c r="B870" s="3">
        <v>1981</v>
      </c>
      <c r="C870" s="3" t="s">
        <v>10</v>
      </c>
      <c r="D870" s="3">
        <v>17</v>
      </c>
      <c r="E870" s="3">
        <v>1</v>
      </c>
      <c r="F870" s="3">
        <v>7153.55</v>
      </c>
      <c r="G870" s="3" t="s">
        <v>11</v>
      </c>
      <c r="H870" s="3" t="s">
        <v>16</v>
      </c>
      <c r="I870" s="5" t="s">
        <v>23</v>
      </c>
    </row>
    <row r="871" spans="1:9" x14ac:dyDescent="0.35">
      <c r="A871" s="4" t="s">
        <v>902</v>
      </c>
      <c r="B871" s="3">
        <v>1980</v>
      </c>
      <c r="C871" s="3" t="s">
        <v>18</v>
      </c>
      <c r="D871" s="3">
        <v>22</v>
      </c>
      <c r="E871" s="3">
        <v>2</v>
      </c>
      <c r="F871" s="3">
        <v>7160.09</v>
      </c>
      <c r="G871" s="3" t="s">
        <v>11</v>
      </c>
      <c r="H871" s="3" t="s">
        <v>11</v>
      </c>
      <c r="I871" s="5" t="s">
        <v>42</v>
      </c>
    </row>
    <row r="872" spans="1:9" x14ac:dyDescent="0.35">
      <c r="A872" s="4" t="s">
        <v>903</v>
      </c>
      <c r="B872" s="3">
        <v>1980</v>
      </c>
      <c r="C872" s="3" t="s">
        <v>37</v>
      </c>
      <c r="D872" s="3">
        <v>7</v>
      </c>
      <c r="E872" s="3">
        <v>2</v>
      </c>
      <c r="F872" s="3">
        <v>7160.33</v>
      </c>
      <c r="G872" s="3" t="s">
        <v>11</v>
      </c>
      <c r="H872" s="3" t="s">
        <v>16</v>
      </c>
      <c r="I872" s="5" t="s">
        <v>13</v>
      </c>
    </row>
    <row r="873" spans="1:9" x14ac:dyDescent="0.35">
      <c r="A873" s="4" t="s">
        <v>904</v>
      </c>
      <c r="B873" s="3">
        <v>1980</v>
      </c>
      <c r="C873" s="3" t="s">
        <v>20</v>
      </c>
      <c r="D873" s="3">
        <v>30</v>
      </c>
      <c r="E873" s="3">
        <v>2</v>
      </c>
      <c r="F873" s="3">
        <v>7162.01</v>
      </c>
      <c r="G873" s="3" t="s">
        <v>11</v>
      </c>
      <c r="H873" s="3" t="s">
        <v>12</v>
      </c>
      <c r="I873" s="5" t="s">
        <v>13</v>
      </c>
    </row>
    <row r="874" spans="1:9" x14ac:dyDescent="0.35">
      <c r="A874" s="4" t="s">
        <v>905</v>
      </c>
      <c r="B874" s="3">
        <v>1982</v>
      </c>
      <c r="C874" s="3" t="s">
        <v>35</v>
      </c>
      <c r="D874" s="3">
        <v>16</v>
      </c>
      <c r="E874" s="3">
        <v>2</v>
      </c>
      <c r="F874" s="3">
        <v>7173.36</v>
      </c>
      <c r="G874" s="3" t="s">
        <v>12</v>
      </c>
      <c r="H874" s="3" t="s">
        <v>11</v>
      </c>
      <c r="I874" s="5" t="s">
        <v>168</v>
      </c>
    </row>
    <row r="875" spans="1:9" x14ac:dyDescent="0.35">
      <c r="A875" s="4" t="s">
        <v>906</v>
      </c>
      <c r="B875" s="3">
        <v>1975</v>
      </c>
      <c r="C875" s="3" t="s">
        <v>10</v>
      </c>
      <c r="D875" s="3">
        <v>19</v>
      </c>
      <c r="E875" s="3">
        <v>1</v>
      </c>
      <c r="F875" s="3">
        <v>7175.51</v>
      </c>
      <c r="G875" s="3" t="s">
        <v>11</v>
      </c>
      <c r="H875" s="3" t="s">
        <v>12</v>
      </c>
      <c r="I875" s="5" t="s">
        <v>13</v>
      </c>
    </row>
    <row r="876" spans="1:9" x14ac:dyDescent="0.35">
      <c r="A876" s="4" t="s">
        <v>907</v>
      </c>
      <c r="B876" s="3">
        <v>1968</v>
      </c>
      <c r="C876" s="3" t="s">
        <v>35</v>
      </c>
      <c r="D876" s="3">
        <v>26</v>
      </c>
      <c r="E876" s="3">
        <v>0</v>
      </c>
      <c r="F876" s="3">
        <v>7179.52</v>
      </c>
      <c r="G876" s="3" t="s">
        <v>12</v>
      </c>
      <c r="H876" s="3" t="s">
        <v>12</v>
      </c>
      <c r="I876" s="5" t="s">
        <v>13</v>
      </c>
    </row>
    <row r="877" spans="1:9" x14ac:dyDescent="0.35">
      <c r="A877" s="4" t="s">
        <v>908</v>
      </c>
      <c r="B877" s="3">
        <v>1982</v>
      </c>
      <c r="C877" s="3" t="s">
        <v>20</v>
      </c>
      <c r="D877" s="3">
        <v>14</v>
      </c>
      <c r="E877" s="3">
        <v>3</v>
      </c>
      <c r="F877" s="3">
        <v>7196.87</v>
      </c>
      <c r="G877" s="3" t="s">
        <v>12</v>
      </c>
      <c r="H877" s="3" t="s">
        <v>11</v>
      </c>
      <c r="I877" s="5" t="s">
        <v>42</v>
      </c>
    </row>
    <row r="878" spans="1:9" x14ac:dyDescent="0.35">
      <c r="A878" s="4" t="s">
        <v>909</v>
      </c>
      <c r="B878" s="3">
        <v>1983</v>
      </c>
      <c r="C878" s="3" t="s">
        <v>35</v>
      </c>
      <c r="D878" s="3">
        <v>11</v>
      </c>
      <c r="E878" s="3">
        <v>2</v>
      </c>
      <c r="F878" s="3">
        <v>7201.7</v>
      </c>
      <c r="G878" s="3" t="s">
        <v>11</v>
      </c>
      <c r="H878" s="3" t="s">
        <v>12</v>
      </c>
      <c r="I878" s="5" t="s">
        <v>23</v>
      </c>
    </row>
    <row r="879" spans="1:9" x14ac:dyDescent="0.35">
      <c r="A879" s="4" t="s">
        <v>910</v>
      </c>
      <c r="B879" s="3">
        <v>1983</v>
      </c>
      <c r="C879" s="3" t="s">
        <v>15</v>
      </c>
      <c r="D879" s="3">
        <v>21</v>
      </c>
      <c r="E879" s="3">
        <v>2</v>
      </c>
      <c r="F879" s="3">
        <v>7209.49</v>
      </c>
      <c r="G879" s="3" t="s">
        <v>11</v>
      </c>
      <c r="H879" s="3" t="s">
        <v>12</v>
      </c>
      <c r="I879" s="5" t="s">
        <v>23</v>
      </c>
    </row>
    <row r="880" spans="1:9" x14ac:dyDescent="0.35">
      <c r="A880" s="4" t="s">
        <v>911</v>
      </c>
      <c r="B880" s="3">
        <v>1991</v>
      </c>
      <c r="C880" s="3" t="s">
        <v>18</v>
      </c>
      <c r="D880" s="3">
        <v>28</v>
      </c>
      <c r="E880" s="3">
        <v>3</v>
      </c>
      <c r="F880" s="3">
        <v>7220.25</v>
      </c>
      <c r="G880" s="3" t="s">
        <v>11</v>
      </c>
      <c r="H880" s="3" t="s">
        <v>11</v>
      </c>
      <c r="I880" s="5" t="s">
        <v>300</v>
      </c>
    </row>
    <row r="881" spans="1:9" x14ac:dyDescent="0.35">
      <c r="A881" s="4" t="s">
        <v>912</v>
      </c>
      <c r="B881" s="3">
        <v>1977</v>
      </c>
      <c r="C881" s="3" t="s">
        <v>20</v>
      </c>
      <c r="D881" s="3">
        <v>15</v>
      </c>
      <c r="E881" s="3">
        <v>0</v>
      </c>
      <c r="F881" s="3">
        <v>7222.79</v>
      </c>
      <c r="G881" s="3" t="s">
        <v>12</v>
      </c>
      <c r="H881" s="3" t="s">
        <v>12</v>
      </c>
      <c r="I881" s="5" t="s">
        <v>23</v>
      </c>
    </row>
    <row r="882" spans="1:9" x14ac:dyDescent="0.35">
      <c r="A882" s="4" t="s">
        <v>913</v>
      </c>
      <c r="B882" s="3">
        <v>1986</v>
      </c>
      <c r="C882" s="3" t="s">
        <v>10</v>
      </c>
      <c r="D882" s="3">
        <v>13</v>
      </c>
      <c r="E882" s="3">
        <v>3</v>
      </c>
      <c r="F882" s="3">
        <v>7228.22</v>
      </c>
      <c r="G882" s="3" t="s">
        <v>11</v>
      </c>
      <c r="H882" s="3" t="s">
        <v>16</v>
      </c>
      <c r="I882" s="5" t="s">
        <v>247</v>
      </c>
    </row>
    <row r="883" spans="1:9" x14ac:dyDescent="0.35">
      <c r="A883" s="4" t="s">
        <v>914</v>
      </c>
      <c r="B883" s="3">
        <v>1986</v>
      </c>
      <c r="C883" s="3" t="s">
        <v>20</v>
      </c>
      <c r="D883" s="3">
        <v>2</v>
      </c>
      <c r="E883" s="3">
        <v>4</v>
      </c>
      <c r="F883" s="3">
        <v>7243.81</v>
      </c>
      <c r="G883" s="3" t="s">
        <v>11</v>
      </c>
      <c r="H883" s="3" t="s">
        <v>12</v>
      </c>
      <c r="I883" s="5" t="s">
        <v>13</v>
      </c>
    </row>
    <row r="884" spans="1:9" x14ac:dyDescent="0.35">
      <c r="A884" s="4" t="s">
        <v>915</v>
      </c>
      <c r="B884" s="3">
        <v>1982</v>
      </c>
      <c r="C884" s="3" t="s">
        <v>10</v>
      </c>
      <c r="D884" s="3">
        <v>24</v>
      </c>
      <c r="E884" s="3">
        <v>3</v>
      </c>
      <c r="F884" s="3">
        <v>7248.71</v>
      </c>
      <c r="G884" s="3" t="s">
        <v>11</v>
      </c>
      <c r="H884" s="3" t="s">
        <v>16</v>
      </c>
      <c r="I884" s="5" t="s">
        <v>13</v>
      </c>
    </row>
    <row r="885" spans="1:9" x14ac:dyDescent="0.35">
      <c r="A885" s="4" t="s">
        <v>916</v>
      </c>
      <c r="B885" s="3">
        <v>1981</v>
      </c>
      <c r="C885" s="3" t="s">
        <v>35</v>
      </c>
      <c r="D885" s="3">
        <v>14</v>
      </c>
      <c r="E885" s="3">
        <v>2</v>
      </c>
      <c r="F885" s="3">
        <v>7256.72</v>
      </c>
      <c r="G885" s="3" t="s">
        <v>12</v>
      </c>
      <c r="H885" s="3" t="s">
        <v>11</v>
      </c>
      <c r="I885" s="5" t="s">
        <v>23</v>
      </c>
    </row>
    <row r="886" spans="1:9" x14ac:dyDescent="0.35">
      <c r="A886" s="4" t="s">
        <v>917</v>
      </c>
      <c r="B886" s="3">
        <v>1981</v>
      </c>
      <c r="C886" s="3" t="s">
        <v>18</v>
      </c>
      <c r="D886" s="3">
        <v>13</v>
      </c>
      <c r="E886" s="3">
        <v>2</v>
      </c>
      <c r="F886" s="3">
        <v>7261.74</v>
      </c>
      <c r="G886" s="3" t="s">
        <v>12</v>
      </c>
      <c r="H886" s="3" t="s">
        <v>12</v>
      </c>
      <c r="I886" s="5" t="s">
        <v>23</v>
      </c>
    </row>
    <row r="887" spans="1:9" x14ac:dyDescent="0.35">
      <c r="A887" s="4" t="s">
        <v>918</v>
      </c>
      <c r="B887" s="3">
        <v>1973</v>
      </c>
      <c r="C887" s="3" t="s">
        <v>37</v>
      </c>
      <c r="D887" s="3">
        <v>25</v>
      </c>
      <c r="E887" s="3">
        <v>0</v>
      </c>
      <c r="F887" s="3">
        <v>7265.58</v>
      </c>
      <c r="G887" s="3" t="s">
        <v>11</v>
      </c>
      <c r="H887" s="3" t="s">
        <v>11</v>
      </c>
      <c r="I887" s="5" t="s">
        <v>13</v>
      </c>
    </row>
    <row r="888" spans="1:9" x14ac:dyDescent="0.35">
      <c r="A888" s="4" t="s">
        <v>919</v>
      </c>
      <c r="B888" s="3">
        <v>1981</v>
      </c>
      <c r="C888" s="3" t="s">
        <v>35</v>
      </c>
      <c r="D888" s="3">
        <v>4</v>
      </c>
      <c r="E888" s="3">
        <v>2</v>
      </c>
      <c r="F888" s="3">
        <v>7265.7</v>
      </c>
      <c r="G888" s="3" t="s">
        <v>12</v>
      </c>
      <c r="H888" s="3" t="s">
        <v>12</v>
      </c>
      <c r="I888" s="5" t="s">
        <v>23</v>
      </c>
    </row>
    <row r="889" spans="1:9" x14ac:dyDescent="0.35">
      <c r="A889" s="4" t="s">
        <v>920</v>
      </c>
      <c r="B889" s="3">
        <v>1976</v>
      </c>
      <c r="C889" s="3" t="s">
        <v>30</v>
      </c>
      <c r="D889" s="3">
        <v>18</v>
      </c>
      <c r="E889" s="3">
        <v>2</v>
      </c>
      <c r="F889" s="3">
        <v>7273.02</v>
      </c>
      <c r="G889" s="3" t="s">
        <v>11</v>
      </c>
      <c r="H889" s="3" t="s">
        <v>16</v>
      </c>
      <c r="I889" s="5" t="s">
        <v>13</v>
      </c>
    </row>
    <row r="890" spans="1:9" x14ac:dyDescent="0.35">
      <c r="A890" s="4" t="s">
        <v>921</v>
      </c>
      <c r="B890" s="3">
        <v>1985</v>
      </c>
      <c r="C890" s="3" t="s">
        <v>15</v>
      </c>
      <c r="D890" s="3">
        <v>2</v>
      </c>
      <c r="E890" s="3">
        <v>3</v>
      </c>
      <c r="F890" s="3">
        <v>7281.51</v>
      </c>
      <c r="G890" s="3" t="s">
        <v>11</v>
      </c>
      <c r="H890" s="3" t="s">
        <v>16</v>
      </c>
      <c r="I890" s="5" t="s">
        <v>23</v>
      </c>
    </row>
    <row r="891" spans="1:9" x14ac:dyDescent="0.35">
      <c r="A891" s="4" t="s">
        <v>922</v>
      </c>
      <c r="B891" s="3">
        <v>1966</v>
      </c>
      <c r="C891" s="3" t="s">
        <v>30</v>
      </c>
      <c r="D891" s="3">
        <v>26</v>
      </c>
      <c r="E891" s="3">
        <v>0</v>
      </c>
      <c r="F891" s="3">
        <v>7302.46</v>
      </c>
      <c r="G891" s="3" t="s">
        <v>12</v>
      </c>
      <c r="H891" s="3" t="s">
        <v>16</v>
      </c>
      <c r="I891" s="5" t="s">
        <v>23</v>
      </c>
    </row>
    <row r="892" spans="1:9" x14ac:dyDescent="0.35">
      <c r="A892" s="4" t="s">
        <v>923</v>
      </c>
      <c r="B892" s="3">
        <v>1965</v>
      </c>
      <c r="C892" s="3" t="s">
        <v>18</v>
      </c>
      <c r="D892" s="3">
        <v>6</v>
      </c>
      <c r="E892" s="3">
        <v>0</v>
      </c>
      <c r="F892" s="3">
        <v>7304.65</v>
      </c>
      <c r="G892" s="3" t="s">
        <v>12</v>
      </c>
      <c r="H892" s="3" t="s">
        <v>12</v>
      </c>
      <c r="I892" s="5" t="s">
        <v>13</v>
      </c>
    </row>
    <row r="893" spans="1:9" x14ac:dyDescent="0.35">
      <c r="A893" s="4" t="s">
        <v>924</v>
      </c>
      <c r="B893" s="3">
        <v>1965</v>
      </c>
      <c r="C893" s="3" t="s">
        <v>18</v>
      </c>
      <c r="D893" s="3">
        <v>25</v>
      </c>
      <c r="E893" s="3">
        <v>0</v>
      </c>
      <c r="F893" s="3">
        <v>7318.21</v>
      </c>
      <c r="G893" s="3" t="s">
        <v>12</v>
      </c>
      <c r="H893" s="3" t="s">
        <v>16</v>
      </c>
      <c r="I893" s="5" t="s">
        <v>13</v>
      </c>
    </row>
    <row r="894" spans="1:9" x14ac:dyDescent="0.35">
      <c r="A894" s="4" t="s">
        <v>925</v>
      </c>
      <c r="B894" s="3">
        <v>1972</v>
      </c>
      <c r="C894" s="3" t="s">
        <v>35</v>
      </c>
      <c r="D894" s="3">
        <v>11</v>
      </c>
      <c r="E894" s="3">
        <v>0</v>
      </c>
      <c r="F894" s="3">
        <v>7318.22</v>
      </c>
      <c r="G894" s="3" t="s">
        <v>11</v>
      </c>
      <c r="H894" s="3" t="s">
        <v>12</v>
      </c>
      <c r="I894" s="5" t="s">
        <v>23</v>
      </c>
    </row>
    <row r="895" spans="1:9" x14ac:dyDescent="0.35">
      <c r="A895" s="4" t="s">
        <v>926</v>
      </c>
      <c r="B895" s="3">
        <v>1965</v>
      </c>
      <c r="C895" s="3" t="s">
        <v>10</v>
      </c>
      <c r="D895" s="3">
        <v>11</v>
      </c>
      <c r="E895" s="3">
        <v>0</v>
      </c>
      <c r="F895" s="3">
        <v>7322.86</v>
      </c>
      <c r="G895" s="3" t="s">
        <v>12</v>
      </c>
      <c r="H895" s="3" t="s">
        <v>12</v>
      </c>
      <c r="I895" s="5" t="s">
        <v>23</v>
      </c>
    </row>
    <row r="896" spans="1:9" x14ac:dyDescent="0.35">
      <c r="A896" s="4" t="s">
        <v>927</v>
      </c>
      <c r="B896" s="3">
        <v>2004</v>
      </c>
      <c r="C896" s="3" t="s">
        <v>15</v>
      </c>
      <c r="D896" s="3">
        <v>15</v>
      </c>
      <c r="E896" s="3">
        <v>0</v>
      </c>
      <c r="F896" s="3">
        <v>7323.73</v>
      </c>
      <c r="G896" s="3" t="s">
        <v>11</v>
      </c>
      <c r="H896" s="3" t="s">
        <v>11</v>
      </c>
      <c r="I896" s="5" t="s">
        <v>247</v>
      </c>
    </row>
    <row r="897" spans="1:9" x14ac:dyDescent="0.35">
      <c r="A897" s="4" t="s">
        <v>928</v>
      </c>
      <c r="B897" s="3">
        <v>1979</v>
      </c>
      <c r="C897" s="3" t="s">
        <v>18</v>
      </c>
      <c r="D897" s="3">
        <v>19</v>
      </c>
      <c r="E897" s="3">
        <v>0</v>
      </c>
      <c r="F897" s="3">
        <v>7325.05</v>
      </c>
      <c r="G897" s="3" t="s">
        <v>11</v>
      </c>
      <c r="H897" s="3" t="s">
        <v>12</v>
      </c>
      <c r="I897" s="5" t="s">
        <v>247</v>
      </c>
    </row>
    <row r="898" spans="1:9" x14ac:dyDescent="0.35">
      <c r="A898" s="4" t="s">
        <v>929</v>
      </c>
      <c r="B898" s="3">
        <v>1984</v>
      </c>
      <c r="C898" s="3" t="s">
        <v>10</v>
      </c>
      <c r="D898" s="3">
        <v>25</v>
      </c>
      <c r="E898" s="3">
        <v>3</v>
      </c>
      <c r="F898" s="3">
        <v>7325.47</v>
      </c>
      <c r="G898" s="3" t="s">
        <v>11</v>
      </c>
      <c r="H898" s="3" t="s">
        <v>16</v>
      </c>
      <c r="I898" s="5" t="s">
        <v>23</v>
      </c>
    </row>
    <row r="899" spans="1:9" x14ac:dyDescent="0.35">
      <c r="A899" s="4" t="s">
        <v>930</v>
      </c>
      <c r="B899" s="3">
        <v>1979</v>
      </c>
      <c r="C899" s="3" t="s">
        <v>20</v>
      </c>
      <c r="D899" s="3">
        <v>19</v>
      </c>
      <c r="E899" s="3">
        <v>1</v>
      </c>
      <c r="F899" s="3">
        <v>7337.75</v>
      </c>
      <c r="G899" s="3" t="s">
        <v>11</v>
      </c>
      <c r="H899" s="3" t="s">
        <v>12</v>
      </c>
      <c r="I899" s="5" t="s">
        <v>42</v>
      </c>
    </row>
    <row r="900" spans="1:9" x14ac:dyDescent="0.35">
      <c r="A900" s="4" t="s">
        <v>931</v>
      </c>
      <c r="B900" s="3">
        <v>1986</v>
      </c>
      <c r="C900" s="3" t="s">
        <v>18</v>
      </c>
      <c r="D900" s="3">
        <v>15</v>
      </c>
      <c r="E900" s="3">
        <v>3</v>
      </c>
      <c r="F900" s="3">
        <v>7339.93</v>
      </c>
      <c r="G900" s="3" t="s">
        <v>11</v>
      </c>
      <c r="H900" s="3" t="s">
        <v>11</v>
      </c>
      <c r="I900" s="5" t="s">
        <v>23</v>
      </c>
    </row>
    <row r="901" spans="1:9" x14ac:dyDescent="0.35">
      <c r="A901" s="4" t="s">
        <v>932</v>
      </c>
      <c r="B901" s="3">
        <v>1977</v>
      </c>
      <c r="C901" s="3" t="s">
        <v>30</v>
      </c>
      <c r="D901" s="3">
        <v>18</v>
      </c>
      <c r="E901" s="3">
        <v>0</v>
      </c>
      <c r="F901" s="3">
        <v>7345.08</v>
      </c>
      <c r="G901" s="3" t="s">
        <v>11</v>
      </c>
      <c r="H901" s="3" t="s">
        <v>16</v>
      </c>
      <c r="I901" s="5" t="s">
        <v>42</v>
      </c>
    </row>
    <row r="902" spans="1:9" x14ac:dyDescent="0.35">
      <c r="A902" s="4" t="s">
        <v>933</v>
      </c>
      <c r="B902" s="3">
        <v>1979</v>
      </c>
      <c r="C902" s="3" t="s">
        <v>18</v>
      </c>
      <c r="D902" s="3">
        <v>26</v>
      </c>
      <c r="E902" s="3">
        <v>1</v>
      </c>
      <c r="F902" s="3">
        <v>7345.73</v>
      </c>
      <c r="G902" s="3" t="s">
        <v>11</v>
      </c>
      <c r="H902" s="3" t="s">
        <v>16</v>
      </c>
      <c r="I902" s="5" t="s">
        <v>13</v>
      </c>
    </row>
    <row r="903" spans="1:9" x14ac:dyDescent="0.35">
      <c r="A903" s="4" t="s">
        <v>934</v>
      </c>
      <c r="B903" s="3">
        <v>1977</v>
      </c>
      <c r="C903" s="3" t="s">
        <v>30</v>
      </c>
      <c r="D903" s="3">
        <v>1</v>
      </c>
      <c r="E903" s="3">
        <v>0</v>
      </c>
      <c r="F903" s="3">
        <v>7348.14</v>
      </c>
      <c r="G903" s="3" t="s">
        <v>11</v>
      </c>
      <c r="H903" s="3" t="s">
        <v>16</v>
      </c>
      <c r="I903" s="5" t="s">
        <v>42</v>
      </c>
    </row>
    <row r="904" spans="1:9" x14ac:dyDescent="0.35">
      <c r="A904" s="4" t="s">
        <v>935</v>
      </c>
      <c r="B904" s="3">
        <v>1993</v>
      </c>
      <c r="C904" s="3" t="s">
        <v>37</v>
      </c>
      <c r="D904" s="3">
        <v>5</v>
      </c>
      <c r="E904" s="3">
        <v>0</v>
      </c>
      <c r="F904" s="3">
        <v>7349.12</v>
      </c>
      <c r="G904" s="3" t="s">
        <v>11</v>
      </c>
      <c r="H904" s="3" t="s">
        <v>11</v>
      </c>
      <c r="I904" s="5" t="s">
        <v>300</v>
      </c>
    </row>
    <row r="905" spans="1:9" x14ac:dyDescent="0.35">
      <c r="A905" s="4" t="s">
        <v>936</v>
      </c>
      <c r="B905" s="3">
        <v>1983</v>
      </c>
      <c r="C905" s="3" t="s">
        <v>18</v>
      </c>
      <c r="D905" s="3">
        <v>21</v>
      </c>
      <c r="E905" s="3">
        <v>3</v>
      </c>
      <c r="F905" s="3">
        <v>7357.49</v>
      </c>
      <c r="G905" s="3" t="s">
        <v>11</v>
      </c>
      <c r="H905" s="3" t="s">
        <v>11</v>
      </c>
      <c r="I905" s="5" t="s">
        <v>23</v>
      </c>
    </row>
    <row r="906" spans="1:9" x14ac:dyDescent="0.35">
      <c r="A906" s="4" t="s">
        <v>937</v>
      </c>
      <c r="B906" s="3">
        <v>1981</v>
      </c>
      <c r="C906" s="3" t="s">
        <v>10</v>
      </c>
      <c r="D906" s="3">
        <v>16</v>
      </c>
      <c r="E906" s="3">
        <v>1</v>
      </c>
      <c r="F906" s="3">
        <v>7358.18</v>
      </c>
      <c r="G906" s="3" t="s">
        <v>11</v>
      </c>
      <c r="H906" s="3" t="s">
        <v>12</v>
      </c>
      <c r="I906" s="5" t="s">
        <v>247</v>
      </c>
    </row>
    <row r="907" spans="1:9" x14ac:dyDescent="0.35">
      <c r="A907" s="4" t="s">
        <v>938</v>
      </c>
      <c r="B907" s="3">
        <v>1965</v>
      </c>
      <c r="C907" s="3" t="s">
        <v>30</v>
      </c>
      <c r="D907" s="3">
        <v>9</v>
      </c>
      <c r="E907" s="3">
        <v>0</v>
      </c>
      <c r="F907" s="3">
        <v>7362.31</v>
      </c>
      <c r="G907" s="3" t="s">
        <v>12</v>
      </c>
      <c r="H907" s="3" t="s">
        <v>12</v>
      </c>
      <c r="I907" s="5" t="s">
        <v>13</v>
      </c>
    </row>
    <row r="908" spans="1:9" x14ac:dyDescent="0.35">
      <c r="A908" s="4" t="s">
        <v>939</v>
      </c>
      <c r="B908" s="3">
        <v>1981</v>
      </c>
      <c r="C908" s="3" t="s">
        <v>15</v>
      </c>
      <c r="D908" s="3">
        <v>24</v>
      </c>
      <c r="E908" s="3">
        <v>2</v>
      </c>
      <c r="F908" s="3">
        <v>7371.77</v>
      </c>
      <c r="G908" s="3" t="s">
        <v>11</v>
      </c>
      <c r="H908" s="3" t="s">
        <v>16</v>
      </c>
      <c r="I908" s="5" t="s">
        <v>42</v>
      </c>
    </row>
    <row r="909" spans="1:9" x14ac:dyDescent="0.35">
      <c r="A909" s="4" t="s">
        <v>940</v>
      </c>
      <c r="B909" s="3">
        <v>1993</v>
      </c>
      <c r="C909" s="3" t="s">
        <v>10</v>
      </c>
      <c r="D909" s="3">
        <v>22</v>
      </c>
      <c r="E909" s="3">
        <v>0</v>
      </c>
      <c r="F909" s="3">
        <v>7388.85</v>
      </c>
      <c r="G909" s="3" t="s">
        <v>11</v>
      </c>
      <c r="H909" s="3" t="s">
        <v>11</v>
      </c>
      <c r="I909" s="5" t="s">
        <v>535</v>
      </c>
    </row>
    <row r="910" spans="1:9" x14ac:dyDescent="0.35">
      <c r="A910" s="4" t="s">
        <v>941</v>
      </c>
      <c r="B910" s="3">
        <v>1965</v>
      </c>
      <c r="C910" s="3" t="s">
        <v>30</v>
      </c>
      <c r="D910" s="3">
        <v>5</v>
      </c>
      <c r="E910" s="3">
        <v>0</v>
      </c>
      <c r="F910" s="3">
        <v>7403.98</v>
      </c>
      <c r="G910" s="3" t="s">
        <v>12</v>
      </c>
      <c r="H910" s="3" t="s">
        <v>11</v>
      </c>
      <c r="I910" s="5" t="s">
        <v>13</v>
      </c>
    </row>
    <row r="911" spans="1:9" x14ac:dyDescent="0.35">
      <c r="A911" s="4" t="s">
        <v>942</v>
      </c>
      <c r="B911" s="3">
        <v>1983</v>
      </c>
      <c r="C911" s="3" t="s">
        <v>20</v>
      </c>
      <c r="D911" s="3">
        <v>19</v>
      </c>
      <c r="E911" s="3">
        <v>3</v>
      </c>
      <c r="F911" s="3">
        <v>7418.52</v>
      </c>
      <c r="G911" s="3" t="s">
        <v>11</v>
      </c>
      <c r="H911" s="3" t="s">
        <v>11</v>
      </c>
      <c r="I911" s="5" t="s">
        <v>42</v>
      </c>
    </row>
    <row r="912" spans="1:9" x14ac:dyDescent="0.35">
      <c r="A912" s="4" t="s">
        <v>943</v>
      </c>
      <c r="B912" s="3">
        <v>1978</v>
      </c>
      <c r="C912" s="3" t="s">
        <v>15</v>
      </c>
      <c r="D912" s="3">
        <v>12</v>
      </c>
      <c r="E912" s="3">
        <v>0</v>
      </c>
      <c r="F912" s="3">
        <v>7419.48</v>
      </c>
      <c r="G912" s="3" t="s">
        <v>11</v>
      </c>
      <c r="H912" s="3" t="s">
        <v>11</v>
      </c>
      <c r="I912" s="5" t="s">
        <v>23</v>
      </c>
    </row>
    <row r="913" spans="1:9" x14ac:dyDescent="0.35">
      <c r="A913" s="4" t="s">
        <v>944</v>
      </c>
      <c r="B913" s="3">
        <v>1978</v>
      </c>
      <c r="C913" s="3" t="s">
        <v>30</v>
      </c>
      <c r="D913" s="3">
        <v>2</v>
      </c>
      <c r="E913" s="3">
        <v>0</v>
      </c>
      <c r="F913" s="3">
        <v>7421.19</v>
      </c>
      <c r="G913" s="3" t="s">
        <v>11</v>
      </c>
      <c r="H913" s="3" t="s">
        <v>12</v>
      </c>
      <c r="I913" s="5" t="s">
        <v>23</v>
      </c>
    </row>
    <row r="914" spans="1:9" x14ac:dyDescent="0.35">
      <c r="A914" s="4" t="s">
        <v>945</v>
      </c>
      <c r="B914" s="3">
        <v>1977</v>
      </c>
      <c r="C914" s="3" t="s">
        <v>35</v>
      </c>
      <c r="D914" s="3">
        <v>25</v>
      </c>
      <c r="E914" s="3">
        <v>1</v>
      </c>
      <c r="F914" s="3">
        <v>7441.05</v>
      </c>
      <c r="G914" s="3" t="s">
        <v>12</v>
      </c>
      <c r="H914" s="3" t="s">
        <v>11</v>
      </c>
      <c r="I914" s="5" t="s">
        <v>42</v>
      </c>
    </row>
    <row r="915" spans="1:9" x14ac:dyDescent="0.35">
      <c r="A915" s="4" t="s">
        <v>946</v>
      </c>
      <c r="B915" s="3">
        <v>1979</v>
      </c>
      <c r="C915" s="3" t="s">
        <v>20</v>
      </c>
      <c r="D915" s="3">
        <v>1</v>
      </c>
      <c r="E915" s="3">
        <v>2</v>
      </c>
      <c r="F915" s="3">
        <v>7441.5</v>
      </c>
      <c r="G915" s="3" t="s">
        <v>12</v>
      </c>
      <c r="H915" s="3" t="s">
        <v>11</v>
      </c>
      <c r="I915" s="5" t="s">
        <v>42</v>
      </c>
    </row>
    <row r="916" spans="1:9" x14ac:dyDescent="0.35">
      <c r="A916" s="4" t="s">
        <v>947</v>
      </c>
      <c r="B916" s="3">
        <v>1980</v>
      </c>
      <c r="C916" s="3" t="s">
        <v>10</v>
      </c>
      <c r="D916" s="3">
        <v>7</v>
      </c>
      <c r="E916" s="3">
        <v>1</v>
      </c>
      <c r="F916" s="3">
        <v>7443.64</v>
      </c>
      <c r="G916" s="3" t="s">
        <v>11</v>
      </c>
      <c r="H916" s="3" t="s">
        <v>12</v>
      </c>
      <c r="I916" s="5" t="s">
        <v>23</v>
      </c>
    </row>
    <row r="917" spans="1:9" x14ac:dyDescent="0.35">
      <c r="A917" s="4" t="s">
        <v>948</v>
      </c>
      <c r="B917" s="3">
        <v>1977</v>
      </c>
      <c r="C917" s="3" t="s">
        <v>20</v>
      </c>
      <c r="D917" s="3">
        <v>25</v>
      </c>
      <c r="E917" s="3">
        <v>1</v>
      </c>
      <c r="F917" s="3">
        <v>7445.92</v>
      </c>
      <c r="G917" s="3" t="s">
        <v>12</v>
      </c>
      <c r="H917" s="3" t="s">
        <v>16</v>
      </c>
      <c r="I917" s="5" t="s">
        <v>42</v>
      </c>
    </row>
    <row r="918" spans="1:9" x14ac:dyDescent="0.35">
      <c r="A918" s="4" t="s">
        <v>949</v>
      </c>
      <c r="B918" s="3">
        <v>1977</v>
      </c>
      <c r="C918" s="3" t="s">
        <v>20</v>
      </c>
      <c r="D918" s="3">
        <v>30</v>
      </c>
      <c r="E918" s="3">
        <v>0</v>
      </c>
      <c r="F918" s="3">
        <v>7448.4</v>
      </c>
      <c r="G918" s="3" t="s">
        <v>12</v>
      </c>
      <c r="H918" s="3" t="s">
        <v>12</v>
      </c>
      <c r="I918" s="5" t="s">
        <v>356</v>
      </c>
    </row>
    <row r="919" spans="1:9" x14ac:dyDescent="0.35">
      <c r="A919" s="4" t="s">
        <v>950</v>
      </c>
      <c r="B919" s="3">
        <v>2001</v>
      </c>
      <c r="C919" s="3" t="s">
        <v>18</v>
      </c>
      <c r="D919" s="3">
        <v>1</v>
      </c>
      <c r="E919" s="3">
        <v>0</v>
      </c>
      <c r="F919" s="3">
        <v>7450.36</v>
      </c>
      <c r="G919" s="3" t="s">
        <v>11</v>
      </c>
      <c r="H919" s="3" t="s">
        <v>11</v>
      </c>
      <c r="I919" s="5" t="s">
        <v>23</v>
      </c>
    </row>
    <row r="920" spans="1:9" x14ac:dyDescent="0.35">
      <c r="A920" s="4" t="s">
        <v>951</v>
      </c>
      <c r="B920" s="3">
        <v>1967</v>
      </c>
      <c r="C920" s="3" t="s">
        <v>35</v>
      </c>
      <c r="D920" s="3">
        <v>4</v>
      </c>
      <c r="E920" s="3">
        <v>0</v>
      </c>
      <c r="F920" s="3">
        <v>7463.51</v>
      </c>
      <c r="G920" s="3" t="s">
        <v>12</v>
      </c>
      <c r="H920" s="3" t="s">
        <v>12</v>
      </c>
      <c r="I920" s="5" t="s">
        <v>13</v>
      </c>
    </row>
    <row r="921" spans="1:9" x14ac:dyDescent="0.35">
      <c r="A921" s="4" t="s">
        <v>952</v>
      </c>
      <c r="B921" s="3">
        <v>1996</v>
      </c>
      <c r="C921" s="3" t="s">
        <v>18</v>
      </c>
      <c r="D921" s="3">
        <v>14</v>
      </c>
      <c r="E921" s="3">
        <v>0</v>
      </c>
      <c r="F921" s="3">
        <v>7487.38</v>
      </c>
      <c r="G921" s="3" t="s">
        <v>11</v>
      </c>
      <c r="H921" s="3" t="s">
        <v>12</v>
      </c>
      <c r="I921" s="5" t="s">
        <v>23</v>
      </c>
    </row>
    <row r="922" spans="1:9" x14ac:dyDescent="0.35">
      <c r="A922" s="4" t="s">
        <v>953</v>
      </c>
      <c r="B922" s="3">
        <v>1988</v>
      </c>
      <c r="C922" s="3" t="s">
        <v>30</v>
      </c>
      <c r="D922" s="3">
        <v>15</v>
      </c>
      <c r="E922" s="3">
        <v>3</v>
      </c>
      <c r="F922" s="3">
        <v>7494.63</v>
      </c>
      <c r="G922" s="3" t="s">
        <v>11</v>
      </c>
      <c r="H922" s="3" t="s">
        <v>12</v>
      </c>
      <c r="I922" s="5" t="s">
        <v>200</v>
      </c>
    </row>
    <row r="923" spans="1:9" x14ac:dyDescent="0.35">
      <c r="A923" s="4" t="s">
        <v>954</v>
      </c>
      <c r="B923" s="3">
        <v>1997</v>
      </c>
      <c r="C923" s="3" t="s">
        <v>37</v>
      </c>
      <c r="D923" s="3">
        <v>28</v>
      </c>
      <c r="E923" s="3">
        <v>0</v>
      </c>
      <c r="F923" s="3">
        <v>7504.3</v>
      </c>
      <c r="G923" s="3" t="s">
        <v>11</v>
      </c>
      <c r="H923" s="3" t="s">
        <v>16</v>
      </c>
      <c r="I923" s="5" t="s">
        <v>23</v>
      </c>
    </row>
    <row r="924" spans="1:9" x14ac:dyDescent="0.35">
      <c r="A924" s="4" t="s">
        <v>955</v>
      </c>
      <c r="B924" s="3">
        <v>1983</v>
      </c>
      <c r="C924" s="3" t="s">
        <v>10</v>
      </c>
      <c r="D924" s="3">
        <v>10</v>
      </c>
      <c r="E924" s="3">
        <v>4</v>
      </c>
      <c r="F924" s="3">
        <v>7512.27</v>
      </c>
      <c r="G924" s="3" t="s">
        <v>12</v>
      </c>
      <c r="H924" s="3" t="s">
        <v>11</v>
      </c>
      <c r="I924" s="5" t="s">
        <v>42</v>
      </c>
    </row>
    <row r="925" spans="1:9" x14ac:dyDescent="0.35">
      <c r="A925" s="4" t="s">
        <v>956</v>
      </c>
      <c r="B925" s="3">
        <v>1978</v>
      </c>
      <c r="C925" s="3" t="s">
        <v>37</v>
      </c>
      <c r="D925" s="3">
        <v>18</v>
      </c>
      <c r="E925" s="3">
        <v>1</v>
      </c>
      <c r="F925" s="3">
        <v>7518.03</v>
      </c>
      <c r="G925" s="3" t="s">
        <v>11</v>
      </c>
      <c r="H925" s="3" t="s">
        <v>12</v>
      </c>
      <c r="I925" s="5" t="s">
        <v>23</v>
      </c>
    </row>
    <row r="926" spans="1:9" x14ac:dyDescent="0.35">
      <c r="A926" s="4" t="s">
        <v>957</v>
      </c>
      <c r="B926" s="3">
        <v>1976</v>
      </c>
      <c r="C926" s="3" t="s">
        <v>37</v>
      </c>
      <c r="D926" s="3">
        <v>10</v>
      </c>
      <c r="E926" s="3">
        <v>0</v>
      </c>
      <c r="F926" s="3">
        <v>7526.71</v>
      </c>
      <c r="G926" s="3" t="s">
        <v>12</v>
      </c>
      <c r="H926" s="3" t="s">
        <v>16</v>
      </c>
      <c r="I926" s="5" t="s">
        <v>23</v>
      </c>
    </row>
    <row r="927" spans="1:9" x14ac:dyDescent="0.35">
      <c r="A927" s="4" t="s">
        <v>958</v>
      </c>
      <c r="B927" s="3">
        <v>1978</v>
      </c>
      <c r="C927" s="3" t="s">
        <v>30</v>
      </c>
      <c r="D927" s="3">
        <v>14</v>
      </c>
      <c r="E927" s="3">
        <v>2</v>
      </c>
      <c r="F927" s="3">
        <v>7531.7</v>
      </c>
      <c r="G927" s="3" t="s">
        <v>11</v>
      </c>
      <c r="H927" s="3" t="s">
        <v>16</v>
      </c>
      <c r="I927" s="5" t="s">
        <v>13</v>
      </c>
    </row>
    <row r="928" spans="1:9" x14ac:dyDescent="0.35">
      <c r="A928" s="4" t="s">
        <v>959</v>
      </c>
      <c r="B928" s="3">
        <v>1984</v>
      </c>
      <c r="C928" s="3" t="s">
        <v>35</v>
      </c>
      <c r="D928" s="3">
        <v>22</v>
      </c>
      <c r="E928" s="3">
        <v>3</v>
      </c>
      <c r="F928" s="3">
        <v>7537.16</v>
      </c>
      <c r="G928" s="3" t="s">
        <v>11</v>
      </c>
      <c r="H928" s="3" t="s">
        <v>11</v>
      </c>
      <c r="I928" s="5" t="s">
        <v>23</v>
      </c>
    </row>
    <row r="929" spans="1:9" x14ac:dyDescent="0.35">
      <c r="A929" s="4" t="s">
        <v>960</v>
      </c>
      <c r="B929" s="3">
        <v>1988</v>
      </c>
      <c r="C929" s="3" t="s">
        <v>30</v>
      </c>
      <c r="D929" s="3">
        <v>15</v>
      </c>
      <c r="E929" s="3">
        <v>3</v>
      </c>
      <c r="F929" s="3">
        <v>7538.52</v>
      </c>
      <c r="G929" s="3" t="s">
        <v>11</v>
      </c>
      <c r="H929" s="3" t="s">
        <v>11</v>
      </c>
      <c r="I929" s="5" t="s">
        <v>23</v>
      </c>
    </row>
    <row r="930" spans="1:9" x14ac:dyDescent="0.35">
      <c r="A930" s="4" t="s">
        <v>961</v>
      </c>
      <c r="B930" s="3">
        <v>1994</v>
      </c>
      <c r="C930" s="3" t="s">
        <v>35</v>
      </c>
      <c r="D930" s="3">
        <v>14</v>
      </c>
      <c r="E930" s="3">
        <v>0</v>
      </c>
      <c r="F930" s="3">
        <v>7567.13</v>
      </c>
      <c r="G930" s="3" t="s">
        <v>11</v>
      </c>
      <c r="H930" s="3" t="s">
        <v>11</v>
      </c>
      <c r="I930" s="5" t="s">
        <v>300</v>
      </c>
    </row>
    <row r="931" spans="1:9" x14ac:dyDescent="0.35">
      <c r="A931" s="4" t="s">
        <v>962</v>
      </c>
      <c r="B931" s="3">
        <v>1967</v>
      </c>
      <c r="C931" s="3" t="s">
        <v>10</v>
      </c>
      <c r="D931" s="3">
        <v>17</v>
      </c>
      <c r="E931" s="3">
        <v>0</v>
      </c>
      <c r="F931" s="3">
        <v>7585.62</v>
      </c>
      <c r="G931" s="3" t="s">
        <v>12</v>
      </c>
      <c r="H931" s="3" t="s">
        <v>11</v>
      </c>
      <c r="I931" s="5" t="s">
        <v>13</v>
      </c>
    </row>
    <row r="932" spans="1:9" x14ac:dyDescent="0.35">
      <c r="A932" s="4" t="s">
        <v>963</v>
      </c>
      <c r="B932" s="3">
        <v>1997</v>
      </c>
      <c r="C932" s="3" t="s">
        <v>20</v>
      </c>
      <c r="D932" s="3">
        <v>30</v>
      </c>
      <c r="E932" s="3">
        <v>0</v>
      </c>
      <c r="F932" s="3">
        <v>7607.03</v>
      </c>
      <c r="G932" s="3" t="s">
        <v>11</v>
      </c>
      <c r="H932" s="3" t="s">
        <v>11</v>
      </c>
      <c r="I932" s="5" t="s">
        <v>23</v>
      </c>
    </row>
    <row r="933" spans="1:9" x14ac:dyDescent="0.35">
      <c r="A933" s="4" t="s">
        <v>964</v>
      </c>
      <c r="B933" s="3">
        <v>1968</v>
      </c>
      <c r="C933" s="3" t="s">
        <v>10</v>
      </c>
      <c r="D933" s="3">
        <v>3</v>
      </c>
      <c r="E933" s="3">
        <v>0</v>
      </c>
      <c r="F933" s="3">
        <v>7609.6</v>
      </c>
      <c r="G933" s="3" t="s">
        <v>12</v>
      </c>
      <c r="H933" s="3" t="s">
        <v>11</v>
      </c>
      <c r="I933" s="5" t="s">
        <v>23</v>
      </c>
    </row>
    <row r="934" spans="1:9" x14ac:dyDescent="0.35">
      <c r="A934" s="4" t="s">
        <v>965</v>
      </c>
      <c r="B934" s="3">
        <v>1996</v>
      </c>
      <c r="C934" s="3" t="s">
        <v>20</v>
      </c>
      <c r="D934" s="3">
        <v>17</v>
      </c>
      <c r="E934" s="3">
        <v>0</v>
      </c>
      <c r="F934" s="3">
        <v>7623.13</v>
      </c>
      <c r="G934" s="3" t="s">
        <v>11</v>
      </c>
      <c r="H934" s="3" t="s">
        <v>12</v>
      </c>
      <c r="I934" s="5" t="s">
        <v>42</v>
      </c>
    </row>
    <row r="935" spans="1:9" x14ac:dyDescent="0.35">
      <c r="A935" s="4" t="s">
        <v>966</v>
      </c>
      <c r="B935" s="3">
        <v>1978</v>
      </c>
      <c r="C935" s="3" t="s">
        <v>15</v>
      </c>
      <c r="D935" s="3">
        <v>28</v>
      </c>
      <c r="E935" s="3">
        <v>1</v>
      </c>
      <c r="F935" s="3">
        <v>7623.52</v>
      </c>
      <c r="G935" s="3" t="s">
        <v>11</v>
      </c>
      <c r="H935" s="3" t="s">
        <v>16</v>
      </c>
      <c r="I935" s="5" t="s">
        <v>42</v>
      </c>
    </row>
    <row r="936" spans="1:9" x14ac:dyDescent="0.35">
      <c r="A936" s="4" t="s">
        <v>967</v>
      </c>
      <c r="B936" s="3">
        <v>1978</v>
      </c>
      <c r="C936" s="3" t="s">
        <v>15</v>
      </c>
      <c r="D936" s="3">
        <v>6</v>
      </c>
      <c r="E936" s="3">
        <v>1</v>
      </c>
      <c r="F936" s="3">
        <v>7624.63</v>
      </c>
      <c r="G936" s="3" t="s">
        <v>11</v>
      </c>
      <c r="H936" s="3" t="s">
        <v>16</v>
      </c>
      <c r="I936" s="5" t="s">
        <v>42</v>
      </c>
    </row>
    <row r="937" spans="1:9" x14ac:dyDescent="0.35">
      <c r="A937" s="4" t="s">
        <v>968</v>
      </c>
      <c r="B937" s="3">
        <v>1978</v>
      </c>
      <c r="C937" s="3" t="s">
        <v>15</v>
      </c>
      <c r="D937" s="3">
        <v>29</v>
      </c>
      <c r="E937" s="3">
        <v>1</v>
      </c>
      <c r="F937" s="3">
        <v>7626.99</v>
      </c>
      <c r="G937" s="3" t="s">
        <v>11</v>
      </c>
      <c r="H937" s="3" t="s">
        <v>11</v>
      </c>
      <c r="I937" s="5" t="s">
        <v>42</v>
      </c>
    </row>
    <row r="938" spans="1:9" x14ac:dyDescent="0.35">
      <c r="A938" s="4" t="s">
        <v>969</v>
      </c>
      <c r="B938" s="3">
        <v>1978</v>
      </c>
      <c r="C938" s="3" t="s">
        <v>35</v>
      </c>
      <c r="D938" s="3">
        <v>24</v>
      </c>
      <c r="E938" s="3">
        <v>1</v>
      </c>
      <c r="F938" s="3">
        <v>7633.72</v>
      </c>
      <c r="G938" s="3" t="s">
        <v>11</v>
      </c>
      <c r="H938" s="3" t="s">
        <v>16</v>
      </c>
      <c r="I938" s="5" t="s">
        <v>13</v>
      </c>
    </row>
    <row r="939" spans="1:9" x14ac:dyDescent="0.35">
      <c r="A939" s="4" t="s">
        <v>970</v>
      </c>
      <c r="B939" s="3">
        <v>2001</v>
      </c>
      <c r="C939" s="3" t="s">
        <v>30</v>
      </c>
      <c r="D939" s="3">
        <v>13</v>
      </c>
      <c r="E939" s="3">
        <v>0</v>
      </c>
      <c r="F939" s="3">
        <v>7636.92</v>
      </c>
      <c r="G939" s="3" t="s">
        <v>11</v>
      </c>
      <c r="H939" s="3" t="s">
        <v>12</v>
      </c>
      <c r="I939" s="5" t="s">
        <v>23</v>
      </c>
    </row>
    <row r="940" spans="1:9" x14ac:dyDescent="0.35">
      <c r="A940" s="4" t="s">
        <v>971</v>
      </c>
      <c r="B940" s="3">
        <v>1980</v>
      </c>
      <c r="C940" s="3" t="s">
        <v>18</v>
      </c>
      <c r="D940" s="3">
        <v>20</v>
      </c>
      <c r="E940" s="3">
        <v>1</v>
      </c>
      <c r="F940" s="3">
        <v>7639.42</v>
      </c>
      <c r="G940" s="3" t="s">
        <v>11</v>
      </c>
      <c r="H940" s="3" t="s">
        <v>11</v>
      </c>
      <c r="I940" s="5" t="s">
        <v>247</v>
      </c>
    </row>
    <row r="941" spans="1:9" x14ac:dyDescent="0.35">
      <c r="A941" s="4" t="s">
        <v>972</v>
      </c>
      <c r="B941" s="3">
        <v>1980</v>
      </c>
      <c r="C941" s="3" t="s">
        <v>10</v>
      </c>
      <c r="D941" s="3">
        <v>24</v>
      </c>
      <c r="E941" s="3">
        <v>2</v>
      </c>
      <c r="F941" s="3">
        <v>7640.31</v>
      </c>
      <c r="G941" s="3" t="s">
        <v>11</v>
      </c>
      <c r="H941" s="3" t="s">
        <v>16</v>
      </c>
      <c r="I941" s="5" t="s">
        <v>13</v>
      </c>
    </row>
    <row r="942" spans="1:9" x14ac:dyDescent="0.35">
      <c r="A942" s="4" t="s">
        <v>973</v>
      </c>
      <c r="B942" s="3">
        <v>1999</v>
      </c>
      <c r="C942" s="3" t="s">
        <v>18</v>
      </c>
      <c r="D942" s="3">
        <v>15</v>
      </c>
      <c r="E942" s="3">
        <v>0</v>
      </c>
      <c r="F942" s="3">
        <v>7642.05</v>
      </c>
      <c r="G942" s="3" t="s">
        <v>11</v>
      </c>
      <c r="H942" s="3" t="s">
        <v>11</v>
      </c>
      <c r="I942" s="5" t="s">
        <v>535</v>
      </c>
    </row>
    <row r="943" spans="1:9" x14ac:dyDescent="0.35">
      <c r="A943" s="4" t="s">
        <v>974</v>
      </c>
      <c r="B943" s="3">
        <v>1980</v>
      </c>
      <c r="C943" s="3" t="s">
        <v>37</v>
      </c>
      <c r="D943" s="3">
        <v>16</v>
      </c>
      <c r="E943" s="3">
        <v>1</v>
      </c>
      <c r="F943" s="3">
        <v>7650.77</v>
      </c>
      <c r="G943" s="3" t="s">
        <v>11</v>
      </c>
      <c r="H943" s="3" t="s">
        <v>11</v>
      </c>
      <c r="I943" s="5" t="s">
        <v>247</v>
      </c>
    </row>
    <row r="944" spans="1:9" x14ac:dyDescent="0.35">
      <c r="A944" s="4" t="s">
        <v>975</v>
      </c>
      <c r="B944" s="3">
        <v>1993</v>
      </c>
      <c r="C944" s="3" t="s">
        <v>35</v>
      </c>
      <c r="D944" s="3">
        <v>10</v>
      </c>
      <c r="E944" s="3">
        <v>0</v>
      </c>
      <c r="F944" s="3">
        <v>7650.8</v>
      </c>
      <c r="G944" s="3" t="s">
        <v>11</v>
      </c>
      <c r="H944" s="3" t="s">
        <v>11</v>
      </c>
      <c r="I944" s="5" t="s">
        <v>23</v>
      </c>
    </row>
    <row r="945" spans="1:9" x14ac:dyDescent="0.35">
      <c r="A945" s="4" t="s">
        <v>976</v>
      </c>
      <c r="B945" s="3">
        <v>1998</v>
      </c>
      <c r="C945" s="3" t="s">
        <v>20</v>
      </c>
      <c r="D945" s="3">
        <v>30</v>
      </c>
      <c r="E945" s="3">
        <v>0</v>
      </c>
      <c r="F945" s="3">
        <v>7652.26</v>
      </c>
      <c r="G945" s="3" t="s">
        <v>11</v>
      </c>
      <c r="H945" s="3" t="s">
        <v>12</v>
      </c>
      <c r="I945" s="5" t="s">
        <v>249</v>
      </c>
    </row>
    <row r="946" spans="1:9" x14ac:dyDescent="0.35">
      <c r="A946" s="4" t="s">
        <v>977</v>
      </c>
      <c r="B946" s="3">
        <v>1965</v>
      </c>
      <c r="C946" s="3" t="s">
        <v>30</v>
      </c>
      <c r="D946" s="3">
        <v>27</v>
      </c>
      <c r="E946" s="3">
        <v>0</v>
      </c>
      <c r="F946" s="3">
        <v>7657.69</v>
      </c>
      <c r="G946" s="3" t="s">
        <v>12</v>
      </c>
      <c r="H946" s="3" t="s">
        <v>12</v>
      </c>
      <c r="I946" s="5" t="s">
        <v>23</v>
      </c>
    </row>
    <row r="947" spans="1:9" x14ac:dyDescent="0.35">
      <c r="A947" s="4" t="s">
        <v>978</v>
      </c>
      <c r="B947" s="3">
        <v>1976</v>
      </c>
      <c r="C947" s="3" t="s">
        <v>37</v>
      </c>
      <c r="D947" s="3">
        <v>9</v>
      </c>
      <c r="E947" s="3">
        <v>2</v>
      </c>
      <c r="F947" s="3">
        <v>7662.47</v>
      </c>
      <c r="G947" s="3" t="s">
        <v>11</v>
      </c>
      <c r="H947" s="3" t="s">
        <v>16</v>
      </c>
      <c r="I947" s="5" t="s">
        <v>42</v>
      </c>
    </row>
    <row r="948" spans="1:9" x14ac:dyDescent="0.35">
      <c r="A948" s="4" t="s">
        <v>979</v>
      </c>
      <c r="B948" s="3">
        <v>1996</v>
      </c>
      <c r="C948" s="3" t="s">
        <v>15</v>
      </c>
      <c r="D948" s="3">
        <v>24</v>
      </c>
      <c r="E948" s="3">
        <v>0</v>
      </c>
      <c r="F948" s="3">
        <v>7670.75</v>
      </c>
      <c r="G948" s="3" t="s">
        <v>11</v>
      </c>
      <c r="H948" s="3" t="s">
        <v>11</v>
      </c>
      <c r="I948" s="5" t="s">
        <v>632</v>
      </c>
    </row>
    <row r="949" spans="1:9" x14ac:dyDescent="0.35">
      <c r="A949" s="4" t="s">
        <v>980</v>
      </c>
      <c r="B949" s="3">
        <v>1995</v>
      </c>
      <c r="C949" s="3" t="s">
        <v>20</v>
      </c>
      <c r="D949" s="3">
        <v>13</v>
      </c>
      <c r="E949" s="3">
        <v>0</v>
      </c>
      <c r="F949" s="3">
        <v>7676.4</v>
      </c>
      <c r="G949" s="3" t="s">
        <v>11</v>
      </c>
      <c r="H949" s="3" t="s">
        <v>16</v>
      </c>
      <c r="I949" s="5" t="s">
        <v>23</v>
      </c>
    </row>
    <row r="950" spans="1:9" x14ac:dyDescent="0.35">
      <c r="A950" s="4" t="s">
        <v>981</v>
      </c>
      <c r="B950" s="3">
        <v>1971</v>
      </c>
      <c r="C950" s="3" t="s">
        <v>37</v>
      </c>
      <c r="D950" s="3">
        <v>11</v>
      </c>
      <c r="E950" s="3">
        <v>0</v>
      </c>
      <c r="F950" s="3">
        <v>7680.92</v>
      </c>
      <c r="G950" s="3" t="s">
        <v>11</v>
      </c>
      <c r="H950" s="3" t="s">
        <v>16</v>
      </c>
      <c r="I950" s="5" t="s">
        <v>13</v>
      </c>
    </row>
    <row r="951" spans="1:9" x14ac:dyDescent="0.35">
      <c r="A951" s="4" t="s">
        <v>982</v>
      </c>
      <c r="B951" s="3">
        <v>1981</v>
      </c>
      <c r="C951" s="3" t="s">
        <v>30</v>
      </c>
      <c r="D951" s="3">
        <v>19</v>
      </c>
      <c r="E951" s="3">
        <v>1</v>
      </c>
      <c r="F951" s="3">
        <v>7681.17</v>
      </c>
      <c r="G951" s="3" t="s">
        <v>11</v>
      </c>
      <c r="H951" s="3" t="s">
        <v>11</v>
      </c>
      <c r="I951" s="5" t="s">
        <v>516</v>
      </c>
    </row>
    <row r="952" spans="1:9" x14ac:dyDescent="0.35">
      <c r="A952" s="4" t="s">
        <v>983</v>
      </c>
      <c r="B952" s="3">
        <v>1982</v>
      </c>
      <c r="C952" s="3" t="s">
        <v>30</v>
      </c>
      <c r="D952" s="3">
        <v>18</v>
      </c>
      <c r="E952" s="3">
        <v>3</v>
      </c>
      <c r="F952" s="3">
        <v>7682.67</v>
      </c>
      <c r="G952" s="3" t="s">
        <v>11</v>
      </c>
      <c r="H952" s="3" t="s">
        <v>16</v>
      </c>
      <c r="I952" s="5" t="s">
        <v>13</v>
      </c>
    </row>
    <row r="953" spans="1:9" x14ac:dyDescent="0.35">
      <c r="A953" s="4" t="s">
        <v>984</v>
      </c>
      <c r="B953" s="3">
        <v>1987</v>
      </c>
      <c r="C953" s="3" t="s">
        <v>10</v>
      </c>
      <c r="D953" s="3">
        <v>12</v>
      </c>
      <c r="E953" s="3">
        <v>3</v>
      </c>
      <c r="F953" s="3">
        <v>7684.62</v>
      </c>
      <c r="G953" s="3" t="s">
        <v>11</v>
      </c>
      <c r="H953" s="3" t="s">
        <v>12</v>
      </c>
      <c r="I953" s="5" t="s">
        <v>300</v>
      </c>
    </row>
    <row r="954" spans="1:9" x14ac:dyDescent="0.35">
      <c r="A954" s="4" t="s">
        <v>985</v>
      </c>
      <c r="B954" s="3">
        <v>1978</v>
      </c>
      <c r="C954" s="3" t="s">
        <v>30</v>
      </c>
      <c r="D954" s="3">
        <v>29</v>
      </c>
      <c r="E954" s="3">
        <v>2</v>
      </c>
      <c r="F954" s="3">
        <v>7726.85</v>
      </c>
      <c r="G954" s="3" t="s">
        <v>16</v>
      </c>
      <c r="H954" s="3" t="s">
        <v>11</v>
      </c>
      <c r="I954" s="5" t="s">
        <v>42</v>
      </c>
    </row>
    <row r="955" spans="1:9" x14ac:dyDescent="0.35">
      <c r="A955" s="4" t="s">
        <v>986</v>
      </c>
      <c r="B955" s="3">
        <v>1979</v>
      </c>
      <c r="C955" s="3" t="s">
        <v>18</v>
      </c>
      <c r="D955" s="3">
        <v>2</v>
      </c>
      <c r="E955" s="3">
        <v>1</v>
      </c>
      <c r="F955" s="3">
        <v>7727.25</v>
      </c>
      <c r="G955" s="3" t="s">
        <v>11</v>
      </c>
      <c r="H955" s="3" t="s">
        <v>12</v>
      </c>
      <c r="I955" s="5" t="s">
        <v>23</v>
      </c>
    </row>
    <row r="956" spans="1:9" x14ac:dyDescent="0.35">
      <c r="A956" s="4" t="s">
        <v>987</v>
      </c>
      <c r="B956" s="3">
        <v>1980</v>
      </c>
      <c r="C956" s="3" t="s">
        <v>20</v>
      </c>
      <c r="D956" s="3">
        <v>10</v>
      </c>
      <c r="E956" s="3">
        <v>2</v>
      </c>
      <c r="F956" s="3">
        <v>7729.65</v>
      </c>
      <c r="G956" s="3" t="s">
        <v>12</v>
      </c>
      <c r="H956" s="3" t="s">
        <v>16</v>
      </c>
      <c r="I956" s="5" t="s">
        <v>168</v>
      </c>
    </row>
    <row r="957" spans="1:9" x14ac:dyDescent="0.35">
      <c r="A957" s="4" t="s">
        <v>988</v>
      </c>
      <c r="B957" s="3">
        <v>1978</v>
      </c>
      <c r="C957" s="3" t="s">
        <v>30</v>
      </c>
      <c r="D957" s="3">
        <v>4</v>
      </c>
      <c r="E957" s="3">
        <v>2</v>
      </c>
      <c r="F957" s="3">
        <v>7731.43</v>
      </c>
      <c r="G957" s="3" t="s">
        <v>12</v>
      </c>
      <c r="H957" s="3" t="s">
        <v>11</v>
      </c>
      <c r="I957" s="5" t="s">
        <v>13</v>
      </c>
    </row>
    <row r="958" spans="1:9" x14ac:dyDescent="0.35">
      <c r="A958" s="4" t="s">
        <v>989</v>
      </c>
      <c r="B958" s="3">
        <v>1977</v>
      </c>
      <c r="C958" s="3" t="s">
        <v>35</v>
      </c>
      <c r="D958" s="3">
        <v>29</v>
      </c>
      <c r="E958" s="3">
        <v>0</v>
      </c>
      <c r="F958" s="3">
        <v>7731.86</v>
      </c>
      <c r="G958" s="3" t="s">
        <v>11</v>
      </c>
      <c r="H958" s="3" t="s">
        <v>12</v>
      </c>
      <c r="I958" s="5" t="s">
        <v>23</v>
      </c>
    </row>
    <row r="959" spans="1:9" x14ac:dyDescent="0.35">
      <c r="A959" s="4" t="s">
        <v>990</v>
      </c>
      <c r="B959" s="3">
        <v>1965</v>
      </c>
      <c r="C959" s="3" t="s">
        <v>10</v>
      </c>
      <c r="D959" s="3">
        <v>18</v>
      </c>
      <c r="E959" s="3">
        <v>0</v>
      </c>
      <c r="F959" s="3">
        <v>7736.39</v>
      </c>
      <c r="G959" s="3" t="s">
        <v>12</v>
      </c>
      <c r="H959" s="3" t="s">
        <v>11</v>
      </c>
      <c r="I959" s="5" t="s">
        <v>13</v>
      </c>
    </row>
    <row r="960" spans="1:9" x14ac:dyDescent="0.35">
      <c r="A960" s="4" t="s">
        <v>991</v>
      </c>
      <c r="B960" s="3">
        <v>1978</v>
      </c>
      <c r="C960" s="3" t="s">
        <v>20</v>
      </c>
      <c r="D960" s="3">
        <v>4</v>
      </c>
      <c r="E960" s="3">
        <v>2</v>
      </c>
      <c r="F960" s="3">
        <v>7740.34</v>
      </c>
      <c r="G960" s="3" t="s">
        <v>16</v>
      </c>
      <c r="H960" s="3" t="s">
        <v>16</v>
      </c>
      <c r="I960" s="5" t="s">
        <v>42</v>
      </c>
    </row>
    <row r="961" spans="1:9" x14ac:dyDescent="0.35">
      <c r="A961" s="4" t="s">
        <v>992</v>
      </c>
      <c r="B961" s="3">
        <v>1976</v>
      </c>
      <c r="C961" s="3" t="s">
        <v>30</v>
      </c>
      <c r="D961" s="3">
        <v>12</v>
      </c>
      <c r="E961" s="3">
        <v>1</v>
      </c>
      <c r="F961" s="3">
        <v>7742.11</v>
      </c>
      <c r="G961" s="3" t="s">
        <v>12</v>
      </c>
      <c r="H961" s="3" t="s">
        <v>11</v>
      </c>
      <c r="I961" s="5" t="s">
        <v>13</v>
      </c>
    </row>
    <row r="962" spans="1:9" x14ac:dyDescent="0.35">
      <c r="A962" s="4" t="s">
        <v>993</v>
      </c>
      <c r="B962" s="3">
        <v>1981</v>
      </c>
      <c r="C962" s="3" t="s">
        <v>18</v>
      </c>
      <c r="D962" s="3">
        <v>30</v>
      </c>
      <c r="E962" s="3">
        <v>2</v>
      </c>
      <c r="F962" s="3">
        <v>7749.16</v>
      </c>
      <c r="G962" s="3" t="s">
        <v>11</v>
      </c>
      <c r="H962" s="3" t="s">
        <v>16</v>
      </c>
      <c r="I962" s="5" t="s">
        <v>23</v>
      </c>
    </row>
    <row r="963" spans="1:9" x14ac:dyDescent="0.35">
      <c r="A963" s="4" t="s">
        <v>994</v>
      </c>
      <c r="B963" s="3">
        <v>1997</v>
      </c>
      <c r="C963" s="3" t="s">
        <v>30</v>
      </c>
      <c r="D963" s="3">
        <v>21</v>
      </c>
      <c r="E963" s="3">
        <v>0</v>
      </c>
      <c r="F963" s="3">
        <v>7763.06</v>
      </c>
      <c r="G963" s="3" t="s">
        <v>11</v>
      </c>
      <c r="H963" s="3" t="s">
        <v>16</v>
      </c>
      <c r="I963" s="5" t="s">
        <v>23</v>
      </c>
    </row>
    <row r="964" spans="1:9" x14ac:dyDescent="0.35">
      <c r="A964" s="4" t="s">
        <v>995</v>
      </c>
      <c r="B964" s="3">
        <v>1974</v>
      </c>
      <c r="C964" s="3" t="s">
        <v>30</v>
      </c>
      <c r="D964" s="3">
        <v>6</v>
      </c>
      <c r="E964" s="3">
        <v>0</v>
      </c>
      <c r="F964" s="3">
        <v>7789.64</v>
      </c>
      <c r="G964" s="3" t="s">
        <v>16</v>
      </c>
      <c r="H964" s="3" t="s">
        <v>12</v>
      </c>
      <c r="I964" s="5" t="s">
        <v>13</v>
      </c>
    </row>
    <row r="965" spans="1:9" x14ac:dyDescent="0.35">
      <c r="A965" s="4" t="s">
        <v>996</v>
      </c>
      <c r="B965" s="3">
        <v>1999</v>
      </c>
      <c r="C965" s="3" t="s">
        <v>30</v>
      </c>
      <c r="D965" s="3">
        <v>25</v>
      </c>
      <c r="E965" s="3">
        <v>0</v>
      </c>
      <c r="F965" s="3">
        <v>7794.68</v>
      </c>
      <c r="G965" s="3" t="s">
        <v>11</v>
      </c>
      <c r="H965" s="3" t="s">
        <v>11</v>
      </c>
      <c r="I965" s="5" t="s">
        <v>535</v>
      </c>
    </row>
    <row r="966" spans="1:9" x14ac:dyDescent="0.35">
      <c r="A966" s="4" t="s">
        <v>997</v>
      </c>
      <c r="B966" s="3">
        <v>1997</v>
      </c>
      <c r="C966" s="3" t="s">
        <v>30</v>
      </c>
      <c r="D966" s="3">
        <v>2</v>
      </c>
      <c r="E966" s="3">
        <v>0</v>
      </c>
      <c r="F966" s="3">
        <v>7803.77</v>
      </c>
      <c r="G966" s="3" t="s">
        <v>11</v>
      </c>
      <c r="H966" s="3" t="s">
        <v>12</v>
      </c>
      <c r="I966" s="5" t="s">
        <v>23</v>
      </c>
    </row>
    <row r="967" spans="1:9" x14ac:dyDescent="0.35">
      <c r="A967" s="4" t="s">
        <v>998</v>
      </c>
      <c r="B967" s="3">
        <v>1974</v>
      </c>
      <c r="C967" s="3" t="s">
        <v>15</v>
      </c>
      <c r="D967" s="3">
        <v>9</v>
      </c>
      <c r="E967" s="3">
        <v>0</v>
      </c>
      <c r="F967" s="3">
        <v>7804.16</v>
      </c>
      <c r="G967" s="3" t="s">
        <v>11</v>
      </c>
      <c r="H967" s="3" t="s">
        <v>12</v>
      </c>
      <c r="I967" s="5" t="s">
        <v>13</v>
      </c>
    </row>
    <row r="968" spans="1:9" x14ac:dyDescent="0.35">
      <c r="A968" s="4" t="s">
        <v>999</v>
      </c>
      <c r="B968" s="3">
        <v>1991</v>
      </c>
      <c r="C968" s="3" t="s">
        <v>30</v>
      </c>
      <c r="D968" s="3">
        <v>21</v>
      </c>
      <c r="E968" s="3">
        <v>3</v>
      </c>
      <c r="F968" s="3">
        <v>7812.67</v>
      </c>
      <c r="G968" s="3" t="s">
        <v>11</v>
      </c>
      <c r="H968" s="3" t="s">
        <v>16</v>
      </c>
      <c r="I968" s="5" t="s">
        <v>23</v>
      </c>
    </row>
    <row r="969" spans="1:9" x14ac:dyDescent="0.35">
      <c r="A969" s="4" t="s">
        <v>1000</v>
      </c>
      <c r="B969" s="3">
        <v>1989</v>
      </c>
      <c r="C969" s="3" t="s">
        <v>37</v>
      </c>
      <c r="D969" s="3">
        <v>12</v>
      </c>
      <c r="E969" s="3">
        <v>3</v>
      </c>
      <c r="F969" s="3">
        <v>7824.37</v>
      </c>
      <c r="G969" s="3" t="s">
        <v>11</v>
      </c>
      <c r="H969" s="3" t="s">
        <v>11</v>
      </c>
      <c r="I969" s="5" t="s">
        <v>23</v>
      </c>
    </row>
    <row r="970" spans="1:9" x14ac:dyDescent="0.35">
      <c r="A970" s="4" t="s">
        <v>1001</v>
      </c>
      <c r="B970" s="3">
        <v>2001</v>
      </c>
      <c r="C970" s="3" t="s">
        <v>37</v>
      </c>
      <c r="D970" s="3">
        <v>5</v>
      </c>
      <c r="E970" s="3">
        <v>0</v>
      </c>
      <c r="F970" s="3">
        <v>7844.8</v>
      </c>
      <c r="G970" s="3" t="s">
        <v>11</v>
      </c>
      <c r="H970" s="3" t="s">
        <v>11</v>
      </c>
      <c r="I970" s="5" t="s">
        <v>23</v>
      </c>
    </row>
    <row r="971" spans="1:9" x14ac:dyDescent="0.35">
      <c r="A971" s="4" t="s">
        <v>1002</v>
      </c>
      <c r="B971" s="3">
        <v>1994</v>
      </c>
      <c r="C971" s="3" t="s">
        <v>15</v>
      </c>
      <c r="D971" s="3">
        <v>17</v>
      </c>
      <c r="E971" s="3">
        <v>0</v>
      </c>
      <c r="F971" s="3">
        <v>7851.85</v>
      </c>
      <c r="G971" s="3" t="s">
        <v>11</v>
      </c>
      <c r="H971" s="3" t="s">
        <v>12</v>
      </c>
      <c r="I971" s="5" t="s">
        <v>23</v>
      </c>
    </row>
    <row r="972" spans="1:9" x14ac:dyDescent="0.35">
      <c r="A972" s="4" t="s">
        <v>1003</v>
      </c>
      <c r="B972" s="3">
        <v>1962</v>
      </c>
      <c r="C972" s="3" t="s">
        <v>37</v>
      </c>
      <c r="D972" s="3">
        <v>10</v>
      </c>
      <c r="E972" s="3">
        <v>0</v>
      </c>
      <c r="F972" s="3">
        <v>7896.41</v>
      </c>
      <c r="G972" s="3" t="s">
        <v>12</v>
      </c>
      <c r="H972" s="3" t="s">
        <v>11</v>
      </c>
      <c r="I972" s="5" t="s">
        <v>13</v>
      </c>
    </row>
    <row r="973" spans="1:9" x14ac:dyDescent="0.35">
      <c r="A973" s="4" t="s">
        <v>1004</v>
      </c>
      <c r="B973" s="3">
        <v>1977</v>
      </c>
      <c r="C973" s="3" t="s">
        <v>10</v>
      </c>
      <c r="D973" s="3">
        <v>20</v>
      </c>
      <c r="E973" s="3">
        <v>0</v>
      </c>
      <c r="F973" s="3">
        <v>7935.29</v>
      </c>
      <c r="G973" s="3" t="s">
        <v>11</v>
      </c>
      <c r="H973" s="3" t="s">
        <v>16</v>
      </c>
      <c r="I973" s="5" t="s">
        <v>247</v>
      </c>
    </row>
    <row r="974" spans="1:9" x14ac:dyDescent="0.35">
      <c r="A974" s="4" t="s">
        <v>1005</v>
      </c>
      <c r="B974" s="3">
        <v>1987</v>
      </c>
      <c r="C974" s="3" t="s">
        <v>37</v>
      </c>
      <c r="D974" s="3">
        <v>29</v>
      </c>
      <c r="E974" s="3">
        <v>3</v>
      </c>
      <c r="F974" s="3">
        <v>7948.22</v>
      </c>
      <c r="G974" s="3" t="s">
        <v>11</v>
      </c>
      <c r="H974" s="3" t="s">
        <v>12</v>
      </c>
      <c r="I974" s="5" t="s">
        <v>200</v>
      </c>
    </row>
    <row r="975" spans="1:9" x14ac:dyDescent="0.35">
      <c r="A975" s="4" t="s">
        <v>1006</v>
      </c>
      <c r="B975" s="3">
        <v>1966</v>
      </c>
      <c r="C975" s="3" t="s">
        <v>10</v>
      </c>
      <c r="D975" s="3">
        <v>9</v>
      </c>
      <c r="E975" s="3">
        <v>0</v>
      </c>
      <c r="F975" s="3">
        <v>7953.72</v>
      </c>
      <c r="G975" s="3" t="s">
        <v>12</v>
      </c>
      <c r="H975" s="3" t="s">
        <v>12</v>
      </c>
      <c r="I975" s="5" t="s">
        <v>23</v>
      </c>
    </row>
    <row r="976" spans="1:9" x14ac:dyDescent="0.35">
      <c r="A976" s="4" t="s">
        <v>1007</v>
      </c>
      <c r="B976" s="3">
        <v>1981</v>
      </c>
      <c r="C976" s="3" t="s">
        <v>30</v>
      </c>
      <c r="D976" s="3">
        <v>28</v>
      </c>
      <c r="E976" s="3">
        <v>3</v>
      </c>
      <c r="F976" s="3">
        <v>7954.52</v>
      </c>
      <c r="G976" s="3" t="s">
        <v>11</v>
      </c>
      <c r="H976" s="3" t="s">
        <v>11</v>
      </c>
      <c r="I976" s="5" t="s">
        <v>42</v>
      </c>
    </row>
    <row r="977" spans="1:9" x14ac:dyDescent="0.35">
      <c r="A977" s="4" t="s">
        <v>1008</v>
      </c>
      <c r="B977" s="3">
        <v>1970</v>
      </c>
      <c r="C977" s="3" t="s">
        <v>18</v>
      </c>
      <c r="D977" s="3">
        <v>19</v>
      </c>
      <c r="E977" s="3">
        <v>0</v>
      </c>
      <c r="F977" s="3">
        <v>7958.13</v>
      </c>
      <c r="G977" s="3" t="s">
        <v>11</v>
      </c>
      <c r="H977" s="3" t="s">
        <v>11</v>
      </c>
      <c r="I977" s="5" t="s">
        <v>13</v>
      </c>
    </row>
    <row r="978" spans="1:9" x14ac:dyDescent="0.35">
      <c r="A978" s="4" t="s">
        <v>1009</v>
      </c>
      <c r="B978" s="3">
        <v>1975</v>
      </c>
      <c r="C978" s="3" t="s">
        <v>35</v>
      </c>
      <c r="D978" s="3">
        <v>10</v>
      </c>
      <c r="E978" s="3">
        <v>1</v>
      </c>
      <c r="F978" s="3">
        <v>7966.81</v>
      </c>
      <c r="G978" s="3" t="s">
        <v>11</v>
      </c>
      <c r="H978" s="3" t="s">
        <v>11</v>
      </c>
      <c r="I978" s="5" t="s">
        <v>13</v>
      </c>
    </row>
    <row r="979" spans="1:9" x14ac:dyDescent="0.35">
      <c r="A979" s="4" t="s">
        <v>1010</v>
      </c>
      <c r="B979" s="3">
        <v>1972</v>
      </c>
      <c r="C979" s="3" t="s">
        <v>15</v>
      </c>
      <c r="D979" s="3">
        <v>23</v>
      </c>
      <c r="E979" s="3">
        <v>0</v>
      </c>
      <c r="F979" s="3">
        <v>7980.34</v>
      </c>
      <c r="G979" s="3" t="s">
        <v>11</v>
      </c>
      <c r="H979" s="3" t="s">
        <v>11</v>
      </c>
      <c r="I979" s="5" t="s">
        <v>13</v>
      </c>
    </row>
    <row r="980" spans="1:9" x14ac:dyDescent="0.35">
      <c r="A980" s="4" t="s">
        <v>1011</v>
      </c>
      <c r="B980" s="3">
        <v>1983</v>
      </c>
      <c r="C980" s="3" t="s">
        <v>35</v>
      </c>
      <c r="D980" s="3">
        <v>28</v>
      </c>
      <c r="E980" s="3">
        <v>3</v>
      </c>
      <c r="F980" s="3">
        <v>7985.82</v>
      </c>
      <c r="G980" s="3" t="s">
        <v>11</v>
      </c>
      <c r="H980" s="3" t="s">
        <v>16</v>
      </c>
      <c r="I980" s="5" t="s">
        <v>247</v>
      </c>
    </row>
    <row r="981" spans="1:9" x14ac:dyDescent="0.35">
      <c r="A981" s="4" t="s">
        <v>1012</v>
      </c>
      <c r="B981" s="3">
        <v>1983</v>
      </c>
      <c r="C981" s="3" t="s">
        <v>35</v>
      </c>
      <c r="D981" s="3">
        <v>20</v>
      </c>
      <c r="E981" s="3">
        <v>3</v>
      </c>
      <c r="F981" s="3">
        <v>7986.48</v>
      </c>
      <c r="G981" s="3" t="s">
        <v>11</v>
      </c>
      <c r="H981" s="3" t="s">
        <v>12</v>
      </c>
      <c r="I981" s="5" t="s">
        <v>247</v>
      </c>
    </row>
    <row r="982" spans="1:9" x14ac:dyDescent="0.35">
      <c r="A982" s="4" t="s">
        <v>1013</v>
      </c>
      <c r="B982" s="3">
        <v>1962</v>
      </c>
      <c r="C982" s="3" t="s">
        <v>35</v>
      </c>
      <c r="D982" s="3">
        <v>22</v>
      </c>
      <c r="E982" s="3">
        <v>0</v>
      </c>
      <c r="F982" s="3">
        <v>8004.96</v>
      </c>
      <c r="G982" s="3" t="s">
        <v>12</v>
      </c>
      <c r="H982" s="3" t="s">
        <v>16</v>
      </c>
      <c r="I982" s="5" t="s">
        <v>13</v>
      </c>
    </row>
    <row r="983" spans="1:9" x14ac:dyDescent="0.35">
      <c r="A983" s="4" t="s">
        <v>1014</v>
      </c>
      <c r="B983" s="3">
        <v>1995</v>
      </c>
      <c r="C983" s="3" t="s">
        <v>20</v>
      </c>
      <c r="D983" s="3">
        <v>18</v>
      </c>
      <c r="E983" s="3">
        <v>0</v>
      </c>
      <c r="F983" s="3">
        <v>8014.62</v>
      </c>
      <c r="G983" s="3" t="s">
        <v>11</v>
      </c>
      <c r="H983" s="3" t="s">
        <v>12</v>
      </c>
      <c r="I983" s="5" t="s">
        <v>23</v>
      </c>
    </row>
    <row r="984" spans="1:9" x14ac:dyDescent="0.35">
      <c r="A984" s="4" t="s">
        <v>1015</v>
      </c>
      <c r="B984" s="3">
        <v>1980</v>
      </c>
      <c r="C984" s="3" t="s">
        <v>15</v>
      </c>
      <c r="D984" s="3">
        <v>8</v>
      </c>
      <c r="E984" s="3">
        <v>2</v>
      </c>
      <c r="F984" s="3">
        <v>8017.06</v>
      </c>
      <c r="G984" s="3" t="s">
        <v>11</v>
      </c>
      <c r="H984" s="3" t="s">
        <v>11</v>
      </c>
      <c r="I984" s="5" t="s">
        <v>23</v>
      </c>
    </row>
    <row r="985" spans="1:9" x14ac:dyDescent="0.35">
      <c r="A985" s="4" t="s">
        <v>1016</v>
      </c>
      <c r="B985" s="3">
        <v>1989</v>
      </c>
      <c r="C985" s="3" t="s">
        <v>15</v>
      </c>
      <c r="D985" s="3">
        <v>3</v>
      </c>
      <c r="E985" s="3">
        <v>3</v>
      </c>
      <c r="F985" s="3">
        <v>8021.11</v>
      </c>
      <c r="G985" s="3" t="s">
        <v>11</v>
      </c>
      <c r="H985" s="3" t="s">
        <v>16</v>
      </c>
      <c r="I985" s="5" t="s">
        <v>23</v>
      </c>
    </row>
    <row r="986" spans="1:9" x14ac:dyDescent="0.35">
      <c r="A986" s="4" t="s">
        <v>1017</v>
      </c>
      <c r="B986" s="3">
        <v>1978</v>
      </c>
      <c r="C986" s="3" t="s">
        <v>10</v>
      </c>
      <c r="D986" s="3">
        <v>17</v>
      </c>
      <c r="E986" s="3">
        <v>1</v>
      </c>
      <c r="F986" s="3">
        <v>8023.14</v>
      </c>
      <c r="G986" s="3" t="s">
        <v>11</v>
      </c>
      <c r="H986" s="3" t="s">
        <v>12</v>
      </c>
      <c r="I986" s="5" t="s">
        <v>23</v>
      </c>
    </row>
    <row r="987" spans="1:9" x14ac:dyDescent="0.35">
      <c r="A987" s="4" t="s">
        <v>1018</v>
      </c>
      <c r="B987" s="3">
        <v>1976</v>
      </c>
      <c r="C987" s="3" t="s">
        <v>30</v>
      </c>
      <c r="D987" s="3">
        <v>20</v>
      </c>
      <c r="E987" s="3">
        <v>0</v>
      </c>
      <c r="F987" s="3">
        <v>8026.67</v>
      </c>
      <c r="G987" s="3" t="s">
        <v>11</v>
      </c>
      <c r="H987" s="3" t="s">
        <v>11</v>
      </c>
      <c r="I987" s="5" t="s">
        <v>23</v>
      </c>
    </row>
    <row r="988" spans="1:9" x14ac:dyDescent="0.35">
      <c r="A988" s="4" t="s">
        <v>1019</v>
      </c>
      <c r="B988" s="3">
        <v>1977</v>
      </c>
      <c r="C988" s="3" t="s">
        <v>15</v>
      </c>
      <c r="D988" s="3">
        <v>6</v>
      </c>
      <c r="E988" s="3">
        <v>2</v>
      </c>
      <c r="F988" s="3">
        <v>8027.97</v>
      </c>
      <c r="G988" s="3" t="s">
        <v>12</v>
      </c>
      <c r="H988" s="3" t="s">
        <v>11</v>
      </c>
      <c r="I988" s="5" t="s">
        <v>42</v>
      </c>
    </row>
    <row r="989" spans="1:9" x14ac:dyDescent="0.35">
      <c r="A989" s="4" t="s">
        <v>1020</v>
      </c>
      <c r="B989" s="3">
        <v>2003</v>
      </c>
      <c r="C989" s="3" t="s">
        <v>30</v>
      </c>
      <c r="D989" s="3">
        <v>12</v>
      </c>
      <c r="E989" s="3">
        <v>0</v>
      </c>
      <c r="F989" s="3">
        <v>8035.64</v>
      </c>
      <c r="G989" s="3" t="s">
        <v>11</v>
      </c>
      <c r="H989" s="3" t="s">
        <v>11</v>
      </c>
      <c r="I989" s="5" t="s">
        <v>23</v>
      </c>
    </row>
    <row r="990" spans="1:9" x14ac:dyDescent="0.35">
      <c r="A990" s="4" t="s">
        <v>1021</v>
      </c>
      <c r="B990" s="3">
        <v>1985</v>
      </c>
      <c r="C990" s="3" t="s">
        <v>15</v>
      </c>
      <c r="D990" s="3">
        <v>28</v>
      </c>
      <c r="E990" s="3">
        <v>3</v>
      </c>
      <c r="F990" s="3">
        <v>8059.06</v>
      </c>
      <c r="G990" s="3" t="s">
        <v>11</v>
      </c>
      <c r="H990" s="3" t="s">
        <v>12</v>
      </c>
      <c r="I990" s="5" t="s">
        <v>23</v>
      </c>
    </row>
    <row r="991" spans="1:9" x14ac:dyDescent="0.35">
      <c r="A991" s="4" t="s">
        <v>1022</v>
      </c>
      <c r="B991" s="3">
        <v>1982</v>
      </c>
      <c r="C991" s="3" t="s">
        <v>30</v>
      </c>
      <c r="D991" s="3">
        <v>27</v>
      </c>
      <c r="E991" s="3">
        <v>3</v>
      </c>
      <c r="F991" s="3">
        <v>8059.68</v>
      </c>
      <c r="G991" s="3" t="s">
        <v>11</v>
      </c>
      <c r="H991" s="3" t="s">
        <v>12</v>
      </c>
      <c r="I991" s="5" t="s">
        <v>23</v>
      </c>
    </row>
    <row r="992" spans="1:9" x14ac:dyDescent="0.35">
      <c r="A992" s="4" t="s">
        <v>1023</v>
      </c>
      <c r="B992" s="3">
        <v>1970</v>
      </c>
      <c r="C992" s="3" t="s">
        <v>30</v>
      </c>
      <c r="D992" s="3">
        <v>12</v>
      </c>
      <c r="E992" s="3">
        <v>0</v>
      </c>
      <c r="F992" s="3">
        <v>8062.31</v>
      </c>
      <c r="G992" s="3" t="s">
        <v>11</v>
      </c>
      <c r="H992" s="3" t="s">
        <v>16</v>
      </c>
      <c r="I992" s="5" t="s">
        <v>13</v>
      </c>
    </row>
    <row r="993" spans="1:9" x14ac:dyDescent="0.35">
      <c r="A993" s="4" t="s">
        <v>1024</v>
      </c>
      <c r="B993" s="3">
        <v>1975</v>
      </c>
      <c r="C993" s="3" t="s">
        <v>18</v>
      </c>
      <c r="D993" s="3">
        <v>28</v>
      </c>
      <c r="E993" s="3">
        <v>1</v>
      </c>
      <c r="F993" s="3">
        <v>8062.76</v>
      </c>
      <c r="G993" s="3" t="s">
        <v>12</v>
      </c>
      <c r="H993" s="3" t="s">
        <v>12</v>
      </c>
      <c r="I993" s="5" t="s">
        <v>42</v>
      </c>
    </row>
    <row r="994" spans="1:9" x14ac:dyDescent="0.35">
      <c r="A994" s="4" t="s">
        <v>1025</v>
      </c>
      <c r="B994" s="3">
        <v>1965</v>
      </c>
      <c r="C994" s="3" t="s">
        <v>35</v>
      </c>
      <c r="D994" s="3">
        <v>11</v>
      </c>
      <c r="E994" s="3">
        <v>0</v>
      </c>
      <c r="F994" s="3">
        <v>8067.83</v>
      </c>
      <c r="G994" s="3" t="s">
        <v>12</v>
      </c>
      <c r="H994" s="3" t="s">
        <v>16</v>
      </c>
      <c r="I994" s="5" t="s">
        <v>13</v>
      </c>
    </row>
    <row r="995" spans="1:9" x14ac:dyDescent="0.35">
      <c r="A995" s="4" t="s">
        <v>1026</v>
      </c>
      <c r="B995" s="3">
        <v>1975</v>
      </c>
      <c r="C995" s="3" t="s">
        <v>30</v>
      </c>
      <c r="D995" s="3">
        <v>15</v>
      </c>
      <c r="E995" s="3">
        <v>1</v>
      </c>
      <c r="F995" s="3">
        <v>8068.19</v>
      </c>
      <c r="G995" s="3" t="s">
        <v>12</v>
      </c>
      <c r="H995" s="3" t="s">
        <v>11</v>
      </c>
      <c r="I995" s="5" t="s">
        <v>42</v>
      </c>
    </row>
    <row r="996" spans="1:9" x14ac:dyDescent="0.35">
      <c r="A996" s="4" t="s">
        <v>1027</v>
      </c>
      <c r="B996" s="3">
        <v>1965</v>
      </c>
      <c r="C996" s="3" t="s">
        <v>37</v>
      </c>
      <c r="D996" s="3">
        <v>21</v>
      </c>
      <c r="E996" s="3">
        <v>0</v>
      </c>
      <c r="F996" s="3">
        <v>8071.57</v>
      </c>
      <c r="G996" s="3" t="s">
        <v>12</v>
      </c>
      <c r="H996" s="3" t="s">
        <v>16</v>
      </c>
      <c r="I996" s="5" t="s">
        <v>42</v>
      </c>
    </row>
    <row r="997" spans="1:9" x14ac:dyDescent="0.35">
      <c r="A997" s="4" t="s">
        <v>1028</v>
      </c>
      <c r="B997" s="3">
        <v>1993</v>
      </c>
      <c r="C997" s="3" t="s">
        <v>15</v>
      </c>
      <c r="D997" s="3">
        <v>7</v>
      </c>
      <c r="E997" s="3">
        <v>0</v>
      </c>
      <c r="F997" s="3">
        <v>8077.41</v>
      </c>
      <c r="G997" s="3" t="s">
        <v>11</v>
      </c>
      <c r="H997" s="3" t="s">
        <v>16</v>
      </c>
      <c r="I997" s="5" t="s">
        <v>535</v>
      </c>
    </row>
    <row r="998" spans="1:9" x14ac:dyDescent="0.35">
      <c r="A998" s="4" t="s">
        <v>1029</v>
      </c>
      <c r="B998" s="3">
        <v>2001</v>
      </c>
      <c r="C998" s="3" t="s">
        <v>35</v>
      </c>
      <c r="D998" s="3">
        <v>28</v>
      </c>
      <c r="E998" s="3">
        <v>0</v>
      </c>
      <c r="F998" s="3">
        <v>8081.26</v>
      </c>
      <c r="G998" s="3" t="s">
        <v>11</v>
      </c>
      <c r="H998" s="3" t="s">
        <v>11</v>
      </c>
      <c r="I998" s="5" t="s">
        <v>23</v>
      </c>
    </row>
    <row r="999" spans="1:9" x14ac:dyDescent="0.35">
      <c r="A999" s="4" t="s">
        <v>1030</v>
      </c>
      <c r="B999" s="3">
        <v>1994</v>
      </c>
      <c r="C999" s="3" t="s">
        <v>37</v>
      </c>
      <c r="D999" s="3">
        <v>12</v>
      </c>
      <c r="E999" s="3">
        <v>0</v>
      </c>
      <c r="F999" s="3">
        <v>8081.74</v>
      </c>
      <c r="G999" s="3" t="s">
        <v>11</v>
      </c>
      <c r="H999" s="3" t="s">
        <v>11</v>
      </c>
      <c r="I999" s="5" t="s">
        <v>535</v>
      </c>
    </row>
    <row r="1000" spans="1:9" x14ac:dyDescent="0.35">
      <c r="A1000" s="4" t="s">
        <v>1031</v>
      </c>
      <c r="B1000" s="3">
        <v>1975</v>
      </c>
      <c r="C1000" s="3" t="s">
        <v>30</v>
      </c>
      <c r="D1000" s="3">
        <v>21</v>
      </c>
      <c r="E1000" s="3">
        <v>1</v>
      </c>
      <c r="F1000" s="3">
        <v>8083.92</v>
      </c>
      <c r="G1000" s="3" t="s">
        <v>12</v>
      </c>
      <c r="H1000" s="3" t="s">
        <v>12</v>
      </c>
      <c r="I1000" s="5" t="s">
        <v>13</v>
      </c>
    </row>
    <row r="1001" spans="1:9" x14ac:dyDescent="0.35">
      <c r="A1001" s="4" t="s">
        <v>1032</v>
      </c>
      <c r="B1001" s="3">
        <v>1967</v>
      </c>
      <c r="C1001" s="3" t="s">
        <v>18</v>
      </c>
      <c r="D1001" s="3">
        <v>10</v>
      </c>
      <c r="E1001" s="3">
        <v>0</v>
      </c>
      <c r="F1001" s="3">
        <v>8091.3</v>
      </c>
      <c r="G1001" s="3" t="s">
        <v>12</v>
      </c>
      <c r="H1001" s="3" t="s">
        <v>16</v>
      </c>
      <c r="I1001" s="5" t="s">
        <v>23</v>
      </c>
    </row>
    <row r="1002" spans="1:9" x14ac:dyDescent="0.35">
      <c r="A1002" s="4" t="s">
        <v>1033</v>
      </c>
      <c r="B1002" s="3">
        <v>1973</v>
      </c>
      <c r="C1002" s="3" t="s">
        <v>37</v>
      </c>
      <c r="D1002" s="3">
        <v>11</v>
      </c>
      <c r="E1002" s="3">
        <v>0</v>
      </c>
      <c r="F1002" s="3">
        <v>8112.59</v>
      </c>
      <c r="G1002" s="3" t="s">
        <v>11</v>
      </c>
      <c r="H1002" s="3" t="s">
        <v>11</v>
      </c>
      <c r="I1002" s="5" t="s">
        <v>13</v>
      </c>
    </row>
    <row r="1003" spans="1:9" x14ac:dyDescent="0.35">
      <c r="A1003" s="4" t="s">
        <v>1034</v>
      </c>
      <c r="B1003" s="3">
        <v>1978</v>
      </c>
      <c r="C1003" s="3" t="s">
        <v>20</v>
      </c>
      <c r="D1003" s="3">
        <v>1</v>
      </c>
      <c r="E1003" s="3">
        <v>2</v>
      </c>
      <c r="F1003" s="3">
        <v>8116.27</v>
      </c>
      <c r="G1003" s="3" t="s">
        <v>12</v>
      </c>
      <c r="H1003" s="3" t="s">
        <v>16</v>
      </c>
      <c r="I1003" s="5" t="s">
        <v>23</v>
      </c>
    </row>
    <row r="1004" spans="1:9" x14ac:dyDescent="0.35">
      <c r="A1004" s="4" t="s">
        <v>1035</v>
      </c>
      <c r="B1004" s="3">
        <v>1973</v>
      </c>
      <c r="C1004" s="3" t="s">
        <v>30</v>
      </c>
      <c r="D1004" s="3">
        <v>16</v>
      </c>
      <c r="E1004" s="3">
        <v>0</v>
      </c>
      <c r="F1004" s="3">
        <v>8116.68</v>
      </c>
      <c r="G1004" s="3" t="s">
        <v>12</v>
      </c>
      <c r="H1004" s="3" t="s">
        <v>16</v>
      </c>
      <c r="I1004" s="5" t="s">
        <v>42</v>
      </c>
    </row>
    <row r="1005" spans="1:9" x14ac:dyDescent="0.35">
      <c r="A1005" s="4" t="s">
        <v>1036</v>
      </c>
      <c r="B1005" s="3">
        <v>1973</v>
      </c>
      <c r="C1005" s="3" t="s">
        <v>35</v>
      </c>
      <c r="D1005" s="3">
        <v>30</v>
      </c>
      <c r="E1005" s="3">
        <v>0</v>
      </c>
      <c r="F1005" s="3">
        <v>8124.41</v>
      </c>
      <c r="G1005" s="3" t="s">
        <v>12</v>
      </c>
      <c r="H1005" s="3" t="s">
        <v>16</v>
      </c>
      <c r="I1005" s="5" t="s">
        <v>13</v>
      </c>
    </row>
    <row r="1006" spans="1:9" x14ac:dyDescent="0.35">
      <c r="A1006" s="4" t="s">
        <v>1037</v>
      </c>
      <c r="B1006" s="3">
        <v>1973</v>
      </c>
      <c r="C1006" s="3" t="s">
        <v>20</v>
      </c>
      <c r="D1006" s="3">
        <v>3</v>
      </c>
      <c r="E1006" s="3">
        <v>0</v>
      </c>
      <c r="F1006" s="3">
        <v>8125.78</v>
      </c>
      <c r="G1006" s="3" t="s">
        <v>11</v>
      </c>
      <c r="H1006" s="3" t="s">
        <v>11</v>
      </c>
      <c r="I1006" s="5" t="s">
        <v>13</v>
      </c>
    </row>
    <row r="1007" spans="1:9" x14ac:dyDescent="0.35">
      <c r="A1007" s="4" t="s">
        <v>1038</v>
      </c>
      <c r="B1007" s="3">
        <v>1990</v>
      </c>
      <c r="C1007" s="3" t="s">
        <v>18</v>
      </c>
      <c r="D1007" s="3">
        <v>21</v>
      </c>
      <c r="E1007" s="3">
        <v>3</v>
      </c>
      <c r="F1007" s="3">
        <v>8157.92</v>
      </c>
      <c r="G1007" s="3" t="s">
        <v>11</v>
      </c>
      <c r="H1007" s="3" t="s">
        <v>12</v>
      </c>
      <c r="I1007" s="5" t="s">
        <v>200</v>
      </c>
    </row>
    <row r="1008" spans="1:9" x14ac:dyDescent="0.35">
      <c r="A1008" s="4" t="s">
        <v>1039</v>
      </c>
      <c r="B1008" s="3">
        <v>1982</v>
      </c>
      <c r="C1008" s="3" t="s">
        <v>18</v>
      </c>
      <c r="D1008" s="3">
        <v>28</v>
      </c>
      <c r="E1008" s="3">
        <v>4</v>
      </c>
      <c r="F1008" s="3">
        <v>8162.72</v>
      </c>
      <c r="G1008" s="3" t="s">
        <v>12</v>
      </c>
      <c r="H1008" s="3" t="s">
        <v>12</v>
      </c>
      <c r="I1008" s="5" t="s">
        <v>23</v>
      </c>
    </row>
    <row r="1009" spans="1:9" x14ac:dyDescent="0.35">
      <c r="A1009" s="4" t="s">
        <v>1040</v>
      </c>
      <c r="B1009" s="3">
        <v>1963</v>
      </c>
      <c r="C1009" s="3" t="s">
        <v>15</v>
      </c>
      <c r="D1009" s="3">
        <v>5</v>
      </c>
      <c r="E1009" s="3">
        <v>0</v>
      </c>
      <c r="F1009" s="3">
        <v>8177.9</v>
      </c>
      <c r="G1009" s="3" t="s">
        <v>12</v>
      </c>
      <c r="H1009" s="3" t="s">
        <v>16</v>
      </c>
      <c r="I1009" s="5" t="s">
        <v>13</v>
      </c>
    </row>
    <row r="1010" spans="1:9" x14ac:dyDescent="0.35">
      <c r="A1010" s="4" t="s">
        <v>1041</v>
      </c>
      <c r="B1010" s="3">
        <v>1983</v>
      </c>
      <c r="C1010" s="3" t="s">
        <v>18</v>
      </c>
      <c r="D1010" s="3">
        <v>8</v>
      </c>
      <c r="E1010" s="3">
        <v>3</v>
      </c>
      <c r="F1010" s="3">
        <v>8179.51</v>
      </c>
      <c r="G1010" s="3" t="s">
        <v>11</v>
      </c>
      <c r="H1010" s="3" t="s">
        <v>11</v>
      </c>
      <c r="I1010" s="5" t="s">
        <v>516</v>
      </c>
    </row>
    <row r="1011" spans="1:9" x14ac:dyDescent="0.35">
      <c r="A1011" s="4" t="s">
        <v>1042</v>
      </c>
      <c r="B1011" s="3">
        <v>1997</v>
      </c>
      <c r="C1011" s="3" t="s">
        <v>37</v>
      </c>
      <c r="D1011" s="3">
        <v>21</v>
      </c>
      <c r="E1011" s="3">
        <v>0</v>
      </c>
      <c r="F1011" s="3">
        <v>8182.89</v>
      </c>
      <c r="G1011" s="3" t="s">
        <v>11</v>
      </c>
      <c r="H1011" s="3" t="s">
        <v>16</v>
      </c>
      <c r="I1011" s="5" t="s">
        <v>535</v>
      </c>
    </row>
    <row r="1012" spans="1:9" x14ac:dyDescent="0.35">
      <c r="A1012" s="4" t="s">
        <v>1043</v>
      </c>
      <c r="B1012" s="3">
        <v>1962</v>
      </c>
      <c r="C1012" s="3" t="s">
        <v>15</v>
      </c>
      <c r="D1012" s="3">
        <v>23</v>
      </c>
      <c r="E1012" s="3">
        <v>0</v>
      </c>
      <c r="F1012" s="3">
        <v>8188.12</v>
      </c>
      <c r="G1012" s="3" t="s">
        <v>12</v>
      </c>
      <c r="H1012" s="3" t="s">
        <v>12</v>
      </c>
      <c r="I1012" s="5" t="s">
        <v>13</v>
      </c>
    </row>
    <row r="1013" spans="1:9" x14ac:dyDescent="0.35">
      <c r="A1013" s="4" t="s">
        <v>1044</v>
      </c>
      <c r="B1013" s="3">
        <v>1978</v>
      </c>
      <c r="C1013" s="3" t="s">
        <v>37</v>
      </c>
      <c r="D1013" s="3">
        <v>24</v>
      </c>
      <c r="E1013" s="3">
        <v>2</v>
      </c>
      <c r="F1013" s="3">
        <v>8211.1</v>
      </c>
      <c r="G1013" s="3" t="s">
        <v>11</v>
      </c>
      <c r="H1013" s="3" t="s">
        <v>12</v>
      </c>
      <c r="I1013" s="5" t="s">
        <v>13</v>
      </c>
    </row>
    <row r="1014" spans="1:9" x14ac:dyDescent="0.35">
      <c r="A1014" s="4" t="s">
        <v>1045</v>
      </c>
      <c r="B1014" s="3">
        <v>1978</v>
      </c>
      <c r="C1014" s="3" t="s">
        <v>18</v>
      </c>
      <c r="D1014" s="3">
        <v>30</v>
      </c>
      <c r="E1014" s="3">
        <v>2</v>
      </c>
      <c r="F1014" s="3">
        <v>8219.2000000000007</v>
      </c>
      <c r="G1014" s="3" t="s">
        <v>11</v>
      </c>
      <c r="H1014" s="3" t="s">
        <v>11</v>
      </c>
      <c r="I1014" s="5" t="s">
        <v>13</v>
      </c>
    </row>
    <row r="1015" spans="1:9" x14ac:dyDescent="0.35">
      <c r="A1015" s="4" t="s">
        <v>1046</v>
      </c>
      <c r="B1015" s="3">
        <v>1976</v>
      </c>
      <c r="C1015" s="3" t="s">
        <v>20</v>
      </c>
      <c r="D1015" s="3">
        <v>3</v>
      </c>
      <c r="E1015" s="3">
        <v>1</v>
      </c>
      <c r="F1015" s="3">
        <v>8232.64</v>
      </c>
      <c r="G1015" s="3" t="s">
        <v>11</v>
      </c>
      <c r="H1015" s="3" t="s">
        <v>12</v>
      </c>
      <c r="I1015" s="5" t="s">
        <v>13</v>
      </c>
    </row>
    <row r="1016" spans="1:9" x14ac:dyDescent="0.35">
      <c r="A1016" s="4" t="s">
        <v>1047</v>
      </c>
      <c r="B1016" s="3">
        <v>1976</v>
      </c>
      <c r="C1016" s="3" t="s">
        <v>18</v>
      </c>
      <c r="D1016" s="3">
        <v>30</v>
      </c>
      <c r="E1016" s="3">
        <v>1</v>
      </c>
      <c r="F1016" s="3">
        <v>8233.1</v>
      </c>
      <c r="G1016" s="3" t="s">
        <v>11</v>
      </c>
      <c r="H1016" s="3" t="s">
        <v>11</v>
      </c>
      <c r="I1016" s="5" t="s">
        <v>13</v>
      </c>
    </row>
    <row r="1017" spans="1:9" x14ac:dyDescent="0.35">
      <c r="A1017" s="4" t="s">
        <v>1048</v>
      </c>
      <c r="B1017" s="3">
        <v>1976</v>
      </c>
      <c r="C1017" s="3" t="s">
        <v>20</v>
      </c>
      <c r="D1017" s="3">
        <v>2</v>
      </c>
      <c r="E1017" s="3">
        <v>1</v>
      </c>
      <c r="F1017" s="3">
        <v>8240.59</v>
      </c>
      <c r="G1017" s="3" t="s">
        <v>11</v>
      </c>
      <c r="H1017" s="3" t="s">
        <v>11</v>
      </c>
      <c r="I1017" s="5" t="s">
        <v>13</v>
      </c>
    </row>
    <row r="1018" spans="1:9" x14ac:dyDescent="0.35">
      <c r="A1018" s="4" t="s">
        <v>1049</v>
      </c>
      <c r="B1018" s="3">
        <v>1982</v>
      </c>
      <c r="C1018" s="3" t="s">
        <v>20</v>
      </c>
      <c r="D1018" s="3">
        <v>27</v>
      </c>
      <c r="E1018" s="3">
        <v>3</v>
      </c>
      <c r="F1018" s="3">
        <v>8252.2800000000007</v>
      </c>
      <c r="G1018" s="3" t="s">
        <v>11</v>
      </c>
      <c r="H1018" s="3" t="s">
        <v>11</v>
      </c>
      <c r="I1018" s="5" t="s">
        <v>247</v>
      </c>
    </row>
    <row r="1019" spans="1:9" x14ac:dyDescent="0.35">
      <c r="A1019" s="4" t="s">
        <v>1050</v>
      </c>
      <c r="B1019" s="3">
        <v>1964</v>
      </c>
      <c r="C1019" s="3" t="s">
        <v>20</v>
      </c>
      <c r="D1019" s="3">
        <v>5</v>
      </c>
      <c r="E1019" s="3">
        <v>0</v>
      </c>
      <c r="F1019" s="3">
        <v>8268</v>
      </c>
      <c r="G1019" s="3" t="s">
        <v>12</v>
      </c>
      <c r="H1019" s="3" t="s">
        <v>12</v>
      </c>
      <c r="I1019" s="5" t="s">
        <v>13</v>
      </c>
    </row>
    <row r="1020" spans="1:9" x14ac:dyDescent="0.35">
      <c r="A1020" s="4" t="s">
        <v>1051</v>
      </c>
      <c r="B1020" s="3">
        <v>1974</v>
      </c>
      <c r="C1020" s="3" t="s">
        <v>35</v>
      </c>
      <c r="D1020" s="3">
        <v>5</v>
      </c>
      <c r="E1020" s="3">
        <v>0</v>
      </c>
      <c r="F1020" s="3">
        <v>8269.0400000000009</v>
      </c>
      <c r="G1020" s="3" t="s">
        <v>11</v>
      </c>
      <c r="H1020" s="3" t="s">
        <v>16</v>
      </c>
      <c r="I1020" s="5" t="s">
        <v>42</v>
      </c>
    </row>
    <row r="1021" spans="1:9" x14ac:dyDescent="0.35">
      <c r="A1021" s="4" t="s">
        <v>1052</v>
      </c>
      <c r="B1021" s="3">
        <v>2000</v>
      </c>
      <c r="C1021" s="3" t="s">
        <v>15</v>
      </c>
      <c r="D1021" s="3">
        <v>28</v>
      </c>
      <c r="E1021" s="3">
        <v>0</v>
      </c>
      <c r="F1021" s="3">
        <v>8271.4599999999991</v>
      </c>
      <c r="G1021" s="3" t="s">
        <v>11</v>
      </c>
      <c r="H1021" s="3" t="s">
        <v>16</v>
      </c>
      <c r="I1021" s="5" t="s">
        <v>249</v>
      </c>
    </row>
    <row r="1022" spans="1:9" x14ac:dyDescent="0.35">
      <c r="A1022" s="4" t="s">
        <v>1053</v>
      </c>
      <c r="B1022" s="3">
        <v>1974</v>
      </c>
      <c r="C1022" s="3" t="s">
        <v>20</v>
      </c>
      <c r="D1022" s="3">
        <v>26</v>
      </c>
      <c r="E1022" s="3">
        <v>0</v>
      </c>
      <c r="F1022" s="3">
        <v>8277.52</v>
      </c>
      <c r="G1022" s="3" t="s">
        <v>11</v>
      </c>
      <c r="H1022" s="3" t="s">
        <v>11</v>
      </c>
      <c r="I1022" s="5" t="s">
        <v>42</v>
      </c>
    </row>
    <row r="1023" spans="1:9" x14ac:dyDescent="0.35">
      <c r="A1023" s="4" t="s">
        <v>1054</v>
      </c>
      <c r="B1023" s="3">
        <v>1974</v>
      </c>
      <c r="C1023" s="3" t="s">
        <v>30</v>
      </c>
      <c r="D1023" s="3">
        <v>22</v>
      </c>
      <c r="E1023" s="3">
        <v>0</v>
      </c>
      <c r="F1023" s="3">
        <v>8280.6200000000008</v>
      </c>
      <c r="G1023" s="3" t="s">
        <v>11</v>
      </c>
      <c r="H1023" s="3" t="s">
        <v>11</v>
      </c>
      <c r="I1023" s="5" t="s">
        <v>13</v>
      </c>
    </row>
    <row r="1024" spans="1:9" x14ac:dyDescent="0.35">
      <c r="A1024" s="4" t="s">
        <v>1055</v>
      </c>
      <c r="B1024" s="3">
        <v>1974</v>
      </c>
      <c r="C1024" s="3" t="s">
        <v>18</v>
      </c>
      <c r="D1024" s="3">
        <v>6</v>
      </c>
      <c r="E1024" s="3">
        <v>0</v>
      </c>
      <c r="F1024" s="3">
        <v>8283.68</v>
      </c>
      <c r="G1024" s="3" t="s">
        <v>11</v>
      </c>
      <c r="H1024" s="3" t="s">
        <v>12</v>
      </c>
      <c r="I1024" s="5" t="s">
        <v>13</v>
      </c>
    </row>
    <row r="1025" spans="1:9" x14ac:dyDescent="0.35">
      <c r="A1025" s="4" t="s">
        <v>1056</v>
      </c>
      <c r="B1025" s="3">
        <v>1978</v>
      </c>
      <c r="C1025" s="3" t="s">
        <v>18</v>
      </c>
      <c r="D1025" s="3">
        <v>26</v>
      </c>
      <c r="E1025" s="3">
        <v>2</v>
      </c>
      <c r="F1025" s="3">
        <v>8302.5400000000009</v>
      </c>
      <c r="G1025" s="3" t="s">
        <v>12</v>
      </c>
      <c r="H1025" s="3" t="s">
        <v>12</v>
      </c>
      <c r="I1025" s="5" t="s">
        <v>168</v>
      </c>
    </row>
    <row r="1026" spans="1:9" x14ac:dyDescent="0.35">
      <c r="A1026" s="4" t="s">
        <v>1057</v>
      </c>
      <c r="B1026" s="3">
        <v>1979</v>
      </c>
      <c r="C1026" s="3" t="s">
        <v>35</v>
      </c>
      <c r="D1026" s="3">
        <v>7</v>
      </c>
      <c r="E1026" s="3">
        <v>2</v>
      </c>
      <c r="F1026" s="3">
        <v>8310.84</v>
      </c>
      <c r="G1026" s="3" t="s">
        <v>11</v>
      </c>
      <c r="H1026" s="3" t="s">
        <v>11</v>
      </c>
      <c r="I1026" s="5" t="s">
        <v>23</v>
      </c>
    </row>
    <row r="1027" spans="1:9" x14ac:dyDescent="0.35">
      <c r="A1027" s="4" t="s">
        <v>1058</v>
      </c>
      <c r="B1027" s="3">
        <v>1993</v>
      </c>
      <c r="C1027" s="3" t="s">
        <v>18</v>
      </c>
      <c r="D1027" s="3">
        <v>22</v>
      </c>
      <c r="E1027" s="3">
        <v>0</v>
      </c>
      <c r="F1027" s="3">
        <v>8314.65</v>
      </c>
      <c r="G1027" s="3" t="s">
        <v>11</v>
      </c>
      <c r="H1027" s="3" t="s">
        <v>16</v>
      </c>
      <c r="I1027" s="5" t="s">
        <v>23</v>
      </c>
    </row>
    <row r="1028" spans="1:9" x14ac:dyDescent="0.35">
      <c r="A1028" s="4" t="s">
        <v>1059</v>
      </c>
      <c r="B1028" s="3">
        <v>1976</v>
      </c>
      <c r="C1028" s="3" t="s">
        <v>10</v>
      </c>
      <c r="D1028" s="3">
        <v>12</v>
      </c>
      <c r="E1028" s="3">
        <v>1</v>
      </c>
      <c r="F1028" s="3">
        <v>8334.4599999999991</v>
      </c>
      <c r="G1028" s="3" t="s">
        <v>12</v>
      </c>
      <c r="H1028" s="3" t="s">
        <v>11</v>
      </c>
      <c r="I1028" s="5" t="s">
        <v>168</v>
      </c>
    </row>
    <row r="1029" spans="1:9" x14ac:dyDescent="0.35">
      <c r="A1029" s="4" t="s">
        <v>1060</v>
      </c>
      <c r="B1029" s="3">
        <v>1976</v>
      </c>
      <c r="C1029" s="3" t="s">
        <v>10</v>
      </c>
      <c r="D1029" s="3">
        <v>20</v>
      </c>
      <c r="E1029" s="3">
        <v>1</v>
      </c>
      <c r="F1029" s="3">
        <v>8334.59</v>
      </c>
      <c r="G1029" s="3" t="s">
        <v>12</v>
      </c>
      <c r="H1029" s="3" t="s">
        <v>11</v>
      </c>
      <c r="I1029" s="5" t="s">
        <v>168</v>
      </c>
    </row>
    <row r="1030" spans="1:9" x14ac:dyDescent="0.35">
      <c r="A1030" s="4" t="s">
        <v>1061</v>
      </c>
      <c r="B1030" s="3">
        <v>1976</v>
      </c>
      <c r="C1030" s="3" t="s">
        <v>10</v>
      </c>
      <c r="D1030" s="3">
        <v>7</v>
      </c>
      <c r="E1030" s="3">
        <v>1</v>
      </c>
      <c r="F1030" s="3">
        <v>8342.91</v>
      </c>
      <c r="G1030" s="3" t="s">
        <v>12</v>
      </c>
      <c r="H1030" s="3" t="s">
        <v>16</v>
      </c>
      <c r="I1030" s="5" t="s">
        <v>168</v>
      </c>
    </row>
    <row r="1031" spans="1:9" x14ac:dyDescent="0.35">
      <c r="A1031" s="4" t="s">
        <v>1062</v>
      </c>
      <c r="B1031" s="3">
        <v>1976</v>
      </c>
      <c r="C1031" s="3" t="s">
        <v>18</v>
      </c>
      <c r="D1031" s="3">
        <v>12</v>
      </c>
      <c r="E1031" s="3">
        <v>2</v>
      </c>
      <c r="F1031" s="3">
        <v>8347.16</v>
      </c>
      <c r="G1031" s="3" t="s">
        <v>11</v>
      </c>
      <c r="H1031" s="3" t="s">
        <v>16</v>
      </c>
      <c r="I1031" s="5" t="s">
        <v>13</v>
      </c>
    </row>
    <row r="1032" spans="1:9" x14ac:dyDescent="0.35">
      <c r="A1032" s="4" t="s">
        <v>1063</v>
      </c>
      <c r="B1032" s="3">
        <v>1963</v>
      </c>
      <c r="C1032" s="3" t="s">
        <v>20</v>
      </c>
      <c r="D1032" s="3">
        <v>21</v>
      </c>
      <c r="E1032" s="3">
        <v>0</v>
      </c>
      <c r="F1032" s="3">
        <v>8355.5400000000009</v>
      </c>
      <c r="G1032" s="3" t="s">
        <v>12</v>
      </c>
      <c r="H1032" s="3" t="s">
        <v>12</v>
      </c>
      <c r="I1032" s="5" t="s">
        <v>23</v>
      </c>
    </row>
    <row r="1033" spans="1:9" x14ac:dyDescent="0.35">
      <c r="A1033" s="4" t="s">
        <v>1064</v>
      </c>
      <c r="B1033" s="3">
        <v>1971</v>
      </c>
      <c r="C1033" s="3" t="s">
        <v>20</v>
      </c>
      <c r="D1033" s="3">
        <v>4</v>
      </c>
      <c r="E1033" s="3">
        <v>0</v>
      </c>
      <c r="F1033" s="3">
        <v>8396.6200000000008</v>
      </c>
      <c r="G1033" s="3" t="s">
        <v>11</v>
      </c>
      <c r="H1033" s="3" t="s">
        <v>12</v>
      </c>
      <c r="I1033" s="5" t="s">
        <v>13</v>
      </c>
    </row>
    <row r="1034" spans="1:9" x14ac:dyDescent="0.35">
      <c r="A1034" s="4" t="s">
        <v>1065</v>
      </c>
      <c r="B1034" s="3">
        <v>1971</v>
      </c>
      <c r="C1034" s="3" t="s">
        <v>20</v>
      </c>
      <c r="D1034" s="3">
        <v>18</v>
      </c>
      <c r="E1034" s="3">
        <v>0</v>
      </c>
      <c r="F1034" s="3">
        <v>8400.01</v>
      </c>
      <c r="G1034" s="3" t="s">
        <v>11</v>
      </c>
      <c r="H1034" s="3" t="s">
        <v>12</v>
      </c>
      <c r="I1034" s="5" t="s">
        <v>13</v>
      </c>
    </row>
    <row r="1035" spans="1:9" x14ac:dyDescent="0.35">
      <c r="A1035" s="4" t="s">
        <v>1066</v>
      </c>
      <c r="B1035" s="3">
        <v>1979</v>
      </c>
      <c r="C1035" s="3" t="s">
        <v>18</v>
      </c>
      <c r="D1035" s="3">
        <v>11</v>
      </c>
      <c r="E1035" s="3">
        <v>3</v>
      </c>
      <c r="F1035" s="3">
        <v>8410.0499999999993</v>
      </c>
      <c r="G1035" s="3" t="s">
        <v>11</v>
      </c>
      <c r="H1035" s="3" t="s">
        <v>11</v>
      </c>
      <c r="I1035" s="5" t="s">
        <v>23</v>
      </c>
    </row>
    <row r="1036" spans="1:9" x14ac:dyDescent="0.35">
      <c r="A1036" s="4" t="s">
        <v>1067</v>
      </c>
      <c r="B1036" s="3">
        <v>1977</v>
      </c>
      <c r="C1036" s="3" t="s">
        <v>20</v>
      </c>
      <c r="D1036" s="3">
        <v>4</v>
      </c>
      <c r="E1036" s="3">
        <v>2</v>
      </c>
      <c r="F1036" s="3">
        <v>8413.4599999999991</v>
      </c>
      <c r="G1036" s="3" t="s">
        <v>12</v>
      </c>
      <c r="H1036" s="3" t="s">
        <v>16</v>
      </c>
      <c r="I1036" s="5" t="s">
        <v>23</v>
      </c>
    </row>
    <row r="1037" spans="1:9" x14ac:dyDescent="0.35">
      <c r="A1037" s="4" t="s">
        <v>1068</v>
      </c>
      <c r="B1037" s="3">
        <v>1975</v>
      </c>
      <c r="C1037" s="3" t="s">
        <v>20</v>
      </c>
      <c r="D1037" s="3">
        <v>28</v>
      </c>
      <c r="E1037" s="3">
        <v>1</v>
      </c>
      <c r="F1037" s="3">
        <v>8428.07</v>
      </c>
      <c r="G1037" s="3" t="s">
        <v>12</v>
      </c>
      <c r="H1037" s="3" t="s">
        <v>11</v>
      </c>
      <c r="I1037" s="5" t="s">
        <v>23</v>
      </c>
    </row>
    <row r="1038" spans="1:9" x14ac:dyDescent="0.35">
      <c r="A1038" s="4" t="s">
        <v>1069</v>
      </c>
      <c r="B1038" s="3">
        <v>1963</v>
      </c>
      <c r="C1038" s="3" t="s">
        <v>20</v>
      </c>
      <c r="D1038" s="3">
        <v>24</v>
      </c>
      <c r="E1038" s="3">
        <v>0</v>
      </c>
      <c r="F1038" s="3">
        <v>8440.0499999999993</v>
      </c>
      <c r="G1038" s="3" t="s">
        <v>12</v>
      </c>
      <c r="H1038" s="3" t="s">
        <v>11</v>
      </c>
      <c r="I1038" s="5" t="s">
        <v>13</v>
      </c>
    </row>
    <row r="1039" spans="1:9" x14ac:dyDescent="0.35">
      <c r="A1039" s="4" t="s">
        <v>1070</v>
      </c>
      <c r="B1039" s="3">
        <v>1972</v>
      </c>
      <c r="C1039" s="3" t="s">
        <v>20</v>
      </c>
      <c r="D1039" s="3">
        <v>9</v>
      </c>
      <c r="E1039" s="3">
        <v>0</v>
      </c>
      <c r="F1039" s="3">
        <v>8442.67</v>
      </c>
      <c r="G1039" s="3" t="s">
        <v>11</v>
      </c>
      <c r="H1039" s="3" t="s">
        <v>12</v>
      </c>
      <c r="I1039" s="5" t="s">
        <v>13</v>
      </c>
    </row>
    <row r="1040" spans="1:9" x14ac:dyDescent="0.35">
      <c r="A1040" s="4" t="s">
        <v>1071</v>
      </c>
      <c r="B1040" s="3">
        <v>1972</v>
      </c>
      <c r="C1040" s="3" t="s">
        <v>20</v>
      </c>
      <c r="D1040" s="3">
        <v>4</v>
      </c>
      <c r="E1040" s="3">
        <v>0</v>
      </c>
      <c r="F1040" s="3">
        <v>8444.4699999999993</v>
      </c>
      <c r="G1040" s="3" t="s">
        <v>12</v>
      </c>
      <c r="H1040" s="3" t="s">
        <v>16</v>
      </c>
      <c r="I1040" s="5" t="s">
        <v>42</v>
      </c>
    </row>
    <row r="1041" spans="1:9" x14ac:dyDescent="0.35">
      <c r="A1041" s="4" t="s">
        <v>1072</v>
      </c>
      <c r="B1041" s="3">
        <v>1966</v>
      </c>
      <c r="C1041" s="3" t="s">
        <v>18</v>
      </c>
      <c r="D1041" s="3">
        <v>12</v>
      </c>
      <c r="E1041" s="3">
        <v>0</v>
      </c>
      <c r="F1041" s="3">
        <v>8448.66</v>
      </c>
      <c r="G1041" s="3" t="s">
        <v>12</v>
      </c>
      <c r="H1041" s="3" t="s">
        <v>16</v>
      </c>
      <c r="I1041" s="5" t="s">
        <v>13</v>
      </c>
    </row>
    <row r="1042" spans="1:9" x14ac:dyDescent="0.35">
      <c r="A1042" s="4" t="s">
        <v>1073</v>
      </c>
      <c r="B1042" s="3">
        <v>1984</v>
      </c>
      <c r="C1042" s="3" t="s">
        <v>18</v>
      </c>
      <c r="D1042" s="3">
        <v>19</v>
      </c>
      <c r="E1042" s="3">
        <v>3</v>
      </c>
      <c r="F1042" s="3">
        <v>8450.82</v>
      </c>
      <c r="G1042" s="3" t="s">
        <v>11</v>
      </c>
      <c r="H1042" s="3" t="s">
        <v>11</v>
      </c>
      <c r="I1042" s="5" t="s">
        <v>200</v>
      </c>
    </row>
    <row r="1043" spans="1:9" x14ac:dyDescent="0.35">
      <c r="A1043" s="4" t="s">
        <v>1074</v>
      </c>
      <c r="B1043" s="3">
        <v>1972</v>
      </c>
      <c r="C1043" s="3" t="s">
        <v>30</v>
      </c>
      <c r="D1043" s="3">
        <v>26</v>
      </c>
      <c r="E1043" s="3">
        <v>0</v>
      </c>
      <c r="F1043" s="3">
        <v>8457.82</v>
      </c>
      <c r="G1043" s="3" t="s">
        <v>11</v>
      </c>
      <c r="H1043" s="3" t="s">
        <v>12</v>
      </c>
      <c r="I1043" s="5" t="s">
        <v>42</v>
      </c>
    </row>
    <row r="1044" spans="1:9" x14ac:dyDescent="0.35">
      <c r="A1044" s="4" t="s">
        <v>1075</v>
      </c>
      <c r="B1044" s="3">
        <v>1992</v>
      </c>
      <c r="C1044" s="3" t="s">
        <v>20</v>
      </c>
      <c r="D1044" s="3">
        <v>9</v>
      </c>
      <c r="E1044" s="3">
        <v>0</v>
      </c>
      <c r="F1044" s="3">
        <v>8466.35</v>
      </c>
      <c r="G1044" s="3" t="s">
        <v>11</v>
      </c>
      <c r="H1044" s="3" t="s">
        <v>11</v>
      </c>
      <c r="I1044" s="5" t="s">
        <v>23</v>
      </c>
    </row>
    <row r="1045" spans="1:9" x14ac:dyDescent="0.35">
      <c r="A1045" s="4" t="s">
        <v>1076</v>
      </c>
      <c r="B1045" s="3">
        <v>1993</v>
      </c>
      <c r="C1045" s="3" t="s">
        <v>15</v>
      </c>
      <c r="D1045" s="3">
        <v>10</v>
      </c>
      <c r="E1045" s="3">
        <v>0</v>
      </c>
      <c r="F1045" s="3">
        <v>8471.65</v>
      </c>
      <c r="G1045" s="3" t="s">
        <v>11</v>
      </c>
      <c r="H1045" s="3" t="s">
        <v>16</v>
      </c>
      <c r="I1045" s="5" t="s">
        <v>23</v>
      </c>
    </row>
    <row r="1046" spans="1:9" x14ac:dyDescent="0.35">
      <c r="A1046" s="4" t="s">
        <v>1077</v>
      </c>
      <c r="B1046" s="3">
        <v>1977</v>
      </c>
      <c r="C1046" s="3" t="s">
        <v>30</v>
      </c>
      <c r="D1046" s="3">
        <v>26</v>
      </c>
      <c r="E1046" s="3">
        <v>2</v>
      </c>
      <c r="F1046" s="3">
        <v>8515.76</v>
      </c>
      <c r="G1046" s="3" t="s">
        <v>11</v>
      </c>
      <c r="H1046" s="3" t="s">
        <v>11</v>
      </c>
      <c r="I1046" s="5" t="s">
        <v>13</v>
      </c>
    </row>
    <row r="1047" spans="1:9" x14ac:dyDescent="0.35">
      <c r="A1047" s="4" t="s">
        <v>1078</v>
      </c>
      <c r="B1047" s="3">
        <v>1977</v>
      </c>
      <c r="C1047" s="3" t="s">
        <v>18</v>
      </c>
      <c r="D1047" s="3">
        <v>21</v>
      </c>
      <c r="E1047" s="3">
        <v>2</v>
      </c>
      <c r="F1047" s="3">
        <v>8516.83</v>
      </c>
      <c r="G1047" s="3" t="s">
        <v>11</v>
      </c>
      <c r="H1047" s="3" t="s">
        <v>16</v>
      </c>
      <c r="I1047" s="5" t="s">
        <v>13</v>
      </c>
    </row>
    <row r="1048" spans="1:9" x14ac:dyDescent="0.35">
      <c r="A1048" s="4" t="s">
        <v>1079</v>
      </c>
      <c r="B1048" s="3">
        <v>1977</v>
      </c>
      <c r="C1048" s="3" t="s">
        <v>30</v>
      </c>
      <c r="D1048" s="3">
        <v>29</v>
      </c>
      <c r="E1048" s="3">
        <v>2</v>
      </c>
      <c r="F1048" s="3">
        <v>8520.0300000000007</v>
      </c>
      <c r="G1048" s="3" t="s">
        <v>11</v>
      </c>
      <c r="H1048" s="3" t="s">
        <v>12</v>
      </c>
      <c r="I1048" s="5" t="s">
        <v>42</v>
      </c>
    </row>
    <row r="1049" spans="1:9" x14ac:dyDescent="0.35">
      <c r="A1049" s="4" t="s">
        <v>1080</v>
      </c>
      <c r="B1049" s="3">
        <v>1979</v>
      </c>
      <c r="C1049" s="3" t="s">
        <v>35</v>
      </c>
      <c r="D1049" s="3">
        <v>13</v>
      </c>
      <c r="E1049" s="3">
        <v>3</v>
      </c>
      <c r="F1049" s="3">
        <v>8522</v>
      </c>
      <c r="G1049" s="3" t="s">
        <v>11</v>
      </c>
      <c r="H1049" s="3" t="s">
        <v>11</v>
      </c>
      <c r="I1049" s="5" t="s">
        <v>42</v>
      </c>
    </row>
    <row r="1050" spans="1:9" x14ac:dyDescent="0.35">
      <c r="A1050" s="4" t="s">
        <v>1081</v>
      </c>
      <c r="B1050" s="3">
        <v>1977</v>
      </c>
      <c r="C1050" s="3" t="s">
        <v>10</v>
      </c>
      <c r="D1050" s="3">
        <v>26</v>
      </c>
      <c r="E1050" s="3">
        <v>2</v>
      </c>
      <c r="F1050" s="3">
        <v>8527.5300000000007</v>
      </c>
      <c r="G1050" s="3" t="s">
        <v>11</v>
      </c>
      <c r="H1050" s="3" t="s">
        <v>11</v>
      </c>
      <c r="I1050" s="5" t="s">
        <v>13</v>
      </c>
    </row>
    <row r="1051" spans="1:9" x14ac:dyDescent="0.35">
      <c r="A1051" s="4" t="s">
        <v>1082</v>
      </c>
      <c r="B1051" s="3" t="s">
        <v>31</v>
      </c>
      <c r="C1051" s="3" t="s">
        <v>10</v>
      </c>
      <c r="D1051" s="3">
        <v>24</v>
      </c>
      <c r="E1051" s="3">
        <v>0</v>
      </c>
      <c r="F1051" s="3">
        <v>8534.67</v>
      </c>
      <c r="G1051" s="3" t="s">
        <v>11</v>
      </c>
      <c r="H1051" s="3" t="s">
        <v>12</v>
      </c>
      <c r="I1051" s="5" t="s">
        <v>247</v>
      </c>
    </row>
    <row r="1052" spans="1:9" x14ac:dyDescent="0.35">
      <c r="A1052" s="4" t="s">
        <v>1083</v>
      </c>
      <c r="B1052" s="3">
        <v>1981</v>
      </c>
      <c r="C1052" s="3" t="s">
        <v>30</v>
      </c>
      <c r="D1052" s="3">
        <v>27</v>
      </c>
      <c r="E1052" s="3">
        <v>3</v>
      </c>
      <c r="F1052" s="3">
        <v>8538.2900000000009</v>
      </c>
      <c r="G1052" s="3" t="s">
        <v>11</v>
      </c>
      <c r="H1052" s="3" t="s">
        <v>12</v>
      </c>
      <c r="I1052" s="5" t="s">
        <v>247</v>
      </c>
    </row>
    <row r="1053" spans="1:9" x14ac:dyDescent="0.35">
      <c r="A1053" s="4" t="s">
        <v>1084</v>
      </c>
      <c r="B1053" s="3">
        <v>1975</v>
      </c>
      <c r="C1053" s="3" t="s">
        <v>15</v>
      </c>
      <c r="D1053" s="3">
        <v>6</v>
      </c>
      <c r="E1053" s="3">
        <v>1</v>
      </c>
      <c r="F1053" s="3">
        <v>8539.67</v>
      </c>
      <c r="G1053" s="3" t="s">
        <v>11</v>
      </c>
      <c r="H1053" s="3" t="s">
        <v>12</v>
      </c>
      <c r="I1053" s="5" t="s">
        <v>42</v>
      </c>
    </row>
    <row r="1054" spans="1:9" x14ac:dyDescent="0.35">
      <c r="A1054" s="4" t="s">
        <v>1085</v>
      </c>
      <c r="B1054" s="3" t="s">
        <v>31</v>
      </c>
      <c r="C1054" s="3" t="s">
        <v>30</v>
      </c>
      <c r="D1054" s="3">
        <v>12</v>
      </c>
      <c r="E1054" s="3">
        <v>1</v>
      </c>
      <c r="F1054" s="3">
        <v>8547.69</v>
      </c>
      <c r="G1054" s="3" t="s">
        <v>11</v>
      </c>
      <c r="H1054" s="3" t="s">
        <v>16</v>
      </c>
      <c r="I1054" s="5" t="s">
        <v>13</v>
      </c>
    </row>
    <row r="1055" spans="1:9" x14ac:dyDescent="0.35">
      <c r="A1055" s="4" t="s">
        <v>1086</v>
      </c>
      <c r="B1055" s="3">
        <v>1975</v>
      </c>
      <c r="C1055" s="3" t="s">
        <v>35</v>
      </c>
      <c r="D1055" s="3">
        <v>6</v>
      </c>
      <c r="E1055" s="3">
        <v>1</v>
      </c>
      <c r="F1055" s="3">
        <v>8551.35</v>
      </c>
      <c r="G1055" s="3" t="s">
        <v>11</v>
      </c>
      <c r="H1055" s="3" t="s">
        <v>11</v>
      </c>
      <c r="I1055" s="5" t="s">
        <v>42</v>
      </c>
    </row>
    <row r="1056" spans="1:9" x14ac:dyDescent="0.35">
      <c r="A1056" s="4" t="s">
        <v>1087</v>
      </c>
      <c r="B1056" s="3">
        <v>1975</v>
      </c>
      <c r="C1056" s="3" t="s">
        <v>35</v>
      </c>
      <c r="D1056" s="3">
        <v>21</v>
      </c>
      <c r="E1056" s="3">
        <v>1</v>
      </c>
      <c r="F1056" s="3">
        <v>8556.91</v>
      </c>
      <c r="G1056" s="3" t="s">
        <v>11</v>
      </c>
      <c r="H1056" s="3" t="s">
        <v>16</v>
      </c>
      <c r="I1056" s="5" t="s">
        <v>42</v>
      </c>
    </row>
    <row r="1057" spans="1:9" x14ac:dyDescent="0.35">
      <c r="A1057" s="4" t="s">
        <v>1088</v>
      </c>
      <c r="B1057" s="3">
        <v>1988</v>
      </c>
      <c r="C1057" s="3" t="s">
        <v>20</v>
      </c>
      <c r="D1057" s="3">
        <v>21</v>
      </c>
      <c r="E1057" s="3">
        <v>3</v>
      </c>
      <c r="F1057" s="3">
        <v>8567.25</v>
      </c>
      <c r="G1057" s="3" t="s">
        <v>11</v>
      </c>
      <c r="H1057" s="3" t="s">
        <v>16</v>
      </c>
      <c r="I1057" s="5" t="s">
        <v>23</v>
      </c>
    </row>
    <row r="1058" spans="1:9" x14ac:dyDescent="0.35">
      <c r="A1058" s="4" t="s">
        <v>1089</v>
      </c>
      <c r="B1058" s="3">
        <v>1975</v>
      </c>
      <c r="C1058" s="3" t="s">
        <v>20</v>
      </c>
      <c r="D1058" s="3">
        <v>26</v>
      </c>
      <c r="E1058" s="3">
        <v>1</v>
      </c>
      <c r="F1058" s="3">
        <v>8569.86</v>
      </c>
      <c r="G1058" s="3" t="s">
        <v>11</v>
      </c>
      <c r="H1058" s="3" t="s">
        <v>12</v>
      </c>
      <c r="I1058" s="5" t="s">
        <v>13</v>
      </c>
    </row>
    <row r="1059" spans="1:9" x14ac:dyDescent="0.35">
      <c r="A1059" s="4" t="s">
        <v>1090</v>
      </c>
      <c r="B1059" s="3">
        <v>1982</v>
      </c>
      <c r="C1059" s="3" t="s">
        <v>30</v>
      </c>
      <c r="D1059" s="3">
        <v>6</v>
      </c>
      <c r="E1059" s="3">
        <v>3</v>
      </c>
      <c r="F1059" s="3">
        <v>8572.0400000000009</v>
      </c>
      <c r="G1059" s="3" t="s">
        <v>11</v>
      </c>
      <c r="H1059" s="3" t="s">
        <v>11</v>
      </c>
      <c r="I1059" s="5" t="s">
        <v>300</v>
      </c>
    </row>
    <row r="1060" spans="1:9" x14ac:dyDescent="0.35">
      <c r="A1060" s="4" t="s">
        <v>1091</v>
      </c>
      <c r="B1060" s="3">
        <v>1987</v>
      </c>
      <c r="C1060" s="3" t="s">
        <v>15</v>
      </c>
      <c r="D1060" s="3">
        <v>11</v>
      </c>
      <c r="E1060" s="3">
        <v>3</v>
      </c>
      <c r="F1060" s="3">
        <v>8573.2999999999993</v>
      </c>
      <c r="G1060" s="3" t="s">
        <v>11</v>
      </c>
      <c r="H1060" s="3" t="s">
        <v>11</v>
      </c>
      <c r="I1060" s="5" t="s">
        <v>300</v>
      </c>
    </row>
    <row r="1061" spans="1:9" x14ac:dyDescent="0.35">
      <c r="A1061" s="4" t="s">
        <v>1092</v>
      </c>
      <c r="B1061" s="3">
        <v>1983</v>
      </c>
      <c r="C1061" s="3" t="s">
        <v>30</v>
      </c>
      <c r="D1061" s="3">
        <v>30</v>
      </c>
      <c r="E1061" s="3">
        <v>5</v>
      </c>
      <c r="F1061" s="3">
        <v>8582.2999999999993</v>
      </c>
      <c r="G1061" s="3" t="s">
        <v>11</v>
      </c>
      <c r="H1061" s="3" t="s">
        <v>16</v>
      </c>
      <c r="I1061" s="5" t="s">
        <v>13</v>
      </c>
    </row>
    <row r="1062" spans="1:9" x14ac:dyDescent="0.35">
      <c r="A1062" s="4" t="s">
        <v>1093</v>
      </c>
      <c r="B1062" s="3">
        <v>1983</v>
      </c>
      <c r="C1062" s="3" t="s">
        <v>10</v>
      </c>
      <c r="D1062" s="3">
        <v>25</v>
      </c>
      <c r="E1062" s="3">
        <v>5</v>
      </c>
      <c r="F1062" s="3">
        <v>8596.83</v>
      </c>
      <c r="G1062" s="3" t="s">
        <v>11</v>
      </c>
      <c r="H1062" s="3" t="s">
        <v>12</v>
      </c>
      <c r="I1062" s="5" t="s">
        <v>13</v>
      </c>
    </row>
    <row r="1063" spans="1:9" x14ac:dyDescent="0.35">
      <c r="A1063" s="4" t="s">
        <v>1094</v>
      </c>
      <c r="B1063" s="3">
        <v>1973</v>
      </c>
      <c r="C1063" s="3" t="s">
        <v>10</v>
      </c>
      <c r="D1063" s="3">
        <v>11</v>
      </c>
      <c r="E1063" s="3">
        <v>0</v>
      </c>
      <c r="F1063" s="3">
        <v>8601.33</v>
      </c>
      <c r="G1063" s="3" t="s">
        <v>11</v>
      </c>
      <c r="H1063" s="3" t="s">
        <v>16</v>
      </c>
      <c r="I1063" s="5" t="s">
        <v>13</v>
      </c>
    </row>
    <row r="1064" spans="1:9" x14ac:dyDescent="0.35">
      <c r="A1064" s="4" t="s">
        <v>1095</v>
      </c>
      <c r="B1064" s="3">
        <v>1977</v>
      </c>
      <c r="C1064" s="3" t="s">
        <v>20</v>
      </c>
      <c r="D1064" s="3">
        <v>24</v>
      </c>
      <c r="E1064" s="3">
        <v>2</v>
      </c>
      <c r="F1064" s="3">
        <v>8603.82</v>
      </c>
      <c r="G1064" s="3" t="s">
        <v>11</v>
      </c>
      <c r="H1064" s="3" t="s">
        <v>16</v>
      </c>
      <c r="I1064" s="5" t="s">
        <v>166</v>
      </c>
    </row>
    <row r="1065" spans="1:9" x14ac:dyDescent="0.35">
      <c r="A1065" s="4" t="s">
        <v>1096</v>
      </c>
      <c r="B1065" s="3">
        <v>1977</v>
      </c>
      <c r="C1065" s="3" t="s">
        <v>15</v>
      </c>
      <c r="D1065" s="3">
        <v>12</v>
      </c>
      <c r="E1065" s="3">
        <v>2</v>
      </c>
      <c r="F1065" s="3">
        <v>8604.48</v>
      </c>
      <c r="G1065" s="3" t="s">
        <v>12</v>
      </c>
      <c r="H1065" s="3" t="s">
        <v>11</v>
      </c>
      <c r="I1065" s="5" t="s">
        <v>168</v>
      </c>
    </row>
    <row r="1066" spans="1:9" x14ac:dyDescent="0.35">
      <c r="A1066" s="4" t="s">
        <v>1097</v>
      </c>
      <c r="B1066" s="3">
        <v>1977</v>
      </c>
      <c r="C1066" s="3" t="s">
        <v>37</v>
      </c>
      <c r="D1066" s="3">
        <v>15</v>
      </c>
      <c r="E1066" s="3">
        <v>3</v>
      </c>
      <c r="F1066" s="3">
        <v>8605.36</v>
      </c>
      <c r="G1066" s="3" t="s">
        <v>11</v>
      </c>
      <c r="H1066" s="3" t="s">
        <v>11</v>
      </c>
      <c r="I1066" s="5" t="s">
        <v>13</v>
      </c>
    </row>
    <row r="1067" spans="1:9" x14ac:dyDescent="0.35">
      <c r="A1067" s="4" t="s">
        <v>1098</v>
      </c>
      <c r="B1067" s="3">
        <v>1979</v>
      </c>
      <c r="C1067" s="3" t="s">
        <v>10</v>
      </c>
      <c r="D1067" s="3">
        <v>17</v>
      </c>
      <c r="E1067" s="3">
        <v>3</v>
      </c>
      <c r="F1067" s="3">
        <v>8606.2199999999993</v>
      </c>
      <c r="G1067" s="3" t="s">
        <v>16</v>
      </c>
      <c r="H1067" s="3" t="s">
        <v>11</v>
      </c>
      <c r="I1067" s="5" t="s">
        <v>276</v>
      </c>
    </row>
    <row r="1068" spans="1:9" x14ac:dyDescent="0.35">
      <c r="A1068" s="4" t="s">
        <v>1099</v>
      </c>
      <c r="B1068" s="3">
        <v>1977</v>
      </c>
      <c r="C1068" s="3" t="s">
        <v>20</v>
      </c>
      <c r="D1068" s="3">
        <v>2</v>
      </c>
      <c r="E1068" s="3">
        <v>3</v>
      </c>
      <c r="F1068" s="3">
        <v>8615.2999999999993</v>
      </c>
      <c r="G1068" s="3" t="s">
        <v>11</v>
      </c>
      <c r="H1068" s="3" t="s">
        <v>12</v>
      </c>
      <c r="I1068" s="5" t="s">
        <v>42</v>
      </c>
    </row>
    <row r="1069" spans="1:9" x14ac:dyDescent="0.35">
      <c r="A1069" s="4" t="s">
        <v>1100</v>
      </c>
      <c r="B1069" s="3">
        <v>1975</v>
      </c>
      <c r="C1069" s="3" t="s">
        <v>35</v>
      </c>
      <c r="D1069" s="3">
        <v>3</v>
      </c>
      <c r="E1069" s="3">
        <v>1</v>
      </c>
      <c r="F1069" s="3">
        <v>8627.5400000000009</v>
      </c>
      <c r="G1069" s="3" t="s">
        <v>11</v>
      </c>
      <c r="H1069" s="3" t="s">
        <v>11</v>
      </c>
      <c r="I1069" s="5" t="s">
        <v>356</v>
      </c>
    </row>
    <row r="1070" spans="1:9" x14ac:dyDescent="0.35">
      <c r="A1070" s="4" t="s">
        <v>1101</v>
      </c>
      <c r="B1070" s="3">
        <v>1965</v>
      </c>
      <c r="C1070" s="3" t="s">
        <v>37</v>
      </c>
      <c r="D1070" s="3">
        <v>21</v>
      </c>
      <c r="E1070" s="3">
        <v>0</v>
      </c>
      <c r="F1070" s="3">
        <v>8665.09</v>
      </c>
      <c r="G1070" s="3" t="s">
        <v>12</v>
      </c>
      <c r="H1070" s="3" t="s">
        <v>11</v>
      </c>
      <c r="I1070" s="5" t="s">
        <v>23</v>
      </c>
    </row>
    <row r="1071" spans="1:9" x14ac:dyDescent="0.35">
      <c r="A1071" s="4" t="s">
        <v>1102</v>
      </c>
      <c r="B1071" s="3">
        <v>1969</v>
      </c>
      <c r="C1071" s="3" t="s">
        <v>35</v>
      </c>
      <c r="D1071" s="3">
        <v>10</v>
      </c>
      <c r="E1071" s="3">
        <v>0</v>
      </c>
      <c r="F1071" s="3">
        <v>8665.14</v>
      </c>
      <c r="G1071" s="3" t="s">
        <v>11</v>
      </c>
      <c r="H1071" s="3" t="s">
        <v>12</v>
      </c>
      <c r="I1071" s="5" t="s">
        <v>13</v>
      </c>
    </row>
    <row r="1072" spans="1:9" x14ac:dyDescent="0.35">
      <c r="A1072" s="4" t="s">
        <v>1103</v>
      </c>
      <c r="B1072" s="3">
        <v>1974</v>
      </c>
      <c r="C1072" s="3" t="s">
        <v>35</v>
      </c>
      <c r="D1072" s="3">
        <v>16</v>
      </c>
      <c r="E1072" s="3">
        <v>0</v>
      </c>
      <c r="F1072" s="3">
        <v>8671.19</v>
      </c>
      <c r="G1072" s="3" t="s">
        <v>11</v>
      </c>
      <c r="H1072" s="3" t="s">
        <v>16</v>
      </c>
      <c r="I1072" s="5" t="s">
        <v>23</v>
      </c>
    </row>
    <row r="1073" spans="1:9" x14ac:dyDescent="0.35">
      <c r="A1073" s="4" t="s">
        <v>1104</v>
      </c>
      <c r="B1073" s="3">
        <v>1973</v>
      </c>
      <c r="C1073" s="3" t="s">
        <v>37</v>
      </c>
      <c r="D1073" s="3">
        <v>11</v>
      </c>
      <c r="E1073" s="3">
        <v>0</v>
      </c>
      <c r="F1073" s="3">
        <v>8688.86</v>
      </c>
      <c r="G1073" s="3" t="s">
        <v>11</v>
      </c>
      <c r="H1073" s="3" t="s">
        <v>16</v>
      </c>
      <c r="I1073" s="5" t="s">
        <v>356</v>
      </c>
    </row>
    <row r="1074" spans="1:9" x14ac:dyDescent="0.35">
      <c r="A1074" s="4" t="s">
        <v>1105</v>
      </c>
      <c r="B1074" s="3">
        <v>1980</v>
      </c>
      <c r="C1074" s="3" t="s">
        <v>37</v>
      </c>
      <c r="D1074" s="3">
        <v>28</v>
      </c>
      <c r="E1074" s="3">
        <v>2</v>
      </c>
      <c r="F1074" s="3">
        <v>8701.84</v>
      </c>
      <c r="G1074" s="3" t="s">
        <v>11</v>
      </c>
      <c r="H1074" s="3" t="s">
        <v>12</v>
      </c>
      <c r="I1074" s="5" t="s">
        <v>300</v>
      </c>
    </row>
    <row r="1075" spans="1:9" x14ac:dyDescent="0.35">
      <c r="A1075" s="4" t="s">
        <v>1106</v>
      </c>
      <c r="B1075" s="3">
        <v>1973</v>
      </c>
      <c r="C1075" s="3" t="s">
        <v>18</v>
      </c>
      <c r="D1075" s="3">
        <v>25</v>
      </c>
      <c r="E1075" s="3">
        <v>1</v>
      </c>
      <c r="F1075" s="3">
        <v>8703.4599999999991</v>
      </c>
      <c r="G1075" s="3" t="s">
        <v>12</v>
      </c>
      <c r="H1075" s="3" t="s">
        <v>12</v>
      </c>
      <c r="I1075" s="5" t="s">
        <v>42</v>
      </c>
    </row>
    <row r="1076" spans="1:9" x14ac:dyDescent="0.35">
      <c r="A1076" s="4" t="s">
        <v>1107</v>
      </c>
      <c r="B1076" s="3">
        <v>1976</v>
      </c>
      <c r="C1076" s="3" t="s">
        <v>18</v>
      </c>
      <c r="D1076" s="3">
        <v>17</v>
      </c>
      <c r="E1076" s="3">
        <v>2</v>
      </c>
      <c r="F1076" s="3">
        <v>8733.23</v>
      </c>
      <c r="G1076" s="3" t="s">
        <v>11</v>
      </c>
      <c r="H1076" s="3" t="s">
        <v>12</v>
      </c>
      <c r="I1076" s="5" t="s">
        <v>23</v>
      </c>
    </row>
    <row r="1077" spans="1:9" x14ac:dyDescent="0.35">
      <c r="A1077" s="4" t="s">
        <v>1108</v>
      </c>
      <c r="B1077" s="3">
        <v>1999</v>
      </c>
      <c r="C1077" s="3" t="s">
        <v>35</v>
      </c>
      <c r="D1077" s="3">
        <v>23</v>
      </c>
      <c r="E1077" s="3">
        <v>0</v>
      </c>
      <c r="F1077" s="3">
        <v>8747.68</v>
      </c>
      <c r="G1077" s="3" t="s">
        <v>11</v>
      </c>
      <c r="H1077" s="3" t="s">
        <v>12</v>
      </c>
      <c r="I1077" s="5" t="s">
        <v>42</v>
      </c>
    </row>
    <row r="1078" spans="1:9" x14ac:dyDescent="0.35">
      <c r="A1078" s="4" t="s">
        <v>1109</v>
      </c>
      <c r="B1078" s="3">
        <v>1969</v>
      </c>
      <c r="C1078" s="3" t="s">
        <v>20</v>
      </c>
      <c r="D1078" s="3">
        <v>9</v>
      </c>
      <c r="E1078" s="3">
        <v>0</v>
      </c>
      <c r="F1078" s="3">
        <v>8760.1200000000008</v>
      </c>
      <c r="G1078" s="3" t="s">
        <v>11</v>
      </c>
      <c r="H1078" s="3" t="s">
        <v>16</v>
      </c>
      <c r="I1078" s="5" t="s">
        <v>13</v>
      </c>
    </row>
    <row r="1079" spans="1:9" x14ac:dyDescent="0.35">
      <c r="A1079" s="4" t="s">
        <v>1110</v>
      </c>
      <c r="B1079" s="3">
        <v>1974</v>
      </c>
      <c r="C1079" s="3" t="s">
        <v>20</v>
      </c>
      <c r="D1079" s="3">
        <v>6</v>
      </c>
      <c r="E1079" s="3">
        <v>1</v>
      </c>
      <c r="F1079" s="3">
        <v>8765.25</v>
      </c>
      <c r="G1079" s="3" t="s">
        <v>11</v>
      </c>
      <c r="H1079" s="3" t="s">
        <v>12</v>
      </c>
      <c r="I1079" s="5" t="s">
        <v>23</v>
      </c>
    </row>
    <row r="1080" spans="1:9" x14ac:dyDescent="0.35">
      <c r="A1080" s="4" t="s">
        <v>1111</v>
      </c>
      <c r="B1080" s="3">
        <v>1971</v>
      </c>
      <c r="C1080" s="3" t="s">
        <v>35</v>
      </c>
      <c r="D1080" s="3">
        <v>23</v>
      </c>
      <c r="E1080" s="3">
        <v>0</v>
      </c>
      <c r="F1080" s="3">
        <v>8782.4699999999993</v>
      </c>
      <c r="G1080" s="3" t="s">
        <v>11</v>
      </c>
      <c r="H1080" s="3" t="s">
        <v>12</v>
      </c>
      <c r="I1080" s="5" t="s">
        <v>42</v>
      </c>
    </row>
    <row r="1081" spans="1:9" x14ac:dyDescent="0.35">
      <c r="A1081" s="4" t="s">
        <v>1112</v>
      </c>
      <c r="B1081" s="3">
        <v>1971</v>
      </c>
      <c r="C1081" s="3" t="s">
        <v>18</v>
      </c>
      <c r="D1081" s="3">
        <v>18</v>
      </c>
      <c r="E1081" s="3">
        <v>0</v>
      </c>
      <c r="F1081" s="3">
        <v>8798.59</v>
      </c>
      <c r="G1081" s="3" t="s">
        <v>11</v>
      </c>
      <c r="H1081" s="3" t="s">
        <v>16</v>
      </c>
      <c r="I1081" s="5" t="s">
        <v>42</v>
      </c>
    </row>
    <row r="1082" spans="1:9" x14ac:dyDescent="0.35">
      <c r="A1082" s="4" t="s">
        <v>1113</v>
      </c>
      <c r="B1082" s="3">
        <v>1965</v>
      </c>
      <c r="C1082" s="3" t="s">
        <v>35</v>
      </c>
      <c r="D1082" s="3">
        <v>29</v>
      </c>
      <c r="E1082" s="3">
        <v>0</v>
      </c>
      <c r="F1082" s="3">
        <v>8800.49</v>
      </c>
      <c r="G1082" s="3" t="s">
        <v>12</v>
      </c>
      <c r="H1082" s="3" t="s">
        <v>11</v>
      </c>
      <c r="I1082" s="5" t="s">
        <v>13</v>
      </c>
    </row>
    <row r="1083" spans="1:9" x14ac:dyDescent="0.35">
      <c r="A1083" s="4" t="s">
        <v>1114</v>
      </c>
      <c r="B1083" s="3">
        <v>2001</v>
      </c>
      <c r="C1083" s="3" t="s">
        <v>15</v>
      </c>
      <c r="D1083" s="3">
        <v>7</v>
      </c>
      <c r="E1083" s="3">
        <v>0</v>
      </c>
      <c r="F1083" s="3">
        <v>8821.8799999999992</v>
      </c>
      <c r="G1083" s="3" t="s">
        <v>11</v>
      </c>
      <c r="H1083" s="3" t="s">
        <v>12</v>
      </c>
      <c r="I1083" s="5" t="s">
        <v>249</v>
      </c>
    </row>
    <row r="1084" spans="1:9" x14ac:dyDescent="0.35">
      <c r="A1084" s="4" t="s">
        <v>1115</v>
      </c>
      <c r="B1084" s="3">
        <v>1976</v>
      </c>
      <c r="C1084" s="3" t="s">
        <v>18</v>
      </c>
      <c r="D1084" s="3">
        <v>14</v>
      </c>
      <c r="E1084" s="3">
        <v>2</v>
      </c>
      <c r="F1084" s="3">
        <v>8823.2800000000007</v>
      </c>
      <c r="G1084" s="3" t="s">
        <v>11</v>
      </c>
      <c r="H1084" s="3" t="s">
        <v>16</v>
      </c>
      <c r="I1084" s="5" t="s">
        <v>42</v>
      </c>
    </row>
    <row r="1085" spans="1:9" x14ac:dyDescent="0.35">
      <c r="A1085" s="4" t="s">
        <v>1116</v>
      </c>
      <c r="B1085" s="3">
        <v>1976</v>
      </c>
      <c r="C1085" s="3" t="s">
        <v>37</v>
      </c>
      <c r="D1085" s="3">
        <v>19</v>
      </c>
      <c r="E1085" s="3">
        <v>1</v>
      </c>
      <c r="F1085" s="3">
        <v>8823.99</v>
      </c>
      <c r="G1085" s="3" t="s">
        <v>11</v>
      </c>
      <c r="H1085" s="3" t="s">
        <v>12</v>
      </c>
      <c r="I1085" s="5" t="s">
        <v>247</v>
      </c>
    </row>
    <row r="1086" spans="1:9" x14ac:dyDescent="0.35">
      <c r="A1086" s="4" t="s">
        <v>1117</v>
      </c>
      <c r="B1086" s="3">
        <v>1988</v>
      </c>
      <c r="C1086" s="3" t="s">
        <v>35</v>
      </c>
      <c r="D1086" s="3">
        <v>22</v>
      </c>
      <c r="E1086" s="3">
        <v>3</v>
      </c>
      <c r="F1086" s="3">
        <v>8824.27</v>
      </c>
      <c r="G1086" s="3" t="s">
        <v>11</v>
      </c>
      <c r="H1086" s="3" t="s">
        <v>16</v>
      </c>
      <c r="I1086" s="5" t="s">
        <v>200</v>
      </c>
    </row>
    <row r="1087" spans="1:9" x14ac:dyDescent="0.35">
      <c r="A1087" s="4" t="s">
        <v>1118</v>
      </c>
      <c r="B1087" s="3">
        <v>1976</v>
      </c>
      <c r="C1087" s="3" t="s">
        <v>10</v>
      </c>
      <c r="D1087" s="3">
        <v>14</v>
      </c>
      <c r="E1087" s="3">
        <v>2</v>
      </c>
      <c r="F1087" s="3">
        <v>8825.09</v>
      </c>
      <c r="G1087" s="3" t="s">
        <v>11</v>
      </c>
      <c r="H1087" s="3" t="s">
        <v>12</v>
      </c>
      <c r="I1087" s="5" t="s">
        <v>42</v>
      </c>
    </row>
    <row r="1088" spans="1:9" x14ac:dyDescent="0.35">
      <c r="A1088" s="4" t="s">
        <v>1119</v>
      </c>
      <c r="B1088" s="3">
        <v>1972</v>
      </c>
      <c r="C1088" s="3" t="s">
        <v>15</v>
      </c>
      <c r="D1088" s="3">
        <v>14</v>
      </c>
      <c r="E1088" s="3">
        <v>0</v>
      </c>
      <c r="F1088" s="3">
        <v>8827.2099999999991</v>
      </c>
      <c r="G1088" s="3" t="s">
        <v>12</v>
      </c>
      <c r="H1088" s="3" t="s">
        <v>16</v>
      </c>
      <c r="I1088" s="5" t="s">
        <v>23</v>
      </c>
    </row>
    <row r="1089" spans="1:9" x14ac:dyDescent="0.35">
      <c r="A1089" s="4" t="s">
        <v>1120</v>
      </c>
      <c r="B1089" s="3">
        <v>1972</v>
      </c>
      <c r="C1089" s="3" t="s">
        <v>15</v>
      </c>
      <c r="D1089" s="3">
        <v>22</v>
      </c>
      <c r="E1089" s="3">
        <v>0</v>
      </c>
      <c r="F1089" s="3">
        <v>8835.26</v>
      </c>
      <c r="G1089" s="3" t="s">
        <v>12</v>
      </c>
      <c r="H1089" s="3" t="s">
        <v>11</v>
      </c>
      <c r="I1089" s="5" t="s">
        <v>23</v>
      </c>
    </row>
    <row r="1090" spans="1:9" x14ac:dyDescent="0.35">
      <c r="A1090" s="4" t="s">
        <v>1121</v>
      </c>
      <c r="B1090" s="3">
        <v>1974</v>
      </c>
      <c r="C1090" s="3" t="s">
        <v>18</v>
      </c>
      <c r="D1090" s="3">
        <v>18</v>
      </c>
      <c r="E1090" s="3">
        <v>1</v>
      </c>
      <c r="F1090" s="3">
        <v>8871.15</v>
      </c>
      <c r="G1090" s="3" t="s">
        <v>11</v>
      </c>
      <c r="H1090" s="3" t="s">
        <v>12</v>
      </c>
      <c r="I1090" s="5" t="s">
        <v>13</v>
      </c>
    </row>
    <row r="1091" spans="1:9" x14ac:dyDescent="0.35">
      <c r="A1091" s="4" t="s">
        <v>1122</v>
      </c>
      <c r="B1091" s="3">
        <v>1973</v>
      </c>
      <c r="C1091" s="3" t="s">
        <v>20</v>
      </c>
      <c r="D1091" s="3">
        <v>9</v>
      </c>
      <c r="E1091" s="3">
        <v>0</v>
      </c>
      <c r="F1091" s="3">
        <v>8890.59</v>
      </c>
      <c r="G1091" s="3" t="s">
        <v>11</v>
      </c>
      <c r="H1091" s="3" t="s">
        <v>12</v>
      </c>
      <c r="I1091" s="5" t="s">
        <v>23</v>
      </c>
    </row>
    <row r="1092" spans="1:9" x14ac:dyDescent="0.35">
      <c r="A1092" s="4" t="s">
        <v>1123</v>
      </c>
      <c r="B1092" s="3">
        <v>1978</v>
      </c>
      <c r="C1092" s="3" t="s">
        <v>30</v>
      </c>
      <c r="D1092" s="3">
        <v>16</v>
      </c>
      <c r="E1092" s="3">
        <v>3</v>
      </c>
      <c r="F1092" s="3">
        <v>8891.14</v>
      </c>
      <c r="G1092" s="3" t="s">
        <v>11</v>
      </c>
      <c r="H1092" s="3" t="s">
        <v>12</v>
      </c>
      <c r="I1092" s="5" t="s">
        <v>356</v>
      </c>
    </row>
    <row r="1093" spans="1:9" x14ac:dyDescent="0.35">
      <c r="A1093" s="4" t="s">
        <v>1124</v>
      </c>
      <c r="B1093" s="3">
        <v>1997</v>
      </c>
      <c r="C1093" s="3" t="s">
        <v>15</v>
      </c>
      <c r="D1093" s="3">
        <v>28</v>
      </c>
      <c r="E1093" s="3">
        <v>0</v>
      </c>
      <c r="F1093" s="3">
        <v>8906.14</v>
      </c>
      <c r="G1093" s="3" t="s">
        <v>11</v>
      </c>
      <c r="H1093" s="3" t="s">
        <v>11</v>
      </c>
      <c r="I1093" s="5" t="s">
        <v>23</v>
      </c>
    </row>
    <row r="1094" spans="1:9" x14ac:dyDescent="0.35">
      <c r="A1094" s="4" t="s">
        <v>1125</v>
      </c>
      <c r="B1094" s="3">
        <v>1967</v>
      </c>
      <c r="C1094" s="3" t="s">
        <v>20</v>
      </c>
      <c r="D1094" s="3">
        <v>6</v>
      </c>
      <c r="E1094" s="3">
        <v>0</v>
      </c>
      <c r="F1094" s="3">
        <v>8908.4699999999993</v>
      </c>
      <c r="G1094" s="3" t="s">
        <v>12</v>
      </c>
      <c r="H1094" s="3" t="s">
        <v>11</v>
      </c>
      <c r="I1094" s="5" t="s">
        <v>13</v>
      </c>
    </row>
    <row r="1095" spans="1:9" x14ac:dyDescent="0.35">
      <c r="A1095" s="4" t="s">
        <v>1126</v>
      </c>
      <c r="B1095" s="3">
        <v>1975</v>
      </c>
      <c r="C1095" s="3" t="s">
        <v>10</v>
      </c>
      <c r="D1095" s="3">
        <v>7</v>
      </c>
      <c r="E1095" s="3">
        <v>1</v>
      </c>
      <c r="F1095" s="3">
        <v>8930.93</v>
      </c>
      <c r="G1095" s="3" t="s">
        <v>11</v>
      </c>
      <c r="H1095" s="3" t="s">
        <v>11</v>
      </c>
      <c r="I1095" s="5" t="s">
        <v>23</v>
      </c>
    </row>
    <row r="1096" spans="1:9" x14ac:dyDescent="0.35">
      <c r="A1096" s="4" t="s">
        <v>1127</v>
      </c>
      <c r="B1096" s="3">
        <v>1972</v>
      </c>
      <c r="C1096" s="3" t="s">
        <v>18</v>
      </c>
      <c r="D1096" s="3">
        <v>6</v>
      </c>
      <c r="E1096" s="3">
        <v>0</v>
      </c>
      <c r="F1096" s="3">
        <v>8932.08</v>
      </c>
      <c r="G1096" s="3" t="s">
        <v>11</v>
      </c>
      <c r="H1096" s="3" t="s">
        <v>16</v>
      </c>
      <c r="I1096" s="5" t="s">
        <v>42</v>
      </c>
    </row>
    <row r="1097" spans="1:9" x14ac:dyDescent="0.35">
      <c r="A1097" s="4" t="s">
        <v>1128</v>
      </c>
      <c r="B1097" s="3">
        <v>1976</v>
      </c>
      <c r="C1097" s="3" t="s">
        <v>30</v>
      </c>
      <c r="D1097" s="3">
        <v>25</v>
      </c>
      <c r="E1097" s="3">
        <v>3</v>
      </c>
      <c r="F1097" s="3">
        <v>8944.1200000000008</v>
      </c>
      <c r="G1097" s="3" t="s">
        <v>12</v>
      </c>
      <c r="H1097" s="3" t="s">
        <v>11</v>
      </c>
      <c r="I1097" s="5" t="s">
        <v>13</v>
      </c>
    </row>
    <row r="1098" spans="1:9" x14ac:dyDescent="0.35">
      <c r="A1098" s="4" t="s">
        <v>1129</v>
      </c>
      <c r="B1098" s="3">
        <v>1992</v>
      </c>
      <c r="C1098" s="3" t="s">
        <v>20</v>
      </c>
      <c r="D1098" s="3">
        <v>27</v>
      </c>
      <c r="E1098" s="3">
        <v>0</v>
      </c>
      <c r="F1098" s="3">
        <v>8954.99</v>
      </c>
      <c r="G1098" s="3" t="s">
        <v>11</v>
      </c>
      <c r="H1098" s="3" t="s">
        <v>12</v>
      </c>
      <c r="I1098" s="5" t="s">
        <v>535</v>
      </c>
    </row>
    <row r="1099" spans="1:9" x14ac:dyDescent="0.35">
      <c r="A1099" s="4" t="s">
        <v>1130</v>
      </c>
      <c r="B1099" s="3">
        <v>1974</v>
      </c>
      <c r="C1099" s="3" t="s">
        <v>35</v>
      </c>
      <c r="D1099" s="3">
        <v>17</v>
      </c>
      <c r="E1099" s="3">
        <v>1</v>
      </c>
      <c r="F1099" s="3">
        <v>8964.06</v>
      </c>
      <c r="G1099" s="3" t="s">
        <v>12</v>
      </c>
      <c r="H1099" s="3" t="s">
        <v>11</v>
      </c>
      <c r="I1099" s="5" t="s">
        <v>168</v>
      </c>
    </row>
    <row r="1100" spans="1:9" x14ac:dyDescent="0.35">
      <c r="A1100" s="4" t="s">
        <v>1131</v>
      </c>
      <c r="B1100" s="3">
        <v>1983</v>
      </c>
      <c r="C1100" s="3" t="s">
        <v>10</v>
      </c>
      <c r="D1100" s="3">
        <v>15</v>
      </c>
      <c r="E1100" s="3">
        <v>5</v>
      </c>
      <c r="F1100" s="3">
        <v>8965.7999999999993</v>
      </c>
      <c r="G1100" s="3" t="s">
        <v>11</v>
      </c>
      <c r="H1100" s="3" t="s">
        <v>12</v>
      </c>
      <c r="I1100" s="5" t="s">
        <v>23</v>
      </c>
    </row>
    <row r="1101" spans="1:9" x14ac:dyDescent="0.35">
      <c r="A1101" s="4" t="s">
        <v>1132</v>
      </c>
      <c r="B1101" s="3">
        <v>1974</v>
      </c>
      <c r="C1101" s="3" t="s">
        <v>20</v>
      </c>
      <c r="D1101" s="3">
        <v>8</v>
      </c>
      <c r="E1101" s="3">
        <v>2</v>
      </c>
      <c r="F1101" s="3">
        <v>8968.33</v>
      </c>
      <c r="G1101" s="3" t="s">
        <v>12</v>
      </c>
      <c r="H1101" s="3" t="s">
        <v>11</v>
      </c>
      <c r="I1101" s="5" t="s">
        <v>42</v>
      </c>
    </row>
    <row r="1102" spans="1:9" x14ac:dyDescent="0.35">
      <c r="A1102" s="4" t="s">
        <v>1133</v>
      </c>
      <c r="B1102" s="3">
        <v>1974</v>
      </c>
      <c r="C1102" s="3" t="s">
        <v>10</v>
      </c>
      <c r="D1102" s="3">
        <v>21</v>
      </c>
      <c r="E1102" s="3">
        <v>2</v>
      </c>
      <c r="F1102" s="3">
        <v>8978.19</v>
      </c>
      <c r="G1102" s="3" t="s">
        <v>11</v>
      </c>
      <c r="H1102" s="3" t="s">
        <v>11</v>
      </c>
      <c r="I1102" s="5" t="s">
        <v>13</v>
      </c>
    </row>
    <row r="1103" spans="1:9" x14ac:dyDescent="0.35">
      <c r="A1103" s="4" t="s">
        <v>1134</v>
      </c>
      <c r="B1103" s="3">
        <v>1973</v>
      </c>
      <c r="C1103" s="3" t="s">
        <v>37</v>
      </c>
      <c r="D1103" s="3">
        <v>11</v>
      </c>
      <c r="E1103" s="3">
        <v>0</v>
      </c>
      <c r="F1103" s="3">
        <v>8988.16</v>
      </c>
      <c r="G1103" s="3" t="s">
        <v>11</v>
      </c>
      <c r="H1103" s="3" t="s">
        <v>16</v>
      </c>
      <c r="I1103" s="5" t="s">
        <v>23</v>
      </c>
    </row>
    <row r="1104" spans="1:9" x14ac:dyDescent="0.35">
      <c r="A1104" s="4" t="s">
        <v>1135</v>
      </c>
      <c r="B1104" s="3">
        <v>1979</v>
      </c>
      <c r="C1104" s="3" t="s">
        <v>30</v>
      </c>
      <c r="D1104" s="3">
        <v>16</v>
      </c>
      <c r="E1104" s="3">
        <v>2</v>
      </c>
      <c r="F1104" s="3">
        <v>8998.43</v>
      </c>
      <c r="G1104" s="3" t="s">
        <v>11</v>
      </c>
      <c r="H1104" s="3" t="s">
        <v>16</v>
      </c>
      <c r="I1104" s="5" t="s">
        <v>200</v>
      </c>
    </row>
    <row r="1105" spans="1:9" x14ac:dyDescent="0.35">
      <c r="A1105" s="4" t="s">
        <v>1136</v>
      </c>
      <c r="B1105" s="3">
        <v>1993</v>
      </c>
      <c r="C1105" s="3" t="s">
        <v>30</v>
      </c>
      <c r="D1105" s="3">
        <v>1</v>
      </c>
      <c r="E1105" s="3">
        <v>0</v>
      </c>
      <c r="F1105" s="3">
        <v>9010.2000000000007</v>
      </c>
      <c r="G1105" s="3" t="s">
        <v>11</v>
      </c>
      <c r="H1105" s="3" t="s">
        <v>12</v>
      </c>
      <c r="I1105" s="5" t="s">
        <v>535</v>
      </c>
    </row>
    <row r="1106" spans="1:9" x14ac:dyDescent="0.35">
      <c r="A1106" s="4" t="s">
        <v>1137</v>
      </c>
      <c r="B1106" s="3">
        <v>1972</v>
      </c>
      <c r="C1106" s="3" t="s">
        <v>30</v>
      </c>
      <c r="D1106" s="3">
        <v>7</v>
      </c>
      <c r="E1106" s="3">
        <v>1</v>
      </c>
      <c r="F1106" s="3">
        <v>9048.0300000000007</v>
      </c>
      <c r="G1106" s="3" t="s">
        <v>11</v>
      </c>
      <c r="H1106" s="3" t="s">
        <v>11</v>
      </c>
      <c r="I1106" s="5" t="s">
        <v>13</v>
      </c>
    </row>
    <row r="1107" spans="1:9" x14ac:dyDescent="0.35">
      <c r="A1107" s="4" t="s">
        <v>1138</v>
      </c>
      <c r="B1107" s="3">
        <v>1972</v>
      </c>
      <c r="C1107" s="3" t="s">
        <v>30</v>
      </c>
      <c r="D1107" s="3">
        <v>2</v>
      </c>
      <c r="E1107" s="3">
        <v>1</v>
      </c>
      <c r="F1107" s="3">
        <v>9058.73</v>
      </c>
      <c r="G1107" s="3" t="s">
        <v>12</v>
      </c>
      <c r="H1107" s="3" t="s">
        <v>11</v>
      </c>
      <c r="I1107" s="5" t="s">
        <v>13</v>
      </c>
    </row>
    <row r="1108" spans="1:9" x14ac:dyDescent="0.35">
      <c r="A1108" s="4" t="s">
        <v>1139</v>
      </c>
      <c r="B1108" s="3">
        <v>1977</v>
      </c>
      <c r="C1108" s="3" t="s">
        <v>15</v>
      </c>
      <c r="D1108" s="3">
        <v>4</v>
      </c>
      <c r="E1108" s="3">
        <v>2</v>
      </c>
      <c r="F1108" s="3">
        <v>9095.07</v>
      </c>
      <c r="G1108" s="3" t="s">
        <v>11</v>
      </c>
      <c r="H1108" s="3" t="s">
        <v>11</v>
      </c>
      <c r="I1108" s="5" t="s">
        <v>247</v>
      </c>
    </row>
    <row r="1109" spans="1:9" x14ac:dyDescent="0.35">
      <c r="A1109" s="4" t="s">
        <v>1140</v>
      </c>
      <c r="B1109" s="3">
        <v>1965</v>
      </c>
      <c r="C1109" s="3" t="s">
        <v>15</v>
      </c>
      <c r="D1109" s="3">
        <v>9</v>
      </c>
      <c r="E1109" s="3">
        <v>0</v>
      </c>
      <c r="F1109" s="3">
        <v>9095.94</v>
      </c>
      <c r="G1109" s="3" t="s">
        <v>12</v>
      </c>
      <c r="H1109" s="3" t="s">
        <v>16</v>
      </c>
      <c r="I1109" s="5" t="s">
        <v>42</v>
      </c>
    </row>
    <row r="1110" spans="1:9" x14ac:dyDescent="0.35">
      <c r="A1110" s="4" t="s">
        <v>1141</v>
      </c>
      <c r="B1110" s="3">
        <v>1977</v>
      </c>
      <c r="C1110" s="3" t="s">
        <v>30</v>
      </c>
      <c r="D1110" s="3">
        <v>2</v>
      </c>
      <c r="E1110" s="3">
        <v>3</v>
      </c>
      <c r="F1110" s="3">
        <v>9101.7999999999993</v>
      </c>
      <c r="G1110" s="3" t="s">
        <v>11</v>
      </c>
      <c r="H1110" s="3" t="s">
        <v>16</v>
      </c>
      <c r="I1110" s="5" t="s">
        <v>42</v>
      </c>
    </row>
    <row r="1111" spans="1:9" x14ac:dyDescent="0.35">
      <c r="A1111" s="4" t="s">
        <v>1142</v>
      </c>
      <c r="B1111" s="3">
        <v>1970</v>
      </c>
      <c r="C1111" s="3" t="s">
        <v>35</v>
      </c>
      <c r="D1111" s="3">
        <v>12</v>
      </c>
      <c r="E1111" s="3">
        <v>0</v>
      </c>
      <c r="F1111" s="3">
        <v>9140.9500000000007</v>
      </c>
      <c r="G1111" s="3" t="s">
        <v>12</v>
      </c>
      <c r="H1111" s="3" t="s">
        <v>12</v>
      </c>
      <c r="I1111" s="5" t="s">
        <v>13</v>
      </c>
    </row>
    <row r="1112" spans="1:9" x14ac:dyDescent="0.35">
      <c r="A1112" s="4" t="s">
        <v>1143</v>
      </c>
      <c r="B1112" s="3">
        <v>1970</v>
      </c>
      <c r="C1112" s="3" t="s">
        <v>37</v>
      </c>
      <c r="D1112" s="3">
        <v>18</v>
      </c>
      <c r="E1112" s="3">
        <v>0</v>
      </c>
      <c r="F1112" s="3">
        <v>9144.57</v>
      </c>
      <c r="G1112" s="3" t="s">
        <v>12</v>
      </c>
      <c r="H1112" s="3" t="s">
        <v>11</v>
      </c>
      <c r="I1112" s="5" t="s">
        <v>42</v>
      </c>
    </row>
    <row r="1113" spans="1:9" x14ac:dyDescent="0.35">
      <c r="A1113" s="4" t="s">
        <v>1144</v>
      </c>
      <c r="B1113" s="3">
        <v>1982</v>
      </c>
      <c r="C1113" s="3" t="s">
        <v>30</v>
      </c>
      <c r="D1113" s="3">
        <v>8</v>
      </c>
      <c r="E1113" s="3">
        <v>3</v>
      </c>
      <c r="F1113" s="3">
        <v>9147.5</v>
      </c>
      <c r="G1113" s="3" t="s">
        <v>11</v>
      </c>
      <c r="H1113" s="3" t="s">
        <v>16</v>
      </c>
      <c r="I1113" s="5" t="s">
        <v>23</v>
      </c>
    </row>
    <row r="1114" spans="1:9" x14ac:dyDescent="0.35">
      <c r="A1114" s="4" t="s">
        <v>1145</v>
      </c>
      <c r="B1114" s="3">
        <v>1990</v>
      </c>
      <c r="C1114" s="3" t="s">
        <v>35</v>
      </c>
      <c r="D1114" s="3">
        <v>23</v>
      </c>
      <c r="E1114" s="3">
        <v>3</v>
      </c>
      <c r="F1114" s="3">
        <v>9159.51</v>
      </c>
      <c r="G1114" s="3" t="s">
        <v>11</v>
      </c>
      <c r="H1114" s="3" t="s">
        <v>11</v>
      </c>
      <c r="I1114" s="5" t="s">
        <v>300</v>
      </c>
    </row>
    <row r="1115" spans="1:9" x14ac:dyDescent="0.35">
      <c r="A1115" s="4" t="s">
        <v>1146</v>
      </c>
      <c r="B1115" s="3">
        <v>1970</v>
      </c>
      <c r="C1115" s="3" t="s">
        <v>37</v>
      </c>
      <c r="D1115" s="3">
        <v>24</v>
      </c>
      <c r="E1115" s="3">
        <v>0</v>
      </c>
      <c r="F1115" s="3">
        <v>9171.75</v>
      </c>
      <c r="G1115" s="3" t="s">
        <v>11</v>
      </c>
      <c r="H1115" s="3" t="s">
        <v>11</v>
      </c>
      <c r="I1115" s="5" t="s">
        <v>23</v>
      </c>
    </row>
    <row r="1116" spans="1:9" x14ac:dyDescent="0.35">
      <c r="A1116" s="4" t="s">
        <v>1147</v>
      </c>
      <c r="B1116" s="3">
        <v>1971</v>
      </c>
      <c r="C1116" s="3" t="s">
        <v>30</v>
      </c>
      <c r="D1116" s="3">
        <v>29</v>
      </c>
      <c r="E1116" s="3">
        <v>0</v>
      </c>
      <c r="F1116" s="3">
        <v>9174.14</v>
      </c>
      <c r="G1116" s="3" t="s">
        <v>12</v>
      </c>
      <c r="H1116" s="3" t="s">
        <v>16</v>
      </c>
      <c r="I1116" s="5" t="s">
        <v>23</v>
      </c>
    </row>
    <row r="1117" spans="1:9" x14ac:dyDescent="0.35">
      <c r="A1117" s="4" t="s">
        <v>1148</v>
      </c>
      <c r="B1117" s="3">
        <v>1973</v>
      </c>
      <c r="C1117" s="3" t="s">
        <v>30</v>
      </c>
      <c r="D1117" s="3">
        <v>25</v>
      </c>
      <c r="E1117" s="3">
        <v>1</v>
      </c>
      <c r="F1117" s="3">
        <v>9182.17</v>
      </c>
      <c r="G1117" s="3" t="s">
        <v>11</v>
      </c>
      <c r="H1117" s="3" t="s">
        <v>12</v>
      </c>
      <c r="I1117" s="5" t="s">
        <v>42</v>
      </c>
    </row>
    <row r="1118" spans="1:9" x14ac:dyDescent="0.35">
      <c r="A1118" s="4" t="s">
        <v>1149</v>
      </c>
      <c r="B1118" s="3">
        <v>1976</v>
      </c>
      <c r="C1118" s="3" t="s">
        <v>20</v>
      </c>
      <c r="D1118" s="3">
        <v>10</v>
      </c>
      <c r="E1118" s="3">
        <v>2</v>
      </c>
      <c r="F1118" s="3">
        <v>9193.84</v>
      </c>
      <c r="G1118" s="3" t="s">
        <v>11</v>
      </c>
      <c r="H1118" s="3" t="s">
        <v>16</v>
      </c>
      <c r="I1118" s="5" t="s">
        <v>23</v>
      </c>
    </row>
    <row r="1119" spans="1:9" x14ac:dyDescent="0.35">
      <c r="A1119" s="4" t="s">
        <v>1150</v>
      </c>
      <c r="B1119" s="3">
        <v>1986</v>
      </c>
      <c r="C1119" s="3" t="s">
        <v>30</v>
      </c>
      <c r="D1119" s="3">
        <v>25</v>
      </c>
      <c r="E1119" s="3">
        <v>3</v>
      </c>
      <c r="F1119" s="3">
        <v>9210.06</v>
      </c>
      <c r="G1119" s="3" t="s">
        <v>11</v>
      </c>
      <c r="H1119" s="3" t="s">
        <v>12</v>
      </c>
      <c r="I1119" s="5" t="s">
        <v>300</v>
      </c>
    </row>
    <row r="1120" spans="1:9" x14ac:dyDescent="0.35">
      <c r="A1120" s="4" t="s">
        <v>1151</v>
      </c>
      <c r="B1120" s="3">
        <v>1981</v>
      </c>
      <c r="C1120" s="3" t="s">
        <v>30</v>
      </c>
      <c r="D1120" s="3">
        <v>5</v>
      </c>
      <c r="E1120" s="3">
        <v>5</v>
      </c>
      <c r="F1120" s="3">
        <v>9222.4</v>
      </c>
      <c r="G1120" s="3" t="s">
        <v>11</v>
      </c>
      <c r="H1120" s="3" t="s">
        <v>12</v>
      </c>
      <c r="I1120" s="5" t="s">
        <v>166</v>
      </c>
    </row>
    <row r="1121" spans="1:9" x14ac:dyDescent="0.35">
      <c r="A1121" s="4" t="s">
        <v>1152</v>
      </c>
      <c r="B1121" s="3">
        <v>1975</v>
      </c>
      <c r="C1121" s="3" t="s">
        <v>30</v>
      </c>
      <c r="D1121" s="3">
        <v>6</v>
      </c>
      <c r="E1121" s="3">
        <v>2</v>
      </c>
      <c r="F1121" s="3">
        <v>9225.26</v>
      </c>
      <c r="G1121" s="3" t="s">
        <v>12</v>
      </c>
      <c r="H1121" s="3" t="s">
        <v>12</v>
      </c>
      <c r="I1121" s="5" t="s">
        <v>164</v>
      </c>
    </row>
    <row r="1122" spans="1:9" x14ac:dyDescent="0.35">
      <c r="A1122" s="4" t="s">
        <v>1153</v>
      </c>
      <c r="B1122" s="3">
        <v>1980</v>
      </c>
      <c r="C1122" s="3" t="s">
        <v>37</v>
      </c>
      <c r="D1122" s="3">
        <v>5</v>
      </c>
      <c r="E1122" s="3">
        <v>2</v>
      </c>
      <c r="F1122" s="3">
        <v>9247.94</v>
      </c>
      <c r="G1122" s="3" t="s">
        <v>11</v>
      </c>
      <c r="H1122" s="3" t="s">
        <v>16</v>
      </c>
      <c r="I1122" s="5" t="s">
        <v>300</v>
      </c>
    </row>
    <row r="1123" spans="1:9" x14ac:dyDescent="0.35">
      <c r="A1123" s="4" t="s">
        <v>1154</v>
      </c>
      <c r="B1123" s="3">
        <v>1974</v>
      </c>
      <c r="C1123" s="3" t="s">
        <v>35</v>
      </c>
      <c r="D1123" s="3">
        <v>21</v>
      </c>
      <c r="E1123" s="3">
        <v>1</v>
      </c>
      <c r="F1123" s="3">
        <v>9249.5</v>
      </c>
      <c r="G1123" s="3" t="s">
        <v>11</v>
      </c>
      <c r="H1123" s="3" t="s">
        <v>16</v>
      </c>
      <c r="I1123" s="5" t="s">
        <v>23</v>
      </c>
    </row>
    <row r="1124" spans="1:9" x14ac:dyDescent="0.35">
      <c r="A1124" s="4" t="s">
        <v>1155</v>
      </c>
      <c r="B1124" s="3">
        <v>1971</v>
      </c>
      <c r="C1124" s="3" t="s">
        <v>35</v>
      </c>
      <c r="D1124" s="3">
        <v>6</v>
      </c>
      <c r="E1124" s="3">
        <v>0</v>
      </c>
      <c r="F1124" s="3">
        <v>9264.7999999999993</v>
      </c>
      <c r="G1124" s="3" t="s">
        <v>11</v>
      </c>
      <c r="H1124" s="3" t="s">
        <v>16</v>
      </c>
      <c r="I1124" s="5" t="s">
        <v>42</v>
      </c>
    </row>
    <row r="1125" spans="1:9" x14ac:dyDescent="0.35">
      <c r="A1125" s="4" t="s">
        <v>1156</v>
      </c>
      <c r="B1125" s="3">
        <v>1973</v>
      </c>
      <c r="C1125" s="3" t="s">
        <v>37</v>
      </c>
      <c r="D1125" s="3">
        <v>27</v>
      </c>
      <c r="E1125" s="3">
        <v>1</v>
      </c>
      <c r="F1125" s="3">
        <v>9282.48</v>
      </c>
      <c r="G1125" s="3" t="s">
        <v>12</v>
      </c>
      <c r="H1125" s="3" t="s">
        <v>11</v>
      </c>
      <c r="I1125" s="5" t="s">
        <v>168</v>
      </c>
    </row>
    <row r="1126" spans="1:9" x14ac:dyDescent="0.35">
      <c r="A1126" s="4" t="s">
        <v>1157</v>
      </c>
      <c r="B1126" s="3">
        <v>1971</v>
      </c>
      <c r="C1126" s="3" t="s">
        <v>10</v>
      </c>
      <c r="D1126" s="3">
        <v>2</v>
      </c>
      <c r="E1126" s="3">
        <v>0</v>
      </c>
      <c r="F1126" s="3">
        <v>9283.56</v>
      </c>
      <c r="G1126" s="3" t="s">
        <v>11</v>
      </c>
      <c r="H1126" s="3" t="s">
        <v>12</v>
      </c>
      <c r="I1126" s="5" t="s">
        <v>13</v>
      </c>
    </row>
    <row r="1127" spans="1:9" x14ac:dyDescent="0.35">
      <c r="A1127" s="4" t="s">
        <v>1158</v>
      </c>
      <c r="B1127" s="3">
        <v>1969</v>
      </c>
      <c r="C1127" s="3" t="s">
        <v>15</v>
      </c>
      <c r="D1127" s="3">
        <v>26</v>
      </c>
      <c r="E1127" s="3">
        <v>0</v>
      </c>
      <c r="F1127" s="3">
        <v>9285.8700000000008</v>
      </c>
      <c r="G1127" s="3" t="s">
        <v>11</v>
      </c>
      <c r="H1127" s="3" t="s">
        <v>12</v>
      </c>
      <c r="I1127" s="5" t="s">
        <v>13</v>
      </c>
    </row>
    <row r="1128" spans="1:9" x14ac:dyDescent="0.35">
      <c r="A1128" s="4" t="s">
        <v>1159</v>
      </c>
      <c r="B1128" s="3">
        <v>1973</v>
      </c>
      <c r="C1128" s="3" t="s">
        <v>37</v>
      </c>
      <c r="D1128" s="3">
        <v>16</v>
      </c>
      <c r="E1128" s="3">
        <v>1</v>
      </c>
      <c r="F1128" s="3">
        <v>9288.0300000000007</v>
      </c>
      <c r="G1128" s="3" t="s">
        <v>11</v>
      </c>
      <c r="H1128" s="3" t="s">
        <v>12</v>
      </c>
      <c r="I1128" s="5" t="s">
        <v>170</v>
      </c>
    </row>
    <row r="1129" spans="1:9" x14ac:dyDescent="0.35">
      <c r="A1129" s="4" t="s">
        <v>1160</v>
      </c>
      <c r="B1129" s="3">
        <v>1973</v>
      </c>
      <c r="C1129" s="3" t="s">
        <v>20</v>
      </c>
      <c r="D1129" s="3">
        <v>18</v>
      </c>
      <c r="E1129" s="3">
        <v>1</v>
      </c>
      <c r="F1129" s="3">
        <v>9290.14</v>
      </c>
      <c r="G1129" s="3" t="s">
        <v>12</v>
      </c>
      <c r="H1129" s="3" t="s">
        <v>12</v>
      </c>
      <c r="I1129" s="5" t="s">
        <v>168</v>
      </c>
    </row>
    <row r="1130" spans="1:9" x14ac:dyDescent="0.35">
      <c r="A1130" s="4" t="s">
        <v>1161</v>
      </c>
      <c r="B1130" s="3">
        <v>1976</v>
      </c>
      <c r="C1130" s="3" t="s">
        <v>15</v>
      </c>
      <c r="D1130" s="3">
        <v>3</v>
      </c>
      <c r="E1130" s="3">
        <v>3</v>
      </c>
      <c r="F1130" s="3">
        <v>9301.89</v>
      </c>
      <c r="G1130" s="3" t="s">
        <v>11</v>
      </c>
      <c r="H1130" s="3" t="s">
        <v>16</v>
      </c>
      <c r="I1130" s="5" t="s">
        <v>23</v>
      </c>
    </row>
    <row r="1131" spans="1:9" x14ac:dyDescent="0.35">
      <c r="A1131" s="4" t="s">
        <v>1162</v>
      </c>
      <c r="B1131" s="3">
        <v>1973</v>
      </c>
      <c r="C1131" s="3" t="s">
        <v>37</v>
      </c>
      <c r="D1131" s="3">
        <v>16</v>
      </c>
      <c r="E1131" s="3">
        <v>2</v>
      </c>
      <c r="F1131" s="3">
        <v>9304.7000000000007</v>
      </c>
      <c r="G1131" s="3" t="s">
        <v>12</v>
      </c>
      <c r="H1131" s="3" t="s">
        <v>12</v>
      </c>
      <c r="I1131" s="5" t="s">
        <v>13</v>
      </c>
    </row>
    <row r="1132" spans="1:9" x14ac:dyDescent="0.35">
      <c r="A1132" s="4" t="s">
        <v>1163</v>
      </c>
      <c r="B1132" s="3">
        <v>1963</v>
      </c>
      <c r="C1132" s="3" t="s">
        <v>18</v>
      </c>
      <c r="D1132" s="3">
        <v>8</v>
      </c>
      <c r="E1132" s="3">
        <v>0</v>
      </c>
      <c r="F1132" s="3">
        <v>9310.81</v>
      </c>
      <c r="G1132" s="3" t="s">
        <v>12</v>
      </c>
      <c r="H1132" s="3" t="s">
        <v>16</v>
      </c>
      <c r="I1132" s="5" t="s">
        <v>13</v>
      </c>
    </row>
    <row r="1133" spans="1:9" x14ac:dyDescent="0.35">
      <c r="A1133" s="4" t="s">
        <v>1164</v>
      </c>
      <c r="B1133" s="3">
        <v>1977</v>
      </c>
      <c r="C1133" s="3" t="s">
        <v>37</v>
      </c>
      <c r="D1133" s="3">
        <v>12</v>
      </c>
      <c r="E1133" s="3">
        <v>2</v>
      </c>
      <c r="F1133" s="3">
        <v>9315.41</v>
      </c>
      <c r="G1133" s="3" t="s">
        <v>11</v>
      </c>
      <c r="H1133" s="3" t="s">
        <v>16</v>
      </c>
      <c r="I1133" s="5" t="s">
        <v>247</v>
      </c>
    </row>
    <row r="1134" spans="1:9" x14ac:dyDescent="0.35">
      <c r="A1134" s="4" t="s">
        <v>1165</v>
      </c>
      <c r="B1134" s="3">
        <v>1988</v>
      </c>
      <c r="C1134" s="3" t="s">
        <v>10</v>
      </c>
      <c r="D1134" s="3">
        <v>9</v>
      </c>
      <c r="E1134" s="3">
        <v>3</v>
      </c>
      <c r="F1134" s="3">
        <v>9320.26</v>
      </c>
      <c r="G1134" s="3" t="s">
        <v>11</v>
      </c>
      <c r="H1134" s="3" t="s">
        <v>16</v>
      </c>
      <c r="I1134" s="5" t="s">
        <v>23</v>
      </c>
    </row>
    <row r="1135" spans="1:9" x14ac:dyDescent="0.35">
      <c r="A1135" s="4" t="s">
        <v>1166</v>
      </c>
      <c r="B1135" s="3">
        <v>1996</v>
      </c>
      <c r="C1135" s="3" t="s">
        <v>37</v>
      </c>
      <c r="D1135" s="3">
        <v>12</v>
      </c>
      <c r="E1135" s="3">
        <v>0</v>
      </c>
      <c r="F1135" s="3">
        <v>9338.61</v>
      </c>
      <c r="G1135" s="3" t="s">
        <v>11</v>
      </c>
      <c r="H1135" s="3" t="s">
        <v>16</v>
      </c>
      <c r="I1135" s="5" t="s">
        <v>535</v>
      </c>
    </row>
    <row r="1136" spans="1:9" x14ac:dyDescent="0.35">
      <c r="A1136" s="4" t="s">
        <v>1167</v>
      </c>
      <c r="B1136" s="3">
        <v>1988</v>
      </c>
      <c r="C1136" s="3" t="s">
        <v>10</v>
      </c>
      <c r="D1136" s="3">
        <v>1</v>
      </c>
      <c r="E1136" s="3">
        <v>3</v>
      </c>
      <c r="F1136" s="3">
        <v>9344.2000000000007</v>
      </c>
      <c r="G1136" s="3" t="s">
        <v>11</v>
      </c>
      <c r="H1136" s="3" t="s">
        <v>16</v>
      </c>
      <c r="I1136" s="5" t="s">
        <v>300</v>
      </c>
    </row>
    <row r="1137" spans="1:9" x14ac:dyDescent="0.35">
      <c r="A1137" s="4" t="s">
        <v>1168</v>
      </c>
      <c r="B1137" s="3">
        <v>1971</v>
      </c>
      <c r="C1137" s="3" t="s">
        <v>37</v>
      </c>
      <c r="D1137" s="3">
        <v>8</v>
      </c>
      <c r="E1137" s="3">
        <v>0</v>
      </c>
      <c r="F1137" s="3">
        <v>9361.33</v>
      </c>
      <c r="G1137" s="3" t="s">
        <v>12</v>
      </c>
      <c r="H1137" s="3" t="s">
        <v>16</v>
      </c>
      <c r="I1137" s="5" t="s">
        <v>168</v>
      </c>
    </row>
    <row r="1138" spans="1:9" x14ac:dyDescent="0.35">
      <c r="A1138" s="4" t="s">
        <v>1169</v>
      </c>
      <c r="B1138" s="3">
        <v>1969</v>
      </c>
      <c r="C1138" s="3" t="s">
        <v>15</v>
      </c>
      <c r="D1138" s="3">
        <v>24</v>
      </c>
      <c r="E1138" s="3">
        <v>0</v>
      </c>
      <c r="F1138" s="3">
        <v>9377.4500000000007</v>
      </c>
      <c r="G1138" s="3" t="s">
        <v>11</v>
      </c>
      <c r="H1138" s="3" t="s">
        <v>12</v>
      </c>
      <c r="I1138" s="5" t="s">
        <v>13</v>
      </c>
    </row>
    <row r="1139" spans="1:9" x14ac:dyDescent="0.35">
      <c r="A1139" s="4" t="s">
        <v>1170</v>
      </c>
      <c r="B1139" s="3">
        <v>1971</v>
      </c>
      <c r="C1139" s="3" t="s">
        <v>15</v>
      </c>
      <c r="D1139" s="3">
        <v>26</v>
      </c>
      <c r="E1139" s="3">
        <v>1</v>
      </c>
      <c r="F1139" s="3">
        <v>9377.9</v>
      </c>
      <c r="G1139" s="3" t="s">
        <v>11</v>
      </c>
      <c r="H1139" s="3" t="s">
        <v>16</v>
      </c>
      <c r="I1139" s="5" t="s">
        <v>13</v>
      </c>
    </row>
    <row r="1140" spans="1:9" x14ac:dyDescent="0.35">
      <c r="A1140" s="4" t="s">
        <v>1171</v>
      </c>
      <c r="B1140" s="3">
        <v>1975</v>
      </c>
      <c r="C1140" s="3" t="s">
        <v>30</v>
      </c>
      <c r="D1140" s="3">
        <v>2</v>
      </c>
      <c r="E1140" s="3">
        <v>1</v>
      </c>
      <c r="F1140" s="3">
        <v>9380.75</v>
      </c>
      <c r="G1140" s="3" t="s">
        <v>11</v>
      </c>
      <c r="H1140" s="3" t="s">
        <v>11</v>
      </c>
      <c r="I1140" s="5" t="s">
        <v>247</v>
      </c>
    </row>
    <row r="1141" spans="1:9" x14ac:dyDescent="0.35">
      <c r="A1141" s="4" t="s">
        <v>1172</v>
      </c>
      <c r="B1141" s="3">
        <v>1971</v>
      </c>
      <c r="C1141" s="3" t="s">
        <v>30</v>
      </c>
      <c r="D1141" s="3">
        <v>29</v>
      </c>
      <c r="E1141" s="3">
        <v>1</v>
      </c>
      <c r="F1141" s="3">
        <v>9386.16</v>
      </c>
      <c r="G1141" s="3" t="s">
        <v>12</v>
      </c>
      <c r="H1141" s="3" t="s">
        <v>11</v>
      </c>
      <c r="I1141" s="5" t="s">
        <v>13</v>
      </c>
    </row>
    <row r="1142" spans="1:9" x14ac:dyDescent="0.35">
      <c r="A1142" s="4" t="s">
        <v>1173</v>
      </c>
      <c r="B1142" s="3">
        <v>1971</v>
      </c>
      <c r="C1142" s="3" t="s">
        <v>37</v>
      </c>
      <c r="D1142" s="3">
        <v>20</v>
      </c>
      <c r="E1142" s="3">
        <v>1</v>
      </c>
      <c r="F1142" s="3">
        <v>9391.35</v>
      </c>
      <c r="G1142" s="3" t="s">
        <v>12</v>
      </c>
      <c r="H1142" s="3" t="s">
        <v>12</v>
      </c>
      <c r="I1142" s="5" t="s">
        <v>42</v>
      </c>
    </row>
    <row r="1143" spans="1:9" x14ac:dyDescent="0.35">
      <c r="A1143" s="4" t="s">
        <v>1174</v>
      </c>
      <c r="B1143" s="3">
        <v>1976</v>
      </c>
      <c r="C1143" s="3" t="s">
        <v>37</v>
      </c>
      <c r="D1143" s="3">
        <v>17</v>
      </c>
      <c r="E1143" s="3">
        <v>2</v>
      </c>
      <c r="F1143" s="3">
        <v>9411.01</v>
      </c>
      <c r="G1143" s="3" t="s">
        <v>11</v>
      </c>
      <c r="H1143" s="3" t="s">
        <v>12</v>
      </c>
      <c r="I1143" s="5" t="s">
        <v>247</v>
      </c>
    </row>
    <row r="1144" spans="1:9" x14ac:dyDescent="0.35">
      <c r="A1144" s="4" t="s">
        <v>1175</v>
      </c>
      <c r="B1144" s="3">
        <v>1976</v>
      </c>
      <c r="C1144" s="3" t="s">
        <v>37</v>
      </c>
      <c r="D1144" s="3">
        <v>30</v>
      </c>
      <c r="E1144" s="3">
        <v>3</v>
      </c>
      <c r="F1144" s="3">
        <v>9414.92</v>
      </c>
      <c r="G1144" s="3" t="s">
        <v>11</v>
      </c>
      <c r="H1144" s="3" t="s">
        <v>11</v>
      </c>
      <c r="I1144" s="5" t="s">
        <v>42</v>
      </c>
    </row>
    <row r="1145" spans="1:9" x14ac:dyDescent="0.35">
      <c r="A1145" s="4" t="s">
        <v>1176</v>
      </c>
      <c r="B1145" s="3">
        <v>1976</v>
      </c>
      <c r="C1145" s="3" t="s">
        <v>15</v>
      </c>
      <c r="D1145" s="3">
        <v>3</v>
      </c>
      <c r="E1145" s="3">
        <v>2</v>
      </c>
      <c r="F1145" s="3">
        <v>9432.93</v>
      </c>
      <c r="G1145" s="3" t="s">
        <v>11</v>
      </c>
      <c r="H1145" s="3" t="s">
        <v>16</v>
      </c>
      <c r="I1145" s="5" t="s">
        <v>247</v>
      </c>
    </row>
    <row r="1146" spans="1:9" x14ac:dyDescent="0.35">
      <c r="A1146" s="4" t="s">
        <v>1177</v>
      </c>
      <c r="B1146" s="3">
        <v>1974</v>
      </c>
      <c r="C1146" s="3" t="s">
        <v>15</v>
      </c>
      <c r="D1146" s="3">
        <v>27</v>
      </c>
      <c r="E1146" s="3">
        <v>1</v>
      </c>
      <c r="F1146" s="3">
        <v>9447.25</v>
      </c>
      <c r="G1146" s="3" t="s">
        <v>11</v>
      </c>
      <c r="H1146" s="3" t="s">
        <v>16</v>
      </c>
      <c r="I1146" s="5" t="s">
        <v>247</v>
      </c>
    </row>
    <row r="1147" spans="1:9" x14ac:dyDescent="0.35">
      <c r="A1147" s="4" t="s">
        <v>1178</v>
      </c>
      <c r="B1147" s="3">
        <v>1974</v>
      </c>
      <c r="C1147" s="3" t="s">
        <v>18</v>
      </c>
      <c r="D1147" s="3">
        <v>8</v>
      </c>
      <c r="E1147" s="3">
        <v>1</v>
      </c>
      <c r="F1147" s="3">
        <v>9447.3799999999992</v>
      </c>
      <c r="G1147" s="3" t="s">
        <v>11</v>
      </c>
      <c r="H1147" s="3" t="s">
        <v>12</v>
      </c>
      <c r="I1147" s="5" t="s">
        <v>247</v>
      </c>
    </row>
    <row r="1148" spans="1:9" x14ac:dyDescent="0.35">
      <c r="A1148" s="4" t="s">
        <v>1179</v>
      </c>
      <c r="B1148" s="3">
        <v>1987</v>
      </c>
      <c r="C1148" s="3" t="s">
        <v>15</v>
      </c>
      <c r="D1148" s="3">
        <v>14</v>
      </c>
      <c r="E1148" s="3">
        <v>3</v>
      </c>
      <c r="F1148" s="3">
        <v>9448.42</v>
      </c>
      <c r="G1148" s="3" t="s">
        <v>11</v>
      </c>
      <c r="H1148" s="3" t="s">
        <v>12</v>
      </c>
      <c r="I1148" s="5" t="s">
        <v>300</v>
      </c>
    </row>
    <row r="1149" spans="1:9" x14ac:dyDescent="0.35">
      <c r="A1149" s="4" t="s">
        <v>1180</v>
      </c>
      <c r="B1149" s="3">
        <v>1979</v>
      </c>
      <c r="C1149" s="3" t="s">
        <v>10</v>
      </c>
      <c r="D1149" s="3">
        <v>17</v>
      </c>
      <c r="E1149" s="3">
        <v>2</v>
      </c>
      <c r="F1149" s="3">
        <v>9453.92</v>
      </c>
      <c r="G1149" s="3" t="s">
        <v>11</v>
      </c>
      <c r="H1149" s="3" t="s">
        <v>11</v>
      </c>
      <c r="I1149" s="5" t="s">
        <v>300</v>
      </c>
    </row>
    <row r="1150" spans="1:9" x14ac:dyDescent="0.35">
      <c r="A1150" s="4" t="s">
        <v>1181</v>
      </c>
      <c r="B1150" s="3">
        <v>1969</v>
      </c>
      <c r="C1150" s="3" t="s">
        <v>18</v>
      </c>
      <c r="D1150" s="3">
        <v>4</v>
      </c>
      <c r="E1150" s="3">
        <v>0</v>
      </c>
      <c r="F1150" s="3">
        <v>9487.64</v>
      </c>
      <c r="G1150" s="3" t="s">
        <v>11</v>
      </c>
      <c r="H1150" s="3" t="s">
        <v>11</v>
      </c>
      <c r="I1150" s="5" t="s">
        <v>13</v>
      </c>
    </row>
    <row r="1151" spans="1:9" x14ac:dyDescent="0.35">
      <c r="A1151" s="4" t="s">
        <v>1182</v>
      </c>
      <c r="B1151" s="3">
        <v>1976</v>
      </c>
      <c r="C1151" s="3" t="s">
        <v>15</v>
      </c>
      <c r="D1151" s="3">
        <v>28</v>
      </c>
      <c r="E1151" s="3">
        <v>3</v>
      </c>
      <c r="F1151" s="3">
        <v>9500.57</v>
      </c>
      <c r="G1151" s="3" t="s">
        <v>11</v>
      </c>
      <c r="H1151" s="3" t="s">
        <v>12</v>
      </c>
      <c r="I1151" s="5" t="s">
        <v>356</v>
      </c>
    </row>
    <row r="1152" spans="1:9" x14ac:dyDescent="0.35">
      <c r="A1152" s="4" t="s">
        <v>1183</v>
      </c>
      <c r="B1152" s="3">
        <v>1969</v>
      </c>
      <c r="C1152" s="3" t="s">
        <v>35</v>
      </c>
      <c r="D1152" s="3">
        <v>24</v>
      </c>
      <c r="E1152" s="3">
        <v>0</v>
      </c>
      <c r="F1152" s="3">
        <v>9504.31</v>
      </c>
      <c r="G1152" s="3" t="s">
        <v>12</v>
      </c>
      <c r="H1152" s="3" t="s">
        <v>11</v>
      </c>
      <c r="I1152" s="5" t="s">
        <v>13</v>
      </c>
    </row>
    <row r="1153" spans="1:9" x14ac:dyDescent="0.35">
      <c r="A1153" s="4" t="s">
        <v>1184</v>
      </c>
      <c r="B1153" s="3">
        <v>1992</v>
      </c>
      <c r="C1153" s="3" t="s">
        <v>35</v>
      </c>
      <c r="D1153" s="3">
        <v>22</v>
      </c>
      <c r="E1153" s="3">
        <v>0</v>
      </c>
      <c r="F1153" s="3">
        <v>9507.68</v>
      </c>
      <c r="G1153" s="3" t="s">
        <v>11</v>
      </c>
      <c r="H1153" s="3" t="s">
        <v>16</v>
      </c>
      <c r="I1153" s="5" t="s">
        <v>23</v>
      </c>
    </row>
    <row r="1154" spans="1:9" x14ac:dyDescent="0.35">
      <c r="A1154" s="4" t="s">
        <v>1185</v>
      </c>
      <c r="B1154" s="3">
        <v>1971</v>
      </c>
      <c r="C1154" s="3" t="s">
        <v>15</v>
      </c>
      <c r="D1154" s="3">
        <v>29</v>
      </c>
      <c r="E1154" s="3">
        <v>0</v>
      </c>
      <c r="F1154" s="3">
        <v>9528.9</v>
      </c>
      <c r="G1154" s="3" t="s">
        <v>11</v>
      </c>
      <c r="H1154" s="3" t="s">
        <v>11</v>
      </c>
      <c r="I1154" s="5" t="s">
        <v>42</v>
      </c>
    </row>
    <row r="1155" spans="1:9" x14ac:dyDescent="0.35">
      <c r="A1155" s="4" t="s">
        <v>1186</v>
      </c>
      <c r="B1155" s="3">
        <v>1973</v>
      </c>
      <c r="C1155" s="3" t="s">
        <v>30</v>
      </c>
      <c r="D1155" s="3">
        <v>21</v>
      </c>
      <c r="E1155" s="3">
        <v>0</v>
      </c>
      <c r="F1155" s="3">
        <v>9538.65</v>
      </c>
      <c r="G1155" s="3" t="s">
        <v>11</v>
      </c>
      <c r="H1155" s="3" t="s">
        <v>12</v>
      </c>
      <c r="I1155" s="5" t="s">
        <v>300</v>
      </c>
    </row>
    <row r="1156" spans="1:9" x14ac:dyDescent="0.35">
      <c r="A1156" s="4" t="s">
        <v>1187</v>
      </c>
      <c r="B1156" s="3">
        <v>1975</v>
      </c>
      <c r="C1156" s="3" t="s">
        <v>10</v>
      </c>
      <c r="D1156" s="3">
        <v>28</v>
      </c>
      <c r="E1156" s="3">
        <v>1</v>
      </c>
      <c r="F1156" s="3">
        <v>9540.17</v>
      </c>
      <c r="G1156" s="3" t="s">
        <v>11</v>
      </c>
      <c r="H1156" s="3" t="s">
        <v>11</v>
      </c>
      <c r="I1156" s="5" t="s">
        <v>247</v>
      </c>
    </row>
    <row r="1157" spans="1:9" x14ac:dyDescent="0.35">
      <c r="A1157" s="4" t="s">
        <v>1188</v>
      </c>
      <c r="B1157" s="3">
        <v>1972</v>
      </c>
      <c r="C1157" s="3" t="s">
        <v>20</v>
      </c>
      <c r="D1157" s="3">
        <v>22</v>
      </c>
      <c r="E1157" s="3">
        <v>0</v>
      </c>
      <c r="F1157" s="3">
        <v>9541.7000000000007</v>
      </c>
      <c r="G1157" s="3" t="s">
        <v>11</v>
      </c>
      <c r="H1157" s="3" t="s">
        <v>16</v>
      </c>
      <c r="I1157" s="5" t="s">
        <v>247</v>
      </c>
    </row>
    <row r="1158" spans="1:9" x14ac:dyDescent="0.35">
      <c r="A1158" s="4" t="s">
        <v>1189</v>
      </c>
      <c r="B1158" s="3">
        <v>1972</v>
      </c>
      <c r="C1158" s="3" t="s">
        <v>20</v>
      </c>
      <c r="D1158" s="3">
        <v>22</v>
      </c>
      <c r="E1158" s="3">
        <v>1</v>
      </c>
      <c r="F1158" s="3">
        <v>9549.57</v>
      </c>
      <c r="G1158" s="3" t="s">
        <v>11</v>
      </c>
      <c r="H1158" s="3" t="s">
        <v>16</v>
      </c>
      <c r="I1158" s="5" t="s">
        <v>13</v>
      </c>
    </row>
    <row r="1159" spans="1:9" x14ac:dyDescent="0.35">
      <c r="A1159" s="4" t="s">
        <v>1190</v>
      </c>
      <c r="B1159" s="3">
        <v>1974</v>
      </c>
      <c r="C1159" s="3" t="s">
        <v>35</v>
      </c>
      <c r="D1159" s="3">
        <v>14</v>
      </c>
      <c r="E1159" s="3">
        <v>3</v>
      </c>
      <c r="F1159" s="3">
        <v>9563.0300000000007</v>
      </c>
      <c r="G1159" s="3" t="s">
        <v>12</v>
      </c>
      <c r="H1159" s="3" t="s">
        <v>16</v>
      </c>
      <c r="I1159" s="5" t="s">
        <v>42</v>
      </c>
    </row>
    <row r="1160" spans="1:9" x14ac:dyDescent="0.35">
      <c r="A1160" s="4" t="s">
        <v>1191</v>
      </c>
      <c r="B1160" s="3">
        <v>1973</v>
      </c>
      <c r="C1160" s="3" t="s">
        <v>30</v>
      </c>
      <c r="D1160" s="3">
        <v>1</v>
      </c>
      <c r="E1160" s="3">
        <v>1</v>
      </c>
      <c r="F1160" s="3">
        <v>9566.99</v>
      </c>
      <c r="G1160" s="3" t="s">
        <v>11</v>
      </c>
      <c r="H1160" s="3" t="s">
        <v>16</v>
      </c>
      <c r="I1160" s="5" t="s">
        <v>23</v>
      </c>
    </row>
    <row r="1161" spans="1:9" x14ac:dyDescent="0.35">
      <c r="A1161" s="4" t="s">
        <v>1192</v>
      </c>
      <c r="B1161" s="3">
        <v>1966</v>
      </c>
      <c r="C1161" s="3" t="s">
        <v>30</v>
      </c>
      <c r="D1161" s="3">
        <v>4</v>
      </c>
      <c r="E1161" s="3">
        <v>0</v>
      </c>
      <c r="F1161" s="3">
        <v>9582.5400000000009</v>
      </c>
      <c r="G1161" s="3" t="s">
        <v>12</v>
      </c>
      <c r="H1161" s="3" t="s">
        <v>11</v>
      </c>
      <c r="I1161" s="5" t="s">
        <v>13</v>
      </c>
    </row>
    <row r="1162" spans="1:9" x14ac:dyDescent="0.35">
      <c r="A1162" s="4" t="s">
        <v>1193</v>
      </c>
      <c r="B1162" s="3">
        <v>1973</v>
      </c>
      <c r="C1162" s="3" t="s">
        <v>15</v>
      </c>
      <c r="D1162" s="3">
        <v>28</v>
      </c>
      <c r="E1162" s="3">
        <v>1</v>
      </c>
      <c r="F1162" s="3">
        <v>9583.89</v>
      </c>
      <c r="G1162" s="3" t="s">
        <v>11</v>
      </c>
      <c r="H1162" s="3" t="s">
        <v>12</v>
      </c>
      <c r="I1162" s="5" t="s">
        <v>23</v>
      </c>
    </row>
    <row r="1163" spans="1:9" x14ac:dyDescent="0.35">
      <c r="A1163" s="4" t="s">
        <v>1194</v>
      </c>
      <c r="B1163" s="3">
        <v>1981</v>
      </c>
      <c r="C1163" s="3" t="s">
        <v>37</v>
      </c>
      <c r="D1163" s="3">
        <v>18</v>
      </c>
      <c r="E1163" s="3">
        <v>1</v>
      </c>
      <c r="F1163" s="3">
        <v>9584.0400000000009</v>
      </c>
      <c r="G1163" s="3" t="s">
        <v>11</v>
      </c>
      <c r="H1163" s="3" t="s">
        <v>16</v>
      </c>
      <c r="I1163" s="5" t="s">
        <v>300</v>
      </c>
    </row>
    <row r="1164" spans="1:9" x14ac:dyDescent="0.35">
      <c r="A1164" s="4" t="s">
        <v>1195</v>
      </c>
      <c r="B1164" s="3">
        <v>1964</v>
      </c>
      <c r="C1164" s="3" t="s">
        <v>30</v>
      </c>
      <c r="D1164" s="3">
        <v>15</v>
      </c>
      <c r="E1164" s="3">
        <v>0</v>
      </c>
      <c r="F1164" s="3">
        <v>9597.6299999999992</v>
      </c>
      <c r="G1164" s="3" t="s">
        <v>12</v>
      </c>
      <c r="H1164" s="3" t="s">
        <v>12</v>
      </c>
      <c r="I1164" s="5" t="s">
        <v>13</v>
      </c>
    </row>
    <row r="1165" spans="1:9" x14ac:dyDescent="0.35">
      <c r="A1165" s="4" t="s">
        <v>1196</v>
      </c>
      <c r="B1165" s="3">
        <v>1972</v>
      </c>
      <c r="C1165" s="3" t="s">
        <v>30</v>
      </c>
      <c r="D1165" s="3">
        <v>27</v>
      </c>
      <c r="E1165" s="3">
        <v>1</v>
      </c>
      <c r="F1165" s="3">
        <v>9617.66</v>
      </c>
      <c r="G1165" s="3" t="s">
        <v>12</v>
      </c>
      <c r="H1165" s="3" t="s">
        <v>12</v>
      </c>
      <c r="I1165" s="5" t="s">
        <v>168</v>
      </c>
    </row>
    <row r="1166" spans="1:9" x14ac:dyDescent="0.35">
      <c r="A1166" s="4" t="s">
        <v>1197</v>
      </c>
      <c r="B1166" s="3">
        <v>1982</v>
      </c>
      <c r="C1166" s="3" t="s">
        <v>35</v>
      </c>
      <c r="D1166" s="3">
        <v>29</v>
      </c>
      <c r="E1166" s="3">
        <v>3</v>
      </c>
      <c r="F1166" s="3">
        <v>9619.18</v>
      </c>
      <c r="G1166" s="3" t="s">
        <v>11</v>
      </c>
      <c r="H1166" s="3" t="s">
        <v>16</v>
      </c>
      <c r="I1166" s="5" t="s">
        <v>200</v>
      </c>
    </row>
    <row r="1167" spans="1:9" x14ac:dyDescent="0.35">
      <c r="A1167" s="4" t="s">
        <v>1198</v>
      </c>
      <c r="B1167" s="3">
        <v>1975</v>
      </c>
      <c r="C1167" s="3" t="s">
        <v>37</v>
      </c>
      <c r="D1167" s="3">
        <v>29</v>
      </c>
      <c r="E1167" s="3">
        <v>3</v>
      </c>
      <c r="F1167" s="3">
        <v>9620.33</v>
      </c>
      <c r="G1167" s="3" t="s">
        <v>12</v>
      </c>
      <c r="H1167" s="3" t="s">
        <v>12</v>
      </c>
      <c r="I1167" s="5" t="s">
        <v>23</v>
      </c>
    </row>
    <row r="1168" spans="1:9" x14ac:dyDescent="0.35">
      <c r="A1168" s="4" t="s">
        <v>1199</v>
      </c>
      <c r="B1168" s="3">
        <v>1970</v>
      </c>
      <c r="C1168" s="3" t="s">
        <v>30</v>
      </c>
      <c r="D1168" s="3">
        <v>16</v>
      </c>
      <c r="E1168" s="3">
        <v>0</v>
      </c>
      <c r="F1168" s="3">
        <v>9625.92</v>
      </c>
      <c r="G1168" s="3" t="s">
        <v>11</v>
      </c>
      <c r="H1168" s="3" t="s">
        <v>12</v>
      </c>
      <c r="I1168" s="5" t="s">
        <v>42</v>
      </c>
    </row>
    <row r="1169" spans="1:9" x14ac:dyDescent="0.35">
      <c r="A1169" s="4" t="s">
        <v>1200</v>
      </c>
      <c r="B1169" s="3">
        <v>1998</v>
      </c>
      <c r="C1169" s="3" t="s">
        <v>18</v>
      </c>
      <c r="D1169" s="3">
        <v>23</v>
      </c>
      <c r="E1169" s="3">
        <v>0</v>
      </c>
      <c r="F1169" s="3">
        <v>9628.7900000000009</v>
      </c>
      <c r="G1169" s="3" t="s">
        <v>11</v>
      </c>
      <c r="H1169" s="3" t="s">
        <v>11</v>
      </c>
      <c r="I1169" s="5" t="s">
        <v>535</v>
      </c>
    </row>
    <row r="1170" spans="1:9" x14ac:dyDescent="0.35">
      <c r="A1170" s="4" t="s">
        <v>1201</v>
      </c>
      <c r="B1170" s="3">
        <v>1979</v>
      </c>
      <c r="C1170" s="3" t="s">
        <v>30</v>
      </c>
      <c r="D1170" s="3">
        <v>19</v>
      </c>
      <c r="E1170" s="3">
        <v>2</v>
      </c>
      <c r="F1170" s="3">
        <v>9630.2999999999993</v>
      </c>
      <c r="G1170" s="3" t="s">
        <v>11</v>
      </c>
      <c r="H1170" s="3" t="s">
        <v>11</v>
      </c>
      <c r="I1170" s="5" t="s">
        <v>300</v>
      </c>
    </row>
    <row r="1171" spans="1:9" x14ac:dyDescent="0.35">
      <c r="A1171" s="4" t="s">
        <v>1202</v>
      </c>
      <c r="B1171" s="3">
        <v>1972</v>
      </c>
      <c r="C1171" s="3" t="s">
        <v>37</v>
      </c>
      <c r="D1171" s="3">
        <v>23</v>
      </c>
      <c r="E1171" s="3">
        <v>2</v>
      </c>
      <c r="F1171" s="3">
        <v>9630.4</v>
      </c>
      <c r="G1171" s="3" t="s">
        <v>11</v>
      </c>
      <c r="H1171" s="3" t="s">
        <v>11</v>
      </c>
      <c r="I1171" s="5" t="s">
        <v>42</v>
      </c>
    </row>
    <row r="1172" spans="1:9" x14ac:dyDescent="0.35">
      <c r="A1172" s="4" t="s">
        <v>1203</v>
      </c>
      <c r="B1172" s="3">
        <v>1968</v>
      </c>
      <c r="C1172" s="3" t="s">
        <v>18</v>
      </c>
      <c r="D1172" s="3">
        <v>22</v>
      </c>
      <c r="E1172" s="3">
        <v>0</v>
      </c>
      <c r="F1172" s="3">
        <v>9630.91</v>
      </c>
      <c r="G1172" s="3" t="s">
        <v>12</v>
      </c>
      <c r="H1172" s="3" t="s">
        <v>11</v>
      </c>
      <c r="I1172" s="5" t="s">
        <v>13</v>
      </c>
    </row>
    <row r="1173" spans="1:9" x14ac:dyDescent="0.35">
      <c r="A1173" s="4" t="s">
        <v>1204</v>
      </c>
      <c r="B1173" s="3">
        <v>1970</v>
      </c>
      <c r="C1173" s="3" t="s">
        <v>20</v>
      </c>
      <c r="D1173" s="3">
        <v>30</v>
      </c>
      <c r="E1173" s="3">
        <v>0</v>
      </c>
      <c r="F1173" s="3">
        <v>9634.5400000000009</v>
      </c>
      <c r="G1173" s="3" t="s">
        <v>11</v>
      </c>
      <c r="H1173" s="3" t="s">
        <v>11</v>
      </c>
      <c r="I1173" s="5" t="s">
        <v>42</v>
      </c>
    </row>
    <row r="1174" spans="1:9" x14ac:dyDescent="0.35">
      <c r="A1174" s="4" t="s">
        <v>1205</v>
      </c>
      <c r="B1174" s="3">
        <v>1971</v>
      </c>
      <c r="C1174" s="3" t="s">
        <v>10</v>
      </c>
      <c r="D1174" s="3">
        <v>19</v>
      </c>
      <c r="E1174" s="3">
        <v>0</v>
      </c>
      <c r="F1174" s="3">
        <v>9644.25</v>
      </c>
      <c r="G1174" s="3" t="s">
        <v>11</v>
      </c>
      <c r="H1174" s="3" t="s">
        <v>16</v>
      </c>
      <c r="I1174" s="5" t="s">
        <v>23</v>
      </c>
    </row>
    <row r="1175" spans="1:9" x14ac:dyDescent="0.35">
      <c r="A1175" s="4" t="s">
        <v>1206</v>
      </c>
      <c r="B1175" s="3">
        <v>1974</v>
      </c>
      <c r="C1175" s="3" t="s">
        <v>10</v>
      </c>
      <c r="D1175" s="3">
        <v>8</v>
      </c>
      <c r="E1175" s="3">
        <v>0</v>
      </c>
      <c r="F1175" s="3">
        <v>9653.81</v>
      </c>
      <c r="G1175" s="3" t="s">
        <v>11</v>
      </c>
      <c r="H1175" s="3" t="s">
        <v>11</v>
      </c>
      <c r="I1175" s="5" t="s">
        <v>42</v>
      </c>
    </row>
    <row r="1176" spans="1:9" x14ac:dyDescent="0.35">
      <c r="A1176" s="4" t="s">
        <v>1207</v>
      </c>
      <c r="B1176" s="3">
        <v>1981</v>
      </c>
      <c r="C1176" s="3" t="s">
        <v>35</v>
      </c>
      <c r="D1176" s="3">
        <v>8</v>
      </c>
      <c r="E1176" s="3">
        <v>1</v>
      </c>
      <c r="F1176" s="3">
        <v>9664.34</v>
      </c>
      <c r="G1176" s="3" t="s">
        <v>11</v>
      </c>
      <c r="H1176" s="3" t="s">
        <v>12</v>
      </c>
      <c r="I1176" s="5" t="s">
        <v>42</v>
      </c>
    </row>
    <row r="1177" spans="1:9" x14ac:dyDescent="0.35">
      <c r="A1177" s="4" t="s">
        <v>1208</v>
      </c>
      <c r="B1177" s="3">
        <v>1966</v>
      </c>
      <c r="C1177" s="3" t="s">
        <v>20</v>
      </c>
      <c r="D1177" s="3">
        <v>16</v>
      </c>
      <c r="E1177" s="3">
        <v>0</v>
      </c>
      <c r="F1177" s="3">
        <v>9684.2900000000009</v>
      </c>
      <c r="G1177" s="3" t="s">
        <v>12</v>
      </c>
      <c r="H1177" s="3" t="s">
        <v>11</v>
      </c>
      <c r="I1177" s="5" t="s">
        <v>13</v>
      </c>
    </row>
    <row r="1178" spans="1:9" x14ac:dyDescent="0.35">
      <c r="A1178" s="4" t="s">
        <v>1209</v>
      </c>
      <c r="B1178" s="3">
        <v>1964</v>
      </c>
      <c r="C1178" s="3" t="s">
        <v>15</v>
      </c>
      <c r="D1178" s="3">
        <v>7</v>
      </c>
      <c r="E1178" s="3">
        <v>0</v>
      </c>
      <c r="F1178" s="3">
        <v>9698.42</v>
      </c>
      <c r="G1178" s="3" t="s">
        <v>12</v>
      </c>
      <c r="H1178" s="3" t="s">
        <v>12</v>
      </c>
      <c r="I1178" s="5" t="s">
        <v>13</v>
      </c>
    </row>
    <row r="1179" spans="1:9" x14ac:dyDescent="0.35">
      <c r="A1179" s="4" t="s">
        <v>1210</v>
      </c>
      <c r="B1179" s="3">
        <v>1977</v>
      </c>
      <c r="C1179" s="3" t="s">
        <v>20</v>
      </c>
      <c r="D1179" s="3">
        <v>19</v>
      </c>
      <c r="E1179" s="3">
        <v>3</v>
      </c>
      <c r="F1179" s="3">
        <v>9704.67</v>
      </c>
      <c r="G1179" s="3" t="s">
        <v>11</v>
      </c>
      <c r="H1179" s="3" t="s">
        <v>12</v>
      </c>
      <c r="I1179" s="5" t="s">
        <v>247</v>
      </c>
    </row>
    <row r="1180" spans="1:9" x14ac:dyDescent="0.35">
      <c r="A1180" s="4" t="s">
        <v>1211</v>
      </c>
      <c r="B1180" s="3">
        <v>1972</v>
      </c>
      <c r="C1180" s="3" t="s">
        <v>10</v>
      </c>
      <c r="D1180" s="3">
        <v>10</v>
      </c>
      <c r="E1180" s="3">
        <v>0</v>
      </c>
      <c r="F1180" s="3">
        <v>9710.7099999999991</v>
      </c>
      <c r="G1180" s="3" t="s">
        <v>11</v>
      </c>
      <c r="H1180" s="3" t="s">
        <v>16</v>
      </c>
      <c r="I1180" s="5" t="s">
        <v>300</v>
      </c>
    </row>
    <row r="1181" spans="1:9" x14ac:dyDescent="0.35">
      <c r="A1181" s="4" t="s">
        <v>1212</v>
      </c>
      <c r="B1181" s="3">
        <v>1975</v>
      </c>
      <c r="C1181" s="3" t="s">
        <v>18</v>
      </c>
      <c r="D1181" s="3">
        <v>27</v>
      </c>
      <c r="E1181" s="3">
        <v>2</v>
      </c>
      <c r="F1181" s="3">
        <v>9715.84</v>
      </c>
      <c r="G1181" s="3" t="s">
        <v>11</v>
      </c>
      <c r="H1181" s="3" t="s">
        <v>16</v>
      </c>
      <c r="I1181" s="5" t="s">
        <v>247</v>
      </c>
    </row>
    <row r="1182" spans="1:9" x14ac:dyDescent="0.35">
      <c r="A1182" s="4" t="s">
        <v>1213</v>
      </c>
      <c r="B1182" s="3">
        <v>1970</v>
      </c>
      <c r="C1182" s="3" t="s">
        <v>20</v>
      </c>
      <c r="D1182" s="3">
        <v>12</v>
      </c>
      <c r="E1182" s="3">
        <v>0</v>
      </c>
      <c r="F1182" s="3">
        <v>9722.77</v>
      </c>
      <c r="G1182" s="3" t="s">
        <v>12</v>
      </c>
      <c r="H1182" s="3" t="s">
        <v>16</v>
      </c>
      <c r="I1182" s="5" t="s">
        <v>168</v>
      </c>
    </row>
    <row r="1183" spans="1:9" x14ac:dyDescent="0.35">
      <c r="A1183" s="4" t="s">
        <v>1214</v>
      </c>
      <c r="B1183" s="3">
        <v>1970</v>
      </c>
      <c r="C1183" s="3" t="s">
        <v>35</v>
      </c>
      <c r="D1183" s="3">
        <v>18</v>
      </c>
      <c r="E1183" s="3">
        <v>1</v>
      </c>
      <c r="F1183" s="3">
        <v>9724.5300000000007</v>
      </c>
      <c r="G1183" s="3" t="s">
        <v>12</v>
      </c>
      <c r="H1183" s="3" t="s">
        <v>16</v>
      </c>
      <c r="I1183" s="5" t="s">
        <v>42</v>
      </c>
    </row>
    <row r="1184" spans="1:9" x14ac:dyDescent="0.35">
      <c r="A1184" s="4" t="s">
        <v>1215</v>
      </c>
      <c r="B1184" s="3">
        <v>1970</v>
      </c>
      <c r="C1184" s="3" t="s">
        <v>10</v>
      </c>
      <c r="D1184" s="3">
        <v>4</v>
      </c>
      <c r="E1184" s="3">
        <v>1</v>
      </c>
      <c r="F1184" s="3">
        <v>9748.91</v>
      </c>
      <c r="G1184" s="3" t="s">
        <v>11</v>
      </c>
      <c r="H1184" s="3" t="s">
        <v>16</v>
      </c>
      <c r="I1184" s="5" t="s">
        <v>13</v>
      </c>
    </row>
    <row r="1185" spans="1:9" x14ac:dyDescent="0.35">
      <c r="A1185" s="4" t="s">
        <v>1216</v>
      </c>
      <c r="B1185" s="3">
        <v>2001</v>
      </c>
      <c r="C1185" s="3" t="s">
        <v>10</v>
      </c>
      <c r="D1185" s="3">
        <v>14</v>
      </c>
      <c r="E1185" s="3">
        <v>0</v>
      </c>
      <c r="F1185" s="3">
        <v>9753.49</v>
      </c>
      <c r="G1185" s="3" t="s">
        <v>11</v>
      </c>
      <c r="H1185" s="3" t="s">
        <v>11</v>
      </c>
      <c r="I1185" s="5" t="s">
        <v>23</v>
      </c>
    </row>
    <row r="1186" spans="1:9" x14ac:dyDescent="0.35">
      <c r="A1186" s="4" t="s">
        <v>1217</v>
      </c>
      <c r="B1186" s="3">
        <v>1965</v>
      </c>
      <c r="C1186" s="3" t="s">
        <v>20</v>
      </c>
      <c r="D1186" s="3">
        <v>5</v>
      </c>
      <c r="E1186" s="3">
        <v>0</v>
      </c>
      <c r="F1186" s="3">
        <v>9764.08</v>
      </c>
      <c r="G1186" s="3" t="s">
        <v>12</v>
      </c>
      <c r="H1186" s="3" t="s">
        <v>16</v>
      </c>
      <c r="I1186" s="5" t="s">
        <v>23</v>
      </c>
    </row>
    <row r="1187" spans="1:9" x14ac:dyDescent="0.35">
      <c r="A1187" s="4" t="s">
        <v>1218</v>
      </c>
      <c r="B1187" s="3">
        <v>1973</v>
      </c>
      <c r="C1187" s="3" t="s">
        <v>10</v>
      </c>
      <c r="D1187" s="3">
        <v>7</v>
      </c>
      <c r="E1187" s="3">
        <v>1</v>
      </c>
      <c r="F1187" s="3">
        <v>9778.35</v>
      </c>
      <c r="G1187" s="3" t="s">
        <v>11</v>
      </c>
      <c r="H1187" s="3" t="s">
        <v>11</v>
      </c>
      <c r="I1187" s="5" t="s">
        <v>247</v>
      </c>
    </row>
    <row r="1188" spans="1:9" x14ac:dyDescent="0.35">
      <c r="A1188" s="4" t="s">
        <v>1219</v>
      </c>
      <c r="B1188" s="3">
        <v>1996</v>
      </c>
      <c r="C1188" s="3" t="s">
        <v>35</v>
      </c>
      <c r="D1188" s="3">
        <v>8</v>
      </c>
      <c r="E1188" s="3">
        <v>0</v>
      </c>
      <c r="F1188" s="3">
        <v>9787.32</v>
      </c>
      <c r="G1188" s="3" t="s">
        <v>11</v>
      </c>
      <c r="H1188" s="3" t="s">
        <v>12</v>
      </c>
      <c r="I1188" s="5" t="s">
        <v>249</v>
      </c>
    </row>
    <row r="1189" spans="1:9" x14ac:dyDescent="0.35">
      <c r="A1189" s="4" t="s">
        <v>1220</v>
      </c>
      <c r="B1189" s="3">
        <v>1977</v>
      </c>
      <c r="C1189" s="3" t="s">
        <v>18</v>
      </c>
      <c r="D1189" s="3">
        <v>7</v>
      </c>
      <c r="E1189" s="3">
        <v>5</v>
      </c>
      <c r="F1189" s="3">
        <v>9788.8700000000008</v>
      </c>
      <c r="G1189" s="3" t="s">
        <v>12</v>
      </c>
      <c r="H1189" s="3" t="s">
        <v>11</v>
      </c>
      <c r="I1189" s="5" t="s">
        <v>13</v>
      </c>
    </row>
    <row r="1190" spans="1:9" x14ac:dyDescent="0.35">
      <c r="A1190" s="4" t="s">
        <v>1221</v>
      </c>
      <c r="B1190" s="3">
        <v>1973</v>
      </c>
      <c r="C1190" s="3" t="s">
        <v>20</v>
      </c>
      <c r="D1190" s="3">
        <v>17</v>
      </c>
      <c r="E1190" s="3">
        <v>2</v>
      </c>
      <c r="F1190" s="3">
        <v>9800.89</v>
      </c>
      <c r="G1190" s="3" t="s">
        <v>11</v>
      </c>
      <c r="H1190" s="3" t="s">
        <v>16</v>
      </c>
      <c r="I1190" s="5" t="s">
        <v>13</v>
      </c>
    </row>
    <row r="1191" spans="1:9" x14ac:dyDescent="0.35">
      <c r="A1191" s="4" t="s">
        <v>1222</v>
      </c>
      <c r="B1191" s="3">
        <v>1972</v>
      </c>
      <c r="C1191" s="3" t="s">
        <v>18</v>
      </c>
      <c r="D1191" s="3">
        <v>28</v>
      </c>
      <c r="E1191" s="3">
        <v>0</v>
      </c>
      <c r="F1191" s="3">
        <v>9819.25</v>
      </c>
      <c r="G1191" s="3" t="s">
        <v>11</v>
      </c>
      <c r="H1191" s="3" t="s">
        <v>11</v>
      </c>
      <c r="I1191" s="5" t="s">
        <v>300</v>
      </c>
    </row>
    <row r="1192" spans="1:9" x14ac:dyDescent="0.35">
      <c r="A1192" s="4" t="s">
        <v>1223</v>
      </c>
      <c r="B1192" s="3">
        <v>1972</v>
      </c>
      <c r="C1192" s="3" t="s">
        <v>20</v>
      </c>
      <c r="D1192" s="3">
        <v>26</v>
      </c>
      <c r="E1192" s="3">
        <v>0</v>
      </c>
      <c r="F1192" s="3">
        <v>9836.2099999999991</v>
      </c>
      <c r="G1192" s="3" t="s">
        <v>11</v>
      </c>
      <c r="H1192" s="3" t="s">
        <v>12</v>
      </c>
      <c r="I1192" s="5" t="s">
        <v>300</v>
      </c>
    </row>
    <row r="1193" spans="1:9" x14ac:dyDescent="0.35">
      <c r="A1193" s="4" t="s">
        <v>1224</v>
      </c>
      <c r="B1193" s="3">
        <v>1992</v>
      </c>
      <c r="C1193" s="3" t="s">
        <v>35</v>
      </c>
      <c r="D1193" s="3">
        <v>13</v>
      </c>
      <c r="E1193" s="3">
        <v>0</v>
      </c>
      <c r="F1193" s="3">
        <v>9844.4500000000007</v>
      </c>
      <c r="G1193" s="3" t="s">
        <v>11</v>
      </c>
      <c r="H1193" s="3" t="s">
        <v>16</v>
      </c>
      <c r="I1193" s="5" t="s">
        <v>23</v>
      </c>
    </row>
    <row r="1194" spans="1:9" x14ac:dyDescent="0.35">
      <c r="A1194" s="4" t="s">
        <v>1225</v>
      </c>
      <c r="B1194" s="3">
        <v>1968</v>
      </c>
      <c r="C1194" s="3" t="s">
        <v>15</v>
      </c>
      <c r="D1194" s="3">
        <v>4</v>
      </c>
      <c r="E1194" s="3">
        <v>0</v>
      </c>
      <c r="F1194" s="3">
        <v>9850.43</v>
      </c>
      <c r="G1194" s="3" t="s">
        <v>12</v>
      </c>
      <c r="H1194" s="3" t="s">
        <v>12</v>
      </c>
      <c r="I1194" s="5" t="s">
        <v>42</v>
      </c>
    </row>
    <row r="1195" spans="1:9" x14ac:dyDescent="0.35">
      <c r="A1195" s="4" t="s">
        <v>1226</v>
      </c>
      <c r="B1195" s="3">
        <v>1971</v>
      </c>
      <c r="C1195" s="3" t="s">
        <v>37</v>
      </c>
      <c r="D1195" s="3">
        <v>23</v>
      </c>
      <c r="E1195" s="3">
        <v>1</v>
      </c>
      <c r="F1195" s="3">
        <v>9855.1299999999992</v>
      </c>
      <c r="G1195" s="3" t="s">
        <v>11</v>
      </c>
      <c r="H1195" s="3" t="s">
        <v>12</v>
      </c>
      <c r="I1195" s="5" t="s">
        <v>13</v>
      </c>
    </row>
    <row r="1196" spans="1:9" x14ac:dyDescent="0.35">
      <c r="A1196" s="4" t="s">
        <v>1227</v>
      </c>
      <c r="B1196" s="3">
        <v>1971</v>
      </c>
      <c r="C1196" s="3" t="s">
        <v>10</v>
      </c>
      <c r="D1196" s="3">
        <v>17</v>
      </c>
      <c r="E1196" s="3">
        <v>1</v>
      </c>
      <c r="F1196" s="3">
        <v>9861.0300000000007</v>
      </c>
      <c r="G1196" s="3" t="s">
        <v>11</v>
      </c>
      <c r="H1196" s="3" t="s">
        <v>11</v>
      </c>
      <c r="I1196" s="5" t="s">
        <v>42</v>
      </c>
    </row>
    <row r="1197" spans="1:9" x14ac:dyDescent="0.35">
      <c r="A1197" s="4" t="s">
        <v>1228</v>
      </c>
      <c r="B1197" s="3">
        <v>1969</v>
      </c>
      <c r="C1197" s="3" t="s">
        <v>37</v>
      </c>
      <c r="D1197" s="3">
        <v>20</v>
      </c>
      <c r="E1197" s="3">
        <v>0</v>
      </c>
      <c r="F1197" s="3">
        <v>9863.4699999999993</v>
      </c>
      <c r="G1197" s="3" t="s">
        <v>12</v>
      </c>
      <c r="H1197" s="3" t="s">
        <v>12</v>
      </c>
      <c r="I1197" s="5" t="s">
        <v>23</v>
      </c>
    </row>
    <row r="1198" spans="1:9" x14ac:dyDescent="0.35">
      <c r="A1198" s="4" t="s">
        <v>1229</v>
      </c>
      <c r="B1198" s="3">
        <v>1971</v>
      </c>
      <c r="C1198" s="3" t="s">
        <v>15</v>
      </c>
      <c r="D1198" s="3">
        <v>9</v>
      </c>
      <c r="E1198" s="3">
        <v>0</v>
      </c>
      <c r="F1198" s="3">
        <v>9866.2999999999993</v>
      </c>
      <c r="G1198" s="3" t="s">
        <v>11</v>
      </c>
      <c r="H1198" s="3" t="s">
        <v>12</v>
      </c>
      <c r="I1198" s="5" t="s">
        <v>247</v>
      </c>
    </row>
    <row r="1199" spans="1:9" x14ac:dyDescent="0.35">
      <c r="A1199" s="4" t="s">
        <v>1230</v>
      </c>
      <c r="B1199" s="3">
        <v>1969</v>
      </c>
      <c r="C1199" s="3" t="s">
        <v>35</v>
      </c>
      <c r="D1199" s="3">
        <v>13</v>
      </c>
      <c r="E1199" s="3">
        <v>0</v>
      </c>
      <c r="F1199" s="3">
        <v>9869.81</v>
      </c>
      <c r="G1199" s="3" t="s">
        <v>12</v>
      </c>
      <c r="H1199" s="3" t="s">
        <v>12</v>
      </c>
      <c r="I1199" s="5" t="s">
        <v>23</v>
      </c>
    </row>
    <row r="1200" spans="1:9" x14ac:dyDescent="0.35">
      <c r="A1200" s="4" t="s">
        <v>1231</v>
      </c>
      <c r="B1200" s="3">
        <v>1998</v>
      </c>
      <c r="C1200" s="3" t="s">
        <v>10</v>
      </c>
      <c r="D1200" s="3">
        <v>6</v>
      </c>
      <c r="E1200" s="3">
        <v>0</v>
      </c>
      <c r="F1200" s="3">
        <v>9870.59</v>
      </c>
      <c r="G1200" s="3" t="s">
        <v>11</v>
      </c>
      <c r="H1200" s="3" t="s">
        <v>11</v>
      </c>
      <c r="I1200" s="5" t="s">
        <v>249</v>
      </c>
    </row>
    <row r="1201" spans="1:9" x14ac:dyDescent="0.35">
      <c r="A1201" s="4" t="s">
        <v>1232</v>
      </c>
      <c r="B1201" s="3">
        <v>1971</v>
      </c>
      <c r="C1201" s="3" t="s">
        <v>30</v>
      </c>
      <c r="D1201" s="3">
        <v>22</v>
      </c>
      <c r="E1201" s="3">
        <v>1</v>
      </c>
      <c r="F1201" s="3">
        <v>9872.7000000000007</v>
      </c>
      <c r="G1201" s="3" t="s">
        <v>11</v>
      </c>
      <c r="H1201" s="3" t="s">
        <v>11</v>
      </c>
      <c r="I1201" s="5" t="s">
        <v>42</v>
      </c>
    </row>
    <row r="1202" spans="1:9" x14ac:dyDescent="0.35">
      <c r="A1202" s="4" t="s">
        <v>1233</v>
      </c>
      <c r="B1202" s="3">
        <v>1971</v>
      </c>
      <c r="C1202" s="3" t="s">
        <v>10</v>
      </c>
      <c r="D1202" s="3">
        <v>3</v>
      </c>
      <c r="E1202" s="3">
        <v>0</v>
      </c>
      <c r="F1202" s="3">
        <v>9875.68</v>
      </c>
      <c r="G1202" s="3" t="s">
        <v>11</v>
      </c>
      <c r="H1202" s="3" t="s">
        <v>12</v>
      </c>
      <c r="I1202" s="5" t="s">
        <v>247</v>
      </c>
    </row>
    <row r="1203" spans="1:9" x14ac:dyDescent="0.35">
      <c r="A1203" s="4" t="s">
        <v>1234</v>
      </c>
      <c r="B1203" s="3">
        <v>1971</v>
      </c>
      <c r="C1203" s="3" t="s">
        <v>37</v>
      </c>
      <c r="D1203" s="3">
        <v>3</v>
      </c>
      <c r="E1203" s="3">
        <v>1</v>
      </c>
      <c r="F1203" s="3">
        <v>9877.61</v>
      </c>
      <c r="G1203" s="3" t="s">
        <v>11</v>
      </c>
      <c r="H1203" s="3" t="s">
        <v>16</v>
      </c>
      <c r="I1203" s="5" t="s">
        <v>13</v>
      </c>
    </row>
    <row r="1204" spans="1:9" x14ac:dyDescent="0.35">
      <c r="A1204" s="4" t="s">
        <v>1235</v>
      </c>
      <c r="B1204" s="3">
        <v>1971</v>
      </c>
      <c r="C1204" s="3" t="s">
        <v>15</v>
      </c>
      <c r="D1204" s="3">
        <v>8</v>
      </c>
      <c r="E1204" s="3">
        <v>1</v>
      </c>
      <c r="F1204" s="3">
        <v>9880.07</v>
      </c>
      <c r="G1204" s="3" t="s">
        <v>11</v>
      </c>
      <c r="H1204" s="3" t="s">
        <v>12</v>
      </c>
      <c r="I1204" s="5" t="s">
        <v>42</v>
      </c>
    </row>
    <row r="1205" spans="1:9" x14ac:dyDescent="0.35">
      <c r="A1205" s="4" t="s">
        <v>1236</v>
      </c>
      <c r="B1205" s="3">
        <v>1966</v>
      </c>
      <c r="C1205" s="3" t="s">
        <v>15</v>
      </c>
      <c r="D1205" s="3">
        <v>5</v>
      </c>
      <c r="E1205" s="3">
        <v>0</v>
      </c>
      <c r="F1205" s="3">
        <v>9890.23</v>
      </c>
      <c r="G1205" s="3" t="s">
        <v>12</v>
      </c>
      <c r="H1205" s="3" t="s">
        <v>12</v>
      </c>
      <c r="I1205" s="5" t="s">
        <v>13</v>
      </c>
    </row>
    <row r="1206" spans="1:9" x14ac:dyDescent="0.35">
      <c r="A1206" s="4" t="s">
        <v>1237</v>
      </c>
      <c r="B1206" s="3">
        <v>1996</v>
      </c>
      <c r="C1206" s="3" t="s">
        <v>10</v>
      </c>
      <c r="D1206" s="3">
        <v>8</v>
      </c>
      <c r="E1206" s="3">
        <v>0</v>
      </c>
      <c r="F1206" s="3">
        <v>9894.69</v>
      </c>
      <c r="G1206" s="3" t="s">
        <v>11</v>
      </c>
      <c r="H1206" s="3" t="s">
        <v>12</v>
      </c>
      <c r="I1206" s="5" t="s">
        <v>23</v>
      </c>
    </row>
    <row r="1207" spans="1:9" x14ac:dyDescent="0.35">
      <c r="A1207" s="4" t="s">
        <v>1238</v>
      </c>
      <c r="B1207" s="3">
        <v>1962</v>
      </c>
      <c r="C1207" s="3" t="s">
        <v>35</v>
      </c>
      <c r="D1207" s="3">
        <v>17</v>
      </c>
      <c r="E1207" s="3">
        <v>0</v>
      </c>
      <c r="F1207" s="3">
        <v>9907.83</v>
      </c>
      <c r="G1207" s="3" t="s">
        <v>12</v>
      </c>
      <c r="H1207" s="3" t="s">
        <v>11</v>
      </c>
      <c r="I1207" s="5" t="s">
        <v>13</v>
      </c>
    </row>
    <row r="1208" spans="1:9" x14ac:dyDescent="0.35">
      <c r="A1208" s="4" t="s">
        <v>1239</v>
      </c>
      <c r="B1208" s="3">
        <v>1972</v>
      </c>
      <c r="C1208" s="3" t="s">
        <v>20</v>
      </c>
      <c r="D1208" s="3">
        <v>14</v>
      </c>
      <c r="E1208" s="3">
        <v>1</v>
      </c>
      <c r="F1208" s="3">
        <v>9910.36</v>
      </c>
      <c r="G1208" s="3" t="s">
        <v>11</v>
      </c>
      <c r="H1208" s="3" t="s">
        <v>12</v>
      </c>
      <c r="I1208" s="5" t="s">
        <v>23</v>
      </c>
    </row>
    <row r="1209" spans="1:9" x14ac:dyDescent="0.35">
      <c r="A1209" s="4" t="s">
        <v>1240</v>
      </c>
      <c r="B1209" s="3">
        <v>1985</v>
      </c>
      <c r="C1209" s="3" t="s">
        <v>35</v>
      </c>
      <c r="D1209" s="3">
        <v>19</v>
      </c>
      <c r="E1209" s="3">
        <v>3</v>
      </c>
      <c r="F1209" s="3">
        <v>9930.64</v>
      </c>
      <c r="G1209" s="3" t="s">
        <v>11</v>
      </c>
      <c r="H1209" s="3" t="s">
        <v>12</v>
      </c>
      <c r="I1209" s="5" t="s">
        <v>200</v>
      </c>
    </row>
    <row r="1210" spans="1:9" x14ac:dyDescent="0.35">
      <c r="A1210" s="4" t="s">
        <v>1241</v>
      </c>
      <c r="B1210" s="3">
        <v>1983</v>
      </c>
      <c r="C1210" s="3" t="s">
        <v>30</v>
      </c>
      <c r="D1210" s="3">
        <v>3</v>
      </c>
      <c r="E1210" s="3">
        <v>3</v>
      </c>
      <c r="F1210" s="3">
        <v>9931.9599999999991</v>
      </c>
      <c r="G1210" s="3" t="s">
        <v>11</v>
      </c>
      <c r="H1210" s="3" t="s">
        <v>11</v>
      </c>
      <c r="I1210" s="5" t="s">
        <v>23</v>
      </c>
    </row>
    <row r="1211" spans="1:9" x14ac:dyDescent="0.35">
      <c r="A1211" s="4" t="s">
        <v>1242</v>
      </c>
      <c r="B1211" s="3">
        <v>1964</v>
      </c>
      <c r="C1211" s="3" t="s">
        <v>20</v>
      </c>
      <c r="D1211" s="3">
        <v>11</v>
      </c>
      <c r="E1211" s="3">
        <v>0</v>
      </c>
      <c r="F1211" s="3">
        <v>9933.44</v>
      </c>
      <c r="G1211" s="3" t="s">
        <v>12</v>
      </c>
      <c r="H1211" s="3" t="s">
        <v>12</v>
      </c>
      <c r="I1211" s="5" t="s">
        <v>13</v>
      </c>
    </row>
    <row r="1212" spans="1:9" x14ac:dyDescent="0.35">
      <c r="A1212" s="4" t="s">
        <v>1243</v>
      </c>
      <c r="B1212" s="3">
        <v>1971</v>
      </c>
      <c r="C1212" s="3" t="s">
        <v>30</v>
      </c>
      <c r="D1212" s="3">
        <v>26</v>
      </c>
      <c r="E1212" s="3">
        <v>1</v>
      </c>
      <c r="F1212" s="3">
        <v>9957.7199999999993</v>
      </c>
      <c r="G1212" s="3" t="s">
        <v>11</v>
      </c>
      <c r="H1212" s="3" t="s">
        <v>12</v>
      </c>
      <c r="I1212" s="5" t="s">
        <v>170</v>
      </c>
    </row>
    <row r="1213" spans="1:9" x14ac:dyDescent="0.35">
      <c r="A1213" s="4" t="s">
        <v>1244</v>
      </c>
      <c r="B1213" s="3">
        <v>1971</v>
      </c>
      <c r="C1213" s="3" t="s">
        <v>37</v>
      </c>
      <c r="D1213" s="3">
        <v>6</v>
      </c>
      <c r="E1213" s="3">
        <v>1</v>
      </c>
      <c r="F1213" s="3">
        <v>9964.06</v>
      </c>
      <c r="G1213" s="3" t="s">
        <v>11</v>
      </c>
      <c r="H1213" s="3" t="s">
        <v>11</v>
      </c>
      <c r="I1213" s="5" t="s">
        <v>166</v>
      </c>
    </row>
    <row r="1214" spans="1:9" x14ac:dyDescent="0.35">
      <c r="A1214" s="4" t="s">
        <v>1245</v>
      </c>
      <c r="B1214" s="3">
        <v>1970</v>
      </c>
      <c r="C1214" s="3" t="s">
        <v>35</v>
      </c>
      <c r="D1214" s="3">
        <v>11</v>
      </c>
      <c r="E1214" s="3">
        <v>0</v>
      </c>
      <c r="F1214" s="3">
        <v>9991.0400000000009</v>
      </c>
      <c r="G1214" s="3" t="s">
        <v>11</v>
      </c>
      <c r="H1214" s="3" t="s">
        <v>12</v>
      </c>
      <c r="I1214" s="5" t="s">
        <v>23</v>
      </c>
    </row>
    <row r="1215" spans="1:9" x14ac:dyDescent="0.35">
      <c r="A1215" s="4" t="s">
        <v>1246</v>
      </c>
      <c r="B1215" s="3">
        <v>1988</v>
      </c>
      <c r="C1215" s="3" t="s">
        <v>10</v>
      </c>
      <c r="D1215" s="3">
        <v>3</v>
      </c>
      <c r="E1215" s="3">
        <v>3</v>
      </c>
      <c r="F1215" s="3">
        <v>10011.44</v>
      </c>
      <c r="G1215" s="3" t="s">
        <v>12</v>
      </c>
      <c r="H1215" s="3" t="s">
        <v>12</v>
      </c>
      <c r="I1215" s="5" t="s">
        <v>535</v>
      </c>
    </row>
    <row r="1216" spans="1:9" x14ac:dyDescent="0.35">
      <c r="A1216" s="4" t="s">
        <v>1247</v>
      </c>
      <c r="B1216" s="3">
        <v>1979</v>
      </c>
      <c r="C1216" s="3" t="s">
        <v>30</v>
      </c>
      <c r="D1216" s="3">
        <v>28</v>
      </c>
      <c r="E1216" s="3">
        <v>2</v>
      </c>
      <c r="F1216" s="3">
        <v>10027.15</v>
      </c>
      <c r="G1216" s="3" t="s">
        <v>12</v>
      </c>
      <c r="H1216" s="3" t="s">
        <v>16</v>
      </c>
      <c r="I1216" s="5" t="s">
        <v>300</v>
      </c>
    </row>
    <row r="1217" spans="1:9" x14ac:dyDescent="0.35">
      <c r="A1217" s="4" t="s">
        <v>1248</v>
      </c>
      <c r="B1217" s="3">
        <v>1974</v>
      </c>
      <c r="C1217" s="3" t="s">
        <v>35</v>
      </c>
      <c r="D1217" s="3">
        <v>30</v>
      </c>
      <c r="E1217" s="3">
        <v>2</v>
      </c>
      <c r="F1217" s="3">
        <v>10043.25</v>
      </c>
      <c r="G1217" s="3" t="s">
        <v>12</v>
      </c>
      <c r="H1217" s="3" t="s">
        <v>11</v>
      </c>
      <c r="I1217" s="5" t="s">
        <v>247</v>
      </c>
    </row>
    <row r="1218" spans="1:9" x14ac:dyDescent="0.35">
      <c r="A1218" s="4" t="s">
        <v>1249</v>
      </c>
      <c r="B1218" s="3">
        <v>1969</v>
      </c>
      <c r="C1218" s="3" t="s">
        <v>35</v>
      </c>
      <c r="D1218" s="3">
        <v>22</v>
      </c>
      <c r="E1218" s="3">
        <v>1</v>
      </c>
      <c r="F1218" s="3">
        <v>10065.41</v>
      </c>
      <c r="G1218" s="3" t="s">
        <v>12</v>
      </c>
      <c r="H1218" s="3" t="s">
        <v>11</v>
      </c>
      <c r="I1218" s="5" t="s">
        <v>42</v>
      </c>
    </row>
    <row r="1219" spans="1:9" x14ac:dyDescent="0.35">
      <c r="A1219" s="4" t="s">
        <v>1250</v>
      </c>
      <c r="B1219" s="3">
        <v>1969</v>
      </c>
      <c r="C1219" s="3" t="s">
        <v>37</v>
      </c>
      <c r="D1219" s="3">
        <v>27</v>
      </c>
      <c r="E1219" s="3">
        <v>0</v>
      </c>
      <c r="F1219" s="3">
        <v>10072.06</v>
      </c>
      <c r="G1219" s="3" t="s">
        <v>12</v>
      </c>
      <c r="H1219" s="3" t="s">
        <v>16</v>
      </c>
      <c r="I1219" s="5" t="s">
        <v>356</v>
      </c>
    </row>
    <row r="1220" spans="1:9" x14ac:dyDescent="0.35">
      <c r="A1220" s="4" t="s">
        <v>1251</v>
      </c>
      <c r="B1220" s="3">
        <v>1969</v>
      </c>
      <c r="C1220" s="3" t="s">
        <v>10</v>
      </c>
      <c r="D1220" s="3">
        <v>3</v>
      </c>
      <c r="E1220" s="3">
        <v>1</v>
      </c>
      <c r="F1220" s="3">
        <v>10085.85</v>
      </c>
      <c r="G1220" s="3" t="s">
        <v>12</v>
      </c>
      <c r="H1220" s="3" t="s">
        <v>12</v>
      </c>
      <c r="I1220" s="5" t="s">
        <v>42</v>
      </c>
    </row>
    <row r="1221" spans="1:9" x14ac:dyDescent="0.35">
      <c r="A1221" s="4" t="s">
        <v>1252</v>
      </c>
      <c r="B1221" s="3">
        <v>1976</v>
      </c>
      <c r="C1221" s="3" t="s">
        <v>30</v>
      </c>
      <c r="D1221" s="3">
        <v>19</v>
      </c>
      <c r="E1221" s="3">
        <v>5</v>
      </c>
      <c r="F1221" s="3">
        <v>10096.969999999999</v>
      </c>
      <c r="G1221" s="3" t="s">
        <v>12</v>
      </c>
      <c r="H1221" s="3" t="s">
        <v>11</v>
      </c>
      <c r="I1221" s="5" t="s">
        <v>42</v>
      </c>
    </row>
    <row r="1222" spans="1:9" x14ac:dyDescent="0.35">
      <c r="A1222" s="4" t="s">
        <v>1253</v>
      </c>
      <c r="B1222" s="3">
        <v>1972</v>
      </c>
      <c r="C1222" s="3" t="s">
        <v>37</v>
      </c>
      <c r="D1222" s="3">
        <v>19</v>
      </c>
      <c r="E1222" s="3">
        <v>1</v>
      </c>
      <c r="F1222" s="3">
        <v>10106.129999999999</v>
      </c>
      <c r="G1222" s="3" t="s">
        <v>12</v>
      </c>
      <c r="H1222" s="3" t="s">
        <v>16</v>
      </c>
      <c r="I1222" s="5" t="s">
        <v>247</v>
      </c>
    </row>
    <row r="1223" spans="1:9" x14ac:dyDescent="0.35">
      <c r="A1223" s="4" t="s">
        <v>1254</v>
      </c>
      <c r="B1223" s="3">
        <v>1972</v>
      </c>
      <c r="C1223" s="3" t="s">
        <v>35</v>
      </c>
      <c r="D1223" s="3">
        <v>8</v>
      </c>
      <c r="E1223" s="3">
        <v>2</v>
      </c>
      <c r="F1223" s="3">
        <v>10107.219999999999</v>
      </c>
      <c r="G1223" s="3" t="s">
        <v>12</v>
      </c>
      <c r="H1223" s="3" t="s">
        <v>16</v>
      </c>
      <c r="I1223" s="5" t="s">
        <v>13</v>
      </c>
    </row>
    <row r="1224" spans="1:9" x14ac:dyDescent="0.35">
      <c r="A1224" s="4" t="s">
        <v>1255</v>
      </c>
      <c r="B1224" s="3">
        <v>1975</v>
      </c>
      <c r="C1224" s="3" t="s">
        <v>10</v>
      </c>
      <c r="D1224" s="3">
        <v>2</v>
      </c>
      <c r="E1224" s="3">
        <v>3</v>
      </c>
      <c r="F1224" s="3">
        <v>10115.01</v>
      </c>
      <c r="G1224" s="3" t="s">
        <v>12</v>
      </c>
      <c r="H1224" s="3" t="s">
        <v>12</v>
      </c>
      <c r="I1224" s="5" t="s">
        <v>23</v>
      </c>
    </row>
    <row r="1225" spans="1:9" x14ac:dyDescent="0.35">
      <c r="A1225" s="4" t="s">
        <v>1256</v>
      </c>
      <c r="B1225" s="3">
        <v>1972</v>
      </c>
      <c r="C1225" s="3" t="s">
        <v>15</v>
      </c>
      <c r="D1225" s="3">
        <v>16</v>
      </c>
      <c r="E1225" s="3">
        <v>2</v>
      </c>
      <c r="F1225" s="3">
        <v>10118.42</v>
      </c>
      <c r="G1225" s="3" t="s">
        <v>12</v>
      </c>
      <c r="H1225" s="3" t="s">
        <v>12</v>
      </c>
      <c r="I1225" s="5" t="s">
        <v>42</v>
      </c>
    </row>
    <row r="1226" spans="1:9" x14ac:dyDescent="0.35">
      <c r="A1226" s="4" t="s">
        <v>1257</v>
      </c>
      <c r="B1226" s="3">
        <v>1997</v>
      </c>
      <c r="C1226" s="3" t="s">
        <v>20</v>
      </c>
      <c r="D1226" s="3">
        <v>5</v>
      </c>
      <c r="E1226" s="3">
        <v>0</v>
      </c>
      <c r="F1226" s="3">
        <v>10139.84</v>
      </c>
      <c r="G1226" s="3" t="s">
        <v>12</v>
      </c>
      <c r="H1226" s="3" t="s">
        <v>11</v>
      </c>
      <c r="I1226" s="5" t="s">
        <v>23</v>
      </c>
    </row>
    <row r="1227" spans="1:9" x14ac:dyDescent="0.35">
      <c r="A1227" s="4" t="s">
        <v>1258</v>
      </c>
      <c r="B1227" s="3">
        <v>1974</v>
      </c>
      <c r="C1227" s="3" t="s">
        <v>30</v>
      </c>
      <c r="D1227" s="3">
        <v>30</v>
      </c>
      <c r="E1227" s="3">
        <v>3</v>
      </c>
      <c r="F1227" s="3">
        <v>10141.14</v>
      </c>
      <c r="G1227" s="3" t="s">
        <v>12</v>
      </c>
      <c r="H1227" s="3" t="s">
        <v>16</v>
      </c>
      <c r="I1227" s="5" t="s">
        <v>168</v>
      </c>
    </row>
    <row r="1228" spans="1:9" x14ac:dyDescent="0.35">
      <c r="A1228" s="4" t="s">
        <v>1259</v>
      </c>
      <c r="B1228" s="3">
        <v>1981</v>
      </c>
      <c r="C1228" s="3" t="s">
        <v>18</v>
      </c>
      <c r="D1228" s="3">
        <v>12</v>
      </c>
      <c r="E1228" s="3">
        <v>1</v>
      </c>
      <c r="F1228" s="3">
        <v>10146.129999999999</v>
      </c>
      <c r="G1228" s="3" t="s">
        <v>12</v>
      </c>
      <c r="H1228" s="3" t="s">
        <v>16</v>
      </c>
      <c r="I1228" s="5" t="s">
        <v>200</v>
      </c>
    </row>
    <row r="1229" spans="1:9" x14ac:dyDescent="0.35">
      <c r="A1229" s="4" t="s">
        <v>1260</v>
      </c>
      <c r="B1229" s="3">
        <v>1973</v>
      </c>
      <c r="C1229" s="3" t="s">
        <v>37</v>
      </c>
      <c r="D1229" s="3">
        <v>13</v>
      </c>
      <c r="E1229" s="3">
        <v>2</v>
      </c>
      <c r="F1229" s="3">
        <v>10156.780000000001</v>
      </c>
      <c r="G1229" s="3" t="s">
        <v>12</v>
      </c>
      <c r="H1229" s="3" t="s">
        <v>11</v>
      </c>
      <c r="I1229" s="5" t="s">
        <v>23</v>
      </c>
    </row>
    <row r="1230" spans="1:9" x14ac:dyDescent="0.35">
      <c r="A1230" s="4" t="s">
        <v>1261</v>
      </c>
      <c r="B1230" s="3">
        <v>1972</v>
      </c>
      <c r="C1230" s="3" t="s">
        <v>10</v>
      </c>
      <c r="D1230" s="3">
        <v>10</v>
      </c>
      <c r="E1230" s="3">
        <v>0</v>
      </c>
      <c r="F1230" s="3">
        <v>10160.870000000001</v>
      </c>
      <c r="G1230" s="3" t="s">
        <v>12</v>
      </c>
      <c r="H1230" s="3" t="s">
        <v>12</v>
      </c>
      <c r="I1230" s="5" t="s">
        <v>200</v>
      </c>
    </row>
    <row r="1231" spans="1:9" x14ac:dyDescent="0.35">
      <c r="A1231" s="4" t="s">
        <v>1262</v>
      </c>
      <c r="B1231" s="3">
        <v>1985</v>
      </c>
      <c r="C1231" s="3" t="s">
        <v>37</v>
      </c>
      <c r="D1231" s="3">
        <v>16</v>
      </c>
      <c r="E1231" s="3">
        <v>3</v>
      </c>
      <c r="F1231" s="3">
        <v>10191.82</v>
      </c>
      <c r="G1231" s="3" t="s">
        <v>12</v>
      </c>
      <c r="H1231" s="3" t="s">
        <v>11</v>
      </c>
      <c r="I1231" s="5" t="s">
        <v>535</v>
      </c>
    </row>
    <row r="1232" spans="1:9" x14ac:dyDescent="0.35">
      <c r="A1232" s="4" t="s">
        <v>1263</v>
      </c>
      <c r="B1232" s="3">
        <v>1970</v>
      </c>
      <c r="C1232" s="3" t="s">
        <v>30</v>
      </c>
      <c r="D1232" s="3">
        <v>24</v>
      </c>
      <c r="E1232" s="3">
        <v>0</v>
      </c>
      <c r="F1232" s="3">
        <v>10197.77</v>
      </c>
      <c r="G1232" s="3" t="s">
        <v>12</v>
      </c>
      <c r="H1232" s="3" t="s">
        <v>16</v>
      </c>
      <c r="I1232" s="5" t="s">
        <v>247</v>
      </c>
    </row>
    <row r="1233" spans="1:9" x14ac:dyDescent="0.35">
      <c r="A1233" s="4" t="s">
        <v>1264</v>
      </c>
      <c r="B1233" s="3">
        <v>1967</v>
      </c>
      <c r="C1233" s="3" t="s">
        <v>20</v>
      </c>
      <c r="D1233" s="3">
        <v>26</v>
      </c>
      <c r="E1233" s="3">
        <v>0</v>
      </c>
      <c r="F1233" s="3">
        <v>10214.64</v>
      </c>
      <c r="G1233" s="3" t="s">
        <v>12</v>
      </c>
      <c r="H1233" s="3" t="s">
        <v>11</v>
      </c>
      <c r="I1233" s="5" t="s">
        <v>42</v>
      </c>
    </row>
    <row r="1234" spans="1:9" x14ac:dyDescent="0.35">
      <c r="A1234" s="4" t="s">
        <v>1265</v>
      </c>
      <c r="B1234" s="3">
        <v>1967</v>
      </c>
      <c r="C1234" s="3" t="s">
        <v>18</v>
      </c>
      <c r="D1234" s="3">
        <v>28</v>
      </c>
      <c r="E1234" s="3">
        <v>0</v>
      </c>
      <c r="F1234" s="3">
        <v>10226.280000000001</v>
      </c>
      <c r="G1234" s="3" t="s">
        <v>12</v>
      </c>
      <c r="H1234" s="3" t="s">
        <v>12</v>
      </c>
      <c r="I1234" s="5" t="s">
        <v>13</v>
      </c>
    </row>
    <row r="1235" spans="1:9" x14ac:dyDescent="0.35">
      <c r="A1235" s="4" t="s">
        <v>1266</v>
      </c>
      <c r="B1235" s="3">
        <v>1968</v>
      </c>
      <c r="C1235" s="3" t="s">
        <v>20</v>
      </c>
      <c r="D1235" s="3">
        <v>23</v>
      </c>
      <c r="E1235" s="3">
        <v>0</v>
      </c>
      <c r="F1235" s="3">
        <v>10231.5</v>
      </c>
      <c r="G1235" s="3" t="s">
        <v>12</v>
      </c>
      <c r="H1235" s="3" t="s">
        <v>16</v>
      </c>
      <c r="I1235" s="5" t="s">
        <v>23</v>
      </c>
    </row>
    <row r="1236" spans="1:9" x14ac:dyDescent="0.35">
      <c r="A1236" s="4" t="s">
        <v>1267</v>
      </c>
      <c r="B1236" s="3">
        <v>1975</v>
      </c>
      <c r="C1236" s="3" t="s">
        <v>35</v>
      </c>
      <c r="D1236" s="3">
        <v>15</v>
      </c>
      <c r="E1236" s="3">
        <v>1</v>
      </c>
      <c r="F1236" s="3">
        <v>10259.129999999999</v>
      </c>
      <c r="G1236" s="3" t="s">
        <v>12</v>
      </c>
      <c r="H1236" s="3" t="s">
        <v>11</v>
      </c>
      <c r="I1236" s="5" t="s">
        <v>42</v>
      </c>
    </row>
    <row r="1237" spans="1:9" x14ac:dyDescent="0.35">
      <c r="A1237" s="4" t="s">
        <v>1268</v>
      </c>
      <c r="B1237" s="3">
        <v>1973</v>
      </c>
      <c r="C1237" s="3" t="s">
        <v>20</v>
      </c>
      <c r="D1237" s="3">
        <v>5</v>
      </c>
      <c r="E1237" s="3">
        <v>3</v>
      </c>
      <c r="F1237" s="3">
        <v>10264.44</v>
      </c>
      <c r="G1237" s="3" t="s">
        <v>12</v>
      </c>
      <c r="H1237" s="3" t="s">
        <v>11</v>
      </c>
      <c r="I1237" s="5" t="s">
        <v>23</v>
      </c>
    </row>
    <row r="1238" spans="1:9" x14ac:dyDescent="0.35">
      <c r="A1238" s="4" t="s">
        <v>1269</v>
      </c>
      <c r="B1238" s="3">
        <v>1973</v>
      </c>
      <c r="C1238" s="3" t="s">
        <v>15</v>
      </c>
      <c r="D1238" s="3">
        <v>27</v>
      </c>
      <c r="E1238" s="3">
        <v>3</v>
      </c>
      <c r="F1238" s="3">
        <v>10269.459999999999</v>
      </c>
      <c r="G1238" s="3" t="s">
        <v>12</v>
      </c>
      <c r="H1238" s="3" t="s">
        <v>12</v>
      </c>
      <c r="I1238" s="5" t="s">
        <v>23</v>
      </c>
    </row>
    <row r="1239" spans="1:9" x14ac:dyDescent="0.35">
      <c r="A1239" s="4" t="s">
        <v>1270</v>
      </c>
      <c r="B1239" s="3">
        <v>1970</v>
      </c>
      <c r="C1239" s="3" t="s">
        <v>18</v>
      </c>
      <c r="D1239" s="3">
        <v>21</v>
      </c>
      <c r="E1239" s="3">
        <v>0</v>
      </c>
      <c r="F1239" s="3">
        <v>10274.33</v>
      </c>
      <c r="G1239" s="3" t="s">
        <v>12</v>
      </c>
      <c r="H1239" s="3" t="s">
        <v>16</v>
      </c>
      <c r="I1239" s="5" t="s">
        <v>247</v>
      </c>
    </row>
    <row r="1240" spans="1:9" x14ac:dyDescent="0.35">
      <c r="A1240" s="4" t="s">
        <v>1271</v>
      </c>
      <c r="B1240" s="3">
        <v>1988</v>
      </c>
      <c r="C1240" s="3" t="s">
        <v>20</v>
      </c>
      <c r="D1240" s="3">
        <v>14</v>
      </c>
      <c r="E1240" s="3">
        <v>3</v>
      </c>
      <c r="F1240" s="3">
        <v>10276.99</v>
      </c>
      <c r="G1240" s="3" t="s">
        <v>12</v>
      </c>
      <c r="H1240" s="3" t="s">
        <v>16</v>
      </c>
      <c r="I1240" s="5" t="s">
        <v>300</v>
      </c>
    </row>
    <row r="1241" spans="1:9" x14ac:dyDescent="0.35">
      <c r="A1241" s="4" t="s">
        <v>1272</v>
      </c>
      <c r="B1241" s="3">
        <v>1963</v>
      </c>
      <c r="C1241" s="3" t="s">
        <v>20</v>
      </c>
      <c r="D1241" s="3">
        <v>24</v>
      </c>
      <c r="E1241" s="3">
        <v>0</v>
      </c>
      <c r="F1241" s="3">
        <v>10308.040000000001</v>
      </c>
      <c r="G1241" s="3" t="s">
        <v>12</v>
      </c>
      <c r="H1241" s="3" t="s">
        <v>16</v>
      </c>
      <c r="I1241" s="5" t="s">
        <v>13</v>
      </c>
    </row>
    <row r="1242" spans="1:9" x14ac:dyDescent="0.35">
      <c r="A1242" s="4" t="s">
        <v>1273</v>
      </c>
      <c r="B1242" s="3">
        <v>1962</v>
      </c>
      <c r="C1242" s="3" t="s">
        <v>10</v>
      </c>
      <c r="D1242" s="3">
        <v>12</v>
      </c>
      <c r="E1242" s="3">
        <v>0</v>
      </c>
      <c r="F1242" s="3">
        <v>10310.780000000001</v>
      </c>
      <c r="G1242" s="3" t="s">
        <v>12</v>
      </c>
      <c r="H1242" s="3" t="s">
        <v>12</v>
      </c>
      <c r="I1242" s="5" t="s">
        <v>23</v>
      </c>
    </row>
    <row r="1243" spans="1:9" x14ac:dyDescent="0.35">
      <c r="A1243" s="4" t="s">
        <v>1274</v>
      </c>
      <c r="B1243" s="3">
        <v>1991</v>
      </c>
      <c r="C1243" s="3" t="s">
        <v>15</v>
      </c>
      <c r="D1243" s="3">
        <v>17</v>
      </c>
      <c r="E1243" s="3">
        <v>3</v>
      </c>
      <c r="F1243" s="3">
        <v>10315.91</v>
      </c>
      <c r="G1243" s="3" t="s">
        <v>12</v>
      </c>
      <c r="H1243" s="3" t="s">
        <v>11</v>
      </c>
      <c r="I1243" s="5" t="s">
        <v>23</v>
      </c>
    </row>
    <row r="1244" spans="1:9" x14ac:dyDescent="0.35">
      <c r="A1244" s="4" t="s">
        <v>1275</v>
      </c>
      <c r="B1244" s="3">
        <v>1991</v>
      </c>
      <c r="C1244" s="3" t="s">
        <v>35</v>
      </c>
      <c r="D1244" s="3">
        <v>21</v>
      </c>
      <c r="E1244" s="3">
        <v>3</v>
      </c>
      <c r="F1244" s="3">
        <v>10322.9</v>
      </c>
      <c r="G1244" s="3" t="s">
        <v>12</v>
      </c>
      <c r="H1244" s="3" t="s">
        <v>16</v>
      </c>
      <c r="I1244" s="5" t="s">
        <v>535</v>
      </c>
    </row>
    <row r="1245" spans="1:9" x14ac:dyDescent="0.35">
      <c r="A1245" s="4" t="s">
        <v>1276</v>
      </c>
      <c r="B1245" s="3">
        <v>1970</v>
      </c>
      <c r="C1245" s="3" t="s">
        <v>30</v>
      </c>
      <c r="D1245" s="3">
        <v>1</v>
      </c>
      <c r="E1245" s="3">
        <v>2</v>
      </c>
      <c r="F1245" s="3">
        <v>10325.209999999999</v>
      </c>
      <c r="G1245" s="3" t="s">
        <v>12</v>
      </c>
      <c r="H1245" s="3" t="s">
        <v>12</v>
      </c>
      <c r="I1245" s="5" t="s">
        <v>42</v>
      </c>
    </row>
    <row r="1246" spans="1:9" x14ac:dyDescent="0.35">
      <c r="A1246" s="4" t="s">
        <v>1277</v>
      </c>
      <c r="B1246" s="3">
        <v>1982</v>
      </c>
      <c r="C1246" s="3" t="s">
        <v>10</v>
      </c>
      <c r="D1246" s="3">
        <v>21</v>
      </c>
      <c r="E1246" s="3">
        <v>3</v>
      </c>
      <c r="F1246" s="3">
        <v>10329.06</v>
      </c>
      <c r="G1246" s="3" t="s">
        <v>12</v>
      </c>
      <c r="H1246" s="3" t="s">
        <v>16</v>
      </c>
      <c r="I1246" s="5" t="s">
        <v>300</v>
      </c>
    </row>
    <row r="1247" spans="1:9" x14ac:dyDescent="0.35">
      <c r="A1247" s="4" t="s">
        <v>1278</v>
      </c>
      <c r="B1247" s="3">
        <v>1968</v>
      </c>
      <c r="C1247" s="3" t="s">
        <v>10</v>
      </c>
      <c r="D1247" s="3">
        <v>19</v>
      </c>
      <c r="E1247" s="3">
        <v>0</v>
      </c>
      <c r="F1247" s="3">
        <v>10338.93</v>
      </c>
      <c r="G1247" s="3" t="s">
        <v>12</v>
      </c>
      <c r="H1247" s="3" t="s">
        <v>16</v>
      </c>
      <c r="I1247" s="5" t="s">
        <v>13</v>
      </c>
    </row>
    <row r="1248" spans="1:9" x14ac:dyDescent="0.35">
      <c r="A1248" s="4" t="s">
        <v>1279</v>
      </c>
      <c r="B1248" s="3">
        <v>1973</v>
      </c>
      <c r="C1248" s="3" t="s">
        <v>35</v>
      </c>
      <c r="D1248" s="3">
        <v>8</v>
      </c>
      <c r="E1248" s="3">
        <v>0</v>
      </c>
      <c r="F1248" s="3">
        <v>10345.93</v>
      </c>
      <c r="G1248" s="3" t="s">
        <v>12</v>
      </c>
      <c r="H1248" s="3" t="s">
        <v>11</v>
      </c>
      <c r="I1248" s="5" t="s">
        <v>300</v>
      </c>
    </row>
    <row r="1249" spans="1:9" x14ac:dyDescent="0.35">
      <c r="A1249" s="4" t="s">
        <v>1280</v>
      </c>
      <c r="B1249" s="3">
        <v>1974</v>
      </c>
      <c r="C1249" s="3" t="s">
        <v>20</v>
      </c>
      <c r="D1249" s="3">
        <v>29</v>
      </c>
      <c r="E1249" s="3">
        <v>0</v>
      </c>
      <c r="F1249" s="3">
        <v>10352.48</v>
      </c>
      <c r="G1249" s="3" t="s">
        <v>12</v>
      </c>
      <c r="H1249" s="3" t="s">
        <v>16</v>
      </c>
      <c r="I1249" s="5" t="s">
        <v>23</v>
      </c>
    </row>
    <row r="1250" spans="1:9" x14ac:dyDescent="0.35">
      <c r="A1250" s="4" t="s">
        <v>1281</v>
      </c>
      <c r="B1250" s="3">
        <v>1969</v>
      </c>
      <c r="C1250" s="3" t="s">
        <v>18</v>
      </c>
      <c r="D1250" s="3">
        <v>17</v>
      </c>
      <c r="E1250" s="3">
        <v>0</v>
      </c>
      <c r="F1250" s="3">
        <v>10355.64</v>
      </c>
      <c r="G1250" s="3" t="s">
        <v>12</v>
      </c>
      <c r="H1250" s="3" t="s">
        <v>16</v>
      </c>
      <c r="I1250" s="5" t="s">
        <v>23</v>
      </c>
    </row>
    <row r="1251" spans="1:9" x14ac:dyDescent="0.35">
      <c r="A1251" s="4" t="s">
        <v>1282</v>
      </c>
      <c r="B1251" s="3">
        <v>1971</v>
      </c>
      <c r="C1251" s="3" t="s">
        <v>20</v>
      </c>
      <c r="D1251" s="3">
        <v>6</v>
      </c>
      <c r="E1251" s="3">
        <v>0</v>
      </c>
      <c r="F1251" s="3">
        <v>10356.67</v>
      </c>
      <c r="G1251" s="3" t="s">
        <v>12</v>
      </c>
      <c r="H1251" s="3" t="s">
        <v>16</v>
      </c>
      <c r="I1251" s="5" t="s">
        <v>200</v>
      </c>
    </row>
    <row r="1252" spans="1:9" x14ac:dyDescent="0.35">
      <c r="A1252" s="4" t="s">
        <v>1283</v>
      </c>
      <c r="B1252" s="3">
        <v>1973</v>
      </c>
      <c r="C1252" s="3" t="s">
        <v>20</v>
      </c>
      <c r="D1252" s="3">
        <v>29</v>
      </c>
      <c r="E1252" s="3">
        <v>2</v>
      </c>
      <c r="F1252" s="3">
        <v>10370.91</v>
      </c>
      <c r="G1252" s="3" t="s">
        <v>12</v>
      </c>
      <c r="H1252" s="3" t="s">
        <v>12</v>
      </c>
      <c r="I1252" s="5" t="s">
        <v>247</v>
      </c>
    </row>
    <row r="1253" spans="1:9" x14ac:dyDescent="0.35">
      <c r="A1253" s="4" t="s">
        <v>1284</v>
      </c>
      <c r="B1253" s="3">
        <v>1973</v>
      </c>
      <c r="C1253" s="3" t="s">
        <v>20</v>
      </c>
      <c r="D1253" s="3">
        <v>19</v>
      </c>
      <c r="E1253" s="3">
        <v>3</v>
      </c>
      <c r="F1253" s="3">
        <v>10381.48</v>
      </c>
      <c r="G1253" s="3" t="s">
        <v>12</v>
      </c>
      <c r="H1253" s="3" t="s">
        <v>12</v>
      </c>
      <c r="I1253" s="5" t="s">
        <v>13</v>
      </c>
    </row>
    <row r="1254" spans="1:9" x14ac:dyDescent="0.35">
      <c r="A1254" s="4" t="s">
        <v>1285</v>
      </c>
      <c r="B1254" s="3">
        <v>1969</v>
      </c>
      <c r="C1254" s="3" t="s">
        <v>10</v>
      </c>
      <c r="D1254" s="3">
        <v>7</v>
      </c>
      <c r="E1254" s="3">
        <v>0</v>
      </c>
      <c r="F1254" s="3">
        <v>10403.27</v>
      </c>
      <c r="G1254" s="3" t="s">
        <v>12</v>
      </c>
      <c r="H1254" s="3" t="s">
        <v>11</v>
      </c>
      <c r="I1254" s="5" t="s">
        <v>516</v>
      </c>
    </row>
    <row r="1255" spans="1:9" x14ac:dyDescent="0.35">
      <c r="A1255" s="4" t="s">
        <v>1286</v>
      </c>
      <c r="B1255" s="3">
        <v>1975</v>
      </c>
      <c r="C1255" s="3" t="s">
        <v>18</v>
      </c>
      <c r="D1255" s="3">
        <v>5</v>
      </c>
      <c r="E1255" s="3">
        <v>4</v>
      </c>
      <c r="F1255" s="3">
        <v>10407.09</v>
      </c>
      <c r="G1255" s="3" t="s">
        <v>12</v>
      </c>
      <c r="H1255" s="3" t="s">
        <v>16</v>
      </c>
      <c r="I1255" s="5" t="s">
        <v>164</v>
      </c>
    </row>
    <row r="1256" spans="1:9" x14ac:dyDescent="0.35">
      <c r="A1256" s="4" t="s">
        <v>1287</v>
      </c>
      <c r="B1256" s="3">
        <v>1980</v>
      </c>
      <c r="C1256" s="3" t="s">
        <v>37</v>
      </c>
      <c r="D1256" s="3">
        <v>24</v>
      </c>
      <c r="E1256" s="3">
        <v>2</v>
      </c>
      <c r="F1256" s="3">
        <v>10407.98</v>
      </c>
      <c r="G1256" s="3" t="s">
        <v>12</v>
      </c>
      <c r="H1256" s="3" t="s">
        <v>16</v>
      </c>
      <c r="I1256" s="5" t="s">
        <v>300</v>
      </c>
    </row>
    <row r="1257" spans="1:9" x14ac:dyDescent="0.35">
      <c r="A1257" s="4" t="s">
        <v>1288</v>
      </c>
      <c r="B1257" s="3">
        <v>1973</v>
      </c>
      <c r="C1257" s="3" t="s">
        <v>37</v>
      </c>
      <c r="D1257" s="3">
        <v>11</v>
      </c>
      <c r="E1257" s="3">
        <v>0</v>
      </c>
      <c r="F1257" s="3">
        <v>10419.59</v>
      </c>
      <c r="G1257" s="3" t="s">
        <v>12</v>
      </c>
      <c r="H1257" s="3" t="s">
        <v>11</v>
      </c>
      <c r="I1257" s="5" t="s">
        <v>200</v>
      </c>
    </row>
    <row r="1258" spans="1:9" x14ac:dyDescent="0.35">
      <c r="A1258" s="4" t="s">
        <v>1289</v>
      </c>
      <c r="B1258" s="3">
        <v>1979</v>
      </c>
      <c r="C1258" s="3" t="s">
        <v>15</v>
      </c>
      <c r="D1258" s="3">
        <v>25</v>
      </c>
      <c r="E1258" s="3">
        <v>2</v>
      </c>
      <c r="F1258" s="3">
        <v>10419.65</v>
      </c>
      <c r="G1258" s="3" t="s">
        <v>12</v>
      </c>
      <c r="H1258" s="3" t="s">
        <v>11</v>
      </c>
      <c r="I1258" s="5" t="s">
        <v>200</v>
      </c>
    </row>
    <row r="1259" spans="1:9" x14ac:dyDescent="0.35">
      <c r="A1259" s="4" t="s">
        <v>1290</v>
      </c>
      <c r="B1259" s="3">
        <v>1968</v>
      </c>
      <c r="C1259" s="3" t="s">
        <v>30</v>
      </c>
      <c r="D1259" s="3">
        <v>27</v>
      </c>
      <c r="E1259" s="3">
        <v>0</v>
      </c>
      <c r="F1259" s="3">
        <v>10422.92</v>
      </c>
      <c r="G1259" s="3" t="s">
        <v>12</v>
      </c>
      <c r="H1259" s="3" t="s">
        <v>16</v>
      </c>
      <c r="I1259" s="5" t="s">
        <v>356</v>
      </c>
    </row>
    <row r="1260" spans="1:9" x14ac:dyDescent="0.35">
      <c r="A1260" s="4" t="s">
        <v>1291</v>
      </c>
      <c r="B1260" s="3">
        <v>1968</v>
      </c>
      <c r="C1260" s="3" t="s">
        <v>35</v>
      </c>
      <c r="D1260" s="3">
        <v>23</v>
      </c>
      <c r="E1260" s="3">
        <v>0</v>
      </c>
      <c r="F1260" s="3">
        <v>10435.07</v>
      </c>
      <c r="G1260" s="3" t="s">
        <v>12</v>
      </c>
      <c r="H1260" s="3" t="s">
        <v>16</v>
      </c>
      <c r="I1260" s="5" t="s">
        <v>168</v>
      </c>
    </row>
    <row r="1261" spans="1:9" x14ac:dyDescent="0.35">
      <c r="A1261" s="4" t="s">
        <v>1292</v>
      </c>
      <c r="B1261" s="3">
        <v>1968</v>
      </c>
      <c r="C1261" s="3" t="s">
        <v>35</v>
      </c>
      <c r="D1261" s="3">
        <v>29</v>
      </c>
      <c r="E1261" s="3">
        <v>1</v>
      </c>
      <c r="F1261" s="3">
        <v>10436.1</v>
      </c>
      <c r="G1261" s="3" t="s">
        <v>12</v>
      </c>
      <c r="H1261" s="3" t="s">
        <v>12</v>
      </c>
      <c r="I1261" s="5" t="s">
        <v>42</v>
      </c>
    </row>
    <row r="1262" spans="1:9" x14ac:dyDescent="0.35">
      <c r="A1262" s="4" t="s">
        <v>1293</v>
      </c>
      <c r="B1262" s="3">
        <v>1968</v>
      </c>
      <c r="C1262" s="3" t="s">
        <v>15</v>
      </c>
      <c r="D1262" s="3">
        <v>8</v>
      </c>
      <c r="E1262" s="3">
        <v>1</v>
      </c>
      <c r="F1262" s="3">
        <v>10450.549999999999</v>
      </c>
      <c r="G1262" s="3" t="s">
        <v>12</v>
      </c>
      <c r="H1262" s="3" t="s">
        <v>16</v>
      </c>
      <c r="I1262" s="5" t="s">
        <v>42</v>
      </c>
    </row>
    <row r="1263" spans="1:9" x14ac:dyDescent="0.35">
      <c r="A1263" s="4" t="s">
        <v>1294</v>
      </c>
      <c r="B1263" s="3">
        <v>1964</v>
      </c>
      <c r="C1263" s="3" t="s">
        <v>37</v>
      </c>
      <c r="D1263" s="3">
        <v>14</v>
      </c>
      <c r="E1263" s="3">
        <v>0</v>
      </c>
      <c r="F1263" s="3">
        <v>10455.1</v>
      </c>
      <c r="G1263" s="3" t="s">
        <v>12</v>
      </c>
      <c r="H1263" s="3" t="s">
        <v>16</v>
      </c>
      <c r="I1263" s="5" t="s">
        <v>23</v>
      </c>
    </row>
    <row r="1264" spans="1:9" x14ac:dyDescent="0.35">
      <c r="A1264" s="4" t="s">
        <v>1295</v>
      </c>
      <c r="B1264" s="3">
        <v>1976</v>
      </c>
      <c r="C1264" s="3" t="s">
        <v>35</v>
      </c>
      <c r="D1264" s="3">
        <v>3</v>
      </c>
      <c r="E1264" s="3">
        <v>2</v>
      </c>
      <c r="F1264" s="3">
        <v>10455.14</v>
      </c>
      <c r="G1264" s="3" t="s">
        <v>12</v>
      </c>
      <c r="H1264" s="3" t="s">
        <v>11</v>
      </c>
      <c r="I1264" s="5" t="s">
        <v>300</v>
      </c>
    </row>
    <row r="1265" spans="1:9" x14ac:dyDescent="0.35">
      <c r="A1265" s="4" t="s">
        <v>1296</v>
      </c>
      <c r="B1265" s="3">
        <v>1964</v>
      </c>
      <c r="C1265" s="3" t="s">
        <v>10</v>
      </c>
      <c r="D1265" s="3">
        <v>27</v>
      </c>
      <c r="E1265" s="3">
        <v>0</v>
      </c>
      <c r="F1265" s="3">
        <v>10459.19</v>
      </c>
      <c r="G1265" s="3" t="s">
        <v>12</v>
      </c>
      <c r="H1265" s="3" t="s">
        <v>16</v>
      </c>
      <c r="I1265" s="5" t="s">
        <v>13</v>
      </c>
    </row>
    <row r="1266" spans="1:9" x14ac:dyDescent="0.35">
      <c r="A1266" s="4" t="s">
        <v>1297</v>
      </c>
      <c r="B1266" s="3">
        <v>1969</v>
      </c>
      <c r="C1266" s="3" t="s">
        <v>20</v>
      </c>
      <c r="D1266" s="3">
        <v>22</v>
      </c>
      <c r="E1266" s="3">
        <v>1</v>
      </c>
      <c r="F1266" s="3">
        <v>10461.98</v>
      </c>
      <c r="G1266" s="3" t="s">
        <v>12</v>
      </c>
      <c r="H1266" s="3" t="s">
        <v>16</v>
      </c>
      <c r="I1266" s="5" t="s">
        <v>23</v>
      </c>
    </row>
    <row r="1267" spans="1:9" x14ac:dyDescent="0.35">
      <c r="A1267" s="4" t="s">
        <v>1298</v>
      </c>
      <c r="B1267" s="3">
        <v>1987</v>
      </c>
      <c r="C1267" s="3" t="s">
        <v>18</v>
      </c>
      <c r="D1267" s="3">
        <v>28</v>
      </c>
      <c r="E1267" s="3">
        <v>3</v>
      </c>
      <c r="F1267" s="3">
        <v>10464.83</v>
      </c>
      <c r="G1267" s="3" t="s">
        <v>12</v>
      </c>
      <c r="H1267" s="3" t="s">
        <v>16</v>
      </c>
      <c r="I1267" s="5" t="s">
        <v>23</v>
      </c>
    </row>
    <row r="1268" spans="1:9" x14ac:dyDescent="0.35">
      <c r="A1268" s="4" t="s">
        <v>1299</v>
      </c>
      <c r="B1268" s="3">
        <v>1978</v>
      </c>
      <c r="C1268" s="3" t="s">
        <v>35</v>
      </c>
      <c r="D1268" s="3">
        <v>21</v>
      </c>
      <c r="E1268" s="3">
        <v>2</v>
      </c>
      <c r="F1268" s="3">
        <v>10486.55</v>
      </c>
      <c r="G1268" s="3" t="s">
        <v>12</v>
      </c>
      <c r="H1268" s="3" t="s">
        <v>12</v>
      </c>
      <c r="I1268" s="5" t="s">
        <v>200</v>
      </c>
    </row>
    <row r="1269" spans="1:9" x14ac:dyDescent="0.35">
      <c r="A1269" s="4" t="s">
        <v>1300</v>
      </c>
      <c r="B1269" s="3">
        <v>1972</v>
      </c>
      <c r="C1269" s="3" t="s">
        <v>37</v>
      </c>
      <c r="D1269" s="3">
        <v>19</v>
      </c>
      <c r="E1269" s="3">
        <v>2</v>
      </c>
      <c r="F1269" s="3">
        <v>10493.95</v>
      </c>
      <c r="G1269" s="3" t="s">
        <v>12</v>
      </c>
      <c r="H1269" s="3" t="s">
        <v>16</v>
      </c>
      <c r="I1269" s="5" t="s">
        <v>23</v>
      </c>
    </row>
    <row r="1270" spans="1:9" x14ac:dyDescent="0.35">
      <c r="A1270" s="4" t="s">
        <v>1301</v>
      </c>
      <c r="B1270" s="3">
        <v>1977</v>
      </c>
      <c r="C1270" s="3" t="s">
        <v>37</v>
      </c>
      <c r="D1270" s="3">
        <v>25</v>
      </c>
      <c r="E1270" s="3">
        <v>2</v>
      </c>
      <c r="F1270" s="3">
        <v>10495.6</v>
      </c>
      <c r="G1270" s="3" t="s">
        <v>12</v>
      </c>
      <c r="H1270" s="3" t="s">
        <v>16</v>
      </c>
      <c r="I1270" s="5" t="s">
        <v>23</v>
      </c>
    </row>
    <row r="1271" spans="1:9" x14ac:dyDescent="0.35">
      <c r="A1271" s="4" t="s">
        <v>1302</v>
      </c>
      <c r="B1271" s="3">
        <v>1971</v>
      </c>
      <c r="C1271" s="3" t="s">
        <v>20</v>
      </c>
      <c r="D1271" s="3">
        <v>26</v>
      </c>
      <c r="E1271" s="3">
        <v>0</v>
      </c>
      <c r="F1271" s="3">
        <v>10546.48</v>
      </c>
      <c r="G1271" s="3" t="s">
        <v>12</v>
      </c>
      <c r="H1271" s="3" t="s">
        <v>12</v>
      </c>
      <c r="I1271" s="5" t="s">
        <v>42</v>
      </c>
    </row>
    <row r="1272" spans="1:9" x14ac:dyDescent="0.35">
      <c r="A1272" s="4" t="s">
        <v>1303</v>
      </c>
      <c r="B1272" s="3">
        <v>1971</v>
      </c>
      <c r="C1272" s="3" t="s">
        <v>18</v>
      </c>
      <c r="D1272" s="3">
        <v>29</v>
      </c>
      <c r="E1272" s="3">
        <v>3</v>
      </c>
      <c r="F1272" s="3">
        <v>10560.49</v>
      </c>
      <c r="G1272" s="3" t="s">
        <v>12</v>
      </c>
      <c r="H1272" s="3" t="s">
        <v>11</v>
      </c>
      <c r="I1272" s="5" t="s">
        <v>13</v>
      </c>
    </row>
    <row r="1273" spans="1:9" x14ac:dyDescent="0.35">
      <c r="A1273" s="4" t="s">
        <v>1304</v>
      </c>
      <c r="B1273" s="3">
        <v>1969</v>
      </c>
      <c r="C1273" s="3" t="s">
        <v>10</v>
      </c>
      <c r="D1273" s="3">
        <v>17</v>
      </c>
      <c r="E1273" s="3">
        <v>0</v>
      </c>
      <c r="F1273" s="3">
        <v>10564.88</v>
      </c>
      <c r="G1273" s="3" t="s">
        <v>12</v>
      </c>
      <c r="H1273" s="3" t="s">
        <v>16</v>
      </c>
      <c r="I1273" s="5" t="s">
        <v>247</v>
      </c>
    </row>
    <row r="1274" spans="1:9" x14ac:dyDescent="0.35">
      <c r="A1274" s="4" t="s">
        <v>1305</v>
      </c>
      <c r="B1274" s="3">
        <v>1966</v>
      </c>
      <c r="C1274" s="3" t="s">
        <v>30</v>
      </c>
      <c r="D1274" s="3">
        <v>11</v>
      </c>
      <c r="E1274" s="3">
        <v>0</v>
      </c>
      <c r="F1274" s="3">
        <v>10577.09</v>
      </c>
      <c r="G1274" s="3" t="s">
        <v>12</v>
      </c>
      <c r="H1274" s="3" t="s">
        <v>12</v>
      </c>
      <c r="I1274" s="5" t="s">
        <v>42</v>
      </c>
    </row>
    <row r="1275" spans="1:9" x14ac:dyDescent="0.35">
      <c r="A1275" s="4" t="s">
        <v>1306</v>
      </c>
      <c r="B1275" s="3">
        <v>1969</v>
      </c>
      <c r="C1275" s="3" t="s">
        <v>30</v>
      </c>
      <c r="D1275" s="3">
        <v>25</v>
      </c>
      <c r="E1275" s="3">
        <v>1</v>
      </c>
      <c r="F1275" s="3">
        <v>10579.71</v>
      </c>
      <c r="G1275" s="3" t="s">
        <v>12</v>
      </c>
      <c r="H1275" s="3" t="s">
        <v>12</v>
      </c>
      <c r="I1275" s="5" t="s">
        <v>13</v>
      </c>
    </row>
    <row r="1276" spans="1:9" x14ac:dyDescent="0.35">
      <c r="A1276" s="4" t="s">
        <v>1307</v>
      </c>
      <c r="B1276" s="3">
        <v>1966</v>
      </c>
      <c r="C1276" s="3" t="s">
        <v>15</v>
      </c>
      <c r="D1276" s="3">
        <v>3</v>
      </c>
      <c r="E1276" s="3">
        <v>0</v>
      </c>
      <c r="F1276" s="3">
        <v>10594.23</v>
      </c>
      <c r="G1276" s="3" t="s">
        <v>12</v>
      </c>
      <c r="H1276" s="3" t="s">
        <v>12</v>
      </c>
      <c r="I1276" s="5" t="s">
        <v>13</v>
      </c>
    </row>
    <row r="1277" spans="1:9" x14ac:dyDescent="0.35">
      <c r="A1277" s="4" t="s">
        <v>1308</v>
      </c>
      <c r="B1277" s="3">
        <v>1967</v>
      </c>
      <c r="C1277" s="3" t="s">
        <v>15</v>
      </c>
      <c r="D1277" s="3">
        <v>29</v>
      </c>
      <c r="E1277" s="3">
        <v>0</v>
      </c>
      <c r="F1277" s="3">
        <v>10594.5</v>
      </c>
      <c r="G1277" s="3" t="s">
        <v>12</v>
      </c>
      <c r="H1277" s="3" t="s">
        <v>16</v>
      </c>
      <c r="I1277" s="5" t="s">
        <v>23</v>
      </c>
    </row>
    <row r="1278" spans="1:9" x14ac:dyDescent="0.35">
      <c r="A1278" s="4" t="s">
        <v>1309</v>
      </c>
      <c r="B1278" s="3">
        <v>1972</v>
      </c>
      <c r="C1278" s="3" t="s">
        <v>30</v>
      </c>
      <c r="D1278" s="3">
        <v>14</v>
      </c>
      <c r="E1278" s="3">
        <v>3</v>
      </c>
      <c r="F1278" s="3">
        <v>10600.55</v>
      </c>
      <c r="G1278" s="3" t="s">
        <v>12</v>
      </c>
      <c r="H1278" s="3" t="s">
        <v>16</v>
      </c>
      <c r="I1278" s="5" t="s">
        <v>23</v>
      </c>
    </row>
    <row r="1279" spans="1:9" x14ac:dyDescent="0.35">
      <c r="A1279" s="4" t="s">
        <v>1310</v>
      </c>
      <c r="B1279" s="3">
        <v>1966</v>
      </c>
      <c r="C1279" s="3" t="s">
        <v>10</v>
      </c>
      <c r="D1279" s="3">
        <v>20</v>
      </c>
      <c r="E1279" s="3">
        <v>0</v>
      </c>
      <c r="F1279" s="3">
        <v>10601.41</v>
      </c>
      <c r="G1279" s="3" t="s">
        <v>12</v>
      </c>
      <c r="H1279" s="3" t="s">
        <v>11</v>
      </c>
      <c r="I1279" s="5" t="s">
        <v>42</v>
      </c>
    </row>
    <row r="1280" spans="1:9" x14ac:dyDescent="0.35">
      <c r="A1280" s="4" t="s">
        <v>1311</v>
      </c>
      <c r="B1280" s="3">
        <v>1967</v>
      </c>
      <c r="C1280" s="3" t="s">
        <v>18</v>
      </c>
      <c r="D1280" s="3">
        <v>23</v>
      </c>
      <c r="E1280" s="3">
        <v>0</v>
      </c>
      <c r="F1280" s="3">
        <v>10601.63</v>
      </c>
      <c r="G1280" s="3" t="s">
        <v>12</v>
      </c>
      <c r="H1280" s="3" t="s">
        <v>11</v>
      </c>
      <c r="I1280" s="5" t="s">
        <v>23</v>
      </c>
    </row>
    <row r="1281" spans="1:9" x14ac:dyDescent="0.35">
      <c r="A1281" s="4" t="s">
        <v>1312</v>
      </c>
      <c r="B1281" s="3">
        <v>1966</v>
      </c>
      <c r="C1281" s="3" t="s">
        <v>10</v>
      </c>
      <c r="D1281" s="3">
        <v>2</v>
      </c>
      <c r="E1281" s="3">
        <v>0</v>
      </c>
      <c r="F1281" s="3">
        <v>10602.39</v>
      </c>
      <c r="G1281" s="3" t="s">
        <v>12</v>
      </c>
      <c r="H1281" s="3" t="s">
        <v>12</v>
      </c>
      <c r="I1281" s="5" t="s">
        <v>42</v>
      </c>
    </row>
    <row r="1282" spans="1:9" x14ac:dyDescent="0.35">
      <c r="A1282" s="4" t="s">
        <v>1313</v>
      </c>
      <c r="B1282" s="3">
        <v>1965</v>
      </c>
      <c r="C1282" s="3" t="s">
        <v>18</v>
      </c>
      <c r="D1282" s="3">
        <v>27</v>
      </c>
      <c r="E1282" s="3">
        <v>0</v>
      </c>
      <c r="F1282" s="3">
        <v>10608.67</v>
      </c>
      <c r="G1282" s="3" t="s">
        <v>12</v>
      </c>
      <c r="H1282" s="3" t="s">
        <v>12</v>
      </c>
      <c r="I1282" s="5" t="s">
        <v>23</v>
      </c>
    </row>
    <row r="1283" spans="1:9" x14ac:dyDescent="0.35">
      <c r="A1283" s="4" t="s">
        <v>1314</v>
      </c>
      <c r="B1283" s="3">
        <v>1992</v>
      </c>
      <c r="C1283" s="3" t="s">
        <v>10</v>
      </c>
      <c r="D1283" s="3">
        <v>23</v>
      </c>
      <c r="E1283" s="3">
        <v>0</v>
      </c>
      <c r="F1283" s="3">
        <v>10617.04</v>
      </c>
      <c r="G1283" s="3" t="s">
        <v>12</v>
      </c>
      <c r="H1283" s="3" t="s">
        <v>12</v>
      </c>
      <c r="I1283" s="5" t="s">
        <v>535</v>
      </c>
    </row>
    <row r="1284" spans="1:9" x14ac:dyDescent="0.35">
      <c r="A1284" s="4" t="s">
        <v>1315</v>
      </c>
      <c r="B1284" s="3">
        <v>1990</v>
      </c>
      <c r="C1284" s="3" t="s">
        <v>10</v>
      </c>
      <c r="D1284" s="3">
        <v>6</v>
      </c>
      <c r="E1284" s="3">
        <v>3</v>
      </c>
      <c r="F1284" s="3">
        <v>10620.26</v>
      </c>
      <c r="G1284" s="3" t="s">
        <v>12</v>
      </c>
      <c r="H1284" s="3" t="s">
        <v>12</v>
      </c>
      <c r="I1284" s="5" t="s">
        <v>23</v>
      </c>
    </row>
    <row r="1285" spans="1:9" x14ac:dyDescent="0.35">
      <c r="A1285" s="4" t="s">
        <v>1316</v>
      </c>
      <c r="B1285" s="3">
        <v>1964</v>
      </c>
      <c r="C1285" s="3" t="s">
        <v>35</v>
      </c>
      <c r="D1285" s="3">
        <v>8</v>
      </c>
      <c r="E1285" s="3">
        <v>0</v>
      </c>
      <c r="F1285" s="3">
        <v>10627.81</v>
      </c>
      <c r="G1285" s="3" t="s">
        <v>12</v>
      </c>
      <c r="H1285" s="3" t="s">
        <v>12</v>
      </c>
      <c r="I1285" s="5" t="s">
        <v>13</v>
      </c>
    </row>
    <row r="1286" spans="1:9" x14ac:dyDescent="0.35">
      <c r="A1286" s="4" t="s">
        <v>1317</v>
      </c>
      <c r="B1286" s="3">
        <v>1976</v>
      </c>
      <c r="C1286" s="3" t="s">
        <v>15</v>
      </c>
      <c r="D1286" s="3">
        <v>22</v>
      </c>
      <c r="E1286" s="3">
        <v>2</v>
      </c>
      <c r="F1286" s="3">
        <v>10665.44</v>
      </c>
      <c r="G1286" s="3" t="s">
        <v>12</v>
      </c>
      <c r="H1286" s="3" t="s">
        <v>11</v>
      </c>
      <c r="I1286" s="5" t="s">
        <v>300</v>
      </c>
    </row>
    <row r="1287" spans="1:9" x14ac:dyDescent="0.35">
      <c r="A1287" s="4" t="s">
        <v>1318</v>
      </c>
      <c r="B1287" s="3">
        <v>1962</v>
      </c>
      <c r="C1287" s="3" t="s">
        <v>20</v>
      </c>
      <c r="D1287" s="3">
        <v>7</v>
      </c>
      <c r="E1287" s="3">
        <v>0</v>
      </c>
      <c r="F1287" s="3">
        <v>10676.83</v>
      </c>
      <c r="G1287" s="3" t="s">
        <v>12</v>
      </c>
      <c r="H1287" s="3" t="s">
        <v>12</v>
      </c>
      <c r="I1287" s="5" t="s">
        <v>13</v>
      </c>
    </row>
    <row r="1288" spans="1:9" x14ac:dyDescent="0.35">
      <c r="A1288" s="4" t="s">
        <v>1319</v>
      </c>
      <c r="B1288" s="3">
        <v>1977</v>
      </c>
      <c r="C1288" s="3" t="s">
        <v>35</v>
      </c>
      <c r="D1288" s="3">
        <v>2</v>
      </c>
      <c r="E1288" s="3">
        <v>2</v>
      </c>
      <c r="F1288" s="3">
        <v>10690.11</v>
      </c>
      <c r="G1288" s="3" t="s">
        <v>12</v>
      </c>
      <c r="H1288" s="3" t="s">
        <v>11</v>
      </c>
      <c r="I1288" s="5" t="s">
        <v>300</v>
      </c>
    </row>
    <row r="1289" spans="1:9" x14ac:dyDescent="0.35">
      <c r="A1289" s="4" t="s">
        <v>1320</v>
      </c>
      <c r="B1289" s="3">
        <v>1976</v>
      </c>
      <c r="C1289" s="3" t="s">
        <v>20</v>
      </c>
      <c r="D1289" s="3">
        <v>30</v>
      </c>
      <c r="E1289" s="3">
        <v>2</v>
      </c>
      <c r="F1289" s="3">
        <v>10698.38</v>
      </c>
      <c r="G1289" s="3" t="s">
        <v>12</v>
      </c>
      <c r="H1289" s="3" t="s">
        <v>16</v>
      </c>
      <c r="I1289" s="5" t="s">
        <v>200</v>
      </c>
    </row>
    <row r="1290" spans="1:9" x14ac:dyDescent="0.35">
      <c r="A1290" s="4" t="s">
        <v>1321</v>
      </c>
      <c r="B1290" s="3">
        <v>1972</v>
      </c>
      <c r="C1290" s="3" t="s">
        <v>37</v>
      </c>
      <c r="D1290" s="3">
        <v>24</v>
      </c>
      <c r="E1290" s="3">
        <v>3</v>
      </c>
      <c r="F1290" s="3">
        <v>10702.64</v>
      </c>
      <c r="G1290" s="3" t="s">
        <v>12</v>
      </c>
      <c r="H1290" s="3" t="s">
        <v>12</v>
      </c>
      <c r="I1290" s="5" t="s">
        <v>13</v>
      </c>
    </row>
    <row r="1291" spans="1:9" x14ac:dyDescent="0.35">
      <c r="A1291" s="4" t="s">
        <v>1322</v>
      </c>
      <c r="B1291" s="3">
        <v>1967</v>
      </c>
      <c r="C1291" s="3" t="s">
        <v>10</v>
      </c>
      <c r="D1291" s="3">
        <v>30</v>
      </c>
      <c r="E1291" s="3">
        <v>0</v>
      </c>
      <c r="F1291" s="3">
        <v>10704.47</v>
      </c>
      <c r="G1291" s="3" t="s">
        <v>12</v>
      </c>
      <c r="H1291" s="3" t="s">
        <v>11</v>
      </c>
      <c r="I1291" s="5" t="s">
        <v>42</v>
      </c>
    </row>
    <row r="1292" spans="1:9" x14ac:dyDescent="0.35">
      <c r="A1292" s="4" t="s">
        <v>1323</v>
      </c>
      <c r="B1292" s="3">
        <v>1967</v>
      </c>
      <c r="C1292" s="3" t="s">
        <v>37</v>
      </c>
      <c r="D1292" s="3">
        <v>5</v>
      </c>
      <c r="E1292" s="3">
        <v>0</v>
      </c>
      <c r="F1292" s="3">
        <v>10713.64</v>
      </c>
      <c r="G1292" s="3" t="s">
        <v>12</v>
      </c>
      <c r="H1292" s="3" t="s">
        <v>12</v>
      </c>
      <c r="I1292" s="5" t="s">
        <v>42</v>
      </c>
    </row>
    <row r="1293" spans="1:9" x14ac:dyDescent="0.35">
      <c r="A1293" s="4" t="s">
        <v>1324</v>
      </c>
      <c r="B1293" s="3">
        <v>1992</v>
      </c>
      <c r="C1293" s="3" t="s">
        <v>18</v>
      </c>
      <c r="D1293" s="3">
        <v>25</v>
      </c>
      <c r="E1293" s="3">
        <v>0</v>
      </c>
      <c r="F1293" s="3">
        <v>10719.57</v>
      </c>
      <c r="G1293" s="3" t="s">
        <v>12</v>
      </c>
      <c r="H1293" s="3" t="s">
        <v>16</v>
      </c>
      <c r="I1293" s="5" t="s">
        <v>23</v>
      </c>
    </row>
    <row r="1294" spans="1:9" x14ac:dyDescent="0.35">
      <c r="A1294" s="4" t="s">
        <v>1325</v>
      </c>
      <c r="B1294" s="3">
        <v>1974</v>
      </c>
      <c r="C1294" s="3" t="s">
        <v>30</v>
      </c>
      <c r="D1294" s="3">
        <v>9</v>
      </c>
      <c r="E1294" s="3">
        <v>4</v>
      </c>
      <c r="F1294" s="3">
        <v>10736.87</v>
      </c>
      <c r="G1294" s="3" t="s">
        <v>12</v>
      </c>
      <c r="H1294" s="3" t="s">
        <v>16</v>
      </c>
      <c r="I1294" s="5" t="s">
        <v>168</v>
      </c>
    </row>
    <row r="1295" spans="1:9" x14ac:dyDescent="0.35">
      <c r="A1295" s="4" t="s">
        <v>1326</v>
      </c>
      <c r="B1295" s="3">
        <v>1986</v>
      </c>
      <c r="C1295" s="3" t="s">
        <v>35</v>
      </c>
      <c r="D1295" s="3">
        <v>29</v>
      </c>
      <c r="E1295" s="3">
        <v>3</v>
      </c>
      <c r="F1295" s="3">
        <v>10749.02</v>
      </c>
      <c r="G1295" s="3" t="s">
        <v>12</v>
      </c>
      <c r="H1295" s="3" t="s">
        <v>16</v>
      </c>
      <c r="I1295" s="5" t="s">
        <v>535</v>
      </c>
    </row>
    <row r="1296" spans="1:9" x14ac:dyDescent="0.35">
      <c r="A1296" s="4" t="s">
        <v>1327</v>
      </c>
      <c r="B1296" s="3">
        <v>1989</v>
      </c>
      <c r="C1296" s="3" t="s">
        <v>15</v>
      </c>
      <c r="D1296" s="3">
        <v>25</v>
      </c>
      <c r="E1296" s="3">
        <v>3</v>
      </c>
      <c r="F1296" s="3">
        <v>10769.75</v>
      </c>
      <c r="G1296" s="3" t="s">
        <v>12</v>
      </c>
      <c r="H1296" s="3" t="s">
        <v>11</v>
      </c>
      <c r="I1296" s="5" t="s">
        <v>632</v>
      </c>
    </row>
    <row r="1297" spans="1:9" x14ac:dyDescent="0.35">
      <c r="A1297" s="4" t="s">
        <v>1328</v>
      </c>
      <c r="B1297" s="3">
        <v>1967</v>
      </c>
      <c r="C1297" s="3" t="s">
        <v>15</v>
      </c>
      <c r="D1297" s="3">
        <v>11</v>
      </c>
      <c r="E1297" s="3">
        <v>1</v>
      </c>
      <c r="F1297" s="3">
        <v>10791.96</v>
      </c>
      <c r="G1297" s="3" t="s">
        <v>12</v>
      </c>
      <c r="H1297" s="3" t="s">
        <v>11</v>
      </c>
      <c r="I1297" s="5" t="s">
        <v>42</v>
      </c>
    </row>
    <row r="1298" spans="1:9" x14ac:dyDescent="0.35">
      <c r="A1298" s="4" t="s">
        <v>1329</v>
      </c>
      <c r="B1298" s="3">
        <v>1999</v>
      </c>
      <c r="C1298" s="3" t="s">
        <v>30</v>
      </c>
      <c r="D1298" s="3">
        <v>24</v>
      </c>
      <c r="E1298" s="3">
        <v>0</v>
      </c>
      <c r="F1298" s="3">
        <v>10795.94</v>
      </c>
      <c r="G1298" s="3" t="s">
        <v>12</v>
      </c>
      <c r="H1298" s="3" t="s">
        <v>16</v>
      </c>
      <c r="I1298" s="5" t="s">
        <v>42</v>
      </c>
    </row>
    <row r="1299" spans="1:9" x14ac:dyDescent="0.35">
      <c r="A1299" s="4" t="s">
        <v>1330</v>
      </c>
      <c r="B1299" s="3">
        <v>1967</v>
      </c>
      <c r="C1299" s="3" t="s">
        <v>37</v>
      </c>
      <c r="D1299" s="3">
        <v>23</v>
      </c>
      <c r="E1299" s="3">
        <v>0</v>
      </c>
      <c r="F1299" s="3">
        <v>10796.35</v>
      </c>
      <c r="G1299" s="3" t="s">
        <v>12</v>
      </c>
      <c r="H1299" s="3" t="s">
        <v>16</v>
      </c>
      <c r="I1299" s="5" t="s">
        <v>166</v>
      </c>
    </row>
    <row r="1300" spans="1:9" x14ac:dyDescent="0.35">
      <c r="A1300" s="4" t="s">
        <v>1331</v>
      </c>
      <c r="B1300" s="3">
        <v>1970</v>
      </c>
      <c r="C1300" s="3" t="s">
        <v>37</v>
      </c>
      <c r="D1300" s="3">
        <v>28</v>
      </c>
      <c r="E1300" s="3">
        <v>1</v>
      </c>
      <c r="F1300" s="3">
        <v>10797.34</v>
      </c>
      <c r="G1300" s="3" t="s">
        <v>12</v>
      </c>
      <c r="H1300" s="3" t="s">
        <v>11</v>
      </c>
      <c r="I1300" s="5" t="s">
        <v>249</v>
      </c>
    </row>
    <row r="1301" spans="1:9" x14ac:dyDescent="0.35">
      <c r="A1301" s="4" t="s">
        <v>1332</v>
      </c>
      <c r="B1301" s="3">
        <v>1970</v>
      </c>
      <c r="C1301" s="3" t="s">
        <v>30</v>
      </c>
      <c r="D1301" s="3">
        <v>18</v>
      </c>
      <c r="E1301" s="3">
        <v>2</v>
      </c>
      <c r="F1301" s="3">
        <v>10806.84</v>
      </c>
      <c r="G1301" s="3" t="s">
        <v>12</v>
      </c>
      <c r="H1301" s="3" t="s">
        <v>11</v>
      </c>
      <c r="I1301" s="5" t="s">
        <v>42</v>
      </c>
    </row>
    <row r="1302" spans="1:9" x14ac:dyDescent="0.35">
      <c r="A1302" s="4" t="s">
        <v>1333</v>
      </c>
      <c r="B1302" s="3">
        <v>1967</v>
      </c>
      <c r="C1302" s="3" t="s">
        <v>37</v>
      </c>
      <c r="D1302" s="3">
        <v>2</v>
      </c>
      <c r="E1302" s="3">
        <v>1</v>
      </c>
      <c r="F1302" s="3">
        <v>10807.49</v>
      </c>
      <c r="G1302" s="3" t="s">
        <v>12</v>
      </c>
      <c r="H1302" s="3" t="s">
        <v>11</v>
      </c>
      <c r="I1302" s="5" t="s">
        <v>13</v>
      </c>
    </row>
    <row r="1303" spans="1:9" x14ac:dyDescent="0.35">
      <c r="A1303" s="4" t="s">
        <v>1334</v>
      </c>
      <c r="B1303" s="3">
        <v>1968</v>
      </c>
      <c r="C1303" s="3" t="s">
        <v>10</v>
      </c>
      <c r="D1303" s="3">
        <v>28</v>
      </c>
      <c r="E1303" s="3">
        <v>1</v>
      </c>
      <c r="F1303" s="3">
        <v>10825.25</v>
      </c>
      <c r="G1303" s="3" t="s">
        <v>12</v>
      </c>
      <c r="H1303" s="3" t="s">
        <v>12</v>
      </c>
      <c r="I1303" s="5" t="s">
        <v>23</v>
      </c>
    </row>
    <row r="1304" spans="1:9" x14ac:dyDescent="0.35">
      <c r="A1304" s="4" t="s">
        <v>1335</v>
      </c>
      <c r="B1304" s="3">
        <v>1971</v>
      </c>
      <c r="C1304" s="3" t="s">
        <v>30</v>
      </c>
      <c r="D1304" s="3">
        <v>20</v>
      </c>
      <c r="E1304" s="3">
        <v>2</v>
      </c>
      <c r="F1304" s="3">
        <v>10848.13</v>
      </c>
      <c r="G1304" s="3" t="s">
        <v>12</v>
      </c>
      <c r="H1304" s="3" t="s">
        <v>12</v>
      </c>
      <c r="I1304" s="5" t="s">
        <v>23</v>
      </c>
    </row>
    <row r="1305" spans="1:9" x14ac:dyDescent="0.35">
      <c r="A1305" s="4" t="s">
        <v>1336</v>
      </c>
      <c r="B1305" s="3">
        <v>1994</v>
      </c>
      <c r="C1305" s="3" t="s">
        <v>20</v>
      </c>
      <c r="D1305" s="3">
        <v>6</v>
      </c>
      <c r="E1305" s="3">
        <v>0</v>
      </c>
      <c r="F1305" s="3">
        <v>10886.66</v>
      </c>
      <c r="G1305" s="3" t="s">
        <v>12</v>
      </c>
      <c r="H1305" s="3" t="s">
        <v>12</v>
      </c>
      <c r="I1305" s="5" t="s">
        <v>23</v>
      </c>
    </row>
    <row r="1306" spans="1:9" x14ac:dyDescent="0.35">
      <c r="A1306" s="4" t="s">
        <v>1337</v>
      </c>
      <c r="B1306" s="3">
        <v>1968</v>
      </c>
      <c r="C1306" s="3" t="s">
        <v>15</v>
      </c>
      <c r="D1306" s="3">
        <v>13</v>
      </c>
      <c r="E1306" s="3">
        <v>0</v>
      </c>
      <c r="F1306" s="3">
        <v>10923.93</v>
      </c>
      <c r="G1306" s="3" t="s">
        <v>12</v>
      </c>
      <c r="H1306" s="3" t="s">
        <v>16</v>
      </c>
      <c r="I1306" s="5" t="s">
        <v>247</v>
      </c>
    </row>
    <row r="1307" spans="1:9" x14ac:dyDescent="0.35">
      <c r="A1307" s="4" t="s">
        <v>1338</v>
      </c>
      <c r="B1307" s="3">
        <v>1968</v>
      </c>
      <c r="C1307" s="3" t="s">
        <v>15</v>
      </c>
      <c r="D1307" s="3">
        <v>12</v>
      </c>
      <c r="E1307" s="3">
        <v>1</v>
      </c>
      <c r="F1307" s="3">
        <v>10928.85</v>
      </c>
      <c r="G1307" s="3" t="s">
        <v>12</v>
      </c>
      <c r="H1307" s="3" t="s">
        <v>12</v>
      </c>
      <c r="I1307" s="5" t="s">
        <v>13</v>
      </c>
    </row>
    <row r="1308" spans="1:9" x14ac:dyDescent="0.35">
      <c r="A1308" s="4" t="s">
        <v>1339</v>
      </c>
      <c r="B1308" s="3">
        <v>1969</v>
      </c>
      <c r="C1308" s="3" t="s">
        <v>15</v>
      </c>
      <c r="D1308" s="3">
        <v>10</v>
      </c>
      <c r="E1308" s="3">
        <v>1</v>
      </c>
      <c r="F1308" s="3">
        <v>10942.13</v>
      </c>
      <c r="G1308" s="3" t="s">
        <v>12</v>
      </c>
      <c r="H1308" s="3" t="s">
        <v>12</v>
      </c>
      <c r="I1308" s="5" t="s">
        <v>23</v>
      </c>
    </row>
    <row r="1309" spans="1:9" x14ac:dyDescent="0.35">
      <c r="A1309" s="4" t="s">
        <v>1340</v>
      </c>
      <c r="B1309" s="3">
        <v>1965</v>
      </c>
      <c r="C1309" s="3" t="s">
        <v>30</v>
      </c>
      <c r="D1309" s="3">
        <v>4</v>
      </c>
      <c r="E1309" s="3">
        <v>0</v>
      </c>
      <c r="F1309" s="3">
        <v>10959.33</v>
      </c>
      <c r="G1309" s="3" t="s">
        <v>12</v>
      </c>
      <c r="H1309" s="3" t="s">
        <v>12</v>
      </c>
      <c r="I1309" s="5" t="s">
        <v>42</v>
      </c>
    </row>
    <row r="1310" spans="1:9" x14ac:dyDescent="0.35">
      <c r="A1310" s="4" t="s">
        <v>1341</v>
      </c>
      <c r="B1310" s="3">
        <v>1969</v>
      </c>
      <c r="C1310" s="3" t="s">
        <v>35</v>
      </c>
      <c r="D1310" s="3">
        <v>14</v>
      </c>
      <c r="E1310" s="3">
        <v>1</v>
      </c>
      <c r="F1310" s="3">
        <v>10959.69</v>
      </c>
      <c r="G1310" s="3" t="s">
        <v>12</v>
      </c>
      <c r="H1310" s="3" t="s">
        <v>12</v>
      </c>
      <c r="I1310" s="5" t="s">
        <v>23</v>
      </c>
    </row>
    <row r="1311" spans="1:9" x14ac:dyDescent="0.35">
      <c r="A1311" s="4" t="s">
        <v>1342</v>
      </c>
      <c r="B1311" s="3">
        <v>1965</v>
      </c>
      <c r="C1311" s="3" t="s">
        <v>18</v>
      </c>
      <c r="D1311" s="3">
        <v>19</v>
      </c>
      <c r="E1311" s="3">
        <v>0</v>
      </c>
      <c r="F1311" s="3">
        <v>10965.45</v>
      </c>
      <c r="G1311" s="3" t="s">
        <v>12</v>
      </c>
      <c r="H1311" s="3" t="s">
        <v>11</v>
      </c>
      <c r="I1311" s="5" t="s">
        <v>42</v>
      </c>
    </row>
    <row r="1312" spans="1:9" x14ac:dyDescent="0.35">
      <c r="A1312" s="4" t="s">
        <v>1343</v>
      </c>
      <c r="B1312" s="3">
        <v>1966</v>
      </c>
      <c r="C1312" s="3" t="s">
        <v>10</v>
      </c>
      <c r="D1312" s="3">
        <v>9</v>
      </c>
      <c r="E1312" s="3">
        <v>0</v>
      </c>
      <c r="F1312" s="3">
        <v>10976.25</v>
      </c>
      <c r="G1312" s="3" t="s">
        <v>12</v>
      </c>
      <c r="H1312" s="3" t="s">
        <v>11</v>
      </c>
      <c r="I1312" s="5" t="s">
        <v>23</v>
      </c>
    </row>
    <row r="1313" spans="1:9" x14ac:dyDescent="0.35">
      <c r="A1313" s="4" t="s">
        <v>1344</v>
      </c>
      <c r="B1313" s="3">
        <v>1973</v>
      </c>
      <c r="C1313" s="3" t="s">
        <v>37</v>
      </c>
      <c r="D1313" s="3">
        <v>21</v>
      </c>
      <c r="E1313" s="3">
        <v>4</v>
      </c>
      <c r="F1313" s="3">
        <v>10977.21</v>
      </c>
      <c r="G1313" s="3" t="s">
        <v>12</v>
      </c>
      <c r="H1313" s="3" t="s">
        <v>16</v>
      </c>
      <c r="I1313" s="5" t="s">
        <v>13</v>
      </c>
    </row>
    <row r="1314" spans="1:9" x14ac:dyDescent="0.35">
      <c r="A1314" s="4" t="s">
        <v>1345</v>
      </c>
      <c r="B1314" s="3">
        <v>1965</v>
      </c>
      <c r="C1314" s="3" t="s">
        <v>30</v>
      </c>
      <c r="D1314" s="3">
        <v>18</v>
      </c>
      <c r="E1314" s="3">
        <v>0</v>
      </c>
      <c r="F1314" s="3">
        <v>10982.5</v>
      </c>
      <c r="G1314" s="3" t="s">
        <v>12</v>
      </c>
      <c r="H1314" s="3" t="s">
        <v>12</v>
      </c>
      <c r="I1314" s="5" t="s">
        <v>13</v>
      </c>
    </row>
    <row r="1315" spans="1:9" x14ac:dyDescent="0.35">
      <c r="A1315" s="4" t="s">
        <v>1346</v>
      </c>
      <c r="B1315" s="3">
        <v>2000</v>
      </c>
      <c r="C1315" s="3" t="s">
        <v>20</v>
      </c>
      <c r="D1315" s="3">
        <v>17</v>
      </c>
      <c r="E1315" s="3">
        <v>0</v>
      </c>
      <c r="F1315" s="3">
        <v>10991.58</v>
      </c>
      <c r="G1315" s="3" t="s">
        <v>12</v>
      </c>
      <c r="H1315" s="3" t="s">
        <v>12</v>
      </c>
      <c r="I1315" s="5" t="s">
        <v>23</v>
      </c>
    </row>
    <row r="1316" spans="1:9" x14ac:dyDescent="0.35">
      <c r="A1316" s="4" t="s">
        <v>1347</v>
      </c>
      <c r="B1316" s="3">
        <v>1968</v>
      </c>
      <c r="C1316" s="3" t="s">
        <v>37</v>
      </c>
      <c r="D1316" s="3">
        <v>24</v>
      </c>
      <c r="E1316" s="3">
        <v>2</v>
      </c>
      <c r="F1316" s="3">
        <v>11013.71</v>
      </c>
      <c r="G1316" s="3" t="s">
        <v>12</v>
      </c>
      <c r="H1316" s="3" t="s">
        <v>16</v>
      </c>
      <c r="I1316" s="5" t="s">
        <v>13</v>
      </c>
    </row>
    <row r="1317" spans="1:9" x14ac:dyDescent="0.35">
      <c r="A1317" s="4" t="s">
        <v>1348</v>
      </c>
      <c r="B1317" s="3">
        <v>1974</v>
      </c>
      <c r="C1317" s="3" t="s">
        <v>30</v>
      </c>
      <c r="D1317" s="3">
        <v>15</v>
      </c>
      <c r="E1317" s="3">
        <v>4</v>
      </c>
      <c r="F1317" s="3">
        <v>11015.17</v>
      </c>
      <c r="G1317" s="3" t="s">
        <v>12</v>
      </c>
      <c r="H1317" s="3" t="s">
        <v>16</v>
      </c>
      <c r="I1317" s="5" t="s">
        <v>23</v>
      </c>
    </row>
    <row r="1318" spans="1:9" x14ac:dyDescent="0.35">
      <c r="A1318" s="4" t="s">
        <v>1349</v>
      </c>
      <c r="B1318" s="3">
        <v>1991</v>
      </c>
      <c r="C1318" s="3" t="s">
        <v>18</v>
      </c>
      <c r="D1318" s="3">
        <v>26</v>
      </c>
      <c r="E1318" s="3">
        <v>3</v>
      </c>
      <c r="F1318" s="3">
        <v>11018.05</v>
      </c>
      <c r="G1318" s="3" t="s">
        <v>12</v>
      </c>
      <c r="H1318" s="3" t="s">
        <v>11</v>
      </c>
      <c r="I1318" s="5" t="s">
        <v>23</v>
      </c>
    </row>
    <row r="1319" spans="1:9" x14ac:dyDescent="0.35">
      <c r="A1319" s="4" t="s">
        <v>1350</v>
      </c>
      <c r="B1319" s="3">
        <v>1996</v>
      </c>
      <c r="C1319" s="3" t="s">
        <v>10</v>
      </c>
      <c r="D1319" s="3">
        <v>21</v>
      </c>
      <c r="E1319" s="3">
        <v>0</v>
      </c>
      <c r="F1319" s="3">
        <v>11028.56</v>
      </c>
      <c r="G1319" s="3" t="s">
        <v>12</v>
      </c>
      <c r="H1319" s="3" t="s">
        <v>12</v>
      </c>
      <c r="I1319" s="5" t="s">
        <v>23</v>
      </c>
    </row>
    <row r="1320" spans="1:9" x14ac:dyDescent="0.35">
      <c r="A1320" s="4" t="s">
        <v>1351</v>
      </c>
      <c r="B1320" s="3">
        <v>1974</v>
      </c>
      <c r="C1320" s="3" t="s">
        <v>30</v>
      </c>
      <c r="D1320" s="3">
        <v>10</v>
      </c>
      <c r="E1320" s="3">
        <v>4</v>
      </c>
      <c r="F1320" s="3">
        <v>11033.66</v>
      </c>
      <c r="G1320" s="3" t="s">
        <v>12</v>
      </c>
      <c r="H1320" s="3" t="s">
        <v>12</v>
      </c>
      <c r="I1320" s="5" t="s">
        <v>23</v>
      </c>
    </row>
    <row r="1321" spans="1:9" x14ac:dyDescent="0.35">
      <c r="A1321" s="4" t="s">
        <v>1352</v>
      </c>
      <c r="B1321" s="3">
        <v>1989</v>
      </c>
      <c r="C1321" s="3" t="s">
        <v>37</v>
      </c>
      <c r="D1321" s="3">
        <v>25</v>
      </c>
      <c r="E1321" s="3">
        <v>3</v>
      </c>
      <c r="F1321" s="3">
        <v>11037.51</v>
      </c>
      <c r="G1321" s="3" t="s">
        <v>12</v>
      </c>
      <c r="H1321" s="3" t="s">
        <v>16</v>
      </c>
      <c r="I1321" s="5" t="s">
        <v>23</v>
      </c>
    </row>
    <row r="1322" spans="1:9" x14ac:dyDescent="0.35">
      <c r="A1322" s="4" t="s">
        <v>1353</v>
      </c>
      <c r="B1322" s="3">
        <v>1974</v>
      </c>
      <c r="C1322" s="3" t="s">
        <v>35</v>
      </c>
      <c r="D1322" s="3">
        <v>30</v>
      </c>
      <c r="E1322" s="3">
        <v>0</v>
      </c>
      <c r="F1322" s="3">
        <v>11037.85</v>
      </c>
      <c r="G1322" s="3" t="s">
        <v>12</v>
      </c>
      <c r="H1322" s="3" t="s">
        <v>11</v>
      </c>
      <c r="I1322" s="5" t="s">
        <v>200</v>
      </c>
    </row>
    <row r="1323" spans="1:9" x14ac:dyDescent="0.35">
      <c r="A1323" s="4" t="s">
        <v>1354</v>
      </c>
      <c r="B1323" s="3">
        <v>2001</v>
      </c>
      <c r="C1323" s="3" t="s">
        <v>30</v>
      </c>
      <c r="D1323" s="3">
        <v>17</v>
      </c>
      <c r="E1323" s="3">
        <v>0</v>
      </c>
      <c r="F1323" s="3">
        <v>11046.02</v>
      </c>
      <c r="G1323" s="3" t="s">
        <v>12</v>
      </c>
      <c r="H1323" s="3" t="s">
        <v>16</v>
      </c>
      <c r="I1323" s="5" t="s">
        <v>535</v>
      </c>
    </row>
    <row r="1324" spans="1:9" x14ac:dyDescent="0.35">
      <c r="A1324" s="4" t="s">
        <v>1355</v>
      </c>
      <c r="B1324" s="3">
        <v>2000</v>
      </c>
      <c r="C1324" s="3" t="s">
        <v>20</v>
      </c>
      <c r="D1324" s="3">
        <v>18</v>
      </c>
      <c r="E1324" s="3">
        <v>0</v>
      </c>
      <c r="F1324" s="3">
        <v>11068.7</v>
      </c>
      <c r="G1324" s="3" t="s">
        <v>12</v>
      </c>
      <c r="H1324" s="3" t="s">
        <v>16</v>
      </c>
      <c r="I1324" s="5" t="s">
        <v>42</v>
      </c>
    </row>
    <row r="1325" spans="1:9" x14ac:dyDescent="0.35">
      <c r="A1325" s="4" t="s">
        <v>1356</v>
      </c>
      <c r="B1325" s="3">
        <v>1971</v>
      </c>
      <c r="C1325" s="3" t="s">
        <v>15</v>
      </c>
      <c r="D1325" s="3">
        <v>9</v>
      </c>
      <c r="E1325" s="3">
        <v>0</v>
      </c>
      <c r="F1325" s="3">
        <v>11068.77</v>
      </c>
      <c r="G1325" s="3" t="s">
        <v>12</v>
      </c>
      <c r="H1325" s="3" t="s">
        <v>11</v>
      </c>
      <c r="I1325" s="5" t="s">
        <v>23</v>
      </c>
    </row>
    <row r="1326" spans="1:9" x14ac:dyDescent="0.35">
      <c r="A1326" s="4" t="s">
        <v>1357</v>
      </c>
      <c r="B1326" s="3">
        <v>1966</v>
      </c>
      <c r="C1326" s="3" t="s">
        <v>15</v>
      </c>
      <c r="D1326" s="3">
        <v>7</v>
      </c>
      <c r="E1326" s="3">
        <v>0</v>
      </c>
      <c r="F1326" s="3">
        <v>11070.54</v>
      </c>
      <c r="G1326" s="3" t="s">
        <v>12</v>
      </c>
      <c r="H1326" s="3" t="s">
        <v>12</v>
      </c>
      <c r="I1326" s="5" t="s">
        <v>42</v>
      </c>
    </row>
    <row r="1327" spans="1:9" x14ac:dyDescent="0.35">
      <c r="A1327" s="4" t="s">
        <v>1358</v>
      </c>
      <c r="B1327" s="3">
        <v>1966</v>
      </c>
      <c r="C1327" s="3" t="s">
        <v>15</v>
      </c>
      <c r="D1327" s="3">
        <v>20</v>
      </c>
      <c r="E1327" s="3">
        <v>0</v>
      </c>
      <c r="F1327" s="3">
        <v>11073.18</v>
      </c>
      <c r="G1327" s="3" t="s">
        <v>12</v>
      </c>
      <c r="H1327" s="3" t="s">
        <v>12</v>
      </c>
      <c r="I1327" s="5" t="s">
        <v>42</v>
      </c>
    </row>
    <row r="1328" spans="1:9" x14ac:dyDescent="0.35">
      <c r="A1328" s="4" t="s">
        <v>1359</v>
      </c>
      <c r="B1328" s="3">
        <v>1967</v>
      </c>
      <c r="C1328" s="3" t="s">
        <v>20</v>
      </c>
      <c r="D1328" s="3">
        <v>4</v>
      </c>
      <c r="E1328" s="3">
        <v>0</v>
      </c>
      <c r="F1328" s="3">
        <v>11082.58</v>
      </c>
      <c r="G1328" s="3" t="s">
        <v>12</v>
      </c>
      <c r="H1328" s="3" t="s">
        <v>11</v>
      </c>
      <c r="I1328" s="5" t="s">
        <v>23</v>
      </c>
    </row>
    <row r="1329" spans="1:9" x14ac:dyDescent="0.35">
      <c r="A1329" s="4" t="s">
        <v>1360</v>
      </c>
      <c r="B1329" s="3">
        <v>1972</v>
      </c>
      <c r="C1329" s="3" t="s">
        <v>37</v>
      </c>
      <c r="D1329" s="3">
        <v>7</v>
      </c>
      <c r="E1329" s="3">
        <v>3</v>
      </c>
      <c r="F1329" s="3">
        <v>11085.59</v>
      </c>
      <c r="G1329" s="3" t="s">
        <v>12</v>
      </c>
      <c r="H1329" s="3" t="s">
        <v>11</v>
      </c>
      <c r="I1329" s="5" t="s">
        <v>23</v>
      </c>
    </row>
    <row r="1330" spans="1:9" x14ac:dyDescent="0.35">
      <c r="A1330" s="4" t="s">
        <v>1361</v>
      </c>
      <c r="B1330" s="3">
        <v>1966</v>
      </c>
      <c r="C1330" s="3" t="s">
        <v>20</v>
      </c>
      <c r="D1330" s="3">
        <v>9</v>
      </c>
      <c r="E1330" s="3">
        <v>0</v>
      </c>
      <c r="F1330" s="3">
        <v>11090.72</v>
      </c>
      <c r="G1330" s="3" t="s">
        <v>12</v>
      </c>
      <c r="H1330" s="3" t="s">
        <v>16</v>
      </c>
      <c r="I1330" s="5" t="s">
        <v>13</v>
      </c>
    </row>
    <row r="1331" spans="1:9" x14ac:dyDescent="0.35">
      <c r="A1331" s="4" t="s">
        <v>1362</v>
      </c>
      <c r="B1331" s="3">
        <v>1966</v>
      </c>
      <c r="C1331" s="3" t="s">
        <v>10</v>
      </c>
      <c r="D1331" s="3">
        <v>5</v>
      </c>
      <c r="E1331" s="3">
        <v>0</v>
      </c>
      <c r="F1331" s="3">
        <v>11093.62</v>
      </c>
      <c r="G1331" s="3" t="s">
        <v>12</v>
      </c>
      <c r="H1331" s="3" t="s">
        <v>16</v>
      </c>
      <c r="I1331" s="5" t="s">
        <v>13</v>
      </c>
    </row>
    <row r="1332" spans="1:9" x14ac:dyDescent="0.35">
      <c r="A1332" s="4" t="s">
        <v>1363</v>
      </c>
      <c r="B1332" s="3">
        <v>1980</v>
      </c>
      <c r="C1332" s="3" t="s">
        <v>35</v>
      </c>
      <c r="D1332" s="3">
        <v>20</v>
      </c>
      <c r="E1332" s="3">
        <v>2</v>
      </c>
      <c r="F1332" s="3">
        <v>11103.33</v>
      </c>
      <c r="G1332" s="3" t="s">
        <v>12</v>
      </c>
      <c r="H1332" s="3" t="s">
        <v>16</v>
      </c>
      <c r="I1332" s="5" t="s">
        <v>300</v>
      </c>
    </row>
    <row r="1333" spans="1:9" x14ac:dyDescent="0.35">
      <c r="A1333" s="4" t="s">
        <v>1364</v>
      </c>
      <c r="B1333" s="3">
        <v>1969</v>
      </c>
      <c r="C1333" s="3" t="s">
        <v>15</v>
      </c>
      <c r="D1333" s="3">
        <v>30</v>
      </c>
      <c r="E1333" s="3">
        <v>2</v>
      </c>
      <c r="F1333" s="3">
        <v>11150.78</v>
      </c>
      <c r="G1333" s="3" t="s">
        <v>12</v>
      </c>
      <c r="H1333" s="3" t="s">
        <v>11</v>
      </c>
      <c r="I1333" s="5" t="s">
        <v>42</v>
      </c>
    </row>
    <row r="1334" spans="1:9" x14ac:dyDescent="0.35">
      <c r="A1334" s="4" t="s">
        <v>1365</v>
      </c>
      <c r="B1334" s="3">
        <v>1969</v>
      </c>
      <c r="C1334" s="3" t="s">
        <v>18</v>
      </c>
      <c r="D1334" s="3">
        <v>25</v>
      </c>
      <c r="E1334" s="3">
        <v>2</v>
      </c>
      <c r="F1334" s="3">
        <v>11163.57</v>
      </c>
      <c r="G1334" s="3" t="s">
        <v>12</v>
      </c>
      <c r="H1334" s="3" t="s">
        <v>11</v>
      </c>
      <c r="I1334" s="5" t="s">
        <v>42</v>
      </c>
    </row>
    <row r="1335" spans="1:9" x14ac:dyDescent="0.35">
      <c r="A1335" s="4" t="s">
        <v>1366</v>
      </c>
      <c r="B1335" s="3">
        <v>1966</v>
      </c>
      <c r="C1335" s="3" t="s">
        <v>35</v>
      </c>
      <c r="D1335" s="3">
        <v>6</v>
      </c>
      <c r="E1335" s="3">
        <v>0</v>
      </c>
      <c r="F1335" s="3">
        <v>11165.42</v>
      </c>
      <c r="G1335" s="3" t="s">
        <v>12</v>
      </c>
      <c r="H1335" s="3" t="s">
        <v>16</v>
      </c>
      <c r="I1335" s="5" t="s">
        <v>168</v>
      </c>
    </row>
    <row r="1336" spans="1:9" x14ac:dyDescent="0.35">
      <c r="A1336" s="4" t="s">
        <v>1367</v>
      </c>
      <c r="B1336" s="3">
        <v>1972</v>
      </c>
      <c r="C1336" s="3" t="s">
        <v>20</v>
      </c>
      <c r="D1336" s="3">
        <v>3</v>
      </c>
      <c r="E1336" s="3">
        <v>0</v>
      </c>
      <c r="F1336" s="3">
        <v>11186.2</v>
      </c>
      <c r="G1336" s="3" t="s">
        <v>12</v>
      </c>
      <c r="H1336" s="3" t="s">
        <v>11</v>
      </c>
      <c r="I1336" s="5" t="s">
        <v>300</v>
      </c>
    </row>
    <row r="1337" spans="1:9" x14ac:dyDescent="0.35">
      <c r="A1337" s="4" t="s">
        <v>1368</v>
      </c>
      <c r="B1337" s="3">
        <v>1970</v>
      </c>
      <c r="C1337" s="3" t="s">
        <v>18</v>
      </c>
      <c r="D1337" s="3">
        <v>14</v>
      </c>
      <c r="E1337" s="3">
        <v>2</v>
      </c>
      <c r="F1337" s="3">
        <v>11187.66</v>
      </c>
      <c r="G1337" s="3" t="s">
        <v>12</v>
      </c>
      <c r="H1337" s="3" t="s">
        <v>11</v>
      </c>
      <c r="I1337" s="5" t="s">
        <v>23</v>
      </c>
    </row>
    <row r="1338" spans="1:9" x14ac:dyDescent="0.35">
      <c r="A1338" s="4" t="s">
        <v>1369</v>
      </c>
      <c r="B1338" s="3">
        <v>1976</v>
      </c>
      <c r="C1338" s="3" t="s">
        <v>18</v>
      </c>
      <c r="D1338" s="3">
        <v>28</v>
      </c>
      <c r="E1338" s="3">
        <v>2</v>
      </c>
      <c r="F1338" s="3">
        <v>11217.35</v>
      </c>
      <c r="G1338" s="3" t="s">
        <v>12</v>
      </c>
      <c r="H1338" s="3" t="s">
        <v>11</v>
      </c>
      <c r="I1338" s="5" t="s">
        <v>200</v>
      </c>
    </row>
    <row r="1339" spans="1:9" x14ac:dyDescent="0.35">
      <c r="A1339" s="4" t="s">
        <v>1370</v>
      </c>
      <c r="B1339" s="3">
        <v>1969</v>
      </c>
      <c r="C1339" s="3" t="s">
        <v>30</v>
      </c>
      <c r="D1339" s="3">
        <v>30</v>
      </c>
      <c r="E1339" s="3">
        <v>2</v>
      </c>
      <c r="F1339" s="3">
        <v>11244.38</v>
      </c>
      <c r="G1339" s="3" t="s">
        <v>12</v>
      </c>
      <c r="H1339" s="3" t="s">
        <v>16</v>
      </c>
      <c r="I1339" s="5" t="s">
        <v>168</v>
      </c>
    </row>
    <row r="1340" spans="1:9" x14ac:dyDescent="0.35">
      <c r="A1340" s="4" t="s">
        <v>1371</v>
      </c>
      <c r="B1340" s="3">
        <v>1989</v>
      </c>
      <c r="C1340" s="3" t="s">
        <v>30</v>
      </c>
      <c r="D1340" s="3">
        <v>17</v>
      </c>
      <c r="E1340" s="3">
        <v>3</v>
      </c>
      <c r="F1340" s="3">
        <v>11250.43</v>
      </c>
      <c r="G1340" s="3" t="s">
        <v>12</v>
      </c>
      <c r="H1340" s="3" t="s">
        <v>11</v>
      </c>
      <c r="I1340" s="5" t="s">
        <v>535</v>
      </c>
    </row>
    <row r="1341" spans="1:9" x14ac:dyDescent="0.35">
      <c r="A1341" s="4" t="s">
        <v>1372</v>
      </c>
      <c r="B1341" s="3">
        <v>1969</v>
      </c>
      <c r="C1341" s="3" t="s">
        <v>35</v>
      </c>
      <c r="D1341" s="3">
        <v>20</v>
      </c>
      <c r="E1341" s="3">
        <v>3</v>
      </c>
      <c r="F1341" s="3">
        <v>11253.42</v>
      </c>
      <c r="G1341" s="3" t="s">
        <v>12</v>
      </c>
      <c r="H1341" s="3" t="s">
        <v>16</v>
      </c>
      <c r="I1341" s="5" t="s">
        <v>42</v>
      </c>
    </row>
    <row r="1342" spans="1:9" x14ac:dyDescent="0.35">
      <c r="A1342" s="4" t="s">
        <v>1373</v>
      </c>
      <c r="B1342" s="3">
        <v>1981</v>
      </c>
      <c r="C1342" s="3" t="s">
        <v>37</v>
      </c>
      <c r="D1342" s="3">
        <v>2</v>
      </c>
      <c r="E1342" s="3">
        <v>1</v>
      </c>
      <c r="F1342" s="3">
        <v>11255.29</v>
      </c>
      <c r="G1342" s="3" t="s">
        <v>12</v>
      </c>
      <c r="H1342" s="3" t="s">
        <v>16</v>
      </c>
      <c r="I1342" s="5" t="s">
        <v>535</v>
      </c>
    </row>
    <row r="1343" spans="1:9" x14ac:dyDescent="0.35">
      <c r="A1343" s="4" t="s">
        <v>1374</v>
      </c>
      <c r="B1343" s="3">
        <v>1969</v>
      </c>
      <c r="C1343" s="3" t="s">
        <v>37</v>
      </c>
      <c r="D1343" s="3">
        <v>11</v>
      </c>
      <c r="E1343" s="3">
        <v>3</v>
      </c>
      <c r="F1343" s="3">
        <v>11264.54</v>
      </c>
      <c r="G1343" s="3" t="s">
        <v>12</v>
      </c>
      <c r="H1343" s="3" t="s">
        <v>11</v>
      </c>
      <c r="I1343" s="5" t="s">
        <v>42</v>
      </c>
    </row>
    <row r="1344" spans="1:9" x14ac:dyDescent="0.35">
      <c r="A1344" s="4" t="s">
        <v>1375</v>
      </c>
      <c r="B1344" s="3">
        <v>1971</v>
      </c>
      <c r="C1344" s="3" t="s">
        <v>30</v>
      </c>
      <c r="D1344" s="3">
        <v>26</v>
      </c>
      <c r="E1344" s="3">
        <v>0</v>
      </c>
      <c r="F1344" s="3">
        <v>11265.71</v>
      </c>
      <c r="G1344" s="3" t="s">
        <v>12</v>
      </c>
      <c r="H1344" s="3" t="s">
        <v>16</v>
      </c>
      <c r="I1344" s="5" t="s">
        <v>200</v>
      </c>
    </row>
    <row r="1345" spans="1:9" x14ac:dyDescent="0.35">
      <c r="A1345" s="4" t="s">
        <v>1376</v>
      </c>
      <c r="B1345" s="3">
        <v>2004</v>
      </c>
      <c r="C1345" s="3" t="s">
        <v>37</v>
      </c>
      <c r="D1345" s="3">
        <v>4</v>
      </c>
      <c r="E1345" s="3">
        <v>1</v>
      </c>
      <c r="F1345" s="3">
        <v>11272.33</v>
      </c>
      <c r="G1345" s="3" t="s">
        <v>12</v>
      </c>
      <c r="H1345" s="3" t="s">
        <v>11</v>
      </c>
      <c r="I1345" s="5" t="s">
        <v>166</v>
      </c>
    </row>
    <row r="1346" spans="1:9" x14ac:dyDescent="0.35">
      <c r="A1346" s="4" t="s">
        <v>1377</v>
      </c>
      <c r="B1346" s="3">
        <v>1967</v>
      </c>
      <c r="C1346" s="3" t="s">
        <v>18</v>
      </c>
      <c r="D1346" s="3">
        <v>14</v>
      </c>
      <c r="E1346" s="3">
        <v>0</v>
      </c>
      <c r="F1346" s="3">
        <v>11286.54</v>
      </c>
      <c r="G1346" s="3" t="s">
        <v>12</v>
      </c>
      <c r="H1346" s="3" t="s">
        <v>12</v>
      </c>
      <c r="I1346" s="5" t="s">
        <v>247</v>
      </c>
    </row>
    <row r="1347" spans="1:9" x14ac:dyDescent="0.35">
      <c r="A1347" s="4" t="s">
        <v>1378</v>
      </c>
      <c r="B1347" s="3">
        <v>1970</v>
      </c>
      <c r="C1347" s="3" t="s">
        <v>18</v>
      </c>
      <c r="D1347" s="3">
        <v>22</v>
      </c>
      <c r="E1347" s="3">
        <v>3</v>
      </c>
      <c r="F1347" s="3">
        <v>11289.11</v>
      </c>
      <c r="G1347" s="3" t="s">
        <v>12</v>
      </c>
      <c r="H1347" s="3" t="s">
        <v>16</v>
      </c>
      <c r="I1347" s="5" t="s">
        <v>23</v>
      </c>
    </row>
    <row r="1348" spans="1:9" x14ac:dyDescent="0.35">
      <c r="A1348" s="4" t="s">
        <v>1379</v>
      </c>
      <c r="B1348" s="3">
        <v>1988</v>
      </c>
      <c r="C1348" s="3" t="s">
        <v>15</v>
      </c>
      <c r="D1348" s="3">
        <v>14</v>
      </c>
      <c r="E1348" s="3">
        <v>3</v>
      </c>
      <c r="F1348" s="3">
        <v>11294.57</v>
      </c>
      <c r="G1348" s="3" t="s">
        <v>12</v>
      </c>
      <c r="H1348" s="3" t="s">
        <v>16</v>
      </c>
      <c r="I1348" s="5" t="s">
        <v>632</v>
      </c>
    </row>
    <row r="1349" spans="1:9" x14ac:dyDescent="0.35">
      <c r="A1349" s="4" t="s">
        <v>1380</v>
      </c>
      <c r="B1349" s="3">
        <v>1972</v>
      </c>
      <c r="C1349" s="3" t="s">
        <v>20</v>
      </c>
      <c r="D1349" s="3">
        <v>25</v>
      </c>
      <c r="E1349" s="3">
        <v>4</v>
      </c>
      <c r="F1349" s="3">
        <v>11299.34</v>
      </c>
      <c r="G1349" s="3" t="s">
        <v>12</v>
      </c>
      <c r="H1349" s="3" t="s">
        <v>11</v>
      </c>
      <c r="I1349" s="5" t="s">
        <v>42</v>
      </c>
    </row>
    <row r="1350" spans="1:9" x14ac:dyDescent="0.35">
      <c r="A1350" s="4" t="s">
        <v>1381</v>
      </c>
      <c r="B1350" s="3">
        <v>1968</v>
      </c>
      <c r="C1350" s="3" t="s">
        <v>37</v>
      </c>
      <c r="D1350" s="3">
        <v>6</v>
      </c>
      <c r="E1350" s="3">
        <v>1</v>
      </c>
      <c r="F1350" s="3">
        <v>11305.93</v>
      </c>
      <c r="G1350" s="3" t="s">
        <v>12</v>
      </c>
      <c r="H1350" s="3" t="s">
        <v>16</v>
      </c>
      <c r="I1350" s="5" t="s">
        <v>23</v>
      </c>
    </row>
    <row r="1351" spans="1:9" x14ac:dyDescent="0.35">
      <c r="A1351" s="4" t="s">
        <v>1382</v>
      </c>
      <c r="B1351" s="3">
        <v>1963</v>
      </c>
      <c r="C1351" s="3" t="s">
        <v>15</v>
      </c>
      <c r="D1351" s="3">
        <v>22</v>
      </c>
      <c r="E1351" s="3">
        <v>0</v>
      </c>
      <c r="F1351" s="3">
        <v>11312.33</v>
      </c>
      <c r="G1351" s="3" t="s">
        <v>12</v>
      </c>
      <c r="H1351" s="3" t="s">
        <v>12</v>
      </c>
      <c r="I1351" s="5" t="s">
        <v>23</v>
      </c>
    </row>
    <row r="1352" spans="1:9" x14ac:dyDescent="0.35">
      <c r="A1352" s="4" t="s">
        <v>1383</v>
      </c>
      <c r="B1352" s="3">
        <v>1995</v>
      </c>
      <c r="C1352" s="3" t="s">
        <v>30</v>
      </c>
      <c r="D1352" s="3">
        <v>10</v>
      </c>
      <c r="E1352" s="3">
        <v>0</v>
      </c>
      <c r="F1352" s="3">
        <v>11318.57</v>
      </c>
      <c r="G1352" s="3" t="s">
        <v>12</v>
      </c>
      <c r="H1352" s="3" t="s">
        <v>11</v>
      </c>
      <c r="I1352" s="5" t="s">
        <v>535</v>
      </c>
    </row>
    <row r="1353" spans="1:9" x14ac:dyDescent="0.35">
      <c r="A1353" s="4" t="s">
        <v>1384</v>
      </c>
      <c r="B1353" s="3">
        <v>1963</v>
      </c>
      <c r="C1353" s="3" t="s">
        <v>10</v>
      </c>
      <c r="D1353" s="3">
        <v>11</v>
      </c>
      <c r="E1353" s="3">
        <v>0</v>
      </c>
      <c r="F1353" s="3">
        <v>11319.12</v>
      </c>
      <c r="G1353" s="3" t="s">
        <v>12</v>
      </c>
      <c r="H1353" s="3" t="s">
        <v>16</v>
      </c>
      <c r="I1353" s="5" t="s">
        <v>23</v>
      </c>
    </row>
    <row r="1354" spans="1:9" x14ac:dyDescent="0.35">
      <c r="A1354" s="4" t="s">
        <v>1385</v>
      </c>
      <c r="B1354" s="3">
        <v>2002</v>
      </c>
      <c r="C1354" s="3" t="s">
        <v>20</v>
      </c>
      <c r="D1354" s="3">
        <v>20</v>
      </c>
      <c r="E1354" s="3">
        <v>0</v>
      </c>
      <c r="F1354" s="3">
        <v>11321.49</v>
      </c>
      <c r="G1354" s="3" t="s">
        <v>12</v>
      </c>
      <c r="H1354" s="3" t="s">
        <v>12</v>
      </c>
      <c r="I1354" s="5" t="s">
        <v>23</v>
      </c>
    </row>
    <row r="1355" spans="1:9" x14ac:dyDescent="0.35">
      <c r="A1355" s="4" t="s">
        <v>1386</v>
      </c>
      <c r="B1355" s="3">
        <v>1989</v>
      </c>
      <c r="C1355" s="3" t="s">
        <v>35</v>
      </c>
      <c r="D1355" s="3">
        <v>19</v>
      </c>
      <c r="E1355" s="3">
        <v>1</v>
      </c>
      <c r="F1355" s="3">
        <v>11326.71</v>
      </c>
      <c r="G1355" s="3" t="s">
        <v>12</v>
      </c>
      <c r="H1355" s="3" t="s">
        <v>12</v>
      </c>
      <c r="I1355" s="5" t="s">
        <v>13</v>
      </c>
    </row>
    <row r="1356" spans="1:9" x14ac:dyDescent="0.35">
      <c r="A1356" s="4" t="s">
        <v>1387</v>
      </c>
      <c r="B1356" s="3">
        <v>1968</v>
      </c>
      <c r="C1356" s="3" t="s">
        <v>15</v>
      </c>
      <c r="D1356" s="3">
        <v>2</v>
      </c>
      <c r="E1356" s="3">
        <v>0</v>
      </c>
      <c r="F1356" s="3">
        <v>11344.32</v>
      </c>
      <c r="G1356" s="3" t="s">
        <v>12</v>
      </c>
      <c r="H1356" s="3" t="s">
        <v>11</v>
      </c>
      <c r="I1356" s="5" t="s">
        <v>200</v>
      </c>
    </row>
    <row r="1357" spans="1:9" x14ac:dyDescent="0.35">
      <c r="A1357" s="4" t="s">
        <v>1388</v>
      </c>
      <c r="B1357" s="3">
        <v>1964</v>
      </c>
      <c r="C1357" s="3" t="s">
        <v>10</v>
      </c>
      <c r="D1357" s="3">
        <v>12</v>
      </c>
      <c r="E1357" s="3">
        <v>0</v>
      </c>
      <c r="F1357" s="3">
        <v>11345.52</v>
      </c>
      <c r="G1357" s="3" t="s">
        <v>12</v>
      </c>
      <c r="H1357" s="3" t="s">
        <v>12</v>
      </c>
      <c r="I1357" s="5" t="s">
        <v>42</v>
      </c>
    </row>
    <row r="1358" spans="1:9" x14ac:dyDescent="0.35">
      <c r="A1358" s="4" t="s">
        <v>1389</v>
      </c>
      <c r="B1358" s="3">
        <v>1965</v>
      </c>
      <c r="C1358" s="3" t="s">
        <v>15</v>
      </c>
      <c r="D1358" s="3">
        <v>29</v>
      </c>
      <c r="E1358" s="3">
        <v>0</v>
      </c>
      <c r="F1358" s="3">
        <v>11353.23</v>
      </c>
      <c r="G1358" s="3" t="s">
        <v>12</v>
      </c>
      <c r="H1358" s="3" t="s">
        <v>16</v>
      </c>
      <c r="I1358" s="5" t="s">
        <v>23</v>
      </c>
    </row>
    <row r="1359" spans="1:9" x14ac:dyDescent="0.35">
      <c r="A1359" s="4" t="s">
        <v>1390</v>
      </c>
      <c r="B1359" s="3">
        <v>1965</v>
      </c>
      <c r="C1359" s="3" t="s">
        <v>20</v>
      </c>
      <c r="D1359" s="3">
        <v>26</v>
      </c>
      <c r="E1359" s="3">
        <v>0</v>
      </c>
      <c r="F1359" s="3">
        <v>11356.66</v>
      </c>
      <c r="G1359" s="3" t="s">
        <v>12</v>
      </c>
      <c r="H1359" s="3" t="s">
        <v>12</v>
      </c>
      <c r="I1359" s="5" t="s">
        <v>23</v>
      </c>
    </row>
    <row r="1360" spans="1:9" x14ac:dyDescent="0.35">
      <c r="A1360" s="4" t="s">
        <v>1391</v>
      </c>
      <c r="B1360" s="3">
        <v>1964</v>
      </c>
      <c r="C1360" s="3" t="s">
        <v>10</v>
      </c>
      <c r="D1360" s="3">
        <v>4</v>
      </c>
      <c r="E1360" s="3">
        <v>0</v>
      </c>
      <c r="F1360" s="3">
        <v>11362.76</v>
      </c>
      <c r="G1360" s="3" t="s">
        <v>12</v>
      </c>
      <c r="H1360" s="3" t="s">
        <v>16</v>
      </c>
      <c r="I1360" s="5" t="s">
        <v>42</v>
      </c>
    </row>
    <row r="1361" spans="1:9" x14ac:dyDescent="0.35">
      <c r="A1361" s="4" t="s">
        <v>1392</v>
      </c>
      <c r="B1361" s="3">
        <v>1964</v>
      </c>
      <c r="C1361" s="3" t="s">
        <v>10</v>
      </c>
      <c r="D1361" s="3">
        <v>3</v>
      </c>
      <c r="E1361" s="3">
        <v>0</v>
      </c>
      <c r="F1361" s="3">
        <v>11363.28</v>
      </c>
      <c r="G1361" s="3" t="s">
        <v>12</v>
      </c>
      <c r="H1361" s="3" t="s">
        <v>16</v>
      </c>
      <c r="I1361" s="5" t="s">
        <v>13</v>
      </c>
    </row>
    <row r="1362" spans="1:9" x14ac:dyDescent="0.35">
      <c r="A1362" s="4" t="s">
        <v>1393</v>
      </c>
      <c r="B1362" s="3">
        <v>1964</v>
      </c>
      <c r="C1362" s="3" t="s">
        <v>30</v>
      </c>
      <c r="D1362" s="3">
        <v>13</v>
      </c>
      <c r="E1362" s="3">
        <v>0</v>
      </c>
      <c r="F1362" s="3">
        <v>11365.95</v>
      </c>
      <c r="G1362" s="3" t="s">
        <v>12</v>
      </c>
      <c r="H1362" s="3" t="s">
        <v>11</v>
      </c>
      <c r="I1362" s="5" t="s">
        <v>42</v>
      </c>
    </row>
    <row r="1363" spans="1:9" x14ac:dyDescent="0.35">
      <c r="A1363" s="4" t="s">
        <v>1394</v>
      </c>
      <c r="B1363" s="3">
        <v>1979</v>
      </c>
      <c r="C1363" s="3" t="s">
        <v>18</v>
      </c>
      <c r="D1363" s="3">
        <v>7</v>
      </c>
      <c r="E1363" s="3">
        <v>2</v>
      </c>
      <c r="F1363" s="3">
        <v>11369.39</v>
      </c>
      <c r="G1363" s="3" t="s">
        <v>12</v>
      </c>
      <c r="H1363" s="3" t="s">
        <v>16</v>
      </c>
      <c r="I1363" s="5" t="s">
        <v>535</v>
      </c>
    </row>
    <row r="1364" spans="1:9" x14ac:dyDescent="0.35">
      <c r="A1364" s="4" t="s">
        <v>1395</v>
      </c>
      <c r="B1364" s="3">
        <v>1972</v>
      </c>
      <c r="C1364" s="3" t="s">
        <v>30</v>
      </c>
      <c r="D1364" s="3">
        <v>6</v>
      </c>
      <c r="E1364" s="3">
        <v>0</v>
      </c>
      <c r="F1364" s="3">
        <v>11378.57</v>
      </c>
      <c r="G1364" s="3" t="s">
        <v>12</v>
      </c>
      <c r="H1364" s="3" t="s">
        <v>11</v>
      </c>
      <c r="I1364" s="5" t="s">
        <v>200</v>
      </c>
    </row>
    <row r="1365" spans="1:9" x14ac:dyDescent="0.35">
      <c r="A1365" s="4" t="s">
        <v>1396</v>
      </c>
      <c r="B1365" s="3">
        <v>1964</v>
      </c>
      <c r="C1365" s="3" t="s">
        <v>18</v>
      </c>
      <c r="D1365" s="3">
        <v>13</v>
      </c>
      <c r="E1365" s="3">
        <v>0</v>
      </c>
      <c r="F1365" s="3">
        <v>11381.33</v>
      </c>
      <c r="G1365" s="3" t="s">
        <v>12</v>
      </c>
      <c r="H1365" s="3" t="s">
        <v>11</v>
      </c>
      <c r="I1365" s="5" t="s">
        <v>13</v>
      </c>
    </row>
    <row r="1366" spans="1:9" x14ac:dyDescent="0.35">
      <c r="A1366" s="4" t="s">
        <v>1397</v>
      </c>
      <c r="B1366" s="3">
        <v>1997</v>
      </c>
      <c r="C1366" s="3" t="s">
        <v>10</v>
      </c>
      <c r="D1366" s="3">
        <v>28</v>
      </c>
      <c r="E1366" s="3">
        <v>0</v>
      </c>
      <c r="F1366" s="3">
        <v>11388.27</v>
      </c>
      <c r="G1366" s="3" t="s">
        <v>12</v>
      </c>
      <c r="H1366" s="3" t="s">
        <v>11</v>
      </c>
      <c r="I1366" s="5" t="s">
        <v>535</v>
      </c>
    </row>
    <row r="1367" spans="1:9" x14ac:dyDescent="0.35">
      <c r="A1367" s="4" t="s">
        <v>1398</v>
      </c>
      <c r="B1367" s="3">
        <v>1967</v>
      </c>
      <c r="C1367" s="3" t="s">
        <v>30</v>
      </c>
      <c r="D1367" s="3">
        <v>19</v>
      </c>
      <c r="E1367" s="3">
        <v>1</v>
      </c>
      <c r="F1367" s="3">
        <v>11394.07</v>
      </c>
      <c r="G1367" s="3" t="s">
        <v>12</v>
      </c>
      <c r="H1367" s="3" t="s">
        <v>16</v>
      </c>
      <c r="I1367" s="5" t="s">
        <v>170</v>
      </c>
    </row>
    <row r="1368" spans="1:9" x14ac:dyDescent="0.35">
      <c r="A1368" s="4" t="s">
        <v>1399</v>
      </c>
      <c r="B1368" s="3">
        <v>1970</v>
      </c>
      <c r="C1368" s="3" t="s">
        <v>37</v>
      </c>
      <c r="D1368" s="3">
        <v>2</v>
      </c>
      <c r="E1368" s="3">
        <v>2</v>
      </c>
      <c r="F1368" s="3">
        <v>11396.9</v>
      </c>
      <c r="G1368" s="3" t="s">
        <v>12</v>
      </c>
      <c r="H1368" s="3" t="s">
        <v>12</v>
      </c>
      <c r="I1368" s="5" t="s">
        <v>247</v>
      </c>
    </row>
    <row r="1369" spans="1:9" x14ac:dyDescent="0.35">
      <c r="A1369" s="4" t="s">
        <v>1400</v>
      </c>
      <c r="B1369" s="3">
        <v>1970</v>
      </c>
      <c r="C1369" s="3" t="s">
        <v>37</v>
      </c>
      <c r="D1369" s="3">
        <v>7</v>
      </c>
      <c r="E1369" s="3">
        <v>3</v>
      </c>
      <c r="F1369" s="3">
        <v>11411.69</v>
      </c>
      <c r="G1369" s="3" t="s">
        <v>12</v>
      </c>
      <c r="H1369" s="3" t="s">
        <v>11</v>
      </c>
      <c r="I1369" s="5" t="s">
        <v>42</v>
      </c>
    </row>
    <row r="1370" spans="1:9" x14ac:dyDescent="0.35">
      <c r="A1370" s="4" t="s">
        <v>1401</v>
      </c>
      <c r="B1370" s="3">
        <v>1983</v>
      </c>
      <c r="C1370" s="3" t="s">
        <v>37</v>
      </c>
      <c r="D1370" s="3">
        <v>23</v>
      </c>
      <c r="E1370" s="3">
        <v>3</v>
      </c>
      <c r="F1370" s="3">
        <v>11412.02</v>
      </c>
      <c r="G1370" s="3" t="s">
        <v>12</v>
      </c>
      <c r="H1370" s="3" t="s">
        <v>16</v>
      </c>
      <c r="I1370" s="5" t="s">
        <v>300</v>
      </c>
    </row>
    <row r="1371" spans="1:9" x14ac:dyDescent="0.35">
      <c r="A1371" s="4" t="s">
        <v>1402</v>
      </c>
      <c r="B1371" s="3">
        <v>1985</v>
      </c>
      <c r="C1371" s="3" t="s">
        <v>18</v>
      </c>
      <c r="D1371" s="3">
        <v>9</v>
      </c>
      <c r="E1371" s="3">
        <v>3</v>
      </c>
      <c r="F1371" s="3">
        <v>11419.49</v>
      </c>
      <c r="G1371" s="3" t="s">
        <v>12</v>
      </c>
      <c r="H1371" s="3" t="s">
        <v>16</v>
      </c>
      <c r="I1371" s="5" t="s">
        <v>23</v>
      </c>
    </row>
    <row r="1372" spans="1:9" x14ac:dyDescent="0.35">
      <c r="A1372" s="4" t="s">
        <v>1403</v>
      </c>
      <c r="B1372" s="3">
        <v>1980</v>
      </c>
      <c r="C1372" s="3" t="s">
        <v>10</v>
      </c>
      <c r="D1372" s="3">
        <v>17</v>
      </c>
      <c r="E1372" s="3">
        <v>2</v>
      </c>
      <c r="F1372" s="3">
        <v>11435.74</v>
      </c>
      <c r="G1372" s="3" t="s">
        <v>12</v>
      </c>
      <c r="H1372" s="3" t="s">
        <v>12</v>
      </c>
      <c r="I1372" s="5" t="s">
        <v>300</v>
      </c>
    </row>
    <row r="1373" spans="1:9" x14ac:dyDescent="0.35">
      <c r="A1373" s="4" t="s">
        <v>1404</v>
      </c>
      <c r="B1373" s="3">
        <v>1971</v>
      </c>
      <c r="C1373" s="3" t="s">
        <v>20</v>
      </c>
      <c r="D1373" s="3">
        <v>12</v>
      </c>
      <c r="E1373" s="3">
        <v>3</v>
      </c>
      <c r="F1373" s="3">
        <v>11436.74</v>
      </c>
      <c r="G1373" s="3" t="s">
        <v>12</v>
      </c>
      <c r="H1373" s="3" t="s">
        <v>12</v>
      </c>
      <c r="I1373" s="5" t="s">
        <v>23</v>
      </c>
    </row>
    <row r="1374" spans="1:9" x14ac:dyDescent="0.35">
      <c r="A1374" s="4" t="s">
        <v>1405</v>
      </c>
      <c r="B1374" s="3">
        <v>1966</v>
      </c>
      <c r="C1374" s="3" t="s">
        <v>18</v>
      </c>
      <c r="D1374" s="3">
        <v>14</v>
      </c>
      <c r="E1374" s="3">
        <v>0</v>
      </c>
      <c r="F1374" s="3">
        <v>11454.02</v>
      </c>
      <c r="G1374" s="3" t="s">
        <v>12</v>
      </c>
      <c r="H1374" s="3" t="s">
        <v>16</v>
      </c>
      <c r="I1374" s="5" t="s">
        <v>23</v>
      </c>
    </row>
    <row r="1375" spans="1:9" x14ac:dyDescent="0.35">
      <c r="A1375" s="4" t="s">
        <v>1406</v>
      </c>
      <c r="B1375" s="3">
        <v>1965</v>
      </c>
      <c r="C1375" s="3" t="s">
        <v>18</v>
      </c>
      <c r="D1375" s="3">
        <v>23</v>
      </c>
      <c r="E1375" s="3">
        <v>0</v>
      </c>
      <c r="F1375" s="3">
        <v>11455.28</v>
      </c>
      <c r="G1375" s="3" t="s">
        <v>12</v>
      </c>
      <c r="H1375" s="3" t="s">
        <v>11</v>
      </c>
      <c r="I1375" s="5" t="s">
        <v>42</v>
      </c>
    </row>
    <row r="1376" spans="1:9" x14ac:dyDescent="0.35">
      <c r="A1376" s="4" t="s">
        <v>1407</v>
      </c>
      <c r="B1376" s="3">
        <v>1966</v>
      </c>
      <c r="C1376" s="3" t="s">
        <v>20</v>
      </c>
      <c r="D1376" s="3">
        <v>7</v>
      </c>
      <c r="E1376" s="3">
        <v>0</v>
      </c>
      <c r="F1376" s="3">
        <v>11478.14</v>
      </c>
      <c r="G1376" s="3" t="s">
        <v>12</v>
      </c>
      <c r="H1376" s="3" t="s">
        <v>11</v>
      </c>
      <c r="I1376" s="5" t="s">
        <v>200</v>
      </c>
    </row>
    <row r="1377" spans="1:9" x14ac:dyDescent="0.35">
      <c r="A1377" s="4" t="s">
        <v>1408</v>
      </c>
      <c r="B1377" s="3">
        <v>2004</v>
      </c>
      <c r="C1377" s="3" t="s">
        <v>20</v>
      </c>
      <c r="D1377" s="3">
        <v>10</v>
      </c>
      <c r="E1377" s="3">
        <v>0</v>
      </c>
      <c r="F1377" s="3">
        <v>11482.63</v>
      </c>
      <c r="G1377" s="3" t="s">
        <v>12</v>
      </c>
      <c r="H1377" s="3" t="s">
        <v>11</v>
      </c>
      <c r="I1377" s="5" t="s">
        <v>13</v>
      </c>
    </row>
    <row r="1378" spans="1:9" x14ac:dyDescent="0.35">
      <c r="A1378" s="4" t="s">
        <v>1409</v>
      </c>
      <c r="B1378" s="3">
        <v>1970</v>
      </c>
      <c r="C1378" s="3" t="s">
        <v>37</v>
      </c>
      <c r="D1378" s="3">
        <v>13</v>
      </c>
      <c r="E1378" s="3">
        <v>3</v>
      </c>
      <c r="F1378" s="3">
        <v>11488.32</v>
      </c>
      <c r="G1378" s="3" t="s">
        <v>12</v>
      </c>
      <c r="H1378" s="3" t="s">
        <v>16</v>
      </c>
      <c r="I1378" s="5" t="s">
        <v>276</v>
      </c>
    </row>
    <row r="1379" spans="1:9" x14ac:dyDescent="0.35">
      <c r="A1379" s="4" t="s">
        <v>1410</v>
      </c>
      <c r="B1379" s="3">
        <v>1983</v>
      </c>
      <c r="C1379" s="3" t="s">
        <v>18</v>
      </c>
      <c r="D1379" s="3">
        <v>7</v>
      </c>
      <c r="E1379" s="3">
        <v>3</v>
      </c>
      <c r="F1379" s="3">
        <v>11492.46</v>
      </c>
      <c r="G1379" s="3" t="s">
        <v>12</v>
      </c>
      <c r="H1379" s="3" t="s">
        <v>12</v>
      </c>
      <c r="I1379" s="5" t="s">
        <v>535</v>
      </c>
    </row>
    <row r="1380" spans="1:9" x14ac:dyDescent="0.35">
      <c r="A1380" s="4" t="s">
        <v>1411</v>
      </c>
      <c r="B1380" s="3">
        <v>1969</v>
      </c>
      <c r="C1380" s="3" t="s">
        <v>35</v>
      </c>
      <c r="D1380" s="3">
        <v>11</v>
      </c>
      <c r="E1380" s="3">
        <v>0</v>
      </c>
      <c r="F1380" s="3">
        <v>11497.69</v>
      </c>
      <c r="G1380" s="3" t="s">
        <v>12</v>
      </c>
      <c r="H1380" s="3" t="s">
        <v>16</v>
      </c>
      <c r="I1380" s="5" t="s">
        <v>23</v>
      </c>
    </row>
    <row r="1381" spans="1:9" x14ac:dyDescent="0.35">
      <c r="A1381" s="4" t="s">
        <v>1412</v>
      </c>
      <c r="B1381" s="3">
        <v>1989</v>
      </c>
      <c r="C1381" s="3" t="s">
        <v>37</v>
      </c>
      <c r="D1381" s="3">
        <v>6</v>
      </c>
      <c r="E1381" s="3">
        <v>3</v>
      </c>
      <c r="F1381" s="3">
        <v>11511.61</v>
      </c>
      <c r="G1381" s="3" t="s">
        <v>12</v>
      </c>
      <c r="H1381" s="3" t="s">
        <v>12</v>
      </c>
      <c r="I1381" s="5" t="s">
        <v>535</v>
      </c>
    </row>
    <row r="1382" spans="1:9" x14ac:dyDescent="0.35">
      <c r="A1382" s="4" t="s">
        <v>1413</v>
      </c>
      <c r="B1382" s="3">
        <v>1968</v>
      </c>
      <c r="C1382" s="3" t="s">
        <v>18</v>
      </c>
      <c r="D1382" s="3">
        <v>24</v>
      </c>
      <c r="E1382" s="3">
        <v>1</v>
      </c>
      <c r="F1382" s="3">
        <v>11512.41</v>
      </c>
      <c r="G1382" s="3" t="s">
        <v>12</v>
      </c>
      <c r="H1382" s="3" t="s">
        <v>16</v>
      </c>
      <c r="I1382" s="5" t="s">
        <v>247</v>
      </c>
    </row>
    <row r="1383" spans="1:9" x14ac:dyDescent="0.35">
      <c r="A1383" s="4" t="s">
        <v>1414</v>
      </c>
      <c r="B1383" s="3">
        <v>1971</v>
      </c>
      <c r="C1383" s="3" t="s">
        <v>30</v>
      </c>
      <c r="D1383" s="3">
        <v>19</v>
      </c>
      <c r="E1383" s="3">
        <v>4</v>
      </c>
      <c r="F1383" s="3">
        <v>11520.1</v>
      </c>
      <c r="G1383" s="3" t="s">
        <v>12</v>
      </c>
      <c r="H1383" s="3" t="s">
        <v>16</v>
      </c>
      <c r="I1383" s="5" t="s">
        <v>23</v>
      </c>
    </row>
    <row r="1384" spans="1:9" x14ac:dyDescent="0.35">
      <c r="A1384" s="4" t="s">
        <v>1415</v>
      </c>
      <c r="B1384" s="3">
        <v>1988</v>
      </c>
      <c r="C1384" s="3" t="s">
        <v>18</v>
      </c>
      <c r="D1384" s="3">
        <v>12</v>
      </c>
      <c r="E1384" s="3">
        <v>3</v>
      </c>
      <c r="F1384" s="3">
        <v>11524.25</v>
      </c>
      <c r="G1384" s="3" t="s">
        <v>12</v>
      </c>
      <c r="H1384" s="3" t="s">
        <v>16</v>
      </c>
      <c r="I1384" s="5" t="s">
        <v>535</v>
      </c>
    </row>
    <row r="1385" spans="1:9" x14ac:dyDescent="0.35">
      <c r="A1385" s="4" t="s">
        <v>1416</v>
      </c>
      <c r="B1385" s="3">
        <v>1970</v>
      </c>
      <c r="C1385" s="3" t="s">
        <v>10</v>
      </c>
      <c r="D1385" s="3">
        <v>23</v>
      </c>
      <c r="E1385" s="3">
        <v>0</v>
      </c>
      <c r="F1385" s="3">
        <v>11530.12</v>
      </c>
      <c r="G1385" s="3" t="s">
        <v>12</v>
      </c>
      <c r="H1385" s="3" t="s">
        <v>16</v>
      </c>
      <c r="I1385" s="5" t="s">
        <v>23</v>
      </c>
    </row>
    <row r="1386" spans="1:9" x14ac:dyDescent="0.35">
      <c r="A1386" s="4" t="s">
        <v>1417</v>
      </c>
      <c r="B1386" s="3">
        <v>1965</v>
      </c>
      <c r="C1386" s="3" t="s">
        <v>37</v>
      </c>
      <c r="D1386" s="3">
        <v>3</v>
      </c>
      <c r="E1386" s="3">
        <v>0</v>
      </c>
      <c r="F1386" s="3">
        <v>11534.87</v>
      </c>
      <c r="G1386" s="3" t="s">
        <v>12</v>
      </c>
      <c r="H1386" s="3" t="s">
        <v>16</v>
      </c>
      <c r="I1386" s="5" t="s">
        <v>356</v>
      </c>
    </row>
    <row r="1387" spans="1:9" x14ac:dyDescent="0.35">
      <c r="A1387" s="4" t="s">
        <v>1418</v>
      </c>
      <c r="B1387" s="3">
        <v>1968</v>
      </c>
      <c r="C1387" s="3" t="s">
        <v>15</v>
      </c>
      <c r="D1387" s="3">
        <v>14</v>
      </c>
      <c r="E1387" s="3">
        <v>2</v>
      </c>
      <c r="F1387" s="3">
        <v>11538.42</v>
      </c>
      <c r="G1387" s="3" t="s">
        <v>12</v>
      </c>
      <c r="H1387" s="3" t="s">
        <v>16</v>
      </c>
      <c r="I1387" s="5" t="s">
        <v>42</v>
      </c>
    </row>
    <row r="1388" spans="1:9" x14ac:dyDescent="0.35">
      <c r="A1388" s="4" t="s">
        <v>1419</v>
      </c>
      <c r="B1388" s="3">
        <v>1971</v>
      </c>
      <c r="C1388" s="3" t="s">
        <v>30</v>
      </c>
      <c r="D1388" s="3">
        <v>1</v>
      </c>
      <c r="E1388" s="3">
        <v>0</v>
      </c>
      <c r="F1388" s="3">
        <v>11540.25</v>
      </c>
      <c r="G1388" s="3" t="s">
        <v>12</v>
      </c>
      <c r="H1388" s="3" t="s">
        <v>16</v>
      </c>
      <c r="I1388" s="5" t="s">
        <v>23</v>
      </c>
    </row>
    <row r="1389" spans="1:9" x14ac:dyDescent="0.35">
      <c r="A1389" s="4" t="s">
        <v>1420</v>
      </c>
      <c r="B1389" s="3">
        <v>1973</v>
      </c>
      <c r="C1389" s="3" t="s">
        <v>10</v>
      </c>
      <c r="D1389" s="3">
        <v>23</v>
      </c>
      <c r="E1389" s="3">
        <v>5</v>
      </c>
      <c r="F1389" s="3">
        <v>11552.9</v>
      </c>
      <c r="G1389" s="3" t="s">
        <v>12</v>
      </c>
      <c r="H1389" s="3" t="s">
        <v>11</v>
      </c>
      <c r="I1389" s="5" t="s">
        <v>42</v>
      </c>
    </row>
    <row r="1390" spans="1:9" x14ac:dyDescent="0.35">
      <c r="A1390" s="4" t="s">
        <v>1421</v>
      </c>
      <c r="B1390" s="3">
        <v>1965</v>
      </c>
      <c r="C1390" s="3" t="s">
        <v>37</v>
      </c>
      <c r="D1390" s="3">
        <v>27</v>
      </c>
      <c r="E1390" s="3">
        <v>1</v>
      </c>
      <c r="F1390" s="3">
        <v>11554.22</v>
      </c>
      <c r="G1390" s="3" t="s">
        <v>12</v>
      </c>
      <c r="H1390" s="3" t="s">
        <v>16</v>
      </c>
      <c r="I1390" s="5" t="s">
        <v>13</v>
      </c>
    </row>
    <row r="1391" spans="1:9" x14ac:dyDescent="0.35">
      <c r="A1391" s="4" t="s">
        <v>1422</v>
      </c>
      <c r="B1391" s="3">
        <v>1965</v>
      </c>
      <c r="C1391" s="3" t="s">
        <v>30</v>
      </c>
      <c r="D1391" s="3">
        <v>25</v>
      </c>
      <c r="E1391" s="3">
        <v>0</v>
      </c>
      <c r="F1391" s="3">
        <v>11566.3</v>
      </c>
      <c r="G1391" s="3" t="s">
        <v>12</v>
      </c>
      <c r="H1391" s="3" t="s">
        <v>12</v>
      </c>
      <c r="I1391" s="5" t="s">
        <v>168</v>
      </c>
    </row>
    <row r="1392" spans="1:9" x14ac:dyDescent="0.35">
      <c r="A1392" s="4" t="s">
        <v>1423</v>
      </c>
      <c r="B1392" s="3">
        <v>1965</v>
      </c>
      <c r="C1392" s="3" t="s">
        <v>15</v>
      </c>
      <c r="D1392" s="3">
        <v>6</v>
      </c>
      <c r="E1392" s="3">
        <v>1</v>
      </c>
      <c r="F1392" s="3">
        <v>11576.13</v>
      </c>
      <c r="G1392" s="3" t="s">
        <v>12</v>
      </c>
      <c r="H1392" s="3" t="s">
        <v>12</v>
      </c>
      <c r="I1392" s="5" t="s">
        <v>42</v>
      </c>
    </row>
    <row r="1393" spans="1:9" x14ac:dyDescent="0.35">
      <c r="A1393" s="4" t="s">
        <v>1424</v>
      </c>
      <c r="B1393" s="3">
        <v>1964</v>
      </c>
      <c r="C1393" s="3" t="s">
        <v>18</v>
      </c>
      <c r="D1393" s="3">
        <v>20</v>
      </c>
      <c r="E1393" s="3">
        <v>0</v>
      </c>
      <c r="F1393" s="3">
        <v>11602.75</v>
      </c>
      <c r="G1393" s="3" t="s">
        <v>12</v>
      </c>
      <c r="H1393" s="3" t="s">
        <v>16</v>
      </c>
      <c r="I1393" s="5" t="s">
        <v>516</v>
      </c>
    </row>
    <row r="1394" spans="1:9" x14ac:dyDescent="0.35">
      <c r="A1394" s="4" t="s">
        <v>1425</v>
      </c>
      <c r="B1394" s="3">
        <v>1986</v>
      </c>
      <c r="C1394" s="3" t="s">
        <v>10</v>
      </c>
      <c r="D1394" s="3">
        <v>17</v>
      </c>
      <c r="E1394" s="3">
        <v>3</v>
      </c>
      <c r="F1394" s="3">
        <v>11625.11</v>
      </c>
      <c r="G1394" s="3" t="s">
        <v>12</v>
      </c>
      <c r="H1394" s="3" t="s">
        <v>12</v>
      </c>
      <c r="I1394" s="5" t="s">
        <v>632</v>
      </c>
    </row>
    <row r="1395" spans="1:9" x14ac:dyDescent="0.35">
      <c r="A1395" s="4" t="s">
        <v>1426</v>
      </c>
      <c r="B1395" s="3">
        <v>1966</v>
      </c>
      <c r="C1395" s="3" t="s">
        <v>37</v>
      </c>
      <c r="D1395" s="3">
        <v>4</v>
      </c>
      <c r="E1395" s="3">
        <v>0</v>
      </c>
      <c r="F1395" s="3">
        <v>11657.72</v>
      </c>
      <c r="G1395" s="3" t="s">
        <v>12</v>
      </c>
      <c r="H1395" s="3" t="s">
        <v>11</v>
      </c>
      <c r="I1395" s="5" t="s">
        <v>247</v>
      </c>
    </row>
    <row r="1396" spans="1:9" x14ac:dyDescent="0.35">
      <c r="A1396" s="4" t="s">
        <v>1427</v>
      </c>
      <c r="B1396" s="3">
        <v>1994</v>
      </c>
      <c r="C1396" s="3" t="s">
        <v>10</v>
      </c>
      <c r="D1396" s="3">
        <v>20</v>
      </c>
      <c r="E1396" s="3">
        <v>0</v>
      </c>
      <c r="F1396" s="3">
        <v>11657.81</v>
      </c>
      <c r="G1396" s="3" t="s">
        <v>12</v>
      </c>
      <c r="H1396" s="3" t="s">
        <v>11</v>
      </c>
      <c r="I1396" s="5" t="s">
        <v>249</v>
      </c>
    </row>
    <row r="1397" spans="1:9" x14ac:dyDescent="0.35">
      <c r="A1397" s="4" t="s">
        <v>1428</v>
      </c>
      <c r="B1397" s="3">
        <v>1966</v>
      </c>
      <c r="C1397" s="3" t="s">
        <v>10</v>
      </c>
      <c r="D1397" s="3">
        <v>6</v>
      </c>
      <c r="E1397" s="3">
        <v>0</v>
      </c>
      <c r="F1397" s="3">
        <v>11658.12</v>
      </c>
      <c r="G1397" s="3" t="s">
        <v>12</v>
      </c>
      <c r="H1397" s="3" t="s">
        <v>16</v>
      </c>
      <c r="I1397" s="5" t="s">
        <v>247</v>
      </c>
    </row>
    <row r="1398" spans="1:9" x14ac:dyDescent="0.35">
      <c r="A1398" s="4" t="s">
        <v>1429</v>
      </c>
      <c r="B1398" s="3">
        <v>1966</v>
      </c>
      <c r="C1398" s="3" t="s">
        <v>35</v>
      </c>
      <c r="D1398" s="3">
        <v>23</v>
      </c>
      <c r="E1398" s="3">
        <v>0</v>
      </c>
      <c r="F1398" s="3">
        <v>11658.38</v>
      </c>
      <c r="G1398" s="3" t="s">
        <v>12</v>
      </c>
      <c r="H1398" s="3" t="s">
        <v>12</v>
      </c>
      <c r="I1398" s="5" t="s">
        <v>247</v>
      </c>
    </row>
    <row r="1399" spans="1:9" x14ac:dyDescent="0.35">
      <c r="A1399" s="4" t="s">
        <v>1430</v>
      </c>
      <c r="B1399" s="3">
        <v>1966</v>
      </c>
      <c r="C1399" s="3" t="s">
        <v>15</v>
      </c>
      <c r="D1399" s="3">
        <v>9</v>
      </c>
      <c r="E1399" s="3">
        <v>1</v>
      </c>
      <c r="F1399" s="3">
        <v>11674.13</v>
      </c>
      <c r="G1399" s="3" t="s">
        <v>12</v>
      </c>
      <c r="H1399" s="3" t="s">
        <v>16</v>
      </c>
      <c r="I1399" s="5" t="s">
        <v>42</v>
      </c>
    </row>
    <row r="1400" spans="1:9" x14ac:dyDescent="0.35">
      <c r="A1400" s="4" t="s">
        <v>1431</v>
      </c>
      <c r="B1400" s="3">
        <v>1970</v>
      </c>
      <c r="C1400" s="3" t="s">
        <v>30</v>
      </c>
      <c r="D1400" s="3">
        <v>1</v>
      </c>
      <c r="E1400" s="3">
        <v>0</v>
      </c>
      <c r="F1400" s="3">
        <v>11696.52</v>
      </c>
      <c r="G1400" s="3" t="s">
        <v>12</v>
      </c>
      <c r="H1400" s="3" t="s">
        <v>16</v>
      </c>
      <c r="I1400" s="5" t="s">
        <v>300</v>
      </c>
    </row>
    <row r="1401" spans="1:9" x14ac:dyDescent="0.35">
      <c r="A1401" s="4" t="s">
        <v>1432</v>
      </c>
      <c r="B1401" s="3">
        <v>1982</v>
      </c>
      <c r="C1401" s="3" t="s">
        <v>37</v>
      </c>
      <c r="D1401" s="3">
        <v>21</v>
      </c>
      <c r="E1401" s="3">
        <v>3</v>
      </c>
      <c r="F1401" s="3">
        <v>11712.97</v>
      </c>
      <c r="G1401" s="3" t="s">
        <v>12</v>
      </c>
      <c r="H1401" s="3" t="s">
        <v>11</v>
      </c>
      <c r="I1401" s="5" t="s">
        <v>300</v>
      </c>
    </row>
    <row r="1402" spans="1:9" x14ac:dyDescent="0.35">
      <c r="A1402" s="4" t="s">
        <v>1433</v>
      </c>
      <c r="B1402" s="3">
        <v>1969</v>
      </c>
      <c r="C1402" s="3" t="s">
        <v>37</v>
      </c>
      <c r="D1402" s="3">
        <v>12</v>
      </c>
      <c r="E1402" s="3">
        <v>2</v>
      </c>
      <c r="F1402" s="3">
        <v>11729.68</v>
      </c>
      <c r="G1402" s="3" t="s">
        <v>12</v>
      </c>
      <c r="H1402" s="3" t="s">
        <v>16</v>
      </c>
      <c r="I1402" s="5" t="s">
        <v>247</v>
      </c>
    </row>
    <row r="1403" spans="1:9" x14ac:dyDescent="0.35">
      <c r="A1403" s="4" t="s">
        <v>1434</v>
      </c>
      <c r="B1403" s="3">
        <v>1984</v>
      </c>
      <c r="C1403" s="3" t="s">
        <v>15</v>
      </c>
      <c r="D1403" s="3">
        <v>26</v>
      </c>
      <c r="E1403" s="3">
        <v>3</v>
      </c>
      <c r="F1403" s="3">
        <v>11730.82</v>
      </c>
      <c r="G1403" s="3" t="s">
        <v>12</v>
      </c>
      <c r="H1403" s="3" t="s">
        <v>12</v>
      </c>
      <c r="I1403" s="5" t="s">
        <v>535</v>
      </c>
    </row>
    <row r="1404" spans="1:9" x14ac:dyDescent="0.35">
      <c r="A1404" s="4" t="s">
        <v>1435</v>
      </c>
      <c r="B1404" s="3">
        <v>1964</v>
      </c>
      <c r="C1404" s="3" t="s">
        <v>15</v>
      </c>
      <c r="D1404" s="3">
        <v>9</v>
      </c>
      <c r="E1404" s="3">
        <v>0</v>
      </c>
      <c r="F1404" s="3">
        <v>11735.88</v>
      </c>
      <c r="G1404" s="3" t="s">
        <v>12</v>
      </c>
      <c r="H1404" s="3" t="s">
        <v>16</v>
      </c>
      <c r="I1404" s="5" t="s">
        <v>23</v>
      </c>
    </row>
    <row r="1405" spans="1:9" x14ac:dyDescent="0.35">
      <c r="A1405" s="4" t="s">
        <v>1436</v>
      </c>
      <c r="B1405" s="3">
        <v>1988</v>
      </c>
      <c r="C1405" s="3" t="s">
        <v>20</v>
      </c>
      <c r="D1405" s="3">
        <v>5</v>
      </c>
      <c r="E1405" s="3">
        <v>2</v>
      </c>
      <c r="F1405" s="3">
        <v>11737.85</v>
      </c>
      <c r="G1405" s="3" t="s">
        <v>12</v>
      </c>
      <c r="H1405" s="3" t="s">
        <v>16</v>
      </c>
      <c r="I1405" s="5" t="s">
        <v>42</v>
      </c>
    </row>
    <row r="1406" spans="1:9" x14ac:dyDescent="0.35">
      <c r="A1406" s="4" t="s">
        <v>1437</v>
      </c>
      <c r="B1406" s="3">
        <v>1969</v>
      </c>
      <c r="C1406" s="3" t="s">
        <v>15</v>
      </c>
      <c r="D1406" s="3">
        <v>12</v>
      </c>
      <c r="E1406" s="3">
        <v>3</v>
      </c>
      <c r="F1406" s="3">
        <v>11741.73</v>
      </c>
      <c r="G1406" s="3" t="s">
        <v>12</v>
      </c>
      <c r="H1406" s="3" t="s">
        <v>16</v>
      </c>
      <c r="I1406" s="5" t="s">
        <v>42</v>
      </c>
    </row>
    <row r="1407" spans="1:9" x14ac:dyDescent="0.35">
      <c r="A1407" s="4" t="s">
        <v>1438</v>
      </c>
      <c r="B1407" s="3">
        <v>1963</v>
      </c>
      <c r="C1407" s="3" t="s">
        <v>18</v>
      </c>
      <c r="D1407" s="3">
        <v>9</v>
      </c>
      <c r="E1407" s="3">
        <v>0</v>
      </c>
      <c r="F1407" s="3">
        <v>11743.3</v>
      </c>
      <c r="G1407" s="3" t="s">
        <v>12</v>
      </c>
      <c r="H1407" s="3" t="s">
        <v>12</v>
      </c>
      <c r="I1407" s="5" t="s">
        <v>13</v>
      </c>
    </row>
    <row r="1408" spans="1:9" x14ac:dyDescent="0.35">
      <c r="A1408" s="4" t="s">
        <v>1439</v>
      </c>
      <c r="B1408" s="3">
        <v>1964</v>
      </c>
      <c r="C1408" s="3" t="s">
        <v>30</v>
      </c>
      <c r="D1408" s="3">
        <v>2</v>
      </c>
      <c r="E1408" s="3">
        <v>0</v>
      </c>
      <c r="F1408" s="3">
        <v>11743.93</v>
      </c>
      <c r="G1408" s="3" t="s">
        <v>12</v>
      </c>
      <c r="H1408" s="3" t="s">
        <v>16</v>
      </c>
      <c r="I1408" s="5" t="s">
        <v>23</v>
      </c>
    </row>
    <row r="1409" spans="1:9" x14ac:dyDescent="0.35">
      <c r="A1409" s="4" t="s">
        <v>1440</v>
      </c>
      <c r="B1409" s="3">
        <v>1979</v>
      </c>
      <c r="C1409" s="3" t="s">
        <v>15</v>
      </c>
      <c r="D1409" s="3">
        <v>6</v>
      </c>
      <c r="E1409" s="3">
        <v>2</v>
      </c>
      <c r="F1409" s="3">
        <v>11752.68</v>
      </c>
      <c r="G1409" s="3" t="s">
        <v>12</v>
      </c>
      <c r="H1409" s="3" t="s">
        <v>16</v>
      </c>
      <c r="I1409" s="5" t="s">
        <v>535</v>
      </c>
    </row>
    <row r="1410" spans="1:9" x14ac:dyDescent="0.35">
      <c r="A1410" s="4" t="s">
        <v>1441</v>
      </c>
      <c r="B1410" s="3">
        <v>1966</v>
      </c>
      <c r="C1410" s="3" t="s">
        <v>10</v>
      </c>
      <c r="D1410" s="3">
        <v>25</v>
      </c>
      <c r="E1410" s="3">
        <v>1</v>
      </c>
      <c r="F1410" s="3">
        <v>11763</v>
      </c>
      <c r="G1410" s="3" t="s">
        <v>12</v>
      </c>
      <c r="H1410" s="3" t="s">
        <v>12</v>
      </c>
      <c r="I1410" s="5" t="s">
        <v>168</v>
      </c>
    </row>
    <row r="1411" spans="1:9" x14ac:dyDescent="0.35">
      <c r="A1411" s="4" t="s">
        <v>1442</v>
      </c>
      <c r="B1411" s="3">
        <v>1982</v>
      </c>
      <c r="C1411" s="3" t="s">
        <v>15</v>
      </c>
      <c r="D1411" s="3">
        <v>20</v>
      </c>
      <c r="E1411" s="3">
        <v>3</v>
      </c>
      <c r="F1411" s="3">
        <v>11773.06</v>
      </c>
      <c r="G1411" s="3" t="s">
        <v>12</v>
      </c>
      <c r="H1411" s="3" t="s">
        <v>12</v>
      </c>
      <c r="I1411" s="5" t="s">
        <v>535</v>
      </c>
    </row>
    <row r="1412" spans="1:9" x14ac:dyDescent="0.35">
      <c r="A1412" s="4" t="s">
        <v>1443</v>
      </c>
      <c r="B1412" s="3">
        <v>1965</v>
      </c>
      <c r="C1412" s="3" t="s">
        <v>37</v>
      </c>
      <c r="D1412" s="3">
        <v>3</v>
      </c>
      <c r="E1412" s="3">
        <v>0</v>
      </c>
      <c r="F1412" s="3">
        <v>11830.61</v>
      </c>
      <c r="G1412" s="3" t="s">
        <v>12</v>
      </c>
      <c r="H1412" s="3" t="s">
        <v>16</v>
      </c>
      <c r="I1412" s="5" t="s">
        <v>23</v>
      </c>
    </row>
    <row r="1413" spans="1:9" x14ac:dyDescent="0.35">
      <c r="A1413" s="4" t="s">
        <v>1444</v>
      </c>
      <c r="B1413" s="3">
        <v>1964</v>
      </c>
      <c r="C1413" s="3" t="s">
        <v>18</v>
      </c>
      <c r="D1413" s="3">
        <v>27</v>
      </c>
      <c r="E1413" s="3">
        <v>0</v>
      </c>
      <c r="F1413" s="3">
        <v>11833.78</v>
      </c>
      <c r="G1413" s="3" t="s">
        <v>12</v>
      </c>
      <c r="H1413" s="3" t="s">
        <v>12</v>
      </c>
      <c r="I1413" s="5" t="s">
        <v>13</v>
      </c>
    </row>
    <row r="1414" spans="1:9" x14ac:dyDescent="0.35">
      <c r="A1414" s="4" t="s">
        <v>1445</v>
      </c>
      <c r="B1414" s="3">
        <v>1964</v>
      </c>
      <c r="C1414" s="3" t="s">
        <v>20</v>
      </c>
      <c r="D1414" s="3">
        <v>11</v>
      </c>
      <c r="E1414" s="3">
        <v>0</v>
      </c>
      <c r="F1414" s="3">
        <v>11837.16</v>
      </c>
      <c r="G1414" s="3" t="s">
        <v>12</v>
      </c>
      <c r="H1414" s="3" t="s">
        <v>12</v>
      </c>
      <c r="I1414" s="5" t="s">
        <v>42</v>
      </c>
    </row>
    <row r="1415" spans="1:9" x14ac:dyDescent="0.35">
      <c r="A1415" s="4" t="s">
        <v>1446</v>
      </c>
      <c r="B1415" s="3">
        <v>1965</v>
      </c>
      <c r="C1415" s="3" t="s">
        <v>20</v>
      </c>
      <c r="D1415" s="3">
        <v>25</v>
      </c>
      <c r="E1415" s="3">
        <v>0</v>
      </c>
      <c r="F1415" s="3">
        <v>11840.78</v>
      </c>
      <c r="G1415" s="3" t="s">
        <v>12</v>
      </c>
      <c r="H1415" s="3" t="s">
        <v>11</v>
      </c>
      <c r="I1415" s="5" t="s">
        <v>23</v>
      </c>
    </row>
    <row r="1416" spans="1:9" x14ac:dyDescent="0.35">
      <c r="A1416" s="4" t="s">
        <v>1447</v>
      </c>
      <c r="B1416" s="3">
        <v>1964</v>
      </c>
      <c r="C1416" s="3" t="s">
        <v>10</v>
      </c>
      <c r="D1416" s="3">
        <v>11</v>
      </c>
      <c r="E1416" s="3">
        <v>0</v>
      </c>
      <c r="F1416" s="3">
        <v>11842.44</v>
      </c>
      <c r="G1416" s="3" t="s">
        <v>12</v>
      </c>
      <c r="H1416" s="3" t="s">
        <v>11</v>
      </c>
      <c r="I1416" s="5" t="s">
        <v>42</v>
      </c>
    </row>
    <row r="1417" spans="1:9" x14ac:dyDescent="0.35">
      <c r="A1417" s="4" t="s">
        <v>1448</v>
      </c>
      <c r="B1417" s="3">
        <v>1965</v>
      </c>
      <c r="C1417" s="3" t="s">
        <v>15</v>
      </c>
      <c r="D1417" s="3">
        <v>10</v>
      </c>
      <c r="E1417" s="3">
        <v>0</v>
      </c>
      <c r="F1417" s="3">
        <v>11842.62</v>
      </c>
      <c r="G1417" s="3" t="s">
        <v>12</v>
      </c>
      <c r="H1417" s="3" t="s">
        <v>12</v>
      </c>
      <c r="I1417" s="5" t="s">
        <v>23</v>
      </c>
    </row>
    <row r="1418" spans="1:9" x14ac:dyDescent="0.35">
      <c r="A1418" s="4" t="s">
        <v>1449</v>
      </c>
      <c r="B1418" s="3">
        <v>1964</v>
      </c>
      <c r="C1418" s="3" t="s">
        <v>18</v>
      </c>
      <c r="D1418" s="3">
        <v>27</v>
      </c>
      <c r="E1418" s="3">
        <v>0</v>
      </c>
      <c r="F1418" s="3">
        <v>11848.14</v>
      </c>
      <c r="G1418" s="3" t="s">
        <v>12</v>
      </c>
      <c r="H1418" s="3" t="s">
        <v>11</v>
      </c>
      <c r="I1418" s="5" t="s">
        <v>42</v>
      </c>
    </row>
    <row r="1419" spans="1:9" x14ac:dyDescent="0.35">
      <c r="A1419" s="4" t="s">
        <v>1450</v>
      </c>
      <c r="B1419" s="3">
        <v>1964</v>
      </c>
      <c r="C1419" s="3" t="s">
        <v>20</v>
      </c>
      <c r="D1419" s="3">
        <v>29</v>
      </c>
      <c r="E1419" s="3">
        <v>0</v>
      </c>
      <c r="F1419" s="3">
        <v>11856.41</v>
      </c>
      <c r="G1419" s="3" t="s">
        <v>12</v>
      </c>
      <c r="H1419" s="3" t="s">
        <v>11</v>
      </c>
      <c r="I1419" s="5" t="s">
        <v>13</v>
      </c>
    </row>
    <row r="1420" spans="1:9" x14ac:dyDescent="0.35">
      <c r="A1420" s="4" t="s">
        <v>1451</v>
      </c>
      <c r="B1420" s="3">
        <v>1974</v>
      </c>
      <c r="C1420" s="3" t="s">
        <v>10</v>
      </c>
      <c r="D1420" s="3">
        <v>7</v>
      </c>
      <c r="E1420" s="3">
        <v>0</v>
      </c>
      <c r="F1420" s="3">
        <v>11858.56</v>
      </c>
      <c r="G1420" s="3" t="s">
        <v>12</v>
      </c>
      <c r="H1420" s="3" t="s">
        <v>12</v>
      </c>
      <c r="I1420" s="5" t="s">
        <v>42</v>
      </c>
    </row>
    <row r="1421" spans="1:9" x14ac:dyDescent="0.35">
      <c r="A1421" s="4" t="s">
        <v>1452</v>
      </c>
      <c r="B1421" s="3">
        <v>1967</v>
      </c>
      <c r="C1421" s="3" t="s">
        <v>35</v>
      </c>
      <c r="D1421" s="3">
        <v>24</v>
      </c>
      <c r="E1421" s="3">
        <v>1</v>
      </c>
      <c r="F1421" s="3">
        <v>11879.1</v>
      </c>
      <c r="G1421" s="3" t="s">
        <v>12</v>
      </c>
      <c r="H1421" s="3" t="s">
        <v>12</v>
      </c>
      <c r="I1421" s="5" t="s">
        <v>247</v>
      </c>
    </row>
    <row r="1422" spans="1:9" x14ac:dyDescent="0.35">
      <c r="A1422" s="4" t="s">
        <v>1453</v>
      </c>
      <c r="B1422" s="3">
        <v>1967</v>
      </c>
      <c r="C1422" s="3" t="s">
        <v>10</v>
      </c>
      <c r="D1422" s="3">
        <v>14</v>
      </c>
      <c r="E1422" s="3">
        <v>2</v>
      </c>
      <c r="F1422" s="3">
        <v>11881.36</v>
      </c>
      <c r="G1422" s="3" t="s">
        <v>12</v>
      </c>
      <c r="H1422" s="3" t="s">
        <v>11</v>
      </c>
      <c r="I1422" s="5" t="s">
        <v>42</v>
      </c>
    </row>
    <row r="1423" spans="1:9" x14ac:dyDescent="0.35">
      <c r="A1423" s="4" t="s">
        <v>1454</v>
      </c>
      <c r="B1423" s="3">
        <v>1967</v>
      </c>
      <c r="C1423" s="3" t="s">
        <v>37</v>
      </c>
      <c r="D1423" s="3">
        <v>29</v>
      </c>
      <c r="E1423" s="3">
        <v>2</v>
      </c>
      <c r="F1423" s="3">
        <v>11881.97</v>
      </c>
      <c r="G1423" s="3" t="s">
        <v>12</v>
      </c>
      <c r="H1423" s="3" t="s">
        <v>16</v>
      </c>
      <c r="I1423" s="5" t="s">
        <v>13</v>
      </c>
    </row>
    <row r="1424" spans="1:9" x14ac:dyDescent="0.35">
      <c r="A1424" s="4" t="s">
        <v>1455</v>
      </c>
      <c r="B1424" s="3">
        <v>2004</v>
      </c>
      <c r="C1424" s="3" t="s">
        <v>18</v>
      </c>
      <c r="D1424" s="3">
        <v>2</v>
      </c>
      <c r="E1424" s="3">
        <v>2</v>
      </c>
      <c r="F1424" s="3">
        <v>11884.05</v>
      </c>
      <c r="G1424" s="3" t="s">
        <v>12</v>
      </c>
      <c r="H1424" s="3" t="s">
        <v>12</v>
      </c>
      <c r="I1424" s="5" t="s">
        <v>13</v>
      </c>
    </row>
    <row r="1425" spans="1:9" x14ac:dyDescent="0.35">
      <c r="A1425" s="4" t="s">
        <v>1456</v>
      </c>
      <c r="B1425" s="3">
        <v>1964</v>
      </c>
      <c r="C1425" s="3" t="s">
        <v>15</v>
      </c>
      <c r="D1425" s="3">
        <v>19</v>
      </c>
      <c r="E1425" s="3">
        <v>0</v>
      </c>
      <c r="F1425" s="3">
        <v>11918.2</v>
      </c>
      <c r="G1425" s="3" t="s">
        <v>12</v>
      </c>
      <c r="H1425" s="3" t="s">
        <v>16</v>
      </c>
      <c r="I1425" s="5" t="s">
        <v>300</v>
      </c>
    </row>
    <row r="1426" spans="1:9" x14ac:dyDescent="0.35">
      <c r="A1426" s="4" t="s">
        <v>1457</v>
      </c>
      <c r="B1426" s="3">
        <v>1964</v>
      </c>
      <c r="C1426" s="3" t="s">
        <v>30</v>
      </c>
      <c r="D1426" s="3">
        <v>20</v>
      </c>
      <c r="E1426" s="3">
        <v>0</v>
      </c>
      <c r="F1426" s="3">
        <v>11931.13</v>
      </c>
      <c r="G1426" s="3" t="s">
        <v>12</v>
      </c>
      <c r="H1426" s="3" t="s">
        <v>16</v>
      </c>
      <c r="I1426" s="5" t="s">
        <v>166</v>
      </c>
    </row>
    <row r="1427" spans="1:9" x14ac:dyDescent="0.35">
      <c r="A1427" s="4" t="s">
        <v>1458</v>
      </c>
      <c r="B1427" s="3">
        <v>1964</v>
      </c>
      <c r="C1427" s="3" t="s">
        <v>35</v>
      </c>
      <c r="D1427" s="3">
        <v>2</v>
      </c>
      <c r="E1427" s="3">
        <v>0</v>
      </c>
      <c r="F1427" s="3">
        <v>11938.26</v>
      </c>
      <c r="G1427" s="3" t="s">
        <v>12</v>
      </c>
      <c r="H1427" s="3" t="s">
        <v>12</v>
      </c>
      <c r="I1427" s="5" t="s">
        <v>166</v>
      </c>
    </row>
    <row r="1428" spans="1:9" x14ac:dyDescent="0.35">
      <c r="A1428" s="4" t="s">
        <v>1459</v>
      </c>
      <c r="B1428" s="3">
        <v>1991</v>
      </c>
      <c r="C1428" s="3" t="s">
        <v>37</v>
      </c>
      <c r="D1428" s="3">
        <v>19</v>
      </c>
      <c r="E1428" s="3">
        <v>3</v>
      </c>
      <c r="F1428" s="3">
        <v>11941.83</v>
      </c>
      <c r="G1428" s="3" t="s">
        <v>12</v>
      </c>
      <c r="H1428" s="3" t="s">
        <v>16</v>
      </c>
      <c r="I1428" s="5" t="s">
        <v>249</v>
      </c>
    </row>
    <row r="1429" spans="1:9" x14ac:dyDescent="0.35">
      <c r="A1429" s="4" t="s">
        <v>1460</v>
      </c>
      <c r="B1429" s="3">
        <v>1964</v>
      </c>
      <c r="C1429" s="3" t="s">
        <v>30</v>
      </c>
      <c r="D1429" s="3">
        <v>25</v>
      </c>
      <c r="E1429" s="3">
        <v>0</v>
      </c>
      <c r="F1429" s="3">
        <v>11944.59</v>
      </c>
      <c r="G1429" s="3" t="s">
        <v>12</v>
      </c>
      <c r="H1429" s="3" t="s">
        <v>11</v>
      </c>
      <c r="I1429" s="5" t="s">
        <v>168</v>
      </c>
    </row>
    <row r="1430" spans="1:9" x14ac:dyDescent="0.35">
      <c r="A1430" s="4" t="s">
        <v>1461</v>
      </c>
      <c r="B1430" s="3">
        <v>1965</v>
      </c>
      <c r="C1430" s="3" t="s">
        <v>15</v>
      </c>
      <c r="D1430" s="3">
        <v>1</v>
      </c>
      <c r="E1430" s="3">
        <v>1</v>
      </c>
      <c r="F1430" s="3">
        <v>11945.13</v>
      </c>
      <c r="G1430" s="3" t="s">
        <v>12</v>
      </c>
      <c r="H1430" s="3" t="s">
        <v>11</v>
      </c>
      <c r="I1430" s="5" t="s">
        <v>23</v>
      </c>
    </row>
    <row r="1431" spans="1:9" x14ac:dyDescent="0.35">
      <c r="A1431" s="4" t="s">
        <v>1462</v>
      </c>
      <c r="B1431" s="3">
        <v>1964</v>
      </c>
      <c r="C1431" s="3" t="s">
        <v>20</v>
      </c>
      <c r="D1431" s="3">
        <v>29</v>
      </c>
      <c r="E1431" s="3">
        <v>1</v>
      </c>
      <c r="F1431" s="3">
        <v>11946.63</v>
      </c>
      <c r="G1431" s="3" t="s">
        <v>12</v>
      </c>
      <c r="H1431" s="3" t="s">
        <v>11</v>
      </c>
      <c r="I1431" s="5" t="s">
        <v>13</v>
      </c>
    </row>
    <row r="1432" spans="1:9" x14ac:dyDescent="0.35">
      <c r="A1432" s="4" t="s">
        <v>1463</v>
      </c>
      <c r="B1432" s="3">
        <v>1967</v>
      </c>
      <c r="C1432" s="3" t="s">
        <v>30</v>
      </c>
      <c r="D1432" s="3">
        <v>22</v>
      </c>
      <c r="E1432" s="3">
        <v>3</v>
      </c>
      <c r="F1432" s="3">
        <v>11987.17</v>
      </c>
      <c r="G1432" s="3" t="s">
        <v>12</v>
      </c>
      <c r="H1432" s="3" t="s">
        <v>12</v>
      </c>
      <c r="I1432" s="5" t="s">
        <v>13</v>
      </c>
    </row>
    <row r="1433" spans="1:9" x14ac:dyDescent="0.35">
      <c r="A1433" s="4" t="s">
        <v>1464</v>
      </c>
      <c r="B1433" s="3">
        <v>1983</v>
      </c>
      <c r="C1433" s="3" t="s">
        <v>10</v>
      </c>
      <c r="D1433" s="3">
        <v>4</v>
      </c>
      <c r="E1433" s="3">
        <v>3</v>
      </c>
      <c r="F1433" s="3">
        <v>11987.68</v>
      </c>
      <c r="G1433" s="3" t="s">
        <v>12</v>
      </c>
      <c r="H1433" s="3" t="s">
        <v>11</v>
      </c>
      <c r="I1433" s="5" t="s">
        <v>535</v>
      </c>
    </row>
    <row r="1434" spans="1:9" x14ac:dyDescent="0.35">
      <c r="A1434" s="4" t="s">
        <v>1465</v>
      </c>
      <c r="B1434" s="3">
        <v>1993</v>
      </c>
      <c r="C1434" s="3" t="s">
        <v>30</v>
      </c>
      <c r="D1434" s="3">
        <v>12</v>
      </c>
      <c r="E1434" s="3">
        <v>0</v>
      </c>
      <c r="F1434" s="3">
        <v>11994.89</v>
      </c>
      <c r="G1434" s="3" t="s">
        <v>12</v>
      </c>
      <c r="H1434" s="3" t="s">
        <v>11</v>
      </c>
      <c r="I1434" s="5" t="s">
        <v>23</v>
      </c>
    </row>
    <row r="1435" spans="1:9" x14ac:dyDescent="0.35">
      <c r="A1435" s="4" t="s">
        <v>1466</v>
      </c>
      <c r="B1435" s="3">
        <v>1982</v>
      </c>
      <c r="C1435" s="3" t="s">
        <v>37</v>
      </c>
      <c r="D1435" s="3">
        <v>17</v>
      </c>
      <c r="E1435" s="3">
        <v>3</v>
      </c>
      <c r="F1435" s="3">
        <v>12001.29</v>
      </c>
      <c r="G1435" s="3" t="s">
        <v>12</v>
      </c>
      <c r="H1435" s="3" t="s">
        <v>12</v>
      </c>
      <c r="I1435" s="5" t="s">
        <v>300</v>
      </c>
    </row>
    <row r="1436" spans="1:9" x14ac:dyDescent="0.35">
      <c r="A1436" s="4" t="s">
        <v>1467</v>
      </c>
      <c r="B1436" s="3">
        <v>1965</v>
      </c>
      <c r="C1436" s="3" t="s">
        <v>18</v>
      </c>
      <c r="D1436" s="3">
        <v>9</v>
      </c>
      <c r="E1436" s="3">
        <v>0</v>
      </c>
      <c r="F1436" s="3">
        <v>12029.29</v>
      </c>
      <c r="G1436" s="3" t="s">
        <v>12</v>
      </c>
      <c r="H1436" s="3" t="s">
        <v>11</v>
      </c>
      <c r="I1436" s="5" t="s">
        <v>247</v>
      </c>
    </row>
    <row r="1437" spans="1:9" x14ac:dyDescent="0.35">
      <c r="A1437" s="4" t="s">
        <v>1468</v>
      </c>
      <c r="B1437" s="3">
        <v>1965</v>
      </c>
      <c r="C1437" s="3" t="s">
        <v>37</v>
      </c>
      <c r="D1437" s="3">
        <v>29</v>
      </c>
      <c r="E1437" s="3">
        <v>1</v>
      </c>
      <c r="F1437" s="3">
        <v>12032.33</v>
      </c>
      <c r="G1437" s="3" t="s">
        <v>12</v>
      </c>
      <c r="H1437" s="3" t="s">
        <v>16</v>
      </c>
      <c r="I1437" s="5" t="s">
        <v>42</v>
      </c>
    </row>
    <row r="1438" spans="1:9" x14ac:dyDescent="0.35">
      <c r="A1438" s="4" t="s">
        <v>1469</v>
      </c>
      <c r="B1438" s="3">
        <v>1979</v>
      </c>
      <c r="C1438" s="3" t="s">
        <v>37</v>
      </c>
      <c r="D1438" s="3">
        <v>16</v>
      </c>
      <c r="E1438" s="3">
        <v>2</v>
      </c>
      <c r="F1438" s="3">
        <v>12035.18</v>
      </c>
      <c r="G1438" s="3" t="s">
        <v>12</v>
      </c>
      <c r="H1438" s="3" t="s">
        <v>12</v>
      </c>
      <c r="I1438" s="5" t="s">
        <v>300</v>
      </c>
    </row>
    <row r="1439" spans="1:9" x14ac:dyDescent="0.35">
      <c r="A1439" s="4" t="s">
        <v>1470</v>
      </c>
      <c r="B1439" s="3">
        <v>1966</v>
      </c>
      <c r="C1439" s="3" t="s">
        <v>15</v>
      </c>
      <c r="D1439" s="3">
        <v>24</v>
      </c>
      <c r="E1439" s="3">
        <v>1</v>
      </c>
      <c r="F1439" s="3">
        <v>12044.34</v>
      </c>
      <c r="G1439" s="3" t="s">
        <v>12</v>
      </c>
      <c r="H1439" s="3" t="s">
        <v>16</v>
      </c>
      <c r="I1439" s="5" t="s">
        <v>23</v>
      </c>
    </row>
    <row r="1440" spans="1:9" x14ac:dyDescent="0.35">
      <c r="A1440" s="4" t="s">
        <v>1471</v>
      </c>
      <c r="B1440" s="3">
        <v>1986</v>
      </c>
      <c r="C1440" s="3" t="s">
        <v>20</v>
      </c>
      <c r="D1440" s="3">
        <v>7</v>
      </c>
      <c r="E1440" s="3">
        <v>3</v>
      </c>
      <c r="F1440" s="3">
        <v>12048.13</v>
      </c>
      <c r="G1440" s="3" t="s">
        <v>12</v>
      </c>
      <c r="H1440" s="3" t="s">
        <v>11</v>
      </c>
      <c r="I1440" s="5" t="s">
        <v>535</v>
      </c>
    </row>
    <row r="1441" spans="1:9" x14ac:dyDescent="0.35">
      <c r="A1441" s="4" t="s">
        <v>1472</v>
      </c>
      <c r="B1441" s="3">
        <v>1984</v>
      </c>
      <c r="C1441" s="3" t="s">
        <v>20</v>
      </c>
      <c r="D1441" s="3">
        <v>2</v>
      </c>
      <c r="E1441" s="3">
        <v>3</v>
      </c>
      <c r="F1441" s="3">
        <v>12091.34</v>
      </c>
      <c r="G1441" s="3" t="s">
        <v>12</v>
      </c>
      <c r="H1441" s="3" t="s">
        <v>11</v>
      </c>
      <c r="I1441" s="5" t="s">
        <v>632</v>
      </c>
    </row>
    <row r="1442" spans="1:9" x14ac:dyDescent="0.35">
      <c r="A1442" s="4" t="s">
        <v>1473</v>
      </c>
      <c r="B1442" s="3">
        <v>1968</v>
      </c>
      <c r="C1442" s="3" t="s">
        <v>18</v>
      </c>
      <c r="D1442" s="3">
        <v>21</v>
      </c>
      <c r="E1442" s="3">
        <v>3</v>
      </c>
      <c r="F1442" s="3">
        <v>12094.48</v>
      </c>
      <c r="G1442" s="3" t="s">
        <v>12</v>
      </c>
      <c r="H1442" s="3" t="s">
        <v>12</v>
      </c>
      <c r="I1442" s="5" t="s">
        <v>42</v>
      </c>
    </row>
    <row r="1443" spans="1:9" x14ac:dyDescent="0.35">
      <c r="A1443" s="4" t="s">
        <v>1474</v>
      </c>
      <c r="B1443" s="3">
        <v>1968</v>
      </c>
      <c r="C1443" s="3" t="s">
        <v>30</v>
      </c>
      <c r="D1443" s="3">
        <v>9</v>
      </c>
      <c r="E1443" s="3">
        <v>2</v>
      </c>
      <c r="F1443" s="3">
        <v>12096.65</v>
      </c>
      <c r="G1443" s="3" t="s">
        <v>12</v>
      </c>
      <c r="H1443" s="3" t="s">
        <v>16</v>
      </c>
      <c r="I1443" s="5" t="s">
        <v>247</v>
      </c>
    </row>
    <row r="1444" spans="1:9" x14ac:dyDescent="0.35">
      <c r="A1444" s="4" t="s">
        <v>1475</v>
      </c>
      <c r="B1444" s="3">
        <v>1968</v>
      </c>
      <c r="C1444" s="3" t="s">
        <v>37</v>
      </c>
      <c r="D1444" s="3">
        <v>25</v>
      </c>
      <c r="E1444" s="3">
        <v>3</v>
      </c>
      <c r="F1444" s="3">
        <v>12105.32</v>
      </c>
      <c r="G1444" s="3" t="s">
        <v>12</v>
      </c>
      <c r="H1444" s="3" t="s">
        <v>12</v>
      </c>
      <c r="I1444" s="5" t="s">
        <v>42</v>
      </c>
    </row>
    <row r="1445" spans="1:9" x14ac:dyDescent="0.35">
      <c r="A1445" s="4" t="s">
        <v>1476</v>
      </c>
      <c r="B1445" s="3">
        <v>1963</v>
      </c>
      <c r="C1445" s="3" t="s">
        <v>10</v>
      </c>
      <c r="D1445" s="3">
        <v>20</v>
      </c>
      <c r="E1445" s="3">
        <v>0</v>
      </c>
      <c r="F1445" s="3">
        <v>12124.99</v>
      </c>
      <c r="G1445" s="3" t="s">
        <v>12</v>
      </c>
      <c r="H1445" s="3" t="s">
        <v>16</v>
      </c>
      <c r="I1445" s="5" t="s">
        <v>23</v>
      </c>
    </row>
    <row r="1446" spans="1:9" x14ac:dyDescent="0.35">
      <c r="A1446" s="4" t="s">
        <v>1477</v>
      </c>
      <c r="B1446" s="3">
        <v>1963</v>
      </c>
      <c r="C1446" s="3" t="s">
        <v>18</v>
      </c>
      <c r="D1446" s="3">
        <v>4</v>
      </c>
      <c r="E1446" s="3">
        <v>0</v>
      </c>
      <c r="F1446" s="3">
        <v>12129.61</v>
      </c>
      <c r="G1446" s="3" t="s">
        <v>12</v>
      </c>
      <c r="H1446" s="3" t="s">
        <v>16</v>
      </c>
      <c r="I1446" s="5" t="s">
        <v>23</v>
      </c>
    </row>
    <row r="1447" spans="1:9" x14ac:dyDescent="0.35">
      <c r="A1447" s="4" t="s">
        <v>1478</v>
      </c>
      <c r="B1447" s="3">
        <v>1991</v>
      </c>
      <c r="C1447" s="3" t="s">
        <v>15</v>
      </c>
      <c r="D1447" s="3">
        <v>6</v>
      </c>
      <c r="E1447" s="3">
        <v>3</v>
      </c>
      <c r="F1447" s="3">
        <v>12130.8</v>
      </c>
      <c r="G1447" s="3" t="s">
        <v>12</v>
      </c>
      <c r="H1447" s="3" t="s">
        <v>12</v>
      </c>
      <c r="I1447" s="5" t="s">
        <v>535</v>
      </c>
    </row>
    <row r="1448" spans="1:9" x14ac:dyDescent="0.35">
      <c r="A1448" s="4" t="s">
        <v>1479</v>
      </c>
      <c r="B1448" s="3">
        <v>1974</v>
      </c>
      <c r="C1448" s="3" t="s">
        <v>20</v>
      </c>
      <c r="D1448" s="3">
        <v>16</v>
      </c>
      <c r="E1448" s="3">
        <v>0</v>
      </c>
      <c r="F1448" s="3">
        <v>12137.6</v>
      </c>
      <c r="G1448" s="3" t="s">
        <v>12</v>
      </c>
      <c r="H1448" s="3" t="s">
        <v>12</v>
      </c>
      <c r="I1448" s="5" t="s">
        <v>23</v>
      </c>
    </row>
    <row r="1449" spans="1:9" x14ac:dyDescent="0.35">
      <c r="A1449" s="4" t="s">
        <v>1480</v>
      </c>
      <c r="B1449" s="3">
        <v>1962</v>
      </c>
      <c r="C1449" s="3" t="s">
        <v>15</v>
      </c>
      <c r="D1449" s="3">
        <v>4</v>
      </c>
      <c r="E1449" s="3">
        <v>0</v>
      </c>
      <c r="F1449" s="3">
        <v>12142.58</v>
      </c>
      <c r="G1449" s="3" t="s">
        <v>12</v>
      </c>
      <c r="H1449" s="3" t="s">
        <v>11</v>
      </c>
      <c r="I1449" s="5" t="s">
        <v>13</v>
      </c>
    </row>
    <row r="1450" spans="1:9" x14ac:dyDescent="0.35">
      <c r="A1450" s="4" t="s">
        <v>1481</v>
      </c>
      <c r="B1450" s="3">
        <v>1962</v>
      </c>
      <c r="C1450" s="3" t="s">
        <v>20</v>
      </c>
      <c r="D1450" s="3">
        <v>15</v>
      </c>
      <c r="E1450" s="3">
        <v>0</v>
      </c>
      <c r="F1450" s="3">
        <v>12146.97</v>
      </c>
      <c r="G1450" s="3" t="s">
        <v>12</v>
      </c>
      <c r="H1450" s="3" t="s">
        <v>12</v>
      </c>
      <c r="I1450" s="5" t="s">
        <v>42</v>
      </c>
    </row>
    <row r="1451" spans="1:9" x14ac:dyDescent="0.35">
      <c r="A1451" s="4" t="s">
        <v>1482</v>
      </c>
      <c r="B1451" s="3">
        <v>1987</v>
      </c>
      <c r="C1451" s="3" t="s">
        <v>37</v>
      </c>
      <c r="D1451" s="3">
        <v>5</v>
      </c>
      <c r="E1451" s="3">
        <v>3</v>
      </c>
      <c r="F1451" s="3">
        <v>12148.2</v>
      </c>
      <c r="G1451" s="3" t="s">
        <v>12</v>
      </c>
      <c r="H1451" s="3" t="s">
        <v>12</v>
      </c>
      <c r="I1451" s="5" t="s">
        <v>23</v>
      </c>
    </row>
    <row r="1452" spans="1:9" x14ac:dyDescent="0.35">
      <c r="A1452" s="4" t="s">
        <v>1483</v>
      </c>
      <c r="B1452" s="3">
        <v>1991</v>
      </c>
      <c r="C1452" s="3" t="s">
        <v>35</v>
      </c>
      <c r="D1452" s="3">
        <v>29</v>
      </c>
      <c r="E1452" s="3">
        <v>3</v>
      </c>
      <c r="F1452" s="3">
        <v>12198.64</v>
      </c>
      <c r="G1452" s="3" t="s">
        <v>12</v>
      </c>
      <c r="H1452" s="3" t="s">
        <v>12</v>
      </c>
      <c r="I1452" s="5" t="s">
        <v>535</v>
      </c>
    </row>
    <row r="1453" spans="1:9" x14ac:dyDescent="0.35">
      <c r="A1453" s="4" t="s">
        <v>1484</v>
      </c>
      <c r="B1453" s="3">
        <v>1977</v>
      </c>
      <c r="C1453" s="3" t="s">
        <v>35</v>
      </c>
      <c r="D1453" s="3">
        <v>14</v>
      </c>
      <c r="E1453" s="3">
        <v>2</v>
      </c>
      <c r="F1453" s="3">
        <v>12218.7</v>
      </c>
      <c r="G1453" s="3" t="s">
        <v>12</v>
      </c>
      <c r="H1453" s="3" t="s">
        <v>16</v>
      </c>
      <c r="I1453" s="5" t="s">
        <v>23</v>
      </c>
    </row>
    <row r="1454" spans="1:9" x14ac:dyDescent="0.35">
      <c r="A1454" s="4" t="s">
        <v>1485</v>
      </c>
      <c r="B1454" s="3">
        <v>1964</v>
      </c>
      <c r="C1454" s="3" t="s">
        <v>10</v>
      </c>
      <c r="D1454" s="3">
        <v>20</v>
      </c>
      <c r="E1454" s="3">
        <v>0</v>
      </c>
      <c r="F1454" s="3">
        <v>12222.9</v>
      </c>
      <c r="G1454" s="3" t="s">
        <v>12</v>
      </c>
      <c r="H1454" s="3" t="s">
        <v>11</v>
      </c>
      <c r="I1454" s="5" t="s">
        <v>23</v>
      </c>
    </row>
    <row r="1455" spans="1:9" x14ac:dyDescent="0.35">
      <c r="A1455" s="4" t="s">
        <v>1486</v>
      </c>
      <c r="B1455" s="3">
        <v>1964</v>
      </c>
      <c r="C1455" s="3" t="s">
        <v>10</v>
      </c>
      <c r="D1455" s="3">
        <v>2</v>
      </c>
      <c r="E1455" s="3">
        <v>0</v>
      </c>
      <c r="F1455" s="3">
        <v>12224.35</v>
      </c>
      <c r="G1455" s="3" t="s">
        <v>12</v>
      </c>
      <c r="H1455" s="3" t="s">
        <v>16</v>
      </c>
      <c r="I1455" s="5" t="s">
        <v>23</v>
      </c>
    </row>
    <row r="1456" spans="1:9" x14ac:dyDescent="0.35">
      <c r="A1456" s="4" t="s">
        <v>1487</v>
      </c>
      <c r="B1456" s="3">
        <v>1964</v>
      </c>
      <c r="C1456" s="3" t="s">
        <v>18</v>
      </c>
      <c r="D1456" s="3">
        <v>24</v>
      </c>
      <c r="E1456" s="3">
        <v>0</v>
      </c>
      <c r="F1456" s="3">
        <v>12231.61</v>
      </c>
      <c r="G1456" s="3" t="s">
        <v>12</v>
      </c>
      <c r="H1456" s="3" t="s">
        <v>12</v>
      </c>
      <c r="I1456" s="5" t="s">
        <v>23</v>
      </c>
    </row>
    <row r="1457" spans="1:9" x14ac:dyDescent="0.35">
      <c r="A1457" s="4" t="s">
        <v>1488</v>
      </c>
      <c r="B1457" s="3">
        <v>1963</v>
      </c>
      <c r="C1457" s="3" t="s">
        <v>10</v>
      </c>
      <c r="D1457" s="3">
        <v>19</v>
      </c>
      <c r="E1457" s="3">
        <v>0</v>
      </c>
      <c r="F1457" s="3">
        <v>12233.83</v>
      </c>
      <c r="G1457" s="3" t="s">
        <v>12</v>
      </c>
      <c r="H1457" s="3" t="s">
        <v>16</v>
      </c>
      <c r="I1457" s="5" t="s">
        <v>42</v>
      </c>
    </row>
    <row r="1458" spans="1:9" x14ac:dyDescent="0.35">
      <c r="A1458" s="4" t="s">
        <v>1489</v>
      </c>
      <c r="B1458" s="3">
        <v>1964</v>
      </c>
      <c r="C1458" s="3" t="s">
        <v>37</v>
      </c>
      <c r="D1458" s="3">
        <v>15</v>
      </c>
      <c r="E1458" s="3">
        <v>0</v>
      </c>
      <c r="F1458" s="3">
        <v>12235.84</v>
      </c>
      <c r="G1458" s="3" t="s">
        <v>12</v>
      </c>
      <c r="H1458" s="3" t="s">
        <v>12</v>
      </c>
      <c r="I1458" s="5" t="s">
        <v>23</v>
      </c>
    </row>
    <row r="1459" spans="1:9" x14ac:dyDescent="0.35">
      <c r="A1459" s="4" t="s">
        <v>1490</v>
      </c>
      <c r="B1459" s="3">
        <v>1966</v>
      </c>
      <c r="C1459" s="3" t="s">
        <v>10</v>
      </c>
      <c r="D1459" s="3">
        <v>29</v>
      </c>
      <c r="E1459" s="3">
        <v>0</v>
      </c>
      <c r="F1459" s="3">
        <v>12237.73</v>
      </c>
      <c r="G1459" s="3" t="s">
        <v>12</v>
      </c>
      <c r="H1459" s="3" t="s">
        <v>12</v>
      </c>
      <c r="I1459" s="5" t="s">
        <v>23</v>
      </c>
    </row>
    <row r="1460" spans="1:9" x14ac:dyDescent="0.35">
      <c r="A1460" s="4" t="s">
        <v>1491</v>
      </c>
      <c r="B1460" s="3">
        <v>1963</v>
      </c>
      <c r="C1460" s="3" t="s">
        <v>10</v>
      </c>
      <c r="D1460" s="3">
        <v>17</v>
      </c>
      <c r="E1460" s="3">
        <v>0</v>
      </c>
      <c r="F1460" s="3">
        <v>12244.53</v>
      </c>
      <c r="G1460" s="3" t="s">
        <v>12</v>
      </c>
      <c r="H1460" s="3" t="s">
        <v>16</v>
      </c>
      <c r="I1460" s="5" t="s">
        <v>13</v>
      </c>
    </row>
    <row r="1461" spans="1:9" x14ac:dyDescent="0.35">
      <c r="A1461" s="4" t="s">
        <v>1492</v>
      </c>
      <c r="B1461" s="3">
        <v>1974</v>
      </c>
      <c r="C1461" s="3" t="s">
        <v>18</v>
      </c>
      <c r="D1461" s="3">
        <v>23</v>
      </c>
      <c r="E1461" s="3">
        <v>0</v>
      </c>
      <c r="F1461" s="3">
        <v>12245.17</v>
      </c>
      <c r="G1461" s="3" t="s">
        <v>12</v>
      </c>
      <c r="H1461" s="3" t="s">
        <v>16</v>
      </c>
      <c r="I1461" s="5" t="s">
        <v>23</v>
      </c>
    </row>
    <row r="1462" spans="1:9" x14ac:dyDescent="0.35">
      <c r="A1462" s="4" t="s">
        <v>1493</v>
      </c>
      <c r="B1462" s="3">
        <v>1989</v>
      </c>
      <c r="C1462" s="3" t="s">
        <v>15</v>
      </c>
      <c r="D1462" s="3">
        <v>23</v>
      </c>
      <c r="E1462" s="3">
        <v>3</v>
      </c>
      <c r="F1462" s="3">
        <v>12254.44</v>
      </c>
      <c r="G1462" s="3" t="s">
        <v>12</v>
      </c>
      <c r="H1462" s="3" t="s">
        <v>12</v>
      </c>
      <c r="I1462" s="5" t="s">
        <v>535</v>
      </c>
    </row>
    <row r="1463" spans="1:9" x14ac:dyDescent="0.35">
      <c r="A1463" s="4" t="s">
        <v>1494</v>
      </c>
      <c r="B1463" s="3">
        <v>1986</v>
      </c>
      <c r="C1463" s="3" t="s">
        <v>35</v>
      </c>
      <c r="D1463" s="3">
        <v>13</v>
      </c>
      <c r="E1463" s="3">
        <v>3</v>
      </c>
      <c r="F1463" s="3">
        <v>12255.04</v>
      </c>
      <c r="G1463" s="3" t="s">
        <v>12</v>
      </c>
      <c r="H1463" s="3" t="s">
        <v>11</v>
      </c>
      <c r="I1463" s="5" t="s">
        <v>535</v>
      </c>
    </row>
    <row r="1464" spans="1:9" x14ac:dyDescent="0.35">
      <c r="A1464" s="4" t="s">
        <v>1495</v>
      </c>
      <c r="B1464" s="3">
        <v>1966</v>
      </c>
      <c r="C1464" s="3" t="s">
        <v>30</v>
      </c>
      <c r="D1464" s="3">
        <v>6</v>
      </c>
      <c r="E1464" s="3">
        <v>2</v>
      </c>
      <c r="F1464" s="3">
        <v>12265.51</v>
      </c>
      <c r="G1464" s="3" t="s">
        <v>12</v>
      </c>
      <c r="H1464" s="3" t="s">
        <v>12</v>
      </c>
      <c r="I1464" s="5" t="s">
        <v>13</v>
      </c>
    </row>
    <row r="1465" spans="1:9" x14ac:dyDescent="0.35">
      <c r="A1465" s="4" t="s">
        <v>1496</v>
      </c>
      <c r="B1465" s="3">
        <v>1967</v>
      </c>
      <c r="C1465" s="3" t="s">
        <v>30</v>
      </c>
      <c r="D1465" s="3">
        <v>30</v>
      </c>
      <c r="E1465" s="3">
        <v>2</v>
      </c>
      <c r="F1465" s="3">
        <v>12268.63</v>
      </c>
      <c r="G1465" s="3" t="s">
        <v>12</v>
      </c>
      <c r="H1465" s="3" t="s">
        <v>16</v>
      </c>
      <c r="I1465" s="5" t="s">
        <v>23</v>
      </c>
    </row>
    <row r="1466" spans="1:9" x14ac:dyDescent="0.35">
      <c r="A1466" s="4" t="s">
        <v>1497</v>
      </c>
      <c r="B1466" s="3">
        <v>1967</v>
      </c>
      <c r="C1466" s="3" t="s">
        <v>35</v>
      </c>
      <c r="D1466" s="3">
        <v>28</v>
      </c>
      <c r="E1466" s="3">
        <v>2</v>
      </c>
      <c r="F1466" s="3">
        <v>12269.69</v>
      </c>
      <c r="G1466" s="3" t="s">
        <v>12</v>
      </c>
      <c r="H1466" s="3" t="s">
        <v>11</v>
      </c>
      <c r="I1466" s="5" t="s">
        <v>23</v>
      </c>
    </row>
    <row r="1467" spans="1:9" x14ac:dyDescent="0.35">
      <c r="A1467" s="4" t="s">
        <v>1498</v>
      </c>
      <c r="B1467" s="3">
        <v>1966</v>
      </c>
      <c r="C1467" s="3" t="s">
        <v>15</v>
      </c>
      <c r="D1467" s="3">
        <v>16</v>
      </c>
      <c r="E1467" s="3">
        <v>0</v>
      </c>
      <c r="F1467" s="3">
        <v>12282.03</v>
      </c>
      <c r="G1467" s="3" t="s">
        <v>12</v>
      </c>
      <c r="H1467" s="3" t="s">
        <v>16</v>
      </c>
      <c r="I1467" s="5" t="s">
        <v>200</v>
      </c>
    </row>
    <row r="1468" spans="1:9" x14ac:dyDescent="0.35">
      <c r="A1468" s="4" t="s">
        <v>1499</v>
      </c>
      <c r="B1468" s="3">
        <v>1990</v>
      </c>
      <c r="C1468" s="3" t="s">
        <v>37</v>
      </c>
      <c r="D1468" s="3">
        <v>29</v>
      </c>
      <c r="E1468" s="3">
        <v>3</v>
      </c>
      <c r="F1468" s="3">
        <v>12282.38</v>
      </c>
      <c r="G1468" s="3" t="s">
        <v>12</v>
      </c>
      <c r="H1468" s="3" t="s">
        <v>16</v>
      </c>
      <c r="I1468" s="5" t="s">
        <v>42</v>
      </c>
    </row>
    <row r="1469" spans="1:9" x14ac:dyDescent="0.35">
      <c r="A1469" s="4" t="s">
        <v>1500</v>
      </c>
      <c r="B1469" s="3">
        <v>1963</v>
      </c>
      <c r="C1469" s="3" t="s">
        <v>37</v>
      </c>
      <c r="D1469" s="3">
        <v>28</v>
      </c>
      <c r="E1469" s="3">
        <v>0</v>
      </c>
      <c r="F1469" s="3">
        <v>12299.59</v>
      </c>
      <c r="G1469" s="3" t="s">
        <v>12</v>
      </c>
      <c r="H1469" s="3" t="s">
        <v>16</v>
      </c>
      <c r="I1469" s="5" t="s">
        <v>200</v>
      </c>
    </row>
    <row r="1470" spans="1:9" x14ac:dyDescent="0.35">
      <c r="A1470" s="4" t="s">
        <v>1501</v>
      </c>
      <c r="B1470" s="3">
        <v>1963</v>
      </c>
      <c r="C1470" s="3" t="s">
        <v>35</v>
      </c>
      <c r="D1470" s="3">
        <v>29</v>
      </c>
      <c r="E1470" s="3">
        <v>0</v>
      </c>
      <c r="F1470" s="3">
        <v>12323.94</v>
      </c>
      <c r="G1470" s="3" t="s">
        <v>12</v>
      </c>
      <c r="H1470" s="3" t="s">
        <v>12</v>
      </c>
      <c r="I1470" s="5" t="s">
        <v>356</v>
      </c>
    </row>
    <row r="1471" spans="1:9" x14ac:dyDescent="0.35">
      <c r="A1471" s="4" t="s">
        <v>1502</v>
      </c>
      <c r="B1471" s="3">
        <v>1963</v>
      </c>
      <c r="C1471" s="3" t="s">
        <v>35</v>
      </c>
      <c r="D1471" s="3">
        <v>2</v>
      </c>
      <c r="E1471" s="3">
        <v>1</v>
      </c>
      <c r="F1471" s="3">
        <v>12333.83</v>
      </c>
      <c r="G1471" s="3" t="s">
        <v>12</v>
      </c>
      <c r="H1471" s="3" t="s">
        <v>11</v>
      </c>
      <c r="I1471" s="5" t="s">
        <v>42</v>
      </c>
    </row>
    <row r="1472" spans="1:9" x14ac:dyDescent="0.35">
      <c r="A1472" s="4" t="s">
        <v>1503</v>
      </c>
      <c r="B1472" s="3">
        <v>1963</v>
      </c>
      <c r="C1472" s="3" t="s">
        <v>20</v>
      </c>
      <c r="D1472" s="3">
        <v>22</v>
      </c>
      <c r="E1472" s="3">
        <v>1</v>
      </c>
      <c r="F1472" s="3">
        <v>12347.17</v>
      </c>
      <c r="G1472" s="3" t="s">
        <v>12</v>
      </c>
      <c r="H1472" s="3" t="s">
        <v>12</v>
      </c>
      <c r="I1472" s="5" t="s">
        <v>42</v>
      </c>
    </row>
    <row r="1473" spans="1:9" x14ac:dyDescent="0.35">
      <c r="A1473" s="4" t="s">
        <v>1504</v>
      </c>
      <c r="B1473" s="3">
        <v>1966</v>
      </c>
      <c r="C1473" s="3" t="s">
        <v>30</v>
      </c>
      <c r="D1473" s="3">
        <v>29</v>
      </c>
      <c r="E1473" s="3">
        <v>3</v>
      </c>
      <c r="F1473" s="3">
        <v>12363.55</v>
      </c>
      <c r="G1473" s="3" t="s">
        <v>12</v>
      </c>
      <c r="H1473" s="3" t="s">
        <v>12</v>
      </c>
      <c r="I1473" s="5" t="s">
        <v>42</v>
      </c>
    </row>
    <row r="1474" spans="1:9" x14ac:dyDescent="0.35">
      <c r="A1474" s="4" t="s">
        <v>1505</v>
      </c>
      <c r="B1474" s="3">
        <v>1962</v>
      </c>
      <c r="C1474" s="3" t="s">
        <v>20</v>
      </c>
      <c r="D1474" s="3">
        <v>26</v>
      </c>
      <c r="E1474" s="3">
        <v>0</v>
      </c>
      <c r="F1474" s="3">
        <v>12369.89</v>
      </c>
      <c r="G1474" s="3" t="s">
        <v>12</v>
      </c>
      <c r="H1474" s="3" t="s">
        <v>11</v>
      </c>
      <c r="I1474" s="5" t="s">
        <v>247</v>
      </c>
    </row>
    <row r="1475" spans="1:9" x14ac:dyDescent="0.35">
      <c r="A1475" s="4" t="s">
        <v>1506</v>
      </c>
      <c r="B1475" s="3">
        <v>1989</v>
      </c>
      <c r="C1475" s="3" t="s">
        <v>30</v>
      </c>
      <c r="D1475" s="3">
        <v>29</v>
      </c>
      <c r="E1475" s="3">
        <v>0</v>
      </c>
      <c r="F1475" s="3">
        <v>12404.88</v>
      </c>
      <c r="G1475" s="3" t="s">
        <v>12</v>
      </c>
      <c r="H1475" s="3" t="s">
        <v>12</v>
      </c>
      <c r="I1475" s="5" t="s">
        <v>168</v>
      </c>
    </row>
    <row r="1476" spans="1:9" x14ac:dyDescent="0.35">
      <c r="A1476" s="4" t="s">
        <v>1507</v>
      </c>
      <c r="B1476" s="3">
        <v>1972</v>
      </c>
      <c r="C1476" s="3" t="s">
        <v>35</v>
      </c>
      <c r="D1476" s="3">
        <v>21</v>
      </c>
      <c r="E1476" s="3">
        <v>0</v>
      </c>
      <c r="F1476" s="3">
        <v>12407.3</v>
      </c>
      <c r="G1476" s="3" t="s">
        <v>12</v>
      </c>
      <c r="H1476" s="3" t="s">
        <v>11</v>
      </c>
      <c r="I1476" s="5" t="s">
        <v>300</v>
      </c>
    </row>
    <row r="1477" spans="1:9" x14ac:dyDescent="0.35">
      <c r="A1477" s="4" t="s">
        <v>1508</v>
      </c>
      <c r="B1477" s="3">
        <v>1979</v>
      </c>
      <c r="C1477" s="3" t="s">
        <v>10</v>
      </c>
      <c r="D1477" s="3">
        <v>14</v>
      </c>
      <c r="E1477" s="3">
        <v>2</v>
      </c>
      <c r="F1477" s="3">
        <v>12408.29</v>
      </c>
      <c r="G1477" s="3" t="s">
        <v>12</v>
      </c>
      <c r="H1477" s="3" t="s">
        <v>16</v>
      </c>
      <c r="I1477" s="5" t="s">
        <v>632</v>
      </c>
    </row>
    <row r="1478" spans="1:9" x14ac:dyDescent="0.35">
      <c r="A1478" s="4" t="s">
        <v>1509</v>
      </c>
      <c r="B1478" s="3">
        <v>1964</v>
      </c>
      <c r="C1478" s="3" t="s">
        <v>35</v>
      </c>
      <c r="D1478" s="3">
        <v>4</v>
      </c>
      <c r="E1478" s="3">
        <v>0</v>
      </c>
      <c r="F1478" s="3">
        <v>12430.95</v>
      </c>
      <c r="G1478" s="3" t="s">
        <v>12</v>
      </c>
      <c r="H1478" s="3" t="s">
        <v>12</v>
      </c>
      <c r="I1478" s="5" t="s">
        <v>247</v>
      </c>
    </row>
    <row r="1479" spans="1:9" x14ac:dyDescent="0.35">
      <c r="A1479" s="4" t="s">
        <v>1510</v>
      </c>
      <c r="B1479" s="3">
        <v>1995</v>
      </c>
      <c r="C1479" s="3" t="s">
        <v>35</v>
      </c>
      <c r="D1479" s="3">
        <v>9</v>
      </c>
      <c r="E1479" s="3">
        <v>0</v>
      </c>
      <c r="F1479" s="3">
        <v>12452.25</v>
      </c>
      <c r="G1479" s="3" t="s">
        <v>12</v>
      </c>
      <c r="H1479" s="3" t="s">
        <v>12</v>
      </c>
      <c r="I1479" s="5" t="s">
        <v>23</v>
      </c>
    </row>
    <row r="1480" spans="1:9" x14ac:dyDescent="0.35">
      <c r="A1480" s="4" t="s">
        <v>1511</v>
      </c>
      <c r="B1480" s="3">
        <v>1968</v>
      </c>
      <c r="C1480" s="3" t="s">
        <v>15</v>
      </c>
      <c r="D1480" s="3">
        <v>26</v>
      </c>
      <c r="E1480" s="3">
        <v>3</v>
      </c>
      <c r="F1480" s="3">
        <v>12475.35</v>
      </c>
      <c r="G1480" s="3" t="s">
        <v>12</v>
      </c>
      <c r="H1480" s="3" t="s">
        <v>16</v>
      </c>
      <c r="I1480" s="5" t="s">
        <v>23</v>
      </c>
    </row>
    <row r="1481" spans="1:9" x14ac:dyDescent="0.35">
      <c r="A1481" s="4" t="s">
        <v>1512</v>
      </c>
      <c r="B1481" s="3">
        <v>1968</v>
      </c>
      <c r="C1481" s="3" t="s">
        <v>15</v>
      </c>
      <c r="D1481" s="3">
        <v>12</v>
      </c>
      <c r="E1481" s="3">
        <v>3</v>
      </c>
      <c r="F1481" s="3">
        <v>12479.71</v>
      </c>
      <c r="G1481" s="3" t="s">
        <v>12</v>
      </c>
      <c r="H1481" s="3" t="s">
        <v>12</v>
      </c>
      <c r="I1481" s="5" t="s">
        <v>23</v>
      </c>
    </row>
    <row r="1482" spans="1:9" x14ac:dyDescent="0.35">
      <c r="A1482" s="4" t="s">
        <v>1513</v>
      </c>
      <c r="B1482" s="3">
        <v>1967</v>
      </c>
      <c r="C1482" s="3" t="s">
        <v>20</v>
      </c>
      <c r="D1482" s="3">
        <v>1</v>
      </c>
      <c r="E1482" s="3">
        <v>3</v>
      </c>
      <c r="F1482" s="3">
        <v>12485.8</v>
      </c>
      <c r="G1482" s="3" t="s">
        <v>12</v>
      </c>
      <c r="H1482" s="3" t="s">
        <v>12</v>
      </c>
      <c r="I1482" s="5" t="s">
        <v>13</v>
      </c>
    </row>
    <row r="1483" spans="1:9" x14ac:dyDescent="0.35">
      <c r="A1483" s="4" t="s">
        <v>1514</v>
      </c>
      <c r="B1483" s="3">
        <v>1968</v>
      </c>
      <c r="C1483" s="3" t="s">
        <v>30</v>
      </c>
      <c r="D1483" s="3">
        <v>3</v>
      </c>
      <c r="E1483" s="3">
        <v>3</v>
      </c>
      <c r="F1483" s="3">
        <v>12495.29</v>
      </c>
      <c r="G1483" s="3" t="s">
        <v>12</v>
      </c>
      <c r="H1483" s="3" t="s">
        <v>12</v>
      </c>
      <c r="I1483" s="5" t="s">
        <v>23</v>
      </c>
    </row>
    <row r="1484" spans="1:9" x14ac:dyDescent="0.35">
      <c r="A1484" s="4" t="s">
        <v>1515</v>
      </c>
      <c r="B1484" s="3">
        <v>1966</v>
      </c>
      <c r="C1484" s="3" t="s">
        <v>10</v>
      </c>
      <c r="D1484" s="3">
        <v>12</v>
      </c>
      <c r="E1484" s="3">
        <v>0</v>
      </c>
      <c r="F1484" s="3">
        <v>12499.88</v>
      </c>
      <c r="G1484" s="3" t="s">
        <v>12</v>
      </c>
      <c r="H1484" s="3" t="s">
        <v>11</v>
      </c>
      <c r="I1484" s="5" t="s">
        <v>23</v>
      </c>
    </row>
    <row r="1485" spans="1:9" x14ac:dyDescent="0.35">
      <c r="A1485" s="4" t="s">
        <v>1516</v>
      </c>
      <c r="B1485" s="3">
        <v>1962</v>
      </c>
      <c r="C1485" s="3" t="s">
        <v>37</v>
      </c>
      <c r="D1485" s="3">
        <v>16</v>
      </c>
      <c r="E1485" s="3">
        <v>0</v>
      </c>
      <c r="F1485" s="3">
        <v>12523.6</v>
      </c>
      <c r="G1485" s="3" t="s">
        <v>12</v>
      </c>
      <c r="H1485" s="3" t="s">
        <v>12</v>
      </c>
      <c r="I1485" s="5" t="s">
        <v>23</v>
      </c>
    </row>
    <row r="1486" spans="1:9" x14ac:dyDescent="0.35">
      <c r="A1486" s="4" t="s">
        <v>1517</v>
      </c>
      <c r="B1486" s="3">
        <v>1961</v>
      </c>
      <c r="C1486" s="3" t="s">
        <v>15</v>
      </c>
      <c r="D1486" s="3">
        <v>28</v>
      </c>
      <c r="E1486" s="3">
        <v>0</v>
      </c>
      <c r="F1486" s="3">
        <v>12557.61</v>
      </c>
      <c r="G1486" s="3" t="s">
        <v>12</v>
      </c>
      <c r="H1486" s="3" t="s">
        <v>12</v>
      </c>
      <c r="I1486" s="5" t="s">
        <v>13</v>
      </c>
    </row>
    <row r="1487" spans="1:9" x14ac:dyDescent="0.35">
      <c r="A1487" s="4" t="s">
        <v>1518</v>
      </c>
      <c r="B1487" s="3">
        <v>1961</v>
      </c>
      <c r="C1487" s="3" t="s">
        <v>15</v>
      </c>
      <c r="D1487" s="3">
        <v>28</v>
      </c>
      <c r="E1487" s="3">
        <v>0</v>
      </c>
      <c r="F1487" s="3">
        <v>12574.05</v>
      </c>
      <c r="G1487" s="3" t="s">
        <v>12</v>
      </c>
      <c r="H1487" s="3" t="s">
        <v>16</v>
      </c>
      <c r="I1487" s="5" t="s">
        <v>42</v>
      </c>
    </row>
    <row r="1488" spans="1:9" x14ac:dyDescent="0.35">
      <c r="A1488" s="4" t="s">
        <v>1519</v>
      </c>
      <c r="B1488" s="3">
        <v>1969</v>
      </c>
      <c r="C1488" s="3" t="s">
        <v>15</v>
      </c>
      <c r="D1488" s="3">
        <v>26</v>
      </c>
      <c r="E1488" s="3">
        <v>0</v>
      </c>
      <c r="F1488" s="3">
        <v>12579.92</v>
      </c>
      <c r="G1488" s="3" t="s">
        <v>12</v>
      </c>
      <c r="H1488" s="3" t="s">
        <v>16</v>
      </c>
      <c r="I1488" s="5" t="s">
        <v>200</v>
      </c>
    </row>
    <row r="1489" spans="1:9" x14ac:dyDescent="0.35">
      <c r="A1489" s="4" t="s">
        <v>1520</v>
      </c>
      <c r="B1489" s="3">
        <v>1970</v>
      </c>
      <c r="C1489" s="3" t="s">
        <v>18</v>
      </c>
      <c r="D1489" s="3">
        <v>18</v>
      </c>
      <c r="E1489" s="3">
        <v>5</v>
      </c>
      <c r="F1489" s="3">
        <v>12592.53</v>
      </c>
      <c r="G1489" s="3" t="s">
        <v>12</v>
      </c>
      <c r="H1489" s="3" t="s">
        <v>11</v>
      </c>
      <c r="I1489" s="5" t="s">
        <v>13</v>
      </c>
    </row>
    <row r="1490" spans="1:9" x14ac:dyDescent="0.35">
      <c r="A1490" s="4" t="s">
        <v>1521</v>
      </c>
      <c r="B1490" s="3">
        <v>1988</v>
      </c>
      <c r="C1490" s="3" t="s">
        <v>35</v>
      </c>
      <c r="D1490" s="3">
        <v>11</v>
      </c>
      <c r="E1490" s="3">
        <v>3</v>
      </c>
      <c r="F1490" s="3">
        <v>12600.46</v>
      </c>
      <c r="G1490" s="3" t="s">
        <v>12</v>
      </c>
      <c r="H1490" s="3" t="s">
        <v>16</v>
      </c>
      <c r="I1490" s="5" t="s">
        <v>249</v>
      </c>
    </row>
    <row r="1491" spans="1:9" x14ac:dyDescent="0.35">
      <c r="A1491" s="4" t="s">
        <v>1522</v>
      </c>
      <c r="B1491" s="3">
        <v>1998</v>
      </c>
      <c r="C1491" s="3" t="s">
        <v>15</v>
      </c>
      <c r="D1491" s="3">
        <v>18</v>
      </c>
      <c r="E1491" s="3">
        <v>1</v>
      </c>
      <c r="F1491" s="3">
        <v>12609.89</v>
      </c>
      <c r="G1491" s="3" t="s">
        <v>12</v>
      </c>
      <c r="H1491" s="3" t="s">
        <v>12</v>
      </c>
      <c r="I1491" s="5" t="s">
        <v>23</v>
      </c>
    </row>
    <row r="1492" spans="1:9" x14ac:dyDescent="0.35">
      <c r="A1492" s="4" t="s">
        <v>1523</v>
      </c>
      <c r="B1492" s="3">
        <v>1963</v>
      </c>
      <c r="C1492" s="3" t="s">
        <v>35</v>
      </c>
      <c r="D1492" s="3">
        <v>19</v>
      </c>
      <c r="E1492" s="3">
        <v>0</v>
      </c>
      <c r="F1492" s="3">
        <v>12622.18</v>
      </c>
      <c r="G1492" s="3" t="s">
        <v>12</v>
      </c>
      <c r="H1492" s="3" t="s">
        <v>16</v>
      </c>
      <c r="I1492" s="5" t="s">
        <v>23</v>
      </c>
    </row>
    <row r="1493" spans="1:9" x14ac:dyDescent="0.35">
      <c r="A1493" s="4" t="s">
        <v>1524</v>
      </c>
      <c r="B1493" s="3">
        <v>1970</v>
      </c>
      <c r="C1493" s="3" t="s">
        <v>30</v>
      </c>
      <c r="D1493" s="3">
        <v>28</v>
      </c>
      <c r="E1493" s="3">
        <v>0</v>
      </c>
      <c r="F1493" s="3">
        <v>12624.74</v>
      </c>
      <c r="G1493" s="3" t="s">
        <v>12</v>
      </c>
      <c r="H1493" s="3" t="s">
        <v>16</v>
      </c>
      <c r="I1493" s="5" t="s">
        <v>23</v>
      </c>
    </row>
    <row r="1494" spans="1:9" x14ac:dyDescent="0.35">
      <c r="A1494" s="4" t="s">
        <v>1525</v>
      </c>
      <c r="B1494" s="3">
        <v>1965</v>
      </c>
      <c r="C1494" s="3" t="s">
        <v>37</v>
      </c>
      <c r="D1494" s="3">
        <v>4</v>
      </c>
      <c r="E1494" s="3">
        <v>2</v>
      </c>
      <c r="F1494" s="3">
        <v>12629.17</v>
      </c>
      <c r="G1494" s="3" t="s">
        <v>12</v>
      </c>
      <c r="H1494" s="3" t="s">
        <v>16</v>
      </c>
      <c r="I1494" s="5" t="s">
        <v>13</v>
      </c>
    </row>
    <row r="1495" spans="1:9" x14ac:dyDescent="0.35">
      <c r="A1495" s="4" t="s">
        <v>1526</v>
      </c>
      <c r="B1495" s="3">
        <v>1962</v>
      </c>
      <c r="C1495" s="3" t="s">
        <v>15</v>
      </c>
      <c r="D1495" s="3">
        <v>22</v>
      </c>
      <c r="E1495" s="3">
        <v>0</v>
      </c>
      <c r="F1495" s="3">
        <v>12629.9</v>
      </c>
      <c r="G1495" s="3" t="s">
        <v>12</v>
      </c>
      <c r="H1495" s="3" t="s">
        <v>12</v>
      </c>
      <c r="I1495" s="5" t="s">
        <v>13</v>
      </c>
    </row>
    <row r="1496" spans="1:9" x14ac:dyDescent="0.35">
      <c r="A1496" s="4" t="s">
        <v>1527</v>
      </c>
      <c r="B1496" s="3">
        <v>1962</v>
      </c>
      <c r="C1496" s="3" t="s">
        <v>10</v>
      </c>
      <c r="D1496" s="3">
        <v>22</v>
      </c>
      <c r="E1496" s="3">
        <v>0</v>
      </c>
      <c r="F1496" s="3">
        <v>12638.2</v>
      </c>
      <c r="G1496" s="3" t="s">
        <v>12</v>
      </c>
      <c r="H1496" s="3" t="s">
        <v>16</v>
      </c>
      <c r="I1496" s="5" t="s">
        <v>42</v>
      </c>
    </row>
    <row r="1497" spans="1:9" x14ac:dyDescent="0.35">
      <c r="A1497" s="4" t="s">
        <v>1528</v>
      </c>
      <c r="B1497" s="3">
        <v>1972</v>
      </c>
      <c r="C1497" s="3" t="s">
        <v>20</v>
      </c>
      <c r="D1497" s="3">
        <v>5</v>
      </c>
      <c r="E1497" s="3">
        <v>0</v>
      </c>
      <c r="F1497" s="3">
        <v>12640.24</v>
      </c>
      <c r="G1497" s="3" t="s">
        <v>12</v>
      </c>
      <c r="H1497" s="3" t="s">
        <v>16</v>
      </c>
      <c r="I1497" s="5" t="s">
        <v>42</v>
      </c>
    </row>
    <row r="1498" spans="1:9" x14ac:dyDescent="0.35">
      <c r="A1498" s="4" t="s">
        <v>1529</v>
      </c>
      <c r="B1498" s="3">
        <v>1966</v>
      </c>
      <c r="C1498" s="3" t="s">
        <v>30</v>
      </c>
      <c r="D1498" s="3">
        <v>17</v>
      </c>
      <c r="E1498" s="3">
        <v>2</v>
      </c>
      <c r="F1498" s="3">
        <v>12643.38</v>
      </c>
      <c r="G1498" s="3" t="s">
        <v>12</v>
      </c>
      <c r="H1498" s="3" t="s">
        <v>16</v>
      </c>
      <c r="I1498" s="5" t="s">
        <v>23</v>
      </c>
    </row>
    <row r="1499" spans="1:9" x14ac:dyDescent="0.35">
      <c r="A1499" s="4" t="s">
        <v>1530</v>
      </c>
      <c r="B1499" s="3">
        <v>1962</v>
      </c>
      <c r="C1499" s="3" t="s">
        <v>10</v>
      </c>
      <c r="D1499" s="3">
        <v>11</v>
      </c>
      <c r="E1499" s="3">
        <v>0</v>
      </c>
      <c r="F1499" s="3">
        <v>12644.59</v>
      </c>
      <c r="G1499" s="3" t="s">
        <v>12</v>
      </c>
      <c r="H1499" s="3" t="s">
        <v>11</v>
      </c>
      <c r="I1499" s="5" t="s">
        <v>42</v>
      </c>
    </row>
    <row r="1500" spans="1:9" x14ac:dyDescent="0.35">
      <c r="A1500" s="4" t="s">
        <v>1531</v>
      </c>
      <c r="B1500" s="3">
        <v>1965</v>
      </c>
      <c r="C1500" s="3" t="s">
        <v>20</v>
      </c>
      <c r="D1500" s="3">
        <v>14</v>
      </c>
      <c r="E1500" s="3">
        <v>2</v>
      </c>
      <c r="F1500" s="3">
        <v>12646.21</v>
      </c>
      <c r="G1500" s="3" t="s">
        <v>12</v>
      </c>
      <c r="H1500" s="3" t="s">
        <v>11</v>
      </c>
      <c r="I1500" s="5" t="s">
        <v>42</v>
      </c>
    </row>
    <row r="1501" spans="1:9" x14ac:dyDescent="0.35">
      <c r="A1501" s="4" t="s">
        <v>1532</v>
      </c>
      <c r="B1501" s="3">
        <v>1962</v>
      </c>
      <c r="C1501" s="3" t="s">
        <v>35</v>
      </c>
      <c r="D1501" s="3">
        <v>27</v>
      </c>
      <c r="E1501" s="3">
        <v>0</v>
      </c>
      <c r="F1501" s="3">
        <v>12648.7</v>
      </c>
      <c r="G1501" s="3" t="s">
        <v>12</v>
      </c>
      <c r="H1501" s="3" t="s">
        <v>11</v>
      </c>
      <c r="I1501" s="5" t="s">
        <v>13</v>
      </c>
    </row>
    <row r="1502" spans="1:9" x14ac:dyDescent="0.35">
      <c r="A1502" s="4" t="s">
        <v>1533</v>
      </c>
      <c r="B1502" s="3">
        <v>1974</v>
      </c>
      <c r="C1502" s="3" t="s">
        <v>20</v>
      </c>
      <c r="D1502" s="3">
        <v>24</v>
      </c>
      <c r="E1502" s="3">
        <v>0</v>
      </c>
      <c r="F1502" s="3">
        <v>12697.48</v>
      </c>
      <c r="G1502" s="3" t="s">
        <v>12</v>
      </c>
      <c r="H1502" s="3" t="s">
        <v>12</v>
      </c>
      <c r="I1502" s="5" t="s">
        <v>300</v>
      </c>
    </row>
    <row r="1503" spans="1:9" x14ac:dyDescent="0.35">
      <c r="A1503" s="4" t="s">
        <v>1534</v>
      </c>
      <c r="B1503" s="3">
        <v>1992</v>
      </c>
      <c r="C1503" s="3" t="s">
        <v>10</v>
      </c>
      <c r="D1503" s="3">
        <v>7</v>
      </c>
      <c r="E1503" s="3">
        <v>0</v>
      </c>
      <c r="F1503" s="3">
        <v>12699.56</v>
      </c>
      <c r="G1503" s="3" t="s">
        <v>12</v>
      </c>
      <c r="H1503" s="3" t="s">
        <v>11</v>
      </c>
      <c r="I1503" s="5" t="s">
        <v>42</v>
      </c>
    </row>
    <row r="1504" spans="1:9" x14ac:dyDescent="0.35">
      <c r="A1504" s="4" t="s">
        <v>1535</v>
      </c>
      <c r="B1504" s="3">
        <v>1964</v>
      </c>
      <c r="C1504" s="3" t="s">
        <v>15</v>
      </c>
      <c r="D1504" s="3">
        <v>28</v>
      </c>
      <c r="E1504" s="3">
        <v>0</v>
      </c>
      <c r="F1504" s="3">
        <v>12700.63</v>
      </c>
      <c r="G1504" s="3" t="s">
        <v>12</v>
      </c>
      <c r="H1504" s="3" t="s">
        <v>12</v>
      </c>
      <c r="I1504" s="5" t="s">
        <v>42</v>
      </c>
    </row>
    <row r="1505" spans="1:9" x14ac:dyDescent="0.35">
      <c r="A1505" s="4" t="s">
        <v>1536</v>
      </c>
      <c r="B1505" s="3">
        <v>1970</v>
      </c>
      <c r="C1505" s="3" t="s">
        <v>10</v>
      </c>
      <c r="D1505" s="3">
        <v>8</v>
      </c>
      <c r="E1505" s="3">
        <v>0</v>
      </c>
      <c r="F1505" s="3">
        <v>12713</v>
      </c>
      <c r="G1505" s="3" t="s">
        <v>12</v>
      </c>
      <c r="H1505" s="3" t="s">
        <v>16</v>
      </c>
      <c r="I1505" s="5" t="s">
        <v>42</v>
      </c>
    </row>
    <row r="1506" spans="1:9" x14ac:dyDescent="0.35">
      <c r="A1506" s="4" t="s">
        <v>1537</v>
      </c>
      <c r="B1506" s="3">
        <v>1988</v>
      </c>
      <c r="C1506" s="3" t="s">
        <v>10</v>
      </c>
      <c r="D1506" s="3">
        <v>17</v>
      </c>
      <c r="E1506" s="3">
        <v>3</v>
      </c>
      <c r="F1506" s="3">
        <v>12718.21</v>
      </c>
      <c r="G1506" s="3" t="s">
        <v>12</v>
      </c>
      <c r="H1506" s="3" t="s">
        <v>16</v>
      </c>
      <c r="I1506" s="5" t="s">
        <v>535</v>
      </c>
    </row>
    <row r="1507" spans="1:9" x14ac:dyDescent="0.35">
      <c r="A1507" s="4" t="s">
        <v>1538</v>
      </c>
      <c r="B1507" s="3">
        <v>1962</v>
      </c>
      <c r="C1507" s="3" t="s">
        <v>20</v>
      </c>
      <c r="D1507" s="3">
        <v>2</v>
      </c>
      <c r="E1507" s="3">
        <v>0</v>
      </c>
      <c r="F1507" s="3">
        <v>12731</v>
      </c>
      <c r="G1507" s="3" t="s">
        <v>12</v>
      </c>
      <c r="H1507" s="3" t="s">
        <v>12</v>
      </c>
      <c r="I1507" s="5" t="s">
        <v>168</v>
      </c>
    </row>
    <row r="1508" spans="1:9" x14ac:dyDescent="0.35">
      <c r="A1508" s="4" t="s">
        <v>1539</v>
      </c>
      <c r="B1508" s="3">
        <v>1962</v>
      </c>
      <c r="C1508" s="3" t="s">
        <v>37</v>
      </c>
      <c r="D1508" s="3">
        <v>1</v>
      </c>
      <c r="E1508" s="3">
        <v>0</v>
      </c>
      <c r="F1508" s="3">
        <v>12741.17</v>
      </c>
      <c r="G1508" s="3" t="s">
        <v>12</v>
      </c>
      <c r="H1508" s="3" t="s">
        <v>16</v>
      </c>
      <c r="I1508" s="5" t="s">
        <v>356</v>
      </c>
    </row>
    <row r="1509" spans="1:9" x14ac:dyDescent="0.35">
      <c r="A1509" s="4" t="s">
        <v>1540</v>
      </c>
      <c r="B1509" s="3">
        <v>1975</v>
      </c>
      <c r="C1509" s="3" t="s">
        <v>20</v>
      </c>
      <c r="D1509" s="3">
        <v>25</v>
      </c>
      <c r="E1509" s="3">
        <v>1</v>
      </c>
      <c r="F1509" s="3">
        <v>12770.27</v>
      </c>
      <c r="G1509" s="3" t="s">
        <v>12</v>
      </c>
      <c r="H1509" s="3" t="s">
        <v>12</v>
      </c>
      <c r="I1509" s="5" t="s">
        <v>300</v>
      </c>
    </row>
    <row r="1510" spans="1:9" x14ac:dyDescent="0.35">
      <c r="A1510" s="4" t="s">
        <v>1541</v>
      </c>
      <c r="B1510" s="3">
        <v>1972</v>
      </c>
      <c r="C1510" s="3" t="s">
        <v>37</v>
      </c>
      <c r="D1510" s="3">
        <v>7</v>
      </c>
      <c r="E1510" s="3">
        <v>0</v>
      </c>
      <c r="F1510" s="3">
        <v>12776.05</v>
      </c>
      <c r="G1510" s="3" t="s">
        <v>12</v>
      </c>
      <c r="H1510" s="3" t="s">
        <v>12</v>
      </c>
      <c r="I1510" s="5" t="s">
        <v>535</v>
      </c>
    </row>
    <row r="1511" spans="1:9" x14ac:dyDescent="0.35">
      <c r="A1511" s="4" t="s">
        <v>1542</v>
      </c>
      <c r="B1511" s="3">
        <v>1963</v>
      </c>
      <c r="C1511" s="3" t="s">
        <v>30</v>
      </c>
      <c r="D1511" s="3">
        <v>5</v>
      </c>
      <c r="E1511" s="3">
        <v>0</v>
      </c>
      <c r="F1511" s="3">
        <v>12788.03</v>
      </c>
      <c r="G1511" s="3" t="s">
        <v>12</v>
      </c>
      <c r="H1511" s="3" t="s">
        <v>12</v>
      </c>
      <c r="I1511" s="5" t="s">
        <v>200</v>
      </c>
    </row>
    <row r="1512" spans="1:9" x14ac:dyDescent="0.35">
      <c r="A1512" s="4" t="s">
        <v>1543</v>
      </c>
      <c r="B1512" s="3">
        <v>1983</v>
      </c>
      <c r="C1512" s="3" t="s">
        <v>37</v>
      </c>
      <c r="D1512" s="3">
        <v>29</v>
      </c>
      <c r="E1512" s="3">
        <v>3</v>
      </c>
      <c r="F1512" s="3">
        <v>12788.18</v>
      </c>
      <c r="G1512" s="3" t="s">
        <v>12</v>
      </c>
      <c r="H1512" s="3" t="s">
        <v>16</v>
      </c>
      <c r="I1512" s="5" t="s">
        <v>535</v>
      </c>
    </row>
    <row r="1513" spans="1:9" x14ac:dyDescent="0.35">
      <c r="A1513" s="4" t="s">
        <v>1544</v>
      </c>
      <c r="B1513" s="3">
        <v>1978</v>
      </c>
      <c r="C1513" s="3" t="s">
        <v>10</v>
      </c>
      <c r="D1513" s="3">
        <v>24</v>
      </c>
      <c r="E1513" s="3">
        <v>0</v>
      </c>
      <c r="F1513" s="3">
        <v>12797.21</v>
      </c>
      <c r="G1513" s="3" t="s">
        <v>12</v>
      </c>
      <c r="H1513" s="3" t="s">
        <v>16</v>
      </c>
      <c r="I1513" s="5" t="s">
        <v>247</v>
      </c>
    </row>
    <row r="1514" spans="1:9" x14ac:dyDescent="0.35">
      <c r="A1514" s="4" t="s">
        <v>1545</v>
      </c>
      <c r="B1514" s="3">
        <v>1963</v>
      </c>
      <c r="C1514" s="3" t="s">
        <v>10</v>
      </c>
      <c r="D1514" s="3">
        <v>20</v>
      </c>
      <c r="E1514" s="3">
        <v>0</v>
      </c>
      <c r="F1514" s="3">
        <v>12815.44</v>
      </c>
      <c r="G1514" s="3" t="s">
        <v>12</v>
      </c>
      <c r="H1514" s="3" t="s">
        <v>12</v>
      </c>
      <c r="I1514" s="5" t="s">
        <v>247</v>
      </c>
    </row>
    <row r="1515" spans="1:9" x14ac:dyDescent="0.35">
      <c r="A1515" s="4" t="s">
        <v>1546</v>
      </c>
      <c r="B1515" s="3">
        <v>1967</v>
      </c>
      <c r="C1515" s="3" t="s">
        <v>20</v>
      </c>
      <c r="D1515" s="3">
        <v>25</v>
      </c>
      <c r="E1515" s="3">
        <v>0</v>
      </c>
      <c r="F1515" s="3">
        <v>12823.25</v>
      </c>
      <c r="G1515" s="3" t="s">
        <v>12</v>
      </c>
      <c r="H1515" s="3" t="s">
        <v>12</v>
      </c>
      <c r="I1515" s="5" t="s">
        <v>300</v>
      </c>
    </row>
    <row r="1516" spans="1:9" x14ac:dyDescent="0.35">
      <c r="A1516" s="4" t="s">
        <v>1547</v>
      </c>
      <c r="B1516" s="3">
        <v>2004</v>
      </c>
      <c r="C1516" s="3" t="s">
        <v>15</v>
      </c>
      <c r="D1516" s="3">
        <v>9</v>
      </c>
      <c r="E1516" s="3">
        <v>2</v>
      </c>
      <c r="F1516" s="3">
        <v>12829.46</v>
      </c>
      <c r="G1516" s="3" t="s">
        <v>12</v>
      </c>
      <c r="H1516" s="3" t="s">
        <v>12</v>
      </c>
      <c r="I1516" s="5" t="s">
        <v>168</v>
      </c>
    </row>
    <row r="1517" spans="1:9" x14ac:dyDescent="0.35">
      <c r="A1517" s="4" t="s">
        <v>1548</v>
      </c>
      <c r="B1517" s="3">
        <v>1993</v>
      </c>
      <c r="C1517" s="3" t="s">
        <v>20</v>
      </c>
      <c r="D1517" s="3">
        <v>27</v>
      </c>
      <c r="E1517" s="3">
        <v>0</v>
      </c>
      <c r="F1517" s="3">
        <v>12847.24</v>
      </c>
      <c r="G1517" s="3" t="s">
        <v>12</v>
      </c>
      <c r="H1517" s="3" t="s">
        <v>11</v>
      </c>
      <c r="I1517" s="5" t="s">
        <v>23</v>
      </c>
    </row>
    <row r="1518" spans="1:9" x14ac:dyDescent="0.35">
      <c r="A1518" s="4" t="s">
        <v>1549</v>
      </c>
      <c r="B1518" s="3">
        <v>1973</v>
      </c>
      <c r="C1518" s="3" t="s">
        <v>20</v>
      </c>
      <c r="D1518" s="3">
        <v>22</v>
      </c>
      <c r="E1518" s="3">
        <v>0</v>
      </c>
      <c r="F1518" s="3">
        <v>12852.37</v>
      </c>
      <c r="G1518" s="3" t="s">
        <v>12</v>
      </c>
      <c r="H1518" s="3" t="s">
        <v>16</v>
      </c>
      <c r="I1518" s="5" t="s">
        <v>23</v>
      </c>
    </row>
    <row r="1519" spans="1:9" x14ac:dyDescent="0.35">
      <c r="A1519" s="4" t="s">
        <v>1550</v>
      </c>
      <c r="B1519" s="3">
        <v>1963</v>
      </c>
      <c r="C1519" s="3" t="s">
        <v>20</v>
      </c>
      <c r="D1519" s="3">
        <v>27</v>
      </c>
      <c r="E1519" s="3">
        <v>0</v>
      </c>
      <c r="F1519" s="3">
        <v>12856.84</v>
      </c>
      <c r="G1519" s="3" t="s">
        <v>12</v>
      </c>
      <c r="H1519" s="3" t="s">
        <v>12</v>
      </c>
      <c r="I1519" s="5" t="s">
        <v>300</v>
      </c>
    </row>
    <row r="1520" spans="1:9" x14ac:dyDescent="0.35">
      <c r="A1520" s="4" t="s">
        <v>1551</v>
      </c>
      <c r="B1520" s="3">
        <v>1984</v>
      </c>
      <c r="C1520" s="3" t="s">
        <v>35</v>
      </c>
      <c r="D1520" s="3">
        <v>6</v>
      </c>
      <c r="E1520" s="3">
        <v>3</v>
      </c>
      <c r="F1520" s="3">
        <v>12870.31</v>
      </c>
      <c r="G1520" s="3" t="s">
        <v>12</v>
      </c>
      <c r="H1520" s="3" t="s">
        <v>12</v>
      </c>
      <c r="I1520" s="5" t="s">
        <v>23</v>
      </c>
    </row>
    <row r="1521" spans="1:9" x14ac:dyDescent="0.35">
      <c r="A1521" s="4" t="s">
        <v>1552</v>
      </c>
      <c r="B1521" s="3">
        <v>2004</v>
      </c>
      <c r="C1521" s="3" t="s">
        <v>10</v>
      </c>
      <c r="D1521" s="3">
        <v>9</v>
      </c>
      <c r="E1521" s="3">
        <v>0</v>
      </c>
      <c r="F1521" s="3">
        <v>12890.06</v>
      </c>
      <c r="G1521" s="3" t="s">
        <v>12</v>
      </c>
      <c r="H1521" s="3" t="s">
        <v>16</v>
      </c>
      <c r="I1521" s="5" t="s">
        <v>166</v>
      </c>
    </row>
    <row r="1522" spans="1:9" x14ac:dyDescent="0.35">
      <c r="A1522" s="4" t="s">
        <v>1553</v>
      </c>
      <c r="B1522" s="3">
        <v>1963</v>
      </c>
      <c r="C1522" s="3" t="s">
        <v>35</v>
      </c>
      <c r="D1522" s="3">
        <v>16</v>
      </c>
      <c r="E1522" s="3">
        <v>1</v>
      </c>
      <c r="F1522" s="3">
        <v>12913.99</v>
      </c>
      <c r="G1522" s="3" t="s">
        <v>12</v>
      </c>
      <c r="H1522" s="3" t="s">
        <v>11</v>
      </c>
      <c r="I1522" s="5" t="s">
        <v>168</v>
      </c>
    </row>
    <row r="1523" spans="1:9" x14ac:dyDescent="0.35">
      <c r="A1523" s="4" t="s">
        <v>1554</v>
      </c>
      <c r="B1523" s="3">
        <v>1963</v>
      </c>
      <c r="C1523" s="3" t="s">
        <v>20</v>
      </c>
      <c r="D1523" s="3">
        <v>1</v>
      </c>
      <c r="E1523" s="3">
        <v>2</v>
      </c>
      <c r="F1523" s="3">
        <v>12925.89</v>
      </c>
      <c r="G1523" s="3" t="s">
        <v>12</v>
      </c>
      <c r="H1523" s="3" t="s">
        <v>11</v>
      </c>
      <c r="I1523" s="5" t="s">
        <v>13</v>
      </c>
    </row>
    <row r="1524" spans="1:9" x14ac:dyDescent="0.35">
      <c r="A1524" s="4" t="s">
        <v>1555</v>
      </c>
      <c r="B1524" s="3">
        <v>1963</v>
      </c>
      <c r="C1524" s="3" t="s">
        <v>35</v>
      </c>
      <c r="D1524" s="3">
        <v>14</v>
      </c>
      <c r="E1524" s="3">
        <v>2</v>
      </c>
      <c r="F1524" s="3">
        <v>12928.79</v>
      </c>
      <c r="G1524" s="3" t="s">
        <v>12</v>
      </c>
      <c r="H1524" s="3" t="s">
        <v>11</v>
      </c>
      <c r="I1524" s="5" t="s">
        <v>13</v>
      </c>
    </row>
    <row r="1525" spans="1:9" x14ac:dyDescent="0.35">
      <c r="A1525" s="4" t="s">
        <v>1556</v>
      </c>
      <c r="B1525" s="3">
        <v>1966</v>
      </c>
      <c r="C1525" s="3" t="s">
        <v>30</v>
      </c>
      <c r="D1525" s="3">
        <v>22</v>
      </c>
      <c r="E1525" s="3">
        <v>4</v>
      </c>
      <c r="F1525" s="3">
        <v>12949.16</v>
      </c>
      <c r="G1525" s="3" t="s">
        <v>12</v>
      </c>
      <c r="H1525" s="3" t="s">
        <v>12</v>
      </c>
      <c r="I1525" s="5" t="s">
        <v>13</v>
      </c>
    </row>
    <row r="1526" spans="1:9" x14ac:dyDescent="0.35">
      <c r="A1526" s="4" t="s">
        <v>1557</v>
      </c>
      <c r="B1526" s="3">
        <v>1961</v>
      </c>
      <c r="C1526" s="3" t="s">
        <v>35</v>
      </c>
      <c r="D1526" s="3">
        <v>20</v>
      </c>
      <c r="E1526" s="3">
        <v>0</v>
      </c>
      <c r="F1526" s="3">
        <v>12950.07</v>
      </c>
      <c r="G1526" s="3" t="s">
        <v>12</v>
      </c>
      <c r="H1526" s="3" t="s">
        <v>16</v>
      </c>
      <c r="I1526" s="5" t="s">
        <v>23</v>
      </c>
    </row>
    <row r="1527" spans="1:9" x14ac:dyDescent="0.35">
      <c r="A1527" s="4" t="s">
        <v>1558</v>
      </c>
      <c r="B1527" s="3">
        <v>1960</v>
      </c>
      <c r="C1527" s="3" t="s">
        <v>15</v>
      </c>
      <c r="D1527" s="3">
        <v>4</v>
      </c>
      <c r="E1527" s="3">
        <v>0</v>
      </c>
      <c r="F1527" s="3">
        <v>12957.12</v>
      </c>
      <c r="G1527" s="3" t="s">
        <v>12</v>
      </c>
      <c r="H1527" s="3" t="s">
        <v>16</v>
      </c>
      <c r="I1527" s="5" t="s">
        <v>42</v>
      </c>
    </row>
    <row r="1528" spans="1:9" x14ac:dyDescent="0.35">
      <c r="A1528" s="4" t="s">
        <v>1559</v>
      </c>
      <c r="B1528" s="3">
        <v>1960</v>
      </c>
      <c r="C1528" s="3" t="s">
        <v>18</v>
      </c>
      <c r="D1528" s="3">
        <v>22</v>
      </c>
      <c r="E1528" s="3">
        <v>0</v>
      </c>
      <c r="F1528" s="3">
        <v>12979.36</v>
      </c>
      <c r="G1528" s="3" t="s">
        <v>12</v>
      </c>
      <c r="H1528" s="3" t="s">
        <v>16</v>
      </c>
      <c r="I1528" s="5" t="s">
        <v>42</v>
      </c>
    </row>
    <row r="1529" spans="1:9" x14ac:dyDescent="0.35">
      <c r="A1529" s="4" t="s">
        <v>1560</v>
      </c>
      <c r="B1529" s="3">
        <v>1960</v>
      </c>
      <c r="C1529" s="3" t="s">
        <v>20</v>
      </c>
      <c r="D1529" s="3">
        <v>23</v>
      </c>
      <c r="E1529" s="3">
        <v>0</v>
      </c>
      <c r="F1529" s="3">
        <v>12981.35</v>
      </c>
      <c r="G1529" s="3" t="s">
        <v>12</v>
      </c>
      <c r="H1529" s="3" t="s">
        <v>12</v>
      </c>
      <c r="I1529" s="5" t="s">
        <v>13</v>
      </c>
    </row>
    <row r="1530" spans="1:9" x14ac:dyDescent="0.35">
      <c r="A1530" s="4" t="s">
        <v>1561</v>
      </c>
      <c r="B1530" s="3">
        <v>1960</v>
      </c>
      <c r="C1530" s="3" t="s">
        <v>15</v>
      </c>
      <c r="D1530" s="3">
        <v>28</v>
      </c>
      <c r="E1530" s="3">
        <v>0</v>
      </c>
      <c r="F1530" s="3">
        <v>12982.87</v>
      </c>
      <c r="G1530" s="3" t="s">
        <v>12</v>
      </c>
      <c r="H1530" s="3" t="s">
        <v>16</v>
      </c>
      <c r="I1530" s="5" t="s">
        <v>13</v>
      </c>
    </row>
    <row r="1531" spans="1:9" x14ac:dyDescent="0.35">
      <c r="A1531" s="4" t="s">
        <v>1562</v>
      </c>
      <c r="B1531" s="3">
        <v>1979</v>
      </c>
      <c r="C1531" s="3" t="s">
        <v>15</v>
      </c>
      <c r="D1531" s="3">
        <v>27</v>
      </c>
      <c r="E1531" s="3">
        <v>2</v>
      </c>
      <c r="F1531" s="3">
        <v>12994.12</v>
      </c>
      <c r="G1531" s="3" t="s">
        <v>12</v>
      </c>
      <c r="H1531" s="3" t="s">
        <v>11</v>
      </c>
      <c r="I1531" s="5" t="s">
        <v>535</v>
      </c>
    </row>
    <row r="1532" spans="1:9" x14ac:dyDescent="0.35">
      <c r="A1532" s="4" t="s">
        <v>1563</v>
      </c>
      <c r="B1532" s="3">
        <v>1981</v>
      </c>
      <c r="C1532" s="3" t="s">
        <v>37</v>
      </c>
      <c r="D1532" s="3">
        <v>30</v>
      </c>
      <c r="E1532" s="3">
        <v>1</v>
      </c>
      <c r="F1532" s="3">
        <v>13002.91</v>
      </c>
      <c r="G1532" s="3" t="s">
        <v>12</v>
      </c>
      <c r="H1532" s="3" t="s">
        <v>16</v>
      </c>
      <c r="I1532" s="5" t="s">
        <v>23</v>
      </c>
    </row>
    <row r="1533" spans="1:9" x14ac:dyDescent="0.35">
      <c r="A1533" s="4" t="s">
        <v>1564</v>
      </c>
      <c r="B1533" s="3">
        <v>1962</v>
      </c>
      <c r="C1533" s="3" t="s">
        <v>18</v>
      </c>
      <c r="D1533" s="3">
        <v>24</v>
      </c>
      <c r="E1533" s="3">
        <v>0</v>
      </c>
      <c r="F1533" s="3">
        <v>13004.95</v>
      </c>
      <c r="G1533" s="3" t="s">
        <v>12</v>
      </c>
      <c r="H1533" s="3" t="s">
        <v>16</v>
      </c>
      <c r="I1533" s="5" t="s">
        <v>23</v>
      </c>
    </row>
    <row r="1534" spans="1:9" x14ac:dyDescent="0.35">
      <c r="A1534" s="4" t="s">
        <v>1565</v>
      </c>
      <c r="B1534" s="3">
        <v>1969</v>
      </c>
      <c r="C1534" s="3" t="s">
        <v>30</v>
      </c>
      <c r="D1534" s="3">
        <v>13</v>
      </c>
      <c r="E1534" s="3">
        <v>0</v>
      </c>
      <c r="F1534" s="3">
        <v>13008.07</v>
      </c>
      <c r="G1534" s="3" t="s">
        <v>12</v>
      </c>
      <c r="H1534" s="3" t="s">
        <v>12</v>
      </c>
      <c r="I1534" s="5" t="s">
        <v>23</v>
      </c>
    </row>
    <row r="1535" spans="1:9" x14ac:dyDescent="0.35">
      <c r="A1535" s="4" t="s">
        <v>1566</v>
      </c>
      <c r="B1535" s="3">
        <v>1972</v>
      </c>
      <c r="C1535" s="3" t="s">
        <v>20</v>
      </c>
      <c r="D1535" s="3">
        <v>27</v>
      </c>
      <c r="E1535" s="3">
        <v>0</v>
      </c>
      <c r="F1535" s="3">
        <v>13010.86</v>
      </c>
      <c r="G1535" s="3" t="s">
        <v>12</v>
      </c>
      <c r="H1535" s="3" t="s">
        <v>11</v>
      </c>
      <c r="I1535" s="5" t="s">
        <v>23</v>
      </c>
    </row>
    <row r="1536" spans="1:9" x14ac:dyDescent="0.35">
      <c r="A1536" s="4" t="s">
        <v>1567</v>
      </c>
      <c r="B1536" s="3">
        <v>1962</v>
      </c>
      <c r="C1536" s="3" t="s">
        <v>10</v>
      </c>
      <c r="D1536" s="3">
        <v>20</v>
      </c>
      <c r="E1536" s="3">
        <v>0</v>
      </c>
      <c r="F1536" s="3">
        <v>13012.21</v>
      </c>
      <c r="G1536" s="3" t="s">
        <v>12</v>
      </c>
      <c r="H1536" s="3" t="s">
        <v>16</v>
      </c>
      <c r="I1536" s="5" t="s">
        <v>23</v>
      </c>
    </row>
    <row r="1537" spans="1:9" x14ac:dyDescent="0.35">
      <c r="A1537" s="4" t="s">
        <v>1568</v>
      </c>
      <c r="B1537" s="3">
        <v>1964</v>
      </c>
      <c r="C1537" s="3" t="s">
        <v>20</v>
      </c>
      <c r="D1537" s="3">
        <v>23</v>
      </c>
      <c r="E1537" s="3">
        <v>1</v>
      </c>
      <c r="F1537" s="3">
        <v>13019.16</v>
      </c>
      <c r="G1537" s="3" t="s">
        <v>12</v>
      </c>
      <c r="H1537" s="3" t="s">
        <v>16</v>
      </c>
      <c r="I1537" s="5" t="s">
        <v>247</v>
      </c>
    </row>
    <row r="1538" spans="1:9" x14ac:dyDescent="0.35">
      <c r="A1538" s="4" t="s">
        <v>1569</v>
      </c>
      <c r="B1538" s="3">
        <v>1965</v>
      </c>
      <c r="C1538" s="3" t="s">
        <v>15</v>
      </c>
      <c r="D1538" s="3">
        <v>4</v>
      </c>
      <c r="E1538" s="3">
        <v>0</v>
      </c>
      <c r="F1538" s="3">
        <v>13023.93</v>
      </c>
      <c r="G1538" s="3" t="s">
        <v>12</v>
      </c>
      <c r="H1538" s="3" t="s">
        <v>11</v>
      </c>
      <c r="I1538" s="5" t="s">
        <v>200</v>
      </c>
    </row>
    <row r="1539" spans="1:9" x14ac:dyDescent="0.35">
      <c r="A1539" s="4" t="s">
        <v>1570</v>
      </c>
      <c r="B1539" s="3">
        <v>1961</v>
      </c>
      <c r="C1539" s="3" t="s">
        <v>15</v>
      </c>
      <c r="D1539" s="3">
        <v>9</v>
      </c>
      <c r="E1539" s="3">
        <v>0</v>
      </c>
      <c r="F1539" s="3">
        <v>13041.92</v>
      </c>
      <c r="G1539" s="3" t="s">
        <v>12</v>
      </c>
      <c r="H1539" s="3" t="s">
        <v>16</v>
      </c>
      <c r="I1539" s="5" t="s">
        <v>42</v>
      </c>
    </row>
    <row r="1540" spans="1:9" x14ac:dyDescent="0.35">
      <c r="A1540" s="4" t="s">
        <v>1571</v>
      </c>
      <c r="B1540" s="3">
        <v>1969</v>
      </c>
      <c r="C1540" s="3" t="s">
        <v>20</v>
      </c>
      <c r="D1540" s="3">
        <v>23</v>
      </c>
      <c r="E1540" s="3">
        <v>0</v>
      </c>
      <c r="F1540" s="3">
        <v>13044.41</v>
      </c>
      <c r="G1540" s="3" t="s">
        <v>12</v>
      </c>
      <c r="H1540" s="3" t="s">
        <v>16</v>
      </c>
      <c r="I1540" s="5" t="s">
        <v>23</v>
      </c>
    </row>
    <row r="1541" spans="1:9" x14ac:dyDescent="0.35">
      <c r="A1541" s="4" t="s">
        <v>1572</v>
      </c>
      <c r="B1541" s="3">
        <v>1967</v>
      </c>
      <c r="C1541" s="3" t="s">
        <v>35</v>
      </c>
      <c r="D1541" s="3">
        <v>6</v>
      </c>
      <c r="E1541" s="3">
        <v>3</v>
      </c>
      <c r="F1541" s="3">
        <v>13047.33</v>
      </c>
      <c r="G1541" s="3" t="s">
        <v>12</v>
      </c>
      <c r="H1541" s="3" t="s">
        <v>12</v>
      </c>
      <c r="I1541" s="5" t="s">
        <v>247</v>
      </c>
    </row>
    <row r="1542" spans="1:9" x14ac:dyDescent="0.35">
      <c r="A1542" s="4" t="s">
        <v>1573</v>
      </c>
      <c r="B1542" s="3">
        <v>1985</v>
      </c>
      <c r="C1542" s="3" t="s">
        <v>37</v>
      </c>
      <c r="D1542" s="3">
        <v>26</v>
      </c>
      <c r="E1542" s="3">
        <v>3</v>
      </c>
      <c r="F1542" s="3">
        <v>13051.22</v>
      </c>
      <c r="G1542" s="3" t="s">
        <v>12</v>
      </c>
      <c r="H1542" s="3" t="s">
        <v>16</v>
      </c>
      <c r="I1542" s="5" t="s">
        <v>535</v>
      </c>
    </row>
    <row r="1543" spans="1:9" x14ac:dyDescent="0.35">
      <c r="A1543" s="4" t="s">
        <v>1574</v>
      </c>
      <c r="B1543" s="3">
        <v>1961</v>
      </c>
      <c r="C1543" s="3" t="s">
        <v>15</v>
      </c>
      <c r="D1543" s="3">
        <v>6</v>
      </c>
      <c r="E1543" s="3">
        <v>0</v>
      </c>
      <c r="F1543" s="3">
        <v>13063.88</v>
      </c>
      <c r="G1543" s="3" t="s">
        <v>12</v>
      </c>
      <c r="H1543" s="3" t="s">
        <v>11</v>
      </c>
      <c r="I1543" s="5" t="s">
        <v>42</v>
      </c>
    </row>
    <row r="1544" spans="1:9" x14ac:dyDescent="0.35">
      <c r="A1544" s="4" t="s">
        <v>1575</v>
      </c>
      <c r="B1544" s="3">
        <v>1978</v>
      </c>
      <c r="C1544" s="3" t="s">
        <v>10</v>
      </c>
      <c r="D1544" s="3">
        <v>17</v>
      </c>
      <c r="E1544" s="3">
        <v>2</v>
      </c>
      <c r="F1544" s="3">
        <v>13101.74</v>
      </c>
      <c r="G1544" s="3" t="s">
        <v>12</v>
      </c>
      <c r="H1544" s="3" t="s">
        <v>11</v>
      </c>
      <c r="I1544" s="5" t="s">
        <v>535</v>
      </c>
    </row>
    <row r="1545" spans="1:9" x14ac:dyDescent="0.35">
      <c r="A1545" s="4" t="s">
        <v>1576</v>
      </c>
      <c r="B1545" s="3">
        <v>1971</v>
      </c>
      <c r="C1545" s="3" t="s">
        <v>37</v>
      </c>
      <c r="D1545" s="3">
        <v>30</v>
      </c>
      <c r="E1545" s="3">
        <v>0</v>
      </c>
      <c r="F1545" s="3">
        <v>13110.79</v>
      </c>
      <c r="G1545" s="3" t="s">
        <v>12</v>
      </c>
      <c r="H1545" s="3" t="s">
        <v>11</v>
      </c>
      <c r="I1545" s="5" t="s">
        <v>42</v>
      </c>
    </row>
    <row r="1546" spans="1:9" x14ac:dyDescent="0.35">
      <c r="A1546" s="4" t="s">
        <v>1577</v>
      </c>
      <c r="B1546" s="3">
        <v>1962</v>
      </c>
      <c r="C1546" s="3" t="s">
        <v>35</v>
      </c>
      <c r="D1546" s="3">
        <v>2</v>
      </c>
      <c r="E1546" s="3">
        <v>1</v>
      </c>
      <c r="F1546" s="3">
        <v>13112.6</v>
      </c>
      <c r="G1546" s="3" t="s">
        <v>12</v>
      </c>
      <c r="H1546" s="3" t="s">
        <v>12</v>
      </c>
      <c r="I1546" s="5" t="s">
        <v>23</v>
      </c>
    </row>
    <row r="1547" spans="1:9" x14ac:dyDescent="0.35">
      <c r="A1547" s="4" t="s">
        <v>1578</v>
      </c>
      <c r="B1547" s="3">
        <v>1992</v>
      </c>
      <c r="C1547" s="3" t="s">
        <v>35</v>
      </c>
      <c r="D1547" s="3">
        <v>12</v>
      </c>
      <c r="E1547" s="3">
        <v>0</v>
      </c>
      <c r="F1547" s="3">
        <v>13113.51</v>
      </c>
      <c r="G1547" s="3" t="s">
        <v>12</v>
      </c>
      <c r="H1547" s="3" t="s">
        <v>11</v>
      </c>
      <c r="I1547" s="5" t="s">
        <v>535</v>
      </c>
    </row>
    <row r="1548" spans="1:9" x14ac:dyDescent="0.35">
      <c r="A1548" s="4" t="s">
        <v>1579</v>
      </c>
      <c r="B1548" s="3">
        <v>1963</v>
      </c>
      <c r="C1548" s="3" t="s">
        <v>20</v>
      </c>
      <c r="D1548" s="3">
        <v>14</v>
      </c>
      <c r="E1548" s="3">
        <v>0</v>
      </c>
      <c r="F1548" s="3">
        <v>13116.84</v>
      </c>
      <c r="G1548" s="3" t="s">
        <v>12</v>
      </c>
      <c r="H1548" s="3" t="s">
        <v>16</v>
      </c>
      <c r="I1548" s="5" t="s">
        <v>23</v>
      </c>
    </row>
    <row r="1549" spans="1:9" x14ac:dyDescent="0.35">
      <c r="A1549" s="4" t="s">
        <v>1580</v>
      </c>
      <c r="B1549" s="3">
        <v>1999</v>
      </c>
      <c r="C1549" s="3" t="s">
        <v>35</v>
      </c>
      <c r="D1549" s="3">
        <v>16</v>
      </c>
      <c r="E1549" s="3">
        <v>0</v>
      </c>
      <c r="F1549" s="3">
        <v>13126.68</v>
      </c>
      <c r="G1549" s="3" t="s">
        <v>12</v>
      </c>
      <c r="H1549" s="3" t="s">
        <v>12</v>
      </c>
      <c r="I1549" s="5" t="s">
        <v>42</v>
      </c>
    </row>
    <row r="1550" spans="1:9" x14ac:dyDescent="0.35">
      <c r="A1550" s="4" t="s">
        <v>1581</v>
      </c>
      <c r="B1550" s="3">
        <v>1961</v>
      </c>
      <c r="C1550" s="3" t="s">
        <v>20</v>
      </c>
      <c r="D1550" s="3">
        <v>7</v>
      </c>
      <c r="E1550" s="3">
        <v>0</v>
      </c>
      <c r="F1550" s="3">
        <v>13129.6</v>
      </c>
      <c r="G1550" s="3" t="s">
        <v>12</v>
      </c>
      <c r="H1550" s="3" t="s">
        <v>11</v>
      </c>
      <c r="I1550" s="5" t="s">
        <v>356</v>
      </c>
    </row>
    <row r="1551" spans="1:9" x14ac:dyDescent="0.35">
      <c r="A1551" s="4" t="s">
        <v>1582</v>
      </c>
      <c r="B1551" s="3">
        <v>1961</v>
      </c>
      <c r="C1551" s="3" t="s">
        <v>30</v>
      </c>
      <c r="D1551" s="3">
        <v>6</v>
      </c>
      <c r="E1551" s="3">
        <v>0</v>
      </c>
      <c r="F1551" s="3">
        <v>13143.34</v>
      </c>
      <c r="G1551" s="3" t="s">
        <v>12</v>
      </c>
      <c r="H1551" s="3" t="s">
        <v>11</v>
      </c>
      <c r="I1551" s="5" t="s">
        <v>516</v>
      </c>
    </row>
    <row r="1552" spans="1:9" x14ac:dyDescent="0.35">
      <c r="A1552" s="4" t="s">
        <v>1583</v>
      </c>
      <c r="B1552" s="3">
        <v>1961</v>
      </c>
      <c r="C1552" s="3" t="s">
        <v>30</v>
      </c>
      <c r="D1552" s="3">
        <v>6</v>
      </c>
      <c r="E1552" s="3">
        <v>0</v>
      </c>
      <c r="F1552" s="3">
        <v>13143.86</v>
      </c>
      <c r="G1552" s="3" t="s">
        <v>12</v>
      </c>
      <c r="H1552" s="3" t="s">
        <v>11</v>
      </c>
      <c r="I1552" s="5" t="s">
        <v>168</v>
      </c>
    </row>
    <row r="1553" spans="1:9" x14ac:dyDescent="0.35">
      <c r="A1553" s="4" t="s">
        <v>1584</v>
      </c>
      <c r="B1553" s="3">
        <v>1962</v>
      </c>
      <c r="C1553" s="3" t="s">
        <v>35</v>
      </c>
      <c r="D1553" s="3">
        <v>5</v>
      </c>
      <c r="E1553" s="3">
        <v>0</v>
      </c>
      <c r="F1553" s="3">
        <v>13204.29</v>
      </c>
      <c r="G1553" s="3" t="s">
        <v>12</v>
      </c>
      <c r="H1553" s="3" t="s">
        <v>16</v>
      </c>
      <c r="I1553" s="5" t="s">
        <v>247</v>
      </c>
    </row>
    <row r="1554" spans="1:9" x14ac:dyDescent="0.35">
      <c r="A1554" s="4" t="s">
        <v>1585</v>
      </c>
      <c r="B1554" s="3">
        <v>1982</v>
      </c>
      <c r="C1554" s="3" t="s">
        <v>37</v>
      </c>
      <c r="D1554" s="3">
        <v>15</v>
      </c>
      <c r="E1554" s="3">
        <v>3</v>
      </c>
      <c r="F1554" s="3">
        <v>13214.43</v>
      </c>
      <c r="G1554" s="3" t="s">
        <v>12</v>
      </c>
      <c r="H1554" s="3" t="s">
        <v>11</v>
      </c>
      <c r="I1554" s="5" t="s">
        <v>23</v>
      </c>
    </row>
    <row r="1555" spans="1:9" x14ac:dyDescent="0.35">
      <c r="A1555" s="4" t="s">
        <v>1586</v>
      </c>
      <c r="B1555" s="3">
        <v>1962</v>
      </c>
      <c r="C1555" s="3" t="s">
        <v>30</v>
      </c>
      <c r="D1555" s="3">
        <v>7</v>
      </c>
      <c r="E1555" s="3">
        <v>0</v>
      </c>
      <c r="F1555" s="3">
        <v>13217.09</v>
      </c>
      <c r="G1555" s="3" t="s">
        <v>12</v>
      </c>
      <c r="H1555" s="3" t="s">
        <v>16</v>
      </c>
      <c r="I1555" s="5" t="s">
        <v>247</v>
      </c>
    </row>
    <row r="1556" spans="1:9" x14ac:dyDescent="0.35">
      <c r="A1556" s="4" t="s">
        <v>1587</v>
      </c>
      <c r="B1556" s="3">
        <v>1965</v>
      </c>
      <c r="C1556" s="3" t="s">
        <v>15</v>
      </c>
      <c r="D1556" s="3">
        <v>13</v>
      </c>
      <c r="E1556" s="3">
        <v>2</v>
      </c>
      <c r="F1556" s="3">
        <v>13224.06</v>
      </c>
      <c r="G1556" s="3" t="s">
        <v>12</v>
      </c>
      <c r="H1556" s="3" t="s">
        <v>12</v>
      </c>
      <c r="I1556" s="5" t="s">
        <v>247</v>
      </c>
    </row>
    <row r="1557" spans="1:9" x14ac:dyDescent="0.35">
      <c r="A1557" s="4" t="s">
        <v>1588</v>
      </c>
      <c r="B1557" s="3">
        <v>1962</v>
      </c>
      <c r="C1557" s="3" t="s">
        <v>15</v>
      </c>
      <c r="D1557" s="3">
        <v>24</v>
      </c>
      <c r="E1557" s="3">
        <v>1</v>
      </c>
      <c r="F1557" s="3">
        <v>13224.69</v>
      </c>
      <c r="G1557" s="3" t="s">
        <v>12</v>
      </c>
      <c r="H1557" s="3" t="s">
        <v>11</v>
      </c>
      <c r="I1557" s="5" t="s">
        <v>42</v>
      </c>
    </row>
    <row r="1558" spans="1:9" x14ac:dyDescent="0.35">
      <c r="A1558" s="4" t="s">
        <v>1589</v>
      </c>
      <c r="B1558" s="3">
        <v>1962</v>
      </c>
      <c r="C1558" s="3" t="s">
        <v>37</v>
      </c>
      <c r="D1558" s="3">
        <v>11</v>
      </c>
      <c r="E1558" s="3">
        <v>0</v>
      </c>
      <c r="F1558" s="3">
        <v>13228.85</v>
      </c>
      <c r="G1558" s="3" t="s">
        <v>12</v>
      </c>
      <c r="H1558" s="3" t="s">
        <v>12</v>
      </c>
      <c r="I1558" s="5" t="s">
        <v>249</v>
      </c>
    </row>
    <row r="1559" spans="1:9" x14ac:dyDescent="0.35">
      <c r="A1559" s="4" t="s">
        <v>1590</v>
      </c>
      <c r="B1559" s="3">
        <v>1994</v>
      </c>
      <c r="C1559" s="3" t="s">
        <v>10</v>
      </c>
      <c r="D1559" s="3">
        <v>1</v>
      </c>
      <c r="E1559" s="3">
        <v>0</v>
      </c>
      <c r="F1559" s="3">
        <v>13292.52</v>
      </c>
      <c r="G1559" s="3" t="s">
        <v>12</v>
      </c>
      <c r="H1559" s="3" t="s">
        <v>12</v>
      </c>
      <c r="I1559" s="5" t="s">
        <v>23</v>
      </c>
    </row>
    <row r="1560" spans="1:9" x14ac:dyDescent="0.35">
      <c r="A1560" s="4" t="s">
        <v>1591</v>
      </c>
      <c r="B1560" s="3">
        <v>1976</v>
      </c>
      <c r="C1560" s="3" t="s">
        <v>35</v>
      </c>
      <c r="D1560" s="3">
        <v>23</v>
      </c>
      <c r="E1560" s="3">
        <v>2</v>
      </c>
      <c r="F1560" s="3">
        <v>13333.71</v>
      </c>
      <c r="G1560" s="3" t="s">
        <v>12</v>
      </c>
      <c r="H1560" s="3" t="s">
        <v>11</v>
      </c>
      <c r="I1560" s="5" t="s">
        <v>23</v>
      </c>
    </row>
    <row r="1561" spans="1:9" x14ac:dyDescent="0.35">
      <c r="A1561" s="4" t="s">
        <v>1592</v>
      </c>
      <c r="B1561" s="3">
        <v>1960</v>
      </c>
      <c r="C1561" s="3" t="s">
        <v>15</v>
      </c>
      <c r="D1561" s="3">
        <v>11</v>
      </c>
      <c r="E1561" s="3">
        <v>0</v>
      </c>
      <c r="F1561" s="3">
        <v>13352.1</v>
      </c>
      <c r="G1561" s="3" t="s">
        <v>12</v>
      </c>
      <c r="H1561" s="3" t="s">
        <v>16</v>
      </c>
      <c r="I1561" s="5" t="s">
        <v>23</v>
      </c>
    </row>
    <row r="1562" spans="1:9" x14ac:dyDescent="0.35">
      <c r="A1562" s="4" t="s">
        <v>1593</v>
      </c>
      <c r="B1562" s="3">
        <v>1990</v>
      </c>
      <c r="C1562" s="3" t="s">
        <v>37</v>
      </c>
      <c r="D1562" s="3">
        <v>2</v>
      </c>
      <c r="E1562" s="3">
        <v>3</v>
      </c>
      <c r="F1562" s="3">
        <v>13360.94</v>
      </c>
      <c r="G1562" s="3" t="s">
        <v>12</v>
      </c>
      <c r="H1562" s="3" t="s">
        <v>16</v>
      </c>
      <c r="I1562" s="5" t="s">
        <v>23</v>
      </c>
    </row>
    <row r="1563" spans="1:9" x14ac:dyDescent="0.35">
      <c r="A1563" s="4" t="s">
        <v>1594</v>
      </c>
      <c r="B1563" s="3">
        <v>1964</v>
      </c>
      <c r="C1563" s="3" t="s">
        <v>20</v>
      </c>
      <c r="D1563" s="3">
        <v>24</v>
      </c>
      <c r="E1563" s="3">
        <v>0</v>
      </c>
      <c r="F1563" s="3">
        <v>13375.76</v>
      </c>
      <c r="G1563" s="3" t="s">
        <v>12</v>
      </c>
      <c r="H1563" s="3" t="s">
        <v>11</v>
      </c>
      <c r="I1563" s="5" t="s">
        <v>200</v>
      </c>
    </row>
    <row r="1564" spans="1:9" x14ac:dyDescent="0.35">
      <c r="A1564" s="4" t="s">
        <v>1595</v>
      </c>
      <c r="B1564" s="3">
        <v>1979</v>
      </c>
      <c r="C1564" s="3" t="s">
        <v>20</v>
      </c>
      <c r="D1564" s="3">
        <v>30</v>
      </c>
      <c r="E1564" s="3">
        <v>2</v>
      </c>
      <c r="F1564" s="3">
        <v>13377.41</v>
      </c>
      <c r="G1564" s="3" t="s">
        <v>12</v>
      </c>
      <c r="H1564" s="3" t="s">
        <v>12</v>
      </c>
      <c r="I1564" s="5" t="s">
        <v>535</v>
      </c>
    </row>
    <row r="1565" spans="1:9" x14ac:dyDescent="0.35">
      <c r="A1565" s="4" t="s">
        <v>1596</v>
      </c>
      <c r="B1565" s="3">
        <v>1984</v>
      </c>
      <c r="C1565" s="3" t="s">
        <v>18</v>
      </c>
      <c r="D1565" s="3">
        <v>6</v>
      </c>
      <c r="E1565" s="3">
        <v>3</v>
      </c>
      <c r="F1565" s="3">
        <v>13383.67</v>
      </c>
      <c r="G1565" s="3" t="s">
        <v>12</v>
      </c>
      <c r="H1565" s="3" t="s">
        <v>11</v>
      </c>
      <c r="I1565" s="5" t="s">
        <v>249</v>
      </c>
    </row>
    <row r="1566" spans="1:9" x14ac:dyDescent="0.35">
      <c r="A1566" s="4" t="s">
        <v>1597</v>
      </c>
      <c r="B1566" s="3">
        <v>1959</v>
      </c>
      <c r="C1566" s="3" t="s">
        <v>30</v>
      </c>
      <c r="D1566" s="3">
        <v>9</v>
      </c>
      <c r="E1566" s="3">
        <v>0</v>
      </c>
      <c r="F1566" s="3">
        <v>13390.56</v>
      </c>
      <c r="G1566" s="3" t="s">
        <v>12</v>
      </c>
      <c r="H1566" s="3" t="s">
        <v>12</v>
      </c>
      <c r="I1566" s="5" t="s">
        <v>42</v>
      </c>
    </row>
    <row r="1567" spans="1:9" x14ac:dyDescent="0.35">
      <c r="A1567" s="4" t="s">
        <v>1598</v>
      </c>
      <c r="B1567" s="3">
        <v>1959</v>
      </c>
      <c r="C1567" s="3" t="s">
        <v>15</v>
      </c>
      <c r="D1567" s="3">
        <v>25</v>
      </c>
      <c r="E1567" s="3">
        <v>0</v>
      </c>
      <c r="F1567" s="3">
        <v>13393.76</v>
      </c>
      <c r="G1567" s="3" t="s">
        <v>12</v>
      </c>
      <c r="H1567" s="3" t="s">
        <v>16</v>
      </c>
      <c r="I1567" s="5" t="s">
        <v>42</v>
      </c>
    </row>
    <row r="1568" spans="1:9" x14ac:dyDescent="0.35">
      <c r="A1568" s="4" t="s">
        <v>1599</v>
      </c>
      <c r="B1568" s="3">
        <v>1959</v>
      </c>
      <c r="C1568" s="3" t="s">
        <v>30</v>
      </c>
      <c r="D1568" s="3">
        <v>20</v>
      </c>
      <c r="E1568" s="3">
        <v>0</v>
      </c>
      <c r="F1568" s="3">
        <v>13405.39</v>
      </c>
      <c r="G1568" s="3" t="s">
        <v>12</v>
      </c>
      <c r="H1568" s="3" t="s">
        <v>12</v>
      </c>
      <c r="I1568" s="5" t="s">
        <v>13</v>
      </c>
    </row>
    <row r="1569" spans="1:9" x14ac:dyDescent="0.35">
      <c r="A1569" s="4" t="s">
        <v>1600</v>
      </c>
      <c r="B1569" s="3">
        <v>1992</v>
      </c>
      <c r="C1569" s="3" t="s">
        <v>30</v>
      </c>
      <c r="D1569" s="3">
        <v>19</v>
      </c>
      <c r="E1569" s="3">
        <v>0</v>
      </c>
      <c r="F1569" s="3">
        <v>13412.97</v>
      </c>
      <c r="G1569" s="3" t="s">
        <v>12</v>
      </c>
      <c r="H1569" s="3" t="s">
        <v>12</v>
      </c>
      <c r="I1569" s="5" t="s">
        <v>249</v>
      </c>
    </row>
    <row r="1570" spans="1:9" x14ac:dyDescent="0.35">
      <c r="A1570" s="4" t="s">
        <v>1601</v>
      </c>
      <c r="B1570" s="3">
        <v>1961</v>
      </c>
      <c r="C1570" s="3" t="s">
        <v>10</v>
      </c>
      <c r="D1570" s="3">
        <v>22</v>
      </c>
      <c r="E1570" s="3">
        <v>0</v>
      </c>
      <c r="F1570" s="3">
        <v>13415.04</v>
      </c>
      <c r="G1570" s="3" t="s">
        <v>12</v>
      </c>
      <c r="H1570" s="3" t="s">
        <v>11</v>
      </c>
      <c r="I1570" s="5" t="s">
        <v>23</v>
      </c>
    </row>
    <row r="1571" spans="1:9" x14ac:dyDescent="0.35">
      <c r="A1571" s="4" t="s">
        <v>1602</v>
      </c>
      <c r="B1571" s="3">
        <v>1994</v>
      </c>
      <c r="C1571" s="3" t="s">
        <v>18</v>
      </c>
      <c r="D1571" s="3">
        <v>17</v>
      </c>
      <c r="E1571" s="3">
        <v>0</v>
      </c>
      <c r="F1571" s="3">
        <v>13417.05</v>
      </c>
      <c r="G1571" s="3" t="s">
        <v>12</v>
      </c>
      <c r="H1571" s="3" t="s">
        <v>12</v>
      </c>
      <c r="I1571" s="5" t="s">
        <v>23</v>
      </c>
    </row>
    <row r="1572" spans="1:9" x14ac:dyDescent="0.35">
      <c r="A1572" s="4" t="s">
        <v>1603</v>
      </c>
      <c r="B1572" s="3">
        <v>1961</v>
      </c>
      <c r="C1572" s="3" t="s">
        <v>15</v>
      </c>
      <c r="D1572" s="3">
        <v>3</v>
      </c>
      <c r="E1572" s="3">
        <v>0</v>
      </c>
      <c r="F1572" s="3">
        <v>13429.04</v>
      </c>
      <c r="G1572" s="3" t="s">
        <v>12</v>
      </c>
      <c r="H1572" s="3" t="s">
        <v>12</v>
      </c>
      <c r="I1572" s="5" t="s">
        <v>23</v>
      </c>
    </row>
    <row r="1573" spans="1:9" x14ac:dyDescent="0.35">
      <c r="A1573" s="4" t="s">
        <v>1604</v>
      </c>
      <c r="B1573" s="3">
        <v>1966</v>
      </c>
      <c r="C1573" s="3" t="s">
        <v>15</v>
      </c>
      <c r="D1573" s="3">
        <v>14</v>
      </c>
      <c r="E1573" s="3">
        <v>3</v>
      </c>
      <c r="F1573" s="3">
        <v>13430.27</v>
      </c>
      <c r="G1573" s="3" t="s">
        <v>12</v>
      </c>
      <c r="H1573" s="3" t="s">
        <v>12</v>
      </c>
      <c r="I1573" s="5" t="s">
        <v>247</v>
      </c>
    </row>
    <row r="1574" spans="1:9" x14ac:dyDescent="0.35">
      <c r="A1574" s="4" t="s">
        <v>1605</v>
      </c>
      <c r="B1574" s="3">
        <v>1975</v>
      </c>
      <c r="C1574" s="3" t="s">
        <v>18</v>
      </c>
      <c r="D1574" s="3">
        <v>29</v>
      </c>
      <c r="E1574" s="3">
        <v>1</v>
      </c>
      <c r="F1574" s="3">
        <v>13440.7</v>
      </c>
      <c r="G1574" s="3" t="s">
        <v>12</v>
      </c>
      <c r="H1574" s="3" t="s">
        <v>11</v>
      </c>
      <c r="I1574" s="5" t="s">
        <v>23</v>
      </c>
    </row>
    <row r="1575" spans="1:9" x14ac:dyDescent="0.35">
      <c r="A1575" s="4" t="s">
        <v>1606</v>
      </c>
      <c r="B1575" s="3">
        <v>1960</v>
      </c>
      <c r="C1575" s="3" t="s">
        <v>35</v>
      </c>
      <c r="D1575" s="3">
        <v>13</v>
      </c>
      <c r="E1575" s="3">
        <v>0</v>
      </c>
      <c r="F1575" s="3">
        <v>13451.12</v>
      </c>
      <c r="G1575" s="3" t="s">
        <v>12</v>
      </c>
      <c r="H1575" s="3" t="s">
        <v>16</v>
      </c>
      <c r="I1575" s="5" t="s">
        <v>42</v>
      </c>
    </row>
    <row r="1576" spans="1:9" x14ac:dyDescent="0.35">
      <c r="A1576" s="4" t="s">
        <v>1607</v>
      </c>
      <c r="B1576" s="3">
        <v>1960</v>
      </c>
      <c r="C1576" s="3" t="s">
        <v>10</v>
      </c>
      <c r="D1576" s="3">
        <v>11</v>
      </c>
      <c r="E1576" s="3">
        <v>0</v>
      </c>
      <c r="F1576" s="3">
        <v>13457.96</v>
      </c>
      <c r="G1576" s="3" t="s">
        <v>12</v>
      </c>
      <c r="H1576" s="3" t="s">
        <v>16</v>
      </c>
      <c r="I1576" s="5" t="s">
        <v>13</v>
      </c>
    </row>
    <row r="1577" spans="1:9" x14ac:dyDescent="0.35">
      <c r="A1577" s="4" t="s">
        <v>1608</v>
      </c>
      <c r="B1577" s="3">
        <v>1960</v>
      </c>
      <c r="C1577" s="3" t="s">
        <v>30</v>
      </c>
      <c r="D1577" s="3">
        <v>16</v>
      </c>
      <c r="E1577" s="3">
        <v>0</v>
      </c>
      <c r="F1577" s="3">
        <v>13462.52</v>
      </c>
      <c r="G1577" s="3" t="s">
        <v>12</v>
      </c>
      <c r="H1577" s="3" t="s">
        <v>11</v>
      </c>
      <c r="I1577" s="5" t="s">
        <v>42</v>
      </c>
    </row>
    <row r="1578" spans="1:9" x14ac:dyDescent="0.35">
      <c r="A1578" s="4" t="s">
        <v>1609</v>
      </c>
      <c r="B1578" s="3">
        <v>1985</v>
      </c>
      <c r="C1578" s="3" t="s">
        <v>35</v>
      </c>
      <c r="D1578" s="3">
        <v>19</v>
      </c>
      <c r="E1578" s="3">
        <v>3</v>
      </c>
      <c r="F1578" s="3">
        <v>13465.8</v>
      </c>
      <c r="G1578" s="3" t="s">
        <v>12</v>
      </c>
      <c r="H1578" s="3" t="s">
        <v>16</v>
      </c>
      <c r="I1578" s="5" t="s">
        <v>23</v>
      </c>
    </row>
    <row r="1579" spans="1:9" x14ac:dyDescent="0.35">
      <c r="A1579" s="4" t="s">
        <v>1610</v>
      </c>
      <c r="B1579" s="3">
        <v>1960</v>
      </c>
      <c r="C1579" s="3" t="s">
        <v>10</v>
      </c>
      <c r="D1579" s="3">
        <v>28</v>
      </c>
      <c r="E1579" s="3">
        <v>0</v>
      </c>
      <c r="F1579" s="3">
        <v>13470.8</v>
      </c>
      <c r="G1579" s="3" t="s">
        <v>12</v>
      </c>
      <c r="H1579" s="3" t="s">
        <v>11</v>
      </c>
      <c r="I1579" s="5" t="s">
        <v>13</v>
      </c>
    </row>
    <row r="1580" spans="1:9" x14ac:dyDescent="0.35">
      <c r="A1580" s="4" t="s">
        <v>1611</v>
      </c>
      <c r="B1580" s="3">
        <v>1960</v>
      </c>
      <c r="C1580" s="3" t="s">
        <v>10</v>
      </c>
      <c r="D1580" s="3">
        <v>24</v>
      </c>
      <c r="E1580" s="3">
        <v>0</v>
      </c>
      <c r="F1580" s="3">
        <v>13470.86</v>
      </c>
      <c r="G1580" s="3" t="s">
        <v>12</v>
      </c>
      <c r="H1580" s="3" t="s">
        <v>12</v>
      </c>
      <c r="I1580" s="5" t="s">
        <v>42</v>
      </c>
    </row>
    <row r="1581" spans="1:9" x14ac:dyDescent="0.35">
      <c r="A1581" s="4" t="s">
        <v>1612</v>
      </c>
      <c r="B1581" s="3">
        <v>1975</v>
      </c>
      <c r="C1581" s="3" t="s">
        <v>35</v>
      </c>
      <c r="D1581" s="3">
        <v>7</v>
      </c>
      <c r="E1581" s="3">
        <v>1</v>
      </c>
      <c r="F1581" s="3">
        <v>13472.19</v>
      </c>
      <c r="G1581" s="3" t="s">
        <v>12</v>
      </c>
      <c r="H1581" s="3" t="s">
        <v>11</v>
      </c>
      <c r="I1581" s="5" t="s">
        <v>23</v>
      </c>
    </row>
    <row r="1582" spans="1:9" x14ac:dyDescent="0.35">
      <c r="A1582" s="4" t="s">
        <v>1613</v>
      </c>
      <c r="B1582" s="3">
        <v>1990</v>
      </c>
      <c r="C1582" s="3" t="s">
        <v>35</v>
      </c>
      <c r="D1582" s="3">
        <v>30</v>
      </c>
      <c r="E1582" s="3">
        <v>3</v>
      </c>
      <c r="F1582" s="3">
        <v>13480.83</v>
      </c>
      <c r="G1582" s="3" t="s">
        <v>12</v>
      </c>
      <c r="H1582" s="3" t="s">
        <v>11</v>
      </c>
      <c r="I1582" s="5" t="s">
        <v>249</v>
      </c>
    </row>
    <row r="1583" spans="1:9" x14ac:dyDescent="0.35">
      <c r="A1583" s="4" t="s">
        <v>1614</v>
      </c>
      <c r="B1583" s="3">
        <v>1963</v>
      </c>
      <c r="C1583" s="3" t="s">
        <v>37</v>
      </c>
      <c r="D1583" s="3">
        <v>14</v>
      </c>
      <c r="E1583" s="3">
        <v>0</v>
      </c>
      <c r="F1583" s="3">
        <v>13511.28</v>
      </c>
      <c r="G1583" s="3" t="s">
        <v>12</v>
      </c>
      <c r="H1583" s="3" t="s">
        <v>16</v>
      </c>
      <c r="I1583" s="5" t="s">
        <v>23</v>
      </c>
    </row>
    <row r="1584" spans="1:9" x14ac:dyDescent="0.35">
      <c r="A1584" s="4" t="s">
        <v>1615</v>
      </c>
      <c r="B1584" s="3">
        <v>1960</v>
      </c>
      <c r="C1584" s="3" t="s">
        <v>10</v>
      </c>
      <c r="D1584" s="3">
        <v>11</v>
      </c>
      <c r="E1584" s="3">
        <v>0</v>
      </c>
      <c r="F1584" s="3">
        <v>13555</v>
      </c>
      <c r="G1584" s="3" t="s">
        <v>12</v>
      </c>
      <c r="H1584" s="3" t="s">
        <v>12</v>
      </c>
      <c r="I1584" s="5" t="s">
        <v>356</v>
      </c>
    </row>
    <row r="1585" spans="1:9" x14ac:dyDescent="0.35">
      <c r="A1585" s="4" t="s">
        <v>1616</v>
      </c>
      <c r="B1585" s="3">
        <v>1968</v>
      </c>
      <c r="C1585" s="3" t="s">
        <v>10</v>
      </c>
      <c r="D1585" s="3">
        <v>15</v>
      </c>
      <c r="E1585" s="3">
        <v>0</v>
      </c>
      <c r="F1585" s="3">
        <v>13566.04</v>
      </c>
      <c r="G1585" s="3" t="s">
        <v>12</v>
      </c>
      <c r="H1585" s="3" t="s">
        <v>12</v>
      </c>
      <c r="I1585" s="5" t="s">
        <v>535</v>
      </c>
    </row>
    <row r="1586" spans="1:9" x14ac:dyDescent="0.35">
      <c r="A1586" s="4" t="s">
        <v>1617</v>
      </c>
      <c r="B1586" s="3">
        <v>1992</v>
      </c>
      <c r="C1586" s="3" t="s">
        <v>35</v>
      </c>
      <c r="D1586" s="3">
        <v>14</v>
      </c>
      <c r="E1586" s="3">
        <v>0</v>
      </c>
      <c r="F1586" s="3">
        <v>13588.17</v>
      </c>
      <c r="G1586" s="3" t="s">
        <v>12</v>
      </c>
      <c r="H1586" s="3" t="s">
        <v>16</v>
      </c>
      <c r="I1586" s="5" t="s">
        <v>23</v>
      </c>
    </row>
    <row r="1587" spans="1:9" x14ac:dyDescent="0.35">
      <c r="A1587" s="4" t="s">
        <v>1618</v>
      </c>
      <c r="B1587" s="3">
        <v>1964</v>
      </c>
      <c r="C1587" s="3" t="s">
        <v>20</v>
      </c>
      <c r="D1587" s="3">
        <v>10</v>
      </c>
      <c r="E1587" s="3">
        <v>2</v>
      </c>
      <c r="F1587" s="3">
        <v>13607.37</v>
      </c>
      <c r="G1587" s="3" t="s">
        <v>12</v>
      </c>
      <c r="H1587" s="3" t="s">
        <v>16</v>
      </c>
      <c r="I1587" s="5" t="s">
        <v>247</v>
      </c>
    </row>
    <row r="1588" spans="1:9" x14ac:dyDescent="0.35">
      <c r="A1588" s="4" t="s">
        <v>1619</v>
      </c>
      <c r="B1588" s="3">
        <v>1961</v>
      </c>
      <c r="C1588" s="3" t="s">
        <v>15</v>
      </c>
      <c r="D1588" s="3">
        <v>18</v>
      </c>
      <c r="E1588" s="3">
        <v>0</v>
      </c>
      <c r="F1588" s="3">
        <v>13616.36</v>
      </c>
      <c r="G1588" s="3" t="s">
        <v>12</v>
      </c>
      <c r="H1588" s="3" t="s">
        <v>12</v>
      </c>
      <c r="I1588" s="5" t="s">
        <v>247</v>
      </c>
    </row>
    <row r="1589" spans="1:9" x14ac:dyDescent="0.35">
      <c r="A1589" s="4" t="s">
        <v>1620</v>
      </c>
      <c r="B1589" s="3">
        <v>1969</v>
      </c>
      <c r="C1589" s="3" t="s">
        <v>10</v>
      </c>
      <c r="D1589" s="3">
        <v>26</v>
      </c>
      <c r="E1589" s="3">
        <v>0</v>
      </c>
      <c r="F1589" s="3">
        <v>13622.01</v>
      </c>
      <c r="G1589" s="3" t="s">
        <v>12</v>
      </c>
      <c r="H1589" s="3" t="s">
        <v>12</v>
      </c>
      <c r="I1589" s="5" t="s">
        <v>23</v>
      </c>
    </row>
    <row r="1590" spans="1:9" x14ac:dyDescent="0.35">
      <c r="A1590" s="4" t="s">
        <v>1621</v>
      </c>
      <c r="B1590" s="3">
        <v>1961</v>
      </c>
      <c r="C1590" s="3" t="s">
        <v>30</v>
      </c>
      <c r="D1590" s="3">
        <v>24</v>
      </c>
      <c r="E1590" s="3">
        <v>0</v>
      </c>
      <c r="F1590" s="3">
        <v>13635.64</v>
      </c>
      <c r="G1590" s="3" t="s">
        <v>12</v>
      </c>
      <c r="H1590" s="3" t="s">
        <v>12</v>
      </c>
      <c r="I1590" s="5" t="s">
        <v>247</v>
      </c>
    </row>
    <row r="1591" spans="1:9" x14ac:dyDescent="0.35">
      <c r="A1591" s="4" t="s">
        <v>1622</v>
      </c>
      <c r="B1591" s="3">
        <v>1984</v>
      </c>
      <c r="C1591" s="3" t="s">
        <v>10</v>
      </c>
      <c r="D1591" s="3">
        <v>20</v>
      </c>
      <c r="E1591" s="3">
        <v>3</v>
      </c>
      <c r="F1591" s="3">
        <v>13638.06</v>
      </c>
      <c r="G1591" s="3" t="s">
        <v>12</v>
      </c>
      <c r="H1591" s="3" t="s">
        <v>12</v>
      </c>
      <c r="I1591" s="5" t="s">
        <v>249</v>
      </c>
    </row>
    <row r="1592" spans="1:9" x14ac:dyDescent="0.35">
      <c r="A1592" s="4" t="s">
        <v>1623</v>
      </c>
      <c r="B1592" s="3">
        <v>1963</v>
      </c>
      <c r="C1592" s="3" t="s">
        <v>35</v>
      </c>
      <c r="D1592" s="3">
        <v>4</v>
      </c>
      <c r="E1592" s="3">
        <v>0</v>
      </c>
      <c r="F1592" s="3">
        <v>13677.68</v>
      </c>
      <c r="G1592" s="3" t="s">
        <v>12</v>
      </c>
      <c r="H1592" s="3" t="s">
        <v>11</v>
      </c>
      <c r="I1592" s="5" t="s">
        <v>300</v>
      </c>
    </row>
    <row r="1593" spans="1:9" x14ac:dyDescent="0.35">
      <c r="A1593" s="4" t="s">
        <v>1624</v>
      </c>
      <c r="B1593" s="3">
        <v>1985</v>
      </c>
      <c r="C1593" s="3" t="s">
        <v>20</v>
      </c>
      <c r="D1593" s="3">
        <v>14</v>
      </c>
      <c r="E1593" s="3">
        <v>3</v>
      </c>
      <c r="F1593" s="3">
        <v>13685.51</v>
      </c>
      <c r="G1593" s="3" t="s">
        <v>12</v>
      </c>
      <c r="H1593" s="3" t="s">
        <v>16</v>
      </c>
      <c r="I1593" s="5" t="s">
        <v>535</v>
      </c>
    </row>
    <row r="1594" spans="1:9" x14ac:dyDescent="0.35">
      <c r="A1594" s="4" t="s">
        <v>1625</v>
      </c>
      <c r="B1594" s="3">
        <v>1986</v>
      </c>
      <c r="C1594" s="3" t="s">
        <v>15</v>
      </c>
      <c r="D1594" s="3">
        <v>24</v>
      </c>
      <c r="E1594" s="3">
        <v>3</v>
      </c>
      <c r="F1594" s="3">
        <v>13714.55</v>
      </c>
      <c r="G1594" s="3" t="s">
        <v>12</v>
      </c>
      <c r="H1594" s="3" t="s">
        <v>11</v>
      </c>
      <c r="I1594" s="5" t="s">
        <v>249</v>
      </c>
    </row>
    <row r="1595" spans="1:9" x14ac:dyDescent="0.35">
      <c r="A1595" s="4" t="s">
        <v>1626</v>
      </c>
      <c r="B1595" s="3">
        <v>1981</v>
      </c>
      <c r="C1595" s="3" t="s">
        <v>35</v>
      </c>
      <c r="D1595" s="3">
        <v>2</v>
      </c>
      <c r="E1595" s="3">
        <v>1</v>
      </c>
      <c r="F1595" s="3">
        <v>13725.47</v>
      </c>
      <c r="G1595" s="3" t="s">
        <v>12</v>
      </c>
      <c r="H1595" s="3" t="s">
        <v>11</v>
      </c>
      <c r="I1595" s="5" t="s">
        <v>247</v>
      </c>
    </row>
    <row r="1596" spans="1:9" x14ac:dyDescent="0.35">
      <c r="A1596" s="4" t="s">
        <v>1627</v>
      </c>
      <c r="B1596" s="3">
        <v>1985</v>
      </c>
      <c r="C1596" s="3" t="s">
        <v>35</v>
      </c>
      <c r="D1596" s="3">
        <v>29</v>
      </c>
      <c r="E1596" s="3">
        <v>3</v>
      </c>
      <c r="F1596" s="3">
        <v>13726.21</v>
      </c>
      <c r="G1596" s="3" t="s">
        <v>12</v>
      </c>
      <c r="H1596" s="3" t="s">
        <v>12</v>
      </c>
      <c r="I1596" s="5" t="s">
        <v>535</v>
      </c>
    </row>
    <row r="1597" spans="1:9" x14ac:dyDescent="0.35">
      <c r="A1597" s="4" t="s">
        <v>1628</v>
      </c>
      <c r="B1597" s="3">
        <v>1969</v>
      </c>
      <c r="C1597" s="3" t="s">
        <v>37</v>
      </c>
      <c r="D1597" s="3">
        <v>23</v>
      </c>
      <c r="E1597" s="3">
        <v>0</v>
      </c>
      <c r="F1597" s="3">
        <v>13746.74</v>
      </c>
      <c r="G1597" s="3" t="s">
        <v>12</v>
      </c>
      <c r="H1597" s="3" t="s">
        <v>11</v>
      </c>
      <c r="I1597" s="5" t="s">
        <v>535</v>
      </c>
    </row>
    <row r="1598" spans="1:9" x14ac:dyDescent="0.35">
      <c r="A1598" s="4" t="s">
        <v>1629</v>
      </c>
      <c r="B1598" s="3">
        <v>2004</v>
      </c>
      <c r="C1598" s="3" t="s">
        <v>10</v>
      </c>
      <c r="D1598" s="3">
        <v>16</v>
      </c>
      <c r="E1598" s="3">
        <v>0</v>
      </c>
      <c r="F1598" s="3">
        <v>13747.87</v>
      </c>
      <c r="G1598" s="3" t="s">
        <v>12</v>
      </c>
      <c r="H1598" s="3" t="s">
        <v>11</v>
      </c>
      <c r="I1598" s="5" t="s">
        <v>170</v>
      </c>
    </row>
    <row r="1599" spans="1:9" x14ac:dyDescent="0.35">
      <c r="A1599" s="4" t="s">
        <v>1630</v>
      </c>
      <c r="B1599" s="3">
        <v>1959</v>
      </c>
      <c r="C1599" s="3" t="s">
        <v>35</v>
      </c>
      <c r="D1599" s="3">
        <v>6</v>
      </c>
      <c r="E1599" s="3">
        <v>0</v>
      </c>
      <c r="F1599" s="3">
        <v>13770.1</v>
      </c>
      <c r="G1599" s="3" t="s">
        <v>12</v>
      </c>
      <c r="H1599" s="3" t="s">
        <v>16</v>
      </c>
      <c r="I1599" s="5" t="s">
        <v>23</v>
      </c>
    </row>
    <row r="1600" spans="1:9" x14ac:dyDescent="0.35">
      <c r="A1600" s="4" t="s">
        <v>1631</v>
      </c>
      <c r="B1600" s="3">
        <v>1966</v>
      </c>
      <c r="C1600" s="3" t="s">
        <v>15</v>
      </c>
      <c r="D1600" s="3">
        <v>10</v>
      </c>
      <c r="E1600" s="3">
        <v>0</v>
      </c>
      <c r="F1600" s="3">
        <v>13801.61</v>
      </c>
      <c r="G1600" s="3" t="s">
        <v>12</v>
      </c>
      <c r="H1600" s="3" t="s">
        <v>12</v>
      </c>
      <c r="I1600" s="5" t="s">
        <v>535</v>
      </c>
    </row>
    <row r="1601" spans="1:9" x14ac:dyDescent="0.35">
      <c r="A1601" s="4" t="s">
        <v>1632</v>
      </c>
      <c r="B1601" s="3">
        <v>1986</v>
      </c>
      <c r="C1601" s="3" t="s">
        <v>30</v>
      </c>
      <c r="D1601" s="3">
        <v>8</v>
      </c>
      <c r="E1601" s="3">
        <v>3</v>
      </c>
      <c r="F1601" s="3">
        <v>13819.49</v>
      </c>
      <c r="G1601" s="3" t="s">
        <v>12</v>
      </c>
      <c r="H1601" s="3" t="s">
        <v>11</v>
      </c>
      <c r="I1601" s="5" t="s">
        <v>23</v>
      </c>
    </row>
    <row r="1602" spans="1:9" x14ac:dyDescent="0.35">
      <c r="A1602" s="4" t="s">
        <v>1633</v>
      </c>
      <c r="B1602" s="3">
        <v>1958</v>
      </c>
      <c r="C1602" s="3" t="s">
        <v>15</v>
      </c>
      <c r="D1602" s="3">
        <v>25</v>
      </c>
      <c r="E1602" s="3">
        <v>0</v>
      </c>
      <c r="F1602" s="3">
        <v>13822.8</v>
      </c>
      <c r="G1602" s="3" t="s">
        <v>12</v>
      </c>
      <c r="H1602" s="3" t="s">
        <v>12</v>
      </c>
      <c r="I1602" s="5" t="s">
        <v>42</v>
      </c>
    </row>
    <row r="1603" spans="1:9" x14ac:dyDescent="0.35">
      <c r="A1603" s="4" t="s">
        <v>1634</v>
      </c>
      <c r="B1603" s="3">
        <v>1958</v>
      </c>
      <c r="C1603" s="3" t="s">
        <v>30</v>
      </c>
      <c r="D1603" s="3">
        <v>10</v>
      </c>
      <c r="E1603" s="3">
        <v>0</v>
      </c>
      <c r="F1603" s="3">
        <v>13831.12</v>
      </c>
      <c r="G1603" s="3" t="s">
        <v>12</v>
      </c>
      <c r="H1603" s="3" t="s">
        <v>16</v>
      </c>
      <c r="I1603" s="5" t="s">
        <v>13</v>
      </c>
    </row>
    <row r="1604" spans="1:9" x14ac:dyDescent="0.35">
      <c r="A1604" s="4" t="s">
        <v>1635</v>
      </c>
      <c r="B1604" s="3">
        <v>2003</v>
      </c>
      <c r="C1604" s="3" t="s">
        <v>18</v>
      </c>
      <c r="D1604" s="3">
        <v>7</v>
      </c>
      <c r="E1604" s="3">
        <v>0</v>
      </c>
      <c r="F1604" s="3">
        <v>13844.51</v>
      </c>
      <c r="G1604" s="3" t="s">
        <v>11</v>
      </c>
      <c r="H1604" s="3" t="s">
        <v>16</v>
      </c>
      <c r="I1604" s="5" t="s">
        <v>42</v>
      </c>
    </row>
    <row r="1605" spans="1:9" x14ac:dyDescent="0.35">
      <c r="A1605" s="4" t="s">
        <v>1636</v>
      </c>
      <c r="B1605" s="3">
        <v>1960</v>
      </c>
      <c r="C1605" s="3" t="s">
        <v>10</v>
      </c>
      <c r="D1605" s="3">
        <v>21</v>
      </c>
      <c r="E1605" s="3">
        <v>0</v>
      </c>
      <c r="F1605" s="3">
        <v>13844.8</v>
      </c>
      <c r="G1605" s="3" t="s">
        <v>11</v>
      </c>
      <c r="H1605" s="3" t="s">
        <v>11</v>
      </c>
      <c r="I1605" s="5" t="s">
        <v>23</v>
      </c>
    </row>
    <row r="1606" spans="1:9" x14ac:dyDescent="0.35">
      <c r="A1606" s="4" t="s">
        <v>1637</v>
      </c>
      <c r="B1606" s="3">
        <v>1978</v>
      </c>
      <c r="C1606" s="3" t="s">
        <v>30</v>
      </c>
      <c r="D1606" s="3">
        <v>19</v>
      </c>
      <c r="E1606" s="3">
        <v>2</v>
      </c>
      <c r="F1606" s="3">
        <v>13874.89</v>
      </c>
      <c r="G1606" s="3" t="s">
        <v>11</v>
      </c>
      <c r="H1606" s="3" t="s">
        <v>16</v>
      </c>
      <c r="I1606" s="5" t="s">
        <v>23</v>
      </c>
    </row>
    <row r="1607" spans="1:9" x14ac:dyDescent="0.35">
      <c r="A1607" s="4" t="s">
        <v>1638</v>
      </c>
      <c r="B1607" s="3">
        <v>1959</v>
      </c>
      <c r="C1607" s="3" t="s">
        <v>37</v>
      </c>
      <c r="D1607" s="3">
        <v>5</v>
      </c>
      <c r="E1607" s="3">
        <v>0</v>
      </c>
      <c r="F1607" s="3">
        <v>13880.95</v>
      </c>
      <c r="G1607" s="3" t="s">
        <v>11</v>
      </c>
      <c r="H1607" s="3" t="s">
        <v>11</v>
      </c>
      <c r="I1607" s="5" t="s">
        <v>42</v>
      </c>
    </row>
    <row r="1608" spans="1:9" x14ac:dyDescent="0.35">
      <c r="A1608" s="4" t="s">
        <v>1639</v>
      </c>
      <c r="B1608" s="3">
        <v>1985</v>
      </c>
      <c r="C1608" s="3" t="s">
        <v>20</v>
      </c>
      <c r="D1608" s="3">
        <v>25</v>
      </c>
      <c r="E1608" s="3">
        <v>3</v>
      </c>
      <c r="F1608" s="3">
        <v>13886.4</v>
      </c>
      <c r="G1608" s="3" t="s">
        <v>11</v>
      </c>
      <c r="H1608" s="3" t="s">
        <v>11</v>
      </c>
      <c r="I1608" s="5" t="s">
        <v>23</v>
      </c>
    </row>
    <row r="1609" spans="1:9" x14ac:dyDescent="0.35">
      <c r="A1609" s="4" t="s">
        <v>1640</v>
      </c>
      <c r="B1609" s="3">
        <v>1959</v>
      </c>
      <c r="C1609" s="3" t="s">
        <v>30</v>
      </c>
      <c r="D1609" s="3">
        <v>29</v>
      </c>
      <c r="E1609" s="3">
        <v>0</v>
      </c>
      <c r="F1609" s="3">
        <v>13887.2</v>
      </c>
      <c r="G1609" s="3" t="s">
        <v>11</v>
      </c>
      <c r="H1609" s="3" t="s">
        <v>12</v>
      </c>
      <c r="I1609" s="5" t="s">
        <v>13</v>
      </c>
    </row>
    <row r="1610" spans="1:9" x14ac:dyDescent="0.35">
      <c r="A1610" s="4" t="s">
        <v>1641</v>
      </c>
      <c r="B1610" s="3">
        <v>1959</v>
      </c>
      <c r="C1610" s="3" t="s">
        <v>10</v>
      </c>
      <c r="D1610" s="3">
        <v>7</v>
      </c>
      <c r="E1610" s="3">
        <v>0</v>
      </c>
      <c r="F1610" s="3">
        <v>13887.97</v>
      </c>
      <c r="G1610" s="3" t="s">
        <v>11</v>
      </c>
      <c r="H1610" s="3" t="s">
        <v>11</v>
      </c>
      <c r="I1610" s="5" t="s">
        <v>13</v>
      </c>
    </row>
    <row r="1611" spans="1:9" x14ac:dyDescent="0.35">
      <c r="A1611" s="4" t="s">
        <v>1642</v>
      </c>
      <c r="B1611" s="3">
        <v>1962</v>
      </c>
      <c r="C1611" s="3" t="s">
        <v>10</v>
      </c>
      <c r="D1611" s="3">
        <v>27</v>
      </c>
      <c r="E1611" s="3">
        <v>3</v>
      </c>
      <c r="F1611" s="3">
        <v>13919.82</v>
      </c>
      <c r="G1611" s="3" t="s">
        <v>11</v>
      </c>
      <c r="H1611" s="3" t="s">
        <v>11</v>
      </c>
      <c r="I1611" s="5" t="s">
        <v>13</v>
      </c>
    </row>
    <row r="1612" spans="1:9" x14ac:dyDescent="0.35">
      <c r="A1612" s="4" t="s">
        <v>1643</v>
      </c>
      <c r="B1612" s="3">
        <v>1960</v>
      </c>
      <c r="C1612" s="3" t="s">
        <v>18</v>
      </c>
      <c r="D1612" s="3">
        <v>18</v>
      </c>
      <c r="E1612" s="3">
        <v>1</v>
      </c>
      <c r="F1612" s="3">
        <v>13937.67</v>
      </c>
      <c r="G1612" s="3" t="s">
        <v>11</v>
      </c>
      <c r="H1612" s="3" t="s">
        <v>16</v>
      </c>
      <c r="I1612" s="5" t="s">
        <v>23</v>
      </c>
    </row>
    <row r="1613" spans="1:9" x14ac:dyDescent="0.35">
      <c r="A1613" s="4" t="s">
        <v>1644</v>
      </c>
      <c r="B1613" s="3">
        <v>1959</v>
      </c>
      <c r="C1613" s="3" t="s">
        <v>35</v>
      </c>
      <c r="D1613" s="3">
        <v>29</v>
      </c>
      <c r="E1613" s="3">
        <v>0</v>
      </c>
      <c r="F1613" s="3">
        <v>13974.46</v>
      </c>
      <c r="G1613" s="3" t="s">
        <v>11</v>
      </c>
      <c r="H1613" s="3" t="s">
        <v>11</v>
      </c>
      <c r="I1613" s="5" t="s">
        <v>166</v>
      </c>
    </row>
    <row r="1614" spans="1:9" x14ac:dyDescent="0.35">
      <c r="A1614" s="4" t="s">
        <v>1645</v>
      </c>
      <c r="B1614" s="3">
        <v>1990</v>
      </c>
      <c r="C1614" s="3" t="s">
        <v>10</v>
      </c>
      <c r="D1614" s="3">
        <v>13</v>
      </c>
      <c r="E1614" s="3">
        <v>3</v>
      </c>
      <c r="F1614" s="3">
        <v>13979.45</v>
      </c>
      <c r="G1614" s="3" t="s">
        <v>11</v>
      </c>
      <c r="H1614" s="3" t="s">
        <v>16</v>
      </c>
      <c r="I1614" s="5" t="s">
        <v>249</v>
      </c>
    </row>
    <row r="1615" spans="1:9" x14ac:dyDescent="0.35">
      <c r="A1615" s="4" t="s">
        <v>1646</v>
      </c>
      <c r="B1615" s="3">
        <v>1959</v>
      </c>
      <c r="C1615" s="3" t="s">
        <v>20</v>
      </c>
      <c r="D1615" s="3">
        <v>6</v>
      </c>
      <c r="E1615" s="3">
        <v>0</v>
      </c>
      <c r="F1615" s="3">
        <v>13981.85</v>
      </c>
      <c r="G1615" s="3" t="s">
        <v>11</v>
      </c>
      <c r="H1615" s="3" t="s">
        <v>16</v>
      </c>
      <c r="I1615" s="5" t="s">
        <v>168</v>
      </c>
    </row>
    <row r="1616" spans="1:9" x14ac:dyDescent="0.35">
      <c r="A1616" s="4" t="s">
        <v>1647</v>
      </c>
      <c r="B1616" s="3">
        <v>1963</v>
      </c>
      <c r="C1616" s="3" t="s">
        <v>30</v>
      </c>
      <c r="D1616" s="3">
        <v>23</v>
      </c>
      <c r="E1616" s="3">
        <v>3</v>
      </c>
      <c r="F1616" s="3">
        <v>14001.13</v>
      </c>
      <c r="G1616" s="3" t="s">
        <v>11</v>
      </c>
      <c r="H1616" s="3" t="s">
        <v>16</v>
      </c>
      <c r="I1616" s="5" t="s">
        <v>13</v>
      </c>
    </row>
    <row r="1617" spans="1:9" x14ac:dyDescent="0.35">
      <c r="A1617" s="4" t="s">
        <v>1648</v>
      </c>
      <c r="B1617" s="3">
        <v>1963</v>
      </c>
      <c r="C1617" s="3" t="s">
        <v>10</v>
      </c>
      <c r="D1617" s="3">
        <v>6</v>
      </c>
      <c r="E1617" s="3">
        <v>3</v>
      </c>
      <c r="F1617" s="3">
        <v>14001.29</v>
      </c>
      <c r="G1617" s="3" t="s">
        <v>11</v>
      </c>
      <c r="H1617" s="3" t="s">
        <v>11</v>
      </c>
      <c r="I1617" s="5" t="s">
        <v>13</v>
      </c>
    </row>
    <row r="1618" spans="1:9" x14ac:dyDescent="0.35">
      <c r="A1618" s="4" t="s">
        <v>1649</v>
      </c>
      <c r="B1618" s="3">
        <v>1963</v>
      </c>
      <c r="C1618" s="3" t="s">
        <v>10</v>
      </c>
      <c r="D1618" s="3">
        <v>8</v>
      </c>
      <c r="E1618" s="3">
        <v>3</v>
      </c>
      <c r="F1618" s="3">
        <v>14007.22</v>
      </c>
      <c r="G1618" s="3" t="s">
        <v>11</v>
      </c>
      <c r="H1618" s="3" t="s">
        <v>12</v>
      </c>
      <c r="I1618" s="5" t="s">
        <v>42</v>
      </c>
    </row>
    <row r="1619" spans="1:9" x14ac:dyDescent="0.35">
      <c r="A1619" s="4" t="s">
        <v>1650</v>
      </c>
      <c r="B1619" s="3">
        <v>1960</v>
      </c>
      <c r="C1619" s="3" t="s">
        <v>15</v>
      </c>
      <c r="D1619" s="3">
        <v>8</v>
      </c>
      <c r="E1619" s="3">
        <v>0</v>
      </c>
      <c r="F1619" s="3">
        <v>14043.48</v>
      </c>
      <c r="G1619" s="3" t="s">
        <v>11</v>
      </c>
      <c r="H1619" s="3" t="s">
        <v>12</v>
      </c>
      <c r="I1619" s="5" t="s">
        <v>247</v>
      </c>
    </row>
    <row r="1620" spans="1:9" x14ac:dyDescent="0.35">
      <c r="A1620" s="4" t="s">
        <v>1651</v>
      </c>
      <c r="B1620" s="3">
        <v>1991</v>
      </c>
      <c r="C1620" s="3" t="s">
        <v>20</v>
      </c>
      <c r="D1620" s="3">
        <v>12</v>
      </c>
      <c r="E1620" s="3">
        <v>3</v>
      </c>
      <c r="F1620" s="3">
        <v>14081.93</v>
      </c>
      <c r="G1620" s="3" t="s">
        <v>11</v>
      </c>
      <c r="H1620" s="3" t="s">
        <v>12</v>
      </c>
      <c r="I1620" s="5" t="s">
        <v>23</v>
      </c>
    </row>
    <row r="1621" spans="1:9" x14ac:dyDescent="0.35">
      <c r="A1621" s="4" t="s">
        <v>1652</v>
      </c>
      <c r="B1621" s="3">
        <v>1976</v>
      </c>
      <c r="C1621" s="3" t="s">
        <v>20</v>
      </c>
      <c r="D1621" s="3">
        <v>26</v>
      </c>
      <c r="E1621" s="3">
        <v>2</v>
      </c>
      <c r="F1621" s="3">
        <v>14098.07</v>
      </c>
      <c r="G1621" s="3" t="s">
        <v>11</v>
      </c>
      <c r="H1621" s="3" t="s">
        <v>12</v>
      </c>
      <c r="I1621" s="5" t="s">
        <v>249</v>
      </c>
    </row>
    <row r="1622" spans="1:9" x14ac:dyDescent="0.35">
      <c r="A1622" s="4" t="s">
        <v>1653</v>
      </c>
      <c r="B1622" s="3">
        <v>1961</v>
      </c>
      <c r="C1622" s="3" t="s">
        <v>18</v>
      </c>
      <c r="D1622" s="3">
        <v>14</v>
      </c>
      <c r="E1622" s="3">
        <v>2</v>
      </c>
      <c r="F1622" s="3">
        <v>14119.62</v>
      </c>
      <c r="G1622" s="3" t="s">
        <v>11</v>
      </c>
      <c r="H1622" s="3" t="s">
        <v>16</v>
      </c>
      <c r="I1622" s="5" t="s">
        <v>23</v>
      </c>
    </row>
    <row r="1623" spans="1:9" x14ac:dyDescent="0.35">
      <c r="A1623" s="4" t="s">
        <v>1654</v>
      </c>
      <c r="B1623" s="3">
        <v>2004</v>
      </c>
      <c r="C1623" s="3" t="s">
        <v>10</v>
      </c>
      <c r="D1623" s="3">
        <v>6</v>
      </c>
      <c r="E1623" s="3">
        <v>0</v>
      </c>
      <c r="F1623" s="3">
        <v>14133.04</v>
      </c>
      <c r="G1623" s="3" t="s">
        <v>11</v>
      </c>
      <c r="H1623" s="3" t="s">
        <v>12</v>
      </c>
      <c r="I1623" s="5" t="s">
        <v>13</v>
      </c>
    </row>
    <row r="1624" spans="1:9" x14ac:dyDescent="0.35">
      <c r="A1624" s="4" t="s">
        <v>1655</v>
      </c>
      <c r="B1624" s="3">
        <v>1984</v>
      </c>
      <c r="C1624" s="3" t="s">
        <v>10</v>
      </c>
      <c r="D1624" s="3">
        <v>7</v>
      </c>
      <c r="E1624" s="3">
        <v>3</v>
      </c>
      <c r="F1624" s="3">
        <v>14152.46</v>
      </c>
      <c r="G1624" s="3" t="s">
        <v>11</v>
      </c>
      <c r="H1624" s="3" t="s">
        <v>16</v>
      </c>
      <c r="I1624" s="5" t="s">
        <v>23</v>
      </c>
    </row>
    <row r="1625" spans="1:9" x14ac:dyDescent="0.35">
      <c r="A1625" s="4" t="s">
        <v>1656</v>
      </c>
      <c r="B1625" s="3">
        <v>1968</v>
      </c>
      <c r="C1625" s="3" t="s">
        <v>30</v>
      </c>
      <c r="D1625" s="3">
        <v>25</v>
      </c>
      <c r="E1625" s="3">
        <v>0</v>
      </c>
      <c r="F1625" s="3">
        <v>14193.55</v>
      </c>
      <c r="G1625" s="3" t="s">
        <v>11</v>
      </c>
      <c r="H1625" s="3" t="s">
        <v>16</v>
      </c>
      <c r="I1625" s="5" t="s">
        <v>535</v>
      </c>
    </row>
    <row r="1626" spans="1:9" x14ac:dyDescent="0.35">
      <c r="A1626" s="4" t="s">
        <v>1657</v>
      </c>
      <c r="B1626" s="3">
        <v>1983</v>
      </c>
      <c r="C1626" s="3" t="s">
        <v>15</v>
      </c>
      <c r="D1626" s="3">
        <v>17</v>
      </c>
      <c r="E1626" s="3">
        <v>3</v>
      </c>
      <c r="F1626" s="3">
        <v>14209.4</v>
      </c>
      <c r="G1626" s="3" t="s">
        <v>11</v>
      </c>
      <c r="H1626" s="3" t="s">
        <v>16</v>
      </c>
      <c r="I1626" s="5" t="s">
        <v>535</v>
      </c>
    </row>
    <row r="1627" spans="1:9" x14ac:dyDescent="0.35">
      <c r="A1627" s="4" t="s">
        <v>1658</v>
      </c>
      <c r="B1627" s="3">
        <v>1958</v>
      </c>
      <c r="C1627" s="3" t="s">
        <v>20</v>
      </c>
      <c r="D1627" s="3">
        <v>21</v>
      </c>
      <c r="E1627" s="3">
        <v>0</v>
      </c>
      <c r="F1627" s="3">
        <v>14210.54</v>
      </c>
      <c r="G1627" s="3" t="s">
        <v>11</v>
      </c>
      <c r="H1627" s="3" t="s">
        <v>11</v>
      </c>
      <c r="I1627" s="5" t="s">
        <v>23</v>
      </c>
    </row>
    <row r="1628" spans="1:9" x14ac:dyDescent="0.35">
      <c r="A1628" s="4" t="s">
        <v>1659</v>
      </c>
      <c r="B1628" s="3">
        <v>1961</v>
      </c>
      <c r="C1628" s="3" t="s">
        <v>20</v>
      </c>
      <c r="D1628" s="3">
        <v>25</v>
      </c>
      <c r="E1628" s="3">
        <v>2</v>
      </c>
      <c r="F1628" s="3">
        <v>14235.07</v>
      </c>
      <c r="G1628" s="3" t="s">
        <v>11</v>
      </c>
      <c r="H1628" s="3" t="s">
        <v>16</v>
      </c>
      <c r="I1628" s="5" t="s">
        <v>42</v>
      </c>
    </row>
    <row r="1629" spans="1:9" x14ac:dyDescent="0.35">
      <c r="A1629" s="4" t="s">
        <v>1660</v>
      </c>
      <c r="B1629" s="3">
        <v>1959</v>
      </c>
      <c r="C1629" s="3" t="s">
        <v>37</v>
      </c>
      <c r="D1629" s="3">
        <v>10</v>
      </c>
      <c r="E1629" s="3">
        <v>0</v>
      </c>
      <c r="F1629" s="3">
        <v>14254.61</v>
      </c>
      <c r="G1629" s="3" t="s">
        <v>11</v>
      </c>
      <c r="H1629" s="3" t="s">
        <v>16</v>
      </c>
      <c r="I1629" s="5" t="s">
        <v>23</v>
      </c>
    </row>
    <row r="1630" spans="1:9" x14ac:dyDescent="0.35">
      <c r="A1630" s="4" t="s">
        <v>1661</v>
      </c>
      <c r="B1630" s="3">
        <v>1959</v>
      </c>
      <c r="C1630" s="3" t="s">
        <v>15</v>
      </c>
      <c r="D1630" s="3">
        <v>8</v>
      </c>
      <c r="E1630" s="3">
        <v>0</v>
      </c>
      <c r="F1630" s="3">
        <v>14256.19</v>
      </c>
      <c r="G1630" s="3" t="s">
        <v>11</v>
      </c>
      <c r="H1630" s="3" t="s">
        <v>12</v>
      </c>
      <c r="I1630" s="5" t="s">
        <v>23</v>
      </c>
    </row>
    <row r="1631" spans="1:9" x14ac:dyDescent="0.35">
      <c r="A1631" s="4" t="s">
        <v>1662</v>
      </c>
      <c r="B1631" s="3">
        <v>1974</v>
      </c>
      <c r="C1631" s="3" t="s">
        <v>30</v>
      </c>
      <c r="D1631" s="3">
        <v>26</v>
      </c>
      <c r="E1631" s="3">
        <v>0</v>
      </c>
      <c r="F1631" s="3">
        <v>14256.79</v>
      </c>
      <c r="G1631" s="3" t="s">
        <v>11</v>
      </c>
      <c r="H1631" s="3" t="s">
        <v>11</v>
      </c>
      <c r="I1631" s="5" t="s">
        <v>535</v>
      </c>
    </row>
    <row r="1632" spans="1:9" x14ac:dyDescent="0.35">
      <c r="A1632" s="4" t="s">
        <v>1663</v>
      </c>
      <c r="B1632" s="3">
        <v>1972</v>
      </c>
      <c r="C1632" s="3" t="s">
        <v>10</v>
      </c>
      <c r="D1632" s="3">
        <v>13</v>
      </c>
      <c r="E1632" s="3">
        <v>0</v>
      </c>
      <c r="F1632" s="3">
        <v>14258.33</v>
      </c>
      <c r="G1632" s="3" t="s">
        <v>11</v>
      </c>
      <c r="H1632" s="3" t="s">
        <v>11</v>
      </c>
      <c r="I1632" s="5" t="s">
        <v>535</v>
      </c>
    </row>
    <row r="1633" spans="1:9" x14ac:dyDescent="0.35">
      <c r="A1633" s="4" t="s">
        <v>1664</v>
      </c>
      <c r="B1633" s="3">
        <v>2004</v>
      </c>
      <c r="C1633" s="3" t="s">
        <v>20</v>
      </c>
      <c r="D1633" s="3">
        <v>6</v>
      </c>
      <c r="E1633" s="3">
        <v>0</v>
      </c>
      <c r="F1633" s="3">
        <v>14283.46</v>
      </c>
      <c r="G1633" s="3" t="s">
        <v>11</v>
      </c>
      <c r="H1633" s="3" t="s">
        <v>11</v>
      </c>
      <c r="I1633" s="5" t="s">
        <v>247</v>
      </c>
    </row>
    <row r="1634" spans="1:9" x14ac:dyDescent="0.35">
      <c r="A1634" s="4" t="s">
        <v>1665</v>
      </c>
      <c r="B1634" s="3">
        <v>1968</v>
      </c>
      <c r="C1634" s="3" t="s">
        <v>30</v>
      </c>
      <c r="D1634" s="3">
        <v>15</v>
      </c>
      <c r="E1634" s="3">
        <v>0</v>
      </c>
      <c r="F1634" s="3">
        <v>14285.9</v>
      </c>
      <c r="G1634" s="3" t="s">
        <v>11</v>
      </c>
      <c r="H1634" s="3" t="s">
        <v>12</v>
      </c>
      <c r="I1634" s="5" t="s">
        <v>23</v>
      </c>
    </row>
    <row r="1635" spans="1:9" x14ac:dyDescent="0.35">
      <c r="A1635" s="4" t="s">
        <v>1666</v>
      </c>
      <c r="B1635" s="3">
        <v>1958</v>
      </c>
      <c r="C1635" s="3" t="s">
        <v>37</v>
      </c>
      <c r="D1635" s="3">
        <v>15</v>
      </c>
      <c r="E1635" s="3">
        <v>0</v>
      </c>
      <c r="F1635" s="3">
        <v>14313.85</v>
      </c>
      <c r="G1635" s="3" t="s">
        <v>11</v>
      </c>
      <c r="H1635" s="3" t="s">
        <v>12</v>
      </c>
      <c r="I1635" s="5" t="s">
        <v>13</v>
      </c>
    </row>
    <row r="1636" spans="1:9" x14ac:dyDescent="0.35">
      <c r="A1636" s="4" t="s">
        <v>1667</v>
      </c>
      <c r="B1636" s="3">
        <v>1958</v>
      </c>
      <c r="C1636" s="3" t="s">
        <v>10</v>
      </c>
      <c r="D1636" s="3">
        <v>10</v>
      </c>
      <c r="E1636" s="3">
        <v>0</v>
      </c>
      <c r="F1636" s="3">
        <v>14319.03</v>
      </c>
      <c r="G1636" s="3" t="s">
        <v>11</v>
      </c>
      <c r="H1636" s="3" t="s">
        <v>11</v>
      </c>
      <c r="I1636" s="5" t="s">
        <v>42</v>
      </c>
    </row>
    <row r="1637" spans="1:9" x14ac:dyDescent="0.35">
      <c r="A1637" s="4" t="s">
        <v>1668</v>
      </c>
      <c r="B1637" s="3">
        <v>1969</v>
      </c>
      <c r="C1637" s="3" t="s">
        <v>20</v>
      </c>
      <c r="D1637" s="3">
        <v>26</v>
      </c>
      <c r="E1637" s="3">
        <v>0</v>
      </c>
      <c r="F1637" s="3">
        <v>14337.91</v>
      </c>
      <c r="G1637" s="3" t="s">
        <v>11</v>
      </c>
      <c r="H1637" s="3" t="s">
        <v>12</v>
      </c>
      <c r="I1637" s="5" t="s">
        <v>632</v>
      </c>
    </row>
    <row r="1638" spans="1:9" x14ac:dyDescent="0.35">
      <c r="A1638" s="4" t="s">
        <v>1669</v>
      </c>
      <c r="B1638" s="3">
        <v>1959</v>
      </c>
      <c r="C1638" s="3" t="s">
        <v>30</v>
      </c>
      <c r="D1638" s="3">
        <v>24</v>
      </c>
      <c r="E1638" s="3">
        <v>1</v>
      </c>
      <c r="F1638" s="3">
        <v>14349.85</v>
      </c>
      <c r="G1638" s="3" t="s">
        <v>11</v>
      </c>
      <c r="H1638" s="3" t="s">
        <v>11</v>
      </c>
      <c r="I1638" s="5" t="s">
        <v>23</v>
      </c>
    </row>
    <row r="1639" spans="1:9" x14ac:dyDescent="0.35">
      <c r="A1639" s="4" t="s">
        <v>1670</v>
      </c>
      <c r="B1639" s="3">
        <v>1967</v>
      </c>
      <c r="C1639" s="3" t="s">
        <v>37</v>
      </c>
      <c r="D1639" s="3">
        <v>10</v>
      </c>
      <c r="E1639" s="3">
        <v>0</v>
      </c>
      <c r="F1639" s="3">
        <v>14355.43</v>
      </c>
      <c r="G1639" s="3" t="s">
        <v>11</v>
      </c>
      <c r="H1639" s="3" t="s">
        <v>16</v>
      </c>
      <c r="I1639" s="5" t="s">
        <v>535</v>
      </c>
    </row>
    <row r="1640" spans="1:9" x14ac:dyDescent="0.35">
      <c r="A1640" s="4" t="s">
        <v>1671</v>
      </c>
      <c r="B1640" s="3">
        <v>1988</v>
      </c>
      <c r="C1640" s="3" t="s">
        <v>15</v>
      </c>
      <c r="D1640" s="3">
        <v>16</v>
      </c>
      <c r="E1640" s="3">
        <v>1</v>
      </c>
      <c r="F1640" s="3">
        <v>14358.36</v>
      </c>
      <c r="G1640" s="3" t="s">
        <v>11</v>
      </c>
      <c r="H1640" s="3" t="s">
        <v>11</v>
      </c>
      <c r="I1640" s="5" t="s">
        <v>42</v>
      </c>
    </row>
    <row r="1641" spans="1:9" x14ac:dyDescent="0.35">
      <c r="A1641" s="4" t="s">
        <v>1672</v>
      </c>
      <c r="B1641" s="3">
        <v>1963</v>
      </c>
      <c r="C1641" s="3" t="s">
        <v>10</v>
      </c>
      <c r="D1641" s="3">
        <v>16</v>
      </c>
      <c r="E1641" s="3">
        <v>3</v>
      </c>
      <c r="F1641" s="3">
        <v>14382.71</v>
      </c>
      <c r="G1641" s="3" t="s">
        <v>11</v>
      </c>
      <c r="H1641" s="3" t="s">
        <v>11</v>
      </c>
      <c r="I1641" s="5" t="s">
        <v>23</v>
      </c>
    </row>
    <row r="1642" spans="1:9" x14ac:dyDescent="0.35">
      <c r="A1642" s="4" t="s">
        <v>1673</v>
      </c>
      <c r="B1642" s="3">
        <v>1965</v>
      </c>
      <c r="C1642" s="3" t="s">
        <v>18</v>
      </c>
      <c r="D1642" s="3">
        <v>22</v>
      </c>
      <c r="E1642" s="3">
        <v>4</v>
      </c>
      <c r="F1642" s="3">
        <v>14394.4</v>
      </c>
      <c r="G1642" s="3" t="s">
        <v>11</v>
      </c>
      <c r="H1642" s="3" t="s">
        <v>12</v>
      </c>
      <c r="I1642" s="5" t="s">
        <v>247</v>
      </c>
    </row>
    <row r="1643" spans="1:9" x14ac:dyDescent="0.35">
      <c r="A1643" s="4" t="s">
        <v>1674</v>
      </c>
      <c r="B1643" s="3">
        <v>1958</v>
      </c>
      <c r="C1643" s="3" t="s">
        <v>20</v>
      </c>
      <c r="D1643" s="3">
        <v>14</v>
      </c>
      <c r="E1643" s="3">
        <v>0</v>
      </c>
      <c r="F1643" s="3">
        <v>14394.56</v>
      </c>
      <c r="G1643" s="3" t="s">
        <v>11</v>
      </c>
      <c r="H1643" s="3" t="s">
        <v>16</v>
      </c>
      <c r="I1643" s="5" t="s">
        <v>170</v>
      </c>
    </row>
    <row r="1644" spans="1:9" x14ac:dyDescent="0.35">
      <c r="A1644" s="4" t="s">
        <v>1675</v>
      </c>
      <c r="B1644" s="3">
        <v>1958</v>
      </c>
      <c r="C1644" s="3" t="s">
        <v>10</v>
      </c>
      <c r="D1644" s="3">
        <v>29</v>
      </c>
      <c r="E1644" s="3">
        <v>0</v>
      </c>
      <c r="F1644" s="3">
        <v>14410.93</v>
      </c>
      <c r="G1644" s="3" t="s">
        <v>11</v>
      </c>
      <c r="H1644" s="3" t="s">
        <v>11</v>
      </c>
      <c r="I1644" s="5" t="s">
        <v>168</v>
      </c>
    </row>
    <row r="1645" spans="1:9" x14ac:dyDescent="0.35">
      <c r="A1645" s="4" t="s">
        <v>1676</v>
      </c>
      <c r="B1645" s="3">
        <v>1958</v>
      </c>
      <c r="C1645" s="3" t="s">
        <v>20</v>
      </c>
      <c r="D1645" s="3">
        <v>20</v>
      </c>
      <c r="E1645" s="3">
        <v>1</v>
      </c>
      <c r="F1645" s="3">
        <v>14418.28</v>
      </c>
      <c r="G1645" s="3" t="s">
        <v>11</v>
      </c>
      <c r="H1645" s="3" t="s">
        <v>12</v>
      </c>
      <c r="I1645" s="5" t="s">
        <v>13</v>
      </c>
    </row>
    <row r="1646" spans="1:9" x14ac:dyDescent="0.35">
      <c r="A1646" s="4" t="s">
        <v>1677</v>
      </c>
      <c r="B1646" s="3">
        <v>1999</v>
      </c>
      <c r="C1646" s="3" t="s">
        <v>35</v>
      </c>
      <c r="D1646" s="3">
        <v>10</v>
      </c>
      <c r="E1646" s="3">
        <v>2</v>
      </c>
      <c r="F1646" s="3">
        <v>14426.07</v>
      </c>
      <c r="G1646" s="3" t="s">
        <v>11</v>
      </c>
      <c r="H1646" s="3" t="s">
        <v>16</v>
      </c>
      <c r="I1646" s="5" t="s">
        <v>23</v>
      </c>
    </row>
    <row r="1647" spans="1:9" x14ac:dyDescent="0.35">
      <c r="A1647" s="4" t="s">
        <v>1678</v>
      </c>
      <c r="B1647" s="3">
        <v>1967</v>
      </c>
      <c r="C1647" s="3" t="s">
        <v>35</v>
      </c>
      <c r="D1647" s="3">
        <v>15</v>
      </c>
      <c r="E1647" s="3">
        <v>0</v>
      </c>
      <c r="F1647" s="3">
        <v>14426.66</v>
      </c>
      <c r="G1647" s="3" t="s">
        <v>11</v>
      </c>
      <c r="H1647" s="3" t="s">
        <v>11</v>
      </c>
      <c r="I1647" s="5" t="s">
        <v>535</v>
      </c>
    </row>
    <row r="1648" spans="1:9" x14ac:dyDescent="0.35">
      <c r="A1648" s="4" t="s">
        <v>1679</v>
      </c>
      <c r="B1648" s="3">
        <v>1967</v>
      </c>
      <c r="C1648" s="3" t="s">
        <v>15</v>
      </c>
      <c r="D1648" s="3">
        <v>4</v>
      </c>
      <c r="E1648" s="3">
        <v>0</v>
      </c>
      <c r="F1648" s="3">
        <v>14427.63</v>
      </c>
      <c r="G1648" s="3" t="s">
        <v>11</v>
      </c>
      <c r="H1648" s="3" t="s">
        <v>11</v>
      </c>
      <c r="I1648" s="5" t="s">
        <v>300</v>
      </c>
    </row>
    <row r="1649" spans="1:9" x14ac:dyDescent="0.35">
      <c r="A1649" s="4" t="s">
        <v>1680</v>
      </c>
      <c r="B1649" s="3">
        <v>1959</v>
      </c>
      <c r="C1649" s="3" t="s">
        <v>18</v>
      </c>
      <c r="D1649" s="3">
        <v>29</v>
      </c>
      <c r="E1649" s="3">
        <v>0</v>
      </c>
      <c r="F1649" s="3">
        <v>14449.85</v>
      </c>
      <c r="G1649" s="3" t="s">
        <v>11</v>
      </c>
      <c r="H1649" s="3" t="s">
        <v>16</v>
      </c>
      <c r="I1649" s="5" t="s">
        <v>247</v>
      </c>
    </row>
    <row r="1650" spans="1:9" x14ac:dyDescent="0.35">
      <c r="A1650" s="4" t="s">
        <v>1681</v>
      </c>
      <c r="B1650" s="3">
        <v>1959</v>
      </c>
      <c r="C1650" s="3" t="s">
        <v>35</v>
      </c>
      <c r="D1650" s="3">
        <v>3</v>
      </c>
      <c r="E1650" s="3">
        <v>0</v>
      </c>
      <c r="F1650" s="3">
        <v>14451.84</v>
      </c>
      <c r="G1650" s="3" t="s">
        <v>11</v>
      </c>
      <c r="H1650" s="3" t="s">
        <v>12</v>
      </c>
      <c r="I1650" s="5" t="s">
        <v>249</v>
      </c>
    </row>
    <row r="1651" spans="1:9" x14ac:dyDescent="0.35">
      <c r="A1651" s="4" t="s">
        <v>1682</v>
      </c>
      <c r="B1651" s="3">
        <v>1996</v>
      </c>
      <c r="C1651" s="3" t="s">
        <v>15</v>
      </c>
      <c r="D1651" s="3">
        <v>10</v>
      </c>
      <c r="E1651" s="3">
        <v>2</v>
      </c>
      <c r="F1651" s="3">
        <v>14455.64</v>
      </c>
      <c r="G1651" s="3" t="s">
        <v>11</v>
      </c>
      <c r="H1651" s="3" t="s">
        <v>12</v>
      </c>
      <c r="I1651" s="5" t="s">
        <v>247</v>
      </c>
    </row>
    <row r="1652" spans="1:9" x14ac:dyDescent="0.35">
      <c r="A1652" s="4" t="s">
        <v>1683</v>
      </c>
      <c r="B1652" s="3">
        <v>1976</v>
      </c>
      <c r="C1652" s="3" t="s">
        <v>15</v>
      </c>
      <c r="D1652" s="3">
        <v>27</v>
      </c>
      <c r="E1652" s="3">
        <v>2</v>
      </c>
      <c r="F1652" s="3">
        <v>14470.01</v>
      </c>
      <c r="G1652" s="3" t="s">
        <v>11</v>
      </c>
      <c r="H1652" s="3" t="s">
        <v>12</v>
      </c>
      <c r="I1652" s="5" t="s">
        <v>23</v>
      </c>
    </row>
    <row r="1653" spans="1:9" x14ac:dyDescent="0.35">
      <c r="A1653" s="4" t="s">
        <v>1684</v>
      </c>
      <c r="B1653" s="3">
        <v>1959</v>
      </c>
      <c r="C1653" s="3" t="s">
        <v>15</v>
      </c>
      <c r="D1653" s="3">
        <v>20</v>
      </c>
      <c r="E1653" s="3">
        <v>1</v>
      </c>
      <c r="F1653" s="3">
        <v>14474.68</v>
      </c>
      <c r="G1653" s="3" t="s">
        <v>11</v>
      </c>
      <c r="H1653" s="3" t="s">
        <v>11</v>
      </c>
      <c r="I1653" s="5" t="s">
        <v>13</v>
      </c>
    </row>
    <row r="1654" spans="1:9" x14ac:dyDescent="0.35">
      <c r="A1654" s="4" t="s">
        <v>1685</v>
      </c>
      <c r="B1654" s="3">
        <v>1979</v>
      </c>
      <c r="C1654" s="3" t="s">
        <v>37</v>
      </c>
      <c r="D1654" s="3">
        <v>20</v>
      </c>
      <c r="E1654" s="3">
        <v>5</v>
      </c>
      <c r="F1654" s="3">
        <v>14478.33</v>
      </c>
      <c r="G1654" s="3" t="s">
        <v>11</v>
      </c>
      <c r="H1654" s="3" t="s">
        <v>11</v>
      </c>
      <c r="I1654" s="5" t="s">
        <v>13</v>
      </c>
    </row>
    <row r="1655" spans="1:9" x14ac:dyDescent="0.35">
      <c r="A1655" s="4" t="s">
        <v>1686</v>
      </c>
      <c r="B1655" s="3">
        <v>1989</v>
      </c>
      <c r="C1655" s="3" t="s">
        <v>10</v>
      </c>
      <c r="D1655" s="3">
        <v>22</v>
      </c>
      <c r="E1655" s="3">
        <v>3</v>
      </c>
      <c r="F1655" s="3">
        <v>14507.46</v>
      </c>
      <c r="G1655" s="3" t="s">
        <v>11</v>
      </c>
      <c r="H1655" s="3" t="s">
        <v>12</v>
      </c>
      <c r="I1655" s="5" t="s">
        <v>23</v>
      </c>
    </row>
    <row r="1656" spans="1:9" x14ac:dyDescent="0.35">
      <c r="A1656" s="4" t="s">
        <v>1687</v>
      </c>
      <c r="B1656" s="3">
        <v>1989</v>
      </c>
      <c r="C1656" s="3" t="s">
        <v>10</v>
      </c>
      <c r="D1656" s="3">
        <v>14</v>
      </c>
      <c r="E1656" s="3">
        <v>3</v>
      </c>
      <c r="F1656" s="3">
        <v>14547.26</v>
      </c>
      <c r="G1656" s="3" t="s">
        <v>11</v>
      </c>
      <c r="H1656" s="3" t="s">
        <v>12</v>
      </c>
      <c r="I1656" s="5" t="s">
        <v>42</v>
      </c>
    </row>
    <row r="1657" spans="1:9" x14ac:dyDescent="0.35">
      <c r="A1657" s="4" t="s">
        <v>1688</v>
      </c>
      <c r="B1657" s="3">
        <v>1998</v>
      </c>
      <c r="C1657" s="3" t="s">
        <v>20</v>
      </c>
      <c r="D1657" s="3">
        <v>12</v>
      </c>
      <c r="E1657" s="3">
        <v>0</v>
      </c>
      <c r="F1657" s="3">
        <v>14571.89</v>
      </c>
      <c r="G1657" s="3" t="s">
        <v>11</v>
      </c>
      <c r="H1657" s="3" t="s">
        <v>16</v>
      </c>
      <c r="I1657" s="5" t="s">
        <v>247</v>
      </c>
    </row>
    <row r="1658" spans="1:9" x14ac:dyDescent="0.35">
      <c r="A1658" s="4" t="s">
        <v>1689</v>
      </c>
      <c r="B1658" s="3">
        <v>1962</v>
      </c>
      <c r="C1658" s="3" t="s">
        <v>30</v>
      </c>
      <c r="D1658" s="3">
        <v>3</v>
      </c>
      <c r="E1658" s="3">
        <v>0</v>
      </c>
      <c r="F1658" s="3">
        <v>14574.64</v>
      </c>
      <c r="G1658" s="3" t="s">
        <v>11</v>
      </c>
      <c r="H1658" s="3" t="s">
        <v>16</v>
      </c>
      <c r="I1658" s="5" t="s">
        <v>200</v>
      </c>
    </row>
    <row r="1659" spans="1:9" x14ac:dyDescent="0.35">
      <c r="A1659" s="4" t="s">
        <v>1690</v>
      </c>
      <c r="B1659" s="3">
        <v>1963</v>
      </c>
      <c r="C1659" s="3" t="s">
        <v>37</v>
      </c>
      <c r="D1659" s="3">
        <v>14</v>
      </c>
      <c r="E1659" s="3">
        <v>3</v>
      </c>
      <c r="F1659" s="3">
        <v>14590.63</v>
      </c>
      <c r="G1659" s="3" t="s">
        <v>11</v>
      </c>
      <c r="H1659" s="3" t="s">
        <v>16</v>
      </c>
      <c r="I1659" s="5" t="s">
        <v>247</v>
      </c>
    </row>
    <row r="1660" spans="1:9" x14ac:dyDescent="0.35">
      <c r="A1660" s="4" t="s">
        <v>1691</v>
      </c>
      <c r="B1660" s="3">
        <v>1967</v>
      </c>
      <c r="C1660" s="3" t="s">
        <v>10</v>
      </c>
      <c r="D1660" s="3">
        <v>18</v>
      </c>
      <c r="E1660" s="3">
        <v>0</v>
      </c>
      <c r="F1660" s="3">
        <v>14600.62</v>
      </c>
      <c r="G1660" s="3" t="s">
        <v>11</v>
      </c>
      <c r="H1660" s="3" t="s">
        <v>12</v>
      </c>
      <c r="I1660" s="5" t="s">
        <v>632</v>
      </c>
    </row>
    <row r="1661" spans="1:9" x14ac:dyDescent="0.35">
      <c r="A1661" s="4" t="s">
        <v>1692</v>
      </c>
      <c r="B1661" s="3">
        <v>1965</v>
      </c>
      <c r="C1661" s="3" t="s">
        <v>15</v>
      </c>
      <c r="D1661" s="3">
        <v>8</v>
      </c>
      <c r="E1661" s="3">
        <v>0</v>
      </c>
      <c r="F1661" s="3">
        <v>14612.33</v>
      </c>
      <c r="G1661" s="3" t="s">
        <v>11</v>
      </c>
      <c r="H1661" s="3" t="s">
        <v>12</v>
      </c>
      <c r="I1661" s="5" t="s">
        <v>300</v>
      </c>
    </row>
    <row r="1662" spans="1:9" x14ac:dyDescent="0.35">
      <c r="A1662" s="4" t="s">
        <v>1693</v>
      </c>
      <c r="B1662" s="3">
        <v>1991</v>
      </c>
      <c r="C1662" s="3" t="s">
        <v>35</v>
      </c>
      <c r="D1662" s="3">
        <v>21</v>
      </c>
      <c r="E1662" s="3">
        <v>3</v>
      </c>
      <c r="F1662" s="3">
        <v>14630.52</v>
      </c>
      <c r="G1662" s="3" t="s">
        <v>11</v>
      </c>
      <c r="H1662" s="3" t="s">
        <v>12</v>
      </c>
      <c r="I1662" s="5" t="s">
        <v>42</v>
      </c>
    </row>
    <row r="1663" spans="1:9" x14ac:dyDescent="0.35">
      <c r="A1663" s="4" t="s">
        <v>1694</v>
      </c>
      <c r="B1663" s="3">
        <v>1967</v>
      </c>
      <c r="C1663" s="3" t="s">
        <v>20</v>
      </c>
      <c r="D1663" s="3">
        <v>1</v>
      </c>
      <c r="E1663" s="3">
        <v>0</v>
      </c>
      <c r="F1663" s="3">
        <v>14640.35</v>
      </c>
      <c r="G1663" s="3" t="s">
        <v>11</v>
      </c>
      <c r="H1663" s="3" t="s">
        <v>12</v>
      </c>
      <c r="I1663" s="5" t="s">
        <v>535</v>
      </c>
    </row>
    <row r="1664" spans="1:9" x14ac:dyDescent="0.35">
      <c r="A1664" s="4" t="s">
        <v>1695</v>
      </c>
      <c r="B1664" s="3">
        <v>1981</v>
      </c>
      <c r="C1664" s="3" t="s">
        <v>15</v>
      </c>
      <c r="D1664" s="3">
        <v>13</v>
      </c>
      <c r="E1664" s="3">
        <v>1</v>
      </c>
      <c r="F1664" s="3">
        <v>14657.2</v>
      </c>
      <c r="G1664" s="3" t="s">
        <v>11</v>
      </c>
      <c r="H1664" s="3" t="s">
        <v>16</v>
      </c>
      <c r="I1664" s="5" t="s">
        <v>23</v>
      </c>
    </row>
    <row r="1665" spans="1:9" x14ac:dyDescent="0.35">
      <c r="A1665" s="4" t="s">
        <v>1696</v>
      </c>
      <c r="B1665" s="3">
        <v>1969</v>
      </c>
      <c r="C1665" s="3" t="s">
        <v>37</v>
      </c>
      <c r="D1665" s="3">
        <v>20</v>
      </c>
      <c r="E1665" s="3">
        <v>0</v>
      </c>
      <c r="F1665" s="3">
        <v>14665.75</v>
      </c>
      <c r="G1665" s="3" t="s">
        <v>11</v>
      </c>
      <c r="H1665" s="3" t="s">
        <v>16</v>
      </c>
      <c r="I1665" s="5" t="s">
        <v>23</v>
      </c>
    </row>
    <row r="1666" spans="1:9" x14ac:dyDescent="0.35">
      <c r="A1666" s="4" t="s">
        <v>1697</v>
      </c>
      <c r="B1666" s="3">
        <v>1958</v>
      </c>
      <c r="C1666" s="3" t="s">
        <v>10</v>
      </c>
      <c r="D1666" s="3">
        <v>23</v>
      </c>
      <c r="E1666" s="3">
        <v>0</v>
      </c>
      <c r="F1666" s="3">
        <v>14692.67</v>
      </c>
      <c r="G1666" s="3" t="s">
        <v>11</v>
      </c>
      <c r="H1666" s="3" t="s">
        <v>16</v>
      </c>
      <c r="I1666" s="5" t="s">
        <v>23</v>
      </c>
    </row>
    <row r="1667" spans="1:9" x14ac:dyDescent="0.35">
      <c r="A1667" s="4" t="s">
        <v>1698</v>
      </c>
      <c r="B1667" s="3">
        <v>1982</v>
      </c>
      <c r="C1667" s="3" t="s">
        <v>20</v>
      </c>
      <c r="D1667" s="3">
        <v>4</v>
      </c>
      <c r="E1667" s="3">
        <v>3</v>
      </c>
      <c r="F1667" s="3">
        <v>14696.77</v>
      </c>
      <c r="G1667" s="3" t="s">
        <v>11</v>
      </c>
      <c r="H1667" s="3" t="s">
        <v>11</v>
      </c>
      <c r="I1667" s="5" t="s">
        <v>42</v>
      </c>
    </row>
    <row r="1668" spans="1:9" x14ac:dyDescent="0.35">
      <c r="A1668" s="4" t="s">
        <v>1699</v>
      </c>
      <c r="B1668" s="3">
        <v>2002</v>
      </c>
      <c r="C1668" s="3" t="s">
        <v>20</v>
      </c>
      <c r="D1668" s="3">
        <v>24</v>
      </c>
      <c r="E1668" s="3">
        <v>0</v>
      </c>
      <c r="F1668" s="3">
        <v>14711.74</v>
      </c>
      <c r="G1668" s="3" t="s">
        <v>11</v>
      </c>
      <c r="H1668" s="3" t="s">
        <v>11</v>
      </c>
      <c r="I1668" s="5" t="s">
        <v>23</v>
      </c>
    </row>
    <row r="1669" spans="1:9" x14ac:dyDescent="0.35">
      <c r="A1669" s="4" t="s">
        <v>1700</v>
      </c>
      <c r="B1669" s="3">
        <v>1962</v>
      </c>
      <c r="C1669" s="3" t="s">
        <v>10</v>
      </c>
      <c r="D1669" s="3">
        <v>29</v>
      </c>
      <c r="E1669" s="3">
        <v>0</v>
      </c>
      <c r="F1669" s="3">
        <v>14738.43</v>
      </c>
      <c r="G1669" s="3" t="s">
        <v>11</v>
      </c>
      <c r="H1669" s="3" t="s">
        <v>12</v>
      </c>
      <c r="I1669" s="5" t="s">
        <v>300</v>
      </c>
    </row>
    <row r="1670" spans="1:9" x14ac:dyDescent="0.35">
      <c r="A1670" s="4" t="s">
        <v>1701</v>
      </c>
      <c r="B1670" s="3">
        <v>1965</v>
      </c>
      <c r="C1670" s="3" t="s">
        <v>10</v>
      </c>
      <c r="D1670" s="3">
        <v>27</v>
      </c>
      <c r="E1670" s="3">
        <v>0</v>
      </c>
      <c r="F1670" s="3">
        <v>14750.42</v>
      </c>
      <c r="G1670" s="3" t="s">
        <v>11</v>
      </c>
      <c r="H1670" s="3" t="s">
        <v>11</v>
      </c>
      <c r="I1670" s="5" t="s">
        <v>535</v>
      </c>
    </row>
    <row r="1671" spans="1:9" x14ac:dyDescent="0.35">
      <c r="A1671" s="4" t="s">
        <v>1702</v>
      </c>
      <c r="B1671" s="3">
        <v>1975</v>
      </c>
      <c r="C1671" s="3" t="s">
        <v>30</v>
      </c>
      <c r="D1671" s="3">
        <v>10</v>
      </c>
      <c r="E1671" s="3">
        <v>1</v>
      </c>
      <c r="F1671" s="3">
        <v>14819</v>
      </c>
      <c r="G1671" s="3" t="s">
        <v>11</v>
      </c>
      <c r="H1671" s="3" t="s">
        <v>12</v>
      </c>
      <c r="I1671" s="5" t="s">
        <v>249</v>
      </c>
    </row>
    <row r="1672" spans="1:9" x14ac:dyDescent="0.35">
      <c r="A1672" s="4" t="s">
        <v>1703</v>
      </c>
      <c r="B1672" s="3">
        <v>1979</v>
      </c>
      <c r="C1672" s="3" t="s">
        <v>37</v>
      </c>
      <c r="D1672" s="3">
        <v>18</v>
      </c>
      <c r="E1672" s="3">
        <v>2</v>
      </c>
      <c r="F1672" s="3">
        <v>14839.34</v>
      </c>
      <c r="G1672" s="3" t="s">
        <v>11</v>
      </c>
      <c r="H1672" s="3" t="s">
        <v>12</v>
      </c>
      <c r="I1672" s="5" t="s">
        <v>535</v>
      </c>
    </row>
    <row r="1673" spans="1:9" x14ac:dyDescent="0.35">
      <c r="A1673" s="4" t="s">
        <v>1704</v>
      </c>
      <c r="B1673" s="3">
        <v>1981</v>
      </c>
      <c r="C1673" s="3" t="s">
        <v>18</v>
      </c>
      <c r="D1673" s="3">
        <v>5</v>
      </c>
      <c r="E1673" s="3">
        <v>1</v>
      </c>
      <c r="F1673" s="3">
        <v>14843.96</v>
      </c>
      <c r="G1673" s="3" t="s">
        <v>11</v>
      </c>
      <c r="H1673" s="3" t="s">
        <v>12</v>
      </c>
      <c r="I1673" s="5" t="s">
        <v>535</v>
      </c>
    </row>
    <row r="1674" spans="1:9" x14ac:dyDescent="0.35">
      <c r="A1674" s="4" t="s">
        <v>1705</v>
      </c>
      <c r="B1674" s="3">
        <v>1970</v>
      </c>
      <c r="C1674" s="3" t="s">
        <v>15</v>
      </c>
      <c r="D1674" s="3">
        <v>11</v>
      </c>
      <c r="E1674" s="3">
        <v>0</v>
      </c>
      <c r="F1674" s="3">
        <v>14847.63</v>
      </c>
      <c r="G1674" s="3" t="s">
        <v>11</v>
      </c>
      <c r="H1674" s="3" t="s">
        <v>11</v>
      </c>
      <c r="I1674" s="5" t="s">
        <v>249</v>
      </c>
    </row>
    <row r="1675" spans="1:9" x14ac:dyDescent="0.35">
      <c r="A1675" s="4" t="s">
        <v>1706</v>
      </c>
      <c r="B1675" s="3">
        <v>1958</v>
      </c>
      <c r="C1675" s="3" t="s">
        <v>37</v>
      </c>
      <c r="D1675" s="3">
        <v>17</v>
      </c>
      <c r="E1675" s="3">
        <v>0</v>
      </c>
      <c r="F1675" s="3">
        <v>14901.52</v>
      </c>
      <c r="G1675" s="3" t="s">
        <v>11</v>
      </c>
      <c r="H1675" s="3" t="s">
        <v>11</v>
      </c>
      <c r="I1675" s="5" t="s">
        <v>247</v>
      </c>
    </row>
    <row r="1676" spans="1:9" x14ac:dyDescent="0.35">
      <c r="A1676" s="4" t="s">
        <v>1707</v>
      </c>
      <c r="B1676" s="3">
        <v>1981</v>
      </c>
      <c r="C1676" s="3" t="s">
        <v>10</v>
      </c>
      <c r="D1676" s="3">
        <v>4</v>
      </c>
      <c r="E1676" s="3">
        <v>1</v>
      </c>
      <c r="F1676" s="3">
        <v>14908.27</v>
      </c>
      <c r="G1676" s="3" t="s">
        <v>11</v>
      </c>
      <c r="H1676" s="3" t="s">
        <v>16</v>
      </c>
      <c r="I1676" s="5" t="s">
        <v>42</v>
      </c>
    </row>
    <row r="1677" spans="1:9" x14ac:dyDescent="0.35">
      <c r="A1677" s="4" t="s">
        <v>1708</v>
      </c>
      <c r="B1677" s="3">
        <v>1968</v>
      </c>
      <c r="C1677" s="3" t="s">
        <v>15</v>
      </c>
      <c r="D1677" s="3">
        <v>8</v>
      </c>
      <c r="E1677" s="3">
        <v>0</v>
      </c>
      <c r="F1677" s="3">
        <v>14926.97</v>
      </c>
      <c r="G1677" s="3" t="s">
        <v>11</v>
      </c>
      <c r="H1677" s="3" t="s">
        <v>11</v>
      </c>
      <c r="I1677" s="5" t="s">
        <v>23</v>
      </c>
    </row>
    <row r="1678" spans="1:9" x14ac:dyDescent="0.35">
      <c r="A1678" s="4" t="s">
        <v>1709</v>
      </c>
      <c r="B1678" s="3">
        <v>1962</v>
      </c>
      <c r="C1678" s="3" t="s">
        <v>15</v>
      </c>
      <c r="D1678" s="3">
        <v>29</v>
      </c>
      <c r="E1678" s="3">
        <v>0</v>
      </c>
      <c r="F1678" s="3">
        <v>14945.34</v>
      </c>
      <c r="G1678" s="3" t="s">
        <v>11</v>
      </c>
      <c r="H1678" s="3" t="s">
        <v>16</v>
      </c>
      <c r="I1678" s="5" t="s">
        <v>300</v>
      </c>
    </row>
    <row r="1679" spans="1:9" x14ac:dyDescent="0.35">
      <c r="A1679" s="4" t="s">
        <v>1710</v>
      </c>
      <c r="B1679" s="3">
        <v>1958</v>
      </c>
      <c r="C1679" s="3" t="s">
        <v>10</v>
      </c>
      <c r="D1679" s="3">
        <v>29</v>
      </c>
      <c r="E1679" s="3">
        <v>2</v>
      </c>
      <c r="F1679" s="3">
        <v>14988.43</v>
      </c>
      <c r="G1679" s="3" t="s">
        <v>11</v>
      </c>
      <c r="H1679" s="3" t="s">
        <v>12</v>
      </c>
      <c r="I1679" s="5" t="s">
        <v>42</v>
      </c>
    </row>
    <row r="1680" spans="1:9" x14ac:dyDescent="0.35">
      <c r="A1680" s="4" t="s">
        <v>1711</v>
      </c>
      <c r="B1680" s="3">
        <v>1995</v>
      </c>
      <c r="C1680" s="3" t="s">
        <v>35</v>
      </c>
      <c r="D1680" s="3">
        <v>2</v>
      </c>
      <c r="E1680" s="3">
        <v>2</v>
      </c>
      <c r="F1680" s="3">
        <v>15006.58</v>
      </c>
      <c r="G1680" s="3" t="s">
        <v>11</v>
      </c>
      <c r="H1680" s="3" t="s">
        <v>11</v>
      </c>
      <c r="I1680" s="5" t="s">
        <v>247</v>
      </c>
    </row>
    <row r="1681" spans="1:9" x14ac:dyDescent="0.35">
      <c r="A1681" s="4" t="s">
        <v>1712</v>
      </c>
      <c r="B1681" s="3">
        <v>1960</v>
      </c>
      <c r="C1681" s="3" t="s">
        <v>35</v>
      </c>
      <c r="D1681" s="3">
        <v>8</v>
      </c>
      <c r="E1681" s="3">
        <v>2</v>
      </c>
      <c r="F1681" s="3">
        <v>15019.76</v>
      </c>
      <c r="G1681" s="3" t="s">
        <v>11</v>
      </c>
      <c r="H1681" s="3" t="s">
        <v>11</v>
      </c>
      <c r="I1681" s="5" t="s">
        <v>23</v>
      </c>
    </row>
    <row r="1682" spans="1:9" x14ac:dyDescent="0.35">
      <c r="A1682" s="4" t="s">
        <v>1713</v>
      </c>
      <c r="B1682" s="3">
        <v>1979</v>
      </c>
      <c r="C1682" s="3" t="s">
        <v>15</v>
      </c>
      <c r="D1682" s="3">
        <v>25</v>
      </c>
      <c r="E1682" s="3">
        <v>2</v>
      </c>
      <c r="F1682" s="3">
        <v>15025.76</v>
      </c>
      <c r="G1682" s="3" t="s">
        <v>11</v>
      </c>
      <c r="H1682" s="3" t="s">
        <v>16</v>
      </c>
      <c r="I1682" s="5" t="s">
        <v>42</v>
      </c>
    </row>
    <row r="1683" spans="1:9" x14ac:dyDescent="0.35">
      <c r="A1683" s="4" t="s">
        <v>1714</v>
      </c>
      <c r="B1683" s="3">
        <v>1970</v>
      </c>
      <c r="C1683" s="3" t="s">
        <v>20</v>
      </c>
      <c r="D1683" s="3">
        <v>11</v>
      </c>
      <c r="E1683" s="3">
        <v>0</v>
      </c>
      <c r="F1683" s="3">
        <v>15026.3</v>
      </c>
      <c r="G1683" s="3" t="s">
        <v>11</v>
      </c>
      <c r="H1683" s="3" t="s">
        <v>12</v>
      </c>
      <c r="I1683" s="5" t="s">
        <v>42</v>
      </c>
    </row>
    <row r="1684" spans="1:9" x14ac:dyDescent="0.35">
      <c r="A1684" s="4" t="s">
        <v>1715</v>
      </c>
      <c r="B1684" s="3">
        <v>1971</v>
      </c>
      <c r="C1684" s="3" t="s">
        <v>35</v>
      </c>
      <c r="D1684" s="3">
        <v>15</v>
      </c>
      <c r="E1684" s="3">
        <v>0</v>
      </c>
      <c r="F1684" s="3">
        <v>15038.51</v>
      </c>
      <c r="G1684" s="3" t="s">
        <v>11</v>
      </c>
      <c r="H1684" s="3" t="s">
        <v>12</v>
      </c>
      <c r="I1684" s="5" t="s">
        <v>249</v>
      </c>
    </row>
    <row r="1685" spans="1:9" x14ac:dyDescent="0.35">
      <c r="A1685" s="4" t="s">
        <v>1716</v>
      </c>
      <c r="B1685" s="3">
        <v>1968</v>
      </c>
      <c r="C1685" s="3" t="s">
        <v>18</v>
      </c>
      <c r="D1685" s="3">
        <v>12</v>
      </c>
      <c r="E1685" s="3">
        <v>0</v>
      </c>
      <c r="F1685" s="3">
        <v>15052.68</v>
      </c>
      <c r="G1685" s="3" t="s">
        <v>11</v>
      </c>
      <c r="H1685" s="3" t="s">
        <v>11</v>
      </c>
      <c r="I1685" s="5" t="s">
        <v>632</v>
      </c>
    </row>
    <row r="1686" spans="1:9" x14ac:dyDescent="0.35">
      <c r="A1686" s="4" t="s">
        <v>1717</v>
      </c>
      <c r="B1686" s="3">
        <v>1975</v>
      </c>
      <c r="C1686" s="3" t="s">
        <v>37</v>
      </c>
      <c r="D1686" s="3">
        <v>26</v>
      </c>
      <c r="E1686" s="3">
        <v>1</v>
      </c>
      <c r="F1686" s="3">
        <v>15090.35</v>
      </c>
      <c r="G1686" s="3" t="s">
        <v>11</v>
      </c>
      <c r="H1686" s="3" t="s">
        <v>16</v>
      </c>
      <c r="I1686" s="5" t="s">
        <v>249</v>
      </c>
    </row>
    <row r="1687" spans="1:9" x14ac:dyDescent="0.35">
      <c r="A1687" s="4" t="s">
        <v>1718</v>
      </c>
      <c r="B1687" s="3">
        <v>1972</v>
      </c>
      <c r="C1687" s="3" t="s">
        <v>15</v>
      </c>
      <c r="D1687" s="3">
        <v>7</v>
      </c>
      <c r="E1687" s="3">
        <v>0</v>
      </c>
      <c r="F1687" s="3">
        <v>15103.69</v>
      </c>
      <c r="G1687" s="3" t="s">
        <v>11</v>
      </c>
      <c r="H1687" s="3" t="s">
        <v>16</v>
      </c>
      <c r="I1687" s="5" t="s">
        <v>23</v>
      </c>
    </row>
    <row r="1688" spans="1:9" x14ac:dyDescent="0.35">
      <c r="A1688" s="4" t="s">
        <v>1719</v>
      </c>
      <c r="B1688" s="3">
        <v>1978</v>
      </c>
      <c r="C1688" s="3" t="s">
        <v>20</v>
      </c>
      <c r="D1688" s="3">
        <v>5</v>
      </c>
      <c r="E1688" s="3">
        <v>2</v>
      </c>
      <c r="F1688" s="3">
        <v>15123.19</v>
      </c>
      <c r="G1688" s="3" t="s">
        <v>11</v>
      </c>
      <c r="H1688" s="3" t="s">
        <v>16</v>
      </c>
      <c r="I1688" s="5" t="s">
        <v>42</v>
      </c>
    </row>
    <row r="1689" spans="1:9" x14ac:dyDescent="0.35">
      <c r="A1689" s="4" t="s">
        <v>1720</v>
      </c>
      <c r="B1689" s="3">
        <v>1971</v>
      </c>
      <c r="C1689" s="3" t="s">
        <v>15</v>
      </c>
      <c r="D1689" s="3">
        <v>25</v>
      </c>
      <c r="E1689" s="3">
        <v>0</v>
      </c>
      <c r="F1689" s="3">
        <v>15150.44</v>
      </c>
      <c r="G1689" s="3" t="s">
        <v>11</v>
      </c>
      <c r="H1689" s="3" t="s">
        <v>16</v>
      </c>
      <c r="I1689" s="5" t="s">
        <v>249</v>
      </c>
    </row>
    <row r="1690" spans="1:9" x14ac:dyDescent="0.35">
      <c r="A1690" s="4" t="s">
        <v>1721</v>
      </c>
      <c r="B1690" s="3">
        <v>1962</v>
      </c>
      <c r="C1690" s="3" t="s">
        <v>37</v>
      </c>
      <c r="D1690" s="3">
        <v>25</v>
      </c>
      <c r="E1690" s="3">
        <v>0</v>
      </c>
      <c r="F1690" s="3">
        <v>15161.25</v>
      </c>
      <c r="G1690" s="3" t="s">
        <v>11</v>
      </c>
      <c r="H1690" s="3" t="s">
        <v>11</v>
      </c>
      <c r="I1690" s="5" t="s">
        <v>23</v>
      </c>
    </row>
    <row r="1691" spans="1:9" x14ac:dyDescent="0.35">
      <c r="A1691" s="4" t="s">
        <v>1722</v>
      </c>
      <c r="B1691" s="3">
        <v>1959</v>
      </c>
      <c r="C1691" s="3" t="s">
        <v>18</v>
      </c>
      <c r="D1691" s="3">
        <v>4</v>
      </c>
      <c r="E1691" s="3">
        <v>3</v>
      </c>
      <c r="F1691" s="3">
        <v>15161.53</v>
      </c>
      <c r="G1691" s="3" t="s">
        <v>11</v>
      </c>
      <c r="H1691" s="3" t="s">
        <v>16</v>
      </c>
      <c r="I1691" s="5" t="s">
        <v>13</v>
      </c>
    </row>
    <row r="1692" spans="1:9" x14ac:dyDescent="0.35">
      <c r="A1692" s="4" t="s">
        <v>1723</v>
      </c>
      <c r="B1692" s="3">
        <v>1959</v>
      </c>
      <c r="C1692" s="3" t="s">
        <v>30</v>
      </c>
      <c r="D1692" s="3">
        <v>3</v>
      </c>
      <c r="E1692" s="3">
        <v>3</v>
      </c>
      <c r="F1692" s="3">
        <v>15170.07</v>
      </c>
      <c r="G1692" s="3" t="s">
        <v>11</v>
      </c>
      <c r="H1692" s="3" t="s">
        <v>12</v>
      </c>
      <c r="I1692" s="5" t="s">
        <v>42</v>
      </c>
    </row>
    <row r="1693" spans="1:9" x14ac:dyDescent="0.35">
      <c r="A1693" s="4" t="s">
        <v>1724</v>
      </c>
      <c r="B1693" s="3">
        <v>1962</v>
      </c>
      <c r="C1693" s="3" t="s">
        <v>18</v>
      </c>
      <c r="D1693" s="3">
        <v>17</v>
      </c>
      <c r="E1693" s="3">
        <v>0</v>
      </c>
      <c r="F1693" s="3">
        <v>15174.81</v>
      </c>
      <c r="G1693" s="3" t="s">
        <v>11</v>
      </c>
      <c r="H1693" s="3" t="s">
        <v>16</v>
      </c>
      <c r="I1693" s="5" t="s">
        <v>23</v>
      </c>
    </row>
    <row r="1694" spans="1:9" x14ac:dyDescent="0.35">
      <c r="A1694" s="4" t="s">
        <v>1725</v>
      </c>
      <c r="B1694" s="3">
        <v>1978</v>
      </c>
      <c r="C1694" s="3" t="s">
        <v>15</v>
      </c>
      <c r="D1694" s="3">
        <v>23</v>
      </c>
      <c r="E1694" s="3">
        <v>2</v>
      </c>
      <c r="F1694" s="3">
        <v>15207.92</v>
      </c>
      <c r="G1694" s="3" t="s">
        <v>11</v>
      </c>
      <c r="H1694" s="3" t="s">
        <v>16</v>
      </c>
      <c r="I1694" s="5" t="s">
        <v>23</v>
      </c>
    </row>
    <row r="1695" spans="1:9" x14ac:dyDescent="0.35">
      <c r="A1695" s="4" t="s">
        <v>1726</v>
      </c>
      <c r="B1695" s="3">
        <v>1960</v>
      </c>
      <c r="C1695" s="3" t="s">
        <v>10</v>
      </c>
      <c r="D1695" s="3">
        <v>25</v>
      </c>
      <c r="E1695" s="3">
        <v>2</v>
      </c>
      <c r="F1695" s="3">
        <v>15230.32</v>
      </c>
      <c r="G1695" s="3" t="s">
        <v>11</v>
      </c>
      <c r="H1695" s="3" t="s">
        <v>11</v>
      </c>
      <c r="I1695" s="5" t="s">
        <v>247</v>
      </c>
    </row>
    <row r="1696" spans="1:9" x14ac:dyDescent="0.35">
      <c r="A1696" s="4" t="s">
        <v>1727</v>
      </c>
      <c r="B1696" s="3">
        <v>1969</v>
      </c>
      <c r="C1696" s="3" t="s">
        <v>20</v>
      </c>
      <c r="D1696" s="3">
        <v>16</v>
      </c>
      <c r="E1696" s="3">
        <v>0</v>
      </c>
      <c r="F1696" s="3">
        <v>15260.52</v>
      </c>
      <c r="G1696" s="3" t="s">
        <v>11</v>
      </c>
      <c r="H1696" s="3" t="s">
        <v>11</v>
      </c>
      <c r="I1696" s="5" t="s">
        <v>249</v>
      </c>
    </row>
    <row r="1697" spans="1:9" x14ac:dyDescent="0.35">
      <c r="A1697" s="4" t="s">
        <v>1728</v>
      </c>
      <c r="B1697" s="3">
        <v>1963</v>
      </c>
      <c r="C1697" s="3" t="s">
        <v>30</v>
      </c>
      <c r="D1697" s="3">
        <v>13</v>
      </c>
      <c r="E1697" s="3">
        <v>0</v>
      </c>
      <c r="F1697" s="3">
        <v>15322.77</v>
      </c>
      <c r="G1697" s="3" t="s">
        <v>11</v>
      </c>
      <c r="H1697" s="3" t="s">
        <v>12</v>
      </c>
      <c r="I1697" s="5" t="s">
        <v>300</v>
      </c>
    </row>
    <row r="1698" spans="1:9" x14ac:dyDescent="0.35">
      <c r="A1698" s="4" t="s">
        <v>1729</v>
      </c>
      <c r="B1698" s="3">
        <v>2001</v>
      </c>
      <c r="C1698" s="3" t="s">
        <v>10</v>
      </c>
      <c r="D1698" s="3">
        <v>14</v>
      </c>
      <c r="E1698" s="3">
        <v>1</v>
      </c>
      <c r="F1698" s="3">
        <v>15359.1</v>
      </c>
      <c r="G1698" s="3" t="s">
        <v>11</v>
      </c>
      <c r="H1698" s="3" t="s">
        <v>12</v>
      </c>
      <c r="I1698" s="5" t="s">
        <v>247</v>
      </c>
    </row>
    <row r="1699" spans="1:9" x14ac:dyDescent="0.35">
      <c r="A1699" s="4" t="s">
        <v>1730</v>
      </c>
      <c r="B1699" s="3">
        <v>1988</v>
      </c>
      <c r="C1699" s="3" t="s">
        <v>30</v>
      </c>
      <c r="D1699" s="3">
        <v>17</v>
      </c>
      <c r="E1699" s="3">
        <v>3</v>
      </c>
      <c r="F1699" s="3">
        <v>15361.5</v>
      </c>
      <c r="G1699" s="3" t="s">
        <v>11</v>
      </c>
      <c r="H1699" s="3" t="s">
        <v>12</v>
      </c>
      <c r="I1699" s="5" t="s">
        <v>249</v>
      </c>
    </row>
    <row r="1700" spans="1:9" x14ac:dyDescent="0.35">
      <c r="A1700" s="4" t="s">
        <v>1731</v>
      </c>
      <c r="B1700" s="3">
        <v>1968</v>
      </c>
      <c r="C1700" s="3" t="s">
        <v>10</v>
      </c>
      <c r="D1700" s="3">
        <v>18</v>
      </c>
      <c r="E1700" s="3">
        <v>0</v>
      </c>
      <c r="F1700" s="3">
        <v>15363.77</v>
      </c>
      <c r="G1700" s="3" t="s">
        <v>11</v>
      </c>
      <c r="H1700" s="3" t="s">
        <v>16</v>
      </c>
      <c r="I1700" s="5" t="s">
        <v>535</v>
      </c>
    </row>
    <row r="1701" spans="1:9" x14ac:dyDescent="0.35">
      <c r="A1701" s="4" t="s">
        <v>1732</v>
      </c>
      <c r="B1701" s="3">
        <v>1962</v>
      </c>
      <c r="C1701" s="3" t="s">
        <v>20</v>
      </c>
      <c r="D1701" s="3">
        <v>6</v>
      </c>
      <c r="E1701" s="3">
        <v>0</v>
      </c>
      <c r="F1701" s="3">
        <v>15368.22</v>
      </c>
      <c r="G1701" s="3" t="s">
        <v>11</v>
      </c>
      <c r="H1701" s="3" t="s">
        <v>11</v>
      </c>
      <c r="I1701" s="5" t="s">
        <v>42</v>
      </c>
    </row>
    <row r="1702" spans="1:9" x14ac:dyDescent="0.35">
      <c r="A1702" s="4" t="s">
        <v>1733</v>
      </c>
      <c r="B1702" s="3">
        <v>1964</v>
      </c>
      <c r="C1702" s="3" t="s">
        <v>20</v>
      </c>
      <c r="D1702" s="3">
        <v>4</v>
      </c>
      <c r="E1702" s="3">
        <v>0</v>
      </c>
      <c r="F1702" s="3">
        <v>15377.77</v>
      </c>
      <c r="G1702" s="3" t="s">
        <v>11</v>
      </c>
      <c r="H1702" s="3" t="s">
        <v>11</v>
      </c>
      <c r="I1702" s="5" t="s">
        <v>23</v>
      </c>
    </row>
    <row r="1703" spans="1:9" x14ac:dyDescent="0.35">
      <c r="A1703" s="4" t="s">
        <v>1734</v>
      </c>
      <c r="B1703" s="3">
        <v>1990</v>
      </c>
      <c r="C1703" s="3" t="s">
        <v>37</v>
      </c>
      <c r="D1703" s="3">
        <v>25</v>
      </c>
      <c r="E1703" s="3">
        <v>3</v>
      </c>
      <c r="F1703" s="3">
        <v>15440.2</v>
      </c>
      <c r="G1703" s="3" t="s">
        <v>11</v>
      </c>
      <c r="H1703" s="3" t="s">
        <v>16</v>
      </c>
      <c r="I1703" s="5" t="s">
        <v>23</v>
      </c>
    </row>
    <row r="1704" spans="1:9" x14ac:dyDescent="0.35">
      <c r="A1704" s="4" t="s">
        <v>1735</v>
      </c>
      <c r="B1704" s="3">
        <v>1976</v>
      </c>
      <c r="C1704" s="3" t="s">
        <v>10</v>
      </c>
      <c r="D1704" s="3">
        <v>20</v>
      </c>
      <c r="E1704" s="3">
        <v>2</v>
      </c>
      <c r="F1704" s="3">
        <v>15450.48</v>
      </c>
      <c r="G1704" s="3" t="s">
        <v>11</v>
      </c>
      <c r="H1704" s="3" t="s">
        <v>16</v>
      </c>
      <c r="I1704" s="5" t="s">
        <v>535</v>
      </c>
    </row>
    <row r="1705" spans="1:9" x14ac:dyDescent="0.35">
      <c r="A1705" s="4" t="s">
        <v>1736</v>
      </c>
      <c r="B1705" s="3">
        <v>2004</v>
      </c>
      <c r="C1705" s="3" t="s">
        <v>10</v>
      </c>
      <c r="D1705" s="3">
        <v>17</v>
      </c>
      <c r="E1705" s="3">
        <v>0</v>
      </c>
      <c r="F1705" s="3">
        <v>15518.18</v>
      </c>
      <c r="G1705" s="3" t="s">
        <v>11</v>
      </c>
      <c r="H1705" s="3" t="s">
        <v>12</v>
      </c>
      <c r="I1705" s="5" t="s">
        <v>164</v>
      </c>
    </row>
    <row r="1706" spans="1:9" x14ac:dyDescent="0.35">
      <c r="A1706" s="4" t="s">
        <v>1737</v>
      </c>
      <c r="B1706" s="3">
        <v>1974</v>
      </c>
      <c r="C1706" s="3" t="s">
        <v>18</v>
      </c>
      <c r="D1706" s="3">
        <v>28</v>
      </c>
      <c r="E1706" s="3">
        <v>0</v>
      </c>
      <c r="F1706" s="3">
        <v>15532.16</v>
      </c>
      <c r="G1706" s="3" t="s">
        <v>11</v>
      </c>
      <c r="H1706" s="3" t="s">
        <v>11</v>
      </c>
      <c r="I1706" s="5" t="s">
        <v>535</v>
      </c>
    </row>
    <row r="1707" spans="1:9" x14ac:dyDescent="0.35">
      <c r="A1707" s="4" t="s">
        <v>1738</v>
      </c>
      <c r="B1707" s="3">
        <v>1959</v>
      </c>
      <c r="C1707" s="3" t="s">
        <v>37</v>
      </c>
      <c r="D1707" s="3">
        <v>2</v>
      </c>
      <c r="E1707" s="3">
        <v>3</v>
      </c>
      <c r="F1707" s="3">
        <v>15555.19</v>
      </c>
      <c r="G1707" s="3" t="s">
        <v>11</v>
      </c>
      <c r="H1707" s="3" t="s">
        <v>12</v>
      </c>
      <c r="I1707" s="5" t="s">
        <v>23</v>
      </c>
    </row>
    <row r="1708" spans="1:9" x14ac:dyDescent="0.35">
      <c r="A1708" s="4" t="s">
        <v>1739</v>
      </c>
      <c r="B1708" s="3">
        <v>1974</v>
      </c>
      <c r="C1708" s="3" t="s">
        <v>10</v>
      </c>
      <c r="D1708" s="3">
        <v>30</v>
      </c>
      <c r="E1708" s="3">
        <v>0</v>
      </c>
      <c r="F1708" s="3">
        <v>15556.67</v>
      </c>
      <c r="G1708" s="3" t="s">
        <v>11</v>
      </c>
      <c r="H1708" s="3" t="s">
        <v>11</v>
      </c>
      <c r="I1708" s="5" t="s">
        <v>23</v>
      </c>
    </row>
    <row r="1709" spans="1:9" x14ac:dyDescent="0.35">
      <c r="A1709" s="4" t="s">
        <v>1740</v>
      </c>
      <c r="B1709" s="3">
        <v>1965</v>
      </c>
      <c r="C1709" s="3" t="s">
        <v>37</v>
      </c>
      <c r="D1709" s="3">
        <v>28</v>
      </c>
      <c r="E1709" s="3">
        <v>0</v>
      </c>
      <c r="F1709" s="3">
        <v>15608.58</v>
      </c>
      <c r="G1709" s="3" t="s">
        <v>11</v>
      </c>
      <c r="H1709" s="3" t="s">
        <v>11</v>
      </c>
      <c r="I1709" s="5" t="s">
        <v>535</v>
      </c>
    </row>
    <row r="1710" spans="1:9" x14ac:dyDescent="0.35">
      <c r="A1710" s="4" t="s">
        <v>1741</v>
      </c>
      <c r="B1710" s="3">
        <v>1960</v>
      </c>
      <c r="C1710" s="3" t="s">
        <v>18</v>
      </c>
      <c r="D1710" s="3">
        <v>6</v>
      </c>
      <c r="E1710" s="3">
        <v>3</v>
      </c>
      <c r="F1710" s="3">
        <v>15612.19</v>
      </c>
      <c r="G1710" s="3" t="s">
        <v>11</v>
      </c>
      <c r="H1710" s="3" t="s">
        <v>11</v>
      </c>
      <c r="I1710" s="5" t="s">
        <v>23</v>
      </c>
    </row>
    <row r="1711" spans="1:9" x14ac:dyDescent="0.35">
      <c r="A1711" s="4" t="s">
        <v>1742</v>
      </c>
      <c r="B1711" s="3">
        <v>1988</v>
      </c>
      <c r="C1711" s="3" t="s">
        <v>30</v>
      </c>
      <c r="D1711" s="3">
        <v>22</v>
      </c>
      <c r="E1711" s="3">
        <v>3</v>
      </c>
      <c r="F1711" s="3">
        <v>15646.28</v>
      </c>
      <c r="G1711" s="3" t="s">
        <v>11</v>
      </c>
      <c r="H1711" s="3" t="s">
        <v>11</v>
      </c>
      <c r="I1711" s="5" t="s">
        <v>42</v>
      </c>
    </row>
    <row r="1712" spans="1:9" x14ac:dyDescent="0.35">
      <c r="A1712" s="4" t="s">
        <v>1743</v>
      </c>
      <c r="B1712" s="3">
        <v>1973</v>
      </c>
      <c r="C1712" s="3" t="s">
        <v>18</v>
      </c>
      <c r="D1712" s="3">
        <v>26</v>
      </c>
      <c r="E1712" s="3">
        <v>0</v>
      </c>
      <c r="F1712" s="3">
        <v>15670.3</v>
      </c>
      <c r="G1712" s="3" t="s">
        <v>11</v>
      </c>
      <c r="H1712" s="3" t="s">
        <v>11</v>
      </c>
      <c r="I1712" s="5" t="s">
        <v>535</v>
      </c>
    </row>
    <row r="1713" spans="1:9" x14ac:dyDescent="0.35">
      <c r="A1713" s="4" t="s">
        <v>1744</v>
      </c>
      <c r="B1713" s="3">
        <v>1976</v>
      </c>
      <c r="C1713" s="3" t="s">
        <v>20</v>
      </c>
      <c r="D1713" s="3">
        <v>20</v>
      </c>
      <c r="E1713" s="3">
        <v>2</v>
      </c>
      <c r="F1713" s="3">
        <v>15698.86</v>
      </c>
      <c r="G1713" s="3" t="s">
        <v>11</v>
      </c>
      <c r="H1713" s="3" t="s">
        <v>11</v>
      </c>
      <c r="I1713" s="5" t="s">
        <v>23</v>
      </c>
    </row>
    <row r="1714" spans="1:9" x14ac:dyDescent="0.35">
      <c r="A1714" s="4" t="s">
        <v>1745</v>
      </c>
      <c r="B1714" s="3">
        <v>1974</v>
      </c>
      <c r="C1714" s="3" t="s">
        <v>35</v>
      </c>
      <c r="D1714" s="3">
        <v>29</v>
      </c>
      <c r="E1714" s="3">
        <v>0</v>
      </c>
      <c r="F1714" s="3">
        <v>15746.62</v>
      </c>
      <c r="G1714" s="3" t="s">
        <v>11</v>
      </c>
      <c r="H1714" s="3" t="s">
        <v>16</v>
      </c>
      <c r="I1714" s="5" t="s">
        <v>23</v>
      </c>
    </row>
    <row r="1715" spans="1:9" x14ac:dyDescent="0.35">
      <c r="A1715" s="4" t="s">
        <v>1746</v>
      </c>
      <c r="B1715" s="3">
        <v>1997</v>
      </c>
      <c r="C1715" s="3" t="s">
        <v>37</v>
      </c>
      <c r="D1715" s="3">
        <v>9</v>
      </c>
      <c r="E1715" s="3">
        <v>0</v>
      </c>
      <c r="F1715" s="3">
        <v>15817.99</v>
      </c>
      <c r="G1715" s="3" t="s">
        <v>11</v>
      </c>
      <c r="H1715" s="3" t="s">
        <v>11</v>
      </c>
      <c r="I1715" s="5" t="s">
        <v>23</v>
      </c>
    </row>
    <row r="1716" spans="1:9" x14ac:dyDescent="0.35">
      <c r="A1716" s="4" t="s">
        <v>1747</v>
      </c>
      <c r="B1716" s="3">
        <v>1984</v>
      </c>
      <c r="C1716" s="3" t="s">
        <v>18</v>
      </c>
      <c r="D1716" s="3">
        <v>26</v>
      </c>
      <c r="E1716" s="3">
        <v>0</v>
      </c>
      <c r="F1716" s="3">
        <v>15820.7</v>
      </c>
      <c r="G1716" s="3" t="s">
        <v>11</v>
      </c>
      <c r="H1716" s="3" t="s">
        <v>12</v>
      </c>
      <c r="I1716" s="5" t="s">
        <v>42</v>
      </c>
    </row>
    <row r="1717" spans="1:9" x14ac:dyDescent="0.35">
      <c r="A1717" s="4" t="s">
        <v>1748</v>
      </c>
      <c r="B1717" s="3">
        <v>1982</v>
      </c>
      <c r="C1717" s="3" t="s">
        <v>15</v>
      </c>
      <c r="D1717" s="3">
        <v>11</v>
      </c>
      <c r="E1717" s="3">
        <v>4</v>
      </c>
      <c r="F1717" s="3">
        <v>15828.82</v>
      </c>
      <c r="G1717" s="3" t="s">
        <v>11</v>
      </c>
      <c r="H1717" s="3" t="s">
        <v>12</v>
      </c>
      <c r="I1717" s="5" t="s">
        <v>42</v>
      </c>
    </row>
    <row r="1718" spans="1:9" x14ac:dyDescent="0.35">
      <c r="A1718" s="4" t="s">
        <v>1749</v>
      </c>
      <c r="B1718" s="3">
        <v>1962</v>
      </c>
      <c r="C1718" s="3" t="s">
        <v>30</v>
      </c>
      <c r="D1718" s="3">
        <v>25</v>
      </c>
      <c r="E1718" s="3">
        <v>0</v>
      </c>
      <c r="F1718" s="3">
        <v>15840.81</v>
      </c>
      <c r="G1718" s="3" t="s">
        <v>11</v>
      </c>
      <c r="H1718" s="3" t="s">
        <v>16</v>
      </c>
      <c r="I1718" s="5" t="s">
        <v>632</v>
      </c>
    </row>
    <row r="1719" spans="1:9" x14ac:dyDescent="0.35">
      <c r="A1719" s="4" t="s">
        <v>1750</v>
      </c>
      <c r="B1719" s="3">
        <v>1980</v>
      </c>
      <c r="C1719" s="3" t="s">
        <v>37</v>
      </c>
      <c r="D1719" s="3">
        <v>12</v>
      </c>
      <c r="E1719" s="3">
        <v>2</v>
      </c>
      <c r="F1719" s="3">
        <v>15922.29</v>
      </c>
      <c r="G1719" s="3" t="s">
        <v>11</v>
      </c>
      <c r="H1719" s="3" t="s">
        <v>12</v>
      </c>
      <c r="I1719" s="5" t="s">
        <v>535</v>
      </c>
    </row>
    <row r="1720" spans="1:9" x14ac:dyDescent="0.35">
      <c r="A1720" s="4" t="s">
        <v>1751</v>
      </c>
      <c r="B1720" s="3">
        <v>1982</v>
      </c>
      <c r="C1720" s="3" t="s">
        <v>10</v>
      </c>
      <c r="D1720" s="3">
        <v>24</v>
      </c>
      <c r="E1720" s="3">
        <v>3</v>
      </c>
      <c r="F1720" s="3">
        <v>15965.29</v>
      </c>
      <c r="G1720" s="3" t="s">
        <v>11</v>
      </c>
      <c r="H1720" s="3" t="s">
        <v>16</v>
      </c>
      <c r="I1720" s="5" t="s">
        <v>23</v>
      </c>
    </row>
    <row r="1721" spans="1:9" x14ac:dyDescent="0.35">
      <c r="A1721" s="4" t="s">
        <v>1752</v>
      </c>
      <c r="B1721" s="3">
        <v>1980</v>
      </c>
      <c r="C1721" s="3" t="s">
        <v>20</v>
      </c>
      <c r="D1721" s="3">
        <v>19</v>
      </c>
      <c r="E1721" s="3">
        <v>2</v>
      </c>
      <c r="F1721" s="3">
        <v>15966.19</v>
      </c>
      <c r="G1721" s="3" t="s">
        <v>11</v>
      </c>
      <c r="H1721" s="3" t="s">
        <v>11</v>
      </c>
      <c r="I1721" s="5" t="s">
        <v>23</v>
      </c>
    </row>
    <row r="1722" spans="1:9" x14ac:dyDescent="0.35">
      <c r="A1722" s="4" t="s">
        <v>1753</v>
      </c>
      <c r="B1722" s="3">
        <v>1988</v>
      </c>
      <c r="C1722" s="3" t="s">
        <v>30</v>
      </c>
      <c r="D1722" s="3">
        <v>5</v>
      </c>
      <c r="E1722" s="3">
        <v>3</v>
      </c>
      <c r="F1722" s="3">
        <v>16059.06</v>
      </c>
      <c r="G1722" s="3" t="s">
        <v>11</v>
      </c>
      <c r="H1722" s="3" t="s">
        <v>12</v>
      </c>
      <c r="I1722" s="5" t="s">
        <v>23</v>
      </c>
    </row>
    <row r="1723" spans="1:9" x14ac:dyDescent="0.35">
      <c r="A1723" s="4" t="s">
        <v>1754</v>
      </c>
      <c r="B1723" s="3">
        <v>1978</v>
      </c>
      <c r="C1723" s="3" t="s">
        <v>20</v>
      </c>
      <c r="D1723" s="3">
        <v>16</v>
      </c>
      <c r="E1723" s="3">
        <v>2</v>
      </c>
      <c r="F1723" s="3">
        <v>16062.89</v>
      </c>
      <c r="G1723" s="3" t="s">
        <v>11</v>
      </c>
      <c r="H1723" s="3" t="s">
        <v>11</v>
      </c>
      <c r="I1723" s="5" t="s">
        <v>535</v>
      </c>
    </row>
    <row r="1724" spans="1:9" x14ac:dyDescent="0.35">
      <c r="A1724" s="4" t="s">
        <v>1755</v>
      </c>
      <c r="B1724" s="3">
        <v>1958</v>
      </c>
      <c r="C1724" s="3" t="s">
        <v>37</v>
      </c>
      <c r="D1724" s="3">
        <v>22</v>
      </c>
      <c r="E1724" s="3">
        <v>2</v>
      </c>
      <c r="F1724" s="3">
        <v>16069.08</v>
      </c>
      <c r="G1724" s="3" t="s">
        <v>11</v>
      </c>
      <c r="H1724" s="3" t="s">
        <v>11</v>
      </c>
      <c r="I1724" s="5" t="s">
        <v>247</v>
      </c>
    </row>
    <row r="1725" spans="1:9" x14ac:dyDescent="0.35">
      <c r="A1725" s="4" t="s">
        <v>1756</v>
      </c>
      <c r="B1725" s="3">
        <v>1958</v>
      </c>
      <c r="C1725" s="3" t="s">
        <v>18</v>
      </c>
      <c r="D1725" s="3">
        <v>21</v>
      </c>
      <c r="E1725" s="3">
        <v>3</v>
      </c>
      <c r="F1725" s="3">
        <v>16085.13</v>
      </c>
      <c r="G1725" s="3" t="s">
        <v>11</v>
      </c>
      <c r="H1725" s="3" t="s">
        <v>11</v>
      </c>
      <c r="I1725" s="5" t="s">
        <v>13</v>
      </c>
    </row>
    <row r="1726" spans="1:9" x14ac:dyDescent="0.35">
      <c r="A1726" s="4" t="s">
        <v>1757</v>
      </c>
      <c r="B1726" s="3">
        <v>1985</v>
      </c>
      <c r="C1726" s="3" t="s">
        <v>35</v>
      </c>
      <c r="D1726" s="3">
        <v>27</v>
      </c>
      <c r="E1726" s="3">
        <v>3</v>
      </c>
      <c r="F1726" s="3">
        <v>16097.94</v>
      </c>
      <c r="G1726" s="3" t="s">
        <v>11</v>
      </c>
      <c r="H1726" s="3" t="s">
        <v>12</v>
      </c>
      <c r="I1726" s="5" t="s">
        <v>23</v>
      </c>
    </row>
    <row r="1727" spans="1:9" x14ac:dyDescent="0.35">
      <c r="A1727" s="4" t="s">
        <v>1758</v>
      </c>
      <c r="B1727" s="3">
        <v>1993</v>
      </c>
      <c r="C1727" s="3" t="s">
        <v>35</v>
      </c>
      <c r="D1727" s="3">
        <v>8</v>
      </c>
      <c r="E1727" s="3">
        <v>0</v>
      </c>
      <c r="F1727" s="3">
        <v>16115.3</v>
      </c>
      <c r="G1727" s="3" t="s">
        <v>11</v>
      </c>
      <c r="H1727" s="3" t="s">
        <v>16</v>
      </c>
      <c r="I1727" s="5" t="s">
        <v>247</v>
      </c>
    </row>
    <row r="1728" spans="1:9" x14ac:dyDescent="0.35">
      <c r="A1728" s="4" t="s">
        <v>1759</v>
      </c>
      <c r="B1728" s="3">
        <v>1987</v>
      </c>
      <c r="C1728" s="3" t="s">
        <v>37</v>
      </c>
      <c r="D1728" s="3">
        <v>6</v>
      </c>
      <c r="E1728" s="3">
        <v>3</v>
      </c>
      <c r="F1728" s="3">
        <v>16122.65</v>
      </c>
      <c r="G1728" s="3" t="s">
        <v>11</v>
      </c>
      <c r="H1728" s="3" t="s">
        <v>16</v>
      </c>
      <c r="I1728" s="5" t="s">
        <v>42</v>
      </c>
    </row>
    <row r="1729" spans="1:9" x14ac:dyDescent="0.35">
      <c r="A1729" s="4" t="s">
        <v>1760</v>
      </c>
      <c r="B1729" s="3">
        <v>1993</v>
      </c>
      <c r="C1729" s="3" t="s">
        <v>30</v>
      </c>
      <c r="D1729" s="3">
        <v>12</v>
      </c>
      <c r="E1729" s="3">
        <v>0</v>
      </c>
      <c r="F1729" s="3">
        <v>16138.76</v>
      </c>
      <c r="G1729" s="3" t="s">
        <v>11</v>
      </c>
      <c r="H1729" s="3" t="s">
        <v>12</v>
      </c>
      <c r="I1729" s="5" t="s">
        <v>356</v>
      </c>
    </row>
    <row r="1730" spans="1:9" x14ac:dyDescent="0.35">
      <c r="A1730" s="4" t="s">
        <v>1761</v>
      </c>
      <c r="B1730" s="3">
        <v>1982</v>
      </c>
      <c r="C1730" s="3" t="s">
        <v>10</v>
      </c>
      <c r="D1730" s="3">
        <v>6</v>
      </c>
      <c r="E1730" s="3">
        <v>3</v>
      </c>
      <c r="F1730" s="3">
        <v>16152.04</v>
      </c>
      <c r="G1730" s="3" t="s">
        <v>11</v>
      </c>
      <c r="H1730" s="3" t="s">
        <v>16</v>
      </c>
      <c r="I1730" s="5" t="s">
        <v>535</v>
      </c>
    </row>
    <row r="1731" spans="1:9" x14ac:dyDescent="0.35">
      <c r="A1731" s="4" t="s">
        <v>1762</v>
      </c>
      <c r="B1731" s="3">
        <v>1974</v>
      </c>
      <c r="C1731" s="3" t="s">
        <v>20</v>
      </c>
      <c r="D1731" s="3">
        <v>11</v>
      </c>
      <c r="E1731" s="3">
        <v>0</v>
      </c>
      <c r="F1731" s="3">
        <v>16190.97</v>
      </c>
      <c r="G1731" s="3" t="s">
        <v>11</v>
      </c>
      <c r="H1731" s="3" t="s">
        <v>12</v>
      </c>
      <c r="I1731" s="5" t="s">
        <v>23</v>
      </c>
    </row>
    <row r="1732" spans="1:9" x14ac:dyDescent="0.35">
      <c r="A1732" s="4" t="s">
        <v>1763</v>
      </c>
      <c r="B1732" s="3">
        <v>1988</v>
      </c>
      <c r="C1732" s="3" t="s">
        <v>35</v>
      </c>
      <c r="D1732" s="3">
        <v>6</v>
      </c>
      <c r="E1732" s="3">
        <v>3</v>
      </c>
      <c r="F1732" s="3">
        <v>16199.1</v>
      </c>
      <c r="G1732" s="3" t="s">
        <v>11</v>
      </c>
      <c r="H1732" s="3" t="s">
        <v>11</v>
      </c>
      <c r="I1732" s="5" t="s">
        <v>23</v>
      </c>
    </row>
    <row r="1733" spans="1:9" x14ac:dyDescent="0.35">
      <c r="A1733" s="4" t="s">
        <v>1764</v>
      </c>
      <c r="B1733" s="3">
        <v>1988</v>
      </c>
      <c r="C1733" s="3" t="s">
        <v>35</v>
      </c>
      <c r="D1733" s="3">
        <v>21</v>
      </c>
      <c r="E1733" s="3">
        <v>3</v>
      </c>
      <c r="F1733" s="3">
        <v>16205.88</v>
      </c>
      <c r="G1733" s="3" t="s">
        <v>11</v>
      </c>
      <c r="H1733" s="3" t="s">
        <v>16</v>
      </c>
      <c r="I1733" s="5" t="s">
        <v>23</v>
      </c>
    </row>
    <row r="1734" spans="1:9" x14ac:dyDescent="0.35">
      <c r="A1734" s="4" t="s">
        <v>1765</v>
      </c>
      <c r="B1734" s="3">
        <v>2002</v>
      </c>
      <c r="C1734" s="3" t="s">
        <v>20</v>
      </c>
      <c r="D1734" s="3">
        <v>8</v>
      </c>
      <c r="E1734" s="3">
        <v>0</v>
      </c>
      <c r="F1734" s="3">
        <v>16232.85</v>
      </c>
      <c r="G1734" s="3" t="s">
        <v>11</v>
      </c>
      <c r="H1734" s="3" t="s">
        <v>16</v>
      </c>
      <c r="I1734" s="5" t="s">
        <v>42</v>
      </c>
    </row>
    <row r="1735" spans="1:9" x14ac:dyDescent="0.35">
      <c r="A1735" s="4" t="s">
        <v>1766</v>
      </c>
      <c r="B1735" s="3">
        <v>1972</v>
      </c>
      <c r="C1735" s="3" t="s">
        <v>10</v>
      </c>
      <c r="D1735" s="3">
        <v>30</v>
      </c>
      <c r="E1735" s="3">
        <v>0</v>
      </c>
      <c r="F1735" s="3">
        <v>16267.32</v>
      </c>
      <c r="G1735" s="3" t="s">
        <v>11</v>
      </c>
      <c r="H1735" s="3" t="s">
        <v>11</v>
      </c>
      <c r="I1735" s="5" t="s">
        <v>249</v>
      </c>
    </row>
    <row r="1736" spans="1:9" x14ac:dyDescent="0.35">
      <c r="A1736" s="4" t="s">
        <v>1767</v>
      </c>
      <c r="B1736" s="3">
        <v>2003</v>
      </c>
      <c r="C1736" s="3" t="s">
        <v>35</v>
      </c>
      <c r="D1736" s="3">
        <v>24</v>
      </c>
      <c r="E1736" s="3">
        <v>0</v>
      </c>
      <c r="F1736" s="3">
        <v>16297.85</v>
      </c>
      <c r="G1736" s="3" t="s">
        <v>11</v>
      </c>
      <c r="H1736" s="3" t="s">
        <v>12</v>
      </c>
      <c r="I1736" s="5" t="s">
        <v>42</v>
      </c>
    </row>
    <row r="1737" spans="1:9" x14ac:dyDescent="0.35">
      <c r="A1737" s="4" t="s">
        <v>1768</v>
      </c>
      <c r="B1737" s="3">
        <v>1969</v>
      </c>
      <c r="C1737" s="3" t="s">
        <v>35</v>
      </c>
      <c r="D1737" s="3">
        <v>8</v>
      </c>
      <c r="E1737" s="3">
        <v>0</v>
      </c>
      <c r="F1737" s="3">
        <v>16311.05</v>
      </c>
      <c r="G1737" s="3" t="s">
        <v>11</v>
      </c>
      <c r="H1737" s="3" t="s">
        <v>12</v>
      </c>
      <c r="I1737" s="5" t="s">
        <v>535</v>
      </c>
    </row>
    <row r="1738" spans="1:9" x14ac:dyDescent="0.35">
      <c r="A1738" s="4" t="s">
        <v>1769</v>
      </c>
      <c r="B1738" s="3">
        <v>1965</v>
      </c>
      <c r="C1738" s="3" t="s">
        <v>30</v>
      </c>
      <c r="D1738" s="3">
        <v>5</v>
      </c>
      <c r="E1738" s="3">
        <v>0</v>
      </c>
      <c r="F1738" s="3">
        <v>16351.42</v>
      </c>
      <c r="G1738" s="3" t="s">
        <v>11</v>
      </c>
      <c r="H1738" s="3" t="s">
        <v>12</v>
      </c>
      <c r="I1738" s="5" t="s">
        <v>535</v>
      </c>
    </row>
    <row r="1739" spans="1:9" x14ac:dyDescent="0.35">
      <c r="A1739" s="4" t="s">
        <v>1770</v>
      </c>
      <c r="B1739" s="3">
        <v>1995</v>
      </c>
      <c r="C1739" s="3" t="s">
        <v>20</v>
      </c>
      <c r="D1739" s="3">
        <v>28</v>
      </c>
      <c r="E1739" s="3">
        <v>3</v>
      </c>
      <c r="F1739" s="3">
        <v>16420.490000000002</v>
      </c>
      <c r="G1739" s="3" t="s">
        <v>11</v>
      </c>
      <c r="H1739" s="3" t="s">
        <v>12</v>
      </c>
      <c r="I1739" s="5" t="s">
        <v>23</v>
      </c>
    </row>
    <row r="1740" spans="1:9" x14ac:dyDescent="0.35">
      <c r="A1740" s="4" t="s">
        <v>1771</v>
      </c>
      <c r="B1740" s="3">
        <v>2003</v>
      </c>
      <c r="C1740" s="3" t="s">
        <v>30</v>
      </c>
      <c r="D1740" s="3">
        <v>20</v>
      </c>
      <c r="E1740" s="3">
        <v>1</v>
      </c>
      <c r="F1740" s="3">
        <v>16450.89</v>
      </c>
      <c r="G1740" s="3" t="s">
        <v>11</v>
      </c>
      <c r="H1740" s="3" t="s">
        <v>16</v>
      </c>
      <c r="I1740" s="5" t="s">
        <v>23</v>
      </c>
    </row>
    <row r="1741" spans="1:9" x14ac:dyDescent="0.35">
      <c r="A1741" s="4" t="s">
        <v>1772</v>
      </c>
      <c r="B1741" s="3">
        <v>1958</v>
      </c>
      <c r="C1741" s="3" t="s">
        <v>37</v>
      </c>
      <c r="D1741" s="3">
        <v>10</v>
      </c>
      <c r="E1741" s="3">
        <v>3</v>
      </c>
      <c r="F1741" s="3">
        <v>16455.71</v>
      </c>
      <c r="G1741" s="3" t="s">
        <v>11</v>
      </c>
      <c r="H1741" s="3" t="s">
        <v>11</v>
      </c>
      <c r="I1741" s="5" t="s">
        <v>23</v>
      </c>
    </row>
    <row r="1742" spans="1:9" x14ac:dyDescent="0.35">
      <c r="A1742" s="4" t="s">
        <v>1773</v>
      </c>
      <c r="B1742" s="3">
        <v>1995</v>
      </c>
      <c r="C1742" s="3" t="s">
        <v>30</v>
      </c>
      <c r="D1742" s="3">
        <v>23</v>
      </c>
      <c r="E1742" s="3">
        <v>0</v>
      </c>
      <c r="F1742" s="3">
        <v>16577.78</v>
      </c>
      <c r="G1742" s="3" t="s">
        <v>11</v>
      </c>
      <c r="H1742" s="3" t="s">
        <v>16</v>
      </c>
      <c r="I1742" s="5" t="s">
        <v>13</v>
      </c>
    </row>
    <row r="1743" spans="1:9" x14ac:dyDescent="0.35">
      <c r="A1743" s="4" t="s">
        <v>1774</v>
      </c>
      <c r="B1743" s="3">
        <v>2001</v>
      </c>
      <c r="C1743" s="3" t="s">
        <v>18</v>
      </c>
      <c r="D1743" s="3">
        <v>25</v>
      </c>
      <c r="E1743" s="3">
        <v>0</v>
      </c>
      <c r="F1743" s="3">
        <v>16586.5</v>
      </c>
      <c r="G1743" s="3" t="s">
        <v>11</v>
      </c>
      <c r="H1743" s="3" t="s">
        <v>16</v>
      </c>
      <c r="I1743" s="5" t="s">
        <v>13</v>
      </c>
    </row>
    <row r="1744" spans="1:9" x14ac:dyDescent="0.35">
      <c r="A1744" s="4" t="s">
        <v>1775</v>
      </c>
      <c r="B1744" s="3">
        <v>1963</v>
      </c>
      <c r="C1744" s="3" t="s">
        <v>18</v>
      </c>
      <c r="D1744" s="3">
        <v>25</v>
      </c>
      <c r="E1744" s="3">
        <v>0</v>
      </c>
      <c r="F1744" s="3">
        <v>16587.96</v>
      </c>
      <c r="G1744" s="3" t="s">
        <v>11</v>
      </c>
      <c r="H1744" s="3" t="s">
        <v>11</v>
      </c>
      <c r="I1744" s="5" t="s">
        <v>249</v>
      </c>
    </row>
    <row r="1745" spans="1:9" x14ac:dyDescent="0.35">
      <c r="A1745" s="4" t="s">
        <v>1776</v>
      </c>
      <c r="B1745" s="3">
        <v>1970</v>
      </c>
      <c r="C1745" s="3" t="s">
        <v>10</v>
      </c>
      <c r="D1745" s="3">
        <v>10</v>
      </c>
      <c r="E1745" s="3">
        <v>0</v>
      </c>
      <c r="F1745" s="3">
        <v>16600.16</v>
      </c>
      <c r="G1745" s="3" t="s">
        <v>11</v>
      </c>
      <c r="H1745" s="3" t="s">
        <v>11</v>
      </c>
      <c r="I1745" s="5" t="s">
        <v>42</v>
      </c>
    </row>
    <row r="1746" spans="1:9" x14ac:dyDescent="0.35">
      <c r="A1746" s="4" t="s">
        <v>1777</v>
      </c>
      <c r="B1746" s="3">
        <v>1975</v>
      </c>
      <c r="C1746" s="3" t="s">
        <v>10</v>
      </c>
      <c r="D1746" s="3">
        <v>24</v>
      </c>
      <c r="E1746" s="3">
        <v>1</v>
      </c>
      <c r="F1746" s="3">
        <v>16602.18</v>
      </c>
      <c r="G1746" s="3" t="s">
        <v>11</v>
      </c>
      <c r="H1746" s="3" t="s">
        <v>16</v>
      </c>
      <c r="I1746" s="5" t="s">
        <v>535</v>
      </c>
    </row>
    <row r="1747" spans="1:9" x14ac:dyDescent="0.35">
      <c r="A1747" s="4" t="s">
        <v>1778</v>
      </c>
      <c r="B1747" s="3">
        <v>1977</v>
      </c>
      <c r="C1747" s="3" t="s">
        <v>20</v>
      </c>
      <c r="D1747" s="3">
        <v>25</v>
      </c>
      <c r="E1747" s="3">
        <v>2</v>
      </c>
      <c r="F1747" s="3">
        <v>16631.61</v>
      </c>
      <c r="G1747" s="3" t="s">
        <v>11</v>
      </c>
      <c r="H1747" s="3" t="s">
        <v>16</v>
      </c>
      <c r="I1747" s="5" t="s">
        <v>23</v>
      </c>
    </row>
    <row r="1748" spans="1:9" x14ac:dyDescent="0.35">
      <c r="A1748" s="4" t="s">
        <v>1779</v>
      </c>
      <c r="B1748" s="3">
        <v>1993</v>
      </c>
      <c r="C1748" s="3" t="s">
        <v>15</v>
      </c>
      <c r="D1748" s="3">
        <v>5</v>
      </c>
      <c r="E1748" s="3">
        <v>1</v>
      </c>
      <c r="F1748" s="3">
        <v>16657.72</v>
      </c>
      <c r="G1748" s="3" t="s">
        <v>11</v>
      </c>
      <c r="H1748" s="3" t="s">
        <v>16</v>
      </c>
      <c r="I1748" s="5" t="s">
        <v>247</v>
      </c>
    </row>
    <row r="1749" spans="1:9" x14ac:dyDescent="0.35">
      <c r="A1749" s="4" t="s">
        <v>1780</v>
      </c>
      <c r="B1749" s="3">
        <v>1974</v>
      </c>
      <c r="C1749" s="3" t="s">
        <v>35</v>
      </c>
      <c r="D1749" s="3">
        <v>28</v>
      </c>
      <c r="E1749" s="3">
        <v>0</v>
      </c>
      <c r="F1749" s="3">
        <v>16770.990000000002</v>
      </c>
      <c r="G1749" s="3" t="s">
        <v>11</v>
      </c>
      <c r="H1749" s="3" t="s">
        <v>16</v>
      </c>
      <c r="I1749" s="5" t="s">
        <v>23</v>
      </c>
    </row>
    <row r="1750" spans="1:9" x14ac:dyDescent="0.35">
      <c r="A1750" s="4" t="s">
        <v>1781</v>
      </c>
      <c r="B1750" s="3">
        <v>1989</v>
      </c>
      <c r="C1750" s="3" t="s">
        <v>20</v>
      </c>
      <c r="D1750" s="3">
        <v>23</v>
      </c>
      <c r="E1750" s="3">
        <v>2</v>
      </c>
      <c r="F1750" s="3">
        <v>16776.3</v>
      </c>
      <c r="G1750" s="3" t="s">
        <v>11</v>
      </c>
      <c r="H1750" s="3" t="s">
        <v>11</v>
      </c>
      <c r="I1750" s="5" t="s">
        <v>247</v>
      </c>
    </row>
    <row r="1751" spans="1:9" x14ac:dyDescent="0.35">
      <c r="A1751" s="4" t="s">
        <v>1782</v>
      </c>
      <c r="B1751" s="3">
        <v>1962</v>
      </c>
      <c r="C1751" s="3" t="s">
        <v>10</v>
      </c>
      <c r="D1751" s="3">
        <v>29</v>
      </c>
      <c r="E1751" s="3">
        <v>0</v>
      </c>
      <c r="F1751" s="3">
        <v>16779.400000000001</v>
      </c>
      <c r="G1751" s="3" t="s">
        <v>11</v>
      </c>
      <c r="H1751" s="3" t="s">
        <v>11</v>
      </c>
      <c r="I1751" s="5" t="s">
        <v>535</v>
      </c>
    </row>
    <row r="1752" spans="1:9" x14ac:dyDescent="0.35">
      <c r="A1752" s="4" t="s">
        <v>1783</v>
      </c>
      <c r="B1752" s="3">
        <v>1995</v>
      </c>
      <c r="C1752" s="3" t="s">
        <v>37</v>
      </c>
      <c r="D1752" s="3">
        <v>19</v>
      </c>
      <c r="E1752" s="3">
        <v>1</v>
      </c>
      <c r="F1752" s="3">
        <v>16796.41</v>
      </c>
      <c r="G1752" s="3" t="s">
        <v>11</v>
      </c>
      <c r="H1752" s="3" t="s">
        <v>12</v>
      </c>
      <c r="I1752" s="5" t="s">
        <v>247</v>
      </c>
    </row>
    <row r="1753" spans="1:9" x14ac:dyDescent="0.35">
      <c r="A1753" s="4" t="s">
        <v>1784</v>
      </c>
      <c r="B1753" s="3">
        <v>1974</v>
      </c>
      <c r="C1753" s="3" t="s">
        <v>35</v>
      </c>
      <c r="D1753" s="3">
        <v>8</v>
      </c>
      <c r="E1753" s="3">
        <v>0</v>
      </c>
      <c r="F1753" s="3">
        <v>16841.32</v>
      </c>
      <c r="G1753" s="3" t="s">
        <v>11</v>
      </c>
      <c r="H1753" s="3" t="s">
        <v>12</v>
      </c>
      <c r="I1753" s="5" t="s">
        <v>42</v>
      </c>
    </row>
    <row r="1754" spans="1:9" x14ac:dyDescent="0.35">
      <c r="A1754" s="4" t="s">
        <v>1785</v>
      </c>
      <c r="B1754" s="3">
        <v>2003</v>
      </c>
      <c r="C1754" s="3" t="s">
        <v>20</v>
      </c>
      <c r="D1754" s="3">
        <v>10</v>
      </c>
      <c r="E1754" s="3">
        <v>0</v>
      </c>
      <c r="F1754" s="3">
        <v>16884.919999999998</v>
      </c>
      <c r="G1754" s="3" t="s">
        <v>11</v>
      </c>
      <c r="H1754" s="3" t="s">
        <v>11</v>
      </c>
      <c r="I1754" s="5" t="s">
        <v>42</v>
      </c>
    </row>
    <row r="1755" spans="1:9" x14ac:dyDescent="0.35">
      <c r="A1755" s="4" t="s">
        <v>1786</v>
      </c>
      <c r="B1755" s="3">
        <v>1968</v>
      </c>
      <c r="C1755" s="3" t="s">
        <v>37</v>
      </c>
      <c r="D1755" s="3">
        <v>21</v>
      </c>
      <c r="E1755" s="3">
        <v>0</v>
      </c>
      <c r="F1755" s="3">
        <v>16903.5</v>
      </c>
      <c r="G1755" s="3" t="s">
        <v>11</v>
      </c>
      <c r="H1755" s="3" t="s">
        <v>12</v>
      </c>
      <c r="I1755" s="5" t="s">
        <v>23</v>
      </c>
    </row>
    <row r="1756" spans="1:9" x14ac:dyDescent="0.35">
      <c r="A1756" s="4" t="s">
        <v>1787</v>
      </c>
      <c r="B1756" s="3">
        <v>1977</v>
      </c>
      <c r="C1756" s="3" t="s">
        <v>35</v>
      </c>
      <c r="D1756" s="3">
        <v>25</v>
      </c>
      <c r="E1756" s="3">
        <v>2</v>
      </c>
      <c r="F1756" s="3">
        <v>16921.09</v>
      </c>
      <c r="G1756" s="3" t="s">
        <v>11</v>
      </c>
      <c r="H1756" s="3" t="s">
        <v>12</v>
      </c>
      <c r="I1756" s="5" t="s">
        <v>249</v>
      </c>
    </row>
    <row r="1757" spans="1:9" x14ac:dyDescent="0.35">
      <c r="A1757" s="4" t="s">
        <v>1788</v>
      </c>
      <c r="B1757" s="3">
        <v>1980</v>
      </c>
      <c r="C1757" s="3" t="s">
        <v>10</v>
      </c>
      <c r="D1757" s="3">
        <v>16</v>
      </c>
      <c r="E1757" s="3">
        <v>2</v>
      </c>
      <c r="F1757" s="3">
        <v>16990.55</v>
      </c>
      <c r="G1757" s="3" t="s">
        <v>11</v>
      </c>
      <c r="H1757" s="3" t="s">
        <v>12</v>
      </c>
      <c r="I1757" s="5" t="s">
        <v>23</v>
      </c>
    </row>
    <row r="1758" spans="1:9" x14ac:dyDescent="0.35">
      <c r="A1758" s="4" t="s">
        <v>1789</v>
      </c>
      <c r="B1758" s="3">
        <v>1971</v>
      </c>
      <c r="C1758" s="3" t="s">
        <v>35</v>
      </c>
      <c r="D1758" s="3">
        <v>22</v>
      </c>
      <c r="E1758" s="3">
        <v>0</v>
      </c>
      <c r="F1758" s="3">
        <v>17016.009999999998</v>
      </c>
      <c r="G1758" s="3" t="s">
        <v>11</v>
      </c>
      <c r="H1758" s="3" t="s">
        <v>11</v>
      </c>
      <c r="I1758" s="5" t="s">
        <v>249</v>
      </c>
    </row>
    <row r="1759" spans="1:9" x14ac:dyDescent="0.35">
      <c r="A1759" s="4" t="s">
        <v>1790</v>
      </c>
      <c r="B1759" s="3">
        <v>1996</v>
      </c>
      <c r="C1759" s="3" t="s">
        <v>18</v>
      </c>
      <c r="D1759" s="3">
        <v>10</v>
      </c>
      <c r="E1759" s="3">
        <v>0</v>
      </c>
      <c r="F1759" s="3">
        <v>17043.34</v>
      </c>
      <c r="G1759" s="3" t="s">
        <v>11</v>
      </c>
      <c r="H1759" s="3" t="s">
        <v>12</v>
      </c>
      <c r="I1759" s="5" t="s">
        <v>13</v>
      </c>
    </row>
    <row r="1760" spans="1:9" x14ac:dyDescent="0.35">
      <c r="A1760" s="4" t="s">
        <v>1791</v>
      </c>
      <c r="B1760" s="3">
        <v>2003</v>
      </c>
      <c r="C1760" s="3" t="s">
        <v>30</v>
      </c>
      <c r="D1760" s="3">
        <v>26</v>
      </c>
      <c r="E1760" s="3">
        <v>0</v>
      </c>
      <c r="F1760" s="3">
        <v>17081.080000000002</v>
      </c>
      <c r="G1760" s="3" t="s">
        <v>11</v>
      </c>
      <c r="H1760" s="3" t="s">
        <v>11</v>
      </c>
      <c r="I1760" s="5" t="s">
        <v>42</v>
      </c>
    </row>
    <row r="1761" spans="1:9" x14ac:dyDescent="0.35">
      <c r="A1761" s="4" t="s">
        <v>1792</v>
      </c>
      <c r="B1761" s="3">
        <v>2002</v>
      </c>
      <c r="C1761" s="3" t="s">
        <v>18</v>
      </c>
      <c r="D1761" s="3">
        <v>28</v>
      </c>
      <c r="E1761" s="3">
        <v>1</v>
      </c>
      <c r="F1761" s="3">
        <v>17085.27</v>
      </c>
      <c r="G1761" s="3" t="s">
        <v>11</v>
      </c>
      <c r="H1761" s="3" t="s">
        <v>12</v>
      </c>
      <c r="I1761" s="5" t="s">
        <v>13</v>
      </c>
    </row>
    <row r="1762" spans="1:9" x14ac:dyDescent="0.35">
      <c r="A1762" s="4" t="s">
        <v>1793</v>
      </c>
      <c r="B1762" s="3">
        <v>1998</v>
      </c>
      <c r="C1762" s="3" t="s">
        <v>18</v>
      </c>
      <c r="D1762" s="3">
        <v>3</v>
      </c>
      <c r="E1762" s="3">
        <v>4</v>
      </c>
      <c r="F1762" s="3">
        <v>17128.43</v>
      </c>
      <c r="G1762" s="3" t="s">
        <v>11</v>
      </c>
      <c r="H1762" s="3" t="s">
        <v>12</v>
      </c>
      <c r="I1762" s="5" t="s">
        <v>168</v>
      </c>
    </row>
    <row r="1763" spans="1:9" x14ac:dyDescent="0.35">
      <c r="A1763" s="4" t="s">
        <v>1794</v>
      </c>
      <c r="B1763" s="3">
        <v>1965</v>
      </c>
      <c r="C1763" s="3" t="s">
        <v>20</v>
      </c>
      <c r="D1763" s="3">
        <v>16</v>
      </c>
      <c r="E1763" s="3">
        <v>0</v>
      </c>
      <c r="F1763" s="3">
        <v>17172.27</v>
      </c>
      <c r="G1763" s="3" t="s">
        <v>11</v>
      </c>
      <c r="H1763" s="3" t="s">
        <v>11</v>
      </c>
      <c r="I1763" s="5" t="s">
        <v>535</v>
      </c>
    </row>
    <row r="1764" spans="1:9" x14ac:dyDescent="0.35">
      <c r="A1764" s="4" t="s">
        <v>1795</v>
      </c>
      <c r="B1764" s="3">
        <v>1964</v>
      </c>
      <c r="C1764" s="3" t="s">
        <v>18</v>
      </c>
      <c r="D1764" s="3">
        <v>7</v>
      </c>
      <c r="E1764" s="3">
        <v>0</v>
      </c>
      <c r="F1764" s="3">
        <v>17174.52</v>
      </c>
      <c r="G1764" s="3" t="s">
        <v>11</v>
      </c>
      <c r="H1764" s="3" t="s">
        <v>11</v>
      </c>
      <c r="I1764" s="5" t="s">
        <v>23</v>
      </c>
    </row>
    <row r="1765" spans="1:9" x14ac:dyDescent="0.35">
      <c r="A1765" s="4" t="s">
        <v>1796</v>
      </c>
      <c r="B1765" s="3">
        <v>2004</v>
      </c>
      <c r="C1765" s="3" t="s">
        <v>35</v>
      </c>
      <c r="D1765" s="3">
        <v>18</v>
      </c>
      <c r="E1765" s="3">
        <v>1</v>
      </c>
      <c r="F1765" s="3">
        <v>17178.68</v>
      </c>
      <c r="G1765" s="3" t="s">
        <v>11</v>
      </c>
      <c r="H1765" s="3" t="s">
        <v>11</v>
      </c>
      <c r="I1765" s="5" t="s">
        <v>166</v>
      </c>
    </row>
    <row r="1766" spans="1:9" x14ac:dyDescent="0.35">
      <c r="A1766" s="4" t="s">
        <v>1797</v>
      </c>
      <c r="B1766" s="3">
        <v>1982</v>
      </c>
      <c r="C1766" s="3" t="s">
        <v>37</v>
      </c>
      <c r="D1766" s="3">
        <v>22</v>
      </c>
      <c r="E1766" s="3">
        <v>1</v>
      </c>
      <c r="F1766" s="3">
        <v>17179.52</v>
      </c>
      <c r="G1766" s="3" t="s">
        <v>11</v>
      </c>
      <c r="H1766" s="3" t="s">
        <v>16</v>
      </c>
      <c r="I1766" s="5" t="s">
        <v>13</v>
      </c>
    </row>
    <row r="1767" spans="1:9" x14ac:dyDescent="0.35">
      <c r="A1767" s="4" t="s">
        <v>1798</v>
      </c>
      <c r="B1767" s="3">
        <v>1975</v>
      </c>
      <c r="C1767" s="3" t="s">
        <v>35</v>
      </c>
      <c r="D1767" s="3">
        <v>25</v>
      </c>
      <c r="E1767" s="3">
        <v>1</v>
      </c>
      <c r="F1767" s="3">
        <v>17253.43</v>
      </c>
      <c r="G1767" s="3" t="s">
        <v>11</v>
      </c>
      <c r="H1767" s="3" t="s">
        <v>12</v>
      </c>
      <c r="I1767" s="5" t="s">
        <v>535</v>
      </c>
    </row>
    <row r="1768" spans="1:9" x14ac:dyDescent="0.35">
      <c r="A1768" s="4" t="s">
        <v>1799</v>
      </c>
      <c r="B1768" s="3">
        <v>1963</v>
      </c>
      <c r="C1768" s="3" t="s">
        <v>10</v>
      </c>
      <c r="D1768" s="3">
        <v>12</v>
      </c>
      <c r="E1768" s="3">
        <v>0</v>
      </c>
      <c r="F1768" s="3">
        <v>17337.580000000002</v>
      </c>
      <c r="G1768" s="3" t="s">
        <v>11</v>
      </c>
      <c r="H1768" s="3" t="s">
        <v>12</v>
      </c>
      <c r="I1768" s="5" t="s">
        <v>249</v>
      </c>
    </row>
    <row r="1769" spans="1:9" x14ac:dyDescent="0.35">
      <c r="A1769" s="4" t="s">
        <v>1800</v>
      </c>
      <c r="B1769" s="3">
        <v>2003</v>
      </c>
      <c r="C1769" s="3" t="s">
        <v>15</v>
      </c>
      <c r="D1769" s="3">
        <v>1</v>
      </c>
      <c r="E1769" s="3">
        <v>0</v>
      </c>
      <c r="F1769" s="3">
        <v>17352.68</v>
      </c>
      <c r="G1769" s="3" t="s">
        <v>11</v>
      </c>
      <c r="H1769" s="3" t="s">
        <v>12</v>
      </c>
      <c r="I1769" s="5" t="s">
        <v>23</v>
      </c>
    </row>
    <row r="1770" spans="1:9" x14ac:dyDescent="0.35">
      <c r="A1770" s="4" t="s">
        <v>1801</v>
      </c>
      <c r="B1770" s="3">
        <v>1992</v>
      </c>
      <c r="C1770" s="3" t="s">
        <v>37</v>
      </c>
      <c r="D1770" s="3">
        <v>18</v>
      </c>
      <c r="E1770" s="3">
        <v>2</v>
      </c>
      <c r="F1770" s="3">
        <v>17361.77</v>
      </c>
      <c r="G1770" s="3" t="s">
        <v>11</v>
      </c>
      <c r="H1770" s="3" t="s">
        <v>16</v>
      </c>
      <c r="I1770" s="5" t="s">
        <v>23</v>
      </c>
    </row>
    <row r="1771" spans="1:9" x14ac:dyDescent="0.35">
      <c r="A1771" s="4" t="s">
        <v>1802</v>
      </c>
      <c r="B1771" s="3">
        <v>2003</v>
      </c>
      <c r="C1771" s="3" t="s">
        <v>15</v>
      </c>
      <c r="D1771" s="3">
        <v>2</v>
      </c>
      <c r="E1771" s="3">
        <v>0</v>
      </c>
      <c r="F1771" s="3">
        <v>17468.98</v>
      </c>
      <c r="G1771" s="3" t="s">
        <v>11</v>
      </c>
      <c r="H1771" s="3" t="s">
        <v>16</v>
      </c>
      <c r="I1771" s="5" t="s">
        <v>23</v>
      </c>
    </row>
    <row r="1772" spans="1:9" x14ac:dyDescent="0.35">
      <c r="A1772" s="4" t="s">
        <v>1803</v>
      </c>
      <c r="B1772" s="3">
        <v>1971</v>
      </c>
      <c r="C1772" s="3" t="s">
        <v>18</v>
      </c>
      <c r="D1772" s="3">
        <v>8</v>
      </c>
      <c r="E1772" s="3">
        <v>0</v>
      </c>
      <c r="F1772" s="3">
        <v>17479.53</v>
      </c>
      <c r="G1772" s="3" t="s">
        <v>16</v>
      </c>
      <c r="H1772" s="3" t="s">
        <v>16</v>
      </c>
      <c r="I1772" s="5" t="s">
        <v>23</v>
      </c>
    </row>
    <row r="1773" spans="1:9" x14ac:dyDescent="0.35">
      <c r="A1773" s="4" t="s">
        <v>1804</v>
      </c>
      <c r="B1773" s="3">
        <v>1990</v>
      </c>
      <c r="C1773" s="3" t="s">
        <v>30</v>
      </c>
      <c r="D1773" s="3">
        <v>29</v>
      </c>
      <c r="E1773" s="3">
        <v>0</v>
      </c>
      <c r="F1773" s="3">
        <v>17496.310000000001</v>
      </c>
      <c r="G1773" s="3" t="s">
        <v>16</v>
      </c>
      <c r="H1773" s="3" t="s">
        <v>11</v>
      </c>
      <c r="I1773" s="5" t="s">
        <v>42</v>
      </c>
    </row>
    <row r="1774" spans="1:9" x14ac:dyDescent="0.35">
      <c r="A1774" s="4" t="s">
        <v>1805</v>
      </c>
      <c r="B1774" s="3">
        <v>1965</v>
      </c>
      <c r="C1774" s="3" t="s">
        <v>18</v>
      </c>
      <c r="D1774" s="3">
        <v>16</v>
      </c>
      <c r="E1774" s="3">
        <v>0</v>
      </c>
      <c r="F1774" s="3">
        <v>17505.650000000001</v>
      </c>
      <c r="G1774" s="3" t="s">
        <v>16</v>
      </c>
      <c r="H1774" s="3" t="s">
        <v>11</v>
      </c>
      <c r="I1774" s="5" t="s">
        <v>249</v>
      </c>
    </row>
    <row r="1775" spans="1:9" x14ac:dyDescent="0.35">
      <c r="A1775" s="4" t="s">
        <v>1806</v>
      </c>
      <c r="B1775" s="3">
        <v>1968</v>
      </c>
      <c r="C1775" s="3" t="s">
        <v>10</v>
      </c>
      <c r="D1775" s="3">
        <v>12</v>
      </c>
      <c r="E1775" s="3">
        <v>0</v>
      </c>
      <c r="F1775" s="3">
        <v>17507.47</v>
      </c>
      <c r="G1775" s="3" t="s">
        <v>16</v>
      </c>
      <c r="H1775" s="3" t="s">
        <v>16</v>
      </c>
      <c r="I1775" s="5" t="s">
        <v>535</v>
      </c>
    </row>
    <row r="1776" spans="1:9" x14ac:dyDescent="0.35">
      <c r="A1776" s="4" t="s">
        <v>1807</v>
      </c>
      <c r="B1776" s="3">
        <v>1963</v>
      </c>
      <c r="C1776" s="3" t="s">
        <v>15</v>
      </c>
      <c r="D1776" s="3">
        <v>16</v>
      </c>
      <c r="E1776" s="3">
        <v>0</v>
      </c>
      <c r="F1776" s="3">
        <v>17556.88</v>
      </c>
      <c r="G1776" s="3" t="s">
        <v>16</v>
      </c>
      <c r="H1776" s="3" t="s">
        <v>11</v>
      </c>
      <c r="I1776" s="5" t="s">
        <v>23</v>
      </c>
    </row>
    <row r="1777" spans="1:9" x14ac:dyDescent="0.35">
      <c r="A1777" s="4" t="s">
        <v>1808</v>
      </c>
      <c r="B1777" s="3">
        <v>2002</v>
      </c>
      <c r="C1777" s="3" t="s">
        <v>35</v>
      </c>
      <c r="D1777" s="3">
        <v>25</v>
      </c>
      <c r="E1777" s="3">
        <v>1</v>
      </c>
      <c r="F1777" s="3">
        <v>17560.38</v>
      </c>
      <c r="G1777" s="3" t="s">
        <v>16</v>
      </c>
      <c r="H1777" s="3" t="s">
        <v>16</v>
      </c>
      <c r="I1777" s="5" t="s">
        <v>23</v>
      </c>
    </row>
    <row r="1778" spans="1:9" x14ac:dyDescent="0.35">
      <c r="A1778" s="4" t="s">
        <v>1809</v>
      </c>
      <c r="B1778" s="3">
        <v>1970</v>
      </c>
      <c r="C1778" s="3" t="s">
        <v>10</v>
      </c>
      <c r="D1778" s="3">
        <v>26</v>
      </c>
      <c r="E1778" s="3">
        <v>0</v>
      </c>
      <c r="F1778" s="3">
        <v>17584.72</v>
      </c>
      <c r="G1778" s="3" t="s">
        <v>16</v>
      </c>
      <c r="H1778" s="3" t="s">
        <v>12</v>
      </c>
      <c r="I1778" s="5" t="s">
        <v>23</v>
      </c>
    </row>
    <row r="1779" spans="1:9" x14ac:dyDescent="0.35">
      <c r="A1779" s="4" t="s">
        <v>1810</v>
      </c>
      <c r="B1779" s="3">
        <v>1990</v>
      </c>
      <c r="C1779" s="3" t="s">
        <v>37</v>
      </c>
      <c r="D1779" s="3">
        <v>25</v>
      </c>
      <c r="E1779" s="3">
        <v>1</v>
      </c>
      <c r="F1779" s="3">
        <v>17626.240000000002</v>
      </c>
      <c r="G1779" s="3" t="s">
        <v>16</v>
      </c>
      <c r="H1779" s="3" t="s">
        <v>12</v>
      </c>
      <c r="I1779" s="5" t="s">
        <v>13</v>
      </c>
    </row>
    <row r="1780" spans="1:9" x14ac:dyDescent="0.35">
      <c r="A1780" s="4" t="s">
        <v>1811</v>
      </c>
      <c r="B1780" s="3">
        <v>1994</v>
      </c>
      <c r="C1780" s="3" t="s">
        <v>10</v>
      </c>
      <c r="D1780" s="3">
        <v>1</v>
      </c>
      <c r="E1780" s="3">
        <v>3</v>
      </c>
      <c r="F1780" s="3">
        <v>17663.14</v>
      </c>
      <c r="G1780" s="3" t="s">
        <v>16</v>
      </c>
      <c r="H1780" s="3" t="s">
        <v>12</v>
      </c>
      <c r="I1780" s="5" t="s">
        <v>13</v>
      </c>
    </row>
    <row r="1781" spans="1:9" x14ac:dyDescent="0.35">
      <c r="A1781" s="4" t="s">
        <v>1812</v>
      </c>
      <c r="B1781" s="3">
        <v>2003</v>
      </c>
      <c r="C1781" s="3" t="s">
        <v>10</v>
      </c>
      <c r="D1781" s="3">
        <v>14</v>
      </c>
      <c r="E1781" s="3">
        <v>0</v>
      </c>
      <c r="F1781" s="3">
        <v>17748.509999999998</v>
      </c>
      <c r="G1781" s="3" t="s">
        <v>16</v>
      </c>
      <c r="H1781" s="3" t="s">
        <v>16</v>
      </c>
      <c r="I1781" s="5" t="s">
        <v>23</v>
      </c>
    </row>
    <row r="1782" spans="1:9" x14ac:dyDescent="0.35">
      <c r="A1782" s="4" t="s">
        <v>1813</v>
      </c>
      <c r="B1782" s="3">
        <v>1966</v>
      </c>
      <c r="C1782" s="3" t="s">
        <v>18</v>
      </c>
      <c r="D1782" s="3">
        <v>21</v>
      </c>
      <c r="E1782" s="3">
        <v>0</v>
      </c>
      <c r="F1782" s="3">
        <v>17777.73</v>
      </c>
      <c r="G1782" s="3" t="s">
        <v>16</v>
      </c>
      <c r="H1782" s="3" t="s">
        <v>12</v>
      </c>
      <c r="I1782" s="5" t="s">
        <v>23</v>
      </c>
    </row>
    <row r="1783" spans="1:9" x14ac:dyDescent="0.35">
      <c r="A1783" s="4" t="s">
        <v>1814</v>
      </c>
      <c r="B1783" s="3">
        <v>1979</v>
      </c>
      <c r="C1783" s="3" t="s">
        <v>37</v>
      </c>
      <c r="D1783" s="3">
        <v>10</v>
      </c>
      <c r="E1783" s="3">
        <v>2</v>
      </c>
      <c r="F1783" s="3">
        <v>17779.939999999999</v>
      </c>
      <c r="G1783" s="3" t="s">
        <v>16</v>
      </c>
      <c r="H1783" s="3" t="s">
        <v>11</v>
      </c>
      <c r="I1783" s="5" t="s">
        <v>23</v>
      </c>
    </row>
    <row r="1784" spans="1:9" x14ac:dyDescent="0.35">
      <c r="A1784" s="4" t="s">
        <v>1815</v>
      </c>
      <c r="B1784" s="3">
        <v>1963</v>
      </c>
      <c r="C1784" s="3" t="s">
        <v>30</v>
      </c>
      <c r="D1784" s="3">
        <v>8</v>
      </c>
      <c r="E1784" s="3">
        <v>0</v>
      </c>
      <c r="F1784" s="3">
        <v>17832.599999999999</v>
      </c>
      <c r="G1784" s="3" t="s">
        <v>16</v>
      </c>
      <c r="H1784" s="3" t="s">
        <v>11</v>
      </c>
      <c r="I1784" s="5" t="s">
        <v>23</v>
      </c>
    </row>
    <row r="1785" spans="1:9" x14ac:dyDescent="0.35">
      <c r="A1785" s="4" t="s">
        <v>1816</v>
      </c>
      <c r="B1785" s="3">
        <v>1976</v>
      </c>
      <c r="C1785" s="3" t="s">
        <v>30</v>
      </c>
      <c r="D1785" s="3">
        <v>12</v>
      </c>
      <c r="E1785" s="3">
        <v>2</v>
      </c>
      <c r="F1785" s="3">
        <v>17862.919999999998</v>
      </c>
      <c r="G1785" s="3" t="s">
        <v>16</v>
      </c>
      <c r="H1785" s="3" t="s">
        <v>11</v>
      </c>
      <c r="I1785" s="5" t="s">
        <v>23</v>
      </c>
    </row>
    <row r="1786" spans="1:9" x14ac:dyDescent="0.35">
      <c r="A1786" s="4" t="s">
        <v>1817</v>
      </c>
      <c r="B1786" s="3">
        <v>1997</v>
      </c>
      <c r="C1786" s="3" t="s">
        <v>35</v>
      </c>
      <c r="D1786" s="3">
        <v>26</v>
      </c>
      <c r="E1786" s="3">
        <v>0</v>
      </c>
      <c r="F1786" s="3">
        <v>17878.900000000001</v>
      </c>
      <c r="G1786" s="3" t="s">
        <v>16</v>
      </c>
      <c r="H1786" s="3" t="s">
        <v>11</v>
      </c>
      <c r="I1786" s="5" t="s">
        <v>247</v>
      </c>
    </row>
    <row r="1787" spans="1:9" x14ac:dyDescent="0.35">
      <c r="A1787" s="4" t="s">
        <v>1818</v>
      </c>
      <c r="B1787" s="3">
        <v>1979</v>
      </c>
      <c r="C1787" s="3" t="s">
        <v>15</v>
      </c>
      <c r="D1787" s="3">
        <v>12</v>
      </c>
      <c r="E1787" s="3">
        <v>2</v>
      </c>
      <c r="F1787" s="3">
        <v>17882.669999999998</v>
      </c>
      <c r="G1787" s="3" t="s">
        <v>16</v>
      </c>
      <c r="H1787" s="3" t="s">
        <v>12</v>
      </c>
      <c r="I1787" s="5" t="s">
        <v>23</v>
      </c>
    </row>
    <row r="1788" spans="1:9" x14ac:dyDescent="0.35">
      <c r="A1788" s="4" t="s">
        <v>1819</v>
      </c>
      <c r="B1788" s="3">
        <v>1989</v>
      </c>
      <c r="C1788" s="3" t="s">
        <v>30</v>
      </c>
      <c r="D1788" s="3">
        <v>4</v>
      </c>
      <c r="E1788" s="3">
        <v>0</v>
      </c>
      <c r="F1788" s="3">
        <v>17904.53</v>
      </c>
      <c r="G1788" s="3" t="s">
        <v>16</v>
      </c>
      <c r="H1788" s="3" t="s">
        <v>11</v>
      </c>
      <c r="I1788" s="5" t="s">
        <v>356</v>
      </c>
    </row>
    <row r="1789" spans="1:9" x14ac:dyDescent="0.35">
      <c r="A1789" s="4" t="s">
        <v>1820</v>
      </c>
      <c r="B1789" s="3">
        <v>1977</v>
      </c>
      <c r="C1789" s="3" t="s">
        <v>37</v>
      </c>
      <c r="D1789" s="3">
        <v>17</v>
      </c>
      <c r="E1789" s="3">
        <v>0</v>
      </c>
      <c r="F1789" s="3">
        <v>17929.3</v>
      </c>
      <c r="G1789" s="3" t="s">
        <v>16</v>
      </c>
      <c r="H1789" s="3" t="s">
        <v>11</v>
      </c>
      <c r="I1789" s="5" t="s">
        <v>13</v>
      </c>
    </row>
    <row r="1790" spans="1:9" x14ac:dyDescent="0.35">
      <c r="A1790" s="4" t="s">
        <v>1821</v>
      </c>
      <c r="B1790" s="3">
        <v>2001</v>
      </c>
      <c r="C1790" s="3" t="s">
        <v>20</v>
      </c>
      <c r="D1790" s="3">
        <v>28</v>
      </c>
      <c r="E1790" s="3">
        <v>4</v>
      </c>
      <c r="F1790" s="3">
        <v>17942.11</v>
      </c>
      <c r="G1790" s="3" t="s">
        <v>16</v>
      </c>
      <c r="H1790" s="3" t="s">
        <v>11</v>
      </c>
      <c r="I1790" s="5" t="s">
        <v>42</v>
      </c>
    </row>
    <row r="1791" spans="1:9" x14ac:dyDescent="0.35">
      <c r="A1791" s="4" t="s">
        <v>1822</v>
      </c>
      <c r="B1791" s="3">
        <v>1975</v>
      </c>
      <c r="C1791" s="3" t="s">
        <v>18</v>
      </c>
      <c r="D1791" s="3">
        <v>27</v>
      </c>
      <c r="E1791" s="3">
        <v>1</v>
      </c>
      <c r="F1791" s="3">
        <v>18031.16</v>
      </c>
      <c r="G1791" s="3" t="s">
        <v>16</v>
      </c>
      <c r="H1791" s="3" t="s">
        <v>12</v>
      </c>
      <c r="I1791" s="5" t="s">
        <v>249</v>
      </c>
    </row>
    <row r="1792" spans="1:9" x14ac:dyDescent="0.35">
      <c r="A1792" s="4" t="s">
        <v>1823</v>
      </c>
      <c r="B1792" s="3">
        <v>1965</v>
      </c>
      <c r="C1792" s="3" t="s">
        <v>37</v>
      </c>
      <c r="D1792" s="3">
        <v>17</v>
      </c>
      <c r="E1792" s="3">
        <v>0</v>
      </c>
      <c r="F1792" s="3">
        <v>18031.189999999999</v>
      </c>
      <c r="G1792" s="3" t="s">
        <v>16</v>
      </c>
      <c r="H1792" s="3" t="s">
        <v>11</v>
      </c>
      <c r="I1792" s="5" t="s">
        <v>23</v>
      </c>
    </row>
    <row r="1793" spans="1:9" x14ac:dyDescent="0.35">
      <c r="A1793" s="4" t="s">
        <v>1824</v>
      </c>
      <c r="B1793" s="3">
        <v>1999</v>
      </c>
      <c r="C1793" s="3" t="s">
        <v>37</v>
      </c>
      <c r="D1793" s="3">
        <v>24</v>
      </c>
      <c r="E1793" s="3">
        <v>0</v>
      </c>
      <c r="F1793" s="3">
        <v>18033.97</v>
      </c>
      <c r="G1793" s="3" t="s">
        <v>16</v>
      </c>
      <c r="H1793" s="3" t="s">
        <v>16</v>
      </c>
      <c r="I1793" s="5" t="s">
        <v>23</v>
      </c>
    </row>
    <row r="1794" spans="1:9" x14ac:dyDescent="0.35">
      <c r="A1794" s="4" t="s">
        <v>1825</v>
      </c>
      <c r="B1794" s="3">
        <v>1993</v>
      </c>
      <c r="C1794" s="3" t="s">
        <v>10</v>
      </c>
      <c r="D1794" s="3">
        <v>12</v>
      </c>
      <c r="E1794" s="3">
        <v>2</v>
      </c>
      <c r="F1794" s="3">
        <v>18157.88</v>
      </c>
      <c r="G1794" s="3" t="s">
        <v>16</v>
      </c>
      <c r="H1794" s="3" t="s">
        <v>16</v>
      </c>
      <c r="I1794" s="5" t="s">
        <v>23</v>
      </c>
    </row>
    <row r="1795" spans="1:9" x14ac:dyDescent="0.35">
      <c r="A1795" s="4" t="s">
        <v>1826</v>
      </c>
      <c r="B1795" s="3">
        <v>1963</v>
      </c>
      <c r="C1795" s="3" t="s">
        <v>10</v>
      </c>
      <c r="D1795" s="3">
        <v>4</v>
      </c>
      <c r="E1795" s="3">
        <v>0</v>
      </c>
      <c r="F1795" s="3">
        <v>18208.34</v>
      </c>
      <c r="G1795" s="3" t="s">
        <v>16</v>
      </c>
      <c r="H1795" s="3" t="s">
        <v>11</v>
      </c>
      <c r="I1795" s="5" t="s">
        <v>535</v>
      </c>
    </row>
    <row r="1796" spans="1:9" x14ac:dyDescent="0.35">
      <c r="A1796" s="4" t="s">
        <v>1827</v>
      </c>
      <c r="B1796" s="3">
        <v>1997</v>
      </c>
      <c r="C1796" s="3" t="s">
        <v>18</v>
      </c>
      <c r="D1796" s="3">
        <v>15</v>
      </c>
      <c r="E1796" s="3">
        <v>1</v>
      </c>
      <c r="F1796" s="3">
        <v>18218.16</v>
      </c>
      <c r="G1796" s="3" t="s">
        <v>16</v>
      </c>
      <c r="H1796" s="3" t="s">
        <v>16</v>
      </c>
      <c r="I1796" s="5" t="s">
        <v>13</v>
      </c>
    </row>
    <row r="1797" spans="1:9" x14ac:dyDescent="0.35">
      <c r="A1797" s="4" t="s">
        <v>1828</v>
      </c>
      <c r="B1797" s="3">
        <v>2004</v>
      </c>
      <c r="C1797" s="3" t="s">
        <v>20</v>
      </c>
      <c r="D1797" s="3">
        <v>10</v>
      </c>
      <c r="E1797" s="3">
        <v>3</v>
      </c>
      <c r="F1797" s="3">
        <v>18223.45</v>
      </c>
      <c r="G1797" s="3" t="s">
        <v>16</v>
      </c>
      <c r="H1797" s="3" t="s">
        <v>12</v>
      </c>
      <c r="I1797" s="5" t="s">
        <v>13</v>
      </c>
    </row>
    <row r="1798" spans="1:9" x14ac:dyDescent="0.35">
      <c r="A1798" s="4" t="s">
        <v>1829</v>
      </c>
      <c r="B1798" s="3">
        <v>1995</v>
      </c>
      <c r="C1798" s="3" t="s">
        <v>35</v>
      </c>
      <c r="D1798" s="3">
        <v>3</v>
      </c>
      <c r="E1798" s="3">
        <v>0</v>
      </c>
      <c r="F1798" s="3">
        <v>18246.5</v>
      </c>
      <c r="G1798" s="3" t="s">
        <v>16</v>
      </c>
      <c r="H1798" s="3" t="s">
        <v>16</v>
      </c>
      <c r="I1798" s="5" t="s">
        <v>13</v>
      </c>
    </row>
    <row r="1799" spans="1:9" x14ac:dyDescent="0.35">
      <c r="A1799" s="4" t="s">
        <v>1830</v>
      </c>
      <c r="B1799" s="3">
        <v>1992</v>
      </c>
      <c r="C1799" s="3" t="s">
        <v>30</v>
      </c>
      <c r="D1799" s="3">
        <v>25</v>
      </c>
      <c r="E1799" s="3">
        <v>3</v>
      </c>
      <c r="F1799" s="3">
        <v>18259.22</v>
      </c>
      <c r="G1799" s="3" t="s">
        <v>16</v>
      </c>
      <c r="H1799" s="3" t="s">
        <v>12</v>
      </c>
      <c r="I1799" s="5" t="s">
        <v>42</v>
      </c>
    </row>
    <row r="1800" spans="1:9" x14ac:dyDescent="0.35">
      <c r="A1800" s="4" t="s">
        <v>1831</v>
      </c>
      <c r="B1800" s="3">
        <v>1995</v>
      </c>
      <c r="C1800" s="3" t="s">
        <v>10</v>
      </c>
      <c r="D1800" s="3">
        <v>4</v>
      </c>
      <c r="E1800" s="3">
        <v>0</v>
      </c>
      <c r="F1800" s="3">
        <v>18310.740000000002</v>
      </c>
      <c r="G1800" s="3" t="s">
        <v>16</v>
      </c>
      <c r="H1800" s="3" t="s">
        <v>12</v>
      </c>
      <c r="I1800" s="5" t="s">
        <v>23</v>
      </c>
    </row>
    <row r="1801" spans="1:9" x14ac:dyDescent="0.35">
      <c r="A1801" s="4" t="s">
        <v>1832</v>
      </c>
      <c r="B1801" s="3">
        <v>1999</v>
      </c>
      <c r="C1801" s="3" t="s">
        <v>30</v>
      </c>
      <c r="D1801" s="3">
        <v>15</v>
      </c>
      <c r="E1801" s="3">
        <v>1</v>
      </c>
      <c r="F1801" s="3">
        <v>18328.240000000002</v>
      </c>
      <c r="G1801" s="3" t="s">
        <v>16</v>
      </c>
      <c r="H1801" s="3" t="s">
        <v>11</v>
      </c>
      <c r="I1801" s="5" t="s">
        <v>13</v>
      </c>
    </row>
    <row r="1802" spans="1:9" x14ac:dyDescent="0.35">
      <c r="A1802" s="4" t="s">
        <v>1833</v>
      </c>
      <c r="B1802" s="3">
        <v>1964</v>
      </c>
      <c r="C1802" s="3" t="s">
        <v>20</v>
      </c>
      <c r="D1802" s="3">
        <v>26</v>
      </c>
      <c r="E1802" s="3">
        <v>0</v>
      </c>
      <c r="F1802" s="3">
        <v>18443.11</v>
      </c>
      <c r="G1802" s="3" t="s">
        <v>16</v>
      </c>
      <c r="H1802" s="3" t="s">
        <v>11</v>
      </c>
      <c r="I1802" s="5" t="s">
        <v>23</v>
      </c>
    </row>
    <row r="1803" spans="1:9" x14ac:dyDescent="0.35">
      <c r="A1803" s="4" t="s">
        <v>1834</v>
      </c>
      <c r="B1803" s="3">
        <v>1986</v>
      </c>
      <c r="C1803" s="3" t="s">
        <v>35</v>
      </c>
      <c r="D1803" s="3">
        <v>12</v>
      </c>
      <c r="E1803" s="3">
        <v>2</v>
      </c>
      <c r="F1803" s="3">
        <v>18608.259999999998</v>
      </c>
      <c r="G1803" s="3" t="s">
        <v>16</v>
      </c>
      <c r="H1803" s="3" t="s">
        <v>12</v>
      </c>
      <c r="I1803" s="5" t="s">
        <v>42</v>
      </c>
    </row>
    <row r="1804" spans="1:9" x14ac:dyDescent="0.35">
      <c r="A1804" s="4" t="s">
        <v>1835</v>
      </c>
      <c r="B1804" s="3">
        <v>1998</v>
      </c>
      <c r="C1804" s="3" t="s">
        <v>20</v>
      </c>
      <c r="D1804" s="3">
        <v>23</v>
      </c>
      <c r="E1804" s="3">
        <v>0</v>
      </c>
      <c r="F1804" s="3">
        <v>18648.419999999998</v>
      </c>
      <c r="G1804" s="3" t="s">
        <v>16</v>
      </c>
      <c r="H1804" s="3" t="s">
        <v>16</v>
      </c>
      <c r="I1804" s="5" t="s">
        <v>166</v>
      </c>
    </row>
    <row r="1805" spans="1:9" x14ac:dyDescent="0.35">
      <c r="A1805" s="4" t="s">
        <v>1836</v>
      </c>
      <c r="B1805" s="3">
        <v>1970</v>
      </c>
      <c r="C1805" s="3" t="s">
        <v>37</v>
      </c>
      <c r="D1805" s="3">
        <v>17</v>
      </c>
      <c r="E1805" s="3">
        <v>0</v>
      </c>
      <c r="F1805" s="3">
        <v>18682.740000000002</v>
      </c>
      <c r="G1805" s="3" t="s">
        <v>16</v>
      </c>
      <c r="H1805" s="3" t="s">
        <v>12</v>
      </c>
      <c r="I1805" s="5" t="s">
        <v>23</v>
      </c>
    </row>
    <row r="1806" spans="1:9" x14ac:dyDescent="0.35">
      <c r="A1806" s="4" t="s">
        <v>1837</v>
      </c>
      <c r="B1806" s="3">
        <v>1967</v>
      </c>
      <c r="C1806" s="3" t="s">
        <v>35</v>
      </c>
      <c r="D1806" s="3">
        <v>30</v>
      </c>
      <c r="E1806" s="3">
        <v>0</v>
      </c>
      <c r="F1806" s="3">
        <v>18694.689999999999</v>
      </c>
      <c r="G1806" s="3" t="s">
        <v>16</v>
      </c>
      <c r="H1806" s="3" t="s">
        <v>16</v>
      </c>
      <c r="I1806" s="5" t="s">
        <v>249</v>
      </c>
    </row>
    <row r="1807" spans="1:9" x14ac:dyDescent="0.35">
      <c r="A1807" s="4" t="s">
        <v>1838</v>
      </c>
      <c r="B1807" s="3">
        <v>1992</v>
      </c>
      <c r="C1807" s="3" t="s">
        <v>30</v>
      </c>
      <c r="D1807" s="3">
        <v>27</v>
      </c>
      <c r="E1807" s="3">
        <v>3</v>
      </c>
      <c r="F1807" s="3">
        <v>18765.88</v>
      </c>
      <c r="G1807" s="3" t="s">
        <v>16</v>
      </c>
      <c r="H1807" s="3" t="s">
        <v>11</v>
      </c>
      <c r="I1807" s="5" t="s">
        <v>23</v>
      </c>
    </row>
    <row r="1808" spans="1:9" x14ac:dyDescent="0.35">
      <c r="A1808" s="4" t="s">
        <v>1839</v>
      </c>
      <c r="B1808" s="3">
        <v>1979</v>
      </c>
      <c r="C1808" s="3" t="s">
        <v>15</v>
      </c>
      <c r="D1808" s="3">
        <v>19</v>
      </c>
      <c r="E1808" s="3">
        <v>2</v>
      </c>
      <c r="F1808" s="3">
        <v>18767.740000000002</v>
      </c>
      <c r="G1808" s="3" t="s">
        <v>16</v>
      </c>
      <c r="H1808" s="3" t="s">
        <v>16</v>
      </c>
      <c r="I1808" s="5" t="s">
        <v>13</v>
      </c>
    </row>
    <row r="1809" spans="1:9" x14ac:dyDescent="0.35">
      <c r="A1809" s="4" t="s">
        <v>1840</v>
      </c>
      <c r="B1809" s="3">
        <v>1995</v>
      </c>
      <c r="C1809" s="3" t="s">
        <v>15</v>
      </c>
      <c r="D1809" s="3">
        <v>28</v>
      </c>
      <c r="E1809" s="3">
        <v>3</v>
      </c>
      <c r="F1809" s="3">
        <v>18804.75</v>
      </c>
      <c r="G1809" s="3" t="s">
        <v>16</v>
      </c>
      <c r="H1809" s="3" t="s">
        <v>16</v>
      </c>
      <c r="I1809" s="5" t="s">
        <v>23</v>
      </c>
    </row>
    <row r="1810" spans="1:9" x14ac:dyDescent="0.35">
      <c r="A1810" s="4" t="s">
        <v>1841</v>
      </c>
      <c r="B1810" s="3">
        <v>1979</v>
      </c>
      <c r="C1810" s="3" t="s">
        <v>37</v>
      </c>
      <c r="D1810" s="3">
        <v>15</v>
      </c>
      <c r="E1810" s="3">
        <v>2</v>
      </c>
      <c r="F1810" s="3">
        <v>18806.150000000001</v>
      </c>
      <c r="G1810" s="3" t="s">
        <v>16</v>
      </c>
      <c r="H1810" s="3" t="s">
        <v>11</v>
      </c>
      <c r="I1810" s="5" t="s">
        <v>13</v>
      </c>
    </row>
    <row r="1811" spans="1:9" x14ac:dyDescent="0.35">
      <c r="A1811" s="4" t="s">
        <v>1842</v>
      </c>
      <c r="B1811" s="3">
        <v>1962</v>
      </c>
      <c r="C1811" s="3" t="s">
        <v>30</v>
      </c>
      <c r="D1811" s="3">
        <v>18</v>
      </c>
      <c r="E1811" s="3">
        <v>0</v>
      </c>
      <c r="F1811" s="3">
        <v>18815.53</v>
      </c>
      <c r="G1811" s="3" t="s">
        <v>16</v>
      </c>
      <c r="H1811" s="3" t="s">
        <v>16</v>
      </c>
      <c r="I1811" s="5" t="s">
        <v>249</v>
      </c>
    </row>
    <row r="1812" spans="1:9" x14ac:dyDescent="0.35">
      <c r="A1812" s="4" t="s">
        <v>1843</v>
      </c>
      <c r="B1812" s="3">
        <v>2003</v>
      </c>
      <c r="C1812" s="3" t="s">
        <v>10</v>
      </c>
      <c r="D1812" s="3">
        <v>24</v>
      </c>
      <c r="E1812" s="3">
        <v>3</v>
      </c>
      <c r="F1812" s="3">
        <v>18838.7</v>
      </c>
      <c r="G1812" s="3" t="s">
        <v>16</v>
      </c>
      <c r="H1812" s="3" t="s">
        <v>12</v>
      </c>
      <c r="I1812" s="5" t="s">
        <v>23</v>
      </c>
    </row>
    <row r="1813" spans="1:9" x14ac:dyDescent="0.35">
      <c r="A1813" s="4" t="s">
        <v>1844</v>
      </c>
      <c r="B1813" s="3">
        <v>1963</v>
      </c>
      <c r="C1813" s="3" t="s">
        <v>30</v>
      </c>
      <c r="D1813" s="3">
        <v>6</v>
      </c>
      <c r="E1813" s="3">
        <v>0</v>
      </c>
      <c r="F1813" s="3">
        <v>18883.330000000002</v>
      </c>
      <c r="G1813" s="3" t="s">
        <v>16</v>
      </c>
      <c r="H1813" s="3" t="s">
        <v>16</v>
      </c>
      <c r="I1813" s="5" t="s">
        <v>535</v>
      </c>
    </row>
    <row r="1814" spans="1:9" x14ac:dyDescent="0.35">
      <c r="A1814" s="4" t="s">
        <v>1845</v>
      </c>
      <c r="B1814" s="3">
        <v>1995</v>
      </c>
      <c r="C1814" s="3" t="s">
        <v>20</v>
      </c>
      <c r="D1814" s="3">
        <v>27</v>
      </c>
      <c r="E1814" s="3">
        <v>1</v>
      </c>
      <c r="F1814" s="3">
        <v>18903.490000000002</v>
      </c>
      <c r="G1814" s="3" t="s">
        <v>16</v>
      </c>
      <c r="H1814" s="3" t="s">
        <v>11</v>
      </c>
      <c r="I1814" s="5" t="s">
        <v>247</v>
      </c>
    </row>
    <row r="1815" spans="1:9" x14ac:dyDescent="0.35">
      <c r="A1815" s="4" t="s">
        <v>1846</v>
      </c>
      <c r="B1815" s="3">
        <v>1969</v>
      </c>
      <c r="C1815" s="3" t="s">
        <v>35</v>
      </c>
      <c r="D1815" s="3">
        <v>3</v>
      </c>
      <c r="E1815" s="3">
        <v>0</v>
      </c>
      <c r="F1815" s="3">
        <v>18932.810000000001</v>
      </c>
      <c r="G1815" s="3" t="s">
        <v>16</v>
      </c>
      <c r="H1815" s="3" t="s">
        <v>12</v>
      </c>
      <c r="I1815" s="5" t="s">
        <v>23</v>
      </c>
    </row>
    <row r="1816" spans="1:9" x14ac:dyDescent="0.35">
      <c r="A1816" s="4" t="s">
        <v>1847</v>
      </c>
      <c r="B1816" s="3">
        <v>1963</v>
      </c>
      <c r="C1816" s="3" t="s">
        <v>37</v>
      </c>
      <c r="D1816" s="3">
        <v>20</v>
      </c>
      <c r="E1816" s="3">
        <v>0</v>
      </c>
      <c r="F1816" s="3">
        <v>18954.560000000001</v>
      </c>
      <c r="G1816" s="3" t="s">
        <v>16</v>
      </c>
      <c r="H1816" s="3" t="s">
        <v>16</v>
      </c>
      <c r="I1816" s="5" t="s">
        <v>535</v>
      </c>
    </row>
    <row r="1817" spans="1:9" x14ac:dyDescent="0.35">
      <c r="A1817" s="4" t="s">
        <v>1848</v>
      </c>
      <c r="B1817" s="3">
        <v>1998</v>
      </c>
      <c r="C1817" s="3" t="s">
        <v>35</v>
      </c>
      <c r="D1817" s="3">
        <v>6</v>
      </c>
      <c r="E1817" s="3">
        <v>0</v>
      </c>
      <c r="F1817" s="3">
        <v>18955.22</v>
      </c>
      <c r="G1817" s="3" t="s">
        <v>16</v>
      </c>
      <c r="H1817" s="3" t="s">
        <v>12</v>
      </c>
      <c r="I1817" s="5" t="s">
        <v>42</v>
      </c>
    </row>
    <row r="1818" spans="1:9" x14ac:dyDescent="0.35">
      <c r="A1818" s="4" t="s">
        <v>1849</v>
      </c>
      <c r="B1818" s="3">
        <v>1992</v>
      </c>
      <c r="C1818" s="3" t="s">
        <v>15</v>
      </c>
      <c r="D1818" s="3">
        <v>30</v>
      </c>
      <c r="E1818" s="3">
        <v>1</v>
      </c>
      <c r="F1818" s="3">
        <v>18963.169999999998</v>
      </c>
      <c r="G1818" s="3" t="s">
        <v>16</v>
      </c>
      <c r="H1818" s="3" t="s">
        <v>16</v>
      </c>
      <c r="I1818" s="5" t="s">
        <v>13</v>
      </c>
    </row>
    <row r="1819" spans="1:9" x14ac:dyDescent="0.35">
      <c r="A1819" s="4" t="s">
        <v>1850</v>
      </c>
      <c r="B1819" s="3">
        <v>1988</v>
      </c>
      <c r="C1819" s="3" t="s">
        <v>37</v>
      </c>
      <c r="D1819" s="3">
        <v>24</v>
      </c>
      <c r="E1819" s="3">
        <v>2</v>
      </c>
      <c r="F1819" s="3">
        <v>18972.5</v>
      </c>
      <c r="G1819" s="3" t="s">
        <v>16</v>
      </c>
      <c r="H1819" s="3" t="s">
        <v>12</v>
      </c>
      <c r="I1819" s="5" t="s">
        <v>13</v>
      </c>
    </row>
    <row r="1820" spans="1:9" x14ac:dyDescent="0.35">
      <c r="A1820" s="4" t="s">
        <v>1851</v>
      </c>
      <c r="B1820" s="3">
        <v>1983</v>
      </c>
      <c r="C1820" s="3" t="s">
        <v>30</v>
      </c>
      <c r="D1820" s="3">
        <v>19</v>
      </c>
      <c r="E1820" s="3">
        <v>5</v>
      </c>
      <c r="F1820" s="3">
        <v>19023.259999999998</v>
      </c>
      <c r="G1820" s="3" t="s">
        <v>16</v>
      </c>
      <c r="H1820" s="3" t="s">
        <v>12</v>
      </c>
      <c r="I1820" s="5" t="s">
        <v>42</v>
      </c>
    </row>
    <row r="1821" spans="1:9" x14ac:dyDescent="0.35">
      <c r="A1821" s="4" t="s">
        <v>1852</v>
      </c>
      <c r="B1821" s="3">
        <v>1989</v>
      </c>
      <c r="C1821" s="3" t="s">
        <v>18</v>
      </c>
      <c r="D1821" s="3">
        <v>5</v>
      </c>
      <c r="E1821" s="3">
        <v>1</v>
      </c>
      <c r="F1821" s="3">
        <v>19040.88</v>
      </c>
      <c r="G1821" s="3" t="s">
        <v>16</v>
      </c>
      <c r="H1821" s="3" t="s">
        <v>12</v>
      </c>
      <c r="I1821" s="5" t="s">
        <v>42</v>
      </c>
    </row>
    <row r="1822" spans="1:9" x14ac:dyDescent="0.35">
      <c r="A1822" s="4" t="s">
        <v>1853</v>
      </c>
      <c r="B1822" s="3">
        <v>1993</v>
      </c>
      <c r="C1822" s="3" t="s">
        <v>20</v>
      </c>
      <c r="D1822" s="3">
        <v>28</v>
      </c>
      <c r="E1822" s="3">
        <v>1</v>
      </c>
      <c r="F1822" s="3">
        <v>19107.78</v>
      </c>
      <c r="G1822" s="3" t="s">
        <v>16</v>
      </c>
      <c r="H1822" s="3" t="s">
        <v>11</v>
      </c>
      <c r="I1822" s="5" t="s">
        <v>13</v>
      </c>
    </row>
    <row r="1823" spans="1:9" x14ac:dyDescent="0.35">
      <c r="A1823" s="4" t="s">
        <v>1854</v>
      </c>
      <c r="B1823" s="3">
        <v>1979</v>
      </c>
      <c r="C1823" s="3" t="s">
        <v>10</v>
      </c>
      <c r="D1823" s="3">
        <v>2</v>
      </c>
      <c r="E1823" s="3">
        <v>2</v>
      </c>
      <c r="F1823" s="3">
        <v>19144.580000000002</v>
      </c>
      <c r="G1823" s="3" t="s">
        <v>16</v>
      </c>
      <c r="H1823" s="3" t="s">
        <v>16</v>
      </c>
      <c r="I1823" s="5" t="s">
        <v>247</v>
      </c>
    </row>
    <row r="1824" spans="1:9" x14ac:dyDescent="0.35">
      <c r="A1824" s="4" t="s">
        <v>1855</v>
      </c>
      <c r="B1824" s="3">
        <v>1991</v>
      </c>
      <c r="C1824" s="3" t="s">
        <v>20</v>
      </c>
      <c r="D1824" s="3">
        <v>16</v>
      </c>
      <c r="E1824" s="3">
        <v>3</v>
      </c>
      <c r="F1824" s="3">
        <v>19199.939999999999</v>
      </c>
      <c r="G1824" s="3" t="s">
        <v>16</v>
      </c>
      <c r="H1824" s="3" t="s">
        <v>12</v>
      </c>
      <c r="I1824" s="5" t="s">
        <v>42</v>
      </c>
    </row>
    <row r="1825" spans="1:9" x14ac:dyDescent="0.35">
      <c r="A1825" s="4" t="s">
        <v>1856</v>
      </c>
      <c r="B1825" s="3">
        <v>1985</v>
      </c>
      <c r="C1825" s="3" t="s">
        <v>30</v>
      </c>
      <c r="D1825" s="3">
        <v>28</v>
      </c>
      <c r="E1825" s="3">
        <v>0</v>
      </c>
      <c r="F1825" s="3">
        <v>19214.71</v>
      </c>
      <c r="G1825" s="3" t="s">
        <v>16</v>
      </c>
      <c r="H1825" s="3" t="s">
        <v>12</v>
      </c>
      <c r="I1825" s="5" t="s">
        <v>13</v>
      </c>
    </row>
    <row r="1826" spans="1:9" x14ac:dyDescent="0.35">
      <c r="A1826" s="4" t="s">
        <v>1857</v>
      </c>
      <c r="B1826" s="3">
        <v>1967</v>
      </c>
      <c r="C1826" s="3" t="s">
        <v>10</v>
      </c>
      <c r="D1826" s="3">
        <v>29</v>
      </c>
      <c r="E1826" s="3">
        <v>0</v>
      </c>
      <c r="F1826" s="3">
        <v>19259.96</v>
      </c>
      <c r="G1826" s="3" t="s">
        <v>16</v>
      </c>
      <c r="H1826" s="3" t="s">
        <v>16</v>
      </c>
      <c r="I1826" s="5" t="s">
        <v>23</v>
      </c>
    </row>
    <row r="1827" spans="1:9" x14ac:dyDescent="0.35">
      <c r="A1827" s="4" t="s">
        <v>1858</v>
      </c>
      <c r="B1827" s="3">
        <v>1966</v>
      </c>
      <c r="C1827" s="3" t="s">
        <v>15</v>
      </c>
      <c r="D1827" s="3">
        <v>15</v>
      </c>
      <c r="E1827" s="3">
        <v>0</v>
      </c>
      <c r="F1827" s="3">
        <v>19321.060000000001</v>
      </c>
      <c r="G1827" s="3" t="s">
        <v>16</v>
      </c>
      <c r="H1827" s="3" t="s">
        <v>16</v>
      </c>
      <c r="I1827" s="5" t="s">
        <v>23</v>
      </c>
    </row>
    <row r="1828" spans="1:9" x14ac:dyDescent="0.35">
      <c r="A1828" s="4" t="s">
        <v>1859</v>
      </c>
      <c r="B1828" s="3">
        <v>1991</v>
      </c>
      <c r="C1828" s="3" t="s">
        <v>35</v>
      </c>
      <c r="D1828" s="3">
        <v>24</v>
      </c>
      <c r="E1828" s="3">
        <v>0</v>
      </c>
      <c r="F1828" s="3">
        <v>19350.37</v>
      </c>
      <c r="G1828" s="3" t="s">
        <v>16</v>
      </c>
      <c r="H1828" s="3" t="s">
        <v>12</v>
      </c>
      <c r="I1828" s="5" t="s">
        <v>13</v>
      </c>
    </row>
    <row r="1829" spans="1:9" x14ac:dyDescent="0.35">
      <c r="A1829" s="4" t="s">
        <v>1860</v>
      </c>
      <c r="B1829" s="3">
        <v>1987</v>
      </c>
      <c r="C1829" s="3" t="s">
        <v>18</v>
      </c>
      <c r="D1829" s="3">
        <v>30</v>
      </c>
      <c r="E1829" s="3">
        <v>3</v>
      </c>
      <c r="F1829" s="3">
        <v>19362</v>
      </c>
      <c r="G1829" s="3" t="s">
        <v>16</v>
      </c>
      <c r="H1829" s="3" t="s">
        <v>12</v>
      </c>
      <c r="I1829" s="5" t="s">
        <v>13</v>
      </c>
    </row>
    <row r="1830" spans="1:9" x14ac:dyDescent="0.35">
      <c r="A1830" s="4" t="s">
        <v>1861</v>
      </c>
      <c r="B1830" s="3">
        <v>1993</v>
      </c>
      <c r="C1830" s="3" t="s">
        <v>20</v>
      </c>
      <c r="D1830" s="3">
        <v>6</v>
      </c>
      <c r="E1830" s="3">
        <v>2</v>
      </c>
      <c r="F1830" s="3">
        <v>19442.349999999999</v>
      </c>
      <c r="G1830" s="3" t="s">
        <v>16</v>
      </c>
      <c r="H1830" s="3" t="s">
        <v>12</v>
      </c>
      <c r="I1830" s="5" t="s">
        <v>23</v>
      </c>
    </row>
    <row r="1831" spans="1:9" x14ac:dyDescent="0.35">
      <c r="A1831" s="4" t="s">
        <v>1862</v>
      </c>
      <c r="B1831" s="3">
        <v>1982</v>
      </c>
      <c r="C1831" s="3" t="s">
        <v>30</v>
      </c>
      <c r="D1831" s="3">
        <v>15</v>
      </c>
      <c r="E1831" s="3">
        <v>2</v>
      </c>
      <c r="F1831" s="3">
        <v>19444.27</v>
      </c>
      <c r="G1831" s="3" t="s">
        <v>16</v>
      </c>
      <c r="H1831" s="3" t="s">
        <v>16</v>
      </c>
      <c r="I1831" s="5" t="s">
        <v>13</v>
      </c>
    </row>
    <row r="1832" spans="1:9" x14ac:dyDescent="0.35">
      <c r="A1832" s="4" t="s">
        <v>1863</v>
      </c>
      <c r="B1832" s="3">
        <v>1987</v>
      </c>
      <c r="C1832" s="3" t="s">
        <v>15</v>
      </c>
      <c r="D1832" s="3">
        <v>30</v>
      </c>
      <c r="E1832" s="3">
        <v>4</v>
      </c>
      <c r="F1832" s="3">
        <v>19496.72</v>
      </c>
      <c r="G1832" s="3" t="s">
        <v>16</v>
      </c>
      <c r="H1832" s="3" t="s">
        <v>12</v>
      </c>
      <c r="I1832" s="5" t="s">
        <v>166</v>
      </c>
    </row>
    <row r="1833" spans="1:9" x14ac:dyDescent="0.35">
      <c r="A1833" s="4" t="s">
        <v>1864</v>
      </c>
      <c r="B1833" s="3">
        <v>1980</v>
      </c>
      <c r="C1833" s="3" t="s">
        <v>15</v>
      </c>
      <c r="D1833" s="3">
        <v>8</v>
      </c>
      <c r="E1833" s="3">
        <v>0</v>
      </c>
      <c r="F1833" s="3">
        <v>19515.54</v>
      </c>
      <c r="G1833" s="3" t="s">
        <v>16</v>
      </c>
      <c r="H1833" s="3" t="s">
        <v>16</v>
      </c>
      <c r="I1833" s="5" t="s">
        <v>13</v>
      </c>
    </row>
    <row r="1834" spans="1:9" x14ac:dyDescent="0.35">
      <c r="A1834" s="4" t="s">
        <v>1865</v>
      </c>
      <c r="B1834" s="3">
        <v>1992</v>
      </c>
      <c r="C1834" s="3" t="s">
        <v>35</v>
      </c>
      <c r="D1834" s="3">
        <v>19</v>
      </c>
      <c r="E1834" s="3">
        <v>1</v>
      </c>
      <c r="F1834" s="3">
        <v>19521.97</v>
      </c>
      <c r="G1834" s="3" t="s">
        <v>16</v>
      </c>
      <c r="H1834" s="3" t="s">
        <v>11</v>
      </c>
      <c r="I1834" s="5" t="s">
        <v>13</v>
      </c>
    </row>
    <row r="1835" spans="1:9" x14ac:dyDescent="0.35">
      <c r="A1835" s="4" t="s">
        <v>1866</v>
      </c>
      <c r="B1835" s="3">
        <v>1985</v>
      </c>
      <c r="C1835" s="3" t="s">
        <v>20</v>
      </c>
      <c r="D1835" s="3">
        <v>17</v>
      </c>
      <c r="E1835" s="3">
        <v>0</v>
      </c>
      <c r="F1835" s="3">
        <v>19539.240000000002</v>
      </c>
      <c r="G1835" s="3" t="s">
        <v>16</v>
      </c>
      <c r="H1835" s="3" t="s">
        <v>16</v>
      </c>
      <c r="I1835" s="5" t="s">
        <v>13</v>
      </c>
    </row>
    <row r="1836" spans="1:9" x14ac:dyDescent="0.35">
      <c r="A1836" s="4" t="s">
        <v>1867</v>
      </c>
      <c r="B1836" s="3">
        <v>1963</v>
      </c>
      <c r="C1836" s="3" t="s">
        <v>10</v>
      </c>
      <c r="D1836" s="3">
        <v>14</v>
      </c>
      <c r="E1836" s="3">
        <v>0</v>
      </c>
      <c r="F1836" s="3">
        <v>19551.34</v>
      </c>
      <c r="G1836" s="3" t="s">
        <v>16</v>
      </c>
      <c r="H1836" s="3" t="s">
        <v>12</v>
      </c>
      <c r="I1836" s="5" t="s">
        <v>23</v>
      </c>
    </row>
    <row r="1837" spans="1:9" x14ac:dyDescent="0.35">
      <c r="A1837" s="4" t="s">
        <v>1868</v>
      </c>
      <c r="B1837" s="3">
        <v>1978</v>
      </c>
      <c r="C1837" s="3" t="s">
        <v>20</v>
      </c>
      <c r="D1837" s="3">
        <v>24</v>
      </c>
      <c r="E1837" s="3">
        <v>1</v>
      </c>
      <c r="F1837" s="3">
        <v>19594.810000000001</v>
      </c>
      <c r="G1837" s="3" t="s">
        <v>16</v>
      </c>
      <c r="H1837" s="3" t="s">
        <v>16</v>
      </c>
      <c r="I1837" s="5" t="s">
        <v>247</v>
      </c>
    </row>
    <row r="1838" spans="1:9" x14ac:dyDescent="0.35">
      <c r="A1838" s="4" t="s">
        <v>1869</v>
      </c>
      <c r="B1838" s="3">
        <v>1994</v>
      </c>
      <c r="C1838" s="3" t="s">
        <v>35</v>
      </c>
      <c r="D1838" s="3">
        <v>27</v>
      </c>
      <c r="E1838" s="3">
        <v>0</v>
      </c>
      <c r="F1838" s="3">
        <v>19673.34</v>
      </c>
      <c r="G1838" s="3" t="s">
        <v>16</v>
      </c>
      <c r="H1838" s="3" t="s">
        <v>11</v>
      </c>
      <c r="I1838" s="5" t="s">
        <v>23</v>
      </c>
    </row>
    <row r="1839" spans="1:9" x14ac:dyDescent="0.35">
      <c r="A1839" s="4" t="s">
        <v>1870</v>
      </c>
      <c r="B1839" s="3">
        <v>1990</v>
      </c>
      <c r="C1839" s="3" t="s">
        <v>35</v>
      </c>
      <c r="D1839" s="3">
        <v>8</v>
      </c>
      <c r="E1839" s="3">
        <v>1</v>
      </c>
      <c r="F1839" s="3">
        <v>19719.689999999999</v>
      </c>
      <c r="G1839" s="3" t="s">
        <v>16</v>
      </c>
      <c r="H1839" s="3" t="s">
        <v>11</v>
      </c>
      <c r="I1839" s="5" t="s">
        <v>13</v>
      </c>
    </row>
    <row r="1840" spans="1:9" x14ac:dyDescent="0.35">
      <c r="A1840" s="4" t="s">
        <v>1871</v>
      </c>
      <c r="B1840" s="3">
        <v>1972</v>
      </c>
      <c r="C1840" s="3" t="s">
        <v>18</v>
      </c>
      <c r="D1840" s="3">
        <v>14</v>
      </c>
      <c r="E1840" s="3">
        <v>3</v>
      </c>
      <c r="F1840" s="3">
        <v>19749.38</v>
      </c>
      <c r="G1840" s="3" t="s">
        <v>16</v>
      </c>
      <c r="H1840" s="3" t="s">
        <v>12</v>
      </c>
      <c r="I1840" s="5" t="s">
        <v>13</v>
      </c>
    </row>
    <row r="1841" spans="1:9" x14ac:dyDescent="0.35">
      <c r="A1841" s="4" t="s">
        <v>1872</v>
      </c>
      <c r="B1841" s="3">
        <v>1979</v>
      </c>
      <c r="C1841" s="3" t="s">
        <v>37</v>
      </c>
      <c r="D1841" s="3">
        <v>30</v>
      </c>
      <c r="E1841" s="3">
        <v>2</v>
      </c>
      <c r="F1841" s="3">
        <v>19798.05</v>
      </c>
      <c r="G1841" s="3" t="s">
        <v>16</v>
      </c>
      <c r="H1841" s="3" t="s">
        <v>16</v>
      </c>
      <c r="I1841" s="5" t="s">
        <v>247</v>
      </c>
    </row>
    <row r="1842" spans="1:9" x14ac:dyDescent="0.35">
      <c r="A1842" s="4" t="s">
        <v>1873</v>
      </c>
      <c r="B1842" s="3">
        <v>1997</v>
      </c>
      <c r="C1842" s="3" t="s">
        <v>37</v>
      </c>
      <c r="D1842" s="3">
        <v>18</v>
      </c>
      <c r="E1842" s="3">
        <v>3</v>
      </c>
      <c r="F1842" s="3">
        <v>19933.46</v>
      </c>
      <c r="G1842" s="3" t="s">
        <v>16</v>
      </c>
      <c r="H1842" s="3" t="s">
        <v>12</v>
      </c>
      <c r="I1842" s="5" t="s">
        <v>42</v>
      </c>
    </row>
    <row r="1843" spans="1:9" x14ac:dyDescent="0.35">
      <c r="A1843" s="4" t="s">
        <v>1874</v>
      </c>
      <c r="B1843" s="3">
        <v>1980</v>
      </c>
      <c r="C1843" s="3" t="s">
        <v>37</v>
      </c>
      <c r="D1843" s="3">
        <v>9</v>
      </c>
      <c r="E1843" s="3">
        <v>0</v>
      </c>
      <c r="F1843" s="3">
        <v>19964.75</v>
      </c>
      <c r="G1843" s="3" t="s">
        <v>16</v>
      </c>
      <c r="H1843" s="3" t="s">
        <v>11</v>
      </c>
      <c r="I1843" s="5" t="s">
        <v>247</v>
      </c>
    </row>
    <row r="1844" spans="1:9" x14ac:dyDescent="0.35">
      <c r="A1844" s="4" t="s">
        <v>1875</v>
      </c>
      <c r="B1844" s="3">
        <v>1966</v>
      </c>
      <c r="C1844" s="3" t="s">
        <v>35</v>
      </c>
      <c r="D1844" s="3">
        <v>10</v>
      </c>
      <c r="E1844" s="3">
        <v>0</v>
      </c>
      <c r="F1844" s="3">
        <v>19995.29</v>
      </c>
      <c r="G1844" s="3" t="s">
        <v>16</v>
      </c>
      <c r="H1844" s="3" t="s">
        <v>12</v>
      </c>
      <c r="I1844" s="5" t="s">
        <v>535</v>
      </c>
    </row>
    <row r="1845" spans="1:9" x14ac:dyDescent="0.35">
      <c r="A1845" s="4" t="s">
        <v>1876</v>
      </c>
      <c r="B1845" s="3">
        <v>1988</v>
      </c>
      <c r="C1845" s="3" t="s">
        <v>10</v>
      </c>
      <c r="D1845" s="3">
        <v>25</v>
      </c>
      <c r="E1845" s="3">
        <v>1</v>
      </c>
      <c r="F1845" s="3">
        <v>20009.63</v>
      </c>
      <c r="G1845" s="3" t="s">
        <v>11</v>
      </c>
      <c r="H1845" s="3" t="s">
        <v>16</v>
      </c>
      <c r="I1845" s="5" t="s">
        <v>23</v>
      </c>
    </row>
    <row r="1846" spans="1:9" x14ac:dyDescent="0.35">
      <c r="A1846" s="4" t="s">
        <v>1877</v>
      </c>
      <c r="B1846" s="3">
        <v>1983</v>
      </c>
      <c r="C1846" s="3" t="s">
        <v>37</v>
      </c>
      <c r="D1846" s="3">
        <v>6</v>
      </c>
      <c r="E1846" s="3">
        <v>0</v>
      </c>
      <c r="F1846" s="3">
        <v>20149.32</v>
      </c>
      <c r="G1846" s="3" t="s">
        <v>11</v>
      </c>
      <c r="H1846" s="3" t="s">
        <v>16</v>
      </c>
      <c r="I1846" s="5" t="s">
        <v>168</v>
      </c>
    </row>
    <row r="1847" spans="1:9" x14ac:dyDescent="0.35">
      <c r="A1847" s="4" t="s">
        <v>1878</v>
      </c>
      <c r="B1847" s="3">
        <v>2002</v>
      </c>
      <c r="C1847" s="3" t="s">
        <v>10</v>
      </c>
      <c r="D1847" s="3">
        <v>9</v>
      </c>
      <c r="E1847" s="3">
        <v>0</v>
      </c>
      <c r="F1847" s="3">
        <v>20167.34</v>
      </c>
      <c r="G1847" s="3" t="s">
        <v>12</v>
      </c>
      <c r="H1847" s="3" t="s">
        <v>12</v>
      </c>
      <c r="I1847" s="5" t="s">
        <v>42</v>
      </c>
    </row>
    <row r="1848" spans="1:9" x14ac:dyDescent="0.35">
      <c r="A1848" s="4" t="s">
        <v>1879</v>
      </c>
      <c r="B1848" s="3">
        <v>1994</v>
      </c>
      <c r="C1848" s="3" t="s">
        <v>18</v>
      </c>
      <c r="D1848" s="3">
        <v>8</v>
      </c>
      <c r="E1848" s="3">
        <v>2</v>
      </c>
      <c r="F1848" s="3">
        <v>20177.669999999998</v>
      </c>
      <c r="G1848" s="3" t="s">
        <v>11</v>
      </c>
      <c r="H1848" s="3" t="s">
        <v>16</v>
      </c>
      <c r="I1848" s="5" t="s">
        <v>42</v>
      </c>
    </row>
    <row r="1849" spans="1:9" x14ac:dyDescent="0.35">
      <c r="A1849" s="4" t="s">
        <v>1880</v>
      </c>
      <c r="B1849" s="3">
        <v>1987</v>
      </c>
      <c r="C1849" s="3" t="s">
        <v>37</v>
      </c>
      <c r="D1849" s="3">
        <v>17</v>
      </c>
      <c r="E1849" s="3">
        <v>0</v>
      </c>
      <c r="F1849" s="3">
        <v>20234.849999999999</v>
      </c>
      <c r="G1849" s="3" t="s">
        <v>11</v>
      </c>
      <c r="H1849" s="3" t="s">
        <v>12</v>
      </c>
      <c r="I1849" s="5" t="s">
        <v>23</v>
      </c>
    </row>
    <row r="1850" spans="1:9" x14ac:dyDescent="0.35">
      <c r="A1850" s="4" t="s">
        <v>1881</v>
      </c>
      <c r="B1850" s="3">
        <v>1966</v>
      </c>
      <c r="C1850" s="3" t="s">
        <v>35</v>
      </c>
      <c r="D1850" s="3">
        <v>22</v>
      </c>
      <c r="E1850" s="3">
        <v>0</v>
      </c>
      <c r="F1850" s="3">
        <v>20253.84</v>
      </c>
      <c r="G1850" s="3" t="s">
        <v>11</v>
      </c>
      <c r="H1850" s="3" t="s">
        <v>12</v>
      </c>
      <c r="I1850" s="5" t="s">
        <v>23</v>
      </c>
    </row>
    <row r="1851" spans="1:9" x14ac:dyDescent="0.35">
      <c r="A1851" s="4" t="s">
        <v>1882</v>
      </c>
      <c r="B1851" s="3">
        <v>1993</v>
      </c>
      <c r="C1851" s="3" t="s">
        <v>20</v>
      </c>
      <c r="D1851" s="3">
        <v>7</v>
      </c>
      <c r="E1851" s="3">
        <v>1</v>
      </c>
      <c r="F1851" s="3">
        <v>20277.810000000001</v>
      </c>
      <c r="G1851" s="3" t="s">
        <v>12</v>
      </c>
      <c r="H1851" s="3" t="s">
        <v>12</v>
      </c>
      <c r="I1851" s="5" t="s">
        <v>168</v>
      </c>
    </row>
    <row r="1852" spans="1:9" x14ac:dyDescent="0.35">
      <c r="A1852" s="4" t="s">
        <v>1883</v>
      </c>
      <c r="B1852" s="3">
        <v>1985</v>
      </c>
      <c r="C1852" s="3" t="s">
        <v>20</v>
      </c>
      <c r="D1852" s="3">
        <v>17</v>
      </c>
      <c r="E1852" s="3">
        <v>1</v>
      </c>
      <c r="F1852" s="3">
        <v>20296.86</v>
      </c>
      <c r="G1852" s="3" t="s">
        <v>12</v>
      </c>
      <c r="H1852" s="3" t="s">
        <v>16</v>
      </c>
      <c r="I1852" s="5" t="s">
        <v>247</v>
      </c>
    </row>
    <row r="1853" spans="1:9" x14ac:dyDescent="0.35">
      <c r="A1853" s="4" t="s">
        <v>1884</v>
      </c>
      <c r="B1853" s="3">
        <v>1962</v>
      </c>
      <c r="C1853" s="3" t="s">
        <v>10</v>
      </c>
      <c r="D1853" s="3">
        <v>2</v>
      </c>
      <c r="E1853" s="3">
        <v>0</v>
      </c>
      <c r="F1853" s="3">
        <v>20354.5</v>
      </c>
      <c r="G1853" s="3" t="s">
        <v>12</v>
      </c>
      <c r="H1853" s="3" t="s">
        <v>11</v>
      </c>
      <c r="I1853" s="5" t="s">
        <v>535</v>
      </c>
    </row>
    <row r="1854" spans="1:9" x14ac:dyDescent="0.35">
      <c r="A1854" s="4" t="s">
        <v>1885</v>
      </c>
      <c r="B1854" s="3">
        <v>1985</v>
      </c>
      <c r="C1854" s="3" t="s">
        <v>10</v>
      </c>
      <c r="D1854" s="3">
        <v>12</v>
      </c>
      <c r="E1854" s="3">
        <v>0</v>
      </c>
      <c r="F1854" s="3">
        <v>20420.599999999999</v>
      </c>
      <c r="G1854" s="3" t="s">
        <v>12</v>
      </c>
      <c r="H1854" s="3" t="s">
        <v>11</v>
      </c>
      <c r="I1854" s="5" t="s">
        <v>42</v>
      </c>
    </row>
    <row r="1855" spans="1:9" x14ac:dyDescent="0.35">
      <c r="A1855" s="4" t="s">
        <v>1886</v>
      </c>
      <c r="B1855" s="3">
        <v>1962</v>
      </c>
      <c r="C1855" s="3" t="s">
        <v>37</v>
      </c>
      <c r="D1855" s="3">
        <v>18</v>
      </c>
      <c r="E1855" s="3">
        <v>0</v>
      </c>
      <c r="F1855" s="3">
        <v>20446.849999999999</v>
      </c>
      <c r="G1855" s="3" t="s">
        <v>11</v>
      </c>
      <c r="H1855" s="3" t="s">
        <v>16</v>
      </c>
      <c r="I1855" s="5" t="s">
        <v>23</v>
      </c>
    </row>
    <row r="1856" spans="1:9" x14ac:dyDescent="0.35">
      <c r="A1856" s="4" t="s">
        <v>1887</v>
      </c>
      <c r="B1856" s="3">
        <v>1969</v>
      </c>
      <c r="C1856" s="3" t="s">
        <v>37</v>
      </c>
      <c r="D1856" s="3">
        <v>13</v>
      </c>
      <c r="E1856" s="3">
        <v>3</v>
      </c>
      <c r="F1856" s="3">
        <v>20463</v>
      </c>
      <c r="G1856" s="3" t="s">
        <v>11</v>
      </c>
      <c r="H1856" s="3" t="s">
        <v>11</v>
      </c>
      <c r="I1856" s="5" t="s">
        <v>13</v>
      </c>
    </row>
    <row r="1857" spans="1:9" x14ac:dyDescent="0.35">
      <c r="A1857" s="4" t="s">
        <v>1888</v>
      </c>
      <c r="B1857" s="3">
        <v>1966</v>
      </c>
      <c r="C1857" s="3" t="s">
        <v>10</v>
      </c>
      <c r="D1857" s="3">
        <v>9</v>
      </c>
      <c r="E1857" s="3">
        <v>0</v>
      </c>
      <c r="F1857" s="3">
        <v>20568.32</v>
      </c>
      <c r="G1857" s="3" t="s">
        <v>12</v>
      </c>
      <c r="H1857" s="3" t="s">
        <v>11</v>
      </c>
      <c r="I1857" s="5" t="s">
        <v>23</v>
      </c>
    </row>
    <row r="1858" spans="1:9" x14ac:dyDescent="0.35">
      <c r="A1858" s="4" t="s">
        <v>1889</v>
      </c>
      <c r="B1858" s="3">
        <v>1967</v>
      </c>
      <c r="C1858" s="3" t="s">
        <v>30</v>
      </c>
      <c r="D1858" s="3">
        <v>17</v>
      </c>
      <c r="E1858" s="3">
        <v>0</v>
      </c>
      <c r="F1858" s="3">
        <v>20630.28</v>
      </c>
      <c r="G1858" s="3" t="s">
        <v>11</v>
      </c>
      <c r="H1858" s="3" t="s">
        <v>12</v>
      </c>
      <c r="I1858" s="5" t="s">
        <v>42</v>
      </c>
    </row>
    <row r="1859" spans="1:9" x14ac:dyDescent="0.35">
      <c r="A1859" s="4" t="s">
        <v>1890</v>
      </c>
      <c r="B1859" s="3">
        <v>1965</v>
      </c>
      <c r="C1859" s="3" t="s">
        <v>35</v>
      </c>
      <c r="D1859" s="3">
        <v>1</v>
      </c>
      <c r="E1859" s="3">
        <v>0</v>
      </c>
      <c r="F1859" s="3">
        <v>20709.02</v>
      </c>
      <c r="G1859" s="3" t="s">
        <v>12</v>
      </c>
      <c r="H1859" s="3" t="s">
        <v>11</v>
      </c>
      <c r="I1859" s="5" t="s">
        <v>166</v>
      </c>
    </row>
    <row r="1860" spans="1:9" x14ac:dyDescent="0.35">
      <c r="A1860" s="4" t="s">
        <v>1891</v>
      </c>
      <c r="B1860" s="3">
        <v>1992</v>
      </c>
      <c r="C1860" s="3" t="s">
        <v>20</v>
      </c>
      <c r="D1860" s="3">
        <v>14</v>
      </c>
      <c r="E1860" s="3">
        <v>3</v>
      </c>
      <c r="F1860" s="3">
        <v>20745.990000000002</v>
      </c>
      <c r="G1860" s="3" t="s">
        <v>12</v>
      </c>
      <c r="H1860" s="3" t="s">
        <v>16</v>
      </c>
      <c r="I1860" s="5" t="s">
        <v>23</v>
      </c>
    </row>
    <row r="1861" spans="1:9" x14ac:dyDescent="0.35">
      <c r="A1861" s="4" t="s">
        <v>1892</v>
      </c>
      <c r="B1861" s="3">
        <v>1986</v>
      </c>
      <c r="C1861" s="3" t="s">
        <v>35</v>
      </c>
      <c r="D1861" s="3">
        <v>4</v>
      </c>
      <c r="E1861" s="3">
        <v>1</v>
      </c>
      <c r="F1861" s="3">
        <v>20773.63</v>
      </c>
      <c r="G1861" s="3" t="s">
        <v>11</v>
      </c>
      <c r="H1861" s="3" t="s">
        <v>12</v>
      </c>
      <c r="I1861" s="5" t="s">
        <v>356</v>
      </c>
    </row>
    <row r="1862" spans="1:9" x14ac:dyDescent="0.35">
      <c r="A1862" s="4" t="s">
        <v>1893</v>
      </c>
      <c r="B1862" s="3">
        <v>1967</v>
      </c>
      <c r="C1862" s="3" t="s">
        <v>20</v>
      </c>
      <c r="D1862" s="3">
        <v>8</v>
      </c>
      <c r="E1862" s="3">
        <v>0</v>
      </c>
      <c r="F1862" s="3">
        <v>20781.490000000002</v>
      </c>
      <c r="G1862" s="3" t="s">
        <v>11</v>
      </c>
      <c r="H1862" s="3" t="s">
        <v>12</v>
      </c>
      <c r="I1862" s="5" t="s">
        <v>13</v>
      </c>
    </row>
    <row r="1863" spans="1:9" x14ac:dyDescent="0.35">
      <c r="A1863" s="4" t="s">
        <v>1894</v>
      </c>
      <c r="B1863" s="3">
        <v>1975</v>
      </c>
      <c r="C1863" s="3" t="s">
        <v>30</v>
      </c>
      <c r="D1863" s="3">
        <v>8</v>
      </c>
      <c r="E1863" s="3">
        <v>0</v>
      </c>
      <c r="F1863" s="3">
        <v>20878.78</v>
      </c>
      <c r="G1863" s="3" t="s">
        <v>11</v>
      </c>
      <c r="H1863" s="3" t="s">
        <v>16</v>
      </c>
      <c r="I1863" s="5" t="s">
        <v>247</v>
      </c>
    </row>
    <row r="1864" spans="1:9" x14ac:dyDescent="0.35">
      <c r="A1864" s="4" t="s">
        <v>1895</v>
      </c>
      <c r="B1864" s="3">
        <v>1964</v>
      </c>
      <c r="C1864" s="3" t="s">
        <v>15</v>
      </c>
      <c r="D1864" s="3">
        <v>19</v>
      </c>
      <c r="E1864" s="3">
        <v>0</v>
      </c>
      <c r="F1864" s="3">
        <v>20893.060000000001</v>
      </c>
      <c r="G1864" s="3" t="s">
        <v>11</v>
      </c>
      <c r="H1864" s="3" t="s">
        <v>12</v>
      </c>
      <c r="I1864" s="5" t="s">
        <v>23</v>
      </c>
    </row>
    <row r="1865" spans="1:9" x14ac:dyDescent="0.35">
      <c r="A1865" s="4" t="s">
        <v>1896</v>
      </c>
      <c r="B1865" s="3">
        <v>1987</v>
      </c>
      <c r="C1865" s="3" t="s">
        <v>15</v>
      </c>
      <c r="D1865" s="3">
        <v>27</v>
      </c>
      <c r="E1865" s="3">
        <v>2</v>
      </c>
      <c r="F1865" s="3">
        <v>20984.09</v>
      </c>
      <c r="G1865" s="3" t="s">
        <v>11</v>
      </c>
      <c r="H1865" s="3" t="s">
        <v>11</v>
      </c>
      <c r="I1865" s="5" t="s">
        <v>164</v>
      </c>
    </row>
    <row r="1866" spans="1:9" x14ac:dyDescent="0.35">
      <c r="A1866" s="4" t="s">
        <v>1897</v>
      </c>
      <c r="B1866" s="3">
        <v>1983</v>
      </c>
      <c r="C1866" s="3" t="s">
        <v>10</v>
      </c>
      <c r="D1866" s="3">
        <v>2</v>
      </c>
      <c r="E1866" s="3">
        <v>1</v>
      </c>
      <c r="F1866" s="3">
        <v>21082.16</v>
      </c>
      <c r="G1866" s="3" t="s">
        <v>12</v>
      </c>
      <c r="H1866" s="3" t="s">
        <v>11</v>
      </c>
      <c r="I1866" s="5" t="s">
        <v>42</v>
      </c>
    </row>
    <row r="1867" spans="1:9" x14ac:dyDescent="0.35">
      <c r="A1867" s="4" t="s">
        <v>1898</v>
      </c>
      <c r="B1867" s="3">
        <v>1977</v>
      </c>
      <c r="C1867" s="3" t="s">
        <v>15</v>
      </c>
      <c r="D1867" s="3">
        <v>23</v>
      </c>
      <c r="E1867" s="3">
        <v>2</v>
      </c>
      <c r="F1867" s="3">
        <v>21098.55</v>
      </c>
      <c r="G1867" s="3" t="s">
        <v>12</v>
      </c>
      <c r="H1867" s="3" t="s">
        <v>12</v>
      </c>
      <c r="I1867" s="5" t="s">
        <v>23</v>
      </c>
    </row>
    <row r="1868" spans="1:9" x14ac:dyDescent="0.35">
      <c r="A1868" s="4" t="s">
        <v>1899</v>
      </c>
      <c r="B1868" s="3">
        <v>1969</v>
      </c>
      <c r="C1868" s="3" t="s">
        <v>35</v>
      </c>
      <c r="D1868" s="3">
        <v>26</v>
      </c>
      <c r="E1868" s="3">
        <v>0</v>
      </c>
      <c r="F1868" s="3">
        <v>21195.82</v>
      </c>
      <c r="G1868" s="3" t="s">
        <v>12</v>
      </c>
      <c r="H1868" s="3" t="s">
        <v>16</v>
      </c>
      <c r="I1868" s="5" t="s">
        <v>13</v>
      </c>
    </row>
    <row r="1869" spans="1:9" x14ac:dyDescent="0.35">
      <c r="A1869" s="4" t="s">
        <v>1900</v>
      </c>
      <c r="B1869" s="3">
        <v>1974</v>
      </c>
      <c r="C1869" s="3" t="s">
        <v>37</v>
      </c>
      <c r="D1869" s="3">
        <v>14</v>
      </c>
      <c r="E1869" s="3">
        <v>0</v>
      </c>
      <c r="F1869" s="3">
        <v>21223.68</v>
      </c>
      <c r="G1869" s="3" t="s">
        <v>12</v>
      </c>
      <c r="H1869" s="3" t="s">
        <v>11</v>
      </c>
      <c r="I1869" s="5" t="s">
        <v>13</v>
      </c>
    </row>
    <row r="1870" spans="1:9" x14ac:dyDescent="0.35">
      <c r="A1870" s="4" t="s">
        <v>1901</v>
      </c>
      <c r="B1870" s="3">
        <v>1974</v>
      </c>
      <c r="C1870" s="3" t="s">
        <v>20</v>
      </c>
      <c r="D1870" s="3">
        <v>3</v>
      </c>
      <c r="E1870" s="3">
        <v>0</v>
      </c>
      <c r="F1870" s="3">
        <v>21232.18</v>
      </c>
      <c r="G1870" s="3" t="s">
        <v>12</v>
      </c>
      <c r="H1870" s="3" t="s">
        <v>11</v>
      </c>
      <c r="I1870" s="5" t="s">
        <v>42</v>
      </c>
    </row>
    <row r="1871" spans="1:9" x14ac:dyDescent="0.35">
      <c r="A1871" s="4" t="s">
        <v>1902</v>
      </c>
      <c r="B1871" s="3">
        <v>1980</v>
      </c>
      <c r="C1871" s="3" t="s">
        <v>30</v>
      </c>
      <c r="D1871" s="3">
        <v>10</v>
      </c>
      <c r="E1871" s="3">
        <v>2</v>
      </c>
      <c r="F1871" s="3">
        <v>21259.38</v>
      </c>
      <c r="G1871" s="3" t="s">
        <v>12</v>
      </c>
      <c r="H1871" s="3" t="s">
        <v>12</v>
      </c>
      <c r="I1871" s="5" t="s">
        <v>166</v>
      </c>
    </row>
    <row r="1872" spans="1:9" x14ac:dyDescent="0.35">
      <c r="A1872" s="4" t="s">
        <v>1903</v>
      </c>
      <c r="B1872" s="3">
        <v>2004</v>
      </c>
      <c r="C1872" s="3" t="s">
        <v>35</v>
      </c>
      <c r="D1872" s="3">
        <v>4</v>
      </c>
      <c r="E1872" s="3">
        <v>0</v>
      </c>
      <c r="F1872" s="3">
        <v>21344.85</v>
      </c>
      <c r="G1872" s="3" t="s">
        <v>12</v>
      </c>
      <c r="H1872" s="3" t="s">
        <v>16</v>
      </c>
      <c r="I1872" s="5" t="s">
        <v>247</v>
      </c>
    </row>
    <row r="1873" spans="1:9" x14ac:dyDescent="0.35">
      <c r="A1873" s="4" t="s">
        <v>1904</v>
      </c>
      <c r="B1873" s="3">
        <v>1980</v>
      </c>
      <c r="C1873" s="3" t="s">
        <v>20</v>
      </c>
      <c r="D1873" s="3">
        <v>4</v>
      </c>
      <c r="E1873" s="3">
        <v>0</v>
      </c>
      <c r="F1873" s="3">
        <v>21348.71</v>
      </c>
      <c r="G1873" s="3" t="s">
        <v>11</v>
      </c>
      <c r="H1873" s="3" t="s">
        <v>16</v>
      </c>
      <c r="I1873" s="5" t="s">
        <v>23</v>
      </c>
    </row>
    <row r="1874" spans="1:9" x14ac:dyDescent="0.35">
      <c r="A1874" s="4" t="s">
        <v>1905</v>
      </c>
      <c r="B1874" s="3">
        <v>1990</v>
      </c>
      <c r="C1874" s="3" t="s">
        <v>15</v>
      </c>
      <c r="D1874" s="3">
        <v>21</v>
      </c>
      <c r="E1874" s="3">
        <v>4</v>
      </c>
      <c r="F1874" s="3">
        <v>21472.48</v>
      </c>
      <c r="G1874" s="3" t="s">
        <v>11</v>
      </c>
      <c r="H1874" s="3" t="s">
        <v>11</v>
      </c>
      <c r="I1874" s="5" t="s">
        <v>23</v>
      </c>
    </row>
    <row r="1875" spans="1:9" x14ac:dyDescent="0.35">
      <c r="A1875" s="4" t="s">
        <v>1906</v>
      </c>
      <c r="B1875" s="3">
        <v>1999</v>
      </c>
      <c r="C1875" s="3" t="s">
        <v>18</v>
      </c>
      <c r="D1875" s="3">
        <v>12</v>
      </c>
      <c r="E1875" s="3">
        <v>0</v>
      </c>
      <c r="F1875" s="3">
        <v>21595.38</v>
      </c>
      <c r="G1875" s="3" t="s">
        <v>11</v>
      </c>
      <c r="H1875" s="3" t="s">
        <v>12</v>
      </c>
      <c r="I1875" s="5" t="s">
        <v>23</v>
      </c>
    </row>
    <row r="1876" spans="1:9" x14ac:dyDescent="0.35">
      <c r="A1876" s="4" t="s">
        <v>1907</v>
      </c>
      <c r="B1876" s="3">
        <v>1983</v>
      </c>
      <c r="C1876" s="3" t="s">
        <v>30</v>
      </c>
      <c r="D1876" s="3">
        <v>25</v>
      </c>
      <c r="E1876" s="3">
        <v>3</v>
      </c>
      <c r="F1876" s="3">
        <v>21659.93</v>
      </c>
      <c r="G1876" s="3" t="s">
        <v>12</v>
      </c>
      <c r="H1876" s="3" t="s">
        <v>12</v>
      </c>
      <c r="I1876" s="5" t="s">
        <v>247</v>
      </c>
    </row>
    <row r="1877" spans="1:9" x14ac:dyDescent="0.35">
      <c r="A1877" s="4" t="s">
        <v>1908</v>
      </c>
      <c r="B1877" s="3">
        <v>1962</v>
      </c>
      <c r="C1877" s="3" t="s">
        <v>15</v>
      </c>
      <c r="D1877" s="3">
        <v>16</v>
      </c>
      <c r="E1877" s="3">
        <v>0</v>
      </c>
      <c r="F1877" s="3">
        <v>21661.16</v>
      </c>
      <c r="G1877" s="3" t="s">
        <v>11</v>
      </c>
      <c r="H1877" s="3" t="s">
        <v>11</v>
      </c>
      <c r="I1877" s="5" t="s">
        <v>23</v>
      </c>
    </row>
    <row r="1878" spans="1:9" x14ac:dyDescent="0.35">
      <c r="A1878" s="4" t="s">
        <v>1909</v>
      </c>
      <c r="B1878" s="3">
        <v>1976</v>
      </c>
      <c r="C1878" s="3" t="s">
        <v>10</v>
      </c>
      <c r="D1878" s="3">
        <v>18</v>
      </c>
      <c r="E1878" s="3">
        <v>1</v>
      </c>
      <c r="F1878" s="3">
        <v>21677.279999999999</v>
      </c>
      <c r="G1878" s="3" t="s">
        <v>12</v>
      </c>
      <c r="H1878" s="3" t="s">
        <v>16</v>
      </c>
      <c r="I1878" s="5" t="s">
        <v>23</v>
      </c>
    </row>
    <row r="1879" spans="1:9" x14ac:dyDescent="0.35">
      <c r="A1879" s="4" t="s">
        <v>1910</v>
      </c>
      <c r="B1879" s="3">
        <v>1979</v>
      </c>
      <c r="C1879" s="3" t="s">
        <v>20</v>
      </c>
      <c r="D1879" s="3">
        <v>20</v>
      </c>
      <c r="E1879" s="3">
        <v>1</v>
      </c>
      <c r="F1879" s="3">
        <v>21771.34</v>
      </c>
      <c r="G1879" s="3" t="s">
        <v>12</v>
      </c>
      <c r="H1879" s="3" t="s">
        <v>16</v>
      </c>
      <c r="I1879" s="5" t="s">
        <v>247</v>
      </c>
    </row>
    <row r="1880" spans="1:9" x14ac:dyDescent="0.35">
      <c r="A1880" s="4" t="s">
        <v>1911</v>
      </c>
      <c r="B1880" s="3">
        <v>1979</v>
      </c>
      <c r="C1880" s="3" t="s">
        <v>20</v>
      </c>
      <c r="D1880" s="3">
        <v>28</v>
      </c>
      <c r="E1880" s="3">
        <v>0</v>
      </c>
      <c r="F1880" s="3">
        <v>21774.32</v>
      </c>
      <c r="G1880" s="3" t="s">
        <v>12</v>
      </c>
      <c r="H1880" s="3" t="s">
        <v>11</v>
      </c>
      <c r="I1880" s="5" t="s">
        <v>23</v>
      </c>
    </row>
    <row r="1881" spans="1:9" x14ac:dyDescent="0.35">
      <c r="A1881" s="4" t="s">
        <v>1912</v>
      </c>
      <c r="B1881" s="3">
        <v>1963</v>
      </c>
      <c r="C1881" s="3" t="s">
        <v>35</v>
      </c>
      <c r="D1881" s="3">
        <v>27</v>
      </c>
      <c r="E1881" s="3">
        <v>0</v>
      </c>
      <c r="F1881" s="3">
        <v>21797</v>
      </c>
      <c r="G1881" s="3" t="s">
        <v>12</v>
      </c>
      <c r="H1881" s="3" t="s">
        <v>16</v>
      </c>
      <c r="I1881" s="5" t="s">
        <v>42</v>
      </c>
    </row>
    <row r="1882" spans="1:9" x14ac:dyDescent="0.35">
      <c r="A1882" s="4" t="s">
        <v>1913</v>
      </c>
      <c r="B1882" s="3">
        <v>1979</v>
      </c>
      <c r="C1882" s="3" t="s">
        <v>35</v>
      </c>
      <c r="D1882" s="3">
        <v>17</v>
      </c>
      <c r="E1882" s="3">
        <v>2</v>
      </c>
      <c r="F1882" s="3">
        <v>21880.82</v>
      </c>
      <c r="G1882" s="3" t="s">
        <v>12</v>
      </c>
      <c r="H1882" s="3" t="s">
        <v>16</v>
      </c>
      <c r="I1882" s="5" t="s">
        <v>23</v>
      </c>
    </row>
    <row r="1883" spans="1:9" x14ac:dyDescent="0.35">
      <c r="A1883" s="4" t="s">
        <v>1914</v>
      </c>
      <c r="B1883" s="3">
        <v>2003</v>
      </c>
      <c r="C1883" s="3" t="s">
        <v>20</v>
      </c>
      <c r="D1883" s="3">
        <v>28</v>
      </c>
      <c r="E1883" s="3">
        <v>0</v>
      </c>
      <c r="F1883" s="3">
        <v>21882.400000000001</v>
      </c>
      <c r="G1883" s="3" t="s">
        <v>11</v>
      </c>
      <c r="H1883" s="3" t="s">
        <v>16</v>
      </c>
      <c r="I1883" s="5" t="s">
        <v>42</v>
      </c>
    </row>
    <row r="1884" spans="1:9" x14ac:dyDescent="0.35">
      <c r="A1884" s="4" t="s">
        <v>1915</v>
      </c>
      <c r="B1884" s="3">
        <v>1975</v>
      </c>
      <c r="C1884" s="3" t="s">
        <v>30</v>
      </c>
      <c r="D1884" s="3">
        <v>19</v>
      </c>
      <c r="E1884" s="3">
        <v>1</v>
      </c>
      <c r="F1884" s="3">
        <v>21978.68</v>
      </c>
      <c r="G1884" s="3" t="s">
        <v>12</v>
      </c>
      <c r="H1884" s="3" t="s">
        <v>12</v>
      </c>
      <c r="I1884" s="5" t="s">
        <v>13</v>
      </c>
    </row>
    <row r="1885" spans="1:9" x14ac:dyDescent="0.35">
      <c r="A1885" s="4" t="s">
        <v>1916</v>
      </c>
      <c r="B1885" s="3">
        <v>1989</v>
      </c>
      <c r="C1885" s="3" t="s">
        <v>37</v>
      </c>
      <c r="D1885" s="3">
        <v>14</v>
      </c>
      <c r="E1885" s="3">
        <v>0</v>
      </c>
      <c r="F1885" s="3">
        <v>21984.47</v>
      </c>
      <c r="G1885" s="3" t="s">
        <v>12</v>
      </c>
      <c r="H1885" s="3" t="s">
        <v>16</v>
      </c>
      <c r="I1885" s="5" t="s">
        <v>23</v>
      </c>
    </row>
    <row r="1886" spans="1:9" x14ac:dyDescent="0.35">
      <c r="A1886" s="4" t="s">
        <v>1917</v>
      </c>
      <c r="B1886" s="3">
        <v>2001</v>
      </c>
      <c r="C1886" s="3" t="s">
        <v>35</v>
      </c>
      <c r="D1886" s="3">
        <v>28</v>
      </c>
      <c r="E1886" s="3">
        <v>0</v>
      </c>
      <c r="F1886" s="3">
        <v>22097.62</v>
      </c>
      <c r="G1886" s="3" t="s">
        <v>12</v>
      </c>
      <c r="H1886" s="3" t="s">
        <v>16</v>
      </c>
      <c r="I1886" s="5" t="s">
        <v>42</v>
      </c>
    </row>
    <row r="1887" spans="1:9" x14ac:dyDescent="0.35">
      <c r="A1887" s="4" t="s">
        <v>1918</v>
      </c>
      <c r="B1887" s="3">
        <v>1980</v>
      </c>
      <c r="C1887" s="3" t="s">
        <v>20</v>
      </c>
      <c r="D1887" s="3">
        <v>12</v>
      </c>
      <c r="E1887" s="3">
        <v>0</v>
      </c>
      <c r="F1887" s="3">
        <v>22144.03</v>
      </c>
      <c r="G1887" s="3" t="s">
        <v>11</v>
      </c>
      <c r="H1887" s="3" t="s">
        <v>11</v>
      </c>
      <c r="I1887" s="5" t="s">
        <v>42</v>
      </c>
    </row>
    <row r="1888" spans="1:9" x14ac:dyDescent="0.35">
      <c r="A1888" s="4" t="s">
        <v>1919</v>
      </c>
      <c r="B1888" s="3">
        <v>1965</v>
      </c>
      <c r="C1888" s="3" t="s">
        <v>35</v>
      </c>
      <c r="D1888" s="3">
        <v>24</v>
      </c>
      <c r="E1888" s="3">
        <v>1</v>
      </c>
      <c r="F1888" s="3">
        <v>22192.44</v>
      </c>
      <c r="G1888" s="3" t="s">
        <v>12</v>
      </c>
      <c r="H1888" s="3" t="s">
        <v>16</v>
      </c>
      <c r="I1888" s="5" t="s">
        <v>13</v>
      </c>
    </row>
    <row r="1889" spans="1:9" x14ac:dyDescent="0.35">
      <c r="A1889" s="4" t="s">
        <v>1920</v>
      </c>
      <c r="B1889" s="3">
        <v>1971</v>
      </c>
      <c r="C1889" s="3" t="s">
        <v>18</v>
      </c>
      <c r="D1889" s="3">
        <v>16</v>
      </c>
      <c r="E1889" s="3">
        <v>1</v>
      </c>
      <c r="F1889" s="3">
        <v>22218.11</v>
      </c>
      <c r="G1889" s="3" t="s">
        <v>11</v>
      </c>
      <c r="H1889" s="3" t="s">
        <v>12</v>
      </c>
      <c r="I1889" s="5" t="s">
        <v>13</v>
      </c>
    </row>
    <row r="1890" spans="1:9" x14ac:dyDescent="0.35">
      <c r="A1890" s="4" t="s">
        <v>1921</v>
      </c>
      <c r="B1890" s="3">
        <v>1982</v>
      </c>
      <c r="C1890" s="3" t="s">
        <v>30</v>
      </c>
      <c r="D1890" s="3">
        <v>27</v>
      </c>
      <c r="E1890" s="3">
        <v>1</v>
      </c>
      <c r="F1890" s="3">
        <v>22331.57</v>
      </c>
      <c r="G1890" s="3" t="s">
        <v>11</v>
      </c>
      <c r="H1890" s="3" t="s">
        <v>12</v>
      </c>
      <c r="I1890" s="5" t="s">
        <v>247</v>
      </c>
    </row>
    <row r="1891" spans="1:9" x14ac:dyDescent="0.35">
      <c r="A1891" s="4" t="s">
        <v>1922</v>
      </c>
      <c r="B1891" s="3">
        <v>1999</v>
      </c>
      <c r="C1891" s="3" t="s">
        <v>35</v>
      </c>
      <c r="D1891" s="3">
        <v>26</v>
      </c>
      <c r="E1891" s="3">
        <v>2</v>
      </c>
      <c r="F1891" s="3">
        <v>22395.74</v>
      </c>
      <c r="G1891" s="3" t="s">
        <v>12</v>
      </c>
      <c r="H1891" s="3" t="s">
        <v>11</v>
      </c>
      <c r="I1891" s="5" t="s">
        <v>247</v>
      </c>
    </row>
    <row r="1892" spans="1:9" x14ac:dyDescent="0.35">
      <c r="A1892" s="4" t="s">
        <v>1923</v>
      </c>
      <c r="B1892" s="3">
        <v>1966</v>
      </c>
      <c r="C1892" s="3" t="s">
        <v>35</v>
      </c>
      <c r="D1892" s="3">
        <v>18</v>
      </c>
      <c r="E1892" s="3">
        <v>0</v>
      </c>
      <c r="F1892" s="3">
        <v>22412.65</v>
      </c>
      <c r="G1892" s="3" t="s">
        <v>12</v>
      </c>
      <c r="H1892" s="3" t="s">
        <v>12</v>
      </c>
      <c r="I1892" s="5" t="s">
        <v>276</v>
      </c>
    </row>
    <row r="1893" spans="1:9" x14ac:dyDescent="0.35">
      <c r="A1893" s="4" t="s">
        <v>1924</v>
      </c>
      <c r="B1893" s="3">
        <v>1983</v>
      </c>
      <c r="C1893" s="3" t="s">
        <v>30</v>
      </c>
      <c r="D1893" s="3">
        <v>21</v>
      </c>
      <c r="E1893" s="3">
        <v>1</v>
      </c>
      <c r="F1893" s="3">
        <v>22462.04</v>
      </c>
      <c r="G1893" s="3" t="s">
        <v>12</v>
      </c>
      <c r="H1893" s="3" t="s">
        <v>16</v>
      </c>
      <c r="I1893" s="5" t="s">
        <v>166</v>
      </c>
    </row>
    <row r="1894" spans="1:9" x14ac:dyDescent="0.35">
      <c r="A1894" s="4" t="s">
        <v>1925</v>
      </c>
      <c r="B1894" s="3">
        <v>1979</v>
      </c>
      <c r="C1894" s="3" t="s">
        <v>15</v>
      </c>
      <c r="D1894" s="3">
        <v>14</v>
      </c>
      <c r="E1894" s="3">
        <v>2</v>
      </c>
      <c r="F1894" s="3">
        <v>22478.6</v>
      </c>
      <c r="G1894" s="3" t="s">
        <v>12</v>
      </c>
      <c r="H1894" s="3" t="s">
        <v>11</v>
      </c>
      <c r="I1894" s="5" t="s">
        <v>42</v>
      </c>
    </row>
    <row r="1895" spans="1:9" x14ac:dyDescent="0.35">
      <c r="A1895" s="4" t="s">
        <v>1926</v>
      </c>
      <c r="B1895" s="3">
        <v>2003</v>
      </c>
      <c r="C1895" s="3" t="s">
        <v>10</v>
      </c>
      <c r="D1895" s="3">
        <v>25</v>
      </c>
      <c r="E1895" s="3">
        <v>2</v>
      </c>
      <c r="F1895" s="3">
        <v>22493.66</v>
      </c>
      <c r="G1895" s="3" t="s">
        <v>11</v>
      </c>
      <c r="H1895" s="3" t="s">
        <v>16</v>
      </c>
      <c r="I1895" s="5" t="s">
        <v>23</v>
      </c>
    </row>
    <row r="1896" spans="1:9" x14ac:dyDescent="0.35">
      <c r="A1896" s="4" t="s">
        <v>1927</v>
      </c>
      <c r="B1896" s="3">
        <v>1970</v>
      </c>
      <c r="C1896" s="3" t="s">
        <v>15</v>
      </c>
      <c r="D1896" s="3">
        <v>9</v>
      </c>
      <c r="E1896" s="3">
        <v>0</v>
      </c>
      <c r="F1896" s="3">
        <v>23045.57</v>
      </c>
      <c r="G1896" s="3" t="s">
        <v>11</v>
      </c>
      <c r="H1896" s="3" t="s">
        <v>11</v>
      </c>
      <c r="I1896" s="5" t="s">
        <v>247</v>
      </c>
    </row>
    <row r="1897" spans="1:9" x14ac:dyDescent="0.35">
      <c r="A1897" s="4" t="s">
        <v>1928</v>
      </c>
      <c r="B1897" s="3">
        <v>1975</v>
      </c>
      <c r="C1897" s="3" t="s">
        <v>20</v>
      </c>
      <c r="D1897" s="3">
        <v>9</v>
      </c>
      <c r="E1897" s="3">
        <v>0</v>
      </c>
      <c r="F1897" s="3">
        <v>23065.42</v>
      </c>
      <c r="G1897" s="3" t="s">
        <v>11</v>
      </c>
      <c r="H1897" s="3" t="s">
        <v>11</v>
      </c>
      <c r="I1897" s="5" t="s">
        <v>13</v>
      </c>
    </row>
    <row r="1898" spans="1:9" x14ac:dyDescent="0.35">
      <c r="A1898" s="4" t="s">
        <v>1929</v>
      </c>
      <c r="B1898" s="3">
        <v>2003</v>
      </c>
      <c r="C1898" s="3" t="s">
        <v>30</v>
      </c>
      <c r="D1898" s="3">
        <v>14</v>
      </c>
      <c r="E1898" s="3">
        <v>0</v>
      </c>
      <c r="F1898" s="3">
        <v>23082.959999999999</v>
      </c>
      <c r="G1898" s="3" t="s">
        <v>11</v>
      </c>
      <c r="H1898" s="3" t="s">
        <v>11</v>
      </c>
      <c r="I1898" s="5" t="s">
        <v>42</v>
      </c>
    </row>
    <row r="1899" spans="1:9" x14ac:dyDescent="0.35">
      <c r="A1899" s="4" t="s">
        <v>1930</v>
      </c>
      <c r="B1899" s="3">
        <v>1997</v>
      </c>
      <c r="C1899" s="3" t="s">
        <v>35</v>
      </c>
      <c r="D1899" s="3">
        <v>7</v>
      </c>
      <c r="E1899" s="3">
        <v>2</v>
      </c>
      <c r="F1899" s="3">
        <v>23241.47</v>
      </c>
      <c r="G1899" s="3" t="s">
        <v>11</v>
      </c>
      <c r="H1899" s="3" t="s">
        <v>12</v>
      </c>
      <c r="I1899" s="5" t="s">
        <v>170</v>
      </c>
    </row>
    <row r="1900" spans="1:9" x14ac:dyDescent="0.35">
      <c r="A1900" s="4" t="s">
        <v>1931</v>
      </c>
      <c r="B1900" s="3">
        <v>1969</v>
      </c>
      <c r="C1900" s="3" t="s">
        <v>15</v>
      </c>
      <c r="D1900" s="3">
        <v>14</v>
      </c>
      <c r="E1900" s="3">
        <v>1</v>
      </c>
      <c r="F1900" s="3">
        <v>23244.79</v>
      </c>
      <c r="G1900" s="3" t="s">
        <v>11</v>
      </c>
      <c r="H1900" s="3" t="s">
        <v>12</v>
      </c>
      <c r="I1900" s="5" t="s">
        <v>13</v>
      </c>
    </row>
    <row r="1901" spans="1:9" x14ac:dyDescent="0.35">
      <c r="A1901" s="4" t="s">
        <v>1932</v>
      </c>
      <c r="B1901" s="3">
        <v>1994</v>
      </c>
      <c r="C1901" s="3" t="s">
        <v>37</v>
      </c>
      <c r="D1901" s="3">
        <v>3</v>
      </c>
      <c r="E1901" s="3">
        <v>1</v>
      </c>
      <c r="F1901" s="3">
        <v>23288.93</v>
      </c>
      <c r="G1901" s="3" t="s">
        <v>11</v>
      </c>
      <c r="H1901" s="3" t="s">
        <v>12</v>
      </c>
      <c r="I1901" s="5" t="s">
        <v>247</v>
      </c>
    </row>
    <row r="1902" spans="1:9" x14ac:dyDescent="0.35">
      <c r="A1902" s="4" t="s">
        <v>1933</v>
      </c>
      <c r="B1902" s="3">
        <v>1973</v>
      </c>
      <c r="C1902" s="3" t="s">
        <v>37</v>
      </c>
      <c r="D1902" s="3">
        <v>22</v>
      </c>
      <c r="E1902" s="3">
        <v>2</v>
      </c>
      <c r="F1902" s="3">
        <v>23306.55</v>
      </c>
      <c r="G1902" s="3" t="s">
        <v>11</v>
      </c>
      <c r="H1902" s="3" t="s">
        <v>11</v>
      </c>
      <c r="I1902" s="5" t="s">
        <v>42</v>
      </c>
    </row>
    <row r="1903" spans="1:9" x14ac:dyDescent="0.35">
      <c r="A1903" s="4" t="s">
        <v>1934</v>
      </c>
      <c r="B1903" s="3">
        <v>1975</v>
      </c>
      <c r="C1903" s="3" t="s">
        <v>15</v>
      </c>
      <c r="D1903" s="3">
        <v>13</v>
      </c>
      <c r="E1903" s="3">
        <v>1</v>
      </c>
      <c r="F1903" s="3">
        <v>23401.31</v>
      </c>
      <c r="G1903" s="3" t="s">
        <v>11</v>
      </c>
      <c r="H1903" s="3" t="s">
        <v>12</v>
      </c>
      <c r="I1903" s="5" t="s">
        <v>247</v>
      </c>
    </row>
    <row r="1904" spans="1:9" x14ac:dyDescent="0.35">
      <c r="A1904" s="4" t="s">
        <v>1935</v>
      </c>
      <c r="B1904" s="3">
        <v>1983</v>
      </c>
      <c r="C1904" s="3" t="s">
        <v>35</v>
      </c>
      <c r="D1904" s="3">
        <v>26</v>
      </c>
      <c r="E1904" s="3">
        <v>2</v>
      </c>
      <c r="F1904" s="3">
        <v>23563.02</v>
      </c>
      <c r="G1904" s="3" t="s">
        <v>11</v>
      </c>
      <c r="H1904" s="3" t="s">
        <v>11</v>
      </c>
      <c r="I1904" s="5" t="s">
        <v>13</v>
      </c>
    </row>
    <row r="1905" spans="1:9" x14ac:dyDescent="0.35">
      <c r="A1905" s="4" t="s">
        <v>1936</v>
      </c>
      <c r="B1905" s="3">
        <v>1974</v>
      </c>
      <c r="C1905" s="3" t="s">
        <v>18</v>
      </c>
      <c r="D1905" s="3">
        <v>2</v>
      </c>
      <c r="E1905" s="3">
        <v>1</v>
      </c>
      <c r="F1905" s="3">
        <v>23568.27</v>
      </c>
      <c r="G1905" s="3" t="s">
        <v>11</v>
      </c>
      <c r="H1905" s="3" t="s">
        <v>11</v>
      </c>
      <c r="I1905" s="5" t="s">
        <v>42</v>
      </c>
    </row>
    <row r="1906" spans="1:9" x14ac:dyDescent="0.35">
      <c r="A1906" s="4" t="s">
        <v>1937</v>
      </c>
      <c r="B1906" s="3">
        <v>1973</v>
      </c>
      <c r="C1906" s="3" t="s">
        <v>18</v>
      </c>
      <c r="D1906" s="3">
        <v>27</v>
      </c>
      <c r="E1906" s="3">
        <v>2</v>
      </c>
      <c r="F1906" s="3">
        <v>23807.24</v>
      </c>
      <c r="G1906" s="3" t="s">
        <v>11</v>
      </c>
      <c r="H1906" s="3" t="s">
        <v>12</v>
      </c>
      <c r="I1906" s="5" t="s">
        <v>23</v>
      </c>
    </row>
    <row r="1907" spans="1:9" x14ac:dyDescent="0.35">
      <c r="A1907" s="4" t="s">
        <v>1938</v>
      </c>
      <c r="B1907" s="3">
        <v>1970</v>
      </c>
      <c r="C1907" s="3" t="s">
        <v>35</v>
      </c>
      <c r="D1907" s="3">
        <v>8</v>
      </c>
      <c r="E1907" s="3">
        <v>1</v>
      </c>
      <c r="F1907" s="3">
        <v>23887.66</v>
      </c>
      <c r="G1907" s="3" t="s">
        <v>11</v>
      </c>
      <c r="H1907" s="3" t="s">
        <v>12</v>
      </c>
      <c r="I1907" s="5" t="s">
        <v>23</v>
      </c>
    </row>
    <row r="1908" spans="1:9" x14ac:dyDescent="0.35">
      <c r="A1908" s="4" t="s">
        <v>1939</v>
      </c>
      <c r="B1908" s="3">
        <v>1971</v>
      </c>
      <c r="C1908" s="3" t="s">
        <v>10</v>
      </c>
      <c r="D1908" s="3">
        <v>10</v>
      </c>
      <c r="E1908" s="3">
        <v>2</v>
      </c>
      <c r="F1908" s="3">
        <v>23967.38</v>
      </c>
      <c r="G1908" s="3" t="s">
        <v>11</v>
      </c>
      <c r="H1908" s="3" t="s">
        <v>11</v>
      </c>
      <c r="I1908" s="5" t="s">
        <v>23</v>
      </c>
    </row>
    <row r="1909" spans="1:9" x14ac:dyDescent="0.35">
      <c r="A1909" s="4" t="s">
        <v>1940</v>
      </c>
      <c r="B1909" s="3">
        <v>2003</v>
      </c>
      <c r="C1909" s="3" t="s">
        <v>30</v>
      </c>
      <c r="D1909" s="3">
        <v>30</v>
      </c>
      <c r="E1909" s="3">
        <v>2</v>
      </c>
      <c r="F1909" s="3">
        <v>24059.68</v>
      </c>
      <c r="G1909" s="3" t="s">
        <v>11</v>
      </c>
      <c r="H1909" s="3" t="s">
        <v>11</v>
      </c>
      <c r="I1909" s="5" t="s">
        <v>23</v>
      </c>
    </row>
    <row r="1910" spans="1:9" x14ac:dyDescent="0.35">
      <c r="A1910" s="4" t="s">
        <v>1941</v>
      </c>
      <c r="B1910" s="3">
        <v>1973</v>
      </c>
      <c r="C1910" s="3" t="s">
        <v>18</v>
      </c>
      <c r="D1910" s="3">
        <v>13</v>
      </c>
      <c r="E1910" s="3">
        <v>3</v>
      </c>
      <c r="F1910" s="3">
        <v>24106.91</v>
      </c>
      <c r="G1910" s="3" t="s">
        <v>11</v>
      </c>
      <c r="H1910" s="3" t="s">
        <v>11</v>
      </c>
      <c r="I1910" s="5" t="s">
        <v>247</v>
      </c>
    </row>
    <row r="1911" spans="1:9" x14ac:dyDescent="0.35">
      <c r="A1911" s="4" t="s">
        <v>1942</v>
      </c>
      <c r="B1911" s="3">
        <v>1974</v>
      </c>
      <c r="C1911" s="3" t="s">
        <v>20</v>
      </c>
      <c r="D1911" s="3">
        <v>10</v>
      </c>
      <c r="E1911" s="3">
        <v>3</v>
      </c>
      <c r="F1911" s="3">
        <v>24180.93</v>
      </c>
      <c r="G1911" s="3" t="s">
        <v>11</v>
      </c>
      <c r="H1911" s="3" t="s">
        <v>16</v>
      </c>
      <c r="I1911" s="5" t="s">
        <v>13</v>
      </c>
    </row>
    <row r="1912" spans="1:9" x14ac:dyDescent="0.35">
      <c r="A1912" s="4" t="s">
        <v>1943</v>
      </c>
      <c r="B1912" s="3">
        <v>1964</v>
      </c>
      <c r="C1912" s="3" t="s">
        <v>30</v>
      </c>
      <c r="D1912" s="3">
        <v>16</v>
      </c>
      <c r="E1912" s="3">
        <v>0</v>
      </c>
      <c r="F1912" s="3">
        <v>24227.34</v>
      </c>
      <c r="G1912" s="3" t="s">
        <v>11</v>
      </c>
      <c r="H1912" s="3" t="s">
        <v>16</v>
      </c>
      <c r="I1912" s="5" t="s">
        <v>13</v>
      </c>
    </row>
    <row r="1913" spans="1:9" x14ac:dyDescent="0.35">
      <c r="A1913" s="4" t="s">
        <v>1944</v>
      </c>
      <c r="B1913" s="3">
        <v>2004</v>
      </c>
      <c r="C1913" s="3" t="s">
        <v>35</v>
      </c>
      <c r="D1913" s="3">
        <v>3</v>
      </c>
      <c r="E1913" s="3">
        <v>0</v>
      </c>
      <c r="F1913" s="3">
        <v>24294.02</v>
      </c>
      <c r="G1913" s="3" t="s">
        <v>11</v>
      </c>
      <c r="H1913" s="3" t="s">
        <v>16</v>
      </c>
      <c r="I1913" s="5" t="s">
        <v>42</v>
      </c>
    </row>
    <row r="1914" spans="1:9" x14ac:dyDescent="0.35">
      <c r="A1914" s="4" t="s">
        <v>1945</v>
      </c>
      <c r="B1914" s="3">
        <v>1999</v>
      </c>
      <c r="C1914" s="3" t="s">
        <v>37</v>
      </c>
      <c r="D1914" s="3">
        <v>7</v>
      </c>
      <c r="E1914" s="3">
        <v>0</v>
      </c>
      <c r="F1914" s="3">
        <v>24387.74</v>
      </c>
      <c r="G1914" s="3" t="s">
        <v>11</v>
      </c>
      <c r="H1914" s="3" t="s">
        <v>16</v>
      </c>
      <c r="I1914" s="5" t="s">
        <v>42</v>
      </c>
    </row>
    <row r="1915" spans="1:9" x14ac:dyDescent="0.35">
      <c r="A1915" s="4" t="s">
        <v>1946</v>
      </c>
      <c r="B1915" s="3">
        <v>1970</v>
      </c>
      <c r="C1915" s="3" t="s">
        <v>15</v>
      </c>
      <c r="D1915" s="3">
        <v>30</v>
      </c>
      <c r="E1915" s="3">
        <v>0</v>
      </c>
      <c r="F1915" s="3">
        <v>24393.62</v>
      </c>
      <c r="G1915" s="3" t="s">
        <v>11</v>
      </c>
      <c r="H1915" s="3" t="s">
        <v>12</v>
      </c>
      <c r="I1915" s="5" t="s">
        <v>23</v>
      </c>
    </row>
    <row r="1916" spans="1:9" x14ac:dyDescent="0.35">
      <c r="A1916" s="4" t="s">
        <v>1947</v>
      </c>
      <c r="B1916" s="3">
        <v>1968</v>
      </c>
      <c r="C1916" s="3" t="s">
        <v>10</v>
      </c>
      <c r="D1916" s="3">
        <v>6</v>
      </c>
      <c r="E1916" s="3">
        <v>0</v>
      </c>
      <c r="F1916" s="3">
        <v>24476.48</v>
      </c>
      <c r="G1916" s="3" t="s">
        <v>11</v>
      </c>
      <c r="H1916" s="3" t="s">
        <v>11</v>
      </c>
      <c r="I1916" s="5" t="s">
        <v>23</v>
      </c>
    </row>
    <row r="1917" spans="1:9" x14ac:dyDescent="0.35">
      <c r="A1917" s="4" t="s">
        <v>1948</v>
      </c>
      <c r="B1917" s="3">
        <v>1961</v>
      </c>
      <c r="C1917" s="3" t="s">
        <v>37</v>
      </c>
      <c r="D1917" s="3">
        <v>21</v>
      </c>
      <c r="E1917" s="3">
        <v>0</v>
      </c>
      <c r="F1917" s="3">
        <v>24513.09</v>
      </c>
      <c r="G1917" s="3" t="s">
        <v>11</v>
      </c>
      <c r="H1917" s="3" t="s">
        <v>11</v>
      </c>
      <c r="I1917" s="5" t="s">
        <v>13</v>
      </c>
    </row>
    <row r="1918" spans="1:9" x14ac:dyDescent="0.35">
      <c r="A1918" s="4" t="s">
        <v>1949</v>
      </c>
      <c r="B1918" s="3">
        <v>1972</v>
      </c>
      <c r="C1918" s="3" t="s">
        <v>20</v>
      </c>
      <c r="D1918" s="3">
        <v>14</v>
      </c>
      <c r="E1918" s="3">
        <v>1</v>
      </c>
      <c r="F1918" s="3">
        <v>24520.26</v>
      </c>
      <c r="G1918" s="3" t="s">
        <v>11</v>
      </c>
      <c r="H1918" s="3" t="s">
        <v>12</v>
      </c>
      <c r="I1918" s="5" t="s">
        <v>42</v>
      </c>
    </row>
    <row r="1919" spans="1:9" x14ac:dyDescent="0.35">
      <c r="A1919" s="4" t="s">
        <v>1950</v>
      </c>
      <c r="B1919" s="3">
        <v>1975</v>
      </c>
      <c r="C1919" s="3" t="s">
        <v>18</v>
      </c>
      <c r="D1919" s="3">
        <v>13</v>
      </c>
      <c r="E1919" s="3">
        <v>2</v>
      </c>
      <c r="F1919" s="3">
        <v>24535.7</v>
      </c>
      <c r="G1919" s="3" t="s">
        <v>11</v>
      </c>
      <c r="H1919" s="3" t="s">
        <v>11</v>
      </c>
      <c r="I1919" s="5" t="s">
        <v>23</v>
      </c>
    </row>
    <row r="1920" spans="1:9" x14ac:dyDescent="0.35">
      <c r="A1920" s="4" t="s">
        <v>1951</v>
      </c>
      <c r="B1920" s="3">
        <v>1976</v>
      </c>
      <c r="C1920" s="3" t="s">
        <v>37</v>
      </c>
      <c r="D1920" s="3">
        <v>12</v>
      </c>
      <c r="E1920" s="3">
        <v>0</v>
      </c>
      <c r="F1920" s="3">
        <v>24603.05</v>
      </c>
      <c r="G1920" s="3" t="s">
        <v>11</v>
      </c>
      <c r="H1920" s="3" t="s">
        <v>11</v>
      </c>
      <c r="I1920" s="5" t="s">
        <v>42</v>
      </c>
    </row>
    <row r="1921" spans="1:9" x14ac:dyDescent="0.35">
      <c r="A1921" s="4" t="s">
        <v>1952</v>
      </c>
      <c r="B1921" s="3">
        <v>1970</v>
      </c>
      <c r="C1921" s="3" t="s">
        <v>18</v>
      </c>
      <c r="D1921" s="3">
        <v>12</v>
      </c>
      <c r="E1921" s="3">
        <v>2</v>
      </c>
      <c r="F1921" s="3">
        <v>24667.42</v>
      </c>
      <c r="G1921" s="3" t="s">
        <v>11</v>
      </c>
      <c r="H1921" s="3" t="s">
        <v>12</v>
      </c>
      <c r="I1921" s="5" t="s">
        <v>13</v>
      </c>
    </row>
    <row r="1922" spans="1:9" x14ac:dyDescent="0.35">
      <c r="A1922" s="4" t="s">
        <v>1953</v>
      </c>
      <c r="B1922" s="3">
        <v>1996</v>
      </c>
      <c r="C1922" s="3" t="s">
        <v>35</v>
      </c>
      <c r="D1922" s="3">
        <v>28</v>
      </c>
      <c r="E1922" s="3">
        <v>4</v>
      </c>
      <c r="F1922" s="3">
        <v>24671.66</v>
      </c>
      <c r="G1922" s="3" t="s">
        <v>11</v>
      </c>
      <c r="H1922" s="3" t="s">
        <v>16</v>
      </c>
      <c r="I1922" s="5" t="s">
        <v>247</v>
      </c>
    </row>
    <row r="1923" spans="1:9" x14ac:dyDescent="0.35">
      <c r="A1923" s="4" t="s">
        <v>1954</v>
      </c>
      <c r="B1923" s="3">
        <v>1992</v>
      </c>
      <c r="C1923" s="3" t="s">
        <v>37</v>
      </c>
      <c r="D1923" s="3">
        <v>11</v>
      </c>
      <c r="E1923" s="3">
        <v>0</v>
      </c>
      <c r="F1923" s="3">
        <v>24795.040000000001</v>
      </c>
      <c r="G1923" s="3" t="s">
        <v>11</v>
      </c>
      <c r="H1923" s="3" t="s">
        <v>12</v>
      </c>
      <c r="I1923" s="5" t="s">
        <v>42</v>
      </c>
    </row>
    <row r="1924" spans="1:9" x14ac:dyDescent="0.35">
      <c r="A1924" s="4" t="s">
        <v>1955</v>
      </c>
      <c r="B1924" s="3">
        <v>1994</v>
      </c>
      <c r="C1924" s="3" t="s">
        <v>20</v>
      </c>
      <c r="D1924" s="3">
        <v>9</v>
      </c>
      <c r="E1924" s="3">
        <v>0</v>
      </c>
      <c r="F1924" s="3">
        <v>24817.25</v>
      </c>
      <c r="G1924" s="3" t="s">
        <v>11</v>
      </c>
      <c r="H1924" s="3" t="s">
        <v>11</v>
      </c>
      <c r="I1924" s="5" t="s">
        <v>42</v>
      </c>
    </row>
    <row r="1925" spans="1:9" x14ac:dyDescent="0.35">
      <c r="A1925" s="4" t="s">
        <v>1956</v>
      </c>
      <c r="B1925" s="3">
        <v>1995</v>
      </c>
      <c r="C1925" s="3" t="s">
        <v>18</v>
      </c>
      <c r="D1925" s="3">
        <v>10</v>
      </c>
      <c r="E1925" s="3">
        <v>0</v>
      </c>
      <c r="F1925" s="3">
        <v>24863.25</v>
      </c>
      <c r="G1925" s="3" t="s">
        <v>11</v>
      </c>
      <c r="H1925" s="3" t="s">
        <v>12</v>
      </c>
      <c r="I1925" s="5" t="s">
        <v>42</v>
      </c>
    </row>
    <row r="1926" spans="1:9" x14ac:dyDescent="0.35">
      <c r="A1926" s="4" t="s">
        <v>1957</v>
      </c>
      <c r="B1926" s="3">
        <v>1970</v>
      </c>
      <c r="C1926" s="3" t="s">
        <v>15</v>
      </c>
      <c r="D1926" s="3">
        <v>26</v>
      </c>
      <c r="E1926" s="3">
        <v>3</v>
      </c>
      <c r="F1926" s="3">
        <v>24869.84</v>
      </c>
      <c r="G1926" s="3" t="s">
        <v>11</v>
      </c>
      <c r="H1926" s="3" t="s">
        <v>11</v>
      </c>
      <c r="I1926" s="5" t="s">
        <v>168</v>
      </c>
    </row>
    <row r="1927" spans="1:9" x14ac:dyDescent="0.35">
      <c r="A1927" s="4" t="s">
        <v>1958</v>
      </c>
      <c r="B1927" s="3">
        <v>1969</v>
      </c>
      <c r="C1927" s="3" t="s">
        <v>10</v>
      </c>
      <c r="D1927" s="3">
        <v>23</v>
      </c>
      <c r="E1927" s="3">
        <v>3</v>
      </c>
      <c r="F1927" s="3">
        <v>24873.38</v>
      </c>
      <c r="G1927" s="3" t="s">
        <v>11</v>
      </c>
      <c r="H1927" s="3" t="s">
        <v>16</v>
      </c>
      <c r="I1927" s="5" t="s">
        <v>247</v>
      </c>
    </row>
    <row r="1928" spans="1:9" x14ac:dyDescent="0.35">
      <c r="A1928" s="4" t="s">
        <v>1959</v>
      </c>
      <c r="B1928" s="3">
        <v>1987</v>
      </c>
      <c r="C1928" s="3" t="s">
        <v>18</v>
      </c>
      <c r="D1928" s="3">
        <v>14</v>
      </c>
      <c r="E1928" s="3">
        <v>2</v>
      </c>
      <c r="F1928" s="3">
        <v>24915.05</v>
      </c>
      <c r="G1928" s="3" t="s">
        <v>11</v>
      </c>
      <c r="H1928" s="3" t="s">
        <v>16</v>
      </c>
      <c r="I1928" s="5" t="s">
        <v>247</v>
      </c>
    </row>
    <row r="1929" spans="1:9" x14ac:dyDescent="0.35">
      <c r="A1929" s="4" t="s">
        <v>1960</v>
      </c>
      <c r="B1929" s="3">
        <v>1975</v>
      </c>
      <c r="C1929" s="3" t="s">
        <v>15</v>
      </c>
      <c r="D1929" s="3">
        <v>14</v>
      </c>
      <c r="E1929" s="3">
        <v>3</v>
      </c>
      <c r="F1929" s="3">
        <v>24915.22</v>
      </c>
      <c r="G1929" s="3" t="s">
        <v>11</v>
      </c>
      <c r="H1929" s="3" t="s">
        <v>12</v>
      </c>
      <c r="I1929" s="5" t="s">
        <v>23</v>
      </c>
    </row>
    <row r="1930" spans="1:9" x14ac:dyDescent="0.35">
      <c r="A1930" s="4" t="s">
        <v>1961</v>
      </c>
      <c r="B1930" s="3">
        <v>1995</v>
      </c>
      <c r="C1930" s="3" t="s">
        <v>30</v>
      </c>
      <c r="D1930" s="3">
        <v>4</v>
      </c>
      <c r="E1930" s="3">
        <v>0</v>
      </c>
      <c r="F1930" s="3">
        <v>25075.97</v>
      </c>
      <c r="G1930" s="3" t="s">
        <v>11</v>
      </c>
      <c r="H1930" s="3" t="s">
        <v>11</v>
      </c>
      <c r="I1930" s="5" t="s">
        <v>42</v>
      </c>
    </row>
    <row r="1931" spans="1:9" x14ac:dyDescent="0.35">
      <c r="A1931" s="4" t="s">
        <v>1962</v>
      </c>
      <c r="B1931" s="3">
        <v>1998</v>
      </c>
      <c r="C1931" s="3" t="s">
        <v>18</v>
      </c>
      <c r="D1931" s="3">
        <v>14</v>
      </c>
      <c r="E1931" s="3">
        <v>0</v>
      </c>
      <c r="F1931" s="3">
        <v>25081.77</v>
      </c>
      <c r="G1931" s="3" t="s">
        <v>11</v>
      </c>
      <c r="H1931" s="3" t="s">
        <v>11</v>
      </c>
      <c r="I1931" s="5" t="s">
        <v>13</v>
      </c>
    </row>
    <row r="1932" spans="1:9" x14ac:dyDescent="0.35">
      <c r="A1932" s="4" t="s">
        <v>1963</v>
      </c>
      <c r="B1932" s="3">
        <v>1998</v>
      </c>
      <c r="C1932" s="3" t="s">
        <v>15</v>
      </c>
      <c r="D1932" s="3">
        <v>24</v>
      </c>
      <c r="E1932" s="3">
        <v>0</v>
      </c>
      <c r="F1932" s="3">
        <v>25127.22</v>
      </c>
      <c r="G1932" s="3" t="s">
        <v>11</v>
      </c>
      <c r="H1932" s="3" t="s">
        <v>12</v>
      </c>
      <c r="I1932" s="5" t="s">
        <v>42</v>
      </c>
    </row>
    <row r="1933" spans="1:9" x14ac:dyDescent="0.35">
      <c r="A1933" s="4" t="s">
        <v>1964</v>
      </c>
      <c r="B1933" s="3">
        <v>1975</v>
      </c>
      <c r="C1933" s="3" t="s">
        <v>30</v>
      </c>
      <c r="D1933" s="3">
        <v>14</v>
      </c>
      <c r="E1933" s="3">
        <v>3</v>
      </c>
      <c r="F1933" s="3">
        <v>25309.49</v>
      </c>
      <c r="G1933" s="3" t="s">
        <v>11</v>
      </c>
      <c r="H1933" s="3" t="s">
        <v>16</v>
      </c>
      <c r="I1933" s="5" t="s">
        <v>42</v>
      </c>
    </row>
    <row r="1934" spans="1:9" x14ac:dyDescent="0.35">
      <c r="A1934" s="4" t="s">
        <v>1965</v>
      </c>
      <c r="B1934" s="3">
        <v>1972</v>
      </c>
      <c r="C1934" s="3" t="s">
        <v>20</v>
      </c>
      <c r="D1934" s="3">
        <v>26</v>
      </c>
      <c r="E1934" s="3">
        <v>2</v>
      </c>
      <c r="F1934" s="3">
        <v>25333.33</v>
      </c>
      <c r="G1934" s="3" t="s">
        <v>11</v>
      </c>
      <c r="H1934" s="3" t="s">
        <v>11</v>
      </c>
      <c r="I1934" s="5" t="s">
        <v>356</v>
      </c>
    </row>
    <row r="1935" spans="1:9" x14ac:dyDescent="0.35">
      <c r="A1935" s="4" t="s">
        <v>1966</v>
      </c>
      <c r="B1935" s="3">
        <v>1968</v>
      </c>
      <c r="C1935" s="3" t="s">
        <v>35</v>
      </c>
      <c r="D1935" s="3">
        <v>22</v>
      </c>
      <c r="E1935" s="3">
        <v>3</v>
      </c>
      <c r="F1935" s="3">
        <v>25382.3</v>
      </c>
      <c r="G1935" s="3" t="s">
        <v>11</v>
      </c>
      <c r="H1935" s="3" t="s">
        <v>11</v>
      </c>
      <c r="I1935" s="5" t="s">
        <v>42</v>
      </c>
    </row>
    <row r="1936" spans="1:9" x14ac:dyDescent="0.35">
      <c r="A1936" s="4" t="s">
        <v>1967</v>
      </c>
      <c r="B1936" s="3">
        <v>1968</v>
      </c>
      <c r="C1936" s="3" t="s">
        <v>30</v>
      </c>
      <c r="D1936" s="3">
        <v>11</v>
      </c>
      <c r="E1936" s="3">
        <v>1</v>
      </c>
      <c r="F1936" s="3">
        <v>25517.11</v>
      </c>
      <c r="G1936" s="3" t="s">
        <v>11</v>
      </c>
      <c r="H1936" s="3" t="s">
        <v>12</v>
      </c>
      <c r="I1936" s="5" t="s">
        <v>356</v>
      </c>
    </row>
    <row r="1937" spans="1:9" x14ac:dyDescent="0.35">
      <c r="A1937" s="4" t="s">
        <v>1968</v>
      </c>
      <c r="B1937" s="3">
        <v>2001</v>
      </c>
      <c r="C1937" s="3" t="s">
        <v>35</v>
      </c>
      <c r="D1937" s="3">
        <v>2</v>
      </c>
      <c r="E1937" s="3">
        <v>0</v>
      </c>
      <c r="F1937" s="3">
        <v>25648.98</v>
      </c>
      <c r="G1937" s="3" t="s">
        <v>11</v>
      </c>
      <c r="H1937" s="3" t="s">
        <v>16</v>
      </c>
      <c r="I1937" s="5" t="s">
        <v>42</v>
      </c>
    </row>
    <row r="1938" spans="1:9" x14ac:dyDescent="0.35">
      <c r="A1938" s="4" t="s">
        <v>1969</v>
      </c>
      <c r="B1938" s="3">
        <v>1972</v>
      </c>
      <c r="C1938" s="3" t="s">
        <v>10</v>
      </c>
      <c r="D1938" s="3">
        <v>17</v>
      </c>
      <c r="E1938" s="3">
        <v>0</v>
      </c>
      <c r="F1938" s="3">
        <v>25656.58</v>
      </c>
      <c r="G1938" s="3" t="s">
        <v>11</v>
      </c>
      <c r="H1938" s="3" t="s">
        <v>12</v>
      </c>
      <c r="I1938" s="5" t="s">
        <v>247</v>
      </c>
    </row>
    <row r="1939" spans="1:9" x14ac:dyDescent="0.35">
      <c r="A1939" s="4" t="s">
        <v>1970</v>
      </c>
      <c r="B1939" s="3">
        <v>1963</v>
      </c>
      <c r="C1939" s="3" t="s">
        <v>35</v>
      </c>
      <c r="D1939" s="3">
        <v>21</v>
      </c>
      <c r="E1939" s="3">
        <v>0</v>
      </c>
      <c r="F1939" s="3">
        <v>25678.78</v>
      </c>
      <c r="G1939" s="3" t="s">
        <v>11</v>
      </c>
      <c r="H1939" s="3" t="s">
        <v>12</v>
      </c>
      <c r="I1939" s="5" t="s">
        <v>23</v>
      </c>
    </row>
    <row r="1940" spans="1:9" x14ac:dyDescent="0.35">
      <c r="A1940" s="4" t="s">
        <v>1971</v>
      </c>
      <c r="B1940" s="3">
        <v>1970</v>
      </c>
      <c r="C1940" s="3" t="s">
        <v>30</v>
      </c>
      <c r="D1940" s="3">
        <v>3</v>
      </c>
      <c r="E1940" s="3">
        <v>3</v>
      </c>
      <c r="F1940" s="3">
        <v>25992.82</v>
      </c>
      <c r="G1940" s="3" t="s">
        <v>11</v>
      </c>
      <c r="H1940" s="3" t="s">
        <v>11</v>
      </c>
      <c r="I1940" s="5" t="s">
        <v>13</v>
      </c>
    </row>
    <row r="1941" spans="1:9" x14ac:dyDescent="0.35">
      <c r="A1941" s="4" t="s">
        <v>1972</v>
      </c>
      <c r="B1941" s="3">
        <v>2001</v>
      </c>
      <c r="C1941" s="3" t="s">
        <v>18</v>
      </c>
      <c r="D1941" s="3">
        <v>5</v>
      </c>
      <c r="E1941" s="3">
        <v>2</v>
      </c>
      <c r="F1941" s="3">
        <v>26018.95</v>
      </c>
      <c r="G1941" s="3" t="s">
        <v>11</v>
      </c>
      <c r="H1941" s="3" t="s">
        <v>11</v>
      </c>
      <c r="I1941" s="5" t="s">
        <v>23</v>
      </c>
    </row>
    <row r="1942" spans="1:9" x14ac:dyDescent="0.35">
      <c r="A1942" s="4" t="s">
        <v>1973</v>
      </c>
      <c r="B1942" s="3">
        <v>2000</v>
      </c>
      <c r="C1942" s="3" t="s">
        <v>30</v>
      </c>
      <c r="D1942" s="3">
        <v>26</v>
      </c>
      <c r="E1942" s="3">
        <v>0</v>
      </c>
      <c r="F1942" s="3">
        <v>26026.97</v>
      </c>
      <c r="G1942" s="3" t="s">
        <v>11</v>
      </c>
      <c r="H1942" s="3" t="s">
        <v>12</v>
      </c>
      <c r="I1942" s="5" t="s">
        <v>42</v>
      </c>
    </row>
    <row r="1943" spans="1:9" x14ac:dyDescent="0.35">
      <c r="A1943" s="4" t="s">
        <v>1974</v>
      </c>
      <c r="B1943" s="3">
        <v>1966</v>
      </c>
      <c r="C1943" s="3" t="s">
        <v>10</v>
      </c>
      <c r="D1943" s="3">
        <v>9</v>
      </c>
      <c r="E1943" s="3">
        <v>1</v>
      </c>
      <c r="F1943" s="3">
        <v>26109.33</v>
      </c>
      <c r="G1943" s="3" t="s">
        <v>11</v>
      </c>
      <c r="H1943" s="3" t="s">
        <v>12</v>
      </c>
      <c r="I1943" s="5" t="s">
        <v>23</v>
      </c>
    </row>
    <row r="1944" spans="1:9" x14ac:dyDescent="0.35">
      <c r="A1944" s="4" t="s">
        <v>1975</v>
      </c>
      <c r="B1944" s="3">
        <v>2002</v>
      </c>
      <c r="C1944" s="3" t="s">
        <v>37</v>
      </c>
      <c r="D1944" s="3">
        <v>11</v>
      </c>
      <c r="E1944" s="3">
        <v>0</v>
      </c>
      <c r="F1944" s="3">
        <v>26125.67</v>
      </c>
      <c r="G1944" s="3" t="s">
        <v>11</v>
      </c>
      <c r="H1944" s="3" t="s">
        <v>16</v>
      </c>
      <c r="I1944" s="5" t="s">
        <v>13</v>
      </c>
    </row>
    <row r="1945" spans="1:9" x14ac:dyDescent="0.35">
      <c r="A1945" s="4" t="s">
        <v>1976</v>
      </c>
      <c r="B1945" s="3">
        <v>1973</v>
      </c>
      <c r="C1945" s="3" t="s">
        <v>10</v>
      </c>
      <c r="D1945" s="3">
        <v>7</v>
      </c>
      <c r="E1945" s="3">
        <v>1</v>
      </c>
      <c r="F1945" s="3">
        <v>26140.36</v>
      </c>
      <c r="G1945" s="3" t="s">
        <v>11</v>
      </c>
      <c r="H1945" s="3" t="s">
        <v>12</v>
      </c>
      <c r="I1945" s="5" t="s">
        <v>42</v>
      </c>
    </row>
    <row r="1946" spans="1:9" x14ac:dyDescent="0.35">
      <c r="A1946" s="4" t="s">
        <v>1977</v>
      </c>
      <c r="B1946" s="3">
        <v>1975</v>
      </c>
      <c r="C1946" s="3" t="s">
        <v>18</v>
      </c>
      <c r="D1946" s="3">
        <v>4</v>
      </c>
      <c r="E1946" s="3">
        <v>1</v>
      </c>
      <c r="F1946" s="3">
        <v>26236.58</v>
      </c>
      <c r="G1946" s="3" t="s">
        <v>11</v>
      </c>
      <c r="H1946" s="3" t="s">
        <v>16</v>
      </c>
      <c r="I1946" s="5" t="s">
        <v>42</v>
      </c>
    </row>
    <row r="1947" spans="1:9" x14ac:dyDescent="0.35">
      <c r="A1947" s="4" t="s">
        <v>1978</v>
      </c>
      <c r="B1947" s="3">
        <v>2004</v>
      </c>
      <c r="C1947" s="3" t="s">
        <v>30</v>
      </c>
      <c r="D1947" s="3">
        <v>5</v>
      </c>
      <c r="E1947" s="3">
        <v>0</v>
      </c>
      <c r="F1947" s="3">
        <v>26316.59</v>
      </c>
      <c r="G1947" s="3" t="s">
        <v>11</v>
      </c>
      <c r="H1947" s="3" t="s">
        <v>12</v>
      </c>
      <c r="I1947" s="5" t="s">
        <v>42</v>
      </c>
    </row>
    <row r="1948" spans="1:9" x14ac:dyDescent="0.35">
      <c r="A1948" s="4" t="s">
        <v>1979</v>
      </c>
      <c r="B1948" s="3">
        <v>1974</v>
      </c>
      <c r="C1948" s="3" t="s">
        <v>20</v>
      </c>
      <c r="D1948" s="3">
        <v>21</v>
      </c>
      <c r="E1948" s="3">
        <v>1</v>
      </c>
      <c r="F1948" s="3">
        <v>26392.26</v>
      </c>
      <c r="G1948" s="3" t="s">
        <v>11</v>
      </c>
      <c r="H1948" s="3" t="s">
        <v>11</v>
      </c>
      <c r="I1948" s="5" t="s">
        <v>247</v>
      </c>
    </row>
    <row r="1949" spans="1:9" x14ac:dyDescent="0.35">
      <c r="A1949" s="4" t="s">
        <v>1980</v>
      </c>
      <c r="B1949" s="3">
        <v>1970</v>
      </c>
      <c r="C1949" s="3" t="s">
        <v>35</v>
      </c>
      <c r="D1949" s="3">
        <v>27</v>
      </c>
      <c r="E1949" s="3">
        <v>2</v>
      </c>
      <c r="F1949" s="3">
        <v>26467.1</v>
      </c>
      <c r="G1949" s="3" t="s">
        <v>11</v>
      </c>
      <c r="H1949" s="3" t="s">
        <v>12</v>
      </c>
      <c r="I1949" s="5" t="s">
        <v>23</v>
      </c>
    </row>
    <row r="1950" spans="1:9" x14ac:dyDescent="0.35">
      <c r="A1950" s="4" t="s">
        <v>1981</v>
      </c>
      <c r="B1950" s="3">
        <v>2004</v>
      </c>
      <c r="C1950" s="3" t="s">
        <v>20</v>
      </c>
      <c r="D1950" s="3">
        <v>5</v>
      </c>
      <c r="E1950" s="3">
        <v>0</v>
      </c>
      <c r="F1950" s="3">
        <v>26479.4</v>
      </c>
      <c r="G1950" s="3" t="s">
        <v>11</v>
      </c>
      <c r="H1950" s="3" t="s">
        <v>11</v>
      </c>
      <c r="I1950" s="5" t="s">
        <v>42</v>
      </c>
    </row>
    <row r="1951" spans="1:9" x14ac:dyDescent="0.35">
      <c r="A1951" s="4" t="s">
        <v>1982</v>
      </c>
      <c r="B1951" s="3">
        <v>1988</v>
      </c>
      <c r="C1951" s="3" t="s">
        <v>10</v>
      </c>
      <c r="D1951" s="3">
        <v>22</v>
      </c>
      <c r="E1951" s="3">
        <v>3</v>
      </c>
      <c r="F1951" s="3">
        <v>26607.89</v>
      </c>
      <c r="G1951" s="3" t="s">
        <v>11</v>
      </c>
      <c r="H1951" s="3" t="s">
        <v>16</v>
      </c>
      <c r="I1951" s="5" t="s">
        <v>42</v>
      </c>
    </row>
    <row r="1952" spans="1:9" x14ac:dyDescent="0.35">
      <c r="A1952" s="4" t="s">
        <v>1983</v>
      </c>
      <c r="B1952" s="3">
        <v>1991</v>
      </c>
      <c r="C1952" s="3" t="s">
        <v>35</v>
      </c>
      <c r="D1952" s="3">
        <v>22</v>
      </c>
      <c r="E1952" s="3">
        <v>3</v>
      </c>
      <c r="F1952" s="3">
        <v>26912.560000000001</v>
      </c>
      <c r="G1952" s="3" t="s">
        <v>11</v>
      </c>
      <c r="H1952" s="3" t="s">
        <v>11</v>
      </c>
      <c r="I1952" s="5" t="s">
        <v>42</v>
      </c>
    </row>
    <row r="1953" spans="1:9" x14ac:dyDescent="0.35">
      <c r="A1953" s="4" t="s">
        <v>1984</v>
      </c>
      <c r="B1953" s="3">
        <v>1958</v>
      </c>
      <c r="C1953" s="3" t="s">
        <v>30</v>
      </c>
      <c r="D1953" s="3">
        <v>25</v>
      </c>
      <c r="E1953" s="3">
        <v>0</v>
      </c>
      <c r="F1953" s="3">
        <v>26926.51</v>
      </c>
      <c r="G1953" s="3" t="s">
        <v>11</v>
      </c>
      <c r="H1953" s="3" t="s">
        <v>16</v>
      </c>
      <c r="I1953" s="5" t="s">
        <v>13</v>
      </c>
    </row>
    <row r="1954" spans="1:9" x14ac:dyDescent="0.35">
      <c r="A1954" s="4" t="s">
        <v>1985</v>
      </c>
      <c r="B1954" s="3">
        <v>2002</v>
      </c>
      <c r="C1954" s="3" t="s">
        <v>18</v>
      </c>
      <c r="D1954" s="3">
        <v>17</v>
      </c>
      <c r="E1954" s="3">
        <v>0</v>
      </c>
      <c r="F1954" s="3">
        <v>26927.69</v>
      </c>
      <c r="G1954" s="3" t="s">
        <v>11</v>
      </c>
      <c r="H1954" s="3" t="s">
        <v>11</v>
      </c>
      <c r="I1954" s="5" t="s">
        <v>42</v>
      </c>
    </row>
    <row r="1955" spans="1:9" x14ac:dyDescent="0.35">
      <c r="A1955" s="4" t="s">
        <v>1986</v>
      </c>
      <c r="B1955" s="3">
        <v>2000</v>
      </c>
      <c r="C1955" s="3" t="s">
        <v>15</v>
      </c>
      <c r="D1955" s="3">
        <v>9</v>
      </c>
      <c r="E1955" s="3">
        <v>0</v>
      </c>
      <c r="F1955" s="3">
        <v>26936.98</v>
      </c>
      <c r="G1955" s="3" t="s">
        <v>11</v>
      </c>
      <c r="H1955" s="3" t="s">
        <v>12</v>
      </c>
      <c r="I1955" s="5" t="s">
        <v>42</v>
      </c>
    </row>
    <row r="1956" spans="1:9" x14ac:dyDescent="0.35">
      <c r="A1956" s="4" t="s">
        <v>1987</v>
      </c>
      <c r="B1956" s="3">
        <v>1960</v>
      </c>
      <c r="C1956" s="3" t="s">
        <v>10</v>
      </c>
      <c r="D1956" s="3">
        <v>9</v>
      </c>
      <c r="E1956" s="3">
        <v>1</v>
      </c>
      <c r="F1956" s="3">
        <v>27000.98</v>
      </c>
      <c r="G1956" s="3" t="s">
        <v>11</v>
      </c>
      <c r="H1956" s="3" t="s">
        <v>11</v>
      </c>
      <c r="I1956" s="5" t="s">
        <v>13</v>
      </c>
    </row>
    <row r="1957" spans="1:9" x14ac:dyDescent="0.35">
      <c r="A1957" s="4" t="s">
        <v>1988</v>
      </c>
      <c r="B1957" s="3">
        <v>1958</v>
      </c>
      <c r="C1957" s="3" t="s">
        <v>18</v>
      </c>
      <c r="D1957" s="3">
        <v>30</v>
      </c>
      <c r="E1957" s="3">
        <v>0</v>
      </c>
      <c r="F1957" s="3">
        <v>27037.91</v>
      </c>
      <c r="G1957" s="3" t="s">
        <v>11</v>
      </c>
      <c r="H1957" s="3" t="s">
        <v>11</v>
      </c>
      <c r="I1957" s="5" t="s">
        <v>13</v>
      </c>
    </row>
    <row r="1958" spans="1:9" x14ac:dyDescent="0.35">
      <c r="A1958" s="4" t="s">
        <v>1989</v>
      </c>
      <c r="B1958" s="3">
        <v>1994</v>
      </c>
      <c r="C1958" s="3" t="s">
        <v>10</v>
      </c>
      <c r="D1958" s="3">
        <v>2</v>
      </c>
      <c r="E1958" s="3">
        <v>0</v>
      </c>
      <c r="F1958" s="3">
        <v>27080.639999999999</v>
      </c>
      <c r="G1958" s="3" t="s">
        <v>11</v>
      </c>
      <c r="H1958" s="3" t="s">
        <v>11</v>
      </c>
      <c r="I1958" s="5" t="s">
        <v>42</v>
      </c>
    </row>
    <row r="1959" spans="1:9" x14ac:dyDescent="0.35">
      <c r="A1959" s="4" t="s">
        <v>1990</v>
      </c>
      <c r="B1959" s="3">
        <v>1990</v>
      </c>
      <c r="C1959" s="3" t="s">
        <v>30</v>
      </c>
      <c r="D1959" s="3">
        <v>13</v>
      </c>
      <c r="E1959" s="3">
        <v>3</v>
      </c>
      <c r="F1959" s="3">
        <v>27092.38</v>
      </c>
      <c r="G1959" s="3" t="s">
        <v>11</v>
      </c>
      <c r="H1959" s="3" t="s">
        <v>12</v>
      </c>
      <c r="I1959" s="5" t="s">
        <v>42</v>
      </c>
    </row>
    <row r="1960" spans="1:9" x14ac:dyDescent="0.35">
      <c r="A1960" s="4" t="s">
        <v>1991</v>
      </c>
      <c r="B1960" s="3">
        <v>1970</v>
      </c>
      <c r="C1960" s="3" t="s">
        <v>37</v>
      </c>
      <c r="D1960" s="3">
        <v>2</v>
      </c>
      <c r="E1960" s="3">
        <v>0</v>
      </c>
      <c r="F1960" s="3">
        <v>27117.99</v>
      </c>
      <c r="G1960" s="3" t="s">
        <v>11</v>
      </c>
      <c r="H1960" s="3" t="s">
        <v>11</v>
      </c>
      <c r="I1960" s="5" t="s">
        <v>13</v>
      </c>
    </row>
    <row r="1961" spans="1:9" x14ac:dyDescent="0.35">
      <c r="A1961" s="4" t="s">
        <v>1992</v>
      </c>
      <c r="B1961" s="3">
        <v>1965</v>
      </c>
      <c r="C1961" s="3" t="s">
        <v>30</v>
      </c>
      <c r="D1961" s="3">
        <v>21</v>
      </c>
      <c r="E1961" s="3">
        <v>0</v>
      </c>
      <c r="F1961" s="3">
        <v>27218.44</v>
      </c>
      <c r="G1961" s="3" t="s">
        <v>11</v>
      </c>
      <c r="H1961" s="3" t="s">
        <v>16</v>
      </c>
      <c r="I1961" s="5" t="s">
        <v>356</v>
      </c>
    </row>
    <row r="1962" spans="1:9" x14ac:dyDescent="0.35">
      <c r="A1962" s="4" t="s">
        <v>1993</v>
      </c>
      <c r="B1962" s="3">
        <v>1999</v>
      </c>
      <c r="C1962" s="3" t="s">
        <v>30</v>
      </c>
      <c r="D1962" s="3">
        <v>2</v>
      </c>
      <c r="E1962" s="3">
        <v>0</v>
      </c>
      <c r="F1962" s="3">
        <v>27236.959999999999</v>
      </c>
      <c r="G1962" s="3" t="s">
        <v>11</v>
      </c>
      <c r="H1962" s="3" t="s">
        <v>16</v>
      </c>
      <c r="I1962" s="5" t="s">
        <v>42</v>
      </c>
    </row>
    <row r="1963" spans="1:9" x14ac:dyDescent="0.35">
      <c r="A1963" s="4" t="s">
        <v>1994</v>
      </c>
      <c r="B1963" s="3">
        <v>1968</v>
      </c>
      <c r="C1963" s="3" t="s">
        <v>18</v>
      </c>
      <c r="D1963" s="3">
        <v>6</v>
      </c>
      <c r="E1963" s="3">
        <v>3</v>
      </c>
      <c r="F1963" s="3">
        <v>27322.73</v>
      </c>
      <c r="G1963" s="3" t="s">
        <v>11</v>
      </c>
      <c r="H1963" s="3" t="s">
        <v>11</v>
      </c>
      <c r="I1963" s="5" t="s">
        <v>13</v>
      </c>
    </row>
    <row r="1964" spans="1:9" x14ac:dyDescent="0.35">
      <c r="A1964" s="4" t="s">
        <v>1995</v>
      </c>
      <c r="B1964" s="3">
        <v>1969</v>
      </c>
      <c r="C1964" s="3" t="s">
        <v>37</v>
      </c>
      <c r="D1964" s="3">
        <v>16</v>
      </c>
      <c r="E1964" s="3">
        <v>0</v>
      </c>
      <c r="F1964" s="3">
        <v>27346.04</v>
      </c>
      <c r="G1964" s="3" t="s">
        <v>11</v>
      </c>
      <c r="H1964" s="3" t="s">
        <v>11</v>
      </c>
      <c r="I1964" s="5" t="s">
        <v>13</v>
      </c>
    </row>
    <row r="1965" spans="1:9" x14ac:dyDescent="0.35">
      <c r="A1965" s="4" t="s">
        <v>1996</v>
      </c>
      <c r="B1965" s="3">
        <v>1988</v>
      </c>
      <c r="C1965" s="3" t="s">
        <v>20</v>
      </c>
      <c r="D1965" s="3">
        <v>15</v>
      </c>
      <c r="E1965" s="3">
        <v>2</v>
      </c>
      <c r="F1965" s="3">
        <v>27375.9</v>
      </c>
      <c r="G1965" s="3" t="s">
        <v>11</v>
      </c>
      <c r="H1965" s="3" t="s">
        <v>12</v>
      </c>
      <c r="I1965" s="5" t="s">
        <v>164</v>
      </c>
    </row>
    <row r="1966" spans="1:9" x14ac:dyDescent="0.35">
      <c r="A1966" s="4" t="s">
        <v>1997</v>
      </c>
      <c r="B1966" s="3">
        <v>1985</v>
      </c>
      <c r="C1966" s="3" t="s">
        <v>30</v>
      </c>
      <c r="D1966" s="3">
        <v>5</v>
      </c>
      <c r="E1966" s="3">
        <v>3</v>
      </c>
      <c r="F1966" s="3">
        <v>27432.73</v>
      </c>
      <c r="G1966" s="3" t="s">
        <v>11</v>
      </c>
      <c r="H1966" s="3" t="s">
        <v>16</v>
      </c>
      <c r="I1966" s="5" t="s">
        <v>42</v>
      </c>
    </row>
    <row r="1967" spans="1:9" x14ac:dyDescent="0.35">
      <c r="A1967" s="4" t="s">
        <v>1998</v>
      </c>
      <c r="B1967" s="3">
        <v>1981</v>
      </c>
      <c r="C1967" s="3" t="s">
        <v>37</v>
      </c>
      <c r="D1967" s="3">
        <v>3</v>
      </c>
      <c r="E1967" s="3">
        <v>1</v>
      </c>
      <c r="F1967" s="3">
        <v>27495.59</v>
      </c>
      <c r="G1967" s="3" t="s">
        <v>11</v>
      </c>
      <c r="H1967" s="3" t="s">
        <v>16</v>
      </c>
      <c r="I1967" s="5" t="s">
        <v>42</v>
      </c>
    </row>
    <row r="1968" spans="1:9" x14ac:dyDescent="0.35">
      <c r="A1968" s="4" t="s">
        <v>1999</v>
      </c>
      <c r="B1968" s="3">
        <v>1965</v>
      </c>
      <c r="C1968" s="3" t="s">
        <v>37</v>
      </c>
      <c r="D1968" s="3">
        <v>19</v>
      </c>
      <c r="E1968" s="3">
        <v>0</v>
      </c>
      <c r="F1968" s="3">
        <v>27533.91</v>
      </c>
      <c r="G1968" s="3" t="s">
        <v>11</v>
      </c>
      <c r="H1968" s="3" t="s">
        <v>12</v>
      </c>
      <c r="I1968" s="5" t="s">
        <v>13</v>
      </c>
    </row>
    <row r="1969" spans="1:9" x14ac:dyDescent="0.35">
      <c r="A1969" s="4" t="s">
        <v>2000</v>
      </c>
      <c r="B1969" s="3">
        <v>1984</v>
      </c>
      <c r="C1969" s="3" t="s">
        <v>10</v>
      </c>
      <c r="D1969" s="3">
        <v>22</v>
      </c>
      <c r="E1969" s="3">
        <v>3</v>
      </c>
      <c r="F1969" s="3">
        <v>27534.53</v>
      </c>
      <c r="G1969" s="3" t="s">
        <v>11</v>
      </c>
      <c r="H1969" s="3" t="s">
        <v>11</v>
      </c>
      <c r="I1969" s="5" t="s">
        <v>42</v>
      </c>
    </row>
    <row r="1970" spans="1:9" x14ac:dyDescent="0.35">
      <c r="A1970" s="4" t="s">
        <v>2001</v>
      </c>
      <c r="B1970" s="3">
        <v>1985</v>
      </c>
      <c r="C1970" s="3" t="s">
        <v>15</v>
      </c>
      <c r="D1970" s="3">
        <v>6</v>
      </c>
      <c r="E1970" s="3">
        <v>3</v>
      </c>
      <c r="F1970" s="3">
        <v>27598.93</v>
      </c>
      <c r="G1970" s="3" t="s">
        <v>11</v>
      </c>
      <c r="H1970" s="3" t="s">
        <v>16</v>
      </c>
      <c r="I1970" s="5" t="s">
        <v>42</v>
      </c>
    </row>
    <row r="1971" spans="1:9" x14ac:dyDescent="0.35">
      <c r="A1971" s="4" t="s">
        <v>2002</v>
      </c>
      <c r="B1971" s="3">
        <v>1992</v>
      </c>
      <c r="C1971" s="3" t="s">
        <v>18</v>
      </c>
      <c r="D1971" s="3">
        <v>11</v>
      </c>
      <c r="E1971" s="3">
        <v>0</v>
      </c>
      <c r="F1971" s="3">
        <v>27614.71</v>
      </c>
      <c r="G1971" s="3" t="s">
        <v>11</v>
      </c>
      <c r="H1971" s="3" t="s">
        <v>12</v>
      </c>
      <c r="I1971" s="5" t="s">
        <v>42</v>
      </c>
    </row>
    <row r="1972" spans="1:9" x14ac:dyDescent="0.35">
      <c r="A1972" s="4" t="s">
        <v>2003</v>
      </c>
      <c r="B1972" s="3">
        <v>1997</v>
      </c>
      <c r="C1972" s="3" t="s">
        <v>20</v>
      </c>
      <c r="D1972" s="3">
        <v>9</v>
      </c>
      <c r="E1972" s="3">
        <v>0</v>
      </c>
      <c r="F1972" s="3">
        <v>27619.360000000001</v>
      </c>
      <c r="G1972" s="3" t="s">
        <v>11</v>
      </c>
      <c r="H1972" s="3" t="s">
        <v>12</v>
      </c>
      <c r="I1972" s="5" t="s">
        <v>42</v>
      </c>
    </row>
    <row r="1973" spans="1:9" x14ac:dyDescent="0.35">
      <c r="A1973" s="4" t="s">
        <v>2004</v>
      </c>
      <c r="B1973" s="3">
        <v>1997</v>
      </c>
      <c r="C1973" s="3" t="s">
        <v>37</v>
      </c>
      <c r="D1973" s="3">
        <v>7</v>
      </c>
      <c r="E1973" s="3">
        <v>0</v>
      </c>
      <c r="F1973" s="3">
        <v>27625.17</v>
      </c>
      <c r="G1973" s="3" t="s">
        <v>16</v>
      </c>
      <c r="H1973" s="3" t="s">
        <v>16</v>
      </c>
      <c r="I1973" s="5" t="s">
        <v>42</v>
      </c>
    </row>
    <row r="1974" spans="1:9" x14ac:dyDescent="0.35">
      <c r="A1974" s="4" t="s">
        <v>2005</v>
      </c>
      <c r="B1974" s="3">
        <v>1992</v>
      </c>
      <c r="C1974" s="3" t="s">
        <v>10</v>
      </c>
      <c r="D1974" s="3">
        <v>3</v>
      </c>
      <c r="E1974" s="3">
        <v>0</v>
      </c>
      <c r="F1974" s="3">
        <v>27696.11</v>
      </c>
      <c r="G1974" s="3" t="s">
        <v>16</v>
      </c>
      <c r="H1974" s="3" t="s">
        <v>11</v>
      </c>
      <c r="I1974" s="5" t="s">
        <v>42</v>
      </c>
    </row>
    <row r="1975" spans="1:9" x14ac:dyDescent="0.35">
      <c r="A1975" s="4" t="s">
        <v>2006</v>
      </c>
      <c r="B1975" s="3">
        <v>2002</v>
      </c>
      <c r="C1975" s="3" t="s">
        <v>30</v>
      </c>
      <c r="D1975" s="3">
        <v>6</v>
      </c>
      <c r="E1975" s="3">
        <v>1</v>
      </c>
      <c r="F1975" s="3">
        <v>27724.29</v>
      </c>
      <c r="G1975" s="3" t="s">
        <v>16</v>
      </c>
      <c r="H1975" s="3" t="s">
        <v>12</v>
      </c>
      <c r="I1975" s="5" t="s">
        <v>13</v>
      </c>
    </row>
    <row r="1976" spans="1:9" x14ac:dyDescent="0.35">
      <c r="A1976" s="4" t="s">
        <v>2007</v>
      </c>
      <c r="B1976" s="3">
        <v>1960</v>
      </c>
      <c r="C1976" s="3" t="s">
        <v>10</v>
      </c>
      <c r="D1976" s="3">
        <v>6</v>
      </c>
      <c r="E1976" s="3">
        <v>0</v>
      </c>
      <c r="F1976" s="3">
        <v>27808.73</v>
      </c>
      <c r="G1976" s="3" t="s">
        <v>16</v>
      </c>
      <c r="H1976" s="3" t="s">
        <v>16</v>
      </c>
      <c r="I1976" s="5" t="s">
        <v>13</v>
      </c>
    </row>
    <row r="1977" spans="1:9" x14ac:dyDescent="0.35">
      <c r="A1977" s="4" t="s">
        <v>2008</v>
      </c>
      <c r="B1977" s="3">
        <v>1985</v>
      </c>
      <c r="C1977" s="3" t="s">
        <v>30</v>
      </c>
      <c r="D1977" s="3">
        <v>4</v>
      </c>
      <c r="E1977" s="3">
        <v>3</v>
      </c>
      <c r="F1977" s="3">
        <v>27849.94</v>
      </c>
      <c r="G1977" s="3" t="s">
        <v>16</v>
      </c>
      <c r="H1977" s="3" t="s">
        <v>16</v>
      </c>
      <c r="I1977" s="5" t="s">
        <v>42</v>
      </c>
    </row>
    <row r="1978" spans="1:9" x14ac:dyDescent="0.35">
      <c r="A1978" s="4" t="s">
        <v>2009</v>
      </c>
      <c r="B1978" s="3">
        <v>1989</v>
      </c>
      <c r="C1978" s="3" t="s">
        <v>15</v>
      </c>
      <c r="D1978" s="3">
        <v>21</v>
      </c>
      <c r="E1978" s="3">
        <v>3</v>
      </c>
      <c r="F1978" s="3">
        <v>27925.86</v>
      </c>
      <c r="G1978" s="3" t="s">
        <v>16</v>
      </c>
      <c r="H1978" s="3" t="s">
        <v>11</v>
      </c>
      <c r="I1978" s="5" t="s">
        <v>42</v>
      </c>
    </row>
    <row r="1979" spans="1:9" x14ac:dyDescent="0.35">
      <c r="A1979" s="4" t="s">
        <v>2010</v>
      </c>
      <c r="B1979" s="3">
        <v>1991</v>
      </c>
      <c r="C1979" s="3" t="s">
        <v>18</v>
      </c>
      <c r="D1979" s="3">
        <v>4</v>
      </c>
      <c r="E1979" s="3">
        <v>3</v>
      </c>
      <c r="F1979" s="3">
        <v>27931.11</v>
      </c>
      <c r="G1979" s="3" t="s">
        <v>16</v>
      </c>
      <c r="H1979" s="3" t="s">
        <v>12</v>
      </c>
      <c r="I1979" s="5" t="s">
        <v>42</v>
      </c>
    </row>
    <row r="1980" spans="1:9" x14ac:dyDescent="0.35">
      <c r="A1980" s="4" t="s">
        <v>2011</v>
      </c>
      <c r="B1980" s="3">
        <v>1961</v>
      </c>
      <c r="C1980" s="3" t="s">
        <v>10</v>
      </c>
      <c r="D1980" s="3">
        <v>28</v>
      </c>
      <c r="E1980" s="3">
        <v>3</v>
      </c>
      <c r="F1980" s="3">
        <v>27941.29</v>
      </c>
      <c r="G1980" s="3" t="s">
        <v>16</v>
      </c>
      <c r="H1980" s="3" t="s">
        <v>12</v>
      </c>
      <c r="I1980" s="5" t="s">
        <v>42</v>
      </c>
    </row>
    <row r="1981" spans="1:9" x14ac:dyDescent="0.35">
      <c r="A1981" s="4" t="s">
        <v>2012</v>
      </c>
      <c r="B1981" s="3">
        <v>1999</v>
      </c>
      <c r="C1981" s="3" t="s">
        <v>30</v>
      </c>
      <c r="D1981" s="3">
        <v>21</v>
      </c>
      <c r="E1981" s="3">
        <v>0</v>
      </c>
      <c r="F1981" s="3">
        <v>27980.77</v>
      </c>
      <c r="G1981" s="3" t="s">
        <v>16</v>
      </c>
      <c r="H1981" s="3" t="s">
        <v>16</v>
      </c>
      <c r="I1981" s="5" t="s">
        <v>42</v>
      </c>
    </row>
    <row r="1982" spans="1:9" x14ac:dyDescent="0.35">
      <c r="A1982" s="4" t="s">
        <v>2013</v>
      </c>
      <c r="B1982" s="3">
        <v>1985</v>
      </c>
      <c r="C1982" s="3" t="s">
        <v>15</v>
      </c>
      <c r="D1982" s="3">
        <v>29</v>
      </c>
      <c r="E1982" s="3">
        <v>3</v>
      </c>
      <c r="F1982" s="3">
        <v>28006.94</v>
      </c>
      <c r="G1982" s="3" t="s">
        <v>16</v>
      </c>
      <c r="H1982" s="3" t="s">
        <v>11</v>
      </c>
      <c r="I1982" s="5" t="s">
        <v>42</v>
      </c>
    </row>
    <row r="1983" spans="1:9" x14ac:dyDescent="0.35">
      <c r="A1983" s="4" t="s">
        <v>2014</v>
      </c>
      <c r="B1983" s="3">
        <v>1960</v>
      </c>
      <c r="C1983" s="3" t="s">
        <v>15</v>
      </c>
      <c r="D1983" s="3">
        <v>22</v>
      </c>
      <c r="E1983" s="3">
        <v>0</v>
      </c>
      <c r="F1983" s="3">
        <v>28101.33</v>
      </c>
      <c r="G1983" s="3" t="s">
        <v>16</v>
      </c>
      <c r="H1983" s="3" t="s">
        <v>11</v>
      </c>
      <c r="I1983" s="5" t="s">
        <v>166</v>
      </c>
    </row>
    <row r="1984" spans="1:9" x14ac:dyDescent="0.35">
      <c r="A1984" s="4" t="s">
        <v>2015</v>
      </c>
      <c r="B1984" s="3">
        <v>1999</v>
      </c>
      <c r="C1984" s="3" t="s">
        <v>20</v>
      </c>
      <c r="D1984" s="3">
        <v>6</v>
      </c>
      <c r="E1984" s="3">
        <v>0</v>
      </c>
      <c r="F1984" s="3">
        <v>28245.34</v>
      </c>
      <c r="G1984" s="3" t="s">
        <v>16</v>
      </c>
      <c r="H1984" s="3" t="s">
        <v>12</v>
      </c>
      <c r="I1984" s="5" t="s">
        <v>42</v>
      </c>
    </row>
    <row r="1985" spans="1:9" x14ac:dyDescent="0.35">
      <c r="A1985" s="4" t="s">
        <v>2016</v>
      </c>
      <c r="B1985" s="3">
        <v>1963</v>
      </c>
      <c r="C1985" s="3" t="s">
        <v>15</v>
      </c>
      <c r="D1985" s="3">
        <v>25</v>
      </c>
      <c r="E1985" s="3">
        <v>1</v>
      </c>
      <c r="F1985" s="3">
        <v>28287.9</v>
      </c>
      <c r="G1985" s="3" t="s">
        <v>16</v>
      </c>
      <c r="H1985" s="3" t="s">
        <v>16</v>
      </c>
      <c r="I1985" s="5" t="s">
        <v>13</v>
      </c>
    </row>
    <row r="1986" spans="1:9" x14ac:dyDescent="0.35">
      <c r="A1986" s="4" t="s">
        <v>2017</v>
      </c>
      <c r="B1986" s="3">
        <v>1990</v>
      </c>
      <c r="C1986" s="3" t="s">
        <v>30</v>
      </c>
      <c r="D1986" s="3">
        <v>24</v>
      </c>
      <c r="E1986" s="3">
        <v>3</v>
      </c>
      <c r="F1986" s="3">
        <v>28302.33</v>
      </c>
      <c r="G1986" s="3" t="s">
        <v>16</v>
      </c>
      <c r="H1986" s="3" t="s">
        <v>11</v>
      </c>
      <c r="I1986" s="5" t="s">
        <v>42</v>
      </c>
    </row>
    <row r="1987" spans="1:9" x14ac:dyDescent="0.35">
      <c r="A1987" s="4" t="s">
        <v>2018</v>
      </c>
      <c r="B1987" s="3">
        <v>1977</v>
      </c>
      <c r="C1987" s="3" t="s">
        <v>30</v>
      </c>
      <c r="D1987" s="3">
        <v>2</v>
      </c>
      <c r="E1987" s="3">
        <v>1</v>
      </c>
      <c r="F1987" s="3">
        <v>28340.19</v>
      </c>
      <c r="G1987" s="3" t="s">
        <v>16</v>
      </c>
      <c r="H1987" s="3" t="s">
        <v>11</v>
      </c>
      <c r="I1987" s="5" t="s">
        <v>23</v>
      </c>
    </row>
    <row r="1988" spans="1:9" x14ac:dyDescent="0.35">
      <c r="A1988" s="4" t="s">
        <v>2019</v>
      </c>
      <c r="B1988" s="3">
        <v>1974</v>
      </c>
      <c r="C1988" s="3" t="s">
        <v>20</v>
      </c>
      <c r="D1988" s="3">
        <v>16</v>
      </c>
      <c r="E1988" s="3">
        <v>1</v>
      </c>
      <c r="F1988" s="3">
        <v>28468.92</v>
      </c>
      <c r="G1988" s="3" t="s">
        <v>16</v>
      </c>
      <c r="H1988" s="3" t="s">
        <v>16</v>
      </c>
      <c r="I1988" s="5" t="s">
        <v>23</v>
      </c>
    </row>
    <row r="1989" spans="1:9" x14ac:dyDescent="0.35">
      <c r="A1989" s="4" t="s">
        <v>2020</v>
      </c>
      <c r="B1989" s="3">
        <v>1982</v>
      </c>
      <c r="C1989" s="3" t="s">
        <v>30</v>
      </c>
      <c r="D1989" s="3">
        <v>11</v>
      </c>
      <c r="E1989" s="3">
        <v>1</v>
      </c>
      <c r="F1989" s="3">
        <v>28476.73</v>
      </c>
      <c r="G1989" s="3" t="s">
        <v>16</v>
      </c>
      <c r="H1989" s="3" t="s">
        <v>11</v>
      </c>
      <c r="I1989" s="5" t="s">
        <v>23</v>
      </c>
    </row>
    <row r="1990" spans="1:9" x14ac:dyDescent="0.35">
      <c r="A1990" s="4" t="s">
        <v>2021</v>
      </c>
      <c r="B1990" s="3">
        <v>1985</v>
      </c>
      <c r="C1990" s="3" t="s">
        <v>20</v>
      </c>
      <c r="D1990" s="3">
        <v>27</v>
      </c>
      <c r="E1990" s="3">
        <v>3</v>
      </c>
      <c r="F1990" s="3">
        <v>28542.86</v>
      </c>
      <c r="G1990" s="3" t="s">
        <v>16</v>
      </c>
      <c r="H1990" s="3" t="s">
        <v>12</v>
      </c>
      <c r="I1990" s="5" t="s">
        <v>42</v>
      </c>
    </row>
    <row r="1991" spans="1:9" x14ac:dyDescent="0.35">
      <c r="A1991" s="4" t="s">
        <v>2022</v>
      </c>
      <c r="B1991" s="3">
        <v>1990</v>
      </c>
      <c r="C1991" s="3" t="s">
        <v>30</v>
      </c>
      <c r="D1991" s="3">
        <v>5</v>
      </c>
      <c r="E1991" s="3">
        <v>3</v>
      </c>
      <c r="F1991" s="3">
        <v>28716.14</v>
      </c>
      <c r="G1991" s="3" t="s">
        <v>16</v>
      </c>
      <c r="H1991" s="3" t="s">
        <v>12</v>
      </c>
      <c r="I1991" s="5" t="s">
        <v>42</v>
      </c>
    </row>
    <row r="1992" spans="1:9" x14ac:dyDescent="0.35">
      <c r="A1992" s="4" t="s">
        <v>2023</v>
      </c>
      <c r="B1992" s="3">
        <v>1961</v>
      </c>
      <c r="C1992" s="3" t="s">
        <v>35</v>
      </c>
      <c r="D1992" s="3">
        <v>3</v>
      </c>
      <c r="E1992" s="3">
        <v>1</v>
      </c>
      <c r="F1992" s="3">
        <v>28868.66</v>
      </c>
      <c r="G1992" s="3" t="s">
        <v>16</v>
      </c>
      <c r="H1992" s="3" t="s">
        <v>11</v>
      </c>
      <c r="I1992" s="5" t="s">
        <v>23</v>
      </c>
    </row>
    <row r="1993" spans="1:9" x14ac:dyDescent="0.35">
      <c r="A1993" s="4" t="s">
        <v>2024</v>
      </c>
      <c r="B1993" s="3">
        <v>1962</v>
      </c>
      <c r="C1993" s="3" t="s">
        <v>10</v>
      </c>
      <c r="D1993" s="3">
        <v>25</v>
      </c>
      <c r="E1993" s="3">
        <v>0</v>
      </c>
      <c r="F1993" s="3">
        <v>28923.14</v>
      </c>
      <c r="G1993" s="3" t="s">
        <v>16</v>
      </c>
      <c r="H1993" s="3" t="s">
        <v>16</v>
      </c>
      <c r="I1993" s="5" t="s">
        <v>23</v>
      </c>
    </row>
    <row r="1994" spans="1:9" x14ac:dyDescent="0.35">
      <c r="A1994" s="4" t="s">
        <v>2025</v>
      </c>
      <c r="B1994" s="3">
        <v>1959</v>
      </c>
      <c r="C1994" s="3" t="s">
        <v>30</v>
      </c>
      <c r="D1994" s="3">
        <v>5</v>
      </c>
      <c r="E1994" s="3">
        <v>0</v>
      </c>
      <c r="F1994" s="3">
        <v>28950.47</v>
      </c>
      <c r="G1994" s="3" t="s">
        <v>16</v>
      </c>
      <c r="H1994" s="3" t="s">
        <v>16</v>
      </c>
      <c r="I1994" s="5" t="s">
        <v>23</v>
      </c>
    </row>
    <row r="1995" spans="1:9" x14ac:dyDescent="0.35">
      <c r="A1995" s="4" t="s">
        <v>2026</v>
      </c>
      <c r="B1995" s="3">
        <v>2003</v>
      </c>
      <c r="C1995" s="3" t="s">
        <v>20</v>
      </c>
      <c r="D1995" s="3">
        <v>1</v>
      </c>
      <c r="E1995" s="3">
        <v>0</v>
      </c>
      <c r="F1995" s="3">
        <v>28998.68</v>
      </c>
      <c r="G1995" s="3" t="s">
        <v>16</v>
      </c>
      <c r="H1995" s="3" t="s">
        <v>12</v>
      </c>
      <c r="I1995" s="5" t="s">
        <v>42</v>
      </c>
    </row>
    <row r="1996" spans="1:9" x14ac:dyDescent="0.35">
      <c r="A1996" s="4" t="s">
        <v>2027</v>
      </c>
      <c r="B1996" s="3">
        <v>1992</v>
      </c>
      <c r="C1996" s="3" t="s">
        <v>10</v>
      </c>
      <c r="D1996" s="3">
        <v>7</v>
      </c>
      <c r="E1996" s="3">
        <v>0</v>
      </c>
      <c r="F1996" s="3">
        <v>29007.82</v>
      </c>
      <c r="G1996" s="3" t="s">
        <v>16</v>
      </c>
      <c r="H1996" s="3" t="s">
        <v>12</v>
      </c>
      <c r="I1996" s="5" t="s">
        <v>42</v>
      </c>
    </row>
    <row r="1997" spans="1:9" x14ac:dyDescent="0.35">
      <c r="A1997" s="4" t="s">
        <v>2028</v>
      </c>
      <c r="B1997" s="3">
        <v>1980</v>
      </c>
      <c r="C1997" s="3" t="s">
        <v>10</v>
      </c>
      <c r="D1997" s="3">
        <v>14</v>
      </c>
      <c r="E1997" s="3">
        <v>2</v>
      </c>
      <c r="F1997" s="3">
        <v>29114.21</v>
      </c>
      <c r="G1997" s="3" t="s">
        <v>16</v>
      </c>
      <c r="H1997" s="3" t="s">
        <v>12</v>
      </c>
      <c r="I1997" s="5" t="s">
        <v>42</v>
      </c>
    </row>
    <row r="1998" spans="1:9" x14ac:dyDescent="0.35">
      <c r="A1998" s="4" t="s">
        <v>2029</v>
      </c>
      <c r="B1998" s="3">
        <v>1978</v>
      </c>
      <c r="C1998" s="3" t="s">
        <v>15</v>
      </c>
      <c r="D1998" s="3">
        <v>29</v>
      </c>
      <c r="E1998" s="3">
        <v>2</v>
      </c>
      <c r="F1998" s="3">
        <v>29114.77</v>
      </c>
      <c r="G1998" s="3" t="s">
        <v>16</v>
      </c>
      <c r="H1998" s="3" t="s">
        <v>16</v>
      </c>
      <c r="I1998" s="5" t="s">
        <v>42</v>
      </c>
    </row>
    <row r="1999" spans="1:9" x14ac:dyDescent="0.35">
      <c r="A1999" s="4" t="s">
        <v>2030</v>
      </c>
      <c r="B1999" s="3">
        <v>1961</v>
      </c>
      <c r="C1999" s="3" t="s">
        <v>30</v>
      </c>
      <c r="D1999" s="3">
        <v>24</v>
      </c>
      <c r="E1999" s="3">
        <v>0</v>
      </c>
      <c r="F1999" s="3">
        <v>29141.360000000001</v>
      </c>
      <c r="G1999" s="3" t="s">
        <v>16</v>
      </c>
      <c r="H1999" s="3" t="s">
        <v>12</v>
      </c>
      <c r="I1999" s="5" t="s">
        <v>23</v>
      </c>
    </row>
    <row r="2000" spans="1:9" x14ac:dyDescent="0.35">
      <c r="A2000" s="4" t="s">
        <v>2031</v>
      </c>
      <c r="B2000" s="3">
        <v>1976</v>
      </c>
      <c r="C2000" s="3" t="s">
        <v>15</v>
      </c>
      <c r="D2000" s="3">
        <v>8</v>
      </c>
      <c r="E2000" s="3">
        <v>2</v>
      </c>
      <c r="F2000" s="3">
        <v>29160.39</v>
      </c>
      <c r="G2000" s="3" t="s">
        <v>16</v>
      </c>
      <c r="H2000" s="3" t="s">
        <v>11</v>
      </c>
      <c r="I2000" s="5" t="s">
        <v>42</v>
      </c>
    </row>
    <row r="2001" spans="1:9" x14ac:dyDescent="0.35">
      <c r="A2001" s="4" t="s">
        <v>2032</v>
      </c>
      <c r="B2001" s="3">
        <v>1969</v>
      </c>
      <c r="C2001" s="3" t="s">
        <v>10</v>
      </c>
      <c r="D2001" s="3">
        <v>9</v>
      </c>
      <c r="E2001" s="3">
        <v>2</v>
      </c>
      <c r="F2001" s="3">
        <v>29186.48</v>
      </c>
      <c r="G2001" s="3" t="s">
        <v>16</v>
      </c>
      <c r="H2001" s="3" t="s">
        <v>12</v>
      </c>
      <c r="I2001" s="5" t="s">
        <v>247</v>
      </c>
    </row>
    <row r="2002" spans="1:9" x14ac:dyDescent="0.35">
      <c r="A2002" s="4" t="s">
        <v>2033</v>
      </c>
      <c r="B2002" s="3">
        <v>1978</v>
      </c>
      <c r="C2002" s="3" t="s">
        <v>10</v>
      </c>
      <c r="D2002" s="3">
        <v>21</v>
      </c>
      <c r="E2002" s="3">
        <v>2</v>
      </c>
      <c r="F2002" s="3">
        <v>29227.599999999999</v>
      </c>
      <c r="G2002" s="3" t="s">
        <v>16</v>
      </c>
      <c r="H2002" s="3" t="s">
        <v>12</v>
      </c>
      <c r="I2002" s="5" t="s">
        <v>23</v>
      </c>
    </row>
    <row r="2003" spans="1:9" x14ac:dyDescent="0.35">
      <c r="A2003" s="4" t="s">
        <v>2034</v>
      </c>
      <c r="B2003" s="3">
        <v>1958</v>
      </c>
      <c r="C2003" s="3" t="s">
        <v>18</v>
      </c>
      <c r="D2003" s="3">
        <v>5</v>
      </c>
      <c r="E2003" s="3">
        <v>0</v>
      </c>
      <c r="F2003" s="3">
        <v>29330.98</v>
      </c>
      <c r="G2003" s="3" t="s">
        <v>16</v>
      </c>
      <c r="H2003" s="3" t="s">
        <v>11</v>
      </c>
      <c r="I2003" s="5" t="s">
        <v>23</v>
      </c>
    </row>
    <row r="2004" spans="1:9" x14ac:dyDescent="0.35">
      <c r="A2004" s="4" t="s">
        <v>2035</v>
      </c>
      <c r="B2004" s="3">
        <v>1985</v>
      </c>
      <c r="C2004" s="3" t="s">
        <v>15</v>
      </c>
      <c r="D2004" s="3">
        <v>7</v>
      </c>
      <c r="E2004" s="3">
        <v>3</v>
      </c>
      <c r="F2004" s="3">
        <v>29352.560000000001</v>
      </c>
      <c r="G2004" s="3" t="s">
        <v>16</v>
      </c>
      <c r="H2004" s="3" t="s">
        <v>16</v>
      </c>
      <c r="I2004" s="5" t="s">
        <v>42</v>
      </c>
    </row>
    <row r="2005" spans="1:9" x14ac:dyDescent="0.35">
      <c r="A2005" s="4" t="s">
        <v>2036</v>
      </c>
      <c r="B2005" s="3">
        <v>1987</v>
      </c>
      <c r="C2005" s="3" t="s">
        <v>10</v>
      </c>
      <c r="D2005" s="3">
        <v>16</v>
      </c>
      <c r="E2005" s="3">
        <v>3</v>
      </c>
      <c r="F2005" s="3">
        <v>29443.59</v>
      </c>
      <c r="G2005" s="3" t="s">
        <v>16</v>
      </c>
      <c r="H2005" s="3" t="s">
        <v>16</v>
      </c>
      <c r="I2005" s="5" t="s">
        <v>42</v>
      </c>
    </row>
    <row r="2006" spans="1:9" x14ac:dyDescent="0.35">
      <c r="A2006" s="4" t="s">
        <v>2037</v>
      </c>
      <c r="B2006" s="3">
        <v>1959</v>
      </c>
      <c r="C2006" s="3" t="s">
        <v>37</v>
      </c>
      <c r="D2006" s="3">
        <v>20</v>
      </c>
      <c r="E2006" s="3">
        <v>0</v>
      </c>
      <c r="F2006" s="3">
        <v>29523.17</v>
      </c>
      <c r="G2006" s="3" t="s">
        <v>16</v>
      </c>
      <c r="H2006" s="3" t="s">
        <v>11</v>
      </c>
      <c r="I2006" s="5" t="s">
        <v>247</v>
      </c>
    </row>
    <row r="2007" spans="1:9" x14ac:dyDescent="0.35">
      <c r="A2007" s="4" t="s">
        <v>2038</v>
      </c>
      <c r="B2007" s="3">
        <v>1975</v>
      </c>
      <c r="C2007" s="3" t="s">
        <v>15</v>
      </c>
      <c r="D2007" s="3">
        <v>3</v>
      </c>
      <c r="E2007" s="3">
        <v>1</v>
      </c>
      <c r="F2007" s="3">
        <v>29583.8</v>
      </c>
      <c r="G2007" s="3" t="s">
        <v>16</v>
      </c>
      <c r="H2007" s="3" t="s">
        <v>16</v>
      </c>
      <c r="I2007" s="5" t="s">
        <v>42</v>
      </c>
    </row>
    <row r="2008" spans="1:9" x14ac:dyDescent="0.35">
      <c r="A2008" s="4" t="s">
        <v>2039</v>
      </c>
      <c r="B2008" s="3">
        <v>1993</v>
      </c>
      <c r="C2008" s="3" t="s">
        <v>10</v>
      </c>
      <c r="D2008" s="3">
        <v>27</v>
      </c>
      <c r="E2008" s="3">
        <v>0</v>
      </c>
      <c r="F2008" s="3">
        <v>29622.69</v>
      </c>
      <c r="G2008" s="3" t="s">
        <v>16</v>
      </c>
      <c r="H2008" s="3" t="s">
        <v>16</v>
      </c>
      <c r="I2008" s="5" t="s">
        <v>42</v>
      </c>
    </row>
    <row r="2009" spans="1:9" x14ac:dyDescent="0.35">
      <c r="A2009" s="4" t="s">
        <v>2040</v>
      </c>
      <c r="B2009" s="3">
        <v>1973</v>
      </c>
      <c r="C2009" s="3" t="s">
        <v>35</v>
      </c>
      <c r="D2009" s="3">
        <v>23</v>
      </c>
      <c r="E2009" s="3">
        <v>0</v>
      </c>
      <c r="F2009" s="3">
        <v>29757.69</v>
      </c>
      <c r="G2009" s="3" t="s">
        <v>16</v>
      </c>
      <c r="H2009" s="3" t="s">
        <v>12</v>
      </c>
      <c r="I2009" s="5" t="s">
        <v>42</v>
      </c>
    </row>
    <row r="2010" spans="1:9" x14ac:dyDescent="0.35">
      <c r="A2010" s="4" t="s">
        <v>2041</v>
      </c>
      <c r="B2010" s="3">
        <v>1998</v>
      </c>
      <c r="C2010" s="3" t="s">
        <v>18</v>
      </c>
      <c r="D2010" s="3">
        <v>20</v>
      </c>
      <c r="E2010" s="3">
        <v>0</v>
      </c>
      <c r="F2010" s="3">
        <v>29760.6</v>
      </c>
      <c r="G2010" s="3" t="s">
        <v>16</v>
      </c>
      <c r="H2010" s="3" t="s">
        <v>11</v>
      </c>
      <c r="I2010" s="5" t="s">
        <v>42</v>
      </c>
    </row>
    <row r="2011" spans="1:9" x14ac:dyDescent="0.35">
      <c r="A2011" s="4" t="s">
        <v>2042</v>
      </c>
      <c r="B2011" s="3">
        <v>1981</v>
      </c>
      <c r="C2011" s="3" t="s">
        <v>35</v>
      </c>
      <c r="D2011" s="3">
        <v>13</v>
      </c>
      <c r="E2011" s="3">
        <v>1</v>
      </c>
      <c r="F2011" s="3">
        <v>29816.639999999999</v>
      </c>
      <c r="G2011" s="3" t="s">
        <v>16</v>
      </c>
      <c r="H2011" s="3" t="s">
        <v>11</v>
      </c>
      <c r="I2011" s="5" t="s">
        <v>42</v>
      </c>
    </row>
    <row r="2012" spans="1:9" x14ac:dyDescent="0.35">
      <c r="A2012" s="4" t="s">
        <v>2043</v>
      </c>
      <c r="B2012" s="3">
        <v>1982</v>
      </c>
      <c r="C2012" s="3" t="s">
        <v>37</v>
      </c>
      <c r="D2012" s="3">
        <v>29</v>
      </c>
      <c r="E2012" s="3">
        <v>3</v>
      </c>
      <c r="F2012" s="3">
        <v>29818.76</v>
      </c>
      <c r="G2012" s="3" t="s">
        <v>16</v>
      </c>
      <c r="H2012" s="3" t="s">
        <v>16</v>
      </c>
      <c r="I2012" s="5" t="s">
        <v>23</v>
      </c>
    </row>
    <row r="2013" spans="1:9" x14ac:dyDescent="0.35">
      <c r="A2013" s="4" t="s">
        <v>2044</v>
      </c>
      <c r="B2013" s="3">
        <v>1989</v>
      </c>
      <c r="C2013" s="3" t="s">
        <v>30</v>
      </c>
      <c r="D2013" s="3">
        <v>30</v>
      </c>
      <c r="E2013" s="3">
        <v>3</v>
      </c>
      <c r="F2013" s="3">
        <v>29852.48</v>
      </c>
      <c r="G2013" s="3" t="s">
        <v>16</v>
      </c>
      <c r="H2013" s="3" t="s">
        <v>12</v>
      </c>
      <c r="I2013" s="5" t="s">
        <v>42</v>
      </c>
    </row>
    <row r="2014" spans="1:9" x14ac:dyDescent="0.35">
      <c r="A2014" s="4" t="s">
        <v>2045</v>
      </c>
      <c r="B2014" s="3">
        <v>1975</v>
      </c>
      <c r="C2014" s="3" t="s">
        <v>35</v>
      </c>
      <c r="D2014" s="3">
        <v>19</v>
      </c>
      <c r="E2014" s="3">
        <v>1</v>
      </c>
      <c r="F2014" s="3">
        <v>29899.25</v>
      </c>
      <c r="G2014" s="3" t="s">
        <v>16</v>
      </c>
      <c r="H2014" s="3" t="s">
        <v>12</v>
      </c>
      <c r="I2014" s="5" t="s">
        <v>42</v>
      </c>
    </row>
    <row r="2015" spans="1:9" x14ac:dyDescent="0.35">
      <c r="A2015" s="4" t="s">
        <v>2046</v>
      </c>
      <c r="B2015" s="3">
        <v>1988</v>
      </c>
      <c r="C2015" s="3" t="s">
        <v>30</v>
      </c>
      <c r="D2015" s="3">
        <v>30</v>
      </c>
      <c r="E2015" s="3">
        <v>3</v>
      </c>
      <c r="F2015" s="3">
        <v>29929.56</v>
      </c>
      <c r="G2015" s="3" t="s">
        <v>16</v>
      </c>
      <c r="H2015" s="3" t="s">
        <v>16</v>
      </c>
      <c r="I2015" s="5" t="s">
        <v>42</v>
      </c>
    </row>
    <row r="2016" spans="1:9" x14ac:dyDescent="0.35">
      <c r="A2016" s="4" t="s">
        <v>2047</v>
      </c>
      <c r="B2016" s="3">
        <v>1976</v>
      </c>
      <c r="C2016" s="3" t="s">
        <v>18</v>
      </c>
      <c r="D2016" s="3">
        <v>12</v>
      </c>
      <c r="E2016" s="3">
        <v>2</v>
      </c>
      <c r="F2016" s="3">
        <v>29933.75</v>
      </c>
      <c r="G2016" s="3" t="s">
        <v>16</v>
      </c>
      <c r="H2016" s="3" t="s">
        <v>16</v>
      </c>
      <c r="I2016" s="5" t="s">
        <v>42</v>
      </c>
    </row>
    <row r="2017" spans="1:9" x14ac:dyDescent="0.35">
      <c r="A2017" s="4" t="s">
        <v>2048</v>
      </c>
      <c r="B2017" s="3">
        <v>1991</v>
      </c>
      <c r="C2017" s="3" t="s">
        <v>37</v>
      </c>
      <c r="D2017" s="3">
        <v>5</v>
      </c>
      <c r="E2017" s="3">
        <v>3</v>
      </c>
      <c r="F2017" s="3">
        <v>29969.67</v>
      </c>
      <c r="G2017" s="3" t="s">
        <v>16</v>
      </c>
      <c r="H2017" s="3" t="s">
        <v>16</v>
      </c>
      <c r="I2017" s="5" t="s">
        <v>42</v>
      </c>
    </row>
    <row r="2018" spans="1:9" x14ac:dyDescent="0.35">
      <c r="A2018" s="4" t="s">
        <v>2049</v>
      </c>
      <c r="B2018" s="3">
        <v>1981</v>
      </c>
      <c r="C2018" s="3" t="s">
        <v>35</v>
      </c>
      <c r="D2018" s="3">
        <v>4</v>
      </c>
      <c r="E2018" s="3">
        <v>1</v>
      </c>
      <c r="F2018" s="3">
        <v>30026.87</v>
      </c>
      <c r="G2018" s="3" t="s">
        <v>11</v>
      </c>
      <c r="H2018" s="3" t="s">
        <v>12</v>
      </c>
      <c r="I2018" s="5" t="s">
        <v>23</v>
      </c>
    </row>
    <row r="2019" spans="1:9" x14ac:dyDescent="0.35">
      <c r="A2019" s="4" t="s">
        <v>2050</v>
      </c>
      <c r="B2019" s="3">
        <v>1967</v>
      </c>
      <c r="C2019" s="3" t="s">
        <v>18</v>
      </c>
      <c r="D2019" s="3">
        <v>16</v>
      </c>
      <c r="E2019" s="3">
        <v>3</v>
      </c>
      <c r="F2019" s="3">
        <v>30063.58</v>
      </c>
      <c r="G2019" s="3" t="s">
        <v>16</v>
      </c>
      <c r="H2019" s="3" t="s">
        <v>16</v>
      </c>
      <c r="I2019" s="5" t="s">
        <v>23</v>
      </c>
    </row>
    <row r="2020" spans="1:9" x14ac:dyDescent="0.35">
      <c r="A2020" s="4" t="s">
        <v>2051</v>
      </c>
      <c r="B2020" s="3">
        <v>1979</v>
      </c>
      <c r="C2020" s="3" t="s">
        <v>20</v>
      </c>
      <c r="D2020" s="3">
        <v>2</v>
      </c>
      <c r="E2020" s="3">
        <v>2</v>
      </c>
      <c r="F2020" s="3">
        <v>30095.97</v>
      </c>
      <c r="G2020" s="3" t="s">
        <v>11</v>
      </c>
      <c r="H2020" s="3" t="s">
        <v>12</v>
      </c>
      <c r="I2020" s="5" t="s">
        <v>42</v>
      </c>
    </row>
    <row r="2021" spans="1:9" x14ac:dyDescent="0.35">
      <c r="A2021" s="4" t="s">
        <v>2052</v>
      </c>
      <c r="B2021" s="3">
        <v>1971</v>
      </c>
      <c r="C2021" s="3" t="s">
        <v>30</v>
      </c>
      <c r="D2021" s="3">
        <v>25</v>
      </c>
      <c r="E2021" s="3">
        <v>0</v>
      </c>
      <c r="F2021" s="3">
        <v>30134.75</v>
      </c>
      <c r="G2021" s="3" t="s">
        <v>11</v>
      </c>
      <c r="H2021" s="3" t="s">
        <v>12</v>
      </c>
      <c r="I2021" s="5" t="s">
        <v>42</v>
      </c>
    </row>
    <row r="2022" spans="1:9" x14ac:dyDescent="0.35">
      <c r="A2022" s="4" t="s">
        <v>2053</v>
      </c>
      <c r="B2022" s="3">
        <v>1958</v>
      </c>
      <c r="C2022" s="3" t="s">
        <v>35</v>
      </c>
      <c r="D2022" s="3">
        <v>11</v>
      </c>
      <c r="E2022" s="3">
        <v>1</v>
      </c>
      <c r="F2022" s="3">
        <v>30166.62</v>
      </c>
      <c r="G2022" s="3" t="s">
        <v>16</v>
      </c>
      <c r="H2022" s="3" t="s">
        <v>12</v>
      </c>
      <c r="I2022" s="5" t="s">
        <v>23</v>
      </c>
    </row>
    <row r="2023" spans="1:9" x14ac:dyDescent="0.35">
      <c r="A2023" s="4" t="s">
        <v>2054</v>
      </c>
      <c r="B2023" s="3">
        <v>1963</v>
      </c>
      <c r="C2023" s="3" t="s">
        <v>20</v>
      </c>
      <c r="D2023" s="3">
        <v>13</v>
      </c>
      <c r="E2023" s="3">
        <v>3</v>
      </c>
      <c r="F2023" s="3">
        <v>30184.94</v>
      </c>
      <c r="G2023" s="3" t="s">
        <v>16</v>
      </c>
      <c r="H2023" s="3" t="s">
        <v>16</v>
      </c>
      <c r="I2023" s="5" t="s">
        <v>276</v>
      </c>
    </row>
    <row r="2024" spans="1:9" x14ac:dyDescent="0.35">
      <c r="A2024" s="4" t="s">
        <v>2055</v>
      </c>
      <c r="B2024" s="3">
        <v>1962</v>
      </c>
      <c r="C2024" s="3" t="s">
        <v>20</v>
      </c>
      <c r="D2024" s="3">
        <v>15</v>
      </c>
      <c r="E2024" s="3">
        <v>0</v>
      </c>
      <c r="F2024" s="3">
        <v>30260</v>
      </c>
      <c r="G2024" s="3" t="s">
        <v>16</v>
      </c>
      <c r="H2024" s="3" t="s">
        <v>16</v>
      </c>
      <c r="I2024" s="5" t="s">
        <v>276</v>
      </c>
    </row>
    <row r="2025" spans="1:9" x14ac:dyDescent="0.35">
      <c r="A2025" s="4" t="s">
        <v>2056</v>
      </c>
      <c r="B2025" s="3">
        <v>1972</v>
      </c>
      <c r="C2025" s="3" t="s">
        <v>10</v>
      </c>
      <c r="D2025" s="3">
        <v>24</v>
      </c>
      <c r="E2025" s="3">
        <v>2</v>
      </c>
      <c r="F2025" s="3">
        <v>30284.639999999999</v>
      </c>
      <c r="G2025" s="3" t="s">
        <v>16</v>
      </c>
      <c r="H2025" s="3" t="s">
        <v>16</v>
      </c>
      <c r="I2025" s="5" t="s">
        <v>23</v>
      </c>
    </row>
    <row r="2026" spans="1:9" x14ac:dyDescent="0.35">
      <c r="A2026" s="4" t="s">
        <v>2057</v>
      </c>
      <c r="B2026" s="3">
        <v>2004</v>
      </c>
      <c r="C2026" s="3" t="s">
        <v>18</v>
      </c>
      <c r="D2026" s="3">
        <v>1</v>
      </c>
      <c r="E2026" s="3">
        <v>0</v>
      </c>
      <c r="F2026" s="3">
        <v>30328.27</v>
      </c>
      <c r="G2026" s="3" t="s">
        <v>11</v>
      </c>
      <c r="H2026" s="3" t="s">
        <v>11</v>
      </c>
      <c r="I2026" s="5" t="s">
        <v>42</v>
      </c>
    </row>
    <row r="2027" spans="1:9" x14ac:dyDescent="0.35">
      <c r="A2027" s="4" t="s">
        <v>2058</v>
      </c>
      <c r="B2027" s="3">
        <v>1969</v>
      </c>
      <c r="C2027" s="3" t="s">
        <v>10</v>
      </c>
      <c r="D2027" s="3">
        <v>30</v>
      </c>
      <c r="E2027" s="3">
        <v>0</v>
      </c>
      <c r="F2027" s="3">
        <v>30366.93</v>
      </c>
      <c r="G2027" s="3" t="s">
        <v>11</v>
      </c>
      <c r="H2027" s="3" t="s">
        <v>11</v>
      </c>
      <c r="I2027" s="5" t="s">
        <v>42</v>
      </c>
    </row>
    <row r="2028" spans="1:9" x14ac:dyDescent="0.35">
      <c r="A2028" s="4" t="s">
        <v>2059</v>
      </c>
      <c r="B2028" s="3">
        <v>1976</v>
      </c>
      <c r="C2028" s="3" t="s">
        <v>20</v>
      </c>
      <c r="D2028" s="3">
        <v>3</v>
      </c>
      <c r="E2028" s="3">
        <v>2</v>
      </c>
      <c r="F2028" s="3">
        <v>30409.53</v>
      </c>
      <c r="G2028" s="3" t="s">
        <v>11</v>
      </c>
      <c r="H2028" s="3" t="s">
        <v>12</v>
      </c>
      <c r="I2028" s="5" t="s">
        <v>23</v>
      </c>
    </row>
    <row r="2029" spans="1:9" x14ac:dyDescent="0.35">
      <c r="A2029" s="4" t="s">
        <v>2060</v>
      </c>
      <c r="B2029" s="3">
        <v>1998</v>
      </c>
      <c r="C2029" s="3" t="s">
        <v>37</v>
      </c>
      <c r="D2029" s="3">
        <v>28</v>
      </c>
      <c r="E2029" s="3">
        <v>0</v>
      </c>
      <c r="F2029" s="3">
        <v>30422.03</v>
      </c>
      <c r="G2029" s="3" t="s">
        <v>11</v>
      </c>
      <c r="H2029" s="3" t="s">
        <v>12</v>
      </c>
      <c r="I2029" s="5" t="s">
        <v>42</v>
      </c>
    </row>
    <row r="2030" spans="1:9" x14ac:dyDescent="0.35">
      <c r="A2030" s="4" t="s">
        <v>2061</v>
      </c>
      <c r="B2030" s="3">
        <v>1983</v>
      </c>
      <c r="C2030" s="3" t="s">
        <v>20</v>
      </c>
      <c r="D2030" s="3">
        <v>3</v>
      </c>
      <c r="E2030" s="3">
        <v>3</v>
      </c>
      <c r="F2030" s="3">
        <v>30457.37</v>
      </c>
      <c r="G2030" s="3" t="s">
        <v>11</v>
      </c>
      <c r="H2030" s="3" t="s">
        <v>16</v>
      </c>
      <c r="I2030" s="5" t="s">
        <v>23</v>
      </c>
    </row>
    <row r="2031" spans="1:9" x14ac:dyDescent="0.35">
      <c r="A2031" s="4" t="s">
        <v>2062</v>
      </c>
      <c r="B2031" s="3">
        <v>1986</v>
      </c>
      <c r="C2031" s="3" t="s">
        <v>35</v>
      </c>
      <c r="D2031" s="3">
        <v>10</v>
      </c>
      <c r="E2031" s="3">
        <v>3</v>
      </c>
      <c r="F2031" s="3">
        <v>30530.5</v>
      </c>
      <c r="G2031" s="3" t="s">
        <v>11</v>
      </c>
      <c r="H2031" s="3" t="s">
        <v>16</v>
      </c>
      <c r="I2031" s="5" t="s">
        <v>42</v>
      </c>
    </row>
    <row r="2032" spans="1:9" x14ac:dyDescent="0.35">
      <c r="A2032" s="4" t="s">
        <v>2063</v>
      </c>
      <c r="B2032" s="3">
        <v>1970</v>
      </c>
      <c r="C2032" s="3" t="s">
        <v>15</v>
      </c>
      <c r="D2032" s="3">
        <v>11</v>
      </c>
      <c r="E2032" s="3">
        <v>0</v>
      </c>
      <c r="F2032" s="3">
        <v>30625.65</v>
      </c>
      <c r="G2032" s="3" t="s">
        <v>11</v>
      </c>
      <c r="H2032" s="3" t="s">
        <v>12</v>
      </c>
      <c r="I2032" s="5" t="s">
        <v>42</v>
      </c>
    </row>
    <row r="2033" spans="1:9" x14ac:dyDescent="0.35">
      <c r="A2033" s="4" t="s">
        <v>2064</v>
      </c>
      <c r="B2033" s="3">
        <v>1999</v>
      </c>
      <c r="C2033" s="3" t="s">
        <v>20</v>
      </c>
      <c r="D2033" s="3">
        <v>21</v>
      </c>
      <c r="E2033" s="3">
        <v>0</v>
      </c>
      <c r="F2033" s="3">
        <v>30697.71</v>
      </c>
      <c r="G2033" s="3" t="s">
        <v>16</v>
      </c>
      <c r="H2033" s="3" t="s">
        <v>11</v>
      </c>
      <c r="I2033" s="5" t="s">
        <v>42</v>
      </c>
    </row>
    <row r="2034" spans="1:9" x14ac:dyDescent="0.35">
      <c r="A2034" s="4" t="s">
        <v>2065</v>
      </c>
      <c r="B2034" s="3">
        <v>1983</v>
      </c>
      <c r="C2034" s="3" t="s">
        <v>30</v>
      </c>
      <c r="D2034" s="3">
        <v>21</v>
      </c>
      <c r="E2034" s="3">
        <v>3</v>
      </c>
      <c r="F2034" s="3">
        <v>30724.44</v>
      </c>
      <c r="G2034" s="3" t="s">
        <v>11</v>
      </c>
      <c r="H2034" s="3" t="s">
        <v>12</v>
      </c>
      <c r="I2034" s="5" t="s">
        <v>42</v>
      </c>
    </row>
    <row r="2035" spans="1:9" x14ac:dyDescent="0.35">
      <c r="A2035" s="4" t="s">
        <v>2066</v>
      </c>
      <c r="B2035" s="3">
        <v>1988</v>
      </c>
      <c r="C2035" s="3" t="s">
        <v>20</v>
      </c>
      <c r="D2035" s="3">
        <v>5</v>
      </c>
      <c r="E2035" s="3">
        <v>3</v>
      </c>
      <c r="F2035" s="3">
        <v>30763.01</v>
      </c>
      <c r="G2035" s="3" t="s">
        <v>11</v>
      </c>
      <c r="H2035" s="3" t="s">
        <v>16</v>
      </c>
      <c r="I2035" s="5" t="s">
        <v>42</v>
      </c>
    </row>
    <row r="2036" spans="1:9" x14ac:dyDescent="0.35">
      <c r="A2036" s="4" t="s">
        <v>2067</v>
      </c>
      <c r="B2036" s="3">
        <v>1961</v>
      </c>
      <c r="C2036" s="3" t="s">
        <v>20</v>
      </c>
      <c r="D2036" s="3">
        <v>9</v>
      </c>
      <c r="E2036" s="3">
        <v>3</v>
      </c>
      <c r="F2036" s="3">
        <v>30942.19</v>
      </c>
      <c r="G2036" s="3" t="s">
        <v>11</v>
      </c>
      <c r="H2036" s="3" t="s">
        <v>11</v>
      </c>
      <c r="I2036" s="5" t="s">
        <v>13</v>
      </c>
    </row>
    <row r="2037" spans="1:9" x14ac:dyDescent="0.35">
      <c r="A2037" s="4" t="s">
        <v>2068</v>
      </c>
      <c r="B2037" s="3">
        <v>2004</v>
      </c>
      <c r="C2037" s="3" t="s">
        <v>15</v>
      </c>
      <c r="D2037" s="3">
        <v>9</v>
      </c>
      <c r="E2037" s="3">
        <v>0</v>
      </c>
      <c r="F2037" s="3">
        <v>31196.61</v>
      </c>
      <c r="G2037" s="3" t="s">
        <v>11</v>
      </c>
      <c r="H2037" s="3" t="s">
        <v>16</v>
      </c>
      <c r="I2037" s="5" t="s">
        <v>42</v>
      </c>
    </row>
    <row r="2038" spans="1:9" x14ac:dyDescent="0.35">
      <c r="A2038" s="4" t="s">
        <v>2069</v>
      </c>
      <c r="B2038" s="3">
        <v>2000</v>
      </c>
      <c r="C2038" s="3" t="s">
        <v>10</v>
      </c>
      <c r="D2038" s="3">
        <v>22</v>
      </c>
      <c r="E2038" s="3">
        <v>0</v>
      </c>
      <c r="F2038" s="3">
        <v>31234.560000000001</v>
      </c>
      <c r="G2038" s="3" t="s">
        <v>16</v>
      </c>
      <c r="H2038" s="3" t="s">
        <v>16</v>
      </c>
      <c r="I2038" s="5" t="s">
        <v>42</v>
      </c>
    </row>
    <row r="2039" spans="1:9" x14ac:dyDescent="0.35">
      <c r="A2039" s="4" t="s">
        <v>2070</v>
      </c>
      <c r="B2039" s="3">
        <v>1968</v>
      </c>
      <c r="C2039" s="3" t="s">
        <v>10</v>
      </c>
      <c r="D2039" s="3">
        <v>9</v>
      </c>
      <c r="E2039" s="3">
        <v>0</v>
      </c>
      <c r="F2039" s="3">
        <v>31322.53</v>
      </c>
      <c r="G2039" s="3" t="s">
        <v>11</v>
      </c>
      <c r="H2039" s="3" t="s">
        <v>16</v>
      </c>
      <c r="I2039" s="5" t="s">
        <v>42</v>
      </c>
    </row>
    <row r="2040" spans="1:9" x14ac:dyDescent="0.35">
      <c r="A2040" s="4" t="s">
        <v>2071</v>
      </c>
      <c r="B2040" s="3">
        <v>1995</v>
      </c>
      <c r="C2040" s="3" t="s">
        <v>20</v>
      </c>
      <c r="D2040" s="3">
        <v>27</v>
      </c>
      <c r="E2040" s="3">
        <v>0</v>
      </c>
      <c r="F2040" s="3">
        <v>31328.27</v>
      </c>
      <c r="G2040" s="3" t="s">
        <v>11</v>
      </c>
      <c r="H2040" s="3" t="s">
        <v>11</v>
      </c>
      <c r="I2040" s="5" t="s">
        <v>42</v>
      </c>
    </row>
    <row r="2041" spans="1:9" x14ac:dyDescent="0.35">
      <c r="A2041" s="4" t="s">
        <v>2072</v>
      </c>
      <c r="B2041" s="3">
        <v>1974</v>
      </c>
      <c r="C2041" s="3" t="s">
        <v>37</v>
      </c>
      <c r="D2041" s="3">
        <v>8</v>
      </c>
      <c r="E2041" s="3">
        <v>0</v>
      </c>
      <c r="F2041" s="3">
        <v>31368.81</v>
      </c>
      <c r="G2041" s="3" t="s">
        <v>11</v>
      </c>
      <c r="H2041" s="3" t="s">
        <v>12</v>
      </c>
      <c r="I2041" s="5" t="s">
        <v>42</v>
      </c>
    </row>
    <row r="2042" spans="1:9" x14ac:dyDescent="0.35">
      <c r="A2042" s="4" t="s">
        <v>2073</v>
      </c>
      <c r="B2042" s="3">
        <v>1975</v>
      </c>
      <c r="C2042" s="3" t="s">
        <v>37</v>
      </c>
      <c r="D2042" s="3">
        <v>29</v>
      </c>
      <c r="E2042" s="3">
        <v>1</v>
      </c>
      <c r="F2042" s="3">
        <v>31591.82</v>
      </c>
      <c r="G2042" s="3" t="s">
        <v>11</v>
      </c>
      <c r="H2042" s="3" t="s">
        <v>16</v>
      </c>
      <c r="I2042" s="5" t="s">
        <v>42</v>
      </c>
    </row>
    <row r="2043" spans="1:9" x14ac:dyDescent="0.35">
      <c r="A2043" s="4" t="s">
        <v>2074</v>
      </c>
      <c r="B2043" s="3">
        <v>1960</v>
      </c>
      <c r="C2043" s="3" t="s">
        <v>30</v>
      </c>
      <c r="D2043" s="3">
        <v>13</v>
      </c>
      <c r="E2043" s="3">
        <v>1</v>
      </c>
      <c r="F2043" s="3">
        <v>31620</v>
      </c>
      <c r="G2043" s="3" t="s">
        <v>11</v>
      </c>
      <c r="H2043" s="3" t="s">
        <v>16</v>
      </c>
      <c r="I2043" s="5" t="s">
        <v>247</v>
      </c>
    </row>
    <row r="2044" spans="1:9" x14ac:dyDescent="0.35">
      <c r="A2044" s="4" t="s">
        <v>2075</v>
      </c>
      <c r="B2044" s="3">
        <v>1977</v>
      </c>
      <c r="C2044" s="3" t="s">
        <v>37</v>
      </c>
      <c r="D2044" s="3">
        <v>14</v>
      </c>
      <c r="E2044" s="3">
        <v>2</v>
      </c>
      <c r="F2044" s="3">
        <v>31736.7</v>
      </c>
      <c r="G2044" s="3" t="s">
        <v>11</v>
      </c>
      <c r="H2044" s="3" t="s">
        <v>11</v>
      </c>
      <c r="I2044" s="5" t="s">
        <v>23</v>
      </c>
    </row>
    <row r="2045" spans="1:9" x14ac:dyDescent="0.35">
      <c r="A2045" s="4" t="s">
        <v>2076</v>
      </c>
      <c r="B2045" s="3">
        <v>1984</v>
      </c>
      <c r="C2045" s="3" t="s">
        <v>20</v>
      </c>
      <c r="D2045" s="3">
        <v>10</v>
      </c>
      <c r="E2045" s="3">
        <v>3</v>
      </c>
      <c r="F2045" s="3">
        <v>31743.919999999998</v>
      </c>
      <c r="G2045" s="3" t="s">
        <v>11</v>
      </c>
      <c r="H2045" s="3" t="s">
        <v>16</v>
      </c>
      <c r="I2045" s="5" t="s">
        <v>42</v>
      </c>
    </row>
    <row r="2046" spans="1:9" x14ac:dyDescent="0.35">
      <c r="A2046" s="4" t="s">
        <v>2077</v>
      </c>
      <c r="B2046" s="3">
        <v>1975</v>
      </c>
      <c r="C2046" s="3" t="s">
        <v>20</v>
      </c>
      <c r="D2046" s="3">
        <v>25</v>
      </c>
      <c r="E2046" s="3">
        <v>1</v>
      </c>
      <c r="F2046" s="3">
        <v>31897.1</v>
      </c>
      <c r="G2046" s="3" t="s">
        <v>11</v>
      </c>
      <c r="H2046" s="3" t="s">
        <v>12</v>
      </c>
      <c r="I2046" s="5" t="s">
        <v>42</v>
      </c>
    </row>
    <row r="2047" spans="1:9" x14ac:dyDescent="0.35">
      <c r="A2047" s="4" t="s">
        <v>2078</v>
      </c>
      <c r="B2047" s="3">
        <v>1972</v>
      </c>
      <c r="C2047" s="3" t="s">
        <v>20</v>
      </c>
      <c r="D2047" s="3">
        <v>21</v>
      </c>
      <c r="E2047" s="3">
        <v>0</v>
      </c>
      <c r="F2047" s="3">
        <v>31980.89</v>
      </c>
      <c r="G2047" s="3" t="s">
        <v>11</v>
      </c>
      <c r="H2047" s="3" t="s">
        <v>16</v>
      </c>
      <c r="I2047" s="5" t="s">
        <v>42</v>
      </c>
    </row>
    <row r="2048" spans="1:9" x14ac:dyDescent="0.35">
      <c r="A2048" s="4" t="s">
        <v>2079</v>
      </c>
      <c r="B2048" s="3">
        <v>1993</v>
      </c>
      <c r="C2048" s="3" t="s">
        <v>20</v>
      </c>
      <c r="D2048" s="3">
        <v>13</v>
      </c>
      <c r="E2048" s="3">
        <v>0</v>
      </c>
      <c r="F2048" s="3">
        <v>32086.21</v>
      </c>
      <c r="G2048" s="3" t="s">
        <v>16</v>
      </c>
      <c r="H2048" s="3" t="s">
        <v>12</v>
      </c>
      <c r="I2048" s="5" t="s">
        <v>42</v>
      </c>
    </row>
    <row r="2049" spans="1:9" x14ac:dyDescent="0.35">
      <c r="A2049" s="4" t="s">
        <v>2080</v>
      </c>
      <c r="B2049" s="3">
        <v>1978</v>
      </c>
      <c r="C2049" s="3" t="s">
        <v>15</v>
      </c>
      <c r="D2049" s="3">
        <v>10</v>
      </c>
      <c r="E2049" s="3">
        <v>2</v>
      </c>
      <c r="F2049" s="3">
        <v>32108.66</v>
      </c>
      <c r="G2049" s="3" t="s">
        <v>16</v>
      </c>
      <c r="H2049" s="3" t="s">
        <v>12</v>
      </c>
      <c r="I2049" s="5" t="s">
        <v>356</v>
      </c>
    </row>
    <row r="2050" spans="1:9" x14ac:dyDescent="0.35">
      <c r="A2050" s="4" t="s">
        <v>2081</v>
      </c>
      <c r="B2050" s="3">
        <v>1969</v>
      </c>
      <c r="C2050" s="3" t="s">
        <v>20</v>
      </c>
      <c r="D2050" s="3">
        <v>11</v>
      </c>
      <c r="E2050" s="3">
        <v>0</v>
      </c>
      <c r="F2050" s="3">
        <v>32192.76</v>
      </c>
      <c r="G2050" s="3" t="s">
        <v>16</v>
      </c>
      <c r="H2050" s="3" t="s">
        <v>11</v>
      </c>
      <c r="I2050" s="5" t="s">
        <v>42</v>
      </c>
    </row>
    <row r="2051" spans="1:9" x14ac:dyDescent="0.35">
      <c r="A2051" s="4" t="s">
        <v>2082</v>
      </c>
      <c r="B2051" s="3">
        <v>1994</v>
      </c>
      <c r="C2051" s="3" t="s">
        <v>20</v>
      </c>
      <c r="D2051" s="3">
        <v>8</v>
      </c>
      <c r="E2051" s="3">
        <v>0</v>
      </c>
      <c r="F2051" s="3">
        <v>32222.81</v>
      </c>
      <c r="G2051" s="3" t="s">
        <v>11</v>
      </c>
      <c r="H2051" s="3" t="s">
        <v>16</v>
      </c>
      <c r="I2051" s="5" t="s">
        <v>42</v>
      </c>
    </row>
    <row r="2052" spans="1:9" x14ac:dyDescent="0.35">
      <c r="A2052" s="4" t="s">
        <v>2083</v>
      </c>
      <c r="B2052" s="3">
        <v>1975</v>
      </c>
      <c r="C2052" s="3" t="s">
        <v>30</v>
      </c>
      <c r="D2052" s="3">
        <v>17</v>
      </c>
      <c r="E2052" s="3">
        <v>1</v>
      </c>
      <c r="F2052" s="3">
        <v>32259.96</v>
      </c>
      <c r="G2052" s="3" t="s">
        <v>11</v>
      </c>
      <c r="H2052" s="3" t="s">
        <v>12</v>
      </c>
      <c r="I2052" s="5" t="s">
        <v>23</v>
      </c>
    </row>
    <row r="2053" spans="1:9" x14ac:dyDescent="0.35">
      <c r="A2053" s="4" t="s">
        <v>2084</v>
      </c>
      <c r="B2053" s="3">
        <v>1986</v>
      </c>
      <c r="C2053" s="3" t="s">
        <v>30</v>
      </c>
      <c r="D2053" s="3">
        <v>2</v>
      </c>
      <c r="E2053" s="3">
        <v>3</v>
      </c>
      <c r="F2053" s="3">
        <v>32288.49</v>
      </c>
      <c r="G2053" s="3" t="s">
        <v>11</v>
      </c>
      <c r="H2053" s="3" t="s">
        <v>11</v>
      </c>
      <c r="I2053" s="5" t="s">
        <v>42</v>
      </c>
    </row>
    <row r="2054" spans="1:9" x14ac:dyDescent="0.35">
      <c r="A2054" s="4" t="s">
        <v>2085</v>
      </c>
      <c r="B2054" s="3">
        <v>1972</v>
      </c>
      <c r="C2054" s="3" t="s">
        <v>37</v>
      </c>
      <c r="D2054" s="3">
        <v>19</v>
      </c>
      <c r="E2054" s="3">
        <v>0</v>
      </c>
      <c r="F2054" s="3">
        <v>32428.63</v>
      </c>
      <c r="G2054" s="3" t="s">
        <v>11</v>
      </c>
      <c r="H2054" s="3" t="s">
        <v>11</v>
      </c>
      <c r="I2054" s="5" t="s">
        <v>42</v>
      </c>
    </row>
    <row r="2055" spans="1:9" x14ac:dyDescent="0.35">
      <c r="A2055" s="4" t="s">
        <v>2086</v>
      </c>
      <c r="B2055" s="3">
        <v>1976</v>
      </c>
      <c r="C2055" s="3" t="s">
        <v>35</v>
      </c>
      <c r="D2055" s="3">
        <v>9</v>
      </c>
      <c r="E2055" s="3">
        <v>2</v>
      </c>
      <c r="F2055" s="3">
        <v>32430.22</v>
      </c>
      <c r="G2055" s="3" t="s">
        <v>11</v>
      </c>
      <c r="H2055" s="3" t="s">
        <v>12</v>
      </c>
      <c r="I2055" s="5" t="s">
        <v>42</v>
      </c>
    </row>
    <row r="2056" spans="1:9" x14ac:dyDescent="0.35">
      <c r="A2056" s="4" t="s">
        <v>2087</v>
      </c>
      <c r="B2056" s="3">
        <v>1981</v>
      </c>
      <c r="C2056" s="3" t="s">
        <v>20</v>
      </c>
      <c r="D2056" s="3">
        <v>27</v>
      </c>
      <c r="E2056" s="3">
        <v>1</v>
      </c>
      <c r="F2056" s="3">
        <v>32462.35</v>
      </c>
      <c r="G2056" s="3" t="s">
        <v>11</v>
      </c>
      <c r="H2056" s="3" t="s">
        <v>11</v>
      </c>
      <c r="I2056" s="5" t="s">
        <v>42</v>
      </c>
    </row>
    <row r="2057" spans="1:9" x14ac:dyDescent="0.35">
      <c r="A2057" s="4" t="s">
        <v>2088</v>
      </c>
      <c r="B2057" s="3">
        <v>1976</v>
      </c>
      <c r="C2057" s="3" t="s">
        <v>20</v>
      </c>
      <c r="D2057" s="3">
        <v>19</v>
      </c>
      <c r="E2057" s="3">
        <v>2</v>
      </c>
      <c r="F2057" s="3">
        <v>32485.46</v>
      </c>
      <c r="G2057" s="3" t="s">
        <v>11</v>
      </c>
      <c r="H2057" s="3" t="s">
        <v>16</v>
      </c>
      <c r="I2057" s="5" t="s">
        <v>42</v>
      </c>
    </row>
    <row r="2058" spans="1:9" x14ac:dyDescent="0.35">
      <c r="A2058" s="4" t="s">
        <v>2089</v>
      </c>
      <c r="B2058" s="3">
        <v>2003</v>
      </c>
      <c r="C2058" s="3" t="s">
        <v>37</v>
      </c>
      <c r="D2058" s="3">
        <v>8</v>
      </c>
      <c r="E2058" s="3">
        <v>0</v>
      </c>
      <c r="F2058" s="3">
        <v>32548.34</v>
      </c>
      <c r="G2058" s="3" t="s">
        <v>16</v>
      </c>
      <c r="H2058" s="3" t="s">
        <v>11</v>
      </c>
      <c r="I2058" s="5" t="s">
        <v>13</v>
      </c>
    </row>
    <row r="2059" spans="1:9" x14ac:dyDescent="0.35">
      <c r="A2059" s="4" t="s">
        <v>2090</v>
      </c>
      <c r="B2059" s="3">
        <v>1990</v>
      </c>
      <c r="C2059" s="3" t="s">
        <v>10</v>
      </c>
      <c r="D2059" s="3">
        <v>13</v>
      </c>
      <c r="E2059" s="3">
        <v>3</v>
      </c>
      <c r="F2059" s="3">
        <v>32672.11</v>
      </c>
      <c r="G2059" s="3" t="s">
        <v>16</v>
      </c>
      <c r="H2059" s="3" t="s">
        <v>16</v>
      </c>
      <c r="I2059" s="5" t="s">
        <v>42</v>
      </c>
    </row>
    <row r="2060" spans="1:9" x14ac:dyDescent="0.35">
      <c r="A2060" s="4" t="s">
        <v>2091</v>
      </c>
      <c r="B2060" s="3">
        <v>1968</v>
      </c>
      <c r="C2060" s="3" t="s">
        <v>15</v>
      </c>
      <c r="D2060" s="3">
        <v>1</v>
      </c>
      <c r="E2060" s="3">
        <v>0</v>
      </c>
      <c r="F2060" s="3">
        <v>32686.080000000002</v>
      </c>
      <c r="G2060" s="3" t="s">
        <v>11</v>
      </c>
      <c r="H2060" s="3" t="s">
        <v>12</v>
      </c>
      <c r="I2060" s="5" t="s">
        <v>42</v>
      </c>
    </row>
    <row r="2061" spans="1:9" x14ac:dyDescent="0.35">
      <c r="A2061" s="4" t="s">
        <v>2092</v>
      </c>
      <c r="B2061" s="3">
        <v>1990</v>
      </c>
      <c r="C2061" s="3" t="s">
        <v>20</v>
      </c>
      <c r="D2061" s="3">
        <v>30</v>
      </c>
      <c r="E2061" s="3">
        <v>3</v>
      </c>
      <c r="F2061" s="3">
        <v>32716.2</v>
      </c>
      <c r="G2061" s="3" t="s">
        <v>16</v>
      </c>
      <c r="H2061" s="3" t="s">
        <v>11</v>
      </c>
      <c r="I2061" s="5" t="s">
        <v>42</v>
      </c>
    </row>
    <row r="2062" spans="1:9" x14ac:dyDescent="0.35">
      <c r="A2062" s="4" t="s">
        <v>2093</v>
      </c>
      <c r="B2062" s="3">
        <v>1990</v>
      </c>
      <c r="C2062" s="3" t="s">
        <v>10</v>
      </c>
      <c r="D2062" s="3">
        <v>9</v>
      </c>
      <c r="E2062" s="3">
        <v>2</v>
      </c>
      <c r="F2062" s="3">
        <v>32734.19</v>
      </c>
      <c r="G2062" s="3" t="s">
        <v>11</v>
      </c>
      <c r="H2062" s="3" t="s">
        <v>16</v>
      </c>
      <c r="I2062" s="5" t="s">
        <v>23</v>
      </c>
    </row>
    <row r="2063" spans="1:9" x14ac:dyDescent="0.35">
      <c r="A2063" s="4" t="s">
        <v>2094</v>
      </c>
      <c r="B2063" s="3">
        <v>1974</v>
      </c>
      <c r="C2063" s="3" t="s">
        <v>30</v>
      </c>
      <c r="D2063" s="3">
        <v>6</v>
      </c>
      <c r="E2063" s="3">
        <v>0</v>
      </c>
      <c r="F2063" s="3">
        <v>32760.48</v>
      </c>
      <c r="G2063" s="3" t="s">
        <v>16</v>
      </c>
      <c r="H2063" s="3" t="s">
        <v>16</v>
      </c>
      <c r="I2063" s="5" t="s">
        <v>42</v>
      </c>
    </row>
    <row r="2064" spans="1:9" x14ac:dyDescent="0.35">
      <c r="A2064" s="4" t="s">
        <v>2095</v>
      </c>
      <c r="B2064" s="3">
        <v>1972</v>
      </c>
      <c r="C2064" s="3" t="s">
        <v>15</v>
      </c>
      <c r="D2064" s="3">
        <v>7</v>
      </c>
      <c r="E2064" s="3">
        <v>0</v>
      </c>
      <c r="F2064" s="3">
        <v>32765.33</v>
      </c>
      <c r="G2064" s="3" t="s">
        <v>11</v>
      </c>
      <c r="H2064" s="3" t="s">
        <v>11</v>
      </c>
      <c r="I2064" s="5" t="s">
        <v>23</v>
      </c>
    </row>
    <row r="2065" spans="1:9" x14ac:dyDescent="0.35">
      <c r="A2065" s="4" t="s">
        <v>2096</v>
      </c>
      <c r="B2065" s="3">
        <v>1980</v>
      </c>
      <c r="C2065" s="3" t="s">
        <v>30</v>
      </c>
      <c r="D2065" s="3">
        <v>12</v>
      </c>
      <c r="E2065" s="3">
        <v>3</v>
      </c>
      <c r="F2065" s="3">
        <v>32787.46</v>
      </c>
      <c r="G2065" s="3" t="s">
        <v>16</v>
      </c>
      <c r="H2065" s="3" t="s">
        <v>12</v>
      </c>
      <c r="I2065" s="5" t="s">
        <v>23</v>
      </c>
    </row>
    <row r="2066" spans="1:9" x14ac:dyDescent="0.35">
      <c r="A2066" s="4" t="s">
        <v>2097</v>
      </c>
      <c r="B2066" s="3">
        <v>1995</v>
      </c>
      <c r="C2066" s="3" t="s">
        <v>30</v>
      </c>
      <c r="D2066" s="3">
        <v>4</v>
      </c>
      <c r="E2066" s="3">
        <v>0</v>
      </c>
      <c r="F2066" s="3">
        <v>32827.51</v>
      </c>
      <c r="G2066" s="3" t="s">
        <v>16</v>
      </c>
      <c r="H2066" s="3" t="s">
        <v>11</v>
      </c>
      <c r="I2066" s="5" t="s">
        <v>42</v>
      </c>
    </row>
    <row r="2067" spans="1:9" x14ac:dyDescent="0.35">
      <c r="A2067" s="4" t="s">
        <v>2098</v>
      </c>
      <c r="B2067" s="3">
        <v>1981</v>
      </c>
      <c r="C2067" s="3" t="s">
        <v>15</v>
      </c>
      <c r="D2067" s="3">
        <v>17</v>
      </c>
      <c r="E2067" s="3">
        <v>1</v>
      </c>
      <c r="F2067" s="3">
        <v>32906.69</v>
      </c>
      <c r="G2067" s="3" t="s">
        <v>11</v>
      </c>
      <c r="H2067" s="3" t="s">
        <v>12</v>
      </c>
      <c r="I2067" s="5" t="s">
        <v>42</v>
      </c>
    </row>
    <row r="2068" spans="1:9" x14ac:dyDescent="0.35">
      <c r="A2068" s="4" t="s">
        <v>2099</v>
      </c>
      <c r="B2068" s="3">
        <v>1971</v>
      </c>
      <c r="C2068" s="3" t="s">
        <v>35</v>
      </c>
      <c r="D2068" s="3">
        <v>24</v>
      </c>
      <c r="E2068" s="3">
        <v>0</v>
      </c>
      <c r="F2068" s="3">
        <v>32947.629999999997</v>
      </c>
      <c r="G2068" s="3" t="s">
        <v>11</v>
      </c>
      <c r="H2068" s="3" t="s">
        <v>16</v>
      </c>
      <c r="I2068" s="5" t="s">
        <v>42</v>
      </c>
    </row>
    <row r="2069" spans="1:9" x14ac:dyDescent="0.35">
      <c r="A2069" s="4" t="s">
        <v>2100</v>
      </c>
      <c r="B2069" s="3">
        <v>1995</v>
      </c>
      <c r="C2069" s="3" t="s">
        <v>10</v>
      </c>
      <c r="D2069" s="3">
        <v>8</v>
      </c>
      <c r="E2069" s="3">
        <v>0</v>
      </c>
      <c r="F2069" s="3">
        <v>33017.46</v>
      </c>
      <c r="G2069" s="3" t="s">
        <v>16</v>
      </c>
      <c r="H2069" s="3" t="s">
        <v>16</v>
      </c>
      <c r="I2069" s="5" t="s">
        <v>42</v>
      </c>
    </row>
    <row r="2070" spans="1:9" x14ac:dyDescent="0.35">
      <c r="A2070" s="4" t="s">
        <v>2101</v>
      </c>
      <c r="B2070" s="3">
        <v>1967</v>
      </c>
      <c r="C2070" s="3" t="s">
        <v>10</v>
      </c>
      <c r="D2070" s="3">
        <v>10</v>
      </c>
      <c r="E2070" s="3">
        <v>0</v>
      </c>
      <c r="F2070" s="3">
        <v>33025.32</v>
      </c>
      <c r="G2070" s="3" t="s">
        <v>11</v>
      </c>
      <c r="H2070" s="3" t="s">
        <v>12</v>
      </c>
      <c r="I2070" s="5" t="s">
        <v>42</v>
      </c>
    </row>
    <row r="2071" spans="1:9" x14ac:dyDescent="0.35">
      <c r="A2071" s="4" t="s">
        <v>2102</v>
      </c>
      <c r="B2071" s="3">
        <v>1994</v>
      </c>
      <c r="C2071" s="3" t="s">
        <v>10</v>
      </c>
      <c r="D2071" s="3">
        <v>28</v>
      </c>
      <c r="E2071" s="3">
        <v>0</v>
      </c>
      <c r="F2071" s="3">
        <v>33057.230000000003</v>
      </c>
      <c r="G2071" s="3" t="s">
        <v>16</v>
      </c>
      <c r="H2071" s="3" t="s">
        <v>11</v>
      </c>
      <c r="I2071" s="5" t="s">
        <v>42</v>
      </c>
    </row>
    <row r="2072" spans="1:9" x14ac:dyDescent="0.35">
      <c r="A2072" s="4" t="s">
        <v>2103</v>
      </c>
      <c r="B2072" s="3">
        <v>1962</v>
      </c>
      <c r="C2072" s="3" t="s">
        <v>10</v>
      </c>
      <c r="D2072" s="3">
        <v>1</v>
      </c>
      <c r="E2072" s="3">
        <v>0</v>
      </c>
      <c r="F2072" s="3">
        <v>33074.94</v>
      </c>
      <c r="G2072" s="3" t="s">
        <v>16</v>
      </c>
      <c r="H2072" s="3" t="s">
        <v>11</v>
      </c>
      <c r="I2072" s="5" t="s">
        <v>42</v>
      </c>
    </row>
    <row r="2073" spans="1:9" x14ac:dyDescent="0.35">
      <c r="A2073" s="4" t="s">
        <v>2104</v>
      </c>
      <c r="B2073" s="3">
        <v>1969</v>
      </c>
      <c r="C2073" s="3" t="s">
        <v>37</v>
      </c>
      <c r="D2073" s="3">
        <v>30</v>
      </c>
      <c r="E2073" s="3">
        <v>0</v>
      </c>
      <c r="F2073" s="3">
        <v>33090.660000000003</v>
      </c>
      <c r="G2073" s="3" t="s">
        <v>11</v>
      </c>
      <c r="H2073" s="3" t="s">
        <v>11</v>
      </c>
      <c r="I2073" s="5" t="s">
        <v>42</v>
      </c>
    </row>
    <row r="2074" spans="1:9" x14ac:dyDescent="0.35">
      <c r="A2074" s="4" t="s">
        <v>2105</v>
      </c>
      <c r="B2074" s="3">
        <v>1985</v>
      </c>
      <c r="C2074" s="3" t="s">
        <v>10</v>
      </c>
      <c r="D2074" s="3">
        <v>15</v>
      </c>
      <c r="E2074" s="3">
        <v>3</v>
      </c>
      <c r="F2074" s="3">
        <v>33121</v>
      </c>
      <c r="G2074" s="3" t="s">
        <v>11</v>
      </c>
      <c r="H2074" s="3" t="s">
        <v>16</v>
      </c>
      <c r="I2074" s="5" t="s">
        <v>42</v>
      </c>
    </row>
    <row r="2075" spans="1:9" x14ac:dyDescent="0.35">
      <c r="A2075" s="4" t="s">
        <v>2106</v>
      </c>
      <c r="B2075" s="3">
        <v>1990</v>
      </c>
      <c r="C2075" s="3" t="s">
        <v>37</v>
      </c>
      <c r="D2075" s="3">
        <v>12</v>
      </c>
      <c r="E2075" s="3">
        <v>3</v>
      </c>
      <c r="F2075" s="3">
        <v>33292.83</v>
      </c>
      <c r="G2075" s="3" t="s">
        <v>11</v>
      </c>
      <c r="H2075" s="3" t="s">
        <v>16</v>
      </c>
      <c r="I2075" s="5" t="s">
        <v>42</v>
      </c>
    </row>
    <row r="2076" spans="1:9" x14ac:dyDescent="0.35">
      <c r="A2076" s="4" t="s">
        <v>2107</v>
      </c>
      <c r="B2076" s="3">
        <v>2003</v>
      </c>
      <c r="C2076" s="3" t="s">
        <v>15</v>
      </c>
      <c r="D2076" s="3">
        <v>28</v>
      </c>
      <c r="E2076" s="3">
        <v>0</v>
      </c>
      <c r="F2076" s="3">
        <v>33307.550000000003</v>
      </c>
      <c r="G2076" s="3" t="s">
        <v>11</v>
      </c>
      <c r="H2076" s="3" t="s">
        <v>12</v>
      </c>
      <c r="I2076" s="5" t="s">
        <v>23</v>
      </c>
    </row>
    <row r="2077" spans="1:9" x14ac:dyDescent="0.35">
      <c r="A2077" s="4" t="s">
        <v>2108</v>
      </c>
      <c r="B2077" s="3">
        <v>1972</v>
      </c>
      <c r="C2077" s="3" t="s">
        <v>20</v>
      </c>
      <c r="D2077" s="3">
        <v>5</v>
      </c>
      <c r="E2077" s="3">
        <v>0</v>
      </c>
      <c r="F2077" s="3">
        <v>33344.449999999997</v>
      </c>
      <c r="G2077" s="3" t="s">
        <v>11</v>
      </c>
      <c r="H2077" s="3" t="s">
        <v>12</v>
      </c>
      <c r="I2077" s="5" t="s">
        <v>42</v>
      </c>
    </row>
    <row r="2078" spans="1:9" x14ac:dyDescent="0.35">
      <c r="A2078" s="4" t="s">
        <v>2109</v>
      </c>
      <c r="B2078" s="3">
        <v>1985</v>
      </c>
      <c r="C2078" s="3" t="s">
        <v>30</v>
      </c>
      <c r="D2078" s="3">
        <v>7</v>
      </c>
      <c r="E2078" s="3">
        <v>3</v>
      </c>
      <c r="F2078" s="3">
        <v>33450.99</v>
      </c>
      <c r="G2078" s="3" t="s">
        <v>11</v>
      </c>
      <c r="H2078" s="3" t="s">
        <v>11</v>
      </c>
      <c r="I2078" s="5" t="s">
        <v>42</v>
      </c>
    </row>
    <row r="2079" spans="1:9" x14ac:dyDescent="0.35">
      <c r="A2079" s="4" t="s">
        <v>2110</v>
      </c>
      <c r="B2079" s="3">
        <v>1970</v>
      </c>
      <c r="C2079" s="3" t="s">
        <v>18</v>
      </c>
      <c r="D2079" s="3">
        <v>18</v>
      </c>
      <c r="E2079" s="3">
        <v>2</v>
      </c>
      <c r="F2079" s="3">
        <v>33471.97</v>
      </c>
      <c r="G2079" s="3" t="s">
        <v>11</v>
      </c>
      <c r="H2079" s="3" t="s">
        <v>11</v>
      </c>
      <c r="I2079" s="5" t="s">
        <v>23</v>
      </c>
    </row>
    <row r="2080" spans="1:9" x14ac:dyDescent="0.35">
      <c r="A2080" s="4" t="s">
        <v>2111</v>
      </c>
      <c r="B2080" s="3">
        <v>2002</v>
      </c>
      <c r="C2080" s="3" t="s">
        <v>35</v>
      </c>
      <c r="D2080" s="3">
        <v>25</v>
      </c>
      <c r="E2080" s="3">
        <v>0</v>
      </c>
      <c r="F2080" s="3">
        <v>33475.82</v>
      </c>
      <c r="G2080" s="3" t="s">
        <v>16</v>
      </c>
      <c r="H2080" s="3" t="s">
        <v>16</v>
      </c>
      <c r="I2080" s="5" t="s">
        <v>170</v>
      </c>
    </row>
    <row r="2081" spans="1:9" x14ac:dyDescent="0.35">
      <c r="A2081" s="4" t="s">
        <v>2112</v>
      </c>
      <c r="B2081" s="3">
        <v>1984</v>
      </c>
      <c r="C2081" s="3" t="s">
        <v>10</v>
      </c>
      <c r="D2081" s="3">
        <v>22</v>
      </c>
      <c r="E2081" s="3">
        <v>3</v>
      </c>
      <c r="F2081" s="3">
        <v>33527.1</v>
      </c>
      <c r="G2081" s="3" t="s">
        <v>11</v>
      </c>
      <c r="H2081" s="3" t="s">
        <v>12</v>
      </c>
      <c r="I2081" s="5" t="s">
        <v>42</v>
      </c>
    </row>
    <row r="2082" spans="1:9" x14ac:dyDescent="0.35">
      <c r="A2082" s="4" t="s">
        <v>2113</v>
      </c>
      <c r="B2082" s="3">
        <v>2003</v>
      </c>
      <c r="C2082" s="3" t="s">
        <v>20</v>
      </c>
      <c r="D2082" s="3">
        <v>9</v>
      </c>
      <c r="E2082" s="3">
        <v>0</v>
      </c>
      <c r="F2082" s="3">
        <v>33611.71</v>
      </c>
      <c r="G2082" s="3" t="s">
        <v>16</v>
      </c>
      <c r="H2082" s="3" t="s">
        <v>11</v>
      </c>
      <c r="I2082" s="5" t="s">
        <v>42</v>
      </c>
    </row>
    <row r="2083" spans="1:9" x14ac:dyDescent="0.35">
      <c r="A2083" s="4" t="s">
        <v>2114</v>
      </c>
      <c r="B2083" s="3">
        <v>1993</v>
      </c>
      <c r="C2083" s="3" t="s">
        <v>15</v>
      </c>
      <c r="D2083" s="3">
        <v>28</v>
      </c>
      <c r="E2083" s="3">
        <v>0</v>
      </c>
      <c r="F2083" s="3">
        <v>33707.550000000003</v>
      </c>
      <c r="G2083" s="3" t="s">
        <v>11</v>
      </c>
      <c r="H2083" s="3" t="s">
        <v>11</v>
      </c>
      <c r="I2083" s="5" t="s">
        <v>42</v>
      </c>
    </row>
    <row r="2084" spans="1:9" x14ac:dyDescent="0.35">
      <c r="A2084" s="4" t="s">
        <v>2115</v>
      </c>
      <c r="B2084" s="3">
        <v>2004</v>
      </c>
      <c r="C2084" s="3" t="s">
        <v>15</v>
      </c>
      <c r="D2084" s="3">
        <v>1</v>
      </c>
      <c r="E2084" s="3">
        <v>0</v>
      </c>
      <c r="F2084" s="3">
        <v>33732.69</v>
      </c>
      <c r="G2084" s="3" t="s">
        <v>16</v>
      </c>
      <c r="H2084" s="3" t="s">
        <v>16</v>
      </c>
      <c r="I2084" s="5" t="s">
        <v>356</v>
      </c>
    </row>
    <row r="2085" spans="1:9" x14ac:dyDescent="0.35">
      <c r="A2085" s="4" t="s">
        <v>2116</v>
      </c>
      <c r="B2085" s="3">
        <v>2003</v>
      </c>
      <c r="C2085" s="3" t="s">
        <v>20</v>
      </c>
      <c r="D2085" s="3">
        <v>12</v>
      </c>
      <c r="E2085" s="3">
        <v>0</v>
      </c>
      <c r="F2085" s="3">
        <v>33750.29</v>
      </c>
      <c r="G2085" s="3" t="s">
        <v>16</v>
      </c>
      <c r="H2085" s="3" t="s">
        <v>12</v>
      </c>
      <c r="I2085" s="5" t="s">
        <v>23</v>
      </c>
    </row>
    <row r="2086" spans="1:9" x14ac:dyDescent="0.35">
      <c r="A2086" s="4" t="s">
        <v>2117</v>
      </c>
      <c r="B2086" s="3">
        <v>1962</v>
      </c>
      <c r="C2086" s="3" t="s">
        <v>30</v>
      </c>
      <c r="D2086" s="3">
        <v>11</v>
      </c>
      <c r="E2086" s="3">
        <v>0</v>
      </c>
      <c r="F2086" s="3">
        <v>33753.32</v>
      </c>
      <c r="G2086" s="3" t="s">
        <v>16</v>
      </c>
      <c r="H2086" s="3" t="s">
        <v>12</v>
      </c>
      <c r="I2086" s="5" t="s">
        <v>42</v>
      </c>
    </row>
    <row r="2087" spans="1:9" x14ac:dyDescent="0.35">
      <c r="A2087" s="4" t="s">
        <v>2118</v>
      </c>
      <c r="B2087" s="3">
        <v>2000</v>
      </c>
      <c r="C2087" s="3" t="s">
        <v>37</v>
      </c>
      <c r="D2087" s="3">
        <v>26</v>
      </c>
      <c r="E2087" s="3">
        <v>0</v>
      </c>
      <c r="F2087" s="3">
        <v>33829.39</v>
      </c>
      <c r="G2087" s="3" t="s">
        <v>11</v>
      </c>
      <c r="H2087" s="3" t="s">
        <v>12</v>
      </c>
      <c r="I2087" s="5" t="s">
        <v>42</v>
      </c>
    </row>
    <row r="2088" spans="1:9" x14ac:dyDescent="0.35">
      <c r="A2088" s="4" t="s">
        <v>2119</v>
      </c>
      <c r="B2088" s="3">
        <v>1997</v>
      </c>
      <c r="C2088" s="3" t="s">
        <v>35</v>
      </c>
      <c r="D2088" s="3">
        <v>9</v>
      </c>
      <c r="E2088" s="3">
        <v>0</v>
      </c>
      <c r="F2088" s="3">
        <v>33900.65</v>
      </c>
      <c r="G2088" s="3" t="s">
        <v>11</v>
      </c>
      <c r="H2088" s="3" t="s">
        <v>12</v>
      </c>
      <c r="I2088" s="5" t="s">
        <v>42</v>
      </c>
    </row>
    <row r="2089" spans="1:9" x14ac:dyDescent="0.35">
      <c r="A2089" s="4" t="s">
        <v>2120</v>
      </c>
      <c r="B2089" s="3">
        <v>2000</v>
      </c>
      <c r="C2089" s="3" t="s">
        <v>30</v>
      </c>
      <c r="D2089" s="3">
        <v>27</v>
      </c>
      <c r="E2089" s="3">
        <v>0</v>
      </c>
      <c r="F2089" s="3">
        <v>33907.550000000003</v>
      </c>
      <c r="G2089" s="3" t="s">
        <v>11</v>
      </c>
      <c r="H2089" s="3" t="s">
        <v>11</v>
      </c>
      <c r="I2089" s="5" t="s">
        <v>23</v>
      </c>
    </row>
    <row r="2090" spans="1:9" x14ac:dyDescent="0.35">
      <c r="A2090" s="4" t="s">
        <v>2121</v>
      </c>
      <c r="B2090" s="3">
        <v>1994</v>
      </c>
      <c r="C2090" s="3" t="s">
        <v>20</v>
      </c>
      <c r="D2090" s="3">
        <v>25</v>
      </c>
      <c r="E2090" s="3">
        <v>0</v>
      </c>
      <c r="F2090" s="3">
        <v>33975.47</v>
      </c>
      <c r="G2090" s="3" t="s">
        <v>11</v>
      </c>
      <c r="H2090" s="3" t="s">
        <v>11</v>
      </c>
      <c r="I2090" s="5" t="s">
        <v>42</v>
      </c>
    </row>
    <row r="2091" spans="1:9" x14ac:dyDescent="0.35">
      <c r="A2091" s="4" t="s">
        <v>2122</v>
      </c>
      <c r="B2091" s="3">
        <v>1972</v>
      </c>
      <c r="C2091" s="3" t="s">
        <v>10</v>
      </c>
      <c r="D2091" s="3">
        <v>26</v>
      </c>
      <c r="E2091" s="3">
        <v>0</v>
      </c>
      <c r="F2091" s="3">
        <v>34053.360000000001</v>
      </c>
      <c r="G2091" s="3" t="s">
        <v>11</v>
      </c>
      <c r="H2091" s="3" t="s">
        <v>11</v>
      </c>
      <c r="I2091" s="5" t="s">
        <v>42</v>
      </c>
    </row>
    <row r="2092" spans="1:9" x14ac:dyDescent="0.35">
      <c r="A2092" s="4" t="s">
        <v>2123</v>
      </c>
      <c r="B2092" s="3">
        <v>2002</v>
      </c>
      <c r="C2092" s="3" t="s">
        <v>30</v>
      </c>
      <c r="D2092" s="3">
        <v>26</v>
      </c>
      <c r="E2092" s="3">
        <v>0</v>
      </c>
      <c r="F2092" s="3">
        <v>34084.68</v>
      </c>
      <c r="G2092" s="3" t="s">
        <v>11</v>
      </c>
      <c r="H2092" s="3" t="s">
        <v>12</v>
      </c>
      <c r="I2092" s="5" t="s">
        <v>42</v>
      </c>
    </row>
    <row r="2093" spans="1:9" x14ac:dyDescent="0.35">
      <c r="A2093" s="4" t="s">
        <v>2124</v>
      </c>
      <c r="B2093" s="3">
        <v>1999</v>
      </c>
      <c r="C2093" s="3" t="s">
        <v>15</v>
      </c>
      <c r="D2093" s="3">
        <v>6</v>
      </c>
      <c r="E2093" s="3">
        <v>0</v>
      </c>
      <c r="F2093" s="3">
        <v>34166.269999999997</v>
      </c>
      <c r="G2093" s="3" t="s">
        <v>11</v>
      </c>
      <c r="H2093" s="3" t="s">
        <v>12</v>
      </c>
      <c r="I2093" s="5" t="s">
        <v>42</v>
      </c>
    </row>
    <row r="2094" spans="1:9" x14ac:dyDescent="0.35">
      <c r="A2094" s="4" t="s">
        <v>2125</v>
      </c>
      <c r="B2094" s="3">
        <v>1971</v>
      </c>
      <c r="C2094" s="3" t="s">
        <v>35</v>
      </c>
      <c r="D2094" s="3">
        <v>25</v>
      </c>
      <c r="E2094" s="3">
        <v>0</v>
      </c>
      <c r="F2094" s="3">
        <v>34205.07</v>
      </c>
      <c r="G2094" s="3" t="s">
        <v>11</v>
      </c>
      <c r="H2094" s="3" t="s">
        <v>11</v>
      </c>
      <c r="I2094" s="5" t="s">
        <v>42</v>
      </c>
    </row>
    <row r="2095" spans="1:9" x14ac:dyDescent="0.35">
      <c r="A2095" s="4" t="s">
        <v>2126</v>
      </c>
      <c r="B2095" s="3">
        <v>1975</v>
      </c>
      <c r="C2095" s="3" t="s">
        <v>10</v>
      </c>
      <c r="D2095" s="3">
        <v>21</v>
      </c>
      <c r="E2095" s="3">
        <v>1</v>
      </c>
      <c r="F2095" s="3">
        <v>34210.33</v>
      </c>
      <c r="G2095" s="3" t="s">
        <v>11</v>
      </c>
      <c r="H2095" s="3" t="s">
        <v>16</v>
      </c>
      <c r="I2095" s="5" t="s">
        <v>23</v>
      </c>
    </row>
    <row r="2096" spans="1:9" x14ac:dyDescent="0.35">
      <c r="A2096" s="4" t="s">
        <v>2127</v>
      </c>
      <c r="B2096" s="3">
        <v>1962</v>
      </c>
      <c r="C2096" s="3" t="s">
        <v>10</v>
      </c>
      <c r="D2096" s="3">
        <v>5</v>
      </c>
      <c r="E2096" s="3">
        <v>0</v>
      </c>
      <c r="F2096" s="3">
        <v>34218.019999999997</v>
      </c>
      <c r="G2096" s="3" t="s">
        <v>16</v>
      </c>
      <c r="H2096" s="3" t="s">
        <v>16</v>
      </c>
      <c r="I2096" s="5" t="s">
        <v>42</v>
      </c>
    </row>
    <row r="2097" spans="1:9" x14ac:dyDescent="0.35">
      <c r="A2097" s="4" t="s">
        <v>2128</v>
      </c>
      <c r="B2097" s="3">
        <v>1998</v>
      </c>
      <c r="C2097" s="3" t="s">
        <v>18</v>
      </c>
      <c r="D2097" s="3">
        <v>11</v>
      </c>
      <c r="E2097" s="3">
        <v>0</v>
      </c>
      <c r="F2097" s="3">
        <v>34254.050000000003</v>
      </c>
      <c r="G2097" s="3" t="s">
        <v>16</v>
      </c>
      <c r="H2097" s="3" t="s">
        <v>12</v>
      </c>
      <c r="I2097" s="5" t="s">
        <v>166</v>
      </c>
    </row>
    <row r="2098" spans="1:9" x14ac:dyDescent="0.35">
      <c r="A2098" s="4" t="s">
        <v>2129</v>
      </c>
      <c r="B2098" s="3">
        <v>1995</v>
      </c>
      <c r="C2098" s="3" t="s">
        <v>37</v>
      </c>
      <c r="D2098" s="3">
        <v>30</v>
      </c>
      <c r="E2098" s="3">
        <v>0</v>
      </c>
      <c r="F2098" s="3">
        <v>34289.43</v>
      </c>
      <c r="G2098" s="3" t="s">
        <v>16</v>
      </c>
      <c r="H2098" s="3" t="s">
        <v>16</v>
      </c>
      <c r="I2098" s="5" t="s">
        <v>42</v>
      </c>
    </row>
    <row r="2099" spans="1:9" x14ac:dyDescent="0.35">
      <c r="A2099" s="4" t="s">
        <v>2130</v>
      </c>
      <c r="B2099" s="3">
        <v>1986</v>
      </c>
      <c r="C2099" s="3" t="s">
        <v>37</v>
      </c>
      <c r="D2099" s="3">
        <v>11</v>
      </c>
      <c r="E2099" s="3">
        <v>3</v>
      </c>
      <c r="F2099" s="3">
        <v>34293.120000000003</v>
      </c>
      <c r="G2099" s="3" t="s">
        <v>16</v>
      </c>
      <c r="H2099" s="3" t="s">
        <v>11</v>
      </c>
      <c r="I2099" s="5" t="s">
        <v>42</v>
      </c>
    </row>
    <row r="2100" spans="1:9" x14ac:dyDescent="0.35">
      <c r="A2100" s="4" t="s">
        <v>2131</v>
      </c>
      <c r="B2100" s="3">
        <v>2004</v>
      </c>
      <c r="C2100" s="3" t="s">
        <v>15</v>
      </c>
      <c r="D2100" s="3">
        <v>1</v>
      </c>
      <c r="E2100" s="3">
        <v>2</v>
      </c>
      <c r="F2100" s="3">
        <v>34303.17</v>
      </c>
      <c r="G2100" s="3" t="s">
        <v>16</v>
      </c>
      <c r="H2100" s="3" t="s">
        <v>12</v>
      </c>
      <c r="I2100" s="5" t="s">
        <v>13</v>
      </c>
    </row>
    <row r="2101" spans="1:9" x14ac:dyDescent="0.35">
      <c r="A2101" s="4" t="s">
        <v>2132</v>
      </c>
      <c r="B2101" s="3">
        <v>1983</v>
      </c>
      <c r="C2101" s="3" t="s">
        <v>37</v>
      </c>
      <c r="D2101" s="3">
        <v>2</v>
      </c>
      <c r="E2101" s="3">
        <v>3</v>
      </c>
      <c r="F2101" s="3">
        <v>34307.22</v>
      </c>
      <c r="G2101" s="3" t="s">
        <v>11</v>
      </c>
      <c r="H2101" s="3" t="s">
        <v>11</v>
      </c>
      <c r="I2101" s="5" t="s">
        <v>23</v>
      </c>
    </row>
    <row r="2102" spans="1:9" x14ac:dyDescent="0.35">
      <c r="A2102" s="4" t="s">
        <v>2133</v>
      </c>
      <c r="B2102" s="3">
        <v>1984</v>
      </c>
      <c r="C2102" s="3" t="s">
        <v>37</v>
      </c>
      <c r="D2102" s="3">
        <v>1</v>
      </c>
      <c r="E2102" s="3">
        <v>3</v>
      </c>
      <c r="F2102" s="3">
        <v>34402.22</v>
      </c>
      <c r="G2102" s="3" t="s">
        <v>11</v>
      </c>
      <c r="H2102" s="3" t="s">
        <v>12</v>
      </c>
      <c r="I2102" s="5" t="s">
        <v>42</v>
      </c>
    </row>
    <row r="2103" spans="1:9" x14ac:dyDescent="0.35">
      <c r="A2103" s="4" t="s">
        <v>2134</v>
      </c>
      <c r="B2103" s="3">
        <v>2003</v>
      </c>
      <c r="C2103" s="3" t="s">
        <v>37</v>
      </c>
      <c r="D2103" s="3">
        <v>5</v>
      </c>
      <c r="E2103" s="3">
        <v>0</v>
      </c>
      <c r="F2103" s="3">
        <v>34439.86</v>
      </c>
      <c r="G2103" s="3" t="s">
        <v>11</v>
      </c>
      <c r="H2103" s="3" t="s">
        <v>16</v>
      </c>
      <c r="I2103" s="5" t="s">
        <v>13</v>
      </c>
    </row>
    <row r="2104" spans="1:9" x14ac:dyDescent="0.35">
      <c r="A2104" s="4" t="s">
        <v>2135</v>
      </c>
      <c r="B2104" s="3">
        <v>1990</v>
      </c>
      <c r="C2104" s="3" t="s">
        <v>20</v>
      </c>
      <c r="D2104" s="3">
        <v>24</v>
      </c>
      <c r="E2104" s="3">
        <v>3</v>
      </c>
      <c r="F2104" s="3">
        <v>34456.269999999997</v>
      </c>
      <c r="G2104" s="3" t="s">
        <v>16</v>
      </c>
      <c r="H2104" s="3" t="s">
        <v>11</v>
      </c>
      <c r="I2104" s="5" t="s">
        <v>42</v>
      </c>
    </row>
    <row r="2105" spans="1:9" x14ac:dyDescent="0.35">
      <c r="A2105" s="4" t="s">
        <v>2136</v>
      </c>
      <c r="B2105" s="3">
        <v>1998</v>
      </c>
      <c r="C2105" s="3" t="s">
        <v>18</v>
      </c>
      <c r="D2105" s="3">
        <v>24</v>
      </c>
      <c r="E2105" s="3">
        <v>0</v>
      </c>
      <c r="F2105" s="3">
        <v>34472.839999999997</v>
      </c>
      <c r="G2105" s="3" t="s">
        <v>16</v>
      </c>
      <c r="H2105" s="3" t="s">
        <v>12</v>
      </c>
      <c r="I2105" s="5" t="s">
        <v>42</v>
      </c>
    </row>
    <row r="2106" spans="1:9" x14ac:dyDescent="0.35">
      <c r="A2106" s="4" t="s">
        <v>2137</v>
      </c>
      <c r="B2106" s="3">
        <v>1976</v>
      </c>
      <c r="C2106" s="3" t="s">
        <v>15</v>
      </c>
      <c r="D2106" s="3">
        <v>25</v>
      </c>
      <c r="E2106" s="3">
        <v>2</v>
      </c>
      <c r="F2106" s="3">
        <v>34543.39</v>
      </c>
      <c r="G2106" s="3" t="s">
        <v>11</v>
      </c>
      <c r="H2106" s="3" t="s">
        <v>12</v>
      </c>
      <c r="I2106" s="5" t="s">
        <v>42</v>
      </c>
    </row>
    <row r="2107" spans="1:9" x14ac:dyDescent="0.35">
      <c r="A2107" s="4" t="s">
        <v>2138</v>
      </c>
      <c r="B2107" s="3">
        <v>2004</v>
      </c>
      <c r="C2107" s="3" t="s">
        <v>37</v>
      </c>
      <c r="D2107" s="3">
        <v>9</v>
      </c>
      <c r="E2107" s="3">
        <v>0</v>
      </c>
      <c r="F2107" s="3">
        <v>34617.839999999997</v>
      </c>
      <c r="G2107" s="3" t="s">
        <v>16</v>
      </c>
      <c r="H2107" s="3" t="s">
        <v>12</v>
      </c>
      <c r="I2107" s="5" t="s">
        <v>168</v>
      </c>
    </row>
    <row r="2108" spans="1:9" x14ac:dyDescent="0.35">
      <c r="A2108" s="4" t="s">
        <v>2139</v>
      </c>
      <c r="B2108" s="3">
        <v>1994</v>
      </c>
      <c r="C2108" s="3" t="s">
        <v>10</v>
      </c>
      <c r="D2108" s="3">
        <v>7</v>
      </c>
      <c r="E2108" s="3">
        <v>0</v>
      </c>
      <c r="F2108" s="3">
        <v>34672.15</v>
      </c>
      <c r="G2108" s="3" t="s">
        <v>16</v>
      </c>
      <c r="H2108" s="3" t="s">
        <v>12</v>
      </c>
      <c r="I2108" s="5" t="s">
        <v>13</v>
      </c>
    </row>
    <row r="2109" spans="1:9" x14ac:dyDescent="0.35">
      <c r="A2109" s="4" t="s">
        <v>2140</v>
      </c>
      <c r="B2109" s="3">
        <v>2003</v>
      </c>
      <c r="C2109" s="3" t="s">
        <v>10</v>
      </c>
      <c r="D2109" s="3">
        <v>3</v>
      </c>
      <c r="E2109" s="3">
        <v>0</v>
      </c>
      <c r="F2109" s="3">
        <v>34779.620000000003</v>
      </c>
      <c r="G2109" s="3" t="s">
        <v>16</v>
      </c>
      <c r="H2109" s="3" t="s">
        <v>11</v>
      </c>
      <c r="I2109" s="5" t="s">
        <v>42</v>
      </c>
    </row>
    <row r="2110" spans="1:9" x14ac:dyDescent="0.35">
      <c r="A2110" s="4" t="s">
        <v>2141</v>
      </c>
      <c r="B2110" s="3">
        <v>1995</v>
      </c>
      <c r="C2110" s="3" t="s">
        <v>30</v>
      </c>
      <c r="D2110" s="3">
        <v>27</v>
      </c>
      <c r="E2110" s="3">
        <v>1</v>
      </c>
      <c r="F2110" s="3">
        <v>34806.47</v>
      </c>
      <c r="G2110" s="3" t="s">
        <v>16</v>
      </c>
      <c r="H2110" s="3" t="s">
        <v>11</v>
      </c>
      <c r="I2110" s="5" t="s">
        <v>13</v>
      </c>
    </row>
    <row r="2111" spans="1:9" x14ac:dyDescent="0.35">
      <c r="A2111" s="4" t="s">
        <v>2142</v>
      </c>
      <c r="B2111" s="3">
        <v>2003</v>
      </c>
      <c r="C2111" s="3" t="s">
        <v>20</v>
      </c>
      <c r="D2111" s="3">
        <v>17</v>
      </c>
      <c r="E2111" s="3">
        <v>0</v>
      </c>
      <c r="F2111" s="3">
        <v>34828.65</v>
      </c>
      <c r="G2111" s="3" t="s">
        <v>16</v>
      </c>
      <c r="H2111" s="3" t="s">
        <v>12</v>
      </c>
      <c r="I2111" s="5" t="s">
        <v>42</v>
      </c>
    </row>
    <row r="2112" spans="1:9" x14ac:dyDescent="0.35">
      <c r="A2112" s="4" t="s">
        <v>2143</v>
      </c>
      <c r="B2112" s="3">
        <v>1995</v>
      </c>
      <c r="C2112" s="3" t="s">
        <v>37</v>
      </c>
      <c r="D2112" s="3">
        <v>17</v>
      </c>
      <c r="E2112" s="3">
        <v>0</v>
      </c>
      <c r="F2112" s="3">
        <v>34838.870000000003</v>
      </c>
      <c r="G2112" s="3" t="s">
        <v>11</v>
      </c>
      <c r="H2112" s="3" t="s">
        <v>12</v>
      </c>
      <c r="I2112" s="5" t="s">
        <v>42</v>
      </c>
    </row>
    <row r="2113" spans="1:9" x14ac:dyDescent="0.35">
      <c r="A2113" s="4" t="s">
        <v>2144</v>
      </c>
      <c r="B2113" s="3">
        <v>1983</v>
      </c>
      <c r="C2113" s="3" t="s">
        <v>10</v>
      </c>
      <c r="D2113" s="3">
        <v>29</v>
      </c>
      <c r="E2113" s="3">
        <v>3</v>
      </c>
      <c r="F2113" s="3">
        <v>34940.61</v>
      </c>
      <c r="G2113" s="3" t="s">
        <v>11</v>
      </c>
      <c r="H2113" s="3" t="s">
        <v>12</v>
      </c>
      <c r="I2113" s="5" t="s">
        <v>42</v>
      </c>
    </row>
    <row r="2114" spans="1:9" x14ac:dyDescent="0.35">
      <c r="A2114" s="4" t="s">
        <v>2145</v>
      </c>
      <c r="B2114" s="3">
        <v>1967</v>
      </c>
      <c r="C2114" s="3" t="s">
        <v>37</v>
      </c>
      <c r="D2114" s="3">
        <v>7</v>
      </c>
      <c r="E2114" s="3">
        <v>0</v>
      </c>
      <c r="F2114" s="3">
        <v>34975.68</v>
      </c>
      <c r="G2114" s="3" t="s">
        <v>11</v>
      </c>
      <c r="H2114" s="3" t="s">
        <v>11</v>
      </c>
      <c r="I2114" s="5" t="s">
        <v>42</v>
      </c>
    </row>
    <row r="2115" spans="1:9" x14ac:dyDescent="0.35">
      <c r="A2115" s="4" t="s">
        <v>2146</v>
      </c>
      <c r="B2115" s="3">
        <v>1998</v>
      </c>
      <c r="C2115" s="3" t="s">
        <v>35</v>
      </c>
      <c r="D2115" s="3">
        <v>22</v>
      </c>
      <c r="E2115" s="3">
        <v>0</v>
      </c>
      <c r="F2115" s="3">
        <v>34976.42</v>
      </c>
      <c r="G2115" s="3" t="s">
        <v>11</v>
      </c>
      <c r="H2115" s="3" t="s">
        <v>16</v>
      </c>
      <c r="I2115" s="5" t="s">
        <v>42</v>
      </c>
    </row>
    <row r="2116" spans="1:9" x14ac:dyDescent="0.35">
      <c r="A2116" s="4" t="s">
        <v>2147</v>
      </c>
      <c r="B2116" s="3">
        <v>1997</v>
      </c>
      <c r="C2116" s="3" t="s">
        <v>35</v>
      </c>
      <c r="D2116" s="3">
        <v>22</v>
      </c>
      <c r="E2116" s="3">
        <v>0</v>
      </c>
      <c r="F2116" s="3">
        <v>34979.86</v>
      </c>
      <c r="G2116" s="3" t="s">
        <v>11</v>
      </c>
      <c r="H2116" s="3" t="s">
        <v>11</v>
      </c>
      <c r="I2116" s="5" t="s">
        <v>42</v>
      </c>
    </row>
    <row r="2117" spans="1:9" x14ac:dyDescent="0.35">
      <c r="A2117" s="4" t="s">
        <v>2148</v>
      </c>
      <c r="B2117" s="3">
        <v>1982</v>
      </c>
      <c r="C2117" s="3" t="s">
        <v>10</v>
      </c>
      <c r="D2117" s="3">
        <v>5</v>
      </c>
      <c r="E2117" s="3">
        <v>3</v>
      </c>
      <c r="F2117" s="3">
        <v>35000.730000000003</v>
      </c>
      <c r="G2117" s="3" t="s">
        <v>11</v>
      </c>
      <c r="H2117" s="3" t="s">
        <v>12</v>
      </c>
      <c r="I2117" s="5" t="s">
        <v>42</v>
      </c>
    </row>
    <row r="2118" spans="1:9" x14ac:dyDescent="0.35">
      <c r="A2118" s="4" t="s">
        <v>2149</v>
      </c>
      <c r="B2118" s="3">
        <v>1975</v>
      </c>
      <c r="C2118" s="3" t="s">
        <v>35</v>
      </c>
      <c r="D2118" s="3">
        <v>29</v>
      </c>
      <c r="E2118" s="3">
        <v>1</v>
      </c>
      <c r="F2118" s="3">
        <v>35050.620000000003</v>
      </c>
      <c r="G2118" s="3" t="s">
        <v>11</v>
      </c>
      <c r="H2118" s="3" t="s">
        <v>16</v>
      </c>
      <c r="I2118" s="5" t="s">
        <v>42</v>
      </c>
    </row>
    <row r="2119" spans="1:9" x14ac:dyDescent="0.35">
      <c r="A2119" s="4" t="s">
        <v>2150</v>
      </c>
      <c r="B2119" s="3">
        <v>1977</v>
      </c>
      <c r="C2119" s="3" t="s">
        <v>18</v>
      </c>
      <c r="D2119" s="3">
        <v>29</v>
      </c>
      <c r="E2119" s="3">
        <v>0</v>
      </c>
      <c r="F2119" s="3">
        <v>35069.370000000003</v>
      </c>
      <c r="G2119" s="3" t="s">
        <v>16</v>
      </c>
      <c r="H2119" s="3" t="s">
        <v>16</v>
      </c>
      <c r="I2119" s="5" t="s">
        <v>356</v>
      </c>
    </row>
    <row r="2120" spans="1:9" x14ac:dyDescent="0.35">
      <c r="A2120" s="4" t="s">
        <v>2151</v>
      </c>
      <c r="B2120" s="3">
        <v>1998</v>
      </c>
      <c r="C2120" s="3" t="s">
        <v>30</v>
      </c>
      <c r="D2120" s="3">
        <v>22</v>
      </c>
      <c r="E2120" s="3">
        <v>0</v>
      </c>
      <c r="F2120" s="3">
        <v>35147.53</v>
      </c>
      <c r="G2120" s="3" t="s">
        <v>16</v>
      </c>
      <c r="H2120" s="3" t="s">
        <v>16</v>
      </c>
      <c r="I2120" s="5" t="s">
        <v>168</v>
      </c>
    </row>
    <row r="2121" spans="1:9" x14ac:dyDescent="0.35">
      <c r="A2121" s="4" t="s">
        <v>2152</v>
      </c>
      <c r="B2121" s="3">
        <v>1967</v>
      </c>
      <c r="C2121" s="3" t="s">
        <v>30</v>
      </c>
      <c r="D2121" s="3">
        <v>30</v>
      </c>
      <c r="E2121" s="3">
        <v>1</v>
      </c>
      <c r="F2121" s="3">
        <v>35160.129999999997</v>
      </c>
      <c r="G2121" s="3" t="s">
        <v>11</v>
      </c>
      <c r="H2121" s="3" t="s">
        <v>11</v>
      </c>
      <c r="I2121" s="5" t="s">
        <v>42</v>
      </c>
    </row>
    <row r="2122" spans="1:9" x14ac:dyDescent="0.35">
      <c r="A2122" s="4" t="s">
        <v>2153</v>
      </c>
      <c r="B2122" s="3">
        <v>1997</v>
      </c>
      <c r="C2122" s="3" t="s">
        <v>10</v>
      </c>
      <c r="D2122" s="3">
        <v>9</v>
      </c>
      <c r="E2122" s="3">
        <v>0</v>
      </c>
      <c r="F2122" s="3">
        <v>35302.089999999997</v>
      </c>
      <c r="G2122" s="3" t="s">
        <v>16</v>
      </c>
      <c r="H2122" s="3" t="s">
        <v>11</v>
      </c>
      <c r="I2122" s="5" t="s">
        <v>42</v>
      </c>
    </row>
    <row r="2123" spans="1:9" x14ac:dyDescent="0.35">
      <c r="A2123" s="4" t="s">
        <v>2154</v>
      </c>
      <c r="B2123" s="3">
        <v>1988</v>
      </c>
      <c r="C2123" s="3" t="s">
        <v>20</v>
      </c>
      <c r="D2123" s="3">
        <v>19</v>
      </c>
      <c r="E2123" s="3">
        <v>3</v>
      </c>
      <c r="F2123" s="3">
        <v>35315.96</v>
      </c>
      <c r="G2123" s="3" t="s">
        <v>11</v>
      </c>
      <c r="H2123" s="3" t="s">
        <v>16</v>
      </c>
      <c r="I2123" s="5" t="s">
        <v>42</v>
      </c>
    </row>
    <row r="2124" spans="1:9" x14ac:dyDescent="0.35">
      <c r="A2124" s="4" t="s">
        <v>2155</v>
      </c>
      <c r="B2124" s="3">
        <v>1971</v>
      </c>
      <c r="C2124" s="3" t="s">
        <v>20</v>
      </c>
      <c r="D2124" s="3">
        <v>22</v>
      </c>
      <c r="E2124" s="3">
        <v>0</v>
      </c>
      <c r="F2124" s="3">
        <v>35345.730000000003</v>
      </c>
      <c r="G2124" s="3" t="s">
        <v>11</v>
      </c>
      <c r="H2124" s="3" t="s">
        <v>12</v>
      </c>
      <c r="I2124" s="5" t="s">
        <v>42</v>
      </c>
    </row>
    <row r="2125" spans="1:9" x14ac:dyDescent="0.35">
      <c r="A2125" s="4" t="s">
        <v>2156</v>
      </c>
      <c r="B2125" s="3">
        <v>1988</v>
      </c>
      <c r="C2125" s="3" t="s">
        <v>15</v>
      </c>
      <c r="D2125" s="3">
        <v>20</v>
      </c>
      <c r="E2125" s="3">
        <v>0</v>
      </c>
      <c r="F2125" s="3">
        <v>35491.64</v>
      </c>
      <c r="G2125" s="3" t="s">
        <v>16</v>
      </c>
      <c r="H2125" s="3" t="s">
        <v>11</v>
      </c>
      <c r="I2125" s="5" t="s">
        <v>42</v>
      </c>
    </row>
    <row r="2126" spans="1:9" x14ac:dyDescent="0.35">
      <c r="A2126" s="4" t="s">
        <v>2157</v>
      </c>
      <c r="B2126" s="3">
        <v>1973</v>
      </c>
      <c r="C2126" s="3" t="s">
        <v>30</v>
      </c>
      <c r="D2126" s="3">
        <v>16</v>
      </c>
      <c r="E2126" s="3">
        <v>0</v>
      </c>
      <c r="F2126" s="3">
        <v>35517.19</v>
      </c>
      <c r="G2126" s="3" t="s">
        <v>11</v>
      </c>
      <c r="H2126" s="3" t="s">
        <v>11</v>
      </c>
      <c r="I2126" s="5" t="s">
        <v>42</v>
      </c>
    </row>
    <row r="2127" spans="1:9" x14ac:dyDescent="0.35">
      <c r="A2127" s="4" t="s">
        <v>2158</v>
      </c>
      <c r="B2127" s="3">
        <v>1992</v>
      </c>
      <c r="C2127" s="3" t="s">
        <v>20</v>
      </c>
      <c r="D2127" s="3">
        <v>13</v>
      </c>
      <c r="E2127" s="3">
        <v>0</v>
      </c>
      <c r="F2127" s="3">
        <v>35547.47</v>
      </c>
      <c r="G2127" s="3" t="s">
        <v>11</v>
      </c>
      <c r="H2127" s="3" t="s">
        <v>12</v>
      </c>
      <c r="I2127" s="5" t="s">
        <v>42</v>
      </c>
    </row>
    <row r="2128" spans="1:9" x14ac:dyDescent="0.35">
      <c r="A2128" s="4" t="s">
        <v>2159</v>
      </c>
      <c r="B2128" s="3">
        <v>1973</v>
      </c>
      <c r="C2128" s="3" t="s">
        <v>37</v>
      </c>
      <c r="D2128" s="3">
        <v>27</v>
      </c>
      <c r="E2128" s="3">
        <v>0</v>
      </c>
      <c r="F2128" s="3">
        <v>35547.72</v>
      </c>
      <c r="G2128" s="3" t="s">
        <v>16</v>
      </c>
      <c r="H2128" s="3" t="s">
        <v>16</v>
      </c>
      <c r="I2128" s="5" t="s">
        <v>42</v>
      </c>
    </row>
    <row r="2129" spans="1:9" x14ac:dyDescent="0.35">
      <c r="A2129" s="4" t="s">
        <v>2160</v>
      </c>
      <c r="B2129" s="3">
        <v>1964</v>
      </c>
      <c r="C2129" s="3" t="s">
        <v>35</v>
      </c>
      <c r="D2129" s="3">
        <v>29</v>
      </c>
      <c r="E2129" s="3">
        <v>0</v>
      </c>
      <c r="F2129" s="3">
        <v>35573.26</v>
      </c>
      <c r="G2129" s="3" t="s">
        <v>11</v>
      </c>
      <c r="H2129" s="3" t="s">
        <v>16</v>
      </c>
      <c r="I2129" s="5" t="s">
        <v>42</v>
      </c>
    </row>
    <row r="2130" spans="1:9" x14ac:dyDescent="0.35">
      <c r="A2130" s="4" t="s">
        <v>2161</v>
      </c>
      <c r="B2130" s="3">
        <v>1971</v>
      </c>
      <c r="C2130" s="3" t="s">
        <v>35</v>
      </c>
      <c r="D2130" s="3">
        <v>10</v>
      </c>
      <c r="E2130" s="3">
        <v>0</v>
      </c>
      <c r="F2130" s="3">
        <v>35583.17</v>
      </c>
      <c r="G2130" s="3" t="s">
        <v>16</v>
      </c>
      <c r="H2130" s="3" t="s">
        <v>12</v>
      </c>
      <c r="I2130" s="5" t="s">
        <v>42</v>
      </c>
    </row>
    <row r="2131" spans="1:9" x14ac:dyDescent="0.35">
      <c r="A2131" s="4" t="s">
        <v>31</v>
      </c>
      <c r="B2131" s="3">
        <v>2000</v>
      </c>
      <c r="C2131" s="3" t="s">
        <v>37</v>
      </c>
      <c r="D2131" s="3">
        <v>13</v>
      </c>
      <c r="E2131" s="3">
        <v>0</v>
      </c>
      <c r="F2131" s="3">
        <v>35585.58</v>
      </c>
      <c r="G2131" s="3" t="s">
        <v>16</v>
      </c>
      <c r="H2131" s="3" t="s">
        <v>11</v>
      </c>
      <c r="I2131" s="5" t="s">
        <v>42</v>
      </c>
    </row>
    <row r="2132" spans="1:9" x14ac:dyDescent="0.35">
      <c r="A2132" s="4" t="s">
        <v>2162</v>
      </c>
      <c r="B2132" s="3">
        <v>2000</v>
      </c>
      <c r="C2132" s="3" t="s">
        <v>15</v>
      </c>
      <c r="D2132" s="3">
        <v>19</v>
      </c>
      <c r="E2132" s="3">
        <v>0</v>
      </c>
      <c r="F2132" s="3">
        <v>35585.58</v>
      </c>
      <c r="G2132" s="3" t="s">
        <v>11</v>
      </c>
      <c r="H2132" s="3" t="s">
        <v>12</v>
      </c>
      <c r="I2132" s="5" t="s">
        <v>42</v>
      </c>
    </row>
    <row r="2133" spans="1:9" x14ac:dyDescent="0.35">
      <c r="A2133" s="4" t="s">
        <v>2163</v>
      </c>
      <c r="B2133" s="3">
        <v>2000</v>
      </c>
      <c r="C2133" s="3" t="s">
        <v>30</v>
      </c>
      <c r="D2133" s="3">
        <v>17</v>
      </c>
      <c r="E2133" s="3">
        <v>3</v>
      </c>
      <c r="F2133" s="3">
        <v>35595.589999999997</v>
      </c>
      <c r="G2133" s="3" t="s">
        <v>11</v>
      </c>
      <c r="H2133" s="3" t="s">
        <v>12</v>
      </c>
      <c r="I2133" s="5" t="s">
        <v>13</v>
      </c>
    </row>
    <row r="2134" spans="1:9" x14ac:dyDescent="0.35">
      <c r="A2134" s="4" t="s">
        <v>2164</v>
      </c>
      <c r="B2134" s="3">
        <v>1978</v>
      </c>
      <c r="C2134" s="3" t="s">
        <v>30</v>
      </c>
      <c r="D2134" s="3">
        <v>19</v>
      </c>
      <c r="E2134" s="3">
        <v>2</v>
      </c>
      <c r="F2134" s="3">
        <v>35701.9</v>
      </c>
      <c r="G2134" s="3" t="s">
        <v>11</v>
      </c>
      <c r="H2134" s="3" t="s">
        <v>16</v>
      </c>
      <c r="I2134" s="5" t="s">
        <v>42</v>
      </c>
    </row>
    <row r="2135" spans="1:9" x14ac:dyDescent="0.35">
      <c r="A2135" s="4" t="s">
        <v>2165</v>
      </c>
      <c r="B2135" s="3">
        <v>1974</v>
      </c>
      <c r="C2135" s="3" t="s">
        <v>10</v>
      </c>
      <c r="D2135" s="3">
        <v>15</v>
      </c>
      <c r="E2135" s="3">
        <v>0</v>
      </c>
      <c r="F2135" s="3">
        <v>35711.39</v>
      </c>
      <c r="G2135" s="3" t="s">
        <v>11</v>
      </c>
      <c r="H2135" s="3" t="s">
        <v>12</v>
      </c>
      <c r="I2135" s="5" t="s">
        <v>23</v>
      </c>
    </row>
    <row r="2136" spans="1:9" x14ac:dyDescent="0.35">
      <c r="A2136" s="4" t="s">
        <v>2166</v>
      </c>
      <c r="B2136" s="3">
        <v>1976</v>
      </c>
      <c r="C2136" s="3" t="s">
        <v>37</v>
      </c>
      <c r="D2136" s="3">
        <v>4</v>
      </c>
      <c r="E2136" s="3">
        <v>2</v>
      </c>
      <c r="F2136" s="3">
        <v>35733.96</v>
      </c>
      <c r="G2136" s="3" t="s">
        <v>11</v>
      </c>
      <c r="H2136" s="3" t="s">
        <v>11</v>
      </c>
      <c r="I2136" s="5" t="s">
        <v>42</v>
      </c>
    </row>
    <row r="2137" spans="1:9" x14ac:dyDescent="0.35">
      <c r="A2137" s="4" t="s">
        <v>2167</v>
      </c>
      <c r="B2137" s="3">
        <v>1992</v>
      </c>
      <c r="C2137" s="3" t="s">
        <v>18</v>
      </c>
      <c r="D2137" s="3">
        <v>18</v>
      </c>
      <c r="E2137" s="3">
        <v>0</v>
      </c>
      <c r="F2137" s="3">
        <v>35883.269999999997</v>
      </c>
      <c r="G2137" s="3" t="s">
        <v>11</v>
      </c>
      <c r="H2137" s="3" t="s">
        <v>16</v>
      </c>
      <c r="I2137" s="5" t="s">
        <v>42</v>
      </c>
    </row>
    <row r="2138" spans="1:9" x14ac:dyDescent="0.35">
      <c r="A2138" s="4" t="s">
        <v>2168</v>
      </c>
      <c r="B2138" s="3">
        <v>1981</v>
      </c>
      <c r="C2138" s="3" t="s">
        <v>15</v>
      </c>
      <c r="D2138" s="3">
        <v>22</v>
      </c>
      <c r="E2138" s="3">
        <v>1</v>
      </c>
      <c r="F2138" s="3">
        <v>35952.65</v>
      </c>
      <c r="G2138" s="3" t="s">
        <v>16</v>
      </c>
      <c r="H2138" s="3" t="s">
        <v>12</v>
      </c>
      <c r="I2138" s="5" t="s">
        <v>42</v>
      </c>
    </row>
    <row r="2139" spans="1:9" x14ac:dyDescent="0.35">
      <c r="A2139" s="4" t="s">
        <v>2169</v>
      </c>
      <c r="B2139" s="3">
        <v>1999</v>
      </c>
      <c r="C2139" s="3" t="s">
        <v>20</v>
      </c>
      <c r="D2139" s="3">
        <v>4</v>
      </c>
      <c r="E2139" s="3">
        <v>2</v>
      </c>
      <c r="F2139" s="3">
        <v>36021.01</v>
      </c>
      <c r="G2139" s="3" t="s">
        <v>11</v>
      </c>
      <c r="H2139" s="3" t="s">
        <v>12</v>
      </c>
      <c r="I2139" s="5" t="s">
        <v>13</v>
      </c>
    </row>
    <row r="2140" spans="1:9" x14ac:dyDescent="0.35">
      <c r="A2140" s="4" t="s">
        <v>2170</v>
      </c>
      <c r="B2140" s="3">
        <v>1963</v>
      </c>
      <c r="C2140" s="3" t="s">
        <v>10</v>
      </c>
      <c r="D2140" s="3">
        <v>22</v>
      </c>
      <c r="E2140" s="3">
        <v>0</v>
      </c>
      <c r="F2140" s="3">
        <v>36074.339999999997</v>
      </c>
      <c r="G2140" s="3" t="s">
        <v>11</v>
      </c>
      <c r="H2140" s="3" t="s">
        <v>16</v>
      </c>
      <c r="I2140" s="5" t="s">
        <v>42</v>
      </c>
    </row>
    <row r="2141" spans="1:9" x14ac:dyDescent="0.35">
      <c r="A2141" s="4" t="s">
        <v>2171</v>
      </c>
      <c r="B2141" s="3">
        <v>1996</v>
      </c>
      <c r="C2141" s="3" t="s">
        <v>35</v>
      </c>
      <c r="D2141" s="3">
        <v>20</v>
      </c>
      <c r="E2141" s="3">
        <v>2</v>
      </c>
      <c r="F2141" s="3">
        <v>36085.22</v>
      </c>
      <c r="G2141" s="3" t="s">
        <v>16</v>
      </c>
      <c r="H2141" s="3" t="s">
        <v>16</v>
      </c>
      <c r="I2141" s="5" t="s">
        <v>42</v>
      </c>
    </row>
    <row r="2142" spans="1:9" x14ac:dyDescent="0.35">
      <c r="A2142" s="4" t="s">
        <v>2172</v>
      </c>
      <c r="B2142" s="3">
        <v>1979</v>
      </c>
      <c r="C2142" s="3" t="s">
        <v>15</v>
      </c>
      <c r="D2142" s="3">
        <v>4</v>
      </c>
      <c r="E2142" s="3">
        <v>2</v>
      </c>
      <c r="F2142" s="3">
        <v>36090.49</v>
      </c>
      <c r="G2142" s="3" t="s">
        <v>11</v>
      </c>
      <c r="H2142" s="3" t="s">
        <v>11</v>
      </c>
      <c r="I2142" s="5" t="s">
        <v>42</v>
      </c>
    </row>
    <row r="2143" spans="1:9" x14ac:dyDescent="0.35">
      <c r="A2143" s="4" t="s">
        <v>2173</v>
      </c>
      <c r="B2143" s="3">
        <v>1997</v>
      </c>
      <c r="C2143" s="3" t="s">
        <v>18</v>
      </c>
      <c r="D2143" s="3">
        <v>12</v>
      </c>
      <c r="E2143" s="3">
        <v>2</v>
      </c>
      <c r="F2143" s="3">
        <v>36124.57</v>
      </c>
      <c r="G2143" s="3" t="s">
        <v>16</v>
      </c>
      <c r="H2143" s="3" t="s">
        <v>12</v>
      </c>
      <c r="I2143" s="5" t="s">
        <v>13</v>
      </c>
    </row>
    <row r="2144" spans="1:9" x14ac:dyDescent="0.35">
      <c r="A2144" s="4" t="s">
        <v>2174</v>
      </c>
      <c r="B2144" s="3">
        <v>2004</v>
      </c>
      <c r="C2144" s="3" t="s">
        <v>35</v>
      </c>
      <c r="D2144" s="3">
        <v>30</v>
      </c>
      <c r="E2144" s="3">
        <v>0</v>
      </c>
      <c r="F2144" s="3">
        <v>36149.480000000003</v>
      </c>
      <c r="G2144" s="3" t="s">
        <v>11</v>
      </c>
      <c r="H2144" s="3" t="s">
        <v>11</v>
      </c>
      <c r="I2144" s="5" t="s">
        <v>13</v>
      </c>
    </row>
    <row r="2145" spans="1:9" x14ac:dyDescent="0.35">
      <c r="A2145" s="4" t="s">
        <v>2175</v>
      </c>
      <c r="B2145" s="3">
        <v>1974</v>
      </c>
      <c r="C2145" s="3" t="s">
        <v>30</v>
      </c>
      <c r="D2145" s="3">
        <v>6</v>
      </c>
      <c r="E2145" s="3">
        <v>0</v>
      </c>
      <c r="F2145" s="3">
        <v>36182.870000000003</v>
      </c>
      <c r="G2145" s="3" t="s">
        <v>11</v>
      </c>
      <c r="H2145" s="3" t="s">
        <v>12</v>
      </c>
      <c r="I2145" s="5" t="s">
        <v>23</v>
      </c>
    </row>
    <row r="2146" spans="1:9" x14ac:dyDescent="0.35">
      <c r="A2146" s="4" t="s">
        <v>2176</v>
      </c>
      <c r="B2146" s="3">
        <v>1999</v>
      </c>
      <c r="C2146" s="3" t="s">
        <v>37</v>
      </c>
      <c r="D2146" s="3">
        <v>1</v>
      </c>
      <c r="E2146" s="3">
        <v>3</v>
      </c>
      <c r="F2146" s="3">
        <v>36189.1</v>
      </c>
      <c r="G2146" s="3" t="s">
        <v>16</v>
      </c>
      <c r="H2146" s="3" t="s">
        <v>12</v>
      </c>
      <c r="I2146" s="5" t="s">
        <v>168</v>
      </c>
    </row>
    <row r="2147" spans="1:9" x14ac:dyDescent="0.35">
      <c r="A2147" s="4" t="s">
        <v>2177</v>
      </c>
      <c r="B2147" s="3">
        <v>1993</v>
      </c>
      <c r="C2147" s="3" t="s">
        <v>30</v>
      </c>
      <c r="D2147" s="3">
        <v>28</v>
      </c>
      <c r="E2147" s="3">
        <v>0</v>
      </c>
      <c r="F2147" s="3">
        <v>36197.699999999997</v>
      </c>
      <c r="G2147" s="3" t="s">
        <v>16</v>
      </c>
      <c r="H2147" s="3" t="s">
        <v>12</v>
      </c>
      <c r="I2147" s="5" t="s">
        <v>42</v>
      </c>
    </row>
    <row r="2148" spans="1:9" x14ac:dyDescent="0.35">
      <c r="A2148" s="4" t="s">
        <v>2178</v>
      </c>
      <c r="B2148" s="3">
        <v>2003</v>
      </c>
      <c r="C2148" s="3" t="s">
        <v>20</v>
      </c>
      <c r="D2148" s="3">
        <v>5</v>
      </c>
      <c r="E2148" s="3">
        <v>0</v>
      </c>
      <c r="F2148" s="3">
        <v>36219.410000000003</v>
      </c>
      <c r="G2148" s="3" t="s">
        <v>16</v>
      </c>
      <c r="H2148" s="3" t="s">
        <v>16</v>
      </c>
      <c r="I2148" s="5" t="s">
        <v>23</v>
      </c>
    </row>
    <row r="2149" spans="1:9" x14ac:dyDescent="0.35">
      <c r="A2149" s="4" t="s">
        <v>2179</v>
      </c>
      <c r="B2149" s="3">
        <v>2004</v>
      </c>
      <c r="C2149" s="3" t="s">
        <v>30</v>
      </c>
      <c r="D2149" s="3">
        <v>25</v>
      </c>
      <c r="E2149" s="3">
        <v>0</v>
      </c>
      <c r="F2149" s="3">
        <v>36307.800000000003</v>
      </c>
      <c r="G2149" s="3" t="s">
        <v>16</v>
      </c>
      <c r="H2149" s="3" t="s">
        <v>11</v>
      </c>
      <c r="I2149" s="5" t="s">
        <v>13</v>
      </c>
    </row>
    <row r="2150" spans="1:9" x14ac:dyDescent="0.35">
      <c r="A2150" s="4" t="s">
        <v>2180</v>
      </c>
      <c r="B2150" s="3">
        <v>1992</v>
      </c>
      <c r="C2150" s="3" t="s">
        <v>18</v>
      </c>
      <c r="D2150" s="3">
        <v>16</v>
      </c>
      <c r="E2150" s="3">
        <v>0</v>
      </c>
      <c r="F2150" s="3">
        <v>36314.050000000003</v>
      </c>
      <c r="G2150" s="3" t="s">
        <v>11</v>
      </c>
      <c r="H2150" s="3" t="s">
        <v>11</v>
      </c>
      <c r="I2150" s="5" t="s">
        <v>42</v>
      </c>
    </row>
    <row r="2151" spans="1:9" x14ac:dyDescent="0.35">
      <c r="A2151" s="4" t="s">
        <v>2181</v>
      </c>
      <c r="B2151" s="3">
        <v>1967</v>
      </c>
      <c r="C2151" s="3" t="s">
        <v>37</v>
      </c>
      <c r="D2151" s="3">
        <v>18</v>
      </c>
      <c r="E2151" s="3">
        <v>0</v>
      </c>
      <c r="F2151" s="3">
        <v>36332.449999999997</v>
      </c>
      <c r="G2151" s="3" t="s">
        <v>16</v>
      </c>
      <c r="H2151" s="3" t="s">
        <v>12</v>
      </c>
      <c r="I2151" s="5" t="s">
        <v>42</v>
      </c>
    </row>
    <row r="2152" spans="1:9" x14ac:dyDescent="0.35">
      <c r="A2152" s="4" t="s">
        <v>2182</v>
      </c>
      <c r="B2152" s="3">
        <v>1975</v>
      </c>
      <c r="C2152" s="3" t="s">
        <v>18</v>
      </c>
      <c r="D2152" s="3">
        <v>5</v>
      </c>
      <c r="E2152" s="3">
        <v>1</v>
      </c>
      <c r="F2152" s="3">
        <v>36350.71</v>
      </c>
      <c r="G2152" s="3" t="s">
        <v>16</v>
      </c>
      <c r="H2152" s="3" t="s">
        <v>11</v>
      </c>
      <c r="I2152" s="5" t="s">
        <v>42</v>
      </c>
    </row>
    <row r="2153" spans="1:9" x14ac:dyDescent="0.35">
      <c r="A2153" s="4" t="s">
        <v>2183</v>
      </c>
      <c r="B2153" s="3">
        <v>2003</v>
      </c>
      <c r="C2153" s="3" t="s">
        <v>30</v>
      </c>
      <c r="D2153" s="3">
        <v>9</v>
      </c>
      <c r="E2153" s="3">
        <v>2</v>
      </c>
      <c r="F2153" s="3">
        <v>36397.58</v>
      </c>
      <c r="G2153" s="3" t="s">
        <v>11</v>
      </c>
      <c r="H2153" s="3" t="s">
        <v>12</v>
      </c>
      <c r="I2153" s="5" t="s">
        <v>42</v>
      </c>
    </row>
    <row r="2154" spans="1:9" x14ac:dyDescent="0.35">
      <c r="A2154" s="4" t="s">
        <v>2184</v>
      </c>
      <c r="B2154" s="3">
        <v>1962</v>
      </c>
      <c r="C2154" s="3" t="s">
        <v>15</v>
      </c>
      <c r="D2154" s="3">
        <v>19</v>
      </c>
      <c r="E2154" s="3">
        <v>0</v>
      </c>
      <c r="F2154" s="3">
        <v>36445.550000000003</v>
      </c>
      <c r="G2154" s="3" t="s">
        <v>11</v>
      </c>
      <c r="H2154" s="3" t="s">
        <v>11</v>
      </c>
      <c r="I2154" s="5" t="s">
        <v>42</v>
      </c>
    </row>
    <row r="2155" spans="1:9" x14ac:dyDescent="0.35">
      <c r="A2155" s="4" t="s">
        <v>2185</v>
      </c>
      <c r="B2155" s="3">
        <v>1973</v>
      </c>
      <c r="C2155" s="3" t="s">
        <v>35</v>
      </c>
      <c r="D2155" s="3">
        <v>9</v>
      </c>
      <c r="E2155" s="3">
        <v>0</v>
      </c>
      <c r="F2155" s="3">
        <v>36541.550000000003</v>
      </c>
      <c r="G2155" s="3" t="s">
        <v>11</v>
      </c>
      <c r="H2155" s="3" t="s">
        <v>12</v>
      </c>
      <c r="I2155" s="5" t="s">
        <v>42</v>
      </c>
    </row>
    <row r="2156" spans="1:9" x14ac:dyDescent="0.35">
      <c r="A2156" s="4" t="s">
        <v>2186</v>
      </c>
      <c r="B2156" s="3">
        <v>1992</v>
      </c>
      <c r="C2156" s="3" t="s">
        <v>37</v>
      </c>
      <c r="D2156" s="3">
        <v>9</v>
      </c>
      <c r="E2156" s="3">
        <v>0</v>
      </c>
      <c r="F2156" s="3">
        <v>36572.800000000003</v>
      </c>
      <c r="G2156" s="3" t="s">
        <v>16</v>
      </c>
      <c r="H2156" s="3" t="s">
        <v>11</v>
      </c>
      <c r="I2156" s="5" t="s">
        <v>42</v>
      </c>
    </row>
    <row r="2157" spans="1:9" x14ac:dyDescent="0.35">
      <c r="A2157" s="4" t="s">
        <v>2187</v>
      </c>
      <c r="B2157" s="3">
        <v>1961</v>
      </c>
      <c r="C2157" s="3" t="s">
        <v>10</v>
      </c>
      <c r="D2157" s="3">
        <v>29</v>
      </c>
      <c r="E2157" s="3">
        <v>4</v>
      </c>
      <c r="F2157" s="3">
        <v>36580.28</v>
      </c>
      <c r="G2157" s="3" t="s">
        <v>11</v>
      </c>
      <c r="H2157" s="3" t="s">
        <v>11</v>
      </c>
      <c r="I2157" s="5" t="s">
        <v>13</v>
      </c>
    </row>
    <row r="2158" spans="1:9" x14ac:dyDescent="0.35">
      <c r="A2158" s="4" t="s">
        <v>2188</v>
      </c>
      <c r="B2158" s="3">
        <v>1970</v>
      </c>
      <c r="C2158" s="3" t="s">
        <v>10</v>
      </c>
      <c r="D2158" s="3">
        <v>14</v>
      </c>
      <c r="E2158" s="3">
        <v>0</v>
      </c>
      <c r="F2158" s="3">
        <v>36786.370000000003</v>
      </c>
      <c r="G2158" s="3" t="s">
        <v>16</v>
      </c>
      <c r="H2158" s="3" t="s">
        <v>16</v>
      </c>
      <c r="I2158" s="5" t="s">
        <v>42</v>
      </c>
    </row>
    <row r="2159" spans="1:9" x14ac:dyDescent="0.35">
      <c r="A2159" s="4" t="s">
        <v>2189</v>
      </c>
      <c r="B2159" s="3">
        <v>1965</v>
      </c>
      <c r="C2159" s="3" t="s">
        <v>30</v>
      </c>
      <c r="D2159" s="3">
        <v>28</v>
      </c>
      <c r="E2159" s="3">
        <v>0</v>
      </c>
      <c r="F2159" s="3">
        <v>36795.29</v>
      </c>
      <c r="G2159" s="3" t="s">
        <v>11</v>
      </c>
      <c r="H2159" s="3" t="s">
        <v>16</v>
      </c>
      <c r="I2159" s="5" t="s">
        <v>42</v>
      </c>
    </row>
    <row r="2160" spans="1:9" x14ac:dyDescent="0.35">
      <c r="A2160" s="4" t="s">
        <v>31</v>
      </c>
      <c r="B2160" s="3">
        <v>1992</v>
      </c>
      <c r="C2160" s="3" t="s">
        <v>37</v>
      </c>
      <c r="D2160" s="3">
        <v>6</v>
      </c>
      <c r="E2160" s="3">
        <v>0</v>
      </c>
      <c r="F2160" s="3">
        <v>36837.47</v>
      </c>
      <c r="G2160" s="3" t="s">
        <v>16</v>
      </c>
      <c r="H2160" s="3" t="s">
        <v>11</v>
      </c>
      <c r="I2160" s="5" t="s">
        <v>42</v>
      </c>
    </row>
    <row r="2161" spans="1:9" x14ac:dyDescent="0.35">
      <c r="A2161" s="4" t="s">
        <v>2190</v>
      </c>
      <c r="B2161" s="3">
        <v>1992</v>
      </c>
      <c r="C2161" s="3" t="s">
        <v>10</v>
      </c>
      <c r="D2161" s="3">
        <v>4</v>
      </c>
      <c r="E2161" s="3">
        <v>0</v>
      </c>
      <c r="F2161" s="3">
        <v>36837.47</v>
      </c>
      <c r="G2161" s="3" t="s">
        <v>11</v>
      </c>
      <c r="H2161" s="3" t="s">
        <v>12</v>
      </c>
      <c r="I2161" s="5" t="s">
        <v>42</v>
      </c>
    </row>
    <row r="2162" spans="1:9" x14ac:dyDescent="0.35">
      <c r="A2162" s="4" t="s">
        <v>2191</v>
      </c>
      <c r="B2162" s="3">
        <v>1972</v>
      </c>
      <c r="C2162" s="3" t="s">
        <v>30</v>
      </c>
      <c r="D2162" s="3">
        <v>5</v>
      </c>
      <c r="E2162" s="3">
        <v>0</v>
      </c>
      <c r="F2162" s="3">
        <v>36889.99</v>
      </c>
      <c r="G2162" s="3" t="s">
        <v>16</v>
      </c>
      <c r="H2162" s="3" t="s">
        <v>12</v>
      </c>
      <c r="I2162" s="5" t="s">
        <v>42</v>
      </c>
    </row>
    <row r="2163" spans="1:9" x14ac:dyDescent="0.35">
      <c r="A2163" s="4" t="s">
        <v>2192</v>
      </c>
      <c r="B2163" s="3">
        <v>2003</v>
      </c>
      <c r="C2163" s="3" t="s">
        <v>18</v>
      </c>
      <c r="D2163" s="3">
        <v>21</v>
      </c>
      <c r="E2163" s="3">
        <v>0</v>
      </c>
      <c r="F2163" s="3">
        <v>36898.730000000003</v>
      </c>
      <c r="G2163" s="3" t="s">
        <v>11</v>
      </c>
      <c r="H2163" s="3" t="s">
        <v>16</v>
      </c>
      <c r="I2163" s="5" t="s">
        <v>23</v>
      </c>
    </row>
    <row r="2164" spans="1:9" x14ac:dyDescent="0.35">
      <c r="A2164" s="4" t="s">
        <v>2193</v>
      </c>
      <c r="B2164" s="3">
        <v>1963</v>
      </c>
      <c r="C2164" s="3" t="s">
        <v>10</v>
      </c>
      <c r="D2164" s="3">
        <v>24</v>
      </c>
      <c r="E2164" s="3">
        <v>2</v>
      </c>
      <c r="F2164" s="3">
        <v>36910.61</v>
      </c>
      <c r="G2164" s="3" t="s">
        <v>11</v>
      </c>
      <c r="H2164" s="3" t="s">
        <v>11</v>
      </c>
      <c r="I2164" s="5" t="s">
        <v>42</v>
      </c>
    </row>
    <row r="2165" spans="1:9" x14ac:dyDescent="0.35">
      <c r="A2165" s="4" t="s">
        <v>2194</v>
      </c>
      <c r="B2165" s="3">
        <v>1991</v>
      </c>
      <c r="C2165" s="3" t="s">
        <v>18</v>
      </c>
      <c r="D2165" s="3">
        <v>10</v>
      </c>
      <c r="E2165" s="3">
        <v>3</v>
      </c>
      <c r="F2165" s="3">
        <v>36911.99</v>
      </c>
      <c r="G2165" s="3" t="s">
        <v>11</v>
      </c>
      <c r="H2165" s="3" t="s">
        <v>11</v>
      </c>
      <c r="I2165" s="5" t="s">
        <v>42</v>
      </c>
    </row>
    <row r="2166" spans="1:9" x14ac:dyDescent="0.35">
      <c r="A2166" s="4" t="s">
        <v>2195</v>
      </c>
      <c r="B2166" s="3">
        <v>1968</v>
      </c>
      <c r="C2166" s="3" t="s">
        <v>37</v>
      </c>
      <c r="D2166" s="3">
        <v>22</v>
      </c>
      <c r="E2166" s="3">
        <v>0</v>
      </c>
      <c r="F2166" s="3">
        <v>36922.61</v>
      </c>
      <c r="G2166" s="3" t="s">
        <v>11</v>
      </c>
      <c r="H2166" s="3" t="s">
        <v>16</v>
      </c>
      <c r="I2166" s="5" t="s">
        <v>42</v>
      </c>
    </row>
    <row r="2167" spans="1:9" x14ac:dyDescent="0.35">
      <c r="A2167" s="4" t="s">
        <v>2196</v>
      </c>
      <c r="B2167" s="3">
        <v>1977</v>
      </c>
      <c r="C2167" s="3" t="s">
        <v>35</v>
      </c>
      <c r="D2167" s="3">
        <v>13</v>
      </c>
      <c r="E2167" s="3">
        <v>2</v>
      </c>
      <c r="F2167" s="3">
        <v>36935.64</v>
      </c>
      <c r="G2167" s="3" t="s">
        <v>11</v>
      </c>
      <c r="H2167" s="3" t="s">
        <v>16</v>
      </c>
      <c r="I2167" s="5" t="s">
        <v>42</v>
      </c>
    </row>
    <row r="2168" spans="1:9" x14ac:dyDescent="0.35">
      <c r="A2168" s="4" t="s">
        <v>2197</v>
      </c>
      <c r="B2168" s="3">
        <v>1992</v>
      </c>
      <c r="C2168" s="3" t="s">
        <v>35</v>
      </c>
      <c r="D2168" s="3">
        <v>25</v>
      </c>
      <c r="E2168" s="3">
        <v>0</v>
      </c>
      <c r="F2168" s="3">
        <v>36950.26</v>
      </c>
      <c r="G2168" s="3" t="s">
        <v>16</v>
      </c>
      <c r="H2168" s="3" t="s">
        <v>16</v>
      </c>
      <c r="I2168" s="5" t="s">
        <v>13</v>
      </c>
    </row>
    <row r="2169" spans="1:9" x14ac:dyDescent="0.35">
      <c r="A2169" s="4" t="s">
        <v>2198</v>
      </c>
      <c r="B2169" s="3">
        <v>1992</v>
      </c>
      <c r="C2169" s="3" t="s">
        <v>20</v>
      </c>
      <c r="D2169" s="3">
        <v>13</v>
      </c>
      <c r="E2169" s="3">
        <v>0</v>
      </c>
      <c r="F2169" s="3">
        <v>36976.449999999997</v>
      </c>
      <c r="G2169" s="3" t="s">
        <v>11</v>
      </c>
      <c r="H2169" s="3" t="s">
        <v>12</v>
      </c>
      <c r="I2169" s="5" t="s">
        <v>42</v>
      </c>
    </row>
    <row r="2170" spans="1:9" x14ac:dyDescent="0.35">
      <c r="A2170" s="4" t="s">
        <v>2199</v>
      </c>
      <c r="B2170" s="3">
        <v>1991</v>
      </c>
      <c r="C2170" s="3" t="s">
        <v>15</v>
      </c>
      <c r="D2170" s="3">
        <v>1</v>
      </c>
      <c r="E2170" s="3">
        <v>3</v>
      </c>
      <c r="F2170" s="3">
        <v>37040.879999999997</v>
      </c>
      <c r="G2170" s="3" t="s">
        <v>11</v>
      </c>
      <c r="H2170" s="3" t="s">
        <v>11</v>
      </c>
      <c r="I2170" s="5" t="s">
        <v>42</v>
      </c>
    </row>
    <row r="2171" spans="1:9" x14ac:dyDescent="0.35">
      <c r="A2171" s="4" t="s">
        <v>2200</v>
      </c>
      <c r="B2171" s="3">
        <v>1988</v>
      </c>
      <c r="C2171" s="3" t="s">
        <v>30</v>
      </c>
      <c r="D2171" s="3">
        <v>17</v>
      </c>
      <c r="E2171" s="3">
        <v>3</v>
      </c>
      <c r="F2171" s="3">
        <v>37076.370000000003</v>
      </c>
      <c r="G2171" s="3" t="s">
        <v>11</v>
      </c>
      <c r="H2171" s="3" t="s">
        <v>16</v>
      </c>
      <c r="I2171" s="5" t="s">
        <v>42</v>
      </c>
    </row>
    <row r="2172" spans="1:9" x14ac:dyDescent="0.35">
      <c r="A2172" s="4" t="s">
        <v>2201</v>
      </c>
      <c r="B2172" s="3">
        <v>1989</v>
      </c>
      <c r="C2172" s="3" t="s">
        <v>18</v>
      </c>
      <c r="D2172" s="3">
        <v>10</v>
      </c>
      <c r="E2172" s="3">
        <v>0</v>
      </c>
      <c r="F2172" s="3">
        <v>37079.370000000003</v>
      </c>
      <c r="G2172" s="3" t="s">
        <v>11</v>
      </c>
      <c r="H2172" s="3" t="s">
        <v>12</v>
      </c>
      <c r="I2172" s="5" t="s">
        <v>42</v>
      </c>
    </row>
    <row r="2173" spans="1:9" x14ac:dyDescent="0.35">
      <c r="A2173" s="4" t="s">
        <v>2202</v>
      </c>
      <c r="B2173" s="3">
        <v>1995</v>
      </c>
      <c r="C2173" s="3" t="s">
        <v>37</v>
      </c>
      <c r="D2173" s="3">
        <v>30</v>
      </c>
      <c r="E2173" s="3">
        <v>0</v>
      </c>
      <c r="F2173" s="3">
        <v>37133.9</v>
      </c>
      <c r="G2173" s="3" t="s">
        <v>11</v>
      </c>
      <c r="H2173" s="3" t="s">
        <v>11</v>
      </c>
      <c r="I2173" s="5" t="s">
        <v>13</v>
      </c>
    </row>
    <row r="2174" spans="1:9" x14ac:dyDescent="0.35">
      <c r="A2174" s="4" t="s">
        <v>2203</v>
      </c>
      <c r="B2174" s="3">
        <v>2000</v>
      </c>
      <c r="C2174" s="3" t="s">
        <v>20</v>
      </c>
      <c r="D2174" s="3">
        <v>5</v>
      </c>
      <c r="E2174" s="3">
        <v>1</v>
      </c>
      <c r="F2174" s="3">
        <v>37165.160000000003</v>
      </c>
      <c r="G2174" s="3" t="s">
        <v>16</v>
      </c>
      <c r="H2174" s="3" t="s">
        <v>12</v>
      </c>
      <c r="I2174" s="5" t="s">
        <v>31</v>
      </c>
    </row>
    <row r="2175" spans="1:9" x14ac:dyDescent="0.35">
      <c r="A2175" s="4" t="s">
        <v>2204</v>
      </c>
      <c r="B2175" s="3">
        <v>1990</v>
      </c>
      <c r="C2175" s="3" t="s">
        <v>37</v>
      </c>
      <c r="D2175" s="3">
        <v>17</v>
      </c>
      <c r="E2175" s="3">
        <v>3</v>
      </c>
      <c r="F2175" s="3">
        <v>37251.22</v>
      </c>
      <c r="G2175" s="3" t="s">
        <v>11</v>
      </c>
      <c r="H2175" s="3" t="s">
        <v>11</v>
      </c>
      <c r="I2175" s="5" t="s">
        <v>42</v>
      </c>
    </row>
    <row r="2176" spans="1:9" x14ac:dyDescent="0.35">
      <c r="A2176" s="4" t="s">
        <v>2205</v>
      </c>
      <c r="B2176" s="3">
        <v>1985</v>
      </c>
      <c r="C2176" s="3" t="s">
        <v>15</v>
      </c>
      <c r="D2176" s="3">
        <v>17</v>
      </c>
      <c r="E2176" s="3">
        <v>0</v>
      </c>
      <c r="F2176" s="3">
        <v>37270.15</v>
      </c>
      <c r="G2176" s="3" t="s">
        <v>11</v>
      </c>
      <c r="H2176" s="3" t="s">
        <v>16</v>
      </c>
      <c r="I2176" s="5" t="s">
        <v>247</v>
      </c>
    </row>
    <row r="2177" spans="1:9" x14ac:dyDescent="0.35">
      <c r="A2177" s="4" t="s">
        <v>2206</v>
      </c>
      <c r="B2177" s="3">
        <v>1975</v>
      </c>
      <c r="C2177" s="3" t="s">
        <v>15</v>
      </c>
      <c r="D2177" s="3">
        <v>9</v>
      </c>
      <c r="E2177" s="3">
        <v>1</v>
      </c>
      <c r="F2177" s="3">
        <v>37272.339999999997</v>
      </c>
      <c r="G2177" s="3" t="s">
        <v>11</v>
      </c>
      <c r="H2177" s="3" t="s">
        <v>12</v>
      </c>
      <c r="I2177" s="5" t="s">
        <v>42</v>
      </c>
    </row>
    <row r="2178" spans="1:9" x14ac:dyDescent="0.35">
      <c r="A2178" s="4" t="s">
        <v>2207</v>
      </c>
      <c r="B2178" s="3">
        <v>1969</v>
      </c>
      <c r="C2178" s="3" t="s">
        <v>37</v>
      </c>
      <c r="D2178" s="3">
        <v>30</v>
      </c>
      <c r="E2178" s="3">
        <v>0</v>
      </c>
      <c r="F2178" s="3">
        <v>37277.269999999997</v>
      </c>
      <c r="G2178" s="3" t="s">
        <v>16</v>
      </c>
      <c r="H2178" s="3" t="s">
        <v>12</v>
      </c>
      <c r="I2178" s="5" t="s">
        <v>42</v>
      </c>
    </row>
    <row r="2179" spans="1:9" x14ac:dyDescent="0.35">
      <c r="A2179" s="4" t="s">
        <v>2208</v>
      </c>
      <c r="B2179" s="3">
        <v>1979</v>
      </c>
      <c r="C2179" s="3" t="s">
        <v>35</v>
      </c>
      <c r="D2179" s="3">
        <v>3</v>
      </c>
      <c r="E2179" s="3">
        <v>2</v>
      </c>
      <c r="F2179" s="3">
        <v>37425.94</v>
      </c>
      <c r="G2179" s="3" t="s">
        <v>11</v>
      </c>
      <c r="H2179" s="3" t="s">
        <v>16</v>
      </c>
      <c r="I2179" s="5" t="s">
        <v>42</v>
      </c>
    </row>
    <row r="2180" spans="1:9" x14ac:dyDescent="0.35">
      <c r="A2180" s="4" t="s">
        <v>2209</v>
      </c>
      <c r="B2180" s="3">
        <v>2002</v>
      </c>
      <c r="C2180" s="3" t="s">
        <v>20</v>
      </c>
      <c r="D2180" s="3">
        <v>27</v>
      </c>
      <c r="E2180" s="3">
        <v>3</v>
      </c>
      <c r="F2180" s="3">
        <v>37465.339999999997</v>
      </c>
      <c r="G2180" s="3" t="s">
        <v>16</v>
      </c>
      <c r="H2180" s="3" t="s">
        <v>11</v>
      </c>
      <c r="I2180" s="5" t="s">
        <v>23</v>
      </c>
    </row>
    <row r="2181" spans="1:9" x14ac:dyDescent="0.35">
      <c r="A2181" s="4" t="s">
        <v>2210</v>
      </c>
      <c r="B2181" s="3">
        <v>2000</v>
      </c>
      <c r="C2181" s="3" t="s">
        <v>37</v>
      </c>
      <c r="D2181" s="3">
        <v>12</v>
      </c>
      <c r="E2181" s="3">
        <v>2</v>
      </c>
      <c r="F2181" s="3">
        <v>37484.449999999997</v>
      </c>
      <c r="G2181" s="3" t="s">
        <v>16</v>
      </c>
      <c r="H2181" s="3" t="s">
        <v>16</v>
      </c>
      <c r="I2181" s="5" t="s">
        <v>13</v>
      </c>
    </row>
    <row r="2182" spans="1:9" x14ac:dyDescent="0.35">
      <c r="A2182" s="4" t="s">
        <v>2211</v>
      </c>
      <c r="B2182" s="3">
        <v>1990</v>
      </c>
      <c r="C2182" s="3" t="s">
        <v>15</v>
      </c>
      <c r="D2182" s="3">
        <v>16</v>
      </c>
      <c r="E2182" s="3">
        <v>1</v>
      </c>
      <c r="F2182" s="3">
        <v>37607.53</v>
      </c>
      <c r="G2182" s="3" t="s">
        <v>16</v>
      </c>
      <c r="H2182" s="3" t="s">
        <v>11</v>
      </c>
      <c r="I2182" s="5" t="s">
        <v>166</v>
      </c>
    </row>
    <row r="2183" spans="1:9" x14ac:dyDescent="0.35">
      <c r="A2183" s="4" t="s">
        <v>2212</v>
      </c>
      <c r="B2183" s="3">
        <v>1982</v>
      </c>
      <c r="C2183" s="3" t="s">
        <v>18</v>
      </c>
      <c r="D2183" s="3">
        <v>20</v>
      </c>
      <c r="E2183" s="3">
        <v>3</v>
      </c>
      <c r="F2183" s="3">
        <v>37650.74</v>
      </c>
      <c r="G2183" s="3" t="s">
        <v>11</v>
      </c>
      <c r="H2183" s="3" t="s">
        <v>11</v>
      </c>
      <c r="I2183" s="5" t="s">
        <v>23</v>
      </c>
    </row>
    <row r="2184" spans="1:9" x14ac:dyDescent="0.35">
      <c r="A2184" s="4" t="s">
        <v>2213</v>
      </c>
      <c r="B2184" s="3">
        <v>1970</v>
      </c>
      <c r="C2184" s="3" t="s">
        <v>37</v>
      </c>
      <c r="D2184" s="3">
        <v>28</v>
      </c>
      <c r="E2184" s="3">
        <v>0</v>
      </c>
      <c r="F2184" s="3">
        <v>37675.06</v>
      </c>
      <c r="G2184" s="3" t="s">
        <v>11</v>
      </c>
      <c r="H2184" s="3" t="s">
        <v>12</v>
      </c>
      <c r="I2184" s="5" t="s">
        <v>42</v>
      </c>
    </row>
    <row r="2185" spans="1:9" x14ac:dyDescent="0.35">
      <c r="A2185" s="4" t="s">
        <v>2214</v>
      </c>
      <c r="B2185" s="3">
        <v>1988</v>
      </c>
      <c r="C2185" s="3" t="s">
        <v>37</v>
      </c>
      <c r="D2185" s="3">
        <v>10</v>
      </c>
      <c r="E2185" s="3">
        <v>1</v>
      </c>
      <c r="F2185" s="3">
        <v>37701.879999999997</v>
      </c>
      <c r="G2185" s="3" t="s">
        <v>11</v>
      </c>
      <c r="H2185" s="3" t="s">
        <v>12</v>
      </c>
      <c r="I2185" s="5" t="s">
        <v>249</v>
      </c>
    </row>
    <row r="2186" spans="1:9" x14ac:dyDescent="0.35">
      <c r="A2186" s="4" t="s">
        <v>2215</v>
      </c>
      <c r="B2186" s="3">
        <v>1976</v>
      </c>
      <c r="C2186" s="3" t="s">
        <v>20</v>
      </c>
      <c r="D2186" s="3">
        <v>18</v>
      </c>
      <c r="E2186" s="3">
        <v>2</v>
      </c>
      <c r="F2186" s="3">
        <v>37735.199999999997</v>
      </c>
      <c r="G2186" s="3" t="s">
        <v>11</v>
      </c>
      <c r="H2186" s="3" t="s">
        <v>11</v>
      </c>
      <c r="I2186" s="5" t="s">
        <v>42</v>
      </c>
    </row>
    <row r="2187" spans="1:9" x14ac:dyDescent="0.35">
      <c r="A2187" s="4" t="s">
        <v>2216</v>
      </c>
      <c r="B2187" s="3">
        <v>1986</v>
      </c>
      <c r="C2187" s="3" t="s">
        <v>35</v>
      </c>
      <c r="D2187" s="3">
        <v>15</v>
      </c>
      <c r="E2187" s="3">
        <v>0</v>
      </c>
      <c r="F2187" s="3">
        <v>37742.58</v>
      </c>
      <c r="G2187" s="3" t="s">
        <v>16</v>
      </c>
      <c r="H2187" s="3" t="s">
        <v>16</v>
      </c>
      <c r="I2187" s="5" t="s">
        <v>13</v>
      </c>
    </row>
    <row r="2188" spans="1:9" x14ac:dyDescent="0.35">
      <c r="A2188" s="4" t="s">
        <v>2217</v>
      </c>
      <c r="B2188" s="3">
        <v>1983</v>
      </c>
      <c r="C2188" s="3" t="s">
        <v>10</v>
      </c>
      <c r="D2188" s="3">
        <v>26</v>
      </c>
      <c r="E2188" s="3">
        <v>3</v>
      </c>
      <c r="F2188" s="3">
        <v>37800.980000000003</v>
      </c>
      <c r="G2188" s="3" t="s">
        <v>11</v>
      </c>
      <c r="H2188" s="3" t="s">
        <v>11</v>
      </c>
      <c r="I2188" s="5" t="s">
        <v>42</v>
      </c>
    </row>
    <row r="2189" spans="1:9" x14ac:dyDescent="0.35">
      <c r="A2189" s="4" t="s">
        <v>2218</v>
      </c>
      <c r="B2189" s="3">
        <v>1979</v>
      </c>
      <c r="C2189" s="3" t="s">
        <v>20</v>
      </c>
      <c r="D2189" s="3">
        <v>9</v>
      </c>
      <c r="E2189" s="3">
        <v>0</v>
      </c>
      <c r="F2189" s="3">
        <v>37829.72</v>
      </c>
      <c r="G2189" s="3" t="s">
        <v>16</v>
      </c>
      <c r="H2189" s="3" t="s">
        <v>11</v>
      </c>
      <c r="I2189" s="5" t="s">
        <v>42</v>
      </c>
    </row>
    <row r="2190" spans="1:9" x14ac:dyDescent="0.35">
      <c r="A2190" s="4" t="s">
        <v>2219</v>
      </c>
      <c r="B2190" s="3">
        <v>1998</v>
      </c>
      <c r="C2190" s="3" t="s">
        <v>10</v>
      </c>
      <c r="D2190" s="3">
        <v>29</v>
      </c>
      <c r="E2190" s="3">
        <v>0</v>
      </c>
      <c r="F2190" s="3">
        <v>38126.25</v>
      </c>
      <c r="G2190" s="3" t="s">
        <v>16</v>
      </c>
      <c r="H2190" s="3" t="s">
        <v>12</v>
      </c>
      <c r="I2190" s="5" t="s">
        <v>13</v>
      </c>
    </row>
    <row r="2191" spans="1:9" x14ac:dyDescent="0.35">
      <c r="A2191" s="4" t="s">
        <v>2220</v>
      </c>
      <c r="B2191" s="3">
        <v>1972</v>
      </c>
      <c r="C2191" s="3" t="s">
        <v>15</v>
      </c>
      <c r="D2191" s="3">
        <v>19</v>
      </c>
      <c r="E2191" s="3">
        <v>0</v>
      </c>
      <c r="F2191" s="3">
        <v>38189.1</v>
      </c>
      <c r="G2191" s="3" t="s">
        <v>11</v>
      </c>
      <c r="H2191" s="3" t="s">
        <v>11</v>
      </c>
      <c r="I2191" s="5" t="s">
        <v>42</v>
      </c>
    </row>
    <row r="2192" spans="1:9" x14ac:dyDescent="0.35">
      <c r="A2192" s="4" t="s">
        <v>2221</v>
      </c>
      <c r="B2192" s="3">
        <v>1989</v>
      </c>
      <c r="C2192" s="3" t="s">
        <v>20</v>
      </c>
      <c r="D2192" s="3">
        <v>8</v>
      </c>
      <c r="E2192" s="3">
        <v>3</v>
      </c>
      <c r="F2192" s="3">
        <v>38237.339999999997</v>
      </c>
      <c r="G2192" s="3" t="s">
        <v>11</v>
      </c>
      <c r="H2192" s="3" t="s">
        <v>12</v>
      </c>
      <c r="I2192" s="5" t="s">
        <v>42</v>
      </c>
    </row>
    <row r="2193" spans="1:9" x14ac:dyDescent="0.35">
      <c r="A2193" s="4" t="s">
        <v>2222</v>
      </c>
      <c r="B2193" s="3">
        <v>1964</v>
      </c>
      <c r="C2193" s="3" t="s">
        <v>18</v>
      </c>
      <c r="D2193" s="3">
        <v>16</v>
      </c>
      <c r="E2193" s="3">
        <v>0</v>
      </c>
      <c r="F2193" s="3">
        <v>38241.74</v>
      </c>
      <c r="G2193" s="3" t="s">
        <v>11</v>
      </c>
      <c r="H2193" s="3" t="s">
        <v>12</v>
      </c>
      <c r="I2193" s="5" t="s">
        <v>42</v>
      </c>
    </row>
    <row r="2194" spans="1:9" x14ac:dyDescent="0.35">
      <c r="A2194" s="4" t="s">
        <v>2223</v>
      </c>
      <c r="B2194" s="3">
        <v>1980</v>
      </c>
      <c r="C2194" s="3" t="s">
        <v>35</v>
      </c>
      <c r="D2194" s="3">
        <v>16</v>
      </c>
      <c r="E2194" s="3">
        <v>1</v>
      </c>
      <c r="F2194" s="3">
        <v>38245.589999999997</v>
      </c>
      <c r="G2194" s="3" t="s">
        <v>16</v>
      </c>
      <c r="H2194" s="3" t="s">
        <v>11</v>
      </c>
      <c r="I2194" s="5" t="s">
        <v>13</v>
      </c>
    </row>
    <row r="2195" spans="1:9" x14ac:dyDescent="0.35">
      <c r="A2195" s="4" t="s">
        <v>2224</v>
      </c>
      <c r="B2195" s="3">
        <v>1989</v>
      </c>
      <c r="C2195" s="3" t="s">
        <v>37</v>
      </c>
      <c r="D2195" s="3">
        <v>30</v>
      </c>
      <c r="E2195" s="3">
        <v>1</v>
      </c>
      <c r="F2195" s="3">
        <v>38282.75</v>
      </c>
      <c r="G2195" s="3" t="s">
        <v>16</v>
      </c>
      <c r="H2195" s="3" t="s">
        <v>11</v>
      </c>
      <c r="I2195" s="5" t="s">
        <v>13</v>
      </c>
    </row>
    <row r="2196" spans="1:9" x14ac:dyDescent="0.35">
      <c r="A2196" s="4" t="s">
        <v>2225</v>
      </c>
      <c r="B2196" s="3">
        <v>1980</v>
      </c>
      <c r="C2196" s="3" t="s">
        <v>18</v>
      </c>
      <c r="D2196" s="3">
        <v>12</v>
      </c>
      <c r="E2196" s="3">
        <v>2</v>
      </c>
      <c r="F2196" s="3">
        <v>38313.129999999997</v>
      </c>
      <c r="G2196" s="3" t="s">
        <v>16</v>
      </c>
      <c r="H2196" s="3" t="s">
        <v>12</v>
      </c>
      <c r="I2196" s="5" t="s">
        <v>42</v>
      </c>
    </row>
    <row r="2197" spans="1:9" x14ac:dyDescent="0.35">
      <c r="A2197" s="4" t="s">
        <v>2226</v>
      </c>
      <c r="B2197" s="3">
        <v>2002</v>
      </c>
      <c r="C2197" s="3" t="s">
        <v>20</v>
      </c>
      <c r="D2197" s="3">
        <v>17</v>
      </c>
      <c r="E2197" s="3">
        <v>2</v>
      </c>
      <c r="F2197" s="3">
        <v>38344.57</v>
      </c>
      <c r="G2197" s="3" t="s">
        <v>16</v>
      </c>
      <c r="H2197" s="3" t="s">
        <v>12</v>
      </c>
      <c r="I2197" s="5" t="s">
        <v>42</v>
      </c>
    </row>
    <row r="2198" spans="1:9" x14ac:dyDescent="0.35">
      <c r="A2198" s="4" t="s">
        <v>2227</v>
      </c>
      <c r="B2198" s="3">
        <v>1970</v>
      </c>
      <c r="C2198" s="3" t="s">
        <v>35</v>
      </c>
      <c r="D2198" s="3">
        <v>22</v>
      </c>
      <c r="E2198" s="3">
        <v>0</v>
      </c>
      <c r="F2198" s="3">
        <v>38389.79</v>
      </c>
      <c r="G2198" s="3" t="s">
        <v>11</v>
      </c>
      <c r="H2198" s="3" t="s">
        <v>12</v>
      </c>
      <c r="I2198" s="5" t="s">
        <v>42</v>
      </c>
    </row>
    <row r="2199" spans="1:9" x14ac:dyDescent="0.35">
      <c r="A2199" s="4" t="s">
        <v>2228</v>
      </c>
      <c r="B2199" s="3">
        <v>1971</v>
      </c>
      <c r="C2199" s="3" t="s">
        <v>30</v>
      </c>
      <c r="D2199" s="3">
        <v>23</v>
      </c>
      <c r="E2199" s="3">
        <v>0</v>
      </c>
      <c r="F2199" s="3">
        <v>38405.26</v>
      </c>
      <c r="G2199" s="3" t="s">
        <v>11</v>
      </c>
      <c r="H2199" s="3" t="s">
        <v>16</v>
      </c>
      <c r="I2199" s="5" t="s">
        <v>42</v>
      </c>
    </row>
    <row r="2200" spans="1:9" x14ac:dyDescent="0.35">
      <c r="A2200" s="4" t="s">
        <v>2229</v>
      </c>
      <c r="B2200" s="3">
        <v>1986</v>
      </c>
      <c r="C2200" s="3" t="s">
        <v>18</v>
      </c>
      <c r="D2200" s="3">
        <v>21</v>
      </c>
      <c r="E2200" s="3">
        <v>2</v>
      </c>
      <c r="F2200" s="3">
        <v>38415.47</v>
      </c>
      <c r="G2200" s="3" t="s">
        <v>16</v>
      </c>
      <c r="H2200" s="3" t="s">
        <v>11</v>
      </c>
      <c r="I2200" s="5" t="s">
        <v>42</v>
      </c>
    </row>
    <row r="2201" spans="1:9" x14ac:dyDescent="0.35">
      <c r="A2201" s="4" t="s">
        <v>2230</v>
      </c>
      <c r="B2201" s="3">
        <v>1999</v>
      </c>
      <c r="C2201" s="3" t="s">
        <v>15</v>
      </c>
      <c r="D2201" s="3">
        <v>12</v>
      </c>
      <c r="E2201" s="3">
        <v>2</v>
      </c>
      <c r="F2201" s="3">
        <v>38511.629999999997</v>
      </c>
      <c r="G2201" s="3" t="s">
        <v>11</v>
      </c>
      <c r="H2201" s="3" t="s">
        <v>11</v>
      </c>
      <c r="I2201" s="5" t="s">
        <v>247</v>
      </c>
    </row>
    <row r="2202" spans="1:9" x14ac:dyDescent="0.35">
      <c r="A2202" s="4" t="s">
        <v>2231</v>
      </c>
      <c r="B2202" s="3">
        <v>1990</v>
      </c>
      <c r="C2202" s="3" t="s">
        <v>10</v>
      </c>
      <c r="D2202" s="3">
        <v>13</v>
      </c>
      <c r="E2202" s="3">
        <v>3</v>
      </c>
      <c r="F2202" s="3">
        <v>38652.089999999997</v>
      </c>
      <c r="G2202" s="3" t="s">
        <v>11</v>
      </c>
      <c r="H2202" s="3" t="s">
        <v>11</v>
      </c>
      <c r="I2202" s="5" t="s">
        <v>42</v>
      </c>
    </row>
    <row r="2203" spans="1:9" x14ac:dyDescent="0.35">
      <c r="A2203" s="4" t="s">
        <v>2232</v>
      </c>
      <c r="B2203" s="3">
        <v>1986</v>
      </c>
      <c r="C2203" s="3" t="s">
        <v>10</v>
      </c>
      <c r="D2203" s="3">
        <v>20</v>
      </c>
      <c r="E2203" s="3">
        <v>1</v>
      </c>
      <c r="F2203" s="3">
        <v>38709.18</v>
      </c>
      <c r="G2203" s="3" t="s">
        <v>16</v>
      </c>
      <c r="H2203" s="3" t="s">
        <v>12</v>
      </c>
      <c r="I2203" s="5" t="s">
        <v>13</v>
      </c>
    </row>
    <row r="2204" spans="1:9" x14ac:dyDescent="0.35">
      <c r="A2204" s="4" t="s">
        <v>31</v>
      </c>
      <c r="B2204" s="3">
        <v>1991</v>
      </c>
      <c r="C2204" s="3" t="s">
        <v>15</v>
      </c>
      <c r="D2204" s="3">
        <v>22</v>
      </c>
      <c r="E2204" s="3">
        <v>2</v>
      </c>
      <c r="F2204" s="3">
        <v>38711</v>
      </c>
      <c r="G2204" s="3" t="s">
        <v>16</v>
      </c>
      <c r="H2204" s="3" t="s">
        <v>12</v>
      </c>
      <c r="I2204" s="5" t="s">
        <v>42</v>
      </c>
    </row>
    <row r="2205" spans="1:9" x14ac:dyDescent="0.35">
      <c r="A2205" s="4" t="s">
        <v>2233</v>
      </c>
      <c r="B2205" s="3">
        <v>1991</v>
      </c>
      <c r="C2205" s="3" t="s">
        <v>15</v>
      </c>
      <c r="D2205" s="3">
        <v>2</v>
      </c>
      <c r="E2205" s="3">
        <v>2</v>
      </c>
      <c r="F2205" s="3">
        <v>38711</v>
      </c>
      <c r="G2205" s="3" t="s">
        <v>11</v>
      </c>
      <c r="H2205" s="3" t="s">
        <v>11</v>
      </c>
      <c r="I2205" s="5" t="s">
        <v>42</v>
      </c>
    </row>
    <row r="2206" spans="1:9" x14ac:dyDescent="0.35">
      <c r="A2206" s="4" t="s">
        <v>2234</v>
      </c>
      <c r="B2206" s="3">
        <v>1976</v>
      </c>
      <c r="C2206" s="3" t="s">
        <v>18</v>
      </c>
      <c r="D2206" s="3">
        <v>15</v>
      </c>
      <c r="E2206" s="3">
        <v>2</v>
      </c>
      <c r="F2206" s="3">
        <v>38740.120000000003</v>
      </c>
      <c r="G2206" s="3" t="s">
        <v>11</v>
      </c>
      <c r="H2206" s="3" t="s">
        <v>11</v>
      </c>
      <c r="I2206" s="5" t="s">
        <v>23</v>
      </c>
    </row>
    <row r="2207" spans="1:9" x14ac:dyDescent="0.35">
      <c r="A2207" s="4" t="s">
        <v>2235</v>
      </c>
      <c r="B2207" s="3">
        <v>1991</v>
      </c>
      <c r="C2207" s="3" t="s">
        <v>15</v>
      </c>
      <c r="D2207" s="3">
        <v>8</v>
      </c>
      <c r="E2207" s="3">
        <v>3</v>
      </c>
      <c r="F2207" s="3">
        <v>38746.36</v>
      </c>
      <c r="G2207" s="3" t="s">
        <v>16</v>
      </c>
      <c r="H2207" s="3" t="s">
        <v>11</v>
      </c>
      <c r="I2207" s="5" t="s">
        <v>23</v>
      </c>
    </row>
    <row r="2208" spans="1:9" x14ac:dyDescent="0.35">
      <c r="A2208" s="4" t="s">
        <v>2236</v>
      </c>
      <c r="B2208" s="3">
        <v>2004</v>
      </c>
      <c r="C2208" s="3" t="s">
        <v>30</v>
      </c>
      <c r="D2208" s="3">
        <v>5</v>
      </c>
      <c r="E2208" s="3">
        <v>0</v>
      </c>
      <c r="F2208" s="3">
        <v>38792.69</v>
      </c>
      <c r="G2208" s="3" t="s">
        <v>11</v>
      </c>
      <c r="H2208" s="3" t="s">
        <v>11</v>
      </c>
      <c r="I2208" s="5" t="s">
        <v>13</v>
      </c>
    </row>
    <row r="2209" spans="1:9" x14ac:dyDescent="0.35">
      <c r="A2209" s="4" t="s">
        <v>2237</v>
      </c>
      <c r="B2209" s="3">
        <v>1979</v>
      </c>
      <c r="C2209" s="3" t="s">
        <v>30</v>
      </c>
      <c r="D2209" s="3">
        <v>3</v>
      </c>
      <c r="E2209" s="3">
        <v>2</v>
      </c>
      <c r="F2209" s="3">
        <v>38836.980000000003</v>
      </c>
      <c r="G2209" s="3" t="s">
        <v>11</v>
      </c>
      <c r="H2209" s="3" t="s">
        <v>16</v>
      </c>
      <c r="I2209" s="5" t="s">
        <v>42</v>
      </c>
    </row>
    <row r="2210" spans="1:9" x14ac:dyDescent="0.35">
      <c r="A2210" s="4" t="s">
        <v>2238</v>
      </c>
      <c r="B2210" s="3">
        <v>1964</v>
      </c>
      <c r="C2210" s="3" t="s">
        <v>18</v>
      </c>
      <c r="D2210" s="3">
        <v>6</v>
      </c>
      <c r="E2210" s="3">
        <v>0</v>
      </c>
      <c r="F2210" s="3">
        <v>38869.25</v>
      </c>
      <c r="G2210" s="3" t="s">
        <v>11</v>
      </c>
      <c r="H2210" s="3" t="s">
        <v>11</v>
      </c>
      <c r="I2210" s="5" t="s">
        <v>42</v>
      </c>
    </row>
    <row r="2211" spans="1:9" x14ac:dyDescent="0.35">
      <c r="A2211" s="4" t="s">
        <v>2239</v>
      </c>
      <c r="B2211" s="3">
        <v>1967</v>
      </c>
      <c r="C2211" s="3" t="s">
        <v>10</v>
      </c>
      <c r="D2211" s="3">
        <v>30</v>
      </c>
      <c r="E2211" s="3">
        <v>0</v>
      </c>
      <c r="F2211" s="3">
        <v>38893.360000000001</v>
      </c>
      <c r="G2211" s="3" t="s">
        <v>16</v>
      </c>
      <c r="H2211" s="3" t="s">
        <v>11</v>
      </c>
      <c r="I2211" s="5" t="s">
        <v>42</v>
      </c>
    </row>
    <row r="2212" spans="1:9" x14ac:dyDescent="0.35">
      <c r="A2212" s="4" t="s">
        <v>2240</v>
      </c>
      <c r="B2212" s="3">
        <v>1987</v>
      </c>
      <c r="C2212" s="3" t="s">
        <v>18</v>
      </c>
      <c r="D2212" s="3">
        <v>16</v>
      </c>
      <c r="E2212" s="3">
        <v>3</v>
      </c>
      <c r="F2212" s="3">
        <v>38924.04</v>
      </c>
      <c r="G2212" s="3" t="s">
        <v>11</v>
      </c>
      <c r="H2212" s="3" t="s">
        <v>11</v>
      </c>
      <c r="I2212" s="5" t="s">
        <v>42</v>
      </c>
    </row>
    <row r="2213" spans="1:9" x14ac:dyDescent="0.35">
      <c r="A2213" s="4" t="s">
        <v>2241</v>
      </c>
      <c r="B2213" s="3">
        <v>1976</v>
      </c>
      <c r="C2213" s="3" t="s">
        <v>30</v>
      </c>
      <c r="D2213" s="3">
        <v>15</v>
      </c>
      <c r="E2213" s="3">
        <v>2</v>
      </c>
      <c r="F2213" s="3">
        <v>38932.559999999998</v>
      </c>
      <c r="G2213" s="3" t="s">
        <v>11</v>
      </c>
      <c r="H2213" s="3" t="s">
        <v>12</v>
      </c>
      <c r="I2213" s="5" t="s">
        <v>42</v>
      </c>
    </row>
    <row r="2214" spans="1:9" x14ac:dyDescent="0.35">
      <c r="A2214" s="4" t="s">
        <v>2242</v>
      </c>
      <c r="B2214" s="3">
        <v>1980</v>
      </c>
      <c r="C2214" s="3" t="s">
        <v>20</v>
      </c>
      <c r="D2214" s="3">
        <v>24</v>
      </c>
      <c r="E2214" s="3">
        <v>2</v>
      </c>
      <c r="F2214" s="3">
        <v>38947.43</v>
      </c>
      <c r="G2214" s="3" t="s">
        <v>11</v>
      </c>
      <c r="H2214" s="3" t="s">
        <v>12</v>
      </c>
      <c r="I2214" s="5" t="s">
        <v>42</v>
      </c>
    </row>
    <row r="2215" spans="1:9" x14ac:dyDescent="0.35">
      <c r="A2215" s="4" t="s">
        <v>2243</v>
      </c>
      <c r="B2215" s="3">
        <v>1978</v>
      </c>
      <c r="C2215" s="3" t="s">
        <v>37</v>
      </c>
      <c r="D2215" s="3">
        <v>12</v>
      </c>
      <c r="E2215" s="3">
        <v>2</v>
      </c>
      <c r="F2215" s="3">
        <v>38998.550000000003</v>
      </c>
      <c r="G2215" s="3" t="s">
        <v>16</v>
      </c>
      <c r="H2215" s="3" t="s">
        <v>16</v>
      </c>
      <c r="I2215" s="5" t="s">
        <v>42</v>
      </c>
    </row>
    <row r="2216" spans="1:9" x14ac:dyDescent="0.35">
      <c r="A2216" s="4" t="s">
        <v>2244</v>
      </c>
      <c r="B2216" s="3">
        <v>1985</v>
      </c>
      <c r="C2216" s="3" t="s">
        <v>20</v>
      </c>
      <c r="D2216" s="3">
        <v>20</v>
      </c>
      <c r="E2216" s="3">
        <v>1</v>
      </c>
      <c r="F2216" s="3">
        <v>39047.29</v>
      </c>
      <c r="G2216" s="3" t="s">
        <v>16</v>
      </c>
      <c r="H2216" s="3" t="s">
        <v>12</v>
      </c>
      <c r="I2216" s="5" t="s">
        <v>356</v>
      </c>
    </row>
    <row r="2217" spans="1:9" x14ac:dyDescent="0.35">
      <c r="A2217" s="4" t="s">
        <v>2245</v>
      </c>
      <c r="B2217" s="3">
        <v>1982</v>
      </c>
      <c r="C2217" s="3" t="s">
        <v>35</v>
      </c>
      <c r="D2217" s="3">
        <v>4</v>
      </c>
      <c r="E2217" s="3">
        <v>1</v>
      </c>
      <c r="F2217" s="3">
        <v>39125.33</v>
      </c>
      <c r="G2217" s="3" t="s">
        <v>16</v>
      </c>
      <c r="H2217" s="3" t="s">
        <v>16</v>
      </c>
      <c r="I2217" s="5" t="s">
        <v>168</v>
      </c>
    </row>
    <row r="2218" spans="1:9" x14ac:dyDescent="0.35">
      <c r="A2218" s="4" t="s">
        <v>2246</v>
      </c>
      <c r="B2218" s="3">
        <v>1962</v>
      </c>
      <c r="C2218" s="3" t="s">
        <v>10</v>
      </c>
      <c r="D2218" s="3">
        <v>7</v>
      </c>
      <c r="E2218" s="3">
        <v>0</v>
      </c>
      <c r="F2218" s="3">
        <v>39221.120000000003</v>
      </c>
      <c r="G2218" s="3" t="s">
        <v>11</v>
      </c>
      <c r="H2218" s="3" t="s">
        <v>16</v>
      </c>
      <c r="I2218" s="5" t="s">
        <v>42</v>
      </c>
    </row>
    <row r="2219" spans="1:9" x14ac:dyDescent="0.35">
      <c r="A2219" s="4" t="s">
        <v>2247</v>
      </c>
      <c r="B2219" s="3">
        <v>1992</v>
      </c>
      <c r="C2219" s="3" t="s">
        <v>15</v>
      </c>
      <c r="D2219" s="3">
        <v>30</v>
      </c>
      <c r="E2219" s="3">
        <v>2</v>
      </c>
      <c r="F2219" s="3">
        <v>39241.440000000002</v>
      </c>
      <c r="G2219" s="3" t="s">
        <v>16</v>
      </c>
      <c r="H2219" s="3" t="s">
        <v>12</v>
      </c>
      <c r="I2219" s="5" t="s">
        <v>42</v>
      </c>
    </row>
    <row r="2220" spans="1:9" x14ac:dyDescent="0.35">
      <c r="A2220" s="4" t="s">
        <v>2248</v>
      </c>
      <c r="B2220" s="3">
        <v>1982</v>
      </c>
      <c r="C2220" s="3" t="s">
        <v>35</v>
      </c>
      <c r="D2220" s="3">
        <v>16</v>
      </c>
      <c r="E2220" s="3">
        <v>3</v>
      </c>
      <c r="F2220" s="3">
        <v>39315.279999999999</v>
      </c>
      <c r="G2220" s="3" t="s">
        <v>11</v>
      </c>
      <c r="H2220" s="3" t="s">
        <v>12</v>
      </c>
      <c r="I2220" s="5" t="s">
        <v>42</v>
      </c>
    </row>
    <row r="2221" spans="1:9" x14ac:dyDescent="0.35">
      <c r="A2221" s="4" t="s">
        <v>2249</v>
      </c>
      <c r="B2221" s="3">
        <v>1978</v>
      </c>
      <c r="C2221" s="3" t="s">
        <v>35</v>
      </c>
      <c r="D2221" s="3">
        <v>5</v>
      </c>
      <c r="E2221" s="3">
        <v>2</v>
      </c>
      <c r="F2221" s="3">
        <v>39352.6</v>
      </c>
      <c r="G2221" s="3" t="s">
        <v>11</v>
      </c>
      <c r="H2221" s="3" t="s">
        <v>12</v>
      </c>
      <c r="I2221" s="5" t="s">
        <v>42</v>
      </c>
    </row>
    <row r="2222" spans="1:9" x14ac:dyDescent="0.35">
      <c r="A2222" s="4" t="s">
        <v>2250</v>
      </c>
      <c r="B2222" s="3">
        <v>1966</v>
      </c>
      <c r="C2222" s="3" t="s">
        <v>18</v>
      </c>
      <c r="D2222" s="3">
        <v>24</v>
      </c>
      <c r="E2222" s="3">
        <v>0</v>
      </c>
      <c r="F2222" s="3">
        <v>39396.86</v>
      </c>
      <c r="G2222" s="3" t="s">
        <v>11</v>
      </c>
      <c r="H2222" s="3" t="s">
        <v>11</v>
      </c>
      <c r="I2222" s="5" t="s">
        <v>42</v>
      </c>
    </row>
    <row r="2223" spans="1:9" x14ac:dyDescent="0.35">
      <c r="A2223" s="4" t="s">
        <v>2251</v>
      </c>
      <c r="B2223" s="3">
        <v>1978</v>
      </c>
      <c r="C2223" s="3" t="s">
        <v>10</v>
      </c>
      <c r="D2223" s="3">
        <v>12</v>
      </c>
      <c r="E2223" s="3">
        <v>1</v>
      </c>
      <c r="F2223" s="3">
        <v>39556.49</v>
      </c>
      <c r="G2223" s="3" t="s">
        <v>16</v>
      </c>
      <c r="H2223" s="3" t="s">
        <v>11</v>
      </c>
      <c r="I2223" s="5" t="s">
        <v>164</v>
      </c>
    </row>
    <row r="2224" spans="1:9" x14ac:dyDescent="0.35">
      <c r="A2224" s="4" t="s">
        <v>2252</v>
      </c>
      <c r="B2224" s="3">
        <v>1981</v>
      </c>
      <c r="C2224" s="3" t="s">
        <v>10</v>
      </c>
      <c r="D2224" s="3">
        <v>5</v>
      </c>
      <c r="E2224" s="3">
        <v>3</v>
      </c>
      <c r="F2224" s="3">
        <v>39597.410000000003</v>
      </c>
      <c r="G2224" s="3" t="s">
        <v>16</v>
      </c>
      <c r="H2224" s="3" t="s">
        <v>11</v>
      </c>
      <c r="I2224" s="5" t="s">
        <v>356</v>
      </c>
    </row>
    <row r="2225" spans="1:9" x14ac:dyDescent="0.35">
      <c r="A2225" s="4" t="s">
        <v>2253</v>
      </c>
      <c r="B2225" s="3">
        <v>1995</v>
      </c>
      <c r="C2225" s="3" t="s">
        <v>35</v>
      </c>
      <c r="D2225" s="3">
        <v>7</v>
      </c>
      <c r="E2225" s="3">
        <v>0</v>
      </c>
      <c r="F2225" s="3">
        <v>39611.760000000002</v>
      </c>
      <c r="G2225" s="3" t="s">
        <v>16</v>
      </c>
      <c r="H2225" s="3" t="s">
        <v>12</v>
      </c>
      <c r="I2225" s="5" t="s">
        <v>13</v>
      </c>
    </row>
    <row r="2226" spans="1:9" x14ac:dyDescent="0.35">
      <c r="A2226" s="4" t="s">
        <v>2254</v>
      </c>
      <c r="B2226" s="3">
        <v>1977</v>
      </c>
      <c r="C2226" s="3" t="s">
        <v>30</v>
      </c>
      <c r="D2226" s="3">
        <v>17</v>
      </c>
      <c r="E2226" s="3">
        <v>2</v>
      </c>
      <c r="F2226" s="3">
        <v>39670.44</v>
      </c>
      <c r="G2226" s="3" t="s">
        <v>11</v>
      </c>
      <c r="H2226" s="3" t="s">
        <v>16</v>
      </c>
      <c r="I2226" s="5" t="s">
        <v>23</v>
      </c>
    </row>
    <row r="2227" spans="1:9" x14ac:dyDescent="0.35">
      <c r="A2227" s="4" t="s">
        <v>2255</v>
      </c>
      <c r="B2227" s="3">
        <v>1968</v>
      </c>
      <c r="C2227" s="3" t="s">
        <v>20</v>
      </c>
      <c r="D2227" s="3">
        <v>29</v>
      </c>
      <c r="E2227" s="3">
        <v>0</v>
      </c>
      <c r="F2227" s="3">
        <v>39721.93</v>
      </c>
      <c r="G2227" s="3" t="s">
        <v>11</v>
      </c>
      <c r="H2227" s="3" t="s">
        <v>11</v>
      </c>
      <c r="I2227" s="5" t="s">
        <v>42</v>
      </c>
    </row>
    <row r="2228" spans="1:9" x14ac:dyDescent="0.35">
      <c r="A2228" s="4" t="s">
        <v>2256</v>
      </c>
      <c r="B2228" s="3">
        <v>2003</v>
      </c>
      <c r="C2228" s="3" t="s">
        <v>10</v>
      </c>
      <c r="D2228" s="3">
        <v>16</v>
      </c>
      <c r="E2228" s="3">
        <v>0</v>
      </c>
      <c r="F2228" s="3">
        <v>39722.75</v>
      </c>
      <c r="G2228" s="3" t="s">
        <v>16</v>
      </c>
      <c r="H2228" s="3" t="s">
        <v>16</v>
      </c>
      <c r="I2228" s="5" t="s">
        <v>13</v>
      </c>
    </row>
    <row r="2229" spans="1:9" x14ac:dyDescent="0.35">
      <c r="A2229" s="4" t="s">
        <v>2257</v>
      </c>
      <c r="B2229" s="3">
        <v>1977</v>
      </c>
      <c r="C2229" s="3" t="s">
        <v>35</v>
      </c>
      <c r="D2229" s="3">
        <v>12</v>
      </c>
      <c r="E2229" s="3">
        <v>1</v>
      </c>
      <c r="F2229" s="3">
        <v>39725.519999999997</v>
      </c>
      <c r="G2229" s="3" t="s">
        <v>11</v>
      </c>
      <c r="H2229" s="3" t="s">
        <v>16</v>
      </c>
      <c r="I2229" s="5" t="s">
        <v>23</v>
      </c>
    </row>
    <row r="2230" spans="1:9" x14ac:dyDescent="0.35">
      <c r="A2230" s="4" t="s">
        <v>2258</v>
      </c>
      <c r="B2230" s="3">
        <v>1973</v>
      </c>
      <c r="C2230" s="3" t="s">
        <v>30</v>
      </c>
      <c r="D2230" s="3">
        <v>17</v>
      </c>
      <c r="E2230" s="3">
        <v>0</v>
      </c>
      <c r="F2230" s="3">
        <v>39727.61</v>
      </c>
      <c r="G2230" s="3" t="s">
        <v>16</v>
      </c>
      <c r="H2230" s="3" t="s">
        <v>11</v>
      </c>
      <c r="I2230" s="5" t="s">
        <v>42</v>
      </c>
    </row>
    <row r="2231" spans="1:9" x14ac:dyDescent="0.35">
      <c r="A2231" s="4" t="s">
        <v>2259</v>
      </c>
      <c r="B2231" s="3">
        <v>1987</v>
      </c>
      <c r="C2231" s="3" t="s">
        <v>10</v>
      </c>
      <c r="D2231" s="3">
        <v>24</v>
      </c>
      <c r="E2231" s="3">
        <v>1</v>
      </c>
      <c r="F2231" s="3">
        <v>39774.28</v>
      </c>
      <c r="G2231" s="3" t="s">
        <v>16</v>
      </c>
      <c r="H2231" s="3" t="s">
        <v>16</v>
      </c>
      <c r="I2231" s="5" t="s">
        <v>276</v>
      </c>
    </row>
    <row r="2232" spans="1:9" x14ac:dyDescent="0.35">
      <c r="A2232" s="4" t="s">
        <v>2260</v>
      </c>
      <c r="B2232" s="3">
        <v>1985</v>
      </c>
      <c r="C2232" s="3" t="s">
        <v>10</v>
      </c>
      <c r="D2232" s="3">
        <v>17</v>
      </c>
      <c r="E2232" s="3">
        <v>2</v>
      </c>
      <c r="F2232" s="3">
        <v>39836.519999999997</v>
      </c>
      <c r="G2232" s="3" t="s">
        <v>11</v>
      </c>
      <c r="H2232" s="3" t="s">
        <v>16</v>
      </c>
      <c r="I2232" s="5" t="s">
        <v>42</v>
      </c>
    </row>
    <row r="2233" spans="1:9" x14ac:dyDescent="0.35">
      <c r="A2233" s="4" t="s">
        <v>2261</v>
      </c>
      <c r="B2233" s="3">
        <v>1983</v>
      </c>
      <c r="C2233" s="3" t="s">
        <v>18</v>
      </c>
      <c r="D2233" s="3">
        <v>1</v>
      </c>
      <c r="E2233" s="3">
        <v>3</v>
      </c>
      <c r="F2233" s="3">
        <v>39865.699999999997</v>
      </c>
      <c r="G2233" s="3" t="s">
        <v>11</v>
      </c>
      <c r="H2233" s="3" t="s">
        <v>11</v>
      </c>
      <c r="I2233" s="5" t="s">
        <v>42</v>
      </c>
    </row>
    <row r="2234" spans="1:9" x14ac:dyDescent="0.35">
      <c r="A2234" s="4" t="s">
        <v>2262</v>
      </c>
      <c r="B2234" s="3">
        <v>1985</v>
      </c>
      <c r="C2234" s="3" t="s">
        <v>35</v>
      </c>
      <c r="D2234" s="3">
        <v>22</v>
      </c>
      <c r="E2234" s="3">
        <v>1</v>
      </c>
      <c r="F2234" s="3">
        <v>39871.699999999997</v>
      </c>
      <c r="G2234" s="3" t="s">
        <v>16</v>
      </c>
      <c r="H2234" s="3" t="s">
        <v>11</v>
      </c>
      <c r="I2234" s="5" t="s">
        <v>13</v>
      </c>
    </row>
    <row r="2235" spans="1:9" x14ac:dyDescent="0.35">
      <c r="A2235" s="4" t="s">
        <v>2263</v>
      </c>
      <c r="B2235" s="3">
        <v>1975</v>
      </c>
      <c r="C2235" s="3" t="s">
        <v>30</v>
      </c>
      <c r="D2235" s="3">
        <v>2</v>
      </c>
      <c r="E2235" s="3">
        <v>1</v>
      </c>
      <c r="F2235" s="3">
        <v>39963.120000000003</v>
      </c>
      <c r="G2235" s="3" t="s">
        <v>11</v>
      </c>
      <c r="H2235" s="3" t="s">
        <v>11</v>
      </c>
      <c r="I2235" s="5" t="s">
        <v>42</v>
      </c>
    </row>
    <row r="2236" spans="1:9" x14ac:dyDescent="0.35">
      <c r="A2236" s="4" t="s">
        <v>2264</v>
      </c>
      <c r="B2236" s="3">
        <v>1987</v>
      </c>
      <c r="C2236" s="3" t="s">
        <v>35</v>
      </c>
      <c r="D2236" s="3">
        <v>8</v>
      </c>
      <c r="E2236" s="3">
        <v>3</v>
      </c>
      <c r="F2236" s="3">
        <v>39983.43</v>
      </c>
      <c r="G2236" s="3" t="s">
        <v>11</v>
      </c>
      <c r="H2236" s="3" t="s">
        <v>12</v>
      </c>
      <c r="I2236" s="5" t="s">
        <v>23</v>
      </c>
    </row>
    <row r="2237" spans="1:9" x14ac:dyDescent="0.35">
      <c r="A2237" s="4" t="s">
        <v>2265</v>
      </c>
      <c r="B2237" s="3">
        <v>1982</v>
      </c>
      <c r="C2237" s="3" t="s">
        <v>30</v>
      </c>
      <c r="D2237" s="3">
        <v>25</v>
      </c>
      <c r="E2237" s="3">
        <v>2</v>
      </c>
      <c r="F2237" s="3">
        <v>40003.33</v>
      </c>
      <c r="G2237" s="3" t="s">
        <v>16</v>
      </c>
      <c r="H2237" s="3" t="s">
        <v>16</v>
      </c>
      <c r="I2237" s="5" t="s">
        <v>23</v>
      </c>
    </row>
    <row r="2238" spans="1:9" x14ac:dyDescent="0.35">
      <c r="A2238" s="4" t="s">
        <v>2266</v>
      </c>
      <c r="B2238" s="3">
        <v>1978</v>
      </c>
      <c r="C2238" s="3" t="s">
        <v>30</v>
      </c>
      <c r="D2238" s="3">
        <v>20</v>
      </c>
      <c r="E2238" s="3">
        <v>2</v>
      </c>
      <c r="F2238" s="3">
        <v>40054.730000000003</v>
      </c>
      <c r="G2238" s="3" t="s">
        <v>16</v>
      </c>
      <c r="H2238" s="3" t="s">
        <v>12</v>
      </c>
      <c r="I2238" s="5" t="s">
        <v>42</v>
      </c>
    </row>
    <row r="2239" spans="1:9" x14ac:dyDescent="0.35">
      <c r="A2239" s="4" t="s">
        <v>2267</v>
      </c>
      <c r="B2239" s="3">
        <v>1966</v>
      </c>
      <c r="C2239" s="3" t="s">
        <v>35</v>
      </c>
      <c r="D2239" s="3">
        <v>12</v>
      </c>
      <c r="E2239" s="3">
        <v>0</v>
      </c>
      <c r="F2239" s="3">
        <v>40069.440000000002</v>
      </c>
      <c r="G2239" s="3" t="s">
        <v>16</v>
      </c>
      <c r="H2239" s="3" t="s">
        <v>12</v>
      </c>
      <c r="I2239" s="5" t="s">
        <v>42</v>
      </c>
    </row>
    <row r="2240" spans="1:9" x14ac:dyDescent="0.35">
      <c r="A2240" s="4" t="s">
        <v>2268</v>
      </c>
      <c r="B2240" s="3">
        <v>1983</v>
      </c>
      <c r="C2240" s="3" t="s">
        <v>37</v>
      </c>
      <c r="D2240" s="3">
        <v>14</v>
      </c>
      <c r="E2240" s="3">
        <v>2</v>
      </c>
      <c r="F2240" s="3">
        <v>40103.89</v>
      </c>
      <c r="G2240" s="3" t="s">
        <v>16</v>
      </c>
      <c r="H2240" s="3" t="s">
        <v>11</v>
      </c>
      <c r="I2240" s="5" t="s">
        <v>42</v>
      </c>
    </row>
    <row r="2241" spans="1:9" x14ac:dyDescent="0.35">
      <c r="A2241" s="4" t="s">
        <v>2269</v>
      </c>
      <c r="B2241" s="3">
        <v>1985</v>
      </c>
      <c r="C2241" s="3" t="s">
        <v>37</v>
      </c>
      <c r="D2241" s="3">
        <v>21</v>
      </c>
      <c r="E2241" s="3">
        <v>4</v>
      </c>
      <c r="F2241" s="3">
        <v>40182.25</v>
      </c>
      <c r="G2241" s="3" t="s">
        <v>16</v>
      </c>
      <c r="H2241" s="3" t="s">
        <v>11</v>
      </c>
      <c r="I2241" s="5" t="s">
        <v>42</v>
      </c>
    </row>
    <row r="2242" spans="1:9" x14ac:dyDescent="0.35">
      <c r="A2242" s="4" t="s">
        <v>2270</v>
      </c>
      <c r="B2242" s="3">
        <v>1979</v>
      </c>
      <c r="C2242" s="3" t="s">
        <v>35</v>
      </c>
      <c r="D2242" s="3">
        <v>18</v>
      </c>
      <c r="E2242" s="3">
        <v>2</v>
      </c>
      <c r="F2242" s="3">
        <v>40204.83</v>
      </c>
      <c r="G2242" s="3" t="s">
        <v>16</v>
      </c>
      <c r="H2242" s="3" t="s">
        <v>12</v>
      </c>
      <c r="I2242" s="5" t="s">
        <v>23</v>
      </c>
    </row>
    <row r="2243" spans="1:9" x14ac:dyDescent="0.35">
      <c r="A2243" s="4" t="s">
        <v>2271</v>
      </c>
      <c r="B2243" s="3">
        <v>1981</v>
      </c>
      <c r="C2243" s="3" t="s">
        <v>10</v>
      </c>
      <c r="D2243" s="3">
        <v>28</v>
      </c>
      <c r="E2243" s="3">
        <v>1</v>
      </c>
      <c r="F2243" s="3">
        <v>40208.559999999998</v>
      </c>
      <c r="G2243" s="3" t="s">
        <v>16</v>
      </c>
      <c r="H2243" s="3" t="s">
        <v>11</v>
      </c>
      <c r="I2243" s="5" t="s">
        <v>42</v>
      </c>
    </row>
    <row r="2244" spans="1:9" x14ac:dyDescent="0.35">
      <c r="A2244" s="4" t="s">
        <v>2272</v>
      </c>
      <c r="B2244" s="3">
        <v>1981</v>
      </c>
      <c r="C2244" s="3" t="s">
        <v>37</v>
      </c>
      <c r="D2244" s="3">
        <v>4</v>
      </c>
      <c r="E2244" s="3">
        <v>1</v>
      </c>
      <c r="F2244" s="3">
        <v>40273.65</v>
      </c>
      <c r="G2244" s="3" t="s">
        <v>16</v>
      </c>
      <c r="H2244" s="3" t="s">
        <v>12</v>
      </c>
      <c r="I2244" s="5" t="s">
        <v>13</v>
      </c>
    </row>
    <row r="2245" spans="1:9" x14ac:dyDescent="0.35">
      <c r="A2245" s="4" t="s">
        <v>2273</v>
      </c>
      <c r="B2245" s="3">
        <v>1977</v>
      </c>
      <c r="C2245" s="3" t="s">
        <v>18</v>
      </c>
      <c r="D2245" s="3">
        <v>27</v>
      </c>
      <c r="E2245" s="3">
        <v>2</v>
      </c>
      <c r="F2245" s="3">
        <v>40284.379999999997</v>
      </c>
      <c r="G2245" s="3" t="s">
        <v>16</v>
      </c>
      <c r="H2245" s="3" t="s">
        <v>12</v>
      </c>
      <c r="I2245" s="5" t="s">
        <v>23</v>
      </c>
    </row>
    <row r="2246" spans="1:9" x14ac:dyDescent="0.35">
      <c r="A2246" s="4" t="s">
        <v>2274</v>
      </c>
      <c r="B2246" s="3">
        <v>1962</v>
      </c>
      <c r="C2246" s="3" t="s">
        <v>20</v>
      </c>
      <c r="D2246" s="3">
        <v>4</v>
      </c>
      <c r="E2246" s="3">
        <v>0</v>
      </c>
      <c r="F2246" s="3">
        <v>40309.93</v>
      </c>
      <c r="G2246" s="3" t="s">
        <v>16</v>
      </c>
      <c r="H2246" s="3" t="s">
        <v>12</v>
      </c>
      <c r="I2246" s="5" t="s">
        <v>42</v>
      </c>
    </row>
    <row r="2247" spans="1:9" x14ac:dyDescent="0.35">
      <c r="A2247" s="4" t="s">
        <v>2275</v>
      </c>
      <c r="B2247" s="3">
        <v>1966</v>
      </c>
      <c r="C2247" s="3" t="s">
        <v>35</v>
      </c>
      <c r="D2247" s="3">
        <v>12</v>
      </c>
      <c r="E2247" s="3">
        <v>0</v>
      </c>
      <c r="F2247" s="3">
        <v>40373.74</v>
      </c>
      <c r="G2247" s="3" t="s">
        <v>16</v>
      </c>
      <c r="H2247" s="3" t="s">
        <v>12</v>
      </c>
      <c r="I2247" s="5" t="s">
        <v>42</v>
      </c>
    </row>
    <row r="2248" spans="1:9" x14ac:dyDescent="0.35">
      <c r="A2248" s="4" t="s">
        <v>2276</v>
      </c>
      <c r="B2248" s="3">
        <v>1985</v>
      </c>
      <c r="C2248" s="3" t="s">
        <v>15</v>
      </c>
      <c r="D2248" s="3">
        <v>3</v>
      </c>
      <c r="E2248" s="3">
        <v>0</v>
      </c>
      <c r="F2248" s="3">
        <v>40419.019999999997</v>
      </c>
      <c r="G2248" s="3" t="s">
        <v>16</v>
      </c>
      <c r="H2248" s="3" t="s">
        <v>11</v>
      </c>
      <c r="I2248" s="5" t="s">
        <v>13</v>
      </c>
    </row>
    <row r="2249" spans="1:9" x14ac:dyDescent="0.35">
      <c r="A2249" s="4" t="s">
        <v>2277</v>
      </c>
      <c r="B2249" s="3">
        <v>1975</v>
      </c>
      <c r="C2249" s="3" t="s">
        <v>10</v>
      </c>
      <c r="D2249" s="3">
        <v>10</v>
      </c>
      <c r="E2249" s="3">
        <v>1</v>
      </c>
      <c r="F2249" s="3">
        <v>40590.550000000003</v>
      </c>
      <c r="G2249" s="3" t="s">
        <v>16</v>
      </c>
      <c r="H2249" s="3" t="s">
        <v>12</v>
      </c>
      <c r="I2249" s="5" t="s">
        <v>23</v>
      </c>
    </row>
    <row r="2250" spans="1:9" x14ac:dyDescent="0.35">
      <c r="A2250" s="4" t="s">
        <v>2278</v>
      </c>
      <c r="B2250" s="3">
        <v>1970</v>
      </c>
      <c r="C2250" s="3" t="s">
        <v>20</v>
      </c>
      <c r="D2250" s="3">
        <v>25</v>
      </c>
      <c r="E2250" s="3">
        <v>0</v>
      </c>
      <c r="F2250" s="3">
        <v>40692.910000000003</v>
      </c>
      <c r="G2250" s="3" t="s">
        <v>16</v>
      </c>
      <c r="H2250" s="3" t="s">
        <v>16</v>
      </c>
      <c r="I2250" s="5" t="s">
        <v>42</v>
      </c>
    </row>
    <row r="2251" spans="1:9" x14ac:dyDescent="0.35">
      <c r="A2251" s="4" t="s">
        <v>2279</v>
      </c>
      <c r="B2251" s="3">
        <v>1976</v>
      </c>
      <c r="C2251" s="3" t="s">
        <v>30</v>
      </c>
      <c r="D2251" s="3">
        <v>26</v>
      </c>
      <c r="E2251" s="3">
        <v>3</v>
      </c>
      <c r="F2251" s="3">
        <v>40720.550000000003</v>
      </c>
      <c r="G2251" s="3" t="s">
        <v>16</v>
      </c>
      <c r="H2251" s="3" t="s">
        <v>12</v>
      </c>
      <c r="I2251" s="5" t="s">
        <v>23</v>
      </c>
    </row>
    <row r="2252" spans="1:9" x14ac:dyDescent="0.35">
      <c r="A2252" s="4" t="s">
        <v>2280</v>
      </c>
      <c r="B2252" s="3">
        <v>1972</v>
      </c>
      <c r="C2252" s="3" t="s">
        <v>18</v>
      </c>
      <c r="D2252" s="3">
        <v>10</v>
      </c>
      <c r="E2252" s="3">
        <v>0</v>
      </c>
      <c r="F2252" s="3">
        <v>40817.85</v>
      </c>
      <c r="G2252" s="3" t="s">
        <v>16</v>
      </c>
      <c r="H2252" s="3" t="s">
        <v>12</v>
      </c>
      <c r="I2252" s="5" t="s">
        <v>42</v>
      </c>
    </row>
    <row r="2253" spans="1:9" x14ac:dyDescent="0.35">
      <c r="A2253" s="4" t="s">
        <v>2281</v>
      </c>
      <c r="B2253" s="3">
        <v>1999</v>
      </c>
      <c r="C2253" s="3" t="s">
        <v>10</v>
      </c>
      <c r="D2253" s="3">
        <v>2</v>
      </c>
      <c r="E2253" s="3">
        <v>1</v>
      </c>
      <c r="F2253" s="3">
        <v>40904.199999999997</v>
      </c>
      <c r="G2253" s="3" t="s">
        <v>16</v>
      </c>
      <c r="H2253" s="3" t="s">
        <v>16</v>
      </c>
      <c r="I2253" s="5" t="s">
        <v>247</v>
      </c>
    </row>
    <row r="2254" spans="1:9" x14ac:dyDescent="0.35">
      <c r="A2254" s="4" t="s">
        <v>2282</v>
      </c>
      <c r="B2254" s="3">
        <v>1992</v>
      </c>
      <c r="C2254" s="3" t="s">
        <v>35</v>
      </c>
      <c r="D2254" s="3">
        <v>4</v>
      </c>
      <c r="E2254" s="3">
        <v>3</v>
      </c>
      <c r="F2254" s="3">
        <v>40932.43</v>
      </c>
      <c r="G2254" s="3" t="s">
        <v>16</v>
      </c>
      <c r="H2254" s="3" t="s">
        <v>11</v>
      </c>
      <c r="I2254" s="5" t="s">
        <v>13</v>
      </c>
    </row>
    <row r="2255" spans="1:9" x14ac:dyDescent="0.35">
      <c r="A2255" s="4" t="s">
        <v>2283</v>
      </c>
      <c r="B2255" s="3">
        <v>1979</v>
      </c>
      <c r="C2255" s="3" t="s">
        <v>20</v>
      </c>
      <c r="D2255" s="3">
        <v>16</v>
      </c>
      <c r="E2255" s="3">
        <v>3</v>
      </c>
      <c r="F2255" s="3">
        <v>40941.29</v>
      </c>
      <c r="G2255" s="3" t="s">
        <v>16</v>
      </c>
      <c r="H2255" s="3" t="s">
        <v>11</v>
      </c>
      <c r="I2255" s="5" t="s">
        <v>13</v>
      </c>
    </row>
    <row r="2256" spans="1:9" x14ac:dyDescent="0.35">
      <c r="A2256" s="4" t="s">
        <v>2284</v>
      </c>
      <c r="B2256" s="3">
        <v>1983</v>
      </c>
      <c r="C2256" s="3" t="s">
        <v>20</v>
      </c>
      <c r="D2256" s="3">
        <v>8</v>
      </c>
      <c r="E2256" s="3">
        <v>3</v>
      </c>
      <c r="F2256" s="3">
        <v>40961.29</v>
      </c>
      <c r="G2256" s="3" t="s">
        <v>16</v>
      </c>
      <c r="H2256" s="3" t="s">
        <v>11</v>
      </c>
      <c r="I2256" s="5" t="s">
        <v>42</v>
      </c>
    </row>
    <row r="2257" spans="1:9" x14ac:dyDescent="0.35">
      <c r="A2257" s="4" t="s">
        <v>2285</v>
      </c>
      <c r="B2257" s="3">
        <v>1974</v>
      </c>
      <c r="C2257" s="3" t="s">
        <v>18</v>
      </c>
      <c r="D2257" s="3">
        <v>5</v>
      </c>
      <c r="E2257" s="3">
        <v>0</v>
      </c>
      <c r="F2257" s="3">
        <v>40974.160000000003</v>
      </c>
      <c r="G2257" s="3" t="s">
        <v>16</v>
      </c>
      <c r="H2257" s="3" t="s">
        <v>11</v>
      </c>
      <c r="I2257" s="5" t="s">
        <v>13</v>
      </c>
    </row>
    <row r="2258" spans="1:9" x14ac:dyDescent="0.35">
      <c r="A2258" s="4" t="s">
        <v>2286</v>
      </c>
      <c r="B2258" s="3">
        <v>1979</v>
      </c>
      <c r="C2258" s="3" t="s">
        <v>37</v>
      </c>
      <c r="D2258" s="3">
        <v>11</v>
      </c>
      <c r="E2258" s="3">
        <v>1</v>
      </c>
      <c r="F2258" s="3">
        <v>41034.22</v>
      </c>
      <c r="G2258" s="3" t="s">
        <v>16</v>
      </c>
      <c r="H2258" s="3" t="s">
        <v>12</v>
      </c>
      <c r="I2258" s="5" t="s">
        <v>356</v>
      </c>
    </row>
    <row r="2259" spans="1:9" x14ac:dyDescent="0.35">
      <c r="A2259" s="4" t="s">
        <v>2287</v>
      </c>
      <c r="B2259" s="3">
        <v>1972</v>
      </c>
      <c r="C2259" s="3" t="s">
        <v>35</v>
      </c>
      <c r="D2259" s="3">
        <v>12</v>
      </c>
      <c r="E2259" s="3">
        <v>0</v>
      </c>
      <c r="F2259" s="3">
        <v>41055.29</v>
      </c>
      <c r="G2259" s="3" t="s">
        <v>16</v>
      </c>
      <c r="H2259" s="3" t="s">
        <v>11</v>
      </c>
      <c r="I2259" s="5" t="s">
        <v>42</v>
      </c>
    </row>
    <row r="2260" spans="1:9" x14ac:dyDescent="0.35">
      <c r="A2260" s="4" t="s">
        <v>2288</v>
      </c>
      <c r="B2260" s="3">
        <v>1972</v>
      </c>
      <c r="C2260" s="3" t="s">
        <v>20</v>
      </c>
      <c r="D2260" s="3">
        <v>6</v>
      </c>
      <c r="E2260" s="3">
        <v>0</v>
      </c>
      <c r="F2260" s="3">
        <v>41097.160000000003</v>
      </c>
      <c r="G2260" s="3" t="s">
        <v>16</v>
      </c>
      <c r="H2260" s="3" t="s">
        <v>12</v>
      </c>
      <c r="I2260" s="5" t="s">
        <v>168</v>
      </c>
    </row>
    <row r="2261" spans="1:9" x14ac:dyDescent="0.35">
      <c r="A2261" s="4" t="s">
        <v>2289</v>
      </c>
      <c r="B2261" s="3">
        <v>1969</v>
      </c>
      <c r="C2261" s="3" t="s">
        <v>35</v>
      </c>
      <c r="D2261" s="3">
        <v>8</v>
      </c>
      <c r="E2261" s="3">
        <v>0</v>
      </c>
      <c r="F2261" s="3">
        <v>41191.57</v>
      </c>
      <c r="G2261" s="3" t="s">
        <v>16</v>
      </c>
      <c r="H2261" s="3" t="s">
        <v>11</v>
      </c>
      <c r="I2261" s="5" t="s">
        <v>42</v>
      </c>
    </row>
    <row r="2262" spans="1:9" x14ac:dyDescent="0.35">
      <c r="A2262" s="4" t="s">
        <v>2290</v>
      </c>
      <c r="B2262" s="3">
        <v>1964</v>
      </c>
      <c r="C2262" s="3" t="s">
        <v>18</v>
      </c>
      <c r="D2262" s="3">
        <v>6</v>
      </c>
      <c r="E2262" s="3">
        <v>0</v>
      </c>
      <c r="F2262" s="3">
        <v>41250.39</v>
      </c>
      <c r="G2262" s="3" t="s">
        <v>16</v>
      </c>
      <c r="H2262" s="3" t="s">
        <v>12</v>
      </c>
      <c r="I2262" s="5" t="s">
        <v>42</v>
      </c>
    </row>
    <row r="2263" spans="1:9" x14ac:dyDescent="0.35">
      <c r="A2263" s="4" t="s">
        <v>2291</v>
      </c>
      <c r="B2263" s="3">
        <v>1977</v>
      </c>
      <c r="C2263" s="3" t="s">
        <v>35</v>
      </c>
      <c r="D2263" s="3">
        <v>27</v>
      </c>
      <c r="E2263" s="3">
        <v>2</v>
      </c>
      <c r="F2263" s="3">
        <v>41271.5</v>
      </c>
      <c r="G2263" s="3" t="s">
        <v>16</v>
      </c>
      <c r="H2263" s="3" t="s">
        <v>11</v>
      </c>
      <c r="I2263" s="5" t="s">
        <v>42</v>
      </c>
    </row>
    <row r="2264" spans="1:9" x14ac:dyDescent="0.35">
      <c r="A2264" s="4" t="s">
        <v>2292</v>
      </c>
      <c r="B2264" s="3">
        <v>1964</v>
      </c>
      <c r="C2264" s="3" t="s">
        <v>37</v>
      </c>
      <c r="D2264" s="3">
        <v>7</v>
      </c>
      <c r="E2264" s="3">
        <v>0</v>
      </c>
      <c r="F2264" s="3">
        <v>41331.79</v>
      </c>
      <c r="G2264" s="3" t="s">
        <v>16</v>
      </c>
      <c r="H2264" s="3" t="s">
        <v>11</v>
      </c>
      <c r="I2264" s="5" t="s">
        <v>42</v>
      </c>
    </row>
    <row r="2265" spans="1:9" x14ac:dyDescent="0.35">
      <c r="A2265" s="4" t="s">
        <v>2293</v>
      </c>
      <c r="B2265" s="3">
        <v>1971</v>
      </c>
      <c r="C2265" s="3" t="s">
        <v>37</v>
      </c>
      <c r="D2265" s="3">
        <v>16</v>
      </c>
      <c r="E2265" s="3">
        <v>0</v>
      </c>
      <c r="F2265" s="3">
        <v>41351.879999999997</v>
      </c>
      <c r="G2265" s="3" t="s">
        <v>16</v>
      </c>
      <c r="H2265" s="3" t="s">
        <v>11</v>
      </c>
      <c r="I2265" s="5" t="s">
        <v>42</v>
      </c>
    </row>
    <row r="2266" spans="1:9" x14ac:dyDescent="0.35">
      <c r="A2266" s="4" t="s">
        <v>2294</v>
      </c>
      <c r="B2266" s="3">
        <v>1967</v>
      </c>
      <c r="C2266" s="3" t="s">
        <v>30</v>
      </c>
      <c r="D2266" s="3">
        <v>22</v>
      </c>
      <c r="E2266" s="3">
        <v>0</v>
      </c>
      <c r="F2266" s="3">
        <v>41505.15</v>
      </c>
      <c r="G2266" s="3" t="s">
        <v>16</v>
      </c>
      <c r="H2266" s="3" t="s">
        <v>11</v>
      </c>
      <c r="I2266" s="5" t="s">
        <v>42</v>
      </c>
    </row>
    <row r="2267" spans="1:9" x14ac:dyDescent="0.35">
      <c r="A2267" s="4" t="s">
        <v>2295</v>
      </c>
      <c r="B2267" s="3">
        <v>1974</v>
      </c>
      <c r="C2267" s="3" t="s">
        <v>15</v>
      </c>
      <c r="D2267" s="3">
        <v>24</v>
      </c>
      <c r="E2267" s="3">
        <v>0</v>
      </c>
      <c r="F2267" s="3">
        <v>41636.199999999997</v>
      </c>
      <c r="G2267" s="3" t="s">
        <v>16</v>
      </c>
      <c r="H2267" s="3" t="s">
        <v>16</v>
      </c>
      <c r="I2267" s="5" t="s">
        <v>42</v>
      </c>
    </row>
    <row r="2268" spans="1:9" x14ac:dyDescent="0.35">
      <c r="A2268" s="4" t="s">
        <v>2296</v>
      </c>
      <c r="B2268" s="3">
        <v>1976</v>
      </c>
      <c r="C2268" s="3" t="s">
        <v>37</v>
      </c>
      <c r="D2268" s="3">
        <v>29</v>
      </c>
      <c r="E2268" s="3">
        <v>1</v>
      </c>
      <c r="F2268" s="3">
        <v>41661.599999999999</v>
      </c>
      <c r="G2268" s="3" t="s">
        <v>16</v>
      </c>
      <c r="H2268" s="3" t="s">
        <v>12</v>
      </c>
      <c r="I2268" s="5" t="s">
        <v>42</v>
      </c>
    </row>
    <row r="2269" spans="1:9" x14ac:dyDescent="0.35">
      <c r="A2269" s="4" t="s">
        <v>2297</v>
      </c>
      <c r="B2269" s="3">
        <v>1975</v>
      </c>
      <c r="C2269" s="3" t="s">
        <v>15</v>
      </c>
      <c r="D2269" s="3">
        <v>14</v>
      </c>
      <c r="E2269" s="3">
        <v>0</v>
      </c>
      <c r="F2269" s="3">
        <v>41676.080000000002</v>
      </c>
      <c r="G2269" s="3" t="s">
        <v>16</v>
      </c>
      <c r="H2269" s="3" t="s">
        <v>11</v>
      </c>
      <c r="I2269" s="5" t="s">
        <v>13</v>
      </c>
    </row>
    <row r="2270" spans="1:9" x14ac:dyDescent="0.35">
      <c r="A2270" s="4" t="s">
        <v>2298</v>
      </c>
      <c r="B2270" s="3">
        <v>1975</v>
      </c>
      <c r="C2270" s="3" t="s">
        <v>20</v>
      </c>
      <c r="D2270" s="3">
        <v>29</v>
      </c>
      <c r="E2270" s="3">
        <v>1</v>
      </c>
      <c r="F2270" s="3">
        <v>41681.86</v>
      </c>
      <c r="G2270" s="3" t="s">
        <v>16</v>
      </c>
      <c r="H2270" s="3" t="s">
        <v>16</v>
      </c>
      <c r="I2270" s="5" t="s">
        <v>42</v>
      </c>
    </row>
    <row r="2271" spans="1:9" x14ac:dyDescent="0.35">
      <c r="A2271" s="4" t="s">
        <v>2299</v>
      </c>
      <c r="B2271" s="3">
        <v>1962</v>
      </c>
      <c r="C2271" s="3" t="s">
        <v>20</v>
      </c>
      <c r="D2271" s="3">
        <v>22</v>
      </c>
      <c r="E2271" s="3">
        <v>0</v>
      </c>
      <c r="F2271" s="3">
        <v>41794.629999999997</v>
      </c>
      <c r="G2271" s="3" t="s">
        <v>16</v>
      </c>
      <c r="H2271" s="3" t="s">
        <v>12</v>
      </c>
      <c r="I2271" s="5" t="s">
        <v>42</v>
      </c>
    </row>
    <row r="2272" spans="1:9" x14ac:dyDescent="0.35">
      <c r="A2272" s="4" t="s">
        <v>2300</v>
      </c>
      <c r="B2272" s="3">
        <v>1966</v>
      </c>
      <c r="C2272" s="3" t="s">
        <v>20</v>
      </c>
      <c r="D2272" s="3">
        <v>21</v>
      </c>
      <c r="E2272" s="3">
        <v>0</v>
      </c>
      <c r="F2272" s="3">
        <v>41886.54</v>
      </c>
      <c r="G2272" s="3" t="s">
        <v>16</v>
      </c>
      <c r="H2272" s="3" t="s">
        <v>12</v>
      </c>
      <c r="I2272" s="5" t="s">
        <v>42</v>
      </c>
    </row>
    <row r="2273" spans="1:9" x14ac:dyDescent="0.35">
      <c r="A2273" s="4" t="s">
        <v>2301</v>
      </c>
      <c r="B2273" s="3">
        <v>1972</v>
      </c>
      <c r="C2273" s="3" t="s">
        <v>18</v>
      </c>
      <c r="D2273" s="3">
        <v>8</v>
      </c>
      <c r="E2273" s="3">
        <v>1</v>
      </c>
      <c r="F2273" s="3">
        <v>41919.1</v>
      </c>
      <c r="G2273" s="3" t="s">
        <v>16</v>
      </c>
      <c r="H2273" s="3" t="s">
        <v>16</v>
      </c>
      <c r="I2273" s="5" t="s">
        <v>168</v>
      </c>
    </row>
    <row r="2274" spans="1:9" x14ac:dyDescent="0.35">
      <c r="A2274" s="4" t="s">
        <v>2302</v>
      </c>
      <c r="B2274" s="3">
        <v>1984</v>
      </c>
      <c r="C2274" s="3" t="s">
        <v>15</v>
      </c>
      <c r="D2274" s="3">
        <v>10</v>
      </c>
      <c r="E2274" s="3">
        <v>3</v>
      </c>
      <c r="F2274" s="3">
        <v>41949.24</v>
      </c>
      <c r="G2274" s="3" t="s">
        <v>16</v>
      </c>
      <c r="H2274" s="3" t="s">
        <v>16</v>
      </c>
      <c r="I2274" s="5" t="s">
        <v>13</v>
      </c>
    </row>
    <row r="2275" spans="1:9" x14ac:dyDescent="0.35">
      <c r="A2275" s="4" t="s">
        <v>2303</v>
      </c>
      <c r="B2275" s="3">
        <v>1968</v>
      </c>
      <c r="C2275" s="3" t="s">
        <v>30</v>
      </c>
      <c r="D2275" s="3">
        <v>19</v>
      </c>
      <c r="E2275" s="3">
        <v>1</v>
      </c>
      <c r="F2275" s="3">
        <v>41999.519999999997</v>
      </c>
      <c r="G2275" s="3" t="s">
        <v>16</v>
      </c>
      <c r="H2275" s="3" t="s">
        <v>12</v>
      </c>
      <c r="I2275" s="5" t="s">
        <v>13</v>
      </c>
    </row>
    <row r="2276" spans="1:9" x14ac:dyDescent="0.35">
      <c r="A2276" s="4" t="s">
        <v>2304</v>
      </c>
      <c r="B2276" s="3">
        <v>1976</v>
      </c>
      <c r="C2276" s="3" t="s">
        <v>15</v>
      </c>
      <c r="D2276" s="3">
        <v>28</v>
      </c>
      <c r="E2276" s="3">
        <v>0</v>
      </c>
      <c r="F2276" s="3">
        <v>42111.66</v>
      </c>
      <c r="G2276" s="3" t="s">
        <v>16</v>
      </c>
      <c r="H2276" s="3" t="s">
        <v>16</v>
      </c>
      <c r="I2276" s="5" t="s">
        <v>247</v>
      </c>
    </row>
    <row r="2277" spans="1:9" x14ac:dyDescent="0.35">
      <c r="A2277" s="4" t="s">
        <v>2305</v>
      </c>
      <c r="B2277" s="3">
        <v>1997</v>
      </c>
      <c r="C2277" s="3" t="s">
        <v>30</v>
      </c>
      <c r="D2277" s="3">
        <v>9</v>
      </c>
      <c r="E2277" s="3">
        <v>2</v>
      </c>
      <c r="F2277" s="3">
        <v>42112.24</v>
      </c>
      <c r="G2277" s="3" t="s">
        <v>16</v>
      </c>
      <c r="H2277" s="3" t="s">
        <v>12</v>
      </c>
      <c r="I2277" s="5" t="s">
        <v>13</v>
      </c>
    </row>
    <row r="2278" spans="1:9" x14ac:dyDescent="0.35">
      <c r="A2278" s="4" t="s">
        <v>2306</v>
      </c>
      <c r="B2278" s="3">
        <v>1979</v>
      </c>
      <c r="C2278" s="3" t="s">
        <v>10</v>
      </c>
      <c r="D2278" s="3">
        <v>3</v>
      </c>
      <c r="E2278" s="3">
        <v>3</v>
      </c>
      <c r="F2278" s="3">
        <v>42124.52</v>
      </c>
      <c r="G2278" s="3" t="s">
        <v>16</v>
      </c>
      <c r="H2278" s="3" t="s">
        <v>16</v>
      </c>
      <c r="I2278" s="5" t="s">
        <v>13</v>
      </c>
    </row>
    <row r="2279" spans="1:9" x14ac:dyDescent="0.35">
      <c r="A2279" s="4" t="s">
        <v>2307</v>
      </c>
      <c r="B2279" s="3">
        <v>1973</v>
      </c>
      <c r="C2279" s="3" t="s">
        <v>20</v>
      </c>
      <c r="D2279" s="3">
        <v>18</v>
      </c>
      <c r="E2279" s="3">
        <v>0</v>
      </c>
      <c r="F2279" s="3">
        <v>42188.15</v>
      </c>
      <c r="G2279" s="3" t="s">
        <v>16</v>
      </c>
      <c r="H2279" s="3" t="s">
        <v>16</v>
      </c>
      <c r="I2279" s="5" t="s">
        <v>42</v>
      </c>
    </row>
    <row r="2280" spans="1:9" x14ac:dyDescent="0.35">
      <c r="A2280" s="4" t="s">
        <v>2308</v>
      </c>
      <c r="B2280" s="3">
        <v>1975</v>
      </c>
      <c r="C2280" s="3" t="s">
        <v>35</v>
      </c>
      <c r="D2280" s="3">
        <v>15</v>
      </c>
      <c r="E2280" s="3">
        <v>1</v>
      </c>
      <c r="F2280" s="3">
        <v>42211.14</v>
      </c>
      <c r="G2280" s="3" t="s">
        <v>16</v>
      </c>
      <c r="H2280" s="3" t="s">
        <v>12</v>
      </c>
      <c r="I2280" s="5" t="s">
        <v>13</v>
      </c>
    </row>
    <row r="2281" spans="1:9" x14ac:dyDescent="0.35">
      <c r="A2281" s="4" t="s">
        <v>2309</v>
      </c>
      <c r="B2281" s="3">
        <v>1967</v>
      </c>
      <c r="C2281" s="3" t="s">
        <v>18</v>
      </c>
      <c r="D2281" s="3">
        <v>28</v>
      </c>
      <c r="E2281" s="3">
        <v>0</v>
      </c>
      <c r="F2281" s="3">
        <v>42303.69</v>
      </c>
      <c r="G2281" s="3" t="s">
        <v>16</v>
      </c>
      <c r="H2281" s="3" t="s">
        <v>11</v>
      </c>
      <c r="I2281" s="5" t="s">
        <v>168</v>
      </c>
    </row>
    <row r="2282" spans="1:9" x14ac:dyDescent="0.35">
      <c r="A2282" s="4" t="s">
        <v>2310</v>
      </c>
      <c r="B2282" s="3">
        <v>1968</v>
      </c>
      <c r="C2282" s="3" t="s">
        <v>35</v>
      </c>
      <c r="D2282" s="3">
        <v>3</v>
      </c>
      <c r="E2282" s="3">
        <v>0</v>
      </c>
      <c r="F2282" s="3">
        <v>42478.6</v>
      </c>
      <c r="G2282" s="3" t="s">
        <v>16</v>
      </c>
      <c r="H2282" s="3" t="s">
        <v>11</v>
      </c>
      <c r="I2282" s="5" t="s">
        <v>42</v>
      </c>
    </row>
    <row r="2283" spans="1:9" x14ac:dyDescent="0.35">
      <c r="A2283" s="4" t="s">
        <v>2311</v>
      </c>
      <c r="B2283" s="3">
        <v>1967</v>
      </c>
      <c r="C2283" s="3" t="s">
        <v>18</v>
      </c>
      <c r="D2283" s="3">
        <v>27</v>
      </c>
      <c r="E2283" s="3">
        <v>0</v>
      </c>
      <c r="F2283" s="3">
        <v>42538.720000000001</v>
      </c>
      <c r="G2283" s="3" t="s">
        <v>16</v>
      </c>
      <c r="H2283" s="3" t="s">
        <v>12</v>
      </c>
      <c r="I2283" s="5" t="s">
        <v>42</v>
      </c>
    </row>
    <row r="2284" spans="1:9" x14ac:dyDescent="0.35">
      <c r="A2284" s="4" t="s">
        <v>2312</v>
      </c>
      <c r="B2284" s="3">
        <v>1979</v>
      </c>
      <c r="C2284" s="3" t="s">
        <v>30</v>
      </c>
      <c r="D2284" s="3">
        <v>27</v>
      </c>
      <c r="E2284" s="3">
        <v>2</v>
      </c>
      <c r="F2284" s="3">
        <v>42560.43</v>
      </c>
      <c r="G2284" s="3" t="s">
        <v>16</v>
      </c>
      <c r="H2284" s="3" t="s">
        <v>12</v>
      </c>
      <c r="I2284" s="5" t="s">
        <v>13</v>
      </c>
    </row>
    <row r="2285" spans="1:9" x14ac:dyDescent="0.35">
      <c r="A2285" s="4" t="s">
        <v>2313</v>
      </c>
      <c r="B2285" s="3">
        <v>1971</v>
      </c>
      <c r="C2285" s="3" t="s">
        <v>15</v>
      </c>
      <c r="D2285" s="3">
        <v>3</v>
      </c>
      <c r="E2285" s="3">
        <v>0</v>
      </c>
      <c r="F2285" s="3">
        <v>42644.2</v>
      </c>
      <c r="G2285" s="3" t="s">
        <v>16</v>
      </c>
      <c r="H2285" s="3" t="s">
        <v>12</v>
      </c>
      <c r="I2285" s="5" t="s">
        <v>42</v>
      </c>
    </row>
    <row r="2286" spans="1:9" x14ac:dyDescent="0.35">
      <c r="A2286" s="4" t="s">
        <v>2314</v>
      </c>
      <c r="B2286" s="3">
        <v>1977</v>
      </c>
      <c r="C2286" s="3" t="s">
        <v>37</v>
      </c>
      <c r="D2286" s="3">
        <v>21</v>
      </c>
      <c r="E2286" s="3">
        <v>2</v>
      </c>
      <c r="F2286" s="3">
        <v>42760.5</v>
      </c>
      <c r="G2286" s="3" t="s">
        <v>16</v>
      </c>
      <c r="H2286" s="3" t="s">
        <v>11</v>
      </c>
      <c r="I2286" s="5" t="s">
        <v>23</v>
      </c>
    </row>
    <row r="2287" spans="1:9" x14ac:dyDescent="0.35">
      <c r="A2287" s="4" t="s">
        <v>2315</v>
      </c>
      <c r="B2287" s="3">
        <v>1965</v>
      </c>
      <c r="C2287" s="3" t="s">
        <v>37</v>
      </c>
      <c r="D2287" s="3">
        <v>29</v>
      </c>
      <c r="E2287" s="3">
        <v>0</v>
      </c>
      <c r="F2287" s="3">
        <v>42764.12</v>
      </c>
      <c r="G2287" s="3" t="s">
        <v>16</v>
      </c>
      <c r="H2287" s="3" t="s">
        <v>11</v>
      </c>
      <c r="I2287" s="5" t="s">
        <v>42</v>
      </c>
    </row>
    <row r="2288" spans="1:9" x14ac:dyDescent="0.35">
      <c r="A2288" s="4" t="s">
        <v>2316</v>
      </c>
      <c r="B2288" s="3">
        <v>1972</v>
      </c>
      <c r="C2288" s="3" t="s">
        <v>20</v>
      </c>
      <c r="D2288" s="3">
        <v>10</v>
      </c>
      <c r="E2288" s="3">
        <v>2</v>
      </c>
      <c r="F2288" s="3">
        <v>42856.84</v>
      </c>
      <c r="G2288" s="3" t="s">
        <v>16</v>
      </c>
      <c r="H2288" s="3" t="s">
        <v>16</v>
      </c>
      <c r="I2288" s="5" t="s">
        <v>42</v>
      </c>
    </row>
    <row r="2289" spans="1:9" x14ac:dyDescent="0.35">
      <c r="A2289" s="4" t="s">
        <v>2317</v>
      </c>
      <c r="B2289" s="3">
        <v>1975</v>
      </c>
      <c r="C2289" s="3" t="s">
        <v>37</v>
      </c>
      <c r="D2289" s="3">
        <v>23</v>
      </c>
      <c r="E2289" s="3">
        <v>1</v>
      </c>
      <c r="F2289" s="3">
        <v>42969.85</v>
      </c>
      <c r="G2289" s="3" t="s">
        <v>16</v>
      </c>
      <c r="H2289" s="3" t="s">
        <v>12</v>
      </c>
      <c r="I2289" s="5" t="s">
        <v>13</v>
      </c>
    </row>
    <row r="2290" spans="1:9" x14ac:dyDescent="0.35">
      <c r="A2290" s="4" t="s">
        <v>2318</v>
      </c>
      <c r="B2290" s="3">
        <v>1978</v>
      </c>
      <c r="C2290" s="3" t="s">
        <v>15</v>
      </c>
      <c r="D2290" s="3">
        <v>4</v>
      </c>
      <c r="E2290" s="3">
        <v>0</v>
      </c>
      <c r="F2290" s="3">
        <v>42983.46</v>
      </c>
      <c r="G2290" s="3" t="s">
        <v>16</v>
      </c>
      <c r="H2290" s="3" t="s">
        <v>11</v>
      </c>
      <c r="I2290" s="5" t="s">
        <v>23</v>
      </c>
    </row>
    <row r="2291" spans="1:9" x14ac:dyDescent="0.35">
      <c r="A2291" s="4" t="s">
        <v>2319</v>
      </c>
      <c r="B2291" s="3">
        <v>1965</v>
      </c>
      <c r="C2291" s="3" t="s">
        <v>15</v>
      </c>
      <c r="D2291" s="3">
        <v>29</v>
      </c>
      <c r="E2291" s="3">
        <v>0</v>
      </c>
      <c r="F2291" s="3">
        <v>43073.760000000002</v>
      </c>
      <c r="G2291" s="3" t="s">
        <v>11</v>
      </c>
      <c r="H2291" s="3" t="s">
        <v>11</v>
      </c>
      <c r="I2291" s="5" t="s">
        <v>42</v>
      </c>
    </row>
    <row r="2292" spans="1:9" x14ac:dyDescent="0.35">
      <c r="A2292" s="4" t="s">
        <v>2320</v>
      </c>
      <c r="B2292" s="3">
        <v>1969</v>
      </c>
      <c r="C2292" s="3" t="s">
        <v>30</v>
      </c>
      <c r="D2292" s="3">
        <v>3</v>
      </c>
      <c r="E2292" s="3">
        <v>0</v>
      </c>
      <c r="F2292" s="3">
        <v>43254.42</v>
      </c>
      <c r="G2292" s="3" t="s">
        <v>11</v>
      </c>
      <c r="H2292" s="3" t="s">
        <v>11</v>
      </c>
      <c r="I2292" s="5" t="s">
        <v>168</v>
      </c>
    </row>
    <row r="2293" spans="1:9" x14ac:dyDescent="0.35">
      <c r="A2293" s="4" t="s">
        <v>2321</v>
      </c>
      <c r="B2293" s="3">
        <v>1965</v>
      </c>
      <c r="C2293" s="3" t="s">
        <v>35</v>
      </c>
      <c r="D2293" s="3">
        <v>22</v>
      </c>
      <c r="E2293" s="3">
        <v>0</v>
      </c>
      <c r="F2293" s="3">
        <v>43578.94</v>
      </c>
      <c r="G2293" s="3" t="s">
        <v>11</v>
      </c>
      <c r="H2293" s="3" t="s">
        <v>11</v>
      </c>
      <c r="I2293" s="5" t="s">
        <v>23</v>
      </c>
    </row>
    <row r="2294" spans="1:9" x14ac:dyDescent="0.35">
      <c r="A2294" s="4" t="s">
        <v>2322</v>
      </c>
      <c r="B2294" s="3">
        <v>1986</v>
      </c>
      <c r="C2294" s="3" t="s">
        <v>30</v>
      </c>
      <c r="D2294" s="3">
        <v>29</v>
      </c>
      <c r="E2294" s="3">
        <v>3</v>
      </c>
      <c r="F2294" s="3">
        <v>43753.34</v>
      </c>
      <c r="G2294" s="3" t="s">
        <v>11</v>
      </c>
      <c r="H2294" s="3" t="s">
        <v>16</v>
      </c>
      <c r="I2294" s="5" t="s">
        <v>164</v>
      </c>
    </row>
    <row r="2295" spans="1:9" x14ac:dyDescent="0.35">
      <c r="A2295" s="4" t="s">
        <v>2323</v>
      </c>
      <c r="B2295" s="3">
        <v>1966</v>
      </c>
      <c r="C2295" s="3" t="s">
        <v>37</v>
      </c>
      <c r="D2295" s="3">
        <v>25</v>
      </c>
      <c r="E2295" s="3">
        <v>2</v>
      </c>
      <c r="F2295" s="3">
        <v>43813.87</v>
      </c>
      <c r="G2295" s="3" t="s">
        <v>11</v>
      </c>
      <c r="H2295" s="3" t="s">
        <v>11</v>
      </c>
      <c r="I2295" s="5" t="s">
        <v>13</v>
      </c>
    </row>
    <row r="2296" spans="1:9" x14ac:dyDescent="0.35">
      <c r="A2296" s="4" t="s">
        <v>2324</v>
      </c>
      <c r="B2296" s="3">
        <v>1966</v>
      </c>
      <c r="C2296" s="3" t="s">
        <v>10</v>
      </c>
      <c r="D2296" s="3">
        <v>2</v>
      </c>
      <c r="E2296" s="3">
        <v>0</v>
      </c>
      <c r="F2296" s="3">
        <v>43817.45</v>
      </c>
      <c r="G2296" s="3" t="s">
        <v>11</v>
      </c>
      <c r="H2296" s="3" t="s">
        <v>12</v>
      </c>
      <c r="I2296" s="5" t="s">
        <v>23</v>
      </c>
    </row>
    <row r="2297" spans="1:9" x14ac:dyDescent="0.35">
      <c r="A2297" s="4" t="s">
        <v>2325</v>
      </c>
      <c r="B2297" s="3">
        <v>1980</v>
      </c>
      <c r="C2297" s="3" t="s">
        <v>15</v>
      </c>
      <c r="D2297" s="3">
        <v>10</v>
      </c>
      <c r="E2297" s="3">
        <v>2</v>
      </c>
      <c r="F2297" s="3">
        <v>43896.38</v>
      </c>
      <c r="G2297" s="3" t="s">
        <v>11</v>
      </c>
      <c r="H2297" s="3" t="s">
        <v>16</v>
      </c>
      <c r="I2297" s="5" t="s">
        <v>13</v>
      </c>
    </row>
    <row r="2298" spans="1:9" x14ac:dyDescent="0.35">
      <c r="A2298" s="4" t="s">
        <v>2326</v>
      </c>
      <c r="B2298" s="3">
        <v>1966</v>
      </c>
      <c r="C2298" s="3" t="s">
        <v>37</v>
      </c>
      <c r="D2298" s="3">
        <v>5</v>
      </c>
      <c r="E2298" s="3">
        <v>0</v>
      </c>
      <c r="F2298" s="3">
        <v>43921.18</v>
      </c>
      <c r="G2298" s="3" t="s">
        <v>11</v>
      </c>
      <c r="H2298" s="3" t="s">
        <v>11</v>
      </c>
      <c r="I2298" s="5" t="s">
        <v>23</v>
      </c>
    </row>
    <row r="2299" spans="1:9" x14ac:dyDescent="0.35">
      <c r="A2299" s="4" t="s">
        <v>2327</v>
      </c>
      <c r="B2299" s="3">
        <v>1988</v>
      </c>
      <c r="C2299" s="3" t="s">
        <v>10</v>
      </c>
      <c r="D2299" s="3">
        <v>16</v>
      </c>
      <c r="E2299" s="3">
        <v>1</v>
      </c>
      <c r="F2299" s="3">
        <v>43943.88</v>
      </c>
      <c r="G2299" s="3" t="s">
        <v>11</v>
      </c>
      <c r="H2299" s="3" t="s">
        <v>16</v>
      </c>
      <c r="I2299" s="5" t="s">
        <v>23</v>
      </c>
    </row>
    <row r="2300" spans="1:9" x14ac:dyDescent="0.35">
      <c r="A2300" s="4" t="s">
        <v>2328</v>
      </c>
      <c r="B2300" s="3">
        <v>1975</v>
      </c>
      <c r="C2300" s="3" t="s">
        <v>18</v>
      </c>
      <c r="D2300" s="3">
        <v>1</v>
      </c>
      <c r="E2300" s="3">
        <v>2</v>
      </c>
      <c r="F2300" s="3">
        <v>44202.65</v>
      </c>
      <c r="G2300" s="3" t="s">
        <v>11</v>
      </c>
      <c r="H2300" s="3" t="s">
        <v>11</v>
      </c>
      <c r="I2300" s="5" t="s">
        <v>13</v>
      </c>
    </row>
    <row r="2301" spans="1:9" x14ac:dyDescent="0.35">
      <c r="A2301" s="4" t="s">
        <v>2329</v>
      </c>
      <c r="B2301" s="3">
        <v>1968</v>
      </c>
      <c r="C2301" s="3" t="s">
        <v>15</v>
      </c>
      <c r="D2301" s="3">
        <v>24</v>
      </c>
      <c r="E2301" s="3">
        <v>2</v>
      </c>
      <c r="F2301" s="3">
        <v>44260.75</v>
      </c>
      <c r="G2301" s="3" t="s">
        <v>11</v>
      </c>
      <c r="H2301" s="3" t="s">
        <v>16</v>
      </c>
      <c r="I2301" s="5" t="s">
        <v>13</v>
      </c>
    </row>
    <row r="2302" spans="1:9" x14ac:dyDescent="0.35">
      <c r="A2302" s="4" t="s">
        <v>2330</v>
      </c>
      <c r="B2302" s="3">
        <v>1971</v>
      </c>
      <c r="C2302" s="3" t="s">
        <v>37</v>
      </c>
      <c r="D2302" s="3">
        <v>29</v>
      </c>
      <c r="E2302" s="3">
        <v>0</v>
      </c>
      <c r="F2302" s="3">
        <v>44400.41</v>
      </c>
      <c r="G2302" s="3" t="s">
        <v>11</v>
      </c>
      <c r="H2302" s="3" t="s">
        <v>11</v>
      </c>
      <c r="I2302" s="5" t="s">
        <v>13</v>
      </c>
    </row>
    <row r="2303" spans="1:9" x14ac:dyDescent="0.35">
      <c r="A2303" s="4" t="s">
        <v>2331</v>
      </c>
      <c r="B2303" s="3">
        <v>1967</v>
      </c>
      <c r="C2303" s="3" t="s">
        <v>20</v>
      </c>
      <c r="D2303" s="3">
        <v>14</v>
      </c>
      <c r="E2303" s="3">
        <v>0</v>
      </c>
      <c r="F2303" s="3">
        <v>44423.8</v>
      </c>
      <c r="G2303" s="3" t="s">
        <v>11</v>
      </c>
      <c r="H2303" s="3" t="s">
        <v>12</v>
      </c>
      <c r="I2303" s="5" t="s">
        <v>13</v>
      </c>
    </row>
    <row r="2304" spans="1:9" x14ac:dyDescent="0.35">
      <c r="A2304" s="4" t="s">
        <v>2332</v>
      </c>
      <c r="B2304" s="3">
        <v>2000</v>
      </c>
      <c r="C2304" s="3" t="s">
        <v>35</v>
      </c>
      <c r="D2304" s="3">
        <v>2</v>
      </c>
      <c r="E2304" s="3">
        <v>1</v>
      </c>
      <c r="F2304" s="3">
        <v>44501.4</v>
      </c>
      <c r="G2304" s="3" t="s">
        <v>11</v>
      </c>
      <c r="H2304" s="3" t="s">
        <v>12</v>
      </c>
      <c r="I2304" s="5" t="s">
        <v>13</v>
      </c>
    </row>
    <row r="2305" spans="1:9" x14ac:dyDescent="0.35">
      <c r="A2305" s="4" t="s">
        <v>2333</v>
      </c>
      <c r="B2305" s="3">
        <v>1993</v>
      </c>
      <c r="C2305" s="3" t="s">
        <v>37</v>
      </c>
      <c r="D2305" s="3">
        <v>11</v>
      </c>
      <c r="E2305" s="3">
        <v>2</v>
      </c>
      <c r="F2305" s="3">
        <v>44585.46</v>
      </c>
      <c r="G2305" s="3" t="s">
        <v>11</v>
      </c>
      <c r="H2305" s="3" t="s">
        <v>11</v>
      </c>
      <c r="I2305" s="5" t="s">
        <v>42</v>
      </c>
    </row>
    <row r="2306" spans="1:9" x14ac:dyDescent="0.35">
      <c r="A2306" s="4" t="s">
        <v>2334</v>
      </c>
      <c r="B2306" s="3">
        <v>1971</v>
      </c>
      <c r="C2306" s="3" t="s">
        <v>35</v>
      </c>
      <c r="D2306" s="3">
        <v>13</v>
      </c>
      <c r="E2306" s="3">
        <v>2</v>
      </c>
      <c r="F2306" s="3">
        <v>44641.2</v>
      </c>
      <c r="G2306" s="3" t="s">
        <v>11</v>
      </c>
      <c r="H2306" s="3" t="s">
        <v>12</v>
      </c>
      <c r="I2306" s="5" t="s">
        <v>247</v>
      </c>
    </row>
    <row r="2307" spans="1:9" x14ac:dyDescent="0.35">
      <c r="A2307" s="4" t="s">
        <v>2335</v>
      </c>
      <c r="B2307" s="3">
        <v>1962</v>
      </c>
      <c r="C2307" s="3" t="s">
        <v>30</v>
      </c>
      <c r="D2307" s="3">
        <v>17</v>
      </c>
      <c r="E2307" s="3">
        <v>0</v>
      </c>
      <c r="F2307" s="3">
        <v>45008.959999999999</v>
      </c>
      <c r="G2307" s="3" t="s">
        <v>11</v>
      </c>
      <c r="H2307" s="3" t="s">
        <v>11</v>
      </c>
      <c r="I2307" s="5" t="s">
        <v>13</v>
      </c>
    </row>
    <row r="2308" spans="1:9" x14ac:dyDescent="0.35">
      <c r="A2308" s="4" t="s">
        <v>2336</v>
      </c>
      <c r="B2308" s="3">
        <v>1974</v>
      </c>
      <c r="C2308" s="3" t="s">
        <v>35</v>
      </c>
      <c r="D2308" s="3">
        <v>9</v>
      </c>
      <c r="E2308" s="3">
        <v>2</v>
      </c>
      <c r="F2308" s="3">
        <v>45702.02</v>
      </c>
      <c r="G2308" s="3" t="s">
        <v>11</v>
      </c>
      <c r="H2308" s="3" t="s">
        <v>11</v>
      </c>
      <c r="I2308" s="5" t="s">
        <v>23</v>
      </c>
    </row>
    <row r="2309" spans="1:9" x14ac:dyDescent="0.35">
      <c r="A2309" s="4" t="s">
        <v>2337</v>
      </c>
      <c r="B2309" s="3">
        <v>1960</v>
      </c>
      <c r="C2309" s="3" t="s">
        <v>30</v>
      </c>
      <c r="D2309" s="3">
        <v>21</v>
      </c>
      <c r="E2309" s="3">
        <v>0</v>
      </c>
      <c r="F2309" s="3">
        <v>45710.21</v>
      </c>
      <c r="G2309" s="3" t="s">
        <v>11</v>
      </c>
      <c r="H2309" s="3" t="s">
        <v>11</v>
      </c>
      <c r="I2309" s="5" t="s">
        <v>168</v>
      </c>
    </row>
    <row r="2310" spans="1:9" x14ac:dyDescent="0.35">
      <c r="A2310" s="4" t="s">
        <v>2338</v>
      </c>
      <c r="B2310" s="3">
        <v>1979</v>
      </c>
      <c r="C2310" s="3" t="s">
        <v>35</v>
      </c>
      <c r="D2310" s="3">
        <v>12</v>
      </c>
      <c r="E2310" s="3">
        <v>0</v>
      </c>
      <c r="F2310" s="3">
        <v>45863.21</v>
      </c>
      <c r="G2310" s="3" t="s">
        <v>11</v>
      </c>
      <c r="H2310" s="3" t="s">
        <v>16</v>
      </c>
      <c r="I2310" s="5" t="s">
        <v>13</v>
      </c>
    </row>
    <row r="2311" spans="1:9" x14ac:dyDescent="0.35">
      <c r="A2311" s="4" t="s">
        <v>2339</v>
      </c>
      <c r="B2311" s="3">
        <v>1985</v>
      </c>
      <c r="C2311" s="3" t="s">
        <v>20</v>
      </c>
      <c r="D2311" s="3">
        <v>30</v>
      </c>
      <c r="E2311" s="3">
        <v>2</v>
      </c>
      <c r="F2311" s="3">
        <v>46113.51</v>
      </c>
      <c r="G2311" s="3" t="s">
        <v>11</v>
      </c>
      <c r="H2311" s="3" t="s">
        <v>12</v>
      </c>
      <c r="I2311" s="5" t="s">
        <v>42</v>
      </c>
    </row>
    <row r="2312" spans="1:9" x14ac:dyDescent="0.35">
      <c r="A2312" s="4" t="s">
        <v>2340</v>
      </c>
      <c r="B2312" s="3">
        <v>1962</v>
      </c>
      <c r="C2312" s="3" t="s">
        <v>30</v>
      </c>
      <c r="D2312" s="3">
        <v>4</v>
      </c>
      <c r="E2312" s="3">
        <v>3</v>
      </c>
      <c r="F2312" s="3">
        <v>46130.53</v>
      </c>
      <c r="G2312" s="3" t="s">
        <v>16</v>
      </c>
      <c r="H2312" s="3" t="s">
        <v>16</v>
      </c>
      <c r="I2312" s="5" t="s">
        <v>23</v>
      </c>
    </row>
    <row r="2313" spans="1:9" x14ac:dyDescent="0.35">
      <c r="A2313" s="4" t="s">
        <v>2341</v>
      </c>
      <c r="B2313" s="3">
        <v>1976</v>
      </c>
      <c r="C2313" s="3" t="s">
        <v>30</v>
      </c>
      <c r="D2313" s="3">
        <v>2</v>
      </c>
      <c r="E2313" s="3">
        <v>3</v>
      </c>
      <c r="F2313" s="3">
        <v>46151.12</v>
      </c>
      <c r="G2313" s="3" t="s">
        <v>16</v>
      </c>
      <c r="H2313" s="3" t="s">
        <v>12</v>
      </c>
      <c r="I2313" s="5" t="s">
        <v>13</v>
      </c>
    </row>
    <row r="2314" spans="1:9" x14ac:dyDescent="0.35">
      <c r="A2314" s="4" t="s">
        <v>2342</v>
      </c>
      <c r="B2314" s="3">
        <v>1978</v>
      </c>
      <c r="C2314" s="3" t="s">
        <v>35</v>
      </c>
      <c r="D2314" s="3">
        <v>17</v>
      </c>
      <c r="E2314" s="3">
        <v>2</v>
      </c>
      <c r="F2314" s="3">
        <v>46200.99</v>
      </c>
      <c r="G2314" s="3" t="s">
        <v>16</v>
      </c>
      <c r="H2314" s="3" t="s">
        <v>16</v>
      </c>
      <c r="I2314" s="5" t="s">
        <v>13</v>
      </c>
    </row>
    <row r="2315" spans="1:9" x14ac:dyDescent="0.35">
      <c r="A2315" s="4" t="s">
        <v>2343</v>
      </c>
      <c r="B2315" s="3">
        <v>1971</v>
      </c>
      <c r="C2315" s="3" t="s">
        <v>30</v>
      </c>
      <c r="D2315" s="3">
        <v>6</v>
      </c>
      <c r="E2315" s="3">
        <v>3</v>
      </c>
      <c r="F2315" s="3">
        <v>46255.11</v>
      </c>
      <c r="G2315" s="3" t="s">
        <v>16</v>
      </c>
      <c r="H2315" s="3" t="s">
        <v>12</v>
      </c>
      <c r="I2315" s="5" t="s">
        <v>247</v>
      </c>
    </row>
    <row r="2316" spans="1:9" x14ac:dyDescent="0.35">
      <c r="A2316" s="4" t="s">
        <v>2344</v>
      </c>
      <c r="B2316" s="3">
        <v>1961</v>
      </c>
      <c r="C2316" s="3" t="s">
        <v>35</v>
      </c>
      <c r="D2316" s="3">
        <v>8</v>
      </c>
      <c r="E2316" s="3">
        <v>0</v>
      </c>
      <c r="F2316" s="3">
        <v>46599.11</v>
      </c>
      <c r="G2316" s="3" t="s">
        <v>16</v>
      </c>
      <c r="H2316" s="3" t="s">
        <v>16</v>
      </c>
      <c r="I2316" s="5" t="s">
        <v>13</v>
      </c>
    </row>
    <row r="2317" spans="1:9" x14ac:dyDescent="0.35">
      <c r="A2317" s="4" t="s">
        <v>2345</v>
      </c>
      <c r="B2317" s="3">
        <v>1969</v>
      </c>
      <c r="C2317" s="3" t="s">
        <v>18</v>
      </c>
      <c r="D2317" s="3">
        <v>23</v>
      </c>
      <c r="E2317" s="3">
        <v>3</v>
      </c>
      <c r="F2317" s="3">
        <v>46661.440000000002</v>
      </c>
      <c r="G2317" s="3" t="s">
        <v>16</v>
      </c>
      <c r="H2317" s="3" t="s">
        <v>12</v>
      </c>
      <c r="I2317" s="5" t="s">
        <v>23</v>
      </c>
    </row>
    <row r="2318" spans="1:9" x14ac:dyDescent="0.35">
      <c r="A2318" s="4" t="s">
        <v>2346</v>
      </c>
      <c r="B2318" s="3">
        <v>1960</v>
      </c>
      <c r="C2318" s="3" t="s">
        <v>15</v>
      </c>
      <c r="D2318" s="3">
        <v>17</v>
      </c>
      <c r="E2318" s="3">
        <v>3</v>
      </c>
      <c r="F2318" s="3">
        <v>46718.16</v>
      </c>
      <c r="G2318" s="3" t="s">
        <v>16</v>
      </c>
      <c r="H2318" s="3" t="s">
        <v>16</v>
      </c>
      <c r="I2318" s="5" t="s">
        <v>23</v>
      </c>
    </row>
    <row r="2319" spans="1:9" x14ac:dyDescent="0.35">
      <c r="A2319" s="4" t="s">
        <v>2347</v>
      </c>
      <c r="B2319" s="3">
        <v>1958</v>
      </c>
      <c r="C2319" s="3" t="s">
        <v>20</v>
      </c>
      <c r="D2319" s="3">
        <v>15</v>
      </c>
      <c r="E2319" s="3">
        <v>0</v>
      </c>
      <c r="F2319" s="3">
        <v>46889.26</v>
      </c>
      <c r="G2319" s="3" t="s">
        <v>11</v>
      </c>
      <c r="H2319" s="3" t="s">
        <v>12</v>
      </c>
      <c r="I2319" s="5" t="s">
        <v>13</v>
      </c>
    </row>
    <row r="2320" spans="1:9" x14ac:dyDescent="0.35">
      <c r="A2320" s="4" t="s">
        <v>2348</v>
      </c>
      <c r="B2320" s="3">
        <v>1959</v>
      </c>
      <c r="C2320" s="3" t="s">
        <v>10</v>
      </c>
      <c r="D2320" s="3">
        <v>14</v>
      </c>
      <c r="E2320" s="3">
        <v>0</v>
      </c>
      <c r="F2320" s="3">
        <v>47055.53</v>
      </c>
      <c r="G2320" s="3" t="s">
        <v>11</v>
      </c>
      <c r="H2320" s="3" t="s">
        <v>16</v>
      </c>
      <c r="I2320" s="5" t="s">
        <v>13</v>
      </c>
    </row>
    <row r="2321" spans="1:9" x14ac:dyDescent="0.35">
      <c r="A2321" s="4" t="s">
        <v>2349</v>
      </c>
      <c r="B2321" s="3">
        <v>1970</v>
      </c>
      <c r="C2321" s="3" t="s">
        <v>30</v>
      </c>
      <c r="D2321" s="3">
        <v>28</v>
      </c>
      <c r="E2321" s="3">
        <v>2</v>
      </c>
      <c r="F2321" s="3">
        <v>47269.85</v>
      </c>
      <c r="G2321" s="3" t="s">
        <v>16</v>
      </c>
      <c r="H2321" s="3" t="s">
        <v>11</v>
      </c>
      <c r="I2321" s="5" t="s">
        <v>13</v>
      </c>
    </row>
    <row r="2322" spans="1:9" x14ac:dyDescent="0.35">
      <c r="A2322" s="4" t="s">
        <v>2350</v>
      </c>
      <c r="B2322" s="3">
        <v>1958</v>
      </c>
      <c r="C2322" s="3" t="s">
        <v>20</v>
      </c>
      <c r="D2322" s="3">
        <v>3</v>
      </c>
      <c r="E2322" s="3">
        <v>2</v>
      </c>
      <c r="F2322" s="3">
        <v>47291.06</v>
      </c>
      <c r="G2322" s="3" t="s">
        <v>11</v>
      </c>
      <c r="H2322" s="3" t="s">
        <v>16</v>
      </c>
      <c r="I2322" s="5" t="s">
        <v>42</v>
      </c>
    </row>
    <row r="2323" spans="1:9" x14ac:dyDescent="0.35">
      <c r="A2323" s="4" t="s">
        <v>2351</v>
      </c>
      <c r="B2323" s="3">
        <v>1959</v>
      </c>
      <c r="C2323" s="3" t="s">
        <v>37</v>
      </c>
      <c r="D2323" s="3">
        <v>4</v>
      </c>
      <c r="E2323" s="3">
        <v>2</v>
      </c>
      <c r="F2323" s="3">
        <v>47305.31</v>
      </c>
      <c r="G2323" s="3" t="s">
        <v>11</v>
      </c>
      <c r="H2323" s="3" t="s">
        <v>16</v>
      </c>
      <c r="I2323" s="5" t="s">
        <v>42</v>
      </c>
    </row>
    <row r="2324" spans="1:9" x14ac:dyDescent="0.35">
      <c r="A2324" s="4" t="s">
        <v>2352</v>
      </c>
      <c r="B2324" s="3">
        <v>1961</v>
      </c>
      <c r="C2324" s="3" t="s">
        <v>18</v>
      </c>
      <c r="D2324" s="3">
        <v>13</v>
      </c>
      <c r="E2324" s="3">
        <v>1</v>
      </c>
      <c r="F2324" s="3">
        <v>47403.88</v>
      </c>
      <c r="G2324" s="3" t="s">
        <v>16</v>
      </c>
      <c r="H2324" s="3" t="s">
        <v>12</v>
      </c>
      <c r="I2324" s="5" t="s">
        <v>42</v>
      </c>
    </row>
    <row r="2325" spans="1:9" x14ac:dyDescent="0.35">
      <c r="A2325" s="4" t="s">
        <v>2353</v>
      </c>
      <c r="B2325" s="3">
        <v>1971</v>
      </c>
      <c r="C2325" s="3" t="s">
        <v>20</v>
      </c>
      <c r="D2325" s="3">
        <v>27</v>
      </c>
      <c r="E2325" s="3">
        <v>2</v>
      </c>
      <c r="F2325" s="3">
        <v>47462.89</v>
      </c>
      <c r="G2325" s="3" t="s">
        <v>16</v>
      </c>
      <c r="H2325" s="3" t="s">
        <v>11</v>
      </c>
      <c r="I2325" s="5" t="s">
        <v>13</v>
      </c>
    </row>
    <row r="2326" spans="1:9" x14ac:dyDescent="0.35">
      <c r="A2326" s="4" t="s">
        <v>2354</v>
      </c>
      <c r="B2326" s="3">
        <v>1964</v>
      </c>
      <c r="C2326" s="3" t="s">
        <v>15</v>
      </c>
      <c r="D2326" s="3">
        <v>7</v>
      </c>
      <c r="E2326" s="3">
        <v>2</v>
      </c>
      <c r="F2326" s="3">
        <v>47496.49</v>
      </c>
      <c r="G2326" s="3" t="s">
        <v>16</v>
      </c>
      <c r="H2326" s="3" t="s">
        <v>12</v>
      </c>
      <c r="I2326" s="5" t="s">
        <v>23</v>
      </c>
    </row>
    <row r="2327" spans="1:9" x14ac:dyDescent="0.35">
      <c r="A2327" s="4" t="s">
        <v>2355</v>
      </c>
      <c r="B2327" s="3">
        <v>1963</v>
      </c>
      <c r="C2327" s="3" t="s">
        <v>35</v>
      </c>
      <c r="D2327" s="3">
        <v>5</v>
      </c>
      <c r="E2327" s="3">
        <v>1</v>
      </c>
      <c r="F2327" s="3">
        <v>47896.79</v>
      </c>
      <c r="G2327" s="3" t="s">
        <v>16</v>
      </c>
      <c r="H2327" s="3" t="s">
        <v>12</v>
      </c>
      <c r="I2327" s="5" t="s">
        <v>247</v>
      </c>
    </row>
    <row r="2328" spans="1:9" x14ac:dyDescent="0.35">
      <c r="A2328" s="4" t="s">
        <v>2356</v>
      </c>
      <c r="B2328" s="3">
        <v>1958</v>
      </c>
      <c r="C2328" s="3" t="s">
        <v>15</v>
      </c>
      <c r="D2328" s="3">
        <v>16</v>
      </c>
      <c r="E2328" s="3">
        <v>1</v>
      </c>
      <c r="F2328" s="3">
        <v>47928.03</v>
      </c>
      <c r="G2328" s="3" t="s">
        <v>11</v>
      </c>
      <c r="H2328" s="3" t="s">
        <v>12</v>
      </c>
      <c r="I2328" s="5" t="s">
        <v>42</v>
      </c>
    </row>
    <row r="2329" spans="1:9" x14ac:dyDescent="0.35">
      <c r="A2329" s="4" t="s">
        <v>2357</v>
      </c>
      <c r="B2329" s="3">
        <v>1962</v>
      </c>
      <c r="C2329" s="3" t="s">
        <v>35</v>
      </c>
      <c r="D2329" s="3">
        <v>27</v>
      </c>
      <c r="E2329" s="3">
        <v>0</v>
      </c>
      <c r="F2329" s="3">
        <v>48173.36</v>
      </c>
      <c r="G2329" s="3" t="s">
        <v>16</v>
      </c>
      <c r="H2329" s="3" t="s">
        <v>12</v>
      </c>
      <c r="I2329" s="5" t="s">
        <v>42</v>
      </c>
    </row>
    <row r="2330" spans="1:9" x14ac:dyDescent="0.35">
      <c r="A2330" s="4" t="s">
        <v>2358</v>
      </c>
      <c r="B2330" s="3">
        <v>1961</v>
      </c>
      <c r="C2330" s="3" t="s">
        <v>30</v>
      </c>
      <c r="D2330" s="3">
        <v>21</v>
      </c>
      <c r="E2330" s="3">
        <v>1</v>
      </c>
      <c r="F2330" s="3">
        <v>48517.56</v>
      </c>
      <c r="G2330" s="3" t="s">
        <v>16</v>
      </c>
      <c r="H2330" s="3" t="s">
        <v>12</v>
      </c>
      <c r="I2330" s="5" t="s">
        <v>247</v>
      </c>
    </row>
    <row r="2331" spans="1:9" x14ac:dyDescent="0.35">
      <c r="A2331" s="4" t="s">
        <v>2359</v>
      </c>
      <c r="B2331" s="3">
        <v>1968</v>
      </c>
      <c r="C2331" s="3" t="s">
        <v>30</v>
      </c>
      <c r="D2331" s="3">
        <v>1</v>
      </c>
      <c r="E2331" s="3">
        <v>3</v>
      </c>
      <c r="F2331" s="3">
        <v>48549.18</v>
      </c>
      <c r="G2331" s="3" t="s">
        <v>16</v>
      </c>
      <c r="H2331" s="3" t="s">
        <v>12</v>
      </c>
      <c r="I2331" s="5" t="s">
        <v>168</v>
      </c>
    </row>
    <row r="2332" spans="1:9" x14ac:dyDescent="0.35">
      <c r="A2332" s="4" t="s">
        <v>2360</v>
      </c>
      <c r="B2332" s="3">
        <v>1962</v>
      </c>
      <c r="C2332" s="3" t="s">
        <v>37</v>
      </c>
      <c r="D2332" s="3">
        <v>11</v>
      </c>
      <c r="E2332" s="3">
        <v>0</v>
      </c>
      <c r="F2332" s="3">
        <v>48673.56</v>
      </c>
      <c r="G2332" s="3" t="s">
        <v>16</v>
      </c>
      <c r="H2332" s="3" t="s">
        <v>11</v>
      </c>
      <c r="I2332" s="5" t="s">
        <v>13</v>
      </c>
    </row>
    <row r="2333" spans="1:9" x14ac:dyDescent="0.35">
      <c r="A2333" s="4" t="s">
        <v>2361</v>
      </c>
      <c r="B2333" s="3">
        <v>1965</v>
      </c>
      <c r="C2333" s="3" t="s">
        <v>37</v>
      </c>
      <c r="D2333" s="3">
        <v>27</v>
      </c>
      <c r="E2333" s="3">
        <v>1</v>
      </c>
      <c r="F2333" s="3">
        <v>48675.519999999997</v>
      </c>
      <c r="G2333" s="3" t="s">
        <v>16</v>
      </c>
      <c r="H2333" s="3" t="s">
        <v>11</v>
      </c>
      <c r="I2333" s="5" t="s">
        <v>13</v>
      </c>
    </row>
    <row r="2334" spans="1:9" x14ac:dyDescent="0.35">
      <c r="A2334" s="4" t="s">
        <v>2362</v>
      </c>
      <c r="B2334" s="3">
        <v>1959</v>
      </c>
      <c r="C2334" s="3" t="s">
        <v>10</v>
      </c>
      <c r="D2334" s="3">
        <v>22</v>
      </c>
      <c r="E2334" s="3">
        <v>0</v>
      </c>
      <c r="F2334" s="3">
        <v>48824.45</v>
      </c>
      <c r="G2334" s="3" t="s">
        <v>11</v>
      </c>
      <c r="H2334" s="3" t="s">
        <v>16</v>
      </c>
      <c r="I2334" s="5" t="s">
        <v>42</v>
      </c>
    </row>
    <row r="2335" spans="1:9" x14ac:dyDescent="0.35">
      <c r="A2335" s="4" t="s">
        <v>2363</v>
      </c>
      <c r="B2335" s="3">
        <v>1978</v>
      </c>
      <c r="C2335" s="3" t="s">
        <v>30</v>
      </c>
      <c r="D2335" s="3">
        <v>29</v>
      </c>
      <c r="E2335" s="3">
        <v>0</v>
      </c>
      <c r="F2335" s="3">
        <v>48885.14</v>
      </c>
      <c r="G2335" s="3" t="s">
        <v>16</v>
      </c>
      <c r="H2335" s="3" t="s">
        <v>11</v>
      </c>
      <c r="I2335" s="5" t="s">
        <v>13</v>
      </c>
    </row>
    <row r="2336" spans="1:9" x14ac:dyDescent="0.35">
      <c r="A2336" s="4" t="s">
        <v>2364</v>
      </c>
      <c r="B2336" s="3">
        <v>1963</v>
      </c>
      <c r="C2336" s="3" t="s">
        <v>20</v>
      </c>
      <c r="D2336" s="3">
        <v>4</v>
      </c>
      <c r="E2336" s="3">
        <v>1</v>
      </c>
      <c r="F2336" s="3">
        <v>48970.25</v>
      </c>
      <c r="G2336" s="3" t="s">
        <v>16</v>
      </c>
      <c r="H2336" s="3" t="s">
        <v>11</v>
      </c>
      <c r="I2336" s="5" t="s">
        <v>13</v>
      </c>
    </row>
    <row r="2337" spans="1:9" x14ac:dyDescent="0.35">
      <c r="A2337" s="4" t="s">
        <v>2365</v>
      </c>
      <c r="B2337" s="3">
        <v>1958</v>
      </c>
      <c r="C2337" s="3" t="s">
        <v>18</v>
      </c>
      <c r="D2337" s="3">
        <v>27</v>
      </c>
      <c r="E2337" s="3">
        <v>2</v>
      </c>
      <c r="F2337" s="3">
        <v>49577.66</v>
      </c>
      <c r="G2337" s="3" t="s">
        <v>11</v>
      </c>
      <c r="H2337" s="3" t="s">
        <v>11</v>
      </c>
      <c r="I2337" s="5" t="s">
        <v>13</v>
      </c>
    </row>
    <row r="2338" spans="1:9" x14ac:dyDescent="0.35">
      <c r="A2338" s="4" t="s">
        <v>2366</v>
      </c>
      <c r="B2338" s="3">
        <v>1994</v>
      </c>
      <c r="C2338" s="3" t="s">
        <v>37</v>
      </c>
      <c r="D2338" s="3">
        <v>27</v>
      </c>
      <c r="E2338" s="3">
        <v>1</v>
      </c>
      <c r="F2338" s="3">
        <v>51194.559999999998</v>
      </c>
      <c r="G2338" s="3" t="s">
        <v>16</v>
      </c>
      <c r="H2338" s="3" t="s">
        <v>12</v>
      </c>
      <c r="I2338" s="5" t="s">
        <v>42</v>
      </c>
    </row>
    <row r="2339" spans="1:9" x14ac:dyDescent="0.35">
      <c r="A2339" s="4" t="s">
        <v>2367</v>
      </c>
      <c r="B2339" s="3">
        <v>1962</v>
      </c>
      <c r="C2339" s="3" t="s">
        <v>35</v>
      </c>
      <c r="D2339" s="3">
        <v>4</v>
      </c>
      <c r="E2339" s="3">
        <v>0</v>
      </c>
      <c r="F2339" s="3">
        <v>52590.83</v>
      </c>
      <c r="G2339" s="3" t="s">
        <v>16</v>
      </c>
      <c r="H2339" s="3" t="s">
        <v>12</v>
      </c>
      <c r="I2339" s="5" t="s">
        <v>42</v>
      </c>
    </row>
    <row r="2340" spans="1:9" x14ac:dyDescent="0.35">
      <c r="A2340" s="4" t="s">
        <v>2368</v>
      </c>
      <c r="B2340" s="3">
        <v>1989</v>
      </c>
      <c r="C2340" s="3" t="s">
        <v>18</v>
      </c>
      <c r="D2340" s="3">
        <v>19</v>
      </c>
      <c r="E2340" s="3">
        <v>0</v>
      </c>
      <c r="F2340" s="3">
        <v>55135.4</v>
      </c>
      <c r="G2340" s="3" t="s">
        <v>16</v>
      </c>
      <c r="H2340" s="3" t="s">
        <v>11</v>
      </c>
      <c r="I2340" s="5" t="s">
        <v>23</v>
      </c>
    </row>
    <row r="2341" spans="1:9" x14ac:dyDescent="0.35">
      <c r="A2341" s="4" t="s">
        <v>2369</v>
      </c>
      <c r="B2341" s="3">
        <v>1991</v>
      </c>
      <c r="C2341" s="3" t="s">
        <v>18</v>
      </c>
      <c r="D2341" s="3">
        <v>6</v>
      </c>
      <c r="E2341" s="3">
        <v>1</v>
      </c>
      <c r="F2341" s="3">
        <v>58571.07</v>
      </c>
      <c r="G2341" s="3" t="s">
        <v>16</v>
      </c>
      <c r="H2341" s="3" t="s">
        <v>12</v>
      </c>
      <c r="I2341" s="5" t="s">
        <v>247</v>
      </c>
    </row>
    <row r="2342" spans="1:9" x14ac:dyDescent="0.35">
      <c r="A2342" s="4" t="s">
        <v>2370</v>
      </c>
      <c r="B2342" s="3">
        <v>1970</v>
      </c>
      <c r="C2342" s="3" t="s">
        <v>31</v>
      </c>
      <c r="D2342" s="3">
        <v>11</v>
      </c>
      <c r="E2342" s="3">
        <v>3</v>
      </c>
      <c r="F2342" s="3">
        <v>60021.4</v>
      </c>
      <c r="G2342" s="3" t="s">
        <v>16</v>
      </c>
      <c r="H2342" s="3" t="s">
        <v>16</v>
      </c>
      <c r="I2342" s="5" t="s">
        <v>23</v>
      </c>
    </row>
    <row r="2343" spans="1:9" x14ac:dyDescent="0.35">
      <c r="A2343" s="4" t="s">
        <v>2371</v>
      </c>
      <c r="B2343" s="3">
        <v>1977</v>
      </c>
      <c r="C2343" s="3" t="s">
        <v>18</v>
      </c>
      <c r="D2343" s="3">
        <v>8</v>
      </c>
      <c r="E2343" s="3">
        <v>0</v>
      </c>
      <c r="F2343" s="3">
        <v>62592.87</v>
      </c>
      <c r="G2343" s="3" t="s">
        <v>11</v>
      </c>
      <c r="H2343" s="3" t="s">
        <v>12</v>
      </c>
      <c r="I2343" s="5" t="s">
        <v>13</v>
      </c>
    </row>
    <row r="2344" spans="1:9" x14ac:dyDescent="0.35">
      <c r="A2344" s="9" t="s">
        <v>2372</v>
      </c>
      <c r="B2344" s="10">
        <v>1968</v>
      </c>
      <c r="C2344" s="10" t="s">
        <v>37</v>
      </c>
      <c r="D2344" s="10">
        <v>12</v>
      </c>
      <c r="E2344" s="10">
        <v>0</v>
      </c>
      <c r="F2344" s="10">
        <v>63770.43</v>
      </c>
      <c r="G2344" s="10" t="s">
        <v>16</v>
      </c>
      <c r="H2344" s="10" t="s">
        <v>12</v>
      </c>
      <c r="I2344" s="11" t="s">
        <v>13</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5BFBC9-0368-4DD1-9F7B-4B881506FF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Customer Names 1</vt:lpstr>
      <vt:lpstr>Customer Names</vt:lpstr>
      <vt:lpstr>Cleaned Medical Examinations 2</vt:lpstr>
      <vt:lpstr>Medical Examinations</vt:lpstr>
      <vt:lpstr>Observation 3</vt:lpstr>
      <vt:lpstr>Pivot sheet 1</vt:lpstr>
      <vt:lpstr>Pivot sheet 2</vt:lpstr>
      <vt:lpstr>Healthcare Dashboard 5</vt:lpstr>
      <vt:lpstr>Healthcare 6</vt:lpstr>
      <vt:lpstr>Cleaned Hospitalization 4</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2026-07-14T15:14:12Z</dcterms:modified>
</cp:coreProperties>
</file>